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Leonard\gitboyzorro5\FDAS\"/>
    </mc:Choice>
  </mc:AlternateContent>
  <bookViews>
    <workbookView xWindow="120" yWindow="30" windowWidth="19440" windowHeight="12240" tabRatio="836" firstSheet="6" activeTab="6"/>
  </bookViews>
  <sheets>
    <sheet name="Log_working_2-way" sheetId="10" state="hidden" r:id="rId1"/>
    <sheet name="Log_working_3-way" sheetId="3" state="hidden" r:id="rId2"/>
    <sheet name="OddsRatio_working_3-way" sheetId="4" state="hidden" r:id="rId3"/>
    <sheet name="MPTO_working_2-way" sheetId="9" state="hidden" r:id="rId4"/>
    <sheet name="MPTO_working_3-way" sheetId="5" state="hidden" r:id="rId5"/>
    <sheet name="OddsRatio_working_2-way" sheetId="11" state="hidden" r:id="rId6"/>
    <sheet name="True_Odds_Calculator_2-way" sheetId="8" r:id="rId7"/>
    <sheet name="True_Odds_Calculator_3-way" sheetId="2" r:id="rId8"/>
    <sheet name="Kelly Criterion" sheetId="12" r:id="rId9"/>
  </sheets>
  <functionGroups builtInGroupCount="18"/>
  <calcPr calcId="162913"/>
</workbook>
</file>

<file path=xl/calcChain.xml><?xml version="1.0" encoding="utf-8"?>
<calcChain xmlns="http://schemas.openxmlformats.org/spreadsheetml/2006/main">
  <c r="C460" i="8" l="1"/>
  <c r="D460" i="8"/>
  <c r="E460" i="8"/>
  <c r="F460" i="8"/>
  <c r="G460" i="8"/>
  <c r="H460" i="8"/>
  <c r="I460" i="8"/>
  <c r="J460" i="8"/>
  <c r="K460" i="8"/>
  <c r="L460" i="8"/>
  <c r="M460" i="8"/>
  <c r="O460" i="8"/>
  <c r="S460" i="8" s="1"/>
  <c r="P460" i="8"/>
  <c r="Q460" i="8"/>
  <c r="R460" i="8"/>
  <c r="T460" i="8"/>
  <c r="C461" i="8"/>
  <c r="D461" i="8"/>
  <c r="E461" i="8"/>
  <c r="F461" i="8"/>
  <c r="G461" i="8"/>
  <c r="H461" i="8"/>
  <c r="I461" i="8"/>
  <c r="J461" i="8"/>
  <c r="K461" i="8"/>
  <c r="L461" i="8"/>
  <c r="M461" i="8"/>
  <c r="O461" i="8"/>
  <c r="P461" i="8"/>
  <c r="Q461" i="8"/>
  <c r="R461" i="8"/>
  <c r="T461" i="8" s="1"/>
  <c r="S461" i="8"/>
  <c r="C462" i="8"/>
  <c r="D462" i="8"/>
  <c r="E462" i="8"/>
  <c r="F462" i="8"/>
  <c r="G462" i="8"/>
  <c r="H462" i="8"/>
  <c r="I462" i="8"/>
  <c r="J462" i="8"/>
  <c r="K462" i="8"/>
  <c r="L462" i="8"/>
  <c r="M462" i="8"/>
  <c r="O462" i="8"/>
  <c r="P462" i="8"/>
  <c r="Q462" i="8"/>
  <c r="S462" i="8" s="1"/>
  <c r="R462" i="8"/>
  <c r="T462" i="8" s="1"/>
  <c r="C463" i="8"/>
  <c r="D463" i="8"/>
  <c r="E463" i="8"/>
  <c r="F463" i="8"/>
  <c r="G463" i="8"/>
  <c r="H463" i="8"/>
  <c r="I463" i="8"/>
  <c r="J463" i="8"/>
  <c r="K463" i="8"/>
  <c r="L463" i="8"/>
  <c r="M463" i="8"/>
  <c r="O463" i="8"/>
  <c r="P463" i="8"/>
  <c r="T463" i="8" s="1"/>
  <c r="Q463" i="8"/>
  <c r="S463" i="8" s="1"/>
  <c r="R463" i="8"/>
  <c r="C464" i="8"/>
  <c r="D464" i="8"/>
  <c r="E464" i="8"/>
  <c r="F464" i="8"/>
  <c r="G464" i="8"/>
  <c r="H464" i="8"/>
  <c r="I464" i="8"/>
  <c r="J464" i="8"/>
  <c r="K464" i="8"/>
  <c r="L464" i="8"/>
  <c r="M464" i="8"/>
  <c r="O464" i="8"/>
  <c r="P464" i="8"/>
  <c r="Q464" i="8"/>
  <c r="R464" i="8"/>
  <c r="S464" i="8"/>
  <c r="T464" i="8"/>
  <c r="C465" i="8"/>
  <c r="D465" i="8"/>
  <c r="E465" i="8"/>
  <c r="M465" i="8" s="1"/>
  <c r="F465" i="8"/>
  <c r="G465" i="8"/>
  <c r="H465" i="8"/>
  <c r="I465" i="8"/>
  <c r="J465" i="8"/>
  <c r="K465" i="8"/>
  <c r="L465" i="8"/>
  <c r="O465" i="8"/>
  <c r="P465" i="8"/>
  <c r="Q465" i="8"/>
  <c r="R465" i="8"/>
  <c r="T465" i="8" s="1"/>
  <c r="S465" i="8"/>
  <c r="C466" i="8"/>
  <c r="D466" i="8"/>
  <c r="L466" i="8" s="1"/>
  <c r="E466" i="8"/>
  <c r="F466" i="8"/>
  <c r="G466" i="8"/>
  <c r="H466" i="8"/>
  <c r="I466" i="8"/>
  <c r="J466" i="8"/>
  <c r="K466" i="8"/>
  <c r="M466" i="8"/>
  <c r="O466" i="8"/>
  <c r="P466" i="8"/>
  <c r="Q466" i="8"/>
  <c r="S466" i="8" s="1"/>
  <c r="R466" i="8"/>
  <c r="T466" i="8"/>
  <c r="C467" i="8"/>
  <c r="D467" i="8"/>
  <c r="E467" i="8"/>
  <c r="F467" i="8"/>
  <c r="G467" i="8"/>
  <c r="H467" i="8"/>
  <c r="I467" i="8"/>
  <c r="J467" i="8"/>
  <c r="K467" i="8"/>
  <c r="L467" i="8"/>
  <c r="M467" i="8"/>
  <c r="O467" i="8"/>
  <c r="P467" i="8"/>
  <c r="T467" i="8" s="1"/>
  <c r="Q467" i="8"/>
  <c r="R467" i="8"/>
  <c r="S467" i="8"/>
  <c r="C468" i="8"/>
  <c r="D468" i="8"/>
  <c r="E468" i="8"/>
  <c r="F468" i="8"/>
  <c r="G468" i="8"/>
  <c r="H468" i="8"/>
  <c r="I468" i="8"/>
  <c r="J468" i="8"/>
  <c r="K468" i="8"/>
  <c r="L468" i="8"/>
  <c r="M468" i="8"/>
  <c r="O468" i="8"/>
  <c r="P468" i="8"/>
  <c r="Q468" i="8"/>
  <c r="R468" i="8"/>
  <c r="S468" i="8"/>
  <c r="T468" i="8"/>
  <c r="C469" i="8"/>
  <c r="D469" i="8"/>
  <c r="E469" i="8"/>
  <c r="M469" i="8" s="1"/>
  <c r="F469" i="8"/>
  <c r="G469" i="8"/>
  <c r="H469" i="8"/>
  <c r="I469" i="8"/>
  <c r="J469" i="8"/>
  <c r="K469" i="8"/>
  <c r="L469" i="8"/>
  <c r="O469" i="8"/>
  <c r="P469" i="8"/>
  <c r="Q469" i="8"/>
  <c r="R469" i="8"/>
  <c r="T469" i="8" s="1"/>
  <c r="S469" i="8"/>
  <c r="C470" i="8"/>
  <c r="D470" i="8"/>
  <c r="L470" i="8" s="1"/>
  <c r="E470" i="8"/>
  <c r="F470" i="8"/>
  <c r="G470" i="8"/>
  <c r="H470" i="8"/>
  <c r="I470" i="8"/>
  <c r="J470" i="8"/>
  <c r="K470" i="8"/>
  <c r="M470" i="8"/>
  <c r="O470" i="8"/>
  <c r="P470" i="8"/>
  <c r="Q470" i="8"/>
  <c r="S470" i="8" s="1"/>
  <c r="R470" i="8"/>
  <c r="T470" i="8"/>
  <c r="C471" i="8"/>
  <c r="D471" i="8"/>
  <c r="E471" i="8"/>
  <c r="F471" i="8"/>
  <c r="G471" i="8"/>
  <c r="H471" i="8"/>
  <c r="I471" i="8"/>
  <c r="J471" i="8"/>
  <c r="K471" i="8"/>
  <c r="L471" i="8"/>
  <c r="M471" i="8"/>
  <c r="O471" i="8"/>
  <c r="P471" i="8"/>
  <c r="T471" i="8" s="1"/>
  <c r="Q471" i="8"/>
  <c r="R471" i="8"/>
  <c r="S471" i="8"/>
  <c r="C472" i="8"/>
  <c r="D472" i="8"/>
  <c r="E472" i="8"/>
  <c r="F472" i="8"/>
  <c r="G472" i="8"/>
  <c r="H472" i="8"/>
  <c r="I472" i="8"/>
  <c r="J472" i="8"/>
  <c r="K472" i="8"/>
  <c r="L472" i="8"/>
  <c r="M472" i="8"/>
  <c r="O472" i="8"/>
  <c r="P472" i="8"/>
  <c r="Q472" i="8"/>
  <c r="R472" i="8"/>
  <c r="S472" i="8"/>
  <c r="T472" i="8"/>
  <c r="C473" i="8"/>
  <c r="D473" i="8"/>
  <c r="E473" i="8"/>
  <c r="M473" i="8" s="1"/>
  <c r="F473" i="8"/>
  <c r="G473" i="8"/>
  <c r="H473" i="8"/>
  <c r="I473" i="8"/>
  <c r="J473" i="8"/>
  <c r="K473" i="8"/>
  <c r="L473" i="8"/>
  <c r="O473" i="8"/>
  <c r="P473" i="8"/>
  <c r="Q473" i="8"/>
  <c r="R473" i="8"/>
  <c r="T473" i="8" s="1"/>
  <c r="S473" i="8"/>
  <c r="C474" i="8"/>
  <c r="D474" i="8"/>
  <c r="L474" i="8" s="1"/>
  <c r="E474" i="8"/>
  <c r="F474" i="8"/>
  <c r="G474" i="8"/>
  <c r="H474" i="8"/>
  <c r="I474" i="8"/>
  <c r="J474" i="8"/>
  <c r="K474" i="8"/>
  <c r="M474" i="8"/>
  <c r="O474" i="8"/>
  <c r="P474" i="8"/>
  <c r="Q474" i="8"/>
  <c r="S474" i="8" s="1"/>
  <c r="R474" i="8"/>
  <c r="T474" i="8"/>
  <c r="C475" i="8"/>
  <c r="D475" i="8"/>
  <c r="E475" i="8"/>
  <c r="F475" i="8"/>
  <c r="G475" i="8"/>
  <c r="H475" i="8"/>
  <c r="I475" i="8"/>
  <c r="J475" i="8"/>
  <c r="K475" i="8"/>
  <c r="L475" i="8"/>
  <c r="M475" i="8"/>
  <c r="O475" i="8"/>
  <c r="P475" i="8"/>
  <c r="T475" i="8" s="1"/>
  <c r="Q475" i="8"/>
  <c r="R475" i="8"/>
  <c r="S475" i="8"/>
  <c r="C476" i="8"/>
  <c r="D476" i="8"/>
  <c r="E476" i="8"/>
  <c r="F476" i="8"/>
  <c r="G476" i="8"/>
  <c r="H476" i="8"/>
  <c r="I476" i="8"/>
  <c r="J476" i="8"/>
  <c r="K476" i="8"/>
  <c r="L476" i="8"/>
  <c r="M476" i="8"/>
  <c r="O476" i="8"/>
  <c r="S476" i="8" s="1"/>
  <c r="P476" i="8"/>
  <c r="Q476" i="8"/>
  <c r="R476" i="8"/>
  <c r="T476" i="8"/>
  <c r="C477" i="8"/>
  <c r="D477" i="8"/>
  <c r="E477" i="8"/>
  <c r="M477" i="8" s="1"/>
  <c r="F477" i="8"/>
  <c r="G477" i="8"/>
  <c r="H477" i="8"/>
  <c r="I477" i="8"/>
  <c r="J477" i="8"/>
  <c r="K477" i="8"/>
  <c r="L477" i="8"/>
  <c r="O477" i="8"/>
  <c r="P477" i="8"/>
  <c r="Q477" i="8"/>
  <c r="R477" i="8"/>
  <c r="T477" i="8" s="1"/>
  <c r="S477" i="8"/>
  <c r="C478" i="8"/>
  <c r="D478" i="8"/>
  <c r="L478" i="8" s="1"/>
  <c r="E478" i="8"/>
  <c r="F478" i="8"/>
  <c r="G478" i="8"/>
  <c r="H478" i="8"/>
  <c r="I478" i="8"/>
  <c r="J478" i="8"/>
  <c r="K478" i="8"/>
  <c r="M478" i="8"/>
  <c r="O478" i="8"/>
  <c r="P478" i="8"/>
  <c r="Q478" i="8"/>
  <c r="S478" i="8" s="1"/>
  <c r="R478" i="8"/>
  <c r="T478" i="8"/>
  <c r="C479" i="8"/>
  <c r="D479" i="8"/>
  <c r="E479" i="8"/>
  <c r="F479" i="8"/>
  <c r="G479" i="8"/>
  <c r="H479" i="8"/>
  <c r="I479" i="8"/>
  <c r="J479" i="8"/>
  <c r="K479" i="8"/>
  <c r="L479" i="8"/>
  <c r="M479" i="8"/>
  <c r="O479" i="8"/>
  <c r="P479" i="8"/>
  <c r="T479" i="8" s="1"/>
  <c r="Q479" i="8"/>
  <c r="R479" i="8"/>
  <c r="S479" i="8"/>
  <c r="C480" i="8"/>
  <c r="D480" i="8"/>
  <c r="E480" i="8"/>
  <c r="F480" i="8"/>
  <c r="G480" i="8"/>
  <c r="H480" i="8"/>
  <c r="I480" i="8"/>
  <c r="J480" i="8"/>
  <c r="K480" i="8"/>
  <c r="L480" i="8"/>
  <c r="M480" i="8"/>
  <c r="O480" i="8"/>
  <c r="S480" i="8" s="1"/>
  <c r="P480" i="8"/>
  <c r="Q480" i="8"/>
  <c r="R480" i="8"/>
  <c r="T480" i="8"/>
  <c r="C481" i="8"/>
  <c r="D481" i="8"/>
  <c r="E481" i="8"/>
  <c r="M481" i="8" s="1"/>
  <c r="F481" i="8"/>
  <c r="G481" i="8"/>
  <c r="H481" i="8"/>
  <c r="I481" i="8"/>
  <c r="J481" i="8"/>
  <c r="K481" i="8"/>
  <c r="L481" i="8"/>
  <c r="O481" i="8"/>
  <c r="P481" i="8"/>
  <c r="Q481" i="8"/>
  <c r="R481" i="8"/>
  <c r="T481" i="8" s="1"/>
  <c r="S481" i="8"/>
  <c r="C482" i="8"/>
  <c r="D482" i="8"/>
  <c r="L482" i="8" s="1"/>
  <c r="E482" i="8"/>
  <c r="F482" i="8"/>
  <c r="G482" i="8"/>
  <c r="H482" i="8"/>
  <c r="I482" i="8"/>
  <c r="J482" i="8"/>
  <c r="K482" i="8"/>
  <c r="M482" i="8"/>
  <c r="O482" i="8"/>
  <c r="P482" i="8"/>
  <c r="Q482" i="8"/>
  <c r="S482" i="8" s="1"/>
  <c r="R482" i="8"/>
  <c r="T482" i="8"/>
  <c r="C483" i="8"/>
  <c r="D483" i="8"/>
  <c r="E483" i="8"/>
  <c r="F483" i="8"/>
  <c r="G483" i="8"/>
  <c r="H483" i="8"/>
  <c r="I483" i="8"/>
  <c r="J483" i="8"/>
  <c r="K483" i="8"/>
  <c r="L483" i="8"/>
  <c r="M483" i="8"/>
  <c r="O483" i="8"/>
  <c r="P483" i="8"/>
  <c r="T483" i="8" s="1"/>
  <c r="Q483" i="8"/>
  <c r="R483" i="8"/>
  <c r="S483" i="8"/>
  <c r="C484" i="8"/>
  <c r="D484" i="8"/>
  <c r="E484" i="8"/>
  <c r="F484" i="8"/>
  <c r="G484" i="8"/>
  <c r="H484" i="8"/>
  <c r="I484" i="8"/>
  <c r="J484" i="8"/>
  <c r="K484" i="8"/>
  <c r="L484" i="8"/>
  <c r="M484" i="8"/>
  <c r="O484" i="8"/>
  <c r="S484" i="8" s="1"/>
  <c r="P484" i="8"/>
  <c r="Q484" i="8"/>
  <c r="R484" i="8"/>
  <c r="T484" i="8"/>
  <c r="C485" i="8"/>
  <c r="D485" i="8"/>
  <c r="E485" i="8"/>
  <c r="M485" i="8" s="1"/>
  <c r="F485" i="8"/>
  <c r="G485" i="8"/>
  <c r="H485" i="8"/>
  <c r="I485" i="8"/>
  <c r="J485" i="8"/>
  <c r="K485" i="8"/>
  <c r="L485" i="8"/>
  <c r="O485" i="8"/>
  <c r="P485" i="8"/>
  <c r="Q485" i="8"/>
  <c r="R485" i="8"/>
  <c r="T485" i="8" s="1"/>
  <c r="S485" i="8"/>
  <c r="C486" i="8"/>
  <c r="D486" i="8"/>
  <c r="L486" i="8" s="1"/>
  <c r="E486" i="8"/>
  <c r="F486" i="8"/>
  <c r="G486" i="8"/>
  <c r="H486" i="8"/>
  <c r="I486" i="8"/>
  <c r="J486" i="8"/>
  <c r="K486" i="8"/>
  <c r="M486" i="8"/>
  <c r="O486" i="8"/>
  <c r="P486" i="8"/>
  <c r="Q486" i="8"/>
  <c r="S486" i="8" s="1"/>
  <c r="R486" i="8"/>
  <c r="T486" i="8" s="1"/>
  <c r="C487" i="8"/>
  <c r="D487" i="8"/>
  <c r="E487" i="8"/>
  <c r="F487" i="8"/>
  <c r="G487" i="8"/>
  <c r="H487" i="8"/>
  <c r="I487" i="8"/>
  <c r="J487" i="8"/>
  <c r="K487" i="8"/>
  <c r="L487" i="8"/>
  <c r="M487" i="8"/>
  <c r="O487" i="8"/>
  <c r="P487" i="8"/>
  <c r="T487" i="8" s="1"/>
  <c r="Q487" i="8"/>
  <c r="R487" i="8"/>
  <c r="S487" i="8"/>
  <c r="C488" i="8"/>
  <c r="D488" i="8"/>
  <c r="E488" i="8"/>
  <c r="F488" i="8"/>
  <c r="G488" i="8"/>
  <c r="H488" i="8"/>
  <c r="I488" i="8"/>
  <c r="J488" i="8"/>
  <c r="K488" i="8"/>
  <c r="L488" i="8"/>
  <c r="M488" i="8"/>
  <c r="O488" i="8"/>
  <c r="P488" i="8"/>
  <c r="Q488" i="8"/>
  <c r="R488" i="8"/>
  <c r="S488" i="8"/>
  <c r="T488" i="8"/>
  <c r="C489" i="8"/>
  <c r="D489" i="8"/>
  <c r="E489" i="8"/>
  <c r="M489" i="8" s="1"/>
  <c r="F489" i="8"/>
  <c r="G489" i="8"/>
  <c r="H489" i="8"/>
  <c r="I489" i="8"/>
  <c r="J489" i="8"/>
  <c r="K489" i="8"/>
  <c r="L489" i="8"/>
  <c r="O489" i="8"/>
  <c r="P489" i="8"/>
  <c r="Q489" i="8"/>
  <c r="R489" i="8"/>
  <c r="T489" i="8" s="1"/>
  <c r="S489" i="8"/>
  <c r="C490" i="8"/>
  <c r="D490" i="8"/>
  <c r="L490" i="8" s="1"/>
  <c r="E490" i="8"/>
  <c r="F490" i="8"/>
  <c r="G490" i="8"/>
  <c r="H490" i="8"/>
  <c r="I490" i="8"/>
  <c r="J490" i="8"/>
  <c r="K490" i="8"/>
  <c r="M490" i="8"/>
  <c r="O490" i="8"/>
  <c r="P490" i="8"/>
  <c r="Q490" i="8"/>
  <c r="S490" i="8" s="1"/>
  <c r="R490" i="8"/>
  <c r="T490" i="8"/>
  <c r="C491" i="8"/>
  <c r="D491" i="8"/>
  <c r="E491" i="8"/>
  <c r="F491" i="8"/>
  <c r="G491" i="8"/>
  <c r="H491" i="8"/>
  <c r="I491" i="8"/>
  <c r="J491" i="8"/>
  <c r="K491" i="8"/>
  <c r="L491" i="8"/>
  <c r="M491" i="8"/>
  <c r="O491" i="8"/>
  <c r="P491" i="8"/>
  <c r="T491" i="8" s="1"/>
  <c r="Q491" i="8"/>
  <c r="R491" i="8"/>
  <c r="S491" i="8"/>
  <c r="C492" i="8"/>
  <c r="D492" i="8"/>
  <c r="E492" i="8"/>
  <c r="F492" i="8"/>
  <c r="G492" i="8"/>
  <c r="H492" i="8"/>
  <c r="I492" i="8"/>
  <c r="J492" i="8"/>
  <c r="K492" i="8"/>
  <c r="L492" i="8"/>
  <c r="M492" i="8"/>
  <c r="O492" i="8"/>
  <c r="P492" i="8"/>
  <c r="Q492" i="8"/>
  <c r="R492" i="8"/>
  <c r="S492" i="8"/>
  <c r="T492" i="8"/>
  <c r="C493" i="8"/>
  <c r="D493" i="8"/>
  <c r="E493" i="8"/>
  <c r="M493" i="8" s="1"/>
  <c r="F493" i="8"/>
  <c r="G493" i="8"/>
  <c r="H493" i="8"/>
  <c r="I493" i="8"/>
  <c r="J493" i="8"/>
  <c r="K493" i="8"/>
  <c r="L493" i="8"/>
  <c r="O493" i="8"/>
  <c r="P493" i="8"/>
  <c r="Q493" i="8"/>
  <c r="R493" i="8"/>
  <c r="T493" i="8" s="1"/>
  <c r="S493" i="8"/>
  <c r="C494" i="8"/>
  <c r="D494" i="8"/>
  <c r="L494" i="8" s="1"/>
  <c r="E494" i="8"/>
  <c r="F494" i="8"/>
  <c r="G494" i="8"/>
  <c r="H494" i="8"/>
  <c r="I494" i="8"/>
  <c r="J494" i="8"/>
  <c r="K494" i="8"/>
  <c r="M494" i="8"/>
  <c r="O494" i="8"/>
  <c r="P494" i="8"/>
  <c r="Q494" i="8"/>
  <c r="S494" i="8" s="1"/>
  <c r="R494" i="8"/>
  <c r="T494" i="8"/>
  <c r="C495" i="8"/>
  <c r="D495" i="8"/>
  <c r="E495" i="8"/>
  <c r="F495" i="8"/>
  <c r="G495" i="8"/>
  <c r="H495" i="8"/>
  <c r="I495" i="8"/>
  <c r="J495" i="8"/>
  <c r="K495" i="8"/>
  <c r="L495" i="8"/>
  <c r="M495" i="8"/>
  <c r="O495" i="8"/>
  <c r="P495" i="8"/>
  <c r="T495" i="8" s="1"/>
  <c r="Q495" i="8"/>
  <c r="R495" i="8"/>
  <c r="S495" i="8"/>
  <c r="C496" i="8"/>
  <c r="D496" i="8"/>
  <c r="E496" i="8"/>
  <c r="F496" i="8"/>
  <c r="G496" i="8"/>
  <c r="H496" i="8"/>
  <c r="I496" i="8"/>
  <c r="J496" i="8"/>
  <c r="K496" i="8"/>
  <c r="L496" i="8"/>
  <c r="M496" i="8"/>
  <c r="O496" i="8"/>
  <c r="S496" i="8" s="1"/>
  <c r="P496" i="8"/>
  <c r="Q496" i="8"/>
  <c r="R496" i="8"/>
  <c r="T496" i="8"/>
  <c r="C497" i="8"/>
  <c r="D497" i="8"/>
  <c r="E497" i="8"/>
  <c r="M497" i="8" s="1"/>
  <c r="F497" i="8"/>
  <c r="G497" i="8"/>
  <c r="H497" i="8"/>
  <c r="I497" i="8"/>
  <c r="J497" i="8"/>
  <c r="K497" i="8"/>
  <c r="L497" i="8"/>
  <c r="O497" i="8"/>
  <c r="P497" i="8"/>
  <c r="Q497" i="8"/>
  <c r="R497" i="8"/>
  <c r="T497" i="8" s="1"/>
  <c r="S497" i="8"/>
  <c r="C498" i="8"/>
  <c r="D498" i="8"/>
  <c r="L498" i="8" s="1"/>
  <c r="E498" i="8"/>
  <c r="F498" i="8"/>
  <c r="G498" i="8"/>
  <c r="H498" i="8"/>
  <c r="I498" i="8"/>
  <c r="J498" i="8"/>
  <c r="K498" i="8"/>
  <c r="M498" i="8"/>
  <c r="O498" i="8"/>
  <c r="P498" i="8"/>
  <c r="Q498" i="8"/>
  <c r="S498" i="8" s="1"/>
  <c r="R498" i="8"/>
  <c r="T498" i="8" s="1"/>
  <c r="C499" i="8"/>
  <c r="D499" i="8"/>
  <c r="E499" i="8"/>
  <c r="F499" i="8"/>
  <c r="G499" i="8"/>
  <c r="H499" i="8"/>
  <c r="I499" i="8"/>
  <c r="J499" i="8"/>
  <c r="K499" i="8"/>
  <c r="L499" i="8"/>
  <c r="M499" i="8"/>
  <c r="O499" i="8"/>
  <c r="P499" i="8"/>
  <c r="T499" i="8" s="1"/>
  <c r="Q499" i="8"/>
  <c r="S499" i="8" s="1"/>
  <c r="R499" i="8"/>
  <c r="C500" i="8"/>
  <c r="D500" i="8"/>
  <c r="E500" i="8"/>
  <c r="F500" i="8"/>
  <c r="G500" i="8"/>
  <c r="H500" i="8"/>
  <c r="I500" i="8"/>
  <c r="J500" i="8"/>
  <c r="K500" i="8"/>
  <c r="L500" i="8"/>
  <c r="M500" i="8"/>
  <c r="O500" i="8"/>
  <c r="S500" i="8" s="1"/>
  <c r="P500" i="8"/>
  <c r="Q500" i="8"/>
  <c r="R500" i="8"/>
  <c r="T500" i="8"/>
  <c r="C501" i="8"/>
  <c r="D501" i="8"/>
  <c r="E501" i="8"/>
  <c r="M501" i="8" s="1"/>
  <c r="F501" i="8"/>
  <c r="G501" i="8"/>
  <c r="H501" i="8"/>
  <c r="I501" i="8"/>
  <c r="J501" i="8"/>
  <c r="K501" i="8"/>
  <c r="L501" i="8"/>
  <c r="O501" i="8"/>
  <c r="P501" i="8"/>
  <c r="Q501" i="8"/>
  <c r="R501" i="8"/>
  <c r="T501" i="8" s="1"/>
  <c r="S501" i="8"/>
  <c r="C502" i="8"/>
  <c r="D502" i="8"/>
  <c r="L502" i="8" s="1"/>
  <c r="E502" i="8"/>
  <c r="F502" i="8"/>
  <c r="G502" i="8"/>
  <c r="H502" i="8"/>
  <c r="I502" i="8"/>
  <c r="J502" i="8"/>
  <c r="K502" i="8"/>
  <c r="M502" i="8"/>
  <c r="O502" i="8"/>
  <c r="P502" i="8"/>
  <c r="Q502" i="8"/>
  <c r="S502" i="8" s="1"/>
  <c r="R502" i="8"/>
  <c r="T502" i="8"/>
  <c r="C503" i="8"/>
  <c r="D503" i="8"/>
  <c r="E503" i="8"/>
  <c r="F503" i="8"/>
  <c r="G503" i="8"/>
  <c r="H503" i="8"/>
  <c r="I503" i="8"/>
  <c r="J503" i="8"/>
  <c r="K503" i="8"/>
  <c r="L503" i="8"/>
  <c r="M503" i="8"/>
  <c r="O503" i="8"/>
  <c r="P503" i="8"/>
  <c r="T503" i="8" s="1"/>
  <c r="Q503" i="8"/>
  <c r="R503" i="8"/>
  <c r="S503" i="8"/>
  <c r="C504" i="8"/>
  <c r="D504" i="8"/>
  <c r="E504" i="8"/>
  <c r="F504" i="8"/>
  <c r="G504" i="8"/>
  <c r="H504" i="8"/>
  <c r="I504" i="8"/>
  <c r="J504" i="8"/>
  <c r="K504" i="8"/>
  <c r="L504" i="8"/>
  <c r="M504" i="8"/>
  <c r="O504" i="8"/>
  <c r="S504" i="8" s="1"/>
  <c r="P504" i="8"/>
  <c r="Q504" i="8"/>
  <c r="R504" i="8"/>
  <c r="T504" i="8"/>
  <c r="C505" i="8"/>
  <c r="D505" i="8"/>
  <c r="E505" i="8"/>
  <c r="M505" i="8" s="1"/>
  <c r="F505" i="8"/>
  <c r="G505" i="8"/>
  <c r="H505" i="8"/>
  <c r="I505" i="8"/>
  <c r="J505" i="8"/>
  <c r="K505" i="8"/>
  <c r="L505" i="8"/>
  <c r="O505" i="8"/>
  <c r="P505" i="8"/>
  <c r="Q505" i="8"/>
  <c r="R505" i="8"/>
  <c r="T505" i="8" s="1"/>
  <c r="S505" i="8"/>
  <c r="C506" i="8"/>
  <c r="D506" i="8"/>
  <c r="L506" i="8" s="1"/>
  <c r="E506" i="8"/>
  <c r="F506" i="8"/>
  <c r="G506" i="8"/>
  <c r="H506" i="8"/>
  <c r="I506" i="8"/>
  <c r="J506" i="8"/>
  <c r="K506" i="8"/>
  <c r="M506" i="8"/>
  <c r="O506" i="8"/>
  <c r="P506" i="8"/>
  <c r="Q506" i="8"/>
  <c r="S506" i="8" s="1"/>
  <c r="R506" i="8"/>
  <c r="T506" i="8"/>
  <c r="C507" i="8"/>
  <c r="D507" i="8"/>
  <c r="E507" i="8"/>
  <c r="F507" i="8"/>
  <c r="G507" i="8"/>
  <c r="H507" i="8"/>
  <c r="I507" i="8"/>
  <c r="J507" i="8"/>
  <c r="K507" i="8"/>
  <c r="L507" i="8"/>
  <c r="M507" i="8"/>
  <c r="O507" i="8"/>
  <c r="P507" i="8"/>
  <c r="T507" i="8" s="1"/>
  <c r="Q507" i="8"/>
  <c r="R507" i="8"/>
  <c r="S507" i="8"/>
  <c r="C508" i="8"/>
  <c r="D508" i="8"/>
  <c r="E508" i="8"/>
  <c r="F508" i="8"/>
  <c r="G508" i="8"/>
  <c r="H508" i="8"/>
  <c r="I508" i="8"/>
  <c r="J508" i="8"/>
  <c r="K508" i="8"/>
  <c r="L508" i="8"/>
  <c r="M508" i="8"/>
  <c r="O508" i="8"/>
  <c r="S508" i="8" s="1"/>
  <c r="P508" i="8"/>
  <c r="Q508" i="8"/>
  <c r="R508" i="8"/>
  <c r="T508" i="8"/>
  <c r="C509" i="8"/>
  <c r="D509" i="8"/>
  <c r="E509" i="8"/>
  <c r="M509" i="8" s="1"/>
  <c r="F509" i="8"/>
  <c r="G509" i="8"/>
  <c r="H509" i="8"/>
  <c r="I509" i="8"/>
  <c r="J509" i="8"/>
  <c r="K509" i="8"/>
  <c r="L509" i="8"/>
  <c r="O509" i="8"/>
  <c r="P509" i="8"/>
  <c r="Q509" i="8"/>
  <c r="R509" i="8"/>
  <c r="T509" i="8" s="1"/>
  <c r="S509" i="8"/>
  <c r="C510" i="8"/>
  <c r="D510" i="8"/>
  <c r="L510" i="8" s="1"/>
  <c r="E510" i="8"/>
  <c r="F510" i="8"/>
  <c r="G510" i="8"/>
  <c r="H510" i="8"/>
  <c r="I510" i="8"/>
  <c r="J510" i="8"/>
  <c r="K510" i="8"/>
  <c r="M510" i="8"/>
  <c r="O510" i="8"/>
  <c r="P510" i="8"/>
  <c r="Q510" i="8"/>
  <c r="S510" i="8" s="1"/>
  <c r="R510" i="8"/>
  <c r="T510" i="8"/>
  <c r="C511" i="8"/>
  <c r="D511" i="8"/>
  <c r="E511" i="8"/>
  <c r="F511" i="8"/>
  <c r="G511" i="8"/>
  <c r="H511" i="8"/>
  <c r="I511" i="8"/>
  <c r="J511" i="8"/>
  <c r="K511" i="8"/>
  <c r="L511" i="8"/>
  <c r="M511" i="8"/>
  <c r="O511" i="8"/>
  <c r="P511" i="8"/>
  <c r="T511" i="8" s="1"/>
  <c r="Q511" i="8"/>
  <c r="R511" i="8"/>
  <c r="S511" i="8"/>
  <c r="U644" i="2"/>
  <c r="V644" i="2"/>
  <c r="W644" i="2"/>
  <c r="AC644" i="2" s="1"/>
  <c r="X644" i="2"/>
  <c r="AA644" i="2" s="1"/>
  <c r="Y644" i="2"/>
  <c r="Z644" i="2"/>
  <c r="AB644" i="2"/>
  <c r="U645" i="2"/>
  <c r="V645" i="2"/>
  <c r="AB645" i="2" s="1"/>
  <c r="W645" i="2"/>
  <c r="AC645" i="2" s="1"/>
  <c r="X645" i="2"/>
  <c r="Y645" i="2"/>
  <c r="Z645" i="2"/>
  <c r="AA645" i="2"/>
  <c r="U646" i="2"/>
  <c r="AA646" i="2" s="1"/>
  <c r="V646" i="2"/>
  <c r="AB646" i="2" s="1"/>
  <c r="W646" i="2"/>
  <c r="X646" i="2"/>
  <c r="Y646" i="2"/>
  <c r="Z646" i="2"/>
  <c r="AC646" i="2" s="1"/>
  <c r="U647" i="2"/>
  <c r="AA647" i="2" s="1"/>
  <c r="V647" i="2"/>
  <c r="W647" i="2"/>
  <c r="X647" i="2"/>
  <c r="Y647" i="2"/>
  <c r="AB647" i="2" s="1"/>
  <c r="Z647" i="2"/>
  <c r="AC647" i="2"/>
  <c r="U648" i="2"/>
  <c r="V648" i="2"/>
  <c r="W648" i="2"/>
  <c r="AC648" i="2" s="1"/>
  <c r="X648" i="2"/>
  <c r="AA648" i="2" s="1"/>
  <c r="Y648" i="2"/>
  <c r="Z648" i="2"/>
  <c r="AB648" i="2"/>
  <c r="U649" i="2"/>
  <c r="V649" i="2"/>
  <c r="AB649" i="2" s="1"/>
  <c r="W649" i="2"/>
  <c r="AC649" i="2" s="1"/>
  <c r="X649" i="2"/>
  <c r="Y649" i="2"/>
  <c r="Z649" i="2"/>
  <c r="AA649" i="2"/>
  <c r="U650" i="2"/>
  <c r="AA650" i="2" s="1"/>
  <c r="V650" i="2"/>
  <c r="AB650" i="2" s="1"/>
  <c r="W650" i="2"/>
  <c r="X650" i="2"/>
  <c r="Y650" i="2"/>
  <c r="Z650" i="2"/>
  <c r="AC650" i="2" s="1"/>
  <c r="U651" i="2"/>
  <c r="AA651" i="2" s="1"/>
  <c r="V651" i="2"/>
  <c r="W651" i="2"/>
  <c r="X651" i="2"/>
  <c r="Y651" i="2"/>
  <c r="AB651" i="2" s="1"/>
  <c r="Z651" i="2"/>
  <c r="AC651" i="2"/>
  <c r="U652" i="2"/>
  <c r="V652" i="2"/>
  <c r="W652" i="2"/>
  <c r="AC652" i="2" s="1"/>
  <c r="X652" i="2"/>
  <c r="AA652" i="2" s="1"/>
  <c r="Y652" i="2"/>
  <c r="Z652" i="2"/>
  <c r="AB652" i="2"/>
  <c r="U653" i="2"/>
  <c r="V653" i="2"/>
  <c r="AB653" i="2" s="1"/>
  <c r="W653" i="2"/>
  <c r="AC653" i="2" s="1"/>
  <c r="X653" i="2"/>
  <c r="Y653" i="2"/>
  <c r="Z653" i="2"/>
  <c r="AA653" i="2"/>
  <c r="U654" i="2"/>
  <c r="AA654" i="2" s="1"/>
  <c r="V654" i="2"/>
  <c r="AB654" i="2" s="1"/>
  <c r="W654" i="2"/>
  <c r="X654" i="2"/>
  <c r="Y654" i="2"/>
  <c r="Z654" i="2"/>
  <c r="AC654" i="2" s="1"/>
  <c r="U655" i="2"/>
  <c r="AA655" i="2" s="1"/>
  <c r="V655" i="2"/>
  <c r="W655" i="2"/>
  <c r="X655" i="2"/>
  <c r="Y655" i="2"/>
  <c r="AB655" i="2" s="1"/>
  <c r="Z655" i="2"/>
  <c r="AC655" i="2"/>
  <c r="U656" i="2"/>
  <c r="V656" i="2"/>
  <c r="W656" i="2"/>
  <c r="AC656" i="2" s="1"/>
  <c r="X656" i="2"/>
  <c r="AA656" i="2" s="1"/>
  <c r="Y656" i="2"/>
  <c r="Z656" i="2"/>
  <c r="AB656" i="2"/>
  <c r="U657" i="2"/>
  <c r="V657" i="2"/>
  <c r="AB657" i="2" s="1"/>
  <c r="W657" i="2"/>
  <c r="AC657" i="2" s="1"/>
  <c r="X657" i="2"/>
  <c r="Y657" i="2"/>
  <c r="Z657" i="2"/>
  <c r="AA657" i="2"/>
  <c r="U658" i="2"/>
  <c r="AA658" i="2" s="1"/>
  <c r="V658" i="2"/>
  <c r="AB658" i="2" s="1"/>
  <c r="W658" i="2"/>
  <c r="X658" i="2"/>
  <c r="Y658" i="2"/>
  <c r="Z658" i="2"/>
  <c r="AC658" i="2" s="1"/>
  <c r="U659" i="2"/>
  <c r="AA659" i="2" s="1"/>
  <c r="V659" i="2"/>
  <c r="W659" i="2"/>
  <c r="X659" i="2"/>
  <c r="Y659" i="2"/>
  <c r="AB659" i="2" s="1"/>
  <c r="Z659" i="2"/>
  <c r="AC659" i="2"/>
  <c r="U660" i="2"/>
  <c r="V660" i="2"/>
  <c r="W660" i="2"/>
  <c r="AC660" i="2" s="1"/>
  <c r="X660" i="2"/>
  <c r="AA660" i="2" s="1"/>
  <c r="Y660" i="2"/>
  <c r="Z660" i="2"/>
  <c r="AB660" i="2"/>
  <c r="U661" i="2"/>
  <c r="V661" i="2"/>
  <c r="AB661" i="2" s="1"/>
  <c r="W661" i="2"/>
  <c r="AC661" i="2" s="1"/>
  <c r="X661" i="2"/>
  <c r="Y661" i="2"/>
  <c r="Z661" i="2"/>
  <c r="AA661" i="2"/>
  <c r="U662" i="2"/>
  <c r="AA662" i="2" s="1"/>
  <c r="V662" i="2"/>
  <c r="AB662" i="2" s="1"/>
  <c r="W662" i="2"/>
  <c r="X662" i="2"/>
  <c r="Y662" i="2"/>
  <c r="Z662" i="2"/>
  <c r="AC662" i="2" s="1"/>
  <c r="U663" i="2"/>
  <c r="AA663" i="2" s="1"/>
  <c r="V663" i="2"/>
  <c r="W663" i="2"/>
  <c r="X663" i="2"/>
  <c r="Y663" i="2"/>
  <c r="AB663" i="2" s="1"/>
  <c r="Z663" i="2"/>
  <c r="AC663" i="2"/>
  <c r="U664" i="2"/>
  <c r="V664" i="2"/>
  <c r="W664" i="2"/>
  <c r="AC664" i="2" s="1"/>
  <c r="X664" i="2"/>
  <c r="AA664" i="2" s="1"/>
  <c r="Y664" i="2"/>
  <c r="Z664" i="2"/>
  <c r="AB664" i="2"/>
  <c r="U665" i="2"/>
  <c r="V665" i="2"/>
  <c r="AB665" i="2" s="1"/>
  <c r="W665" i="2"/>
  <c r="AC665" i="2" s="1"/>
  <c r="X665" i="2"/>
  <c r="Y665" i="2"/>
  <c r="Z665" i="2"/>
  <c r="AA665" i="2"/>
  <c r="U666" i="2"/>
  <c r="AA666" i="2" s="1"/>
  <c r="V666" i="2"/>
  <c r="AB666" i="2" s="1"/>
  <c r="W666" i="2"/>
  <c r="X666" i="2"/>
  <c r="Y666" i="2"/>
  <c r="Z666" i="2"/>
  <c r="AC666" i="2" s="1"/>
  <c r="U667" i="2"/>
  <c r="AA667" i="2" s="1"/>
  <c r="V667" i="2"/>
  <c r="W667" i="2"/>
  <c r="X667" i="2"/>
  <c r="Y667" i="2"/>
  <c r="AB667" i="2" s="1"/>
  <c r="Z667" i="2"/>
  <c r="AC667" i="2"/>
  <c r="U668" i="2"/>
  <c r="V668" i="2"/>
  <c r="W668" i="2"/>
  <c r="AC668" i="2" s="1"/>
  <c r="X668" i="2"/>
  <c r="AA668" i="2" s="1"/>
  <c r="Y668" i="2"/>
  <c r="Z668" i="2"/>
  <c r="AB668" i="2"/>
  <c r="U669" i="2"/>
  <c r="V669" i="2"/>
  <c r="AB669" i="2" s="1"/>
  <c r="W669" i="2"/>
  <c r="AC669" i="2" s="1"/>
  <c r="X669" i="2"/>
  <c r="Y669" i="2"/>
  <c r="Z669" i="2"/>
  <c r="AA669" i="2"/>
  <c r="U670" i="2"/>
  <c r="AA670" i="2" s="1"/>
  <c r="V670" i="2"/>
  <c r="AB670" i="2" s="1"/>
  <c r="W670" i="2"/>
  <c r="X670" i="2"/>
  <c r="Y670" i="2"/>
  <c r="Z670" i="2"/>
  <c r="AC670" i="2" s="1"/>
  <c r="U671" i="2"/>
  <c r="AA671" i="2" s="1"/>
  <c r="V671" i="2"/>
  <c r="W671" i="2"/>
  <c r="X671" i="2"/>
  <c r="Y671" i="2"/>
  <c r="AB671" i="2" s="1"/>
  <c r="Z671" i="2"/>
  <c r="AC671" i="2"/>
  <c r="U672" i="2"/>
  <c r="V672" i="2"/>
  <c r="W672" i="2"/>
  <c r="AC672" i="2" s="1"/>
  <c r="X672" i="2"/>
  <c r="AA672" i="2" s="1"/>
  <c r="Y672" i="2"/>
  <c r="Z672" i="2"/>
  <c r="AB672" i="2"/>
  <c r="U673" i="2"/>
  <c r="V673" i="2"/>
  <c r="AB673" i="2" s="1"/>
  <c r="W673" i="2"/>
  <c r="AC673" i="2" s="1"/>
  <c r="X673" i="2"/>
  <c r="Y673" i="2"/>
  <c r="Z673" i="2"/>
  <c r="AA673" i="2"/>
  <c r="U674" i="2"/>
  <c r="AA674" i="2" s="1"/>
  <c r="V674" i="2"/>
  <c r="AB674" i="2" s="1"/>
  <c r="W674" i="2"/>
  <c r="X674" i="2"/>
  <c r="Y674" i="2"/>
  <c r="Z674" i="2"/>
  <c r="AC674" i="2" s="1"/>
  <c r="U675" i="2"/>
  <c r="AA675" i="2" s="1"/>
  <c r="V675" i="2"/>
  <c r="W675" i="2"/>
  <c r="X675" i="2"/>
  <c r="Y675" i="2"/>
  <c r="AB675" i="2" s="1"/>
  <c r="Z675" i="2"/>
  <c r="AC675" i="2"/>
  <c r="U676" i="2"/>
  <c r="V676" i="2"/>
  <c r="W676" i="2"/>
  <c r="AC676" i="2" s="1"/>
  <c r="X676" i="2"/>
  <c r="AA676" i="2" s="1"/>
  <c r="Y676" i="2"/>
  <c r="Z676" i="2"/>
  <c r="AB676" i="2"/>
  <c r="U677" i="2"/>
  <c r="V677" i="2"/>
  <c r="AB677" i="2" s="1"/>
  <c r="W677" i="2"/>
  <c r="AC677" i="2" s="1"/>
  <c r="X677" i="2"/>
  <c r="Y677" i="2"/>
  <c r="Z677" i="2"/>
  <c r="AA677" i="2"/>
  <c r="U678" i="2"/>
  <c r="AA678" i="2" s="1"/>
  <c r="V678" i="2"/>
  <c r="AB678" i="2" s="1"/>
  <c r="W678" i="2"/>
  <c r="X678" i="2"/>
  <c r="Y678" i="2"/>
  <c r="Z678" i="2"/>
  <c r="AC678" i="2" s="1"/>
  <c r="U679" i="2"/>
  <c r="AA679" i="2" s="1"/>
  <c r="V679" i="2"/>
  <c r="W679" i="2"/>
  <c r="X679" i="2"/>
  <c r="Y679" i="2"/>
  <c r="AB679" i="2" s="1"/>
  <c r="Z679" i="2"/>
  <c r="AC679" i="2"/>
  <c r="U680" i="2"/>
  <c r="V680" i="2"/>
  <c r="W680" i="2"/>
  <c r="AC680" i="2" s="1"/>
  <c r="X680" i="2"/>
  <c r="AA680" i="2" s="1"/>
  <c r="Y680" i="2"/>
  <c r="Z680" i="2"/>
  <c r="AB680" i="2"/>
  <c r="U681" i="2"/>
  <c r="V681" i="2"/>
  <c r="AB681" i="2" s="1"/>
  <c r="W681" i="2"/>
  <c r="AC681" i="2" s="1"/>
  <c r="X681" i="2"/>
  <c r="Y681" i="2"/>
  <c r="Z681" i="2"/>
  <c r="AA681" i="2"/>
  <c r="U682" i="2"/>
  <c r="AA682" i="2" s="1"/>
  <c r="V682" i="2"/>
  <c r="AB682" i="2" s="1"/>
  <c r="W682" i="2"/>
  <c r="X682" i="2"/>
  <c r="Y682" i="2"/>
  <c r="Z682" i="2"/>
  <c r="AC682" i="2" s="1"/>
  <c r="U683" i="2"/>
  <c r="AA683" i="2" s="1"/>
  <c r="V683" i="2"/>
  <c r="W683" i="2"/>
  <c r="X683" i="2"/>
  <c r="Y683" i="2"/>
  <c r="AB683" i="2" s="1"/>
  <c r="Z683" i="2"/>
  <c r="AC683" i="2"/>
  <c r="U684" i="2"/>
  <c r="V684" i="2"/>
  <c r="W684" i="2"/>
  <c r="AC684" i="2" s="1"/>
  <c r="X684" i="2"/>
  <c r="AA684" i="2" s="1"/>
  <c r="Y684" i="2"/>
  <c r="Z684" i="2"/>
  <c r="AB684" i="2"/>
  <c r="U685" i="2"/>
  <c r="V685" i="2"/>
  <c r="AB685" i="2" s="1"/>
  <c r="W685" i="2"/>
  <c r="AC685" i="2" s="1"/>
  <c r="X685" i="2"/>
  <c r="Y685" i="2"/>
  <c r="Z685" i="2"/>
  <c r="AA685" i="2"/>
  <c r="U686" i="2"/>
  <c r="AA686" i="2" s="1"/>
  <c r="V686" i="2"/>
  <c r="AB686" i="2" s="1"/>
  <c r="W686" i="2"/>
  <c r="X686" i="2"/>
  <c r="Y686" i="2"/>
  <c r="Z686" i="2"/>
  <c r="AC686" i="2" s="1"/>
  <c r="U687" i="2"/>
  <c r="AA687" i="2" s="1"/>
  <c r="V687" i="2"/>
  <c r="W687" i="2"/>
  <c r="X687" i="2"/>
  <c r="Y687" i="2"/>
  <c r="AB687" i="2" s="1"/>
  <c r="Z687" i="2"/>
  <c r="AC687" i="2"/>
  <c r="U688" i="2"/>
  <c r="V688" i="2"/>
  <c r="W688" i="2"/>
  <c r="AC688" i="2" s="1"/>
  <c r="X688" i="2"/>
  <c r="AA688" i="2" s="1"/>
  <c r="Y688" i="2"/>
  <c r="Z688" i="2"/>
  <c r="AB688" i="2"/>
  <c r="U689" i="2"/>
  <c r="V689" i="2"/>
  <c r="AB689" i="2" s="1"/>
  <c r="W689" i="2"/>
  <c r="AC689" i="2" s="1"/>
  <c r="X689" i="2"/>
  <c r="Y689" i="2"/>
  <c r="Z689" i="2"/>
  <c r="AA689" i="2"/>
  <c r="U690" i="2"/>
  <c r="AA690" i="2" s="1"/>
  <c r="V690" i="2"/>
  <c r="AB690" i="2" s="1"/>
  <c r="W690" i="2"/>
  <c r="X690" i="2"/>
  <c r="Y690" i="2"/>
  <c r="Z690" i="2"/>
  <c r="AC690" i="2" s="1"/>
  <c r="U691" i="2"/>
  <c r="AA691" i="2" s="1"/>
  <c r="V691" i="2"/>
  <c r="W691" i="2"/>
  <c r="X691" i="2"/>
  <c r="Y691" i="2"/>
  <c r="AB691" i="2" s="1"/>
  <c r="Z691" i="2"/>
  <c r="AC691" i="2"/>
  <c r="U692" i="2"/>
  <c r="V692" i="2"/>
  <c r="W692" i="2"/>
  <c r="AC692" i="2" s="1"/>
  <c r="X692" i="2"/>
  <c r="AA692" i="2" s="1"/>
  <c r="Y692" i="2"/>
  <c r="Z692" i="2"/>
  <c r="AB692" i="2"/>
  <c r="U693" i="2"/>
  <c r="V693" i="2"/>
  <c r="AB693" i="2" s="1"/>
  <c r="W693" i="2"/>
  <c r="AC693" i="2" s="1"/>
  <c r="X693" i="2"/>
  <c r="Y693" i="2"/>
  <c r="Z693" i="2"/>
  <c r="AA693" i="2"/>
  <c r="U694" i="2"/>
  <c r="AA694" i="2" s="1"/>
  <c r="V694" i="2"/>
  <c r="AB694" i="2" s="1"/>
  <c r="W694" i="2"/>
  <c r="X694" i="2"/>
  <c r="Y694" i="2"/>
  <c r="Z694" i="2"/>
  <c r="AC694" i="2" s="1"/>
  <c r="U695" i="2"/>
  <c r="AA695" i="2" s="1"/>
  <c r="V695" i="2"/>
  <c r="W695" i="2"/>
  <c r="X695" i="2"/>
  <c r="Y695" i="2"/>
  <c r="AB695" i="2" s="1"/>
  <c r="Z695" i="2"/>
  <c r="AC695" i="2"/>
  <c r="D644" i="2"/>
  <c r="E644" i="2"/>
  <c r="F644" i="2"/>
  <c r="G644" i="2"/>
  <c r="P644" i="2" s="1"/>
  <c r="H644" i="2"/>
  <c r="I644" i="2"/>
  <c r="J644" i="2"/>
  <c r="K644" i="2"/>
  <c r="L644" i="2"/>
  <c r="M644" i="2"/>
  <c r="N644" i="2"/>
  <c r="O644" i="2"/>
  <c r="D645" i="2"/>
  <c r="E645" i="2"/>
  <c r="F645" i="2"/>
  <c r="O645" i="2" s="1"/>
  <c r="G645" i="2"/>
  <c r="H645" i="2"/>
  <c r="I645" i="2"/>
  <c r="J645" i="2"/>
  <c r="K645" i="2"/>
  <c r="L645" i="2"/>
  <c r="M645" i="2"/>
  <c r="N645" i="2"/>
  <c r="P645" i="2"/>
  <c r="D646" i="2"/>
  <c r="E646" i="2"/>
  <c r="N646" i="2" s="1"/>
  <c r="F646" i="2"/>
  <c r="G646" i="2"/>
  <c r="P646" i="2" s="1"/>
  <c r="H646" i="2"/>
  <c r="I646" i="2"/>
  <c r="J646" i="2"/>
  <c r="K646" i="2"/>
  <c r="L646" i="2"/>
  <c r="M646" i="2"/>
  <c r="O646" i="2"/>
  <c r="D647" i="2"/>
  <c r="E647" i="2"/>
  <c r="F647" i="2"/>
  <c r="O647" i="2" s="1"/>
  <c r="G647" i="2"/>
  <c r="H647" i="2"/>
  <c r="I647" i="2"/>
  <c r="J647" i="2"/>
  <c r="K647" i="2"/>
  <c r="L647" i="2"/>
  <c r="M647" i="2"/>
  <c r="N647" i="2"/>
  <c r="P647" i="2"/>
  <c r="D648" i="2"/>
  <c r="E648" i="2"/>
  <c r="N648" i="2" s="1"/>
  <c r="F648" i="2"/>
  <c r="G648" i="2"/>
  <c r="P648" i="2" s="1"/>
  <c r="H648" i="2"/>
  <c r="I648" i="2"/>
  <c r="J648" i="2"/>
  <c r="K648" i="2"/>
  <c r="L648" i="2"/>
  <c r="M648" i="2"/>
  <c r="O648" i="2"/>
  <c r="D649" i="2"/>
  <c r="E649" i="2"/>
  <c r="F649" i="2"/>
  <c r="O649" i="2" s="1"/>
  <c r="G649" i="2"/>
  <c r="H649" i="2"/>
  <c r="I649" i="2"/>
  <c r="J649" i="2"/>
  <c r="K649" i="2"/>
  <c r="L649" i="2"/>
  <c r="M649" i="2"/>
  <c r="N649" i="2"/>
  <c r="P649" i="2"/>
  <c r="D650" i="2"/>
  <c r="E650" i="2"/>
  <c r="N650" i="2" s="1"/>
  <c r="F650" i="2"/>
  <c r="G650" i="2"/>
  <c r="P650" i="2" s="1"/>
  <c r="H650" i="2"/>
  <c r="I650" i="2"/>
  <c r="J650" i="2"/>
  <c r="K650" i="2"/>
  <c r="L650" i="2"/>
  <c r="M650" i="2"/>
  <c r="O650" i="2"/>
  <c r="D651" i="2"/>
  <c r="E651" i="2"/>
  <c r="F651" i="2"/>
  <c r="O651" i="2" s="1"/>
  <c r="G651" i="2"/>
  <c r="H651" i="2"/>
  <c r="I651" i="2"/>
  <c r="J651" i="2"/>
  <c r="K651" i="2"/>
  <c r="L651" i="2"/>
  <c r="M651" i="2"/>
  <c r="N651" i="2"/>
  <c r="P651" i="2"/>
  <c r="D652" i="2"/>
  <c r="E652" i="2"/>
  <c r="N652" i="2" s="1"/>
  <c r="F652" i="2"/>
  <c r="G652" i="2"/>
  <c r="P652" i="2" s="1"/>
  <c r="H652" i="2"/>
  <c r="I652" i="2"/>
  <c r="J652" i="2"/>
  <c r="K652" i="2"/>
  <c r="L652" i="2"/>
  <c r="M652" i="2"/>
  <c r="O652" i="2"/>
  <c r="D653" i="2"/>
  <c r="E653" i="2"/>
  <c r="F653" i="2"/>
  <c r="O653" i="2" s="1"/>
  <c r="G653" i="2"/>
  <c r="H653" i="2"/>
  <c r="I653" i="2"/>
  <c r="J653" i="2"/>
  <c r="K653" i="2"/>
  <c r="L653" i="2"/>
  <c r="M653" i="2"/>
  <c r="N653" i="2"/>
  <c r="P653" i="2"/>
  <c r="D654" i="2"/>
  <c r="E654" i="2"/>
  <c r="N654" i="2" s="1"/>
  <c r="F654" i="2"/>
  <c r="G654" i="2"/>
  <c r="P654" i="2" s="1"/>
  <c r="H654" i="2"/>
  <c r="I654" i="2"/>
  <c r="J654" i="2"/>
  <c r="K654" i="2"/>
  <c r="L654" i="2"/>
  <c r="M654" i="2"/>
  <c r="O654" i="2"/>
  <c r="D655" i="2"/>
  <c r="E655" i="2"/>
  <c r="F655" i="2"/>
  <c r="O655" i="2" s="1"/>
  <c r="G655" i="2"/>
  <c r="H655" i="2"/>
  <c r="I655" i="2"/>
  <c r="J655" i="2"/>
  <c r="K655" i="2"/>
  <c r="L655" i="2"/>
  <c r="M655" i="2"/>
  <c r="N655" i="2"/>
  <c r="P655" i="2"/>
  <c r="D656" i="2"/>
  <c r="E656" i="2"/>
  <c r="N656" i="2" s="1"/>
  <c r="F656" i="2"/>
  <c r="G656" i="2"/>
  <c r="P656" i="2" s="1"/>
  <c r="H656" i="2"/>
  <c r="I656" i="2"/>
  <c r="J656" i="2"/>
  <c r="K656" i="2"/>
  <c r="L656" i="2"/>
  <c r="M656" i="2"/>
  <c r="O656" i="2"/>
  <c r="D657" i="2"/>
  <c r="E657" i="2"/>
  <c r="F657" i="2"/>
  <c r="O657" i="2" s="1"/>
  <c r="G657" i="2"/>
  <c r="H657" i="2"/>
  <c r="I657" i="2"/>
  <c r="J657" i="2"/>
  <c r="K657" i="2"/>
  <c r="L657" i="2"/>
  <c r="M657" i="2"/>
  <c r="N657" i="2"/>
  <c r="P657" i="2"/>
  <c r="D658" i="2"/>
  <c r="E658" i="2"/>
  <c r="N658" i="2" s="1"/>
  <c r="F658" i="2"/>
  <c r="G658" i="2"/>
  <c r="P658" i="2" s="1"/>
  <c r="H658" i="2"/>
  <c r="I658" i="2"/>
  <c r="J658" i="2"/>
  <c r="K658" i="2"/>
  <c r="L658" i="2"/>
  <c r="M658" i="2"/>
  <c r="O658" i="2"/>
  <c r="D659" i="2"/>
  <c r="E659" i="2"/>
  <c r="F659" i="2"/>
  <c r="O659" i="2" s="1"/>
  <c r="G659" i="2"/>
  <c r="H659" i="2"/>
  <c r="I659" i="2"/>
  <c r="J659" i="2"/>
  <c r="K659" i="2"/>
  <c r="L659" i="2"/>
  <c r="M659" i="2"/>
  <c r="N659" i="2"/>
  <c r="P659" i="2"/>
  <c r="D660" i="2"/>
  <c r="E660" i="2"/>
  <c r="N660" i="2" s="1"/>
  <c r="F660" i="2"/>
  <c r="G660" i="2"/>
  <c r="P660" i="2" s="1"/>
  <c r="H660" i="2"/>
  <c r="I660" i="2"/>
  <c r="J660" i="2"/>
  <c r="K660" i="2"/>
  <c r="L660" i="2"/>
  <c r="M660" i="2"/>
  <c r="O660" i="2"/>
  <c r="D661" i="2"/>
  <c r="E661" i="2"/>
  <c r="F661" i="2"/>
  <c r="O661" i="2" s="1"/>
  <c r="G661" i="2"/>
  <c r="H661" i="2"/>
  <c r="I661" i="2"/>
  <c r="J661" i="2"/>
  <c r="K661" i="2"/>
  <c r="L661" i="2"/>
  <c r="M661" i="2"/>
  <c r="N661" i="2"/>
  <c r="P661" i="2"/>
  <c r="D662" i="2"/>
  <c r="E662" i="2"/>
  <c r="N662" i="2" s="1"/>
  <c r="F662" i="2"/>
  <c r="G662" i="2"/>
  <c r="P662" i="2" s="1"/>
  <c r="H662" i="2"/>
  <c r="I662" i="2"/>
  <c r="J662" i="2"/>
  <c r="K662" i="2"/>
  <c r="L662" i="2"/>
  <c r="M662" i="2"/>
  <c r="O662" i="2"/>
  <c r="D663" i="2"/>
  <c r="E663" i="2"/>
  <c r="F663" i="2"/>
  <c r="O663" i="2" s="1"/>
  <c r="G663" i="2"/>
  <c r="H663" i="2"/>
  <c r="I663" i="2"/>
  <c r="J663" i="2"/>
  <c r="K663" i="2"/>
  <c r="L663" i="2"/>
  <c r="M663" i="2"/>
  <c r="N663" i="2"/>
  <c r="P663" i="2"/>
  <c r="D664" i="2"/>
  <c r="E664" i="2"/>
  <c r="N664" i="2" s="1"/>
  <c r="F664" i="2"/>
  <c r="G664" i="2"/>
  <c r="P664" i="2" s="1"/>
  <c r="H664" i="2"/>
  <c r="I664" i="2"/>
  <c r="J664" i="2"/>
  <c r="K664" i="2"/>
  <c r="L664" i="2"/>
  <c r="M664" i="2"/>
  <c r="O664" i="2"/>
  <c r="D665" i="2"/>
  <c r="E665" i="2"/>
  <c r="F665" i="2"/>
  <c r="O665" i="2" s="1"/>
  <c r="G665" i="2"/>
  <c r="H665" i="2"/>
  <c r="I665" i="2"/>
  <c r="J665" i="2"/>
  <c r="K665" i="2"/>
  <c r="L665" i="2"/>
  <c r="M665" i="2"/>
  <c r="N665" i="2"/>
  <c r="P665" i="2"/>
  <c r="D666" i="2"/>
  <c r="E666" i="2"/>
  <c r="N666" i="2" s="1"/>
  <c r="F666" i="2"/>
  <c r="G666" i="2"/>
  <c r="P666" i="2" s="1"/>
  <c r="H666" i="2"/>
  <c r="I666" i="2"/>
  <c r="J666" i="2"/>
  <c r="K666" i="2"/>
  <c r="L666" i="2"/>
  <c r="M666" i="2"/>
  <c r="O666" i="2"/>
  <c r="D667" i="2"/>
  <c r="E667" i="2"/>
  <c r="F667" i="2"/>
  <c r="O667" i="2" s="1"/>
  <c r="G667" i="2"/>
  <c r="H667" i="2"/>
  <c r="I667" i="2"/>
  <c r="J667" i="2"/>
  <c r="K667" i="2"/>
  <c r="L667" i="2"/>
  <c r="M667" i="2"/>
  <c r="N667" i="2"/>
  <c r="P667" i="2"/>
  <c r="D668" i="2"/>
  <c r="E668" i="2"/>
  <c r="N668" i="2" s="1"/>
  <c r="F668" i="2"/>
  <c r="G668" i="2"/>
  <c r="P668" i="2" s="1"/>
  <c r="H668" i="2"/>
  <c r="I668" i="2"/>
  <c r="J668" i="2"/>
  <c r="K668" i="2"/>
  <c r="L668" i="2"/>
  <c r="M668" i="2"/>
  <c r="O668" i="2"/>
  <c r="D669" i="2"/>
  <c r="E669" i="2"/>
  <c r="F669" i="2"/>
  <c r="O669" i="2" s="1"/>
  <c r="G669" i="2"/>
  <c r="H669" i="2"/>
  <c r="I669" i="2"/>
  <c r="J669" i="2"/>
  <c r="K669" i="2"/>
  <c r="L669" i="2"/>
  <c r="M669" i="2"/>
  <c r="N669" i="2"/>
  <c r="P669" i="2"/>
  <c r="D670" i="2"/>
  <c r="E670" i="2"/>
  <c r="N670" i="2" s="1"/>
  <c r="F670" i="2"/>
  <c r="G670" i="2"/>
  <c r="P670" i="2" s="1"/>
  <c r="H670" i="2"/>
  <c r="I670" i="2"/>
  <c r="J670" i="2"/>
  <c r="K670" i="2"/>
  <c r="L670" i="2"/>
  <c r="M670" i="2"/>
  <c r="O670" i="2"/>
  <c r="D671" i="2"/>
  <c r="E671" i="2"/>
  <c r="F671" i="2"/>
  <c r="O671" i="2" s="1"/>
  <c r="G671" i="2"/>
  <c r="H671" i="2"/>
  <c r="I671" i="2"/>
  <c r="J671" i="2"/>
  <c r="K671" i="2"/>
  <c r="L671" i="2"/>
  <c r="M671" i="2"/>
  <c r="N671" i="2"/>
  <c r="P671" i="2"/>
  <c r="D672" i="2"/>
  <c r="E672" i="2"/>
  <c r="N672" i="2" s="1"/>
  <c r="F672" i="2"/>
  <c r="G672" i="2"/>
  <c r="P672" i="2" s="1"/>
  <c r="H672" i="2"/>
  <c r="I672" i="2"/>
  <c r="J672" i="2"/>
  <c r="K672" i="2"/>
  <c r="L672" i="2"/>
  <c r="M672" i="2"/>
  <c r="O672" i="2"/>
  <c r="D673" i="2"/>
  <c r="E673" i="2"/>
  <c r="F673" i="2"/>
  <c r="O673" i="2" s="1"/>
  <c r="G673" i="2"/>
  <c r="H673" i="2"/>
  <c r="I673" i="2"/>
  <c r="J673" i="2"/>
  <c r="K673" i="2"/>
  <c r="L673" i="2"/>
  <c r="M673" i="2"/>
  <c r="N673" i="2"/>
  <c r="P673" i="2"/>
  <c r="D674" i="2"/>
  <c r="E674" i="2"/>
  <c r="N674" i="2" s="1"/>
  <c r="F674" i="2"/>
  <c r="G674" i="2"/>
  <c r="P674" i="2" s="1"/>
  <c r="H674" i="2"/>
  <c r="I674" i="2"/>
  <c r="J674" i="2"/>
  <c r="K674" i="2"/>
  <c r="L674" i="2"/>
  <c r="M674" i="2"/>
  <c r="O674" i="2"/>
  <c r="D675" i="2"/>
  <c r="E675" i="2"/>
  <c r="F675" i="2"/>
  <c r="O675" i="2" s="1"/>
  <c r="G675" i="2"/>
  <c r="H675" i="2"/>
  <c r="I675" i="2"/>
  <c r="J675" i="2"/>
  <c r="K675" i="2"/>
  <c r="L675" i="2"/>
  <c r="M675" i="2"/>
  <c r="N675" i="2"/>
  <c r="P675" i="2"/>
  <c r="D676" i="2"/>
  <c r="E676" i="2"/>
  <c r="N676" i="2" s="1"/>
  <c r="F676" i="2"/>
  <c r="G676" i="2"/>
  <c r="P676" i="2" s="1"/>
  <c r="H676" i="2"/>
  <c r="I676" i="2"/>
  <c r="J676" i="2"/>
  <c r="K676" i="2"/>
  <c r="L676" i="2"/>
  <c r="M676" i="2"/>
  <c r="O676" i="2"/>
  <c r="D677" i="2"/>
  <c r="E677" i="2"/>
  <c r="F677" i="2"/>
  <c r="O677" i="2" s="1"/>
  <c r="G677" i="2"/>
  <c r="H677" i="2"/>
  <c r="I677" i="2"/>
  <c r="J677" i="2"/>
  <c r="K677" i="2"/>
  <c r="L677" i="2"/>
  <c r="M677" i="2"/>
  <c r="N677" i="2"/>
  <c r="P677" i="2"/>
  <c r="D678" i="2"/>
  <c r="E678" i="2"/>
  <c r="N678" i="2" s="1"/>
  <c r="F678" i="2"/>
  <c r="G678" i="2"/>
  <c r="P678" i="2" s="1"/>
  <c r="H678" i="2"/>
  <c r="I678" i="2"/>
  <c r="J678" i="2"/>
  <c r="K678" i="2"/>
  <c r="L678" i="2"/>
  <c r="M678" i="2"/>
  <c r="O678" i="2"/>
  <c r="D679" i="2"/>
  <c r="E679" i="2"/>
  <c r="F679" i="2"/>
  <c r="O679" i="2" s="1"/>
  <c r="G679" i="2"/>
  <c r="H679" i="2"/>
  <c r="I679" i="2"/>
  <c r="J679" i="2"/>
  <c r="K679" i="2"/>
  <c r="L679" i="2"/>
  <c r="M679" i="2"/>
  <c r="N679" i="2"/>
  <c r="P679" i="2"/>
  <c r="D680" i="2"/>
  <c r="E680" i="2"/>
  <c r="N680" i="2" s="1"/>
  <c r="F680" i="2"/>
  <c r="G680" i="2"/>
  <c r="P680" i="2" s="1"/>
  <c r="H680" i="2"/>
  <c r="I680" i="2"/>
  <c r="J680" i="2"/>
  <c r="K680" i="2"/>
  <c r="L680" i="2"/>
  <c r="M680" i="2"/>
  <c r="O680" i="2"/>
  <c r="D681" i="2"/>
  <c r="E681" i="2"/>
  <c r="F681" i="2"/>
  <c r="O681" i="2" s="1"/>
  <c r="G681" i="2"/>
  <c r="H681" i="2"/>
  <c r="I681" i="2"/>
  <c r="J681" i="2"/>
  <c r="K681" i="2"/>
  <c r="L681" i="2"/>
  <c r="M681" i="2"/>
  <c r="N681" i="2"/>
  <c r="P681" i="2"/>
  <c r="D682" i="2"/>
  <c r="E682" i="2"/>
  <c r="N682" i="2" s="1"/>
  <c r="F682" i="2"/>
  <c r="G682" i="2"/>
  <c r="P682" i="2" s="1"/>
  <c r="H682" i="2"/>
  <c r="I682" i="2"/>
  <c r="J682" i="2"/>
  <c r="K682" i="2"/>
  <c r="L682" i="2"/>
  <c r="M682" i="2"/>
  <c r="O682" i="2"/>
  <c r="D683" i="2"/>
  <c r="E683" i="2"/>
  <c r="F683" i="2"/>
  <c r="O683" i="2" s="1"/>
  <c r="G683" i="2"/>
  <c r="H683" i="2"/>
  <c r="I683" i="2"/>
  <c r="J683" i="2"/>
  <c r="K683" i="2"/>
  <c r="L683" i="2"/>
  <c r="M683" i="2"/>
  <c r="N683" i="2"/>
  <c r="P683" i="2"/>
  <c r="D684" i="2"/>
  <c r="E684" i="2"/>
  <c r="N684" i="2" s="1"/>
  <c r="F684" i="2"/>
  <c r="G684" i="2"/>
  <c r="P684" i="2" s="1"/>
  <c r="H684" i="2"/>
  <c r="I684" i="2"/>
  <c r="J684" i="2"/>
  <c r="K684" i="2"/>
  <c r="L684" i="2"/>
  <c r="M684" i="2"/>
  <c r="O684" i="2"/>
  <c r="D685" i="2"/>
  <c r="E685" i="2"/>
  <c r="F685" i="2"/>
  <c r="O685" i="2" s="1"/>
  <c r="G685" i="2"/>
  <c r="H685" i="2"/>
  <c r="I685" i="2"/>
  <c r="J685" i="2"/>
  <c r="K685" i="2"/>
  <c r="L685" i="2"/>
  <c r="M685" i="2"/>
  <c r="N685" i="2"/>
  <c r="P685" i="2"/>
  <c r="D686" i="2"/>
  <c r="E686" i="2"/>
  <c r="N686" i="2" s="1"/>
  <c r="F686" i="2"/>
  <c r="G686" i="2"/>
  <c r="P686" i="2" s="1"/>
  <c r="H686" i="2"/>
  <c r="I686" i="2"/>
  <c r="J686" i="2"/>
  <c r="K686" i="2"/>
  <c r="L686" i="2"/>
  <c r="M686" i="2"/>
  <c r="O686" i="2"/>
  <c r="D687" i="2"/>
  <c r="E687" i="2"/>
  <c r="F687" i="2"/>
  <c r="O687" i="2" s="1"/>
  <c r="G687" i="2"/>
  <c r="H687" i="2"/>
  <c r="I687" i="2"/>
  <c r="J687" i="2"/>
  <c r="K687" i="2"/>
  <c r="L687" i="2"/>
  <c r="M687" i="2"/>
  <c r="N687" i="2"/>
  <c r="P687" i="2"/>
  <c r="D688" i="2"/>
  <c r="E688" i="2"/>
  <c r="N688" i="2" s="1"/>
  <c r="F688" i="2"/>
  <c r="G688" i="2"/>
  <c r="P688" i="2" s="1"/>
  <c r="H688" i="2"/>
  <c r="I688" i="2"/>
  <c r="J688" i="2"/>
  <c r="K688" i="2"/>
  <c r="L688" i="2"/>
  <c r="M688" i="2"/>
  <c r="O688" i="2"/>
  <c r="D689" i="2"/>
  <c r="E689" i="2"/>
  <c r="F689" i="2"/>
  <c r="O689" i="2" s="1"/>
  <c r="G689" i="2"/>
  <c r="H689" i="2"/>
  <c r="I689" i="2"/>
  <c r="J689" i="2"/>
  <c r="K689" i="2"/>
  <c r="L689" i="2"/>
  <c r="M689" i="2"/>
  <c r="N689" i="2"/>
  <c r="P689" i="2"/>
  <c r="D690" i="2"/>
  <c r="E690" i="2"/>
  <c r="N690" i="2" s="1"/>
  <c r="F690" i="2"/>
  <c r="G690" i="2"/>
  <c r="P690" i="2" s="1"/>
  <c r="H690" i="2"/>
  <c r="I690" i="2"/>
  <c r="J690" i="2"/>
  <c r="K690" i="2"/>
  <c r="L690" i="2"/>
  <c r="M690" i="2"/>
  <c r="O690" i="2"/>
  <c r="D691" i="2"/>
  <c r="E691" i="2"/>
  <c r="F691" i="2"/>
  <c r="O691" i="2" s="1"/>
  <c r="G691" i="2"/>
  <c r="H691" i="2"/>
  <c r="I691" i="2"/>
  <c r="J691" i="2"/>
  <c r="K691" i="2"/>
  <c r="L691" i="2"/>
  <c r="M691" i="2"/>
  <c r="N691" i="2"/>
  <c r="P691" i="2"/>
  <c r="D692" i="2"/>
  <c r="E692" i="2"/>
  <c r="N692" i="2" s="1"/>
  <c r="F692" i="2"/>
  <c r="G692" i="2"/>
  <c r="P692" i="2" s="1"/>
  <c r="H692" i="2"/>
  <c r="I692" i="2"/>
  <c r="J692" i="2"/>
  <c r="K692" i="2"/>
  <c r="L692" i="2"/>
  <c r="M692" i="2"/>
  <c r="O692" i="2"/>
  <c r="D693" i="2"/>
  <c r="E693" i="2"/>
  <c r="F693" i="2"/>
  <c r="O693" i="2" s="1"/>
  <c r="G693" i="2"/>
  <c r="H693" i="2"/>
  <c r="I693" i="2"/>
  <c r="J693" i="2"/>
  <c r="K693" i="2"/>
  <c r="L693" i="2"/>
  <c r="M693" i="2"/>
  <c r="N693" i="2"/>
  <c r="P693" i="2"/>
  <c r="D694" i="2"/>
  <c r="E694" i="2"/>
  <c r="N694" i="2" s="1"/>
  <c r="F694" i="2"/>
  <c r="G694" i="2"/>
  <c r="P694" i="2" s="1"/>
  <c r="H694" i="2"/>
  <c r="I694" i="2"/>
  <c r="J694" i="2"/>
  <c r="K694" i="2"/>
  <c r="L694" i="2"/>
  <c r="M694" i="2"/>
  <c r="O694" i="2"/>
  <c r="D695" i="2"/>
  <c r="E695" i="2"/>
  <c r="F695" i="2"/>
  <c r="O695" i="2" s="1"/>
  <c r="G695" i="2"/>
  <c r="H695" i="2"/>
  <c r="I695" i="2"/>
  <c r="J695" i="2"/>
  <c r="K695" i="2"/>
  <c r="L695" i="2"/>
  <c r="M695" i="2"/>
  <c r="N695" i="2"/>
  <c r="P695" i="2"/>
  <c r="U557" i="2" l="1"/>
  <c r="V557" i="2"/>
  <c r="W557" i="2"/>
  <c r="AC557" i="2" s="1"/>
  <c r="X557" i="2"/>
  <c r="AA557" i="2" s="1"/>
  <c r="Y557" i="2"/>
  <c r="Z557" i="2"/>
  <c r="AB557" i="2"/>
  <c r="U558" i="2"/>
  <c r="V558" i="2"/>
  <c r="AB558" i="2" s="1"/>
  <c r="W558" i="2"/>
  <c r="AC558" i="2" s="1"/>
  <c r="X558" i="2"/>
  <c r="Y558" i="2"/>
  <c r="Z558" i="2"/>
  <c r="AA558" i="2"/>
  <c r="U559" i="2"/>
  <c r="AA559" i="2" s="1"/>
  <c r="V559" i="2"/>
  <c r="AB559" i="2" s="1"/>
  <c r="W559" i="2"/>
  <c r="X559" i="2"/>
  <c r="Y559" i="2"/>
  <c r="Z559" i="2"/>
  <c r="AC559" i="2" s="1"/>
  <c r="U560" i="2"/>
  <c r="AA560" i="2" s="1"/>
  <c r="V560" i="2"/>
  <c r="W560" i="2"/>
  <c r="X560" i="2"/>
  <c r="Y560" i="2"/>
  <c r="AB560" i="2" s="1"/>
  <c r="Z560" i="2"/>
  <c r="AC560" i="2"/>
  <c r="U561" i="2"/>
  <c r="V561" i="2"/>
  <c r="W561" i="2"/>
  <c r="AC561" i="2" s="1"/>
  <c r="X561" i="2"/>
  <c r="AA561" i="2" s="1"/>
  <c r="Y561" i="2"/>
  <c r="Z561" i="2"/>
  <c r="AB561" i="2"/>
  <c r="U562" i="2"/>
  <c r="V562" i="2"/>
  <c r="AB562" i="2" s="1"/>
  <c r="W562" i="2"/>
  <c r="AC562" i="2" s="1"/>
  <c r="X562" i="2"/>
  <c r="Y562" i="2"/>
  <c r="Z562" i="2"/>
  <c r="AA562" i="2"/>
  <c r="U563" i="2"/>
  <c r="AA563" i="2" s="1"/>
  <c r="V563" i="2"/>
  <c r="AB563" i="2" s="1"/>
  <c r="W563" i="2"/>
  <c r="X563" i="2"/>
  <c r="Y563" i="2"/>
  <c r="Z563" i="2"/>
  <c r="AC563" i="2" s="1"/>
  <c r="U564" i="2"/>
  <c r="AA564" i="2" s="1"/>
  <c r="V564" i="2"/>
  <c r="W564" i="2"/>
  <c r="X564" i="2"/>
  <c r="Y564" i="2"/>
  <c r="AB564" i="2" s="1"/>
  <c r="Z564" i="2"/>
  <c r="AC564" i="2"/>
  <c r="U565" i="2"/>
  <c r="V565" i="2"/>
  <c r="W565" i="2"/>
  <c r="AC565" i="2" s="1"/>
  <c r="X565" i="2"/>
  <c r="AA565" i="2" s="1"/>
  <c r="Y565" i="2"/>
  <c r="Z565" i="2"/>
  <c r="AB565" i="2"/>
  <c r="U566" i="2"/>
  <c r="V566" i="2"/>
  <c r="AB566" i="2" s="1"/>
  <c r="W566" i="2"/>
  <c r="AC566" i="2" s="1"/>
  <c r="X566" i="2"/>
  <c r="Y566" i="2"/>
  <c r="Z566" i="2"/>
  <c r="AA566" i="2"/>
  <c r="U567" i="2"/>
  <c r="AA567" i="2" s="1"/>
  <c r="V567" i="2"/>
  <c r="AB567" i="2" s="1"/>
  <c r="W567" i="2"/>
  <c r="X567" i="2"/>
  <c r="Y567" i="2"/>
  <c r="Z567" i="2"/>
  <c r="AC567" i="2" s="1"/>
  <c r="U568" i="2"/>
  <c r="AA568" i="2" s="1"/>
  <c r="V568" i="2"/>
  <c r="W568" i="2"/>
  <c r="X568" i="2"/>
  <c r="Y568" i="2"/>
  <c r="AB568" i="2" s="1"/>
  <c r="Z568" i="2"/>
  <c r="AC568" i="2"/>
  <c r="U569" i="2"/>
  <c r="V569" i="2"/>
  <c r="W569" i="2"/>
  <c r="AC569" i="2" s="1"/>
  <c r="X569" i="2"/>
  <c r="AA569" i="2" s="1"/>
  <c r="Y569" i="2"/>
  <c r="Z569" i="2"/>
  <c r="AB569" i="2"/>
  <c r="U570" i="2"/>
  <c r="V570" i="2"/>
  <c r="AB570" i="2" s="1"/>
  <c r="W570" i="2"/>
  <c r="AC570" i="2" s="1"/>
  <c r="X570" i="2"/>
  <c r="Y570" i="2"/>
  <c r="Z570" i="2"/>
  <c r="AA570" i="2"/>
  <c r="U571" i="2"/>
  <c r="AA571" i="2" s="1"/>
  <c r="V571" i="2"/>
  <c r="AB571" i="2" s="1"/>
  <c r="W571" i="2"/>
  <c r="X571" i="2"/>
  <c r="Y571" i="2"/>
  <c r="Z571" i="2"/>
  <c r="AC571" i="2" s="1"/>
  <c r="U572" i="2"/>
  <c r="AA572" i="2" s="1"/>
  <c r="V572" i="2"/>
  <c r="W572" i="2"/>
  <c r="X572" i="2"/>
  <c r="Y572" i="2"/>
  <c r="AB572" i="2" s="1"/>
  <c r="Z572" i="2"/>
  <c r="AC572" i="2"/>
  <c r="U573" i="2"/>
  <c r="V573" i="2"/>
  <c r="W573" i="2"/>
  <c r="AC573" i="2" s="1"/>
  <c r="X573" i="2"/>
  <c r="AA573" i="2" s="1"/>
  <c r="Y573" i="2"/>
  <c r="Z573" i="2"/>
  <c r="AB573" i="2"/>
  <c r="U574" i="2"/>
  <c r="V574" i="2"/>
  <c r="AB574" i="2" s="1"/>
  <c r="W574" i="2"/>
  <c r="AC574" i="2" s="1"/>
  <c r="X574" i="2"/>
  <c r="Y574" i="2"/>
  <c r="Z574" i="2"/>
  <c r="AA574" i="2"/>
  <c r="U575" i="2"/>
  <c r="AA575" i="2" s="1"/>
  <c r="V575" i="2"/>
  <c r="AB575" i="2" s="1"/>
  <c r="W575" i="2"/>
  <c r="X575" i="2"/>
  <c r="Y575" i="2"/>
  <c r="Z575" i="2"/>
  <c r="AC575" i="2" s="1"/>
  <c r="U576" i="2"/>
  <c r="AA576" i="2" s="1"/>
  <c r="V576" i="2"/>
  <c r="W576" i="2"/>
  <c r="X576" i="2"/>
  <c r="Y576" i="2"/>
  <c r="AB576" i="2" s="1"/>
  <c r="Z576" i="2"/>
  <c r="AC576" i="2"/>
  <c r="U577" i="2"/>
  <c r="V577" i="2"/>
  <c r="W577" i="2"/>
  <c r="AC577" i="2" s="1"/>
  <c r="X577" i="2"/>
  <c r="AA577" i="2" s="1"/>
  <c r="Y577" i="2"/>
  <c r="Z577" i="2"/>
  <c r="AB577" i="2"/>
  <c r="U578" i="2"/>
  <c r="V578" i="2"/>
  <c r="AB578" i="2" s="1"/>
  <c r="W578" i="2"/>
  <c r="AC578" i="2" s="1"/>
  <c r="X578" i="2"/>
  <c r="Y578" i="2"/>
  <c r="Z578" i="2"/>
  <c r="AA578" i="2"/>
  <c r="U579" i="2"/>
  <c r="AA579" i="2" s="1"/>
  <c r="V579" i="2"/>
  <c r="AB579" i="2" s="1"/>
  <c r="W579" i="2"/>
  <c r="X579" i="2"/>
  <c r="Y579" i="2"/>
  <c r="Z579" i="2"/>
  <c r="AC579" i="2" s="1"/>
  <c r="U580" i="2"/>
  <c r="AA580" i="2" s="1"/>
  <c r="V580" i="2"/>
  <c r="W580" i="2"/>
  <c r="X580" i="2"/>
  <c r="Y580" i="2"/>
  <c r="AB580" i="2" s="1"/>
  <c r="Z580" i="2"/>
  <c r="AC580" i="2"/>
  <c r="U581" i="2"/>
  <c r="V581" i="2"/>
  <c r="W581" i="2"/>
  <c r="AC581" i="2" s="1"/>
  <c r="X581" i="2"/>
  <c r="AA581" i="2" s="1"/>
  <c r="Y581" i="2"/>
  <c r="Z581" i="2"/>
  <c r="AB581" i="2"/>
  <c r="U582" i="2"/>
  <c r="V582" i="2"/>
  <c r="AB582" i="2" s="1"/>
  <c r="W582" i="2"/>
  <c r="AC582" i="2" s="1"/>
  <c r="X582" i="2"/>
  <c r="Y582" i="2"/>
  <c r="Z582" i="2"/>
  <c r="AA582" i="2"/>
  <c r="U583" i="2"/>
  <c r="AA583" i="2" s="1"/>
  <c r="V583" i="2"/>
  <c r="AB583" i="2" s="1"/>
  <c r="W583" i="2"/>
  <c r="X583" i="2"/>
  <c r="Y583" i="2"/>
  <c r="Z583" i="2"/>
  <c r="AC583" i="2" s="1"/>
  <c r="U584" i="2"/>
  <c r="AA584" i="2" s="1"/>
  <c r="V584" i="2"/>
  <c r="W584" i="2"/>
  <c r="X584" i="2"/>
  <c r="Y584" i="2"/>
  <c r="AB584" i="2" s="1"/>
  <c r="Z584" i="2"/>
  <c r="AC584" i="2"/>
  <c r="U585" i="2"/>
  <c r="V585" i="2"/>
  <c r="W585" i="2"/>
  <c r="AC585" i="2" s="1"/>
  <c r="X585" i="2"/>
  <c r="AA585" i="2" s="1"/>
  <c r="Y585" i="2"/>
  <c r="Z585" i="2"/>
  <c r="AB585" i="2"/>
  <c r="U586" i="2"/>
  <c r="V586" i="2"/>
  <c r="AB586" i="2" s="1"/>
  <c r="W586" i="2"/>
  <c r="AC586" i="2" s="1"/>
  <c r="X586" i="2"/>
  <c r="Y586" i="2"/>
  <c r="Z586" i="2"/>
  <c r="AA586" i="2"/>
  <c r="U587" i="2"/>
  <c r="AA587" i="2" s="1"/>
  <c r="V587" i="2"/>
  <c r="AB587" i="2" s="1"/>
  <c r="W587" i="2"/>
  <c r="X587" i="2"/>
  <c r="Y587" i="2"/>
  <c r="Z587" i="2"/>
  <c r="AC587" i="2" s="1"/>
  <c r="U588" i="2"/>
  <c r="AA588" i="2" s="1"/>
  <c r="V588" i="2"/>
  <c r="W588" i="2"/>
  <c r="X588" i="2"/>
  <c r="Y588" i="2"/>
  <c r="AB588" i="2" s="1"/>
  <c r="Z588" i="2"/>
  <c r="AC588" i="2"/>
  <c r="U589" i="2"/>
  <c r="V589" i="2"/>
  <c r="W589" i="2"/>
  <c r="AC589" i="2" s="1"/>
  <c r="X589" i="2"/>
  <c r="AA589" i="2" s="1"/>
  <c r="Y589" i="2"/>
  <c r="Z589" i="2"/>
  <c r="AB589" i="2"/>
  <c r="U590" i="2"/>
  <c r="V590" i="2"/>
  <c r="AB590" i="2" s="1"/>
  <c r="W590" i="2"/>
  <c r="AC590" i="2" s="1"/>
  <c r="X590" i="2"/>
  <c r="Y590" i="2"/>
  <c r="Z590" i="2"/>
  <c r="AA590" i="2"/>
  <c r="U591" i="2"/>
  <c r="AA591" i="2" s="1"/>
  <c r="V591" i="2"/>
  <c r="AB591" i="2" s="1"/>
  <c r="W591" i="2"/>
  <c r="X591" i="2"/>
  <c r="Y591" i="2"/>
  <c r="Z591" i="2"/>
  <c r="AC591" i="2" s="1"/>
  <c r="U592" i="2"/>
  <c r="AA592" i="2" s="1"/>
  <c r="V592" i="2"/>
  <c r="W592" i="2"/>
  <c r="X592" i="2"/>
  <c r="Y592" i="2"/>
  <c r="AB592" i="2" s="1"/>
  <c r="Z592" i="2"/>
  <c r="AC592" i="2"/>
  <c r="U593" i="2"/>
  <c r="V593" i="2"/>
  <c r="W593" i="2"/>
  <c r="AC593" i="2" s="1"/>
  <c r="X593" i="2"/>
  <c r="AA593" i="2" s="1"/>
  <c r="Y593" i="2"/>
  <c r="Z593" i="2"/>
  <c r="AB593" i="2"/>
  <c r="U594" i="2"/>
  <c r="V594" i="2"/>
  <c r="AB594" i="2" s="1"/>
  <c r="W594" i="2"/>
  <c r="AC594" i="2" s="1"/>
  <c r="X594" i="2"/>
  <c r="Y594" i="2"/>
  <c r="Z594" i="2"/>
  <c r="AA594" i="2"/>
  <c r="U595" i="2"/>
  <c r="AA595" i="2" s="1"/>
  <c r="V595" i="2"/>
  <c r="AB595" i="2" s="1"/>
  <c r="W595" i="2"/>
  <c r="X595" i="2"/>
  <c r="Y595" i="2"/>
  <c r="Z595" i="2"/>
  <c r="AC595" i="2" s="1"/>
  <c r="U596" i="2"/>
  <c r="AA596" i="2" s="1"/>
  <c r="V596" i="2"/>
  <c r="W596" i="2"/>
  <c r="X596" i="2"/>
  <c r="Y596" i="2"/>
  <c r="AB596" i="2" s="1"/>
  <c r="Z596" i="2"/>
  <c r="AC596" i="2"/>
  <c r="U597" i="2"/>
  <c r="V597" i="2"/>
  <c r="W597" i="2"/>
  <c r="AC597" i="2" s="1"/>
  <c r="X597" i="2"/>
  <c r="AA597" i="2" s="1"/>
  <c r="Y597" i="2"/>
  <c r="Z597" i="2"/>
  <c r="AB597" i="2"/>
  <c r="U598" i="2"/>
  <c r="V598" i="2"/>
  <c r="AB598" i="2" s="1"/>
  <c r="W598" i="2"/>
  <c r="AC598" i="2" s="1"/>
  <c r="X598" i="2"/>
  <c r="Y598" i="2"/>
  <c r="Z598" i="2"/>
  <c r="AA598" i="2"/>
  <c r="U599" i="2"/>
  <c r="AA599" i="2" s="1"/>
  <c r="V599" i="2"/>
  <c r="AB599" i="2" s="1"/>
  <c r="W599" i="2"/>
  <c r="X599" i="2"/>
  <c r="Y599" i="2"/>
  <c r="Z599" i="2"/>
  <c r="AC599" i="2" s="1"/>
  <c r="U600" i="2"/>
  <c r="AA600" i="2" s="1"/>
  <c r="V600" i="2"/>
  <c r="W600" i="2"/>
  <c r="X600" i="2"/>
  <c r="Y600" i="2"/>
  <c r="AB600" i="2" s="1"/>
  <c r="Z600" i="2"/>
  <c r="AC600" i="2"/>
  <c r="U601" i="2"/>
  <c r="V601" i="2"/>
  <c r="W601" i="2"/>
  <c r="AC601" i="2" s="1"/>
  <c r="X601" i="2"/>
  <c r="AA601" i="2" s="1"/>
  <c r="Y601" i="2"/>
  <c r="Z601" i="2"/>
  <c r="AB601" i="2"/>
  <c r="U602" i="2"/>
  <c r="V602" i="2"/>
  <c r="AB602" i="2" s="1"/>
  <c r="W602" i="2"/>
  <c r="AC602" i="2" s="1"/>
  <c r="X602" i="2"/>
  <c r="Y602" i="2"/>
  <c r="Z602" i="2"/>
  <c r="AA602" i="2"/>
  <c r="U603" i="2"/>
  <c r="AA603" i="2" s="1"/>
  <c r="V603" i="2"/>
  <c r="AB603" i="2" s="1"/>
  <c r="W603" i="2"/>
  <c r="X603" i="2"/>
  <c r="Y603" i="2"/>
  <c r="Z603" i="2"/>
  <c r="AC603" i="2" s="1"/>
  <c r="U604" i="2"/>
  <c r="AA604" i="2" s="1"/>
  <c r="V604" i="2"/>
  <c r="W604" i="2"/>
  <c r="X604" i="2"/>
  <c r="Y604" i="2"/>
  <c r="AB604" i="2" s="1"/>
  <c r="Z604" i="2"/>
  <c r="AC604" i="2"/>
  <c r="U605" i="2"/>
  <c r="V605" i="2"/>
  <c r="W605" i="2"/>
  <c r="AC605" i="2" s="1"/>
  <c r="X605" i="2"/>
  <c r="AA605" i="2" s="1"/>
  <c r="Y605" i="2"/>
  <c r="Z605" i="2"/>
  <c r="AB605" i="2"/>
  <c r="U606" i="2"/>
  <c r="V606" i="2"/>
  <c r="AB606" i="2" s="1"/>
  <c r="W606" i="2"/>
  <c r="AC606" i="2" s="1"/>
  <c r="X606" i="2"/>
  <c r="Y606" i="2"/>
  <c r="Z606" i="2"/>
  <c r="AA606" i="2"/>
  <c r="U607" i="2"/>
  <c r="AA607" i="2" s="1"/>
  <c r="V607" i="2"/>
  <c r="AB607" i="2" s="1"/>
  <c r="W607" i="2"/>
  <c r="X607" i="2"/>
  <c r="Y607" i="2"/>
  <c r="Z607" i="2"/>
  <c r="AC607" i="2" s="1"/>
  <c r="U608" i="2"/>
  <c r="AA608" i="2" s="1"/>
  <c r="V608" i="2"/>
  <c r="W608" i="2"/>
  <c r="X608" i="2"/>
  <c r="Y608" i="2"/>
  <c r="AB608" i="2" s="1"/>
  <c r="Z608" i="2"/>
  <c r="AC608" i="2"/>
  <c r="U609" i="2"/>
  <c r="V609" i="2"/>
  <c r="W609" i="2"/>
  <c r="AC609" i="2" s="1"/>
  <c r="X609" i="2"/>
  <c r="AA609" i="2" s="1"/>
  <c r="Y609" i="2"/>
  <c r="Z609" i="2"/>
  <c r="AB609" i="2"/>
  <c r="U610" i="2"/>
  <c r="V610" i="2"/>
  <c r="AB610" i="2" s="1"/>
  <c r="W610" i="2"/>
  <c r="AC610" i="2" s="1"/>
  <c r="X610" i="2"/>
  <c r="Y610" i="2"/>
  <c r="Z610" i="2"/>
  <c r="AA610" i="2"/>
  <c r="U611" i="2"/>
  <c r="AA611" i="2" s="1"/>
  <c r="V611" i="2"/>
  <c r="AB611" i="2" s="1"/>
  <c r="W611" i="2"/>
  <c r="X611" i="2"/>
  <c r="Y611" i="2"/>
  <c r="Z611" i="2"/>
  <c r="AC611" i="2" s="1"/>
  <c r="U612" i="2"/>
  <c r="AA612" i="2" s="1"/>
  <c r="V612" i="2"/>
  <c r="W612" i="2"/>
  <c r="X612" i="2"/>
  <c r="Y612" i="2"/>
  <c r="AB612" i="2" s="1"/>
  <c r="Z612" i="2"/>
  <c r="AC612" i="2"/>
  <c r="U613" i="2"/>
  <c r="V613" i="2"/>
  <c r="W613" i="2"/>
  <c r="AC613" i="2" s="1"/>
  <c r="X613" i="2"/>
  <c r="AA613" i="2" s="1"/>
  <c r="Y613" i="2"/>
  <c r="Z613" i="2"/>
  <c r="AB613" i="2"/>
  <c r="U614" i="2"/>
  <c r="V614" i="2"/>
  <c r="AB614" i="2" s="1"/>
  <c r="W614" i="2"/>
  <c r="AC614" i="2" s="1"/>
  <c r="X614" i="2"/>
  <c r="Y614" i="2"/>
  <c r="Z614" i="2"/>
  <c r="AA614" i="2"/>
  <c r="U615" i="2"/>
  <c r="AA615" i="2" s="1"/>
  <c r="V615" i="2"/>
  <c r="AB615" i="2" s="1"/>
  <c r="W615" i="2"/>
  <c r="X615" i="2"/>
  <c r="Y615" i="2"/>
  <c r="Z615" i="2"/>
  <c r="AC615" i="2" s="1"/>
  <c r="U616" i="2"/>
  <c r="AA616" i="2" s="1"/>
  <c r="V616" i="2"/>
  <c r="W616" i="2"/>
  <c r="X616" i="2"/>
  <c r="Y616" i="2"/>
  <c r="AB616" i="2" s="1"/>
  <c r="Z616" i="2"/>
  <c r="AC616" i="2"/>
  <c r="U617" i="2"/>
  <c r="V617" i="2"/>
  <c r="W617" i="2"/>
  <c r="AC617" i="2" s="1"/>
  <c r="X617" i="2"/>
  <c r="AA617" i="2" s="1"/>
  <c r="Y617" i="2"/>
  <c r="Z617" i="2"/>
  <c r="AB617" i="2"/>
  <c r="U618" i="2"/>
  <c r="V618" i="2"/>
  <c r="AB618" i="2" s="1"/>
  <c r="W618" i="2"/>
  <c r="AC618" i="2" s="1"/>
  <c r="X618" i="2"/>
  <c r="Y618" i="2"/>
  <c r="Z618" i="2"/>
  <c r="AA618" i="2"/>
  <c r="U619" i="2"/>
  <c r="AA619" i="2" s="1"/>
  <c r="V619" i="2"/>
  <c r="AB619" i="2" s="1"/>
  <c r="W619" i="2"/>
  <c r="X619" i="2"/>
  <c r="Y619" i="2"/>
  <c r="Z619" i="2"/>
  <c r="AC619" i="2" s="1"/>
  <c r="U620" i="2"/>
  <c r="AA620" i="2" s="1"/>
  <c r="V620" i="2"/>
  <c r="W620" i="2"/>
  <c r="X620" i="2"/>
  <c r="Y620" i="2"/>
  <c r="AB620" i="2" s="1"/>
  <c r="Z620" i="2"/>
  <c r="AC620" i="2"/>
  <c r="U621" i="2"/>
  <c r="V621" i="2"/>
  <c r="W621" i="2"/>
  <c r="AC621" i="2" s="1"/>
  <c r="X621" i="2"/>
  <c r="AA621" i="2" s="1"/>
  <c r="Y621" i="2"/>
  <c r="Z621" i="2"/>
  <c r="AB621" i="2"/>
  <c r="U622" i="2"/>
  <c r="V622" i="2"/>
  <c r="AB622" i="2" s="1"/>
  <c r="W622" i="2"/>
  <c r="AC622" i="2" s="1"/>
  <c r="X622" i="2"/>
  <c r="Y622" i="2"/>
  <c r="Z622" i="2"/>
  <c r="AA622" i="2"/>
  <c r="U623" i="2"/>
  <c r="AA623" i="2" s="1"/>
  <c r="V623" i="2"/>
  <c r="AB623" i="2" s="1"/>
  <c r="W623" i="2"/>
  <c r="X623" i="2"/>
  <c r="Y623" i="2"/>
  <c r="Z623" i="2"/>
  <c r="AC623" i="2" s="1"/>
  <c r="U624" i="2"/>
  <c r="AA624" i="2" s="1"/>
  <c r="V624" i="2"/>
  <c r="W624" i="2"/>
  <c r="X624" i="2"/>
  <c r="Y624" i="2"/>
  <c r="AB624" i="2" s="1"/>
  <c r="Z624" i="2"/>
  <c r="AC624" i="2"/>
  <c r="U625" i="2"/>
  <c r="V625" i="2"/>
  <c r="W625" i="2"/>
  <c r="AC625" i="2" s="1"/>
  <c r="X625" i="2"/>
  <c r="AA625" i="2" s="1"/>
  <c r="Y625" i="2"/>
  <c r="Z625" i="2"/>
  <c r="AB625" i="2"/>
  <c r="U626" i="2"/>
  <c r="V626" i="2"/>
  <c r="AB626" i="2" s="1"/>
  <c r="W626" i="2"/>
  <c r="AC626" i="2" s="1"/>
  <c r="X626" i="2"/>
  <c r="Y626" i="2"/>
  <c r="Z626" i="2"/>
  <c r="AA626" i="2"/>
  <c r="U627" i="2"/>
  <c r="AA627" i="2" s="1"/>
  <c r="V627" i="2"/>
  <c r="AB627" i="2" s="1"/>
  <c r="W627" i="2"/>
  <c r="X627" i="2"/>
  <c r="Y627" i="2"/>
  <c r="Z627" i="2"/>
  <c r="AC627" i="2" s="1"/>
  <c r="U628" i="2"/>
  <c r="AA628" i="2" s="1"/>
  <c r="V628" i="2"/>
  <c r="W628" i="2"/>
  <c r="X628" i="2"/>
  <c r="Y628" i="2"/>
  <c r="AB628" i="2" s="1"/>
  <c r="Z628" i="2"/>
  <c r="AC628" i="2"/>
  <c r="U629" i="2"/>
  <c r="V629" i="2"/>
  <c r="W629" i="2"/>
  <c r="AC629" i="2" s="1"/>
  <c r="X629" i="2"/>
  <c r="AA629" i="2" s="1"/>
  <c r="Y629" i="2"/>
  <c r="Z629" i="2"/>
  <c r="AB629" i="2"/>
  <c r="U630" i="2"/>
  <c r="V630" i="2"/>
  <c r="AB630" i="2" s="1"/>
  <c r="W630" i="2"/>
  <c r="AC630" i="2" s="1"/>
  <c r="X630" i="2"/>
  <c r="Y630" i="2"/>
  <c r="Z630" i="2"/>
  <c r="AA630" i="2"/>
  <c r="U631" i="2"/>
  <c r="AA631" i="2" s="1"/>
  <c r="V631" i="2"/>
  <c r="AB631" i="2" s="1"/>
  <c r="W631" i="2"/>
  <c r="X631" i="2"/>
  <c r="Y631" i="2"/>
  <c r="Z631" i="2"/>
  <c r="AC631" i="2" s="1"/>
  <c r="U632" i="2"/>
  <c r="AA632" i="2" s="1"/>
  <c r="V632" i="2"/>
  <c r="W632" i="2"/>
  <c r="X632" i="2"/>
  <c r="Y632" i="2"/>
  <c r="AB632" i="2" s="1"/>
  <c r="Z632" i="2"/>
  <c r="AC632" i="2"/>
  <c r="U633" i="2"/>
  <c r="V633" i="2"/>
  <c r="W633" i="2"/>
  <c r="AC633" i="2" s="1"/>
  <c r="X633" i="2"/>
  <c r="AA633" i="2" s="1"/>
  <c r="Y633" i="2"/>
  <c r="Z633" i="2"/>
  <c r="AB633" i="2"/>
  <c r="U634" i="2"/>
  <c r="V634" i="2"/>
  <c r="AB634" i="2" s="1"/>
  <c r="W634" i="2"/>
  <c r="AC634" i="2" s="1"/>
  <c r="X634" i="2"/>
  <c r="Y634" i="2"/>
  <c r="Z634" i="2"/>
  <c r="AA634" i="2"/>
  <c r="U635" i="2"/>
  <c r="AA635" i="2" s="1"/>
  <c r="V635" i="2"/>
  <c r="AB635" i="2" s="1"/>
  <c r="W635" i="2"/>
  <c r="X635" i="2"/>
  <c r="Y635" i="2"/>
  <c r="Z635" i="2"/>
  <c r="AC635" i="2" s="1"/>
  <c r="U636" i="2"/>
  <c r="AA636" i="2" s="1"/>
  <c r="V636" i="2"/>
  <c r="W636" i="2"/>
  <c r="X636" i="2"/>
  <c r="Y636" i="2"/>
  <c r="AB636" i="2" s="1"/>
  <c r="Z636" i="2"/>
  <c r="AC636" i="2"/>
  <c r="U637" i="2"/>
  <c r="V637" i="2"/>
  <c r="W637" i="2"/>
  <c r="AC637" i="2" s="1"/>
  <c r="X637" i="2"/>
  <c r="AA637" i="2" s="1"/>
  <c r="Y637" i="2"/>
  <c r="Z637" i="2"/>
  <c r="AB637" i="2"/>
  <c r="U638" i="2"/>
  <c r="V638" i="2"/>
  <c r="AB638" i="2" s="1"/>
  <c r="W638" i="2"/>
  <c r="AC638" i="2" s="1"/>
  <c r="X638" i="2"/>
  <c r="Y638" i="2"/>
  <c r="Z638" i="2"/>
  <c r="AA638" i="2"/>
  <c r="U639" i="2"/>
  <c r="AA639" i="2" s="1"/>
  <c r="V639" i="2"/>
  <c r="AB639" i="2" s="1"/>
  <c r="W639" i="2"/>
  <c r="X639" i="2"/>
  <c r="Y639" i="2"/>
  <c r="Z639" i="2"/>
  <c r="AC639" i="2" s="1"/>
  <c r="U640" i="2"/>
  <c r="AA640" i="2" s="1"/>
  <c r="V640" i="2"/>
  <c r="W640" i="2"/>
  <c r="X640" i="2"/>
  <c r="Y640" i="2"/>
  <c r="AB640" i="2" s="1"/>
  <c r="Z640" i="2"/>
  <c r="AC640" i="2"/>
  <c r="U641" i="2"/>
  <c r="V641" i="2"/>
  <c r="W641" i="2"/>
  <c r="AC641" i="2" s="1"/>
  <c r="X641" i="2"/>
  <c r="AA641" i="2" s="1"/>
  <c r="Y641" i="2"/>
  <c r="Z641" i="2"/>
  <c r="AB641" i="2"/>
  <c r="U642" i="2"/>
  <c r="V642" i="2"/>
  <c r="AB642" i="2" s="1"/>
  <c r="W642" i="2"/>
  <c r="AC642" i="2" s="1"/>
  <c r="X642" i="2"/>
  <c r="Y642" i="2"/>
  <c r="Z642" i="2"/>
  <c r="AA642" i="2"/>
  <c r="U643" i="2"/>
  <c r="AA643" i="2" s="1"/>
  <c r="V643" i="2"/>
  <c r="AB643" i="2" s="1"/>
  <c r="W643" i="2"/>
  <c r="X643" i="2"/>
  <c r="Y643" i="2"/>
  <c r="Z643" i="2"/>
  <c r="AC643" i="2" s="1"/>
  <c r="E557" i="2"/>
  <c r="F557" i="2"/>
  <c r="G557" i="2"/>
  <c r="H557" i="2"/>
  <c r="I557" i="2"/>
  <c r="J557" i="2"/>
  <c r="K557" i="2"/>
  <c r="L557" i="2"/>
  <c r="M557" i="2"/>
  <c r="N557" i="2"/>
  <c r="O557" i="2"/>
  <c r="P557" i="2"/>
  <c r="E558" i="2"/>
  <c r="F558" i="2"/>
  <c r="G558" i="2"/>
  <c r="H558" i="2"/>
  <c r="I558" i="2"/>
  <c r="J558" i="2"/>
  <c r="K558" i="2"/>
  <c r="L558" i="2"/>
  <c r="M558" i="2"/>
  <c r="N558" i="2"/>
  <c r="O558" i="2"/>
  <c r="P558" i="2"/>
  <c r="E559" i="2"/>
  <c r="F559" i="2"/>
  <c r="G559" i="2"/>
  <c r="H559" i="2"/>
  <c r="I559" i="2"/>
  <c r="J559" i="2"/>
  <c r="K559" i="2"/>
  <c r="L559" i="2"/>
  <c r="M559" i="2"/>
  <c r="N559" i="2"/>
  <c r="O559" i="2"/>
  <c r="P559" i="2"/>
  <c r="E560" i="2"/>
  <c r="F560" i="2"/>
  <c r="G560" i="2"/>
  <c r="H560" i="2"/>
  <c r="I560" i="2"/>
  <c r="J560" i="2"/>
  <c r="K560" i="2"/>
  <c r="L560" i="2"/>
  <c r="M560" i="2"/>
  <c r="N560" i="2"/>
  <c r="O560" i="2"/>
  <c r="P560" i="2"/>
  <c r="E561" i="2"/>
  <c r="F561" i="2"/>
  <c r="G561" i="2"/>
  <c r="H561" i="2"/>
  <c r="I561" i="2"/>
  <c r="J561" i="2"/>
  <c r="K561" i="2"/>
  <c r="L561" i="2"/>
  <c r="M561" i="2"/>
  <c r="N561" i="2"/>
  <c r="O561" i="2"/>
  <c r="P561" i="2"/>
  <c r="E562" i="2"/>
  <c r="F562" i="2"/>
  <c r="G562" i="2"/>
  <c r="H562" i="2"/>
  <c r="I562" i="2"/>
  <c r="J562" i="2"/>
  <c r="K562" i="2"/>
  <c r="L562" i="2"/>
  <c r="M562" i="2"/>
  <c r="N562" i="2"/>
  <c r="O562" i="2"/>
  <c r="P562" i="2"/>
  <c r="E563" i="2"/>
  <c r="F563" i="2"/>
  <c r="G563" i="2"/>
  <c r="H563" i="2"/>
  <c r="I563" i="2"/>
  <c r="J563" i="2"/>
  <c r="K563" i="2"/>
  <c r="L563" i="2"/>
  <c r="M563" i="2"/>
  <c r="N563" i="2"/>
  <c r="O563" i="2"/>
  <c r="P563" i="2"/>
  <c r="E564" i="2"/>
  <c r="F564" i="2"/>
  <c r="G564" i="2"/>
  <c r="H564" i="2"/>
  <c r="I564" i="2"/>
  <c r="J564" i="2"/>
  <c r="K564" i="2"/>
  <c r="L564" i="2"/>
  <c r="M564" i="2"/>
  <c r="N564" i="2"/>
  <c r="O564" i="2"/>
  <c r="P564" i="2"/>
  <c r="E565" i="2"/>
  <c r="N565" i="2" s="1"/>
  <c r="F565" i="2"/>
  <c r="G565" i="2"/>
  <c r="H565" i="2"/>
  <c r="I565" i="2"/>
  <c r="J565" i="2"/>
  <c r="K565" i="2"/>
  <c r="L565" i="2"/>
  <c r="M565" i="2"/>
  <c r="O565" i="2"/>
  <c r="P565" i="2"/>
  <c r="E566" i="2"/>
  <c r="N566" i="2" s="1"/>
  <c r="F566" i="2"/>
  <c r="G566" i="2"/>
  <c r="H566" i="2"/>
  <c r="I566" i="2"/>
  <c r="J566" i="2"/>
  <c r="K566" i="2"/>
  <c r="L566" i="2"/>
  <c r="M566" i="2"/>
  <c r="O566" i="2"/>
  <c r="P566" i="2"/>
  <c r="E567" i="2"/>
  <c r="N567" i="2" s="1"/>
  <c r="F567" i="2"/>
  <c r="G567" i="2"/>
  <c r="H567" i="2"/>
  <c r="I567" i="2"/>
  <c r="J567" i="2"/>
  <c r="K567" i="2"/>
  <c r="L567" i="2"/>
  <c r="M567" i="2"/>
  <c r="O567" i="2"/>
  <c r="P567" i="2"/>
  <c r="E568" i="2"/>
  <c r="N568" i="2" s="1"/>
  <c r="F568" i="2"/>
  <c r="G568" i="2"/>
  <c r="H568" i="2"/>
  <c r="I568" i="2"/>
  <c r="J568" i="2"/>
  <c r="K568" i="2"/>
  <c r="L568" i="2"/>
  <c r="M568" i="2"/>
  <c r="O568" i="2"/>
  <c r="P568" i="2"/>
  <c r="E569" i="2"/>
  <c r="N569" i="2" s="1"/>
  <c r="F569" i="2"/>
  <c r="G569" i="2"/>
  <c r="H569" i="2"/>
  <c r="I569" i="2"/>
  <c r="J569" i="2"/>
  <c r="K569" i="2"/>
  <c r="L569" i="2"/>
  <c r="M569" i="2"/>
  <c r="O569" i="2"/>
  <c r="P569" i="2"/>
  <c r="E570" i="2"/>
  <c r="N570" i="2" s="1"/>
  <c r="F570" i="2"/>
  <c r="G570" i="2"/>
  <c r="H570" i="2"/>
  <c r="I570" i="2"/>
  <c r="J570" i="2"/>
  <c r="K570" i="2"/>
  <c r="L570" i="2"/>
  <c r="M570" i="2"/>
  <c r="O570" i="2"/>
  <c r="P570" i="2"/>
  <c r="E571" i="2"/>
  <c r="N571" i="2" s="1"/>
  <c r="F571" i="2"/>
  <c r="G571" i="2"/>
  <c r="H571" i="2"/>
  <c r="I571" i="2"/>
  <c r="J571" i="2"/>
  <c r="K571" i="2"/>
  <c r="L571" i="2"/>
  <c r="M571" i="2"/>
  <c r="O571" i="2"/>
  <c r="P571" i="2"/>
  <c r="E572" i="2"/>
  <c r="N572" i="2" s="1"/>
  <c r="F572" i="2"/>
  <c r="G572" i="2"/>
  <c r="H572" i="2"/>
  <c r="I572" i="2"/>
  <c r="J572" i="2"/>
  <c r="K572" i="2"/>
  <c r="L572" i="2"/>
  <c r="M572" i="2"/>
  <c r="O572" i="2"/>
  <c r="P572" i="2"/>
  <c r="E573" i="2"/>
  <c r="N573" i="2" s="1"/>
  <c r="F573" i="2"/>
  <c r="G573" i="2"/>
  <c r="H573" i="2"/>
  <c r="I573" i="2"/>
  <c r="J573" i="2"/>
  <c r="K573" i="2"/>
  <c r="L573" i="2"/>
  <c r="M573" i="2"/>
  <c r="O573" i="2"/>
  <c r="P573" i="2"/>
  <c r="E574" i="2"/>
  <c r="N574" i="2" s="1"/>
  <c r="F574" i="2"/>
  <c r="G574" i="2"/>
  <c r="H574" i="2"/>
  <c r="I574" i="2"/>
  <c r="J574" i="2"/>
  <c r="K574" i="2"/>
  <c r="L574" i="2"/>
  <c r="M574" i="2"/>
  <c r="O574" i="2"/>
  <c r="P574" i="2"/>
  <c r="E575" i="2"/>
  <c r="N575" i="2" s="1"/>
  <c r="F575" i="2"/>
  <c r="G575" i="2"/>
  <c r="H575" i="2"/>
  <c r="I575" i="2"/>
  <c r="J575" i="2"/>
  <c r="K575" i="2"/>
  <c r="L575" i="2"/>
  <c r="M575" i="2"/>
  <c r="O575" i="2"/>
  <c r="P575" i="2"/>
  <c r="E576" i="2"/>
  <c r="N576" i="2" s="1"/>
  <c r="F576" i="2"/>
  <c r="G576" i="2"/>
  <c r="H576" i="2"/>
  <c r="I576" i="2"/>
  <c r="J576" i="2"/>
  <c r="K576" i="2"/>
  <c r="L576" i="2"/>
  <c r="M576" i="2"/>
  <c r="O576" i="2"/>
  <c r="P576" i="2"/>
  <c r="E577" i="2"/>
  <c r="N577" i="2" s="1"/>
  <c r="F577" i="2"/>
  <c r="G577" i="2"/>
  <c r="H577" i="2"/>
  <c r="I577" i="2"/>
  <c r="J577" i="2"/>
  <c r="K577" i="2"/>
  <c r="L577" i="2"/>
  <c r="M577" i="2"/>
  <c r="O577" i="2"/>
  <c r="P577" i="2"/>
  <c r="E578" i="2"/>
  <c r="N578" i="2" s="1"/>
  <c r="F578" i="2"/>
  <c r="G578" i="2"/>
  <c r="H578" i="2"/>
  <c r="I578" i="2"/>
  <c r="J578" i="2"/>
  <c r="K578" i="2"/>
  <c r="L578" i="2"/>
  <c r="M578" i="2"/>
  <c r="O578" i="2"/>
  <c r="P578" i="2"/>
  <c r="E579" i="2"/>
  <c r="N579" i="2" s="1"/>
  <c r="F579" i="2"/>
  <c r="G579" i="2"/>
  <c r="H579" i="2"/>
  <c r="I579" i="2"/>
  <c r="J579" i="2"/>
  <c r="K579" i="2"/>
  <c r="L579" i="2"/>
  <c r="M579" i="2"/>
  <c r="O579" i="2"/>
  <c r="P579" i="2"/>
  <c r="E580" i="2"/>
  <c r="N580" i="2" s="1"/>
  <c r="F580" i="2"/>
  <c r="G580" i="2"/>
  <c r="H580" i="2"/>
  <c r="I580" i="2"/>
  <c r="J580" i="2"/>
  <c r="K580" i="2"/>
  <c r="L580" i="2"/>
  <c r="M580" i="2"/>
  <c r="O580" i="2"/>
  <c r="P580" i="2"/>
  <c r="E581" i="2"/>
  <c r="N581" i="2" s="1"/>
  <c r="F581" i="2"/>
  <c r="G581" i="2"/>
  <c r="H581" i="2"/>
  <c r="I581" i="2"/>
  <c r="J581" i="2"/>
  <c r="K581" i="2"/>
  <c r="L581" i="2"/>
  <c r="M581" i="2"/>
  <c r="O581" i="2"/>
  <c r="P581" i="2"/>
  <c r="E582" i="2"/>
  <c r="N582" i="2" s="1"/>
  <c r="F582" i="2"/>
  <c r="G582" i="2"/>
  <c r="H582" i="2"/>
  <c r="I582" i="2"/>
  <c r="J582" i="2"/>
  <c r="K582" i="2"/>
  <c r="L582" i="2"/>
  <c r="M582" i="2"/>
  <c r="O582" i="2"/>
  <c r="P582" i="2"/>
  <c r="E583" i="2"/>
  <c r="N583" i="2" s="1"/>
  <c r="F583" i="2"/>
  <c r="G583" i="2"/>
  <c r="H583" i="2"/>
  <c r="I583" i="2"/>
  <c r="J583" i="2"/>
  <c r="K583" i="2"/>
  <c r="L583" i="2"/>
  <c r="M583" i="2"/>
  <c r="O583" i="2"/>
  <c r="P583" i="2"/>
  <c r="E584" i="2"/>
  <c r="N584" i="2" s="1"/>
  <c r="F584" i="2"/>
  <c r="G584" i="2"/>
  <c r="H584" i="2"/>
  <c r="I584" i="2"/>
  <c r="J584" i="2"/>
  <c r="K584" i="2"/>
  <c r="L584" i="2"/>
  <c r="M584" i="2"/>
  <c r="O584" i="2"/>
  <c r="P584" i="2"/>
  <c r="E585" i="2"/>
  <c r="N585" i="2" s="1"/>
  <c r="F585" i="2"/>
  <c r="G585" i="2"/>
  <c r="H585" i="2"/>
  <c r="I585" i="2"/>
  <c r="J585" i="2"/>
  <c r="K585" i="2"/>
  <c r="L585" i="2"/>
  <c r="M585" i="2"/>
  <c r="O585" i="2"/>
  <c r="P585" i="2"/>
  <c r="E586" i="2"/>
  <c r="N586" i="2" s="1"/>
  <c r="F586" i="2"/>
  <c r="G586" i="2"/>
  <c r="H586" i="2"/>
  <c r="I586" i="2"/>
  <c r="J586" i="2"/>
  <c r="K586" i="2"/>
  <c r="L586" i="2"/>
  <c r="M586" i="2"/>
  <c r="O586" i="2"/>
  <c r="P586" i="2"/>
  <c r="E587" i="2"/>
  <c r="N587" i="2" s="1"/>
  <c r="F587" i="2"/>
  <c r="G587" i="2"/>
  <c r="H587" i="2"/>
  <c r="I587" i="2"/>
  <c r="J587" i="2"/>
  <c r="K587" i="2"/>
  <c r="L587" i="2"/>
  <c r="M587" i="2"/>
  <c r="O587" i="2"/>
  <c r="P587" i="2"/>
  <c r="E588" i="2"/>
  <c r="N588" i="2" s="1"/>
  <c r="F588" i="2"/>
  <c r="G588" i="2"/>
  <c r="H588" i="2"/>
  <c r="I588" i="2"/>
  <c r="J588" i="2"/>
  <c r="K588" i="2"/>
  <c r="L588" i="2"/>
  <c r="M588" i="2"/>
  <c r="O588" i="2"/>
  <c r="P588" i="2"/>
  <c r="E589" i="2"/>
  <c r="N589" i="2" s="1"/>
  <c r="F589" i="2"/>
  <c r="G589" i="2"/>
  <c r="H589" i="2"/>
  <c r="I589" i="2"/>
  <c r="J589" i="2"/>
  <c r="K589" i="2"/>
  <c r="L589" i="2"/>
  <c r="M589" i="2"/>
  <c r="O589" i="2"/>
  <c r="P589" i="2"/>
  <c r="E590" i="2"/>
  <c r="N590" i="2" s="1"/>
  <c r="F590" i="2"/>
  <c r="G590" i="2"/>
  <c r="H590" i="2"/>
  <c r="I590" i="2"/>
  <c r="J590" i="2"/>
  <c r="K590" i="2"/>
  <c r="L590" i="2"/>
  <c r="M590" i="2"/>
  <c r="O590" i="2"/>
  <c r="P590" i="2"/>
  <c r="E591" i="2"/>
  <c r="N591" i="2" s="1"/>
  <c r="F591" i="2"/>
  <c r="G591" i="2"/>
  <c r="H591" i="2"/>
  <c r="I591" i="2"/>
  <c r="J591" i="2"/>
  <c r="K591" i="2"/>
  <c r="L591" i="2"/>
  <c r="M591" i="2"/>
  <c r="O591" i="2"/>
  <c r="P591" i="2"/>
  <c r="E592" i="2"/>
  <c r="N592" i="2" s="1"/>
  <c r="F592" i="2"/>
  <c r="G592" i="2"/>
  <c r="H592" i="2"/>
  <c r="I592" i="2"/>
  <c r="J592" i="2"/>
  <c r="K592" i="2"/>
  <c r="L592" i="2"/>
  <c r="M592" i="2"/>
  <c r="O592" i="2"/>
  <c r="P592" i="2"/>
  <c r="E593" i="2"/>
  <c r="N593" i="2" s="1"/>
  <c r="F593" i="2"/>
  <c r="G593" i="2"/>
  <c r="H593" i="2"/>
  <c r="I593" i="2"/>
  <c r="J593" i="2"/>
  <c r="K593" i="2"/>
  <c r="L593" i="2"/>
  <c r="M593" i="2"/>
  <c r="O593" i="2"/>
  <c r="P593" i="2"/>
  <c r="E594" i="2"/>
  <c r="N594" i="2" s="1"/>
  <c r="F594" i="2"/>
  <c r="G594" i="2"/>
  <c r="H594" i="2"/>
  <c r="I594" i="2"/>
  <c r="J594" i="2"/>
  <c r="K594" i="2"/>
  <c r="L594" i="2"/>
  <c r="M594" i="2"/>
  <c r="O594" i="2"/>
  <c r="P594" i="2"/>
  <c r="E595" i="2"/>
  <c r="N595" i="2" s="1"/>
  <c r="F595" i="2"/>
  <c r="G595" i="2"/>
  <c r="H595" i="2"/>
  <c r="I595" i="2"/>
  <c r="J595" i="2"/>
  <c r="K595" i="2"/>
  <c r="L595" i="2"/>
  <c r="M595" i="2"/>
  <c r="O595" i="2"/>
  <c r="P595" i="2"/>
  <c r="E596" i="2"/>
  <c r="N596" i="2" s="1"/>
  <c r="F596" i="2"/>
  <c r="G596" i="2"/>
  <c r="H596" i="2"/>
  <c r="I596" i="2"/>
  <c r="J596" i="2"/>
  <c r="K596" i="2"/>
  <c r="L596" i="2"/>
  <c r="M596" i="2"/>
  <c r="O596" i="2"/>
  <c r="P596" i="2"/>
  <c r="E597" i="2"/>
  <c r="N597" i="2" s="1"/>
  <c r="F597" i="2"/>
  <c r="G597" i="2"/>
  <c r="H597" i="2"/>
  <c r="I597" i="2"/>
  <c r="J597" i="2"/>
  <c r="K597" i="2"/>
  <c r="L597" i="2"/>
  <c r="M597" i="2"/>
  <c r="O597" i="2"/>
  <c r="P597" i="2"/>
  <c r="E598" i="2"/>
  <c r="N598" i="2" s="1"/>
  <c r="F598" i="2"/>
  <c r="G598" i="2"/>
  <c r="H598" i="2"/>
  <c r="I598" i="2"/>
  <c r="J598" i="2"/>
  <c r="K598" i="2"/>
  <c r="L598" i="2"/>
  <c r="M598" i="2"/>
  <c r="O598" i="2"/>
  <c r="P598" i="2"/>
  <c r="E599" i="2"/>
  <c r="N599" i="2" s="1"/>
  <c r="F599" i="2"/>
  <c r="G599" i="2"/>
  <c r="H599" i="2"/>
  <c r="I599" i="2"/>
  <c r="J599" i="2"/>
  <c r="K599" i="2"/>
  <c r="L599" i="2"/>
  <c r="M599" i="2"/>
  <c r="O599" i="2"/>
  <c r="P599" i="2"/>
  <c r="E600" i="2"/>
  <c r="N600" i="2" s="1"/>
  <c r="F600" i="2"/>
  <c r="G600" i="2"/>
  <c r="H600" i="2"/>
  <c r="I600" i="2"/>
  <c r="J600" i="2"/>
  <c r="K600" i="2"/>
  <c r="L600" i="2"/>
  <c r="M600" i="2"/>
  <c r="O600" i="2"/>
  <c r="P600" i="2"/>
  <c r="E601" i="2"/>
  <c r="N601" i="2" s="1"/>
  <c r="F601" i="2"/>
  <c r="G601" i="2"/>
  <c r="H601" i="2"/>
  <c r="I601" i="2"/>
  <c r="J601" i="2"/>
  <c r="K601" i="2"/>
  <c r="L601" i="2"/>
  <c r="M601" i="2"/>
  <c r="O601" i="2"/>
  <c r="P601" i="2"/>
  <c r="E602" i="2"/>
  <c r="N602" i="2" s="1"/>
  <c r="F602" i="2"/>
  <c r="G602" i="2"/>
  <c r="H602" i="2"/>
  <c r="I602" i="2"/>
  <c r="J602" i="2"/>
  <c r="K602" i="2"/>
  <c r="L602" i="2"/>
  <c r="M602" i="2"/>
  <c r="O602" i="2"/>
  <c r="P602" i="2"/>
  <c r="E603" i="2"/>
  <c r="N603" i="2" s="1"/>
  <c r="F603" i="2"/>
  <c r="G603" i="2"/>
  <c r="H603" i="2"/>
  <c r="I603" i="2"/>
  <c r="J603" i="2"/>
  <c r="K603" i="2"/>
  <c r="L603" i="2"/>
  <c r="M603" i="2"/>
  <c r="O603" i="2"/>
  <c r="P603" i="2"/>
  <c r="E604" i="2"/>
  <c r="N604" i="2" s="1"/>
  <c r="F604" i="2"/>
  <c r="G604" i="2"/>
  <c r="H604" i="2"/>
  <c r="I604" i="2"/>
  <c r="J604" i="2"/>
  <c r="K604" i="2"/>
  <c r="L604" i="2"/>
  <c r="M604" i="2"/>
  <c r="O604" i="2"/>
  <c r="P604" i="2"/>
  <c r="E605" i="2"/>
  <c r="N605" i="2" s="1"/>
  <c r="F605" i="2"/>
  <c r="G605" i="2"/>
  <c r="H605" i="2"/>
  <c r="I605" i="2"/>
  <c r="J605" i="2"/>
  <c r="K605" i="2"/>
  <c r="L605" i="2"/>
  <c r="M605" i="2"/>
  <c r="O605" i="2"/>
  <c r="P605" i="2"/>
  <c r="E606" i="2"/>
  <c r="N606" i="2" s="1"/>
  <c r="F606" i="2"/>
  <c r="G606" i="2"/>
  <c r="H606" i="2"/>
  <c r="I606" i="2"/>
  <c r="J606" i="2"/>
  <c r="K606" i="2"/>
  <c r="L606" i="2"/>
  <c r="M606" i="2"/>
  <c r="O606" i="2"/>
  <c r="P606" i="2"/>
  <c r="E607" i="2"/>
  <c r="N607" i="2" s="1"/>
  <c r="F607" i="2"/>
  <c r="G607" i="2"/>
  <c r="H607" i="2"/>
  <c r="I607" i="2"/>
  <c r="J607" i="2"/>
  <c r="K607" i="2"/>
  <c r="L607" i="2"/>
  <c r="M607" i="2"/>
  <c r="O607" i="2"/>
  <c r="P607" i="2"/>
  <c r="E608" i="2"/>
  <c r="N608" i="2" s="1"/>
  <c r="F608" i="2"/>
  <c r="G608" i="2"/>
  <c r="H608" i="2"/>
  <c r="I608" i="2"/>
  <c r="J608" i="2"/>
  <c r="K608" i="2"/>
  <c r="L608" i="2"/>
  <c r="M608" i="2"/>
  <c r="O608" i="2"/>
  <c r="P608" i="2"/>
  <c r="E609" i="2"/>
  <c r="N609" i="2" s="1"/>
  <c r="F609" i="2"/>
  <c r="G609" i="2"/>
  <c r="H609" i="2"/>
  <c r="I609" i="2"/>
  <c r="J609" i="2"/>
  <c r="K609" i="2"/>
  <c r="L609" i="2"/>
  <c r="M609" i="2"/>
  <c r="O609" i="2"/>
  <c r="P609" i="2"/>
  <c r="E610" i="2"/>
  <c r="N610" i="2" s="1"/>
  <c r="F610" i="2"/>
  <c r="G610" i="2"/>
  <c r="H610" i="2"/>
  <c r="I610" i="2"/>
  <c r="J610" i="2"/>
  <c r="K610" i="2"/>
  <c r="L610" i="2"/>
  <c r="M610" i="2"/>
  <c r="O610" i="2"/>
  <c r="P610" i="2"/>
  <c r="E611" i="2"/>
  <c r="N611" i="2" s="1"/>
  <c r="F611" i="2"/>
  <c r="G611" i="2"/>
  <c r="H611" i="2"/>
  <c r="I611" i="2"/>
  <c r="J611" i="2"/>
  <c r="K611" i="2"/>
  <c r="L611" i="2"/>
  <c r="M611" i="2"/>
  <c r="O611" i="2"/>
  <c r="P611" i="2"/>
  <c r="E612" i="2"/>
  <c r="N612" i="2" s="1"/>
  <c r="F612" i="2"/>
  <c r="G612" i="2"/>
  <c r="H612" i="2"/>
  <c r="I612" i="2"/>
  <c r="J612" i="2"/>
  <c r="K612" i="2"/>
  <c r="L612" i="2"/>
  <c r="M612" i="2"/>
  <c r="O612" i="2"/>
  <c r="P612" i="2"/>
  <c r="E613" i="2"/>
  <c r="N613" i="2" s="1"/>
  <c r="F613" i="2"/>
  <c r="G613" i="2"/>
  <c r="H613" i="2"/>
  <c r="I613" i="2"/>
  <c r="J613" i="2"/>
  <c r="K613" i="2"/>
  <c r="L613" i="2"/>
  <c r="M613" i="2"/>
  <c r="O613" i="2"/>
  <c r="P613" i="2"/>
  <c r="E614" i="2"/>
  <c r="N614" i="2" s="1"/>
  <c r="F614" i="2"/>
  <c r="G614" i="2"/>
  <c r="H614" i="2"/>
  <c r="I614" i="2"/>
  <c r="J614" i="2"/>
  <c r="K614" i="2"/>
  <c r="L614" i="2"/>
  <c r="M614" i="2"/>
  <c r="O614" i="2"/>
  <c r="P614" i="2"/>
  <c r="E615" i="2"/>
  <c r="N615" i="2" s="1"/>
  <c r="F615" i="2"/>
  <c r="G615" i="2"/>
  <c r="H615" i="2"/>
  <c r="I615" i="2"/>
  <c r="J615" i="2"/>
  <c r="K615" i="2"/>
  <c r="L615" i="2"/>
  <c r="M615" i="2"/>
  <c r="O615" i="2"/>
  <c r="P615" i="2"/>
  <c r="E616" i="2"/>
  <c r="N616" i="2" s="1"/>
  <c r="F616" i="2"/>
  <c r="G616" i="2"/>
  <c r="H616" i="2"/>
  <c r="I616" i="2"/>
  <c r="J616" i="2"/>
  <c r="K616" i="2"/>
  <c r="L616" i="2"/>
  <c r="M616" i="2"/>
  <c r="O616" i="2"/>
  <c r="P616" i="2"/>
  <c r="E617" i="2"/>
  <c r="N617" i="2" s="1"/>
  <c r="F617" i="2"/>
  <c r="G617" i="2"/>
  <c r="H617" i="2"/>
  <c r="I617" i="2"/>
  <c r="J617" i="2"/>
  <c r="K617" i="2"/>
  <c r="L617" i="2"/>
  <c r="M617" i="2"/>
  <c r="O617" i="2"/>
  <c r="P617" i="2"/>
  <c r="E618" i="2"/>
  <c r="N618" i="2" s="1"/>
  <c r="F618" i="2"/>
  <c r="G618" i="2"/>
  <c r="H618" i="2"/>
  <c r="I618" i="2"/>
  <c r="J618" i="2"/>
  <c r="K618" i="2"/>
  <c r="L618" i="2"/>
  <c r="M618" i="2"/>
  <c r="O618" i="2"/>
  <c r="P618" i="2"/>
  <c r="E619" i="2"/>
  <c r="N619" i="2" s="1"/>
  <c r="F619" i="2"/>
  <c r="G619" i="2"/>
  <c r="H619" i="2"/>
  <c r="I619" i="2"/>
  <c r="J619" i="2"/>
  <c r="K619" i="2"/>
  <c r="L619" i="2"/>
  <c r="M619" i="2"/>
  <c r="O619" i="2"/>
  <c r="P619" i="2"/>
  <c r="E620" i="2"/>
  <c r="N620" i="2" s="1"/>
  <c r="F620" i="2"/>
  <c r="G620" i="2"/>
  <c r="H620" i="2"/>
  <c r="I620" i="2"/>
  <c r="J620" i="2"/>
  <c r="K620" i="2"/>
  <c r="L620" i="2"/>
  <c r="M620" i="2"/>
  <c r="O620" i="2"/>
  <c r="P620" i="2"/>
  <c r="E621" i="2"/>
  <c r="N621" i="2" s="1"/>
  <c r="F621" i="2"/>
  <c r="G621" i="2"/>
  <c r="H621" i="2"/>
  <c r="I621" i="2"/>
  <c r="J621" i="2"/>
  <c r="K621" i="2"/>
  <c r="L621" i="2"/>
  <c r="M621" i="2"/>
  <c r="O621" i="2"/>
  <c r="P621" i="2"/>
  <c r="E622" i="2"/>
  <c r="N622" i="2" s="1"/>
  <c r="F622" i="2"/>
  <c r="G622" i="2"/>
  <c r="H622" i="2"/>
  <c r="I622" i="2"/>
  <c r="J622" i="2"/>
  <c r="K622" i="2"/>
  <c r="L622" i="2"/>
  <c r="M622" i="2"/>
  <c r="O622" i="2"/>
  <c r="P622" i="2"/>
  <c r="E623" i="2"/>
  <c r="N623" i="2" s="1"/>
  <c r="F623" i="2"/>
  <c r="G623" i="2"/>
  <c r="H623" i="2"/>
  <c r="I623" i="2"/>
  <c r="J623" i="2"/>
  <c r="K623" i="2"/>
  <c r="L623" i="2"/>
  <c r="M623" i="2"/>
  <c r="O623" i="2"/>
  <c r="P623" i="2"/>
  <c r="E624" i="2"/>
  <c r="N624" i="2" s="1"/>
  <c r="F624" i="2"/>
  <c r="G624" i="2"/>
  <c r="H624" i="2"/>
  <c r="I624" i="2"/>
  <c r="J624" i="2"/>
  <c r="K624" i="2"/>
  <c r="L624" i="2"/>
  <c r="M624" i="2"/>
  <c r="O624" i="2"/>
  <c r="P624" i="2"/>
  <c r="E625" i="2"/>
  <c r="N625" i="2" s="1"/>
  <c r="F625" i="2"/>
  <c r="G625" i="2"/>
  <c r="H625" i="2"/>
  <c r="I625" i="2"/>
  <c r="J625" i="2"/>
  <c r="K625" i="2"/>
  <c r="L625" i="2"/>
  <c r="M625" i="2"/>
  <c r="O625" i="2"/>
  <c r="P625" i="2"/>
  <c r="E626" i="2"/>
  <c r="N626" i="2" s="1"/>
  <c r="F626" i="2"/>
  <c r="G626" i="2"/>
  <c r="H626" i="2"/>
  <c r="I626" i="2"/>
  <c r="J626" i="2"/>
  <c r="K626" i="2"/>
  <c r="L626" i="2"/>
  <c r="M626" i="2"/>
  <c r="O626" i="2"/>
  <c r="P626" i="2"/>
  <c r="E627" i="2"/>
  <c r="N627" i="2" s="1"/>
  <c r="F627" i="2"/>
  <c r="G627" i="2"/>
  <c r="H627" i="2"/>
  <c r="I627" i="2"/>
  <c r="J627" i="2"/>
  <c r="K627" i="2"/>
  <c r="L627" i="2"/>
  <c r="M627" i="2"/>
  <c r="O627" i="2"/>
  <c r="P627" i="2"/>
  <c r="E628" i="2"/>
  <c r="N628" i="2" s="1"/>
  <c r="F628" i="2"/>
  <c r="G628" i="2"/>
  <c r="H628" i="2"/>
  <c r="I628" i="2"/>
  <c r="J628" i="2"/>
  <c r="K628" i="2"/>
  <c r="L628" i="2"/>
  <c r="M628" i="2"/>
  <c r="O628" i="2"/>
  <c r="P628" i="2"/>
  <c r="E629" i="2"/>
  <c r="N629" i="2" s="1"/>
  <c r="F629" i="2"/>
  <c r="G629" i="2"/>
  <c r="H629" i="2"/>
  <c r="I629" i="2"/>
  <c r="J629" i="2"/>
  <c r="K629" i="2"/>
  <c r="L629" i="2"/>
  <c r="M629" i="2"/>
  <c r="O629" i="2"/>
  <c r="P629" i="2"/>
  <c r="E630" i="2"/>
  <c r="N630" i="2" s="1"/>
  <c r="F630" i="2"/>
  <c r="G630" i="2"/>
  <c r="H630" i="2"/>
  <c r="I630" i="2"/>
  <c r="J630" i="2"/>
  <c r="K630" i="2"/>
  <c r="L630" i="2"/>
  <c r="M630" i="2"/>
  <c r="O630" i="2"/>
  <c r="P630" i="2"/>
  <c r="E631" i="2"/>
  <c r="N631" i="2" s="1"/>
  <c r="F631" i="2"/>
  <c r="G631" i="2"/>
  <c r="H631" i="2"/>
  <c r="I631" i="2"/>
  <c r="J631" i="2"/>
  <c r="K631" i="2"/>
  <c r="L631" i="2"/>
  <c r="M631" i="2"/>
  <c r="O631" i="2"/>
  <c r="P631" i="2"/>
  <c r="E632" i="2"/>
  <c r="N632" i="2" s="1"/>
  <c r="F632" i="2"/>
  <c r="G632" i="2"/>
  <c r="H632" i="2"/>
  <c r="I632" i="2"/>
  <c r="J632" i="2"/>
  <c r="K632" i="2"/>
  <c r="L632" i="2"/>
  <c r="M632" i="2"/>
  <c r="O632" i="2"/>
  <c r="P632" i="2"/>
  <c r="E633" i="2"/>
  <c r="N633" i="2" s="1"/>
  <c r="F633" i="2"/>
  <c r="G633" i="2"/>
  <c r="H633" i="2"/>
  <c r="I633" i="2"/>
  <c r="J633" i="2"/>
  <c r="K633" i="2"/>
  <c r="L633" i="2"/>
  <c r="M633" i="2"/>
  <c r="O633" i="2"/>
  <c r="P633" i="2"/>
  <c r="E634" i="2"/>
  <c r="N634" i="2" s="1"/>
  <c r="F634" i="2"/>
  <c r="G634" i="2"/>
  <c r="H634" i="2"/>
  <c r="I634" i="2"/>
  <c r="J634" i="2"/>
  <c r="K634" i="2"/>
  <c r="L634" i="2"/>
  <c r="M634" i="2"/>
  <c r="O634" i="2"/>
  <c r="P634" i="2"/>
  <c r="E635" i="2"/>
  <c r="N635" i="2" s="1"/>
  <c r="F635" i="2"/>
  <c r="G635" i="2"/>
  <c r="H635" i="2"/>
  <c r="I635" i="2"/>
  <c r="J635" i="2"/>
  <c r="K635" i="2"/>
  <c r="L635" i="2"/>
  <c r="M635" i="2"/>
  <c r="O635" i="2"/>
  <c r="P635" i="2"/>
  <c r="E636" i="2"/>
  <c r="N636" i="2" s="1"/>
  <c r="F636" i="2"/>
  <c r="G636" i="2"/>
  <c r="H636" i="2"/>
  <c r="I636" i="2"/>
  <c r="J636" i="2"/>
  <c r="K636" i="2"/>
  <c r="L636" i="2"/>
  <c r="M636" i="2"/>
  <c r="O636" i="2"/>
  <c r="P636" i="2"/>
  <c r="E637" i="2"/>
  <c r="N637" i="2" s="1"/>
  <c r="F637" i="2"/>
  <c r="G637" i="2"/>
  <c r="H637" i="2"/>
  <c r="I637" i="2"/>
  <c r="J637" i="2"/>
  <c r="K637" i="2"/>
  <c r="L637" i="2"/>
  <c r="M637" i="2"/>
  <c r="O637" i="2"/>
  <c r="P637" i="2"/>
  <c r="E638" i="2"/>
  <c r="N638" i="2" s="1"/>
  <c r="F638" i="2"/>
  <c r="G638" i="2"/>
  <c r="H638" i="2"/>
  <c r="I638" i="2"/>
  <c r="J638" i="2"/>
  <c r="K638" i="2"/>
  <c r="L638" i="2"/>
  <c r="M638" i="2"/>
  <c r="O638" i="2"/>
  <c r="P638" i="2"/>
  <c r="E639" i="2"/>
  <c r="N639" i="2" s="1"/>
  <c r="F639" i="2"/>
  <c r="G639" i="2"/>
  <c r="H639" i="2"/>
  <c r="I639" i="2"/>
  <c r="J639" i="2"/>
  <c r="K639" i="2"/>
  <c r="L639" i="2"/>
  <c r="M639" i="2"/>
  <c r="O639" i="2"/>
  <c r="P639" i="2"/>
  <c r="E640" i="2"/>
  <c r="N640" i="2" s="1"/>
  <c r="F640" i="2"/>
  <c r="G640" i="2"/>
  <c r="H640" i="2"/>
  <c r="I640" i="2"/>
  <c r="J640" i="2"/>
  <c r="K640" i="2"/>
  <c r="L640" i="2"/>
  <c r="M640" i="2"/>
  <c r="O640" i="2"/>
  <c r="P640" i="2"/>
  <c r="E641" i="2"/>
  <c r="N641" i="2" s="1"/>
  <c r="F641" i="2"/>
  <c r="G641" i="2"/>
  <c r="H641" i="2"/>
  <c r="I641" i="2"/>
  <c r="J641" i="2"/>
  <c r="K641" i="2"/>
  <c r="L641" i="2"/>
  <c r="M641" i="2"/>
  <c r="O641" i="2"/>
  <c r="P641" i="2"/>
  <c r="E642" i="2"/>
  <c r="N642" i="2" s="1"/>
  <c r="F642" i="2"/>
  <c r="G642" i="2"/>
  <c r="H642" i="2"/>
  <c r="I642" i="2"/>
  <c r="J642" i="2"/>
  <c r="K642" i="2"/>
  <c r="L642" i="2"/>
  <c r="M642" i="2"/>
  <c r="O642" i="2"/>
  <c r="P642" i="2"/>
  <c r="E643" i="2"/>
  <c r="N643" i="2" s="1"/>
  <c r="F643" i="2"/>
  <c r="G643" i="2"/>
  <c r="H643" i="2"/>
  <c r="I643" i="2"/>
  <c r="J643" i="2"/>
  <c r="K643" i="2"/>
  <c r="L643" i="2"/>
  <c r="M643" i="2"/>
  <c r="O643" i="2"/>
  <c r="P643" i="2"/>
  <c r="D557" i="2"/>
  <c r="D558" i="2"/>
  <c r="D559" i="2"/>
  <c r="D560" i="2"/>
  <c r="D561" i="2"/>
  <c r="D562" i="2"/>
  <c r="D563" i="2"/>
  <c r="D564" i="2"/>
  <c r="D565" i="2"/>
  <c r="D566" i="2"/>
  <c r="D567" i="2"/>
  <c r="D568" i="2"/>
  <c r="D569" i="2"/>
  <c r="D570" i="2"/>
  <c r="D571" i="2"/>
  <c r="D572" i="2"/>
  <c r="D573" i="2"/>
  <c r="D574" i="2"/>
  <c r="D575" i="2"/>
  <c r="D576" i="2"/>
  <c r="D577" i="2"/>
  <c r="D578" i="2"/>
  <c r="D579" i="2"/>
  <c r="D580" i="2"/>
  <c r="D581" i="2"/>
  <c r="D582" i="2"/>
  <c r="D583" i="2"/>
  <c r="D584" i="2"/>
  <c r="D585" i="2"/>
  <c r="D586" i="2"/>
  <c r="D587" i="2"/>
  <c r="D588" i="2"/>
  <c r="D589" i="2"/>
  <c r="D590" i="2"/>
  <c r="D591" i="2"/>
  <c r="D592" i="2"/>
  <c r="D593" i="2"/>
  <c r="D594" i="2"/>
  <c r="D595" i="2"/>
  <c r="D596" i="2"/>
  <c r="D597" i="2"/>
  <c r="D598" i="2"/>
  <c r="D599" i="2"/>
  <c r="D600" i="2"/>
  <c r="D601" i="2"/>
  <c r="D602" i="2"/>
  <c r="D603" i="2"/>
  <c r="D604" i="2"/>
  <c r="D605" i="2"/>
  <c r="D606" i="2"/>
  <c r="D607" i="2"/>
  <c r="D608" i="2"/>
  <c r="D609" i="2"/>
  <c r="D610" i="2"/>
  <c r="D611" i="2"/>
  <c r="D612" i="2"/>
  <c r="D613" i="2"/>
  <c r="D614" i="2"/>
  <c r="D615" i="2"/>
  <c r="D616" i="2"/>
  <c r="D617" i="2"/>
  <c r="D618" i="2"/>
  <c r="D619" i="2"/>
  <c r="D620" i="2"/>
  <c r="D621" i="2"/>
  <c r="D622" i="2"/>
  <c r="D623" i="2"/>
  <c r="D624" i="2"/>
  <c r="D625" i="2"/>
  <c r="D626" i="2"/>
  <c r="D627" i="2"/>
  <c r="D628" i="2"/>
  <c r="D629" i="2"/>
  <c r="D630" i="2"/>
  <c r="D631" i="2"/>
  <c r="D632" i="2"/>
  <c r="D633" i="2"/>
  <c r="D634" i="2"/>
  <c r="D635" i="2"/>
  <c r="D636" i="2"/>
  <c r="D637" i="2"/>
  <c r="D638" i="2"/>
  <c r="D639" i="2"/>
  <c r="D640" i="2"/>
  <c r="D641" i="2"/>
  <c r="D642" i="2"/>
  <c r="D643" i="2"/>
  <c r="T290" i="8"/>
  <c r="T321" i="8"/>
  <c r="T354" i="8"/>
  <c r="C290" i="8"/>
  <c r="O290" i="8"/>
  <c r="P290" i="8"/>
  <c r="Q290" i="8"/>
  <c r="S290" i="8" s="1"/>
  <c r="R290" i="8"/>
  <c r="C291" i="8"/>
  <c r="O291" i="8"/>
  <c r="P291" i="8"/>
  <c r="T291" i="8" s="1"/>
  <c r="Q291" i="8"/>
  <c r="S291" i="8" s="1"/>
  <c r="R291" i="8"/>
  <c r="C292" i="8"/>
  <c r="O292" i="8"/>
  <c r="P292" i="8"/>
  <c r="T292" i="8" s="1"/>
  <c r="Q292" i="8"/>
  <c r="S292" i="8" s="1"/>
  <c r="R292" i="8"/>
  <c r="C293" i="8"/>
  <c r="O293" i="8"/>
  <c r="P293" i="8"/>
  <c r="Q293" i="8"/>
  <c r="S293" i="8" s="1"/>
  <c r="R293" i="8"/>
  <c r="T293" i="8" s="1"/>
  <c r="C294" i="8"/>
  <c r="O294" i="8"/>
  <c r="P294" i="8"/>
  <c r="Q294" i="8"/>
  <c r="S294" i="8" s="1"/>
  <c r="R294" i="8"/>
  <c r="T294" i="8" s="1"/>
  <c r="C295" i="8"/>
  <c r="O295" i="8"/>
  <c r="P295" i="8"/>
  <c r="T295" i="8" s="1"/>
  <c r="Q295" i="8"/>
  <c r="S295" i="8" s="1"/>
  <c r="R295" i="8"/>
  <c r="C296" i="8"/>
  <c r="O296" i="8"/>
  <c r="P296" i="8"/>
  <c r="T296" i="8" s="1"/>
  <c r="Q296" i="8"/>
  <c r="S296" i="8" s="1"/>
  <c r="R296" i="8"/>
  <c r="C297" i="8"/>
  <c r="O297" i="8"/>
  <c r="P297" i="8"/>
  <c r="Q297" i="8"/>
  <c r="S297" i="8" s="1"/>
  <c r="R297" i="8"/>
  <c r="T297" i="8" s="1"/>
  <c r="C298" i="8"/>
  <c r="O298" i="8"/>
  <c r="P298" i="8"/>
  <c r="Q298" i="8"/>
  <c r="S298" i="8" s="1"/>
  <c r="R298" i="8"/>
  <c r="T298" i="8" s="1"/>
  <c r="C299" i="8"/>
  <c r="O299" i="8"/>
  <c r="P299" i="8"/>
  <c r="T299" i="8" s="1"/>
  <c r="Q299" i="8"/>
  <c r="S299" i="8" s="1"/>
  <c r="R299" i="8"/>
  <c r="C300" i="8"/>
  <c r="O300" i="8"/>
  <c r="P300" i="8"/>
  <c r="T300" i="8" s="1"/>
  <c r="Q300" i="8"/>
  <c r="S300" i="8" s="1"/>
  <c r="R300" i="8"/>
  <c r="C301" i="8"/>
  <c r="O301" i="8"/>
  <c r="P301" i="8"/>
  <c r="Q301" i="8"/>
  <c r="S301" i="8" s="1"/>
  <c r="R301" i="8"/>
  <c r="T301" i="8" s="1"/>
  <c r="C302" i="8"/>
  <c r="O302" i="8"/>
  <c r="P302" i="8"/>
  <c r="Q302" i="8"/>
  <c r="S302" i="8" s="1"/>
  <c r="R302" i="8"/>
  <c r="T302" i="8" s="1"/>
  <c r="C303" i="8"/>
  <c r="O303" i="8"/>
  <c r="P303" i="8"/>
  <c r="Q303" i="8"/>
  <c r="S303" i="8" s="1"/>
  <c r="R303" i="8"/>
  <c r="C304" i="8"/>
  <c r="O304" i="8"/>
  <c r="P304" i="8"/>
  <c r="Q304" i="8"/>
  <c r="R304" i="8"/>
  <c r="S304" i="8"/>
  <c r="C305" i="8"/>
  <c r="O305" i="8"/>
  <c r="P305" i="8"/>
  <c r="Q305" i="8"/>
  <c r="R305" i="8"/>
  <c r="T305" i="8" s="1"/>
  <c r="S305" i="8"/>
  <c r="C306" i="8"/>
  <c r="O306" i="8"/>
  <c r="P306" i="8"/>
  <c r="Q306" i="8"/>
  <c r="R306" i="8"/>
  <c r="T306" i="8" s="1"/>
  <c r="S306" i="8"/>
  <c r="C307" i="8"/>
  <c r="O307" i="8"/>
  <c r="P307" i="8"/>
  <c r="Q307" i="8"/>
  <c r="R307" i="8"/>
  <c r="S307" i="8"/>
  <c r="C308" i="8"/>
  <c r="O308" i="8"/>
  <c r="P308" i="8"/>
  <c r="Q308" i="8"/>
  <c r="R308" i="8"/>
  <c r="S308" i="8"/>
  <c r="C309" i="8"/>
  <c r="O309" i="8"/>
  <c r="P309" i="8"/>
  <c r="Q309" i="8"/>
  <c r="R309" i="8"/>
  <c r="S309" i="8"/>
  <c r="C310" i="8"/>
  <c r="O310" i="8"/>
  <c r="P310" i="8"/>
  <c r="Q310" i="8"/>
  <c r="R310" i="8"/>
  <c r="S310" i="8"/>
  <c r="C311" i="8"/>
  <c r="O311" i="8"/>
  <c r="P311" i="8"/>
  <c r="Q311" i="8"/>
  <c r="R311" i="8"/>
  <c r="S311" i="8"/>
  <c r="C312" i="8"/>
  <c r="O312" i="8"/>
  <c r="P312" i="8"/>
  <c r="Q312" i="8"/>
  <c r="R312" i="8"/>
  <c r="S312" i="8"/>
  <c r="C313" i="8"/>
  <c r="O313" i="8"/>
  <c r="P313" i="8"/>
  <c r="Q313" i="8"/>
  <c r="S313" i="8" s="1"/>
  <c r="R313" i="8"/>
  <c r="T313" i="8" s="1"/>
  <c r="C314" i="8"/>
  <c r="O314" i="8"/>
  <c r="P314" i="8"/>
  <c r="Q314" i="8"/>
  <c r="R314" i="8"/>
  <c r="T314" i="8" s="1"/>
  <c r="S314" i="8"/>
  <c r="C315" i="8"/>
  <c r="O315" i="8"/>
  <c r="P315" i="8"/>
  <c r="Q315" i="8"/>
  <c r="S315" i="8" s="1"/>
  <c r="R315" i="8"/>
  <c r="C316" i="8"/>
  <c r="O316" i="8"/>
  <c r="P316" i="8"/>
  <c r="Q316" i="8"/>
  <c r="R316" i="8"/>
  <c r="S316" i="8"/>
  <c r="C317" i="8"/>
  <c r="O317" i="8"/>
  <c r="P317" i="8"/>
  <c r="T317" i="8" s="1"/>
  <c r="Q317" i="8"/>
  <c r="S317" i="8" s="1"/>
  <c r="R317" i="8"/>
  <c r="C318" i="8"/>
  <c r="O318" i="8"/>
  <c r="P318" i="8"/>
  <c r="Q318" i="8"/>
  <c r="R318" i="8"/>
  <c r="S318" i="8"/>
  <c r="C319" i="8"/>
  <c r="O319" i="8"/>
  <c r="P319" i="8"/>
  <c r="Q319" i="8"/>
  <c r="S319" i="8" s="1"/>
  <c r="R319" i="8"/>
  <c r="C320" i="8"/>
  <c r="O320" i="8"/>
  <c r="P320" i="8"/>
  <c r="Q320" i="8"/>
  <c r="R320" i="8"/>
  <c r="S320" i="8"/>
  <c r="C321" i="8"/>
  <c r="O321" i="8"/>
  <c r="P321" i="8"/>
  <c r="Q321" i="8"/>
  <c r="S321" i="8" s="1"/>
  <c r="R321" i="8"/>
  <c r="C322" i="8"/>
  <c r="O322" i="8"/>
  <c r="P322" i="8"/>
  <c r="Q322" i="8"/>
  <c r="R322" i="8"/>
  <c r="T322" i="8" s="1"/>
  <c r="S322" i="8"/>
  <c r="C323" i="8"/>
  <c r="O323" i="8"/>
  <c r="P323" i="8"/>
  <c r="Q323" i="8"/>
  <c r="S323" i="8" s="1"/>
  <c r="R323" i="8"/>
  <c r="C324" i="8"/>
  <c r="O324" i="8"/>
  <c r="P324" i="8"/>
  <c r="Q324" i="8"/>
  <c r="R324" i="8"/>
  <c r="S324" i="8"/>
  <c r="C325" i="8"/>
  <c r="O325" i="8"/>
  <c r="P325" i="8"/>
  <c r="T325" i="8" s="1"/>
  <c r="Q325" i="8"/>
  <c r="S325" i="8" s="1"/>
  <c r="R325" i="8"/>
  <c r="C326" i="8"/>
  <c r="O326" i="8"/>
  <c r="P326" i="8"/>
  <c r="Q326" i="8"/>
  <c r="R326" i="8"/>
  <c r="S326" i="8"/>
  <c r="C327" i="8"/>
  <c r="O327" i="8"/>
  <c r="P327" i="8"/>
  <c r="Q327" i="8"/>
  <c r="S327" i="8" s="1"/>
  <c r="R327" i="8"/>
  <c r="C328" i="8"/>
  <c r="O328" i="8"/>
  <c r="P328" i="8"/>
  <c r="Q328" i="8"/>
  <c r="R328" i="8"/>
  <c r="S328" i="8"/>
  <c r="C329" i="8"/>
  <c r="O329" i="8"/>
  <c r="P329" i="8"/>
  <c r="Q329" i="8"/>
  <c r="S329" i="8" s="1"/>
  <c r="R329" i="8"/>
  <c r="T329" i="8" s="1"/>
  <c r="C330" i="8"/>
  <c r="O330" i="8"/>
  <c r="P330" i="8"/>
  <c r="Q330" i="8"/>
  <c r="R330" i="8"/>
  <c r="T330" i="8" s="1"/>
  <c r="S330" i="8"/>
  <c r="C331" i="8"/>
  <c r="O331" i="8"/>
  <c r="P331" i="8"/>
  <c r="Q331" i="8"/>
  <c r="S331" i="8" s="1"/>
  <c r="R331" i="8"/>
  <c r="C332" i="8"/>
  <c r="O332" i="8"/>
  <c r="P332" i="8"/>
  <c r="Q332" i="8"/>
  <c r="R332" i="8"/>
  <c r="S332" i="8"/>
  <c r="C333" i="8"/>
  <c r="O333" i="8"/>
  <c r="P333" i="8"/>
  <c r="T333" i="8" s="1"/>
  <c r="Q333" i="8"/>
  <c r="S333" i="8" s="1"/>
  <c r="R333" i="8"/>
  <c r="C334" i="8"/>
  <c r="O334" i="8"/>
  <c r="P334" i="8"/>
  <c r="Q334" i="8"/>
  <c r="R334" i="8"/>
  <c r="S334" i="8"/>
  <c r="C335" i="8"/>
  <c r="O335" i="8"/>
  <c r="P335" i="8"/>
  <c r="Q335" i="8"/>
  <c r="R335" i="8"/>
  <c r="S335" i="8"/>
  <c r="C336" i="8"/>
  <c r="O336" i="8"/>
  <c r="P336" i="8"/>
  <c r="Q336" i="8"/>
  <c r="R336" i="8"/>
  <c r="S336" i="8"/>
  <c r="C337" i="8"/>
  <c r="O337" i="8"/>
  <c r="P337" i="8"/>
  <c r="Q337" i="8"/>
  <c r="R337" i="8"/>
  <c r="T337" i="8" s="1"/>
  <c r="S337" i="8"/>
  <c r="C338" i="8"/>
  <c r="O338" i="8"/>
  <c r="P338" i="8"/>
  <c r="Q338" i="8"/>
  <c r="S338" i="8" s="1"/>
  <c r="R338" i="8"/>
  <c r="T338" i="8" s="1"/>
  <c r="C339" i="8"/>
  <c r="O339" i="8"/>
  <c r="P339" i="8"/>
  <c r="Q339" i="8"/>
  <c r="R339" i="8"/>
  <c r="S339" i="8"/>
  <c r="C340" i="8"/>
  <c r="O340" i="8"/>
  <c r="P340" i="8"/>
  <c r="Q340" i="8"/>
  <c r="R340" i="8"/>
  <c r="C341" i="8"/>
  <c r="O341" i="8"/>
  <c r="P341" i="8"/>
  <c r="Q341" i="8"/>
  <c r="R341" i="8"/>
  <c r="S341" i="8"/>
  <c r="C342" i="8"/>
  <c r="O342" i="8"/>
  <c r="P342" i="8"/>
  <c r="T342" i="8" s="1"/>
  <c r="Q342" i="8"/>
  <c r="R342" i="8"/>
  <c r="S342" i="8"/>
  <c r="C343" i="8"/>
  <c r="O343" i="8"/>
  <c r="P343" i="8"/>
  <c r="T343" i="8" s="1"/>
  <c r="Q343" i="8"/>
  <c r="R343" i="8"/>
  <c r="S343" i="8"/>
  <c r="C344" i="8"/>
  <c r="O344" i="8"/>
  <c r="P344" i="8"/>
  <c r="Q344" i="8"/>
  <c r="R344" i="8"/>
  <c r="S344" i="8"/>
  <c r="C345" i="8"/>
  <c r="O345" i="8"/>
  <c r="P345" i="8"/>
  <c r="Q345" i="8"/>
  <c r="R345" i="8"/>
  <c r="S345" i="8"/>
  <c r="C346" i="8"/>
  <c r="O346" i="8"/>
  <c r="P346" i="8"/>
  <c r="T346" i="8" s="1"/>
  <c r="Q346" i="8"/>
  <c r="R346" i="8"/>
  <c r="S346" i="8"/>
  <c r="C347" i="8"/>
  <c r="O347" i="8"/>
  <c r="S347" i="8" s="1"/>
  <c r="P347" i="8"/>
  <c r="T347" i="8" s="1"/>
  <c r="Q347" i="8"/>
  <c r="R347" i="8"/>
  <c r="C348" i="8"/>
  <c r="O348" i="8"/>
  <c r="S348" i="8" s="1"/>
  <c r="P348" i="8"/>
  <c r="T348" i="8" s="1"/>
  <c r="Q348" i="8"/>
  <c r="R348" i="8"/>
  <c r="C349" i="8"/>
  <c r="O349" i="8"/>
  <c r="P349" i="8"/>
  <c r="Q349" i="8"/>
  <c r="S349" i="8" s="1"/>
  <c r="R349" i="8"/>
  <c r="C350" i="8"/>
  <c r="O350" i="8"/>
  <c r="P350" i="8"/>
  <c r="Q350" i="8"/>
  <c r="S350" i="8" s="1"/>
  <c r="R350" i="8"/>
  <c r="C351" i="8"/>
  <c r="O351" i="8"/>
  <c r="P351" i="8"/>
  <c r="T351" i="8" s="1"/>
  <c r="Q351" i="8"/>
  <c r="R351" i="8"/>
  <c r="C352" i="8"/>
  <c r="O352" i="8"/>
  <c r="P352" i="8"/>
  <c r="T352" i="8" s="1"/>
  <c r="Q352" i="8"/>
  <c r="R352" i="8"/>
  <c r="S352" i="8"/>
  <c r="C353" i="8"/>
  <c r="O353" i="8"/>
  <c r="P353" i="8"/>
  <c r="T353" i="8" s="1"/>
  <c r="Q353" i="8"/>
  <c r="R353" i="8"/>
  <c r="S353" i="8"/>
  <c r="C354" i="8"/>
  <c r="O354" i="8"/>
  <c r="S354" i="8" s="1"/>
  <c r="P354" i="8"/>
  <c r="Q354" i="8"/>
  <c r="R354" i="8"/>
  <c r="C355" i="8"/>
  <c r="O355" i="8"/>
  <c r="P355" i="8"/>
  <c r="T355" i="8" s="1"/>
  <c r="Q355" i="8"/>
  <c r="R355" i="8"/>
  <c r="C356" i="8"/>
  <c r="O356" i="8"/>
  <c r="P356" i="8"/>
  <c r="Q356" i="8"/>
  <c r="S356" i="8" s="1"/>
  <c r="R356" i="8"/>
  <c r="C357" i="8"/>
  <c r="O357" i="8"/>
  <c r="P357" i="8"/>
  <c r="Q357" i="8"/>
  <c r="S357" i="8" s="1"/>
  <c r="R357" i="8"/>
  <c r="C358" i="8"/>
  <c r="O358" i="8"/>
  <c r="P358" i="8"/>
  <c r="Q358" i="8"/>
  <c r="R358" i="8"/>
  <c r="C359" i="8"/>
  <c r="O359" i="8"/>
  <c r="P359" i="8"/>
  <c r="Q359" i="8"/>
  <c r="R359" i="8"/>
  <c r="S359" i="8"/>
  <c r="C360" i="8"/>
  <c r="O360" i="8"/>
  <c r="S360" i="8" s="1"/>
  <c r="P360" i="8"/>
  <c r="Q360" i="8"/>
  <c r="R360" i="8"/>
  <c r="C361" i="8"/>
  <c r="O361" i="8"/>
  <c r="P361" i="8"/>
  <c r="T361" i="8" s="1"/>
  <c r="Q361" i="8"/>
  <c r="R361" i="8"/>
  <c r="S361" i="8"/>
  <c r="C362" i="8"/>
  <c r="O362" i="8"/>
  <c r="S362" i="8" s="1"/>
  <c r="P362" i="8"/>
  <c r="T362" i="8" s="1"/>
  <c r="Q362" i="8"/>
  <c r="R362" i="8"/>
  <c r="C363" i="8"/>
  <c r="O363" i="8"/>
  <c r="P363" i="8"/>
  <c r="T363" i="8" s="1"/>
  <c r="Q363" i="8"/>
  <c r="S363" i="8" s="1"/>
  <c r="R363" i="8"/>
  <c r="C364" i="8"/>
  <c r="O364" i="8"/>
  <c r="P364" i="8"/>
  <c r="T364" i="8" s="1"/>
  <c r="Q364" i="8"/>
  <c r="S364" i="8" s="1"/>
  <c r="R364" i="8"/>
  <c r="C365" i="8"/>
  <c r="O365" i="8"/>
  <c r="P365" i="8"/>
  <c r="T365" i="8" s="1"/>
  <c r="Q365" i="8"/>
  <c r="R365" i="8"/>
  <c r="C366" i="8"/>
  <c r="O366" i="8"/>
  <c r="P366" i="8"/>
  <c r="Q366" i="8"/>
  <c r="S366" i="8" s="1"/>
  <c r="R366" i="8"/>
  <c r="C367" i="8"/>
  <c r="O367" i="8"/>
  <c r="P367" i="8"/>
  <c r="Q367" i="8"/>
  <c r="S367" i="8" s="1"/>
  <c r="R367" i="8"/>
  <c r="C368" i="8"/>
  <c r="O368" i="8"/>
  <c r="P368" i="8"/>
  <c r="Q368" i="8"/>
  <c r="S368" i="8" s="1"/>
  <c r="R368" i="8"/>
  <c r="C369" i="8"/>
  <c r="O369" i="8"/>
  <c r="P369" i="8"/>
  <c r="T369" i="8" s="1"/>
  <c r="Q369" i="8"/>
  <c r="R369" i="8"/>
  <c r="C370" i="8"/>
  <c r="O370" i="8"/>
  <c r="P370" i="8"/>
  <c r="Q370" i="8"/>
  <c r="R370" i="8"/>
  <c r="S370" i="8"/>
  <c r="C371" i="8"/>
  <c r="O371" i="8"/>
  <c r="S371" i="8" s="1"/>
  <c r="P371" i="8"/>
  <c r="Q371" i="8"/>
  <c r="R371" i="8"/>
  <c r="C372" i="8"/>
  <c r="O372" i="8"/>
  <c r="P372" i="8"/>
  <c r="T372" i="8" s="1"/>
  <c r="Q372" i="8"/>
  <c r="R372" i="8"/>
  <c r="S372" i="8"/>
  <c r="C373" i="8"/>
  <c r="O373" i="8"/>
  <c r="S373" i="8" s="1"/>
  <c r="P373" i="8"/>
  <c r="T373" i="8" s="1"/>
  <c r="Q373" i="8"/>
  <c r="R373" i="8"/>
  <c r="C374" i="8"/>
  <c r="O374" i="8"/>
  <c r="P374" i="8"/>
  <c r="T374" i="8" s="1"/>
  <c r="Q374" i="8"/>
  <c r="S374" i="8" s="1"/>
  <c r="R374" i="8"/>
  <c r="C375" i="8"/>
  <c r="O375" i="8"/>
  <c r="P375" i="8"/>
  <c r="T375" i="8" s="1"/>
  <c r="Q375" i="8"/>
  <c r="R375" i="8"/>
  <c r="C376" i="8"/>
  <c r="O376" i="8"/>
  <c r="P376" i="8"/>
  <c r="Q376" i="8"/>
  <c r="S376" i="8" s="1"/>
  <c r="R376" i="8"/>
  <c r="C377" i="8"/>
  <c r="O377" i="8"/>
  <c r="P377" i="8"/>
  <c r="Q377" i="8"/>
  <c r="R377" i="8"/>
  <c r="C378" i="8"/>
  <c r="O378" i="8"/>
  <c r="P378" i="8"/>
  <c r="Q378" i="8"/>
  <c r="R378" i="8"/>
  <c r="S378" i="8"/>
  <c r="C379" i="8"/>
  <c r="O379" i="8"/>
  <c r="P379" i="8"/>
  <c r="Q379" i="8"/>
  <c r="R379" i="8"/>
  <c r="S379" i="8"/>
  <c r="C380" i="8"/>
  <c r="O380" i="8"/>
  <c r="S380" i="8" s="1"/>
  <c r="P380" i="8"/>
  <c r="Q380" i="8"/>
  <c r="R380" i="8"/>
  <c r="C381" i="8"/>
  <c r="O381" i="8"/>
  <c r="P381" i="8"/>
  <c r="T381" i="8" s="1"/>
  <c r="Q381" i="8"/>
  <c r="R381" i="8"/>
  <c r="S381" i="8"/>
  <c r="C382" i="8"/>
  <c r="O382" i="8"/>
  <c r="P382" i="8"/>
  <c r="T382" i="8" s="1"/>
  <c r="Q382" i="8"/>
  <c r="R382" i="8"/>
  <c r="S382" i="8"/>
  <c r="C383" i="8"/>
  <c r="O383" i="8"/>
  <c r="S383" i="8" s="1"/>
  <c r="P383" i="8"/>
  <c r="Q383" i="8"/>
  <c r="R383" i="8"/>
  <c r="C384" i="8"/>
  <c r="O384" i="8"/>
  <c r="P384" i="8"/>
  <c r="T384" i="8" s="1"/>
  <c r="Q384" i="8"/>
  <c r="S384" i="8" s="1"/>
  <c r="R384" i="8"/>
  <c r="C385" i="8"/>
  <c r="O385" i="8"/>
  <c r="P385" i="8"/>
  <c r="T385" i="8" s="1"/>
  <c r="Q385" i="8"/>
  <c r="S385" i="8" s="1"/>
  <c r="R385" i="8"/>
  <c r="C386" i="8"/>
  <c r="O386" i="8"/>
  <c r="P386" i="8"/>
  <c r="T386" i="8" s="1"/>
  <c r="Q386" i="8"/>
  <c r="R386" i="8"/>
  <c r="S386" i="8"/>
  <c r="C387" i="8"/>
  <c r="O387" i="8"/>
  <c r="P387" i="8"/>
  <c r="T387" i="8" s="1"/>
  <c r="Q387" i="8"/>
  <c r="R387" i="8"/>
  <c r="C388" i="8"/>
  <c r="O388" i="8"/>
  <c r="P388" i="8"/>
  <c r="T388" i="8" s="1"/>
  <c r="Q388" i="8"/>
  <c r="S388" i="8" s="1"/>
  <c r="R388" i="8"/>
  <c r="C389" i="8"/>
  <c r="O389" i="8"/>
  <c r="P389" i="8"/>
  <c r="T389" i="8" s="1"/>
  <c r="Q389" i="8"/>
  <c r="S389" i="8" s="1"/>
  <c r="R389" i="8"/>
  <c r="C390" i="8"/>
  <c r="O390" i="8"/>
  <c r="P390" i="8"/>
  <c r="Q390" i="8"/>
  <c r="S390" i="8" s="1"/>
  <c r="R390" i="8"/>
  <c r="C391" i="8"/>
  <c r="O391" i="8"/>
  <c r="P391" i="8"/>
  <c r="Q391" i="8"/>
  <c r="R391" i="8"/>
  <c r="C392" i="8"/>
  <c r="O392" i="8"/>
  <c r="P392" i="8"/>
  <c r="Q392" i="8"/>
  <c r="S392" i="8" s="1"/>
  <c r="R392" i="8"/>
  <c r="C393" i="8"/>
  <c r="O393" i="8"/>
  <c r="P393" i="8"/>
  <c r="Q393" i="8"/>
  <c r="R393" i="8"/>
  <c r="S393" i="8"/>
  <c r="C394" i="8"/>
  <c r="O394" i="8"/>
  <c r="P394" i="8"/>
  <c r="Q394" i="8"/>
  <c r="R394" i="8"/>
  <c r="C395" i="8"/>
  <c r="O395" i="8"/>
  <c r="P395" i="8"/>
  <c r="T395" i="8" s="1"/>
  <c r="Q395" i="8"/>
  <c r="R395" i="8"/>
  <c r="S395" i="8"/>
  <c r="C396" i="8"/>
  <c r="O396" i="8"/>
  <c r="P396" i="8"/>
  <c r="T396" i="8" s="1"/>
  <c r="Q396" i="8"/>
  <c r="R396" i="8"/>
  <c r="S396" i="8"/>
  <c r="C397" i="8"/>
  <c r="O397" i="8"/>
  <c r="P397" i="8"/>
  <c r="Q397" i="8"/>
  <c r="R397" i="8"/>
  <c r="S397" i="8"/>
  <c r="C398" i="8"/>
  <c r="O398" i="8"/>
  <c r="P398" i="8"/>
  <c r="Q398" i="8"/>
  <c r="R398" i="8"/>
  <c r="S398" i="8"/>
  <c r="C399" i="8"/>
  <c r="O399" i="8"/>
  <c r="S399" i="8" s="1"/>
  <c r="P399" i="8"/>
  <c r="T399" i="8" s="1"/>
  <c r="Q399" i="8"/>
  <c r="R399" i="8"/>
  <c r="C400" i="8"/>
  <c r="O400" i="8"/>
  <c r="P400" i="8"/>
  <c r="T400" i="8" s="1"/>
  <c r="Q400" i="8"/>
  <c r="S400" i="8" s="1"/>
  <c r="R400" i="8"/>
  <c r="C401" i="8"/>
  <c r="O401" i="8"/>
  <c r="P401" i="8"/>
  <c r="T401" i="8" s="1"/>
  <c r="Q401" i="8"/>
  <c r="R401" i="8"/>
  <c r="C402" i="8"/>
  <c r="O402" i="8"/>
  <c r="P402" i="8"/>
  <c r="T402" i="8" s="1"/>
  <c r="Q402" i="8"/>
  <c r="S402" i="8" s="1"/>
  <c r="R402" i="8"/>
  <c r="C403" i="8"/>
  <c r="O403" i="8"/>
  <c r="P403" i="8"/>
  <c r="T403" i="8" s="1"/>
  <c r="Q403" i="8"/>
  <c r="R403" i="8"/>
  <c r="C404" i="8"/>
  <c r="O404" i="8"/>
  <c r="P404" i="8"/>
  <c r="Q404" i="8"/>
  <c r="R404" i="8"/>
  <c r="S404" i="8"/>
  <c r="C405" i="8"/>
  <c r="O405" i="8"/>
  <c r="P405" i="8"/>
  <c r="T405" i="8" s="1"/>
  <c r="Q405" i="8"/>
  <c r="S405" i="8" s="1"/>
  <c r="R405" i="8"/>
  <c r="C406" i="8"/>
  <c r="O406" i="8"/>
  <c r="P406" i="8"/>
  <c r="T406" i="8" s="1"/>
  <c r="Q406" i="8"/>
  <c r="R406" i="8"/>
  <c r="C407" i="8"/>
  <c r="O407" i="8"/>
  <c r="P407" i="8"/>
  <c r="Q407" i="8"/>
  <c r="S407" i="8" s="1"/>
  <c r="R407" i="8"/>
  <c r="C408" i="8"/>
  <c r="O408" i="8"/>
  <c r="P408" i="8"/>
  <c r="Q408" i="8"/>
  <c r="S408" i="8" s="1"/>
  <c r="R408" i="8"/>
  <c r="C409" i="8"/>
  <c r="O409" i="8"/>
  <c r="P409" i="8"/>
  <c r="Q409" i="8"/>
  <c r="S409" i="8" s="1"/>
  <c r="R409" i="8"/>
  <c r="C410" i="8"/>
  <c r="O410" i="8"/>
  <c r="P410" i="8"/>
  <c r="Q410" i="8"/>
  <c r="S410" i="8" s="1"/>
  <c r="R410" i="8"/>
  <c r="C411" i="8"/>
  <c r="O411" i="8"/>
  <c r="P411" i="8"/>
  <c r="Q411" i="8"/>
  <c r="S411" i="8" s="1"/>
  <c r="R411" i="8"/>
  <c r="C412" i="8"/>
  <c r="O412" i="8"/>
  <c r="P412" i="8"/>
  <c r="Q412" i="8"/>
  <c r="R412" i="8"/>
  <c r="C413" i="8"/>
  <c r="O413" i="8"/>
  <c r="P413" i="8"/>
  <c r="Q413" i="8"/>
  <c r="R413" i="8"/>
  <c r="S413" i="8"/>
  <c r="C414" i="8"/>
  <c r="O414" i="8"/>
  <c r="P414" i="8"/>
  <c r="Q414" i="8"/>
  <c r="R414" i="8"/>
  <c r="S414" i="8"/>
  <c r="C415" i="8"/>
  <c r="O415" i="8"/>
  <c r="S415" i="8" s="1"/>
  <c r="P415" i="8"/>
  <c r="Q415" i="8"/>
  <c r="R415" i="8"/>
  <c r="C416" i="8"/>
  <c r="O416" i="8"/>
  <c r="P416" i="8"/>
  <c r="T416" i="8" s="1"/>
  <c r="Q416" i="8"/>
  <c r="R416" i="8"/>
  <c r="S416" i="8"/>
  <c r="C417" i="8"/>
  <c r="O417" i="8"/>
  <c r="P417" i="8"/>
  <c r="T417" i="8" s="1"/>
  <c r="Q417" i="8"/>
  <c r="R417" i="8"/>
  <c r="S417" i="8"/>
  <c r="C418" i="8"/>
  <c r="O418" i="8"/>
  <c r="S418" i="8" s="1"/>
  <c r="P418" i="8"/>
  <c r="T418" i="8" s="1"/>
  <c r="Q418" i="8"/>
  <c r="R418" i="8"/>
  <c r="C419" i="8"/>
  <c r="O419" i="8"/>
  <c r="P419" i="8"/>
  <c r="T419" i="8" s="1"/>
  <c r="Q419" i="8"/>
  <c r="S419" i="8" s="1"/>
  <c r="R419" i="8"/>
  <c r="C420" i="8"/>
  <c r="O420" i="8"/>
  <c r="P420" i="8"/>
  <c r="T420" i="8" s="1"/>
  <c r="Q420" i="8"/>
  <c r="R420" i="8"/>
  <c r="C421" i="8"/>
  <c r="O421" i="8"/>
  <c r="P421" i="8"/>
  <c r="Q421" i="8"/>
  <c r="S421" i="8" s="1"/>
  <c r="R421" i="8"/>
  <c r="C422" i="8"/>
  <c r="O422" i="8"/>
  <c r="P422" i="8"/>
  <c r="Q422" i="8"/>
  <c r="S422" i="8" s="1"/>
  <c r="R422" i="8"/>
  <c r="C423" i="8"/>
  <c r="O423" i="8"/>
  <c r="P423" i="8"/>
  <c r="Q423" i="8"/>
  <c r="R423" i="8"/>
  <c r="C424" i="8"/>
  <c r="O424" i="8"/>
  <c r="P424" i="8"/>
  <c r="Q424" i="8"/>
  <c r="R424" i="8"/>
  <c r="S424" i="8"/>
  <c r="C425" i="8"/>
  <c r="O425" i="8"/>
  <c r="S425" i="8" s="1"/>
  <c r="P425" i="8"/>
  <c r="Q425" i="8"/>
  <c r="R425" i="8"/>
  <c r="C426" i="8"/>
  <c r="O426" i="8"/>
  <c r="P426" i="8"/>
  <c r="T426" i="8" s="1"/>
  <c r="Q426" i="8"/>
  <c r="R426" i="8"/>
  <c r="S426" i="8"/>
  <c r="C427" i="8"/>
  <c r="O427" i="8"/>
  <c r="S427" i="8" s="1"/>
  <c r="P427" i="8"/>
  <c r="T427" i="8" s="1"/>
  <c r="Q427" i="8"/>
  <c r="R427" i="8"/>
  <c r="C428" i="8"/>
  <c r="O428" i="8"/>
  <c r="P428" i="8"/>
  <c r="T428" i="8" s="1"/>
  <c r="Q428" i="8"/>
  <c r="S428" i="8" s="1"/>
  <c r="R428" i="8"/>
  <c r="C429" i="8"/>
  <c r="O429" i="8"/>
  <c r="P429" i="8"/>
  <c r="T429" i="8" s="1"/>
  <c r="Q429" i="8"/>
  <c r="R429" i="8"/>
  <c r="C430" i="8"/>
  <c r="O430" i="8"/>
  <c r="P430" i="8"/>
  <c r="Q430" i="8"/>
  <c r="S430" i="8" s="1"/>
  <c r="R430" i="8"/>
  <c r="C431" i="8"/>
  <c r="O431" i="8"/>
  <c r="P431" i="8"/>
  <c r="Q431" i="8"/>
  <c r="R431" i="8"/>
  <c r="C432" i="8"/>
  <c r="O432" i="8"/>
  <c r="P432" i="8"/>
  <c r="Q432" i="8"/>
  <c r="R432" i="8"/>
  <c r="S432" i="8"/>
  <c r="C433" i="8"/>
  <c r="O433" i="8"/>
  <c r="S433" i="8" s="1"/>
  <c r="P433" i="8"/>
  <c r="Q433" i="8"/>
  <c r="R433" i="8"/>
  <c r="C434" i="8"/>
  <c r="O434" i="8"/>
  <c r="S434" i="8" s="1"/>
  <c r="P434" i="8"/>
  <c r="T434" i="8" s="1"/>
  <c r="Q434" i="8"/>
  <c r="R434" i="8"/>
  <c r="C435" i="8"/>
  <c r="O435" i="8"/>
  <c r="P435" i="8"/>
  <c r="T435" i="8" s="1"/>
  <c r="Q435" i="8"/>
  <c r="S435" i="8" s="1"/>
  <c r="R435" i="8"/>
  <c r="C436" i="8"/>
  <c r="O436" i="8"/>
  <c r="P436" i="8"/>
  <c r="T436" i="8" s="1"/>
  <c r="Q436" i="8"/>
  <c r="R436" i="8"/>
  <c r="C437" i="8"/>
  <c r="O437" i="8"/>
  <c r="P437" i="8"/>
  <c r="Q437" i="8"/>
  <c r="R437" i="8"/>
  <c r="C438" i="8"/>
  <c r="O438" i="8"/>
  <c r="S438" i="8" s="1"/>
  <c r="P438" i="8"/>
  <c r="Q438" i="8"/>
  <c r="R438" i="8"/>
  <c r="C439" i="8"/>
  <c r="O439" i="8"/>
  <c r="S439" i="8" s="1"/>
  <c r="P439" i="8"/>
  <c r="T439" i="8" s="1"/>
  <c r="Q439" i="8"/>
  <c r="R439" i="8"/>
  <c r="C440" i="8"/>
  <c r="O440" i="8"/>
  <c r="P440" i="8"/>
  <c r="T440" i="8" s="1"/>
  <c r="Q440" i="8"/>
  <c r="R440" i="8"/>
  <c r="C441" i="8"/>
  <c r="O441" i="8"/>
  <c r="P441" i="8"/>
  <c r="Q441" i="8"/>
  <c r="R441" i="8"/>
  <c r="C442" i="8"/>
  <c r="O442" i="8"/>
  <c r="S442" i="8" s="1"/>
  <c r="P442" i="8"/>
  <c r="Q442" i="8"/>
  <c r="R442" i="8"/>
  <c r="C443" i="8"/>
  <c r="O443" i="8"/>
  <c r="S443" i="8" s="1"/>
  <c r="P443" i="8"/>
  <c r="T443" i="8" s="1"/>
  <c r="Q443" i="8"/>
  <c r="R443" i="8"/>
  <c r="C444" i="8"/>
  <c r="O444" i="8"/>
  <c r="P444" i="8"/>
  <c r="T444" i="8" s="1"/>
  <c r="Q444" i="8"/>
  <c r="R444" i="8"/>
  <c r="C445" i="8"/>
  <c r="O445" i="8"/>
  <c r="S445" i="8" s="1"/>
  <c r="P445" i="8"/>
  <c r="Q445" i="8"/>
  <c r="R445" i="8"/>
  <c r="C446" i="8"/>
  <c r="O446" i="8"/>
  <c r="P446" i="8"/>
  <c r="T446" i="8" s="1"/>
  <c r="Q446" i="8"/>
  <c r="R446" i="8"/>
  <c r="C447" i="8"/>
  <c r="O447" i="8"/>
  <c r="P447" i="8"/>
  <c r="Q447" i="8"/>
  <c r="R447" i="8"/>
  <c r="C448" i="8"/>
  <c r="O448" i="8"/>
  <c r="S448" i="8" s="1"/>
  <c r="P448" i="8"/>
  <c r="Q448" i="8"/>
  <c r="R448" i="8"/>
  <c r="C449" i="8"/>
  <c r="O449" i="8"/>
  <c r="S449" i="8" s="1"/>
  <c r="P449" i="8"/>
  <c r="T449" i="8" s="1"/>
  <c r="Q449" i="8"/>
  <c r="R449" i="8"/>
  <c r="C450" i="8"/>
  <c r="O450" i="8"/>
  <c r="P450" i="8"/>
  <c r="T450" i="8" s="1"/>
  <c r="Q450" i="8"/>
  <c r="R450" i="8"/>
  <c r="C451" i="8"/>
  <c r="O451" i="8"/>
  <c r="P451" i="8"/>
  <c r="Q451" i="8"/>
  <c r="R451" i="8"/>
  <c r="C452" i="8"/>
  <c r="O452" i="8"/>
  <c r="S452" i="8" s="1"/>
  <c r="P452" i="8"/>
  <c r="Q452" i="8"/>
  <c r="R452" i="8"/>
  <c r="C453" i="8"/>
  <c r="O453" i="8"/>
  <c r="S453" i="8" s="1"/>
  <c r="P453" i="8"/>
  <c r="T453" i="8" s="1"/>
  <c r="Q453" i="8"/>
  <c r="R453" i="8"/>
  <c r="C454" i="8"/>
  <c r="O454" i="8"/>
  <c r="P454" i="8"/>
  <c r="T454" i="8" s="1"/>
  <c r="Q454" i="8"/>
  <c r="R454" i="8"/>
  <c r="S454" i="8"/>
  <c r="C455" i="8"/>
  <c r="O455" i="8"/>
  <c r="S455" i="8" s="1"/>
  <c r="P455" i="8"/>
  <c r="T455" i="8" s="1"/>
  <c r="Q455" i="8"/>
  <c r="R455" i="8"/>
  <c r="C456" i="8"/>
  <c r="O456" i="8"/>
  <c r="P456" i="8"/>
  <c r="T456" i="8" s="1"/>
  <c r="Q456" i="8"/>
  <c r="R456" i="8"/>
  <c r="C457" i="8"/>
  <c r="O457" i="8"/>
  <c r="P457" i="8"/>
  <c r="Q457" i="8"/>
  <c r="R457" i="8"/>
  <c r="C458" i="8"/>
  <c r="O458" i="8"/>
  <c r="S458" i="8" s="1"/>
  <c r="P458" i="8"/>
  <c r="Q458" i="8"/>
  <c r="R458" i="8"/>
  <c r="C459" i="8"/>
  <c r="O459" i="8"/>
  <c r="S459" i="8" s="1"/>
  <c r="P459" i="8"/>
  <c r="T459" i="8" s="1"/>
  <c r="Q459" i="8"/>
  <c r="R459" i="8"/>
  <c r="U474" i="2"/>
  <c r="V474" i="2"/>
  <c r="W474" i="2"/>
  <c r="AC474" i="2" s="1"/>
  <c r="X474" i="2"/>
  <c r="AA474" i="2" s="1"/>
  <c r="Y474" i="2"/>
  <c r="Z474" i="2"/>
  <c r="AB474" i="2"/>
  <c r="U475" i="2"/>
  <c r="V475" i="2"/>
  <c r="AB475" i="2" s="1"/>
  <c r="W475" i="2"/>
  <c r="AC475" i="2" s="1"/>
  <c r="X475" i="2"/>
  <c r="Y475" i="2"/>
  <c r="Z475" i="2"/>
  <c r="AA475" i="2"/>
  <c r="U476" i="2"/>
  <c r="AA476" i="2" s="1"/>
  <c r="V476" i="2"/>
  <c r="AB476" i="2" s="1"/>
  <c r="W476" i="2"/>
  <c r="X476" i="2"/>
  <c r="Y476" i="2"/>
  <c r="Z476" i="2"/>
  <c r="AC476" i="2" s="1"/>
  <c r="U477" i="2"/>
  <c r="AA477" i="2" s="1"/>
  <c r="V477" i="2"/>
  <c r="W477" i="2"/>
  <c r="X477" i="2"/>
  <c r="Y477" i="2"/>
  <c r="AB477" i="2" s="1"/>
  <c r="Z477" i="2"/>
  <c r="AC477" i="2"/>
  <c r="U478" i="2"/>
  <c r="V478" i="2"/>
  <c r="W478" i="2"/>
  <c r="AC478" i="2" s="1"/>
  <c r="X478" i="2"/>
  <c r="AA478" i="2" s="1"/>
  <c r="Y478" i="2"/>
  <c r="Z478" i="2"/>
  <c r="AB478" i="2"/>
  <c r="U479" i="2"/>
  <c r="V479" i="2"/>
  <c r="AB479" i="2" s="1"/>
  <c r="W479" i="2"/>
  <c r="AC479" i="2" s="1"/>
  <c r="X479" i="2"/>
  <c r="Y479" i="2"/>
  <c r="Z479" i="2"/>
  <c r="AA479" i="2"/>
  <c r="U480" i="2"/>
  <c r="AA480" i="2" s="1"/>
  <c r="V480" i="2"/>
  <c r="AB480" i="2" s="1"/>
  <c r="W480" i="2"/>
  <c r="X480" i="2"/>
  <c r="Y480" i="2"/>
  <c r="Z480" i="2"/>
  <c r="AC480" i="2" s="1"/>
  <c r="U481" i="2"/>
  <c r="AA481" i="2" s="1"/>
  <c r="V481" i="2"/>
  <c r="W481" i="2"/>
  <c r="X481" i="2"/>
  <c r="Y481" i="2"/>
  <c r="AB481" i="2" s="1"/>
  <c r="Z481" i="2"/>
  <c r="AC481" i="2"/>
  <c r="U482" i="2"/>
  <c r="V482" i="2"/>
  <c r="W482" i="2"/>
  <c r="AC482" i="2" s="1"/>
  <c r="X482" i="2"/>
  <c r="AA482" i="2" s="1"/>
  <c r="Y482" i="2"/>
  <c r="Z482" i="2"/>
  <c r="AB482" i="2"/>
  <c r="U483" i="2"/>
  <c r="V483" i="2"/>
  <c r="AB483" i="2" s="1"/>
  <c r="W483" i="2"/>
  <c r="AC483" i="2" s="1"/>
  <c r="X483" i="2"/>
  <c r="Y483" i="2"/>
  <c r="Z483" i="2"/>
  <c r="AA483" i="2"/>
  <c r="U484" i="2"/>
  <c r="AA484" i="2" s="1"/>
  <c r="V484" i="2"/>
  <c r="AB484" i="2" s="1"/>
  <c r="W484" i="2"/>
  <c r="X484" i="2"/>
  <c r="Y484" i="2"/>
  <c r="Z484" i="2"/>
  <c r="AC484" i="2" s="1"/>
  <c r="U485" i="2"/>
  <c r="AA485" i="2" s="1"/>
  <c r="V485" i="2"/>
  <c r="W485" i="2"/>
  <c r="X485" i="2"/>
  <c r="Y485" i="2"/>
  <c r="AB485" i="2" s="1"/>
  <c r="Z485" i="2"/>
  <c r="AC485" i="2"/>
  <c r="U486" i="2"/>
  <c r="V486" i="2"/>
  <c r="W486" i="2"/>
  <c r="AC486" i="2" s="1"/>
  <c r="X486" i="2"/>
  <c r="AA486" i="2" s="1"/>
  <c r="Y486" i="2"/>
  <c r="Z486" i="2"/>
  <c r="AB486" i="2"/>
  <c r="U487" i="2"/>
  <c r="V487" i="2"/>
  <c r="AB487" i="2" s="1"/>
  <c r="W487" i="2"/>
  <c r="AC487" i="2" s="1"/>
  <c r="X487" i="2"/>
  <c r="Y487" i="2"/>
  <c r="Z487" i="2"/>
  <c r="AA487" i="2"/>
  <c r="U488" i="2"/>
  <c r="AA488" i="2" s="1"/>
  <c r="V488" i="2"/>
  <c r="AB488" i="2" s="1"/>
  <c r="W488" i="2"/>
  <c r="X488" i="2"/>
  <c r="Y488" i="2"/>
  <c r="Z488" i="2"/>
  <c r="AC488" i="2" s="1"/>
  <c r="U489" i="2"/>
  <c r="AA489" i="2" s="1"/>
  <c r="V489" i="2"/>
  <c r="W489" i="2"/>
  <c r="X489" i="2"/>
  <c r="Y489" i="2"/>
  <c r="AB489" i="2" s="1"/>
  <c r="Z489" i="2"/>
  <c r="AC489" i="2"/>
  <c r="U490" i="2"/>
  <c r="V490" i="2"/>
  <c r="W490" i="2"/>
  <c r="AC490" i="2" s="1"/>
  <c r="X490" i="2"/>
  <c r="AA490" i="2" s="1"/>
  <c r="Y490" i="2"/>
  <c r="Z490" i="2"/>
  <c r="AB490" i="2"/>
  <c r="U491" i="2"/>
  <c r="V491" i="2"/>
  <c r="AB491" i="2" s="1"/>
  <c r="W491" i="2"/>
  <c r="AC491" i="2" s="1"/>
  <c r="X491" i="2"/>
  <c r="Y491" i="2"/>
  <c r="Z491" i="2"/>
  <c r="AA491" i="2"/>
  <c r="U492" i="2"/>
  <c r="AA492" i="2" s="1"/>
  <c r="V492" i="2"/>
  <c r="AB492" i="2" s="1"/>
  <c r="W492" i="2"/>
  <c r="X492" i="2"/>
  <c r="Y492" i="2"/>
  <c r="Z492" i="2"/>
  <c r="AC492" i="2" s="1"/>
  <c r="U493" i="2"/>
  <c r="AA493" i="2" s="1"/>
  <c r="V493" i="2"/>
  <c r="W493" i="2"/>
  <c r="X493" i="2"/>
  <c r="Y493" i="2"/>
  <c r="AB493" i="2" s="1"/>
  <c r="Z493" i="2"/>
  <c r="AC493" i="2"/>
  <c r="U494" i="2"/>
  <c r="V494" i="2"/>
  <c r="W494" i="2"/>
  <c r="AC494" i="2" s="1"/>
  <c r="X494" i="2"/>
  <c r="AA494" i="2" s="1"/>
  <c r="Y494" i="2"/>
  <c r="Z494" i="2"/>
  <c r="AB494" i="2"/>
  <c r="U495" i="2"/>
  <c r="V495" i="2"/>
  <c r="AB495" i="2" s="1"/>
  <c r="W495" i="2"/>
  <c r="AC495" i="2" s="1"/>
  <c r="X495" i="2"/>
  <c r="Y495" i="2"/>
  <c r="Z495" i="2"/>
  <c r="AA495" i="2"/>
  <c r="U496" i="2"/>
  <c r="AA496" i="2" s="1"/>
  <c r="V496" i="2"/>
  <c r="AB496" i="2" s="1"/>
  <c r="W496" i="2"/>
  <c r="X496" i="2"/>
  <c r="Y496" i="2"/>
  <c r="Z496" i="2"/>
  <c r="AC496" i="2" s="1"/>
  <c r="U497" i="2"/>
  <c r="AA497" i="2" s="1"/>
  <c r="V497" i="2"/>
  <c r="W497" i="2"/>
  <c r="X497" i="2"/>
  <c r="Y497" i="2"/>
  <c r="AB497" i="2" s="1"/>
  <c r="Z497" i="2"/>
  <c r="AC497" i="2"/>
  <c r="U498" i="2"/>
  <c r="V498" i="2"/>
  <c r="W498" i="2"/>
  <c r="AC498" i="2" s="1"/>
  <c r="X498" i="2"/>
  <c r="AA498" i="2" s="1"/>
  <c r="Y498" i="2"/>
  <c r="Z498" i="2"/>
  <c r="AB498" i="2"/>
  <c r="U499" i="2"/>
  <c r="V499" i="2"/>
  <c r="AB499" i="2" s="1"/>
  <c r="W499" i="2"/>
  <c r="AC499" i="2" s="1"/>
  <c r="X499" i="2"/>
  <c r="Y499" i="2"/>
  <c r="Z499" i="2"/>
  <c r="AA499" i="2"/>
  <c r="U500" i="2"/>
  <c r="AA500" i="2" s="1"/>
  <c r="V500" i="2"/>
  <c r="AB500" i="2" s="1"/>
  <c r="W500" i="2"/>
  <c r="X500" i="2"/>
  <c r="Y500" i="2"/>
  <c r="Z500" i="2"/>
  <c r="AC500" i="2" s="1"/>
  <c r="U501" i="2"/>
  <c r="AA501" i="2" s="1"/>
  <c r="V501" i="2"/>
  <c r="W501" i="2"/>
  <c r="X501" i="2"/>
  <c r="Y501" i="2"/>
  <c r="AB501" i="2" s="1"/>
  <c r="Z501" i="2"/>
  <c r="AC501" i="2"/>
  <c r="U502" i="2"/>
  <c r="V502" i="2"/>
  <c r="W502" i="2"/>
  <c r="AC502" i="2" s="1"/>
  <c r="X502" i="2"/>
  <c r="AA502" i="2" s="1"/>
  <c r="Y502" i="2"/>
  <c r="Z502" i="2"/>
  <c r="AB502" i="2"/>
  <c r="U503" i="2"/>
  <c r="V503" i="2"/>
  <c r="AB503" i="2" s="1"/>
  <c r="W503" i="2"/>
  <c r="AC503" i="2" s="1"/>
  <c r="X503" i="2"/>
  <c r="Y503" i="2"/>
  <c r="Z503" i="2"/>
  <c r="AA503" i="2"/>
  <c r="U504" i="2"/>
  <c r="AA504" i="2" s="1"/>
  <c r="V504" i="2"/>
  <c r="AB504" i="2" s="1"/>
  <c r="W504" i="2"/>
  <c r="X504" i="2"/>
  <c r="Y504" i="2"/>
  <c r="Z504" i="2"/>
  <c r="AC504" i="2" s="1"/>
  <c r="U505" i="2"/>
  <c r="AA505" i="2" s="1"/>
  <c r="V505" i="2"/>
  <c r="W505" i="2"/>
  <c r="X505" i="2"/>
  <c r="Y505" i="2"/>
  <c r="AB505" i="2" s="1"/>
  <c r="Z505" i="2"/>
  <c r="AC505" i="2"/>
  <c r="U506" i="2"/>
  <c r="V506" i="2"/>
  <c r="W506" i="2"/>
  <c r="AC506" i="2" s="1"/>
  <c r="X506" i="2"/>
  <c r="AA506" i="2" s="1"/>
  <c r="Y506" i="2"/>
  <c r="Z506" i="2"/>
  <c r="AB506" i="2"/>
  <c r="U507" i="2"/>
  <c r="V507" i="2"/>
  <c r="AB507" i="2" s="1"/>
  <c r="W507" i="2"/>
  <c r="AC507" i="2" s="1"/>
  <c r="X507" i="2"/>
  <c r="Y507" i="2"/>
  <c r="Z507" i="2"/>
  <c r="AA507" i="2"/>
  <c r="U508" i="2"/>
  <c r="AA508" i="2" s="1"/>
  <c r="V508" i="2"/>
  <c r="AB508" i="2" s="1"/>
  <c r="W508" i="2"/>
  <c r="X508" i="2"/>
  <c r="Y508" i="2"/>
  <c r="Z508" i="2"/>
  <c r="AC508" i="2" s="1"/>
  <c r="U509" i="2"/>
  <c r="AA509" i="2" s="1"/>
  <c r="V509" i="2"/>
  <c r="W509" i="2"/>
  <c r="X509" i="2"/>
  <c r="Y509" i="2"/>
  <c r="AB509" i="2" s="1"/>
  <c r="Z509" i="2"/>
  <c r="AC509" i="2"/>
  <c r="U510" i="2"/>
  <c r="V510" i="2"/>
  <c r="W510" i="2"/>
  <c r="AC510" i="2" s="1"/>
  <c r="X510" i="2"/>
  <c r="AA510" i="2" s="1"/>
  <c r="Y510" i="2"/>
  <c r="Z510" i="2"/>
  <c r="AB510" i="2"/>
  <c r="U511" i="2"/>
  <c r="V511" i="2"/>
  <c r="AB511" i="2" s="1"/>
  <c r="W511" i="2"/>
  <c r="AC511" i="2" s="1"/>
  <c r="X511" i="2"/>
  <c r="Y511" i="2"/>
  <c r="Z511" i="2"/>
  <c r="AA511" i="2"/>
  <c r="U512" i="2"/>
  <c r="AA512" i="2" s="1"/>
  <c r="V512" i="2"/>
  <c r="AB512" i="2" s="1"/>
  <c r="W512" i="2"/>
  <c r="X512" i="2"/>
  <c r="Y512" i="2"/>
  <c r="Z512" i="2"/>
  <c r="AC512" i="2" s="1"/>
  <c r="U513" i="2"/>
  <c r="AA513" i="2" s="1"/>
  <c r="V513" i="2"/>
  <c r="W513" i="2"/>
  <c r="X513" i="2"/>
  <c r="Y513" i="2"/>
  <c r="AB513" i="2" s="1"/>
  <c r="Z513" i="2"/>
  <c r="AC513" i="2"/>
  <c r="U514" i="2"/>
  <c r="V514" i="2"/>
  <c r="W514" i="2"/>
  <c r="AC514" i="2" s="1"/>
  <c r="X514" i="2"/>
  <c r="AA514" i="2" s="1"/>
  <c r="Y514" i="2"/>
  <c r="Z514" i="2"/>
  <c r="AB514" i="2"/>
  <c r="U515" i="2"/>
  <c r="V515" i="2"/>
  <c r="AB515" i="2" s="1"/>
  <c r="W515" i="2"/>
  <c r="AC515" i="2" s="1"/>
  <c r="X515" i="2"/>
  <c r="Y515" i="2"/>
  <c r="Z515" i="2"/>
  <c r="AA515" i="2"/>
  <c r="U516" i="2"/>
  <c r="AA516" i="2" s="1"/>
  <c r="V516" i="2"/>
  <c r="AB516" i="2" s="1"/>
  <c r="W516" i="2"/>
  <c r="X516" i="2"/>
  <c r="Y516" i="2"/>
  <c r="Z516" i="2"/>
  <c r="AC516" i="2" s="1"/>
  <c r="U517" i="2"/>
  <c r="AA517" i="2" s="1"/>
  <c r="V517" i="2"/>
  <c r="W517" i="2"/>
  <c r="X517" i="2"/>
  <c r="Y517" i="2"/>
  <c r="AB517" i="2" s="1"/>
  <c r="Z517" i="2"/>
  <c r="AC517" i="2"/>
  <c r="U518" i="2"/>
  <c r="V518" i="2"/>
  <c r="W518" i="2"/>
  <c r="AC518" i="2" s="1"/>
  <c r="X518" i="2"/>
  <c r="AA518" i="2" s="1"/>
  <c r="Y518" i="2"/>
  <c r="Z518" i="2"/>
  <c r="AB518" i="2"/>
  <c r="U519" i="2"/>
  <c r="V519" i="2"/>
  <c r="AB519" i="2" s="1"/>
  <c r="W519" i="2"/>
  <c r="AC519" i="2" s="1"/>
  <c r="X519" i="2"/>
  <c r="Y519" i="2"/>
  <c r="Z519" i="2"/>
  <c r="AA519" i="2"/>
  <c r="U520" i="2"/>
  <c r="AA520" i="2" s="1"/>
  <c r="V520" i="2"/>
  <c r="AB520" i="2" s="1"/>
  <c r="W520" i="2"/>
  <c r="X520" i="2"/>
  <c r="Y520" i="2"/>
  <c r="Z520" i="2"/>
  <c r="AC520" i="2" s="1"/>
  <c r="U521" i="2"/>
  <c r="AA521" i="2" s="1"/>
  <c r="V521" i="2"/>
  <c r="W521" i="2"/>
  <c r="X521" i="2"/>
  <c r="Y521" i="2"/>
  <c r="AB521" i="2" s="1"/>
  <c r="Z521" i="2"/>
  <c r="AC521" i="2"/>
  <c r="U522" i="2"/>
  <c r="V522" i="2"/>
  <c r="W522" i="2"/>
  <c r="AC522" i="2" s="1"/>
  <c r="X522" i="2"/>
  <c r="AA522" i="2" s="1"/>
  <c r="Y522" i="2"/>
  <c r="Z522" i="2"/>
  <c r="AB522" i="2"/>
  <c r="U523" i="2"/>
  <c r="V523" i="2"/>
  <c r="AB523" i="2" s="1"/>
  <c r="W523" i="2"/>
  <c r="AC523" i="2" s="1"/>
  <c r="X523" i="2"/>
  <c r="Y523" i="2"/>
  <c r="Z523" i="2"/>
  <c r="AA523" i="2"/>
  <c r="U524" i="2"/>
  <c r="AA524" i="2" s="1"/>
  <c r="V524" i="2"/>
  <c r="AB524" i="2" s="1"/>
  <c r="W524" i="2"/>
  <c r="X524" i="2"/>
  <c r="Y524" i="2"/>
  <c r="Z524" i="2"/>
  <c r="AC524" i="2" s="1"/>
  <c r="U525" i="2"/>
  <c r="AA525" i="2" s="1"/>
  <c r="V525" i="2"/>
  <c r="W525" i="2"/>
  <c r="X525" i="2"/>
  <c r="Y525" i="2"/>
  <c r="AB525" i="2" s="1"/>
  <c r="Z525" i="2"/>
  <c r="AC525" i="2"/>
  <c r="U526" i="2"/>
  <c r="V526" i="2"/>
  <c r="W526" i="2"/>
  <c r="AC526" i="2" s="1"/>
  <c r="X526" i="2"/>
  <c r="AA526" i="2" s="1"/>
  <c r="Y526" i="2"/>
  <c r="Z526" i="2"/>
  <c r="AB526" i="2"/>
  <c r="U527" i="2"/>
  <c r="V527" i="2"/>
  <c r="AB527" i="2" s="1"/>
  <c r="W527" i="2"/>
  <c r="AC527" i="2" s="1"/>
  <c r="X527" i="2"/>
  <c r="Y527" i="2"/>
  <c r="Z527" i="2"/>
  <c r="AA527" i="2"/>
  <c r="U528" i="2"/>
  <c r="AA528" i="2" s="1"/>
  <c r="V528" i="2"/>
  <c r="AB528" i="2" s="1"/>
  <c r="W528" i="2"/>
  <c r="X528" i="2"/>
  <c r="Y528" i="2"/>
  <c r="Z528" i="2"/>
  <c r="AC528" i="2" s="1"/>
  <c r="U529" i="2"/>
  <c r="AA529" i="2" s="1"/>
  <c r="V529" i="2"/>
  <c r="W529" i="2"/>
  <c r="X529" i="2"/>
  <c r="Y529" i="2"/>
  <c r="AB529" i="2" s="1"/>
  <c r="Z529" i="2"/>
  <c r="AC529" i="2"/>
  <c r="U530" i="2"/>
  <c r="V530" i="2"/>
  <c r="W530" i="2"/>
  <c r="AC530" i="2" s="1"/>
  <c r="X530" i="2"/>
  <c r="AA530" i="2" s="1"/>
  <c r="Y530" i="2"/>
  <c r="Z530" i="2"/>
  <c r="AB530" i="2"/>
  <c r="U531" i="2"/>
  <c r="V531" i="2"/>
  <c r="AB531" i="2" s="1"/>
  <c r="W531" i="2"/>
  <c r="AC531" i="2" s="1"/>
  <c r="X531" i="2"/>
  <c r="Y531" i="2"/>
  <c r="Z531" i="2"/>
  <c r="AA531" i="2"/>
  <c r="U532" i="2"/>
  <c r="AA532" i="2" s="1"/>
  <c r="V532" i="2"/>
  <c r="AB532" i="2" s="1"/>
  <c r="W532" i="2"/>
  <c r="X532" i="2"/>
  <c r="Y532" i="2"/>
  <c r="Z532" i="2"/>
  <c r="AC532" i="2" s="1"/>
  <c r="U533" i="2"/>
  <c r="AA533" i="2" s="1"/>
  <c r="V533" i="2"/>
  <c r="W533" i="2"/>
  <c r="X533" i="2"/>
  <c r="Y533" i="2"/>
  <c r="Z533" i="2"/>
  <c r="AB533" i="2"/>
  <c r="AC533" i="2"/>
  <c r="U534" i="2"/>
  <c r="V534" i="2"/>
  <c r="W534" i="2"/>
  <c r="AC534" i="2" s="1"/>
  <c r="X534" i="2"/>
  <c r="Y534" i="2"/>
  <c r="Z534" i="2"/>
  <c r="AA534" i="2"/>
  <c r="AB534" i="2"/>
  <c r="U535" i="2"/>
  <c r="V535" i="2"/>
  <c r="AB535" i="2" s="1"/>
  <c r="W535" i="2"/>
  <c r="AC535" i="2" s="1"/>
  <c r="X535" i="2"/>
  <c r="Y535" i="2"/>
  <c r="Z535" i="2"/>
  <c r="AA535" i="2"/>
  <c r="U536" i="2"/>
  <c r="AA536" i="2" s="1"/>
  <c r="V536" i="2"/>
  <c r="AB536" i="2" s="1"/>
  <c r="W536" i="2"/>
  <c r="X536" i="2"/>
  <c r="Y536" i="2"/>
  <c r="Z536" i="2"/>
  <c r="AC536" i="2"/>
  <c r="U537" i="2"/>
  <c r="AA537" i="2" s="1"/>
  <c r="V537" i="2"/>
  <c r="W537" i="2"/>
  <c r="X537" i="2"/>
  <c r="Y537" i="2"/>
  <c r="AB537" i="2" s="1"/>
  <c r="Z537" i="2"/>
  <c r="AC537" i="2"/>
  <c r="U538" i="2"/>
  <c r="V538" i="2"/>
  <c r="W538" i="2"/>
  <c r="AC538" i="2" s="1"/>
  <c r="X538" i="2"/>
  <c r="AA538" i="2" s="1"/>
  <c r="Y538" i="2"/>
  <c r="Z538" i="2"/>
  <c r="AB538" i="2"/>
  <c r="U539" i="2"/>
  <c r="V539" i="2"/>
  <c r="AB539" i="2" s="1"/>
  <c r="W539" i="2"/>
  <c r="AC539" i="2" s="1"/>
  <c r="X539" i="2"/>
  <c r="Y539" i="2"/>
  <c r="Z539" i="2"/>
  <c r="AA539" i="2"/>
  <c r="U540" i="2"/>
  <c r="AA540" i="2" s="1"/>
  <c r="V540" i="2"/>
  <c r="AB540" i="2" s="1"/>
  <c r="W540" i="2"/>
  <c r="X540" i="2"/>
  <c r="Y540" i="2"/>
  <c r="Z540" i="2"/>
  <c r="AC540" i="2" s="1"/>
  <c r="U541" i="2"/>
  <c r="AA541" i="2" s="1"/>
  <c r="V541" i="2"/>
  <c r="W541" i="2"/>
  <c r="X541" i="2"/>
  <c r="Y541" i="2"/>
  <c r="Z541" i="2"/>
  <c r="AB541" i="2"/>
  <c r="AC541" i="2"/>
  <c r="U542" i="2"/>
  <c r="V542" i="2"/>
  <c r="W542" i="2"/>
  <c r="AC542" i="2" s="1"/>
  <c r="X542" i="2"/>
  <c r="Y542" i="2"/>
  <c r="Z542" i="2"/>
  <c r="AA542" i="2"/>
  <c r="AB542" i="2"/>
  <c r="U543" i="2"/>
  <c r="V543" i="2"/>
  <c r="AB543" i="2" s="1"/>
  <c r="W543" i="2"/>
  <c r="AC543" i="2" s="1"/>
  <c r="X543" i="2"/>
  <c r="Y543" i="2"/>
  <c r="Z543" i="2"/>
  <c r="AA543" i="2"/>
  <c r="U544" i="2"/>
  <c r="AA544" i="2" s="1"/>
  <c r="V544" i="2"/>
  <c r="AB544" i="2" s="1"/>
  <c r="W544" i="2"/>
  <c r="X544" i="2"/>
  <c r="Y544" i="2"/>
  <c r="Z544" i="2"/>
  <c r="AC544" i="2"/>
  <c r="U545" i="2"/>
  <c r="AA545" i="2" s="1"/>
  <c r="V545" i="2"/>
  <c r="W545" i="2"/>
  <c r="X545" i="2"/>
  <c r="Y545" i="2"/>
  <c r="AB545" i="2" s="1"/>
  <c r="Z545" i="2"/>
  <c r="AC545" i="2"/>
  <c r="U546" i="2"/>
  <c r="V546" i="2"/>
  <c r="W546" i="2"/>
  <c r="AC546" i="2" s="1"/>
  <c r="X546" i="2"/>
  <c r="AA546" i="2" s="1"/>
  <c r="Y546" i="2"/>
  <c r="Z546" i="2"/>
  <c r="AB546" i="2"/>
  <c r="U547" i="2"/>
  <c r="V547" i="2"/>
  <c r="AB547" i="2" s="1"/>
  <c r="W547" i="2"/>
  <c r="AC547" i="2" s="1"/>
  <c r="X547" i="2"/>
  <c r="Y547" i="2"/>
  <c r="Z547" i="2"/>
  <c r="AA547" i="2"/>
  <c r="U548" i="2"/>
  <c r="AA548" i="2" s="1"/>
  <c r="V548" i="2"/>
  <c r="AB548" i="2" s="1"/>
  <c r="W548" i="2"/>
  <c r="X548" i="2"/>
  <c r="Y548" i="2"/>
  <c r="Z548" i="2"/>
  <c r="AC548" i="2" s="1"/>
  <c r="U549" i="2"/>
  <c r="AA549" i="2" s="1"/>
  <c r="V549" i="2"/>
  <c r="W549" i="2"/>
  <c r="X549" i="2"/>
  <c r="Y549" i="2"/>
  <c r="Z549" i="2"/>
  <c r="AB549" i="2"/>
  <c r="AC549" i="2"/>
  <c r="U550" i="2"/>
  <c r="V550" i="2"/>
  <c r="W550" i="2"/>
  <c r="AC550" i="2" s="1"/>
  <c r="X550" i="2"/>
  <c r="Y550" i="2"/>
  <c r="Z550" i="2"/>
  <c r="AA550" i="2"/>
  <c r="AB550" i="2"/>
  <c r="U551" i="2"/>
  <c r="V551" i="2"/>
  <c r="AB551" i="2" s="1"/>
  <c r="W551" i="2"/>
  <c r="AC551" i="2" s="1"/>
  <c r="X551" i="2"/>
  <c r="Y551" i="2"/>
  <c r="Z551" i="2"/>
  <c r="AA551" i="2"/>
  <c r="U552" i="2"/>
  <c r="AA552" i="2" s="1"/>
  <c r="V552" i="2"/>
  <c r="AB552" i="2" s="1"/>
  <c r="W552" i="2"/>
  <c r="X552" i="2"/>
  <c r="Y552" i="2"/>
  <c r="Z552" i="2"/>
  <c r="AC552" i="2"/>
  <c r="U553" i="2"/>
  <c r="AA553" i="2" s="1"/>
  <c r="V553" i="2"/>
  <c r="W553" i="2"/>
  <c r="X553" i="2"/>
  <c r="Y553" i="2"/>
  <c r="AB553" i="2" s="1"/>
  <c r="Z553" i="2"/>
  <c r="AC553" i="2"/>
  <c r="U554" i="2"/>
  <c r="V554" i="2"/>
  <c r="W554" i="2"/>
  <c r="AC554" i="2" s="1"/>
  <c r="X554" i="2"/>
  <c r="AA554" i="2" s="1"/>
  <c r="Y554" i="2"/>
  <c r="Z554" i="2"/>
  <c r="AB554" i="2"/>
  <c r="U555" i="2"/>
  <c r="V555" i="2"/>
  <c r="AB555" i="2" s="1"/>
  <c r="W555" i="2"/>
  <c r="AC555" i="2" s="1"/>
  <c r="X555" i="2"/>
  <c r="Y555" i="2"/>
  <c r="Z555" i="2"/>
  <c r="AA555" i="2"/>
  <c r="U556" i="2"/>
  <c r="AA556" i="2" s="1"/>
  <c r="V556" i="2"/>
  <c r="AB556" i="2" s="1"/>
  <c r="W556" i="2"/>
  <c r="X556" i="2"/>
  <c r="Y556" i="2"/>
  <c r="Z556" i="2"/>
  <c r="AC556" i="2" s="1"/>
  <c r="E474" i="2"/>
  <c r="F474" i="2"/>
  <c r="G474" i="2"/>
  <c r="H474" i="2"/>
  <c r="I474" i="2"/>
  <c r="J474" i="2"/>
  <c r="K474" i="2"/>
  <c r="L474" i="2"/>
  <c r="M474" i="2"/>
  <c r="N474" i="2"/>
  <c r="O474" i="2"/>
  <c r="P474" i="2"/>
  <c r="E475" i="2"/>
  <c r="F475" i="2"/>
  <c r="G475" i="2"/>
  <c r="H475" i="2"/>
  <c r="I475" i="2"/>
  <c r="J475" i="2"/>
  <c r="K475" i="2"/>
  <c r="L475" i="2"/>
  <c r="M475" i="2"/>
  <c r="N475" i="2"/>
  <c r="O475" i="2"/>
  <c r="P475" i="2"/>
  <c r="E476" i="2"/>
  <c r="F476" i="2"/>
  <c r="G476" i="2"/>
  <c r="H476" i="2"/>
  <c r="I476" i="2"/>
  <c r="J476" i="2"/>
  <c r="K476" i="2"/>
  <c r="L476" i="2"/>
  <c r="M476" i="2"/>
  <c r="N476" i="2"/>
  <c r="O476" i="2"/>
  <c r="P476" i="2"/>
  <c r="E477" i="2"/>
  <c r="F477" i="2"/>
  <c r="G477" i="2"/>
  <c r="H477" i="2"/>
  <c r="I477" i="2"/>
  <c r="J477" i="2"/>
  <c r="K477" i="2"/>
  <c r="L477" i="2"/>
  <c r="M477" i="2"/>
  <c r="N477" i="2"/>
  <c r="O477" i="2"/>
  <c r="P477" i="2"/>
  <c r="E478" i="2"/>
  <c r="N478" i="2" s="1"/>
  <c r="F478" i="2"/>
  <c r="G478" i="2"/>
  <c r="H478" i="2"/>
  <c r="I478" i="2"/>
  <c r="J478" i="2"/>
  <c r="K478" i="2"/>
  <c r="L478" i="2"/>
  <c r="M478" i="2"/>
  <c r="O478" i="2"/>
  <c r="P478" i="2"/>
  <c r="E479" i="2"/>
  <c r="F479" i="2"/>
  <c r="G479" i="2"/>
  <c r="H479" i="2"/>
  <c r="I479" i="2"/>
  <c r="J479" i="2"/>
  <c r="K479" i="2"/>
  <c r="L479" i="2"/>
  <c r="M479" i="2"/>
  <c r="N479" i="2"/>
  <c r="O479" i="2"/>
  <c r="P479" i="2"/>
  <c r="E480" i="2"/>
  <c r="N480" i="2" s="1"/>
  <c r="F480" i="2"/>
  <c r="G480" i="2"/>
  <c r="H480" i="2"/>
  <c r="I480" i="2"/>
  <c r="J480" i="2"/>
  <c r="K480" i="2"/>
  <c r="L480" i="2"/>
  <c r="M480" i="2"/>
  <c r="O480" i="2"/>
  <c r="P480" i="2"/>
  <c r="E481" i="2"/>
  <c r="N481" i="2" s="1"/>
  <c r="F481" i="2"/>
  <c r="G481" i="2"/>
  <c r="H481" i="2"/>
  <c r="I481" i="2"/>
  <c r="J481" i="2"/>
  <c r="K481" i="2"/>
  <c r="L481" i="2"/>
  <c r="M481" i="2"/>
  <c r="O481" i="2"/>
  <c r="P481" i="2"/>
  <c r="E482" i="2"/>
  <c r="N482" i="2" s="1"/>
  <c r="F482" i="2"/>
  <c r="G482" i="2"/>
  <c r="H482" i="2"/>
  <c r="I482" i="2"/>
  <c r="J482" i="2"/>
  <c r="K482" i="2"/>
  <c r="L482" i="2"/>
  <c r="M482" i="2"/>
  <c r="O482" i="2"/>
  <c r="P482" i="2"/>
  <c r="E483" i="2"/>
  <c r="N483" i="2" s="1"/>
  <c r="F483" i="2"/>
  <c r="G483" i="2"/>
  <c r="H483" i="2"/>
  <c r="I483" i="2"/>
  <c r="J483" i="2"/>
  <c r="K483" i="2"/>
  <c r="L483" i="2"/>
  <c r="M483" i="2"/>
  <c r="O483" i="2"/>
  <c r="P483" i="2"/>
  <c r="E484" i="2"/>
  <c r="N484" i="2" s="1"/>
  <c r="F484" i="2"/>
  <c r="G484" i="2"/>
  <c r="H484" i="2"/>
  <c r="I484" i="2"/>
  <c r="J484" i="2"/>
  <c r="K484" i="2"/>
  <c r="L484" i="2"/>
  <c r="M484" i="2"/>
  <c r="O484" i="2"/>
  <c r="P484" i="2"/>
  <c r="E485" i="2"/>
  <c r="N485" i="2" s="1"/>
  <c r="F485" i="2"/>
  <c r="G485" i="2"/>
  <c r="H485" i="2"/>
  <c r="I485" i="2"/>
  <c r="J485" i="2"/>
  <c r="K485" i="2"/>
  <c r="L485" i="2"/>
  <c r="M485" i="2"/>
  <c r="O485" i="2"/>
  <c r="P485" i="2"/>
  <c r="E486" i="2"/>
  <c r="N486" i="2" s="1"/>
  <c r="F486" i="2"/>
  <c r="G486" i="2"/>
  <c r="H486" i="2"/>
  <c r="I486" i="2"/>
  <c r="J486" i="2"/>
  <c r="K486" i="2"/>
  <c r="L486" i="2"/>
  <c r="M486" i="2"/>
  <c r="O486" i="2"/>
  <c r="P486" i="2"/>
  <c r="E487" i="2"/>
  <c r="N487" i="2" s="1"/>
  <c r="F487" i="2"/>
  <c r="G487" i="2"/>
  <c r="H487" i="2"/>
  <c r="I487" i="2"/>
  <c r="J487" i="2"/>
  <c r="K487" i="2"/>
  <c r="L487" i="2"/>
  <c r="M487" i="2"/>
  <c r="O487" i="2"/>
  <c r="P487" i="2"/>
  <c r="E488" i="2"/>
  <c r="N488" i="2" s="1"/>
  <c r="F488" i="2"/>
  <c r="G488" i="2"/>
  <c r="H488" i="2"/>
  <c r="I488" i="2"/>
  <c r="J488" i="2"/>
  <c r="K488" i="2"/>
  <c r="L488" i="2"/>
  <c r="M488" i="2"/>
  <c r="O488" i="2"/>
  <c r="P488" i="2"/>
  <c r="E489" i="2"/>
  <c r="N489" i="2" s="1"/>
  <c r="F489" i="2"/>
  <c r="G489" i="2"/>
  <c r="H489" i="2"/>
  <c r="I489" i="2"/>
  <c r="J489" i="2"/>
  <c r="K489" i="2"/>
  <c r="L489" i="2"/>
  <c r="M489" i="2"/>
  <c r="O489" i="2"/>
  <c r="P489" i="2"/>
  <c r="E490" i="2"/>
  <c r="N490" i="2" s="1"/>
  <c r="F490" i="2"/>
  <c r="G490" i="2"/>
  <c r="H490" i="2"/>
  <c r="I490" i="2"/>
  <c r="J490" i="2"/>
  <c r="K490" i="2"/>
  <c r="L490" i="2"/>
  <c r="M490" i="2"/>
  <c r="O490" i="2"/>
  <c r="P490" i="2"/>
  <c r="E491" i="2"/>
  <c r="N491" i="2" s="1"/>
  <c r="F491" i="2"/>
  <c r="G491" i="2"/>
  <c r="H491" i="2"/>
  <c r="I491" i="2"/>
  <c r="J491" i="2"/>
  <c r="K491" i="2"/>
  <c r="L491" i="2"/>
  <c r="M491" i="2"/>
  <c r="O491" i="2"/>
  <c r="P491" i="2"/>
  <c r="E492" i="2"/>
  <c r="N492" i="2" s="1"/>
  <c r="F492" i="2"/>
  <c r="G492" i="2"/>
  <c r="H492" i="2"/>
  <c r="I492" i="2"/>
  <c r="J492" i="2"/>
  <c r="K492" i="2"/>
  <c r="L492" i="2"/>
  <c r="M492" i="2"/>
  <c r="O492" i="2"/>
  <c r="P492" i="2"/>
  <c r="E493" i="2"/>
  <c r="N493" i="2" s="1"/>
  <c r="F493" i="2"/>
  <c r="G493" i="2"/>
  <c r="H493" i="2"/>
  <c r="I493" i="2"/>
  <c r="J493" i="2"/>
  <c r="K493" i="2"/>
  <c r="L493" i="2"/>
  <c r="M493" i="2"/>
  <c r="O493" i="2"/>
  <c r="P493" i="2"/>
  <c r="E494" i="2"/>
  <c r="N494" i="2" s="1"/>
  <c r="F494" i="2"/>
  <c r="G494" i="2"/>
  <c r="H494" i="2"/>
  <c r="I494" i="2"/>
  <c r="J494" i="2"/>
  <c r="K494" i="2"/>
  <c r="L494" i="2"/>
  <c r="M494" i="2"/>
  <c r="O494" i="2"/>
  <c r="P494" i="2"/>
  <c r="E495" i="2"/>
  <c r="N495" i="2" s="1"/>
  <c r="F495" i="2"/>
  <c r="G495" i="2"/>
  <c r="H495" i="2"/>
  <c r="I495" i="2"/>
  <c r="J495" i="2"/>
  <c r="K495" i="2"/>
  <c r="L495" i="2"/>
  <c r="M495" i="2"/>
  <c r="O495" i="2"/>
  <c r="P495" i="2"/>
  <c r="E496" i="2"/>
  <c r="N496" i="2" s="1"/>
  <c r="F496" i="2"/>
  <c r="G496" i="2"/>
  <c r="H496" i="2"/>
  <c r="I496" i="2"/>
  <c r="J496" i="2"/>
  <c r="K496" i="2"/>
  <c r="L496" i="2"/>
  <c r="M496" i="2"/>
  <c r="O496" i="2"/>
  <c r="P496" i="2"/>
  <c r="E497" i="2"/>
  <c r="N497" i="2" s="1"/>
  <c r="F497" i="2"/>
  <c r="G497" i="2"/>
  <c r="H497" i="2"/>
  <c r="I497" i="2"/>
  <c r="J497" i="2"/>
  <c r="K497" i="2"/>
  <c r="L497" i="2"/>
  <c r="M497" i="2"/>
  <c r="O497" i="2"/>
  <c r="P497" i="2"/>
  <c r="E498" i="2"/>
  <c r="N498" i="2" s="1"/>
  <c r="F498" i="2"/>
  <c r="G498" i="2"/>
  <c r="H498" i="2"/>
  <c r="I498" i="2"/>
  <c r="J498" i="2"/>
  <c r="K498" i="2"/>
  <c r="L498" i="2"/>
  <c r="M498" i="2"/>
  <c r="O498" i="2"/>
  <c r="P498" i="2"/>
  <c r="E499" i="2"/>
  <c r="N499" i="2" s="1"/>
  <c r="F499" i="2"/>
  <c r="G499" i="2"/>
  <c r="H499" i="2"/>
  <c r="I499" i="2"/>
  <c r="J499" i="2"/>
  <c r="K499" i="2"/>
  <c r="L499" i="2"/>
  <c r="M499" i="2"/>
  <c r="O499" i="2"/>
  <c r="P499" i="2"/>
  <c r="E500" i="2"/>
  <c r="N500" i="2" s="1"/>
  <c r="F500" i="2"/>
  <c r="G500" i="2"/>
  <c r="H500" i="2"/>
  <c r="I500" i="2"/>
  <c r="J500" i="2"/>
  <c r="K500" i="2"/>
  <c r="L500" i="2"/>
  <c r="M500" i="2"/>
  <c r="O500" i="2"/>
  <c r="P500" i="2"/>
  <c r="E501" i="2"/>
  <c r="N501" i="2" s="1"/>
  <c r="F501" i="2"/>
  <c r="G501" i="2"/>
  <c r="H501" i="2"/>
  <c r="I501" i="2"/>
  <c r="J501" i="2"/>
  <c r="K501" i="2"/>
  <c r="L501" i="2"/>
  <c r="M501" i="2"/>
  <c r="O501" i="2"/>
  <c r="P501" i="2"/>
  <c r="E502" i="2"/>
  <c r="N502" i="2" s="1"/>
  <c r="F502" i="2"/>
  <c r="G502" i="2"/>
  <c r="H502" i="2"/>
  <c r="I502" i="2"/>
  <c r="J502" i="2"/>
  <c r="K502" i="2"/>
  <c r="L502" i="2"/>
  <c r="M502" i="2"/>
  <c r="O502" i="2"/>
  <c r="P502" i="2"/>
  <c r="E503" i="2"/>
  <c r="N503" i="2" s="1"/>
  <c r="F503" i="2"/>
  <c r="G503" i="2"/>
  <c r="H503" i="2"/>
  <c r="I503" i="2"/>
  <c r="J503" i="2"/>
  <c r="K503" i="2"/>
  <c r="L503" i="2"/>
  <c r="M503" i="2"/>
  <c r="O503" i="2"/>
  <c r="P503" i="2"/>
  <c r="E504" i="2"/>
  <c r="N504" i="2" s="1"/>
  <c r="F504" i="2"/>
  <c r="G504" i="2"/>
  <c r="H504" i="2"/>
  <c r="I504" i="2"/>
  <c r="J504" i="2"/>
  <c r="K504" i="2"/>
  <c r="L504" i="2"/>
  <c r="M504" i="2"/>
  <c r="O504" i="2"/>
  <c r="P504" i="2"/>
  <c r="E505" i="2"/>
  <c r="N505" i="2" s="1"/>
  <c r="F505" i="2"/>
  <c r="G505" i="2"/>
  <c r="H505" i="2"/>
  <c r="I505" i="2"/>
  <c r="J505" i="2"/>
  <c r="K505" i="2"/>
  <c r="L505" i="2"/>
  <c r="M505" i="2"/>
  <c r="O505" i="2"/>
  <c r="P505" i="2"/>
  <c r="E506" i="2"/>
  <c r="N506" i="2" s="1"/>
  <c r="F506" i="2"/>
  <c r="G506" i="2"/>
  <c r="H506" i="2"/>
  <c r="I506" i="2"/>
  <c r="J506" i="2"/>
  <c r="K506" i="2"/>
  <c r="L506" i="2"/>
  <c r="M506" i="2"/>
  <c r="O506" i="2"/>
  <c r="P506" i="2"/>
  <c r="E507" i="2"/>
  <c r="N507" i="2" s="1"/>
  <c r="F507" i="2"/>
  <c r="G507" i="2"/>
  <c r="H507" i="2"/>
  <c r="I507" i="2"/>
  <c r="J507" i="2"/>
  <c r="K507" i="2"/>
  <c r="L507" i="2"/>
  <c r="M507" i="2"/>
  <c r="O507" i="2"/>
  <c r="P507" i="2"/>
  <c r="E508" i="2"/>
  <c r="N508" i="2" s="1"/>
  <c r="F508" i="2"/>
  <c r="G508" i="2"/>
  <c r="H508" i="2"/>
  <c r="I508" i="2"/>
  <c r="J508" i="2"/>
  <c r="K508" i="2"/>
  <c r="L508" i="2"/>
  <c r="M508" i="2"/>
  <c r="O508" i="2"/>
  <c r="P508" i="2"/>
  <c r="E509" i="2"/>
  <c r="N509" i="2" s="1"/>
  <c r="F509" i="2"/>
  <c r="G509" i="2"/>
  <c r="H509" i="2"/>
  <c r="I509" i="2"/>
  <c r="J509" i="2"/>
  <c r="K509" i="2"/>
  <c r="L509" i="2"/>
  <c r="M509" i="2"/>
  <c r="O509" i="2"/>
  <c r="P509" i="2"/>
  <c r="E510" i="2"/>
  <c r="N510" i="2" s="1"/>
  <c r="F510" i="2"/>
  <c r="G510" i="2"/>
  <c r="H510" i="2"/>
  <c r="I510" i="2"/>
  <c r="J510" i="2"/>
  <c r="K510" i="2"/>
  <c r="L510" i="2"/>
  <c r="M510" i="2"/>
  <c r="O510" i="2"/>
  <c r="P510" i="2"/>
  <c r="E511" i="2"/>
  <c r="N511" i="2" s="1"/>
  <c r="F511" i="2"/>
  <c r="G511" i="2"/>
  <c r="H511" i="2"/>
  <c r="I511" i="2"/>
  <c r="J511" i="2"/>
  <c r="K511" i="2"/>
  <c r="L511" i="2"/>
  <c r="M511" i="2"/>
  <c r="O511" i="2"/>
  <c r="P511" i="2"/>
  <c r="E512" i="2"/>
  <c r="N512" i="2" s="1"/>
  <c r="F512" i="2"/>
  <c r="G512" i="2"/>
  <c r="H512" i="2"/>
  <c r="I512" i="2"/>
  <c r="J512" i="2"/>
  <c r="K512" i="2"/>
  <c r="L512" i="2"/>
  <c r="M512" i="2"/>
  <c r="O512" i="2"/>
  <c r="P512" i="2"/>
  <c r="E513" i="2"/>
  <c r="N513" i="2" s="1"/>
  <c r="F513" i="2"/>
  <c r="G513" i="2"/>
  <c r="H513" i="2"/>
  <c r="I513" i="2"/>
  <c r="J513" i="2"/>
  <c r="K513" i="2"/>
  <c r="L513" i="2"/>
  <c r="M513" i="2"/>
  <c r="O513" i="2"/>
  <c r="P513" i="2"/>
  <c r="E514" i="2"/>
  <c r="N514" i="2" s="1"/>
  <c r="F514" i="2"/>
  <c r="G514" i="2"/>
  <c r="H514" i="2"/>
  <c r="I514" i="2"/>
  <c r="J514" i="2"/>
  <c r="K514" i="2"/>
  <c r="L514" i="2"/>
  <c r="M514" i="2"/>
  <c r="O514" i="2"/>
  <c r="P514" i="2"/>
  <c r="E515" i="2"/>
  <c r="N515" i="2" s="1"/>
  <c r="F515" i="2"/>
  <c r="G515" i="2"/>
  <c r="H515" i="2"/>
  <c r="I515" i="2"/>
  <c r="J515" i="2"/>
  <c r="K515" i="2"/>
  <c r="L515" i="2"/>
  <c r="M515" i="2"/>
  <c r="O515" i="2"/>
  <c r="P515" i="2"/>
  <c r="E516" i="2"/>
  <c r="N516" i="2" s="1"/>
  <c r="F516" i="2"/>
  <c r="G516" i="2"/>
  <c r="H516" i="2"/>
  <c r="I516" i="2"/>
  <c r="J516" i="2"/>
  <c r="K516" i="2"/>
  <c r="L516" i="2"/>
  <c r="M516" i="2"/>
  <c r="O516" i="2"/>
  <c r="P516" i="2"/>
  <c r="E517" i="2"/>
  <c r="N517" i="2" s="1"/>
  <c r="F517" i="2"/>
  <c r="G517" i="2"/>
  <c r="H517" i="2"/>
  <c r="I517" i="2"/>
  <c r="J517" i="2"/>
  <c r="K517" i="2"/>
  <c r="L517" i="2"/>
  <c r="M517" i="2"/>
  <c r="O517" i="2"/>
  <c r="P517" i="2"/>
  <c r="E518" i="2"/>
  <c r="N518" i="2" s="1"/>
  <c r="F518" i="2"/>
  <c r="G518" i="2"/>
  <c r="H518" i="2"/>
  <c r="I518" i="2"/>
  <c r="J518" i="2"/>
  <c r="K518" i="2"/>
  <c r="L518" i="2"/>
  <c r="M518" i="2"/>
  <c r="O518" i="2"/>
  <c r="P518" i="2"/>
  <c r="E519" i="2"/>
  <c r="N519" i="2" s="1"/>
  <c r="F519" i="2"/>
  <c r="G519" i="2"/>
  <c r="H519" i="2"/>
  <c r="I519" i="2"/>
  <c r="J519" i="2"/>
  <c r="K519" i="2"/>
  <c r="L519" i="2"/>
  <c r="M519" i="2"/>
  <c r="O519" i="2"/>
  <c r="P519" i="2"/>
  <c r="E520" i="2"/>
  <c r="N520" i="2" s="1"/>
  <c r="F520" i="2"/>
  <c r="G520" i="2"/>
  <c r="H520" i="2"/>
  <c r="I520" i="2"/>
  <c r="J520" i="2"/>
  <c r="K520" i="2"/>
  <c r="L520" i="2"/>
  <c r="M520" i="2"/>
  <c r="O520" i="2"/>
  <c r="P520" i="2"/>
  <c r="E521" i="2"/>
  <c r="N521" i="2" s="1"/>
  <c r="F521" i="2"/>
  <c r="G521" i="2"/>
  <c r="H521" i="2"/>
  <c r="I521" i="2"/>
  <c r="J521" i="2"/>
  <c r="K521" i="2"/>
  <c r="L521" i="2"/>
  <c r="M521" i="2"/>
  <c r="O521" i="2"/>
  <c r="P521" i="2"/>
  <c r="E522" i="2"/>
  <c r="N522" i="2" s="1"/>
  <c r="F522" i="2"/>
  <c r="G522" i="2"/>
  <c r="H522" i="2"/>
  <c r="I522" i="2"/>
  <c r="J522" i="2"/>
  <c r="K522" i="2"/>
  <c r="L522" i="2"/>
  <c r="M522" i="2"/>
  <c r="O522" i="2"/>
  <c r="P522" i="2"/>
  <c r="E523" i="2"/>
  <c r="N523" i="2" s="1"/>
  <c r="F523" i="2"/>
  <c r="G523" i="2"/>
  <c r="H523" i="2"/>
  <c r="I523" i="2"/>
  <c r="J523" i="2"/>
  <c r="K523" i="2"/>
  <c r="L523" i="2"/>
  <c r="M523" i="2"/>
  <c r="O523" i="2"/>
  <c r="P523" i="2"/>
  <c r="E524" i="2"/>
  <c r="N524" i="2" s="1"/>
  <c r="F524" i="2"/>
  <c r="G524" i="2"/>
  <c r="H524" i="2"/>
  <c r="I524" i="2"/>
  <c r="J524" i="2"/>
  <c r="K524" i="2"/>
  <c r="L524" i="2"/>
  <c r="M524" i="2"/>
  <c r="O524" i="2"/>
  <c r="P524" i="2"/>
  <c r="E525" i="2"/>
  <c r="N525" i="2" s="1"/>
  <c r="F525" i="2"/>
  <c r="G525" i="2"/>
  <c r="H525" i="2"/>
  <c r="I525" i="2"/>
  <c r="J525" i="2"/>
  <c r="K525" i="2"/>
  <c r="L525" i="2"/>
  <c r="M525" i="2"/>
  <c r="O525" i="2"/>
  <c r="P525" i="2"/>
  <c r="E526" i="2"/>
  <c r="N526" i="2" s="1"/>
  <c r="F526" i="2"/>
  <c r="G526" i="2"/>
  <c r="H526" i="2"/>
  <c r="I526" i="2"/>
  <c r="J526" i="2"/>
  <c r="K526" i="2"/>
  <c r="L526" i="2"/>
  <c r="M526" i="2"/>
  <c r="O526" i="2"/>
  <c r="P526" i="2"/>
  <c r="E527" i="2"/>
  <c r="N527" i="2" s="1"/>
  <c r="F527" i="2"/>
  <c r="G527" i="2"/>
  <c r="H527" i="2"/>
  <c r="I527" i="2"/>
  <c r="J527" i="2"/>
  <c r="K527" i="2"/>
  <c r="L527" i="2"/>
  <c r="M527" i="2"/>
  <c r="O527" i="2"/>
  <c r="P527" i="2"/>
  <c r="E528" i="2"/>
  <c r="N528" i="2" s="1"/>
  <c r="F528" i="2"/>
  <c r="G528" i="2"/>
  <c r="H528" i="2"/>
  <c r="I528" i="2"/>
  <c r="J528" i="2"/>
  <c r="K528" i="2"/>
  <c r="L528" i="2"/>
  <c r="M528" i="2"/>
  <c r="O528" i="2"/>
  <c r="P528" i="2"/>
  <c r="E529" i="2"/>
  <c r="N529" i="2" s="1"/>
  <c r="F529" i="2"/>
  <c r="G529" i="2"/>
  <c r="H529" i="2"/>
  <c r="I529" i="2"/>
  <c r="J529" i="2"/>
  <c r="K529" i="2"/>
  <c r="L529" i="2"/>
  <c r="M529" i="2"/>
  <c r="O529" i="2"/>
  <c r="P529" i="2"/>
  <c r="E530" i="2"/>
  <c r="N530" i="2" s="1"/>
  <c r="F530" i="2"/>
  <c r="G530" i="2"/>
  <c r="H530" i="2"/>
  <c r="I530" i="2"/>
  <c r="J530" i="2"/>
  <c r="K530" i="2"/>
  <c r="L530" i="2"/>
  <c r="M530" i="2"/>
  <c r="O530" i="2"/>
  <c r="P530" i="2"/>
  <c r="E531" i="2"/>
  <c r="N531" i="2" s="1"/>
  <c r="F531" i="2"/>
  <c r="G531" i="2"/>
  <c r="H531" i="2"/>
  <c r="I531" i="2"/>
  <c r="J531" i="2"/>
  <c r="K531" i="2"/>
  <c r="L531" i="2"/>
  <c r="M531" i="2"/>
  <c r="O531" i="2"/>
  <c r="P531" i="2"/>
  <c r="E532" i="2"/>
  <c r="N532" i="2" s="1"/>
  <c r="F532" i="2"/>
  <c r="G532" i="2"/>
  <c r="H532" i="2"/>
  <c r="I532" i="2"/>
  <c r="J532" i="2"/>
  <c r="K532" i="2"/>
  <c r="L532" i="2"/>
  <c r="M532" i="2"/>
  <c r="O532" i="2"/>
  <c r="P532" i="2"/>
  <c r="E533" i="2"/>
  <c r="N533" i="2" s="1"/>
  <c r="F533" i="2"/>
  <c r="G533" i="2"/>
  <c r="H533" i="2"/>
  <c r="I533" i="2"/>
  <c r="J533" i="2"/>
  <c r="K533" i="2"/>
  <c r="L533" i="2"/>
  <c r="M533" i="2"/>
  <c r="O533" i="2"/>
  <c r="P533" i="2"/>
  <c r="E534" i="2"/>
  <c r="N534" i="2" s="1"/>
  <c r="F534" i="2"/>
  <c r="G534" i="2"/>
  <c r="H534" i="2"/>
  <c r="I534" i="2"/>
  <c r="J534" i="2"/>
  <c r="K534" i="2"/>
  <c r="L534" i="2"/>
  <c r="M534" i="2"/>
  <c r="O534" i="2"/>
  <c r="P534" i="2"/>
  <c r="E535" i="2"/>
  <c r="N535" i="2" s="1"/>
  <c r="F535" i="2"/>
  <c r="G535" i="2"/>
  <c r="H535" i="2"/>
  <c r="I535" i="2"/>
  <c r="J535" i="2"/>
  <c r="K535" i="2"/>
  <c r="L535" i="2"/>
  <c r="M535" i="2"/>
  <c r="O535" i="2"/>
  <c r="P535" i="2"/>
  <c r="E536" i="2"/>
  <c r="N536" i="2" s="1"/>
  <c r="F536" i="2"/>
  <c r="G536" i="2"/>
  <c r="H536" i="2"/>
  <c r="I536" i="2"/>
  <c r="J536" i="2"/>
  <c r="K536" i="2"/>
  <c r="L536" i="2"/>
  <c r="M536" i="2"/>
  <c r="O536" i="2"/>
  <c r="P536" i="2"/>
  <c r="E537" i="2"/>
  <c r="N537" i="2" s="1"/>
  <c r="F537" i="2"/>
  <c r="G537" i="2"/>
  <c r="H537" i="2"/>
  <c r="I537" i="2"/>
  <c r="J537" i="2"/>
  <c r="K537" i="2"/>
  <c r="L537" i="2"/>
  <c r="M537" i="2"/>
  <c r="O537" i="2"/>
  <c r="P537" i="2"/>
  <c r="E538" i="2"/>
  <c r="N538" i="2" s="1"/>
  <c r="F538" i="2"/>
  <c r="G538" i="2"/>
  <c r="H538" i="2"/>
  <c r="I538" i="2"/>
  <c r="J538" i="2"/>
  <c r="K538" i="2"/>
  <c r="L538" i="2"/>
  <c r="M538" i="2"/>
  <c r="O538" i="2"/>
  <c r="P538" i="2"/>
  <c r="E539" i="2"/>
  <c r="N539" i="2" s="1"/>
  <c r="F539" i="2"/>
  <c r="G539" i="2"/>
  <c r="H539" i="2"/>
  <c r="I539" i="2"/>
  <c r="J539" i="2"/>
  <c r="K539" i="2"/>
  <c r="L539" i="2"/>
  <c r="M539" i="2"/>
  <c r="O539" i="2"/>
  <c r="P539" i="2"/>
  <c r="E540" i="2"/>
  <c r="N540" i="2" s="1"/>
  <c r="F540" i="2"/>
  <c r="G540" i="2"/>
  <c r="H540" i="2"/>
  <c r="I540" i="2"/>
  <c r="J540" i="2"/>
  <c r="K540" i="2"/>
  <c r="L540" i="2"/>
  <c r="M540" i="2"/>
  <c r="O540" i="2"/>
  <c r="P540" i="2"/>
  <c r="E541" i="2"/>
  <c r="N541" i="2" s="1"/>
  <c r="F541" i="2"/>
  <c r="G541" i="2"/>
  <c r="H541" i="2"/>
  <c r="I541" i="2"/>
  <c r="J541" i="2"/>
  <c r="K541" i="2"/>
  <c r="L541" i="2"/>
  <c r="M541" i="2"/>
  <c r="O541" i="2"/>
  <c r="P541" i="2"/>
  <c r="E542" i="2"/>
  <c r="N542" i="2" s="1"/>
  <c r="F542" i="2"/>
  <c r="G542" i="2"/>
  <c r="H542" i="2"/>
  <c r="I542" i="2"/>
  <c r="J542" i="2"/>
  <c r="K542" i="2"/>
  <c r="L542" i="2"/>
  <c r="M542" i="2"/>
  <c r="O542" i="2"/>
  <c r="P542" i="2"/>
  <c r="E543" i="2"/>
  <c r="N543" i="2" s="1"/>
  <c r="F543" i="2"/>
  <c r="G543" i="2"/>
  <c r="H543" i="2"/>
  <c r="I543" i="2"/>
  <c r="J543" i="2"/>
  <c r="K543" i="2"/>
  <c r="L543" i="2"/>
  <c r="M543" i="2"/>
  <c r="O543" i="2"/>
  <c r="P543" i="2"/>
  <c r="E544" i="2"/>
  <c r="N544" i="2" s="1"/>
  <c r="F544" i="2"/>
  <c r="G544" i="2"/>
  <c r="H544" i="2"/>
  <c r="I544" i="2"/>
  <c r="J544" i="2"/>
  <c r="K544" i="2"/>
  <c r="L544" i="2"/>
  <c r="M544" i="2"/>
  <c r="O544" i="2"/>
  <c r="P544" i="2"/>
  <c r="E545" i="2"/>
  <c r="N545" i="2" s="1"/>
  <c r="F545" i="2"/>
  <c r="G545" i="2"/>
  <c r="H545" i="2"/>
  <c r="I545" i="2"/>
  <c r="J545" i="2"/>
  <c r="K545" i="2"/>
  <c r="L545" i="2"/>
  <c r="M545" i="2"/>
  <c r="O545" i="2"/>
  <c r="P545" i="2"/>
  <c r="E546" i="2"/>
  <c r="N546" i="2" s="1"/>
  <c r="F546" i="2"/>
  <c r="G546" i="2"/>
  <c r="H546" i="2"/>
  <c r="I546" i="2"/>
  <c r="J546" i="2"/>
  <c r="K546" i="2"/>
  <c r="L546" i="2"/>
  <c r="M546" i="2"/>
  <c r="O546" i="2"/>
  <c r="P546" i="2"/>
  <c r="E547" i="2"/>
  <c r="N547" i="2" s="1"/>
  <c r="F547" i="2"/>
  <c r="G547" i="2"/>
  <c r="H547" i="2"/>
  <c r="I547" i="2"/>
  <c r="J547" i="2"/>
  <c r="K547" i="2"/>
  <c r="L547" i="2"/>
  <c r="M547" i="2"/>
  <c r="O547" i="2"/>
  <c r="P547" i="2"/>
  <c r="E548" i="2"/>
  <c r="N548" i="2" s="1"/>
  <c r="F548" i="2"/>
  <c r="G548" i="2"/>
  <c r="H548" i="2"/>
  <c r="I548" i="2"/>
  <c r="J548" i="2"/>
  <c r="K548" i="2"/>
  <c r="L548" i="2"/>
  <c r="M548" i="2"/>
  <c r="O548" i="2"/>
  <c r="P548" i="2"/>
  <c r="E549" i="2"/>
  <c r="N549" i="2" s="1"/>
  <c r="F549" i="2"/>
  <c r="G549" i="2"/>
  <c r="H549" i="2"/>
  <c r="I549" i="2"/>
  <c r="J549" i="2"/>
  <c r="K549" i="2"/>
  <c r="L549" i="2"/>
  <c r="M549" i="2"/>
  <c r="O549" i="2"/>
  <c r="P549" i="2"/>
  <c r="E550" i="2"/>
  <c r="N550" i="2" s="1"/>
  <c r="F550" i="2"/>
  <c r="G550" i="2"/>
  <c r="H550" i="2"/>
  <c r="I550" i="2"/>
  <c r="J550" i="2"/>
  <c r="K550" i="2"/>
  <c r="L550" i="2"/>
  <c r="M550" i="2"/>
  <c r="O550" i="2"/>
  <c r="P550" i="2"/>
  <c r="E551" i="2"/>
  <c r="N551" i="2" s="1"/>
  <c r="F551" i="2"/>
  <c r="G551" i="2"/>
  <c r="H551" i="2"/>
  <c r="I551" i="2"/>
  <c r="J551" i="2"/>
  <c r="K551" i="2"/>
  <c r="L551" i="2"/>
  <c r="M551" i="2"/>
  <c r="O551" i="2"/>
  <c r="P551" i="2"/>
  <c r="E552" i="2"/>
  <c r="N552" i="2" s="1"/>
  <c r="F552" i="2"/>
  <c r="G552" i="2"/>
  <c r="H552" i="2"/>
  <c r="I552" i="2"/>
  <c r="J552" i="2"/>
  <c r="K552" i="2"/>
  <c r="L552" i="2"/>
  <c r="M552" i="2"/>
  <c r="O552" i="2"/>
  <c r="P552" i="2"/>
  <c r="E553" i="2"/>
  <c r="N553" i="2" s="1"/>
  <c r="F553" i="2"/>
  <c r="G553" i="2"/>
  <c r="H553" i="2"/>
  <c r="I553" i="2"/>
  <c r="J553" i="2"/>
  <c r="K553" i="2"/>
  <c r="L553" i="2"/>
  <c r="M553" i="2"/>
  <c r="O553" i="2"/>
  <c r="P553" i="2"/>
  <c r="E554" i="2"/>
  <c r="N554" i="2" s="1"/>
  <c r="F554" i="2"/>
  <c r="G554" i="2"/>
  <c r="H554" i="2"/>
  <c r="I554" i="2"/>
  <c r="J554" i="2"/>
  <c r="K554" i="2"/>
  <c r="L554" i="2"/>
  <c r="M554" i="2"/>
  <c r="O554" i="2"/>
  <c r="P554" i="2"/>
  <c r="E555" i="2"/>
  <c r="N555" i="2" s="1"/>
  <c r="F555" i="2"/>
  <c r="G555" i="2"/>
  <c r="H555" i="2"/>
  <c r="I555" i="2"/>
  <c r="J555" i="2"/>
  <c r="K555" i="2"/>
  <c r="L555" i="2"/>
  <c r="M555" i="2"/>
  <c r="O555" i="2"/>
  <c r="P555" i="2"/>
  <c r="E556" i="2"/>
  <c r="N556" i="2" s="1"/>
  <c r="F556" i="2"/>
  <c r="G556" i="2"/>
  <c r="H556" i="2"/>
  <c r="I556" i="2"/>
  <c r="J556" i="2"/>
  <c r="K556" i="2"/>
  <c r="L556" i="2"/>
  <c r="M556" i="2"/>
  <c r="O556" i="2"/>
  <c r="P556" i="2"/>
  <c r="D474" i="2"/>
  <c r="D475" i="2"/>
  <c r="D476" i="2"/>
  <c r="D477" i="2"/>
  <c r="D478" i="2"/>
  <c r="D479" i="2"/>
  <c r="D480" i="2"/>
  <c r="D481" i="2"/>
  <c r="D482" i="2"/>
  <c r="D483" i="2"/>
  <c r="D484" i="2"/>
  <c r="D485" i="2"/>
  <c r="D486" i="2"/>
  <c r="D487" i="2"/>
  <c r="D488" i="2"/>
  <c r="D489" i="2"/>
  <c r="D490" i="2"/>
  <c r="D491" i="2"/>
  <c r="D492" i="2"/>
  <c r="D493" i="2"/>
  <c r="D494" i="2"/>
  <c r="D495" i="2"/>
  <c r="D496" i="2"/>
  <c r="D497" i="2"/>
  <c r="D498" i="2"/>
  <c r="D499" i="2"/>
  <c r="D500" i="2"/>
  <c r="D501" i="2"/>
  <c r="D502" i="2"/>
  <c r="D503" i="2"/>
  <c r="D504" i="2"/>
  <c r="D505" i="2"/>
  <c r="D506" i="2"/>
  <c r="D507" i="2"/>
  <c r="D508" i="2"/>
  <c r="D509" i="2"/>
  <c r="D510" i="2"/>
  <c r="D511" i="2"/>
  <c r="D512" i="2"/>
  <c r="D513" i="2"/>
  <c r="D514" i="2"/>
  <c r="D515" i="2"/>
  <c r="D516" i="2"/>
  <c r="D517" i="2"/>
  <c r="D518" i="2"/>
  <c r="D519" i="2"/>
  <c r="D520" i="2"/>
  <c r="D521" i="2"/>
  <c r="D522" i="2"/>
  <c r="D523" i="2"/>
  <c r="D524" i="2"/>
  <c r="D525" i="2"/>
  <c r="D526" i="2"/>
  <c r="D527" i="2"/>
  <c r="D528" i="2"/>
  <c r="D529" i="2"/>
  <c r="D530" i="2"/>
  <c r="D531" i="2"/>
  <c r="D532" i="2"/>
  <c r="D533" i="2"/>
  <c r="D534" i="2"/>
  <c r="D535" i="2"/>
  <c r="D536" i="2"/>
  <c r="D537" i="2"/>
  <c r="D538" i="2"/>
  <c r="D539" i="2"/>
  <c r="D540" i="2"/>
  <c r="D541" i="2"/>
  <c r="D542" i="2"/>
  <c r="D543" i="2"/>
  <c r="D544" i="2"/>
  <c r="D545" i="2"/>
  <c r="D546" i="2"/>
  <c r="D547" i="2"/>
  <c r="D548" i="2"/>
  <c r="D549" i="2"/>
  <c r="D550" i="2"/>
  <c r="D551" i="2"/>
  <c r="D552" i="2"/>
  <c r="D553" i="2"/>
  <c r="D554" i="2"/>
  <c r="D555" i="2"/>
  <c r="D556" i="2"/>
  <c r="T451" i="8" l="1"/>
  <c r="S450" i="8"/>
  <c r="T447" i="8"/>
  <c r="S446" i="8"/>
  <c r="T452" i="8"/>
  <c r="S451" i="8"/>
  <c r="T448" i="8"/>
  <c r="S447" i="8"/>
  <c r="T457" i="8"/>
  <c r="S456" i="8"/>
  <c r="T458" i="8"/>
  <c r="S457" i="8"/>
  <c r="T445" i="8"/>
  <c r="S444" i="8"/>
  <c r="T441" i="8"/>
  <c r="S440" i="8"/>
  <c r="T437" i="8"/>
  <c r="S436" i="8"/>
  <c r="T431" i="8"/>
  <c r="T430" i="8"/>
  <c r="S429" i="8"/>
  <c r="T423" i="8"/>
  <c r="T422" i="8"/>
  <c r="T421" i="8"/>
  <c r="S420" i="8"/>
  <c r="T412" i="8"/>
  <c r="T411" i="8"/>
  <c r="T410" i="8"/>
  <c r="T409" i="8"/>
  <c r="T408" i="8"/>
  <c r="T407" i="8"/>
  <c r="S406" i="8"/>
  <c r="T442" i="8"/>
  <c r="S441" i="8"/>
  <c r="T438" i="8"/>
  <c r="S437" i="8"/>
  <c r="T433" i="8"/>
  <c r="T432" i="8"/>
  <c r="S431" i="8"/>
  <c r="T425" i="8"/>
  <c r="T424" i="8"/>
  <c r="S423" i="8"/>
  <c r="T415" i="8"/>
  <c r="T414" i="8"/>
  <c r="T413" i="8"/>
  <c r="S412" i="8"/>
  <c r="S401" i="8"/>
  <c r="T397" i="8"/>
  <c r="T390" i="8"/>
  <c r="S387" i="8"/>
  <c r="T383" i="8"/>
  <c r="T398" i="8"/>
  <c r="S394" i="8"/>
  <c r="T391" i="8"/>
  <c r="T370" i="8"/>
  <c r="T377" i="8"/>
  <c r="T376" i="8"/>
  <c r="S375" i="8"/>
  <c r="T368" i="8"/>
  <c r="T367" i="8"/>
  <c r="T366" i="8"/>
  <c r="S365" i="8"/>
  <c r="T358" i="8"/>
  <c r="T357" i="8"/>
  <c r="T356" i="8"/>
  <c r="S355" i="8"/>
  <c r="T350" i="8"/>
  <c r="T345" i="8"/>
  <c r="T341" i="8"/>
  <c r="T404" i="8"/>
  <c r="S403" i="8"/>
  <c r="T394" i="8"/>
  <c r="T393" i="8"/>
  <c r="T392" i="8"/>
  <c r="S391" i="8"/>
  <c r="T380" i="8"/>
  <c r="T379" i="8"/>
  <c r="T378" i="8"/>
  <c r="S377" i="8"/>
  <c r="T371" i="8"/>
  <c r="S369" i="8"/>
  <c r="T360" i="8"/>
  <c r="T359" i="8"/>
  <c r="S358" i="8"/>
  <c r="T349" i="8"/>
  <c r="T344" i="8"/>
  <c r="S340" i="8"/>
  <c r="T309" i="8"/>
  <c r="T334" i="8"/>
  <c r="T326" i="8"/>
  <c r="T318" i="8"/>
  <c r="T310" i="8"/>
  <c r="T303" i="8"/>
  <c r="S351" i="8"/>
  <c r="T340" i="8"/>
  <c r="T339" i="8"/>
  <c r="T336" i="8"/>
  <c r="T335" i="8"/>
  <c r="T332" i="8"/>
  <c r="T331" i="8"/>
  <c r="T328" i="8"/>
  <c r="T327" i="8"/>
  <c r="T324" i="8"/>
  <c r="T323" i="8"/>
  <c r="T320" i="8"/>
  <c r="T319" i="8"/>
  <c r="T316" i="8"/>
  <c r="T315" i="8"/>
  <c r="T312" i="8"/>
  <c r="T311" i="8"/>
  <c r="T308" i="8"/>
  <c r="T307" i="8"/>
  <c r="T304" i="8"/>
  <c r="D187" i="8"/>
  <c r="E187" i="8"/>
  <c r="F187" i="8"/>
  <c r="G187" i="8"/>
  <c r="H187" i="8"/>
  <c r="I187" i="8"/>
  <c r="J187" i="8"/>
  <c r="K187" i="8"/>
  <c r="L187" i="8"/>
  <c r="M187" i="8"/>
  <c r="O187" i="8"/>
  <c r="P187" i="8"/>
  <c r="Q187" i="8"/>
  <c r="R187" i="8"/>
  <c r="S187" i="8"/>
  <c r="T187" i="8"/>
  <c r="D188" i="8"/>
  <c r="E188" i="8"/>
  <c r="F188" i="8"/>
  <c r="G188" i="8"/>
  <c r="H188" i="8"/>
  <c r="I188" i="8"/>
  <c r="J188" i="8"/>
  <c r="K188" i="8"/>
  <c r="L188" i="8"/>
  <c r="M188" i="8"/>
  <c r="O188" i="8"/>
  <c r="P188" i="8"/>
  <c r="Q188" i="8"/>
  <c r="R188" i="8"/>
  <c r="S188" i="8"/>
  <c r="T188" i="8"/>
  <c r="D189" i="8"/>
  <c r="E189" i="8"/>
  <c r="F189" i="8"/>
  <c r="G189" i="8"/>
  <c r="H189" i="8"/>
  <c r="I189" i="8"/>
  <c r="J189" i="8"/>
  <c r="K189" i="8"/>
  <c r="L189" i="8"/>
  <c r="M189" i="8"/>
  <c r="O189" i="8"/>
  <c r="P189" i="8"/>
  <c r="Q189" i="8"/>
  <c r="R189" i="8"/>
  <c r="S189" i="8"/>
  <c r="T189" i="8"/>
  <c r="D190" i="8"/>
  <c r="E190" i="8"/>
  <c r="F190" i="8"/>
  <c r="G190" i="8"/>
  <c r="H190" i="8"/>
  <c r="I190" i="8"/>
  <c r="J190" i="8"/>
  <c r="K190" i="8"/>
  <c r="L190" i="8"/>
  <c r="M190" i="8"/>
  <c r="O190" i="8"/>
  <c r="P190" i="8"/>
  <c r="Q190" i="8"/>
  <c r="R190" i="8"/>
  <c r="S190" i="8"/>
  <c r="T190" i="8"/>
  <c r="D191" i="8"/>
  <c r="E191" i="8"/>
  <c r="F191" i="8"/>
  <c r="G191" i="8"/>
  <c r="H191" i="8"/>
  <c r="I191" i="8"/>
  <c r="J191" i="8"/>
  <c r="K191" i="8"/>
  <c r="L191" i="8"/>
  <c r="M191" i="8"/>
  <c r="O191" i="8"/>
  <c r="P191" i="8"/>
  <c r="Q191" i="8"/>
  <c r="R191" i="8"/>
  <c r="S191" i="8"/>
  <c r="T191" i="8"/>
  <c r="D192" i="8"/>
  <c r="E192" i="8"/>
  <c r="F192" i="8"/>
  <c r="G192" i="8"/>
  <c r="H192" i="8"/>
  <c r="I192" i="8"/>
  <c r="J192" i="8"/>
  <c r="K192" i="8"/>
  <c r="L192" i="8"/>
  <c r="M192" i="8"/>
  <c r="O192" i="8"/>
  <c r="P192" i="8"/>
  <c r="Q192" i="8"/>
  <c r="R192" i="8"/>
  <c r="S192" i="8"/>
  <c r="T192" i="8"/>
  <c r="D193" i="8"/>
  <c r="E193" i="8"/>
  <c r="F193" i="8"/>
  <c r="G193" i="8"/>
  <c r="H193" i="8"/>
  <c r="I193" i="8"/>
  <c r="J193" i="8"/>
  <c r="K193" i="8"/>
  <c r="L193" i="8"/>
  <c r="M193" i="8"/>
  <c r="O193" i="8"/>
  <c r="P193" i="8"/>
  <c r="Q193" i="8"/>
  <c r="R193" i="8"/>
  <c r="S193" i="8"/>
  <c r="T193" i="8"/>
  <c r="D194" i="8"/>
  <c r="E194" i="8"/>
  <c r="F194" i="8"/>
  <c r="G194" i="8"/>
  <c r="H194" i="8"/>
  <c r="I194" i="8"/>
  <c r="J194" i="8"/>
  <c r="K194" i="8"/>
  <c r="L194" i="8"/>
  <c r="M194" i="8"/>
  <c r="O194" i="8"/>
  <c r="P194" i="8"/>
  <c r="Q194" i="8"/>
  <c r="R194" i="8"/>
  <c r="S194" i="8"/>
  <c r="T194" i="8"/>
  <c r="D195" i="8"/>
  <c r="E195" i="8"/>
  <c r="F195" i="8"/>
  <c r="G195" i="8"/>
  <c r="H195" i="8"/>
  <c r="I195" i="8"/>
  <c r="J195" i="8"/>
  <c r="K195" i="8"/>
  <c r="L195" i="8"/>
  <c r="M195" i="8"/>
  <c r="O195" i="8"/>
  <c r="P195" i="8"/>
  <c r="Q195" i="8"/>
  <c r="R195" i="8"/>
  <c r="S195" i="8"/>
  <c r="T195" i="8"/>
  <c r="D196" i="8"/>
  <c r="E196" i="8"/>
  <c r="F196" i="8"/>
  <c r="G196" i="8"/>
  <c r="H196" i="8"/>
  <c r="I196" i="8"/>
  <c r="J196" i="8"/>
  <c r="K196" i="8"/>
  <c r="L196" i="8"/>
  <c r="M196" i="8"/>
  <c r="O196" i="8"/>
  <c r="P196" i="8"/>
  <c r="Q196" i="8"/>
  <c r="R196" i="8"/>
  <c r="S196" i="8"/>
  <c r="T196" i="8"/>
  <c r="D197" i="8"/>
  <c r="E197" i="8"/>
  <c r="F197" i="8"/>
  <c r="G197" i="8"/>
  <c r="H197" i="8"/>
  <c r="I197" i="8"/>
  <c r="J197" i="8"/>
  <c r="K197" i="8"/>
  <c r="L197" i="8"/>
  <c r="M197" i="8"/>
  <c r="O197" i="8"/>
  <c r="P197" i="8"/>
  <c r="Q197" i="8"/>
  <c r="R197" i="8"/>
  <c r="S197" i="8"/>
  <c r="T197" i="8"/>
  <c r="D198" i="8"/>
  <c r="E198" i="8"/>
  <c r="F198" i="8"/>
  <c r="G198" i="8"/>
  <c r="H198" i="8"/>
  <c r="I198" i="8"/>
  <c r="J198" i="8"/>
  <c r="K198" i="8"/>
  <c r="L198" i="8"/>
  <c r="M198" i="8"/>
  <c r="O198" i="8"/>
  <c r="P198" i="8"/>
  <c r="Q198" i="8"/>
  <c r="R198" i="8"/>
  <c r="S198" i="8"/>
  <c r="T198" i="8"/>
  <c r="D199" i="8"/>
  <c r="E199" i="8"/>
  <c r="F199" i="8"/>
  <c r="G199" i="8"/>
  <c r="H199" i="8"/>
  <c r="I199" i="8"/>
  <c r="J199" i="8"/>
  <c r="K199" i="8"/>
  <c r="L199" i="8"/>
  <c r="M199" i="8"/>
  <c r="O199" i="8"/>
  <c r="P199" i="8"/>
  <c r="Q199" i="8"/>
  <c r="R199" i="8"/>
  <c r="S199" i="8"/>
  <c r="T199" i="8"/>
  <c r="D200" i="8"/>
  <c r="E200" i="8"/>
  <c r="F200" i="8"/>
  <c r="G200" i="8"/>
  <c r="H200" i="8"/>
  <c r="I200" i="8"/>
  <c r="J200" i="8"/>
  <c r="K200" i="8"/>
  <c r="L200" i="8"/>
  <c r="M200" i="8"/>
  <c r="O200" i="8"/>
  <c r="P200" i="8"/>
  <c r="Q200" i="8"/>
  <c r="R200" i="8"/>
  <c r="S200" i="8"/>
  <c r="T200" i="8"/>
  <c r="D201" i="8"/>
  <c r="E201" i="8"/>
  <c r="F201" i="8"/>
  <c r="G201" i="8"/>
  <c r="H201" i="8"/>
  <c r="I201" i="8"/>
  <c r="J201" i="8"/>
  <c r="K201" i="8"/>
  <c r="L201" i="8"/>
  <c r="M201" i="8"/>
  <c r="O201" i="8"/>
  <c r="P201" i="8"/>
  <c r="Q201" i="8"/>
  <c r="R201" i="8"/>
  <c r="S201" i="8"/>
  <c r="T201" i="8"/>
  <c r="D202" i="8"/>
  <c r="E202" i="8"/>
  <c r="F202" i="8"/>
  <c r="G202" i="8"/>
  <c r="H202" i="8"/>
  <c r="I202" i="8"/>
  <c r="J202" i="8"/>
  <c r="K202" i="8"/>
  <c r="L202" i="8"/>
  <c r="M202" i="8"/>
  <c r="O202" i="8"/>
  <c r="P202" i="8"/>
  <c r="Q202" i="8"/>
  <c r="R202" i="8"/>
  <c r="S202" i="8"/>
  <c r="T202" i="8"/>
  <c r="D203" i="8"/>
  <c r="E203" i="8"/>
  <c r="F203" i="8"/>
  <c r="G203" i="8"/>
  <c r="H203" i="8"/>
  <c r="I203" i="8"/>
  <c r="J203" i="8"/>
  <c r="K203" i="8"/>
  <c r="L203" i="8"/>
  <c r="M203" i="8"/>
  <c r="O203" i="8"/>
  <c r="P203" i="8"/>
  <c r="Q203" i="8"/>
  <c r="R203" i="8"/>
  <c r="S203" i="8"/>
  <c r="T203" i="8"/>
  <c r="D204" i="8"/>
  <c r="E204" i="8"/>
  <c r="F204" i="8"/>
  <c r="G204" i="8"/>
  <c r="H204" i="8"/>
  <c r="I204" i="8"/>
  <c r="J204" i="8"/>
  <c r="K204" i="8"/>
  <c r="L204" i="8"/>
  <c r="M204" i="8"/>
  <c r="O204" i="8"/>
  <c r="P204" i="8"/>
  <c r="Q204" i="8"/>
  <c r="R204" i="8"/>
  <c r="S204" i="8"/>
  <c r="T204" i="8"/>
  <c r="D205" i="8"/>
  <c r="E205" i="8"/>
  <c r="F205" i="8"/>
  <c r="G205" i="8"/>
  <c r="H205" i="8"/>
  <c r="I205" i="8"/>
  <c r="J205" i="8"/>
  <c r="K205" i="8"/>
  <c r="L205" i="8"/>
  <c r="M205" i="8"/>
  <c r="O205" i="8"/>
  <c r="P205" i="8"/>
  <c r="Q205" i="8"/>
  <c r="R205" i="8"/>
  <c r="S205" i="8"/>
  <c r="T205" i="8"/>
  <c r="D206" i="8"/>
  <c r="E206" i="8"/>
  <c r="F206" i="8"/>
  <c r="G206" i="8"/>
  <c r="H206" i="8"/>
  <c r="I206" i="8"/>
  <c r="J206" i="8"/>
  <c r="K206" i="8"/>
  <c r="L206" i="8"/>
  <c r="M206" i="8"/>
  <c r="O206" i="8"/>
  <c r="P206" i="8"/>
  <c r="Q206" i="8"/>
  <c r="R206" i="8"/>
  <c r="S206" i="8"/>
  <c r="T206" i="8"/>
  <c r="D207" i="8"/>
  <c r="E207" i="8"/>
  <c r="F207" i="8"/>
  <c r="G207" i="8"/>
  <c r="H207" i="8"/>
  <c r="I207" i="8"/>
  <c r="J207" i="8"/>
  <c r="K207" i="8"/>
  <c r="L207" i="8"/>
  <c r="M207" i="8"/>
  <c r="O207" i="8"/>
  <c r="P207" i="8"/>
  <c r="Q207" i="8"/>
  <c r="R207" i="8"/>
  <c r="S207" i="8"/>
  <c r="T207" i="8"/>
  <c r="D208" i="8"/>
  <c r="E208" i="8"/>
  <c r="F208" i="8"/>
  <c r="G208" i="8"/>
  <c r="H208" i="8"/>
  <c r="I208" i="8"/>
  <c r="J208" i="8"/>
  <c r="K208" i="8"/>
  <c r="L208" i="8"/>
  <c r="M208" i="8"/>
  <c r="O208" i="8"/>
  <c r="P208" i="8"/>
  <c r="Q208" i="8"/>
  <c r="R208" i="8"/>
  <c r="S208" i="8"/>
  <c r="T208" i="8"/>
  <c r="D209" i="8"/>
  <c r="E209" i="8"/>
  <c r="F209" i="8"/>
  <c r="G209" i="8"/>
  <c r="H209" i="8"/>
  <c r="I209" i="8"/>
  <c r="J209" i="8"/>
  <c r="K209" i="8"/>
  <c r="L209" i="8"/>
  <c r="M209" i="8"/>
  <c r="O209" i="8"/>
  <c r="P209" i="8"/>
  <c r="Q209" i="8"/>
  <c r="S209" i="8" s="1"/>
  <c r="R209" i="8"/>
  <c r="T209" i="8"/>
  <c r="D210" i="8"/>
  <c r="E210" i="8"/>
  <c r="F210" i="8"/>
  <c r="G210" i="8"/>
  <c r="H210" i="8"/>
  <c r="I210" i="8"/>
  <c r="J210" i="8"/>
  <c r="K210" i="8"/>
  <c r="L210" i="8"/>
  <c r="M210" i="8"/>
  <c r="O210" i="8"/>
  <c r="P210" i="8"/>
  <c r="Q210" i="8"/>
  <c r="S210" i="8" s="1"/>
  <c r="R210" i="8"/>
  <c r="T210" i="8"/>
  <c r="D211" i="8"/>
  <c r="E211" i="8"/>
  <c r="F211" i="8"/>
  <c r="G211" i="8"/>
  <c r="H211" i="8"/>
  <c r="I211" i="8"/>
  <c r="J211" i="8"/>
  <c r="K211" i="8"/>
  <c r="L211" i="8"/>
  <c r="M211" i="8"/>
  <c r="O211" i="8"/>
  <c r="P211" i="8"/>
  <c r="Q211" i="8"/>
  <c r="R211" i="8"/>
  <c r="S211" i="8"/>
  <c r="T211" i="8"/>
  <c r="D212" i="8"/>
  <c r="E212" i="8"/>
  <c r="F212" i="8"/>
  <c r="G212" i="8"/>
  <c r="H212" i="8"/>
  <c r="I212" i="8"/>
  <c r="J212" i="8"/>
  <c r="K212" i="8"/>
  <c r="L212" i="8"/>
  <c r="M212" i="8"/>
  <c r="O212" i="8"/>
  <c r="P212" i="8"/>
  <c r="Q212" i="8"/>
  <c r="R212" i="8"/>
  <c r="S212" i="8"/>
  <c r="T212" i="8"/>
  <c r="D213" i="8"/>
  <c r="E213" i="8"/>
  <c r="F213" i="8"/>
  <c r="G213" i="8"/>
  <c r="H213" i="8"/>
  <c r="I213" i="8"/>
  <c r="J213" i="8"/>
  <c r="K213" i="8"/>
  <c r="L213" i="8"/>
  <c r="M213" i="8"/>
  <c r="O213" i="8"/>
  <c r="P213" i="8"/>
  <c r="Q213" i="8"/>
  <c r="R213" i="8"/>
  <c r="S213" i="8"/>
  <c r="T213" i="8"/>
  <c r="D214" i="8"/>
  <c r="E214" i="8"/>
  <c r="F214" i="8"/>
  <c r="G214" i="8"/>
  <c r="H214" i="8"/>
  <c r="I214" i="8"/>
  <c r="J214" i="8"/>
  <c r="K214" i="8"/>
  <c r="L214" i="8"/>
  <c r="M214" i="8"/>
  <c r="O214" i="8"/>
  <c r="P214" i="8"/>
  <c r="Q214" i="8"/>
  <c r="R214" i="8"/>
  <c r="S214" i="8"/>
  <c r="T214" i="8"/>
  <c r="D215" i="8"/>
  <c r="E215" i="8"/>
  <c r="F215" i="8"/>
  <c r="G215" i="8"/>
  <c r="H215" i="8"/>
  <c r="I215" i="8"/>
  <c r="J215" i="8"/>
  <c r="K215" i="8"/>
  <c r="L215" i="8"/>
  <c r="M215" i="8"/>
  <c r="O215" i="8"/>
  <c r="P215" i="8"/>
  <c r="Q215" i="8"/>
  <c r="R215" i="8"/>
  <c r="S215" i="8"/>
  <c r="T215" i="8"/>
  <c r="D216" i="8"/>
  <c r="E216" i="8"/>
  <c r="F216" i="8"/>
  <c r="G216" i="8"/>
  <c r="H216" i="8"/>
  <c r="I216" i="8"/>
  <c r="J216" i="8"/>
  <c r="K216" i="8"/>
  <c r="L216" i="8"/>
  <c r="M216" i="8"/>
  <c r="O216" i="8"/>
  <c r="P216" i="8"/>
  <c r="Q216" i="8"/>
  <c r="R216" i="8"/>
  <c r="S216" i="8"/>
  <c r="T216" i="8"/>
  <c r="D217" i="8"/>
  <c r="E217" i="8"/>
  <c r="F217" i="8"/>
  <c r="G217" i="8"/>
  <c r="H217" i="8"/>
  <c r="I217" i="8"/>
  <c r="J217" i="8"/>
  <c r="K217" i="8"/>
  <c r="L217" i="8"/>
  <c r="M217" i="8"/>
  <c r="O217" i="8"/>
  <c r="P217" i="8"/>
  <c r="Q217" i="8"/>
  <c r="R217" i="8"/>
  <c r="S217" i="8"/>
  <c r="T217" i="8"/>
  <c r="D218" i="8"/>
  <c r="E218" i="8"/>
  <c r="F218" i="8"/>
  <c r="G218" i="8"/>
  <c r="H218" i="8"/>
  <c r="I218" i="8"/>
  <c r="J218" i="8"/>
  <c r="K218" i="8"/>
  <c r="L218" i="8"/>
  <c r="M218" i="8"/>
  <c r="O218" i="8"/>
  <c r="P218" i="8"/>
  <c r="Q218" i="8"/>
  <c r="R218" i="8"/>
  <c r="S218" i="8"/>
  <c r="T218" i="8"/>
  <c r="D219" i="8"/>
  <c r="E219" i="8"/>
  <c r="F219" i="8"/>
  <c r="G219" i="8"/>
  <c r="H219" i="8"/>
  <c r="I219" i="8"/>
  <c r="J219" i="8"/>
  <c r="K219" i="8"/>
  <c r="L219" i="8"/>
  <c r="M219" i="8"/>
  <c r="O219" i="8"/>
  <c r="P219" i="8"/>
  <c r="Q219" i="8"/>
  <c r="R219" i="8"/>
  <c r="S219" i="8"/>
  <c r="T219" i="8"/>
  <c r="D220" i="8"/>
  <c r="E220" i="8"/>
  <c r="F220" i="8"/>
  <c r="G220" i="8"/>
  <c r="H220" i="8"/>
  <c r="I220" i="8"/>
  <c r="J220" i="8"/>
  <c r="K220" i="8"/>
  <c r="L220" i="8"/>
  <c r="M220" i="8"/>
  <c r="O220" i="8"/>
  <c r="P220" i="8"/>
  <c r="Q220" i="8"/>
  <c r="R220" i="8"/>
  <c r="S220" i="8"/>
  <c r="T220" i="8"/>
  <c r="D221" i="8"/>
  <c r="E221" i="8"/>
  <c r="F221" i="8"/>
  <c r="G221" i="8"/>
  <c r="H221" i="8"/>
  <c r="I221" i="8"/>
  <c r="J221" i="8"/>
  <c r="K221" i="8"/>
  <c r="L221" i="8"/>
  <c r="M221" i="8"/>
  <c r="O221" i="8"/>
  <c r="P221" i="8"/>
  <c r="Q221" i="8"/>
  <c r="R221" i="8"/>
  <c r="S221" i="8"/>
  <c r="T221" i="8"/>
  <c r="D222" i="8"/>
  <c r="E222" i="8"/>
  <c r="F222" i="8"/>
  <c r="G222" i="8"/>
  <c r="H222" i="8"/>
  <c r="I222" i="8"/>
  <c r="J222" i="8"/>
  <c r="K222" i="8"/>
  <c r="L222" i="8"/>
  <c r="M222" i="8"/>
  <c r="O222" i="8"/>
  <c r="P222" i="8"/>
  <c r="Q222" i="8"/>
  <c r="R222" i="8"/>
  <c r="S222" i="8"/>
  <c r="T222" i="8"/>
  <c r="D223" i="8"/>
  <c r="E223" i="8"/>
  <c r="F223" i="8"/>
  <c r="G223" i="8"/>
  <c r="H223" i="8"/>
  <c r="I223" i="8"/>
  <c r="J223" i="8"/>
  <c r="K223" i="8"/>
  <c r="L223" i="8"/>
  <c r="M223" i="8"/>
  <c r="O223" i="8"/>
  <c r="P223" i="8"/>
  <c r="Q223" i="8"/>
  <c r="R223" i="8"/>
  <c r="S223" i="8"/>
  <c r="T223" i="8"/>
  <c r="D224" i="8"/>
  <c r="E224" i="8"/>
  <c r="F224" i="8"/>
  <c r="G224" i="8"/>
  <c r="H224" i="8"/>
  <c r="I224" i="8"/>
  <c r="J224" i="8"/>
  <c r="K224" i="8"/>
  <c r="L224" i="8"/>
  <c r="M224" i="8"/>
  <c r="O224" i="8"/>
  <c r="P224" i="8"/>
  <c r="Q224" i="8"/>
  <c r="R224" i="8"/>
  <c r="S224" i="8"/>
  <c r="T224" i="8"/>
  <c r="D225" i="8"/>
  <c r="E225" i="8"/>
  <c r="F225" i="8"/>
  <c r="G225" i="8"/>
  <c r="H225" i="8"/>
  <c r="I225" i="8"/>
  <c r="J225" i="8"/>
  <c r="K225" i="8"/>
  <c r="L225" i="8"/>
  <c r="M225" i="8"/>
  <c r="O225" i="8"/>
  <c r="P225" i="8"/>
  <c r="Q225" i="8"/>
  <c r="R225" i="8"/>
  <c r="S225" i="8"/>
  <c r="T225" i="8"/>
  <c r="D226" i="8"/>
  <c r="E226" i="8"/>
  <c r="F226" i="8"/>
  <c r="G226" i="8"/>
  <c r="H226" i="8"/>
  <c r="I226" i="8"/>
  <c r="J226" i="8"/>
  <c r="K226" i="8"/>
  <c r="L226" i="8"/>
  <c r="M226" i="8"/>
  <c r="O226" i="8"/>
  <c r="P226" i="8"/>
  <c r="Q226" i="8"/>
  <c r="R226" i="8"/>
  <c r="S226" i="8"/>
  <c r="T226" i="8"/>
  <c r="D227" i="8"/>
  <c r="E227" i="8"/>
  <c r="F227" i="8"/>
  <c r="G227" i="8"/>
  <c r="H227" i="8"/>
  <c r="I227" i="8"/>
  <c r="J227" i="8"/>
  <c r="K227" i="8"/>
  <c r="L227" i="8"/>
  <c r="M227" i="8"/>
  <c r="O227" i="8"/>
  <c r="P227" i="8"/>
  <c r="Q227" i="8"/>
  <c r="R227" i="8"/>
  <c r="S227" i="8"/>
  <c r="T227" i="8"/>
  <c r="D228" i="8"/>
  <c r="E228" i="8"/>
  <c r="F228" i="8"/>
  <c r="G228" i="8"/>
  <c r="H228" i="8"/>
  <c r="I228" i="8"/>
  <c r="J228" i="8"/>
  <c r="K228" i="8"/>
  <c r="L228" i="8"/>
  <c r="M228" i="8"/>
  <c r="O228" i="8"/>
  <c r="P228" i="8"/>
  <c r="Q228" i="8"/>
  <c r="R228" i="8"/>
  <c r="S228" i="8"/>
  <c r="T228" i="8"/>
  <c r="D229" i="8"/>
  <c r="E229" i="8"/>
  <c r="F229" i="8"/>
  <c r="G229" i="8"/>
  <c r="H229" i="8"/>
  <c r="I229" i="8"/>
  <c r="J229" i="8"/>
  <c r="K229" i="8"/>
  <c r="L229" i="8"/>
  <c r="M229" i="8"/>
  <c r="O229" i="8"/>
  <c r="P229" i="8"/>
  <c r="Q229" i="8"/>
  <c r="R229" i="8"/>
  <c r="S229" i="8"/>
  <c r="T229" i="8"/>
  <c r="D230" i="8"/>
  <c r="E230" i="8"/>
  <c r="F230" i="8"/>
  <c r="G230" i="8"/>
  <c r="H230" i="8"/>
  <c r="I230" i="8"/>
  <c r="J230" i="8"/>
  <c r="K230" i="8"/>
  <c r="L230" i="8"/>
  <c r="M230" i="8"/>
  <c r="O230" i="8"/>
  <c r="P230" i="8"/>
  <c r="Q230" i="8"/>
  <c r="R230" i="8"/>
  <c r="S230" i="8"/>
  <c r="T230" i="8"/>
  <c r="D231" i="8"/>
  <c r="E231" i="8"/>
  <c r="F231" i="8"/>
  <c r="G231" i="8"/>
  <c r="H231" i="8"/>
  <c r="I231" i="8"/>
  <c r="J231" i="8"/>
  <c r="K231" i="8"/>
  <c r="L231" i="8"/>
  <c r="M231" i="8"/>
  <c r="O231" i="8"/>
  <c r="P231" i="8"/>
  <c r="Q231" i="8"/>
  <c r="R231" i="8"/>
  <c r="S231" i="8"/>
  <c r="T231" i="8"/>
  <c r="D232" i="8"/>
  <c r="E232" i="8"/>
  <c r="F232" i="8"/>
  <c r="G232" i="8"/>
  <c r="H232" i="8"/>
  <c r="I232" i="8"/>
  <c r="J232" i="8"/>
  <c r="K232" i="8"/>
  <c r="L232" i="8"/>
  <c r="M232" i="8"/>
  <c r="O232" i="8"/>
  <c r="P232" i="8"/>
  <c r="Q232" i="8"/>
  <c r="R232" i="8"/>
  <c r="S232" i="8"/>
  <c r="T232" i="8"/>
  <c r="D233" i="8"/>
  <c r="E233" i="8"/>
  <c r="F233" i="8"/>
  <c r="G233" i="8"/>
  <c r="H233" i="8"/>
  <c r="I233" i="8"/>
  <c r="J233" i="8"/>
  <c r="K233" i="8"/>
  <c r="L233" i="8"/>
  <c r="M233" i="8"/>
  <c r="O233" i="8"/>
  <c r="P233" i="8"/>
  <c r="Q233" i="8"/>
  <c r="R233" i="8"/>
  <c r="S233" i="8"/>
  <c r="T233" i="8"/>
  <c r="D234" i="8"/>
  <c r="E234" i="8"/>
  <c r="F234" i="8"/>
  <c r="G234" i="8"/>
  <c r="H234" i="8"/>
  <c r="I234" i="8"/>
  <c r="J234" i="8"/>
  <c r="K234" i="8"/>
  <c r="L234" i="8"/>
  <c r="M234" i="8"/>
  <c r="O234" i="8"/>
  <c r="P234" i="8"/>
  <c r="Q234" i="8"/>
  <c r="R234" i="8"/>
  <c r="S234" i="8"/>
  <c r="T234" i="8"/>
  <c r="D235" i="8"/>
  <c r="E235" i="8"/>
  <c r="F235" i="8"/>
  <c r="G235" i="8"/>
  <c r="H235" i="8"/>
  <c r="I235" i="8"/>
  <c r="J235" i="8"/>
  <c r="K235" i="8"/>
  <c r="L235" i="8"/>
  <c r="M235" i="8"/>
  <c r="O235" i="8"/>
  <c r="P235" i="8"/>
  <c r="Q235" i="8"/>
  <c r="R235" i="8"/>
  <c r="S235" i="8"/>
  <c r="T235" i="8"/>
  <c r="D236" i="8"/>
  <c r="E236" i="8"/>
  <c r="F236" i="8"/>
  <c r="G236" i="8"/>
  <c r="H236" i="8"/>
  <c r="I236" i="8"/>
  <c r="J236" i="8"/>
  <c r="K236" i="8"/>
  <c r="L236" i="8"/>
  <c r="M236" i="8"/>
  <c r="O236" i="8"/>
  <c r="P236" i="8"/>
  <c r="Q236" i="8"/>
  <c r="R236" i="8"/>
  <c r="S236" i="8"/>
  <c r="T236" i="8"/>
  <c r="D237" i="8"/>
  <c r="E237" i="8"/>
  <c r="F237" i="8"/>
  <c r="G237" i="8"/>
  <c r="H237" i="8"/>
  <c r="I237" i="8"/>
  <c r="J237" i="8"/>
  <c r="K237" i="8"/>
  <c r="L237" i="8"/>
  <c r="M237" i="8"/>
  <c r="O237" i="8"/>
  <c r="P237" i="8"/>
  <c r="Q237" i="8"/>
  <c r="R237" i="8"/>
  <c r="S237" i="8"/>
  <c r="T237" i="8"/>
  <c r="D238" i="8"/>
  <c r="E238" i="8"/>
  <c r="F238" i="8"/>
  <c r="G238" i="8"/>
  <c r="H238" i="8"/>
  <c r="I238" i="8"/>
  <c r="J238" i="8"/>
  <c r="K238" i="8"/>
  <c r="L238" i="8"/>
  <c r="M238" i="8"/>
  <c r="O238" i="8"/>
  <c r="P238" i="8"/>
  <c r="Q238" i="8"/>
  <c r="R238" i="8"/>
  <c r="S238" i="8"/>
  <c r="T238" i="8"/>
  <c r="D239" i="8"/>
  <c r="E239" i="8"/>
  <c r="F239" i="8"/>
  <c r="G239" i="8"/>
  <c r="H239" i="8"/>
  <c r="I239" i="8"/>
  <c r="J239" i="8"/>
  <c r="K239" i="8"/>
  <c r="L239" i="8"/>
  <c r="M239" i="8"/>
  <c r="O239" i="8"/>
  <c r="P239" i="8"/>
  <c r="Q239" i="8"/>
  <c r="R239" i="8"/>
  <c r="S239" i="8"/>
  <c r="T239" i="8"/>
  <c r="D240" i="8"/>
  <c r="E240" i="8"/>
  <c r="F240" i="8"/>
  <c r="G240" i="8"/>
  <c r="H240" i="8"/>
  <c r="I240" i="8"/>
  <c r="J240" i="8"/>
  <c r="K240" i="8"/>
  <c r="L240" i="8"/>
  <c r="M240" i="8"/>
  <c r="O240" i="8"/>
  <c r="P240" i="8"/>
  <c r="Q240" i="8"/>
  <c r="R240" i="8"/>
  <c r="S240" i="8"/>
  <c r="T240" i="8"/>
  <c r="D241" i="8"/>
  <c r="E241" i="8"/>
  <c r="F241" i="8"/>
  <c r="G241" i="8"/>
  <c r="H241" i="8"/>
  <c r="I241" i="8"/>
  <c r="J241" i="8"/>
  <c r="K241" i="8"/>
  <c r="L241" i="8"/>
  <c r="M241" i="8"/>
  <c r="O241" i="8"/>
  <c r="P241" i="8"/>
  <c r="Q241" i="8"/>
  <c r="R241" i="8"/>
  <c r="S241" i="8"/>
  <c r="T241" i="8"/>
  <c r="D242" i="8"/>
  <c r="E242" i="8"/>
  <c r="F242" i="8"/>
  <c r="G242" i="8"/>
  <c r="H242" i="8"/>
  <c r="I242" i="8"/>
  <c r="J242" i="8"/>
  <c r="K242" i="8"/>
  <c r="L242" i="8"/>
  <c r="M242" i="8"/>
  <c r="O242" i="8"/>
  <c r="P242" i="8"/>
  <c r="Q242" i="8"/>
  <c r="R242" i="8"/>
  <c r="S242" i="8"/>
  <c r="T242" i="8"/>
  <c r="D243" i="8"/>
  <c r="E243" i="8"/>
  <c r="F243" i="8"/>
  <c r="G243" i="8"/>
  <c r="H243" i="8"/>
  <c r="I243" i="8"/>
  <c r="J243" i="8"/>
  <c r="K243" i="8"/>
  <c r="L243" i="8"/>
  <c r="M243" i="8"/>
  <c r="O243" i="8"/>
  <c r="P243" i="8"/>
  <c r="Q243" i="8"/>
  <c r="R243" i="8"/>
  <c r="S243" i="8"/>
  <c r="T243" i="8"/>
  <c r="D244" i="8"/>
  <c r="E244" i="8"/>
  <c r="F244" i="8"/>
  <c r="G244" i="8"/>
  <c r="H244" i="8"/>
  <c r="I244" i="8"/>
  <c r="J244" i="8"/>
  <c r="K244" i="8"/>
  <c r="L244" i="8"/>
  <c r="M244" i="8"/>
  <c r="O244" i="8"/>
  <c r="P244" i="8"/>
  <c r="Q244" i="8"/>
  <c r="R244" i="8"/>
  <c r="S244" i="8"/>
  <c r="T244" i="8"/>
  <c r="D245" i="8"/>
  <c r="E245" i="8"/>
  <c r="F245" i="8"/>
  <c r="G245" i="8"/>
  <c r="H245" i="8"/>
  <c r="I245" i="8"/>
  <c r="J245" i="8"/>
  <c r="K245" i="8"/>
  <c r="L245" i="8"/>
  <c r="M245" i="8"/>
  <c r="O245" i="8"/>
  <c r="P245" i="8"/>
  <c r="Q245" i="8"/>
  <c r="R245" i="8"/>
  <c r="S245" i="8"/>
  <c r="T245" i="8"/>
  <c r="D246" i="8"/>
  <c r="E246" i="8"/>
  <c r="F246" i="8"/>
  <c r="G246" i="8"/>
  <c r="H246" i="8"/>
  <c r="I246" i="8"/>
  <c r="J246" i="8"/>
  <c r="K246" i="8"/>
  <c r="L246" i="8"/>
  <c r="M246" i="8"/>
  <c r="O246" i="8"/>
  <c r="P246" i="8"/>
  <c r="Q246" i="8"/>
  <c r="R246" i="8"/>
  <c r="S246" i="8"/>
  <c r="T246" i="8"/>
  <c r="D247" i="8"/>
  <c r="E247" i="8"/>
  <c r="F247" i="8"/>
  <c r="G247" i="8"/>
  <c r="H247" i="8"/>
  <c r="I247" i="8"/>
  <c r="J247" i="8"/>
  <c r="K247" i="8"/>
  <c r="L247" i="8"/>
  <c r="M247" i="8"/>
  <c r="O247" i="8"/>
  <c r="P247" i="8"/>
  <c r="Q247" i="8"/>
  <c r="R247" i="8"/>
  <c r="S247" i="8"/>
  <c r="T247" i="8"/>
  <c r="D248" i="8"/>
  <c r="E248" i="8"/>
  <c r="F248" i="8"/>
  <c r="G248" i="8"/>
  <c r="H248" i="8"/>
  <c r="I248" i="8"/>
  <c r="J248" i="8"/>
  <c r="K248" i="8"/>
  <c r="L248" i="8"/>
  <c r="M248" i="8"/>
  <c r="O248" i="8"/>
  <c r="P248" i="8"/>
  <c r="Q248" i="8"/>
  <c r="R248" i="8"/>
  <c r="S248" i="8"/>
  <c r="T248" i="8"/>
  <c r="D249" i="8"/>
  <c r="E249" i="8"/>
  <c r="F249" i="8"/>
  <c r="G249" i="8"/>
  <c r="H249" i="8"/>
  <c r="I249" i="8"/>
  <c r="J249" i="8"/>
  <c r="K249" i="8"/>
  <c r="L249" i="8"/>
  <c r="M249" i="8"/>
  <c r="O249" i="8"/>
  <c r="P249" i="8"/>
  <c r="Q249" i="8"/>
  <c r="R249" i="8"/>
  <c r="S249" i="8"/>
  <c r="T249" i="8"/>
  <c r="D250" i="8"/>
  <c r="E250" i="8"/>
  <c r="F250" i="8"/>
  <c r="G250" i="8"/>
  <c r="H250" i="8"/>
  <c r="I250" i="8"/>
  <c r="J250" i="8"/>
  <c r="K250" i="8"/>
  <c r="L250" i="8"/>
  <c r="M250" i="8"/>
  <c r="O250" i="8"/>
  <c r="P250" i="8"/>
  <c r="Q250" i="8"/>
  <c r="R250" i="8"/>
  <c r="S250" i="8"/>
  <c r="T250" i="8"/>
  <c r="D251" i="8"/>
  <c r="E251" i="8"/>
  <c r="F251" i="8"/>
  <c r="G251" i="8"/>
  <c r="H251" i="8"/>
  <c r="I251" i="8"/>
  <c r="J251" i="8"/>
  <c r="K251" i="8"/>
  <c r="L251" i="8"/>
  <c r="M251" i="8"/>
  <c r="O251" i="8"/>
  <c r="P251" i="8"/>
  <c r="Q251" i="8"/>
  <c r="R251" i="8"/>
  <c r="S251" i="8"/>
  <c r="T251" i="8"/>
  <c r="D252" i="8"/>
  <c r="E252" i="8"/>
  <c r="F252" i="8"/>
  <c r="G252" i="8"/>
  <c r="H252" i="8"/>
  <c r="I252" i="8"/>
  <c r="J252" i="8"/>
  <c r="K252" i="8"/>
  <c r="L252" i="8"/>
  <c r="M252" i="8"/>
  <c r="O252" i="8"/>
  <c r="P252" i="8"/>
  <c r="Q252" i="8"/>
  <c r="R252" i="8"/>
  <c r="S252" i="8"/>
  <c r="T252" i="8"/>
  <c r="D253" i="8"/>
  <c r="E253" i="8"/>
  <c r="F253" i="8"/>
  <c r="G253" i="8"/>
  <c r="H253" i="8"/>
  <c r="I253" i="8"/>
  <c r="J253" i="8"/>
  <c r="K253" i="8"/>
  <c r="L253" i="8"/>
  <c r="M253" i="8"/>
  <c r="O253" i="8"/>
  <c r="P253" i="8"/>
  <c r="Q253" i="8"/>
  <c r="R253" i="8"/>
  <c r="S253" i="8"/>
  <c r="T253" i="8"/>
  <c r="D254" i="8"/>
  <c r="E254" i="8"/>
  <c r="F254" i="8"/>
  <c r="G254" i="8"/>
  <c r="H254" i="8"/>
  <c r="I254" i="8"/>
  <c r="J254" i="8"/>
  <c r="K254" i="8"/>
  <c r="L254" i="8"/>
  <c r="M254" i="8"/>
  <c r="O254" i="8"/>
  <c r="P254" i="8"/>
  <c r="Q254" i="8"/>
  <c r="R254" i="8"/>
  <c r="S254" i="8"/>
  <c r="T254" i="8"/>
  <c r="D255" i="8"/>
  <c r="E255" i="8"/>
  <c r="F255" i="8"/>
  <c r="G255" i="8"/>
  <c r="H255" i="8"/>
  <c r="I255" i="8"/>
  <c r="J255" i="8"/>
  <c r="K255" i="8"/>
  <c r="L255" i="8"/>
  <c r="M255" i="8"/>
  <c r="O255" i="8"/>
  <c r="P255" i="8"/>
  <c r="Q255" i="8"/>
  <c r="R255" i="8"/>
  <c r="S255" i="8"/>
  <c r="T255" i="8"/>
  <c r="D256" i="8"/>
  <c r="E256" i="8"/>
  <c r="F256" i="8"/>
  <c r="G256" i="8"/>
  <c r="H256" i="8"/>
  <c r="I256" i="8"/>
  <c r="J256" i="8"/>
  <c r="K256" i="8"/>
  <c r="L256" i="8"/>
  <c r="M256" i="8"/>
  <c r="O256" i="8"/>
  <c r="P256" i="8"/>
  <c r="Q256" i="8"/>
  <c r="R256" i="8"/>
  <c r="S256" i="8"/>
  <c r="T256" i="8"/>
  <c r="D257" i="8"/>
  <c r="E257" i="8"/>
  <c r="F257" i="8"/>
  <c r="G257" i="8"/>
  <c r="H257" i="8"/>
  <c r="I257" i="8"/>
  <c r="J257" i="8"/>
  <c r="K257" i="8"/>
  <c r="L257" i="8"/>
  <c r="M257" i="8"/>
  <c r="O257" i="8"/>
  <c r="P257" i="8"/>
  <c r="Q257" i="8"/>
  <c r="R257" i="8"/>
  <c r="S257" i="8"/>
  <c r="T257" i="8"/>
  <c r="D258" i="8"/>
  <c r="E258" i="8"/>
  <c r="F258" i="8"/>
  <c r="G258" i="8"/>
  <c r="H258" i="8"/>
  <c r="I258" i="8"/>
  <c r="J258" i="8"/>
  <c r="K258" i="8"/>
  <c r="L258" i="8"/>
  <c r="M258" i="8"/>
  <c r="O258" i="8"/>
  <c r="P258" i="8"/>
  <c r="Q258" i="8"/>
  <c r="R258" i="8"/>
  <c r="S258" i="8"/>
  <c r="T258" i="8"/>
  <c r="D259" i="8"/>
  <c r="E259" i="8"/>
  <c r="F259" i="8"/>
  <c r="G259" i="8"/>
  <c r="H259" i="8"/>
  <c r="I259" i="8"/>
  <c r="J259" i="8"/>
  <c r="K259" i="8"/>
  <c r="L259" i="8"/>
  <c r="M259" i="8"/>
  <c r="O259" i="8"/>
  <c r="P259" i="8"/>
  <c r="Q259" i="8"/>
  <c r="R259" i="8"/>
  <c r="S259" i="8"/>
  <c r="T259" i="8"/>
  <c r="D260" i="8"/>
  <c r="E260" i="8"/>
  <c r="F260" i="8"/>
  <c r="G260" i="8"/>
  <c r="H260" i="8"/>
  <c r="I260" i="8"/>
  <c r="J260" i="8"/>
  <c r="K260" i="8"/>
  <c r="L260" i="8"/>
  <c r="M260" i="8"/>
  <c r="O260" i="8"/>
  <c r="P260" i="8"/>
  <c r="Q260" i="8"/>
  <c r="R260" i="8"/>
  <c r="S260" i="8"/>
  <c r="T260" i="8"/>
  <c r="D261" i="8"/>
  <c r="E261" i="8"/>
  <c r="F261" i="8"/>
  <c r="G261" i="8"/>
  <c r="H261" i="8"/>
  <c r="I261" i="8"/>
  <c r="J261" i="8"/>
  <c r="K261" i="8"/>
  <c r="L261" i="8"/>
  <c r="M261" i="8"/>
  <c r="O261" i="8"/>
  <c r="P261" i="8"/>
  <c r="Q261" i="8"/>
  <c r="R261" i="8"/>
  <c r="S261" i="8"/>
  <c r="T261" i="8"/>
  <c r="D262" i="8"/>
  <c r="E262" i="8"/>
  <c r="F262" i="8"/>
  <c r="G262" i="8"/>
  <c r="H262" i="8"/>
  <c r="I262" i="8"/>
  <c r="J262" i="8"/>
  <c r="K262" i="8"/>
  <c r="L262" i="8"/>
  <c r="M262" i="8"/>
  <c r="O262" i="8"/>
  <c r="P262" i="8"/>
  <c r="Q262" i="8"/>
  <c r="R262" i="8"/>
  <c r="S262" i="8"/>
  <c r="T262" i="8"/>
  <c r="D263" i="8"/>
  <c r="E263" i="8"/>
  <c r="F263" i="8"/>
  <c r="G263" i="8"/>
  <c r="H263" i="8"/>
  <c r="I263" i="8"/>
  <c r="J263" i="8"/>
  <c r="K263" i="8"/>
  <c r="L263" i="8"/>
  <c r="M263" i="8"/>
  <c r="O263" i="8"/>
  <c r="P263" i="8"/>
  <c r="Q263" i="8"/>
  <c r="R263" i="8"/>
  <c r="S263" i="8"/>
  <c r="T263" i="8"/>
  <c r="D264" i="8"/>
  <c r="E264" i="8"/>
  <c r="F264" i="8"/>
  <c r="G264" i="8"/>
  <c r="H264" i="8"/>
  <c r="I264" i="8"/>
  <c r="J264" i="8"/>
  <c r="K264" i="8"/>
  <c r="L264" i="8"/>
  <c r="M264" i="8"/>
  <c r="O264" i="8"/>
  <c r="P264" i="8"/>
  <c r="Q264" i="8"/>
  <c r="R264" i="8"/>
  <c r="S264" i="8"/>
  <c r="T264" i="8"/>
  <c r="D265" i="8"/>
  <c r="E265" i="8"/>
  <c r="F265" i="8"/>
  <c r="G265" i="8"/>
  <c r="H265" i="8"/>
  <c r="I265" i="8"/>
  <c r="J265" i="8"/>
  <c r="K265" i="8"/>
  <c r="L265" i="8"/>
  <c r="M265" i="8"/>
  <c r="O265" i="8"/>
  <c r="P265" i="8"/>
  <c r="Q265" i="8"/>
  <c r="R265" i="8"/>
  <c r="S265" i="8"/>
  <c r="T265" i="8"/>
  <c r="D266" i="8"/>
  <c r="E266" i="8"/>
  <c r="F266" i="8"/>
  <c r="G266" i="8"/>
  <c r="H266" i="8"/>
  <c r="I266" i="8"/>
  <c r="J266" i="8"/>
  <c r="K266" i="8"/>
  <c r="L266" i="8"/>
  <c r="M266" i="8"/>
  <c r="O266" i="8"/>
  <c r="P266" i="8"/>
  <c r="Q266" i="8"/>
  <c r="R266" i="8"/>
  <c r="S266" i="8"/>
  <c r="T266" i="8"/>
  <c r="D267" i="8"/>
  <c r="E267" i="8"/>
  <c r="F267" i="8"/>
  <c r="G267" i="8"/>
  <c r="H267" i="8"/>
  <c r="I267" i="8"/>
  <c r="J267" i="8"/>
  <c r="K267" i="8"/>
  <c r="L267" i="8"/>
  <c r="M267" i="8"/>
  <c r="O267" i="8"/>
  <c r="P267" i="8"/>
  <c r="Q267" i="8"/>
  <c r="R267" i="8"/>
  <c r="S267" i="8"/>
  <c r="T267" i="8"/>
  <c r="D268" i="8"/>
  <c r="E268" i="8"/>
  <c r="F268" i="8"/>
  <c r="G268" i="8"/>
  <c r="H268" i="8"/>
  <c r="I268" i="8"/>
  <c r="J268" i="8"/>
  <c r="K268" i="8"/>
  <c r="L268" i="8"/>
  <c r="M268" i="8"/>
  <c r="O268" i="8"/>
  <c r="P268" i="8"/>
  <c r="Q268" i="8"/>
  <c r="R268" i="8"/>
  <c r="S268" i="8"/>
  <c r="T268" i="8"/>
  <c r="D269" i="8"/>
  <c r="E269" i="8"/>
  <c r="F269" i="8"/>
  <c r="G269" i="8"/>
  <c r="H269" i="8"/>
  <c r="I269" i="8"/>
  <c r="J269" i="8"/>
  <c r="K269" i="8"/>
  <c r="L269" i="8"/>
  <c r="M269" i="8"/>
  <c r="O269" i="8"/>
  <c r="P269" i="8"/>
  <c r="Q269" i="8"/>
  <c r="R269" i="8"/>
  <c r="S269" i="8"/>
  <c r="T269" i="8"/>
  <c r="D270" i="8"/>
  <c r="E270" i="8"/>
  <c r="F270" i="8"/>
  <c r="G270" i="8"/>
  <c r="H270" i="8"/>
  <c r="I270" i="8"/>
  <c r="J270" i="8"/>
  <c r="K270" i="8"/>
  <c r="L270" i="8"/>
  <c r="M270" i="8"/>
  <c r="O270" i="8"/>
  <c r="P270" i="8"/>
  <c r="Q270" i="8"/>
  <c r="R270" i="8"/>
  <c r="S270" i="8"/>
  <c r="T270" i="8"/>
  <c r="D271" i="8"/>
  <c r="E271" i="8"/>
  <c r="F271" i="8"/>
  <c r="G271" i="8"/>
  <c r="H271" i="8"/>
  <c r="I271" i="8"/>
  <c r="J271" i="8"/>
  <c r="K271" i="8"/>
  <c r="L271" i="8"/>
  <c r="M271" i="8"/>
  <c r="O271" i="8"/>
  <c r="P271" i="8"/>
  <c r="Q271" i="8"/>
  <c r="R271" i="8"/>
  <c r="S271" i="8"/>
  <c r="T271" i="8"/>
  <c r="D272" i="8"/>
  <c r="E272" i="8"/>
  <c r="F272" i="8"/>
  <c r="G272" i="8"/>
  <c r="H272" i="8"/>
  <c r="I272" i="8"/>
  <c r="J272" i="8"/>
  <c r="K272" i="8"/>
  <c r="L272" i="8"/>
  <c r="M272" i="8"/>
  <c r="O272" i="8"/>
  <c r="P272" i="8"/>
  <c r="Q272" i="8"/>
  <c r="R272" i="8"/>
  <c r="S272" i="8"/>
  <c r="T272" i="8"/>
  <c r="D273" i="8"/>
  <c r="E273" i="8"/>
  <c r="F273" i="8"/>
  <c r="G273" i="8"/>
  <c r="H273" i="8"/>
  <c r="I273" i="8"/>
  <c r="J273" i="8"/>
  <c r="K273" i="8"/>
  <c r="L273" i="8"/>
  <c r="M273" i="8"/>
  <c r="O273" i="8"/>
  <c r="P273" i="8"/>
  <c r="Q273" i="8"/>
  <c r="R273" i="8"/>
  <c r="S273" i="8"/>
  <c r="T273" i="8"/>
  <c r="D274" i="8"/>
  <c r="E274" i="8"/>
  <c r="F274" i="8"/>
  <c r="G274" i="8"/>
  <c r="H274" i="8"/>
  <c r="I274" i="8"/>
  <c r="J274" i="8"/>
  <c r="K274" i="8"/>
  <c r="L274" i="8"/>
  <c r="M274" i="8"/>
  <c r="O274" i="8"/>
  <c r="P274" i="8"/>
  <c r="Q274" i="8"/>
  <c r="R274" i="8"/>
  <c r="S274" i="8"/>
  <c r="T274" i="8"/>
  <c r="D275" i="8"/>
  <c r="E275" i="8"/>
  <c r="F275" i="8"/>
  <c r="G275" i="8"/>
  <c r="H275" i="8"/>
  <c r="I275" i="8"/>
  <c r="J275" i="8"/>
  <c r="K275" i="8"/>
  <c r="L275" i="8"/>
  <c r="M275" i="8"/>
  <c r="O275" i="8"/>
  <c r="P275" i="8"/>
  <c r="Q275" i="8"/>
  <c r="R275" i="8"/>
  <c r="S275" i="8"/>
  <c r="T275" i="8"/>
  <c r="D276" i="8"/>
  <c r="E276" i="8"/>
  <c r="F276" i="8"/>
  <c r="G276" i="8"/>
  <c r="H276" i="8"/>
  <c r="I276" i="8"/>
  <c r="J276" i="8"/>
  <c r="K276" i="8"/>
  <c r="L276" i="8"/>
  <c r="M276" i="8"/>
  <c r="O276" i="8"/>
  <c r="P276" i="8"/>
  <c r="Q276" i="8"/>
  <c r="R276" i="8"/>
  <c r="S276" i="8"/>
  <c r="T276" i="8"/>
  <c r="D277" i="8"/>
  <c r="E277" i="8"/>
  <c r="F277" i="8"/>
  <c r="G277" i="8"/>
  <c r="H277" i="8"/>
  <c r="I277" i="8"/>
  <c r="J277" i="8"/>
  <c r="K277" i="8"/>
  <c r="L277" i="8"/>
  <c r="M277" i="8"/>
  <c r="O277" i="8"/>
  <c r="P277" i="8"/>
  <c r="Q277" i="8"/>
  <c r="R277" i="8"/>
  <c r="S277" i="8"/>
  <c r="T277" i="8"/>
  <c r="D278" i="8"/>
  <c r="E278" i="8"/>
  <c r="F278" i="8"/>
  <c r="G278" i="8"/>
  <c r="H278" i="8"/>
  <c r="I278" i="8"/>
  <c r="J278" i="8"/>
  <c r="K278" i="8"/>
  <c r="L278" i="8"/>
  <c r="M278" i="8"/>
  <c r="O278" i="8"/>
  <c r="P278" i="8"/>
  <c r="Q278" i="8"/>
  <c r="R278" i="8"/>
  <c r="S278" i="8"/>
  <c r="T278" i="8"/>
  <c r="D279" i="8"/>
  <c r="E279" i="8"/>
  <c r="F279" i="8"/>
  <c r="G279" i="8"/>
  <c r="H279" i="8"/>
  <c r="I279" i="8"/>
  <c r="J279" i="8"/>
  <c r="K279" i="8"/>
  <c r="L279" i="8"/>
  <c r="M279" i="8"/>
  <c r="O279" i="8"/>
  <c r="P279" i="8"/>
  <c r="Q279" i="8"/>
  <c r="R279" i="8"/>
  <c r="S279" i="8"/>
  <c r="T279" i="8"/>
  <c r="D280" i="8"/>
  <c r="E280" i="8"/>
  <c r="F280" i="8"/>
  <c r="G280" i="8"/>
  <c r="H280" i="8"/>
  <c r="I280" i="8"/>
  <c r="J280" i="8"/>
  <c r="K280" i="8"/>
  <c r="L280" i="8"/>
  <c r="M280" i="8"/>
  <c r="O280" i="8"/>
  <c r="P280" i="8"/>
  <c r="Q280" i="8"/>
  <c r="R280" i="8"/>
  <c r="S280" i="8"/>
  <c r="T280" i="8"/>
  <c r="D281" i="8"/>
  <c r="E281" i="8"/>
  <c r="F281" i="8"/>
  <c r="G281" i="8"/>
  <c r="H281" i="8"/>
  <c r="I281" i="8"/>
  <c r="J281" i="8"/>
  <c r="K281" i="8"/>
  <c r="L281" i="8"/>
  <c r="M281" i="8"/>
  <c r="O281" i="8"/>
  <c r="P281" i="8"/>
  <c r="Q281" i="8"/>
  <c r="R281" i="8"/>
  <c r="S281" i="8"/>
  <c r="T281" i="8"/>
  <c r="D282" i="8"/>
  <c r="E282" i="8"/>
  <c r="F282" i="8"/>
  <c r="G282" i="8"/>
  <c r="H282" i="8"/>
  <c r="I282" i="8"/>
  <c r="J282" i="8"/>
  <c r="K282" i="8"/>
  <c r="L282" i="8"/>
  <c r="M282" i="8"/>
  <c r="O282" i="8"/>
  <c r="P282" i="8"/>
  <c r="Q282" i="8"/>
  <c r="R282" i="8"/>
  <c r="S282" i="8"/>
  <c r="T282" i="8"/>
  <c r="D283" i="8"/>
  <c r="E283" i="8"/>
  <c r="F283" i="8"/>
  <c r="G283" i="8"/>
  <c r="H283" i="8"/>
  <c r="I283" i="8"/>
  <c r="J283" i="8"/>
  <c r="K283" i="8"/>
  <c r="L283" i="8"/>
  <c r="M283" i="8"/>
  <c r="O283" i="8"/>
  <c r="P283" i="8"/>
  <c r="Q283" i="8"/>
  <c r="R283" i="8"/>
  <c r="S283" i="8"/>
  <c r="T283" i="8"/>
  <c r="D284" i="8"/>
  <c r="E284" i="8"/>
  <c r="F284" i="8"/>
  <c r="G284" i="8"/>
  <c r="H284" i="8"/>
  <c r="I284" i="8"/>
  <c r="J284" i="8"/>
  <c r="K284" i="8"/>
  <c r="L284" i="8"/>
  <c r="M284" i="8"/>
  <c r="O284" i="8"/>
  <c r="P284" i="8"/>
  <c r="Q284" i="8"/>
  <c r="R284" i="8"/>
  <c r="S284" i="8"/>
  <c r="T284" i="8"/>
  <c r="D285" i="8"/>
  <c r="E285" i="8"/>
  <c r="F285" i="8"/>
  <c r="G285" i="8"/>
  <c r="H285" i="8"/>
  <c r="I285" i="8"/>
  <c r="J285" i="8"/>
  <c r="K285" i="8"/>
  <c r="L285" i="8"/>
  <c r="M285" i="8"/>
  <c r="O285" i="8"/>
  <c r="P285" i="8"/>
  <c r="Q285" i="8"/>
  <c r="R285" i="8"/>
  <c r="S285" i="8"/>
  <c r="T285" i="8"/>
  <c r="D286" i="8"/>
  <c r="E286" i="8"/>
  <c r="F286" i="8"/>
  <c r="G286" i="8"/>
  <c r="H286" i="8"/>
  <c r="I286" i="8"/>
  <c r="J286" i="8"/>
  <c r="K286" i="8"/>
  <c r="L286" i="8"/>
  <c r="M286" i="8"/>
  <c r="O286" i="8"/>
  <c r="P286" i="8"/>
  <c r="Q286" i="8"/>
  <c r="R286" i="8"/>
  <c r="S286" i="8"/>
  <c r="T286" i="8"/>
  <c r="D287" i="8"/>
  <c r="E287" i="8"/>
  <c r="F287" i="8"/>
  <c r="G287" i="8"/>
  <c r="H287" i="8"/>
  <c r="I287" i="8"/>
  <c r="J287" i="8"/>
  <c r="K287" i="8"/>
  <c r="L287" i="8"/>
  <c r="M287" i="8"/>
  <c r="O287" i="8"/>
  <c r="P287" i="8"/>
  <c r="Q287" i="8"/>
  <c r="R287" i="8"/>
  <c r="S287" i="8"/>
  <c r="T287" i="8"/>
  <c r="D288" i="8"/>
  <c r="E288" i="8"/>
  <c r="F288" i="8"/>
  <c r="G288" i="8"/>
  <c r="H288" i="8"/>
  <c r="I288" i="8"/>
  <c r="J288" i="8"/>
  <c r="K288" i="8"/>
  <c r="L288" i="8"/>
  <c r="M288" i="8"/>
  <c r="O288" i="8"/>
  <c r="P288" i="8"/>
  <c r="Q288" i="8"/>
  <c r="R288" i="8"/>
  <c r="S288" i="8"/>
  <c r="T288" i="8"/>
  <c r="D289" i="8"/>
  <c r="E289" i="8"/>
  <c r="F289" i="8"/>
  <c r="G289" i="8"/>
  <c r="H289" i="8"/>
  <c r="I289" i="8"/>
  <c r="J289" i="8"/>
  <c r="K289" i="8"/>
  <c r="L289" i="8"/>
  <c r="M289" i="8"/>
  <c r="O289" i="8"/>
  <c r="P289" i="8"/>
  <c r="Q289" i="8"/>
  <c r="R289" i="8"/>
  <c r="S289" i="8"/>
  <c r="T289" i="8"/>
  <c r="C187" i="8"/>
  <c r="C188" i="8"/>
  <c r="C189" i="8"/>
  <c r="C190" i="8"/>
  <c r="C191" i="8"/>
  <c r="C192" i="8"/>
  <c r="C193" i="8"/>
  <c r="C194" i="8"/>
  <c r="C195" i="8"/>
  <c r="C196" i="8"/>
  <c r="C197" i="8"/>
  <c r="C198" i="8"/>
  <c r="C199" i="8"/>
  <c r="C200" i="8"/>
  <c r="C201" i="8"/>
  <c r="C202" i="8"/>
  <c r="C203" i="8"/>
  <c r="C204" i="8"/>
  <c r="C205" i="8"/>
  <c r="C206" i="8"/>
  <c r="C207" i="8"/>
  <c r="C208" i="8"/>
  <c r="C209" i="8"/>
  <c r="C210" i="8"/>
  <c r="C211" i="8"/>
  <c r="C212" i="8"/>
  <c r="C213" i="8"/>
  <c r="C214" i="8"/>
  <c r="C215" i="8"/>
  <c r="C216" i="8"/>
  <c r="C217" i="8"/>
  <c r="C218" i="8"/>
  <c r="C219" i="8"/>
  <c r="C220" i="8"/>
  <c r="C221" i="8"/>
  <c r="C222" i="8"/>
  <c r="C223" i="8"/>
  <c r="C224" i="8"/>
  <c r="C225" i="8"/>
  <c r="C226" i="8"/>
  <c r="C227" i="8"/>
  <c r="C228" i="8"/>
  <c r="C229" i="8"/>
  <c r="C230" i="8"/>
  <c r="C231" i="8"/>
  <c r="C232" i="8"/>
  <c r="C233" i="8"/>
  <c r="C234" i="8"/>
  <c r="C235" i="8"/>
  <c r="C236" i="8"/>
  <c r="C237" i="8"/>
  <c r="C238" i="8"/>
  <c r="C239" i="8"/>
  <c r="C240" i="8"/>
  <c r="C241" i="8"/>
  <c r="C242" i="8"/>
  <c r="C243" i="8"/>
  <c r="C244" i="8"/>
  <c r="C245" i="8"/>
  <c r="C246" i="8"/>
  <c r="C247" i="8"/>
  <c r="C248" i="8"/>
  <c r="C249" i="8"/>
  <c r="C250" i="8"/>
  <c r="C251" i="8"/>
  <c r="C252" i="8"/>
  <c r="C253" i="8"/>
  <c r="C254" i="8"/>
  <c r="C255" i="8"/>
  <c r="C256" i="8"/>
  <c r="C257" i="8"/>
  <c r="C258" i="8"/>
  <c r="C259" i="8"/>
  <c r="C260" i="8"/>
  <c r="C261" i="8"/>
  <c r="C262" i="8"/>
  <c r="C263" i="8"/>
  <c r="C264" i="8"/>
  <c r="C265" i="8"/>
  <c r="C266" i="8"/>
  <c r="C267" i="8"/>
  <c r="C268" i="8"/>
  <c r="C269" i="8"/>
  <c r="C270" i="8"/>
  <c r="C271" i="8"/>
  <c r="C272" i="8"/>
  <c r="C273" i="8"/>
  <c r="C274" i="8"/>
  <c r="C275" i="8"/>
  <c r="C276" i="8"/>
  <c r="C277" i="8"/>
  <c r="C278" i="8"/>
  <c r="C279" i="8"/>
  <c r="C280" i="8"/>
  <c r="C281" i="8"/>
  <c r="C282" i="8"/>
  <c r="C283" i="8"/>
  <c r="C284" i="8"/>
  <c r="C285" i="8"/>
  <c r="C286" i="8"/>
  <c r="C287" i="8"/>
  <c r="C288" i="8"/>
  <c r="C289" i="8"/>
  <c r="U371" i="2"/>
  <c r="V371" i="2"/>
  <c r="W371" i="2"/>
  <c r="X371" i="2"/>
  <c r="AA371" i="2" s="1"/>
  <c r="Y371" i="2"/>
  <c r="Z371" i="2"/>
  <c r="AB371" i="2"/>
  <c r="AC371" i="2"/>
  <c r="U372" i="2"/>
  <c r="V372" i="2"/>
  <c r="W372" i="2"/>
  <c r="AC372" i="2" s="1"/>
  <c r="X372" i="2"/>
  <c r="Y372" i="2"/>
  <c r="Z372" i="2"/>
  <c r="AA372" i="2"/>
  <c r="AB372" i="2"/>
  <c r="U373" i="2"/>
  <c r="V373" i="2"/>
  <c r="AB373" i="2" s="1"/>
  <c r="W373" i="2"/>
  <c r="AC373" i="2" s="1"/>
  <c r="X373" i="2"/>
  <c r="Y373" i="2"/>
  <c r="Z373" i="2"/>
  <c r="AA373" i="2"/>
  <c r="U374" i="2"/>
  <c r="AA374" i="2" s="1"/>
  <c r="V374" i="2"/>
  <c r="AB374" i="2" s="1"/>
  <c r="W374" i="2"/>
  <c r="X374" i="2"/>
  <c r="Y374" i="2"/>
  <c r="Z374" i="2"/>
  <c r="AC374" i="2"/>
  <c r="U375" i="2"/>
  <c r="AA375" i="2" s="1"/>
  <c r="V375" i="2"/>
  <c r="W375" i="2"/>
  <c r="X375" i="2"/>
  <c r="Y375" i="2"/>
  <c r="Z375" i="2"/>
  <c r="AB375" i="2"/>
  <c r="AC375" i="2"/>
  <c r="U376" i="2"/>
  <c r="V376" i="2"/>
  <c r="W376" i="2"/>
  <c r="AC376" i="2" s="1"/>
  <c r="X376" i="2"/>
  <c r="Y376" i="2"/>
  <c r="Z376" i="2"/>
  <c r="AA376" i="2"/>
  <c r="AB376" i="2"/>
  <c r="U377" i="2"/>
  <c r="V377" i="2"/>
  <c r="AB377" i="2" s="1"/>
  <c r="W377" i="2"/>
  <c r="AC377" i="2" s="1"/>
  <c r="X377" i="2"/>
  <c r="Y377" i="2"/>
  <c r="Z377" i="2"/>
  <c r="AA377" i="2"/>
  <c r="U378" i="2"/>
  <c r="AA378" i="2" s="1"/>
  <c r="V378" i="2"/>
  <c r="AB378" i="2" s="1"/>
  <c r="W378" i="2"/>
  <c r="X378" i="2"/>
  <c r="Y378" i="2"/>
  <c r="Z378" i="2"/>
  <c r="AC378" i="2"/>
  <c r="U379" i="2"/>
  <c r="AA379" i="2" s="1"/>
  <c r="V379" i="2"/>
  <c r="W379" i="2"/>
  <c r="X379" i="2"/>
  <c r="Y379" i="2"/>
  <c r="Z379" i="2"/>
  <c r="AB379" i="2"/>
  <c r="AC379" i="2"/>
  <c r="U380" i="2"/>
  <c r="V380" i="2"/>
  <c r="W380" i="2"/>
  <c r="AC380" i="2" s="1"/>
  <c r="X380" i="2"/>
  <c r="Y380" i="2"/>
  <c r="Z380" i="2"/>
  <c r="AA380" i="2"/>
  <c r="AB380" i="2"/>
  <c r="U381" i="2"/>
  <c r="V381" i="2"/>
  <c r="AB381" i="2" s="1"/>
  <c r="W381" i="2"/>
  <c r="AC381" i="2" s="1"/>
  <c r="X381" i="2"/>
  <c r="Y381" i="2"/>
  <c r="Z381" i="2"/>
  <c r="AA381" i="2"/>
  <c r="U382" i="2"/>
  <c r="AA382" i="2" s="1"/>
  <c r="V382" i="2"/>
  <c r="AB382" i="2" s="1"/>
  <c r="W382" i="2"/>
  <c r="X382" i="2"/>
  <c r="Y382" i="2"/>
  <c r="Z382" i="2"/>
  <c r="AC382" i="2"/>
  <c r="U383" i="2"/>
  <c r="AA383" i="2" s="1"/>
  <c r="V383" i="2"/>
  <c r="W383" i="2"/>
  <c r="X383" i="2"/>
  <c r="Y383" i="2"/>
  <c r="Z383" i="2"/>
  <c r="AB383" i="2"/>
  <c r="AC383" i="2"/>
  <c r="U384" i="2"/>
  <c r="V384" i="2"/>
  <c r="W384" i="2"/>
  <c r="AC384" i="2" s="1"/>
  <c r="X384" i="2"/>
  <c r="Y384" i="2"/>
  <c r="Z384" i="2"/>
  <c r="AA384" i="2"/>
  <c r="AB384" i="2"/>
  <c r="U385" i="2"/>
  <c r="V385" i="2"/>
  <c r="AB385" i="2" s="1"/>
  <c r="W385" i="2"/>
  <c r="AC385" i="2" s="1"/>
  <c r="X385" i="2"/>
  <c r="Y385" i="2"/>
  <c r="Z385" i="2"/>
  <c r="AA385" i="2"/>
  <c r="U386" i="2"/>
  <c r="AA386" i="2" s="1"/>
  <c r="V386" i="2"/>
  <c r="AB386" i="2" s="1"/>
  <c r="W386" i="2"/>
  <c r="X386" i="2"/>
  <c r="Y386" i="2"/>
  <c r="Z386" i="2"/>
  <c r="AC386" i="2"/>
  <c r="U387" i="2"/>
  <c r="AA387" i="2" s="1"/>
  <c r="V387" i="2"/>
  <c r="W387" i="2"/>
  <c r="X387" i="2"/>
  <c r="Y387" i="2"/>
  <c r="Z387" i="2"/>
  <c r="AB387" i="2"/>
  <c r="AC387" i="2"/>
  <c r="U388" i="2"/>
  <c r="V388" i="2"/>
  <c r="W388" i="2"/>
  <c r="AC388" i="2" s="1"/>
  <c r="X388" i="2"/>
  <c r="Y388" i="2"/>
  <c r="Z388" i="2"/>
  <c r="AA388" i="2"/>
  <c r="AB388" i="2"/>
  <c r="U389" i="2"/>
  <c r="V389" i="2"/>
  <c r="AB389" i="2" s="1"/>
  <c r="W389" i="2"/>
  <c r="AC389" i="2" s="1"/>
  <c r="X389" i="2"/>
  <c r="Y389" i="2"/>
  <c r="Z389" i="2"/>
  <c r="AA389" i="2"/>
  <c r="U390" i="2"/>
  <c r="AA390" i="2" s="1"/>
  <c r="V390" i="2"/>
  <c r="AB390" i="2" s="1"/>
  <c r="W390" i="2"/>
  <c r="X390" i="2"/>
  <c r="Y390" i="2"/>
  <c r="Z390" i="2"/>
  <c r="AC390" i="2"/>
  <c r="U391" i="2"/>
  <c r="AA391" i="2" s="1"/>
  <c r="V391" i="2"/>
  <c r="W391" i="2"/>
  <c r="X391" i="2"/>
  <c r="Y391" i="2"/>
  <c r="Z391" i="2"/>
  <c r="AB391" i="2"/>
  <c r="AC391" i="2"/>
  <c r="U392" i="2"/>
  <c r="V392" i="2"/>
  <c r="W392" i="2"/>
  <c r="AC392" i="2" s="1"/>
  <c r="X392" i="2"/>
  <c r="Y392" i="2"/>
  <c r="Z392" i="2"/>
  <c r="AA392" i="2"/>
  <c r="AB392" i="2"/>
  <c r="U393" i="2"/>
  <c r="V393" i="2"/>
  <c r="AB393" i="2" s="1"/>
  <c r="W393" i="2"/>
  <c r="AC393" i="2" s="1"/>
  <c r="X393" i="2"/>
  <c r="Y393" i="2"/>
  <c r="Z393" i="2"/>
  <c r="AA393" i="2"/>
  <c r="U394" i="2"/>
  <c r="AA394" i="2" s="1"/>
  <c r="V394" i="2"/>
  <c r="AB394" i="2" s="1"/>
  <c r="W394" i="2"/>
  <c r="X394" i="2"/>
  <c r="Y394" i="2"/>
  <c r="Z394" i="2"/>
  <c r="AC394" i="2"/>
  <c r="U395" i="2"/>
  <c r="AA395" i="2" s="1"/>
  <c r="V395" i="2"/>
  <c r="W395" i="2"/>
  <c r="X395" i="2"/>
  <c r="Y395" i="2"/>
  <c r="Z395" i="2"/>
  <c r="AB395" i="2"/>
  <c r="AC395" i="2"/>
  <c r="U396" i="2"/>
  <c r="V396" i="2"/>
  <c r="W396" i="2"/>
  <c r="AC396" i="2" s="1"/>
  <c r="X396" i="2"/>
  <c r="Y396" i="2"/>
  <c r="Z396" i="2"/>
  <c r="AA396" i="2"/>
  <c r="AB396" i="2"/>
  <c r="U397" i="2"/>
  <c r="V397" i="2"/>
  <c r="AB397" i="2" s="1"/>
  <c r="W397" i="2"/>
  <c r="AC397" i="2" s="1"/>
  <c r="X397" i="2"/>
  <c r="Y397" i="2"/>
  <c r="Z397" i="2"/>
  <c r="AA397" i="2"/>
  <c r="U398" i="2"/>
  <c r="AA398" i="2" s="1"/>
  <c r="V398" i="2"/>
  <c r="AB398" i="2" s="1"/>
  <c r="W398" i="2"/>
  <c r="X398" i="2"/>
  <c r="Y398" i="2"/>
  <c r="Z398" i="2"/>
  <c r="AC398" i="2"/>
  <c r="U399" i="2"/>
  <c r="AA399" i="2" s="1"/>
  <c r="V399" i="2"/>
  <c r="W399" i="2"/>
  <c r="X399" i="2"/>
  <c r="Y399" i="2"/>
  <c r="Z399" i="2"/>
  <c r="AB399" i="2"/>
  <c r="AC399" i="2"/>
  <c r="U400" i="2"/>
  <c r="V400" i="2"/>
  <c r="W400" i="2"/>
  <c r="AC400" i="2" s="1"/>
  <c r="X400" i="2"/>
  <c r="Y400" i="2"/>
  <c r="Z400" i="2"/>
  <c r="AA400" i="2"/>
  <c r="AB400" i="2"/>
  <c r="U401" i="2"/>
  <c r="V401" i="2"/>
  <c r="AB401" i="2" s="1"/>
  <c r="W401" i="2"/>
  <c r="AC401" i="2" s="1"/>
  <c r="X401" i="2"/>
  <c r="Y401" i="2"/>
  <c r="Z401" i="2"/>
  <c r="AA401" i="2"/>
  <c r="U402" i="2"/>
  <c r="AA402" i="2" s="1"/>
  <c r="V402" i="2"/>
  <c r="AB402" i="2" s="1"/>
  <c r="W402" i="2"/>
  <c r="X402" i="2"/>
  <c r="Y402" i="2"/>
  <c r="Z402" i="2"/>
  <c r="AC402" i="2"/>
  <c r="U403" i="2"/>
  <c r="AA403" i="2" s="1"/>
  <c r="V403" i="2"/>
  <c r="W403" i="2"/>
  <c r="X403" i="2"/>
  <c r="Y403" i="2"/>
  <c r="Z403" i="2"/>
  <c r="AB403" i="2"/>
  <c r="AC403" i="2"/>
  <c r="U404" i="2"/>
  <c r="V404" i="2"/>
  <c r="W404" i="2"/>
  <c r="AC404" i="2" s="1"/>
  <c r="X404" i="2"/>
  <c r="Y404" i="2"/>
  <c r="Z404" i="2"/>
  <c r="AA404" i="2"/>
  <c r="AB404" i="2"/>
  <c r="U405" i="2"/>
  <c r="V405" i="2"/>
  <c r="AB405" i="2" s="1"/>
  <c r="W405" i="2"/>
  <c r="AC405" i="2" s="1"/>
  <c r="X405" i="2"/>
  <c r="Y405" i="2"/>
  <c r="Z405" i="2"/>
  <c r="AA405" i="2"/>
  <c r="U406" i="2"/>
  <c r="AA406" i="2" s="1"/>
  <c r="V406" i="2"/>
  <c r="AB406" i="2" s="1"/>
  <c r="W406" i="2"/>
  <c r="X406" i="2"/>
  <c r="Y406" i="2"/>
  <c r="Z406" i="2"/>
  <c r="AC406" i="2"/>
  <c r="U407" i="2"/>
  <c r="AA407" i="2" s="1"/>
  <c r="V407" i="2"/>
  <c r="W407" i="2"/>
  <c r="X407" i="2"/>
  <c r="Y407" i="2"/>
  <c r="Z407" i="2"/>
  <c r="AB407" i="2"/>
  <c r="AC407" i="2"/>
  <c r="U408" i="2"/>
  <c r="V408" i="2"/>
  <c r="W408" i="2"/>
  <c r="AC408" i="2" s="1"/>
  <c r="X408" i="2"/>
  <c r="Y408" i="2"/>
  <c r="Z408" i="2"/>
  <c r="AA408" i="2"/>
  <c r="AB408" i="2"/>
  <c r="U409" i="2"/>
  <c r="V409" i="2"/>
  <c r="AB409" i="2" s="1"/>
  <c r="W409" i="2"/>
  <c r="AC409" i="2" s="1"/>
  <c r="X409" i="2"/>
  <c r="Y409" i="2"/>
  <c r="Z409" i="2"/>
  <c r="AA409" i="2"/>
  <c r="U410" i="2"/>
  <c r="AA410" i="2" s="1"/>
  <c r="V410" i="2"/>
  <c r="AB410" i="2" s="1"/>
  <c r="W410" i="2"/>
  <c r="X410" i="2"/>
  <c r="Y410" i="2"/>
  <c r="Z410" i="2"/>
  <c r="AC410" i="2"/>
  <c r="U411" i="2"/>
  <c r="AA411" i="2" s="1"/>
  <c r="V411" i="2"/>
  <c r="W411" i="2"/>
  <c r="X411" i="2"/>
  <c r="Y411" i="2"/>
  <c r="Z411" i="2"/>
  <c r="AB411" i="2"/>
  <c r="AC411" i="2"/>
  <c r="U412" i="2"/>
  <c r="V412" i="2"/>
  <c r="W412" i="2"/>
  <c r="AC412" i="2" s="1"/>
  <c r="X412" i="2"/>
  <c r="Y412" i="2"/>
  <c r="Z412" i="2"/>
  <c r="AA412" i="2"/>
  <c r="AB412" i="2"/>
  <c r="U413" i="2"/>
  <c r="V413" i="2"/>
  <c r="AB413" i="2" s="1"/>
  <c r="W413" i="2"/>
  <c r="AC413" i="2" s="1"/>
  <c r="X413" i="2"/>
  <c r="Y413" i="2"/>
  <c r="Z413" i="2"/>
  <c r="AA413" i="2"/>
  <c r="U414" i="2"/>
  <c r="AA414" i="2" s="1"/>
  <c r="V414" i="2"/>
  <c r="AB414" i="2" s="1"/>
  <c r="W414" i="2"/>
  <c r="X414" i="2"/>
  <c r="Y414" i="2"/>
  <c r="Z414" i="2"/>
  <c r="AC414" i="2"/>
  <c r="U415" i="2"/>
  <c r="AA415" i="2" s="1"/>
  <c r="V415" i="2"/>
  <c r="W415" i="2"/>
  <c r="X415" i="2"/>
  <c r="Y415" i="2"/>
  <c r="Z415" i="2"/>
  <c r="AB415" i="2"/>
  <c r="AC415" i="2"/>
  <c r="U416" i="2"/>
  <c r="V416" i="2"/>
  <c r="W416" i="2"/>
  <c r="AC416" i="2" s="1"/>
  <c r="X416" i="2"/>
  <c r="Y416" i="2"/>
  <c r="Z416" i="2"/>
  <c r="AA416" i="2"/>
  <c r="AB416" i="2"/>
  <c r="U417" i="2"/>
  <c r="V417" i="2"/>
  <c r="AB417" i="2" s="1"/>
  <c r="W417" i="2"/>
  <c r="AC417" i="2" s="1"/>
  <c r="X417" i="2"/>
  <c r="Y417" i="2"/>
  <c r="Z417" i="2"/>
  <c r="AA417" i="2"/>
  <c r="U418" i="2"/>
  <c r="AA418" i="2" s="1"/>
  <c r="V418" i="2"/>
  <c r="AB418" i="2" s="1"/>
  <c r="W418" i="2"/>
  <c r="X418" i="2"/>
  <c r="Y418" i="2"/>
  <c r="Z418" i="2"/>
  <c r="AC418" i="2"/>
  <c r="U419" i="2"/>
  <c r="AA419" i="2" s="1"/>
  <c r="V419" i="2"/>
  <c r="W419" i="2"/>
  <c r="X419" i="2"/>
  <c r="Y419" i="2"/>
  <c r="Z419" i="2"/>
  <c r="AB419" i="2"/>
  <c r="AC419" i="2"/>
  <c r="U420" i="2"/>
  <c r="V420" i="2"/>
  <c r="W420" i="2"/>
  <c r="AC420" i="2" s="1"/>
  <c r="X420" i="2"/>
  <c r="Y420" i="2"/>
  <c r="Z420" i="2"/>
  <c r="AA420" i="2"/>
  <c r="AB420" i="2"/>
  <c r="U421" i="2"/>
  <c r="V421" i="2"/>
  <c r="AB421" i="2" s="1"/>
  <c r="W421" i="2"/>
  <c r="AC421" i="2" s="1"/>
  <c r="X421" i="2"/>
  <c r="Y421" i="2"/>
  <c r="Z421" i="2"/>
  <c r="AA421" i="2"/>
  <c r="U422" i="2"/>
  <c r="AA422" i="2" s="1"/>
  <c r="V422" i="2"/>
  <c r="AB422" i="2" s="1"/>
  <c r="W422" i="2"/>
  <c r="X422" i="2"/>
  <c r="Y422" i="2"/>
  <c r="Z422" i="2"/>
  <c r="AC422" i="2"/>
  <c r="U423" i="2"/>
  <c r="AA423" i="2" s="1"/>
  <c r="V423" i="2"/>
  <c r="W423" i="2"/>
  <c r="X423" i="2"/>
  <c r="Y423" i="2"/>
  <c r="Z423" i="2"/>
  <c r="AB423" i="2"/>
  <c r="AC423" i="2"/>
  <c r="U424" i="2"/>
  <c r="V424" i="2"/>
  <c r="W424" i="2"/>
  <c r="AC424" i="2" s="1"/>
  <c r="X424" i="2"/>
  <c r="Y424" i="2"/>
  <c r="Z424" i="2"/>
  <c r="AA424" i="2"/>
  <c r="AB424" i="2"/>
  <c r="U425" i="2"/>
  <c r="V425" i="2"/>
  <c r="AB425" i="2" s="1"/>
  <c r="W425" i="2"/>
  <c r="AC425" i="2" s="1"/>
  <c r="X425" i="2"/>
  <c r="Y425" i="2"/>
  <c r="Z425" i="2"/>
  <c r="AA425" i="2"/>
  <c r="U426" i="2"/>
  <c r="AA426" i="2" s="1"/>
  <c r="V426" i="2"/>
  <c r="AB426" i="2" s="1"/>
  <c r="W426" i="2"/>
  <c r="X426" i="2"/>
  <c r="Y426" i="2"/>
  <c r="Z426" i="2"/>
  <c r="AC426" i="2"/>
  <c r="U427" i="2"/>
  <c r="AA427" i="2" s="1"/>
  <c r="V427" i="2"/>
  <c r="W427" i="2"/>
  <c r="X427" i="2"/>
  <c r="Y427" i="2"/>
  <c r="Z427" i="2"/>
  <c r="AB427" i="2"/>
  <c r="AC427" i="2"/>
  <c r="U428" i="2"/>
  <c r="V428" i="2"/>
  <c r="W428" i="2"/>
  <c r="AC428" i="2" s="1"/>
  <c r="X428" i="2"/>
  <c r="Y428" i="2"/>
  <c r="Z428" i="2"/>
  <c r="AA428" i="2"/>
  <c r="AB428" i="2"/>
  <c r="U429" i="2"/>
  <c r="V429" i="2"/>
  <c r="AB429" i="2" s="1"/>
  <c r="W429" i="2"/>
  <c r="AC429" i="2" s="1"/>
  <c r="X429" i="2"/>
  <c r="Y429" i="2"/>
  <c r="Z429" i="2"/>
  <c r="AA429" i="2"/>
  <c r="U430" i="2"/>
  <c r="AA430" i="2" s="1"/>
  <c r="V430" i="2"/>
  <c r="AB430" i="2" s="1"/>
  <c r="W430" i="2"/>
  <c r="X430" i="2"/>
  <c r="Y430" i="2"/>
  <c r="Z430" i="2"/>
  <c r="AC430" i="2"/>
  <c r="U431" i="2"/>
  <c r="AA431" i="2" s="1"/>
  <c r="V431" i="2"/>
  <c r="W431" i="2"/>
  <c r="X431" i="2"/>
  <c r="Y431" i="2"/>
  <c r="Z431" i="2"/>
  <c r="AB431" i="2"/>
  <c r="AC431" i="2"/>
  <c r="U432" i="2"/>
  <c r="V432" i="2"/>
  <c r="W432" i="2"/>
  <c r="AC432" i="2" s="1"/>
  <c r="X432" i="2"/>
  <c r="Y432" i="2"/>
  <c r="Z432" i="2"/>
  <c r="AA432" i="2"/>
  <c r="AB432" i="2"/>
  <c r="U433" i="2"/>
  <c r="V433" i="2"/>
  <c r="AB433" i="2" s="1"/>
  <c r="W433" i="2"/>
  <c r="AC433" i="2" s="1"/>
  <c r="X433" i="2"/>
  <c r="Y433" i="2"/>
  <c r="Z433" i="2"/>
  <c r="AA433" i="2"/>
  <c r="U434" i="2"/>
  <c r="AA434" i="2" s="1"/>
  <c r="V434" i="2"/>
  <c r="AB434" i="2" s="1"/>
  <c r="W434" i="2"/>
  <c r="X434" i="2"/>
  <c r="Y434" i="2"/>
  <c r="Z434" i="2"/>
  <c r="AC434" i="2"/>
  <c r="U435" i="2"/>
  <c r="AA435" i="2" s="1"/>
  <c r="V435" i="2"/>
  <c r="W435" i="2"/>
  <c r="X435" i="2"/>
  <c r="Y435" i="2"/>
  <c r="Z435" i="2"/>
  <c r="AB435" i="2"/>
  <c r="AC435" i="2"/>
  <c r="U436" i="2"/>
  <c r="V436" i="2"/>
  <c r="W436" i="2"/>
  <c r="AC436" i="2" s="1"/>
  <c r="X436" i="2"/>
  <c r="Y436" i="2"/>
  <c r="Z436" i="2"/>
  <c r="AA436" i="2"/>
  <c r="AB436" i="2"/>
  <c r="U437" i="2"/>
  <c r="V437" i="2"/>
  <c r="AB437" i="2" s="1"/>
  <c r="W437" i="2"/>
  <c r="AC437" i="2" s="1"/>
  <c r="X437" i="2"/>
  <c r="Y437" i="2"/>
  <c r="Z437" i="2"/>
  <c r="AA437" i="2"/>
  <c r="U438" i="2"/>
  <c r="AA438" i="2" s="1"/>
  <c r="V438" i="2"/>
  <c r="AB438" i="2" s="1"/>
  <c r="W438" i="2"/>
  <c r="X438" i="2"/>
  <c r="Y438" i="2"/>
  <c r="Z438" i="2"/>
  <c r="AC438" i="2"/>
  <c r="U439" i="2"/>
  <c r="AA439" i="2" s="1"/>
  <c r="V439" i="2"/>
  <c r="W439" i="2"/>
  <c r="X439" i="2"/>
  <c r="Y439" i="2"/>
  <c r="Z439" i="2"/>
  <c r="AB439" i="2"/>
  <c r="AC439" i="2"/>
  <c r="U440" i="2"/>
  <c r="V440" i="2"/>
  <c r="W440" i="2"/>
  <c r="AC440" i="2" s="1"/>
  <c r="X440" i="2"/>
  <c r="Y440" i="2"/>
  <c r="Z440" i="2"/>
  <c r="AA440" i="2"/>
  <c r="AB440" i="2"/>
  <c r="U441" i="2"/>
  <c r="V441" i="2"/>
  <c r="AB441" i="2" s="1"/>
  <c r="W441" i="2"/>
  <c r="AC441" i="2" s="1"/>
  <c r="X441" i="2"/>
  <c r="Y441" i="2"/>
  <c r="Z441" i="2"/>
  <c r="AA441" i="2"/>
  <c r="U442" i="2"/>
  <c r="AA442" i="2" s="1"/>
  <c r="V442" i="2"/>
  <c r="AB442" i="2" s="1"/>
  <c r="W442" i="2"/>
  <c r="X442" i="2"/>
  <c r="Y442" i="2"/>
  <c r="Z442" i="2"/>
  <c r="AC442" i="2"/>
  <c r="U443" i="2"/>
  <c r="AA443" i="2" s="1"/>
  <c r="V443" i="2"/>
  <c r="W443" i="2"/>
  <c r="X443" i="2"/>
  <c r="Y443" i="2"/>
  <c r="Z443" i="2"/>
  <c r="AB443" i="2"/>
  <c r="AC443" i="2"/>
  <c r="U444" i="2"/>
  <c r="V444" i="2"/>
  <c r="W444" i="2"/>
  <c r="AC444" i="2" s="1"/>
  <c r="X444" i="2"/>
  <c r="Y444" i="2"/>
  <c r="Z444" i="2"/>
  <c r="AA444" i="2"/>
  <c r="AB444" i="2"/>
  <c r="U445" i="2"/>
  <c r="V445" i="2"/>
  <c r="AB445" i="2" s="1"/>
  <c r="W445" i="2"/>
  <c r="AC445" i="2" s="1"/>
  <c r="X445" i="2"/>
  <c r="Y445" i="2"/>
  <c r="Z445" i="2"/>
  <c r="AA445" i="2"/>
  <c r="U446" i="2"/>
  <c r="AA446" i="2" s="1"/>
  <c r="V446" i="2"/>
  <c r="AB446" i="2" s="1"/>
  <c r="W446" i="2"/>
  <c r="X446" i="2"/>
  <c r="Y446" i="2"/>
  <c r="Z446" i="2"/>
  <c r="AC446" i="2"/>
  <c r="U447" i="2"/>
  <c r="AA447" i="2" s="1"/>
  <c r="V447" i="2"/>
  <c r="W447" i="2"/>
  <c r="X447" i="2"/>
  <c r="Y447" i="2"/>
  <c r="Z447" i="2"/>
  <c r="AB447" i="2"/>
  <c r="AC447" i="2"/>
  <c r="U448" i="2"/>
  <c r="V448" i="2"/>
  <c r="W448" i="2"/>
  <c r="AC448" i="2" s="1"/>
  <c r="X448" i="2"/>
  <c r="Y448" i="2"/>
  <c r="Z448" i="2"/>
  <c r="AA448" i="2"/>
  <c r="AB448" i="2"/>
  <c r="U449" i="2"/>
  <c r="V449" i="2"/>
  <c r="AB449" i="2" s="1"/>
  <c r="W449" i="2"/>
  <c r="AC449" i="2" s="1"/>
  <c r="X449" i="2"/>
  <c r="Y449" i="2"/>
  <c r="Z449" i="2"/>
  <c r="AA449" i="2"/>
  <c r="U450" i="2"/>
  <c r="AA450" i="2" s="1"/>
  <c r="V450" i="2"/>
  <c r="AB450" i="2" s="1"/>
  <c r="W450" i="2"/>
  <c r="X450" i="2"/>
  <c r="Y450" i="2"/>
  <c r="Z450" i="2"/>
  <c r="AC450" i="2"/>
  <c r="U451" i="2"/>
  <c r="AA451" i="2" s="1"/>
  <c r="V451" i="2"/>
  <c r="W451" i="2"/>
  <c r="X451" i="2"/>
  <c r="Y451" i="2"/>
  <c r="Z451" i="2"/>
  <c r="AB451" i="2"/>
  <c r="AC451" i="2"/>
  <c r="U452" i="2"/>
  <c r="V452" i="2"/>
  <c r="W452" i="2"/>
  <c r="AC452" i="2" s="1"/>
  <c r="X452" i="2"/>
  <c r="Y452" i="2"/>
  <c r="Z452" i="2"/>
  <c r="AA452" i="2"/>
  <c r="AB452" i="2"/>
  <c r="U453" i="2"/>
  <c r="V453" i="2"/>
  <c r="AB453" i="2" s="1"/>
  <c r="W453" i="2"/>
  <c r="AC453" i="2" s="1"/>
  <c r="X453" i="2"/>
  <c r="Y453" i="2"/>
  <c r="Z453" i="2"/>
  <c r="AA453" i="2"/>
  <c r="U454" i="2"/>
  <c r="AA454" i="2" s="1"/>
  <c r="V454" i="2"/>
  <c r="AB454" i="2" s="1"/>
  <c r="W454" i="2"/>
  <c r="X454" i="2"/>
  <c r="Y454" i="2"/>
  <c r="Z454" i="2"/>
  <c r="AC454" i="2"/>
  <c r="U455" i="2"/>
  <c r="AA455" i="2" s="1"/>
  <c r="V455" i="2"/>
  <c r="W455" i="2"/>
  <c r="X455" i="2"/>
  <c r="Y455" i="2"/>
  <c r="Z455" i="2"/>
  <c r="AB455" i="2"/>
  <c r="AC455" i="2"/>
  <c r="U456" i="2"/>
  <c r="V456" i="2"/>
  <c r="W456" i="2"/>
  <c r="AC456" i="2" s="1"/>
  <c r="X456" i="2"/>
  <c r="Y456" i="2"/>
  <c r="Z456" i="2"/>
  <c r="AA456" i="2"/>
  <c r="AB456" i="2"/>
  <c r="U457" i="2"/>
  <c r="V457" i="2"/>
  <c r="AB457" i="2" s="1"/>
  <c r="W457" i="2"/>
  <c r="AC457" i="2" s="1"/>
  <c r="X457" i="2"/>
  <c r="Y457" i="2"/>
  <c r="Z457" i="2"/>
  <c r="AA457" i="2"/>
  <c r="U458" i="2"/>
  <c r="AA458" i="2" s="1"/>
  <c r="V458" i="2"/>
  <c r="AB458" i="2" s="1"/>
  <c r="W458" i="2"/>
  <c r="X458" i="2"/>
  <c r="Y458" i="2"/>
  <c r="Z458" i="2"/>
  <c r="AC458" i="2"/>
  <c r="U459" i="2"/>
  <c r="AA459" i="2" s="1"/>
  <c r="V459" i="2"/>
  <c r="W459" i="2"/>
  <c r="X459" i="2"/>
  <c r="Y459" i="2"/>
  <c r="Z459" i="2"/>
  <c r="AB459" i="2"/>
  <c r="AC459" i="2"/>
  <c r="U460" i="2"/>
  <c r="V460" i="2"/>
  <c r="W460" i="2"/>
  <c r="AC460" i="2" s="1"/>
  <c r="X460" i="2"/>
  <c r="Y460" i="2"/>
  <c r="Z460" i="2"/>
  <c r="AA460" i="2"/>
  <c r="AB460" i="2"/>
  <c r="U461" i="2"/>
  <c r="V461" i="2"/>
  <c r="AB461" i="2" s="1"/>
  <c r="W461" i="2"/>
  <c r="AC461" i="2" s="1"/>
  <c r="X461" i="2"/>
  <c r="Y461" i="2"/>
  <c r="Z461" i="2"/>
  <c r="AA461" i="2"/>
  <c r="U462" i="2"/>
  <c r="AA462" i="2" s="1"/>
  <c r="V462" i="2"/>
  <c r="AB462" i="2" s="1"/>
  <c r="W462" i="2"/>
  <c r="X462" i="2"/>
  <c r="Y462" i="2"/>
  <c r="Z462" i="2"/>
  <c r="AC462" i="2"/>
  <c r="U463" i="2"/>
  <c r="AA463" i="2" s="1"/>
  <c r="V463" i="2"/>
  <c r="W463" i="2"/>
  <c r="X463" i="2"/>
  <c r="Y463" i="2"/>
  <c r="Z463" i="2"/>
  <c r="AB463" i="2"/>
  <c r="AC463" i="2"/>
  <c r="U464" i="2"/>
  <c r="V464" i="2"/>
  <c r="W464" i="2"/>
  <c r="AC464" i="2" s="1"/>
  <c r="X464" i="2"/>
  <c r="Y464" i="2"/>
  <c r="Z464" i="2"/>
  <c r="AA464" i="2"/>
  <c r="AB464" i="2"/>
  <c r="U465" i="2"/>
  <c r="V465" i="2"/>
  <c r="AB465" i="2" s="1"/>
  <c r="W465" i="2"/>
  <c r="AC465" i="2" s="1"/>
  <c r="X465" i="2"/>
  <c r="Y465" i="2"/>
  <c r="Z465" i="2"/>
  <c r="AA465" i="2"/>
  <c r="U466" i="2"/>
  <c r="AA466" i="2" s="1"/>
  <c r="V466" i="2"/>
  <c r="AB466" i="2" s="1"/>
  <c r="W466" i="2"/>
  <c r="X466" i="2"/>
  <c r="Y466" i="2"/>
  <c r="Z466" i="2"/>
  <c r="AC466" i="2"/>
  <c r="U467" i="2"/>
  <c r="AA467" i="2" s="1"/>
  <c r="V467" i="2"/>
  <c r="W467" i="2"/>
  <c r="X467" i="2"/>
  <c r="Y467" i="2"/>
  <c r="Z467" i="2"/>
  <c r="AB467" i="2"/>
  <c r="AC467" i="2"/>
  <c r="U468" i="2"/>
  <c r="V468" i="2"/>
  <c r="W468" i="2"/>
  <c r="AC468" i="2" s="1"/>
  <c r="X468" i="2"/>
  <c r="Y468" i="2"/>
  <c r="Z468" i="2"/>
  <c r="AA468" i="2"/>
  <c r="AB468" i="2"/>
  <c r="U469" i="2"/>
  <c r="V469" i="2"/>
  <c r="AB469" i="2" s="1"/>
  <c r="W469" i="2"/>
  <c r="AC469" i="2" s="1"/>
  <c r="X469" i="2"/>
  <c r="Y469" i="2"/>
  <c r="Z469" i="2"/>
  <c r="AA469" i="2"/>
  <c r="U470" i="2"/>
  <c r="AA470" i="2" s="1"/>
  <c r="V470" i="2"/>
  <c r="AB470" i="2" s="1"/>
  <c r="W470" i="2"/>
  <c r="X470" i="2"/>
  <c r="Y470" i="2"/>
  <c r="Z470" i="2"/>
  <c r="AC470" i="2"/>
  <c r="U471" i="2"/>
  <c r="AA471" i="2" s="1"/>
  <c r="V471" i="2"/>
  <c r="W471" i="2"/>
  <c r="X471" i="2"/>
  <c r="Y471" i="2"/>
  <c r="Z471" i="2"/>
  <c r="AB471" i="2"/>
  <c r="AC471" i="2"/>
  <c r="U472" i="2"/>
  <c r="V472" i="2"/>
  <c r="W472" i="2"/>
  <c r="AC472" i="2" s="1"/>
  <c r="X472" i="2"/>
  <c r="Y472" i="2"/>
  <c r="Z472" i="2"/>
  <c r="AA472" i="2"/>
  <c r="AB472" i="2"/>
  <c r="U473" i="2"/>
  <c r="V473" i="2"/>
  <c r="AB473" i="2" s="1"/>
  <c r="W473" i="2"/>
  <c r="AC473" i="2" s="1"/>
  <c r="X473" i="2"/>
  <c r="Y473" i="2"/>
  <c r="Z473" i="2"/>
  <c r="AA473" i="2"/>
  <c r="E371" i="2"/>
  <c r="F371" i="2"/>
  <c r="G371" i="2"/>
  <c r="H371" i="2"/>
  <c r="I371" i="2"/>
  <c r="J371" i="2"/>
  <c r="K371" i="2"/>
  <c r="L371" i="2"/>
  <c r="M371" i="2"/>
  <c r="N371" i="2"/>
  <c r="O371" i="2"/>
  <c r="P371" i="2"/>
  <c r="E372" i="2"/>
  <c r="F372" i="2"/>
  <c r="G372" i="2"/>
  <c r="H372" i="2"/>
  <c r="I372" i="2"/>
  <c r="J372" i="2"/>
  <c r="K372" i="2"/>
  <c r="L372" i="2"/>
  <c r="M372" i="2"/>
  <c r="N372" i="2"/>
  <c r="O372" i="2"/>
  <c r="P372" i="2"/>
  <c r="E373" i="2"/>
  <c r="N373" i="2" s="1"/>
  <c r="F373" i="2"/>
  <c r="G373" i="2"/>
  <c r="H373" i="2"/>
  <c r="I373" i="2"/>
  <c r="J373" i="2"/>
  <c r="K373" i="2"/>
  <c r="L373" i="2"/>
  <c r="M373" i="2"/>
  <c r="O373" i="2"/>
  <c r="P373" i="2"/>
  <c r="E374" i="2"/>
  <c r="N374" i="2" s="1"/>
  <c r="F374" i="2"/>
  <c r="G374" i="2"/>
  <c r="H374" i="2"/>
  <c r="I374" i="2"/>
  <c r="J374" i="2"/>
  <c r="K374" i="2"/>
  <c r="L374" i="2"/>
  <c r="M374" i="2"/>
  <c r="O374" i="2"/>
  <c r="P374" i="2"/>
  <c r="E375" i="2"/>
  <c r="N375" i="2" s="1"/>
  <c r="F375" i="2"/>
  <c r="G375" i="2"/>
  <c r="H375" i="2"/>
  <c r="I375" i="2"/>
  <c r="J375" i="2"/>
  <c r="K375" i="2"/>
  <c r="L375" i="2"/>
  <c r="M375" i="2"/>
  <c r="O375" i="2"/>
  <c r="P375" i="2"/>
  <c r="E376" i="2"/>
  <c r="N376" i="2" s="1"/>
  <c r="F376" i="2"/>
  <c r="G376" i="2"/>
  <c r="H376" i="2"/>
  <c r="I376" i="2"/>
  <c r="J376" i="2"/>
  <c r="K376" i="2"/>
  <c r="L376" i="2"/>
  <c r="M376" i="2"/>
  <c r="O376" i="2"/>
  <c r="P376" i="2"/>
  <c r="E377" i="2"/>
  <c r="N377" i="2" s="1"/>
  <c r="F377" i="2"/>
  <c r="G377" i="2"/>
  <c r="H377" i="2"/>
  <c r="I377" i="2"/>
  <c r="J377" i="2"/>
  <c r="K377" i="2"/>
  <c r="L377" i="2"/>
  <c r="M377" i="2"/>
  <c r="O377" i="2"/>
  <c r="P377" i="2"/>
  <c r="E378" i="2"/>
  <c r="N378" i="2" s="1"/>
  <c r="F378" i="2"/>
  <c r="G378" i="2"/>
  <c r="H378" i="2"/>
  <c r="I378" i="2"/>
  <c r="J378" i="2"/>
  <c r="K378" i="2"/>
  <c r="L378" i="2"/>
  <c r="M378" i="2"/>
  <c r="O378" i="2"/>
  <c r="P378" i="2"/>
  <c r="E379" i="2"/>
  <c r="N379" i="2" s="1"/>
  <c r="F379" i="2"/>
  <c r="G379" i="2"/>
  <c r="H379" i="2"/>
  <c r="I379" i="2"/>
  <c r="J379" i="2"/>
  <c r="K379" i="2"/>
  <c r="L379" i="2"/>
  <c r="M379" i="2"/>
  <c r="O379" i="2"/>
  <c r="P379" i="2"/>
  <c r="E380" i="2"/>
  <c r="N380" i="2" s="1"/>
  <c r="F380" i="2"/>
  <c r="G380" i="2"/>
  <c r="H380" i="2"/>
  <c r="I380" i="2"/>
  <c r="J380" i="2"/>
  <c r="K380" i="2"/>
  <c r="L380" i="2"/>
  <c r="M380" i="2"/>
  <c r="O380" i="2"/>
  <c r="P380" i="2"/>
  <c r="E381" i="2"/>
  <c r="N381" i="2" s="1"/>
  <c r="F381" i="2"/>
  <c r="G381" i="2"/>
  <c r="H381" i="2"/>
  <c r="I381" i="2"/>
  <c r="J381" i="2"/>
  <c r="K381" i="2"/>
  <c r="L381" i="2"/>
  <c r="M381" i="2"/>
  <c r="O381" i="2"/>
  <c r="P381" i="2"/>
  <c r="E382" i="2"/>
  <c r="N382" i="2" s="1"/>
  <c r="F382" i="2"/>
  <c r="G382" i="2"/>
  <c r="H382" i="2"/>
  <c r="I382" i="2"/>
  <c r="J382" i="2"/>
  <c r="K382" i="2"/>
  <c r="L382" i="2"/>
  <c r="M382" i="2"/>
  <c r="O382" i="2"/>
  <c r="P382" i="2"/>
  <c r="E383" i="2"/>
  <c r="N383" i="2" s="1"/>
  <c r="F383" i="2"/>
  <c r="G383" i="2"/>
  <c r="H383" i="2"/>
  <c r="I383" i="2"/>
  <c r="J383" i="2"/>
  <c r="K383" i="2"/>
  <c r="L383" i="2"/>
  <c r="M383" i="2"/>
  <c r="O383" i="2"/>
  <c r="P383" i="2"/>
  <c r="E384" i="2"/>
  <c r="N384" i="2" s="1"/>
  <c r="F384" i="2"/>
  <c r="G384" i="2"/>
  <c r="H384" i="2"/>
  <c r="I384" i="2"/>
  <c r="J384" i="2"/>
  <c r="K384" i="2"/>
  <c r="L384" i="2"/>
  <c r="M384" i="2"/>
  <c r="O384" i="2"/>
  <c r="P384" i="2"/>
  <c r="E385" i="2"/>
  <c r="N385" i="2" s="1"/>
  <c r="F385" i="2"/>
  <c r="G385" i="2"/>
  <c r="H385" i="2"/>
  <c r="I385" i="2"/>
  <c r="J385" i="2"/>
  <c r="K385" i="2"/>
  <c r="L385" i="2"/>
  <c r="M385" i="2"/>
  <c r="O385" i="2"/>
  <c r="P385" i="2"/>
  <c r="E386" i="2"/>
  <c r="N386" i="2" s="1"/>
  <c r="F386" i="2"/>
  <c r="G386" i="2"/>
  <c r="H386" i="2"/>
  <c r="I386" i="2"/>
  <c r="J386" i="2"/>
  <c r="K386" i="2"/>
  <c r="L386" i="2"/>
  <c r="M386" i="2"/>
  <c r="O386" i="2"/>
  <c r="P386" i="2"/>
  <c r="E387" i="2"/>
  <c r="N387" i="2" s="1"/>
  <c r="F387" i="2"/>
  <c r="G387" i="2"/>
  <c r="H387" i="2"/>
  <c r="I387" i="2"/>
  <c r="J387" i="2"/>
  <c r="K387" i="2"/>
  <c r="L387" i="2"/>
  <c r="M387" i="2"/>
  <c r="O387" i="2"/>
  <c r="P387" i="2"/>
  <c r="E388" i="2"/>
  <c r="N388" i="2" s="1"/>
  <c r="F388" i="2"/>
  <c r="G388" i="2"/>
  <c r="H388" i="2"/>
  <c r="I388" i="2"/>
  <c r="J388" i="2"/>
  <c r="K388" i="2"/>
  <c r="L388" i="2"/>
  <c r="M388" i="2"/>
  <c r="O388" i="2"/>
  <c r="P388" i="2"/>
  <c r="E389" i="2"/>
  <c r="N389" i="2" s="1"/>
  <c r="F389" i="2"/>
  <c r="G389" i="2"/>
  <c r="H389" i="2"/>
  <c r="I389" i="2"/>
  <c r="J389" i="2"/>
  <c r="K389" i="2"/>
  <c r="L389" i="2"/>
  <c r="M389" i="2"/>
  <c r="O389" i="2"/>
  <c r="P389" i="2"/>
  <c r="E390" i="2"/>
  <c r="N390" i="2" s="1"/>
  <c r="F390" i="2"/>
  <c r="G390" i="2"/>
  <c r="H390" i="2"/>
  <c r="I390" i="2"/>
  <c r="J390" i="2"/>
  <c r="K390" i="2"/>
  <c r="L390" i="2"/>
  <c r="M390" i="2"/>
  <c r="O390" i="2"/>
  <c r="P390" i="2"/>
  <c r="E391" i="2"/>
  <c r="N391" i="2" s="1"/>
  <c r="F391" i="2"/>
  <c r="G391" i="2"/>
  <c r="H391" i="2"/>
  <c r="I391" i="2"/>
  <c r="J391" i="2"/>
  <c r="K391" i="2"/>
  <c r="L391" i="2"/>
  <c r="M391" i="2"/>
  <c r="O391" i="2"/>
  <c r="P391" i="2"/>
  <c r="E392" i="2"/>
  <c r="N392" i="2" s="1"/>
  <c r="F392" i="2"/>
  <c r="G392" i="2"/>
  <c r="H392" i="2"/>
  <c r="I392" i="2"/>
  <c r="J392" i="2"/>
  <c r="K392" i="2"/>
  <c r="L392" i="2"/>
  <c r="M392" i="2"/>
  <c r="O392" i="2"/>
  <c r="P392" i="2"/>
  <c r="E393" i="2"/>
  <c r="N393" i="2" s="1"/>
  <c r="F393" i="2"/>
  <c r="G393" i="2"/>
  <c r="H393" i="2"/>
  <c r="I393" i="2"/>
  <c r="J393" i="2"/>
  <c r="K393" i="2"/>
  <c r="L393" i="2"/>
  <c r="M393" i="2"/>
  <c r="O393" i="2"/>
  <c r="P393" i="2"/>
  <c r="E394" i="2"/>
  <c r="N394" i="2" s="1"/>
  <c r="F394" i="2"/>
  <c r="G394" i="2"/>
  <c r="H394" i="2"/>
  <c r="I394" i="2"/>
  <c r="J394" i="2"/>
  <c r="K394" i="2"/>
  <c r="L394" i="2"/>
  <c r="M394" i="2"/>
  <c r="O394" i="2"/>
  <c r="P394" i="2"/>
  <c r="E395" i="2"/>
  <c r="N395" i="2" s="1"/>
  <c r="F395" i="2"/>
  <c r="G395" i="2"/>
  <c r="H395" i="2"/>
  <c r="I395" i="2"/>
  <c r="J395" i="2"/>
  <c r="K395" i="2"/>
  <c r="L395" i="2"/>
  <c r="M395" i="2"/>
  <c r="O395" i="2"/>
  <c r="P395" i="2"/>
  <c r="E396" i="2"/>
  <c r="N396" i="2" s="1"/>
  <c r="F396" i="2"/>
  <c r="G396" i="2"/>
  <c r="H396" i="2"/>
  <c r="I396" i="2"/>
  <c r="J396" i="2"/>
  <c r="K396" i="2"/>
  <c r="L396" i="2"/>
  <c r="M396" i="2"/>
  <c r="O396" i="2"/>
  <c r="P396" i="2"/>
  <c r="E397" i="2"/>
  <c r="N397" i="2" s="1"/>
  <c r="F397" i="2"/>
  <c r="G397" i="2"/>
  <c r="H397" i="2"/>
  <c r="I397" i="2"/>
  <c r="J397" i="2"/>
  <c r="K397" i="2"/>
  <c r="L397" i="2"/>
  <c r="M397" i="2"/>
  <c r="O397" i="2"/>
  <c r="P397" i="2"/>
  <c r="E398" i="2"/>
  <c r="N398" i="2" s="1"/>
  <c r="F398" i="2"/>
  <c r="G398" i="2"/>
  <c r="H398" i="2"/>
  <c r="I398" i="2"/>
  <c r="J398" i="2"/>
  <c r="K398" i="2"/>
  <c r="L398" i="2"/>
  <c r="M398" i="2"/>
  <c r="O398" i="2"/>
  <c r="P398" i="2"/>
  <c r="E399" i="2"/>
  <c r="N399" i="2" s="1"/>
  <c r="F399" i="2"/>
  <c r="G399" i="2"/>
  <c r="H399" i="2"/>
  <c r="I399" i="2"/>
  <c r="J399" i="2"/>
  <c r="K399" i="2"/>
  <c r="L399" i="2"/>
  <c r="M399" i="2"/>
  <c r="O399" i="2"/>
  <c r="P399" i="2"/>
  <c r="E400" i="2"/>
  <c r="N400" i="2" s="1"/>
  <c r="F400" i="2"/>
  <c r="G400" i="2"/>
  <c r="H400" i="2"/>
  <c r="I400" i="2"/>
  <c r="J400" i="2"/>
  <c r="K400" i="2"/>
  <c r="L400" i="2"/>
  <c r="M400" i="2"/>
  <c r="O400" i="2"/>
  <c r="P400" i="2"/>
  <c r="E401" i="2"/>
  <c r="N401" i="2" s="1"/>
  <c r="F401" i="2"/>
  <c r="G401" i="2"/>
  <c r="H401" i="2"/>
  <c r="I401" i="2"/>
  <c r="J401" i="2"/>
  <c r="K401" i="2"/>
  <c r="L401" i="2"/>
  <c r="M401" i="2"/>
  <c r="O401" i="2"/>
  <c r="P401" i="2"/>
  <c r="E402" i="2"/>
  <c r="N402" i="2" s="1"/>
  <c r="F402" i="2"/>
  <c r="G402" i="2"/>
  <c r="H402" i="2"/>
  <c r="I402" i="2"/>
  <c r="J402" i="2"/>
  <c r="K402" i="2"/>
  <c r="L402" i="2"/>
  <c r="M402" i="2"/>
  <c r="O402" i="2"/>
  <c r="P402" i="2"/>
  <c r="E403" i="2"/>
  <c r="N403" i="2" s="1"/>
  <c r="F403" i="2"/>
  <c r="G403" i="2"/>
  <c r="H403" i="2"/>
  <c r="I403" i="2"/>
  <c r="J403" i="2"/>
  <c r="K403" i="2"/>
  <c r="L403" i="2"/>
  <c r="M403" i="2"/>
  <c r="O403" i="2"/>
  <c r="P403" i="2"/>
  <c r="E404" i="2"/>
  <c r="N404" i="2" s="1"/>
  <c r="F404" i="2"/>
  <c r="G404" i="2"/>
  <c r="H404" i="2"/>
  <c r="I404" i="2"/>
  <c r="J404" i="2"/>
  <c r="K404" i="2"/>
  <c r="L404" i="2"/>
  <c r="M404" i="2"/>
  <c r="O404" i="2"/>
  <c r="P404" i="2"/>
  <c r="E405" i="2"/>
  <c r="N405" i="2" s="1"/>
  <c r="F405" i="2"/>
  <c r="G405" i="2"/>
  <c r="H405" i="2"/>
  <c r="I405" i="2"/>
  <c r="J405" i="2"/>
  <c r="K405" i="2"/>
  <c r="L405" i="2"/>
  <c r="M405" i="2"/>
  <c r="O405" i="2"/>
  <c r="P405" i="2"/>
  <c r="E406" i="2"/>
  <c r="N406" i="2" s="1"/>
  <c r="F406" i="2"/>
  <c r="G406" i="2"/>
  <c r="H406" i="2"/>
  <c r="I406" i="2"/>
  <c r="J406" i="2"/>
  <c r="K406" i="2"/>
  <c r="L406" i="2"/>
  <c r="M406" i="2"/>
  <c r="O406" i="2"/>
  <c r="P406" i="2"/>
  <c r="E407" i="2"/>
  <c r="N407" i="2" s="1"/>
  <c r="F407" i="2"/>
  <c r="G407" i="2"/>
  <c r="H407" i="2"/>
  <c r="I407" i="2"/>
  <c r="J407" i="2"/>
  <c r="K407" i="2"/>
  <c r="L407" i="2"/>
  <c r="M407" i="2"/>
  <c r="O407" i="2"/>
  <c r="P407" i="2"/>
  <c r="E408" i="2"/>
  <c r="N408" i="2" s="1"/>
  <c r="F408" i="2"/>
  <c r="G408" i="2"/>
  <c r="H408" i="2"/>
  <c r="I408" i="2"/>
  <c r="J408" i="2"/>
  <c r="K408" i="2"/>
  <c r="L408" i="2"/>
  <c r="M408" i="2"/>
  <c r="O408" i="2"/>
  <c r="P408" i="2"/>
  <c r="E409" i="2"/>
  <c r="N409" i="2" s="1"/>
  <c r="F409" i="2"/>
  <c r="G409" i="2"/>
  <c r="H409" i="2"/>
  <c r="I409" i="2"/>
  <c r="J409" i="2"/>
  <c r="K409" i="2"/>
  <c r="L409" i="2"/>
  <c r="M409" i="2"/>
  <c r="O409" i="2"/>
  <c r="P409" i="2"/>
  <c r="E410" i="2"/>
  <c r="N410" i="2" s="1"/>
  <c r="F410" i="2"/>
  <c r="G410" i="2"/>
  <c r="H410" i="2"/>
  <c r="I410" i="2"/>
  <c r="J410" i="2"/>
  <c r="K410" i="2"/>
  <c r="L410" i="2"/>
  <c r="M410" i="2"/>
  <c r="O410" i="2"/>
  <c r="P410" i="2"/>
  <c r="E411" i="2"/>
  <c r="N411" i="2" s="1"/>
  <c r="F411" i="2"/>
  <c r="G411" i="2"/>
  <c r="H411" i="2"/>
  <c r="I411" i="2"/>
  <c r="J411" i="2"/>
  <c r="K411" i="2"/>
  <c r="L411" i="2"/>
  <c r="M411" i="2"/>
  <c r="O411" i="2"/>
  <c r="P411" i="2"/>
  <c r="E412" i="2"/>
  <c r="N412" i="2" s="1"/>
  <c r="F412" i="2"/>
  <c r="G412" i="2"/>
  <c r="H412" i="2"/>
  <c r="I412" i="2"/>
  <c r="J412" i="2"/>
  <c r="K412" i="2"/>
  <c r="L412" i="2"/>
  <c r="M412" i="2"/>
  <c r="O412" i="2"/>
  <c r="P412" i="2"/>
  <c r="E413" i="2"/>
  <c r="N413" i="2" s="1"/>
  <c r="F413" i="2"/>
  <c r="G413" i="2"/>
  <c r="H413" i="2"/>
  <c r="I413" i="2"/>
  <c r="J413" i="2"/>
  <c r="K413" i="2"/>
  <c r="L413" i="2"/>
  <c r="M413" i="2"/>
  <c r="O413" i="2"/>
  <c r="P413" i="2"/>
  <c r="E414" i="2"/>
  <c r="N414" i="2" s="1"/>
  <c r="F414" i="2"/>
  <c r="G414" i="2"/>
  <c r="H414" i="2"/>
  <c r="I414" i="2"/>
  <c r="J414" i="2"/>
  <c r="K414" i="2"/>
  <c r="L414" i="2"/>
  <c r="M414" i="2"/>
  <c r="O414" i="2"/>
  <c r="P414" i="2"/>
  <c r="E415" i="2"/>
  <c r="N415" i="2" s="1"/>
  <c r="F415" i="2"/>
  <c r="G415" i="2"/>
  <c r="H415" i="2"/>
  <c r="I415" i="2"/>
  <c r="J415" i="2"/>
  <c r="K415" i="2"/>
  <c r="L415" i="2"/>
  <c r="M415" i="2"/>
  <c r="O415" i="2"/>
  <c r="P415" i="2"/>
  <c r="E416" i="2"/>
  <c r="N416" i="2" s="1"/>
  <c r="F416" i="2"/>
  <c r="G416" i="2"/>
  <c r="H416" i="2"/>
  <c r="I416" i="2"/>
  <c r="J416" i="2"/>
  <c r="K416" i="2"/>
  <c r="L416" i="2"/>
  <c r="M416" i="2"/>
  <c r="O416" i="2"/>
  <c r="P416" i="2"/>
  <c r="E417" i="2"/>
  <c r="N417" i="2" s="1"/>
  <c r="F417" i="2"/>
  <c r="G417" i="2"/>
  <c r="H417" i="2"/>
  <c r="I417" i="2"/>
  <c r="J417" i="2"/>
  <c r="K417" i="2"/>
  <c r="L417" i="2"/>
  <c r="M417" i="2"/>
  <c r="O417" i="2"/>
  <c r="P417" i="2"/>
  <c r="E418" i="2"/>
  <c r="N418" i="2" s="1"/>
  <c r="F418" i="2"/>
  <c r="G418" i="2"/>
  <c r="H418" i="2"/>
  <c r="I418" i="2"/>
  <c r="J418" i="2"/>
  <c r="K418" i="2"/>
  <c r="L418" i="2"/>
  <c r="M418" i="2"/>
  <c r="O418" i="2"/>
  <c r="P418" i="2"/>
  <c r="E419" i="2"/>
  <c r="N419" i="2" s="1"/>
  <c r="F419" i="2"/>
  <c r="G419" i="2"/>
  <c r="H419" i="2"/>
  <c r="I419" i="2"/>
  <c r="J419" i="2"/>
  <c r="K419" i="2"/>
  <c r="L419" i="2"/>
  <c r="M419" i="2"/>
  <c r="O419" i="2"/>
  <c r="P419" i="2"/>
  <c r="E420" i="2"/>
  <c r="N420" i="2" s="1"/>
  <c r="F420" i="2"/>
  <c r="G420" i="2"/>
  <c r="H420" i="2"/>
  <c r="I420" i="2"/>
  <c r="J420" i="2"/>
  <c r="K420" i="2"/>
  <c r="L420" i="2"/>
  <c r="M420" i="2"/>
  <c r="O420" i="2"/>
  <c r="P420" i="2"/>
  <c r="E421" i="2"/>
  <c r="N421" i="2" s="1"/>
  <c r="F421" i="2"/>
  <c r="G421" i="2"/>
  <c r="H421" i="2"/>
  <c r="I421" i="2"/>
  <c r="J421" i="2"/>
  <c r="K421" i="2"/>
  <c r="L421" i="2"/>
  <c r="M421" i="2"/>
  <c r="O421" i="2"/>
  <c r="P421" i="2"/>
  <c r="E422" i="2"/>
  <c r="N422" i="2" s="1"/>
  <c r="F422" i="2"/>
  <c r="G422" i="2"/>
  <c r="H422" i="2"/>
  <c r="I422" i="2"/>
  <c r="J422" i="2"/>
  <c r="K422" i="2"/>
  <c r="L422" i="2"/>
  <c r="M422" i="2"/>
  <c r="O422" i="2"/>
  <c r="P422" i="2"/>
  <c r="E423" i="2"/>
  <c r="N423" i="2" s="1"/>
  <c r="F423" i="2"/>
  <c r="G423" i="2"/>
  <c r="H423" i="2"/>
  <c r="I423" i="2"/>
  <c r="J423" i="2"/>
  <c r="K423" i="2"/>
  <c r="L423" i="2"/>
  <c r="M423" i="2"/>
  <c r="O423" i="2"/>
  <c r="P423" i="2"/>
  <c r="E424" i="2"/>
  <c r="N424" i="2" s="1"/>
  <c r="F424" i="2"/>
  <c r="G424" i="2"/>
  <c r="H424" i="2"/>
  <c r="I424" i="2"/>
  <c r="J424" i="2"/>
  <c r="K424" i="2"/>
  <c r="L424" i="2"/>
  <c r="M424" i="2"/>
  <c r="O424" i="2"/>
  <c r="P424" i="2"/>
  <c r="E425" i="2"/>
  <c r="N425" i="2" s="1"/>
  <c r="F425" i="2"/>
  <c r="G425" i="2"/>
  <c r="H425" i="2"/>
  <c r="I425" i="2"/>
  <c r="J425" i="2"/>
  <c r="K425" i="2"/>
  <c r="L425" i="2"/>
  <c r="M425" i="2"/>
  <c r="O425" i="2"/>
  <c r="P425" i="2"/>
  <c r="E426" i="2"/>
  <c r="N426" i="2" s="1"/>
  <c r="F426" i="2"/>
  <c r="G426" i="2"/>
  <c r="H426" i="2"/>
  <c r="I426" i="2"/>
  <c r="J426" i="2"/>
  <c r="K426" i="2"/>
  <c r="L426" i="2"/>
  <c r="M426" i="2"/>
  <c r="O426" i="2"/>
  <c r="P426" i="2"/>
  <c r="E427" i="2"/>
  <c r="N427" i="2" s="1"/>
  <c r="F427" i="2"/>
  <c r="G427" i="2"/>
  <c r="H427" i="2"/>
  <c r="I427" i="2"/>
  <c r="J427" i="2"/>
  <c r="K427" i="2"/>
  <c r="L427" i="2"/>
  <c r="M427" i="2"/>
  <c r="O427" i="2"/>
  <c r="P427" i="2"/>
  <c r="E428" i="2"/>
  <c r="N428" i="2" s="1"/>
  <c r="F428" i="2"/>
  <c r="G428" i="2"/>
  <c r="H428" i="2"/>
  <c r="I428" i="2"/>
  <c r="J428" i="2"/>
  <c r="K428" i="2"/>
  <c r="L428" i="2"/>
  <c r="M428" i="2"/>
  <c r="O428" i="2"/>
  <c r="P428" i="2"/>
  <c r="E429" i="2"/>
  <c r="N429" i="2" s="1"/>
  <c r="F429" i="2"/>
  <c r="G429" i="2"/>
  <c r="H429" i="2"/>
  <c r="I429" i="2"/>
  <c r="J429" i="2"/>
  <c r="K429" i="2"/>
  <c r="L429" i="2"/>
  <c r="M429" i="2"/>
  <c r="O429" i="2"/>
  <c r="P429" i="2"/>
  <c r="E430" i="2"/>
  <c r="N430" i="2" s="1"/>
  <c r="F430" i="2"/>
  <c r="G430" i="2"/>
  <c r="H430" i="2"/>
  <c r="I430" i="2"/>
  <c r="J430" i="2"/>
  <c r="K430" i="2"/>
  <c r="L430" i="2"/>
  <c r="M430" i="2"/>
  <c r="O430" i="2"/>
  <c r="P430" i="2"/>
  <c r="E431" i="2"/>
  <c r="N431" i="2" s="1"/>
  <c r="F431" i="2"/>
  <c r="G431" i="2"/>
  <c r="H431" i="2"/>
  <c r="I431" i="2"/>
  <c r="J431" i="2"/>
  <c r="K431" i="2"/>
  <c r="L431" i="2"/>
  <c r="M431" i="2"/>
  <c r="O431" i="2"/>
  <c r="P431" i="2"/>
  <c r="E432" i="2"/>
  <c r="N432" i="2" s="1"/>
  <c r="F432" i="2"/>
  <c r="G432" i="2"/>
  <c r="H432" i="2"/>
  <c r="I432" i="2"/>
  <c r="J432" i="2"/>
  <c r="K432" i="2"/>
  <c r="L432" i="2"/>
  <c r="M432" i="2"/>
  <c r="O432" i="2"/>
  <c r="P432" i="2"/>
  <c r="E433" i="2"/>
  <c r="N433" i="2" s="1"/>
  <c r="F433" i="2"/>
  <c r="G433" i="2"/>
  <c r="H433" i="2"/>
  <c r="I433" i="2"/>
  <c r="J433" i="2"/>
  <c r="K433" i="2"/>
  <c r="L433" i="2"/>
  <c r="M433" i="2"/>
  <c r="O433" i="2"/>
  <c r="P433" i="2"/>
  <c r="E434" i="2"/>
  <c r="N434" i="2" s="1"/>
  <c r="F434" i="2"/>
  <c r="G434" i="2"/>
  <c r="H434" i="2"/>
  <c r="I434" i="2"/>
  <c r="J434" i="2"/>
  <c r="K434" i="2"/>
  <c r="L434" i="2"/>
  <c r="M434" i="2"/>
  <c r="O434" i="2"/>
  <c r="P434" i="2"/>
  <c r="E435" i="2"/>
  <c r="N435" i="2" s="1"/>
  <c r="F435" i="2"/>
  <c r="G435" i="2"/>
  <c r="H435" i="2"/>
  <c r="I435" i="2"/>
  <c r="J435" i="2"/>
  <c r="K435" i="2"/>
  <c r="L435" i="2"/>
  <c r="M435" i="2"/>
  <c r="O435" i="2"/>
  <c r="P435" i="2"/>
  <c r="E436" i="2"/>
  <c r="N436" i="2" s="1"/>
  <c r="F436" i="2"/>
  <c r="G436" i="2"/>
  <c r="H436" i="2"/>
  <c r="I436" i="2"/>
  <c r="J436" i="2"/>
  <c r="K436" i="2"/>
  <c r="L436" i="2"/>
  <c r="M436" i="2"/>
  <c r="O436" i="2"/>
  <c r="P436" i="2"/>
  <c r="E437" i="2"/>
  <c r="N437" i="2" s="1"/>
  <c r="F437" i="2"/>
  <c r="G437" i="2"/>
  <c r="H437" i="2"/>
  <c r="I437" i="2"/>
  <c r="J437" i="2"/>
  <c r="K437" i="2"/>
  <c r="L437" i="2"/>
  <c r="M437" i="2"/>
  <c r="O437" i="2"/>
  <c r="P437" i="2"/>
  <c r="E438" i="2"/>
  <c r="N438" i="2" s="1"/>
  <c r="F438" i="2"/>
  <c r="G438" i="2"/>
  <c r="H438" i="2"/>
  <c r="I438" i="2"/>
  <c r="J438" i="2"/>
  <c r="K438" i="2"/>
  <c r="L438" i="2"/>
  <c r="M438" i="2"/>
  <c r="O438" i="2"/>
  <c r="P438" i="2"/>
  <c r="E439" i="2"/>
  <c r="N439" i="2" s="1"/>
  <c r="F439" i="2"/>
  <c r="G439" i="2"/>
  <c r="H439" i="2"/>
  <c r="I439" i="2"/>
  <c r="J439" i="2"/>
  <c r="K439" i="2"/>
  <c r="L439" i="2"/>
  <c r="M439" i="2"/>
  <c r="O439" i="2"/>
  <c r="P439" i="2"/>
  <c r="E440" i="2"/>
  <c r="N440" i="2" s="1"/>
  <c r="F440" i="2"/>
  <c r="G440" i="2"/>
  <c r="H440" i="2"/>
  <c r="I440" i="2"/>
  <c r="J440" i="2"/>
  <c r="K440" i="2"/>
  <c r="L440" i="2"/>
  <c r="M440" i="2"/>
  <c r="O440" i="2"/>
  <c r="P440" i="2"/>
  <c r="E441" i="2"/>
  <c r="N441" i="2" s="1"/>
  <c r="F441" i="2"/>
  <c r="G441" i="2"/>
  <c r="H441" i="2"/>
  <c r="I441" i="2"/>
  <c r="J441" i="2"/>
  <c r="K441" i="2"/>
  <c r="L441" i="2"/>
  <c r="M441" i="2"/>
  <c r="O441" i="2"/>
  <c r="P441" i="2"/>
  <c r="E442" i="2"/>
  <c r="N442" i="2" s="1"/>
  <c r="F442" i="2"/>
  <c r="G442" i="2"/>
  <c r="H442" i="2"/>
  <c r="I442" i="2"/>
  <c r="J442" i="2"/>
  <c r="K442" i="2"/>
  <c r="L442" i="2"/>
  <c r="M442" i="2"/>
  <c r="O442" i="2"/>
  <c r="P442" i="2"/>
  <c r="E443" i="2"/>
  <c r="N443" i="2" s="1"/>
  <c r="F443" i="2"/>
  <c r="G443" i="2"/>
  <c r="H443" i="2"/>
  <c r="I443" i="2"/>
  <c r="J443" i="2"/>
  <c r="K443" i="2"/>
  <c r="L443" i="2"/>
  <c r="M443" i="2"/>
  <c r="O443" i="2"/>
  <c r="P443" i="2"/>
  <c r="E444" i="2"/>
  <c r="N444" i="2" s="1"/>
  <c r="F444" i="2"/>
  <c r="G444" i="2"/>
  <c r="H444" i="2"/>
  <c r="I444" i="2"/>
  <c r="J444" i="2"/>
  <c r="K444" i="2"/>
  <c r="L444" i="2"/>
  <c r="M444" i="2"/>
  <c r="O444" i="2"/>
  <c r="P444" i="2"/>
  <c r="E445" i="2"/>
  <c r="N445" i="2" s="1"/>
  <c r="F445" i="2"/>
  <c r="G445" i="2"/>
  <c r="H445" i="2"/>
  <c r="I445" i="2"/>
  <c r="J445" i="2"/>
  <c r="K445" i="2"/>
  <c r="L445" i="2"/>
  <c r="M445" i="2"/>
  <c r="O445" i="2"/>
  <c r="P445" i="2"/>
  <c r="E446" i="2"/>
  <c r="N446" i="2" s="1"/>
  <c r="F446" i="2"/>
  <c r="G446" i="2"/>
  <c r="H446" i="2"/>
  <c r="I446" i="2"/>
  <c r="J446" i="2"/>
  <c r="K446" i="2"/>
  <c r="L446" i="2"/>
  <c r="M446" i="2"/>
  <c r="O446" i="2"/>
  <c r="P446" i="2"/>
  <c r="E447" i="2"/>
  <c r="N447" i="2" s="1"/>
  <c r="F447" i="2"/>
  <c r="G447" i="2"/>
  <c r="H447" i="2"/>
  <c r="I447" i="2"/>
  <c r="J447" i="2"/>
  <c r="K447" i="2"/>
  <c r="L447" i="2"/>
  <c r="M447" i="2"/>
  <c r="O447" i="2"/>
  <c r="P447" i="2"/>
  <c r="E448" i="2"/>
  <c r="N448" i="2" s="1"/>
  <c r="F448" i="2"/>
  <c r="G448" i="2"/>
  <c r="H448" i="2"/>
  <c r="I448" i="2"/>
  <c r="J448" i="2"/>
  <c r="K448" i="2"/>
  <c r="L448" i="2"/>
  <c r="M448" i="2"/>
  <c r="O448" i="2"/>
  <c r="P448" i="2"/>
  <c r="E449" i="2"/>
  <c r="N449" i="2" s="1"/>
  <c r="F449" i="2"/>
  <c r="G449" i="2"/>
  <c r="H449" i="2"/>
  <c r="I449" i="2"/>
  <c r="J449" i="2"/>
  <c r="K449" i="2"/>
  <c r="L449" i="2"/>
  <c r="M449" i="2"/>
  <c r="O449" i="2"/>
  <c r="P449" i="2"/>
  <c r="E450" i="2"/>
  <c r="N450" i="2" s="1"/>
  <c r="F450" i="2"/>
  <c r="G450" i="2"/>
  <c r="H450" i="2"/>
  <c r="I450" i="2"/>
  <c r="J450" i="2"/>
  <c r="K450" i="2"/>
  <c r="L450" i="2"/>
  <c r="M450" i="2"/>
  <c r="O450" i="2"/>
  <c r="P450" i="2"/>
  <c r="E451" i="2"/>
  <c r="N451" i="2" s="1"/>
  <c r="F451" i="2"/>
  <c r="G451" i="2"/>
  <c r="H451" i="2"/>
  <c r="I451" i="2"/>
  <c r="J451" i="2"/>
  <c r="K451" i="2"/>
  <c r="L451" i="2"/>
  <c r="M451" i="2"/>
  <c r="O451" i="2"/>
  <c r="P451" i="2"/>
  <c r="E452" i="2"/>
  <c r="N452" i="2" s="1"/>
  <c r="F452" i="2"/>
  <c r="G452" i="2"/>
  <c r="H452" i="2"/>
  <c r="I452" i="2"/>
  <c r="J452" i="2"/>
  <c r="K452" i="2"/>
  <c r="L452" i="2"/>
  <c r="M452" i="2"/>
  <c r="O452" i="2"/>
  <c r="P452" i="2"/>
  <c r="E453" i="2"/>
  <c r="N453" i="2" s="1"/>
  <c r="F453" i="2"/>
  <c r="G453" i="2"/>
  <c r="H453" i="2"/>
  <c r="I453" i="2"/>
  <c r="J453" i="2"/>
  <c r="K453" i="2"/>
  <c r="L453" i="2"/>
  <c r="M453" i="2"/>
  <c r="O453" i="2"/>
  <c r="P453" i="2"/>
  <c r="E454" i="2"/>
  <c r="N454" i="2" s="1"/>
  <c r="F454" i="2"/>
  <c r="G454" i="2"/>
  <c r="H454" i="2"/>
  <c r="I454" i="2"/>
  <c r="J454" i="2"/>
  <c r="K454" i="2"/>
  <c r="L454" i="2"/>
  <c r="M454" i="2"/>
  <c r="O454" i="2"/>
  <c r="P454" i="2"/>
  <c r="E455" i="2"/>
  <c r="N455" i="2" s="1"/>
  <c r="F455" i="2"/>
  <c r="G455" i="2"/>
  <c r="H455" i="2"/>
  <c r="I455" i="2"/>
  <c r="J455" i="2"/>
  <c r="K455" i="2"/>
  <c r="L455" i="2"/>
  <c r="M455" i="2"/>
  <c r="O455" i="2"/>
  <c r="P455" i="2"/>
  <c r="E456" i="2"/>
  <c r="N456" i="2" s="1"/>
  <c r="F456" i="2"/>
  <c r="G456" i="2"/>
  <c r="P456" i="2" s="1"/>
  <c r="H456" i="2"/>
  <c r="I456" i="2"/>
  <c r="J456" i="2"/>
  <c r="K456" i="2"/>
  <c r="L456" i="2"/>
  <c r="M456" i="2"/>
  <c r="O456" i="2"/>
  <c r="E457" i="2"/>
  <c r="N457" i="2" s="1"/>
  <c r="F457" i="2"/>
  <c r="G457" i="2"/>
  <c r="H457" i="2"/>
  <c r="I457" i="2"/>
  <c r="J457" i="2"/>
  <c r="K457" i="2"/>
  <c r="L457" i="2"/>
  <c r="M457" i="2"/>
  <c r="O457" i="2"/>
  <c r="P457" i="2"/>
  <c r="E458" i="2"/>
  <c r="N458" i="2" s="1"/>
  <c r="F458" i="2"/>
  <c r="O458" i="2" s="1"/>
  <c r="G458" i="2"/>
  <c r="H458" i="2"/>
  <c r="I458" i="2"/>
  <c r="J458" i="2"/>
  <c r="K458" i="2"/>
  <c r="L458" i="2"/>
  <c r="M458" i="2"/>
  <c r="P458" i="2"/>
  <c r="E459" i="2"/>
  <c r="N459" i="2" s="1"/>
  <c r="F459" i="2"/>
  <c r="O459" i="2" s="1"/>
  <c r="G459" i="2"/>
  <c r="H459" i="2"/>
  <c r="I459" i="2"/>
  <c r="J459" i="2"/>
  <c r="K459" i="2"/>
  <c r="L459" i="2"/>
  <c r="M459" i="2"/>
  <c r="P459" i="2"/>
  <c r="E460" i="2"/>
  <c r="N460" i="2" s="1"/>
  <c r="F460" i="2"/>
  <c r="O460" i="2" s="1"/>
  <c r="G460" i="2"/>
  <c r="H460" i="2"/>
  <c r="I460" i="2"/>
  <c r="J460" i="2"/>
  <c r="K460" i="2"/>
  <c r="L460" i="2"/>
  <c r="M460" i="2"/>
  <c r="P460" i="2"/>
  <c r="E461" i="2"/>
  <c r="N461" i="2" s="1"/>
  <c r="F461" i="2"/>
  <c r="O461" i="2" s="1"/>
  <c r="G461" i="2"/>
  <c r="H461" i="2"/>
  <c r="I461" i="2"/>
  <c r="J461" i="2"/>
  <c r="K461" i="2"/>
  <c r="L461" i="2"/>
  <c r="M461" i="2"/>
  <c r="P461" i="2"/>
  <c r="E462" i="2"/>
  <c r="N462" i="2" s="1"/>
  <c r="F462" i="2"/>
  <c r="O462" i="2" s="1"/>
  <c r="G462" i="2"/>
  <c r="H462" i="2"/>
  <c r="I462" i="2"/>
  <c r="J462" i="2"/>
  <c r="K462" i="2"/>
  <c r="L462" i="2"/>
  <c r="M462" i="2"/>
  <c r="P462" i="2"/>
  <c r="E463" i="2"/>
  <c r="N463" i="2" s="1"/>
  <c r="F463" i="2"/>
  <c r="O463" i="2" s="1"/>
  <c r="G463" i="2"/>
  <c r="H463" i="2"/>
  <c r="I463" i="2"/>
  <c r="J463" i="2"/>
  <c r="K463" i="2"/>
  <c r="L463" i="2"/>
  <c r="M463" i="2"/>
  <c r="P463" i="2"/>
  <c r="E464" i="2"/>
  <c r="N464" i="2" s="1"/>
  <c r="F464" i="2"/>
  <c r="O464" i="2" s="1"/>
  <c r="G464" i="2"/>
  <c r="H464" i="2"/>
  <c r="I464" i="2"/>
  <c r="J464" i="2"/>
  <c r="K464" i="2"/>
  <c r="L464" i="2"/>
  <c r="M464" i="2"/>
  <c r="P464" i="2"/>
  <c r="E465" i="2"/>
  <c r="N465" i="2" s="1"/>
  <c r="F465" i="2"/>
  <c r="O465" i="2" s="1"/>
  <c r="G465" i="2"/>
  <c r="H465" i="2"/>
  <c r="I465" i="2"/>
  <c r="J465" i="2"/>
  <c r="K465" i="2"/>
  <c r="L465" i="2"/>
  <c r="M465" i="2"/>
  <c r="P465" i="2"/>
  <c r="E466" i="2"/>
  <c r="N466" i="2" s="1"/>
  <c r="F466" i="2"/>
  <c r="O466" i="2" s="1"/>
  <c r="G466" i="2"/>
  <c r="H466" i="2"/>
  <c r="I466" i="2"/>
  <c r="J466" i="2"/>
  <c r="K466" i="2"/>
  <c r="L466" i="2"/>
  <c r="M466" i="2"/>
  <c r="P466" i="2"/>
  <c r="E467" i="2"/>
  <c r="N467" i="2" s="1"/>
  <c r="F467" i="2"/>
  <c r="O467" i="2" s="1"/>
  <c r="G467" i="2"/>
  <c r="H467" i="2"/>
  <c r="I467" i="2"/>
  <c r="J467" i="2"/>
  <c r="K467" i="2"/>
  <c r="L467" i="2"/>
  <c r="M467" i="2"/>
  <c r="P467" i="2"/>
  <c r="E468" i="2"/>
  <c r="N468" i="2" s="1"/>
  <c r="F468" i="2"/>
  <c r="O468" i="2" s="1"/>
  <c r="G468" i="2"/>
  <c r="H468" i="2"/>
  <c r="I468" i="2"/>
  <c r="J468" i="2"/>
  <c r="K468" i="2"/>
  <c r="L468" i="2"/>
  <c r="M468" i="2"/>
  <c r="P468" i="2"/>
  <c r="E469" i="2"/>
  <c r="N469" i="2" s="1"/>
  <c r="F469" i="2"/>
  <c r="O469" i="2" s="1"/>
  <c r="G469" i="2"/>
  <c r="H469" i="2"/>
  <c r="I469" i="2"/>
  <c r="J469" i="2"/>
  <c r="K469" i="2"/>
  <c r="L469" i="2"/>
  <c r="M469" i="2"/>
  <c r="P469" i="2"/>
  <c r="E470" i="2"/>
  <c r="N470" i="2" s="1"/>
  <c r="F470" i="2"/>
  <c r="O470" i="2" s="1"/>
  <c r="G470" i="2"/>
  <c r="H470" i="2"/>
  <c r="I470" i="2"/>
  <c r="J470" i="2"/>
  <c r="K470" i="2"/>
  <c r="L470" i="2"/>
  <c r="M470" i="2"/>
  <c r="P470" i="2"/>
  <c r="E471" i="2"/>
  <c r="N471" i="2" s="1"/>
  <c r="F471" i="2"/>
  <c r="O471" i="2" s="1"/>
  <c r="G471" i="2"/>
  <c r="H471" i="2"/>
  <c r="I471" i="2"/>
  <c r="J471" i="2"/>
  <c r="K471" i="2"/>
  <c r="L471" i="2"/>
  <c r="M471" i="2"/>
  <c r="P471" i="2"/>
  <c r="E472" i="2"/>
  <c r="N472" i="2" s="1"/>
  <c r="F472" i="2"/>
  <c r="O472" i="2" s="1"/>
  <c r="G472" i="2"/>
  <c r="H472" i="2"/>
  <c r="I472" i="2"/>
  <c r="J472" i="2"/>
  <c r="K472" i="2"/>
  <c r="L472" i="2"/>
  <c r="M472" i="2"/>
  <c r="P472" i="2"/>
  <c r="E473" i="2"/>
  <c r="N473" i="2" s="1"/>
  <c r="F473" i="2"/>
  <c r="O473" i="2" s="1"/>
  <c r="G473" i="2"/>
  <c r="H473" i="2"/>
  <c r="I473" i="2"/>
  <c r="J473" i="2"/>
  <c r="K473" i="2"/>
  <c r="L473" i="2"/>
  <c r="M473" i="2"/>
  <c r="P473" i="2"/>
  <c r="D377" i="2"/>
  <c r="D378" i="2"/>
  <c r="D379" i="2"/>
  <c r="D380" i="2"/>
  <c r="D381" i="2"/>
  <c r="D382" i="2"/>
  <c r="D383" i="2"/>
  <c r="D384" i="2"/>
  <c r="D385" i="2"/>
  <c r="D386" i="2"/>
  <c r="D387" i="2"/>
  <c r="D388" i="2"/>
  <c r="D389" i="2"/>
  <c r="D390" i="2"/>
  <c r="D391" i="2"/>
  <c r="D392" i="2"/>
  <c r="D393" i="2"/>
  <c r="D394" i="2"/>
  <c r="D395" i="2"/>
  <c r="D396" i="2"/>
  <c r="D397" i="2"/>
  <c r="D398" i="2"/>
  <c r="D399" i="2"/>
  <c r="D400" i="2"/>
  <c r="D401" i="2"/>
  <c r="D402" i="2"/>
  <c r="D403" i="2"/>
  <c r="D404" i="2"/>
  <c r="D405" i="2"/>
  <c r="D406" i="2"/>
  <c r="D407" i="2"/>
  <c r="D408" i="2"/>
  <c r="D409" i="2"/>
  <c r="D410" i="2"/>
  <c r="D411" i="2"/>
  <c r="D412" i="2"/>
  <c r="D413" i="2"/>
  <c r="D414" i="2"/>
  <c r="D415" i="2"/>
  <c r="D416" i="2"/>
  <c r="D417" i="2"/>
  <c r="D418" i="2"/>
  <c r="D419" i="2"/>
  <c r="D420" i="2"/>
  <c r="D421" i="2"/>
  <c r="D422" i="2"/>
  <c r="D423" i="2"/>
  <c r="D424" i="2"/>
  <c r="D425" i="2"/>
  <c r="D426" i="2"/>
  <c r="D427" i="2"/>
  <c r="D428" i="2"/>
  <c r="D429" i="2"/>
  <c r="D430" i="2"/>
  <c r="D431" i="2"/>
  <c r="D432" i="2"/>
  <c r="D433" i="2"/>
  <c r="D434" i="2"/>
  <c r="D435" i="2"/>
  <c r="D436" i="2"/>
  <c r="D437" i="2"/>
  <c r="D438" i="2"/>
  <c r="D439" i="2"/>
  <c r="D440" i="2"/>
  <c r="D441" i="2"/>
  <c r="D442" i="2"/>
  <c r="D443" i="2"/>
  <c r="D444" i="2"/>
  <c r="D445" i="2"/>
  <c r="D446" i="2"/>
  <c r="D447" i="2"/>
  <c r="D448" i="2"/>
  <c r="D449" i="2"/>
  <c r="D450" i="2"/>
  <c r="D451" i="2"/>
  <c r="D452" i="2"/>
  <c r="D453" i="2"/>
  <c r="D454" i="2"/>
  <c r="D455" i="2"/>
  <c r="D456" i="2"/>
  <c r="D457" i="2"/>
  <c r="D458" i="2"/>
  <c r="D459" i="2"/>
  <c r="D460" i="2"/>
  <c r="D461" i="2"/>
  <c r="D462" i="2"/>
  <c r="D463" i="2"/>
  <c r="D464" i="2"/>
  <c r="D465" i="2"/>
  <c r="D466" i="2"/>
  <c r="D467" i="2"/>
  <c r="D468" i="2"/>
  <c r="D469" i="2"/>
  <c r="D470" i="2"/>
  <c r="D471" i="2"/>
  <c r="D472" i="2"/>
  <c r="D473" i="2"/>
  <c r="D371" i="2"/>
  <c r="D372" i="2"/>
  <c r="D373" i="2"/>
  <c r="D374" i="2"/>
  <c r="D375" i="2"/>
  <c r="D376" i="2"/>
  <c r="D8" i="8" l="1"/>
  <c r="E8" i="8"/>
  <c r="F8" i="8"/>
  <c r="G8" i="8"/>
  <c r="H8" i="8"/>
  <c r="I8" i="8"/>
  <c r="J8" i="8"/>
  <c r="K8" i="8"/>
  <c r="L8" i="8"/>
  <c r="M8" i="8"/>
  <c r="O8" i="8"/>
  <c r="P8" i="8"/>
  <c r="T8" i="8" s="1"/>
  <c r="Q8" i="8"/>
  <c r="R8" i="8"/>
  <c r="S8" i="8"/>
  <c r="D9" i="8"/>
  <c r="E9" i="8"/>
  <c r="F9" i="8"/>
  <c r="G9" i="8"/>
  <c r="H9" i="8"/>
  <c r="I9" i="8"/>
  <c r="J9" i="8"/>
  <c r="K9" i="8"/>
  <c r="L9" i="8"/>
  <c r="M9" i="8"/>
  <c r="O9" i="8"/>
  <c r="P9" i="8"/>
  <c r="T9" i="8" s="1"/>
  <c r="Q9" i="8"/>
  <c r="R9" i="8"/>
  <c r="S9" i="8"/>
  <c r="D10" i="8"/>
  <c r="E10" i="8"/>
  <c r="F10" i="8"/>
  <c r="G10" i="8"/>
  <c r="H10" i="8"/>
  <c r="I10" i="8"/>
  <c r="J10" i="8"/>
  <c r="K10" i="8"/>
  <c r="L10" i="8"/>
  <c r="M10" i="8"/>
  <c r="O10" i="8"/>
  <c r="P10" i="8"/>
  <c r="T10" i="8" s="1"/>
  <c r="Q10" i="8"/>
  <c r="R10" i="8"/>
  <c r="S10" i="8"/>
  <c r="D11" i="8"/>
  <c r="E11" i="8"/>
  <c r="F11" i="8"/>
  <c r="G11" i="8"/>
  <c r="H11" i="8"/>
  <c r="I11" i="8"/>
  <c r="J11" i="8"/>
  <c r="K11" i="8"/>
  <c r="L11" i="8"/>
  <c r="M11" i="8"/>
  <c r="O11" i="8"/>
  <c r="P11" i="8"/>
  <c r="T11" i="8" s="1"/>
  <c r="Q11" i="8"/>
  <c r="R11" i="8"/>
  <c r="S11" i="8"/>
  <c r="D12" i="8"/>
  <c r="E12" i="8"/>
  <c r="F12" i="8"/>
  <c r="G12" i="8"/>
  <c r="H12" i="8"/>
  <c r="I12" i="8"/>
  <c r="J12" i="8"/>
  <c r="K12" i="8"/>
  <c r="L12" i="8"/>
  <c r="M12" i="8"/>
  <c r="O12" i="8"/>
  <c r="P12" i="8"/>
  <c r="T12" i="8" s="1"/>
  <c r="Q12" i="8"/>
  <c r="R12" i="8"/>
  <c r="S12" i="8"/>
  <c r="D13" i="8"/>
  <c r="E13" i="8"/>
  <c r="F13" i="8"/>
  <c r="G13" i="8"/>
  <c r="H13" i="8"/>
  <c r="I13" i="8"/>
  <c r="J13" i="8"/>
  <c r="K13" i="8"/>
  <c r="L13" i="8"/>
  <c r="M13" i="8"/>
  <c r="O13" i="8"/>
  <c r="P13" i="8"/>
  <c r="T13" i="8" s="1"/>
  <c r="Q13" i="8"/>
  <c r="R13" i="8"/>
  <c r="S13" i="8"/>
  <c r="D14" i="8"/>
  <c r="E14" i="8"/>
  <c r="F14" i="8"/>
  <c r="G14" i="8"/>
  <c r="H14" i="8"/>
  <c r="I14" i="8"/>
  <c r="J14" i="8"/>
  <c r="K14" i="8"/>
  <c r="L14" i="8"/>
  <c r="M14" i="8"/>
  <c r="O14" i="8"/>
  <c r="P14" i="8"/>
  <c r="T14" i="8" s="1"/>
  <c r="Q14" i="8"/>
  <c r="R14" i="8"/>
  <c r="S14" i="8"/>
  <c r="D15" i="8"/>
  <c r="E15" i="8"/>
  <c r="F15" i="8"/>
  <c r="G15" i="8"/>
  <c r="H15" i="8"/>
  <c r="I15" i="8"/>
  <c r="J15" i="8"/>
  <c r="K15" i="8"/>
  <c r="L15" i="8"/>
  <c r="M15" i="8"/>
  <c r="O15" i="8"/>
  <c r="P15" i="8"/>
  <c r="T15" i="8" s="1"/>
  <c r="Q15" i="8"/>
  <c r="R15" i="8"/>
  <c r="S15" i="8"/>
  <c r="D16" i="8"/>
  <c r="E16" i="8"/>
  <c r="F16" i="8"/>
  <c r="G16" i="8"/>
  <c r="H16" i="8"/>
  <c r="I16" i="8"/>
  <c r="J16" i="8"/>
  <c r="K16" i="8"/>
  <c r="L16" i="8"/>
  <c r="M16" i="8"/>
  <c r="O16" i="8"/>
  <c r="P16" i="8"/>
  <c r="T16" i="8" s="1"/>
  <c r="Q16" i="8"/>
  <c r="R16" i="8"/>
  <c r="S16" i="8"/>
  <c r="D17" i="8"/>
  <c r="E17" i="8"/>
  <c r="F17" i="8"/>
  <c r="G17" i="8"/>
  <c r="H17" i="8"/>
  <c r="I17" i="8"/>
  <c r="J17" i="8"/>
  <c r="K17" i="8"/>
  <c r="L17" i="8"/>
  <c r="M17" i="8"/>
  <c r="O17" i="8"/>
  <c r="P17" i="8"/>
  <c r="T17" i="8" s="1"/>
  <c r="Q17" i="8"/>
  <c r="R17" i="8"/>
  <c r="S17" i="8"/>
  <c r="D18" i="8"/>
  <c r="E18" i="8"/>
  <c r="F18" i="8"/>
  <c r="G18" i="8"/>
  <c r="H18" i="8"/>
  <c r="I18" i="8"/>
  <c r="J18" i="8"/>
  <c r="K18" i="8"/>
  <c r="L18" i="8"/>
  <c r="M18" i="8"/>
  <c r="O18" i="8"/>
  <c r="P18" i="8"/>
  <c r="T18" i="8" s="1"/>
  <c r="Q18" i="8"/>
  <c r="R18" i="8"/>
  <c r="S18" i="8"/>
  <c r="D19" i="8"/>
  <c r="E19" i="8"/>
  <c r="F19" i="8"/>
  <c r="G19" i="8"/>
  <c r="H19" i="8"/>
  <c r="I19" i="8"/>
  <c r="J19" i="8"/>
  <c r="K19" i="8"/>
  <c r="L19" i="8"/>
  <c r="M19" i="8"/>
  <c r="O19" i="8"/>
  <c r="P19" i="8"/>
  <c r="T19" i="8" s="1"/>
  <c r="Q19" i="8"/>
  <c r="R19" i="8"/>
  <c r="S19" i="8"/>
  <c r="D20" i="8"/>
  <c r="E20" i="8"/>
  <c r="F20" i="8"/>
  <c r="G20" i="8"/>
  <c r="H20" i="8"/>
  <c r="I20" i="8"/>
  <c r="J20" i="8"/>
  <c r="K20" i="8"/>
  <c r="L20" i="8"/>
  <c r="M20" i="8"/>
  <c r="O20" i="8"/>
  <c r="P20" i="8"/>
  <c r="Q20" i="8"/>
  <c r="R20" i="8"/>
  <c r="S20" i="8"/>
  <c r="T20" i="8"/>
  <c r="D21" i="8"/>
  <c r="E21" i="8"/>
  <c r="F21" i="8"/>
  <c r="G21" i="8"/>
  <c r="H21" i="8"/>
  <c r="I21" i="8"/>
  <c r="J21" i="8"/>
  <c r="K21" i="8"/>
  <c r="L21" i="8"/>
  <c r="M21" i="8"/>
  <c r="O21" i="8"/>
  <c r="P21" i="8"/>
  <c r="T21" i="8" s="1"/>
  <c r="Q21" i="8"/>
  <c r="R21" i="8"/>
  <c r="S21" i="8"/>
  <c r="D22" i="8"/>
  <c r="E22" i="8"/>
  <c r="F22" i="8"/>
  <c r="G22" i="8"/>
  <c r="H22" i="8"/>
  <c r="I22" i="8"/>
  <c r="J22" i="8"/>
  <c r="K22" i="8"/>
  <c r="L22" i="8"/>
  <c r="M22" i="8"/>
  <c r="O22" i="8"/>
  <c r="P22" i="8"/>
  <c r="T22" i="8" s="1"/>
  <c r="Q22" i="8"/>
  <c r="R22" i="8"/>
  <c r="S22" i="8"/>
  <c r="D23" i="8"/>
  <c r="E23" i="8"/>
  <c r="F23" i="8"/>
  <c r="G23" i="8"/>
  <c r="H23" i="8"/>
  <c r="I23" i="8"/>
  <c r="J23" i="8"/>
  <c r="K23" i="8"/>
  <c r="L23" i="8"/>
  <c r="M23" i="8"/>
  <c r="O23" i="8"/>
  <c r="P23" i="8"/>
  <c r="Q23" i="8"/>
  <c r="R23" i="8"/>
  <c r="S23" i="8"/>
  <c r="T23" i="8"/>
  <c r="D24" i="8"/>
  <c r="E24" i="8"/>
  <c r="F24" i="8"/>
  <c r="G24" i="8"/>
  <c r="H24" i="8"/>
  <c r="I24" i="8"/>
  <c r="J24" i="8"/>
  <c r="K24" i="8"/>
  <c r="L24" i="8"/>
  <c r="M24" i="8"/>
  <c r="O24" i="8"/>
  <c r="P24" i="8"/>
  <c r="T24" i="8" s="1"/>
  <c r="Q24" i="8"/>
  <c r="R24" i="8"/>
  <c r="S24" i="8"/>
  <c r="D25" i="8"/>
  <c r="E25" i="8"/>
  <c r="F25" i="8"/>
  <c r="G25" i="8"/>
  <c r="H25" i="8"/>
  <c r="I25" i="8"/>
  <c r="J25" i="8"/>
  <c r="K25" i="8"/>
  <c r="L25" i="8"/>
  <c r="M25" i="8"/>
  <c r="O25" i="8"/>
  <c r="P25" i="8"/>
  <c r="Q25" i="8"/>
  <c r="R25" i="8"/>
  <c r="S25" i="8"/>
  <c r="T25" i="8"/>
  <c r="D26" i="8"/>
  <c r="E26" i="8"/>
  <c r="F26" i="8"/>
  <c r="G26" i="8"/>
  <c r="H26" i="8"/>
  <c r="I26" i="8"/>
  <c r="J26" i="8"/>
  <c r="K26" i="8"/>
  <c r="L26" i="8"/>
  <c r="M26" i="8"/>
  <c r="O26" i="8"/>
  <c r="P26" i="8"/>
  <c r="T26" i="8" s="1"/>
  <c r="Q26" i="8"/>
  <c r="R26" i="8"/>
  <c r="S26" i="8"/>
  <c r="D27" i="8"/>
  <c r="E27" i="8"/>
  <c r="F27" i="8"/>
  <c r="G27" i="8"/>
  <c r="H27" i="8"/>
  <c r="I27" i="8"/>
  <c r="J27" i="8"/>
  <c r="K27" i="8"/>
  <c r="L27" i="8"/>
  <c r="M27" i="8"/>
  <c r="O27" i="8"/>
  <c r="P27" i="8"/>
  <c r="Q27" i="8"/>
  <c r="R27" i="8"/>
  <c r="S27" i="8"/>
  <c r="T27" i="8"/>
  <c r="D28" i="8"/>
  <c r="E28" i="8"/>
  <c r="F28" i="8"/>
  <c r="G28" i="8"/>
  <c r="H28" i="8"/>
  <c r="I28" i="8"/>
  <c r="J28" i="8"/>
  <c r="K28" i="8"/>
  <c r="L28" i="8"/>
  <c r="M28" i="8"/>
  <c r="O28" i="8"/>
  <c r="P28" i="8"/>
  <c r="Q28" i="8"/>
  <c r="R28" i="8"/>
  <c r="S28" i="8"/>
  <c r="T28" i="8"/>
  <c r="D29" i="8"/>
  <c r="E29" i="8"/>
  <c r="F29" i="8"/>
  <c r="G29" i="8"/>
  <c r="H29" i="8"/>
  <c r="I29" i="8"/>
  <c r="J29" i="8"/>
  <c r="K29" i="8"/>
  <c r="L29" i="8"/>
  <c r="M29" i="8"/>
  <c r="O29" i="8"/>
  <c r="P29" i="8"/>
  <c r="T29" i="8" s="1"/>
  <c r="Q29" i="8"/>
  <c r="R29" i="8"/>
  <c r="S29" i="8"/>
  <c r="D30" i="8"/>
  <c r="E30" i="8"/>
  <c r="F30" i="8"/>
  <c r="G30" i="8"/>
  <c r="H30" i="8"/>
  <c r="I30" i="8"/>
  <c r="J30" i="8"/>
  <c r="K30" i="8"/>
  <c r="L30" i="8"/>
  <c r="M30" i="8"/>
  <c r="O30" i="8"/>
  <c r="P30" i="8"/>
  <c r="Q30" i="8"/>
  <c r="R30" i="8"/>
  <c r="S30" i="8"/>
  <c r="T30" i="8"/>
  <c r="D31" i="8"/>
  <c r="E31" i="8"/>
  <c r="F31" i="8"/>
  <c r="G31" i="8"/>
  <c r="H31" i="8"/>
  <c r="I31" i="8"/>
  <c r="J31" i="8"/>
  <c r="K31" i="8"/>
  <c r="L31" i="8"/>
  <c r="M31" i="8"/>
  <c r="O31" i="8"/>
  <c r="P31" i="8"/>
  <c r="Q31" i="8"/>
  <c r="R31" i="8"/>
  <c r="S31" i="8"/>
  <c r="T31" i="8"/>
  <c r="D32" i="8"/>
  <c r="E32" i="8"/>
  <c r="F32" i="8"/>
  <c r="G32" i="8"/>
  <c r="H32" i="8"/>
  <c r="I32" i="8"/>
  <c r="J32" i="8"/>
  <c r="K32" i="8"/>
  <c r="L32" i="8"/>
  <c r="M32" i="8"/>
  <c r="O32" i="8"/>
  <c r="P32" i="8"/>
  <c r="T32" i="8" s="1"/>
  <c r="Q32" i="8"/>
  <c r="R32" i="8"/>
  <c r="S32" i="8"/>
  <c r="D33" i="8"/>
  <c r="E33" i="8"/>
  <c r="F33" i="8"/>
  <c r="G33" i="8"/>
  <c r="H33" i="8"/>
  <c r="I33" i="8"/>
  <c r="J33" i="8"/>
  <c r="K33" i="8"/>
  <c r="L33" i="8"/>
  <c r="M33" i="8"/>
  <c r="O33" i="8"/>
  <c r="P33" i="8"/>
  <c r="Q33" i="8"/>
  <c r="R33" i="8"/>
  <c r="S33" i="8"/>
  <c r="T33" i="8"/>
  <c r="D34" i="8"/>
  <c r="E34" i="8"/>
  <c r="F34" i="8"/>
  <c r="G34" i="8"/>
  <c r="H34" i="8"/>
  <c r="I34" i="8"/>
  <c r="J34" i="8"/>
  <c r="K34" i="8"/>
  <c r="L34" i="8"/>
  <c r="M34" i="8"/>
  <c r="O34" i="8"/>
  <c r="P34" i="8"/>
  <c r="Q34" i="8"/>
  <c r="R34" i="8"/>
  <c r="S34" i="8"/>
  <c r="T34" i="8"/>
  <c r="D35" i="8"/>
  <c r="E35" i="8"/>
  <c r="F35" i="8"/>
  <c r="G35" i="8"/>
  <c r="H35" i="8"/>
  <c r="I35" i="8"/>
  <c r="J35" i="8"/>
  <c r="K35" i="8"/>
  <c r="L35" i="8"/>
  <c r="M35" i="8"/>
  <c r="O35" i="8"/>
  <c r="P35" i="8"/>
  <c r="Q35" i="8"/>
  <c r="R35" i="8"/>
  <c r="S35" i="8"/>
  <c r="T35" i="8"/>
  <c r="D36" i="8"/>
  <c r="E36" i="8"/>
  <c r="F36" i="8"/>
  <c r="G36" i="8"/>
  <c r="H36" i="8"/>
  <c r="I36" i="8"/>
  <c r="J36" i="8"/>
  <c r="K36" i="8"/>
  <c r="L36" i="8"/>
  <c r="M36" i="8"/>
  <c r="O36" i="8"/>
  <c r="P36" i="8"/>
  <c r="Q36" i="8"/>
  <c r="R36" i="8"/>
  <c r="S36" i="8"/>
  <c r="T36" i="8"/>
  <c r="D37" i="8"/>
  <c r="E37" i="8"/>
  <c r="F37" i="8"/>
  <c r="G37" i="8"/>
  <c r="H37" i="8"/>
  <c r="I37" i="8"/>
  <c r="J37" i="8"/>
  <c r="K37" i="8"/>
  <c r="L37" i="8"/>
  <c r="M37" i="8"/>
  <c r="O37" i="8"/>
  <c r="P37" i="8"/>
  <c r="Q37" i="8"/>
  <c r="R37" i="8"/>
  <c r="S37" i="8"/>
  <c r="T37" i="8"/>
  <c r="D38" i="8"/>
  <c r="E38" i="8"/>
  <c r="F38" i="8"/>
  <c r="G38" i="8"/>
  <c r="H38" i="8"/>
  <c r="I38" i="8"/>
  <c r="J38" i="8"/>
  <c r="K38" i="8"/>
  <c r="L38" i="8"/>
  <c r="M38" i="8"/>
  <c r="O38" i="8"/>
  <c r="P38" i="8"/>
  <c r="T38" i="8" s="1"/>
  <c r="Q38" i="8"/>
  <c r="R38" i="8"/>
  <c r="S38" i="8"/>
  <c r="D39" i="8"/>
  <c r="E39" i="8"/>
  <c r="F39" i="8"/>
  <c r="G39" i="8"/>
  <c r="H39" i="8"/>
  <c r="I39" i="8"/>
  <c r="J39" i="8"/>
  <c r="K39" i="8"/>
  <c r="L39" i="8"/>
  <c r="M39" i="8"/>
  <c r="O39" i="8"/>
  <c r="P39" i="8"/>
  <c r="Q39" i="8"/>
  <c r="R39" i="8"/>
  <c r="S39" i="8"/>
  <c r="T39" i="8"/>
  <c r="D40" i="8"/>
  <c r="E40" i="8"/>
  <c r="F40" i="8"/>
  <c r="G40" i="8"/>
  <c r="H40" i="8"/>
  <c r="I40" i="8"/>
  <c r="J40" i="8"/>
  <c r="K40" i="8"/>
  <c r="L40" i="8"/>
  <c r="M40" i="8"/>
  <c r="O40" i="8"/>
  <c r="P40" i="8"/>
  <c r="T40" i="8" s="1"/>
  <c r="Q40" i="8"/>
  <c r="R40" i="8"/>
  <c r="S40" i="8"/>
  <c r="D41" i="8"/>
  <c r="E41" i="8"/>
  <c r="F41" i="8"/>
  <c r="G41" i="8"/>
  <c r="H41" i="8"/>
  <c r="I41" i="8"/>
  <c r="J41" i="8"/>
  <c r="K41" i="8"/>
  <c r="L41" i="8"/>
  <c r="M41" i="8"/>
  <c r="O41" i="8"/>
  <c r="P41" i="8"/>
  <c r="Q41" i="8"/>
  <c r="R41" i="8"/>
  <c r="S41" i="8"/>
  <c r="T41" i="8"/>
  <c r="D42" i="8"/>
  <c r="E42" i="8"/>
  <c r="F42" i="8"/>
  <c r="G42" i="8"/>
  <c r="H42" i="8"/>
  <c r="I42" i="8"/>
  <c r="J42" i="8"/>
  <c r="K42" i="8"/>
  <c r="L42" i="8"/>
  <c r="M42" i="8"/>
  <c r="O42" i="8"/>
  <c r="P42" i="8"/>
  <c r="Q42" i="8"/>
  <c r="R42" i="8"/>
  <c r="S42" i="8"/>
  <c r="T42" i="8"/>
  <c r="D43" i="8"/>
  <c r="E43" i="8"/>
  <c r="F43" i="8"/>
  <c r="G43" i="8"/>
  <c r="H43" i="8"/>
  <c r="I43" i="8"/>
  <c r="J43" i="8"/>
  <c r="K43" i="8"/>
  <c r="L43" i="8"/>
  <c r="M43" i="8"/>
  <c r="O43" i="8"/>
  <c r="P43" i="8"/>
  <c r="T43" i="8" s="1"/>
  <c r="Q43" i="8"/>
  <c r="R43" i="8"/>
  <c r="S43" i="8"/>
  <c r="D44" i="8"/>
  <c r="E44" i="8"/>
  <c r="F44" i="8"/>
  <c r="G44" i="8"/>
  <c r="H44" i="8"/>
  <c r="I44" i="8"/>
  <c r="J44" i="8"/>
  <c r="K44" i="8"/>
  <c r="L44" i="8"/>
  <c r="M44" i="8"/>
  <c r="O44" i="8"/>
  <c r="P44" i="8"/>
  <c r="Q44" i="8"/>
  <c r="R44" i="8"/>
  <c r="S44" i="8"/>
  <c r="T44" i="8"/>
  <c r="D45" i="8"/>
  <c r="E45" i="8"/>
  <c r="F45" i="8"/>
  <c r="G45" i="8"/>
  <c r="H45" i="8"/>
  <c r="I45" i="8"/>
  <c r="J45" i="8"/>
  <c r="K45" i="8"/>
  <c r="L45" i="8"/>
  <c r="M45" i="8"/>
  <c r="O45" i="8"/>
  <c r="P45" i="8"/>
  <c r="Q45" i="8"/>
  <c r="R45" i="8"/>
  <c r="S45" i="8"/>
  <c r="T45" i="8"/>
  <c r="D46" i="8"/>
  <c r="E46" i="8"/>
  <c r="F46" i="8"/>
  <c r="G46" i="8"/>
  <c r="H46" i="8"/>
  <c r="I46" i="8"/>
  <c r="J46" i="8"/>
  <c r="K46" i="8"/>
  <c r="L46" i="8"/>
  <c r="M46" i="8"/>
  <c r="O46" i="8"/>
  <c r="P46" i="8"/>
  <c r="T46" i="8" s="1"/>
  <c r="Q46" i="8"/>
  <c r="R46" i="8"/>
  <c r="S46" i="8"/>
  <c r="D47" i="8"/>
  <c r="E47" i="8"/>
  <c r="F47" i="8"/>
  <c r="G47" i="8"/>
  <c r="H47" i="8"/>
  <c r="I47" i="8"/>
  <c r="J47" i="8"/>
  <c r="K47" i="8"/>
  <c r="L47" i="8"/>
  <c r="M47" i="8"/>
  <c r="O47" i="8"/>
  <c r="P47" i="8"/>
  <c r="Q47" i="8"/>
  <c r="R47" i="8"/>
  <c r="S47" i="8"/>
  <c r="T47" i="8"/>
  <c r="D48" i="8"/>
  <c r="E48" i="8"/>
  <c r="F48" i="8"/>
  <c r="G48" i="8"/>
  <c r="H48" i="8"/>
  <c r="I48" i="8"/>
  <c r="J48" i="8"/>
  <c r="K48" i="8"/>
  <c r="L48" i="8"/>
  <c r="M48" i="8"/>
  <c r="O48" i="8"/>
  <c r="P48" i="8"/>
  <c r="T48" i="8" s="1"/>
  <c r="Q48" i="8"/>
  <c r="R48" i="8"/>
  <c r="S48" i="8"/>
  <c r="D49" i="8"/>
  <c r="E49" i="8"/>
  <c r="F49" i="8"/>
  <c r="G49" i="8"/>
  <c r="H49" i="8"/>
  <c r="I49" i="8"/>
  <c r="J49" i="8"/>
  <c r="K49" i="8"/>
  <c r="L49" i="8"/>
  <c r="M49" i="8"/>
  <c r="O49" i="8"/>
  <c r="P49" i="8"/>
  <c r="Q49" i="8"/>
  <c r="R49" i="8"/>
  <c r="S49" i="8"/>
  <c r="T49" i="8"/>
  <c r="D50" i="8"/>
  <c r="E50" i="8"/>
  <c r="F50" i="8"/>
  <c r="G50" i="8"/>
  <c r="H50" i="8"/>
  <c r="I50" i="8"/>
  <c r="J50" i="8"/>
  <c r="K50" i="8"/>
  <c r="L50" i="8"/>
  <c r="M50" i="8"/>
  <c r="O50" i="8"/>
  <c r="P50" i="8"/>
  <c r="T50" i="8" s="1"/>
  <c r="Q50" i="8"/>
  <c r="R50" i="8"/>
  <c r="S50" i="8"/>
  <c r="D51" i="8"/>
  <c r="E51" i="8"/>
  <c r="F51" i="8"/>
  <c r="G51" i="8"/>
  <c r="H51" i="8"/>
  <c r="I51" i="8"/>
  <c r="J51" i="8"/>
  <c r="K51" i="8"/>
  <c r="L51" i="8"/>
  <c r="M51" i="8"/>
  <c r="O51" i="8"/>
  <c r="P51" i="8"/>
  <c r="Q51" i="8"/>
  <c r="R51" i="8"/>
  <c r="S51" i="8"/>
  <c r="T51" i="8"/>
  <c r="D52" i="8"/>
  <c r="E52" i="8"/>
  <c r="F52" i="8"/>
  <c r="G52" i="8"/>
  <c r="H52" i="8"/>
  <c r="I52" i="8"/>
  <c r="J52" i="8"/>
  <c r="K52" i="8"/>
  <c r="L52" i="8"/>
  <c r="M52" i="8"/>
  <c r="O52" i="8"/>
  <c r="P52" i="8"/>
  <c r="Q52" i="8"/>
  <c r="R52" i="8"/>
  <c r="S52" i="8"/>
  <c r="T52" i="8"/>
  <c r="D53" i="8"/>
  <c r="E53" i="8"/>
  <c r="F53" i="8"/>
  <c r="G53" i="8"/>
  <c r="H53" i="8"/>
  <c r="I53" i="8"/>
  <c r="J53" i="8"/>
  <c r="K53" i="8"/>
  <c r="L53" i="8"/>
  <c r="M53" i="8"/>
  <c r="O53" i="8"/>
  <c r="P53" i="8"/>
  <c r="T53" i="8" s="1"/>
  <c r="Q53" i="8"/>
  <c r="R53" i="8"/>
  <c r="S53" i="8"/>
  <c r="D54" i="8"/>
  <c r="E54" i="8"/>
  <c r="F54" i="8"/>
  <c r="G54" i="8"/>
  <c r="H54" i="8"/>
  <c r="I54" i="8"/>
  <c r="J54" i="8"/>
  <c r="K54" i="8"/>
  <c r="L54" i="8"/>
  <c r="M54" i="8"/>
  <c r="O54" i="8"/>
  <c r="P54" i="8"/>
  <c r="Q54" i="8"/>
  <c r="R54" i="8"/>
  <c r="S54" i="8"/>
  <c r="T54" i="8"/>
  <c r="D55" i="8"/>
  <c r="E55" i="8"/>
  <c r="F55" i="8"/>
  <c r="G55" i="8"/>
  <c r="H55" i="8"/>
  <c r="I55" i="8"/>
  <c r="J55" i="8"/>
  <c r="K55" i="8"/>
  <c r="L55" i="8"/>
  <c r="M55" i="8"/>
  <c r="O55" i="8"/>
  <c r="P55" i="8"/>
  <c r="Q55" i="8"/>
  <c r="R55" i="8"/>
  <c r="S55" i="8"/>
  <c r="T55" i="8"/>
  <c r="D56" i="8"/>
  <c r="E56" i="8"/>
  <c r="F56" i="8"/>
  <c r="G56" i="8"/>
  <c r="H56" i="8"/>
  <c r="I56" i="8"/>
  <c r="J56" i="8"/>
  <c r="K56" i="8"/>
  <c r="L56" i="8"/>
  <c r="M56" i="8"/>
  <c r="O56" i="8"/>
  <c r="P56" i="8"/>
  <c r="Q56" i="8"/>
  <c r="R56" i="8"/>
  <c r="S56" i="8"/>
  <c r="T56" i="8"/>
  <c r="D57" i="8"/>
  <c r="E57" i="8"/>
  <c r="F57" i="8"/>
  <c r="G57" i="8"/>
  <c r="H57" i="8"/>
  <c r="I57" i="8"/>
  <c r="J57" i="8"/>
  <c r="K57" i="8"/>
  <c r="L57" i="8"/>
  <c r="M57" i="8"/>
  <c r="O57" i="8"/>
  <c r="P57" i="8"/>
  <c r="T57" i="8" s="1"/>
  <c r="Q57" i="8"/>
  <c r="R57" i="8"/>
  <c r="S57" i="8"/>
  <c r="D58" i="8"/>
  <c r="E58" i="8"/>
  <c r="F58" i="8"/>
  <c r="G58" i="8"/>
  <c r="H58" i="8"/>
  <c r="I58" i="8"/>
  <c r="J58" i="8"/>
  <c r="K58" i="8"/>
  <c r="L58" i="8"/>
  <c r="M58" i="8"/>
  <c r="O58" i="8"/>
  <c r="P58" i="8"/>
  <c r="Q58" i="8"/>
  <c r="R58" i="8"/>
  <c r="S58" i="8"/>
  <c r="T58" i="8"/>
  <c r="D59" i="8"/>
  <c r="E59" i="8"/>
  <c r="F59" i="8"/>
  <c r="G59" i="8"/>
  <c r="H59" i="8"/>
  <c r="I59" i="8"/>
  <c r="J59" i="8"/>
  <c r="K59" i="8"/>
  <c r="L59" i="8"/>
  <c r="M59" i="8"/>
  <c r="O59" i="8"/>
  <c r="P59" i="8"/>
  <c r="T59" i="8" s="1"/>
  <c r="Q59" i="8"/>
  <c r="R59" i="8"/>
  <c r="S59" i="8"/>
  <c r="D60" i="8"/>
  <c r="E60" i="8"/>
  <c r="F60" i="8"/>
  <c r="G60" i="8"/>
  <c r="H60" i="8"/>
  <c r="I60" i="8"/>
  <c r="J60" i="8"/>
  <c r="K60" i="8"/>
  <c r="L60" i="8"/>
  <c r="M60" i="8"/>
  <c r="O60" i="8"/>
  <c r="P60" i="8"/>
  <c r="Q60" i="8"/>
  <c r="R60" i="8"/>
  <c r="S60" i="8"/>
  <c r="T60" i="8"/>
  <c r="D61" i="8"/>
  <c r="E61" i="8"/>
  <c r="F61" i="8"/>
  <c r="G61" i="8"/>
  <c r="H61" i="8"/>
  <c r="I61" i="8"/>
  <c r="J61" i="8"/>
  <c r="K61" i="8"/>
  <c r="L61" i="8"/>
  <c r="M61" i="8"/>
  <c r="O61" i="8"/>
  <c r="P61" i="8"/>
  <c r="Q61" i="8"/>
  <c r="R61" i="8"/>
  <c r="S61" i="8"/>
  <c r="T61" i="8"/>
  <c r="D62" i="8"/>
  <c r="E62" i="8"/>
  <c r="F62" i="8"/>
  <c r="G62" i="8"/>
  <c r="H62" i="8"/>
  <c r="I62" i="8"/>
  <c r="J62" i="8"/>
  <c r="K62" i="8"/>
  <c r="L62" i="8"/>
  <c r="M62" i="8"/>
  <c r="O62" i="8"/>
  <c r="P62" i="8"/>
  <c r="Q62" i="8"/>
  <c r="R62" i="8"/>
  <c r="S62" i="8"/>
  <c r="T62" i="8"/>
  <c r="D63" i="8"/>
  <c r="E63" i="8"/>
  <c r="F63" i="8"/>
  <c r="G63" i="8"/>
  <c r="H63" i="8"/>
  <c r="I63" i="8"/>
  <c r="J63" i="8"/>
  <c r="K63" i="8"/>
  <c r="L63" i="8"/>
  <c r="M63" i="8"/>
  <c r="O63" i="8"/>
  <c r="P63" i="8"/>
  <c r="T63" i="8" s="1"/>
  <c r="Q63" i="8"/>
  <c r="R63" i="8"/>
  <c r="S63" i="8"/>
  <c r="D64" i="8"/>
  <c r="E64" i="8"/>
  <c r="F64" i="8"/>
  <c r="G64" i="8"/>
  <c r="H64" i="8"/>
  <c r="I64" i="8"/>
  <c r="J64" i="8"/>
  <c r="K64" i="8"/>
  <c r="L64" i="8"/>
  <c r="M64" i="8"/>
  <c r="O64" i="8"/>
  <c r="P64" i="8"/>
  <c r="Q64" i="8"/>
  <c r="R64" i="8"/>
  <c r="S64" i="8"/>
  <c r="T64" i="8"/>
  <c r="D65" i="8"/>
  <c r="E65" i="8"/>
  <c r="F65" i="8"/>
  <c r="G65" i="8"/>
  <c r="H65" i="8"/>
  <c r="I65" i="8"/>
  <c r="J65" i="8"/>
  <c r="K65" i="8"/>
  <c r="L65" i="8"/>
  <c r="M65" i="8"/>
  <c r="O65" i="8"/>
  <c r="P65" i="8"/>
  <c r="Q65" i="8"/>
  <c r="R65" i="8"/>
  <c r="S65" i="8"/>
  <c r="T65" i="8"/>
  <c r="D66" i="8"/>
  <c r="E66" i="8"/>
  <c r="F66" i="8"/>
  <c r="G66" i="8"/>
  <c r="H66" i="8"/>
  <c r="I66" i="8"/>
  <c r="J66" i="8"/>
  <c r="K66" i="8"/>
  <c r="L66" i="8"/>
  <c r="M66" i="8"/>
  <c r="O66" i="8"/>
  <c r="P66" i="8"/>
  <c r="T66" i="8" s="1"/>
  <c r="Q66" i="8"/>
  <c r="R66" i="8"/>
  <c r="S66" i="8"/>
  <c r="D67" i="8"/>
  <c r="E67" i="8"/>
  <c r="F67" i="8"/>
  <c r="G67" i="8"/>
  <c r="H67" i="8"/>
  <c r="I67" i="8"/>
  <c r="J67" i="8"/>
  <c r="K67" i="8"/>
  <c r="L67" i="8"/>
  <c r="M67" i="8"/>
  <c r="O67" i="8"/>
  <c r="P67" i="8"/>
  <c r="Q67" i="8"/>
  <c r="R67" i="8"/>
  <c r="S67" i="8"/>
  <c r="T67" i="8"/>
  <c r="D68" i="8"/>
  <c r="E68" i="8"/>
  <c r="F68" i="8"/>
  <c r="G68" i="8"/>
  <c r="H68" i="8"/>
  <c r="I68" i="8"/>
  <c r="J68" i="8"/>
  <c r="K68" i="8"/>
  <c r="L68" i="8"/>
  <c r="M68" i="8"/>
  <c r="O68" i="8"/>
  <c r="P68" i="8"/>
  <c r="Q68" i="8"/>
  <c r="R68" i="8"/>
  <c r="S68" i="8"/>
  <c r="T68" i="8"/>
  <c r="D69" i="8"/>
  <c r="E69" i="8"/>
  <c r="F69" i="8"/>
  <c r="G69" i="8"/>
  <c r="H69" i="8"/>
  <c r="I69" i="8"/>
  <c r="J69" i="8"/>
  <c r="K69" i="8"/>
  <c r="L69" i="8"/>
  <c r="M69" i="8"/>
  <c r="O69" i="8"/>
  <c r="P69" i="8"/>
  <c r="T69" i="8" s="1"/>
  <c r="Q69" i="8"/>
  <c r="R69" i="8"/>
  <c r="S69" i="8"/>
  <c r="D70" i="8"/>
  <c r="E70" i="8"/>
  <c r="F70" i="8"/>
  <c r="G70" i="8"/>
  <c r="H70" i="8"/>
  <c r="I70" i="8"/>
  <c r="J70" i="8"/>
  <c r="K70" i="8"/>
  <c r="L70" i="8"/>
  <c r="M70" i="8"/>
  <c r="O70" i="8"/>
  <c r="P70" i="8"/>
  <c r="T70" i="8" s="1"/>
  <c r="Q70" i="8"/>
  <c r="R70" i="8"/>
  <c r="S70" i="8"/>
  <c r="D71" i="8"/>
  <c r="E71" i="8"/>
  <c r="F71" i="8"/>
  <c r="G71" i="8"/>
  <c r="H71" i="8"/>
  <c r="I71" i="8"/>
  <c r="J71" i="8"/>
  <c r="K71" i="8"/>
  <c r="L71" i="8"/>
  <c r="M71" i="8"/>
  <c r="O71" i="8"/>
  <c r="P71" i="8"/>
  <c r="Q71" i="8"/>
  <c r="R71" i="8"/>
  <c r="S71" i="8"/>
  <c r="T71" i="8"/>
  <c r="D72" i="8"/>
  <c r="E72" i="8"/>
  <c r="F72" i="8"/>
  <c r="G72" i="8"/>
  <c r="H72" i="8"/>
  <c r="I72" i="8"/>
  <c r="J72" i="8"/>
  <c r="K72" i="8"/>
  <c r="L72" i="8"/>
  <c r="M72" i="8"/>
  <c r="O72" i="8"/>
  <c r="P72" i="8"/>
  <c r="Q72" i="8"/>
  <c r="R72" i="8"/>
  <c r="S72" i="8"/>
  <c r="T72" i="8"/>
  <c r="D73" i="8"/>
  <c r="E73" i="8"/>
  <c r="F73" i="8"/>
  <c r="G73" i="8"/>
  <c r="H73" i="8"/>
  <c r="I73" i="8"/>
  <c r="J73" i="8"/>
  <c r="K73" i="8"/>
  <c r="L73" i="8"/>
  <c r="M73" i="8"/>
  <c r="O73" i="8"/>
  <c r="P73" i="8"/>
  <c r="Q73" i="8"/>
  <c r="R73" i="8"/>
  <c r="S73" i="8"/>
  <c r="T73" i="8"/>
  <c r="D74" i="8"/>
  <c r="E74" i="8"/>
  <c r="F74" i="8"/>
  <c r="G74" i="8"/>
  <c r="H74" i="8"/>
  <c r="I74" i="8"/>
  <c r="J74" i="8"/>
  <c r="K74" i="8"/>
  <c r="L74" i="8"/>
  <c r="M74" i="8"/>
  <c r="O74" i="8"/>
  <c r="P74" i="8"/>
  <c r="T74" i="8" s="1"/>
  <c r="Q74" i="8"/>
  <c r="R74" i="8"/>
  <c r="S74" i="8"/>
  <c r="D75" i="8"/>
  <c r="E75" i="8"/>
  <c r="F75" i="8"/>
  <c r="G75" i="8"/>
  <c r="H75" i="8"/>
  <c r="I75" i="8"/>
  <c r="J75" i="8"/>
  <c r="K75" i="8"/>
  <c r="L75" i="8"/>
  <c r="M75" i="8"/>
  <c r="O75" i="8"/>
  <c r="P75" i="8"/>
  <c r="Q75" i="8"/>
  <c r="R75" i="8"/>
  <c r="S75" i="8"/>
  <c r="T75" i="8"/>
  <c r="D76" i="8"/>
  <c r="E76" i="8"/>
  <c r="F76" i="8"/>
  <c r="G76" i="8"/>
  <c r="H76" i="8"/>
  <c r="I76" i="8"/>
  <c r="J76" i="8"/>
  <c r="K76" i="8"/>
  <c r="L76" i="8"/>
  <c r="M76" i="8"/>
  <c r="O76" i="8"/>
  <c r="P76" i="8"/>
  <c r="T76" i="8" s="1"/>
  <c r="Q76" i="8"/>
  <c r="R76" i="8"/>
  <c r="S76" i="8"/>
  <c r="D77" i="8"/>
  <c r="E77" i="8"/>
  <c r="F77" i="8"/>
  <c r="G77" i="8"/>
  <c r="H77" i="8"/>
  <c r="I77" i="8"/>
  <c r="J77" i="8"/>
  <c r="K77" i="8"/>
  <c r="L77" i="8"/>
  <c r="M77" i="8"/>
  <c r="O77" i="8"/>
  <c r="P77" i="8"/>
  <c r="Q77" i="8"/>
  <c r="R77" i="8"/>
  <c r="S77" i="8"/>
  <c r="T77" i="8"/>
  <c r="D78" i="8"/>
  <c r="E78" i="8"/>
  <c r="F78" i="8"/>
  <c r="G78" i="8"/>
  <c r="H78" i="8"/>
  <c r="I78" i="8"/>
  <c r="J78" i="8"/>
  <c r="K78" i="8"/>
  <c r="L78" i="8"/>
  <c r="M78" i="8"/>
  <c r="O78" i="8"/>
  <c r="P78" i="8"/>
  <c r="Q78" i="8"/>
  <c r="R78" i="8"/>
  <c r="S78" i="8"/>
  <c r="T78" i="8"/>
  <c r="D79" i="8"/>
  <c r="E79" i="8"/>
  <c r="F79" i="8"/>
  <c r="G79" i="8"/>
  <c r="H79" i="8"/>
  <c r="I79" i="8"/>
  <c r="J79" i="8"/>
  <c r="K79" i="8"/>
  <c r="L79" i="8"/>
  <c r="M79" i="8"/>
  <c r="O79" i="8"/>
  <c r="P79" i="8"/>
  <c r="Q79" i="8"/>
  <c r="R79" i="8"/>
  <c r="S79" i="8"/>
  <c r="T79" i="8"/>
  <c r="D80" i="8"/>
  <c r="E80" i="8"/>
  <c r="F80" i="8"/>
  <c r="G80" i="8"/>
  <c r="H80" i="8"/>
  <c r="I80" i="8"/>
  <c r="J80" i="8"/>
  <c r="K80" i="8"/>
  <c r="L80" i="8"/>
  <c r="M80" i="8"/>
  <c r="O80" i="8"/>
  <c r="P80" i="8"/>
  <c r="T80" i="8" s="1"/>
  <c r="Q80" i="8"/>
  <c r="R80" i="8"/>
  <c r="S80" i="8"/>
  <c r="D81" i="8"/>
  <c r="E81" i="8"/>
  <c r="F81" i="8"/>
  <c r="G81" i="8"/>
  <c r="H81" i="8"/>
  <c r="I81" i="8"/>
  <c r="J81" i="8"/>
  <c r="K81" i="8"/>
  <c r="L81" i="8"/>
  <c r="M81" i="8"/>
  <c r="O81" i="8"/>
  <c r="P81" i="8"/>
  <c r="T81" i="8" s="1"/>
  <c r="Q81" i="8"/>
  <c r="R81" i="8"/>
  <c r="S81" i="8"/>
  <c r="D82" i="8"/>
  <c r="E82" i="8"/>
  <c r="F82" i="8"/>
  <c r="G82" i="8"/>
  <c r="H82" i="8"/>
  <c r="I82" i="8"/>
  <c r="J82" i="8"/>
  <c r="K82" i="8"/>
  <c r="L82" i="8"/>
  <c r="M82" i="8"/>
  <c r="O82" i="8"/>
  <c r="P82" i="8"/>
  <c r="Q82" i="8"/>
  <c r="R82" i="8"/>
  <c r="S82" i="8"/>
  <c r="T82" i="8"/>
  <c r="D83" i="8"/>
  <c r="E83" i="8"/>
  <c r="F83" i="8"/>
  <c r="G83" i="8"/>
  <c r="H83" i="8"/>
  <c r="I83" i="8"/>
  <c r="J83" i="8"/>
  <c r="K83" i="8"/>
  <c r="L83" i="8"/>
  <c r="M83" i="8"/>
  <c r="O83" i="8"/>
  <c r="P83" i="8"/>
  <c r="Q83" i="8"/>
  <c r="R83" i="8"/>
  <c r="S83" i="8"/>
  <c r="T83" i="8"/>
  <c r="D84" i="8"/>
  <c r="E84" i="8"/>
  <c r="F84" i="8"/>
  <c r="G84" i="8"/>
  <c r="H84" i="8"/>
  <c r="I84" i="8"/>
  <c r="J84" i="8"/>
  <c r="K84" i="8"/>
  <c r="L84" i="8"/>
  <c r="M84" i="8"/>
  <c r="O84" i="8"/>
  <c r="P84" i="8"/>
  <c r="T84" i="8" s="1"/>
  <c r="Q84" i="8"/>
  <c r="R84" i="8"/>
  <c r="S84" i="8"/>
  <c r="D85" i="8"/>
  <c r="E85" i="8"/>
  <c r="F85" i="8"/>
  <c r="G85" i="8"/>
  <c r="H85" i="8"/>
  <c r="I85" i="8"/>
  <c r="J85" i="8"/>
  <c r="K85" i="8"/>
  <c r="L85" i="8"/>
  <c r="M85" i="8"/>
  <c r="O85" i="8"/>
  <c r="P85" i="8"/>
  <c r="T85" i="8" s="1"/>
  <c r="Q85" i="8"/>
  <c r="R85" i="8"/>
  <c r="S85" i="8"/>
  <c r="D86" i="8"/>
  <c r="E86" i="8"/>
  <c r="F86" i="8"/>
  <c r="G86" i="8"/>
  <c r="H86" i="8"/>
  <c r="I86" i="8"/>
  <c r="J86" i="8"/>
  <c r="K86" i="8"/>
  <c r="L86" i="8"/>
  <c r="M86" i="8"/>
  <c r="O86" i="8"/>
  <c r="P86" i="8"/>
  <c r="Q86" i="8"/>
  <c r="R86" i="8"/>
  <c r="S86" i="8"/>
  <c r="T86" i="8"/>
  <c r="D87" i="8"/>
  <c r="E87" i="8"/>
  <c r="F87" i="8"/>
  <c r="G87" i="8"/>
  <c r="H87" i="8"/>
  <c r="I87" i="8"/>
  <c r="J87" i="8"/>
  <c r="K87" i="8"/>
  <c r="L87" i="8"/>
  <c r="M87" i="8"/>
  <c r="O87" i="8"/>
  <c r="P87" i="8"/>
  <c r="T87" i="8" s="1"/>
  <c r="Q87" i="8"/>
  <c r="R87" i="8"/>
  <c r="S87" i="8"/>
  <c r="D88" i="8"/>
  <c r="E88" i="8"/>
  <c r="F88" i="8"/>
  <c r="G88" i="8"/>
  <c r="H88" i="8"/>
  <c r="I88" i="8"/>
  <c r="J88" i="8"/>
  <c r="K88" i="8"/>
  <c r="L88" i="8"/>
  <c r="M88" i="8"/>
  <c r="O88" i="8"/>
  <c r="P88" i="8"/>
  <c r="Q88" i="8"/>
  <c r="R88" i="8"/>
  <c r="S88" i="8"/>
  <c r="T88" i="8"/>
  <c r="D89" i="8"/>
  <c r="E89" i="8"/>
  <c r="F89" i="8"/>
  <c r="G89" i="8"/>
  <c r="H89" i="8"/>
  <c r="I89" i="8"/>
  <c r="J89" i="8"/>
  <c r="K89" i="8"/>
  <c r="L89" i="8"/>
  <c r="M89" i="8"/>
  <c r="O89" i="8"/>
  <c r="P89" i="8"/>
  <c r="Q89" i="8"/>
  <c r="R89" i="8"/>
  <c r="S89" i="8"/>
  <c r="T89" i="8"/>
  <c r="D90" i="8"/>
  <c r="E90" i="8"/>
  <c r="F90" i="8"/>
  <c r="G90" i="8"/>
  <c r="H90" i="8"/>
  <c r="I90" i="8"/>
  <c r="J90" i="8"/>
  <c r="K90" i="8"/>
  <c r="L90" i="8"/>
  <c r="M90" i="8"/>
  <c r="O90" i="8"/>
  <c r="P90" i="8"/>
  <c r="Q90" i="8"/>
  <c r="R90" i="8"/>
  <c r="S90" i="8"/>
  <c r="T90" i="8"/>
  <c r="D91" i="8"/>
  <c r="E91" i="8"/>
  <c r="F91" i="8"/>
  <c r="G91" i="8"/>
  <c r="H91" i="8"/>
  <c r="I91" i="8"/>
  <c r="J91" i="8"/>
  <c r="K91" i="8"/>
  <c r="L91" i="8"/>
  <c r="M91" i="8"/>
  <c r="O91" i="8"/>
  <c r="P91" i="8"/>
  <c r="T91" i="8" s="1"/>
  <c r="Q91" i="8"/>
  <c r="R91" i="8"/>
  <c r="S91" i="8"/>
  <c r="D92" i="8"/>
  <c r="E92" i="8"/>
  <c r="F92" i="8"/>
  <c r="G92" i="8"/>
  <c r="H92" i="8"/>
  <c r="I92" i="8"/>
  <c r="J92" i="8"/>
  <c r="K92" i="8"/>
  <c r="L92" i="8"/>
  <c r="M92" i="8"/>
  <c r="O92" i="8"/>
  <c r="P92" i="8"/>
  <c r="Q92" i="8"/>
  <c r="R92" i="8"/>
  <c r="S92" i="8"/>
  <c r="T92" i="8"/>
  <c r="D93" i="8"/>
  <c r="E93" i="8"/>
  <c r="F93" i="8"/>
  <c r="G93" i="8"/>
  <c r="H93" i="8"/>
  <c r="I93" i="8"/>
  <c r="J93" i="8"/>
  <c r="K93" i="8"/>
  <c r="L93" i="8"/>
  <c r="M93" i="8"/>
  <c r="O93" i="8"/>
  <c r="P93" i="8"/>
  <c r="T93" i="8" s="1"/>
  <c r="Q93" i="8"/>
  <c r="R93" i="8"/>
  <c r="S93" i="8"/>
  <c r="D94" i="8"/>
  <c r="E94" i="8"/>
  <c r="F94" i="8"/>
  <c r="G94" i="8"/>
  <c r="H94" i="8"/>
  <c r="I94" i="8"/>
  <c r="J94" i="8"/>
  <c r="K94" i="8"/>
  <c r="L94" i="8"/>
  <c r="M94" i="8"/>
  <c r="O94" i="8"/>
  <c r="P94" i="8"/>
  <c r="Q94" i="8"/>
  <c r="R94" i="8"/>
  <c r="S94" i="8"/>
  <c r="T94" i="8"/>
  <c r="D95" i="8"/>
  <c r="E95" i="8"/>
  <c r="F95" i="8"/>
  <c r="G95" i="8"/>
  <c r="H95" i="8"/>
  <c r="I95" i="8"/>
  <c r="J95" i="8"/>
  <c r="K95" i="8"/>
  <c r="L95" i="8"/>
  <c r="M95" i="8"/>
  <c r="O95" i="8"/>
  <c r="P95" i="8"/>
  <c r="Q95" i="8"/>
  <c r="R95" i="8"/>
  <c r="S95" i="8"/>
  <c r="T95" i="8"/>
  <c r="D96" i="8"/>
  <c r="E96" i="8"/>
  <c r="F96" i="8"/>
  <c r="G96" i="8"/>
  <c r="H96" i="8"/>
  <c r="I96" i="8"/>
  <c r="J96" i="8"/>
  <c r="K96" i="8"/>
  <c r="L96" i="8"/>
  <c r="M96" i="8"/>
  <c r="O96" i="8"/>
  <c r="P96" i="8"/>
  <c r="T96" i="8" s="1"/>
  <c r="Q96" i="8"/>
  <c r="R96" i="8"/>
  <c r="S96" i="8"/>
  <c r="D97" i="8"/>
  <c r="E97" i="8"/>
  <c r="F97" i="8"/>
  <c r="G97" i="8"/>
  <c r="H97" i="8"/>
  <c r="I97" i="8"/>
  <c r="J97" i="8"/>
  <c r="K97" i="8"/>
  <c r="L97" i="8"/>
  <c r="M97" i="8"/>
  <c r="O97" i="8"/>
  <c r="P97" i="8"/>
  <c r="T97" i="8" s="1"/>
  <c r="Q97" i="8"/>
  <c r="R97" i="8"/>
  <c r="S97" i="8"/>
  <c r="D98" i="8"/>
  <c r="E98" i="8"/>
  <c r="F98" i="8"/>
  <c r="G98" i="8"/>
  <c r="H98" i="8"/>
  <c r="I98" i="8"/>
  <c r="J98" i="8"/>
  <c r="K98" i="8"/>
  <c r="L98" i="8"/>
  <c r="M98" i="8"/>
  <c r="O98" i="8"/>
  <c r="P98" i="8"/>
  <c r="Q98" i="8"/>
  <c r="R98" i="8"/>
  <c r="S98" i="8"/>
  <c r="T98" i="8"/>
  <c r="D99" i="8"/>
  <c r="E99" i="8"/>
  <c r="F99" i="8"/>
  <c r="G99" i="8"/>
  <c r="H99" i="8"/>
  <c r="I99" i="8"/>
  <c r="J99" i="8"/>
  <c r="K99" i="8"/>
  <c r="L99" i="8"/>
  <c r="M99" i="8"/>
  <c r="O99" i="8"/>
  <c r="P99" i="8"/>
  <c r="T99" i="8" s="1"/>
  <c r="Q99" i="8"/>
  <c r="R99" i="8"/>
  <c r="S99" i="8"/>
  <c r="D100" i="8"/>
  <c r="E100" i="8"/>
  <c r="F100" i="8"/>
  <c r="G100" i="8"/>
  <c r="H100" i="8"/>
  <c r="I100" i="8"/>
  <c r="J100" i="8"/>
  <c r="K100" i="8"/>
  <c r="L100" i="8"/>
  <c r="M100" i="8"/>
  <c r="O100" i="8"/>
  <c r="P100" i="8"/>
  <c r="T100" i="8" s="1"/>
  <c r="Q100" i="8"/>
  <c r="R100" i="8"/>
  <c r="S100" i="8"/>
  <c r="D101" i="8"/>
  <c r="E101" i="8"/>
  <c r="F101" i="8"/>
  <c r="G101" i="8"/>
  <c r="H101" i="8"/>
  <c r="I101" i="8"/>
  <c r="J101" i="8"/>
  <c r="K101" i="8"/>
  <c r="L101" i="8"/>
  <c r="M101" i="8"/>
  <c r="O101" i="8"/>
  <c r="P101" i="8"/>
  <c r="Q101" i="8"/>
  <c r="R101" i="8"/>
  <c r="S101" i="8"/>
  <c r="T101" i="8"/>
  <c r="D102" i="8"/>
  <c r="E102" i="8"/>
  <c r="F102" i="8"/>
  <c r="G102" i="8"/>
  <c r="H102" i="8"/>
  <c r="I102" i="8"/>
  <c r="J102" i="8"/>
  <c r="K102" i="8"/>
  <c r="L102" i="8"/>
  <c r="M102" i="8"/>
  <c r="O102" i="8"/>
  <c r="P102" i="8"/>
  <c r="T102" i="8" s="1"/>
  <c r="Q102" i="8"/>
  <c r="R102" i="8"/>
  <c r="S102" i="8"/>
  <c r="D103" i="8"/>
  <c r="E103" i="8"/>
  <c r="F103" i="8"/>
  <c r="G103" i="8"/>
  <c r="H103" i="8"/>
  <c r="I103" i="8"/>
  <c r="J103" i="8"/>
  <c r="K103" i="8"/>
  <c r="L103" i="8"/>
  <c r="M103" i="8"/>
  <c r="O103" i="8"/>
  <c r="P103" i="8"/>
  <c r="Q103" i="8"/>
  <c r="R103" i="8"/>
  <c r="S103" i="8"/>
  <c r="T103" i="8"/>
  <c r="D104" i="8"/>
  <c r="E104" i="8"/>
  <c r="F104" i="8"/>
  <c r="G104" i="8"/>
  <c r="H104" i="8"/>
  <c r="I104" i="8"/>
  <c r="J104" i="8"/>
  <c r="K104" i="8"/>
  <c r="L104" i="8"/>
  <c r="M104" i="8"/>
  <c r="O104" i="8"/>
  <c r="P104" i="8"/>
  <c r="Q104" i="8"/>
  <c r="R104" i="8"/>
  <c r="S104" i="8"/>
  <c r="T104" i="8"/>
  <c r="D105" i="8"/>
  <c r="E105" i="8"/>
  <c r="F105" i="8"/>
  <c r="G105" i="8"/>
  <c r="H105" i="8"/>
  <c r="I105" i="8"/>
  <c r="J105" i="8"/>
  <c r="K105" i="8"/>
  <c r="L105" i="8"/>
  <c r="M105" i="8"/>
  <c r="O105" i="8"/>
  <c r="P105" i="8"/>
  <c r="Q105" i="8"/>
  <c r="R105" i="8"/>
  <c r="S105" i="8"/>
  <c r="T105" i="8"/>
  <c r="D106" i="8"/>
  <c r="E106" i="8"/>
  <c r="F106" i="8"/>
  <c r="G106" i="8"/>
  <c r="H106" i="8"/>
  <c r="I106" i="8"/>
  <c r="J106" i="8"/>
  <c r="K106" i="8"/>
  <c r="L106" i="8"/>
  <c r="M106" i="8"/>
  <c r="O106" i="8"/>
  <c r="P106" i="8"/>
  <c r="T106" i="8" s="1"/>
  <c r="Q106" i="8"/>
  <c r="R106" i="8"/>
  <c r="S106" i="8"/>
  <c r="D107" i="8"/>
  <c r="E107" i="8"/>
  <c r="F107" i="8"/>
  <c r="G107" i="8"/>
  <c r="H107" i="8"/>
  <c r="I107" i="8"/>
  <c r="J107" i="8"/>
  <c r="K107" i="8"/>
  <c r="L107" i="8"/>
  <c r="M107" i="8"/>
  <c r="O107" i="8"/>
  <c r="P107" i="8"/>
  <c r="Q107" i="8"/>
  <c r="R107" i="8"/>
  <c r="S107" i="8"/>
  <c r="T107" i="8"/>
  <c r="D108" i="8"/>
  <c r="E108" i="8"/>
  <c r="F108" i="8"/>
  <c r="G108" i="8"/>
  <c r="H108" i="8"/>
  <c r="I108" i="8"/>
  <c r="J108" i="8"/>
  <c r="K108" i="8"/>
  <c r="L108" i="8"/>
  <c r="M108" i="8"/>
  <c r="O108" i="8"/>
  <c r="P108" i="8"/>
  <c r="T108" i="8" s="1"/>
  <c r="Q108" i="8"/>
  <c r="R108" i="8"/>
  <c r="S108" i="8"/>
  <c r="D109" i="8"/>
  <c r="E109" i="8"/>
  <c r="F109" i="8"/>
  <c r="G109" i="8"/>
  <c r="H109" i="8"/>
  <c r="I109" i="8"/>
  <c r="J109" i="8"/>
  <c r="K109" i="8"/>
  <c r="L109" i="8"/>
  <c r="M109" i="8"/>
  <c r="O109" i="8"/>
  <c r="P109" i="8"/>
  <c r="T109" i="8" s="1"/>
  <c r="Q109" i="8"/>
  <c r="R109" i="8"/>
  <c r="S109" i="8"/>
  <c r="D110" i="8"/>
  <c r="E110" i="8"/>
  <c r="F110" i="8"/>
  <c r="G110" i="8"/>
  <c r="H110" i="8"/>
  <c r="I110" i="8"/>
  <c r="J110" i="8"/>
  <c r="K110" i="8"/>
  <c r="L110" i="8"/>
  <c r="M110" i="8"/>
  <c r="O110" i="8"/>
  <c r="P110" i="8"/>
  <c r="Q110" i="8"/>
  <c r="R110" i="8"/>
  <c r="S110" i="8"/>
  <c r="T110" i="8"/>
  <c r="D111" i="8"/>
  <c r="E111" i="8"/>
  <c r="F111" i="8"/>
  <c r="G111" i="8"/>
  <c r="H111" i="8"/>
  <c r="I111" i="8"/>
  <c r="J111" i="8"/>
  <c r="K111" i="8"/>
  <c r="L111" i="8"/>
  <c r="M111" i="8"/>
  <c r="O111" i="8"/>
  <c r="P111" i="8"/>
  <c r="Q111" i="8"/>
  <c r="R111" i="8"/>
  <c r="S111" i="8"/>
  <c r="T111" i="8"/>
  <c r="D112" i="8"/>
  <c r="E112" i="8"/>
  <c r="F112" i="8"/>
  <c r="G112" i="8"/>
  <c r="H112" i="8"/>
  <c r="I112" i="8"/>
  <c r="J112" i="8"/>
  <c r="K112" i="8"/>
  <c r="L112" i="8"/>
  <c r="M112" i="8"/>
  <c r="O112" i="8"/>
  <c r="P112" i="8"/>
  <c r="Q112" i="8"/>
  <c r="R112" i="8"/>
  <c r="S112" i="8"/>
  <c r="T112" i="8"/>
  <c r="D113" i="8"/>
  <c r="E113" i="8"/>
  <c r="F113" i="8"/>
  <c r="G113" i="8"/>
  <c r="H113" i="8"/>
  <c r="I113" i="8"/>
  <c r="J113" i="8"/>
  <c r="K113" i="8"/>
  <c r="L113" i="8"/>
  <c r="M113" i="8"/>
  <c r="O113" i="8"/>
  <c r="P113" i="8"/>
  <c r="T113" i="8" s="1"/>
  <c r="Q113" i="8"/>
  <c r="R113" i="8"/>
  <c r="S113" i="8"/>
  <c r="D114" i="8"/>
  <c r="E114" i="8"/>
  <c r="F114" i="8"/>
  <c r="G114" i="8"/>
  <c r="H114" i="8"/>
  <c r="I114" i="8"/>
  <c r="J114" i="8"/>
  <c r="K114" i="8"/>
  <c r="L114" i="8"/>
  <c r="M114" i="8"/>
  <c r="O114" i="8"/>
  <c r="P114" i="8"/>
  <c r="Q114" i="8"/>
  <c r="R114" i="8"/>
  <c r="S114" i="8"/>
  <c r="T114" i="8"/>
  <c r="D115" i="8"/>
  <c r="E115" i="8"/>
  <c r="F115" i="8"/>
  <c r="G115" i="8"/>
  <c r="H115" i="8"/>
  <c r="I115" i="8"/>
  <c r="J115" i="8"/>
  <c r="K115" i="8"/>
  <c r="L115" i="8"/>
  <c r="M115" i="8"/>
  <c r="O115" i="8"/>
  <c r="P115" i="8"/>
  <c r="Q115" i="8"/>
  <c r="R115" i="8"/>
  <c r="S115" i="8"/>
  <c r="T115" i="8"/>
  <c r="D116" i="8"/>
  <c r="E116" i="8"/>
  <c r="F116" i="8"/>
  <c r="G116" i="8"/>
  <c r="H116" i="8"/>
  <c r="I116" i="8"/>
  <c r="J116" i="8"/>
  <c r="K116" i="8"/>
  <c r="L116" i="8"/>
  <c r="M116" i="8"/>
  <c r="O116" i="8"/>
  <c r="P116" i="8"/>
  <c r="Q116" i="8"/>
  <c r="R116" i="8"/>
  <c r="S116" i="8"/>
  <c r="T116" i="8"/>
  <c r="D117" i="8"/>
  <c r="E117" i="8"/>
  <c r="F117" i="8"/>
  <c r="G117" i="8"/>
  <c r="H117" i="8"/>
  <c r="I117" i="8"/>
  <c r="J117" i="8"/>
  <c r="K117" i="8"/>
  <c r="L117" i="8"/>
  <c r="M117" i="8"/>
  <c r="O117" i="8"/>
  <c r="P117" i="8"/>
  <c r="Q117" i="8"/>
  <c r="R117" i="8"/>
  <c r="S117" i="8"/>
  <c r="T117" i="8"/>
  <c r="D118" i="8"/>
  <c r="E118" i="8"/>
  <c r="F118" i="8"/>
  <c r="G118" i="8"/>
  <c r="H118" i="8"/>
  <c r="I118" i="8"/>
  <c r="J118" i="8"/>
  <c r="K118" i="8"/>
  <c r="L118" i="8"/>
  <c r="M118" i="8"/>
  <c r="O118" i="8"/>
  <c r="P118" i="8"/>
  <c r="Q118" i="8"/>
  <c r="R118" i="8"/>
  <c r="S118" i="8"/>
  <c r="T118" i="8"/>
  <c r="D119" i="8"/>
  <c r="E119" i="8"/>
  <c r="F119" i="8"/>
  <c r="G119" i="8"/>
  <c r="H119" i="8"/>
  <c r="I119" i="8"/>
  <c r="J119" i="8"/>
  <c r="K119" i="8"/>
  <c r="L119" i="8"/>
  <c r="M119" i="8"/>
  <c r="O119" i="8"/>
  <c r="P119" i="8"/>
  <c r="Q119" i="8"/>
  <c r="R119" i="8"/>
  <c r="S119" i="8"/>
  <c r="T119" i="8"/>
  <c r="D120" i="8"/>
  <c r="E120" i="8"/>
  <c r="F120" i="8"/>
  <c r="G120" i="8"/>
  <c r="H120" i="8"/>
  <c r="I120" i="8"/>
  <c r="J120" i="8"/>
  <c r="K120" i="8"/>
  <c r="L120" i="8"/>
  <c r="M120" i="8"/>
  <c r="O120" i="8"/>
  <c r="P120" i="8"/>
  <c r="T120" i="8" s="1"/>
  <c r="Q120" i="8"/>
  <c r="R120" i="8"/>
  <c r="S120" i="8"/>
  <c r="D121" i="8"/>
  <c r="E121" i="8"/>
  <c r="F121" i="8"/>
  <c r="G121" i="8"/>
  <c r="H121" i="8"/>
  <c r="I121" i="8"/>
  <c r="J121" i="8"/>
  <c r="K121" i="8"/>
  <c r="L121" i="8"/>
  <c r="M121" i="8"/>
  <c r="O121" i="8"/>
  <c r="P121" i="8"/>
  <c r="Q121" i="8"/>
  <c r="R121" i="8"/>
  <c r="S121" i="8"/>
  <c r="T121" i="8"/>
  <c r="D122" i="8"/>
  <c r="E122" i="8"/>
  <c r="F122" i="8"/>
  <c r="G122" i="8"/>
  <c r="H122" i="8"/>
  <c r="I122" i="8"/>
  <c r="J122" i="8"/>
  <c r="K122" i="8"/>
  <c r="L122" i="8"/>
  <c r="M122" i="8"/>
  <c r="O122" i="8"/>
  <c r="P122" i="8"/>
  <c r="Q122" i="8"/>
  <c r="R122" i="8"/>
  <c r="S122" i="8"/>
  <c r="T122" i="8"/>
  <c r="D123" i="8"/>
  <c r="E123" i="8"/>
  <c r="F123" i="8"/>
  <c r="G123" i="8"/>
  <c r="H123" i="8"/>
  <c r="I123" i="8"/>
  <c r="J123" i="8"/>
  <c r="K123" i="8"/>
  <c r="L123" i="8"/>
  <c r="M123" i="8"/>
  <c r="O123" i="8"/>
  <c r="P123" i="8"/>
  <c r="T123" i="8" s="1"/>
  <c r="Q123" i="8"/>
  <c r="R123" i="8"/>
  <c r="S123" i="8"/>
  <c r="D124" i="8"/>
  <c r="E124" i="8"/>
  <c r="F124" i="8"/>
  <c r="G124" i="8"/>
  <c r="H124" i="8"/>
  <c r="I124" i="8"/>
  <c r="J124" i="8"/>
  <c r="K124" i="8"/>
  <c r="L124" i="8"/>
  <c r="M124" i="8"/>
  <c r="O124" i="8"/>
  <c r="P124" i="8"/>
  <c r="Q124" i="8"/>
  <c r="R124" i="8"/>
  <c r="S124" i="8"/>
  <c r="T124" i="8"/>
  <c r="D125" i="8"/>
  <c r="E125" i="8"/>
  <c r="F125" i="8"/>
  <c r="G125" i="8"/>
  <c r="H125" i="8"/>
  <c r="I125" i="8"/>
  <c r="J125" i="8"/>
  <c r="K125" i="8"/>
  <c r="L125" i="8"/>
  <c r="M125" i="8"/>
  <c r="O125" i="8"/>
  <c r="P125" i="8"/>
  <c r="T125" i="8" s="1"/>
  <c r="Q125" i="8"/>
  <c r="R125" i="8"/>
  <c r="S125" i="8"/>
  <c r="D126" i="8"/>
  <c r="E126" i="8"/>
  <c r="F126" i="8"/>
  <c r="G126" i="8"/>
  <c r="H126" i="8"/>
  <c r="I126" i="8"/>
  <c r="J126" i="8"/>
  <c r="K126" i="8"/>
  <c r="L126" i="8"/>
  <c r="M126" i="8"/>
  <c r="O126" i="8"/>
  <c r="P126" i="8"/>
  <c r="Q126" i="8"/>
  <c r="R126" i="8"/>
  <c r="S126" i="8"/>
  <c r="T126" i="8"/>
  <c r="D127" i="8"/>
  <c r="E127" i="8"/>
  <c r="F127" i="8"/>
  <c r="G127" i="8"/>
  <c r="H127" i="8"/>
  <c r="I127" i="8"/>
  <c r="J127" i="8"/>
  <c r="K127" i="8"/>
  <c r="L127" i="8"/>
  <c r="M127" i="8"/>
  <c r="O127" i="8"/>
  <c r="P127" i="8"/>
  <c r="Q127" i="8"/>
  <c r="R127" i="8"/>
  <c r="S127" i="8"/>
  <c r="T127" i="8"/>
  <c r="D128" i="8"/>
  <c r="E128" i="8"/>
  <c r="F128" i="8"/>
  <c r="G128" i="8"/>
  <c r="H128" i="8"/>
  <c r="I128" i="8"/>
  <c r="J128" i="8"/>
  <c r="K128" i="8"/>
  <c r="L128" i="8"/>
  <c r="M128" i="8"/>
  <c r="O128" i="8"/>
  <c r="P128" i="8"/>
  <c r="Q128" i="8"/>
  <c r="R128" i="8"/>
  <c r="S128" i="8"/>
  <c r="T128" i="8"/>
  <c r="D129" i="8"/>
  <c r="E129" i="8"/>
  <c r="F129" i="8"/>
  <c r="G129" i="8"/>
  <c r="H129" i="8"/>
  <c r="I129" i="8"/>
  <c r="J129" i="8"/>
  <c r="K129" i="8"/>
  <c r="L129" i="8"/>
  <c r="M129" i="8"/>
  <c r="O129" i="8"/>
  <c r="P129" i="8"/>
  <c r="Q129" i="8"/>
  <c r="R129" i="8"/>
  <c r="S129" i="8"/>
  <c r="T129" i="8"/>
  <c r="D130" i="8"/>
  <c r="E130" i="8"/>
  <c r="F130" i="8"/>
  <c r="G130" i="8"/>
  <c r="H130" i="8"/>
  <c r="I130" i="8"/>
  <c r="J130" i="8"/>
  <c r="K130" i="8"/>
  <c r="L130" i="8"/>
  <c r="M130" i="8"/>
  <c r="O130" i="8"/>
  <c r="P130" i="8"/>
  <c r="Q130" i="8"/>
  <c r="R130" i="8"/>
  <c r="S130" i="8"/>
  <c r="T130" i="8"/>
  <c r="D131" i="8"/>
  <c r="E131" i="8"/>
  <c r="F131" i="8"/>
  <c r="G131" i="8"/>
  <c r="H131" i="8"/>
  <c r="I131" i="8"/>
  <c r="J131" i="8"/>
  <c r="K131" i="8"/>
  <c r="L131" i="8"/>
  <c r="M131" i="8"/>
  <c r="O131" i="8"/>
  <c r="P131" i="8"/>
  <c r="Q131" i="8"/>
  <c r="R131" i="8"/>
  <c r="S131" i="8"/>
  <c r="T131" i="8"/>
  <c r="D132" i="8"/>
  <c r="E132" i="8"/>
  <c r="F132" i="8"/>
  <c r="G132" i="8"/>
  <c r="H132" i="8"/>
  <c r="I132" i="8"/>
  <c r="J132" i="8"/>
  <c r="K132" i="8"/>
  <c r="L132" i="8"/>
  <c r="M132" i="8"/>
  <c r="O132" i="8"/>
  <c r="P132" i="8"/>
  <c r="Q132" i="8"/>
  <c r="R132" i="8"/>
  <c r="S132" i="8"/>
  <c r="T132" i="8"/>
  <c r="D133" i="8"/>
  <c r="E133" i="8"/>
  <c r="F133" i="8"/>
  <c r="G133" i="8"/>
  <c r="H133" i="8"/>
  <c r="I133" i="8"/>
  <c r="J133" i="8"/>
  <c r="K133" i="8"/>
  <c r="L133" i="8"/>
  <c r="M133" i="8"/>
  <c r="O133" i="8"/>
  <c r="P133" i="8"/>
  <c r="T133" i="8" s="1"/>
  <c r="Q133" i="8"/>
  <c r="R133" i="8"/>
  <c r="S133" i="8"/>
  <c r="D134" i="8"/>
  <c r="E134" i="8"/>
  <c r="F134" i="8"/>
  <c r="G134" i="8"/>
  <c r="H134" i="8"/>
  <c r="I134" i="8"/>
  <c r="J134" i="8"/>
  <c r="K134" i="8"/>
  <c r="L134" i="8"/>
  <c r="M134" i="8"/>
  <c r="O134" i="8"/>
  <c r="P134" i="8"/>
  <c r="Q134" i="8"/>
  <c r="R134" i="8"/>
  <c r="S134" i="8"/>
  <c r="T134" i="8"/>
  <c r="D135" i="8"/>
  <c r="E135" i="8"/>
  <c r="F135" i="8"/>
  <c r="G135" i="8"/>
  <c r="H135" i="8"/>
  <c r="I135" i="8"/>
  <c r="J135" i="8"/>
  <c r="K135" i="8"/>
  <c r="L135" i="8"/>
  <c r="M135" i="8"/>
  <c r="O135" i="8"/>
  <c r="P135" i="8"/>
  <c r="T135" i="8" s="1"/>
  <c r="Q135" i="8"/>
  <c r="R135" i="8"/>
  <c r="S135" i="8"/>
  <c r="D136" i="8"/>
  <c r="E136" i="8"/>
  <c r="F136" i="8"/>
  <c r="G136" i="8"/>
  <c r="H136" i="8"/>
  <c r="I136" i="8"/>
  <c r="J136" i="8"/>
  <c r="K136" i="8"/>
  <c r="L136" i="8"/>
  <c r="M136" i="8"/>
  <c r="O136" i="8"/>
  <c r="P136" i="8"/>
  <c r="Q136" i="8"/>
  <c r="R136" i="8"/>
  <c r="S136" i="8"/>
  <c r="T136" i="8"/>
  <c r="D137" i="8"/>
  <c r="E137" i="8"/>
  <c r="F137" i="8"/>
  <c r="G137" i="8"/>
  <c r="H137" i="8"/>
  <c r="I137" i="8"/>
  <c r="J137" i="8"/>
  <c r="K137" i="8"/>
  <c r="L137" i="8"/>
  <c r="M137" i="8"/>
  <c r="O137" i="8"/>
  <c r="P137" i="8"/>
  <c r="Q137" i="8"/>
  <c r="R137" i="8"/>
  <c r="S137" i="8"/>
  <c r="T137" i="8"/>
  <c r="D138" i="8"/>
  <c r="E138" i="8"/>
  <c r="F138" i="8"/>
  <c r="G138" i="8"/>
  <c r="H138" i="8"/>
  <c r="I138" i="8"/>
  <c r="J138" i="8"/>
  <c r="K138" i="8"/>
  <c r="L138" i="8"/>
  <c r="M138" i="8"/>
  <c r="O138" i="8"/>
  <c r="P138" i="8"/>
  <c r="Q138" i="8"/>
  <c r="R138" i="8"/>
  <c r="S138" i="8"/>
  <c r="T138" i="8"/>
  <c r="D139" i="8"/>
  <c r="E139" i="8"/>
  <c r="F139" i="8"/>
  <c r="G139" i="8"/>
  <c r="H139" i="8"/>
  <c r="I139" i="8"/>
  <c r="J139" i="8"/>
  <c r="K139" i="8"/>
  <c r="L139" i="8"/>
  <c r="M139" i="8"/>
  <c r="O139" i="8"/>
  <c r="P139" i="8"/>
  <c r="T139" i="8" s="1"/>
  <c r="Q139" i="8"/>
  <c r="R139" i="8"/>
  <c r="S139" i="8"/>
  <c r="D140" i="8"/>
  <c r="E140" i="8"/>
  <c r="F140" i="8"/>
  <c r="G140" i="8"/>
  <c r="H140" i="8"/>
  <c r="I140" i="8"/>
  <c r="J140" i="8"/>
  <c r="K140" i="8"/>
  <c r="L140" i="8"/>
  <c r="M140" i="8"/>
  <c r="O140" i="8"/>
  <c r="P140" i="8"/>
  <c r="Q140" i="8"/>
  <c r="R140" i="8"/>
  <c r="S140" i="8"/>
  <c r="T140" i="8"/>
  <c r="D141" i="8"/>
  <c r="E141" i="8"/>
  <c r="F141" i="8"/>
  <c r="G141" i="8"/>
  <c r="H141" i="8"/>
  <c r="I141" i="8"/>
  <c r="J141" i="8"/>
  <c r="K141" i="8"/>
  <c r="L141" i="8"/>
  <c r="M141" i="8"/>
  <c r="O141" i="8"/>
  <c r="P141" i="8"/>
  <c r="T141" i="8" s="1"/>
  <c r="Q141" i="8"/>
  <c r="R141" i="8"/>
  <c r="S141" i="8"/>
  <c r="D142" i="8"/>
  <c r="E142" i="8"/>
  <c r="F142" i="8"/>
  <c r="G142" i="8"/>
  <c r="H142" i="8"/>
  <c r="I142" i="8"/>
  <c r="J142" i="8"/>
  <c r="K142" i="8"/>
  <c r="L142" i="8"/>
  <c r="M142" i="8"/>
  <c r="O142" i="8"/>
  <c r="P142" i="8"/>
  <c r="Q142" i="8"/>
  <c r="R142" i="8"/>
  <c r="S142" i="8"/>
  <c r="T142" i="8"/>
  <c r="D143" i="8"/>
  <c r="E143" i="8"/>
  <c r="F143" i="8"/>
  <c r="G143" i="8"/>
  <c r="H143" i="8"/>
  <c r="I143" i="8"/>
  <c r="J143" i="8"/>
  <c r="K143" i="8"/>
  <c r="L143" i="8"/>
  <c r="M143" i="8"/>
  <c r="O143" i="8"/>
  <c r="P143" i="8"/>
  <c r="Q143" i="8"/>
  <c r="R143" i="8"/>
  <c r="S143" i="8"/>
  <c r="T143" i="8"/>
  <c r="D144" i="8"/>
  <c r="E144" i="8"/>
  <c r="F144" i="8"/>
  <c r="G144" i="8"/>
  <c r="H144" i="8"/>
  <c r="I144" i="8"/>
  <c r="J144" i="8"/>
  <c r="K144" i="8"/>
  <c r="L144" i="8"/>
  <c r="M144" i="8"/>
  <c r="O144" i="8"/>
  <c r="P144" i="8"/>
  <c r="T144" i="8" s="1"/>
  <c r="Q144" i="8"/>
  <c r="R144" i="8"/>
  <c r="S144" i="8"/>
  <c r="D145" i="8"/>
  <c r="E145" i="8"/>
  <c r="F145" i="8"/>
  <c r="G145" i="8"/>
  <c r="H145" i="8"/>
  <c r="I145" i="8"/>
  <c r="J145" i="8"/>
  <c r="K145" i="8"/>
  <c r="L145" i="8"/>
  <c r="M145" i="8"/>
  <c r="O145" i="8"/>
  <c r="P145" i="8"/>
  <c r="Q145" i="8"/>
  <c r="R145" i="8"/>
  <c r="S145" i="8"/>
  <c r="T145" i="8"/>
  <c r="D146" i="8"/>
  <c r="E146" i="8"/>
  <c r="F146" i="8"/>
  <c r="G146" i="8"/>
  <c r="H146" i="8"/>
  <c r="I146" i="8"/>
  <c r="J146" i="8"/>
  <c r="K146" i="8"/>
  <c r="L146" i="8"/>
  <c r="M146" i="8"/>
  <c r="O146" i="8"/>
  <c r="P146" i="8"/>
  <c r="Q146" i="8"/>
  <c r="R146" i="8"/>
  <c r="S146" i="8"/>
  <c r="T146" i="8"/>
  <c r="D147" i="8"/>
  <c r="E147" i="8"/>
  <c r="F147" i="8"/>
  <c r="G147" i="8"/>
  <c r="H147" i="8"/>
  <c r="I147" i="8"/>
  <c r="J147" i="8"/>
  <c r="K147" i="8"/>
  <c r="L147" i="8"/>
  <c r="M147" i="8"/>
  <c r="O147" i="8"/>
  <c r="P147" i="8"/>
  <c r="Q147" i="8"/>
  <c r="R147" i="8"/>
  <c r="S147" i="8"/>
  <c r="T147" i="8"/>
  <c r="D148" i="8"/>
  <c r="E148" i="8"/>
  <c r="F148" i="8"/>
  <c r="G148" i="8"/>
  <c r="H148" i="8"/>
  <c r="I148" i="8"/>
  <c r="J148" i="8"/>
  <c r="K148" i="8"/>
  <c r="L148" i="8"/>
  <c r="M148" i="8"/>
  <c r="O148" i="8"/>
  <c r="P148" i="8"/>
  <c r="T148" i="8" s="1"/>
  <c r="Q148" i="8"/>
  <c r="R148" i="8"/>
  <c r="S148" i="8"/>
  <c r="D149" i="8"/>
  <c r="E149" i="8"/>
  <c r="F149" i="8"/>
  <c r="G149" i="8"/>
  <c r="H149" i="8"/>
  <c r="I149" i="8"/>
  <c r="J149" i="8"/>
  <c r="K149" i="8"/>
  <c r="L149" i="8"/>
  <c r="M149" i="8"/>
  <c r="O149" i="8"/>
  <c r="P149" i="8"/>
  <c r="Q149" i="8"/>
  <c r="R149" i="8"/>
  <c r="S149" i="8"/>
  <c r="T149" i="8"/>
  <c r="D150" i="8"/>
  <c r="E150" i="8"/>
  <c r="F150" i="8"/>
  <c r="G150" i="8"/>
  <c r="H150" i="8"/>
  <c r="I150" i="8"/>
  <c r="J150" i="8"/>
  <c r="K150" i="8"/>
  <c r="L150" i="8"/>
  <c r="M150" i="8"/>
  <c r="O150" i="8"/>
  <c r="P150" i="8"/>
  <c r="T150" i="8" s="1"/>
  <c r="Q150" i="8"/>
  <c r="R150" i="8"/>
  <c r="S150" i="8"/>
  <c r="D151" i="8"/>
  <c r="E151" i="8"/>
  <c r="F151" i="8"/>
  <c r="G151" i="8"/>
  <c r="H151" i="8"/>
  <c r="I151" i="8"/>
  <c r="J151" i="8"/>
  <c r="K151" i="8"/>
  <c r="L151" i="8"/>
  <c r="M151" i="8"/>
  <c r="O151" i="8"/>
  <c r="P151" i="8"/>
  <c r="Q151" i="8"/>
  <c r="R151" i="8"/>
  <c r="S151" i="8"/>
  <c r="T151" i="8"/>
  <c r="D152" i="8"/>
  <c r="E152" i="8"/>
  <c r="F152" i="8"/>
  <c r="G152" i="8"/>
  <c r="H152" i="8"/>
  <c r="I152" i="8"/>
  <c r="J152" i="8"/>
  <c r="K152" i="8"/>
  <c r="L152" i="8"/>
  <c r="M152" i="8"/>
  <c r="O152" i="8"/>
  <c r="P152" i="8"/>
  <c r="Q152" i="8"/>
  <c r="R152" i="8"/>
  <c r="S152" i="8"/>
  <c r="T152" i="8"/>
  <c r="D153" i="8"/>
  <c r="E153" i="8"/>
  <c r="F153" i="8"/>
  <c r="G153" i="8"/>
  <c r="H153" i="8"/>
  <c r="I153" i="8"/>
  <c r="J153" i="8"/>
  <c r="K153" i="8"/>
  <c r="L153" i="8"/>
  <c r="M153" i="8"/>
  <c r="O153" i="8"/>
  <c r="P153" i="8"/>
  <c r="T153" i="8" s="1"/>
  <c r="Q153" i="8"/>
  <c r="R153" i="8"/>
  <c r="S153" i="8"/>
  <c r="D154" i="8"/>
  <c r="E154" i="8"/>
  <c r="F154" i="8"/>
  <c r="G154" i="8"/>
  <c r="H154" i="8"/>
  <c r="I154" i="8"/>
  <c r="J154" i="8"/>
  <c r="K154" i="8"/>
  <c r="L154" i="8"/>
  <c r="M154" i="8"/>
  <c r="O154" i="8"/>
  <c r="P154" i="8"/>
  <c r="Q154" i="8"/>
  <c r="R154" i="8"/>
  <c r="S154" i="8"/>
  <c r="T154" i="8"/>
  <c r="D155" i="8"/>
  <c r="E155" i="8"/>
  <c r="F155" i="8"/>
  <c r="G155" i="8"/>
  <c r="H155" i="8"/>
  <c r="I155" i="8"/>
  <c r="J155" i="8"/>
  <c r="K155" i="8"/>
  <c r="L155" i="8"/>
  <c r="M155" i="8"/>
  <c r="O155" i="8"/>
  <c r="P155" i="8"/>
  <c r="Q155" i="8"/>
  <c r="R155" i="8"/>
  <c r="S155" i="8"/>
  <c r="T155" i="8"/>
  <c r="D156" i="8"/>
  <c r="E156" i="8"/>
  <c r="F156" i="8"/>
  <c r="G156" i="8"/>
  <c r="H156" i="8"/>
  <c r="I156" i="8"/>
  <c r="J156" i="8"/>
  <c r="K156" i="8"/>
  <c r="L156" i="8"/>
  <c r="M156" i="8"/>
  <c r="O156" i="8"/>
  <c r="P156" i="8"/>
  <c r="Q156" i="8"/>
  <c r="R156" i="8"/>
  <c r="S156" i="8"/>
  <c r="T156" i="8"/>
  <c r="D157" i="8"/>
  <c r="E157" i="8"/>
  <c r="F157" i="8"/>
  <c r="G157" i="8"/>
  <c r="H157" i="8"/>
  <c r="I157" i="8"/>
  <c r="J157" i="8"/>
  <c r="K157" i="8"/>
  <c r="L157" i="8"/>
  <c r="M157" i="8"/>
  <c r="O157" i="8"/>
  <c r="P157" i="8"/>
  <c r="Q157" i="8"/>
  <c r="R157" i="8"/>
  <c r="S157" i="8"/>
  <c r="T157" i="8"/>
  <c r="D158" i="8"/>
  <c r="E158" i="8"/>
  <c r="F158" i="8"/>
  <c r="G158" i="8"/>
  <c r="H158" i="8"/>
  <c r="I158" i="8"/>
  <c r="J158" i="8"/>
  <c r="K158" i="8"/>
  <c r="L158" i="8"/>
  <c r="M158" i="8"/>
  <c r="O158" i="8"/>
  <c r="P158" i="8"/>
  <c r="Q158" i="8"/>
  <c r="R158" i="8"/>
  <c r="S158" i="8"/>
  <c r="T158" i="8"/>
  <c r="D159" i="8"/>
  <c r="E159" i="8"/>
  <c r="F159" i="8"/>
  <c r="G159" i="8"/>
  <c r="H159" i="8"/>
  <c r="I159" i="8"/>
  <c r="J159" i="8"/>
  <c r="K159" i="8"/>
  <c r="L159" i="8"/>
  <c r="M159" i="8"/>
  <c r="O159" i="8"/>
  <c r="P159" i="8"/>
  <c r="Q159" i="8"/>
  <c r="R159" i="8"/>
  <c r="S159" i="8"/>
  <c r="T159" i="8"/>
  <c r="D160" i="8"/>
  <c r="E160" i="8"/>
  <c r="F160" i="8"/>
  <c r="G160" i="8"/>
  <c r="H160" i="8"/>
  <c r="I160" i="8"/>
  <c r="J160" i="8"/>
  <c r="K160" i="8"/>
  <c r="L160" i="8"/>
  <c r="M160" i="8"/>
  <c r="O160" i="8"/>
  <c r="P160" i="8"/>
  <c r="T160" i="8" s="1"/>
  <c r="Q160" i="8"/>
  <c r="R160" i="8"/>
  <c r="S160" i="8"/>
  <c r="D161" i="8"/>
  <c r="E161" i="8"/>
  <c r="F161" i="8"/>
  <c r="G161" i="8"/>
  <c r="H161" i="8"/>
  <c r="I161" i="8"/>
  <c r="J161" i="8"/>
  <c r="K161" i="8"/>
  <c r="L161" i="8"/>
  <c r="M161" i="8"/>
  <c r="O161" i="8"/>
  <c r="P161" i="8"/>
  <c r="T161" i="8" s="1"/>
  <c r="Q161" i="8"/>
  <c r="R161" i="8"/>
  <c r="S161" i="8"/>
  <c r="D162" i="8"/>
  <c r="E162" i="8"/>
  <c r="F162" i="8"/>
  <c r="G162" i="8"/>
  <c r="H162" i="8"/>
  <c r="I162" i="8"/>
  <c r="J162" i="8"/>
  <c r="K162" i="8"/>
  <c r="L162" i="8"/>
  <c r="M162" i="8"/>
  <c r="O162" i="8"/>
  <c r="P162" i="8"/>
  <c r="Q162" i="8"/>
  <c r="R162" i="8"/>
  <c r="S162" i="8"/>
  <c r="T162" i="8"/>
  <c r="D163" i="8"/>
  <c r="E163" i="8"/>
  <c r="F163" i="8"/>
  <c r="G163" i="8"/>
  <c r="H163" i="8"/>
  <c r="I163" i="8"/>
  <c r="J163" i="8"/>
  <c r="K163" i="8"/>
  <c r="L163" i="8"/>
  <c r="M163" i="8"/>
  <c r="O163" i="8"/>
  <c r="P163" i="8"/>
  <c r="Q163" i="8"/>
  <c r="R163" i="8"/>
  <c r="S163" i="8"/>
  <c r="T163" i="8"/>
  <c r="D164" i="8"/>
  <c r="E164" i="8"/>
  <c r="F164" i="8"/>
  <c r="G164" i="8"/>
  <c r="H164" i="8"/>
  <c r="I164" i="8"/>
  <c r="J164" i="8"/>
  <c r="K164" i="8"/>
  <c r="L164" i="8"/>
  <c r="M164" i="8"/>
  <c r="O164" i="8"/>
  <c r="P164" i="8"/>
  <c r="T164" i="8" s="1"/>
  <c r="Q164" i="8"/>
  <c r="R164" i="8"/>
  <c r="S164" i="8"/>
  <c r="D165" i="8"/>
  <c r="E165" i="8"/>
  <c r="F165" i="8"/>
  <c r="G165" i="8"/>
  <c r="H165" i="8"/>
  <c r="I165" i="8"/>
  <c r="J165" i="8"/>
  <c r="K165" i="8"/>
  <c r="L165" i="8"/>
  <c r="M165" i="8"/>
  <c r="O165" i="8"/>
  <c r="P165" i="8"/>
  <c r="T165" i="8" s="1"/>
  <c r="Q165" i="8"/>
  <c r="R165" i="8"/>
  <c r="S165" i="8"/>
  <c r="D166" i="8"/>
  <c r="E166" i="8"/>
  <c r="F166" i="8"/>
  <c r="G166" i="8"/>
  <c r="H166" i="8"/>
  <c r="I166" i="8"/>
  <c r="J166" i="8"/>
  <c r="K166" i="8"/>
  <c r="L166" i="8"/>
  <c r="M166" i="8"/>
  <c r="O166" i="8"/>
  <c r="P166" i="8"/>
  <c r="Q166" i="8"/>
  <c r="R166" i="8"/>
  <c r="S166" i="8"/>
  <c r="T166" i="8"/>
  <c r="D167" i="8"/>
  <c r="E167" i="8"/>
  <c r="F167" i="8"/>
  <c r="G167" i="8"/>
  <c r="H167" i="8"/>
  <c r="I167" i="8"/>
  <c r="J167" i="8"/>
  <c r="K167" i="8"/>
  <c r="L167" i="8"/>
  <c r="M167" i="8"/>
  <c r="O167" i="8"/>
  <c r="P167" i="8"/>
  <c r="Q167" i="8"/>
  <c r="R167" i="8"/>
  <c r="S167" i="8"/>
  <c r="T167" i="8"/>
  <c r="D168" i="8"/>
  <c r="E168" i="8"/>
  <c r="F168" i="8"/>
  <c r="G168" i="8"/>
  <c r="H168" i="8"/>
  <c r="I168" i="8"/>
  <c r="J168" i="8"/>
  <c r="K168" i="8"/>
  <c r="L168" i="8"/>
  <c r="M168" i="8"/>
  <c r="O168" i="8"/>
  <c r="P168" i="8"/>
  <c r="T168" i="8" s="1"/>
  <c r="Q168" i="8"/>
  <c r="R168" i="8"/>
  <c r="S168" i="8"/>
  <c r="D169" i="8"/>
  <c r="E169" i="8"/>
  <c r="F169" i="8"/>
  <c r="G169" i="8"/>
  <c r="H169" i="8"/>
  <c r="I169" i="8"/>
  <c r="J169" i="8"/>
  <c r="K169" i="8"/>
  <c r="L169" i="8"/>
  <c r="M169" i="8"/>
  <c r="O169" i="8"/>
  <c r="P169" i="8"/>
  <c r="Q169" i="8"/>
  <c r="R169" i="8"/>
  <c r="S169" i="8"/>
  <c r="T169" i="8"/>
  <c r="D170" i="8"/>
  <c r="E170" i="8"/>
  <c r="F170" i="8"/>
  <c r="G170" i="8"/>
  <c r="H170" i="8"/>
  <c r="I170" i="8"/>
  <c r="J170" i="8"/>
  <c r="K170" i="8"/>
  <c r="L170" i="8"/>
  <c r="M170" i="8"/>
  <c r="O170" i="8"/>
  <c r="P170" i="8"/>
  <c r="T170" i="8" s="1"/>
  <c r="Q170" i="8"/>
  <c r="R170" i="8"/>
  <c r="S170" i="8"/>
  <c r="D171" i="8"/>
  <c r="E171" i="8"/>
  <c r="F171" i="8"/>
  <c r="G171" i="8"/>
  <c r="H171" i="8"/>
  <c r="I171" i="8"/>
  <c r="J171" i="8"/>
  <c r="K171" i="8"/>
  <c r="L171" i="8"/>
  <c r="M171" i="8"/>
  <c r="O171" i="8"/>
  <c r="P171" i="8"/>
  <c r="T171" i="8" s="1"/>
  <c r="Q171" i="8"/>
  <c r="R171" i="8"/>
  <c r="S171" i="8"/>
  <c r="D172" i="8"/>
  <c r="E172" i="8"/>
  <c r="F172" i="8"/>
  <c r="G172" i="8"/>
  <c r="H172" i="8"/>
  <c r="I172" i="8"/>
  <c r="J172" i="8"/>
  <c r="K172" i="8"/>
  <c r="L172" i="8"/>
  <c r="M172" i="8"/>
  <c r="O172" i="8"/>
  <c r="P172" i="8"/>
  <c r="Q172" i="8"/>
  <c r="R172" i="8"/>
  <c r="S172" i="8"/>
  <c r="T172" i="8"/>
  <c r="D173" i="8"/>
  <c r="E173" i="8"/>
  <c r="F173" i="8"/>
  <c r="G173" i="8"/>
  <c r="H173" i="8"/>
  <c r="I173" i="8"/>
  <c r="J173" i="8"/>
  <c r="K173" i="8"/>
  <c r="L173" i="8"/>
  <c r="M173" i="8"/>
  <c r="O173" i="8"/>
  <c r="P173" i="8"/>
  <c r="Q173" i="8"/>
  <c r="R173" i="8"/>
  <c r="S173" i="8"/>
  <c r="T173" i="8"/>
  <c r="D174" i="8"/>
  <c r="E174" i="8"/>
  <c r="F174" i="8"/>
  <c r="G174" i="8"/>
  <c r="H174" i="8"/>
  <c r="I174" i="8"/>
  <c r="J174" i="8"/>
  <c r="K174" i="8"/>
  <c r="L174" i="8"/>
  <c r="M174" i="8"/>
  <c r="O174" i="8"/>
  <c r="P174" i="8"/>
  <c r="T174" i="8" s="1"/>
  <c r="Q174" i="8"/>
  <c r="R174" i="8"/>
  <c r="S174" i="8"/>
  <c r="D175" i="8"/>
  <c r="E175" i="8"/>
  <c r="F175" i="8"/>
  <c r="G175" i="8"/>
  <c r="H175" i="8"/>
  <c r="I175" i="8"/>
  <c r="J175" i="8"/>
  <c r="K175" i="8"/>
  <c r="L175" i="8"/>
  <c r="M175" i="8"/>
  <c r="O175" i="8"/>
  <c r="P175" i="8"/>
  <c r="Q175" i="8"/>
  <c r="R175" i="8"/>
  <c r="S175" i="8"/>
  <c r="T175" i="8"/>
  <c r="D176" i="8"/>
  <c r="E176" i="8"/>
  <c r="F176" i="8"/>
  <c r="G176" i="8"/>
  <c r="H176" i="8"/>
  <c r="I176" i="8"/>
  <c r="J176" i="8"/>
  <c r="K176" i="8"/>
  <c r="L176" i="8"/>
  <c r="M176" i="8"/>
  <c r="O176" i="8"/>
  <c r="P176" i="8"/>
  <c r="Q176" i="8"/>
  <c r="R176" i="8"/>
  <c r="S176" i="8"/>
  <c r="T176" i="8"/>
  <c r="D177" i="8"/>
  <c r="E177" i="8"/>
  <c r="F177" i="8"/>
  <c r="G177" i="8"/>
  <c r="H177" i="8"/>
  <c r="I177" i="8"/>
  <c r="J177" i="8"/>
  <c r="K177" i="8"/>
  <c r="L177" i="8"/>
  <c r="M177" i="8"/>
  <c r="O177" i="8"/>
  <c r="P177" i="8"/>
  <c r="Q177" i="8"/>
  <c r="R177" i="8"/>
  <c r="S177" i="8"/>
  <c r="T177" i="8"/>
  <c r="D178" i="8"/>
  <c r="E178" i="8"/>
  <c r="F178" i="8"/>
  <c r="G178" i="8"/>
  <c r="H178" i="8"/>
  <c r="I178" i="8"/>
  <c r="J178" i="8"/>
  <c r="K178" i="8"/>
  <c r="L178" i="8"/>
  <c r="M178" i="8"/>
  <c r="O178" i="8"/>
  <c r="P178" i="8"/>
  <c r="Q178" i="8"/>
  <c r="R178" i="8"/>
  <c r="S178" i="8"/>
  <c r="T178" i="8"/>
  <c r="D179" i="8"/>
  <c r="E179" i="8"/>
  <c r="F179" i="8"/>
  <c r="G179" i="8"/>
  <c r="H179" i="8"/>
  <c r="I179" i="8"/>
  <c r="J179" i="8"/>
  <c r="K179" i="8"/>
  <c r="L179" i="8"/>
  <c r="M179" i="8"/>
  <c r="O179" i="8"/>
  <c r="P179" i="8"/>
  <c r="T179" i="8" s="1"/>
  <c r="Q179" i="8"/>
  <c r="R179" i="8"/>
  <c r="S179" i="8"/>
  <c r="D180" i="8"/>
  <c r="E180" i="8"/>
  <c r="F180" i="8"/>
  <c r="G180" i="8"/>
  <c r="H180" i="8"/>
  <c r="I180" i="8"/>
  <c r="J180" i="8"/>
  <c r="K180" i="8"/>
  <c r="L180" i="8"/>
  <c r="M180" i="8"/>
  <c r="O180" i="8"/>
  <c r="P180" i="8"/>
  <c r="Q180" i="8"/>
  <c r="R180" i="8"/>
  <c r="S180" i="8"/>
  <c r="T180" i="8"/>
  <c r="D181" i="8"/>
  <c r="E181" i="8"/>
  <c r="F181" i="8"/>
  <c r="G181" i="8"/>
  <c r="H181" i="8"/>
  <c r="I181" i="8"/>
  <c r="J181" i="8"/>
  <c r="K181" i="8"/>
  <c r="L181" i="8"/>
  <c r="M181" i="8"/>
  <c r="O181" i="8"/>
  <c r="P181" i="8"/>
  <c r="Q181" i="8"/>
  <c r="R181" i="8"/>
  <c r="S181" i="8"/>
  <c r="T181" i="8"/>
  <c r="D182" i="8"/>
  <c r="E182" i="8"/>
  <c r="F182" i="8"/>
  <c r="G182" i="8"/>
  <c r="H182" i="8"/>
  <c r="I182" i="8"/>
  <c r="J182" i="8"/>
  <c r="K182" i="8"/>
  <c r="L182" i="8"/>
  <c r="M182" i="8"/>
  <c r="O182" i="8"/>
  <c r="P182" i="8"/>
  <c r="Q182" i="8"/>
  <c r="R182" i="8"/>
  <c r="S182" i="8"/>
  <c r="T182" i="8"/>
  <c r="D183" i="8"/>
  <c r="E183" i="8"/>
  <c r="F183" i="8"/>
  <c r="G183" i="8"/>
  <c r="H183" i="8"/>
  <c r="I183" i="8"/>
  <c r="J183" i="8"/>
  <c r="K183" i="8"/>
  <c r="L183" i="8"/>
  <c r="M183" i="8"/>
  <c r="O183" i="8"/>
  <c r="P183" i="8"/>
  <c r="T183" i="8" s="1"/>
  <c r="Q183" i="8"/>
  <c r="R183" i="8"/>
  <c r="S183" i="8"/>
  <c r="D184" i="8"/>
  <c r="E184" i="8"/>
  <c r="F184" i="8"/>
  <c r="G184" i="8"/>
  <c r="H184" i="8"/>
  <c r="I184" i="8"/>
  <c r="J184" i="8"/>
  <c r="K184" i="8"/>
  <c r="L184" i="8"/>
  <c r="M184" i="8"/>
  <c r="O184" i="8"/>
  <c r="P184" i="8"/>
  <c r="Q184" i="8"/>
  <c r="R184" i="8"/>
  <c r="S184" i="8"/>
  <c r="T184" i="8"/>
  <c r="D185" i="8"/>
  <c r="E185" i="8"/>
  <c r="F185" i="8"/>
  <c r="G185" i="8"/>
  <c r="H185" i="8"/>
  <c r="I185" i="8"/>
  <c r="J185" i="8"/>
  <c r="K185" i="8"/>
  <c r="L185" i="8"/>
  <c r="M185" i="8"/>
  <c r="O185" i="8"/>
  <c r="P185" i="8"/>
  <c r="T185" i="8" s="1"/>
  <c r="Q185" i="8"/>
  <c r="R185" i="8"/>
  <c r="S185" i="8"/>
  <c r="D186" i="8"/>
  <c r="E186" i="8"/>
  <c r="F186" i="8"/>
  <c r="G186" i="8"/>
  <c r="H186" i="8"/>
  <c r="I186" i="8"/>
  <c r="J186" i="8"/>
  <c r="K186" i="8"/>
  <c r="L186" i="8"/>
  <c r="M186" i="8"/>
  <c r="O186" i="8"/>
  <c r="P186" i="8"/>
  <c r="Q186" i="8"/>
  <c r="R186" i="8"/>
  <c r="S186" i="8"/>
  <c r="T186" i="8"/>
  <c r="D4" i="8"/>
  <c r="E4" i="8"/>
  <c r="F4" i="8"/>
  <c r="G4" i="8"/>
  <c r="H4" i="8"/>
  <c r="I4" i="8"/>
  <c r="J4" i="8"/>
  <c r="K4" i="8"/>
  <c r="L4" i="8"/>
  <c r="M4" i="8"/>
  <c r="O4" i="8"/>
  <c r="P4" i="8"/>
  <c r="T4" i="8" s="1"/>
  <c r="Q4" i="8"/>
  <c r="R4" i="8"/>
  <c r="S4" i="8"/>
  <c r="D5" i="8"/>
  <c r="E5" i="8"/>
  <c r="F5" i="8"/>
  <c r="G5" i="8"/>
  <c r="H5" i="8"/>
  <c r="I5" i="8"/>
  <c r="J5" i="8"/>
  <c r="K5" i="8"/>
  <c r="L5" i="8"/>
  <c r="M5" i="8"/>
  <c r="O5" i="8"/>
  <c r="P5" i="8"/>
  <c r="T5" i="8" s="1"/>
  <c r="Q5" i="8"/>
  <c r="R5" i="8"/>
  <c r="S5" i="8"/>
  <c r="D6" i="8"/>
  <c r="E6" i="8"/>
  <c r="F6" i="8"/>
  <c r="G6" i="8"/>
  <c r="H6" i="8"/>
  <c r="I6" i="8"/>
  <c r="J6" i="8"/>
  <c r="K6" i="8"/>
  <c r="L6" i="8"/>
  <c r="M6" i="8"/>
  <c r="O6" i="8"/>
  <c r="P6" i="8"/>
  <c r="T6" i="8" s="1"/>
  <c r="Q6" i="8"/>
  <c r="R6" i="8"/>
  <c r="S6" i="8"/>
  <c r="D7" i="8"/>
  <c r="E7" i="8"/>
  <c r="F7" i="8"/>
  <c r="G7" i="8"/>
  <c r="H7" i="8"/>
  <c r="I7" i="8"/>
  <c r="J7" i="8"/>
  <c r="K7" i="8"/>
  <c r="L7" i="8"/>
  <c r="M7" i="8"/>
  <c r="O7" i="8"/>
  <c r="P7" i="8"/>
  <c r="T7" i="8" s="1"/>
  <c r="Q7" i="8"/>
  <c r="R7" i="8"/>
  <c r="S7" i="8"/>
  <c r="C6" i="8"/>
  <c r="C7" i="8"/>
  <c r="C8" i="8"/>
  <c r="C9" i="8"/>
  <c r="C10" i="8"/>
  <c r="C11" i="8"/>
  <c r="C12" i="8"/>
  <c r="C13" i="8"/>
  <c r="C14" i="8"/>
  <c r="C15" i="8"/>
  <c r="C16" i="8"/>
  <c r="C17" i="8"/>
  <c r="C18" i="8"/>
  <c r="C19" i="8"/>
  <c r="C20" i="8"/>
  <c r="C21" i="8"/>
  <c r="C22" i="8"/>
  <c r="C23" i="8"/>
  <c r="C24" i="8"/>
  <c r="C25" i="8"/>
  <c r="C26" i="8"/>
  <c r="C27" i="8"/>
  <c r="C28" i="8"/>
  <c r="C29" i="8"/>
  <c r="C30" i="8"/>
  <c r="C31" i="8"/>
  <c r="C32" i="8"/>
  <c r="C33" i="8"/>
  <c r="C34" i="8"/>
  <c r="C35" i="8"/>
  <c r="C36" i="8"/>
  <c r="C37" i="8"/>
  <c r="C38" i="8"/>
  <c r="C39" i="8"/>
  <c r="C40" i="8"/>
  <c r="C41" i="8"/>
  <c r="C42" i="8"/>
  <c r="C43" i="8"/>
  <c r="C44" i="8"/>
  <c r="C45" i="8"/>
  <c r="C46" i="8"/>
  <c r="C47" i="8"/>
  <c r="C48" i="8"/>
  <c r="C49" i="8"/>
  <c r="C50" i="8"/>
  <c r="C51" i="8"/>
  <c r="C52" i="8"/>
  <c r="C53" i="8"/>
  <c r="C54" i="8"/>
  <c r="C55" i="8"/>
  <c r="C56" i="8"/>
  <c r="C57" i="8"/>
  <c r="C58" i="8"/>
  <c r="C59" i="8"/>
  <c r="C60" i="8"/>
  <c r="C61" i="8"/>
  <c r="C62" i="8"/>
  <c r="C63" i="8"/>
  <c r="C64" i="8"/>
  <c r="C65" i="8"/>
  <c r="C66" i="8"/>
  <c r="C67" i="8"/>
  <c r="C68" i="8"/>
  <c r="C69" i="8"/>
  <c r="C70" i="8"/>
  <c r="C71" i="8"/>
  <c r="C72" i="8"/>
  <c r="C73" i="8"/>
  <c r="C74" i="8"/>
  <c r="C75" i="8"/>
  <c r="C76" i="8"/>
  <c r="C77" i="8"/>
  <c r="C78" i="8"/>
  <c r="C79" i="8"/>
  <c r="C80" i="8"/>
  <c r="C81" i="8"/>
  <c r="C82" i="8"/>
  <c r="C83" i="8"/>
  <c r="C84" i="8"/>
  <c r="C85" i="8"/>
  <c r="C86" i="8"/>
  <c r="C87" i="8"/>
  <c r="C88" i="8"/>
  <c r="C89" i="8"/>
  <c r="C90" i="8"/>
  <c r="C91" i="8"/>
  <c r="C92" i="8"/>
  <c r="C93" i="8"/>
  <c r="C94" i="8"/>
  <c r="C95" i="8"/>
  <c r="C96" i="8"/>
  <c r="C97" i="8"/>
  <c r="C98" i="8"/>
  <c r="C99" i="8"/>
  <c r="C100" i="8"/>
  <c r="C101" i="8"/>
  <c r="C102" i="8"/>
  <c r="C103" i="8"/>
  <c r="C104" i="8"/>
  <c r="C105" i="8"/>
  <c r="C106" i="8"/>
  <c r="C107" i="8"/>
  <c r="C108" i="8"/>
  <c r="C109" i="8"/>
  <c r="C110" i="8"/>
  <c r="C111" i="8"/>
  <c r="C112" i="8"/>
  <c r="C113" i="8"/>
  <c r="C114" i="8"/>
  <c r="C115" i="8"/>
  <c r="C116" i="8"/>
  <c r="C117" i="8"/>
  <c r="C118" i="8"/>
  <c r="C119" i="8"/>
  <c r="C120" i="8"/>
  <c r="C121" i="8"/>
  <c r="C122" i="8"/>
  <c r="C123" i="8"/>
  <c r="C124" i="8"/>
  <c r="C125" i="8"/>
  <c r="C126" i="8"/>
  <c r="C127" i="8"/>
  <c r="C128" i="8"/>
  <c r="C129" i="8"/>
  <c r="C130" i="8"/>
  <c r="C131" i="8"/>
  <c r="C132" i="8"/>
  <c r="C133" i="8"/>
  <c r="C134" i="8"/>
  <c r="C135" i="8"/>
  <c r="C136" i="8"/>
  <c r="C137" i="8"/>
  <c r="C138" i="8"/>
  <c r="C139" i="8"/>
  <c r="C140" i="8"/>
  <c r="C141" i="8"/>
  <c r="C142" i="8"/>
  <c r="C143" i="8"/>
  <c r="C144" i="8"/>
  <c r="C145" i="8"/>
  <c r="C146" i="8"/>
  <c r="C147" i="8"/>
  <c r="C148" i="8"/>
  <c r="C149" i="8"/>
  <c r="C150" i="8"/>
  <c r="C151" i="8"/>
  <c r="C152" i="8"/>
  <c r="C153" i="8"/>
  <c r="C154" i="8"/>
  <c r="C155" i="8"/>
  <c r="C156" i="8"/>
  <c r="C157" i="8"/>
  <c r="C158" i="8"/>
  <c r="C159" i="8"/>
  <c r="C160" i="8"/>
  <c r="C161" i="8"/>
  <c r="C162" i="8"/>
  <c r="C163" i="8"/>
  <c r="C164" i="8"/>
  <c r="C165" i="8"/>
  <c r="C166" i="8"/>
  <c r="C167" i="8"/>
  <c r="C168" i="8"/>
  <c r="C169" i="8"/>
  <c r="C170" i="8"/>
  <c r="C171" i="8"/>
  <c r="C172" i="8"/>
  <c r="C173" i="8"/>
  <c r="C174" i="8"/>
  <c r="C175" i="8"/>
  <c r="C176" i="8"/>
  <c r="C177" i="8"/>
  <c r="C178" i="8"/>
  <c r="C179" i="8"/>
  <c r="C180" i="8"/>
  <c r="C181" i="8"/>
  <c r="C182" i="8"/>
  <c r="C183" i="8"/>
  <c r="C184" i="8"/>
  <c r="C185" i="8"/>
  <c r="C186" i="8"/>
  <c r="U189" i="2"/>
  <c r="V189" i="2"/>
  <c r="W189" i="2"/>
  <c r="X189" i="2"/>
  <c r="AA189" i="2" s="1"/>
  <c r="Y189" i="2"/>
  <c r="Z189" i="2"/>
  <c r="AB189" i="2"/>
  <c r="AC189" i="2"/>
  <c r="U190" i="2"/>
  <c r="V190" i="2"/>
  <c r="W190" i="2"/>
  <c r="AC190" i="2" s="1"/>
  <c r="X190" i="2"/>
  <c r="Y190" i="2"/>
  <c r="Z190" i="2"/>
  <c r="AA190" i="2"/>
  <c r="AB190" i="2"/>
  <c r="U191" i="2"/>
  <c r="V191" i="2"/>
  <c r="AB191" i="2" s="1"/>
  <c r="W191" i="2"/>
  <c r="X191" i="2"/>
  <c r="Y191" i="2"/>
  <c r="Z191" i="2"/>
  <c r="AC191" i="2" s="1"/>
  <c r="AA191" i="2"/>
  <c r="U192" i="2"/>
  <c r="AA192" i="2" s="1"/>
  <c r="V192" i="2"/>
  <c r="W192" i="2"/>
  <c r="X192" i="2"/>
  <c r="Y192" i="2"/>
  <c r="AB192" i="2" s="1"/>
  <c r="Z192" i="2"/>
  <c r="AC192" i="2"/>
  <c r="U193" i="2"/>
  <c r="V193" i="2"/>
  <c r="W193" i="2"/>
  <c r="X193" i="2"/>
  <c r="AA193" i="2" s="1"/>
  <c r="Y193" i="2"/>
  <c r="Z193" i="2"/>
  <c r="AB193" i="2"/>
  <c r="AC193" i="2"/>
  <c r="U194" i="2"/>
  <c r="V194" i="2"/>
  <c r="W194" i="2"/>
  <c r="AC194" i="2" s="1"/>
  <c r="X194" i="2"/>
  <c r="Y194" i="2"/>
  <c r="Z194" i="2"/>
  <c r="AA194" i="2"/>
  <c r="AB194" i="2"/>
  <c r="U195" i="2"/>
  <c r="V195" i="2"/>
  <c r="AB195" i="2" s="1"/>
  <c r="W195" i="2"/>
  <c r="X195" i="2"/>
  <c r="Y195" i="2"/>
  <c r="Z195" i="2"/>
  <c r="AC195" i="2" s="1"/>
  <c r="AA195" i="2"/>
  <c r="U196" i="2"/>
  <c r="AA196" i="2" s="1"/>
  <c r="V196" i="2"/>
  <c r="W196" i="2"/>
  <c r="X196" i="2"/>
  <c r="Y196" i="2"/>
  <c r="AB196" i="2" s="1"/>
  <c r="Z196" i="2"/>
  <c r="AC196" i="2"/>
  <c r="U197" i="2"/>
  <c r="V197" i="2"/>
  <c r="W197" i="2"/>
  <c r="X197" i="2"/>
  <c r="AA197" i="2" s="1"/>
  <c r="Y197" i="2"/>
  <c r="Z197" i="2"/>
  <c r="AB197" i="2"/>
  <c r="AC197" i="2"/>
  <c r="U198" i="2"/>
  <c r="V198" i="2"/>
  <c r="W198" i="2"/>
  <c r="AC198" i="2" s="1"/>
  <c r="X198" i="2"/>
  <c r="Y198" i="2"/>
  <c r="AB198" i="2" s="1"/>
  <c r="Z198" i="2"/>
  <c r="AA198" i="2"/>
  <c r="U199" i="2"/>
  <c r="V199" i="2"/>
  <c r="AB199" i="2" s="1"/>
  <c r="W199" i="2"/>
  <c r="X199" i="2"/>
  <c r="AA199" i="2" s="1"/>
  <c r="Y199" i="2"/>
  <c r="Z199" i="2"/>
  <c r="AC199" i="2" s="1"/>
  <c r="U200" i="2"/>
  <c r="AA200" i="2" s="1"/>
  <c r="V200" i="2"/>
  <c r="W200" i="2"/>
  <c r="X200" i="2"/>
  <c r="Y200" i="2"/>
  <c r="AB200" i="2" s="1"/>
  <c r="Z200" i="2"/>
  <c r="AC200" i="2"/>
  <c r="U201" i="2"/>
  <c r="V201" i="2"/>
  <c r="W201" i="2"/>
  <c r="X201" i="2"/>
  <c r="AA201" i="2" s="1"/>
  <c r="Y201" i="2"/>
  <c r="Z201" i="2"/>
  <c r="AB201" i="2"/>
  <c r="AC201" i="2"/>
  <c r="U202" i="2"/>
  <c r="V202" i="2"/>
  <c r="W202" i="2"/>
  <c r="AC202" i="2" s="1"/>
  <c r="X202" i="2"/>
  <c r="Y202" i="2"/>
  <c r="AB202" i="2" s="1"/>
  <c r="Z202" i="2"/>
  <c r="AA202" i="2"/>
  <c r="U203" i="2"/>
  <c r="V203" i="2"/>
  <c r="AB203" i="2" s="1"/>
  <c r="W203" i="2"/>
  <c r="X203" i="2"/>
  <c r="Y203" i="2"/>
  <c r="Z203" i="2"/>
  <c r="AC203" i="2" s="1"/>
  <c r="AA203" i="2"/>
  <c r="U204" i="2"/>
  <c r="AA204" i="2" s="1"/>
  <c r="V204" i="2"/>
  <c r="W204" i="2"/>
  <c r="X204" i="2"/>
  <c r="Y204" i="2"/>
  <c r="AB204" i="2" s="1"/>
  <c r="Z204" i="2"/>
  <c r="AC204" i="2"/>
  <c r="U205" i="2"/>
  <c r="V205" i="2"/>
  <c r="W205" i="2"/>
  <c r="X205" i="2"/>
  <c r="AA205" i="2" s="1"/>
  <c r="Y205" i="2"/>
  <c r="Z205" i="2"/>
  <c r="AB205" i="2"/>
  <c r="AC205" i="2"/>
  <c r="U206" i="2"/>
  <c r="V206" i="2"/>
  <c r="W206" i="2"/>
  <c r="AC206" i="2" s="1"/>
  <c r="X206" i="2"/>
  <c r="Y206" i="2"/>
  <c r="AB206" i="2" s="1"/>
  <c r="Z206" i="2"/>
  <c r="AA206" i="2"/>
  <c r="U207" i="2"/>
  <c r="V207" i="2"/>
  <c r="AB207" i="2" s="1"/>
  <c r="W207" i="2"/>
  <c r="X207" i="2"/>
  <c r="AA207" i="2" s="1"/>
  <c r="Y207" i="2"/>
  <c r="Z207" i="2"/>
  <c r="AC207" i="2" s="1"/>
  <c r="U208" i="2"/>
  <c r="AA208" i="2" s="1"/>
  <c r="V208" i="2"/>
  <c r="W208" i="2"/>
  <c r="X208" i="2"/>
  <c r="Y208" i="2"/>
  <c r="AB208" i="2" s="1"/>
  <c r="Z208" i="2"/>
  <c r="AC208" i="2"/>
  <c r="U209" i="2"/>
  <c r="V209" i="2"/>
  <c r="W209" i="2"/>
  <c r="X209" i="2"/>
  <c r="AA209" i="2" s="1"/>
  <c r="Y209" i="2"/>
  <c r="Z209" i="2"/>
  <c r="AC209" i="2" s="1"/>
  <c r="AB209" i="2"/>
  <c r="U210" i="2"/>
  <c r="V210" i="2"/>
  <c r="W210" i="2"/>
  <c r="AC210" i="2" s="1"/>
  <c r="X210" i="2"/>
  <c r="Y210" i="2"/>
  <c r="AB210" i="2" s="1"/>
  <c r="Z210" i="2"/>
  <c r="AA210" i="2"/>
  <c r="U211" i="2"/>
  <c r="AA211" i="2" s="1"/>
  <c r="V211" i="2"/>
  <c r="AB211" i="2" s="1"/>
  <c r="W211" i="2"/>
  <c r="X211" i="2"/>
  <c r="Y211" i="2"/>
  <c r="Z211" i="2"/>
  <c r="AC211" i="2" s="1"/>
  <c r="U212" i="2"/>
  <c r="AA212" i="2" s="1"/>
  <c r="V212" i="2"/>
  <c r="W212" i="2"/>
  <c r="X212" i="2"/>
  <c r="Y212" i="2"/>
  <c r="AB212" i="2" s="1"/>
  <c r="Z212" i="2"/>
  <c r="AC212" i="2"/>
  <c r="U213" i="2"/>
  <c r="V213" i="2"/>
  <c r="W213" i="2"/>
  <c r="X213" i="2"/>
  <c r="AA213" i="2" s="1"/>
  <c r="Y213" i="2"/>
  <c r="Z213" i="2"/>
  <c r="AC213" i="2" s="1"/>
  <c r="AB213" i="2"/>
  <c r="U214" i="2"/>
  <c r="V214" i="2"/>
  <c r="W214" i="2"/>
  <c r="AC214" i="2" s="1"/>
  <c r="X214" i="2"/>
  <c r="Y214" i="2"/>
  <c r="AB214" i="2" s="1"/>
  <c r="Z214" i="2"/>
  <c r="AA214" i="2"/>
  <c r="U215" i="2"/>
  <c r="V215" i="2"/>
  <c r="AB215" i="2" s="1"/>
  <c r="W215" i="2"/>
  <c r="X215" i="2"/>
  <c r="AA215" i="2" s="1"/>
  <c r="Y215" i="2"/>
  <c r="Z215" i="2"/>
  <c r="AC215" i="2" s="1"/>
  <c r="U216" i="2"/>
  <c r="AA216" i="2" s="1"/>
  <c r="V216" i="2"/>
  <c r="W216" i="2"/>
  <c r="X216" i="2"/>
  <c r="Y216" i="2"/>
  <c r="AB216" i="2" s="1"/>
  <c r="Z216" i="2"/>
  <c r="AC216" i="2"/>
  <c r="U217" i="2"/>
  <c r="V217" i="2"/>
  <c r="W217" i="2"/>
  <c r="X217" i="2"/>
  <c r="AA217" i="2" s="1"/>
  <c r="Y217" i="2"/>
  <c r="Z217" i="2"/>
  <c r="AC217" i="2" s="1"/>
  <c r="AB217" i="2"/>
  <c r="U218" i="2"/>
  <c r="V218" i="2"/>
  <c r="W218" i="2"/>
  <c r="AC218" i="2" s="1"/>
  <c r="X218" i="2"/>
  <c r="Y218" i="2"/>
  <c r="AB218" i="2" s="1"/>
  <c r="Z218" i="2"/>
  <c r="AA218" i="2"/>
  <c r="U219" i="2"/>
  <c r="V219" i="2"/>
  <c r="AB219" i="2" s="1"/>
  <c r="W219" i="2"/>
  <c r="X219" i="2"/>
  <c r="AA219" i="2" s="1"/>
  <c r="Y219" i="2"/>
  <c r="Z219" i="2"/>
  <c r="AC219" i="2" s="1"/>
  <c r="U220" i="2"/>
  <c r="AA220" i="2" s="1"/>
  <c r="V220" i="2"/>
  <c r="W220" i="2"/>
  <c r="X220" i="2"/>
  <c r="Y220" i="2"/>
  <c r="AB220" i="2" s="1"/>
  <c r="Z220" i="2"/>
  <c r="AC220" i="2"/>
  <c r="U221" i="2"/>
  <c r="V221" i="2"/>
  <c r="W221" i="2"/>
  <c r="X221" i="2"/>
  <c r="AA221" i="2" s="1"/>
  <c r="Y221" i="2"/>
  <c r="Z221" i="2"/>
  <c r="AC221" i="2" s="1"/>
  <c r="AB221" i="2"/>
  <c r="U222" i="2"/>
  <c r="V222" i="2"/>
  <c r="W222" i="2"/>
  <c r="AC222" i="2" s="1"/>
  <c r="X222" i="2"/>
  <c r="Y222" i="2"/>
  <c r="AB222" i="2" s="1"/>
  <c r="Z222" i="2"/>
  <c r="AA222" i="2"/>
  <c r="U223" i="2"/>
  <c r="AA223" i="2" s="1"/>
  <c r="V223" i="2"/>
  <c r="AB223" i="2" s="1"/>
  <c r="W223" i="2"/>
  <c r="X223" i="2"/>
  <c r="Y223" i="2"/>
  <c r="Z223" i="2"/>
  <c r="AC223" i="2" s="1"/>
  <c r="U224" i="2"/>
  <c r="AA224" i="2" s="1"/>
  <c r="V224" i="2"/>
  <c r="W224" i="2"/>
  <c r="X224" i="2"/>
  <c r="Y224" i="2"/>
  <c r="AB224" i="2" s="1"/>
  <c r="Z224" i="2"/>
  <c r="AC224" i="2"/>
  <c r="U225" i="2"/>
  <c r="V225" i="2"/>
  <c r="W225" i="2"/>
  <c r="AC225" i="2" s="1"/>
  <c r="X225" i="2"/>
  <c r="AA225" i="2" s="1"/>
  <c r="Y225" i="2"/>
  <c r="Z225" i="2"/>
  <c r="AB225" i="2"/>
  <c r="U226" i="2"/>
  <c r="V226" i="2"/>
  <c r="W226" i="2"/>
  <c r="AC226" i="2" s="1"/>
  <c r="X226" i="2"/>
  <c r="Y226" i="2"/>
  <c r="AB226" i="2" s="1"/>
  <c r="Z226" i="2"/>
  <c r="AA226" i="2"/>
  <c r="U227" i="2"/>
  <c r="V227" i="2"/>
  <c r="AB227" i="2" s="1"/>
  <c r="W227" i="2"/>
  <c r="X227" i="2"/>
  <c r="AA227" i="2" s="1"/>
  <c r="Y227" i="2"/>
  <c r="Z227" i="2"/>
  <c r="AC227" i="2" s="1"/>
  <c r="U228" i="2"/>
  <c r="AA228" i="2" s="1"/>
  <c r="V228" i="2"/>
  <c r="W228" i="2"/>
  <c r="X228" i="2"/>
  <c r="Y228" i="2"/>
  <c r="AB228" i="2" s="1"/>
  <c r="Z228" i="2"/>
  <c r="AC228" i="2"/>
  <c r="U229" i="2"/>
  <c r="V229" i="2"/>
  <c r="W229" i="2"/>
  <c r="X229" i="2"/>
  <c r="AA229" i="2" s="1"/>
  <c r="Y229" i="2"/>
  <c r="Z229" i="2"/>
  <c r="AC229" i="2" s="1"/>
  <c r="AB229" i="2"/>
  <c r="U230" i="2"/>
  <c r="V230" i="2"/>
  <c r="W230" i="2"/>
  <c r="AC230" i="2" s="1"/>
  <c r="X230" i="2"/>
  <c r="Y230" i="2"/>
  <c r="AB230" i="2" s="1"/>
  <c r="Z230" i="2"/>
  <c r="AA230" i="2"/>
  <c r="U231" i="2"/>
  <c r="V231" i="2"/>
  <c r="AB231" i="2" s="1"/>
  <c r="W231" i="2"/>
  <c r="X231" i="2"/>
  <c r="AA231" i="2" s="1"/>
  <c r="Y231" i="2"/>
  <c r="Z231" i="2"/>
  <c r="AC231" i="2" s="1"/>
  <c r="U232" i="2"/>
  <c r="AA232" i="2" s="1"/>
  <c r="V232" i="2"/>
  <c r="W232" i="2"/>
  <c r="X232" i="2"/>
  <c r="Y232" i="2"/>
  <c r="AB232" i="2" s="1"/>
  <c r="Z232" i="2"/>
  <c r="AC232" i="2"/>
  <c r="U233" i="2"/>
  <c r="V233" i="2"/>
  <c r="W233" i="2"/>
  <c r="X233" i="2"/>
  <c r="AA233" i="2" s="1"/>
  <c r="Y233" i="2"/>
  <c r="Z233" i="2"/>
  <c r="AC233" i="2" s="1"/>
  <c r="AB233" i="2"/>
  <c r="U234" i="2"/>
  <c r="V234" i="2"/>
  <c r="W234" i="2"/>
  <c r="AC234" i="2" s="1"/>
  <c r="X234" i="2"/>
  <c r="Y234" i="2"/>
  <c r="AB234" i="2" s="1"/>
  <c r="Z234" i="2"/>
  <c r="AA234" i="2"/>
  <c r="U235" i="2"/>
  <c r="AA235" i="2" s="1"/>
  <c r="V235" i="2"/>
  <c r="AB235" i="2" s="1"/>
  <c r="W235" i="2"/>
  <c r="X235" i="2"/>
  <c r="Y235" i="2"/>
  <c r="Z235" i="2"/>
  <c r="AC235" i="2" s="1"/>
  <c r="U236" i="2"/>
  <c r="AA236" i="2" s="1"/>
  <c r="V236" i="2"/>
  <c r="W236" i="2"/>
  <c r="X236" i="2"/>
  <c r="Y236" i="2"/>
  <c r="AB236" i="2" s="1"/>
  <c r="Z236" i="2"/>
  <c r="AC236" i="2"/>
  <c r="U237" i="2"/>
  <c r="V237" i="2"/>
  <c r="W237" i="2"/>
  <c r="X237" i="2"/>
  <c r="AA237" i="2" s="1"/>
  <c r="Y237" i="2"/>
  <c r="Z237" i="2"/>
  <c r="AC237" i="2" s="1"/>
  <c r="AB237" i="2"/>
  <c r="U238" i="2"/>
  <c r="V238" i="2"/>
  <c r="AB238" i="2" s="1"/>
  <c r="W238" i="2"/>
  <c r="AC238" i="2" s="1"/>
  <c r="X238" i="2"/>
  <c r="Y238" i="2"/>
  <c r="Z238" i="2"/>
  <c r="AA238" i="2"/>
  <c r="U239" i="2"/>
  <c r="AA239" i="2" s="1"/>
  <c r="V239" i="2"/>
  <c r="AB239" i="2" s="1"/>
  <c r="W239" i="2"/>
  <c r="X239" i="2"/>
  <c r="Y239" i="2"/>
  <c r="Z239" i="2"/>
  <c r="AC239" i="2" s="1"/>
  <c r="U240" i="2"/>
  <c r="AA240" i="2" s="1"/>
  <c r="V240" i="2"/>
  <c r="W240" i="2"/>
  <c r="X240" i="2"/>
  <c r="Y240" i="2"/>
  <c r="AB240" i="2" s="1"/>
  <c r="Z240" i="2"/>
  <c r="AC240" i="2"/>
  <c r="U241" i="2"/>
  <c r="V241" i="2"/>
  <c r="W241" i="2"/>
  <c r="X241" i="2"/>
  <c r="AA241" i="2" s="1"/>
  <c r="Y241" i="2"/>
  <c r="Z241" i="2"/>
  <c r="AC241" i="2" s="1"/>
  <c r="AB241" i="2"/>
  <c r="U242" i="2"/>
  <c r="V242" i="2"/>
  <c r="W242" i="2"/>
  <c r="AC242" i="2" s="1"/>
  <c r="X242" i="2"/>
  <c r="Y242" i="2"/>
  <c r="AB242" i="2" s="1"/>
  <c r="Z242" i="2"/>
  <c r="AA242" i="2"/>
  <c r="U243" i="2"/>
  <c r="V243" i="2"/>
  <c r="AB243" i="2" s="1"/>
  <c r="W243" i="2"/>
  <c r="X243" i="2"/>
  <c r="AA243" i="2" s="1"/>
  <c r="Y243" i="2"/>
  <c r="Z243" i="2"/>
  <c r="AC243" i="2" s="1"/>
  <c r="U244" i="2"/>
  <c r="AA244" i="2" s="1"/>
  <c r="V244" i="2"/>
  <c r="W244" i="2"/>
  <c r="X244" i="2"/>
  <c r="Y244" i="2"/>
  <c r="AB244" i="2" s="1"/>
  <c r="Z244" i="2"/>
  <c r="AC244" i="2"/>
  <c r="U245" i="2"/>
  <c r="V245" i="2"/>
  <c r="W245" i="2"/>
  <c r="X245" i="2"/>
  <c r="AA245" i="2" s="1"/>
  <c r="Y245" i="2"/>
  <c r="Z245" i="2"/>
  <c r="AC245" i="2" s="1"/>
  <c r="AB245" i="2"/>
  <c r="U246" i="2"/>
  <c r="V246" i="2"/>
  <c r="W246" i="2"/>
  <c r="AC246" i="2" s="1"/>
  <c r="X246" i="2"/>
  <c r="Y246" i="2"/>
  <c r="AB246" i="2" s="1"/>
  <c r="Z246" i="2"/>
  <c r="AA246" i="2"/>
  <c r="U247" i="2"/>
  <c r="V247" i="2"/>
  <c r="AB247" i="2" s="1"/>
  <c r="W247" i="2"/>
  <c r="X247" i="2"/>
  <c r="AA247" i="2" s="1"/>
  <c r="Y247" i="2"/>
  <c r="Z247" i="2"/>
  <c r="AC247" i="2" s="1"/>
  <c r="U248" i="2"/>
  <c r="AA248" i="2" s="1"/>
  <c r="V248" i="2"/>
  <c r="W248" i="2"/>
  <c r="X248" i="2"/>
  <c r="Y248" i="2"/>
  <c r="AB248" i="2" s="1"/>
  <c r="Z248" i="2"/>
  <c r="AC248" i="2"/>
  <c r="U249" i="2"/>
  <c r="V249" i="2"/>
  <c r="W249" i="2"/>
  <c r="X249" i="2"/>
  <c r="AA249" i="2" s="1"/>
  <c r="Y249" i="2"/>
  <c r="Z249" i="2"/>
  <c r="AC249" i="2" s="1"/>
  <c r="AB249" i="2"/>
  <c r="U250" i="2"/>
  <c r="V250" i="2"/>
  <c r="W250" i="2"/>
  <c r="AC250" i="2" s="1"/>
  <c r="X250" i="2"/>
  <c r="Y250" i="2"/>
  <c r="AB250" i="2" s="1"/>
  <c r="Z250" i="2"/>
  <c r="AA250" i="2"/>
  <c r="U251" i="2"/>
  <c r="V251" i="2"/>
  <c r="AB251" i="2" s="1"/>
  <c r="W251" i="2"/>
  <c r="X251" i="2"/>
  <c r="AA251" i="2" s="1"/>
  <c r="Y251" i="2"/>
  <c r="Z251" i="2"/>
  <c r="AC251" i="2" s="1"/>
  <c r="U252" i="2"/>
  <c r="AA252" i="2" s="1"/>
  <c r="V252" i="2"/>
  <c r="W252" i="2"/>
  <c r="X252" i="2"/>
  <c r="Y252" i="2"/>
  <c r="AB252" i="2" s="1"/>
  <c r="Z252" i="2"/>
  <c r="AC252" i="2"/>
  <c r="U253" i="2"/>
  <c r="V253" i="2"/>
  <c r="W253" i="2"/>
  <c r="X253" i="2"/>
  <c r="AA253" i="2" s="1"/>
  <c r="Y253" i="2"/>
  <c r="Z253" i="2"/>
  <c r="AC253" i="2" s="1"/>
  <c r="AB253" i="2"/>
  <c r="U254" i="2"/>
  <c r="V254" i="2"/>
  <c r="W254" i="2"/>
  <c r="AC254" i="2" s="1"/>
  <c r="X254" i="2"/>
  <c r="Y254" i="2"/>
  <c r="AB254" i="2" s="1"/>
  <c r="Z254" i="2"/>
  <c r="AA254" i="2"/>
  <c r="U255" i="2"/>
  <c r="V255" i="2"/>
  <c r="AB255" i="2" s="1"/>
  <c r="W255" i="2"/>
  <c r="X255" i="2"/>
  <c r="AA255" i="2" s="1"/>
  <c r="Y255" i="2"/>
  <c r="Z255" i="2"/>
  <c r="AC255" i="2" s="1"/>
  <c r="U256" i="2"/>
  <c r="AA256" i="2" s="1"/>
  <c r="V256" i="2"/>
  <c r="W256" i="2"/>
  <c r="X256" i="2"/>
  <c r="Y256" i="2"/>
  <c r="AB256" i="2" s="1"/>
  <c r="Z256" i="2"/>
  <c r="AC256" i="2"/>
  <c r="U257" i="2"/>
  <c r="V257" i="2"/>
  <c r="W257" i="2"/>
  <c r="X257" i="2"/>
  <c r="AA257" i="2" s="1"/>
  <c r="Y257" i="2"/>
  <c r="Z257" i="2"/>
  <c r="AC257" i="2" s="1"/>
  <c r="AB257" i="2"/>
  <c r="U258" i="2"/>
  <c r="V258" i="2"/>
  <c r="W258" i="2"/>
  <c r="AC258" i="2" s="1"/>
  <c r="X258" i="2"/>
  <c r="Y258" i="2"/>
  <c r="AB258" i="2" s="1"/>
  <c r="Z258" i="2"/>
  <c r="AA258" i="2"/>
  <c r="U259" i="2"/>
  <c r="V259" i="2"/>
  <c r="AB259" i="2" s="1"/>
  <c r="W259" i="2"/>
  <c r="X259" i="2"/>
  <c r="AA259" i="2" s="1"/>
  <c r="Y259" i="2"/>
  <c r="Z259" i="2"/>
  <c r="AC259" i="2" s="1"/>
  <c r="U260" i="2"/>
  <c r="AA260" i="2" s="1"/>
  <c r="V260" i="2"/>
  <c r="W260" i="2"/>
  <c r="X260" i="2"/>
  <c r="Y260" i="2"/>
  <c r="AB260" i="2" s="1"/>
  <c r="Z260" i="2"/>
  <c r="AC260" i="2"/>
  <c r="U261" i="2"/>
  <c r="V261" i="2"/>
  <c r="W261" i="2"/>
  <c r="X261" i="2"/>
  <c r="AA261" i="2" s="1"/>
  <c r="Y261" i="2"/>
  <c r="Z261" i="2"/>
  <c r="AC261" i="2" s="1"/>
  <c r="AB261" i="2"/>
  <c r="U262" i="2"/>
  <c r="V262" i="2"/>
  <c r="W262" i="2"/>
  <c r="AC262" i="2" s="1"/>
  <c r="X262" i="2"/>
  <c r="Y262" i="2"/>
  <c r="AB262" i="2" s="1"/>
  <c r="Z262" i="2"/>
  <c r="AA262" i="2"/>
  <c r="U263" i="2"/>
  <c r="AA263" i="2" s="1"/>
  <c r="V263" i="2"/>
  <c r="AB263" i="2" s="1"/>
  <c r="W263" i="2"/>
  <c r="X263" i="2"/>
  <c r="Y263" i="2"/>
  <c r="Z263" i="2"/>
  <c r="AC263" i="2" s="1"/>
  <c r="U264" i="2"/>
  <c r="AA264" i="2" s="1"/>
  <c r="V264" i="2"/>
  <c r="W264" i="2"/>
  <c r="X264" i="2"/>
  <c r="Y264" i="2"/>
  <c r="AB264" i="2" s="1"/>
  <c r="Z264" i="2"/>
  <c r="AC264" i="2"/>
  <c r="U265" i="2"/>
  <c r="V265" i="2"/>
  <c r="W265" i="2"/>
  <c r="X265" i="2"/>
  <c r="AA265" i="2" s="1"/>
  <c r="Y265" i="2"/>
  <c r="Z265" i="2"/>
  <c r="AC265" i="2" s="1"/>
  <c r="AB265" i="2"/>
  <c r="U266" i="2"/>
  <c r="V266" i="2"/>
  <c r="W266" i="2"/>
  <c r="AC266" i="2" s="1"/>
  <c r="X266" i="2"/>
  <c r="Y266" i="2"/>
  <c r="AB266" i="2" s="1"/>
  <c r="Z266" i="2"/>
  <c r="AA266" i="2"/>
  <c r="U267" i="2"/>
  <c r="AA267" i="2" s="1"/>
  <c r="V267" i="2"/>
  <c r="AB267" i="2" s="1"/>
  <c r="W267" i="2"/>
  <c r="X267" i="2"/>
  <c r="Y267" i="2"/>
  <c r="Z267" i="2"/>
  <c r="AC267" i="2" s="1"/>
  <c r="U268" i="2"/>
  <c r="AA268" i="2" s="1"/>
  <c r="V268" i="2"/>
  <c r="W268" i="2"/>
  <c r="X268" i="2"/>
  <c r="Y268" i="2"/>
  <c r="AB268" i="2" s="1"/>
  <c r="Z268" i="2"/>
  <c r="AC268" i="2"/>
  <c r="U269" i="2"/>
  <c r="V269" i="2"/>
  <c r="W269" i="2"/>
  <c r="X269" i="2"/>
  <c r="AA269" i="2" s="1"/>
  <c r="Y269" i="2"/>
  <c r="Z269" i="2"/>
  <c r="AC269" i="2" s="1"/>
  <c r="AB269" i="2"/>
  <c r="U270" i="2"/>
  <c r="V270" i="2"/>
  <c r="W270" i="2"/>
  <c r="AC270" i="2" s="1"/>
  <c r="X270" i="2"/>
  <c r="Y270" i="2"/>
  <c r="AB270" i="2" s="1"/>
  <c r="Z270" i="2"/>
  <c r="AA270" i="2"/>
  <c r="U271" i="2"/>
  <c r="AA271" i="2" s="1"/>
  <c r="V271" i="2"/>
  <c r="AB271" i="2" s="1"/>
  <c r="W271" i="2"/>
  <c r="X271" i="2"/>
  <c r="Y271" i="2"/>
  <c r="Z271" i="2"/>
  <c r="AC271" i="2" s="1"/>
  <c r="U272" i="2"/>
  <c r="AA272" i="2" s="1"/>
  <c r="V272" i="2"/>
  <c r="W272" i="2"/>
  <c r="X272" i="2"/>
  <c r="Y272" i="2"/>
  <c r="AB272" i="2" s="1"/>
  <c r="Z272" i="2"/>
  <c r="AC272" i="2"/>
  <c r="U273" i="2"/>
  <c r="V273" i="2"/>
  <c r="W273" i="2"/>
  <c r="AC273" i="2" s="1"/>
  <c r="X273" i="2"/>
  <c r="AA273" i="2" s="1"/>
  <c r="Y273" i="2"/>
  <c r="Z273" i="2"/>
  <c r="AB273" i="2"/>
  <c r="U274" i="2"/>
  <c r="V274" i="2"/>
  <c r="AB274" i="2" s="1"/>
  <c r="W274" i="2"/>
  <c r="AC274" i="2" s="1"/>
  <c r="X274" i="2"/>
  <c r="Y274" i="2"/>
  <c r="Z274" i="2"/>
  <c r="AA274" i="2"/>
  <c r="U275" i="2"/>
  <c r="AA275" i="2" s="1"/>
  <c r="V275" i="2"/>
  <c r="AB275" i="2" s="1"/>
  <c r="W275" i="2"/>
  <c r="X275" i="2"/>
  <c r="Y275" i="2"/>
  <c r="Z275" i="2"/>
  <c r="AC275" i="2" s="1"/>
  <c r="U276" i="2"/>
  <c r="AA276" i="2" s="1"/>
  <c r="V276" i="2"/>
  <c r="W276" i="2"/>
  <c r="X276" i="2"/>
  <c r="Y276" i="2"/>
  <c r="AB276" i="2" s="1"/>
  <c r="Z276" i="2"/>
  <c r="AC276" i="2"/>
  <c r="U277" i="2"/>
  <c r="V277" i="2"/>
  <c r="W277" i="2"/>
  <c r="AC277" i="2" s="1"/>
  <c r="X277" i="2"/>
  <c r="AA277" i="2" s="1"/>
  <c r="Y277" i="2"/>
  <c r="Z277" i="2"/>
  <c r="AB277" i="2"/>
  <c r="U278" i="2"/>
  <c r="V278" i="2"/>
  <c r="AB278" i="2" s="1"/>
  <c r="W278" i="2"/>
  <c r="AC278" i="2" s="1"/>
  <c r="X278" i="2"/>
  <c r="Y278" i="2"/>
  <c r="Z278" i="2"/>
  <c r="AA278" i="2"/>
  <c r="U279" i="2"/>
  <c r="AA279" i="2" s="1"/>
  <c r="V279" i="2"/>
  <c r="AB279" i="2" s="1"/>
  <c r="W279" i="2"/>
  <c r="X279" i="2"/>
  <c r="Y279" i="2"/>
  <c r="Z279" i="2"/>
  <c r="AC279" i="2" s="1"/>
  <c r="U280" i="2"/>
  <c r="AA280" i="2" s="1"/>
  <c r="V280" i="2"/>
  <c r="W280" i="2"/>
  <c r="X280" i="2"/>
  <c r="Y280" i="2"/>
  <c r="AB280" i="2" s="1"/>
  <c r="Z280" i="2"/>
  <c r="AC280" i="2"/>
  <c r="U281" i="2"/>
  <c r="V281" i="2"/>
  <c r="W281" i="2"/>
  <c r="AC281" i="2" s="1"/>
  <c r="X281" i="2"/>
  <c r="AA281" i="2" s="1"/>
  <c r="Y281" i="2"/>
  <c r="Z281" i="2"/>
  <c r="AB281" i="2"/>
  <c r="U282" i="2"/>
  <c r="V282" i="2"/>
  <c r="AB282" i="2" s="1"/>
  <c r="W282" i="2"/>
  <c r="AC282" i="2" s="1"/>
  <c r="X282" i="2"/>
  <c r="Y282" i="2"/>
  <c r="Z282" i="2"/>
  <c r="AA282" i="2"/>
  <c r="U283" i="2"/>
  <c r="AA283" i="2" s="1"/>
  <c r="V283" i="2"/>
  <c r="AB283" i="2" s="1"/>
  <c r="W283" i="2"/>
  <c r="X283" i="2"/>
  <c r="Y283" i="2"/>
  <c r="Z283" i="2"/>
  <c r="AC283" i="2" s="1"/>
  <c r="U284" i="2"/>
  <c r="AA284" i="2" s="1"/>
  <c r="V284" i="2"/>
  <c r="W284" i="2"/>
  <c r="X284" i="2"/>
  <c r="Y284" i="2"/>
  <c r="AB284" i="2" s="1"/>
  <c r="Z284" i="2"/>
  <c r="AC284" i="2"/>
  <c r="U285" i="2"/>
  <c r="V285" i="2"/>
  <c r="W285" i="2"/>
  <c r="AC285" i="2" s="1"/>
  <c r="X285" i="2"/>
  <c r="AA285" i="2" s="1"/>
  <c r="Y285" i="2"/>
  <c r="Z285" i="2"/>
  <c r="AB285" i="2"/>
  <c r="U286" i="2"/>
  <c r="V286" i="2"/>
  <c r="AB286" i="2" s="1"/>
  <c r="W286" i="2"/>
  <c r="AC286" i="2" s="1"/>
  <c r="X286" i="2"/>
  <c r="Y286" i="2"/>
  <c r="Z286" i="2"/>
  <c r="AA286" i="2"/>
  <c r="U287" i="2"/>
  <c r="AA287" i="2" s="1"/>
  <c r="V287" i="2"/>
  <c r="AB287" i="2" s="1"/>
  <c r="W287" i="2"/>
  <c r="X287" i="2"/>
  <c r="Y287" i="2"/>
  <c r="Z287" i="2"/>
  <c r="AC287" i="2" s="1"/>
  <c r="U288" i="2"/>
  <c r="AA288" i="2" s="1"/>
  <c r="V288" i="2"/>
  <c r="W288" i="2"/>
  <c r="X288" i="2"/>
  <c r="Y288" i="2"/>
  <c r="AB288" i="2" s="1"/>
  <c r="Z288" i="2"/>
  <c r="AC288" i="2"/>
  <c r="U289" i="2"/>
  <c r="V289" i="2"/>
  <c r="W289" i="2"/>
  <c r="AC289" i="2" s="1"/>
  <c r="X289" i="2"/>
  <c r="AA289" i="2" s="1"/>
  <c r="Y289" i="2"/>
  <c r="Z289" i="2"/>
  <c r="AB289" i="2"/>
  <c r="U290" i="2"/>
  <c r="V290" i="2"/>
  <c r="AB290" i="2" s="1"/>
  <c r="W290" i="2"/>
  <c r="AC290" i="2" s="1"/>
  <c r="X290" i="2"/>
  <c r="Y290" i="2"/>
  <c r="Z290" i="2"/>
  <c r="AA290" i="2"/>
  <c r="U291" i="2"/>
  <c r="AA291" i="2" s="1"/>
  <c r="V291" i="2"/>
  <c r="AB291" i="2" s="1"/>
  <c r="W291" i="2"/>
  <c r="X291" i="2"/>
  <c r="Y291" i="2"/>
  <c r="Z291" i="2"/>
  <c r="AC291" i="2" s="1"/>
  <c r="U292" i="2"/>
  <c r="AA292" i="2" s="1"/>
  <c r="V292" i="2"/>
  <c r="W292" i="2"/>
  <c r="X292" i="2"/>
  <c r="Y292" i="2"/>
  <c r="AB292" i="2" s="1"/>
  <c r="Z292" i="2"/>
  <c r="AC292" i="2"/>
  <c r="U293" i="2"/>
  <c r="V293" i="2"/>
  <c r="W293" i="2"/>
  <c r="AC293" i="2" s="1"/>
  <c r="X293" i="2"/>
  <c r="AA293" i="2" s="1"/>
  <c r="Y293" i="2"/>
  <c r="Z293" i="2"/>
  <c r="AB293" i="2"/>
  <c r="U294" i="2"/>
  <c r="V294" i="2"/>
  <c r="AB294" i="2" s="1"/>
  <c r="W294" i="2"/>
  <c r="AC294" i="2" s="1"/>
  <c r="X294" i="2"/>
  <c r="Y294" i="2"/>
  <c r="Z294" i="2"/>
  <c r="AA294" i="2"/>
  <c r="U295" i="2"/>
  <c r="AA295" i="2" s="1"/>
  <c r="V295" i="2"/>
  <c r="AB295" i="2" s="1"/>
  <c r="W295" i="2"/>
  <c r="X295" i="2"/>
  <c r="Y295" i="2"/>
  <c r="Z295" i="2"/>
  <c r="AC295" i="2" s="1"/>
  <c r="U296" i="2"/>
  <c r="AA296" i="2" s="1"/>
  <c r="V296" i="2"/>
  <c r="W296" i="2"/>
  <c r="X296" i="2"/>
  <c r="Y296" i="2"/>
  <c r="AB296" i="2" s="1"/>
  <c r="Z296" i="2"/>
  <c r="AC296" i="2"/>
  <c r="U297" i="2"/>
  <c r="V297" i="2"/>
  <c r="W297" i="2"/>
  <c r="AC297" i="2" s="1"/>
  <c r="X297" i="2"/>
  <c r="AA297" i="2" s="1"/>
  <c r="Y297" i="2"/>
  <c r="Z297" i="2"/>
  <c r="AB297" i="2"/>
  <c r="U298" i="2"/>
  <c r="V298" i="2"/>
  <c r="AB298" i="2" s="1"/>
  <c r="W298" i="2"/>
  <c r="AC298" i="2" s="1"/>
  <c r="X298" i="2"/>
  <c r="Y298" i="2"/>
  <c r="Z298" i="2"/>
  <c r="AA298" i="2"/>
  <c r="U299" i="2"/>
  <c r="AA299" i="2" s="1"/>
  <c r="V299" i="2"/>
  <c r="AB299" i="2" s="1"/>
  <c r="W299" i="2"/>
  <c r="X299" i="2"/>
  <c r="Y299" i="2"/>
  <c r="Z299" i="2"/>
  <c r="AC299" i="2" s="1"/>
  <c r="U300" i="2"/>
  <c r="AA300" i="2" s="1"/>
  <c r="V300" i="2"/>
  <c r="W300" i="2"/>
  <c r="X300" i="2"/>
  <c r="Y300" i="2"/>
  <c r="AB300" i="2" s="1"/>
  <c r="Z300" i="2"/>
  <c r="AC300" i="2"/>
  <c r="U301" i="2"/>
  <c r="V301" i="2"/>
  <c r="W301" i="2"/>
  <c r="AC301" i="2" s="1"/>
  <c r="X301" i="2"/>
  <c r="AA301" i="2" s="1"/>
  <c r="Y301" i="2"/>
  <c r="Z301" i="2"/>
  <c r="AB301" i="2"/>
  <c r="U302" i="2"/>
  <c r="V302" i="2"/>
  <c r="W302" i="2"/>
  <c r="AC302" i="2" s="1"/>
  <c r="X302" i="2"/>
  <c r="Y302" i="2"/>
  <c r="Z302" i="2"/>
  <c r="AA302" i="2"/>
  <c r="U303" i="2"/>
  <c r="AA303" i="2" s="1"/>
  <c r="V303" i="2"/>
  <c r="W303" i="2"/>
  <c r="X303" i="2"/>
  <c r="Y303" i="2"/>
  <c r="Z303" i="2"/>
  <c r="AC303" i="2" s="1"/>
  <c r="AB303" i="2"/>
  <c r="U304" i="2"/>
  <c r="V304" i="2"/>
  <c r="AB304" i="2" s="1"/>
  <c r="W304" i="2"/>
  <c r="AC304" i="2" s="1"/>
  <c r="X304" i="2"/>
  <c r="Y304" i="2"/>
  <c r="Z304" i="2"/>
  <c r="AA304" i="2"/>
  <c r="U305" i="2"/>
  <c r="AA305" i="2" s="1"/>
  <c r="V305" i="2"/>
  <c r="AB305" i="2" s="1"/>
  <c r="W305" i="2"/>
  <c r="X305" i="2"/>
  <c r="Y305" i="2"/>
  <c r="Z305" i="2"/>
  <c r="AC305" i="2" s="1"/>
  <c r="U306" i="2"/>
  <c r="AA306" i="2" s="1"/>
  <c r="V306" i="2"/>
  <c r="W306" i="2"/>
  <c r="X306" i="2"/>
  <c r="Y306" i="2"/>
  <c r="AB306" i="2" s="1"/>
  <c r="Z306" i="2"/>
  <c r="AC306" i="2"/>
  <c r="U307" i="2"/>
  <c r="V307" i="2"/>
  <c r="W307" i="2"/>
  <c r="AC307" i="2" s="1"/>
  <c r="X307" i="2"/>
  <c r="AA307" i="2" s="1"/>
  <c r="Y307" i="2"/>
  <c r="Z307" i="2"/>
  <c r="AB307" i="2"/>
  <c r="U308" i="2"/>
  <c r="V308" i="2"/>
  <c r="AB308" i="2" s="1"/>
  <c r="W308" i="2"/>
  <c r="AC308" i="2" s="1"/>
  <c r="X308" i="2"/>
  <c r="Y308" i="2"/>
  <c r="Z308" i="2"/>
  <c r="AA308" i="2"/>
  <c r="U309" i="2"/>
  <c r="AA309" i="2" s="1"/>
  <c r="V309" i="2"/>
  <c r="AB309" i="2" s="1"/>
  <c r="W309" i="2"/>
  <c r="X309" i="2"/>
  <c r="Y309" i="2"/>
  <c r="Z309" i="2"/>
  <c r="AC309" i="2" s="1"/>
  <c r="U310" i="2"/>
  <c r="AA310" i="2" s="1"/>
  <c r="V310" i="2"/>
  <c r="W310" i="2"/>
  <c r="X310" i="2"/>
  <c r="Y310" i="2"/>
  <c r="AB310" i="2" s="1"/>
  <c r="Z310" i="2"/>
  <c r="AC310" i="2"/>
  <c r="U311" i="2"/>
  <c r="V311" i="2"/>
  <c r="W311" i="2"/>
  <c r="AC311" i="2" s="1"/>
  <c r="X311" i="2"/>
  <c r="AA311" i="2" s="1"/>
  <c r="Y311" i="2"/>
  <c r="Z311" i="2"/>
  <c r="AB311" i="2"/>
  <c r="U312" i="2"/>
  <c r="V312" i="2"/>
  <c r="AB312" i="2" s="1"/>
  <c r="W312" i="2"/>
  <c r="AC312" i="2" s="1"/>
  <c r="X312" i="2"/>
  <c r="Y312" i="2"/>
  <c r="Z312" i="2"/>
  <c r="AA312" i="2"/>
  <c r="U313" i="2"/>
  <c r="AA313" i="2" s="1"/>
  <c r="V313" i="2"/>
  <c r="AB313" i="2" s="1"/>
  <c r="W313" i="2"/>
  <c r="X313" i="2"/>
  <c r="Y313" i="2"/>
  <c r="Z313" i="2"/>
  <c r="AC313" i="2" s="1"/>
  <c r="U314" i="2"/>
  <c r="AA314" i="2" s="1"/>
  <c r="V314" i="2"/>
  <c r="W314" i="2"/>
  <c r="X314" i="2"/>
  <c r="Y314" i="2"/>
  <c r="AB314" i="2" s="1"/>
  <c r="Z314" i="2"/>
  <c r="AC314" i="2"/>
  <c r="U315" i="2"/>
  <c r="V315" i="2"/>
  <c r="W315" i="2"/>
  <c r="AC315" i="2" s="1"/>
  <c r="X315" i="2"/>
  <c r="AA315" i="2" s="1"/>
  <c r="Y315" i="2"/>
  <c r="Z315" i="2"/>
  <c r="AB315" i="2"/>
  <c r="U316" i="2"/>
  <c r="V316" i="2"/>
  <c r="AB316" i="2" s="1"/>
  <c r="W316" i="2"/>
  <c r="AC316" i="2" s="1"/>
  <c r="X316" i="2"/>
  <c r="Y316" i="2"/>
  <c r="Z316" i="2"/>
  <c r="AA316" i="2"/>
  <c r="U317" i="2"/>
  <c r="AA317" i="2" s="1"/>
  <c r="V317" i="2"/>
  <c r="AB317" i="2" s="1"/>
  <c r="W317" i="2"/>
  <c r="X317" i="2"/>
  <c r="Y317" i="2"/>
  <c r="Z317" i="2"/>
  <c r="AC317" i="2" s="1"/>
  <c r="U318" i="2"/>
  <c r="AA318" i="2" s="1"/>
  <c r="V318" i="2"/>
  <c r="W318" i="2"/>
  <c r="X318" i="2"/>
  <c r="Y318" i="2"/>
  <c r="AB318" i="2" s="1"/>
  <c r="Z318" i="2"/>
  <c r="AC318" i="2"/>
  <c r="U319" i="2"/>
  <c r="V319" i="2"/>
  <c r="W319" i="2"/>
  <c r="AC319" i="2" s="1"/>
  <c r="X319" i="2"/>
  <c r="AA319" i="2" s="1"/>
  <c r="Y319" i="2"/>
  <c r="Z319" i="2"/>
  <c r="AB319" i="2"/>
  <c r="U320" i="2"/>
  <c r="V320" i="2"/>
  <c r="AB320" i="2" s="1"/>
  <c r="W320" i="2"/>
  <c r="AC320" i="2" s="1"/>
  <c r="X320" i="2"/>
  <c r="Y320" i="2"/>
  <c r="Z320" i="2"/>
  <c r="AA320" i="2"/>
  <c r="U321" i="2"/>
  <c r="AA321" i="2" s="1"/>
  <c r="V321" i="2"/>
  <c r="AB321" i="2" s="1"/>
  <c r="W321" i="2"/>
  <c r="X321" i="2"/>
  <c r="Y321" i="2"/>
  <c r="Z321" i="2"/>
  <c r="AC321" i="2" s="1"/>
  <c r="U322" i="2"/>
  <c r="AA322" i="2" s="1"/>
  <c r="V322" i="2"/>
  <c r="W322" i="2"/>
  <c r="X322" i="2"/>
  <c r="Y322" i="2"/>
  <c r="AB322" i="2" s="1"/>
  <c r="Z322" i="2"/>
  <c r="AC322" i="2"/>
  <c r="U323" i="2"/>
  <c r="V323" i="2"/>
  <c r="W323" i="2"/>
  <c r="AC323" i="2" s="1"/>
  <c r="X323" i="2"/>
  <c r="AA323" i="2" s="1"/>
  <c r="Y323" i="2"/>
  <c r="Z323" i="2"/>
  <c r="AB323" i="2"/>
  <c r="U324" i="2"/>
  <c r="V324" i="2"/>
  <c r="AB324" i="2" s="1"/>
  <c r="W324" i="2"/>
  <c r="AC324" i="2" s="1"/>
  <c r="X324" i="2"/>
  <c r="Y324" i="2"/>
  <c r="Z324" i="2"/>
  <c r="AA324" i="2"/>
  <c r="U325" i="2"/>
  <c r="AA325" i="2" s="1"/>
  <c r="V325" i="2"/>
  <c r="AB325" i="2" s="1"/>
  <c r="W325" i="2"/>
  <c r="X325" i="2"/>
  <c r="Y325" i="2"/>
  <c r="Z325" i="2"/>
  <c r="AC325" i="2" s="1"/>
  <c r="U326" i="2"/>
  <c r="AA326" i="2" s="1"/>
  <c r="V326" i="2"/>
  <c r="W326" i="2"/>
  <c r="X326" i="2"/>
  <c r="Y326" i="2"/>
  <c r="AB326" i="2" s="1"/>
  <c r="Z326" i="2"/>
  <c r="AC326" i="2"/>
  <c r="U327" i="2"/>
  <c r="V327" i="2"/>
  <c r="W327" i="2"/>
  <c r="AC327" i="2" s="1"/>
  <c r="X327" i="2"/>
  <c r="AA327" i="2" s="1"/>
  <c r="Y327" i="2"/>
  <c r="Z327" i="2"/>
  <c r="AB327" i="2"/>
  <c r="U328" i="2"/>
  <c r="V328" i="2"/>
  <c r="AB328" i="2" s="1"/>
  <c r="W328" i="2"/>
  <c r="AC328" i="2" s="1"/>
  <c r="X328" i="2"/>
  <c r="Y328" i="2"/>
  <c r="Z328" i="2"/>
  <c r="AA328" i="2"/>
  <c r="U329" i="2"/>
  <c r="AA329" i="2" s="1"/>
  <c r="V329" i="2"/>
  <c r="AB329" i="2" s="1"/>
  <c r="W329" i="2"/>
  <c r="X329" i="2"/>
  <c r="Y329" i="2"/>
  <c r="Z329" i="2"/>
  <c r="AC329" i="2" s="1"/>
  <c r="U330" i="2"/>
  <c r="AA330" i="2" s="1"/>
  <c r="V330" i="2"/>
  <c r="W330" i="2"/>
  <c r="X330" i="2"/>
  <c r="Y330" i="2"/>
  <c r="AB330" i="2" s="1"/>
  <c r="Z330" i="2"/>
  <c r="AC330" i="2"/>
  <c r="U331" i="2"/>
  <c r="V331" i="2"/>
  <c r="W331" i="2"/>
  <c r="AC331" i="2" s="1"/>
  <c r="X331" i="2"/>
  <c r="AA331" i="2" s="1"/>
  <c r="Y331" i="2"/>
  <c r="Z331" i="2"/>
  <c r="AB331" i="2"/>
  <c r="U332" i="2"/>
  <c r="V332" i="2"/>
  <c r="AB332" i="2" s="1"/>
  <c r="W332" i="2"/>
  <c r="AC332" i="2" s="1"/>
  <c r="X332" i="2"/>
  <c r="Y332" i="2"/>
  <c r="Z332" i="2"/>
  <c r="AA332" i="2"/>
  <c r="U333" i="2"/>
  <c r="AA333" i="2" s="1"/>
  <c r="V333" i="2"/>
  <c r="AB333" i="2" s="1"/>
  <c r="W333" i="2"/>
  <c r="X333" i="2"/>
  <c r="Y333" i="2"/>
  <c r="Z333" i="2"/>
  <c r="AC333" i="2" s="1"/>
  <c r="U334" i="2"/>
  <c r="AA334" i="2" s="1"/>
  <c r="V334" i="2"/>
  <c r="W334" i="2"/>
  <c r="X334" i="2"/>
  <c r="Y334" i="2"/>
  <c r="AB334" i="2" s="1"/>
  <c r="Z334" i="2"/>
  <c r="AC334" i="2"/>
  <c r="U335" i="2"/>
  <c r="V335" i="2"/>
  <c r="W335" i="2"/>
  <c r="AC335" i="2" s="1"/>
  <c r="X335" i="2"/>
  <c r="AA335" i="2" s="1"/>
  <c r="Y335" i="2"/>
  <c r="Z335" i="2"/>
  <c r="AB335" i="2"/>
  <c r="U336" i="2"/>
  <c r="V336" i="2"/>
  <c r="AB336" i="2" s="1"/>
  <c r="W336" i="2"/>
  <c r="AC336" i="2" s="1"/>
  <c r="X336" i="2"/>
  <c r="Y336" i="2"/>
  <c r="Z336" i="2"/>
  <c r="AA336" i="2"/>
  <c r="U337" i="2"/>
  <c r="AA337" i="2" s="1"/>
  <c r="V337" i="2"/>
  <c r="AB337" i="2" s="1"/>
  <c r="W337" i="2"/>
  <c r="X337" i="2"/>
  <c r="Y337" i="2"/>
  <c r="Z337" i="2"/>
  <c r="AC337" i="2" s="1"/>
  <c r="U338" i="2"/>
  <c r="AA338" i="2" s="1"/>
  <c r="V338" i="2"/>
  <c r="W338" i="2"/>
  <c r="X338" i="2"/>
  <c r="Y338" i="2"/>
  <c r="AB338" i="2" s="1"/>
  <c r="Z338" i="2"/>
  <c r="AC338" i="2"/>
  <c r="U339" i="2"/>
  <c r="V339" i="2"/>
  <c r="W339" i="2"/>
  <c r="AC339" i="2" s="1"/>
  <c r="X339" i="2"/>
  <c r="AA339" i="2" s="1"/>
  <c r="Y339" i="2"/>
  <c r="Z339" i="2"/>
  <c r="AB339" i="2"/>
  <c r="U340" i="2"/>
  <c r="V340" i="2"/>
  <c r="AB340" i="2" s="1"/>
  <c r="W340" i="2"/>
  <c r="AC340" i="2" s="1"/>
  <c r="X340" i="2"/>
  <c r="Y340" i="2"/>
  <c r="Z340" i="2"/>
  <c r="AA340" i="2"/>
  <c r="U341" i="2"/>
  <c r="AA341" i="2" s="1"/>
  <c r="V341" i="2"/>
  <c r="AB341" i="2" s="1"/>
  <c r="W341" i="2"/>
  <c r="X341" i="2"/>
  <c r="Y341" i="2"/>
  <c r="Z341" i="2"/>
  <c r="AC341" i="2" s="1"/>
  <c r="U342" i="2"/>
  <c r="AA342" i="2" s="1"/>
  <c r="V342" i="2"/>
  <c r="W342" i="2"/>
  <c r="X342" i="2"/>
  <c r="Y342" i="2"/>
  <c r="AB342" i="2" s="1"/>
  <c r="Z342" i="2"/>
  <c r="AC342" i="2"/>
  <c r="U343" i="2"/>
  <c r="V343" i="2"/>
  <c r="W343" i="2"/>
  <c r="AC343" i="2" s="1"/>
  <c r="X343" i="2"/>
  <c r="AA343" i="2" s="1"/>
  <c r="Y343" i="2"/>
  <c r="Z343" i="2"/>
  <c r="AB343" i="2"/>
  <c r="U344" i="2"/>
  <c r="V344" i="2"/>
  <c r="AB344" i="2" s="1"/>
  <c r="W344" i="2"/>
  <c r="AC344" i="2" s="1"/>
  <c r="X344" i="2"/>
  <c r="Y344" i="2"/>
  <c r="Z344" i="2"/>
  <c r="AA344" i="2"/>
  <c r="U345" i="2"/>
  <c r="AA345" i="2" s="1"/>
  <c r="V345" i="2"/>
  <c r="AB345" i="2" s="1"/>
  <c r="W345" i="2"/>
  <c r="X345" i="2"/>
  <c r="Y345" i="2"/>
  <c r="Z345" i="2"/>
  <c r="AC345" i="2" s="1"/>
  <c r="U346" i="2"/>
  <c r="AA346" i="2" s="1"/>
  <c r="V346" i="2"/>
  <c r="W346" i="2"/>
  <c r="X346" i="2"/>
  <c r="Y346" i="2"/>
  <c r="AB346" i="2" s="1"/>
  <c r="Z346" i="2"/>
  <c r="AC346" i="2"/>
  <c r="U347" i="2"/>
  <c r="V347" i="2"/>
  <c r="W347" i="2"/>
  <c r="AC347" i="2" s="1"/>
  <c r="X347" i="2"/>
  <c r="AA347" i="2" s="1"/>
  <c r="Y347" i="2"/>
  <c r="Z347" i="2"/>
  <c r="AB347" i="2"/>
  <c r="U348" i="2"/>
  <c r="V348" i="2"/>
  <c r="AB348" i="2" s="1"/>
  <c r="W348" i="2"/>
  <c r="AC348" i="2" s="1"/>
  <c r="X348" i="2"/>
  <c r="Y348" i="2"/>
  <c r="Z348" i="2"/>
  <c r="AA348" i="2"/>
  <c r="U349" i="2"/>
  <c r="AA349" i="2" s="1"/>
  <c r="V349" i="2"/>
  <c r="AB349" i="2" s="1"/>
  <c r="W349" i="2"/>
  <c r="X349" i="2"/>
  <c r="Y349" i="2"/>
  <c r="Z349" i="2"/>
  <c r="AC349" i="2" s="1"/>
  <c r="U350" i="2"/>
  <c r="AA350" i="2" s="1"/>
  <c r="V350" i="2"/>
  <c r="W350" i="2"/>
  <c r="X350" i="2"/>
  <c r="Y350" i="2"/>
  <c r="AB350" i="2" s="1"/>
  <c r="Z350" i="2"/>
  <c r="AC350" i="2"/>
  <c r="U351" i="2"/>
  <c r="V351" i="2"/>
  <c r="W351" i="2"/>
  <c r="AC351" i="2" s="1"/>
  <c r="X351" i="2"/>
  <c r="AA351" i="2" s="1"/>
  <c r="Y351" i="2"/>
  <c r="Z351" i="2"/>
  <c r="AB351" i="2"/>
  <c r="U352" i="2"/>
  <c r="V352" i="2"/>
  <c r="AB352" i="2" s="1"/>
  <c r="W352" i="2"/>
  <c r="AC352" i="2" s="1"/>
  <c r="X352" i="2"/>
  <c r="Y352" i="2"/>
  <c r="Z352" i="2"/>
  <c r="AA352" i="2"/>
  <c r="U353" i="2"/>
  <c r="AA353" i="2" s="1"/>
  <c r="V353" i="2"/>
  <c r="AB353" i="2" s="1"/>
  <c r="W353" i="2"/>
  <c r="X353" i="2"/>
  <c r="Y353" i="2"/>
  <c r="Z353" i="2"/>
  <c r="AC353" i="2" s="1"/>
  <c r="U354" i="2"/>
  <c r="AA354" i="2" s="1"/>
  <c r="V354" i="2"/>
  <c r="W354" i="2"/>
  <c r="X354" i="2"/>
  <c r="Y354" i="2"/>
  <c r="AB354" i="2" s="1"/>
  <c r="Z354" i="2"/>
  <c r="AC354" i="2"/>
  <c r="U355" i="2"/>
  <c r="V355" i="2"/>
  <c r="W355" i="2"/>
  <c r="AC355" i="2" s="1"/>
  <c r="X355" i="2"/>
  <c r="AA355" i="2" s="1"/>
  <c r="Y355" i="2"/>
  <c r="Z355" i="2"/>
  <c r="AB355" i="2"/>
  <c r="U356" i="2"/>
  <c r="V356" i="2"/>
  <c r="AB356" i="2" s="1"/>
  <c r="W356" i="2"/>
  <c r="AC356" i="2" s="1"/>
  <c r="X356" i="2"/>
  <c r="Y356" i="2"/>
  <c r="Z356" i="2"/>
  <c r="AA356" i="2"/>
  <c r="U357" i="2"/>
  <c r="AA357" i="2" s="1"/>
  <c r="V357" i="2"/>
  <c r="AB357" i="2" s="1"/>
  <c r="W357" i="2"/>
  <c r="X357" i="2"/>
  <c r="Y357" i="2"/>
  <c r="Z357" i="2"/>
  <c r="AC357" i="2" s="1"/>
  <c r="U358" i="2"/>
  <c r="AA358" i="2" s="1"/>
  <c r="V358" i="2"/>
  <c r="W358" i="2"/>
  <c r="X358" i="2"/>
  <c r="Y358" i="2"/>
  <c r="AB358" i="2" s="1"/>
  <c r="Z358" i="2"/>
  <c r="AC358" i="2"/>
  <c r="U359" i="2"/>
  <c r="V359" i="2"/>
  <c r="W359" i="2"/>
  <c r="AC359" i="2" s="1"/>
  <c r="X359" i="2"/>
  <c r="AA359" i="2" s="1"/>
  <c r="Y359" i="2"/>
  <c r="Z359" i="2"/>
  <c r="AB359" i="2"/>
  <c r="U360" i="2"/>
  <c r="V360" i="2"/>
  <c r="AB360" i="2" s="1"/>
  <c r="W360" i="2"/>
  <c r="AC360" i="2" s="1"/>
  <c r="X360" i="2"/>
  <c r="Y360" i="2"/>
  <c r="Z360" i="2"/>
  <c r="AA360" i="2"/>
  <c r="U361" i="2"/>
  <c r="AA361" i="2" s="1"/>
  <c r="V361" i="2"/>
  <c r="AB361" i="2" s="1"/>
  <c r="W361" i="2"/>
  <c r="X361" i="2"/>
  <c r="Y361" i="2"/>
  <c r="Z361" i="2"/>
  <c r="AC361" i="2" s="1"/>
  <c r="U362" i="2"/>
  <c r="AA362" i="2" s="1"/>
  <c r="V362" i="2"/>
  <c r="W362" i="2"/>
  <c r="X362" i="2"/>
  <c r="Y362" i="2"/>
  <c r="AB362" i="2" s="1"/>
  <c r="Z362" i="2"/>
  <c r="AC362" i="2"/>
  <c r="U363" i="2"/>
  <c r="V363" i="2"/>
  <c r="W363" i="2"/>
  <c r="AC363" i="2" s="1"/>
  <c r="X363" i="2"/>
  <c r="AA363" i="2" s="1"/>
  <c r="Y363" i="2"/>
  <c r="Z363" i="2"/>
  <c r="AB363" i="2"/>
  <c r="U364" i="2"/>
  <c r="V364" i="2"/>
  <c r="AB364" i="2" s="1"/>
  <c r="W364" i="2"/>
  <c r="AC364" i="2" s="1"/>
  <c r="X364" i="2"/>
  <c r="Y364" i="2"/>
  <c r="Z364" i="2"/>
  <c r="AA364" i="2"/>
  <c r="U365" i="2"/>
  <c r="AA365" i="2" s="1"/>
  <c r="V365" i="2"/>
  <c r="AB365" i="2" s="1"/>
  <c r="W365" i="2"/>
  <c r="X365" i="2"/>
  <c r="Y365" i="2"/>
  <c r="Z365" i="2"/>
  <c r="AC365" i="2" s="1"/>
  <c r="U366" i="2"/>
  <c r="AA366" i="2" s="1"/>
  <c r="V366" i="2"/>
  <c r="W366" i="2"/>
  <c r="X366" i="2"/>
  <c r="Y366" i="2"/>
  <c r="AB366" i="2" s="1"/>
  <c r="Z366" i="2"/>
  <c r="AC366" i="2"/>
  <c r="U367" i="2"/>
  <c r="V367" i="2"/>
  <c r="W367" i="2"/>
  <c r="AC367" i="2" s="1"/>
  <c r="X367" i="2"/>
  <c r="AA367" i="2" s="1"/>
  <c r="Y367" i="2"/>
  <c r="Z367" i="2"/>
  <c r="AB367" i="2"/>
  <c r="U368" i="2"/>
  <c r="V368" i="2"/>
  <c r="AB368" i="2" s="1"/>
  <c r="W368" i="2"/>
  <c r="AC368" i="2" s="1"/>
  <c r="X368" i="2"/>
  <c r="Y368" i="2"/>
  <c r="Z368" i="2"/>
  <c r="AA368" i="2"/>
  <c r="U369" i="2"/>
  <c r="AA369" i="2" s="1"/>
  <c r="V369" i="2"/>
  <c r="AB369" i="2" s="1"/>
  <c r="W369" i="2"/>
  <c r="X369" i="2"/>
  <c r="Y369" i="2"/>
  <c r="Z369" i="2"/>
  <c r="AC369" i="2" s="1"/>
  <c r="U370" i="2"/>
  <c r="AA370" i="2" s="1"/>
  <c r="V370" i="2"/>
  <c r="W370" i="2"/>
  <c r="X370" i="2"/>
  <c r="Y370" i="2"/>
  <c r="AB370" i="2" s="1"/>
  <c r="Z370" i="2"/>
  <c r="AC370" i="2"/>
  <c r="U187" i="2"/>
  <c r="V187" i="2"/>
  <c r="W187" i="2"/>
  <c r="X187" i="2"/>
  <c r="AA187" i="2" s="1"/>
  <c r="Y187" i="2"/>
  <c r="Z187" i="2"/>
  <c r="AC187" i="2" s="1"/>
  <c r="AB187" i="2"/>
  <c r="U188" i="2"/>
  <c r="V188" i="2"/>
  <c r="W188" i="2"/>
  <c r="AC188" i="2" s="1"/>
  <c r="X188" i="2"/>
  <c r="Y188" i="2"/>
  <c r="AB188" i="2" s="1"/>
  <c r="Z188" i="2"/>
  <c r="AA188" i="2"/>
  <c r="E190" i="2"/>
  <c r="F190" i="2"/>
  <c r="G190" i="2"/>
  <c r="H190" i="2"/>
  <c r="I190" i="2"/>
  <c r="J190" i="2"/>
  <c r="K190" i="2"/>
  <c r="L190" i="2"/>
  <c r="M190" i="2"/>
  <c r="N190" i="2"/>
  <c r="O190" i="2"/>
  <c r="P190" i="2"/>
  <c r="E191" i="2"/>
  <c r="F191" i="2"/>
  <c r="G191" i="2"/>
  <c r="H191" i="2"/>
  <c r="I191" i="2"/>
  <c r="J191" i="2"/>
  <c r="K191" i="2"/>
  <c r="L191" i="2"/>
  <c r="M191" i="2"/>
  <c r="N191" i="2"/>
  <c r="O191" i="2"/>
  <c r="P191" i="2"/>
  <c r="E192" i="2"/>
  <c r="F192" i="2"/>
  <c r="G192" i="2"/>
  <c r="H192" i="2"/>
  <c r="I192" i="2"/>
  <c r="J192" i="2"/>
  <c r="K192" i="2"/>
  <c r="L192" i="2"/>
  <c r="M192" i="2"/>
  <c r="N192" i="2"/>
  <c r="O192" i="2"/>
  <c r="P192" i="2"/>
  <c r="E193" i="2"/>
  <c r="F193" i="2"/>
  <c r="G193" i="2"/>
  <c r="H193" i="2"/>
  <c r="I193" i="2"/>
  <c r="J193" i="2"/>
  <c r="K193" i="2"/>
  <c r="L193" i="2"/>
  <c r="M193" i="2"/>
  <c r="N193" i="2"/>
  <c r="O193" i="2"/>
  <c r="P193" i="2"/>
  <c r="E194" i="2"/>
  <c r="F194" i="2"/>
  <c r="G194" i="2"/>
  <c r="H194" i="2"/>
  <c r="I194" i="2"/>
  <c r="J194" i="2"/>
  <c r="K194" i="2"/>
  <c r="L194" i="2"/>
  <c r="M194" i="2"/>
  <c r="N194" i="2"/>
  <c r="O194" i="2"/>
  <c r="P194" i="2"/>
  <c r="E195" i="2"/>
  <c r="F195" i="2"/>
  <c r="G195" i="2"/>
  <c r="H195" i="2"/>
  <c r="I195" i="2"/>
  <c r="J195" i="2"/>
  <c r="K195" i="2"/>
  <c r="L195" i="2"/>
  <c r="M195" i="2"/>
  <c r="N195" i="2"/>
  <c r="O195" i="2"/>
  <c r="P195" i="2"/>
  <c r="E196" i="2"/>
  <c r="F196" i="2"/>
  <c r="G196" i="2"/>
  <c r="H196" i="2"/>
  <c r="I196" i="2"/>
  <c r="J196" i="2"/>
  <c r="K196" i="2"/>
  <c r="L196" i="2"/>
  <c r="M196" i="2"/>
  <c r="N196" i="2"/>
  <c r="O196" i="2"/>
  <c r="P196" i="2"/>
  <c r="E197" i="2"/>
  <c r="F197" i="2"/>
  <c r="G197" i="2"/>
  <c r="H197" i="2"/>
  <c r="I197" i="2"/>
  <c r="J197" i="2"/>
  <c r="K197" i="2"/>
  <c r="L197" i="2"/>
  <c r="M197" i="2"/>
  <c r="N197" i="2"/>
  <c r="O197" i="2"/>
  <c r="P197" i="2"/>
  <c r="E198" i="2"/>
  <c r="F198" i="2"/>
  <c r="G198" i="2"/>
  <c r="H198" i="2"/>
  <c r="I198" i="2"/>
  <c r="J198" i="2"/>
  <c r="K198" i="2"/>
  <c r="L198" i="2"/>
  <c r="M198" i="2"/>
  <c r="N198" i="2"/>
  <c r="O198" i="2"/>
  <c r="P198" i="2"/>
  <c r="E199" i="2"/>
  <c r="F199" i="2"/>
  <c r="G199" i="2"/>
  <c r="H199" i="2"/>
  <c r="I199" i="2"/>
  <c r="J199" i="2"/>
  <c r="K199" i="2"/>
  <c r="L199" i="2"/>
  <c r="M199" i="2"/>
  <c r="N199" i="2"/>
  <c r="O199" i="2"/>
  <c r="P199" i="2"/>
  <c r="E200" i="2"/>
  <c r="F200" i="2"/>
  <c r="G200" i="2"/>
  <c r="H200" i="2"/>
  <c r="I200" i="2"/>
  <c r="J200" i="2"/>
  <c r="K200" i="2"/>
  <c r="L200" i="2"/>
  <c r="M200" i="2"/>
  <c r="N200" i="2"/>
  <c r="O200" i="2"/>
  <c r="P200" i="2"/>
  <c r="E201" i="2"/>
  <c r="F201" i="2"/>
  <c r="G201" i="2"/>
  <c r="H201" i="2"/>
  <c r="I201" i="2"/>
  <c r="J201" i="2"/>
  <c r="K201" i="2"/>
  <c r="L201" i="2"/>
  <c r="M201" i="2"/>
  <c r="N201" i="2"/>
  <c r="O201" i="2"/>
  <c r="P201" i="2"/>
  <c r="E202" i="2"/>
  <c r="F202" i="2"/>
  <c r="G202" i="2"/>
  <c r="H202" i="2"/>
  <c r="I202" i="2"/>
  <c r="J202" i="2"/>
  <c r="K202" i="2"/>
  <c r="L202" i="2"/>
  <c r="M202" i="2"/>
  <c r="N202" i="2"/>
  <c r="O202" i="2"/>
  <c r="P202" i="2"/>
  <c r="E203" i="2"/>
  <c r="F203" i="2"/>
  <c r="G203" i="2"/>
  <c r="H203" i="2"/>
  <c r="I203" i="2"/>
  <c r="J203" i="2"/>
  <c r="K203" i="2"/>
  <c r="L203" i="2"/>
  <c r="M203" i="2"/>
  <c r="N203" i="2"/>
  <c r="O203" i="2"/>
  <c r="P203" i="2"/>
  <c r="E204" i="2"/>
  <c r="F204" i="2"/>
  <c r="G204" i="2"/>
  <c r="H204" i="2"/>
  <c r="I204" i="2"/>
  <c r="J204" i="2"/>
  <c r="K204" i="2"/>
  <c r="L204" i="2"/>
  <c r="M204" i="2"/>
  <c r="N204" i="2"/>
  <c r="O204" i="2"/>
  <c r="P204" i="2"/>
  <c r="E205" i="2"/>
  <c r="F205" i="2"/>
  <c r="G205" i="2"/>
  <c r="H205" i="2"/>
  <c r="I205" i="2"/>
  <c r="J205" i="2"/>
  <c r="K205" i="2"/>
  <c r="L205" i="2"/>
  <c r="M205" i="2"/>
  <c r="N205" i="2"/>
  <c r="O205" i="2"/>
  <c r="P205" i="2"/>
  <c r="E206" i="2"/>
  <c r="F206" i="2"/>
  <c r="G206" i="2"/>
  <c r="H206" i="2"/>
  <c r="I206" i="2"/>
  <c r="J206" i="2"/>
  <c r="K206" i="2"/>
  <c r="L206" i="2"/>
  <c r="M206" i="2"/>
  <c r="N206" i="2"/>
  <c r="O206" i="2"/>
  <c r="P206" i="2"/>
  <c r="E207" i="2"/>
  <c r="F207" i="2"/>
  <c r="G207" i="2"/>
  <c r="H207" i="2"/>
  <c r="I207" i="2"/>
  <c r="J207" i="2"/>
  <c r="K207" i="2"/>
  <c r="L207" i="2"/>
  <c r="M207" i="2"/>
  <c r="N207" i="2"/>
  <c r="O207" i="2"/>
  <c r="P207" i="2"/>
  <c r="E208" i="2"/>
  <c r="F208" i="2"/>
  <c r="G208" i="2"/>
  <c r="H208" i="2"/>
  <c r="I208" i="2"/>
  <c r="J208" i="2"/>
  <c r="K208" i="2"/>
  <c r="L208" i="2"/>
  <c r="M208" i="2"/>
  <c r="N208" i="2"/>
  <c r="O208" i="2"/>
  <c r="P208" i="2"/>
  <c r="E209" i="2"/>
  <c r="F209" i="2"/>
  <c r="G209" i="2"/>
  <c r="H209" i="2"/>
  <c r="I209" i="2"/>
  <c r="J209" i="2"/>
  <c r="K209" i="2"/>
  <c r="L209" i="2"/>
  <c r="M209" i="2"/>
  <c r="N209" i="2"/>
  <c r="O209" i="2"/>
  <c r="P209" i="2"/>
  <c r="E210" i="2"/>
  <c r="F210" i="2"/>
  <c r="G210" i="2"/>
  <c r="H210" i="2"/>
  <c r="I210" i="2"/>
  <c r="J210" i="2"/>
  <c r="K210" i="2"/>
  <c r="L210" i="2"/>
  <c r="M210" i="2"/>
  <c r="N210" i="2"/>
  <c r="O210" i="2"/>
  <c r="P210" i="2"/>
  <c r="E211" i="2"/>
  <c r="F211" i="2"/>
  <c r="G211" i="2"/>
  <c r="H211" i="2"/>
  <c r="I211" i="2"/>
  <c r="J211" i="2"/>
  <c r="K211" i="2"/>
  <c r="L211" i="2"/>
  <c r="M211" i="2"/>
  <c r="N211" i="2"/>
  <c r="O211" i="2"/>
  <c r="P211" i="2"/>
  <c r="E212" i="2"/>
  <c r="F212" i="2"/>
  <c r="G212" i="2"/>
  <c r="H212" i="2"/>
  <c r="I212" i="2"/>
  <c r="J212" i="2"/>
  <c r="K212" i="2"/>
  <c r="L212" i="2"/>
  <c r="M212" i="2"/>
  <c r="N212" i="2"/>
  <c r="O212" i="2"/>
  <c r="P212" i="2"/>
  <c r="E213" i="2"/>
  <c r="F213" i="2"/>
  <c r="G213" i="2"/>
  <c r="H213" i="2"/>
  <c r="I213" i="2"/>
  <c r="J213" i="2"/>
  <c r="K213" i="2"/>
  <c r="L213" i="2"/>
  <c r="M213" i="2"/>
  <c r="N213" i="2"/>
  <c r="O213" i="2"/>
  <c r="P213" i="2"/>
  <c r="E214" i="2"/>
  <c r="F214" i="2"/>
  <c r="G214" i="2"/>
  <c r="H214" i="2"/>
  <c r="I214" i="2"/>
  <c r="J214" i="2"/>
  <c r="K214" i="2"/>
  <c r="L214" i="2"/>
  <c r="M214" i="2"/>
  <c r="N214" i="2"/>
  <c r="O214" i="2"/>
  <c r="P214" i="2"/>
  <c r="E215" i="2"/>
  <c r="F215" i="2"/>
  <c r="G215" i="2"/>
  <c r="H215" i="2"/>
  <c r="I215" i="2"/>
  <c r="J215" i="2"/>
  <c r="K215" i="2"/>
  <c r="L215" i="2"/>
  <c r="M215" i="2"/>
  <c r="N215" i="2"/>
  <c r="O215" i="2"/>
  <c r="P215" i="2"/>
  <c r="E216" i="2"/>
  <c r="F216" i="2"/>
  <c r="G216" i="2"/>
  <c r="H216" i="2"/>
  <c r="I216" i="2"/>
  <c r="J216" i="2"/>
  <c r="K216" i="2"/>
  <c r="L216" i="2"/>
  <c r="M216" i="2"/>
  <c r="N216" i="2"/>
  <c r="O216" i="2"/>
  <c r="P216" i="2"/>
  <c r="E217" i="2"/>
  <c r="F217" i="2"/>
  <c r="G217" i="2"/>
  <c r="H217" i="2"/>
  <c r="I217" i="2"/>
  <c r="J217" i="2"/>
  <c r="K217" i="2"/>
  <c r="L217" i="2"/>
  <c r="M217" i="2"/>
  <c r="N217" i="2"/>
  <c r="O217" i="2"/>
  <c r="P217" i="2"/>
  <c r="E218" i="2"/>
  <c r="F218" i="2"/>
  <c r="G218" i="2"/>
  <c r="H218" i="2"/>
  <c r="I218" i="2"/>
  <c r="J218" i="2"/>
  <c r="K218" i="2"/>
  <c r="L218" i="2"/>
  <c r="M218" i="2"/>
  <c r="N218" i="2"/>
  <c r="O218" i="2"/>
  <c r="P218" i="2"/>
  <c r="E219" i="2"/>
  <c r="F219" i="2"/>
  <c r="G219" i="2"/>
  <c r="H219" i="2"/>
  <c r="I219" i="2"/>
  <c r="J219" i="2"/>
  <c r="K219" i="2"/>
  <c r="L219" i="2"/>
  <c r="M219" i="2"/>
  <c r="N219" i="2"/>
  <c r="O219" i="2"/>
  <c r="P219" i="2"/>
  <c r="E220" i="2"/>
  <c r="F220" i="2"/>
  <c r="G220" i="2"/>
  <c r="H220" i="2"/>
  <c r="I220" i="2"/>
  <c r="J220" i="2"/>
  <c r="K220" i="2"/>
  <c r="L220" i="2"/>
  <c r="M220" i="2"/>
  <c r="N220" i="2"/>
  <c r="O220" i="2"/>
  <c r="P220" i="2"/>
  <c r="E221" i="2"/>
  <c r="F221" i="2"/>
  <c r="G221" i="2"/>
  <c r="H221" i="2"/>
  <c r="I221" i="2"/>
  <c r="J221" i="2"/>
  <c r="K221" i="2"/>
  <c r="L221" i="2"/>
  <c r="M221" i="2"/>
  <c r="N221" i="2"/>
  <c r="O221" i="2"/>
  <c r="P221" i="2"/>
  <c r="E222" i="2"/>
  <c r="F222" i="2"/>
  <c r="G222" i="2"/>
  <c r="H222" i="2"/>
  <c r="I222" i="2"/>
  <c r="J222" i="2"/>
  <c r="K222" i="2"/>
  <c r="L222" i="2"/>
  <c r="M222" i="2"/>
  <c r="N222" i="2"/>
  <c r="O222" i="2"/>
  <c r="P222" i="2"/>
  <c r="E223" i="2"/>
  <c r="F223" i="2"/>
  <c r="G223" i="2"/>
  <c r="H223" i="2"/>
  <c r="I223" i="2"/>
  <c r="J223" i="2"/>
  <c r="K223" i="2"/>
  <c r="L223" i="2"/>
  <c r="M223" i="2"/>
  <c r="N223" i="2"/>
  <c r="O223" i="2"/>
  <c r="P223" i="2"/>
  <c r="E224" i="2"/>
  <c r="F224" i="2"/>
  <c r="G224" i="2"/>
  <c r="H224" i="2"/>
  <c r="I224" i="2"/>
  <c r="J224" i="2"/>
  <c r="K224" i="2"/>
  <c r="L224" i="2"/>
  <c r="M224" i="2"/>
  <c r="N224" i="2"/>
  <c r="O224" i="2"/>
  <c r="P224" i="2"/>
  <c r="E225" i="2"/>
  <c r="F225" i="2"/>
  <c r="G225" i="2"/>
  <c r="H225" i="2"/>
  <c r="I225" i="2"/>
  <c r="J225" i="2"/>
  <c r="K225" i="2"/>
  <c r="L225" i="2"/>
  <c r="M225" i="2"/>
  <c r="N225" i="2"/>
  <c r="O225" i="2"/>
  <c r="P225" i="2"/>
  <c r="E226" i="2"/>
  <c r="F226" i="2"/>
  <c r="G226" i="2"/>
  <c r="H226" i="2"/>
  <c r="I226" i="2"/>
  <c r="J226" i="2"/>
  <c r="K226" i="2"/>
  <c r="L226" i="2"/>
  <c r="M226" i="2"/>
  <c r="N226" i="2"/>
  <c r="O226" i="2"/>
  <c r="P226" i="2"/>
  <c r="E227" i="2"/>
  <c r="F227" i="2"/>
  <c r="G227" i="2"/>
  <c r="H227" i="2"/>
  <c r="I227" i="2"/>
  <c r="J227" i="2"/>
  <c r="K227" i="2"/>
  <c r="L227" i="2"/>
  <c r="M227" i="2"/>
  <c r="N227" i="2"/>
  <c r="O227" i="2"/>
  <c r="P227" i="2"/>
  <c r="E228" i="2"/>
  <c r="F228" i="2"/>
  <c r="G228" i="2"/>
  <c r="H228" i="2"/>
  <c r="I228" i="2"/>
  <c r="J228" i="2"/>
  <c r="K228" i="2"/>
  <c r="L228" i="2"/>
  <c r="M228" i="2"/>
  <c r="N228" i="2"/>
  <c r="O228" i="2"/>
  <c r="P228" i="2"/>
  <c r="E229" i="2"/>
  <c r="F229" i="2"/>
  <c r="G229" i="2"/>
  <c r="H229" i="2"/>
  <c r="I229" i="2"/>
  <c r="J229" i="2"/>
  <c r="K229" i="2"/>
  <c r="L229" i="2"/>
  <c r="M229" i="2"/>
  <c r="N229" i="2"/>
  <c r="O229" i="2"/>
  <c r="P229" i="2"/>
  <c r="E230" i="2"/>
  <c r="F230" i="2"/>
  <c r="G230" i="2"/>
  <c r="H230" i="2"/>
  <c r="I230" i="2"/>
  <c r="J230" i="2"/>
  <c r="K230" i="2"/>
  <c r="L230" i="2"/>
  <c r="M230" i="2"/>
  <c r="N230" i="2"/>
  <c r="O230" i="2"/>
  <c r="P230" i="2"/>
  <c r="E231" i="2"/>
  <c r="F231" i="2"/>
  <c r="G231" i="2"/>
  <c r="H231" i="2"/>
  <c r="I231" i="2"/>
  <c r="J231" i="2"/>
  <c r="K231" i="2"/>
  <c r="L231" i="2"/>
  <c r="M231" i="2"/>
  <c r="N231" i="2"/>
  <c r="O231" i="2"/>
  <c r="P231" i="2"/>
  <c r="E232" i="2"/>
  <c r="F232" i="2"/>
  <c r="G232" i="2"/>
  <c r="H232" i="2"/>
  <c r="I232" i="2"/>
  <c r="J232" i="2"/>
  <c r="K232" i="2"/>
  <c r="L232" i="2"/>
  <c r="M232" i="2"/>
  <c r="N232" i="2"/>
  <c r="O232" i="2"/>
  <c r="P232" i="2"/>
  <c r="E233" i="2"/>
  <c r="F233" i="2"/>
  <c r="G233" i="2"/>
  <c r="H233" i="2"/>
  <c r="I233" i="2"/>
  <c r="J233" i="2"/>
  <c r="K233" i="2"/>
  <c r="L233" i="2"/>
  <c r="M233" i="2"/>
  <c r="N233" i="2"/>
  <c r="O233" i="2"/>
  <c r="P233" i="2"/>
  <c r="E234" i="2"/>
  <c r="F234" i="2"/>
  <c r="G234" i="2"/>
  <c r="H234" i="2"/>
  <c r="I234" i="2"/>
  <c r="J234" i="2"/>
  <c r="K234" i="2"/>
  <c r="L234" i="2"/>
  <c r="M234" i="2"/>
  <c r="N234" i="2"/>
  <c r="O234" i="2"/>
  <c r="P234" i="2"/>
  <c r="E235" i="2"/>
  <c r="F235" i="2"/>
  <c r="G235" i="2"/>
  <c r="H235" i="2"/>
  <c r="I235" i="2"/>
  <c r="J235" i="2"/>
  <c r="K235" i="2"/>
  <c r="L235" i="2"/>
  <c r="M235" i="2"/>
  <c r="N235" i="2"/>
  <c r="O235" i="2"/>
  <c r="P235" i="2"/>
  <c r="E236" i="2"/>
  <c r="F236" i="2"/>
  <c r="G236" i="2"/>
  <c r="H236" i="2"/>
  <c r="I236" i="2"/>
  <c r="J236" i="2"/>
  <c r="K236" i="2"/>
  <c r="L236" i="2"/>
  <c r="M236" i="2"/>
  <c r="N236" i="2"/>
  <c r="O236" i="2"/>
  <c r="P236" i="2"/>
  <c r="E237" i="2"/>
  <c r="F237" i="2"/>
  <c r="G237" i="2"/>
  <c r="H237" i="2"/>
  <c r="I237" i="2"/>
  <c r="J237" i="2"/>
  <c r="K237" i="2"/>
  <c r="L237" i="2"/>
  <c r="M237" i="2"/>
  <c r="N237" i="2"/>
  <c r="O237" i="2"/>
  <c r="P237" i="2"/>
  <c r="E238" i="2"/>
  <c r="F238" i="2"/>
  <c r="G238" i="2"/>
  <c r="H238" i="2"/>
  <c r="I238" i="2"/>
  <c r="J238" i="2"/>
  <c r="K238" i="2"/>
  <c r="L238" i="2"/>
  <c r="M238" i="2"/>
  <c r="N238" i="2"/>
  <c r="O238" i="2"/>
  <c r="P238" i="2"/>
  <c r="E239" i="2"/>
  <c r="F239" i="2"/>
  <c r="O239" i="2" s="1"/>
  <c r="G239" i="2"/>
  <c r="H239" i="2"/>
  <c r="I239" i="2"/>
  <c r="J239" i="2"/>
  <c r="K239" i="2"/>
  <c r="L239" i="2"/>
  <c r="M239" i="2"/>
  <c r="N239" i="2"/>
  <c r="P239" i="2"/>
  <c r="E240" i="2"/>
  <c r="F240" i="2"/>
  <c r="O240" i="2" s="1"/>
  <c r="G240" i="2"/>
  <c r="H240" i="2"/>
  <c r="I240" i="2"/>
  <c r="J240" i="2"/>
  <c r="K240" i="2"/>
  <c r="L240" i="2"/>
  <c r="M240" i="2"/>
  <c r="N240" i="2"/>
  <c r="P240" i="2"/>
  <c r="E241" i="2"/>
  <c r="F241" i="2"/>
  <c r="O241" i="2" s="1"/>
  <c r="G241" i="2"/>
  <c r="H241" i="2"/>
  <c r="I241" i="2"/>
  <c r="J241" i="2"/>
  <c r="K241" i="2"/>
  <c r="L241" i="2"/>
  <c r="M241" i="2"/>
  <c r="N241" i="2"/>
  <c r="P241" i="2"/>
  <c r="E242" i="2"/>
  <c r="F242" i="2"/>
  <c r="O242" i="2" s="1"/>
  <c r="G242" i="2"/>
  <c r="H242" i="2"/>
  <c r="I242" i="2"/>
  <c r="J242" i="2"/>
  <c r="K242" i="2"/>
  <c r="L242" i="2"/>
  <c r="M242" i="2"/>
  <c r="N242" i="2"/>
  <c r="P242" i="2"/>
  <c r="E243" i="2"/>
  <c r="F243" i="2"/>
  <c r="O243" i="2" s="1"/>
  <c r="G243" i="2"/>
  <c r="H243" i="2"/>
  <c r="I243" i="2"/>
  <c r="J243" i="2"/>
  <c r="K243" i="2"/>
  <c r="L243" i="2"/>
  <c r="M243" i="2"/>
  <c r="N243" i="2"/>
  <c r="P243" i="2"/>
  <c r="E244" i="2"/>
  <c r="F244" i="2"/>
  <c r="O244" i="2" s="1"/>
  <c r="G244" i="2"/>
  <c r="H244" i="2"/>
  <c r="I244" i="2"/>
  <c r="J244" i="2"/>
  <c r="K244" i="2"/>
  <c r="L244" i="2"/>
  <c r="M244" i="2"/>
  <c r="N244" i="2"/>
  <c r="P244" i="2"/>
  <c r="E245" i="2"/>
  <c r="F245" i="2"/>
  <c r="O245" i="2" s="1"/>
  <c r="G245" i="2"/>
  <c r="H245" i="2"/>
  <c r="I245" i="2"/>
  <c r="J245" i="2"/>
  <c r="K245" i="2"/>
  <c r="L245" i="2"/>
  <c r="M245" i="2"/>
  <c r="N245" i="2"/>
  <c r="P245" i="2"/>
  <c r="E246" i="2"/>
  <c r="F246" i="2"/>
  <c r="O246" i="2" s="1"/>
  <c r="G246" i="2"/>
  <c r="H246" i="2"/>
  <c r="I246" i="2"/>
  <c r="J246" i="2"/>
  <c r="K246" i="2"/>
  <c r="L246" i="2"/>
  <c r="M246" i="2"/>
  <c r="N246" i="2"/>
  <c r="P246" i="2"/>
  <c r="E247" i="2"/>
  <c r="F247" i="2"/>
  <c r="O247" i="2" s="1"/>
  <c r="G247" i="2"/>
  <c r="H247" i="2"/>
  <c r="I247" i="2"/>
  <c r="J247" i="2"/>
  <c r="K247" i="2"/>
  <c r="L247" i="2"/>
  <c r="M247" i="2"/>
  <c r="N247" i="2"/>
  <c r="P247" i="2"/>
  <c r="E248" i="2"/>
  <c r="F248" i="2"/>
  <c r="O248" i="2" s="1"/>
  <c r="G248" i="2"/>
  <c r="H248" i="2"/>
  <c r="I248" i="2"/>
  <c r="J248" i="2"/>
  <c r="K248" i="2"/>
  <c r="L248" i="2"/>
  <c r="M248" i="2"/>
  <c r="N248" i="2"/>
  <c r="P248" i="2"/>
  <c r="E249" i="2"/>
  <c r="F249" i="2"/>
  <c r="O249" i="2" s="1"/>
  <c r="G249" i="2"/>
  <c r="H249" i="2"/>
  <c r="I249" i="2"/>
  <c r="J249" i="2"/>
  <c r="K249" i="2"/>
  <c r="L249" i="2"/>
  <c r="M249" i="2"/>
  <c r="N249" i="2"/>
  <c r="P249" i="2"/>
  <c r="E250" i="2"/>
  <c r="F250" i="2"/>
  <c r="O250" i="2" s="1"/>
  <c r="G250" i="2"/>
  <c r="H250" i="2"/>
  <c r="I250" i="2"/>
  <c r="J250" i="2"/>
  <c r="K250" i="2"/>
  <c r="L250" i="2"/>
  <c r="M250" i="2"/>
  <c r="N250" i="2"/>
  <c r="P250" i="2"/>
  <c r="E251" i="2"/>
  <c r="F251" i="2"/>
  <c r="O251" i="2" s="1"/>
  <c r="G251" i="2"/>
  <c r="H251" i="2"/>
  <c r="I251" i="2"/>
  <c r="J251" i="2"/>
  <c r="K251" i="2"/>
  <c r="L251" i="2"/>
  <c r="M251" i="2"/>
  <c r="N251" i="2"/>
  <c r="P251" i="2"/>
  <c r="E252" i="2"/>
  <c r="F252" i="2"/>
  <c r="O252" i="2" s="1"/>
  <c r="G252" i="2"/>
  <c r="H252" i="2"/>
  <c r="I252" i="2"/>
  <c r="J252" i="2"/>
  <c r="K252" i="2"/>
  <c r="L252" i="2"/>
  <c r="M252" i="2"/>
  <c r="N252" i="2"/>
  <c r="P252" i="2"/>
  <c r="E253" i="2"/>
  <c r="F253" i="2"/>
  <c r="O253" i="2" s="1"/>
  <c r="G253" i="2"/>
  <c r="H253" i="2"/>
  <c r="I253" i="2"/>
  <c r="J253" i="2"/>
  <c r="K253" i="2"/>
  <c r="L253" i="2"/>
  <c r="M253" i="2"/>
  <c r="N253" i="2"/>
  <c r="P253" i="2"/>
  <c r="E254" i="2"/>
  <c r="F254" i="2"/>
  <c r="O254" i="2" s="1"/>
  <c r="G254" i="2"/>
  <c r="H254" i="2"/>
  <c r="I254" i="2"/>
  <c r="J254" i="2"/>
  <c r="K254" i="2"/>
  <c r="L254" i="2"/>
  <c r="M254" i="2"/>
  <c r="N254" i="2"/>
  <c r="P254" i="2"/>
  <c r="E255" i="2"/>
  <c r="F255" i="2"/>
  <c r="O255" i="2" s="1"/>
  <c r="G255" i="2"/>
  <c r="H255" i="2"/>
  <c r="I255" i="2"/>
  <c r="J255" i="2"/>
  <c r="K255" i="2"/>
  <c r="L255" i="2"/>
  <c r="M255" i="2"/>
  <c r="N255" i="2"/>
  <c r="P255" i="2"/>
  <c r="E256" i="2"/>
  <c r="F256" i="2"/>
  <c r="O256" i="2" s="1"/>
  <c r="G256" i="2"/>
  <c r="H256" i="2"/>
  <c r="I256" i="2"/>
  <c r="J256" i="2"/>
  <c r="K256" i="2"/>
  <c r="L256" i="2"/>
  <c r="M256" i="2"/>
  <c r="N256" i="2"/>
  <c r="P256" i="2"/>
  <c r="E257" i="2"/>
  <c r="F257" i="2"/>
  <c r="O257" i="2" s="1"/>
  <c r="G257" i="2"/>
  <c r="H257" i="2"/>
  <c r="I257" i="2"/>
  <c r="J257" i="2"/>
  <c r="K257" i="2"/>
  <c r="L257" i="2"/>
  <c r="M257" i="2"/>
  <c r="N257" i="2"/>
  <c r="P257" i="2"/>
  <c r="E258" i="2"/>
  <c r="F258" i="2"/>
  <c r="O258" i="2" s="1"/>
  <c r="G258" i="2"/>
  <c r="H258" i="2"/>
  <c r="I258" i="2"/>
  <c r="J258" i="2"/>
  <c r="K258" i="2"/>
  <c r="L258" i="2"/>
  <c r="M258" i="2"/>
  <c r="N258" i="2"/>
  <c r="P258" i="2"/>
  <c r="E259" i="2"/>
  <c r="F259" i="2"/>
  <c r="O259" i="2" s="1"/>
  <c r="G259" i="2"/>
  <c r="H259" i="2"/>
  <c r="I259" i="2"/>
  <c r="J259" i="2"/>
  <c r="K259" i="2"/>
  <c r="L259" i="2"/>
  <c r="M259" i="2"/>
  <c r="N259" i="2"/>
  <c r="P259" i="2"/>
  <c r="E260" i="2"/>
  <c r="F260" i="2"/>
  <c r="O260" i="2" s="1"/>
  <c r="G260" i="2"/>
  <c r="H260" i="2"/>
  <c r="I260" i="2"/>
  <c r="J260" i="2"/>
  <c r="K260" i="2"/>
  <c r="L260" i="2"/>
  <c r="M260" i="2"/>
  <c r="N260" i="2"/>
  <c r="P260" i="2"/>
  <c r="E261" i="2"/>
  <c r="F261" i="2"/>
  <c r="O261" i="2" s="1"/>
  <c r="G261" i="2"/>
  <c r="H261" i="2"/>
  <c r="I261" i="2"/>
  <c r="J261" i="2"/>
  <c r="K261" i="2"/>
  <c r="L261" i="2"/>
  <c r="M261" i="2"/>
  <c r="N261" i="2"/>
  <c r="P261" i="2"/>
  <c r="E262" i="2"/>
  <c r="F262" i="2"/>
  <c r="O262" i="2" s="1"/>
  <c r="G262" i="2"/>
  <c r="H262" i="2"/>
  <c r="I262" i="2"/>
  <c r="J262" i="2"/>
  <c r="K262" i="2"/>
  <c r="L262" i="2"/>
  <c r="M262" i="2"/>
  <c r="N262" i="2"/>
  <c r="P262" i="2"/>
  <c r="E263" i="2"/>
  <c r="F263" i="2"/>
  <c r="O263" i="2" s="1"/>
  <c r="G263" i="2"/>
  <c r="H263" i="2"/>
  <c r="I263" i="2"/>
  <c r="J263" i="2"/>
  <c r="K263" i="2"/>
  <c r="L263" i="2"/>
  <c r="M263" i="2"/>
  <c r="N263" i="2"/>
  <c r="P263" i="2"/>
  <c r="E264" i="2"/>
  <c r="F264" i="2"/>
  <c r="O264" i="2" s="1"/>
  <c r="G264" i="2"/>
  <c r="H264" i="2"/>
  <c r="I264" i="2"/>
  <c r="J264" i="2"/>
  <c r="K264" i="2"/>
  <c r="L264" i="2"/>
  <c r="M264" i="2"/>
  <c r="N264" i="2"/>
  <c r="P264" i="2"/>
  <c r="E265" i="2"/>
  <c r="F265" i="2"/>
  <c r="O265" i="2" s="1"/>
  <c r="G265" i="2"/>
  <c r="H265" i="2"/>
  <c r="I265" i="2"/>
  <c r="J265" i="2"/>
  <c r="K265" i="2"/>
  <c r="L265" i="2"/>
  <c r="M265" i="2"/>
  <c r="N265" i="2"/>
  <c r="P265" i="2"/>
  <c r="E266" i="2"/>
  <c r="F266" i="2"/>
  <c r="O266" i="2" s="1"/>
  <c r="G266" i="2"/>
  <c r="H266" i="2"/>
  <c r="I266" i="2"/>
  <c r="J266" i="2"/>
  <c r="K266" i="2"/>
  <c r="L266" i="2"/>
  <c r="M266" i="2"/>
  <c r="N266" i="2"/>
  <c r="P266" i="2"/>
  <c r="E267" i="2"/>
  <c r="F267" i="2"/>
  <c r="O267" i="2" s="1"/>
  <c r="G267" i="2"/>
  <c r="H267" i="2"/>
  <c r="I267" i="2"/>
  <c r="J267" i="2"/>
  <c r="K267" i="2"/>
  <c r="L267" i="2"/>
  <c r="M267" i="2"/>
  <c r="N267" i="2"/>
  <c r="P267" i="2"/>
  <c r="E268" i="2"/>
  <c r="F268" i="2"/>
  <c r="O268" i="2" s="1"/>
  <c r="G268" i="2"/>
  <c r="H268" i="2"/>
  <c r="I268" i="2"/>
  <c r="J268" i="2"/>
  <c r="K268" i="2"/>
  <c r="L268" i="2"/>
  <c r="M268" i="2"/>
  <c r="N268" i="2"/>
  <c r="P268" i="2"/>
  <c r="E269" i="2"/>
  <c r="F269" i="2"/>
  <c r="O269" i="2" s="1"/>
  <c r="G269" i="2"/>
  <c r="H269" i="2"/>
  <c r="I269" i="2"/>
  <c r="J269" i="2"/>
  <c r="K269" i="2"/>
  <c r="L269" i="2"/>
  <c r="M269" i="2"/>
  <c r="N269" i="2"/>
  <c r="P269" i="2"/>
  <c r="E270" i="2"/>
  <c r="F270" i="2"/>
  <c r="O270" i="2" s="1"/>
  <c r="G270" i="2"/>
  <c r="H270" i="2"/>
  <c r="I270" i="2"/>
  <c r="J270" i="2"/>
  <c r="K270" i="2"/>
  <c r="L270" i="2"/>
  <c r="M270" i="2"/>
  <c r="N270" i="2"/>
  <c r="P270" i="2"/>
  <c r="E271" i="2"/>
  <c r="F271" i="2"/>
  <c r="O271" i="2" s="1"/>
  <c r="G271" i="2"/>
  <c r="H271" i="2"/>
  <c r="I271" i="2"/>
  <c r="J271" i="2"/>
  <c r="K271" i="2"/>
  <c r="L271" i="2"/>
  <c r="M271" i="2"/>
  <c r="N271" i="2"/>
  <c r="P271" i="2"/>
  <c r="E272" i="2"/>
  <c r="F272" i="2"/>
  <c r="O272" i="2" s="1"/>
  <c r="G272" i="2"/>
  <c r="H272" i="2"/>
  <c r="I272" i="2"/>
  <c r="J272" i="2"/>
  <c r="K272" i="2"/>
  <c r="L272" i="2"/>
  <c r="M272" i="2"/>
  <c r="N272" i="2"/>
  <c r="P272" i="2"/>
  <c r="E273" i="2"/>
  <c r="F273" i="2"/>
  <c r="O273" i="2" s="1"/>
  <c r="G273" i="2"/>
  <c r="H273" i="2"/>
  <c r="I273" i="2"/>
  <c r="J273" i="2"/>
  <c r="K273" i="2"/>
  <c r="L273" i="2"/>
  <c r="M273" i="2"/>
  <c r="N273" i="2"/>
  <c r="P273" i="2"/>
  <c r="E274" i="2"/>
  <c r="F274" i="2"/>
  <c r="O274" i="2" s="1"/>
  <c r="G274" i="2"/>
  <c r="H274" i="2"/>
  <c r="I274" i="2"/>
  <c r="J274" i="2"/>
  <c r="K274" i="2"/>
  <c r="L274" i="2"/>
  <c r="M274" i="2"/>
  <c r="N274" i="2"/>
  <c r="P274" i="2"/>
  <c r="E275" i="2"/>
  <c r="F275" i="2"/>
  <c r="O275" i="2" s="1"/>
  <c r="G275" i="2"/>
  <c r="H275" i="2"/>
  <c r="I275" i="2"/>
  <c r="J275" i="2"/>
  <c r="K275" i="2"/>
  <c r="L275" i="2"/>
  <c r="M275" i="2"/>
  <c r="N275" i="2"/>
  <c r="P275" i="2"/>
  <c r="E276" i="2"/>
  <c r="F276" i="2"/>
  <c r="O276" i="2" s="1"/>
  <c r="G276" i="2"/>
  <c r="H276" i="2"/>
  <c r="I276" i="2"/>
  <c r="J276" i="2"/>
  <c r="K276" i="2"/>
  <c r="L276" i="2"/>
  <c r="M276" i="2"/>
  <c r="N276" i="2"/>
  <c r="P276" i="2"/>
  <c r="E277" i="2"/>
  <c r="F277" i="2"/>
  <c r="O277" i="2" s="1"/>
  <c r="G277" i="2"/>
  <c r="H277" i="2"/>
  <c r="I277" i="2"/>
  <c r="J277" i="2"/>
  <c r="K277" i="2"/>
  <c r="L277" i="2"/>
  <c r="M277" i="2"/>
  <c r="N277" i="2"/>
  <c r="P277" i="2"/>
  <c r="E278" i="2"/>
  <c r="F278" i="2"/>
  <c r="O278" i="2" s="1"/>
  <c r="G278" i="2"/>
  <c r="H278" i="2"/>
  <c r="I278" i="2"/>
  <c r="J278" i="2"/>
  <c r="K278" i="2"/>
  <c r="L278" i="2"/>
  <c r="M278" i="2"/>
  <c r="N278" i="2"/>
  <c r="P278" i="2"/>
  <c r="E279" i="2"/>
  <c r="F279" i="2"/>
  <c r="O279" i="2" s="1"/>
  <c r="G279" i="2"/>
  <c r="H279" i="2"/>
  <c r="I279" i="2"/>
  <c r="J279" i="2"/>
  <c r="K279" i="2"/>
  <c r="L279" i="2"/>
  <c r="M279" i="2"/>
  <c r="N279" i="2"/>
  <c r="P279" i="2"/>
  <c r="E280" i="2"/>
  <c r="F280" i="2"/>
  <c r="O280" i="2" s="1"/>
  <c r="G280" i="2"/>
  <c r="H280" i="2"/>
  <c r="I280" i="2"/>
  <c r="J280" i="2"/>
  <c r="K280" i="2"/>
  <c r="L280" i="2"/>
  <c r="M280" i="2"/>
  <c r="N280" i="2"/>
  <c r="P280" i="2"/>
  <c r="E281" i="2"/>
  <c r="F281" i="2"/>
  <c r="O281" i="2" s="1"/>
  <c r="G281" i="2"/>
  <c r="H281" i="2"/>
  <c r="I281" i="2"/>
  <c r="J281" i="2"/>
  <c r="K281" i="2"/>
  <c r="L281" i="2"/>
  <c r="M281" i="2"/>
  <c r="N281" i="2"/>
  <c r="P281" i="2"/>
  <c r="E282" i="2"/>
  <c r="F282" i="2"/>
  <c r="O282" i="2" s="1"/>
  <c r="G282" i="2"/>
  <c r="H282" i="2"/>
  <c r="I282" i="2"/>
  <c r="J282" i="2"/>
  <c r="K282" i="2"/>
  <c r="L282" i="2"/>
  <c r="M282" i="2"/>
  <c r="N282" i="2"/>
  <c r="P282" i="2"/>
  <c r="E283" i="2"/>
  <c r="F283" i="2"/>
  <c r="O283" i="2" s="1"/>
  <c r="G283" i="2"/>
  <c r="H283" i="2"/>
  <c r="I283" i="2"/>
  <c r="J283" i="2"/>
  <c r="K283" i="2"/>
  <c r="L283" i="2"/>
  <c r="M283" i="2"/>
  <c r="N283" i="2"/>
  <c r="P283" i="2"/>
  <c r="E284" i="2"/>
  <c r="F284" i="2"/>
  <c r="O284" i="2" s="1"/>
  <c r="G284" i="2"/>
  <c r="H284" i="2"/>
  <c r="I284" i="2"/>
  <c r="J284" i="2"/>
  <c r="K284" i="2"/>
  <c r="L284" i="2"/>
  <c r="M284" i="2"/>
  <c r="N284" i="2"/>
  <c r="P284" i="2"/>
  <c r="E285" i="2"/>
  <c r="F285" i="2"/>
  <c r="O285" i="2" s="1"/>
  <c r="G285" i="2"/>
  <c r="H285" i="2"/>
  <c r="I285" i="2"/>
  <c r="J285" i="2"/>
  <c r="K285" i="2"/>
  <c r="L285" i="2"/>
  <c r="M285" i="2"/>
  <c r="N285" i="2"/>
  <c r="P285" i="2"/>
  <c r="E286" i="2"/>
  <c r="F286" i="2"/>
  <c r="O286" i="2" s="1"/>
  <c r="G286" i="2"/>
  <c r="H286" i="2"/>
  <c r="I286" i="2"/>
  <c r="J286" i="2"/>
  <c r="K286" i="2"/>
  <c r="L286" i="2"/>
  <c r="M286" i="2"/>
  <c r="N286" i="2"/>
  <c r="P286" i="2"/>
  <c r="E287" i="2"/>
  <c r="F287" i="2"/>
  <c r="O287" i="2" s="1"/>
  <c r="G287" i="2"/>
  <c r="H287" i="2"/>
  <c r="I287" i="2"/>
  <c r="J287" i="2"/>
  <c r="K287" i="2"/>
  <c r="L287" i="2"/>
  <c r="M287" i="2"/>
  <c r="N287" i="2"/>
  <c r="P287" i="2"/>
  <c r="E288" i="2"/>
  <c r="F288" i="2"/>
  <c r="O288" i="2" s="1"/>
  <c r="G288" i="2"/>
  <c r="H288" i="2"/>
  <c r="I288" i="2"/>
  <c r="J288" i="2"/>
  <c r="K288" i="2"/>
  <c r="L288" i="2"/>
  <c r="M288" i="2"/>
  <c r="N288" i="2"/>
  <c r="P288" i="2"/>
  <c r="E289" i="2"/>
  <c r="F289" i="2"/>
  <c r="O289" i="2" s="1"/>
  <c r="G289" i="2"/>
  <c r="H289" i="2"/>
  <c r="I289" i="2"/>
  <c r="J289" i="2"/>
  <c r="K289" i="2"/>
  <c r="L289" i="2"/>
  <c r="M289" i="2"/>
  <c r="N289" i="2"/>
  <c r="P289" i="2"/>
  <c r="E290" i="2"/>
  <c r="F290" i="2"/>
  <c r="O290" i="2" s="1"/>
  <c r="G290" i="2"/>
  <c r="H290" i="2"/>
  <c r="I290" i="2"/>
  <c r="J290" i="2"/>
  <c r="K290" i="2"/>
  <c r="L290" i="2"/>
  <c r="M290" i="2"/>
  <c r="N290" i="2"/>
  <c r="P290" i="2"/>
  <c r="E291" i="2"/>
  <c r="F291" i="2"/>
  <c r="O291" i="2" s="1"/>
  <c r="G291" i="2"/>
  <c r="H291" i="2"/>
  <c r="I291" i="2"/>
  <c r="J291" i="2"/>
  <c r="K291" i="2"/>
  <c r="L291" i="2"/>
  <c r="M291" i="2"/>
  <c r="N291" i="2"/>
  <c r="P291" i="2"/>
  <c r="E292" i="2"/>
  <c r="F292" i="2"/>
  <c r="O292" i="2" s="1"/>
  <c r="G292" i="2"/>
  <c r="H292" i="2"/>
  <c r="I292" i="2"/>
  <c r="J292" i="2"/>
  <c r="K292" i="2"/>
  <c r="L292" i="2"/>
  <c r="M292" i="2"/>
  <c r="N292" i="2"/>
  <c r="P292" i="2"/>
  <c r="E293" i="2"/>
  <c r="F293" i="2"/>
  <c r="O293" i="2" s="1"/>
  <c r="G293" i="2"/>
  <c r="H293" i="2"/>
  <c r="I293" i="2"/>
  <c r="J293" i="2"/>
  <c r="K293" i="2"/>
  <c r="L293" i="2"/>
  <c r="M293" i="2"/>
  <c r="N293" i="2"/>
  <c r="P293" i="2"/>
  <c r="E294" i="2"/>
  <c r="F294" i="2"/>
  <c r="O294" i="2" s="1"/>
  <c r="G294" i="2"/>
  <c r="H294" i="2"/>
  <c r="I294" i="2"/>
  <c r="J294" i="2"/>
  <c r="K294" i="2"/>
  <c r="L294" i="2"/>
  <c r="M294" i="2"/>
  <c r="N294" i="2"/>
  <c r="P294" i="2"/>
  <c r="E295" i="2"/>
  <c r="F295" i="2"/>
  <c r="O295" i="2" s="1"/>
  <c r="G295" i="2"/>
  <c r="H295" i="2"/>
  <c r="I295" i="2"/>
  <c r="J295" i="2"/>
  <c r="K295" i="2"/>
  <c r="L295" i="2"/>
  <c r="M295" i="2"/>
  <c r="N295" i="2"/>
  <c r="P295" i="2"/>
  <c r="E296" i="2"/>
  <c r="F296" i="2"/>
  <c r="O296" i="2" s="1"/>
  <c r="G296" i="2"/>
  <c r="H296" i="2"/>
  <c r="I296" i="2"/>
  <c r="J296" i="2"/>
  <c r="K296" i="2"/>
  <c r="L296" i="2"/>
  <c r="M296" i="2"/>
  <c r="N296" i="2"/>
  <c r="P296" i="2"/>
  <c r="E297" i="2"/>
  <c r="F297" i="2"/>
  <c r="O297" i="2" s="1"/>
  <c r="G297" i="2"/>
  <c r="H297" i="2"/>
  <c r="I297" i="2"/>
  <c r="J297" i="2"/>
  <c r="K297" i="2"/>
  <c r="L297" i="2"/>
  <c r="M297" i="2"/>
  <c r="N297" i="2"/>
  <c r="P297" i="2"/>
  <c r="E298" i="2"/>
  <c r="F298" i="2"/>
  <c r="O298" i="2" s="1"/>
  <c r="G298" i="2"/>
  <c r="H298" i="2"/>
  <c r="I298" i="2"/>
  <c r="J298" i="2"/>
  <c r="K298" i="2"/>
  <c r="L298" i="2"/>
  <c r="M298" i="2"/>
  <c r="N298" i="2"/>
  <c r="P298" i="2"/>
  <c r="E299" i="2"/>
  <c r="F299" i="2"/>
  <c r="O299" i="2" s="1"/>
  <c r="G299" i="2"/>
  <c r="H299" i="2"/>
  <c r="I299" i="2"/>
  <c r="J299" i="2"/>
  <c r="K299" i="2"/>
  <c r="L299" i="2"/>
  <c r="M299" i="2"/>
  <c r="N299" i="2"/>
  <c r="P299" i="2"/>
  <c r="E300" i="2"/>
  <c r="F300" i="2"/>
  <c r="O300" i="2" s="1"/>
  <c r="G300" i="2"/>
  <c r="H300" i="2"/>
  <c r="I300" i="2"/>
  <c r="J300" i="2"/>
  <c r="K300" i="2"/>
  <c r="L300" i="2"/>
  <c r="M300" i="2"/>
  <c r="N300" i="2"/>
  <c r="P300" i="2"/>
  <c r="E301" i="2"/>
  <c r="F301" i="2"/>
  <c r="O301" i="2" s="1"/>
  <c r="G301" i="2"/>
  <c r="H301" i="2"/>
  <c r="I301" i="2"/>
  <c r="J301" i="2"/>
  <c r="K301" i="2"/>
  <c r="L301" i="2"/>
  <c r="M301" i="2"/>
  <c r="N301" i="2"/>
  <c r="P301" i="2"/>
  <c r="E302" i="2"/>
  <c r="F302" i="2"/>
  <c r="O302" i="2" s="1"/>
  <c r="G302" i="2"/>
  <c r="H302" i="2"/>
  <c r="I302" i="2"/>
  <c r="J302" i="2"/>
  <c r="K302" i="2"/>
  <c r="L302" i="2"/>
  <c r="M302" i="2"/>
  <c r="N302" i="2"/>
  <c r="P302" i="2"/>
  <c r="E303" i="2"/>
  <c r="F303" i="2"/>
  <c r="O303" i="2" s="1"/>
  <c r="G303" i="2"/>
  <c r="H303" i="2"/>
  <c r="I303" i="2"/>
  <c r="J303" i="2"/>
  <c r="K303" i="2"/>
  <c r="L303" i="2"/>
  <c r="M303" i="2"/>
  <c r="N303" i="2"/>
  <c r="P303" i="2"/>
  <c r="E304" i="2"/>
  <c r="F304" i="2"/>
  <c r="O304" i="2" s="1"/>
  <c r="G304" i="2"/>
  <c r="H304" i="2"/>
  <c r="I304" i="2"/>
  <c r="J304" i="2"/>
  <c r="K304" i="2"/>
  <c r="L304" i="2"/>
  <c r="M304" i="2"/>
  <c r="N304" i="2"/>
  <c r="P304" i="2"/>
  <c r="E305" i="2"/>
  <c r="F305" i="2"/>
  <c r="O305" i="2" s="1"/>
  <c r="G305" i="2"/>
  <c r="H305" i="2"/>
  <c r="I305" i="2"/>
  <c r="J305" i="2"/>
  <c r="K305" i="2"/>
  <c r="L305" i="2"/>
  <c r="M305" i="2"/>
  <c r="N305" i="2"/>
  <c r="P305" i="2"/>
  <c r="E306" i="2"/>
  <c r="F306" i="2"/>
  <c r="O306" i="2" s="1"/>
  <c r="G306" i="2"/>
  <c r="H306" i="2"/>
  <c r="I306" i="2"/>
  <c r="J306" i="2"/>
  <c r="K306" i="2"/>
  <c r="L306" i="2"/>
  <c r="M306" i="2"/>
  <c r="N306" i="2"/>
  <c r="P306" i="2"/>
  <c r="E307" i="2"/>
  <c r="F307" i="2"/>
  <c r="O307" i="2" s="1"/>
  <c r="G307" i="2"/>
  <c r="H307" i="2"/>
  <c r="I307" i="2"/>
  <c r="J307" i="2"/>
  <c r="K307" i="2"/>
  <c r="L307" i="2"/>
  <c r="M307" i="2"/>
  <c r="N307" i="2"/>
  <c r="P307" i="2"/>
  <c r="E308" i="2"/>
  <c r="F308" i="2"/>
  <c r="O308" i="2" s="1"/>
  <c r="G308" i="2"/>
  <c r="H308" i="2"/>
  <c r="I308" i="2"/>
  <c r="J308" i="2"/>
  <c r="K308" i="2"/>
  <c r="L308" i="2"/>
  <c r="M308" i="2"/>
  <c r="N308" i="2"/>
  <c r="P308" i="2"/>
  <c r="E309" i="2"/>
  <c r="F309" i="2"/>
  <c r="O309" i="2" s="1"/>
  <c r="G309" i="2"/>
  <c r="H309" i="2"/>
  <c r="I309" i="2"/>
  <c r="J309" i="2"/>
  <c r="K309" i="2"/>
  <c r="L309" i="2"/>
  <c r="M309" i="2"/>
  <c r="N309" i="2"/>
  <c r="P309" i="2"/>
  <c r="E310" i="2"/>
  <c r="F310" i="2"/>
  <c r="O310" i="2" s="1"/>
  <c r="G310" i="2"/>
  <c r="H310" i="2"/>
  <c r="I310" i="2"/>
  <c r="J310" i="2"/>
  <c r="K310" i="2"/>
  <c r="L310" i="2"/>
  <c r="M310" i="2"/>
  <c r="N310" i="2"/>
  <c r="P310" i="2"/>
  <c r="E311" i="2"/>
  <c r="F311" i="2"/>
  <c r="O311" i="2" s="1"/>
  <c r="G311" i="2"/>
  <c r="H311" i="2"/>
  <c r="I311" i="2"/>
  <c r="J311" i="2"/>
  <c r="K311" i="2"/>
  <c r="L311" i="2"/>
  <c r="M311" i="2"/>
  <c r="N311" i="2"/>
  <c r="P311" i="2"/>
  <c r="E312" i="2"/>
  <c r="F312" i="2"/>
  <c r="O312" i="2" s="1"/>
  <c r="G312" i="2"/>
  <c r="H312" i="2"/>
  <c r="I312" i="2"/>
  <c r="J312" i="2"/>
  <c r="K312" i="2"/>
  <c r="L312" i="2"/>
  <c r="M312" i="2"/>
  <c r="N312" i="2"/>
  <c r="P312" i="2"/>
  <c r="E313" i="2"/>
  <c r="F313" i="2"/>
  <c r="O313" i="2" s="1"/>
  <c r="G313" i="2"/>
  <c r="H313" i="2"/>
  <c r="I313" i="2"/>
  <c r="J313" i="2"/>
  <c r="K313" i="2"/>
  <c r="L313" i="2"/>
  <c r="M313" i="2"/>
  <c r="N313" i="2"/>
  <c r="P313" i="2"/>
  <c r="E314" i="2"/>
  <c r="F314" i="2"/>
  <c r="O314" i="2" s="1"/>
  <c r="G314" i="2"/>
  <c r="H314" i="2"/>
  <c r="I314" i="2"/>
  <c r="J314" i="2"/>
  <c r="K314" i="2"/>
  <c r="L314" i="2"/>
  <c r="M314" i="2"/>
  <c r="N314" i="2"/>
  <c r="P314" i="2"/>
  <c r="E315" i="2"/>
  <c r="F315" i="2"/>
  <c r="O315" i="2" s="1"/>
  <c r="G315" i="2"/>
  <c r="H315" i="2"/>
  <c r="I315" i="2"/>
  <c r="J315" i="2"/>
  <c r="K315" i="2"/>
  <c r="L315" i="2"/>
  <c r="M315" i="2"/>
  <c r="N315" i="2"/>
  <c r="P315" i="2"/>
  <c r="E316" i="2"/>
  <c r="F316" i="2"/>
  <c r="O316" i="2" s="1"/>
  <c r="G316" i="2"/>
  <c r="H316" i="2"/>
  <c r="I316" i="2"/>
  <c r="J316" i="2"/>
  <c r="K316" i="2"/>
  <c r="L316" i="2"/>
  <c r="M316" i="2"/>
  <c r="N316" i="2"/>
  <c r="P316" i="2"/>
  <c r="E317" i="2"/>
  <c r="F317" i="2"/>
  <c r="O317" i="2" s="1"/>
  <c r="G317" i="2"/>
  <c r="H317" i="2"/>
  <c r="I317" i="2"/>
  <c r="J317" i="2"/>
  <c r="K317" i="2"/>
  <c r="L317" i="2"/>
  <c r="M317" i="2"/>
  <c r="N317" i="2"/>
  <c r="P317" i="2"/>
  <c r="E318" i="2"/>
  <c r="F318" i="2"/>
  <c r="O318" i="2" s="1"/>
  <c r="G318" i="2"/>
  <c r="H318" i="2"/>
  <c r="I318" i="2"/>
  <c r="J318" i="2"/>
  <c r="K318" i="2"/>
  <c r="L318" i="2"/>
  <c r="M318" i="2"/>
  <c r="N318" i="2"/>
  <c r="P318" i="2"/>
  <c r="E319" i="2"/>
  <c r="F319" i="2"/>
  <c r="O319" i="2" s="1"/>
  <c r="G319" i="2"/>
  <c r="H319" i="2"/>
  <c r="I319" i="2"/>
  <c r="J319" i="2"/>
  <c r="K319" i="2"/>
  <c r="L319" i="2"/>
  <c r="M319" i="2"/>
  <c r="N319" i="2"/>
  <c r="P319" i="2"/>
  <c r="E320" i="2"/>
  <c r="F320" i="2"/>
  <c r="O320" i="2" s="1"/>
  <c r="G320" i="2"/>
  <c r="H320" i="2"/>
  <c r="I320" i="2"/>
  <c r="J320" i="2"/>
  <c r="K320" i="2"/>
  <c r="L320" i="2"/>
  <c r="M320" i="2"/>
  <c r="N320" i="2"/>
  <c r="P320" i="2"/>
  <c r="E321" i="2"/>
  <c r="F321" i="2"/>
  <c r="O321" i="2" s="1"/>
  <c r="G321" i="2"/>
  <c r="H321" i="2"/>
  <c r="I321" i="2"/>
  <c r="J321" i="2"/>
  <c r="K321" i="2"/>
  <c r="L321" i="2"/>
  <c r="M321" i="2"/>
  <c r="N321" i="2"/>
  <c r="P321" i="2"/>
  <c r="E322" i="2"/>
  <c r="F322" i="2"/>
  <c r="O322" i="2" s="1"/>
  <c r="G322" i="2"/>
  <c r="H322" i="2"/>
  <c r="I322" i="2"/>
  <c r="J322" i="2"/>
  <c r="K322" i="2"/>
  <c r="L322" i="2"/>
  <c r="M322" i="2"/>
  <c r="N322" i="2"/>
  <c r="P322" i="2"/>
  <c r="E323" i="2"/>
  <c r="F323" i="2"/>
  <c r="O323" i="2" s="1"/>
  <c r="G323" i="2"/>
  <c r="H323" i="2"/>
  <c r="I323" i="2"/>
  <c r="J323" i="2"/>
  <c r="K323" i="2"/>
  <c r="L323" i="2"/>
  <c r="M323" i="2"/>
  <c r="N323" i="2"/>
  <c r="P323" i="2"/>
  <c r="E324" i="2"/>
  <c r="F324" i="2"/>
  <c r="G324" i="2"/>
  <c r="H324" i="2"/>
  <c r="I324" i="2"/>
  <c r="J324" i="2"/>
  <c r="K324" i="2"/>
  <c r="L324" i="2"/>
  <c r="M324" i="2"/>
  <c r="N324" i="2"/>
  <c r="O324" i="2"/>
  <c r="P324" i="2"/>
  <c r="E325" i="2"/>
  <c r="F325" i="2"/>
  <c r="G325" i="2"/>
  <c r="H325" i="2"/>
  <c r="I325" i="2"/>
  <c r="J325" i="2"/>
  <c r="K325" i="2"/>
  <c r="L325" i="2"/>
  <c r="M325" i="2"/>
  <c r="N325" i="2"/>
  <c r="O325" i="2"/>
  <c r="P325" i="2"/>
  <c r="E326" i="2"/>
  <c r="F326" i="2"/>
  <c r="G326" i="2"/>
  <c r="H326" i="2"/>
  <c r="I326" i="2"/>
  <c r="J326" i="2"/>
  <c r="K326" i="2"/>
  <c r="L326" i="2"/>
  <c r="M326" i="2"/>
  <c r="N326" i="2"/>
  <c r="O326" i="2"/>
  <c r="P326" i="2"/>
  <c r="E327" i="2"/>
  <c r="F327" i="2"/>
  <c r="G327" i="2"/>
  <c r="H327" i="2"/>
  <c r="I327" i="2"/>
  <c r="J327" i="2"/>
  <c r="K327" i="2"/>
  <c r="L327" i="2"/>
  <c r="M327" i="2"/>
  <c r="N327" i="2"/>
  <c r="O327" i="2"/>
  <c r="P327" i="2"/>
  <c r="E328" i="2"/>
  <c r="F328" i="2"/>
  <c r="G328" i="2"/>
  <c r="H328" i="2"/>
  <c r="I328" i="2"/>
  <c r="J328" i="2"/>
  <c r="K328" i="2"/>
  <c r="L328" i="2"/>
  <c r="M328" i="2"/>
  <c r="N328" i="2"/>
  <c r="O328" i="2"/>
  <c r="P328" i="2"/>
  <c r="E329" i="2"/>
  <c r="F329" i="2"/>
  <c r="G329" i="2"/>
  <c r="H329" i="2"/>
  <c r="I329" i="2"/>
  <c r="J329" i="2"/>
  <c r="K329" i="2"/>
  <c r="L329" i="2"/>
  <c r="M329" i="2"/>
  <c r="N329" i="2"/>
  <c r="O329" i="2"/>
  <c r="P329" i="2"/>
  <c r="E330" i="2"/>
  <c r="F330" i="2"/>
  <c r="G330" i="2"/>
  <c r="H330" i="2"/>
  <c r="I330" i="2"/>
  <c r="J330" i="2"/>
  <c r="K330" i="2"/>
  <c r="L330" i="2"/>
  <c r="M330" i="2"/>
  <c r="N330" i="2"/>
  <c r="O330" i="2"/>
  <c r="P330" i="2"/>
  <c r="E331" i="2"/>
  <c r="F331" i="2"/>
  <c r="G331" i="2"/>
  <c r="H331" i="2"/>
  <c r="I331" i="2"/>
  <c r="J331" i="2"/>
  <c r="K331" i="2"/>
  <c r="L331" i="2"/>
  <c r="M331" i="2"/>
  <c r="N331" i="2"/>
  <c r="O331" i="2"/>
  <c r="P331" i="2"/>
  <c r="E332" i="2"/>
  <c r="F332" i="2"/>
  <c r="G332" i="2"/>
  <c r="H332" i="2"/>
  <c r="I332" i="2"/>
  <c r="J332" i="2"/>
  <c r="K332" i="2"/>
  <c r="L332" i="2"/>
  <c r="M332" i="2"/>
  <c r="N332" i="2"/>
  <c r="O332" i="2"/>
  <c r="P332" i="2"/>
  <c r="E333" i="2"/>
  <c r="F333" i="2"/>
  <c r="G333" i="2"/>
  <c r="H333" i="2"/>
  <c r="I333" i="2"/>
  <c r="J333" i="2"/>
  <c r="K333" i="2"/>
  <c r="L333" i="2"/>
  <c r="M333" i="2"/>
  <c r="N333" i="2"/>
  <c r="O333" i="2"/>
  <c r="P333" i="2"/>
  <c r="E334" i="2"/>
  <c r="F334" i="2"/>
  <c r="G334" i="2"/>
  <c r="H334" i="2"/>
  <c r="I334" i="2"/>
  <c r="J334" i="2"/>
  <c r="K334" i="2"/>
  <c r="L334" i="2"/>
  <c r="M334" i="2"/>
  <c r="N334" i="2"/>
  <c r="O334" i="2"/>
  <c r="P334" i="2"/>
  <c r="E335" i="2"/>
  <c r="F335" i="2"/>
  <c r="G335" i="2"/>
  <c r="H335" i="2"/>
  <c r="I335" i="2"/>
  <c r="J335" i="2"/>
  <c r="K335" i="2"/>
  <c r="L335" i="2"/>
  <c r="M335" i="2"/>
  <c r="N335" i="2"/>
  <c r="O335" i="2"/>
  <c r="P335" i="2"/>
  <c r="E336" i="2"/>
  <c r="F336" i="2"/>
  <c r="G336" i="2"/>
  <c r="H336" i="2"/>
  <c r="I336" i="2"/>
  <c r="J336" i="2"/>
  <c r="K336" i="2"/>
  <c r="L336" i="2"/>
  <c r="M336" i="2"/>
  <c r="N336" i="2"/>
  <c r="O336" i="2"/>
  <c r="P336" i="2"/>
  <c r="E337" i="2"/>
  <c r="F337" i="2"/>
  <c r="G337" i="2"/>
  <c r="H337" i="2"/>
  <c r="I337" i="2"/>
  <c r="J337" i="2"/>
  <c r="K337" i="2"/>
  <c r="L337" i="2"/>
  <c r="M337" i="2"/>
  <c r="N337" i="2"/>
  <c r="O337" i="2"/>
  <c r="P337" i="2"/>
  <c r="E338" i="2"/>
  <c r="F338" i="2"/>
  <c r="G338" i="2"/>
  <c r="H338" i="2"/>
  <c r="I338" i="2"/>
  <c r="J338" i="2"/>
  <c r="K338" i="2"/>
  <c r="L338" i="2"/>
  <c r="M338" i="2"/>
  <c r="N338" i="2"/>
  <c r="O338" i="2"/>
  <c r="P338" i="2"/>
  <c r="E339" i="2"/>
  <c r="F339" i="2"/>
  <c r="G339" i="2"/>
  <c r="H339" i="2"/>
  <c r="I339" i="2"/>
  <c r="J339" i="2"/>
  <c r="K339" i="2"/>
  <c r="L339" i="2"/>
  <c r="M339" i="2"/>
  <c r="N339" i="2"/>
  <c r="O339" i="2"/>
  <c r="P339" i="2"/>
  <c r="E340" i="2"/>
  <c r="F340" i="2"/>
  <c r="G340" i="2"/>
  <c r="H340" i="2"/>
  <c r="I340" i="2"/>
  <c r="J340" i="2"/>
  <c r="K340" i="2"/>
  <c r="L340" i="2"/>
  <c r="M340" i="2"/>
  <c r="N340" i="2"/>
  <c r="O340" i="2"/>
  <c r="P340" i="2"/>
  <c r="E341" i="2"/>
  <c r="F341" i="2"/>
  <c r="G341" i="2"/>
  <c r="H341" i="2"/>
  <c r="I341" i="2"/>
  <c r="J341" i="2"/>
  <c r="K341" i="2"/>
  <c r="L341" i="2"/>
  <c r="M341" i="2"/>
  <c r="N341" i="2"/>
  <c r="O341" i="2"/>
  <c r="P341" i="2"/>
  <c r="E342" i="2"/>
  <c r="F342" i="2"/>
  <c r="G342" i="2"/>
  <c r="H342" i="2"/>
  <c r="I342" i="2"/>
  <c r="J342" i="2"/>
  <c r="K342" i="2"/>
  <c r="L342" i="2"/>
  <c r="M342" i="2"/>
  <c r="N342" i="2"/>
  <c r="O342" i="2"/>
  <c r="P342" i="2"/>
  <c r="E343" i="2"/>
  <c r="F343" i="2"/>
  <c r="G343" i="2"/>
  <c r="H343" i="2"/>
  <c r="I343" i="2"/>
  <c r="J343" i="2"/>
  <c r="K343" i="2"/>
  <c r="L343" i="2"/>
  <c r="M343" i="2"/>
  <c r="N343" i="2"/>
  <c r="O343" i="2"/>
  <c r="P343" i="2"/>
  <c r="E344" i="2"/>
  <c r="F344" i="2"/>
  <c r="G344" i="2"/>
  <c r="H344" i="2"/>
  <c r="I344" i="2"/>
  <c r="J344" i="2"/>
  <c r="K344" i="2"/>
  <c r="L344" i="2"/>
  <c r="M344" i="2"/>
  <c r="N344" i="2"/>
  <c r="O344" i="2"/>
  <c r="P344" i="2"/>
  <c r="E345" i="2"/>
  <c r="F345" i="2"/>
  <c r="G345" i="2"/>
  <c r="H345" i="2"/>
  <c r="I345" i="2"/>
  <c r="J345" i="2"/>
  <c r="K345" i="2"/>
  <c r="L345" i="2"/>
  <c r="M345" i="2"/>
  <c r="N345" i="2"/>
  <c r="O345" i="2"/>
  <c r="P345" i="2"/>
  <c r="E346" i="2"/>
  <c r="F346" i="2"/>
  <c r="G346" i="2"/>
  <c r="H346" i="2"/>
  <c r="I346" i="2"/>
  <c r="J346" i="2"/>
  <c r="K346" i="2"/>
  <c r="L346" i="2"/>
  <c r="M346" i="2"/>
  <c r="N346" i="2"/>
  <c r="O346" i="2"/>
  <c r="P346" i="2"/>
  <c r="E347" i="2"/>
  <c r="F347" i="2"/>
  <c r="G347" i="2"/>
  <c r="H347" i="2"/>
  <c r="I347" i="2"/>
  <c r="J347" i="2"/>
  <c r="K347" i="2"/>
  <c r="L347" i="2"/>
  <c r="M347" i="2"/>
  <c r="N347" i="2"/>
  <c r="O347" i="2"/>
  <c r="P347" i="2"/>
  <c r="E348" i="2"/>
  <c r="N348" i="2" s="1"/>
  <c r="F348" i="2"/>
  <c r="G348" i="2"/>
  <c r="H348" i="2"/>
  <c r="I348" i="2"/>
  <c r="J348" i="2"/>
  <c r="K348" i="2"/>
  <c r="L348" i="2"/>
  <c r="M348" i="2"/>
  <c r="O348" i="2"/>
  <c r="P348" i="2"/>
  <c r="E349" i="2"/>
  <c r="N349" i="2" s="1"/>
  <c r="F349" i="2"/>
  <c r="G349" i="2"/>
  <c r="H349" i="2"/>
  <c r="I349" i="2"/>
  <c r="J349" i="2"/>
  <c r="K349" i="2"/>
  <c r="L349" i="2"/>
  <c r="M349" i="2"/>
  <c r="O349" i="2"/>
  <c r="P349" i="2"/>
  <c r="E350" i="2"/>
  <c r="N350" i="2" s="1"/>
  <c r="F350" i="2"/>
  <c r="G350" i="2"/>
  <c r="H350" i="2"/>
  <c r="I350" i="2"/>
  <c r="J350" i="2"/>
  <c r="K350" i="2"/>
  <c r="L350" i="2"/>
  <c r="M350" i="2"/>
  <c r="O350" i="2"/>
  <c r="P350" i="2"/>
  <c r="E351" i="2"/>
  <c r="N351" i="2" s="1"/>
  <c r="F351" i="2"/>
  <c r="G351" i="2"/>
  <c r="H351" i="2"/>
  <c r="I351" i="2"/>
  <c r="J351" i="2"/>
  <c r="K351" i="2"/>
  <c r="L351" i="2"/>
  <c r="M351" i="2"/>
  <c r="O351" i="2"/>
  <c r="P351" i="2"/>
  <c r="E352" i="2"/>
  <c r="N352" i="2" s="1"/>
  <c r="F352" i="2"/>
  <c r="G352" i="2"/>
  <c r="H352" i="2"/>
  <c r="I352" i="2"/>
  <c r="J352" i="2"/>
  <c r="K352" i="2"/>
  <c r="L352" i="2"/>
  <c r="M352" i="2"/>
  <c r="O352" i="2"/>
  <c r="P352" i="2"/>
  <c r="E353" i="2"/>
  <c r="N353" i="2" s="1"/>
  <c r="F353" i="2"/>
  <c r="G353" i="2"/>
  <c r="H353" i="2"/>
  <c r="I353" i="2"/>
  <c r="J353" i="2"/>
  <c r="K353" i="2"/>
  <c r="L353" i="2"/>
  <c r="M353" i="2"/>
  <c r="O353" i="2"/>
  <c r="P353" i="2"/>
  <c r="E354" i="2"/>
  <c r="N354" i="2" s="1"/>
  <c r="F354" i="2"/>
  <c r="G354" i="2"/>
  <c r="H354" i="2"/>
  <c r="I354" i="2"/>
  <c r="J354" i="2"/>
  <c r="K354" i="2"/>
  <c r="L354" i="2"/>
  <c r="M354" i="2"/>
  <c r="O354" i="2"/>
  <c r="P354" i="2"/>
  <c r="E355" i="2"/>
  <c r="N355" i="2" s="1"/>
  <c r="F355" i="2"/>
  <c r="G355" i="2"/>
  <c r="H355" i="2"/>
  <c r="I355" i="2"/>
  <c r="J355" i="2"/>
  <c r="K355" i="2"/>
  <c r="L355" i="2"/>
  <c r="M355" i="2"/>
  <c r="O355" i="2"/>
  <c r="P355" i="2"/>
  <c r="E356" i="2"/>
  <c r="N356" i="2" s="1"/>
  <c r="F356" i="2"/>
  <c r="G356" i="2"/>
  <c r="H356" i="2"/>
  <c r="I356" i="2"/>
  <c r="J356" i="2"/>
  <c r="K356" i="2"/>
  <c r="L356" i="2"/>
  <c r="M356" i="2"/>
  <c r="O356" i="2"/>
  <c r="P356" i="2"/>
  <c r="E357" i="2"/>
  <c r="N357" i="2" s="1"/>
  <c r="F357" i="2"/>
  <c r="G357" i="2"/>
  <c r="H357" i="2"/>
  <c r="I357" i="2"/>
  <c r="J357" i="2"/>
  <c r="K357" i="2"/>
  <c r="L357" i="2"/>
  <c r="M357" i="2"/>
  <c r="O357" i="2"/>
  <c r="P357" i="2"/>
  <c r="E358" i="2"/>
  <c r="N358" i="2" s="1"/>
  <c r="F358" i="2"/>
  <c r="G358" i="2"/>
  <c r="H358" i="2"/>
  <c r="I358" i="2"/>
  <c r="J358" i="2"/>
  <c r="K358" i="2"/>
  <c r="L358" i="2"/>
  <c r="M358" i="2"/>
  <c r="O358" i="2"/>
  <c r="P358" i="2"/>
  <c r="E359" i="2"/>
  <c r="N359" i="2" s="1"/>
  <c r="F359" i="2"/>
  <c r="G359" i="2"/>
  <c r="H359" i="2"/>
  <c r="I359" i="2"/>
  <c r="J359" i="2"/>
  <c r="K359" i="2"/>
  <c r="L359" i="2"/>
  <c r="M359" i="2"/>
  <c r="O359" i="2"/>
  <c r="P359" i="2"/>
  <c r="E360" i="2"/>
  <c r="N360" i="2" s="1"/>
  <c r="F360" i="2"/>
  <c r="G360" i="2"/>
  <c r="H360" i="2"/>
  <c r="I360" i="2"/>
  <c r="J360" i="2"/>
  <c r="K360" i="2"/>
  <c r="L360" i="2"/>
  <c r="M360" i="2"/>
  <c r="O360" i="2"/>
  <c r="P360" i="2"/>
  <c r="E361" i="2"/>
  <c r="N361" i="2" s="1"/>
  <c r="F361" i="2"/>
  <c r="G361" i="2"/>
  <c r="H361" i="2"/>
  <c r="I361" i="2"/>
  <c r="J361" i="2"/>
  <c r="K361" i="2"/>
  <c r="L361" i="2"/>
  <c r="M361" i="2"/>
  <c r="O361" i="2"/>
  <c r="P361" i="2"/>
  <c r="E362" i="2"/>
  <c r="N362" i="2" s="1"/>
  <c r="F362" i="2"/>
  <c r="G362" i="2"/>
  <c r="H362" i="2"/>
  <c r="I362" i="2"/>
  <c r="J362" i="2"/>
  <c r="K362" i="2"/>
  <c r="L362" i="2"/>
  <c r="M362" i="2"/>
  <c r="O362" i="2"/>
  <c r="P362" i="2"/>
  <c r="E363" i="2"/>
  <c r="N363" i="2" s="1"/>
  <c r="F363" i="2"/>
  <c r="G363" i="2"/>
  <c r="H363" i="2"/>
  <c r="I363" i="2"/>
  <c r="J363" i="2"/>
  <c r="K363" i="2"/>
  <c r="L363" i="2"/>
  <c r="M363" i="2"/>
  <c r="O363" i="2"/>
  <c r="P363" i="2"/>
  <c r="E364" i="2"/>
  <c r="N364" i="2" s="1"/>
  <c r="F364" i="2"/>
  <c r="G364" i="2"/>
  <c r="H364" i="2"/>
  <c r="I364" i="2"/>
  <c r="J364" i="2"/>
  <c r="K364" i="2"/>
  <c r="L364" i="2"/>
  <c r="M364" i="2"/>
  <c r="O364" i="2"/>
  <c r="P364" i="2"/>
  <c r="E365" i="2"/>
  <c r="N365" i="2" s="1"/>
  <c r="F365" i="2"/>
  <c r="G365" i="2"/>
  <c r="H365" i="2"/>
  <c r="I365" i="2"/>
  <c r="J365" i="2"/>
  <c r="K365" i="2"/>
  <c r="L365" i="2"/>
  <c r="M365" i="2"/>
  <c r="O365" i="2"/>
  <c r="P365" i="2"/>
  <c r="E366" i="2"/>
  <c r="N366" i="2" s="1"/>
  <c r="F366" i="2"/>
  <c r="G366" i="2"/>
  <c r="H366" i="2"/>
  <c r="I366" i="2"/>
  <c r="J366" i="2"/>
  <c r="K366" i="2"/>
  <c r="L366" i="2"/>
  <c r="M366" i="2"/>
  <c r="O366" i="2"/>
  <c r="P366" i="2"/>
  <c r="E367" i="2"/>
  <c r="N367" i="2" s="1"/>
  <c r="F367" i="2"/>
  <c r="G367" i="2"/>
  <c r="H367" i="2"/>
  <c r="I367" i="2"/>
  <c r="J367" i="2"/>
  <c r="K367" i="2"/>
  <c r="L367" i="2"/>
  <c r="M367" i="2"/>
  <c r="O367" i="2"/>
  <c r="P367" i="2"/>
  <c r="E368" i="2"/>
  <c r="N368" i="2" s="1"/>
  <c r="F368" i="2"/>
  <c r="G368" i="2"/>
  <c r="H368" i="2"/>
  <c r="I368" i="2"/>
  <c r="J368" i="2"/>
  <c r="K368" i="2"/>
  <c r="L368" i="2"/>
  <c r="M368" i="2"/>
  <c r="O368" i="2"/>
  <c r="P368" i="2"/>
  <c r="E369" i="2"/>
  <c r="N369" i="2" s="1"/>
  <c r="F369" i="2"/>
  <c r="G369" i="2"/>
  <c r="H369" i="2"/>
  <c r="I369" i="2"/>
  <c r="J369" i="2"/>
  <c r="K369" i="2"/>
  <c r="L369" i="2"/>
  <c r="M369" i="2"/>
  <c r="O369" i="2"/>
  <c r="P369" i="2"/>
  <c r="E370" i="2"/>
  <c r="N370" i="2" s="1"/>
  <c r="F370" i="2"/>
  <c r="G370" i="2"/>
  <c r="H370" i="2"/>
  <c r="I370" i="2"/>
  <c r="J370" i="2"/>
  <c r="K370" i="2"/>
  <c r="L370" i="2"/>
  <c r="M370" i="2"/>
  <c r="O370" i="2"/>
  <c r="P370" i="2"/>
  <c r="E187" i="2"/>
  <c r="F187" i="2"/>
  <c r="G187" i="2"/>
  <c r="H187" i="2"/>
  <c r="I187" i="2"/>
  <c r="J187" i="2"/>
  <c r="K187" i="2"/>
  <c r="L187" i="2"/>
  <c r="M187" i="2"/>
  <c r="N187" i="2"/>
  <c r="O187" i="2"/>
  <c r="P187" i="2"/>
  <c r="E188" i="2"/>
  <c r="F188" i="2"/>
  <c r="G188" i="2"/>
  <c r="H188" i="2"/>
  <c r="I188" i="2"/>
  <c r="J188" i="2"/>
  <c r="K188" i="2"/>
  <c r="L188" i="2"/>
  <c r="M188" i="2"/>
  <c r="N188" i="2"/>
  <c r="O188" i="2"/>
  <c r="P188" i="2"/>
  <c r="E189" i="2"/>
  <c r="F189" i="2"/>
  <c r="G189" i="2"/>
  <c r="H189" i="2"/>
  <c r="I189" i="2"/>
  <c r="J189" i="2"/>
  <c r="K189" i="2"/>
  <c r="L189" i="2"/>
  <c r="M189" i="2"/>
  <c r="N189" i="2"/>
  <c r="O189" i="2"/>
  <c r="P189" i="2"/>
  <c r="D191" i="2"/>
  <c r="D192" i="2"/>
  <c r="D193" i="2"/>
  <c r="D194" i="2"/>
  <c r="D195" i="2"/>
  <c r="D196" i="2"/>
  <c r="D197" i="2"/>
  <c r="D198" i="2"/>
  <c r="D199" i="2"/>
  <c r="D200" i="2"/>
  <c r="D201" i="2"/>
  <c r="D202" i="2"/>
  <c r="D203" i="2"/>
  <c r="D204" i="2"/>
  <c r="D205" i="2"/>
  <c r="D206" i="2"/>
  <c r="D207" i="2"/>
  <c r="D208" i="2"/>
  <c r="D209" i="2"/>
  <c r="D210" i="2"/>
  <c r="D211" i="2"/>
  <c r="D212" i="2"/>
  <c r="D213" i="2"/>
  <c r="D214" i="2"/>
  <c r="D215" i="2"/>
  <c r="D216" i="2"/>
  <c r="D217" i="2"/>
  <c r="D218" i="2"/>
  <c r="D219" i="2"/>
  <c r="D220" i="2"/>
  <c r="D221" i="2"/>
  <c r="D222" i="2"/>
  <c r="D223" i="2"/>
  <c r="D224" i="2"/>
  <c r="D225" i="2"/>
  <c r="D226" i="2"/>
  <c r="D227" i="2"/>
  <c r="D228" i="2"/>
  <c r="D229" i="2"/>
  <c r="D230" i="2"/>
  <c r="D231" i="2"/>
  <c r="D232" i="2"/>
  <c r="D233" i="2"/>
  <c r="D234" i="2"/>
  <c r="D235" i="2"/>
  <c r="D236" i="2"/>
  <c r="D237" i="2"/>
  <c r="D238" i="2"/>
  <c r="D239" i="2"/>
  <c r="D240" i="2"/>
  <c r="D241" i="2"/>
  <c r="D242" i="2"/>
  <c r="D243" i="2"/>
  <c r="D244" i="2"/>
  <c r="D245" i="2"/>
  <c r="D246" i="2"/>
  <c r="D247" i="2"/>
  <c r="D248" i="2"/>
  <c r="D249" i="2"/>
  <c r="D250" i="2"/>
  <c r="D251" i="2"/>
  <c r="D252" i="2"/>
  <c r="D253" i="2"/>
  <c r="D254" i="2"/>
  <c r="D255" i="2"/>
  <c r="D256" i="2"/>
  <c r="D257" i="2"/>
  <c r="D258" i="2"/>
  <c r="D259" i="2"/>
  <c r="D260" i="2"/>
  <c r="D261" i="2"/>
  <c r="D262" i="2"/>
  <c r="D263" i="2"/>
  <c r="D264" i="2"/>
  <c r="D265" i="2"/>
  <c r="D266" i="2"/>
  <c r="D267" i="2"/>
  <c r="D268" i="2"/>
  <c r="D269" i="2"/>
  <c r="D270" i="2"/>
  <c r="D271" i="2"/>
  <c r="D272" i="2"/>
  <c r="D273" i="2"/>
  <c r="D274" i="2"/>
  <c r="D275" i="2"/>
  <c r="D276" i="2"/>
  <c r="D277" i="2"/>
  <c r="D278" i="2"/>
  <c r="D279" i="2"/>
  <c r="D280" i="2"/>
  <c r="D281" i="2"/>
  <c r="D282" i="2"/>
  <c r="D283" i="2"/>
  <c r="D284" i="2"/>
  <c r="D285" i="2"/>
  <c r="D286" i="2"/>
  <c r="D287" i="2"/>
  <c r="D288" i="2"/>
  <c r="D289" i="2"/>
  <c r="D290" i="2"/>
  <c r="D291" i="2"/>
  <c r="D292" i="2"/>
  <c r="D293" i="2"/>
  <c r="D294" i="2"/>
  <c r="D295" i="2"/>
  <c r="D296" i="2"/>
  <c r="D297" i="2"/>
  <c r="D298" i="2"/>
  <c r="D299" i="2"/>
  <c r="D300" i="2"/>
  <c r="D301" i="2"/>
  <c r="D302" i="2"/>
  <c r="D303" i="2"/>
  <c r="D304" i="2"/>
  <c r="D305" i="2"/>
  <c r="D306" i="2"/>
  <c r="D307" i="2"/>
  <c r="D308" i="2"/>
  <c r="D309" i="2"/>
  <c r="D310" i="2"/>
  <c r="D311" i="2"/>
  <c r="D312" i="2"/>
  <c r="D313" i="2"/>
  <c r="D314" i="2"/>
  <c r="D315" i="2"/>
  <c r="D316" i="2"/>
  <c r="D317" i="2"/>
  <c r="D318" i="2"/>
  <c r="D319" i="2"/>
  <c r="D320" i="2"/>
  <c r="D321" i="2"/>
  <c r="D322" i="2"/>
  <c r="D323" i="2"/>
  <c r="D324" i="2"/>
  <c r="D325" i="2"/>
  <c r="D326" i="2"/>
  <c r="D327" i="2"/>
  <c r="D328" i="2"/>
  <c r="D329" i="2"/>
  <c r="D330" i="2"/>
  <c r="D331" i="2"/>
  <c r="D332" i="2"/>
  <c r="D333" i="2"/>
  <c r="D334" i="2"/>
  <c r="D335" i="2"/>
  <c r="D336" i="2"/>
  <c r="D337" i="2"/>
  <c r="D338" i="2"/>
  <c r="D339" i="2"/>
  <c r="D340" i="2"/>
  <c r="D341" i="2"/>
  <c r="D342" i="2"/>
  <c r="D343" i="2"/>
  <c r="D344" i="2"/>
  <c r="D345" i="2"/>
  <c r="D346" i="2"/>
  <c r="D347" i="2"/>
  <c r="D348" i="2"/>
  <c r="D349" i="2"/>
  <c r="D350" i="2"/>
  <c r="D351" i="2"/>
  <c r="D352" i="2"/>
  <c r="D353" i="2"/>
  <c r="D354" i="2"/>
  <c r="D355" i="2"/>
  <c r="D356" i="2"/>
  <c r="D357" i="2"/>
  <c r="D358" i="2"/>
  <c r="D359" i="2"/>
  <c r="D360" i="2"/>
  <c r="D361" i="2"/>
  <c r="D362" i="2"/>
  <c r="D363" i="2"/>
  <c r="D364" i="2"/>
  <c r="D365" i="2"/>
  <c r="D366" i="2"/>
  <c r="D367" i="2"/>
  <c r="D368" i="2"/>
  <c r="D369" i="2"/>
  <c r="D370" i="2"/>
  <c r="D187" i="2"/>
  <c r="D188" i="2"/>
  <c r="D189" i="2"/>
  <c r="D190" i="2"/>
  <c r="AB302" i="2" l="1"/>
  <c r="C5" i="8" l="1"/>
  <c r="C656" i="8" l="1"/>
  <c r="C657" i="8"/>
  <c r="C658" i="8"/>
  <c r="C659" i="8"/>
  <c r="C660" i="8"/>
  <c r="C661" i="8"/>
  <c r="C662" i="8"/>
  <c r="C663" i="8"/>
  <c r="C664" i="8"/>
  <c r="C665" i="8"/>
  <c r="C666" i="8"/>
  <c r="C667" i="8"/>
  <c r="C668" i="8"/>
  <c r="C669" i="8"/>
  <c r="C670" i="8"/>
  <c r="C671" i="8"/>
  <c r="C672" i="8"/>
  <c r="C673" i="8"/>
  <c r="C674" i="8"/>
  <c r="C675" i="8"/>
  <c r="C676" i="8"/>
  <c r="C677" i="8"/>
  <c r="C678" i="8"/>
  <c r="C679" i="8"/>
  <c r="C680" i="8"/>
  <c r="C681" i="8"/>
  <c r="C682" i="8"/>
  <c r="C683" i="8"/>
  <c r="C684" i="8"/>
  <c r="C685" i="8"/>
  <c r="C686" i="8"/>
  <c r="C687" i="8"/>
  <c r="C688" i="8"/>
  <c r="C689" i="8"/>
  <c r="C690" i="8"/>
  <c r="C691" i="8"/>
  <c r="C692" i="8"/>
  <c r="C693" i="8"/>
  <c r="C694" i="8"/>
  <c r="C695" i="8"/>
  <c r="C696" i="8"/>
  <c r="C697" i="8"/>
  <c r="C698" i="8"/>
  <c r="C699" i="8"/>
  <c r="C700" i="8"/>
  <c r="C701" i="8"/>
  <c r="C702" i="8"/>
  <c r="C703" i="8"/>
  <c r="C704" i="8"/>
  <c r="C705" i="8"/>
  <c r="C706" i="8"/>
  <c r="C707" i="8"/>
  <c r="C708" i="8"/>
  <c r="C709" i="8"/>
  <c r="C710" i="8"/>
  <c r="C711" i="8"/>
  <c r="C712" i="8"/>
  <c r="C713" i="8"/>
  <c r="C714" i="8"/>
  <c r="C715" i="8"/>
  <c r="C716" i="8"/>
  <c r="C717" i="8"/>
  <c r="C718" i="8"/>
  <c r="C719" i="8"/>
  <c r="C720" i="8"/>
  <c r="C721" i="8"/>
  <c r="C722" i="8"/>
  <c r="C723" i="8"/>
  <c r="C724" i="8"/>
  <c r="C725" i="8"/>
  <c r="C726" i="8"/>
  <c r="C727" i="8"/>
  <c r="C728" i="8"/>
  <c r="C729" i="8"/>
  <c r="C730" i="8"/>
  <c r="C731" i="8"/>
  <c r="C732" i="8"/>
  <c r="C733" i="8"/>
  <c r="C734" i="8"/>
  <c r="C735" i="8"/>
  <c r="C736" i="8"/>
  <c r="C737" i="8"/>
  <c r="C738" i="8"/>
  <c r="C739" i="8"/>
  <c r="C740" i="8"/>
  <c r="C741" i="8"/>
  <c r="C742" i="8"/>
  <c r="C743" i="8"/>
  <c r="C744" i="8"/>
  <c r="C745" i="8"/>
  <c r="C746" i="8"/>
  <c r="C747" i="8"/>
  <c r="C748" i="8"/>
  <c r="C749" i="8"/>
  <c r="C750" i="8"/>
  <c r="C751" i="8"/>
  <c r="C752" i="8"/>
  <c r="C753" i="8"/>
  <c r="C754" i="8"/>
  <c r="C755" i="8"/>
  <c r="C756" i="8"/>
  <c r="C757" i="8"/>
  <c r="C758" i="8"/>
  <c r="C759" i="8"/>
  <c r="C760" i="8"/>
  <c r="C761" i="8"/>
  <c r="C762" i="8"/>
  <c r="C763" i="8"/>
  <c r="C764" i="8"/>
  <c r="C765" i="8"/>
  <c r="C766" i="8"/>
  <c r="C767" i="8"/>
  <c r="C768" i="8"/>
  <c r="C769" i="8"/>
  <c r="C770" i="8"/>
  <c r="C771" i="8"/>
  <c r="C772" i="8"/>
  <c r="C773" i="8"/>
  <c r="C774" i="8"/>
  <c r="C775" i="8"/>
  <c r="C776" i="8"/>
  <c r="C777" i="8"/>
  <c r="C778" i="8"/>
  <c r="C779" i="8"/>
  <c r="C780" i="8"/>
  <c r="C781" i="8"/>
  <c r="C782" i="8"/>
  <c r="C783" i="8"/>
  <c r="C784" i="8"/>
  <c r="C785" i="8"/>
  <c r="C786" i="8"/>
  <c r="C787" i="8"/>
  <c r="C788" i="8"/>
  <c r="C789" i="8"/>
  <c r="C790" i="8"/>
  <c r="C791" i="8"/>
  <c r="C792" i="8"/>
  <c r="C793" i="8"/>
  <c r="C794" i="8"/>
  <c r="C795" i="8"/>
  <c r="C796" i="8"/>
  <c r="C797" i="8"/>
  <c r="C798" i="8"/>
  <c r="C799" i="8"/>
  <c r="C800" i="8"/>
  <c r="C801" i="8"/>
  <c r="C802" i="8"/>
  <c r="C803" i="8"/>
  <c r="C804" i="8"/>
  <c r="C805" i="8"/>
  <c r="C806" i="8"/>
  <c r="C807" i="8"/>
  <c r="C808" i="8"/>
  <c r="C809" i="8"/>
  <c r="C810" i="8"/>
  <c r="C811" i="8"/>
  <c r="C812" i="8"/>
  <c r="C813" i="8"/>
  <c r="C814" i="8"/>
  <c r="C815" i="8"/>
  <c r="C816" i="8"/>
  <c r="C817" i="8"/>
  <c r="C818" i="8"/>
  <c r="C819" i="8"/>
  <c r="D656" i="8"/>
  <c r="E656" i="8"/>
  <c r="F656" i="8"/>
  <c r="G656" i="8"/>
  <c r="H656" i="8"/>
  <c r="I656" i="8"/>
  <c r="D657" i="8"/>
  <c r="E657" i="8"/>
  <c r="F657" i="8"/>
  <c r="G657" i="8"/>
  <c r="H657" i="8"/>
  <c r="I657" i="8"/>
  <c r="D658" i="8"/>
  <c r="E658" i="8"/>
  <c r="F658" i="8"/>
  <c r="G658" i="8"/>
  <c r="H658" i="8"/>
  <c r="I658" i="8"/>
  <c r="D659" i="8"/>
  <c r="E659" i="8"/>
  <c r="F659" i="8"/>
  <c r="G659" i="8"/>
  <c r="H659" i="8"/>
  <c r="I659" i="8"/>
  <c r="D660" i="8"/>
  <c r="E660" i="8"/>
  <c r="F660" i="8"/>
  <c r="G660" i="8"/>
  <c r="H660" i="8"/>
  <c r="I660" i="8"/>
  <c r="D661" i="8"/>
  <c r="E661" i="8"/>
  <c r="F661" i="8"/>
  <c r="G661" i="8"/>
  <c r="H661" i="8"/>
  <c r="I661" i="8"/>
  <c r="D662" i="8"/>
  <c r="E662" i="8"/>
  <c r="F662" i="8"/>
  <c r="G662" i="8"/>
  <c r="H662" i="8"/>
  <c r="I662" i="8"/>
  <c r="D663" i="8"/>
  <c r="E663" i="8"/>
  <c r="F663" i="8"/>
  <c r="G663" i="8"/>
  <c r="H663" i="8"/>
  <c r="I663" i="8"/>
  <c r="D664" i="8"/>
  <c r="E664" i="8"/>
  <c r="F664" i="8"/>
  <c r="G664" i="8"/>
  <c r="H664" i="8"/>
  <c r="I664" i="8"/>
  <c r="D665" i="8"/>
  <c r="E665" i="8"/>
  <c r="F665" i="8"/>
  <c r="G665" i="8"/>
  <c r="H665" i="8"/>
  <c r="I665" i="8"/>
  <c r="D666" i="8"/>
  <c r="E666" i="8"/>
  <c r="F666" i="8"/>
  <c r="G666" i="8"/>
  <c r="H666" i="8"/>
  <c r="I666" i="8"/>
  <c r="D667" i="8"/>
  <c r="E667" i="8"/>
  <c r="F667" i="8"/>
  <c r="G667" i="8"/>
  <c r="H667" i="8"/>
  <c r="I667" i="8"/>
  <c r="D668" i="8"/>
  <c r="E668" i="8"/>
  <c r="F668" i="8"/>
  <c r="G668" i="8"/>
  <c r="H668" i="8"/>
  <c r="I668" i="8"/>
  <c r="D669" i="8"/>
  <c r="E669" i="8"/>
  <c r="F669" i="8"/>
  <c r="G669" i="8"/>
  <c r="H669" i="8"/>
  <c r="I669" i="8"/>
  <c r="D670" i="8"/>
  <c r="E670" i="8"/>
  <c r="F670" i="8"/>
  <c r="G670" i="8"/>
  <c r="H670" i="8"/>
  <c r="I670" i="8"/>
  <c r="D671" i="8"/>
  <c r="E671" i="8"/>
  <c r="F671" i="8"/>
  <c r="G671" i="8"/>
  <c r="H671" i="8"/>
  <c r="I671" i="8"/>
  <c r="D672" i="8"/>
  <c r="E672" i="8"/>
  <c r="F672" i="8"/>
  <c r="G672" i="8"/>
  <c r="H672" i="8"/>
  <c r="I672" i="8"/>
  <c r="D673" i="8"/>
  <c r="E673" i="8"/>
  <c r="F673" i="8"/>
  <c r="G673" i="8"/>
  <c r="H673" i="8"/>
  <c r="I673" i="8"/>
  <c r="D674" i="8"/>
  <c r="E674" i="8"/>
  <c r="F674" i="8"/>
  <c r="G674" i="8"/>
  <c r="H674" i="8"/>
  <c r="I674" i="8"/>
  <c r="D675" i="8"/>
  <c r="E675" i="8"/>
  <c r="F675" i="8"/>
  <c r="G675" i="8"/>
  <c r="H675" i="8"/>
  <c r="I675" i="8"/>
  <c r="D676" i="8"/>
  <c r="E676" i="8"/>
  <c r="F676" i="8"/>
  <c r="G676" i="8"/>
  <c r="H676" i="8"/>
  <c r="I676" i="8"/>
  <c r="D677" i="8"/>
  <c r="E677" i="8"/>
  <c r="F677" i="8"/>
  <c r="G677" i="8"/>
  <c r="H677" i="8"/>
  <c r="I677" i="8"/>
  <c r="D678" i="8"/>
  <c r="E678" i="8"/>
  <c r="F678" i="8"/>
  <c r="G678" i="8"/>
  <c r="H678" i="8"/>
  <c r="I678" i="8"/>
  <c r="D679" i="8"/>
  <c r="E679" i="8"/>
  <c r="F679" i="8"/>
  <c r="G679" i="8"/>
  <c r="H679" i="8"/>
  <c r="I679" i="8"/>
  <c r="D680" i="8"/>
  <c r="E680" i="8"/>
  <c r="F680" i="8"/>
  <c r="G680" i="8"/>
  <c r="H680" i="8"/>
  <c r="I680" i="8"/>
  <c r="D681" i="8"/>
  <c r="E681" i="8"/>
  <c r="F681" i="8"/>
  <c r="G681" i="8"/>
  <c r="H681" i="8"/>
  <c r="I681" i="8"/>
  <c r="D682" i="8"/>
  <c r="E682" i="8"/>
  <c r="F682" i="8"/>
  <c r="G682" i="8"/>
  <c r="H682" i="8"/>
  <c r="I682" i="8"/>
  <c r="D683" i="8"/>
  <c r="E683" i="8"/>
  <c r="F683" i="8"/>
  <c r="G683" i="8"/>
  <c r="H683" i="8"/>
  <c r="I683" i="8"/>
  <c r="D684" i="8"/>
  <c r="E684" i="8"/>
  <c r="F684" i="8"/>
  <c r="G684" i="8"/>
  <c r="H684" i="8"/>
  <c r="I684" i="8"/>
  <c r="D685" i="8"/>
  <c r="E685" i="8"/>
  <c r="F685" i="8"/>
  <c r="G685" i="8"/>
  <c r="H685" i="8"/>
  <c r="I685" i="8"/>
  <c r="D686" i="8"/>
  <c r="E686" i="8"/>
  <c r="F686" i="8"/>
  <c r="G686" i="8"/>
  <c r="H686" i="8"/>
  <c r="I686" i="8"/>
  <c r="D687" i="8"/>
  <c r="E687" i="8"/>
  <c r="F687" i="8"/>
  <c r="G687" i="8"/>
  <c r="H687" i="8"/>
  <c r="I687" i="8"/>
  <c r="D688" i="8"/>
  <c r="E688" i="8"/>
  <c r="F688" i="8"/>
  <c r="G688" i="8"/>
  <c r="H688" i="8"/>
  <c r="I688" i="8"/>
  <c r="D689" i="8"/>
  <c r="E689" i="8"/>
  <c r="F689" i="8"/>
  <c r="G689" i="8"/>
  <c r="H689" i="8"/>
  <c r="I689" i="8"/>
  <c r="D690" i="8"/>
  <c r="E690" i="8"/>
  <c r="F690" i="8"/>
  <c r="G690" i="8"/>
  <c r="H690" i="8"/>
  <c r="I690" i="8"/>
  <c r="D691" i="8"/>
  <c r="E691" i="8"/>
  <c r="F691" i="8"/>
  <c r="G691" i="8"/>
  <c r="H691" i="8"/>
  <c r="I691" i="8"/>
  <c r="D692" i="8"/>
  <c r="E692" i="8"/>
  <c r="F692" i="8"/>
  <c r="G692" i="8"/>
  <c r="H692" i="8"/>
  <c r="I692" i="8"/>
  <c r="D693" i="8"/>
  <c r="E693" i="8"/>
  <c r="F693" i="8"/>
  <c r="G693" i="8"/>
  <c r="H693" i="8"/>
  <c r="I693" i="8"/>
  <c r="D694" i="8"/>
  <c r="E694" i="8"/>
  <c r="F694" i="8"/>
  <c r="G694" i="8"/>
  <c r="H694" i="8"/>
  <c r="I694" i="8"/>
  <c r="D695" i="8"/>
  <c r="E695" i="8"/>
  <c r="F695" i="8"/>
  <c r="G695" i="8"/>
  <c r="H695" i="8"/>
  <c r="I695" i="8"/>
  <c r="D696" i="8"/>
  <c r="E696" i="8"/>
  <c r="F696" i="8"/>
  <c r="G696" i="8"/>
  <c r="H696" i="8"/>
  <c r="I696" i="8"/>
  <c r="D697" i="8"/>
  <c r="E697" i="8"/>
  <c r="F697" i="8"/>
  <c r="G697" i="8"/>
  <c r="H697" i="8"/>
  <c r="I697" i="8"/>
  <c r="D698" i="8"/>
  <c r="E698" i="8"/>
  <c r="F698" i="8"/>
  <c r="G698" i="8"/>
  <c r="H698" i="8"/>
  <c r="I698" i="8"/>
  <c r="D699" i="8"/>
  <c r="E699" i="8"/>
  <c r="F699" i="8"/>
  <c r="G699" i="8"/>
  <c r="H699" i="8"/>
  <c r="I699" i="8"/>
  <c r="D700" i="8"/>
  <c r="E700" i="8"/>
  <c r="F700" i="8"/>
  <c r="G700" i="8"/>
  <c r="H700" i="8"/>
  <c r="I700" i="8"/>
  <c r="D701" i="8"/>
  <c r="E701" i="8"/>
  <c r="F701" i="8"/>
  <c r="G701" i="8"/>
  <c r="H701" i="8"/>
  <c r="I701" i="8"/>
  <c r="D702" i="8"/>
  <c r="E702" i="8"/>
  <c r="F702" i="8"/>
  <c r="G702" i="8"/>
  <c r="H702" i="8"/>
  <c r="I702" i="8"/>
  <c r="D703" i="8"/>
  <c r="E703" i="8"/>
  <c r="F703" i="8"/>
  <c r="G703" i="8"/>
  <c r="H703" i="8"/>
  <c r="I703" i="8"/>
  <c r="D704" i="8"/>
  <c r="E704" i="8"/>
  <c r="F704" i="8"/>
  <c r="G704" i="8"/>
  <c r="H704" i="8"/>
  <c r="I704" i="8"/>
  <c r="D705" i="8"/>
  <c r="E705" i="8"/>
  <c r="F705" i="8"/>
  <c r="G705" i="8"/>
  <c r="H705" i="8"/>
  <c r="I705" i="8"/>
  <c r="D706" i="8"/>
  <c r="E706" i="8"/>
  <c r="F706" i="8"/>
  <c r="G706" i="8"/>
  <c r="H706" i="8"/>
  <c r="I706" i="8"/>
  <c r="D707" i="8"/>
  <c r="E707" i="8"/>
  <c r="F707" i="8"/>
  <c r="G707" i="8"/>
  <c r="H707" i="8"/>
  <c r="I707" i="8"/>
  <c r="D708" i="8"/>
  <c r="E708" i="8"/>
  <c r="F708" i="8"/>
  <c r="G708" i="8"/>
  <c r="H708" i="8"/>
  <c r="I708" i="8"/>
  <c r="D709" i="8"/>
  <c r="E709" i="8"/>
  <c r="F709" i="8"/>
  <c r="G709" i="8"/>
  <c r="H709" i="8"/>
  <c r="I709" i="8"/>
  <c r="D710" i="8"/>
  <c r="E710" i="8"/>
  <c r="F710" i="8"/>
  <c r="G710" i="8"/>
  <c r="H710" i="8"/>
  <c r="I710" i="8"/>
  <c r="D711" i="8"/>
  <c r="E711" i="8"/>
  <c r="F711" i="8"/>
  <c r="G711" i="8"/>
  <c r="H711" i="8"/>
  <c r="I711" i="8"/>
  <c r="D712" i="8"/>
  <c r="E712" i="8"/>
  <c r="F712" i="8"/>
  <c r="G712" i="8"/>
  <c r="H712" i="8"/>
  <c r="I712" i="8"/>
  <c r="D713" i="8"/>
  <c r="E713" i="8"/>
  <c r="F713" i="8"/>
  <c r="G713" i="8"/>
  <c r="H713" i="8"/>
  <c r="I713" i="8"/>
  <c r="D714" i="8"/>
  <c r="E714" i="8"/>
  <c r="F714" i="8"/>
  <c r="G714" i="8"/>
  <c r="H714" i="8"/>
  <c r="I714" i="8"/>
  <c r="D715" i="8"/>
  <c r="E715" i="8"/>
  <c r="F715" i="8"/>
  <c r="G715" i="8"/>
  <c r="H715" i="8"/>
  <c r="I715" i="8"/>
  <c r="D716" i="8"/>
  <c r="E716" i="8"/>
  <c r="F716" i="8"/>
  <c r="G716" i="8"/>
  <c r="H716" i="8"/>
  <c r="I716" i="8"/>
  <c r="D717" i="8"/>
  <c r="E717" i="8"/>
  <c r="F717" i="8"/>
  <c r="G717" i="8"/>
  <c r="H717" i="8"/>
  <c r="I717" i="8"/>
  <c r="D718" i="8"/>
  <c r="E718" i="8"/>
  <c r="F718" i="8"/>
  <c r="G718" i="8"/>
  <c r="H718" i="8"/>
  <c r="I718" i="8"/>
  <c r="D719" i="8"/>
  <c r="E719" i="8"/>
  <c r="F719" i="8"/>
  <c r="G719" i="8"/>
  <c r="H719" i="8"/>
  <c r="I719" i="8"/>
  <c r="D720" i="8"/>
  <c r="E720" i="8"/>
  <c r="F720" i="8"/>
  <c r="G720" i="8"/>
  <c r="H720" i="8"/>
  <c r="I720" i="8"/>
  <c r="D721" i="8"/>
  <c r="E721" i="8"/>
  <c r="F721" i="8"/>
  <c r="G721" i="8"/>
  <c r="H721" i="8"/>
  <c r="I721" i="8"/>
  <c r="D722" i="8"/>
  <c r="E722" i="8"/>
  <c r="F722" i="8"/>
  <c r="G722" i="8"/>
  <c r="H722" i="8"/>
  <c r="I722" i="8"/>
  <c r="D723" i="8"/>
  <c r="E723" i="8"/>
  <c r="F723" i="8"/>
  <c r="G723" i="8"/>
  <c r="H723" i="8"/>
  <c r="I723" i="8"/>
  <c r="D724" i="8"/>
  <c r="E724" i="8"/>
  <c r="F724" i="8"/>
  <c r="G724" i="8"/>
  <c r="H724" i="8"/>
  <c r="I724" i="8"/>
  <c r="D725" i="8"/>
  <c r="E725" i="8"/>
  <c r="F725" i="8"/>
  <c r="G725" i="8"/>
  <c r="H725" i="8"/>
  <c r="I725" i="8"/>
  <c r="D726" i="8"/>
  <c r="E726" i="8"/>
  <c r="F726" i="8"/>
  <c r="G726" i="8"/>
  <c r="H726" i="8"/>
  <c r="I726" i="8"/>
  <c r="D727" i="8"/>
  <c r="E727" i="8"/>
  <c r="F727" i="8"/>
  <c r="G727" i="8"/>
  <c r="H727" i="8"/>
  <c r="I727" i="8"/>
  <c r="D728" i="8"/>
  <c r="E728" i="8"/>
  <c r="F728" i="8"/>
  <c r="G728" i="8"/>
  <c r="H728" i="8"/>
  <c r="I728" i="8"/>
  <c r="D729" i="8"/>
  <c r="E729" i="8"/>
  <c r="F729" i="8"/>
  <c r="G729" i="8"/>
  <c r="H729" i="8"/>
  <c r="I729" i="8"/>
  <c r="D730" i="8"/>
  <c r="E730" i="8"/>
  <c r="F730" i="8"/>
  <c r="G730" i="8"/>
  <c r="H730" i="8"/>
  <c r="I730" i="8"/>
  <c r="D731" i="8"/>
  <c r="E731" i="8"/>
  <c r="F731" i="8"/>
  <c r="G731" i="8"/>
  <c r="H731" i="8"/>
  <c r="I731" i="8"/>
  <c r="D732" i="8"/>
  <c r="E732" i="8"/>
  <c r="F732" i="8"/>
  <c r="G732" i="8"/>
  <c r="H732" i="8"/>
  <c r="I732" i="8"/>
  <c r="D733" i="8"/>
  <c r="E733" i="8"/>
  <c r="F733" i="8"/>
  <c r="G733" i="8"/>
  <c r="H733" i="8"/>
  <c r="I733" i="8"/>
  <c r="D734" i="8"/>
  <c r="E734" i="8"/>
  <c r="F734" i="8"/>
  <c r="G734" i="8"/>
  <c r="H734" i="8"/>
  <c r="I734" i="8"/>
  <c r="D735" i="8"/>
  <c r="E735" i="8"/>
  <c r="F735" i="8"/>
  <c r="G735" i="8"/>
  <c r="H735" i="8"/>
  <c r="I735" i="8"/>
  <c r="D736" i="8"/>
  <c r="E736" i="8"/>
  <c r="F736" i="8"/>
  <c r="G736" i="8"/>
  <c r="H736" i="8"/>
  <c r="I736" i="8"/>
  <c r="D737" i="8"/>
  <c r="E737" i="8"/>
  <c r="F737" i="8"/>
  <c r="G737" i="8"/>
  <c r="H737" i="8"/>
  <c r="I737" i="8"/>
  <c r="D738" i="8"/>
  <c r="E738" i="8"/>
  <c r="F738" i="8"/>
  <c r="G738" i="8"/>
  <c r="H738" i="8"/>
  <c r="I738" i="8"/>
  <c r="D739" i="8"/>
  <c r="E739" i="8"/>
  <c r="F739" i="8"/>
  <c r="G739" i="8"/>
  <c r="H739" i="8"/>
  <c r="I739" i="8"/>
  <c r="D740" i="8"/>
  <c r="E740" i="8"/>
  <c r="F740" i="8"/>
  <c r="G740" i="8"/>
  <c r="H740" i="8"/>
  <c r="I740" i="8"/>
  <c r="D741" i="8"/>
  <c r="E741" i="8"/>
  <c r="F741" i="8"/>
  <c r="G741" i="8"/>
  <c r="H741" i="8"/>
  <c r="I741" i="8"/>
  <c r="D742" i="8"/>
  <c r="E742" i="8"/>
  <c r="F742" i="8"/>
  <c r="G742" i="8"/>
  <c r="H742" i="8"/>
  <c r="I742" i="8"/>
  <c r="D743" i="8"/>
  <c r="E743" i="8"/>
  <c r="F743" i="8"/>
  <c r="G743" i="8"/>
  <c r="H743" i="8"/>
  <c r="I743" i="8"/>
  <c r="D744" i="8"/>
  <c r="E744" i="8"/>
  <c r="F744" i="8"/>
  <c r="G744" i="8"/>
  <c r="H744" i="8"/>
  <c r="I744" i="8"/>
  <c r="D745" i="8"/>
  <c r="E745" i="8"/>
  <c r="F745" i="8"/>
  <c r="G745" i="8"/>
  <c r="H745" i="8"/>
  <c r="I745" i="8"/>
  <c r="D746" i="8"/>
  <c r="E746" i="8"/>
  <c r="F746" i="8"/>
  <c r="G746" i="8"/>
  <c r="H746" i="8"/>
  <c r="I746" i="8"/>
  <c r="D747" i="8"/>
  <c r="E747" i="8"/>
  <c r="F747" i="8"/>
  <c r="G747" i="8"/>
  <c r="H747" i="8"/>
  <c r="I747" i="8"/>
  <c r="D748" i="8"/>
  <c r="E748" i="8"/>
  <c r="F748" i="8"/>
  <c r="G748" i="8"/>
  <c r="H748" i="8"/>
  <c r="I748" i="8"/>
  <c r="D749" i="8"/>
  <c r="E749" i="8"/>
  <c r="F749" i="8"/>
  <c r="G749" i="8"/>
  <c r="H749" i="8"/>
  <c r="I749" i="8"/>
  <c r="D750" i="8"/>
  <c r="E750" i="8"/>
  <c r="F750" i="8"/>
  <c r="G750" i="8"/>
  <c r="H750" i="8"/>
  <c r="I750" i="8"/>
  <c r="D751" i="8"/>
  <c r="E751" i="8"/>
  <c r="F751" i="8"/>
  <c r="G751" i="8"/>
  <c r="H751" i="8"/>
  <c r="I751" i="8"/>
  <c r="D752" i="8"/>
  <c r="E752" i="8"/>
  <c r="F752" i="8"/>
  <c r="G752" i="8"/>
  <c r="H752" i="8"/>
  <c r="I752" i="8"/>
  <c r="D753" i="8"/>
  <c r="E753" i="8"/>
  <c r="F753" i="8"/>
  <c r="G753" i="8"/>
  <c r="H753" i="8"/>
  <c r="I753" i="8"/>
  <c r="D754" i="8"/>
  <c r="E754" i="8"/>
  <c r="F754" i="8"/>
  <c r="G754" i="8"/>
  <c r="H754" i="8"/>
  <c r="I754" i="8"/>
  <c r="D755" i="8"/>
  <c r="E755" i="8"/>
  <c r="F755" i="8"/>
  <c r="G755" i="8"/>
  <c r="H755" i="8"/>
  <c r="I755" i="8"/>
  <c r="D756" i="8"/>
  <c r="E756" i="8"/>
  <c r="F756" i="8"/>
  <c r="G756" i="8"/>
  <c r="H756" i="8"/>
  <c r="I756" i="8"/>
  <c r="D757" i="8"/>
  <c r="E757" i="8"/>
  <c r="F757" i="8"/>
  <c r="G757" i="8"/>
  <c r="H757" i="8"/>
  <c r="I757" i="8"/>
  <c r="D758" i="8"/>
  <c r="E758" i="8"/>
  <c r="F758" i="8"/>
  <c r="G758" i="8"/>
  <c r="H758" i="8"/>
  <c r="I758" i="8"/>
  <c r="D759" i="8"/>
  <c r="E759" i="8"/>
  <c r="F759" i="8"/>
  <c r="G759" i="8"/>
  <c r="H759" i="8"/>
  <c r="I759" i="8"/>
  <c r="D760" i="8"/>
  <c r="E760" i="8"/>
  <c r="F760" i="8"/>
  <c r="G760" i="8"/>
  <c r="H760" i="8"/>
  <c r="I760" i="8"/>
  <c r="D761" i="8"/>
  <c r="E761" i="8"/>
  <c r="F761" i="8"/>
  <c r="G761" i="8"/>
  <c r="H761" i="8"/>
  <c r="I761" i="8"/>
  <c r="D762" i="8"/>
  <c r="E762" i="8"/>
  <c r="F762" i="8"/>
  <c r="G762" i="8"/>
  <c r="H762" i="8"/>
  <c r="I762" i="8"/>
  <c r="D763" i="8"/>
  <c r="E763" i="8"/>
  <c r="F763" i="8"/>
  <c r="G763" i="8"/>
  <c r="H763" i="8"/>
  <c r="I763" i="8"/>
  <c r="D764" i="8"/>
  <c r="E764" i="8"/>
  <c r="F764" i="8"/>
  <c r="G764" i="8"/>
  <c r="H764" i="8"/>
  <c r="I764" i="8"/>
  <c r="D765" i="8"/>
  <c r="E765" i="8"/>
  <c r="F765" i="8"/>
  <c r="G765" i="8"/>
  <c r="H765" i="8"/>
  <c r="I765" i="8"/>
  <c r="D766" i="8"/>
  <c r="E766" i="8"/>
  <c r="F766" i="8"/>
  <c r="G766" i="8"/>
  <c r="H766" i="8"/>
  <c r="I766" i="8"/>
  <c r="D767" i="8"/>
  <c r="E767" i="8"/>
  <c r="F767" i="8"/>
  <c r="G767" i="8"/>
  <c r="H767" i="8"/>
  <c r="I767" i="8"/>
  <c r="D768" i="8"/>
  <c r="E768" i="8"/>
  <c r="F768" i="8"/>
  <c r="G768" i="8"/>
  <c r="H768" i="8"/>
  <c r="I768" i="8"/>
  <c r="D769" i="8"/>
  <c r="E769" i="8"/>
  <c r="F769" i="8"/>
  <c r="G769" i="8"/>
  <c r="H769" i="8"/>
  <c r="I769" i="8"/>
  <c r="D770" i="8"/>
  <c r="E770" i="8"/>
  <c r="F770" i="8"/>
  <c r="G770" i="8"/>
  <c r="H770" i="8"/>
  <c r="I770" i="8"/>
  <c r="D771" i="8"/>
  <c r="E771" i="8"/>
  <c r="F771" i="8"/>
  <c r="G771" i="8"/>
  <c r="H771" i="8"/>
  <c r="I771" i="8"/>
  <c r="D772" i="8"/>
  <c r="E772" i="8"/>
  <c r="F772" i="8"/>
  <c r="G772" i="8"/>
  <c r="H772" i="8"/>
  <c r="I772" i="8"/>
  <c r="D773" i="8"/>
  <c r="E773" i="8"/>
  <c r="F773" i="8"/>
  <c r="G773" i="8"/>
  <c r="H773" i="8"/>
  <c r="I773" i="8"/>
  <c r="D774" i="8"/>
  <c r="E774" i="8"/>
  <c r="F774" i="8"/>
  <c r="G774" i="8"/>
  <c r="H774" i="8"/>
  <c r="I774" i="8"/>
  <c r="D775" i="8"/>
  <c r="E775" i="8"/>
  <c r="F775" i="8"/>
  <c r="G775" i="8"/>
  <c r="H775" i="8"/>
  <c r="I775" i="8"/>
  <c r="D776" i="8"/>
  <c r="E776" i="8"/>
  <c r="F776" i="8"/>
  <c r="G776" i="8"/>
  <c r="H776" i="8"/>
  <c r="I776" i="8"/>
  <c r="D777" i="8"/>
  <c r="E777" i="8"/>
  <c r="F777" i="8"/>
  <c r="G777" i="8"/>
  <c r="H777" i="8"/>
  <c r="I777" i="8"/>
  <c r="D778" i="8"/>
  <c r="E778" i="8"/>
  <c r="F778" i="8"/>
  <c r="G778" i="8"/>
  <c r="H778" i="8"/>
  <c r="I778" i="8"/>
  <c r="D779" i="8"/>
  <c r="E779" i="8"/>
  <c r="F779" i="8"/>
  <c r="G779" i="8"/>
  <c r="H779" i="8"/>
  <c r="I779" i="8"/>
  <c r="D780" i="8"/>
  <c r="E780" i="8"/>
  <c r="F780" i="8"/>
  <c r="G780" i="8"/>
  <c r="H780" i="8"/>
  <c r="I780" i="8"/>
  <c r="D781" i="8"/>
  <c r="E781" i="8"/>
  <c r="F781" i="8"/>
  <c r="G781" i="8"/>
  <c r="H781" i="8"/>
  <c r="I781" i="8"/>
  <c r="D782" i="8"/>
  <c r="E782" i="8"/>
  <c r="F782" i="8"/>
  <c r="G782" i="8"/>
  <c r="H782" i="8"/>
  <c r="I782" i="8"/>
  <c r="D783" i="8"/>
  <c r="E783" i="8"/>
  <c r="F783" i="8"/>
  <c r="G783" i="8"/>
  <c r="H783" i="8"/>
  <c r="I783" i="8"/>
  <c r="D784" i="8"/>
  <c r="E784" i="8"/>
  <c r="F784" i="8"/>
  <c r="G784" i="8"/>
  <c r="H784" i="8"/>
  <c r="I784" i="8"/>
  <c r="D785" i="8"/>
  <c r="E785" i="8"/>
  <c r="F785" i="8"/>
  <c r="G785" i="8"/>
  <c r="H785" i="8"/>
  <c r="I785" i="8"/>
  <c r="D786" i="8"/>
  <c r="E786" i="8"/>
  <c r="F786" i="8"/>
  <c r="G786" i="8"/>
  <c r="H786" i="8"/>
  <c r="I786" i="8"/>
  <c r="D787" i="8"/>
  <c r="E787" i="8"/>
  <c r="F787" i="8"/>
  <c r="G787" i="8"/>
  <c r="H787" i="8"/>
  <c r="I787" i="8"/>
  <c r="D788" i="8"/>
  <c r="E788" i="8"/>
  <c r="F788" i="8"/>
  <c r="G788" i="8"/>
  <c r="H788" i="8"/>
  <c r="I788" i="8"/>
  <c r="D789" i="8"/>
  <c r="E789" i="8"/>
  <c r="F789" i="8"/>
  <c r="G789" i="8"/>
  <c r="H789" i="8"/>
  <c r="I789" i="8"/>
  <c r="D790" i="8"/>
  <c r="E790" i="8"/>
  <c r="F790" i="8"/>
  <c r="G790" i="8"/>
  <c r="H790" i="8"/>
  <c r="I790" i="8"/>
  <c r="D791" i="8"/>
  <c r="E791" i="8"/>
  <c r="F791" i="8"/>
  <c r="G791" i="8"/>
  <c r="H791" i="8"/>
  <c r="I791" i="8"/>
  <c r="D792" i="8"/>
  <c r="E792" i="8"/>
  <c r="F792" i="8"/>
  <c r="G792" i="8"/>
  <c r="H792" i="8"/>
  <c r="I792" i="8"/>
  <c r="D793" i="8"/>
  <c r="E793" i="8"/>
  <c r="F793" i="8"/>
  <c r="G793" i="8"/>
  <c r="H793" i="8"/>
  <c r="I793" i="8"/>
  <c r="D794" i="8"/>
  <c r="E794" i="8"/>
  <c r="F794" i="8"/>
  <c r="G794" i="8"/>
  <c r="H794" i="8"/>
  <c r="I794" i="8"/>
  <c r="D795" i="8"/>
  <c r="E795" i="8"/>
  <c r="F795" i="8"/>
  <c r="G795" i="8"/>
  <c r="H795" i="8"/>
  <c r="I795" i="8"/>
  <c r="D796" i="8"/>
  <c r="E796" i="8"/>
  <c r="F796" i="8"/>
  <c r="G796" i="8"/>
  <c r="H796" i="8"/>
  <c r="I796" i="8"/>
  <c r="D797" i="8"/>
  <c r="E797" i="8"/>
  <c r="F797" i="8"/>
  <c r="G797" i="8"/>
  <c r="H797" i="8"/>
  <c r="I797" i="8"/>
  <c r="D798" i="8"/>
  <c r="E798" i="8"/>
  <c r="F798" i="8"/>
  <c r="G798" i="8"/>
  <c r="H798" i="8"/>
  <c r="I798" i="8"/>
  <c r="D799" i="8"/>
  <c r="E799" i="8"/>
  <c r="F799" i="8"/>
  <c r="G799" i="8"/>
  <c r="H799" i="8"/>
  <c r="I799" i="8"/>
  <c r="D800" i="8"/>
  <c r="E800" i="8"/>
  <c r="F800" i="8"/>
  <c r="G800" i="8"/>
  <c r="H800" i="8"/>
  <c r="I800" i="8"/>
  <c r="D801" i="8"/>
  <c r="E801" i="8"/>
  <c r="F801" i="8"/>
  <c r="G801" i="8"/>
  <c r="H801" i="8"/>
  <c r="I801" i="8"/>
  <c r="D802" i="8"/>
  <c r="E802" i="8"/>
  <c r="F802" i="8"/>
  <c r="G802" i="8"/>
  <c r="H802" i="8"/>
  <c r="I802" i="8"/>
  <c r="D803" i="8"/>
  <c r="E803" i="8"/>
  <c r="F803" i="8"/>
  <c r="G803" i="8"/>
  <c r="H803" i="8"/>
  <c r="I803" i="8"/>
  <c r="D804" i="8"/>
  <c r="E804" i="8"/>
  <c r="F804" i="8"/>
  <c r="G804" i="8"/>
  <c r="H804" i="8"/>
  <c r="I804" i="8"/>
  <c r="D805" i="8"/>
  <c r="E805" i="8"/>
  <c r="F805" i="8"/>
  <c r="G805" i="8"/>
  <c r="H805" i="8"/>
  <c r="I805" i="8"/>
  <c r="D806" i="8"/>
  <c r="E806" i="8"/>
  <c r="F806" i="8"/>
  <c r="G806" i="8"/>
  <c r="H806" i="8"/>
  <c r="I806" i="8"/>
  <c r="D807" i="8"/>
  <c r="E807" i="8"/>
  <c r="F807" i="8"/>
  <c r="G807" i="8"/>
  <c r="H807" i="8"/>
  <c r="I807" i="8"/>
  <c r="D808" i="8"/>
  <c r="E808" i="8"/>
  <c r="F808" i="8"/>
  <c r="G808" i="8"/>
  <c r="H808" i="8"/>
  <c r="I808" i="8"/>
  <c r="D809" i="8"/>
  <c r="E809" i="8"/>
  <c r="F809" i="8"/>
  <c r="G809" i="8"/>
  <c r="H809" i="8"/>
  <c r="I809" i="8"/>
  <c r="D810" i="8"/>
  <c r="E810" i="8"/>
  <c r="F810" i="8"/>
  <c r="G810" i="8"/>
  <c r="H810" i="8"/>
  <c r="I810" i="8"/>
  <c r="D811" i="8"/>
  <c r="E811" i="8"/>
  <c r="F811" i="8"/>
  <c r="G811" i="8"/>
  <c r="H811" i="8"/>
  <c r="I811" i="8"/>
  <c r="D812" i="8"/>
  <c r="E812" i="8"/>
  <c r="F812" i="8"/>
  <c r="G812" i="8"/>
  <c r="H812" i="8"/>
  <c r="I812" i="8"/>
  <c r="D813" i="8"/>
  <c r="E813" i="8"/>
  <c r="F813" i="8"/>
  <c r="G813" i="8"/>
  <c r="H813" i="8"/>
  <c r="I813" i="8"/>
  <c r="D814" i="8"/>
  <c r="E814" i="8"/>
  <c r="F814" i="8"/>
  <c r="G814" i="8"/>
  <c r="H814" i="8"/>
  <c r="I814" i="8"/>
  <c r="D815" i="8"/>
  <c r="E815" i="8"/>
  <c r="F815" i="8"/>
  <c r="G815" i="8"/>
  <c r="H815" i="8"/>
  <c r="I815" i="8"/>
  <c r="D816" i="8"/>
  <c r="E816" i="8"/>
  <c r="F816" i="8"/>
  <c r="G816" i="8"/>
  <c r="H816" i="8"/>
  <c r="I816" i="8"/>
  <c r="D817" i="8"/>
  <c r="E817" i="8"/>
  <c r="F817" i="8"/>
  <c r="G817" i="8"/>
  <c r="H817" i="8"/>
  <c r="I817" i="8"/>
  <c r="D818" i="8"/>
  <c r="E818" i="8"/>
  <c r="F818" i="8"/>
  <c r="G818" i="8"/>
  <c r="H818" i="8"/>
  <c r="I818" i="8"/>
  <c r="D819" i="8"/>
  <c r="E819" i="8"/>
  <c r="F819" i="8"/>
  <c r="G819" i="8"/>
  <c r="H819" i="8"/>
  <c r="I819" i="8"/>
  <c r="C4" i="8" l="1"/>
  <c r="C3" i="8" l="1"/>
  <c r="O3" i="8"/>
  <c r="P3" i="8"/>
  <c r="T3" i="8" s="1"/>
  <c r="Q3" i="8"/>
  <c r="S3" i="8" s="1"/>
  <c r="R3" i="8"/>
  <c r="D186" i="2" l="1"/>
  <c r="C5" i="12" l="1"/>
  <c r="E5" i="12" s="1"/>
  <c r="H5" i="12" s="1"/>
  <c r="D5" i="12"/>
  <c r="F5" i="12"/>
  <c r="C4" i="12" l="1"/>
  <c r="D4" i="12"/>
  <c r="E4" i="12" s="1"/>
  <c r="H4" i="12" s="1"/>
  <c r="F4" i="12"/>
  <c r="C3" i="12"/>
  <c r="D3" i="12"/>
  <c r="E3" i="12" s="1"/>
  <c r="H3" i="12" s="1"/>
  <c r="F3" i="12"/>
  <c r="H2" i="12"/>
  <c r="F2" i="12"/>
  <c r="E2" i="12"/>
  <c r="D2" i="12"/>
  <c r="C2" i="12"/>
  <c r="A124" i="9" l="1"/>
  <c r="B124" i="9"/>
  <c r="A124" i="11"/>
  <c r="C124" i="11" s="1"/>
  <c r="B124" i="11"/>
  <c r="U186" i="2"/>
  <c r="V186" i="2"/>
  <c r="W186" i="2"/>
  <c r="X186" i="2"/>
  <c r="AA186" i="2" s="1"/>
  <c r="Y186" i="2"/>
  <c r="Z186" i="2"/>
  <c r="AC186" i="2" s="1"/>
  <c r="D997" i="2"/>
  <c r="U180" i="2"/>
  <c r="V180" i="2"/>
  <c r="W180" i="2"/>
  <c r="X180" i="2"/>
  <c r="Y180" i="2"/>
  <c r="AB180" i="2" s="1"/>
  <c r="Z180" i="2"/>
  <c r="U181" i="2"/>
  <c r="AA181" i="2" s="1"/>
  <c r="V181" i="2"/>
  <c r="W181" i="2"/>
  <c r="AC181" i="2" s="1"/>
  <c r="X181" i="2"/>
  <c r="Y181" i="2"/>
  <c r="Z181" i="2"/>
  <c r="U182" i="2"/>
  <c r="AA182" i="2" s="1"/>
  <c r="V182" i="2"/>
  <c r="W182" i="2"/>
  <c r="X182" i="2"/>
  <c r="Y182" i="2"/>
  <c r="Z182" i="2"/>
  <c r="U183" i="2"/>
  <c r="AA183" i="2" s="1"/>
  <c r="V183" i="2"/>
  <c r="W183" i="2"/>
  <c r="X183" i="2"/>
  <c r="Y183" i="2"/>
  <c r="Z183" i="2"/>
  <c r="U184" i="2"/>
  <c r="V184" i="2"/>
  <c r="W184" i="2"/>
  <c r="X184" i="2"/>
  <c r="Y184" i="2"/>
  <c r="AB184" i="2" s="1"/>
  <c r="Z184" i="2"/>
  <c r="U185" i="2"/>
  <c r="AA185" i="2" s="1"/>
  <c r="V185" i="2"/>
  <c r="W185" i="2"/>
  <c r="AC185" i="2" s="1"/>
  <c r="X185" i="2"/>
  <c r="Y185" i="2"/>
  <c r="Z185" i="2"/>
  <c r="U171" i="2"/>
  <c r="V171" i="2"/>
  <c r="W171" i="2"/>
  <c r="X171" i="2"/>
  <c r="Y171" i="2"/>
  <c r="Z171" i="2"/>
  <c r="U172" i="2"/>
  <c r="AA172" i="2" s="1"/>
  <c r="V172" i="2"/>
  <c r="W172" i="2"/>
  <c r="AC172" i="2" s="1"/>
  <c r="X172" i="2"/>
  <c r="Y172" i="2"/>
  <c r="Z172" i="2"/>
  <c r="U173" i="2"/>
  <c r="AA173" i="2" s="1"/>
  <c r="V173" i="2"/>
  <c r="W173" i="2"/>
  <c r="AC173" i="2" s="1"/>
  <c r="X173" i="2"/>
  <c r="Y173" i="2"/>
  <c r="Z173" i="2"/>
  <c r="U174" i="2"/>
  <c r="AA174" i="2" s="1"/>
  <c r="V174" i="2"/>
  <c r="W174" i="2"/>
  <c r="AC174" i="2" s="1"/>
  <c r="X174" i="2"/>
  <c r="Y174" i="2"/>
  <c r="Z174" i="2"/>
  <c r="U175" i="2"/>
  <c r="AA175" i="2" s="1"/>
  <c r="V175" i="2"/>
  <c r="W175" i="2"/>
  <c r="AC175" i="2" s="1"/>
  <c r="X175" i="2"/>
  <c r="Y175" i="2"/>
  <c r="Z175" i="2"/>
  <c r="U176" i="2"/>
  <c r="V176" i="2"/>
  <c r="W176" i="2"/>
  <c r="X176" i="2"/>
  <c r="Y176" i="2"/>
  <c r="AB176" i="2" s="1"/>
  <c r="Z176" i="2"/>
  <c r="U177" i="2"/>
  <c r="V177" i="2"/>
  <c r="W177" i="2"/>
  <c r="AC177" i="2" s="1"/>
  <c r="X177" i="2"/>
  <c r="Y177" i="2"/>
  <c r="Z177" i="2"/>
  <c r="U178" i="2"/>
  <c r="AA178" i="2" s="1"/>
  <c r="V178" i="2"/>
  <c r="W178" i="2"/>
  <c r="X178" i="2"/>
  <c r="Y178" i="2"/>
  <c r="Z178" i="2"/>
  <c r="U179" i="2"/>
  <c r="V179" i="2"/>
  <c r="W179" i="2"/>
  <c r="X179" i="2"/>
  <c r="Y179" i="2"/>
  <c r="AB179" i="2" s="1"/>
  <c r="Z179" i="2"/>
  <c r="Z170" i="2"/>
  <c r="AC170" i="2" s="1"/>
  <c r="Y170" i="2"/>
  <c r="X170" i="2"/>
  <c r="W170" i="2"/>
  <c r="V170" i="2"/>
  <c r="U170" i="2"/>
  <c r="AA176" i="2"/>
  <c r="D13" i="2"/>
  <c r="D14" i="2"/>
  <c r="D15" i="2"/>
  <c r="D16" i="2"/>
  <c r="D17" i="2"/>
  <c r="D18" i="2"/>
  <c r="D19" i="2"/>
  <c r="D20" i="2"/>
  <c r="D21" i="2"/>
  <c r="D22" i="2"/>
  <c r="D23" i="2"/>
  <c r="D24" i="2"/>
  <c r="D25" i="2"/>
  <c r="D26" i="2"/>
  <c r="D27" i="2"/>
  <c r="D28" i="2"/>
  <c r="D29" i="2"/>
  <c r="D30" i="2"/>
  <c r="D31" i="2"/>
  <c r="D32" i="2"/>
  <c r="D33" i="2"/>
  <c r="D34" i="2"/>
  <c r="C820" i="8"/>
  <c r="C821" i="8"/>
  <c r="C822" i="8"/>
  <c r="C823" i="8"/>
  <c r="C824" i="8"/>
  <c r="C825" i="8"/>
  <c r="C826" i="8"/>
  <c r="C827" i="8"/>
  <c r="C828" i="8"/>
  <c r="C829" i="8"/>
  <c r="C830" i="8"/>
  <c r="C831" i="8"/>
  <c r="C832" i="8"/>
  <c r="C833" i="8"/>
  <c r="C834" i="8"/>
  <c r="C835" i="8"/>
  <c r="C836" i="8"/>
  <c r="C837" i="8"/>
  <c r="C838" i="8"/>
  <c r="C839" i="8"/>
  <c r="C840" i="8"/>
  <c r="C841" i="8"/>
  <c r="C842" i="8"/>
  <c r="C843" i="8"/>
  <c r="C844" i="8"/>
  <c r="C845" i="8"/>
  <c r="C846" i="8"/>
  <c r="C847" i="8"/>
  <c r="C848" i="8"/>
  <c r="C849" i="8"/>
  <c r="C850" i="8"/>
  <c r="C851" i="8"/>
  <c r="C852" i="8"/>
  <c r="C853" i="8"/>
  <c r="C854" i="8"/>
  <c r="C855" i="8"/>
  <c r="C856" i="8"/>
  <c r="C857" i="8"/>
  <c r="C858" i="8"/>
  <c r="C859" i="8"/>
  <c r="C860" i="8"/>
  <c r="C861" i="8"/>
  <c r="C862" i="8"/>
  <c r="C863" i="8"/>
  <c r="C864" i="8"/>
  <c r="C865" i="8"/>
  <c r="C866" i="8"/>
  <c r="C867" i="8"/>
  <c r="C868" i="8"/>
  <c r="C869" i="8"/>
  <c r="C870" i="8"/>
  <c r="C871" i="8"/>
  <c r="C872" i="8"/>
  <c r="C873" i="8"/>
  <c r="C874" i="8"/>
  <c r="C875" i="8"/>
  <c r="C876" i="8"/>
  <c r="C877" i="8"/>
  <c r="C878" i="8"/>
  <c r="C879" i="8"/>
  <c r="C880" i="8"/>
  <c r="C881" i="8"/>
  <c r="C882" i="8"/>
  <c r="C883" i="8"/>
  <c r="C884" i="8"/>
  <c r="C885" i="8"/>
  <c r="C886" i="8"/>
  <c r="C887" i="8"/>
  <c r="C888" i="8"/>
  <c r="C889" i="8"/>
  <c r="C890" i="8"/>
  <c r="C891" i="8"/>
  <c r="C892" i="8"/>
  <c r="C893" i="8"/>
  <c r="C894" i="8"/>
  <c r="C895" i="8"/>
  <c r="C896" i="8"/>
  <c r="C897" i="8"/>
  <c r="C898" i="8"/>
  <c r="C899" i="8"/>
  <c r="C900" i="8"/>
  <c r="C901" i="8"/>
  <c r="C902" i="8"/>
  <c r="C903" i="8"/>
  <c r="C904" i="8"/>
  <c r="C905" i="8"/>
  <c r="C906" i="8"/>
  <c r="C907" i="8"/>
  <c r="C908" i="8"/>
  <c r="C909" i="8"/>
  <c r="C910" i="8"/>
  <c r="C911" i="8"/>
  <c r="C912" i="8"/>
  <c r="C913" i="8"/>
  <c r="C914" i="8"/>
  <c r="C915" i="8"/>
  <c r="C916" i="8"/>
  <c r="C917" i="8"/>
  <c r="C918" i="8"/>
  <c r="C919" i="8"/>
  <c r="C920" i="8"/>
  <c r="C921" i="8"/>
  <c r="C922" i="8"/>
  <c r="C923" i="8"/>
  <c r="C924" i="8"/>
  <c r="C925" i="8"/>
  <c r="C926" i="8"/>
  <c r="C927" i="8"/>
  <c r="C928" i="8"/>
  <c r="C929" i="8"/>
  <c r="C930" i="8"/>
  <c r="C931" i="8"/>
  <c r="C932" i="8"/>
  <c r="C933" i="8"/>
  <c r="C934" i="8"/>
  <c r="C935" i="8"/>
  <c r="C936" i="8"/>
  <c r="C937" i="8"/>
  <c r="C938" i="8"/>
  <c r="C939" i="8"/>
  <c r="C940" i="8"/>
  <c r="C941" i="8"/>
  <c r="C942" i="8"/>
  <c r="C943" i="8"/>
  <c r="C944" i="8"/>
  <c r="C945" i="8"/>
  <c r="C946" i="8"/>
  <c r="C947" i="8"/>
  <c r="C948" i="8"/>
  <c r="C949" i="8"/>
  <c r="C950" i="8"/>
  <c r="C951" i="8"/>
  <c r="C952" i="8"/>
  <c r="C953" i="8"/>
  <c r="C954" i="8"/>
  <c r="C955" i="8"/>
  <c r="C956" i="8"/>
  <c r="C957" i="8"/>
  <c r="C958" i="8"/>
  <c r="C959" i="8"/>
  <c r="C960" i="8"/>
  <c r="C961" i="8"/>
  <c r="C962" i="8"/>
  <c r="C963" i="8"/>
  <c r="C964" i="8"/>
  <c r="C965" i="8"/>
  <c r="C966" i="8"/>
  <c r="C967" i="8"/>
  <c r="C968" i="8"/>
  <c r="C969" i="8"/>
  <c r="C970" i="8"/>
  <c r="C971" i="8"/>
  <c r="C972" i="8"/>
  <c r="C973" i="8"/>
  <c r="C974" i="8"/>
  <c r="C975" i="8"/>
  <c r="C976" i="8"/>
  <c r="C977" i="8"/>
  <c r="C978" i="8"/>
  <c r="C979" i="8"/>
  <c r="C980" i="8"/>
  <c r="C981" i="8"/>
  <c r="C982" i="8"/>
  <c r="C983" i="8"/>
  <c r="C984" i="8"/>
  <c r="C985" i="8"/>
  <c r="C986" i="8"/>
  <c r="C987" i="8"/>
  <c r="C988" i="8"/>
  <c r="C989" i="8"/>
  <c r="C990" i="8"/>
  <c r="C991" i="8"/>
  <c r="C992" i="8"/>
  <c r="C993" i="8"/>
  <c r="C994" i="8"/>
  <c r="C995" i="8"/>
  <c r="C996" i="8"/>
  <c r="C997" i="8"/>
  <c r="C998" i="8"/>
  <c r="C999" i="8"/>
  <c r="C1000" i="8"/>
  <c r="C1001" i="8"/>
  <c r="C1002" i="8"/>
  <c r="B351" i="11"/>
  <c r="D351" i="11" s="1"/>
  <c r="A351" i="11"/>
  <c r="C351" i="11" s="1"/>
  <c r="B352" i="11"/>
  <c r="D352" i="11" s="1"/>
  <c r="E352" i="11" s="1"/>
  <c r="A352" i="11"/>
  <c r="C352" i="11" s="1"/>
  <c r="B353" i="11"/>
  <c r="D353" i="11" s="1"/>
  <c r="A353" i="11"/>
  <c r="C353" i="11" s="1"/>
  <c r="B354" i="11"/>
  <c r="D354" i="11" s="1"/>
  <c r="A354" i="11"/>
  <c r="C354" i="11" s="1"/>
  <c r="B355" i="11"/>
  <c r="D355" i="11" s="1"/>
  <c r="A355" i="11"/>
  <c r="C355" i="11" s="1"/>
  <c r="B356" i="11"/>
  <c r="D356" i="11" s="1"/>
  <c r="E356" i="11" s="1"/>
  <c r="A356" i="11"/>
  <c r="C356" i="11" s="1"/>
  <c r="B357" i="11"/>
  <c r="D357" i="11" s="1"/>
  <c r="A357" i="11"/>
  <c r="C357" i="11" s="1"/>
  <c r="B358" i="11"/>
  <c r="D358" i="11" s="1"/>
  <c r="A358" i="11"/>
  <c r="C358" i="11" s="1"/>
  <c r="B359" i="11"/>
  <c r="D359" i="11" s="1"/>
  <c r="A359" i="11"/>
  <c r="C359" i="11" s="1"/>
  <c r="B360" i="11"/>
  <c r="D360" i="11" s="1"/>
  <c r="E360" i="11" s="1"/>
  <c r="A360" i="11"/>
  <c r="C360" i="11" s="1"/>
  <c r="B361" i="11"/>
  <c r="D361" i="11" s="1"/>
  <c r="A361" i="11"/>
  <c r="C361" i="11" s="1"/>
  <c r="B362" i="11"/>
  <c r="D362" i="11" s="1"/>
  <c r="A362" i="11"/>
  <c r="C362" i="11" s="1"/>
  <c r="B363" i="11"/>
  <c r="D363" i="11" s="1"/>
  <c r="A363" i="11"/>
  <c r="C363" i="11" s="1"/>
  <c r="B364" i="11"/>
  <c r="D364" i="11" s="1"/>
  <c r="E364" i="11" s="1"/>
  <c r="A364" i="11"/>
  <c r="C364" i="11" s="1"/>
  <c r="B365" i="11"/>
  <c r="D365" i="11" s="1"/>
  <c r="A365" i="11"/>
  <c r="C365" i="11" s="1"/>
  <c r="B366" i="11"/>
  <c r="D366" i="11" s="1"/>
  <c r="A366" i="11"/>
  <c r="C366" i="11" s="1"/>
  <c r="B367" i="11"/>
  <c r="D367" i="11" s="1"/>
  <c r="A367" i="11"/>
  <c r="C367" i="11" s="1"/>
  <c r="B368" i="11"/>
  <c r="D368" i="11" s="1"/>
  <c r="E368" i="11" s="1"/>
  <c r="A368" i="11"/>
  <c r="C368" i="11" s="1"/>
  <c r="B369" i="11"/>
  <c r="D369" i="11" s="1"/>
  <c r="A369" i="11"/>
  <c r="C369" i="11" s="1"/>
  <c r="B370" i="11"/>
  <c r="D370" i="11" s="1"/>
  <c r="A370" i="11"/>
  <c r="C370" i="11" s="1"/>
  <c r="B371" i="11"/>
  <c r="D371" i="11" s="1"/>
  <c r="A371" i="11"/>
  <c r="C371" i="11" s="1"/>
  <c r="B372" i="11"/>
  <c r="D372" i="11" s="1"/>
  <c r="E372" i="11" s="1"/>
  <c r="A372" i="11"/>
  <c r="C372" i="11" s="1"/>
  <c r="B373" i="11"/>
  <c r="A373" i="11"/>
  <c r="C373" i="11" s="1"/>
  <c r="B374" i="11"/>
  <c r="D374" i="11" s="1"/>
  <c r="A374" i="11"/>
  <c r="C374" i="11" s="1"/>
  <c r="B375" i="11"/>
  <c r="D375" i="11" s="1"/>
  <c r="A375" i="11"/>
  <c r="C375" i="11" s="1"/>
  <c r="B376" i="11"/>
  <c r="D376" i="11" s="1"/>
  <c r="A376" i="11"/>
  <c r="C376" i="11" s="1"/>
  <c r="B377" i="11"/>
  <c r="D377" i="11" s="1"/>
  <c r="A377" i="11"/>
  <c r="C377" i="11" s="1"/>
  <c r="B378" i="11"/>
  <c r="D378" i="11" s="1"/>
  <c r="E378" i="11" s="1"/>
  <c r="A378" i="11"/>
  <c r="C378" i="11" s="1"/>
  <c r="B379" i="11"/>
  <c r="D379" i="11" s="1"/>
  <c r="A379" i="11"/>
  <c r="C379" i="11" s="1"/>
  <c r="B380" i="11"/>
  <c r="D380" i="11" s="1"/>
  <c r="A380" i="11"/>
  <c r="C380" i="11" s="1"/>
  <c r="B381" i="11"/>
  <c r="D381" i="11" s="1"/>
  <c r="A381" i="11"/>
  <c r="C381" i="11" s="1"/>
  <c r="B382" i="11"/>
  <c r="D382" i="11" s="1"/>
  <c r="E382" i="11" s="1"/>
  <c r="A382" i="11"/>
  <c r="C382" i="11" s="1"/>
  <c r="B383" i="11"/>
  <c r="D383" i="11" s="1"/>
  <c r="A383" i="11"/>
  <c r="C383" i="11" s="1"/>
  <c r="B384" i="11"/>
  <c r="D384" i="11" s="1"/>
  <c r="A384" i="11"/>
  <c r="C384" i="11" s="1"/>
  <c r="B385" i="11"/>
  <c r="D385" i="11" s="1"/>
  <c r="A385" i="11"/>
  <c r="C385" i="11" s="1"/>
  <c r="B386" i="11"/>
  <c r="D386" i="11" s="1"/>
  <c r="E386" i="11" s="1"/>
  <c r="A386" i="11"/>
  <c r="C386" i="11" s="1"/>
  <c r="B387" i="11"/>
  <c r="D387" i="11" s="1"/>
  <c r="A387" i="11"/>
  <c r="C387" i="11" s="1"/>
  <c r="B388" i="11"/>
  <c r="D388" i="11" s="1"/>
  <c r="A388" i="11"/>
  <c r="C388" i="11" s="1"/>
  <c r="B389" i="11"/>
  <c r="D389" i="11" s="1"/>
  <c r="A389" i="11"/>
  <c r="C389" i="11" s="1"/>
  <c r="B390" i="11"/>
  <c r="D390" i="11" s="1"/>
  <c r="E390" i="11" s="1"/>
  <c r="A390" i="11"/>
  <c r="C390" i="11" s="1"/>
  <c r="B391" i="11"/>
  <c r="D391" i="11" s="1"/>
  <c r="A391" i="11"/>
  <c r="C391" i="11" s="1"/>
  <c r="B392" i="11"/>
  <c r="D392" i="11" s="1"/>
  <c r="A392" i="11"/>
  <c r="C392" i="11" s="1"/>
  <c r="B393" i="11"/>
  <c r="D393" i="11" s="1"/>
  <c r="A393" i="11"/>
  <c r="C393" i="11" s="1"/>
  <c r="B394" i="11"/>
  <c r="D394" i="11" s="1"/>
  <c r="E394" i="11" s="1"/>
  <c r="A394" i="11"/>
  <c r="C394" i="11" s="1"/>
  <c r="B395" i="11"/>
  <c r="D395" i="11" s="1"/>
  <c r="A395" i="11"/>
  <c r="C395" i="11" s="1"/>
  <c r="B396" i="11"/>
  <c r="D396" i="11" s="1"/>
  <c r="A396" i="11"/>
  <c r="C396" i="11" s="1"/>
  <c r="B397" i="11"/>
  <c r="D397" i="11" s="1"/>
  <c r="A397" i="11"/>
  <c r="C397" i="11" s="1"/>
  <c r="B398" i="11"/>
  <c r="D398" i="11" s="1"/>
  <c r="A398" i="11"/>
  <c r="B399" i="11"/>
  <c r="D399" i="11" s="1"/>
  <c r="A399" i="11"/>
  <c r="B400" i="11"/>
  <c r="D400" i="11" s="1"/>
  <c r="E400" i="11" s="1"/>
  <c r="A400" i="11"/>
  <c r="C400" i="11" s="1"/>
  <c r="B401" i="11"/>
  <c r="D401" i="11" s="1"/>
  <c r="A401" i="11"/>
  <c r="C401" i="11" s="1"/>
  <c r="B402" i="11"/>
  <c r="D402" i="11" s="1"/>
  <c r="A402" i="11"/>
  <c r="C402" i="11" s="1"/>
  <c r="B403" i="11"/>
  <c r="D403" i="11" s="1"/>
  <c r="A403" i="11"/>
  <c r="B404" i="11"/>
  <c r="A404" i="11"/>
  <c r="C404" i="11" s="1"/>
  <c r="B405" i="11"/>
  <c r="D405" i="11" s="1"/>
  <c r="A405" i="11"/>
  <c r="C405" i="11" s="1"/>
  <c r="B406" i="11"/>
  <c r="D406" i="11" s="1"/>
  <c r="A406" i="11"/>
  <c r="B407" i="11"/>
  <c r="D407" i="11" s="1"/>
  <c r="A407" i="11"/>
  <c r="B408" i="11"/>
  <c r="D408" i="11" s="1"/>
  <c r="A408" i="11"/>
  <c r="C408" i="11" s="1"/>
  <c r="B409" i="11"/>
  <c r="D409" i="11" s="1"/>
  <c r="A409" i="11"/>
  <c r="C409" i="11" s="1"/>
  <c r="B410" i="11"/>
  <c r="D410" i="11" s="1"/>
  <c r="A410" i="11"/>
  <c r="C410" i="11" s="1"/>
  <c r="I820" i="8"/>
  <c r="I821" i="8"/>
  <c r="I822" i="8"/>
  <c r="I823" i="8"/>
  <c r="I824" i="8"/>
  <c r="I825" i="8"/>
  <c r="I826" i="8"/>
  <c r="I827" i="8"/>
  <c r="I828" i="8"/>
  <c r="I829" i="8"/>
  <c r="I830" i="8"/>
  <c r="I831" i="8"/>
  <c r="I832" i="8"/>
  <c r="I833" i="8"/>
  <c r="I834" i="8"/>
  <c r="I835" i="8"/>
  <c r="I836" i="8"/>
  <c r="I837" i="8"/>
  <c r="I838" i="8"/>
  <c r="I839" i="8"/>
  <c r="I840" i="8"/>
  <c r="I841" i="8"/>
  <c r="I842" i="8"/>
  <c r="I843" i="8"/>
  <c r="I844" i="8"/>
  <c r="I845" i="8"/>
  <c r="I846" i="8"/>
  <c r="I847" i="8"/>
  <c r="I848" i="8"/>
  <c r="I849" i="8"/>
  <c r="I850" i="8"/>
  <c r="I851" i="8"/>
  <c r="I852" i="8"/>
  <c r="I853" i="8"/>
  <c r="I854" i="8"/>
  <c r="I855" i="8"/>
  <c r="I856" i="8"/>
  <c r="I857" i="8"/>
  <c r="I858" i="8"/>
  <c r="I859" i="8"/>
  <c r="I860" i="8"/>
  <c r="I861" i="8"/>
  <c r="I862" i="8"/>
  <c r="I863" i="8"/>
  <c r="I864" i="8"/>
  <c r="I865" i="8"/>
  <c r="I866" i="8"/>
  <c r="I867" i="8"/>
  <c r="I868" i="8"/>
  <c r="I869" i="8"/>
  <c r="I870" i="8"/>
  <c r="I871" i="8"/>
  <c r="I872" i="8"/>
  <c r="I873" i="8"/>
  <c r="I874" i="8"/>
  <c r="I875" i="8"/>
  <c r="I876" i="8"/>
  <c r="I877" i="8"/>
  <c r="I878" i="8"/>
  <c r="I879" i="8"/>
  <c r="I880" i="8"/>
  <c r="I881" i="8"/>
  <c r="I882" i="8"/>
  <c r="I883" i="8"/>
  <c r="I884" i="8"/>
  <c r="I885" i="8"/>
  <c r="I886" i="8"/>
  <c r="I887" i="8"/>
  <c r="I888" i="8"/>
  <c r="I889" i="8"/>
  <c r="I890" i="8"/>
  <c r="I891" i="8"/>
  <c r="I892" i="8"/>
  <c r="I893" i="8"/>
  <c r="I894" i="8"/>
  <c r="I895" i="8"/>
  <c r="I896" i="8"/>
  <c r="I897" i="8"/>
  <c r="I898" i="8"/>
  <c r="I899" i="8"/>
  <c r="I900" i="8"/>
  <c r="I901" i="8"/>
  <c r="I902" i="8"/>
  <c r="I903" i="8"/>
  <c r="I904" i="8"/>
  <c r="I905" i="8"/>
  <c r="I906" i="8"/>
  <c r="I907" i="8"/>
  <c r="I908" i="8"/>
  <c r="I909" i="8"/>
  <c r="I910" i="8"/>
  <c r="I911" i="8"/>
  <c r="I912" i="8"/>
  <c r="I913" i="8"/>
  <c r="I914" i="8"/>
  <c r="I915" i="8"/>
  <c r="I916" i="8"/>
  <c r="I917" i="8"/>
  <c r="I918" i="8"/>
  <c r="I919" i="8"/>
  <c r="I920" i="8"/>
  <c r="I921" i="8"/>
  <c r="I922" i="8"/>
  <c r="I923" i="8"/>
  <c r="I924" i="8"/>
  <c r="I925" i="8"/>
  <c r="I926" i="8"/>
  <c r="I927" i="8"/>
  <c r="I928" i="8"/>
  <c r="I929" i="8"/>
  <c r="I930" i="8"/>
  <c r="I931" i="8"/>
  <c r="I932" i="8"/>
  <c r="I933" i="8"/>
  <c r="I934" i="8"/>
  <c r="I935" i="8"/>
  <c r="I936" i="8"/>
  <c r="I937" i="8"/>
  <c r="I938" i="8"/>
  <c r="I939" i="8"/>
  <c r="I940" i="8"/>
  <c r="I941" i="8"/>
  <c r="I942" i="8"/>
  <c r="I943" i="8"/>
  <c r="I944" i="8"/>
  <c r="I945" i="8"/>
  <c r="I946" i="8"/>
  <c r="I947" i="8"/>
  <c r="I948" i="8"/>
  <c r="I949" i="8"/>
  <c r="I950" i="8"/>
  <c r="I951" i="8"/>
  <c r="I952" i="8"/>
  <c r="I953" i="8"/>
  <c r="I954" i="8"/>
  <c r="I955" i="8"/>
  <c r="I956" i="8"/>
  <c r="I957" i="8"/>
  <c r="I958" i="8"/>
  <c r="I959" i="8"/>
  <c r="I960" i="8"/>
  <c r="I961" i="8"/>
  <c r="I962" i="8"/>
  <c r="I963" i="8"/>
  <c r="I964" i="8"/>
  <c r="I965" i="8"/>
  <c r="I966" i="8"/>
  <c r="I967" i="8"/>
  <c r="I968" i="8"/>
  <c r="I969" i="8"/>
  <c r="I970" i="8"/>
  <c r="I971" i="8"/>
  <c r="I972" i="8"/>
  <c r="I973" i="8"/>
  <c r="I974" i="8"/>
  <c r="I975" i="8"/>
  <c r="I976" i="8"/>
  <c r="I977" i="8"/>
  <c r="I978" i="8"/>
  <c r="I979" i="8"/>
  <c r="I980" i="8"/>
  <c r="I981" i="8"/>
  <c r="I982" i="8"/>
  <c r="I983" i="8"/>
  <c r="I984" i="8"/>
  <c r="I985" i="8"/>
  <c r="I986" i="8"/>
  <c r="I987" i="8"/>
  <c r="I988" i="8"/>
  <c r="I989" i="8"/>
  <c r="I990" i="8"/>
  <c r="I991" i="8"/>
  <c r="I992" i="8"/>
  <c r="I993" i="8"/>
  <c r="I994" i="8"/>
  <c r="I995" i="8"/>
  <c r="I996" i="8"/>
  <c r="I997" i="8"/>
  <c r="I998" i="8"/>
  <c r="I999" i="8"/>
  <c r="I1000" i="8"/>
  <c r="I1001" i="8"/>
  <c r="I1002" i="8"/>
  <c r="H820" i="8"/>
  <c r="H821" i="8"/>
  <c r="H822" i="8"/>
  <c r="H823" i="8"/>
  <c r="H824" i="8"/>
  <c r="H825" i="8"/>
  <c r="H826" i="8"/>
  <c r="H827" i="8"/>
  <c r="H828" i="8"/>
  <c r="H829" i="8"/>
  <c r="H830" i="8"/>
  <c r="H831" i="8"/>
  <c r="H832" i="8"/>
  <c r="H833" i="8"/>
  <c r="H834" i="8"/>
  <c r="H835" i="8"/>
  <c r="H836" i="8"/>
  <c r="H837" i="8"/>
  <c r="H838" i="8"/>
  <c r="H839" i="8"/>
  <c r="H840" i="8"/>
  <c r="H841" i="8"/>
  <c r="H842" i="8"/>
  <c r="H843" i="8"/>
  <c r="H844" i="8"/>
  <c r="H845" i="8"/>
  <c r="H846" i="8"/>
  <c r="H847" i="8"/>
  <c r="H848" i="8"/>
  <c r="H849" i="8"/>
  <c r="H850" i="8"/>
  <c r="H851" i="8"/>
  <c r="H852" i="8"/>
  <c r="H853" i="8"/>
  <c r="H854" i="8"/>
  <c r="H855" i="8"/>
  <c r="H856" i="8"/>
  <c r="H857" i="8"/>
  <c r="H858" i="8"/>
  <c r="H859" i="8"/>
  <c r="H860" i="8"/>
  <c r="H861" i="8"/>
  <c r="H862" i="8"/>
  <c r="H863" i="8"/>
  <c r="H864" i="8"/>
  <c r="H865" i="8"/>
  <c r="H866" i="8"/>
  <c r="H867" i="8"/>
  <c r="H868" i="8"/>
  <c r="H869" i="8"/>
  <c r="H870" i="8"/>
  <c r="H871" i="8"/>
  <c r="H872" i="8"/>
  <c r="H873" i="8"/>
  <c r="H874" i="8"/>
  <c r="H875" i="8"/>
  <c r="H876" i="8"/>
  <c r="H877" i="8"/>
  <c r="H878" i="8"/>
  <c r="H879" i="8"/>
  <c r="H880" i="8"/>
  <c r="H881" i="8"/>
  <c r="H882" i="8"/>
  <c r="H883" i="8"/>
  <c r="H884" i="8"/>
  <c r="H885" i="8"/>
  <c r="H886" i="8"/>
  <c r="H887" i="8"/>
  <c r="H888" i="8"/>
  <c r="H889" i="8"/>
  <c r="H890" i="8"/>
  <c r="H891" i="8"/>
  <c r="H892" i="8"/>
  <c r="H893" i="8"/>
  <c r="H894" i="8"/>
  <c r="H895" i="8"/>
  <c r="H896" i="8"/>
  <c r="H897" i="8"/>
  <c r="H898" i="8"/>
  <c r="H899" i="8"/>
  <c r="H900" i="8"/>
  <c r="H901" i="8"/>
  <c r="H902" i="8"/>
  <c r="H903" i="8"/>
  <c r="H904" i="8"/>
  <c r="H905" i="8"/>
  <c r="H906" i="8"/>
  <c r="H907" i="8"/>
  <c r="H908" i="8"/>
  <c r="H909" i="8"/>
  <c r="H910" i="8"/>
  <c r="H911" i="8"/>
  <c r="H912" i="8"/>
  <c r="H913" i="8"/>
  <c r="H914" i="8"/>
  <c r="H915" i="8"/>
  <c r="H916" i="8"/>
  <c r="H917" i="8"/>
  <c r="H918" i="8"/>
  <c r="H919" i="8"/>
  <c r="H920" i="8"/>
  <c r="H921" i="8"/>
  <c r="H922" i="8"/>
  <c r="H923" i="8"/>
  <c r="H924" i="8"/>
  <c r="H925" i="8"/>
  <c r="H926" i="8"/>
  <c r="H927" i="8"/>
  <c r="H928" i="8"/>
  <c r="H929" i="8"/>
  <c r="H930" i="8"/>
  <c r="H931" i="8"/>
  <c r="H932" i="8"/>
  <c r="H933" i="8"/>
  <c r="H934" i="8"/>
  <c r="H935" i="8"/>
  <c r="H936" i="8"/>
  <c r="H937" i="8"/>
  <c r="H938" i="8"/>
  <c r="H939" i="8"/>
  <c r="H940" i="8"/>
  <c r="H941" i="8"/>
  <c r="H942" i="8"/>
  <c r="H943" i="8"/>
  <c r="H944" i="8"/>
  <c r="H945" i="8"/>
  <c r="H946" i="8"/>
  <c r="H947" i="8"/>
  <c r="H948" i="8"/>
  <c r="H949" i="8"/>
  <c r="H950" i="8"/>
  <c r="H951" i="8"/>
  <c r="H952" i="8"/>
  <c r="H953" i="8"/>
  <c r="H954" i="8"/>
  <c r="H955" i="8"/>
  <c r="H956" i="8"/>
  <c r="H957" i="8"/>
  <c r="H958" i="8"/>
  <c r="H959" i="8"/>
  <c r="H960" i="8"/>
  <c r="H961" i="8"/>
  <c r="H962" i="8"/>
  <c r="H963" i="8"/>
  <c r="H964" i="8"/>
  <c r="H965" i="8"/>
  <c r="H966" i="8"/>
  <c r="H967" i="8"/>
  <c r="H968" i="8"/>
  <c r="H969" i="8"/>
  <c r="H970" i="8"/>
  <c r="H971" i="8"/>
  <c r="H972" i="8"/>
  <c r="H973" i="8"/>
  <c r="H974" i="8"/>
  <c r="H975" i="8"/>
  <c r="H976" i="8"/>
  <c r="H977" i="8"/>
  <c r="H978" i="8"/>
  <c r="H979" i="8"/>
  <c r="H980" i="8"/>
  <c r="H981" i="8"/>
  <c r="H982" i="8"/>
  <c r="H983" i="8"/>
  <c r="H984" i="8"/>
  <c r="H985" i="8"/>
  <c r="H986" i="8"/>
  <c r="H987" i="8"/>
  <c r="H988" i="8"/>
  <c r="H989" i="8"/>
  <c r="H990" i="8"/>
  <c r="H991" i="8"/>
  <c r="H992" i="8"/>
  <c r="H993" i="8"/>
  <c r="H994" i="8"/>
  <c r="H995" i="8"/>
  <c r="H996" i="8"/>
  <c r="H997" i="8"/>
  <c r="H998" i="8"/>
  <c r="H999" i="8"/>
  <c r="H1000" i="8"/>
  <c r="H1001" i="8"/>
  <c r="H1002" i="8"/>
  <c r="A3" i="11"/>
  <c r="C3" i="11" s="1"/>
  <c r="B3" i="11"/>
  <c r="D3" i="11" s="1"/>
  <c r="A4" i="11"/>
  <c r="C4" i="11" s="1"/>
  <c r="B4" i="11"/>
  <c r="D4" i="11" s="1"/>
  <c r="A5" i="11"/>
  <c r="C5" i="11" s="1"/>
  <c r="B5" i="11"/>
  <c r="D5" i="11" s="1"/>
  <c r="A6" i="11"/>
  <c r="C6" i="11" s="1"/>
  <c r="B6" i="11"/>
  <c r="D6" i="11" s="1"/>
  <c r="A7" i="11"/>
  <c r="C7" i="11" s="1"/>
  <c r="B7" i="11"/>
  <c r="D7" i="11" s="1"/>
  <c r="A8" i="11"/>
  <c r="C8" i="11" s="1"/>
  <c r="B8" i="11"/>
  <c r="D8" i="11" s="1"/>
  <c r="A9" i="11"/>
  <c r="C9" i="11" s="1"/>
  <c r="B9" i="11"/>
  <c r="D9" i="11" s="1"/>
  <c r="A10" i="11"/>
  <c r="C10" i="11" s="1"/>
  <c r="B10" i="11"/>
  <c r="D10" i="11" s="1"/>
  <c r="A11" i="11"/>
  <c r="C11" i="11" s="1"/>
  <c r="B11" i="11"/>
  <c r="D11" i="11" s="1"/>
  <c r="A12" i="11"/>
  <c r="C12" i="11" s="1"/>
  <c r="B12" i="11"/>
  <c r="D12" i="11" s="1"/>
  <c r="A13" i="11"/>
  <c r="C13" i="11" s="1"/>
  <c r="B13" i="11"/>
  <c r="D13" i="11" s="1"/>
  <c r="A14" i="11"/>
  <c r="C14" i="11" s="1"/>
  <c r="B14" i="11"/>
  <c r="D14" i="11" s="1"/>
  <c r="A15" i="11"/>
  <c r="C15" i="11" s="1"/>
  <c r="B15" i="11"/>
  <c r="D15" i="11" s="1"/>
  <c r="A16" i="11"/>
  <c r="C16" i="11" s="1"/>
  <c r="B16" i="11"/>
  <c r="D16" i="11" s="1"/>
  <c r="A17" i="11"/>
  <c r="C17" i="11" s="1"/>
  <c r="B17" i="11"/>
  <c r="D17" i="11" s="1"/>
  <c r="A18" i="11"/>
  <c r="C18" i="11" s="1"/>
  <c r="B18" i="11"/>
  <c r="D18" i="11" s="1"/>
  <c r="A19" i="11"/>
  <c r="C19" i="11" s="1"/>
  <c r="B19" i="11"/>
  <c r="D19" i="11" s="1"/>
  <c r="A20" i="11"/>
  <c r="C20" i="11" s="1"/>
  <c r="B20" i="11"/>
  <c r="D20" i="11" s="1"/>
  <c r="A21" i="11"/>
  <c r="C21" i="11" s="1"/>
  <c r="B21" i="11"/>
  <c r="D21" i="11" s="1"/>
  <c r="A22" i="11"/>
  <c r="C22" i="11" s="1"/>
  <c r="B22" i="11"/>
  <c r="D22" i="11" s="1"/>
  <c r="A23" i="11"/>
  <c r="C23" i="11" s="1"/>
  <c r="B23" i="11"/>
  <c r="D23" i="11" s="1"/>
  <c r="A24" i="11"/>
  <c r="C24" i="11" s="1"/>
  <c r="B24" i="11"/>
  <c r="D24" i="11" s="1"/>
  <c r="A25" i="11"/>
  <c r="C25" i="11" s="1"/>
  <c r="B25" i="11"/>
  <c r="D25" i="11" s="1"/>
  <c r="A26" i="11"/>
  <c r="C26" i="11" s="1"/>
  <c r="B26" i="11"/>
  <c r="D26" i="11" s="1"/>
  <c r="A27" i="11"/>
  <c r="C27" i="11" s="1"/>
  <c r="B27" i="11"/>
  <c r="D27" i="11" s="1"/>
  <c r="A28" i="11"/>
  <c r="C28" i="11" s="1"/>
  <c r="B28" i="11"/>
  <c r="D28" i="11" s="1"/>
  <c r="A29" i="11"/>
  <c r="C29" i="11" s="1"/>
  <c r="B29" i="11"/>
  <c r="D29" i="11" s="1"/>
  <c r="A30" i="11"/>
  <c r="C30" i="11" s="1"/>
  <c r="B30" i="11"/>
  <c r="D30" i="11" s="1"/>
  <c r="A31" i="11"/>
  <c r="C31" i="11" s="1"/>
  <c r="B31" i="11"/>
  <c r="D31" i="11" s="1"/>
  <c r="A32" i="11"/>
  <c r="C32" i="11" s="1"/>
  <c r="B32" i="11"/>
  <c r="D32" i="11" s="1"/>
  <c r="A33" i="11"/>
  <c r="C33" i="11" s="1"/>
  <c r="B33" i="11"/>
  <c r="D33" i="11" s="1"/>
  <c r="A34" i="11"/>
  <c r="C34" i="11" s="1"/>
  <c r="B34" i="11"/>
  <c r="D34" i="11" s="1"/>
  <c r="A35" i="11"/>
  <c r="C35" i="11" s="1"/>
  <c r="B35" i="11"/>
  <c r="D35" i="11" s="1"/>
  <c r="A36" i="11"/>
  <c r="C36" i="11" s="1"/>
  <c r="B36" i="11"/>
  <c r="D36" i="11" s="1"/>
  <c r="A37" i="11"/>
  <c r="C37" i="11" s="1"/>
  <c r="B37" i="11"/>
  <c r="D37" i="11" s="1"/>
  <c r="A38" i="11"/>
  <c r="C38" i="11" s="1"/>
  <c r="B38" i="11"/>
  <c r="D38" i="11" s="1"/>
  <c r="A39" i="11"/>
  <c r="C39" i="11" s="1"/>
  <c r="B39" i="11"/>
  <c r="D39" i="11" s="1"/>
  <c r="A40" i="11"/>
  <c r="C40" i="11" s="1"/>
  <c r="B40" i="11"/>
  <c r="D40" i="11" s="1"/>
  <c r="A41" i="11"/>
  <c r="C41" i="11" s="1"/>
  <c r="B41" i="11"/>
  <c r="D41" i="11" s="1"/>
  <c r="A42" i="11"/>
  <c r="B42" i="11"/>
  <c r="D42" i="11" s="1"/>
  <c r="A43" i="11"/>
  <c r="C43" i="11" s="1"/>
  <c r="B43" i="11"/>
  <c r="D43" i="11" s="1"/>
  <c r="A44" i="11"/>
  <c r="C44" i="11" s="1"/>
  <c r="B44" i="11"/>
  <c r="A45" i="11"/>
  <c r="C45" i="11" s="1"/>
  <c r="B45" i="11"/>
  <c r="D45" i="11" s="1"/>
  <c r="A46" i="11"/>
  <c r="C46" i="11" s="1"/>
  <c r="B46" i="11"/>
  <c r="D46" i="11" s="1"/>
  <c r="A47" i="11"/>
  <c r="C47" i="11" s="1"/>
  <c r="B47" i="11"/>
  <c r="D47" i="11" s="1"/>
  <c r="A48" i="11"/>
  <c r="C48" i="11" s="1"/>
  <c r="B48" i="11"/>
  <c r="D48" i="11" s="1"/>
  <c r="A49" i="11"/>
  <c r="C49" i="11" s="1"/>
  <c r="B49" i="11"/>
  <c r="D49" i="11" s="1"/>
  <c r="A50" i="11"/>
  <c r="C50" i="11" s="1"/>
  <c r="B50" i="11"/>
  <c r="D50" i="11" s="1"/>
  <c r="A51" i="11"/>
  <c r="C51" i="11" s="1"/>
  <c r="B51" i="11"/>
  <c r="D51" i="11" s="1"/>
  <c r="A52" i="11"/>
  <c r="C52" i="11" s="1"/>
  <c r="B52" i="11"/>
  <c r="D52" i="11" s="1"/>
  <c r="A53" i="11"/>
  <c r="B53" i="11"/>
  <c r="D53" i="11" s="1"/>
  <c r="A54" i="11"/>
  <c r="C54" i="11" s="1"/>
  <c r="B54" i="11"/>
  <c r="D54" i="11" s="1"/>
  <c r="A55" i="11"/>
  <c r="C55" i="11" s="1"/>
  <c r="B55" i="11"/>
  <c r="D55" i="11" s="1"/>
  <c r="A56" i="11"/>
  <c r="C56" i="11" s="1"/>
  <c r="B56" i="11"/>
  <c r="D56" i="11" s="1"/>
  <c r="A57" i="11"/>
  <c r="C57" i="11" s="1"/>
  <c r="B57" i="11"/>
  <c r="D57" i="11" s="1"/>
  <c r="A58" i="11"/>
  <c r="C58" i="11" s="1"/>
  <c r="B58" i="11"/>
  <c r="D58" i="11" s="1"/>
  <c r="A59" i="11"/>
  <c r="C59" i="11" s="1"/>
  <c r="B59" i="11"/>
  <c r="D59" i="11" s="1"/>
  <c r="A60" i="11"/>
  <c r="C60" i="11" s="1"/>
  <c r="B60" i="11"/>
  <c r="D60" i="11" s="1"/>
  <c r="A61" i="11"/>
  <c r="C61" i="11" s="1"/>
  <c r="B61" i="11"/>
  <c r="D61" i="11" s="1"/>
  <c r="A62" i="11"/>
  <c r="C62" i="11" s="1"/>
  <c r="B62" i="11"/>
  <c r="D62" i="11" s="1"/>
  <c r="A63" i="11"/>
  <c r="B63" i="11"/>
  <c r="D63" i="11" s="1"/>
  <c r="A64" i="11"/>
  <c r="C64" i="11" s="1"/>
  <c r="B64" i="11"/>
  <c r="D64" i="11" s="1"/>
  <c r="A65" i="11"/>
  <c r="C65" i="11" s="1"/>
  <c r="B65" i="11"/>
  <c r="D65" i="11" s="1"/>
  <c r="A66" i="11"/>
  <c r="C66" i="11" s="1"/>
  <c r="B66" i="11"/>
  <c r="D66" i="11" s="1"/>
  <c r="A67" i="11"/>
  <c r="C67" i="11" s="1"/>
  <c r="B67" i="11"/>
  <c r="D67" i="11" s="1"/>
  <c r="A68" i="11"/>
  <c r="C68" i="11" s="1"/>
  <c r="B68" i="11"/>
  <c r="D68" i="11" s="1"/>
  <c r="A69" i="11"/>
  <c r="C69" i="11" s="1"/>
  <c r="B69" i="11"/>
  <c r="D69" i="11" s="1"/>
  <c r="A70" i="11"/>
  <c r="C70" i="11" s="1"/>
  <c r="B70" i="11"/>
  <c r="D70" i="11" s="1"/>
  <c r="A71" i="11"/>
  <c r="C71" i="11" s="1"/>
  <c r="B71" i="11"/>
  <c r="D71" i="11" s="1"/>
  <c r="A72" i="11"/>
  <c r="C72" i="11" s="1"/>
  <c r="B72" i="11"/>
  <c r="D72" i="11" s="1"/>
  <c r="A73" i="11"/>
  <c r="C73" i="11" s="1"/>
  <c r="B73" i="11"/>
  <c r="D73" i="11" s="1"/>
  <c r="A74" i="11"/>
  <c r="C74" i="11" s="1"/>
  <c r="B74" i="11"/>
  <c r="D74" i="11" s="1"/>
  <c r="A75" i="11"/>
  <c r="C75" i="11" s="1"/>
  <c r="B75" i="11"/>
  <c r="D75" i="11" s="1"/>
  <c r="A76" i="11"/>
  <c r="C76" i="11" s="1"/>
  <c r="B76" i="11"/>
  <c r="D76" i="11" s="1"/>
  <c r="A77" i="11"/>
  <c r="C77" i="11" s="1"/>
  <c r="B77" i="11"/>
  <c r="D77" i="11" s="1"/>
  <c r="A78" i="11"/>
  <c r="C78" i="11" s="1"/>
  <c r="B78" i="11"/>
  <c r="D78" i="11" s="1"/>
  <c r="A79" i="11"/>
  <c r="C79" i="11" s="1"/>
  <c r="B79" i="11"/>
  <c r="D79" i="11" s="1"/>
  <c r="A80" i="11"/>
  <c r="C80" i="11" s="1"/>
  <c r="B80" i="11"/>
  <c r="D80" i="11" s="1"/>
  <c r="A81" i="11"/>
  <c r="C81" i="11" s="1"/>
  <c r="B81" i="11"/>
  <c r="D81" i="11" s="1"/>
  <c r="A82" i="11"/>
  <c r="C82" i="11" s="1"/>
  <c r="B82" i="11"/>
  <c r="D82" i="11" s="1"/>
  <c r="A83" i="11"/>
  <c r="C83" i="11" s="1"/>
  <c r="F83" i="11" s="1"/>
  <c r="B83" i="11"/>
  <c r="D83" i="11" s="1"/>
  <c r="A84" i="11"/>
  <c r="C84" i="11" s="1"/>
  <c r="B84" i="11"/>
  <c r="D84" i="11" s="1"/>
  <c r="A85" i="11"/>
  <c r="C85" i="11" s="1"/>
  <c r="B85" i="11"/>
  <c r="D85" i="11" s="1"/>
  <c r="A86" i="11"/>
  <c r="C86" i="11" s="1"/>
  <c r="B86" i="11"/>
  <c r="D86" i="11" s="1"/>
  <c r="A87" i="11"/>
  <c r="C87" i="11" s="1"/>
  <c r="B87" i="11"/>
  <c r="D87" i="11" s="1"/>
  <c r="A88" i="11"/>
  <c r="C88" i="11" s="1"/>
  <c r="B88" i="11"/>
  <c r="D88" i="11" s="1"/>
  <c r="A89" i="11"/>
  <c r="C89" i="11" s="1"/>
  <c r="B89" i="11"/>
  <c r="D89" i="11" s="1"/>
  <c r="A90" i="11"/>
  <c r="C90" i="11" s="1"/>
  <c r="B90" i="11"/>
  <c r="D90" i="11" s="1"/>
  <c r="A91" i="11"/>
  <c r="C91" i="11" s="1"/>
  <c r="B91" i="11"/>
  <c r="D91" i="11" s="1"/>
  <c r="A92" i="11"/>
  <c r="C92" i="11" s="1"/>
  <c r="B92" i="11"/>
  <c r="D92" i="11" s="1"/>
  <c r="A93" i="11"/>
  <c r="C93" i="11" s="1"/>
  <c r="B93" i="11"/>
  <c r="D93" i="11" s="1"/>
  <c r="A94" i="11"/>
  <c r="C94" i="11" s="1"/>
  <c r="B94" i="11"/>
  <c r="D94" i="11" s="1"/>
  <c r="A95" i="11"/>
  <c r="C95" i="11" s="1"/>
  <c r="B95" i="11"/>
  <c r="D95" i="11" s="1"/>
  <c r="A96" i="11"/>
  <c r="C96" i="11" s="1"/>
  <c r="B96" i="11"/>
  <c r="D96" i="11" s="1"/>
  <c r="A97" i="11"/>
  <c r="C97" i="11" s="1"/>
  <c r="B97" i="11"/>
  <c r="D97" i="11" s="1"/>
  <c r="A98" i="11"/>
  <c r="C98" i="11" s="1"/>
  <c r="B98" i="11"/>
  <c r="D98" i="11" s="1"/>
  <c r="A99" i="11"/>
  <c r="C99" i="11" s="1"/>
  <c r="B99" i="11"/>
  <c r="D99" i="11" s="1"/>
  <c r="A100" i="11"/>
  <c r="C100" i="11" s="1"/>
  <c r="B100" i="11"/>
  <c r="D100" i="11" s="1"/>
  <c r="A101" i="11"/>
  <c r="C101" i="11" s="1"/>
  <c r="B101" i="11"/>
  <c r="D101" i="11" s="1"/>
  <c r="A102" i="11"/>
  <c r="C102" i="11" s="1"/>
  <c r="B102" i="11"/>
  <c r="D102" i="11" s="1"/>
  <c r="A103" i="11"/>
  <c r="C103" i="11" s="1"/>
  <c r="B103" i="11"/>
  <c r="D103" i="11" s="1"/>
  <c r="A104" i="11"/>
  <c r="C104" i="11" s="1"/>
  <c r="B104" i="11"/>
  <c r="D104" i="11" s="1"/>
  <c r="A105" i="11"/>
  <c r="C105" i="11" s="1"/>
  <c r="B105" i="11"/>
  <c r="D105" i="11" s="1"/>
  <c r="A106" i="11"/>
  <c r="C106" i="11" s="1"/>
  <c r="B106" i="11"/>
  <c r="D106" i="11" s="1"/>
  <c r="A107" i="11"/>
  <c r="C107" i="11" s="1"/>
  <c r="B107" i="11"/>
  <c r="D107" i="11" s="1"/>
  <c r="A108" i="11"/>
  <c r="C108" i="11" s="1"/>
  <c r="B108" i="11"/>
  <c r="D108" i="11" s="1"/>
  <c r="A109" i="11"/>
  <c r="C109" i="11" s="1"/>
  <c r="B109" i="11"/>
  <c r="D109" i="11" s="1"/>
  <c r="A110" i="11"/>
  <c r="C110" i="11" s="1"/>
  <c r="B110" i="11"/>
  <c r="D110" i="11" s="1"/>
  <c r="A111" i="11"/>
  <c r="C111" i="11" s="1"/>
  <c r="B111" i="11"/>
  <c r="D111" i="11" s="1"/>
  <c r="A112" i="11"/>
  <c r="C112" i="11" s="1"/>
  <c r="B112" i="11"/>
  <c r="D112" i="11" s="1"/>
  <c r="A113" i="11"/>
  <c r="C113" i="11" s="1"/>
  <c r="B113" i="11"/>
  <c r="D113" i="11" s="1"/>
  <c r="A114" i="11"/>
  <c r="C114" i="11" s="1"/>
  <c r="B114" i="11"/>
  <c r="D114" i="11" s="1"/>
  <c r="A115" i="11"/>
  <c r="C115" i="11" s="1"/>
  <c r="B115" i="11"/>
  <c r="D115" i="11" s="1"/>
  <c r="A116" i="11"/>
  <c r="C116" i="11" s="1"/>
  <c r="B116" i="11"/>
  <c r="D116" i="11" s="1"/>
  <c r="A117" i="11"/>
  <c r="C117" i="11" s="1"/>
  <c r="B117" i="11"/>
  <c r="D117" i="11" s="1"/>
  <c r="A118" i="11"/>
  <c r="C118" i="11" s="1"/>
  <c r="B118" i="11"/>
  <c r="D118" i="11" s="1"/>
  <c r="A119" i="11"/>
  <c r="C119" i="11" s="1"/>
  <c r="B119" i="11"/>
  <c r="D119" i="11" s="1"/>
  <c r="A120" i="11"/>
  <c r="C120" i="11" s="1"/>
  <c r="B120" i="11"/>
  <c r="D120" i="11" s="1"/>
  <c r="A121" i="11"/>
  <c r="C121" i="11" s="1"/>
  <c r="B121" i="11"/>
  <c r="D121" i="11" s="1"/>
  <c r="A122" i="11"/>
  <c r="C122" i="11" s="1"/>
  <c r="B122" i="11"/>
  <c r="D122" i="11" s="1"/>
  <c r="A123" i="11"/>
  <c r="C123" i="11" s="1"/>
  <c r="B123" i="11"/>
  <c r="D123" i="11" s="1"/>
  <c r="A125" i="11"/>
  <c r="C125" i="11" s="1"/>
  <c r="B125" i="11"/>
  <c r="D125" i="11" s="1"/>
  <c r="A126" i="11"/>
  <c r="C126" i="11" s="1"/>
  <c r="B126" i="11"/>
  <c r="D126" i="11" s="1"/>
  <c r="A127" i="11"/>
  <c r="C127" i="11" s="1"/>
  <c r="B127" i="11"/>
  <c r="D127" i="11" s="1"/>
  <c r="A128" i="11"/>
  <c r="C128" i="11" s="1"/>
  <c r="B128" i="11"/>
  <c r="D128" i="11" s="1"/>
  <c r="A129" i="11"/>
  <c r="C129" i="11" s="1"/>
  <c r="B129" i="11"/>
  <c r="D129" i="11" s="1"/>
  <c r="A130" i="11"/>
  <c r="C130" i="11" s="1"/>
  <c r="B130" i="11"/>
  <c r="D130" i="11" s="1"/>
  <c r="A131" i="11"/>
  <c r="C131" i="11" s="1"/>
  <c r="B131" i="11"/>
  <c r="D131" i="11" s="1"/>
  <c r="A132" i="11"/>
  <c r="C132" i="11" s="1"/>
  <c r="B132" i="11"/>
  <c r="D132" i="11" s="1"/>
  <c r="A133" i="11"/>
  <c r="C133" i="11" s="1"/>
  <c r="B133" i="11"/>
  <c r="D133" i="11" s="1"/>
  <c r="A134" i="11"/>
  <c r="C134" i="11" s="1"/>
  <c r="B134" i="11"/>
  <c r="D134" i="11" s="1"/>
  <c r="A135" i="11"/>
  <c r="C135" i="11" s="1"/>
  <c r="B135" i="11"/>
  <c r="D135" i="11" s="1"/>
  <c r="A136" i="11"/>
  <c r="C136" i="11" s="1"/>
  <c r="B136" i="11"/>
  <c r="D136" i="11" s="1"/>
  <c r="A137" i="11"/>
  <c r="C137" i="11" s="1"/>
  <c r="B137" i="11"/>
  <c r="D137" i="11" s="1"/>
  <c r="A138" i="11"/>
  <c r="C138" i="11" s="1"/>
  <c r="B138" i="11"/>
  <c r="D138" i="11" s="1"/>
  <c r="A139" i="11"/>
  <c r="C139" i="11" s="1"/>
  <c r="B139" i="11"/>
  <c r="D139" i="11" s="1"/>
  <c r="A140" i="11"/>
  <c r="C140" i="11" s="1"/>
  <c r="B140" i="11"/>
  <c r="D140" i="11" s="1"/>
  <c r="A141" i="11"/>
  <c r="C141" i="11" s="1"/>
  <c r="B141" i="11"/>
  <c r="D141" i="11" s="1"/>
  <c r="A142" i="11"/>
  <c r="C142" i="11" s="1"/>
  <c r="B142" i="11"/>
  <c r="D142" i="11" s="1"/>
  <c r="A143" i="11"/>
  <c r="C143" i="11" s="1"/>
  <c r="B143" i="11"/>
  <c r="D143" i="11" s="1"/>
  <c r="A144" i="11"/>
  <c r="C144" i="11" s="1"/>
  <c r="B144" i="11"/>
  <c r="D144" i="11" s="1"/>
  <c r="A145" i="11"/>
  <c r="C145" i="11" s="1"/>
  <c r="B145" i="11"/>
  <c r="D145" i="11" s="1"/>
  <c r="A146" i="11"/>
  <c r="C146" i="11" s="1"/>
  <c r="B146" i="11"/>
  <c r="D146" i="11" s="1"/>
  <c r="A147" i="11"/>
  <c r="C147" i="11" s="1"/>
  <c r="B147" i="11"/>
  <c r="D147" i="11" s="1"/>
  <c r="A148" i="11"/>
  <c r="C148" i="11" s="1"/>
  <c r="B148" i="11"/>
  <c r="D148" i="11" s="1"/>
  <c r="A149" i="11"/>
  <c r="C149" i="11" s="1"/>
  <c r="B149" i="11"/>
  <c r="D149" i="11" s="1"/>
  <c r="A150" i="11"/>
  <c r="C150" i="11" s="1"/>
  <c r="B150" i="11"/>
  <c r="D150" i="11" s="1"/>
  <c r="A151" i="11"/>
  <c r="C151" i="11" s="1"/>
  <c r="B151" i="11"/>
  <c r="D151" i="11" s="1"/>
  <c r="A152" i="11"/>
  <c r="C152" i="11" s="1"/>
  <c r="B152" i="11"/>
  <c r="D152" i="11" s="1"/>
  <c r="A153" i="11"/>
  <c r="C153" i="11" s="1"/>
  <c r="B153" i="11"/>
  <c r="D153" i="11" s="1"/>
  <c r="A154" i="11"/>
  <c r="C154" i="11" s="1"/>
  <c r="B154" i="11"/>
  <c r="D154" i="11" s="1"/>
  <c r="A155" i="11"/>
  <c r="C155" i="11" s="1"/>
  <c r="B155" i="11"/>
  <c r="D155" i="11" s="1"/>
  <c r="A156" i="11"/>
  <c r="C156" i="11" s="1"/>
  <c r="B156" i="11"/>
  <c r="D156" i="11" s="1"/>
  <c r="A157" i="11"/>
  <c r="B157" i="11"/>
  <c r="D157" i="11" s="1"/>
  <c r="A158" i="11"/>
  <c r="C158" i="11" s="1"/>
  <c r="B158" i="11"/>
  <c r="D158" i="11" s="1"/>
  <c r="A159" i="11"/>
  <c r="C159" i="11" s="1"/>
  <c r="B159" i="11"/>
  <c r="D159" i="11" s="1"/>
  <c r="A160" i="11"/>
  <c r="C160" i="11" s="1"/>
  <c r="B160" i="11"/>
  <c r="D160" i="11" s="1"/>
  <c r="A161" i="11"/>
  <c r="C161" i="11" s="1"/>
  <c r="B161" i="11"/>
  <c r="D161" i="11" s="1"/>
  <c r="A162" i="11"/>
  <c r="C162" i="11" s="1"/>
  <c r="B162" i="11"/>
  <c r="D162" i="11" s="1"/>
  <c r="A163" i="11"/>
  <c r="C163" i="11" s="1"/>
  <c r="B163" i="11"/>
  <c r="D163" i="11" s="1"/>
  <c r="A164" i="11"/>
  <c r="C164" i="11" s="1"/>
  <c r="B164" i="11"/>
  <c r="D164" i="11" s="1"/>
  <c r="A165" i="11"/>
  <c r="C165" i="11" s="1"/>
  <c r="B165" i="11"/>
  <c r="D165" i="11" s="1"/>
  <c r="A166" i="11"/>
  <c r="C166" i="11" s="1"/>
  <c r="B166" i="11"/>
  <c r="D166" i="11" s="1"/>
  <c r="A167" i="11"/>
  <c r="C167" i="11" s="1"/>
  <c r="B167" i="11"/>
  <c r="D167" i="11" s="1"/>
  <c r="A168" i="11"/>
  <c r="C168" i="11" s="1"/>
  <c r="B168" i="11"/>
  <c r="D168" i="11" s="1"/>
  <c r="A169" i="11"/>
  <c r="C169" i="11" s="1"/>
  <c r="B169" i="11"/>
  <c r="D169" i="11" s="1"/>
  <c r="A170" i="11"/>
  <c r="C170" i="11" s="1"/>
  <c r="B170" i="11"/>
  <c r="D170" i="11" s="1"/>
  <c r="A171" i="11"/>
  <c r="C171" i="11" s="1"/>
  <c r="B171" i="11"/>
  <c r="D171" i="11" s="1"/>
  <c r="A172" i="11"/>
  <c r="C172" i="11" s="1"/>
  <c r="B172" i="11"/>
  <c r="D172" i="11" s="1"/>
  <c r="A173" i="11"/>
  <c r="C173" i="11" s="1"/>
  <c r="B173" i="11"/>
  <c r="D173" i="11" s="1"/>
  <c r="A174" i="11"/>
  <c r="C174" i="11" s="1"/>
  <c r="B174" i="11"/>
  <c r="D174" i="11" s="1"/>
  <c r="A175" i="11"/>
  <c r="C175" i="11" s="1"/>
  <c r="B175" i="11"/>
  <c r="D175" i="11" s="1"/>
  <c r="A176" i="11"/>
  <c r="C176" i="11" s="1"/>
  <c r="B176" i="11"/>
  <c r="D176" i="11" s="1"/>
  <c r="A177" i="11"/>
  <c r="C177" i="11" s="1"/>
  <c r="B177" i="11"/>
  <c r="D177" i="11" s="1"/>
  <c r="A178" i="11"/>
  <c r="C178" i="11" s="1"/>
  <c r="B178" i="11"/>
  <c r="D178" i="11" s="1"/>
  <c r="A179" i="11"/>
  <c r="B179" i="11"/>
  <c r="D179" i="11" s="1"/>
  <c r="A180" i="11"/>
  <c r="C180" i="11" s="1"/>
  <c r="B180" i="11"/>
  <c r="D180" i="11" s="1"/>
  <c r="A181" i="11"/>
  <c r="C181" i="11" s="1"/>
  <c r="B181" i="11"/>
  <c r="D181" i="11" s="1"/>
  <c r="A182" i="11"/>
  <c r="C182" i="11" s="1"/>
  <c r="B182" i="11"/>
  <c r="D182" i="11" s="1"/>
  <c r="A183" i="11"/>
  <c r="C183" i="11" s="1"/>
  <c r="B183" i="11"/>
  <c r="D183" i="11" s="1"/>
  <c r="A184" i="11"/>
  <c r="C184" i="11" s="1"/>
  <c r="B184" i="11"/>
  <c r="D184" i="11" s="1"/>
  <c r="A185" i="11"/>
  <c r="C185" i="11" s="1"/>
  <c r="B185" i="11"/>
  <c r="D185" i="11" s="1"/>
  <c r="A186" i="11"/>
  <c r="C186" i="11" s="1"/>
  <c r="B186" i="11"/>
  <c r="D186" i="11" s="1"/>
  <c r="A187" i="11"/>
  <c r="C187" i="11" s="1"/>
  <c r="B187" i="11"/>
  <c r="D187" i="11" s="1"/>
  <c r="A188" i="11"/>
  <c r="C188" i="11" s="1"/>
  <c r="B188" i="11"/>
  <c r="D188" i="11" s="1"/>
  <c r="A189" i="11"/>
  <c r="C189" i="11" s="1"/>
  <c r="B189" i="11"/>
  <c r="D189" i="11" s="1"/>
  <c r="A190" i="11"/>
  <c r="C190" i="11" s="1"/>
  <c r="B190" i="11"/>
  <c r="D190" i="11" s="1"/>
  <c r="A191" i="11"/>
  <c r="C191" i="11" s="1"/>
  <c r="B191" i="11"/>
  <c r="D191" i="11" s="1"/>
  <c r="A192" i="11"/>
  <c r="C192" i="11" s="1"/>
  <c r="B192" i="11"/>
  <c r="D192" i="11" s="1"/>
  <c r="A193" i="11"/>
  <c r="C193" i="11" s="1"/>
  <c r="B193" i="11"/>
  <c r="D193" i="11" s="1"/>
  <c r="A194" i="11"/>
  <c r="C194" i="11" s="1"/>
  <c r="B194" i="11"/>
  <c r="D194" i="11" s="1"/>
  <c r="A195" i="11"/>
  <c r="C195" i="11" s="1"/>
  <c r="B195" i="11"/>
  <c r="D195" i="11" s="1"/>
  <c r="A196" i="11"/>
  <c r="C196" i="11" s="1"/>
  <c r="B196" i="11"/>
  <c r="D196" i="11" s="1"/>
  <c r="A197" i="11"/>
  <c r="C197" i="11" s="1"/>
  <c r="B197" i="11"/>
  <c r="D197" i="11" s="1"/>
  <c r="A198" i="11"/>
  <c r="C198" i="11" s="1"/>
  <c r="B198" i="11"/>
  <c r="D198" i="11" s="1"/>
  <c r="A199" i="11"/>
  <c r="C199" i="11" s="1"/>
  <c r="B199" i="11"/>
  <c r="D199" i="11" s="1"/>
  <c r="A200" i="11"/>
  <c r="C200" i="11" s="1"/>
  <c r="B200" i="11"/>
  <c r="D200" i="11" s="1"/>
  <c r="A201" i="11"/>
  <c r="C201" i="11" s="1"/>
  <c r="B201" i="11"/>
  <c r="D201" i="11" s="1"/>
  <c r="A202" i="11"/>
  <c r="C202" i="11" s="1"/>
  <c r="B202" i="11"/>
  <c r="D202" i="11" s="1"/>
  <c r="A203" i="11"/>
  <c r="C203" i="11" s="1"/>
  <c r="B203" i="11"/>
  <c r="D203" i="11" s="1"/>
  <c r="A204" i="11"/>
  <c r="C204" i="11" s="1"/>
  <c r="B204" i="11"/>
  <c r="D204" i="11" s="1"/>
  <c r="A205" i="11"/>
  <c r="C205" i="11" s="1"/>
  <c r="B205" i="11"/>
  <c r="D205" i="11" s="1"/>
  <c r="A206" i="11"/>
  <c r="C206" i="11" s="1"/>
  <c r="B206" i="11"/>
  <c r="D206" i="11" s="1"/>
  <c r="A207" i="11"/>
  <c r="C207" i="11" s="1"/>
  <c r="B207" i="11"/>
  <c r="D207" i="11" s="1"/>
  <c r="A208" i="11"/>
  <c r="C208" i="11" s="1"/>
  <c r="B208" i="11"/>
  <c r="D208" i="11" s="1"/>
  <c r="A209" i="11"/>
  <c r="C209" i="11" s="1"/>
  <c r="B209" i="11"/>
  <c r="D209" i="11" s="1"/>
  <c r="A210" i="11"/>
  <c r="C210" i="11" s="1"/>
  <c r="B210" i="11"/>
  <c r="D210" i="11" s="1"/>
  <c r="A211" i="11"/>
  <c r="C211" i="11" s="1"/>
  <c r="B211" i="11"/>
  <c r="D211" i="11" s="1"/>
  <c r="A212" i="11"/>
  <c r="C212" i="11" s="1"/>
  <c r="B212" i="11"/>
  <c r="D212" i="11" s="1"/>
  <c r="A213" i="11"/>
  <c r="B213" i="11"/>
  <c r="D213" i="11" s="1"/>
  <c r="A214" i="11"/>
  <c r="C214" i="11" s="1"/>
  <c r="B214" i="11"/>
  <c r="D214" i="11" s="1"/>
  <c r="A215" i="11"/>
  <c r="C215" i="11" s="1"/>
  <c r="B215" i="11"/>
  <c r="D215" i="11" s="1"/>
  <c r="A216" i="11"/>
  <c r="C216" i="11" s="1"/>
  <c r="B216" i="11"/>
  <c r="D216" i="11" s="1"/>
  <c r="A217" i="11"/>
  <c r="C217" i="11" s="1"/>
  <c r="B217" i="11"/>
  <c r="D217" i="11" s="1"/>
  <c r="A218" i="11"/>
  <c r="C218" i="11" s="1"/>
  <c r="B218" i="11"/>
  <c r="D218" i="11" s="1"/>
  <c r="A219" i="11"/>
  <c r="C219" i="11" s="1"/>
  <c r="B219" i="11"/>
  <c r="D219" i="11" s="1"/>
  <c r="A220" i="11"/>
  <c r="B220" i="11"/>
  <c r="D220" i="11" s="1"/>
  <c r="A221" i="11"/>
  <c r="C221" i="11" s="1"/>
  <c r="B221" i="11"/>
  <c r="D221" i="11" s="1"/>
  <c r="A222" i="11"/>
  <c r="C222" i="11" s="1"/>
  <c r="B222" i="11"/>
  <c r="D222" i="11" s="1"/>
  <c r="A223" i="11"/>
  <c r="C223" i="11" s="1"/>
  <c r="B223" i="11"/>
  <c r="D223" i="11" s="1"/>
  <c r="A224" i="11"/>
  <c r="C224" i="11" s="1"/>
  <c r="B224" i="11"/>
  <c r="D224" i="11" s="1"/>
  <c r="A225" i="11"/>
  <c r="C225" i="11" s="1"/>
  <c r="B225" i="11"/>
  <c r="D225" i="11" s="1"/>
  <c r="A226" i="11"/>
  <c r="C226" i="11" s="1"/>
  <c r="B226" i="11"/>
  <c r="D226" i="11" s="1"/>
  <c r="A227" i="11"/>
  <c r="C227" i="11" s="1"/>
  <c r="B227" i="11"/>
  <c r="D227" i="11" s="1"/>
  <c r="A228" i="11"/>
  <c r="C228" i="11" s="1"/>
  <c r="B228" i="11"/>
  <c r="D228" i="11" s="1"/>
  <c r="A229" i="11"/>
  <c r="C229" i="11" s="1"/>
  <c r="B229" i="11"/>
  <c r="D229" i="11" s="1"/>
  <c r="A230" i="11"/>
  <c r="C230" i="11" s="1"/>
  <c r="B230" i="11"/>
  <c r="D230" i="11" s="1"/>
  <c r="A231" i="11"/>
  <c r="C231" i="11" s="1"/>
  <c r="B231" i="11"/>
  <c r="D231" i="11" s="1"/>
  <c r="A232" i="11"/>
  <c r="C232" i="11" s="1"/>
  <c r="B232" i="11"/>
  <c r="D232" i="11" s="1"/>
  <c r="A233" i="11"/>
  <c r="C233" i="11" s="1"/>
  <c r="B233" i="11"/>
  <c r="D233" i="11" s="1"/>
  <c r="A234" i="11"/>
  <c r="C234" i="11" s="1"/>
  <c r="H234" i="11" s="1"/>
  <c r="B234" i="11"/>
  <c r="D234" i="11" s="1"/>
  <c r="A235" i="11"/>
  <c r="C235" i="11" s="1"/>
  <c r="B235" i="11"/>
  <c r="D235" i="11" s="1"/>
  <c r="A236" i="11"/>
  <c r="C236" i="11" s="1"/>
  <c r="B236" i="11"/>
  <c r="D236" i="11" s="1"/>
  <c r="A237" i="11"/>
  <c r="C237" i="11" s="1"/>
  <c r="B237" i="11"/>
  <c r="D237" i="11" s="1"/>
  <c r="A238" i="11"/>
  <c r="C238" i="11" s="1"/>
  <c r="F238" i="11" s="1"/>
  <c r="B238" i="11"/>
  <c r="D238" i="11" s="1"/>
  <c r="A239" i="11"/>
  <c r="C239" i="11" s="1"/>
  <c r="B239" i="11"/>
  <c r="D239" i="11" s="1"/>
  <c r="A240" i="11"/>
  <c r="C240" i="11" s="1"/>
  <c r="B240" i="11"/>
  <c r="D240" i="11" s="1"/>
  <c r="A241" i="11"/>
  <c r="C241" i="11" s="1"/>
  <c r="B241" i="11"/>
  <c r="D241" i="11" s="1"/>
  <c r="A242" i="11"/>
  <c r="C242" i="11" s="1"/>
  <c r="B242" i="11"/>
  <c r="D242" i="11" s="1"/>
  <c r="A243" i="11"/>
  <c r="C243" i="11" s="1"/>
  <c r="B243" i="11"/>
  <c r="D243" i="11" s="1"/>
  <c r="A244" i="11"/>
  <c r="C244" i="11" s="1"/>
  <c r="H244" i="11" s="1"/>
  <c r="B244" i="11"/>
  <c r="D244" i="11" s="1"/>
  <c r="A245" i="11"/>
  <c r="C245" i="11" s="1"/>
  <c r="B245" i="11"/>
  <c r="D245" i="11" s="1"/>
  <c r="A246" i="11"/>
  <c r="C246" i="11" s="1"/>
  <c r="B246" i="11"/>
  <c r="D246" i="11" s="1"/>
  <c r="A247" i="11"/>
  <c r="C247" i="11" s="1"/>
  <c r="B247" i="11"/>
  <c r="D247" i="11" s="1"/>
  <c r="A248" i="11"/>
  <c r="C248" i="11" s="1"/>
  <c r="B248" i="11"/>
  <c r="D248" i="11" s="1"/>
  <c r="A249" i="11"/>
  <c r="C249" i="11" s="1"/>
  <c r="B249" i="11"/>
  <c r="D249" i="11" s="1"/>
  <c r="A250" i="11"/>
  <c r="C250" i="11" s="1"/>
  <c r="B250" i="11"/>
  <c r="D250" i="11" s="1"/>
  <c r="A251" i="11"/>
  <c r="C251" i="11" s="1"/>
  <c r="B251" i="11"/>
  <c r="D251" i="11" s="1"/>
  <c r="A252" i="11"/>
  <c r="C252" i="11" s="1"/>
  <c r="E252" i="11" s="1"/>
  <c r="B252" i="11"/>
  <c r="D252" i="11" s="1"/>
  <c r="A253" i="11"/>
  <c r="C253" i="11" s="1"/>
  <c r="B253" i="11"/>
  <c r="D253" i="11" s="1"/>
  <c r="A254" i="11"/>
  <c r="C254" i="11" s="1"/>
  <c r="B254" i="11"/>
  <c r="D254" i="11" s="1"/>
  <c r="A255" i="11"/>
  <c r="C255" i="11" s="1"/>
  <c r="B255" i="11"/>
  <c r="D255" i="11" s="1"/>
  <c r="A256" i="11"/>
  <c r="C256" i="11" s="1"/>
  <c r="B256" i="11"/>
  <c r="D256" i="11" s="1"/>
  <c r="A257" i="11"/>
  <c r="C257" i="11" s="1"/>
  <c r="B257" i="11"/>
  <c r="D257" i="11" s="1"/>
  <c r="A258" i="11"/>
  <c r="C258" i="11" s="1"/>
  <c r="B258" i="11"/>
  <c r="D258" i="11" s="1"/>
  <c r="A259" i="11"/>
  <c r="B259" i="11"/>
  <c r="D259" i="11" s="1"/>
  <c r="A260" i="11"/>
  <c r="C260" i="11" s="1"/>
  <c r="B260" i="11"/>
  <c r="D260" i="11" s="1"/>
  <c r="A261" i="11"/>
  <c r="C261" i="11" s="1"/>
  <c r="B261" i="11"/>
  <c r="D261" i="11" s="1"/>
  <c r="A262" i="11"/>
  <c r="C262" i="11" s="1"/>
  <c r="B262" i="11"/>
  <c r="D262" i="11" s="1"/>
  <c r="A263" i="11"/>
  <c r="C263" i="11" s="1"/>
  <c r="B263" i="11"/>
  <c r="D263" i="11" s="1"/>
  <c r="A264" i="11"/>
  <c r="C264" i="11" s="1"/>
  <c r="B264" i="11"/>
  <c r="D264" i="11" s="1"/>
  <c r="A265" i="11"/>
  <c r="C265" i="11" s="1"/>
  <c r="B265" i="11"/>
  <c r="D265" i="11" s="1"/>
  <c r="A266" i="11"/>
  <c r="C266" i="11" s="1"/>
  <c r="B266" i="11"/>
  <c r="D266" i="11" s="1"/>
  <c r="A267" i="11"/>
  <c r="C267" i="11" s="1"/>
  <c r="B267" i="11"/>
  <c r="D267" i="11" s="1"/>
  <c r="A268" i="11"/>
  <c r="C268" i="11" s="1"/>
  <c r="B268" i="11"/>
  <c r="D268" i="11" s="1"/>
  <c r="A269" i="11"/>
  <c r="C269" i="11" s="1"/>
  <c r="B269" i="11"/>
  <c r="D269" i="11" s="1"/>
  <c r="A270" i="11"/>
  <c r="C270" i="11" s="1"/>
  <c r="B270" i="11"/>
  <c r="D270" i="11" s="1"/>
  <c r="A271" i="11"/>
  <c r="C271" i="11" s="1"/>
  <c r="B271" i="11"/>
  <c r="D271" i="11" s="1"/>
  <c r="A272" i="11"/>
  <c r="C272" i="11" s="1"/>
  <c r="B272" i="11"/>
  <c r="D272" i="11" s="1"/>
  <c r="A273" i="11"/>
  <c r="C273" i="11" s="1"/>
  <c r="B273" i="11"/>
  <c r="A274" i="11"/>
  <c r="C274" i="11" s="1"/>
  <c r="B274" i="11"/>
  <c r="D274" i="11" s="1"/>
  <c r="A275" i="11"/>
  <c r="C275" i="11" s="1"/>
  <c r="B275" i="11"/>
  <c r="D275" i="11" s="1"/>
  <c r="A276" i="11"/>
  <c r="C276" i="11" s="1"/>
  <c r="B276" i="11"/>
  <c r="D276" i="11" s="1"/>
  <c r="A277" i="11"/>
  <c r="C277" i="11" s="1"/>
  <c r="B277" i="11"/>
  <c r="D277" i="11" s="1"/>
  <c r="A278" i="11"/>
  <c r="C278" i="11" s="1"/>
  <c r="B278" i="11"/>
  <c r="D278" i="11" s="1"/>
  <c r="A279" i="11"/>
  <c r="C279" i="11" s="1"/>
  <c r="B279" i="11"/>
  <c r="D279" i="11" s="1"/>
  <c r="A280" i="11"/>
  <c r="C280" i="11" s="1"/>
  <c r="B280" i="11"/>
  <c r="D280" i="11" s="1"/>
  <c r="A281" i="11"/>
  <c r="C281" i="11" s="1"/>
  <c r="B281" i="11"/>
  <c r="D281" i="11" s="1"/>
  <c r="A282" i="11"/>
  <c r="C282" i="11" s="1"/>
  <c r="B282" i="11"/>
  <c r="D282" i="11" s="1"/>
  <c r="A283" i="11"/>
  <c r="C283" i="11" s="1"/>
  <c r="B283" i="11"/>
  <c r="D283" i="11" s="1"/>
  <c r="A284" i="11"/>
  <c r="B284" i="11"/>
  <c r="D284" i="11" s="1"/>
  <c r="A285" i="11"/>
  <c r="C285" i="11" s="1"/>
  <c r="B285" i="11"/>
  <c r="D285" i="11" s="1"/>
  <c r="A286" i="11"/>
  <c r="C286" i="11" s="1"/>
  <c r="B286" i="11"/>
  <c r="D286" i="11" s="1"/>
  <c r="A287" i="11"/>
  <c r="C287" i="11" s="1"/>
  <c r="B287" i="11"/>
  <c r="D287" i="11" s="1"/>
  <c r="A288" i="11"/>
  <c r="C288" i="11" s="1"/>
  <c r="B288" i="11"/>
  <c r="D288" i="11" s="1"/>
  <c r="A289" i="11"/>
  <c r="C289" i="11" s="1"/>
  <c r="B289" i="11"/>
  <c r="D289" i="11" s="1"/>
  <c r="A290" i="11"/>
  <c r="C290" i="11" s="1"/>
  <c r="B290" i="11"/>
  <c r="D290" i="11" s="1"/>
  <c r="A291" i="11"/>
  <c r="C291" i="11" s="1"/>
  <c r="B291" i="11"/>
  <c r="D291" i="11" s="1"/>
  <c r="A292" i="11"/>
  <c r="C292" i="11" s="1"/>
  <c r="B292" i="11"/>
  <c r="D292" i="11" s="1"/>
  <c r="A293" i="11"/>
  <c r="C293" i="11" s="1"/>
  <c r="B293" i="11"/>
  <c r="D293" i="11" s="1"/>
  <c r="A294" i="11"/>
  <c r="C294" i="11" s="1"/>
  <c r="F294" i="11" s="1"/>
  <c r="B294" i="11"/>
  <c r="D294" i="11" s="1"/>
  <c r="A295" i="11"/>
  <c r="C295" i="11" s="1"/>
  <c r="B295" i="11"/>
  <c r="D295" i="11" s="1"/>
  <c r="A296" i="11"/>
  <c r="C296" i="11" s="1"/>
  <c r="B296" i="11"/>
  <c r="D296" i="11" s="1"/>
  <c r="A297" i="11"/>
  <c r="C297" i="11" s="1"/>
  <c r="B297" i="11"/>
  <c r="D297" i="11" s="1"/>
  <c r="A298" i="11"/>
  <c r="C298" i="11" s="1"/>
  <c r="B298" i="11"/>
  <c r="D298" i="11" s="1"/>
  <c r="A299" i="11"/>
  <c r="C299" i="11" s="1"/>
  <c r="B299" i="11"/>
  <c r="D299" i="11" s="1"/>
  <c r="A300" i="11"/>
  <c r="C300" i="11" s="1"/>
  <c r="B300" i="11"/>
  <c r="D300" i="11" s="1"/>
  <c r="A301" i="11"/>
  <c r="C301" i="11" s="1"/>
  <c r="B301" i="11"/>
  <c r="D301" i="11" s="1"/>
  <c r="A302" i="11"/>
  <c r="C302" i="11" s="1"/>
  <c r="B302" i="11"/>
  <c r="D302" i="11" s="1"/>
  <c r="A303" i="11"/>
  <c r="C303" i="11" s="1"/>
  <c r="B303" i="11"/>
  <c r="D303" i="11" s="1"/>
  <c r="A304" i="11"/>
  <c r="B304" i="11"/>
  <c r="D304" i="11" s="1"/>
  <c r="A305" i="11"/>
  <c r="C305" i="11" s="1"/>
  <c r="B305" i="11"/>
  <c r="D305" i="11" s="1"/>
  <c r="A306" i="11"/>
  <c r="C306" i="11" s="1"/>
  <c r="B306" i="11"/>
  <c r="D306" i="11" s="1"/>
  <c r="A307" i="11"/>
  <c r="C307" i="11" s="1"/>
  <c r="B307" i="11"/>
  <c r="D307" i="11" s="1"/>
  <c r="A308" i="11"/>
  <c r="C308" i="11" s="1"/>
  <c r="B308" i="11"/>
  <c r="D308" i="11" s="1"/>
  <c r="A309" i="11"/>
  <c r="C309" i="11" s="1"/>
  <c r="B309" i="11"/>
  <c r="D309" i="11" s="1"/>
  <c r="A310" i="11"/>
  <c r="C310" i="11" s="1"/>
  <c r="B310" i="11"/>
  <c r="D310" i="11" s="1"/>
  <c r="A311" i="11"/>
  <c r="C311" i="11" s="1"/>
  <c r="B311" i="11"/>
  <c r="D311" i="11" s="1"/>
  <c r="A312" i="11"/>
  <c r="C312" i="11" s="1"/>
  <c r="B312" i="11"/>
  <c r="D312" i="11" s="1"/>
  <c r="A313" i="11"/>
  <c r="C313" i="11" s="1"/>
  <c r="B313" i="11"/>
  <c r="D313" i="11" s="1"/>
  <c r="A314" i="11"/>
  <c r="C314" i="11" s="1"/>
  <c r="B314" i="11"/>
  <c r="D314" i="11" s="1"/>
  <c r="A315" i="11"/>
  <c r="C315" i="11" s="1"/>
  <c r="B315" i="11"/>
  <c r="D315" i="11" s="1"/>
  <c r="A316" i="11"/>
  <c r="C316" i="11" s="1"/>
  <c r="B316" i="11"/>
  <c r="D316" i="11" s="1"/>
  <c r="A317" i="11"/>
  <c r="C317" i="11" s="1"/>
  <c r="B317" i="11"/>
  <c r="D317" i="11" s="1"/>
  <c r="A318" i="11"/>
  <c r="C318" i="11" s="1"/>
  <c r="E318" i="11" s="1"/>
  <c r="B318" i="11"/>
  <c r="D318" i="11" s="1"/>
  <c r="A319" i="11"/>
  <c r="C319" i="11" s="1"/>
  <c r="B319" i="11"/>
  <c r="D319" i="11" s="1"/>
  <c r="A320" i="11"/>
  <c r="C320" i="11" s="1"/>
  <c r="B320" i="11"/>
  <c r="D320" i="11" s="1"/>
  <c r="A321" i="11"/>
  <c r="C321" i="11" s="1"/>
  <c r="B321" i="11"/>
  <c r="D321" i="11" s="1"/>
  <c r="A322" i="11"/>
  <c r="C322" i="11" s="1"/>
  <c r="B322" i="11"/>
  <c r="D322" i="11" s="1"/>
  <c r="A323" i="11"/>
  <c r="C323" i="11" s="1"/>
  <c r="B323" i="11"/>
  <c r="D323" i="11" s="1"/>
  <c r="A324" i="11"/>
  <c r="C324" i="11" s="1"/>
  <c r="F324" i="11" s="1"/>
  <c r="B324" i="11"/>
  <c r="D324" i="11" s="1"/>
  <c r="A325" i="11"/>
  <c r="C325" i="11" s="1"/>
  <c r="B325" i="11"/>
  <c r="D325" i="11" s="1"/>
  <c r="A326" i="11"/>
  <c r="C326" i="11" s="1"/>
  <c r="B326" i="11"/>
  <c r="D326" i="11" s="1"/>
  <c r="A327" i="11"/>
  <c r="C327" i="11" s="1"/>
  <c r="B327" i="11"/>
  <c r="D327" i="11" s="1"/>
  <c r="A328" i="11"/>
  <c r="C328" i="11" s="1"/>
  <c r="B328" i="11"/>
  <c r="D328" i="11" s="1"/>
  <c r="A329" i="11"/>
  <c r="C329" i="11" s="1"/>
  <c r="B329" i="11"/>
  <c r="D329" i="11" s="1"/>
  <c r="A330" i="11"/>
  <c r="C330" i="11" s="1"/>
  <c r="B330" i="11"/>
  <c r="D330" i="11" s="1"/>
  <c r="A331" i="11"/>
  <c r="C331" i="11" s="1"/>
  <c r="B331" i="11"/>
  <c r="D331" i="11" s="1"/>
  <c r="A332" i="11"/>
  <c r="C332" i="11" s="1"/>
  <c r="F332" i="11" s="1"/>
  <c r="B332" i="11"/>
  <c r="D332" i="11" s="1"/>
  <c r="A333" i="11"/>
  <c r="C333" i="11" s="1"/>
  <c r="B333" i="11"/>
  <c r="D333" i="11" s="1"/>
  <c r="A334" i="11"/>
  <c r="C334" i="11" s="1"/>
  <c r="F334" i="11" s="1"/>
  <c r="B334" i="11"/>
  <c r="D334" i="11" s="1"/>
  <c r="A335" i="11"/>
  <c r="C335" i="11" s="1"/>
  <c r="B335" i="11"/>
  <c r="D335" i="11" s="1"/>
  <c r="A336" i="11"/>
  <c r="C336" i="11" s="1"/>
  <c r="E336" i="11" s="1"/>
  <c r="B336" i="11"/>
  <c r="D336" i="11" s="1"/>
  <c r="A337" i="11"/>
  <c r="C337" i="11" s="1"/>
  <c r="B337" i="11"/>
  <c r="D337" i="11" s="1"/>
  <c r="A338" i="11"/>
  <c r="C338" i="11" s="1"/>
  <c r="B338" i="11"/>
  <c r="D338" i="11" s="1"/>
  <c r="A339" i="11"/>
  <c r="C339" i="11" s="1"/>
  <c r="B339" i="11"/>
  <c r="D339" i="11" s="1"/>
  <c r="A340" i="11"/>
  <c r="C340" i="11" s="1"/>
  <c r="B340" i="11"/>
  <c r="D340" i="11" s="1"/>
  <c r="A341" i="11"/>
  <c r="C341" i="11" s="1"/>
  <c r="B341" i="11"/>
  <c r="D341" i="11" s="1"/>
  <c r="A342" i="11"/>
  <c r="C342" i="11" s="1"/>
  <c r="B342" i="11"/>
  <c r="D342" i="11" s="1"/>
  <c r="A343" i="11"/>
  <c r="C343" i="11" s="1"/>
  <c r="B343" i="11"/>
  <c r="D343" i="11" s="1"/>
  <c r="A344" i="11"/>
  <c r="C344" i="11" s="1"/>
  <c r="B344" i="11"/>
  <c r="D344" i="11" s="1"/>
  <c r="A345" i="11"/>
  <c r="C345" i="11" s="1"/>
  <c r="B345" i="11"/>
  <c r="D345" i="11" s="1"/>
  <c r="A346" i="11"/>
  <c r="C346" i="11" s="1"/>
  <c r="B346" i="11"/>
  <c r="D346" i="11" s="1"/>
  <c r="A347" i="11"/>
  <c r="C347" i="11" s="1"/>
  <c r="B347" i="11"/>
  <c r="D347" i="11" s="1"/>
  <c r="A348" i="11"/>
  <c r="C348" i="11" s="1"/>
  <c r="B348" i="11"/>
  <c r="D348" i="11" s="1"/>
  <c r="A349" i="11"/>
  <c r="C349" i="11" s="1"/>
  <c r="B349" i="11"/>
  <c r="D349" i="11" s="1"/>
  <c r="A350" i="11"/>
  <c r="C350" i="11" s="1"/>
  <c r="B350" i="11"/>
  <c r="D350" i="11" s="1"/>
  <c r="A411" i="11"/>
  <c r="C411" i="11" s="1"/>
  <c r="B411" i="11"/>
  <c r="D411" i="11" s="1"/>
  <c r="A412" i="11"/>
  <c r="C412" i="11" s="1"/>
  <c r="B412" i="11"/>
  <c r="D412" i="11" s="1"/>
  <c r="A413" i="11"/>
  <c r="C413" i="11" s="1"/>
  <c r="B413" i="11"/>
  <c r="D413" i="11" s="1"/>
  <c r="A414" i="11"/>
  <c r="C414" i="11" s="1"/>
  <c r="B414" i="11"/>
  <c r="A415" i="11"/>
  <c r="C415" i="11" s="1"/>
  <c r="B415" i="11"/>
  <c r="D415" i="11" s="1"/>
  <c r="A416" i="11"/>
  <c r="C416" i="11" s="1"/>
  <c r="B416" i="11"/>
  <c r="D416" i="11" s="1"/>
  <c r="A417" i="11"/>
  <c r="C417" i="11" s="1"/>
  <c r="B417" i="11"/>
  <c r="D417" i="11" s="1"/>
  <c r="A418" i="11"/>
  <c r="C418" i="11" s="1"/>
  <c r="B418" i="11"/>
  <c r="D418" i="11" s="1"/>
  <c r="A419" i="11"/>
  <c r="C419" i="11" s="1"/>
  <c r="B419" i="11"/>
  <c r="D419" i="11" s="1"/>
  <c r="A420" i="11"/>
  <c r="C420" i="11" s="1"/>
  <c r="B420" i="11"/>
  <c r="D420" i="11" s="1"/>
  <c r="A421" i="11"/>
  <c r="C421" i="11" s="1"/>
  <c r="B421" i="11"/>
  <c r="D421" i="11" s="1"/>
  <c r="A422" i="11"/>
  <c r="C422" i="11" s="1"/>
  <c r="B422" i="11"/>
  <c r="A423" i="11"/>
  <c r="C423" i="11" s="1"/>
  <c r="B423" i="11"/>
  <c r="D423" i="11" s="1"/>
  <c r="A424" i="11"/>
  <c r="C424" i="11" s="1"/>
  <c r="H424" i="11" s="1"/>
  <c r="B424" i="11"/>
  <c r="D424" i="11" s="1"/>
  <c r="A425" i="11"/>
  <c r="C425" i="11" s="1"/>
  <c r="B425" i="11"/>
  <c r="D425" i="11" s="1"/>
  <c r="A426" i="11"/>
  <c r="C426" i="11" s="1"/>
  <c r="B426" i="11"/>
  <c r="D426" i="11" s="1"/>
  <c r="A427" i="11"/>
  <c r="C427" i="11" s="1"/>
  <c r="B427" i="11"/>
  <c r="D427" i="11" s="1"/>
  <c r="A428" i="11"/>
  <c r="C428" i="11" s="1"/>
  <c r="B428" i="11"/>
  <c r="D428" i="11" s="1"/>
  <c r="A429" i="11"/>
  <c r="C429" i="11" s="1"/>
  <c r="B429" i="11"/>
  <c r="D429" i="11" s="1"/>
  <c r="A430" i="11"/>
  <c r="C430" i="11" s="1"/>
  <c r="B430" i="11"/>
  <c r="D430" i="11" s="1"/>
  <c r="A431" i="11"/>
  <c r="C431" i="11" s="1"/>
  <c r="B431" i="11"/>
  <c r="D431" i="11" s="1"/>
  <c r="A432" i="11"/>
  <c r="C432" i="11" s="1"/>
  <c r="B432" i="11"/>
  <c r="D432" i="11" s="1"/>
  <c r="A433" i="11"/>
  <c r="C433" i="11" s="1"/>
  <c r="B433" i="11"/>
  <c r="D433" i="11" s="1"/>
  <c r="A434" i="11"/>
  <c r="B434" i="11"/>
  <c r="D434" i="11" s="1"/>
  <c r="A435" i="11"/>
  <c r="C435" i="11" s="1"/>
  <c r="B435" i="11"/>
  <c r="D435" i="11" s="1"/>
  <c r="A436" i="11"/>
  <c r="C436" i="11" s="1"/>
  <c r="B436" i="11"/>
  <c r="D436" i="11" s="1"/>
  <c r="A437" i="11"/>
  <c r="C437" i="11" s="1"/>
  <c r="B437" i="11"/>
  <c r="D437" i="11" s="1"/>
  <c r="A438" i="11"/>
  <c r="B438" i="11"/>
  <c r="D438" i="11" s="1"/>
  <c r="A439" i="11"/>
  <c r="C439" i="11" s="1"/>
  <c r="B439" i="11"/>
  <c r="D439" i="11" s="1"/>
  <c r="A440" i="11"/>
  <c r="C440" i="11" s="1"/>
  <c r="E440" i="11" s="1"/>
  <c r="B440" i="11"/>
  <c r="D440" i="11" s="1"/>
  <c r="A441" i="11"/>
  <c r="C441" i="11" s="1"/>
  <c r="B441" i="11"/>
  <c r="D441" i="11" s="1"/>
  <c r="A442" i="11"/>
  <c r="B442" i="11"/>
  <c r="D442" i="11" s="1"/>
  <c r="A443" i="11"/>
  <c r="C443" i="11" s="1"/>
  <c r="B443" i="11"/>
  <c r="D443" i="11" s="1"/>
  <c r="A444" i="11"/>
  <c r="C444" i="11" s="1"/>
  <c r="F444" i="11" s="1"/>
  <c r="B444" i="11"/>
  <c r="D444" i="11" s="1"/>
  <c r="A445" i="11"/>
  <c r="C445" i="11" s="1"/>
  <c r="B445" i="11"/>
  <c r="D445" i="11" s="1"/>
  <c r="A446" i="11"/>
  <c r="B446" i="11"/>
  <c r="D446" i="11" s="1"/>
  <c r="A447" i="11"/>
  <c r="C447" i="11" s="1"/>
  <c r="B447" i="11"/>
  <c r="D447" i="11" s="1"/>
  <c r="A448" i="11"/>
  <c r="C448" i="11" s="1"/>
  <c r="F448" i="11" s="1"/>
  <c r="B448" i="11"/>
  <c r="D448" i="11" s="1"/>
  <c r="A449" i="11"/>
  <c r="C449" i="11" s="1"/>
  <c r="B449" i="11"/>
  <c r="D449" i="11" s="1"/>
  <c r="A450" i="11"/>
  <c r="B450" i="11"/>
  <c r="D450" i="11" s="1"/>
  <c r="A451" i="11"/>
  <c r="C451" i="11" s="1"/>
  <c r="B451" i="11"/>
  <c r="D451" i="11" s="1"/>
  <c r="A452" i="11"/>
  <c r="C452" i="11" s="1"/>
  <c r="E452" i="11" s="1"/>
  <c r="B452" i="11"/>
  <c r="D452" i="11" s="1"/>
  <c r="A453" i="11"/>
  <c r="C453" i="11" s="1"/>
  <c r="B453" i="11"/>
  <c r="D453" i="11" s="1"/>
  <c r="A454" i="11"/>
  <c r="B454" i="11"/>
  <c r="D454" i="11" s="1"/>
  <c r="A455" i="11"/>
  <c r="C455" i="11" s="1"/>
  <c r="B455" i="11"/>
  <c r="D455" i="11" s="1"/>
  <c r="A456" i="11"/>
  <c r="C456" i="11" s="1"/>
  <c r="B456" i="11"/>
  <c r="D456" i="11" s="1"/>
  <c r="A457" i="11"/>
  <c r="C457" i="11" s="1"/>
  <c r="B457" i="11"/>
  <c r="D457" i="11" s="1"/>
  <c r="A458" i="11"/>
  <c r="B458" i="11"/>
  <c r="D458" i="11" s="1"/>
  <c r="A459" i="11"/>
  <c r="C459" i="11" s="1"/>
  <c r="B459" i="11"/>
  <c r="D459" i="11" s="1"/>
  <c r="A460" i="11"/>
  <c r="C460" i="11" s="1"/>
  <c r="E460" i="11" s="1"/>
  <c r="B460" i="11"/>
  <c r="D460" i="11" s="1"/>
  <c r="A461" i="11"/>
  <c r="C461" i="11" s="1"/>
  <c r="B461" i="11"/>
  <c r="D461" i="11" s="1"/>
  <c r="A462" i="11"/>
  <c r="B462" i="11"/>
  <c r="D462" i="11" s="1"/>
  <c r="A463" i="11"/>
  <c r="C463" i="11" s="1"/>
  <c r="B463" i="11"/>
  <c r="D463" i="11" s="1"/>
  <c r="A464" i="11"/>
  <c r="C464" i="11" s="1"/>
  <c r="B464" i="11"/>
  <c r="D464" i="11" s="1"/>
  <c r="A465" i="11"/>
  <c r="C465" i="11" s="1"/>
  <c r="B465" i="11"/>
  <c r="D465" i="11" s="1"/>
  <c r="A466" i="11"/>
  <c r="B466" i="11"/>
  <c r="D466" i="11" s="1"/>
  <c r="A467" i="11"/>
  <c r="C467" i="11" s="1"/>
  <c r="B467" i="11"/>
  <c r="D467" i="11" s="1"/>
  <c r="A468" i="11"/>
  <c r="C468" i="11" s="1"/>
  <c r="B468" i="11"/>
  <c r="D468" i="11" s="1"/>
  <c r="A469" i="11"/>
  <c r="C469" i="11" s="1"/>
  <c r="B469" i="11"/>
  <c r="D469" i="11" s="1"/>
  <c r="A470" i="11"/>
  <c r="B470" i="11"/>
  <c r="D470" i="11" s="1"/>
  <c r="A471" i="11"/>
  <c r="C471" i="11" s="1"/>
  <c r="B471" i="11"/>
  <c r="D471" i="11" s="1"/>
  <c r="A472" i="11"/>
  <c r="C472" i="11" s="1"/>
  <c r="B472" i="11"/>
  <c r="D472" i="11" s="1"/>
  <c r="A473" i="11"/>
  <c r="C473" i="11" s="1"/>
  <c r="B473" i="11"/>
  <c r="D473" i="11" s="1"/>
  <c r="A474" i="11"/>
  <c r="B474" i="11"/>
  <c r="D474" i="11" s="1"/>
  <c r="A475" i="11"/>
  <c r="C475" i="11" s="1"/>
  <c r="B475" i="11"/>
  <c r="D475" i="11" s="1"/>
  <c r="A476" i="11"/>
  <c r="C476" i="11" s="1"/>
  <c r="B476" i="11"/>
  <c r="D476" i="11" s="1"/>
  <c r="A477" i="11"/>
  <c r="C477" i="11" s="1"/>
  <c r="B477" i="11"/>
  <c r="D477" i="11" s="1"/>
  <c r="E477" i="11" s="1"/>
  <c r="A478" i="11"/>
  <c r="C478" i="11" s="1"/>
  <c r="B478" i="11"/>
  <c r="D478" i="11" s="1"/>
  <c r="A479" i="11"/>
  <c r="C479" i="11" s="1"/>
  <c r="B479" i="11"/>
  <c r="D479" i="11" s="1"/>
  <c r="A480" i="11"/>
  <c r="C480" i="11" s="1"/>
  <c r="B480" i="11"/>
  <c r="D480" i="11" s="1"/>
  <c r="A481" i="11"/>
  <c r="C481" i="11" s="1"/>
  <c r="B481" i="11"/>
  <c r="D481" i="11" s="1"/>
  <c r="A482" i="11"/>
  <c r="C482" i="11" s="1"/>
  <c r="B482" i="11"/>
  <c r="D482" i="11" s="1"/>
  <c r="A483" i="11"/>
  <c r="C483" i="11" s="1"/>
  <c r="B483" i="11"/>
  <c r="D483" i="11" s="1"/>
  <c r="A484" i="11"/>
  <c r="C484" i="11" s="1"/>
  <c r="E484" i="11" s="1"/>
  <c r="B484" i="11"/>
  <c r="D484" i="11" s="1"/>
  <c r="A485" i="11"/>
  <c r="C485" i="11" s="1"/>
  <c r="B485" i="11"/>
  <c r="D485" i="11" s="1"/>
  <c r="A486" i="11"/>
  <c r="B486" i="11"/>
  <c r="D486" i="11" s="1"/>
  <c r="A487" i="11"/>
  <c r="C487" i="11" s="1"/>
  <c r="B487" i="11"/>
  <c r="D487" i="11" s="1"/>
  <c r="A488" i="11"/>
  <c r="C488" i="11" s="1"/>
  <c r="B488" i="11"/>
  <c r="D488" i="11" s="1"/>
  <c r="A489" i="11"/>
  <c r="C489" i="11" s="1"/>
  <c r="B489" i="11"/>
  <c r="D489" i="11" s="1"/>
  <c r="A490" i="11"/>
  <c r="B490" i="11"/>
  <c r="D490" i="11" s="1"/>
  <c r="A491" i="11"/>
  <c r="C491" i="11" s="1"/>
  <c r="B491" i="11"/>
  <c r="D491" i="11" s="1"/>
  <c r="A492" i="11"/>
  <c r="C492" i="11" s="1"/>
  <c r="B492" i="11"/>
  <c r="D492" i="11" s="1"/>
  <c r="A493" i="11"/>
  <c r="C493" i="11" s="1"/>
  <c r="B493" i="11"/>
  <c r="D493" i="11" s="1"/>
  <c r="F493" i="11" s="1"/>
  <c r="A494" i="11"/>
  <c r="B494" i="11"/>
  <c r="D494" i="11" s="1"/>
  <c r="A495" i="11"/>
  <c r="C495" i="11" s="1"/>
  <c r="B495" i="11"/>
  <c r="D495" i="11" s="1"/>
  <c r="A496" i="11"/>
  <c r="C496" i="11" s="1"/>
  <c r="B496" i="11"/>
  <c r="D496" i="11" s="1"/>
  <c r="A497" i="11"/>
  <c r="C497" i="11" s="1"/>
  <c r="B497" i="11"/>
  <c r="D497" i="11" s="1"/>
  <c r="A498" i="11"/>
  <c r="B498" i="11"/>
  <c r="D498" i="11" s="1"/>
  <c r="A499" i="11"/>
  <c r="C499" i="11" s="1"/>
  <c r="B499" i="11"/>
  <c r="D499" i="11" s="1"/>
  <c r="A500" i="11"/>
  <c r="C500" i="11" s="1"/>
  <c r="B500" i="11"/>
  <c r="D500" i="11" s="1"/>
  <c r="A501" i="11"/>
  <c r="C501" i="11" s="1"/>
  <c r="B501" i="11"/>
  <c r="D501" i="11" s="1"/>
  <c r="A502" i="11"/>
  <c r="C502" i="11" s="1"/>
  <c r="B502" i="11"/>
  <c r="D502" i="11" s="1"/>
  <c r="F502" i="11" s="1"/>
  <c r="A503" i="11"/>
  <c r="C503" i="11" s="1"/>
  <c r="B503" i="11"/>
  <c r="D503" i="11" s="1"/>
  <c r="A504" i="11"/>
  <c r="C504" i="11" s="1"/>
  <c r="B504" i="11"/>
  <c r="D504" i="11" s="1"/>
  <c r="A505" i="11"/>
  <c r="C505" i="11" s="1"/>
  <c r="B505" i="11"/>
  <c r="D505" i="11" s="1"/>
  <c r="H505" i="11" s="1"/>
  <c r="A506" i="11"/>
  <c r="C506" i="11" s="1"/>
  <c r="B506" i="11"/>
  <c r="D506" i="11" s="1"/>
  <c r="E506" i="11" s="1"/>
  <c r="A507" i="11"/>
  <c r="C507" i="11" s="1"/>
  <c r="B507" i="11"/>
  <c r="D507" i="11" s="1"/>
  <c r="A508" i="11"/>
  <c r="C508" i="11" s="1"/>
  <c r="B508" i="11"/>
  <c r="D508" i="11" s="1"/>
  <c r="A509" i="11"/>
  <c r="C509" i="11" s="1"/>
  <c r="B509" i="11"/>
  <c r="D509" i="11" s="1"/>
  <c r="A510" i="11"/>
  <c r="C510" i="11" s="1"/>
  <c r="B510" i="11"/>
  <c r="D510" i="11" s="1"/>
  <c r="A511" i="11"/>
  <c r="C511" i="11" s="1"/>
  <c r="B511" i="11"/>
  <c r="D511" i="11" s="1"/>
  <c r="A512" i="11"/>
  <c r="B512" i="11"/>
  <c r="D512" i="11"/>
  <c r="A513" i="11"/>
  <c r="C513" i="11" s="1"/>
  <c r="B513" i="11"/>
  <c r="D513" i="11" s="1"/>
  <c r="A514" i="11"/>
  <c r="C514" i="11" s="1"/>
  <c r="B514" i="11"/>
  <c r="D514" i="11" s="1"/>
  <c r="H514" i="11" s="1"/>
  <c r="A515" i="11"/>
  <c r="C515" i="11" s="1"/>
  <c r="B515" i="11"/>
  <c r="D515" i="11" s="1"/>
  <c r="A516" i="11"/>
  <c r="B516" i="11"/>
  <c r="D516" i="11" s="1"/>
  <c r="A517" i="11"/>
  <c r="B517" i="11"/>
  <c r="D517" i="11" s="1"/>
  <c r="A518" i="11"/>
  <c r="C518" i="11" s="1"/>
  <c r="B518" i="11"/>
  <c r="D518" i="11" s="1"/>
  <c r="A519" i="11"/>
  <c r="B519" i="11"/>
  <c r="D519" i="11" s="1"/>
  <c r="A520" i="11"/>
  <c r="B520" i="11"/>
  <c r="D520" i="11" s="1"/>
  <c r="A521" i="11"/>
  <c r="B521" i="11"/>
  <c r="D521" i="11" s="1"/>
  <c r="A522" i="11"/>
  <c r="C522" i="11" s="1"/>
  <c r="F522" i="11" s="1"/>
  <c r="B522" i="11"/>
  <c r="D522" i="11" s="1"/>
  <c r="A523" i="11"/>
  <c r="C523" i="11" s="1"/>
  <c r="B523" i="11"/>
  <c r="D523" i="11"/>
  <c r="A524" i="11"/>
  <c r="B524" i="11"/>
  <c r="D524" i="11" s="1"/>
  <c r="A525" i="11"/>
  <c r="B525" i="11"/>
  <c r="D525" i="11" s="1"/>
  <c r="A526" i="11"/>
  <c r="C526" i="11" s="1"/>
  <c r="B526" i="11"/>
  <c r="D526" i="11" s="1"/>
  <c r="A527" i="11"/>
  <c r="C527" i="11" s="1"/>
  <c r="B527" i="11"/>
  <c r="D527" i="11" s="1"/>
  <c r="A528" i="11"/>
  <c r="B528" i="11"/>
  <c r="D528" i="11"/>
  <c r="A529" i="11"/>
  <c r="B529" i="11"/>
  <c r="D529" i="11" s="1"/>
  <c r="A530" i="11"/>
  <c r="B530" i="11"/>
  <c r="D530" i="11" s="1"/>
  <c r="A531" i="11"/>
  <c r="B531" i="11"/>
  <c r="D531" i="11" s="1"/>
  <c r="A532" i="11"/>
  <c r="C532" i="11" s="1"/>
  <c r="B532" i="11"/>
  <c r="D532" i="11" s="1"/>
  <c r="A533" i="11"/>
  <c r="B533" i="11"/>
  <c r="D533" i="11" s="1"/>
  <c r="C533" i="11"/>
  <c r="A534" i="11"/>
  <c r="B534" i="11"/>
  <c r="D534" i="11" s="1"/>
  <c r="F534" i="11" s="1"/>
  <c r="C534" i="11"/>
  <c r="A535" i="11"/>
  <c r="C535" i="11" s="1"/>
  <c r="B535" i="11"/>
  <c r="D535" i="11" s="1"/>
  <c r="A536" i="11"/>
  <c r="C536" i="11" s="1"/>
  <c r="B536" i="11"/>
  <c r="D536" i="11" s="1"/>
  <c r="A537" i="11"/>
  <c r="B537" i="11"/>
  <c r="D537" i="11" s="1"/>
  <c r="A538" i="11"/>
  <c r="C538" i="11" s="1"/>
  <c r="E538" i="11" s="1"/>
  <c r="B538" i="11"/>
  <c r="D538" i="11" s="1"/>
  <c r="A539" i="11"/>
  <c r="C539" i="11" s="1"/>
  <c r="B539" i="11"/>
  <c r="D539" i="11" s="1"/>
  <c r="A540" i="11"/>
  <c r="B540" i="11"/>
  <c r="D540" i="11"/>
  <c r="A541" i="11"/>
  <c r="B541" i="11"/>
  <c r="D541" i="11" s="1"/>
  <c r="A542" i="11"/>
  <c r="B542" i="11"/>
  <c r="D542" i="11" s="1"/>
  <c r="A543" i="11"/>
  <c r="C543" i="11" s="1"/>
  <c r="B543" i="11"/>
  <c r="D543" i="11" s="1"/>
  <c r="A544" i="11"/>
  <c r="C544" i="11" s="1"/>
  <c r="B544" i="11"/>
  <c r="D544" i="11" s="1"/>
  <c r="A545" i="11"/>
  <c r="C545" i="11" s="1"/>
  <c r="E545" i="11" s="1"/>
  <c r="B545" i="11"/>
  <c r="D545" i="11" s="1"/>
  <c r="A546" i="11"/>
  <c r="C546" i="11" s="1"/>
  <c r="B546" i="11"/>
  <c r="D546" i="11" s="1"/>
  <c r="A547" i="11"/>
  <c r="C547" i="11" s="1"/>
  <c r="B547" i="11"/>
  <c r="D547" i="11"/>
  <c r="A548" i="11"/>
  <c r="C548" i="11" s="1"/>
  <c r="B548" i="11"/>
  <c r="D548" i="11" s="1"/>
  <c r="A549" i="11"/>
  <c r="C549" i="11" s="1"/>
  <c r="B549" i="11"/>
  <c r="D549" i="11" s="1"/>
  <c r="A550" i="11"/>
  <c r="C550" i="11" s="1"/>
  <c r="B550" i="11"/>
  <c r="D550" i="11" s="1"/>
  <c r="A551" i="11"/>
  <c r="C551" i="11" s="1"/>
  <c r="B551" i="11"/>
  <c r="D551" i="11" s="1"/>
  <c r="F551" i="11" s="1"/>
  <c r="A552" i="11"/>
  <c r="C552" i="11" s="1"/>
  <c r="B552" i="11"/>
  <c r="D552" i="11" s="1"/>
  <c r="A553" i="11"/>
  <c r="C553" i="11" s="1"/>
  <c r="E553" i="11" s="1"/>
  <c r="B553" i="11"/>
  <c r="D553" i="11" s="1"/>
  <c r="A554" i="11"/>
  <c r="C554" i="11" s="1"/>
  <c r="B554" i="11"/>
  <c r="D554" i="11" s="1"/>
  <c r="A555" i="11"/>
  <c r="B555" i="11"/>
  <c r="D555" i="11" s="1"/>
  <c r="A556" i="11"/>
  <c r="B556" i="11"/>
  <c r="D556" i="11" s="1"/>
  <c r="A557" i="11"/>
  <c r="C557" i="11" s="1"/>
  <c r="B557" i="11"/>
  <c r="D557" i="11" s="1"/>
  <c r="A558" i="11"/>
  <c r="B558" i="11"/>
  <c r="D558" i="11" s="1"/>
  <c r="A559" i="11"/>
  <c r="B559" i="11"/>
  <c r="D559" i="11" s="1"/>
  <c r="A560" i="11"/>
  <c r="C560" i="11" s="1"/>
  <c r="B560" i="11"/>
  <c r="D560" i="11" s="1"/>
  <c r="A561" i="11"/>
  <c r="C561" i="11" s="1"/>
  <c r="E561" i="11" s="1"/>
  <c r="B561" i="11"/>
  <c r="D561" i="11" s="1"/>
  <c r="A562" i="11"/>
  <c r="C562" i="11" s="1"/>
  <c r="B562" i="11"/>
  <c r="D562" i="11" s="1"/>
  <c r="A563" i="11"/>
  <c r="C563" i="11" s="1"/>
  <c r="B563" i="11"/>
  <c r="D563" i="11" s="1"/>
  <c r="A564" i="11"/>
  <c r="C564" i="11" s="1"/>
  <c r="B564" i="11"/>
  <c r="D564" i="11" s="1"/>
  <c r="A565" i="11"/>
  <c r="C565" i="11" s="1"/>
  <c r="E565" i="11" s="1"/>
  <c r="B565" i="11"/>
  <c r="D565" i="11" s="1"/>
  <c r="A566" i="11"/>
  <c r="C566" i="11" s="1"/>
  <c r="B566" i="11"/>
  <c r="D566" i="11" s="1"/>
  <c r="A567" i="11"/>
  <c r="C567" i="11" s="1"/>
  <c r="B567" i="11"/>
  <c r="D567" i="11" s="1"/>
  <c r="A568" i="11"/>
  <c r="C568" i="11" s="1"/>
  <c r="B568" i="11"/>
  <c r="D568" i="11" s="1"/>
  <c r="A569" i="11"/>
  <c r="C569" i="11" s="1"/>
  <c r="B569" i="11"/>
  <c r="D569" i="11" s="1"/>
  <c r="A570" i="11"/>
  <c r="C570" i="11" s="1"/>
  <c r="B570" i="11"/>
  <c r="D570" i="11" s="1"/>
  <c r="A571" i="11"/>
  <c r="C571" i="11" s="1"/>
  <c r="F571" i="11" s="1"/>
  <c r="B571" i="11"/>
  <c r="D571" i="11"/>
  <c r="A572" i="11"/>
  <c r="C572" i="11" s="1"/>
  <c r="B572" i="11"/>
  <c r="D572" i="11" s="1"/>
  <c r="A573" i="11"/>
  <c r="C573" i="11" s="1"/>
  <c r="B573" i="11"/>
  <c r="D573" i="11" s="1"/>
  <c r="A574" i="11"/>
  <c r="C574" i="11" s="1"/>
  <c r="B574" i="11"/>
  <c r="D574" i="11" s="1"/>
  <c r="A575" i="11"/>
  <c r="C575" i="11" s="1"/>
  <c r="B575" i="11"/>
  <c r="D575" i="11" s="1"/>
  <c r="E575" i="11" s="1"/>
  <c r="A576" i="11"/>
  <c r="C576" i="11" s="1"/>
  <c r="B576" i="11"/>
  <c r="D576" i="11" s="1"/>
  <c r="A577" i="11"/>
  <c r="C577" i="11" s="1"/>
  <c r="B577" i="11"/>
  <c r="D577" i="11" s="1"/>
  <c r="A578" i="11"/>
  <c r="C578" i="11" s="1"/>
  <c r="B578" i="11"/>
  <c r="D578" i="11" s="1"/>
  <c r="A579" i="11"/>
  <c r="C579" i="11" s="1"/>
  <c r="B579" i="11"/>
  <c r="D579" i="11" s="1"/>
  <c r="A580" i="11"/>
  <c r="C580" i="11" s="1"/>
  <c r="B580" i="11"/>
  <c r="D580" i="11" s="1"/>
  <c r="A581" i="11"/>
  <c r="C581" i="11" s="1"/>
  <c r="B581" i="11"/>
  <c r="D581" i="11" s="1"/>
  <c r="H581" i="11" s="1"/>
  <c r="A582" i="11"/>
  <c r="C582" i="11" s="1"/>
  <c r="B582" i="11"/>
  <c r="D582" i="11" s="1"/>
  <c r="A583" i="11"/>
  <c r="C583" i="11" s="1"/>
  <c r="B583" i="11"/>
  <c r="D583" i="11" s="1"/>
  <c r="A584" i="11"/>
  <c r="C584" i="11" s="1"/>
  <c r="B584" i="11"/>
  <c r="D584" i="11" s="1"/>
  <c r="A585" i="11"/>
  <c r="C585" i="11" s="1"/>
  <c r="B585" i="11"/>
  <c r="D585" i="11" s="1"/>
  <c r="A586" i="11"/>
  <c r="C586" i="11" s="1"/>
  <c r="B586" i="11"/>
  <c r="D586" i="11" s="1"/>
  <c r="A587" i="11"/>
  <c r="C587" i="11" s="1"/>
  <c r="B587" i="11"/>
  <c r="D587" i="11" s="1"/>
  <c r="A588" i="11"/>
  <c r="C588" i="11" s="1"/>
  <c r="B588" i="11"/>
  <c r="D588" i="11" s="1"/>
  <c r="A589" i="11"/>
  <c r="C589" i="11" s="1"/>
  <c r="F589" i="11" s="1"/>
  <c r="B589" i="11"/>
  <c r="D589" i="11" s="1"/>
  <c r="A590" i="11"/>
  <c r="C590" i="11" s="1"/>
  <c r="B590" i="11"/>
  <c r="D590" i="11" s="1"/>
  <c r="A591" i="11"/>
  <c r="C591" i="11" s="1"/>
  <c r="B591" i="11"/>
  <c r="D591" i="11" s="1"/>
  <c r="A592" i="11"/>
  <c r="C592" i="11" s="1"/>
  <c r="B592" i="11"/>
  <c r="D592" i="11" s="1"/>
  <c r="A593" i="11"/>
  <c r="C593" i="11" s="1"/>
  <c r="B593" i="11"/>
  <c r="D593" i="11" s="1"/>
  <c r="A594" i="11"/>
  <c r="C594" i="11" s="1"/>
  <c r="B594" i="11"/>
  <c r="D594" i="11" s="1"/>
  <c r="A595" i="11"/>
  <c r="C595" i="11" s="1"/>
  <c r="B595" i="11"/>
  <c r="D595" i="11" s="1"/>
  <c r="A596" i="11"/>
  <c r="C596" i="11" s="1"/>
  <c r="B596" i="11"/>
  <c r="D596" i="11" s="1"/>
  <c r="A597" i="11"/>
  <c r="C597" i="11" s="1"/>
  <c r="B597" i="11"/>
  <c r="D597" i="11" s="1"/>
  <c r="A598" i="11"/>
  <c r="C598" i="11" s="1"/>
  <c r="B598" i="11"/>
  <c r="D598" i="11" s="1"/>
  <c r="A599" i="11"/>
  <c r="C599" i="11" s="1"/>
  <c r="B599" i="11"/>
  <c r="D599" i="11"/>
  <c r="A600" i="11"/>
  <c r="C600" i="11" s="1"/>
  <c r="B600" i="11"/>
  <c r="D600" i="11" s="1"/>
  <c r="A601" i="11"/>
  <c r="C601" i="11" s="1"/>
  <c r="B601" i="11"/>
  <c r="D601" i="11" s="1"/>
  <c r="A602" i="11"/>
  <c r="C602" i="11" s="1"/>
  <c r="B602" i="11"/>
  <c r="D602" i="11" s="1"/>
  <c r="A603" i="11"/>
  <c r="C603" i="11" s="1"/>
  <c r="B603" i="11"/>
  <c r="D603" i="11" s="1"/>
  <c r="E603" i="11" s="1"/>
  <c r="A604" i="11"/>
  <c r="C604" i="11" s="1"/>
  <c r="B604" i="11"/>
  <c r="D604" i="11" s="1"/>
  <c r="A605" i="11"/>
  <c r="C605" i="11" s="1"/>
  <c r="B605" i="11"/>
  <c r="D605" i="11" s="1"/>
  <c r="A606" i="11"/>
  <c r="C606" i="11" s="1"/>
  <c r="B606" i="11"/>
  <c r="D606" i="11" s="1"/>
  <c r="A607" i="11"/>
  <c r="C607" i="11" s="1"/>
  <c r="B607" i="11"/>
  <c r="D607" i="11" s="1"/>
  <c r="A608" i="11"/>
  <c r="C608" i="11" s="1"/>
  <c r="B608" i="11"/>
  <c r="D608" i="11" s="1"/>
  <c r="A609" i="11"/>
  <c r="C609" i="11" s="1"/>
  <c r="B609" i="11"/>
  <c r="D609" i="11" s="1"/>
  <c r="A610" i="11"/>
  <c r="C610" i="11" s="1"/>
  <c r="B610" i="11"/>
  <c r="D610" i="11" s="1"/>
  <c r="A611" i="11"/>
  <c r="C611" i="11" s="1"/>
  <c r="B611" i="11"/>
  <c r="D611" i="11" s="1"/>
  <c r="A612" i="11"/>
  <c r="C612" i="11" s="1"/>
  <c r="B612" i="11"/>
  <c r="D612" i="11" s="1"/>
  <c r="A613" i="11"/>
  <c r="C613" i="11" s="1"/>
  <c r="B613" i="11"/>
  <c r="D613" i="11" s="1"/>
  <c r="A614" i="11"/>
  <c r="C614" i="11" s="1"/>
  <c r="B614" i="11"/>
  <c r="D614" i="11" s="1"/>
  <c r="A615" i="11"/>
  <c r="C615" i="11" s="1"/>
  <c r="B615" i="11"/>
  <c r="D615" i="11" s="1"/>
  <c r="A616" i="11"/>
  <c r="C616" i="11" s="1"/>
  <c r="B616" i="11"/>
  <c r="D616" i="11" s="1"/>
  <c r="A617" i="11"/>
  <c r="C617" i="11" s="1"/>
  <c r="B617" i="11"/>
  <c r="D617" i="11" s="1"/>
  <c r="A618" i="11"/>
  <c r="C618" i="11" s="1"/>
  <c r="B618" i="11"/>
  <c r="D618" i="11" s="1"/>
  <c r="A619" i="11"/>
  <c r="C619" i="11" s="1"/>
  <c r="B619" i="11"/>
  <c r="D619" i="11" s="1"/>
  <c r="A620" i="11"/>
  <c r="C620" i="11" s="1"/>
  <c r="B620" i="11"/>
  <c r="D620" i="11" s="1"/>
  <c r="A621" i="11"/>
  <c r="C621" i="11" s="1"/>
  <c r="B621" i="11"/>
  <c r="D621" i="11" s="1"/>
  <c r="A622" i="11"/>
  <c r="C622" i="11" s="1"/>
  <c r="B622" i="11"/>
  <c r="D622" i="11" s="1"/>
  <c r="A623" i="11"/>
  <c r="C623" i="11" s="1"/>
  <c r="B623" i="11"/>
  <c r="D623" i="11" s="1"/>
  <c r="A624" i="11"/>
  <c r="C624" i="11" s="1"/>
  <c r="B624" i="11"/>
  <c r="D624" i="11" s="1"/>
  <c r="A625" i="11"/>
  <c r="C625" i="11" s="1"/>
  <c r="B625" i="11"/>
  <c r="D625" i="11" s="1"/>
  <c r="A626" i="11"/>
  <c r="C626" i="11" s="1"/>
  <c r="F626" i="11" s="1"/>
  <c r="B626" i="11"/>
  <c r="D626" i="11" s="1"/>
  <c r="A627" i="11"/>
  <c r="C627" i="11" s="1"/>
  <c r="H627" i="11" s="1"/>
  <c r="B627" i="11"/>
  <c r="D627" i="11" s="1"/>
  <c r="A628" i="11"/>
  <c r="C628" i="11" s="1"/>
  <c r="B628" i="11"/>
  <c r="D628" i="11" s="1"/>
  <c r="A629" i="11"/>
  <c r="C629" i="11" s="1"/>
  <c r="B629" i="11"/>
  <c r="D629" i="11" s="1"/>
  <c r="A630" i="11"/>
  <c r="C630" i="11" s="1"/>
  <c r="E630" i="11" s="1"/>
  <c r="B630" i="11"/>
  <c r="D630" i="11" s="1"/>
  <c r="A631" i="11"/>
  <c r="C631" i="11" s="1"/>
  <c r="B631" i="11"/>
  <c r="D631" i="11" s="1"/>
  <c r="A632" i="11"/>
  <c r="B632" i="11"/>
  <c r="D632" i="11" s="1"/>
  <c r="C632" i="11"/>
  <c r="F632" i="11" s="1"/>
  <c r="A633" i="11"/>
  <c r="C633" i="11" s="1"/>
  <c r="B633" i="11"/>
  <c r="D633" i="11" s="1"/>
  <c r="A634" i="11"/>
  <c r="C634" i="11" s="1"/>
  <c r="B634" i="11"/>
  <c r="D634" i="11" s="1"/>
  <c r="A635" i="11"/>
  <c r="C635" i="11" s="1"/>
  <c r="B635" i="11"/>
  <c r="D635" i="11" s="1"/>
  <c r="A636" i="11"/>
  <c r="C636" i="11" s="1"/>
  <c r="B636" i="11"/>
  <c r="D636" i="11" s="1"/>
  <c r="A637" i="11"/>
  <c r="C637" i="11" s="1"/>
  <c r="B637" i="11"/>
  <c r="D637" i="11" s="1"/>
  <c r="A638" i="11"/>
  <c r="C638" i="11" s="1"/>
  <c r="B638" i="11"/>
  <c r="D638" i="11" s="1"/>
  <c r="A639" i="11"/>
  <c r="C639" i="11" s="1"/>
  <c r="B639" i="11"/>
  <c r="D639" i="11" s="1"/>
  <c r="A640" i="11"/>
  <c r="C640" i="11" s="1"/>
  <c r="B640" i="11"/>
  <c r="D640" i="11" s="1"/>
  <c r="A641" i="11"/>
  <c r="C641" i="11" s="1"/>
  <c r="B641" i="11"/>
  <c r="D641" i="11" s="1"/>
  <c r="A642" i="11"/>
  <c r="C642" i="11" s="1"/>
  <c r="B642" i="11"/>
  <c r="D642" i="11" s="1"/>
  <c r="A643" i="11"/>
  <c r="C643" i="11" s="1"/>
  <c r="B643" i="11"/>
  <c r="D643" i="11" s="1"/>
  <c r="A644" i="11"/>
  <c r="C644" i="11" s="1"/>
  <c r="B644" i="11"/>
  <c r="D644" i="11" s="1"/>
  <c r="A645" i="11"/>
  <c r="C645" i="11" s="1"/>
  <c r="B645" i="11"/>
  <c r="D645" i="11" s="1"/>
  <c r="A646" i="11"/>
  <c r="C646" i="11" s="1"/>
  <c r="B646" i="11"/>
  <c r="D646" i="11" s="1"/>
  <c r="A647" i="11"/>
  <c r="C647" i="11" s="1"/>
  <c r="B647" i="11"/>
  <c r="D647" i="11" s="1"/>
  <c r="A648" i="11"/>
  <c r="C648" i="11" s="1"/>
  <c r="B648" i="11"/>
  <c r="D648" i="11" s="1"/>
  <c r="A649" i="11"/>
  <c r="C649" i="11" s="1"/>
  <c r="B649" i="11"/>
  <c r="D649" i="11" s="1"/>
  <c r="A650" i="11"/>
  <c r="C650" i="11" s="1"/>
  <c r="B650" i="11"/>
  <c r="D650" i="11" s="1"/>
  <c r="A651" i="11"/>
  <c r="C651" i="11" s="1"/>
  <c r="E651" i="11" s="1"/>
  <c r="B651" i="11"/>
  <c r="D651" i="11" s="1"/>
  <c r="A652" i="11"/>
  <c r="C652" i="11" s="1"/>
  <c r="B652" i="11"/>
  <c r="D652" i="11" s="1"/>
  <c r="A653" i="11"/>
  <c r="C653" i="11" s="1"/>
  <c r="B653" i="11"/>
  <c r="D653" i="11" s="1"/>
  <c r="A654" i="11"/>
  <c r="C654" i="11" s="1"/>
  <c r="B654" i="11"/>
  <c r="D654" i="11" s="1"/>
  <c r="A655" i="11"/>
  <c r="B655" i="11"/>
  <c r="D655" i="11" s="1"/>
  <c r="C655" i="11"/>
  <c r="A656" i="11"/>
  <c r="C656" i="11" s="1"/>
  <c r="B656" i="11"/>
  <c r="D656" i="11" s="1"/>
  <c r="A657" i="11"/>
  <c r="C657" i="11" s="1"/>
  <c r="B657" i="11"/>
  <c r="D657" i="11" s="1"/>
  <c r="A658" i="11"/>
  <c r="C658" i="11" s="1"/>
  <c r="B658" i="11"/>
  <c r="D658" i="11" s="1"/>
  <c r="A659" i="11"/>
  <c r="C659" i="11" s="1"/>
  <c r="E659" i="11" s="1"/>
  <c r="B659" i="11"/>
  <c r="D659" i="11" s="1"/>
  <c r="A660" i="11"/>
  <c r="C660" i="11" s="1"/>
  <c r="B660" i="11"/>
  <c r="D660" i="11" s="1"/>
  <c r="A661" i="11"/>
  <c r="C661" i="11" s="1"/>
  <c r="B661" i="11"/>
  <c r="D661" i="11" s="1"/>
  <c r="A662" i="11"/>
  <c r="C662" i="11" s="1"/>
  <c r="B662" i="11"/>
  <c r="D662" i="11" s="1"/>
  <c r="A663" i="11"/>
  <c r="C663" i="11" s="1"/>
  <c r="B663" i="11"/>
  <c r="D663" i="11" s="1"/>
  <c r="A664" i="11"/>
  <c r="B664" i="11"/>
  <c r="D664" i="11" s="1"/>
  <c r="C664" i="11"/>
  <c r="H664" i="11" s="1"/>
  <c r="A665" i="11"/>
  <c r="C665" i="11" s="1"/>
  <c r="F665" i="11" s="1"/>
  <c r="B665" i="11"/>
  <c r="D665" i="11" s="1"/>
  <c r="A666" i="11"/>
  <c r="C666" i="11" s="1"/>
  <c r="B666" i="11"/>
  <c r="D666" i="11" s="1"/>
  <c r="A667" i="11"/>
  <c r="C667" i="11" s="1"/>
  <c r="B667" i="11"/>
  <c r="D667" i="11" s="1"/>
  <c r="A668" i="11"/>
  <c r="C668" i="11" s="1"/>
  <c r="B668" i="11"/>
  <c r="D668" i="11" s="1"/>
  <c r="A669" i="11"/>
  <c r="C669" i="11" s="1"/>
  <c r="B669" i="11"/>
  <c r="D669" i="11" s="1"/>
  <c r="A670" i="11"/>
  <c r="C670" i="11" s="1"/>
  <c r="B670" i="11"/>
  <c r="D670" i="11" s="1"/>
  <c r="A671" i="11"/>
  <c r="B671" i="11"/>
  <c r="D671" i="11" s="1"/>
  <c r="C671" i="11"/>
  <c r="A672" i="11"/>
  <c r="C672" i="11" s="1"/>
  <c r="B672" i="11"/>
  <c r="D672" i="11" s="1"/>
  <c r="A673" i="11"/>
  <c r="C673" i="11" s="1"/>
  <c r="B673" i="11"/>
  <c r="D673" i="11" s="1"/>
  <c r="A674" i="11"/>
  <c r="C674" i="11" s="1"/>
  <c r="B674" i="11"/>
  <c r="D674" i="11" s="1"/>
  <c r="A675" i="11"/>
  <c r="C675" i="11" s="1"/>
  <c r="B675" i="11"/>
  <c r="D675" i="11" s="1"/>
  <c r="A676" i="11"/>
  <c r="C676" i="11" s="1"/>
  <c r="F676" i="11" s="1"/>
  <c r="B676" i="11"/>
  <c r="D676" i="11" s="1"/>
  <c r="A677" i="11"/>
  <c r="C677" i="11" s="1"/>
  <c r="E677" i="11" s="1"/>
  <c r="B677" i="11"/>
  <c r="D677" i="11" s="1"/>
  <c r="A678" i="11"/>
  <c r="B678" i="11"/>
  <c r="D678" i="11" s="1"/>
  <c r="C678" i="11"/>
  <c r="A679" i="11"/>
  <c r="C679" i="11" s="1"/>
  <c r="B679" i="11"/>
  <c r="D679" i="11" s="1"/>
  <c r="A680" i="11"/>
  <c r="C680" i="11" s="1"/>
  <c r="B680" i="11"/>
  <c r="D680" i="11" s="1"/>
  <c r="A681" i="11"/>
  <c r="C681" i="11" s="1"/>
  <c r="B681" i="11"/>
  <c r="D681" i="11" s="1"/>
  <c r="A682" i="11"/>
  <c r="C682" i="11" s="1"/>
  <c r="E682" i="11" s="1"/>
  <c r="B682" i="11"/>
  <c r="D682" i="11" s="1"/>
  <c r="A683" i="11"/>
  <c r="C683" i="11" s="1"/>
  <c r="B683" i="11"/>
  <c r="D683" i="11" s="1"/>
  <c r="A684" i="11"/>
  <c r="C684" i="11" s="1"/>
  <c r="B684" i="11"/>
  <c r="D684" i="11" s="1"/>
  <c r="A685" i="11"/>
  <c r="B685" i="11"/>
  <c r="D685" i="11" s="1"/>
  <c r="C685" i="11"/>
  <c r="A686" i="11"/>
  <c r="C686" i="11" s="1"/>
  <c r="B686" i="11"/>
  <c r="D686" i="11" s="1"/>
  <c r="A687" i="11"/>
  <c r="C687" i="11" s="1"/>
  <c r="B687" i="11"/>
  <c r="D687" i="11" s="1"/>
  <c r="A688" i="11"/>
  <c r="B688" i="11"/>
  <c r="D688" i="11" s="1"/>
  <c r="C688" i="11"/>
  <c r="H688" i="11" s="1"/>
  <c r="A689" i="11"/>
  <c r="B689" i="11"/>
  <c r="D689" i="11" s="1"/>
  <c r="C689" i="11"/>
  <c r="A690" i="11"/>
  <c r="C690" i="11" s="1"/>
  <c r="E690" i="11" s="1"/>
  <c r="B690" i="11"/>
  <c r="D690" i="11" s="1"/>
  <c r="A691" i="11"/>
  <c r="C691" i="11" s="1"/>
  <c r="B691" i="11"/>
  <c r="D691" i="11" s="1"/>
  <c r="A692" i="11"/>
  <c r="C692" i="11" s="1"/>
  <c r="E692" i="11" s="1"/>
  <c r="B692" i="11"/>
  <c r="D692" i="11" s="1"/>
  <c r="A693" i="11"/>
  <c r="C693" i="11" s="1"/>
  <c r="B693" i="11"/>
  <c r="D693" i="11" s="1"/>
  <c r="A694" i="11"/>
  <c r="C694" i="11" s="1"/>
  <c r="B694" i="11"/>
  <c r="D694" i="11" s="1"/>
  <c r="A695" i="11"/>
  <c r="C695" i="11" s="1"/>
  <c r="B695" i="11"/>
  <c r="D695" i="11" s="1"/>
  <c r="A696" i="11"/>
  <c r="C696" i="11" s="1"/>
  <c r="B696" i="11"/>
  <c r="D696" i="11" s="1"/>
  <c r="A697" i="11"/>
  <c r="C697" i="11" s="1"/>
  <c r="B697" i="11"/>
  <c r="D697" i="11" s="1"/>
  <c r="A698" i="11"/>
  <c r="C698" i="11" s="1"/>
  <c r="B698" i="11"/>
  <c r="D698" i="11" s="1"/>
  <c r="A699" i="11"/>
  <c r="B699" i="11"/>
  <c r="D699" i="11" s="1"/>
  <c r="C699" i="11"/>
  <c r="F699" i="11" s="1"/>
  <c r="A700" i="11"/>
  <c r="C700" i="11" s="1"/>
  <c r="B700" i="11"/>
  <c r="D700" i="11" s="1"/>
  <c r="A701" i="11"/>
  <c r="C701" i="11" s="1"/>
  <c r="B701" i="11"/>
  <c r="D701" i="11" s="1"/>
  <c r="A702" i="11"/>
  <c r="C702" i="11" s="1"/>
  <c r="B702" i="11"/>
  <c r="D702" i="11" s="1"/>
  <c r="A703" i="11"/>
  <c r="C703" i="11" s="1"/>
  <c r="B703" i="11"/>
  <c r="D703" i="11" s="1"/>
  <c r="A704" i="11"/>
  <c r="C704" i="11" s="1"/>
  <c r="B704" i="11"/>
  <c r="D704" i="11" s="1"/>
  <c r="A705" i="11"/>
  <c r="C705" i="11" s="1"/>
  <c r="B705" i="11"/>
  <c r="D705" i="11" s="1"/>
  <c r="E705" i="11" s="1"/>
  <c r="A706" i="11"/>
  <c r="C706" i="11" s="1"/>
  <c r="B706" i="11"/>
  <c r="D706" i="11" s="1"/>
  <c r="A707" i="11"/>
  <c r="C707" i="11" s="1"/>
  <c r="B707" i="11"/>
  <c r="D707" i="11" s="1"/>
  <c r="A708" i="11"/>
  <c r="C708" i="11" s="1"/>
  <c r="B708" i="11"/>
  <c r="D708" i="11" s="1"/>
  <c r="A709" i="11"/>
  <c r="C709" i="11" s="1"/>
  <c r="B709" i="11"/>
  <c r="D709" i="11" s="1"/>
  <c r="H709" i="11" s="1"/>
  <c r="A710" i="11"/>
  <c r="C710" i="11" s="1"/>
  <c r="H710" i="11" s="1"/>
  <c r="B710" i="11"/>
  <c r="D710" i="11" s="1"/>
  <c r="A711" i="11"/>
  <c r="C711" i="11" s="1"/>
  <c r="B711" i="11"/>
  <c r="D711" i="11" s="1"/>
  <c r="A712" i="11"/>
  <c r="C712" i="11" s="1"/>
  <c r="B712" i="11"/>
  <c r="D712" i="11" s="1"/>
  <c r="A713" i="11"/>
  <c r="C713" i="11" s="1"/>
  <c r="B713" i="11"/>
  <c r="D713" i="11" s="1"/>
  <c r="A714" i="11"/>
  <c r="C714" i="11" s="1"/>
  <c r="B714" i="11"/>
  <c r="D714" i="11" s="1"/>
  <c r="A715" i="11"/>
  <c r="C715" i="11" s="1"/>
  <c r="B715" i="11"/>
  <c r="D715" i="11" s="1"/>
  <c r="A716" i="11"/>
  <c r="B716" i="11"/>
  <c r="D716" i="11" s="1"/>
  <c r="C716" i="11"/>
  <c r="A717" i="11"/>
  <c r="C717" i="11" s="1"/>
  <c r="B717" i="11"/>
  <c r="D717" i="11" s="1"/>
  <c r="A718" i="11"/>
  <c r="C718" i="11" s="1"/>
  <c r="B718" i="11"/>
  <c r="D718" i="11" s="1"/>
  <c r="A719" i="11"/>
  <c r="B719" i="11"/>
  <c r="D719" i="11" s="1"/>
  <c r="C719" i="11"/>
  <c r="A720" i="11"/>
  <c r="C720" i="11" s="1"/>
  <c r="B720" i="11"/>
  <c r="D720" i="11" s="1"/>
  <c r="A721" i="11"/>
  <c r="C721" i="11" s="1"/>
  <c r="B721" i="11"/>
  <c r="D721" i="11" s="1"/>
  <c r="A722" i="11"/>
  <c r="C722" i="11" s="1"/>
  <c r="B722" i="11"/>
  <c r="D722" i="11" s="1"/>
  <c r="A723" i="11"/>
  <c r="C723" i="11" s="1"/>
  <c r="B723" i="11"/>
  <c r="D723" i="11" s="1"/>
  <c r="A724" i="11"/>
  <c r="C724" i="11" s="1"/>
  <c r="B724" i="11"/>
  <c r="D724" i="11" s="1"/>
  <c r="A725" i="11"/>
  <c r="C725" i="11" s="1"/>
  <c r="B725" i="11"/>
  <c r="D725" i="11" s="1"/>
  <c r="A726" i="11"/>
  <c r="C726" i="11" s="1"/>
  <c r="B726" i="11"/>
  <c r="D726" i="11" s="1"/>
  <c r="H726" i="11" s="1"/>
  <c r="A727" i="11"/>
  <c r="B727" i="11"/>
  <c r="D727" i="11" s="1"/>
  <c r="C727" i="11"/>
  <c r="A728" i="11"/>
  <c r="C728" i="11" s="1"/>
  <c r="B728" i="11"/>
  <c r="D728" i="11" s="1"/>
  <c r="A729" i="11"/>
  <c r="C729" i="11" s="1"/>
  <c r="B729" i="11"/>
  <c r="D729" i="11" s="1"/>
  <c r="A730" i="11"/>
  <c r="C730" i="11" s="1"/>
  <c r="B730" i="11"/>
  <c r="D730" i="11" s="1"/>
  <c r="A731" i="11"/>
  <c r="C731" i="11" s="1"/>
  <c r="B731" i="11"/>
  <c r="D731" i="11" s="1"/>
  <c r="F731" i="11" s="1"/>
  <c r="A732" i="11"/>
  <c r="C732" i="11" s="1"/>
  <c r="B732" i="11"/>
  <c r="D732" i="11" s="1"/>
  <c r="A733" i="11"/>
  <c r="C733" i="11" s="1"/>
  <c r="B733" i="11"/>
  <c r="D733" i="11" s="1"/>
  <c r="A734" i="11"/>
  <c r="B734" i="11"/>
  <c r="D734" i="11" s="1"/>
  <c r="C734" i="11"/>
  <c r="A735" i="11"/>
  <c r="C735" i="11" s="1"/>
  <c r="B735" i="11"/>
  <c r="D735" i="11" s="1"/>
  <c r="A736" i="11"/>
  <c r="C736" i="11" s="1"/>
  <c r="F736" i="11" s="1"/>
  <c r="B736" i="11"/>
  <c r="D736" i="11" s="1"/>
  <c r="A737" i="11"/>
  <c r="C737" i="11" s="1"/>
  <c r="B737" i="11"/>
  <c r="D737" i="11" s="1"/>
  <c r="A738" i="11"/>
  <c r="C738" i="11" s="1"/>
  <c r="B738" i="11"/>
  <c r="D738" i="11" s="1"/>
  <c r="E738" i="11" s="1"/>
  <c r="A739" i="11"/>
  <c r="C739" i="11" s="1"/>
  <c r="B739" i="11"/>
  <c r="D739" i="11" s="1"/>
  <c r="A740" i="11"/>
  <c r="C740" i="11" s="1"/>
  <c r="B740" i="11"/>
  <c r="D740" i="11" s="1"/>
  <c r="H740" i="11" s="1"/>
  <c r="A741" i="11"/>
  <c r="C741" i="11" s="1"/>
  <c r="B741" i="11"/>
  <c r="D741" i="11" s="1"/>
  <c r="A742" i="11"/>
  <c r="C742" i="11" s="1"/>
  <c r="B742" i="11"/>
  <c r="D742" i="11" s="1"/>
  <c r="F742" i="11" s="1"/>
  <c r="A743" i="11"/>
  <c r="C743" i="11" s="1"/>
  <c r="B743" i="11"/>
  <c r="D743" i="11" s="1"/>
  <c r="A744" i="11"/>
  <c r="C744" i="11" s="1"/>
  <c r="B744" i="11"/>
  <c r="D744" i="11" s="1"/>
  <c r="F744" i="11" s="1"/>
  <c r="A745" i="11"/>
  <c r="C745" i="11" s="1"/>
  <c r="B745" i="11"/>
  <c r="D745" i="11" s="1"/>
  <c r="A746" i="11"/>
  <c r="C746" i="11" s="1"/>
  <c r="B746" i="11"/>
  <c r="D746" i="11" s="1"/>
  <c r="E746" i="11" s="1"/>
  <c r="A747" i="11"/>
  <c r="C747" i="11" s="1"/>
  <c r="B747" i="11"/>
  <c r="D747" i="11" s="1"/>
  <c r="A748" i="11"/>
  <c r="C748" i="11" s="1"/>
  <c r="B748" i="11"/>
  <c r="D748" i="11" s="1"/>
  <c r="F748" i="11" s="1"/>
  <c r="A749" i="11"/>
  <c r="C749" i="11" s="1"/>
  <c r="B749" i="11"/>
  <c r="D749" i="11" s="1"/>
  <c r="A750" i="11"/>
  <c r="C750" i="11" s="1"/>
  <c r="B750" i="11"/>
  <c r="D750" i="11" s="1"/>
  <c r="F750" i="11" s="1"/>
  <c r="A751" i="11"/>
  <c r="C751" i="11" s="1"/>
  <c r="B751" i="11"/>
  <c r="D751" i="11" s="1"/>
  <c r="A752" i="11"/>
  <c r="C752" i="11" s="1"/>
  <c r="B752" i="11"/>
  <c r="D752" i="11" s="1"/>
  <c r="A753" i="11"/>
  <c r="C753" i="11" s="1"/>
  <c r="B753" i="11"/>
  <c r="D753" i="11" s="1"/>
  <c r="A754" i="11"/>
  <c r="C754" i="11" s="1"/>
  <c r="B754" i="11"/>
  <c r="D754" i="11" s="1"/>
  <c r="E754" i="11" s="1"/>
  <c r="A755" i="11"/>
  <c r="C755" i="11" s="1"/>
  <c r="B755" i="11"/>
  <c r="D755" i="11" s="1"/>
  <c r="A756" i="11"/>
  <c r="C756" i="11" s="1"/>
  <c r="B756" i="11"/>
  <c r="D756" i="11" s="1"/>
  <c r="A757" i="11"/>
  <c r="C757" i="11" s="1"/>
  <c r="B757" i="11"/>
  <c r="D757" i="11" s="1"/>
  <c r="A758" i="11"/>
  <c r="C758" i="11" s="1"/>
  <c r="B758" i="11"/>
  <c r="D758" i="11" s="1"/>
  <c r="H758" i="11" s="1"/>
  <c r="A759" i="11"/>
  <c r="C759" i="11" s="1"/>
  <c r="B759" i="11"/>
  <c r="D759" i="11" s="1"/>
  <c r="A760" i="11"/>
  <c r="C760" i="11" s="1"/>
  <c r="B760" i="11"/>
  <c r="D760" i="11" s="1"/>
  <c r="F760" i="11" s="1"/>
  <c r="A761" i="11"/>
  <c r="C761" i="11" s="1"/>
  <c r="B761" i="11"/>
  <c r="D761" i="11" s="1"/>
  <c r="A762" i="11"/>
  <c r="C762" i="11" s="1"/>
  <c r="B762" i="11"/>
  <c r="D762" i="11" s="1"/>
  <c r="H762" i="11" s="1"/>
  <c r="A763" i="11"/>
  <c r="C763" i="11" s="1"/>
  <c r="B763" i="11"/>
  <c r="D763" i="11" s="1"/>
  <c r="A764" i="11"/>
  <c r="C764" i="11" s="1"/>
  <c r="B764" i="11"/>
  <c r="D764" i="11" s="1"/>
  <c r="F764" i="11" s="1"/>
  <c r="A765" i="11"/>
  <c r="C765" i="11" s="1"/>
  <c r="B765" i="11"/>
  <c r="D765" i="11" s="1"/>
  <c r="A766" i="11"/>
  <c r="C766" i="11" s="1"/>
  <c r="B766" i="11"/>
  <c r="D766" i="11" s="1"/>
  <c r="E766" i="11" s="1"/>
  <c r="A767" i="11"/>
  <c r="C767" i="11" s="1"/>
  <c r="B767" i="11"/>
  <c r="D767" i="11" s="1"/>
  <c r="A768" i="11"/>
  <c r="C768" i="11" s="1"/>
  <c r="B768" i="11"/>
  <c r="D768" i="11" s="1"/>
  <c r="A769" i="11"/>
  <c r="C769" i="11" s="1"/>
  <c r="B769" i="11"/>
  <c r="D769" i="11" s="1"/>
  <c r="A770" i="11"/>
  <c r="C770" i="11" s="1"/>
  <c r="B770" i="11"/>
  <c r="D770" i="11" s="1"/>
  <c r="E770" i="11" s="1"/>
  <c r="A771" i="11"/>
  <c r="C771" i="11" s="1"/>
  <c r="B771" i="11"/>
  <c r="D771" i="11" s="1"/>
  <c r="A772" i="11"/>
  <c r="C772" i="11" s="1"/>
  <c r="B772" i="11"/>
  <c r="D772" i="11" s="1"/>
  <c r="A773" i="11"/>
  <c r="C773" i="11" s="1"/>
  <c r="B773" i="11"/>
  <c r="D773" i="11" s="1"/>
  <c r="A774" i="11"/>
  <c r="C774" i="11" s="1"/>
  <c r="B774" i="11"/>
  <c r="D774" i="11" s="1"/>
  <c r="H774" i="11" s="1"/>
  <c r="A775" i="11"/>
  <c r="C775" i="11" s="1"/>
  <c r="B775" i="11"/>
  <c r="D775" i="11" s="1"/>
  <c r="A776" i="11"/>
  <c r="C776" i="11" s="1"/>
  <c r="B776" i="11"/>
  <c r="D776" i="11" s="1"/>
  <c r="A777" i="11"/>
  <c r="C777" i="11" s="1"/>
  <c r="B777" i="11"/>
  <c r="D777" i="11" s="1"/>
  <c r="A778" i="11"/>
  <c r="C778" i="11" s="1"/>
  <c r="B778" i="11"/>
  <c r="D778" i="11" s="1"/>
  <c r="H778" i="11" s="1"/>
  <c r="A779" i="11"/>
  <c r="C779" i="11" s="1"/>
  <c r="B779" i="11"/>
  <c r="D779" i="11" s="1"/>
  <c r="A780" i="11"/>
  <c r="C780" i="11" s="1"/>
  <c r="B780" i="11"/>
  <c r="D780" i="11" s="1"/>
  <c r="A781" i="11"/>
  <c r="C781" i="11" s="1"/>
  <c r="B781" i="11"/>
  <c r="D781" i="11" s="1"/>
  <c r="A782" i="11"/>
  <c r="C782" i="11" s="1"/>
  <c r="B782" i="11"/>
  <c r="D782" i="11" s="1"/>
  <c r="A783" i="11"/>
  <c r="C783" i="11" s="1"/>
  <c r="B783" i="11"/>
  <c r="D783" i="11" s="1"/>
  <c r="A784" i="11"/>
  <c r="C784" i="11" s="1"/>
  <c r="B784" i="11"/>
  <c r="D784" i="11" s="1"/>
  <c r="E784" i="11" s="1"/>
  <c r="A785" i="11"/>
  <c r="C785" i="11" s="1"/>
  <c r="B785" i="11"/>
  <c r="D785" i="11" s="1"/>
  <c r="A786" i="11"/>
  <c r="C786" i="11" s="1"/>
  <c r="B786" i="11"/>
  <c r="D786" i="11" s="1"/>
  <c r="H786" i="11" s="1"/>
  <c r="A787" i="11"/>
  <c r="B787" i="11"/>
  <c r="D787" i="11" s="1"/>
  <c r="C787" i="11"/>
  <c r="A788" i="11"/>
  <c r="C788" i="11" s="1"/>
  <c r="B788" i="11"/>
  <c r="D788" i="11" s="1"/>
  <c r="A789" i="11"/>
  <c r="C789" i="11" s="1"/>
  <c r="B789" i="11"/>
  <c r="D789" i="11" s="1"/>
  <c r="A790" i="11"/>
  <c r="C790" i="11" s="1"/>
  <c r="B790" i="11"/>
  <c r="D790" i="11" s="1"/>
  <c r="A791" i="11"/>
  <c r="C791" i="11" s="1"/>
  <c r="E791" i="11" s="1"/>
  <c r="B791" i="11"/>
  <c r="D791" i="11" s="1"/>
  <c r="A792" i="11"/>
  <c r="C792" i="11" s="1"/>
  <c r="B792" i="11"/>
  <c r="D792" i="11" s="1"/>
  <c r="A793" i="11"/>
  <c r="C793" i="11" s="1"/>
  <c r="B793" i="11"/>
  <c r="D793" i="11" s="1"/>
  <c r="A794" i="11"/>
  <c r="C794" i="11" s="1"/>
  <c r="B794" i="11"/>
  <c r="D794" i="11" s="1"/>
  <c r="A795" i="11"/>
  <c r="C795" i="11" s="1"/>
  <c r="H795" i="11" s="1"/>
  <c r="B795" i="11"/>
  <c r="D795" i="11" s="1"/>
  <c r="A796" i="11"/>
  <c r="C796" i="11" s="1"/>
  <c r="B796" i="11"/>
  <c r="D796" i="11" s="1"/>
  <c r="A797" i="11"/>
  <c r="C797" i="11" s="1"/>
  <c r="B797" i="11"/>
  <c r="D797" i="11" s="1"/>
  <c r="A798" i="11"/>
  <c r="B798" i="11"/>
  <c r="D798" i="11" s="1"/>
  <c r="C798" i="11"/>
  <c r="A799" i="11"/>
  <c r="B799" i="11"/>
  <c r="D799" i="11" s="1"/>
  <c r="C799" i="11"/>
  <c r="A800" i="11"/>
  <c r="C800" i="11" s="1"/>
  <c r="B800" i="11"/>
  <c r="D800" i="11" s="1"/>
  <c r="A801" i="11"/>
  <c r="C801" i="11" s="1"/>
  <c r="B801" i="11"/>
  <c r="D801" i="11" s="1"/>
  <c r="A802" i="11"/>
  <c r="C802" i="11" s="1"/>
  <c r="H802" i="11" s="1"/>
  <c r="B802" i="11"/>
  <c r="D802" i="11" s="1"/>
  <c r="A803" i="11"/>
  <c r="C803" i="11" s="1"/>
  <c r="B803" i="11"/>
  <c r="D803" i="11" s="1"/>
  <c r="A804" i="11"/>
  <c r="C804" i="11" s="1"/>
  <c r="F804" i="11" s="1"/>
  <c r="B804" i="11"/>
  <c r="D804" i="11" s="1"/>
  <c r="A805" i="11"/>
  <c r="C805" i="11" s="1"/>
  <c r="B805" i="11"/>
  <c r="D805" i="11" s="1"/>
  <c r="A806" i="11"/>
  <c r="C806" i="11" s="1"/>
  <c r="B806" i="11"/>
  <c r="D806" i="11" s="1"/>
  <c r="A807" i="11"/>
  <c r="C807" i="11" s="1"/>
  <c r="E807" i="11" s="1"/>
  <c r="B807" i="11"/>
  <c r="D807" i="11" s="1"/>
  <c r="A808" i="11"/>
  <c r="B808" i="11"/>
  <c r="D808" i="11" s="1"/>
  <c r="C808" i="11"/>
  <c r="A809" i="11"/>
  <c r="B809" i="11"/>
  <c r="D809" i="11" s="1"/>
  <c r="C809" i="11"/>
  <c r="A810" i="11"/>
  <c r="C810" i="11" s="1"/>
  <c r="B810" i="11"/>
  <c r="D810" i="11" s="1"/>
  <c r="A811" i="11"/>
  <c r="C811" i="11" s="1"/>
  <c r="B811" i="11"/>
  <c r="D811" i="11" s="1"/>
  <c r="A812" i="11"/>
  <c r="C812" i="11" s="1"/>
  <c r="B812" i="11"/>
  <c r="D812" i="11" s="1"/>
  <c r="A813" i="11"/>
  <c r="C813" i="11" s="1"/>
  <c r="B813" i="11"/>
  <c r="D813" i="11" s="1"/>
  <c r="A814" i="11"/>
  <c r="C814" i="11" s="1"/>
  <c r="B814" i="11"/>
  <c r="D814" i="11" s="1"/>
  <c r="A815" i="11"/>
  <c r="C815" i="11" s="1"/>
  <c r="H815" i="11" s="1"/>
  <c r="B815" i="11"/>
  <c r="D815" i="11" s="1"/>
  <c r="A816" i="11"/>
  <c r="C816" i="11" s="1"/>
  <c r="B816" i="11"/>
  <c r="D816" i="11" s="1"/>
  <c r="A817" i="11"/>
  <c r="C817" i="11" s="1"/>
  <c r="B817" i="11"/>
  <c r="D817" i="11" s="1"/>
  <c r="A818" i="11"/>
  <c r="C818" i="11" s="1"/>
  <c r="B818" i="11"/>
  <c r="D818" i="11" s="1"/>
  <c r="A819" i="11"/>
  <c r="B819" i="11"/>
  <c r="D819" i="11" s="1"/>
  <c r="A820" i="11"/>
  <c r="C820" i="11" s="1"/>
  <c r="B820" i="11"/>
  <c r="D820" i="11" s="1"/>
  <c r="A821" i="11"/>
  <c r="B821" i="11"/>
  <c r="D821" i="11" s="1"/>
  <c r="A822" i="11"/>
  <c r="C822" i="11" s="1"/>
  <c r="B822" i="11"/>
  <c r="D822" i="11" s="1"/>
  <c r="A823" i="11"/>
  <c r="B823" i="11"/>
  <c r="D823" i="11" s="1"/>
  <c r="A824" i="11"/>
  <c r="C824" i="11" s="1"/>
  <c r="B824" i="11"/>
  <c r="D824" i="11" s="1"/>
  <c r="A825" i="11"/>
  <c r="B825" i="11"/>
  <c r="D825" i="11" s="1"/>
  <c r="A826" i="11"/>
  <c r="C826" i="11" s="1"/>
  <c r="B826" i="11"/>
  <c r="D826" i="11" s="1"/>
  <c r="A827" i="11"/>
  <c r="B827" i="11"/>
  <c r="D827" i="11" s="1"/>
  <c r="A828" i="11"/>
  <c r="C828" i="11" s="1"/>
  <c r="B828" i="11"/>
  <c r="D828" i="11" s="1"/>
  <c r="A829" i="11"/>
  <c r="B829" i="11"/>
  <c r="D829" i="11" s="1"/>
  <c r="A830" i="11"/>
  <c r="C830" i="11" s="1"/>
  <c r="B830" i="11"/>
  <c r="D830" i="11" s="1"/>
  <c r="A831" i="11"/>
  <c r="B831" i="11"/>
  <c r="D831" i="11" s="1"/>
  <c r="A832" i="11"/>
  <c r="C832" i="11" s="1"/>
  <c r="B832" i="11"/>
  <c r="D832" i="11" s="1"/>
  <c r="A833" i="11"/>
  <c r="B833" i="11"/>
  <c r="D833" i="11" s="1"/>
  <c r="A834" i="11"/>
  <c r="C834" i="11" s="1"/>
  <c r="B834" i="11"/>
  <c r="D834" i="11" s="1"/>
  <c r="A835" i="11"/>
  <c r="B835" i="11"/>
  <c r="D835" i="11" s="1"/>
  <c r="A836" i="11"/>
  <c r="C836" i="11" s="1"/>
  <c r="B836" i="11"/>
  <c r="D836" i="11" s="1"/>
  <c r="A837" i="11"/>
  <c r="B837" i="11"/>
  <c r="D837" i="11" s="1"/>
  <c r="A838" i="11"/>
  <c r="C838" i="11" s="1"/>
  <c r="B838" i="11"/>
  <c r="D838" i="11" s="1"/>
  <c r="A839" i="11"/>
  <c r="B839" i="11"/>
  <c r="D839" i="11" s="1"/>
  <c r="A840" i="11"/>
  <c r="C840" i="11" s="1"/>
  <c r="B840" i="11"/>
  <c r="D840" i="11" s="1"/>
  <c r="A841" i="11"/>
  <c r="B841" i="11"/>
  <c r="D841" i="11" s="1"/>
  <c r="A842" i="11"/>
  <c r="C842" i="11" s="1"/>
  <c r="B842" i="11"/>
  <c r="D842" i="11" s="1"/>
  <c r="A843" i="11"/>
  <c r="B843" i="11"/>
  <c r="D843" i="11" s="1"/>
  <c r="A844" i="11"/>
  <c r="C844" i="11" s="1"/>
  <c r="B844" i="11"/>
  <c r="D844" i="11" s="1"/>
  <c r="A845" i="11"/>
  <c r="B845" i="11"/>
  <c r="D845" i="11" s="1"/>
  <c r="A846" i="11"/>
  <c r="C846" i="11" s="1"/>
  <c r="B846" i="11"/>
  <c r="D846" i="11" s="1"/>
  <c r="A847" i="11"/>
  <c r="B847" i="11"/>
  <c r="D847" i="11" s="1"/>
  <c r="A848" i="11"/>
  <c r="C848" i="11" s="1"/>
  <c r="B848" i="11"/>
  <c r="D848" i="11" s="1"/>
  <c r="A849" i="11"/>
  <c r="B849" i="11"/>
  <c r="D849" i="11" s="1"/>
  <c r="A850" i="11"/>
  <c r="C850" i="11" s="1"/>
  <c r="B850" i="11"/>
  <c r="D850" i="11" s="1"/>
  <c r="A851" i="11"/>
  <c r="K851" i="11" s="1"/>
  <c r="B851" i="11"/>
  <c r="D851" i="11" s="1"/>
  <c r="A852" i="11"/>
  <c r="C852" i="11" s="1"/>
  <c r="B852" i="11"/>
  <c r="D852" i="11" s="1"/>
  <c r="A853" i="11"/>
  <c r="B853" i="11"/>
  <c r="D853" i="11" s="1"/>
  <c r="A854" i="11"/>
  <c r="C854" i="11" s="1"/>
  <c r="B854" i="11"/>
  <c r="D854" i="11" s="1"/>
  <c r="A855" i="11"/>
  <c r="B855" i="11"/>
  <c r="D855" i="11" s="1"/>
  <c r="A856" i="11"/>
  <c r="C856" i="11" s="1"/>
  <c r="B856" i="11"/>
  <c r="D856" i="11" s="1"/>
  <c r="A857" i="11"/>
  <c r="B857" i="11"/>
  <c r="D857" i="11" s="1"/>
  <c r="A858" i="11"/>
  <c r="C858" i="11" s="1"/>
  <c r="B858" i="11"/>
  <c r="D858" i="11" s="1"/>
  <c r="A859" i="11"/>
  <c r="B859" i="11"/>
  <c r="D859" i="11" s="1"/>
  <c r="A860" i="11"/>
  <c r="C860" i="11" s="1"/>
  <c r="B860" i="11"/>
  <c r="D860" i="11" s="1"/>
  <c r="A861" i="11"/>
  <c r="B861" i="11"/>
  <c r="D861" i="11" s="1"/>
  <c r="A862" i="11"/>
  <c r="C862" i="11"/>
  <c r="B862" i="11"/>
  <c r="D862" i="11"/>
  <c r="A863" i="11"/>
  <c r="B863" i="11"/>
  <c r="C863" i="11"/>
  <c r="A864" i="11"/>
  <c r="C864" i="11" s="1"/>
  <c r="B864" i="11"/>
  <c r="D864" i="11" s="1"/>
  <c r="A865" i="11"/>
  <c r="B865" i="11"/>
  <c r="D865" i="11" s="1"/>
  <c r="A866" i="11"/>
  <c r="C866" i="11"/>
  <c r="B866" i="11"/>
  <c r="D866" i="11"/>
  <c r="A867" i="11"/>
  <c r="C867" i="11" s="1"/>
  <c r="B867" i="11"/>
  <c r="A868" i="11"/>
  <c r="C868" i="11"/>
  <c r="B868" i="11"/>
  <c r="D868" i="11"/>
  <c r="A869" i="11"/>
  <c r="C869" i="11"/>
  <c r="B869" i="11"/>
  <c r="D869" i="11"/>
  <c r="F869" i="11" s="1"/>
  <c r="A870" i="11"/>
  <c r="C870" i="11"/>
  <c r="B870" i="11"/>
  <c r="D870" i="11"/>
  <c r="E870" i="11" s="1"/>
  <c r="A871" i="11"/>
  <c r="B871" i="11"/>
  <c r="D871" i="11" s="1"/>
  <c r="C871" i="11"/>
  <c r="A872" i="11"/>
  <c r="B872" i="11"/>
  <c r="D872" i="11" s="1"/>
  <c r="A873" i="11"/>
  <c r="B873" i="11"/>
  <c r="D873" i="11" s="1"/>
  <c r="A874" i="11"/>
  <c r="B874" i="11"/>
  <c r="D874" i="11" s="1"/>
  <c r="A875" i="11"/>
  <c r="B875" i="11"/>
  <c r="D875" i="11" s="1"/>
  <c r="A876" i="11"/>
  <c r="B876" i="11"/>
  <c r="D876" i="11" s="1"/>
  <c r="A877" i="11"/>
  <c r="B877" i="11"/>
  <c r="D877" i="11" s="1"/>
  <c r="A878" i="11"/>
  <c r="B878" i="11"/>
  <c r="D878" i="11" s="1"/>
  <c r="A879" i="11"/>
  <c r="C879" i="11" s="1"/>
  <c r="B879" i="11"/>
  <c r="A880" i="11"/>
  <c r="C880" i="11" s="1"/>
  <c r="B880" i="11"/>
  <c r="A881" i="11"/>
  <c r="B881" i="11"/>
  <c r="D881" i="11" s="1"/>
  <c r="C881" i="11"/>
  <c r="A882" i="11"/>
  <c r="B882" i="11"/>
  <c r="D882" i="11" s="1"/>
  <c r="C882" i="11"/>
  <c r="A883" i="11"/>
  <c r="B883" i="11"/>
  <c r="D883" i="11" s="1"/>
  <c r="A884" i="11"/>
  <c r="C884" i="11"/>
  <c r="B884" i="11"/>
  <c r="D884" i="11"/>
  <c r="A885" i="11"/>
  <c r="C885" i="11"/>
  <c r="B885" i="11"/>
  <c r="D885" i="11"/>
  <c r="A886" i="11"/>
  <c r="C886" i="11" s="1"/>
  <c r="B886" i="11"/>
  <c r="A887" i="11"/>
  <c r="C887" i="11" s="1"/>
  <c r="B887" i="11"/>
  <c r="A888" i="11"/>
  <c r="C888" i="11" s="1"/>
  <c r="B888" i="11"/>
  <c r="A889" i="11"/>
  <c r="B889" i="11"/>
  <c r="D889" i="11" s="1"/>
  <c r="C889" i="11"/>
  <c r="H889" i="11" s="1"/>
  <c r="A890" i="11"/>
  <c r="C890" i="11"/>
  <c r="B890" i="11"/>
  <c r="D890" i="11"/>
  <c r="A891" i="11"/>
  <c r="C891" i="11"/>
  <c r="B891" i="11"/>
  <c r="D891" i="11"/>
  <c r="A892" i="11"/>
  <c r="C892" i="11"/>
  <c r="B892" i="11"/>
  <c r="D892" i="11"/>
  <c r="A893" i="11"/>
  <c r="C893" i="11"/>
  <c r="B893" i="11"/>
  <c r="D893" i="11"/>
  <c r="A894" i="11"/>
  <c r="C894" i="11"/>
  <c r="B894" i="11"/>
  <c r="D894" i="11"/>
  <c r="A895" i="11"/>
  <c r="C895" i="11"/>
  <c r="B895" i="11"/>
  <c r="D895" i="11"/>
  <c r="A896" i="11"/>
  <c r="C896" i="11"/>
  <c r="B896" i="11"/>
  <c r="D896" i="11"/>
  <c r="F896" i="11" s="1"/>
  <c r="A897" i="11"/>
  <c r="C897" i="11"/>
  <c r="B897" i="11"/>
  <c r="D897" i="11"/>
  <c r="E897" i="11" s="1"/>
  <c r="A898" i="11"/>
  <c r="C898" i="11"/>
  <c r="B898" i="11"/>
  <c r="D898" i="11"/>
  <c r="H898" i="11" s="1"/>
  <c r="A899" i="11"/>
  <c r="C899" i="11"/>
  <c r="B899" i="11"/>
  <c r="D899" i="11"/>
  <c r="A900" i="11"/>
  <c r="C900" i="11"/>
  <c r="B900" i="11"/>
  <c r="D900" i="11"/>
  <c r="A901" i="11"/>
  <c r="C901" i="11"/>
  <c r="B901" i="11"/>
  <c r="D901" i="11"/>
  <c r="A902" i="11"/>
  <c r="C902" i="11"/>
  <c r="B902" i="11"/>
  <c r="D902" i="11"/>
  <c r="F902" i="11" s="1"/>
  <c r="A903" i="11"/>
  <c r="C903" i="11"/>
  <c r="B903" i="11"/>
  <c r="D903" i="11"/>
  <c r="A904" i="11"/>
  <c r="B904" i="11"/>
  <c r="D904" i="11" s="1"/>
  <c r="C904" i="11"/>
  <c r="A905" i="11"/>
  <c r="B905" i="11"/>
  <c r="D905" i="11" s="1"/>
  <c r="A906" i="11"/>
  <c r="C906" i="11" s="1"/>
  <c r="B906" i="11"/>
  <c r="A907" i="11"/>
  <c r="K907" i="11" s="1"/>
  <c r="B907" i="11"/>
  <c r="D907" i="11" s="1"/>
  <c r="C907" i="11"/>
  <c r="E907" i="11" s="1"/>
  <c r="A908" i="11"/>
  <c r="C908" i="11"/>
  <c r="B908" i="11"/>
  <c r="D908" i="11"/>
  <c r="A909" i="11"/>
  <c r="B909" i="11"/>
  <c r="D909" i="11" s="1"/>
  <c r="C909" i="11"/>
  <c r="A910" i="11"/>
  <c r="B910" i="11"/>
  <c r="D910" i="11" s="1"/>
  <c r="A911" i="11"/>
  <c r="C911" i="11" s="1"/>
  <c r="B911" i="11"/>
  <c r="A912" i="11"/>
  <c r="B912" i="11"/>
  <c r="D912" i="11" s="1"/>
  <c r="C912" i="11"/>
  <c r="A913" i="11"/>
  <c r="C913" i="11"/>
  <c r="B913" i="11"/>
  <c r="D913" i="11"/>
  <c r="A914" i="11"/>
  <c r="C914" i="11"/>
  <c r="B914" i="11"/>
  <c r="D914" i="11"/>
  <c r="A915" i="11"/>
  <c r="C915" i="11"/>
  <c r="B915" i="11"/>
  <c r="D915" i="11"/>
  <c r="H915" i="11" s="1"/>
  <c r="A916" i="11"/>
  <c r="C916" i="11"/>
  <c r="B916" i="11"/>
  <c r="D916" i="11"/>
  <c r="H916" i="11" s="1"/>
  <c r="A917" i="11"/>
  <c r="C917" i="11"/>
  <c r="B917" i="11"/>
  <c r="D917" i="11"/>
  <c r="H917" i="11" s="1"/>
  <c r="A918" i="11"/>
  <c r="C918" i="11"/>
  <c r="B918" i="11"/>
  <c r="D918" i="11"/>
  <c r="E918" i="11" s="1"/>
  <c r="A919" i="11"/>
  <c r="C919" i="11"/>
  <c r="B919" i="11"/>
  <c r="D919" i="11"/>
  <c r="H919" i="11" s="1"/>
  <c r="A920" i="11"/>
  <c r="C920" i="11"/>
  <c r="B920" i="11"/>
  <c r="D920" i="11"/>
  <c r="A921" i="11"/>
  <c r="C921" i="11"/>
  <c r="B921" i="11"/>
  <c r="D921" i="11"/>
  <c r="A922" i="11"/>
  <c r="C922" i="11"/>
  <c r="B922" i="11"/>
  <c r="D922" i="11"/>
  <c r="A923" i="11"/>
  <c r="C923" i="11"/>
  <c r="B923" i="11"/>
  <c r="D923" i="11"/>
  <c r="A924" i="11"/>
  <c r="C924" i="11"/>
  <c r="B924" i="11"/>
  <c r="D924" i="11"/>
  <c r="A925" i="11"/>
  <c r="C925" i="11"/>
  <c r="B925" i="11"/>
  <c r="D925" i="11"/>
  <c r="A926" i="11"/>
  <c r="C926" i="11"/>
  <c r="B926" i="11"/>
  <c r="D926" i="11"/>
  <c r="A927" i="11"/>
  <c r="C927" i="11"/>
  <c r="B927" i="11"/>
  <c r="D927" i="11"/>
  <c r="F927" i="11" s="1"/>
  <c r="A928" i="11"/>
  <c r="C928" i="11"/>
  <c r="B928" i="11"/>
  <c r="D928" i="11"/>
  <c r="F928" i="11" s="1"/>
  <c r="A929" i="11"/>
  <c r="C929" i="11"/>
  <c r="B929" i="11"/>
  <c r="D929" i="11"/>
  <c r="A930" i="11"/>
  <c r="C930" i="11"/>
  <c r="B930" i="11"/>
  <c r="D930" i="11"/>
  <c r="H930" i="11" s="1"/>
  <c r="A931" i="11"/>
  <c r="C931" i="11"/>
  <c r="B931" i="11"/>
  <c r="D931" i="11"/>
  <c r="A932" i="11"/>
  <c r="C932" i="11"/>
  <c r="B932" i="11"/>
  <c r="D932" i="11"/>
  <c r="A933" i="11"/>
  <c r="C933" i="11"/>
  <c r="B933" i="11"/>
  <c r="D933" i="11"/>
  <c r="A934" i="11"/>
  <c r="C934" i="11"/>
  <c r="B934" i="11"/>
  <c r="D934" i="11"/>
  <c r="E934" i="11" s="1"/>
  <c r="A935" i="11"/>
  <c r="C935" i="11"/>
  <c r="B935" i="11"/>
  <c r="D935" i="11"/>
  <c r="A936" i="11"/>
  <c r="C936" i="11"/>
  <c r="B936" i="11"/>
  <c r="D936" i="11"/>
  <c r="E936" i="11" s="1"/>
  <c r="A937" i="11"/>
  <c r="C937" i="11"/>
  <c r="B937" i="11"/>
  <c r="D937" i="11"/>
  <c r="A938" i="11"/>
  <c r="C938" i="11"/>
  <c r="B938" i="11"/>
  <c r="D938" i="11"/>
  <c r="E938" i="11" s="1"/>
  <c r="A939" i="11"/>
  <c r="C939" i="11"/>
  <c r="B939" i="11"/>
  <c r="D939" i="11"/>
  <c r="A940" i="11"/>
  <c r="C940" i="11"/>
  <c r="B940" i="11"/>
  <c r="D940" i="11"/>
  <c r="A941" i="11"/>
  <c r="C941" i="11"/>
  <c r="B941" i="11"/>
  <c r="D941" i="11"/>
  <c r="H941" i="11" s="1"/>
  <c r="A942" i="11"/>
  <c r="C942" i="11"/>
  <c r="B942" i="11"/>
  <c r="D942" i="11"/>
  <c r="A943" i="11"/>
  <c r="C943" i="11"/>
  <c r="B943" i="11"/>
  <c r="D943" i="11"/>
  <c r="A944" i="11"/>
  <c r="C944" i="11"/>
  <c r="B944" i="11"/>
  <c r="D944" i="11"/>
  <c r="A945" i="11"/>
  <c r="C945" i="11"/>
  <c r="B945" i="11"/>
  <c r="D945" i="11"/>
  <c r="A946" i="11"/>
  <c r="C946" i="11"/>
  <c r="B946" i="11"/>
  <c r="D946" i="11"/>
  <c r="A947" i="11"/>
  <c r="C947" i="11"/>
  <c r="B947" i="11"/>
  <c r="D947" i="11"/>
  <c r="H947" i="11" s="1"/>
  <c r="A948" i="11"/>
  <c r="C948" i="11"/>
  <c r="B948" i="11"/>
  <c r="D948" i="11"/>
  <c r="A949" i="11"/>
  <c r="C949" i="11"/>
  <c r="B949" i="11"/>
  <c r="D949" i="11"/>
  <c r="H949" i="11" s="1"/>
  <c r="A950" i="11"/>
  <c r="C950" i="11"/>
  <c r="B950" i="11"/>
  <c r="D950" i="11"/>
  <c r="H950" i="11" s="1"/>
  <c r="A951" i="11"/>
  <c r="C951" i="11"/>
  <c r="B951" i="11"/>
  <c r="D951" i="11"/>
  <c r="H951" i="11" s="1"/>
  <c r="A952" i="11"/>
  <c r="C952" i="11"/>
  <c r="B952" i="11"/>
  <c r="D952" i="11"/>
  <c r="A953" i="11"/>
  <c r="C953" i="11"/>
  <c r="B953" i="11"/>
  <c r="D953" i="11"/>
  <c r="A954" i="11"/>
  <c r="C954" i="11"/>
  <c r="B954" i="11"/>
  <c r="D954" i="11"/>
  <c r="A955" i="11"/>
  <c r="C955" i="11"/>
  <c r="B955" i="11"/>
  <c r="D955" i="11"/>
  <c r="A956" i="11"/>
  <c r="C956" i="11"/>
  <c r="B956" i="11"/>
  <c r="D956" i="11"/>
  <c r="E956" i="11" s="1"/>
  <c r="A957" i="11"/>
  <c r="C957" i="11"/>
  <c r="B957" i="11"/>
  <c r="D957" i="11"/>
  <c r="A958" i="11"/>
  <c r="C958" i="11"/>
  <c r="B958" i="11"/>
  <c r="D958" i="11"/>
  <c r="A959" i="11"/>
  <c r="C959" i="11"/>
  <c r="B959" i="11"/>
  <c r="D959" i="11"/>
  <c r="H959" i="11" s="1"/>
  <c r="A960" i="11"/>
  <c r="C960" i="11"/>
  <c r="B960" i="11"/>
  <c r="D960" i="11"/>
  <c r="F960" i="11" s="1"/>
  <c r="A961" i="11"/>
  <c r="C961" i="11"/>
  <c r="B961" i="11"/>
  <c r="D961" i="11"/>
  <c r="A962" i="11"/>
  <c r="C962" i="11"/>
  <c r="B962" i="11"/>
  <c r="D962" i="11"/>
  <c r="H962" i="11" s="1"/>
  <c r="A963" i="11"/>
  <c r="C963" i="11"/>
  <c r="B963" i="11"/>
  <c r="L963" i="11" s="1"/>
  <c r="D963" i="11"/>
  <c r="A964" i="11"/>
  <c r="C964" i="11"/>
  <c r="B964" i="11"/>
  <c r="D964" i="11"/>
  <c r="A965" i="11"/>
  <c r="C965" i="11"/>
  <c r="B965" i="11"/>
  <c r="D965" i="11"/>
  <c r="A966" i="11"/>
  <c r="C966" i="11"/>
  <c r="B966" i="11"/>
  <c r="D966" i="11"/>
  <c r="A967" i="11"/>
  <c r="B967" i="11"/>
  <c r="D967" i="11" s="1"/>
  <c r="C967" i="11"/>
  <c r="A968" i="11"/>
  <c r="B968" i="11"/>
  <c r="D968" i="11" s="1"/>
  <c r="A969" i="11"/>
  <c r="B969" i="11"/>
  <c r="N969" i="11" s="1"/>
  <c r="A970" i="11"/>
  <c r="B970" i="11"/>
  <c r="N970" i="11" s="1"/>
  <c r="A971" i="11"/>
  <c r="K971" i="11" s="1"/>
  <c r="B971" i="11"/>
  <c r="D971" i="11" s="1"/>
  <c r="A972" i="11"/>
  <c r="B972" i="11"/>
  <c r="N972" i="11" s="1"/>
  <c r="A973" i="11"/>
  <c r="B973" i="11"/>
  <c r="N973" i="11" s="1"/>
  <c r="A974" i="11"/>
  <c r="B974" i="11"/>
  <c r="D974" i="11" s="1"/>
  <c r="A975" i="11"/>
  <c r="K975" i="11" s="1"/>
  <c r="B975" i="11"/>
  <c r="D975" i="11" s="1"/>
  <c r="A976" i="11"/>
  <c r="C976" i="11"/>
  <c r="B976" i="11"/>
  <c r="D976" i="11"/>
  <c r="A977" i="11"/>
  <c r="M977" i="11" s="1"/>
  <c r="C977" i="11"/>
  <c r="B977" i="11"/>
  <c r="D977" i="11"/>
  <c r="A978" i="11"/>
  <c r="C978" i="11"/>
  <c r="H978" i="11" s="1"/>
  <c r="B978" i="11"/>
  <c r="D978" i="11"/>
  <c r="A979" i="11"/>
  <c r="C979" i="11" s="1"/>
  <c r="B979" i="11"/>
  <c r="A980" i="11"/>
  <c r="B980" i="11"/>
  <c r="D980" i="11" s="1"/>
  <c r="A981" i="11"/>
  <c r="M981" i="11" s="1"/>
  <c r="B981" i="11"/>
  <c r="A982" i="11"/>
  <c r="M982" i="11" s="1"/>
  <c r="B982" i="11"/>
  <c r="N982" i="11" s="1"/>
  <c r="A983" i="11"/>
  <c r="B983" i="11"/>
  <c r="N983" i="11" s="1"/>
  <c r="A984" i="11"/>
  <c r="B984" i="11"/>
  <c r="A985" i="11"/>
  <c r="B985" i="11"/>
  <c r="N985" i="11" s="1"/>
  <c r="A986" i="11"/>
  <c r="B986" i="11"/>
  <c r="A987" i="11"/>
  <c r="B987" i="11"/>
  <c r="N987" i="11" s="1"/>
  <c r="A988" i="11"/>
  <c r="B988" i="11"/>
  <c r="A989" i="11"/>
  <c r="B989" i="11"/>
  <c r="N989" i="11" s="1"/>
  <c r="A990" i="11"/>
  <c r="B990" i="11"/>
  <c r="N990" i="11" s="1"/>
  <c r="A991" i="11"/>
  <c r="C991" i="11"/>
  <c r="B991" i="11"/>
  <c r="N991" i="11" s="1"/>
  <c r="A992" i="11"/>
  <c r="C992" i="11" s="1"/>
  <c r="B992" i="11"/>
  <c r="A993" i="11"/>
  <c r="C993" i="11" s="1"/>
  <c r="B993" i="11"/>
  <c r="A994" i="11"/>
  <c r="K994" i="11" s="1"/>
  <c r="B994" i="11"/>
  <c r="A995" i="11"/>
  <c r="K995" i="11" s="1"/>
  <c r="B995" i="11"/>
  <c r="A996" i="11"/>
  <c r="B996" i="11"/>
  <c r="D996" i="11" s="1"/>
  <c r="A997" i="11"/>
  <c r="M997" i="11" s="1"/>
  <c r="B997" i="11"/>
  <c r="A998" i="11"/>
  <c r="B998" i="11"/>
  <c r="L998" i="11" s="1"/>
  <c r="A999" i="11"/>
  <c r="M999" i="11" s="1"/>
  <c r="B999" i="11"/>
  <c r="A1000" i="11"/>
  <c r="B1000" i="11"/>
  <c r="D1000" i="11" s="1"/>
  <c r="A1001" i="11"/>
  <c r="M1001" i="11" s="1"/>
  <c r="B1001" i="11"/>
  <c r="B2" i="11"/>
  <c r="D2" i="11" s="1"/>
  <c r="A2" i="11"/>
  <c r="C2" i="11" s="1"/>
  <c r="E860" i="11"/>
  <c r="E564" i="11"/>
  <c r="H828" i="11"/>
  <c r="F773" i="11"/>
  <c r="F311" i="11"/>
  <c r="H658" i="11"/>
  <c r="H566" i="11"/>
  <c r="H544" i="11"/>
  <c r="N1000" i="11"/>
  <c r="N998" i="11"/>
  <c r="N996" i="11"/>
  <c r="M995" i="11"/>
  <c r="M993" i="11"/>
  <c r="D991" i="11"/>
  <c r="E991" i="11"/>
  <c r="L991" i="11"/>
  <c r="D989" i="11"/>
  <c r="E989" i="11" s="1"/>
  <c r="D987" i="11"/>
  <c r="N986" i="11"/>
  <c r="L985" i="11"/>
  <c r="M983" i="11"/>
  <c r="D982" i="11"/>
  <c r="L982" i="11"/>
  <c r="C981" i="11"/>
  <c r="K981" i="11"/>
  <c r="N979" i="11"/>
  <c r="N978" i="11"/>
  <c r="L978" i="11"/>
  <c r="K977" i="11"/>
  <c r="M976" i="11"/>
  <c r="K976" i="11"/>
  <c r="L974" i="11"/>
  <c r="L973" i="11"/>
  <c r="K970" i="11"/>
  <c r="L969" i="11"/>
  <c r="L968" i="11"/>
  <c r="M966" i="11"/>
  <c r="K966" i="11"/>
  <c r="M965" i="11"/>
  <c r="K965" i="11"/>
  <c r="N964" i="11"/>
  <c r="L964" i="11"/>
  <c r="N963" i="11"/>
  <c r="N962" i="11"/>
  <c r="L962" i="11"/>
  <c r="M961" i="11"/>
  <c r="K961" i="11"/>
  <c r="M960" i="11"/>
  <c r="K960" i="11"/>
  <c r="M959" i="11"/>
  <c r="K959" i="11"/>
  <c r="N958" i="11"/>
  <c r="L958" i="11"/>
  <c r="N957" i="11"/>
  <c r="L957" i="11"/>
  <c r="M956" i="11"/>
  <c r="K956" i="11"/>
  <c r="M955" i="11"/>
  <c r="K955" i="11"/>
  <c r="M954" i="11"/>
  <c r="K954" i="11"/>
  <c r="N953" i="11"/>
  <c r="L953" i="11"/>
  <c r="N952" i="11"/>
  <c r="L952" i="11"/>
  <c r="N951" i="11"/>
  <c r="L951" i="11"/>
  <c r="M950" i="11"/>
  <c r="K950" i="11"/>
  <c r="M949" i="11"/>
  <c r="K949" i="11"/>
  <c r="N948" i="11"/>
  <c r="L948" i="11"/>
  <c r="N947" i="11"/>
  <c r="L947" i="11"/>
  <c r="N946" i="11"/>
  <c r="L946" i="11"/>
  <c r="M945" i="11"/>
  <c r="K945" i="11"/>
  <c r="M944" i="11"/>
  <c r="K944" i="11"/>
  <c r="M943" i="11"/>
  <c r="K943" i="11"/>
  <c r="N942" i="11"/>
  <c r="L942" i="11"/>
  <c r="N941" i="11"/>
  <c r="L941" i="11"/>
  <c r="M940" i="11"/>
  <c r="K940" i="11"/>
  <c r="M939" i="11"/>
  <c r="K939" i="11"/>
  <c r="M938" i="11"/>
  <c r="K938" i="11"/>
  <c r="N937" i="11"/>
  <c r="L937" i="11"/>
  <c r="N936" i="11"/>
  <c r="L936" i="11"/>
  <c r="N935" i="11"/>
  <c r="L935" i="11"/>
  <c r="M934" i="11"/>
  <c r="K934" i="11"/>
  <c r="M933" i="11"/>
  <c r="K933" i="11"/>
  <c r="N932" i="11"/>
  <c r="L932" i="11"/>
  <c r="N931" i="11"/>
  <c r="L931" i="11"/>
  <c r="N930" i="11"/>
  <c r="L930" i="11"/>
  <c r="M929" i="11"/>
  <c r="K929" i="11"/>
  <c r="M928" i="11"/>
  <c r="K928" i="11"/>
  <c r="M927" i="11"/>
  <c r="K927" i="11"/>
  <c r="N926" i="11"/>
  <c r="L926" i="11"/>
  <c r="N925" i="11"/>
  <c r="L925" i="11"/>
  <c r="M924" i="11"/>
  <c r="K924" i="11"/>
  <c r="M923" i="11"/>
  <c r="K923" i="11"/>
  <c r="M922" i="11"/>
  <c r="K922" i="11"/>
  <c r="N921" i="11"/>
  <c r="L921" i="11"/>
  <c r="N920" i="11"/>
  <c r="L920" i="11"/>
  <c r="N919" i="11"/>
  <c r="L919" i="11"/>
  <c r="M918" i="11"/>
  <c r="K918" i="11"/>
  <c r="M917" i="11"/>
  <c r="K917" i="11"/>
  <c r="N916" i="11"/>
  <c r="L916" i="11"/>
  <c r="N915" i="11"/>
  <c r="L915" i="11"/>
  <c r="N914" i="11"/>
  <c r="L914" i="11"/>
  <c r="M913" i="11"/>
  <c r="K913" i="11"/>
  <c r="M912" i="11"/>
  <c r="K912" i="11"/>
  <c r="M911" i="11"/>
  <c r="K911" i="11"/>
  <c r="N910" i="11"/>
  <c r="L910" i="11"/>
  <c r="N909" i="11"/>
  <c r="M908" i="11"/>
  <c r="K908" i="11"/>
  <c r="M907" i="11"/>
  <c r="M906" i="11"/>
  <c r="K906" i="11"/>
  <c r="N905" i="11"/>
  <c r="L905" i="11"/>
  <c r="N904" i="11"/>
  <c r="L904" i="11"/>
  <c r="N903" i="11"/>
  <c r="L903" i="11"/>
  <c r="M902" i="11"/>
  <c r="K902" i="11"/>
  <c r="M901" i="11"/>
  <c r="K901" i="11"/>
  <c r="N900" i="11"/>
  <c r="L900" i="11"/>
  <c r="N899" i="11"/>
  <c r="L899" i="11"/>
  <c r="N898" i="11"/>
  <c r="L898" i="11"/>
  <c r="M897" i="11"/>
  <c r="K897" i="11"/>
  <c r="M896" i="11"/>
  <c r="K896" i="11"/>
  <c r="M895" i="11"/>
  <c r="K895" i="11"/>
  <c r="N894" i="11"/>
  <c r="L894" i="11"/>
  <c r="N893" i="11"/>
  <c r="L893" i="11"/>
  <c r="M892" i="11"/>
  <c r="K892" i="11"/>
  <c r="M891" i="11"/>
  <c r="K891" i="11"/>
  <c r="M890" i="11"/>
  <c r="K890" i="11"/>
  <c r="N889" i="11"/>
  <c r="L889" i="11"/>
  <c r="N888" i="11"/>
  <c r="N887" i="11"/>
  <c r="M886" i="11"/>
  <c r="K886" i="11"/>
  <c r="M885" i="11"/>
  <c r="K885" i="11"/>
  <c r="N884" i="11"/>
  <c r="L884" i="11"/>
  <c r="N883" i="11"/>
  <c r="L883" i="11"/>
  <c r="N882" i="11"/>
  <c r="L882" i="11"/>
  <c r="M881" i="11"/>
  <c r="K881" i="11"/>
  <c r="M880" i="11"/>
  <c r="K880" i="11"/>
  <c r="M879" i="11"/>
  <c r="K879" i="11"/>
  <c r="N878" i="11"/>
  <c r="L878" i="11"/>
  <c r="N877" i="11"/>
  <c r="L877" i="11"/>
  <c r="M876" i="11"/>
  <c r="M874" i="11"/>
  <c r="N873" i="11"/>
  <c r="L873" i="11"/>
  <c r="N872" i="11"/>
  <c r="L872" i="11"/>
  <c r="N871" i="11"/>
  <c r="L871" i="11"/>
  <c r="M870" i="11"/>
  <c r="K870" i="11"/>
  <c r="M869" i="11"/>
  <c r="K869" i="11"/>
  <c r="N868" i="11"/>
  <c r="L868" i="11"/>
  <c r="N867" i="11"/>
  <c r="N866" i="11"/>
  <c r="L866" i="11"/>
  <c r="M865" i="11"/>
  <c r="M864" i="11"/>
  <c r="K864" i="11"/>
  <c r="M863" i="11"/>
  <c r="K863" i="11"/>
  <c r="N862" i="11"/>
  <c r="L862" i="11"/>
  <c r="N861" i="11"/>
  <c r="L861" i="11"/>
  <c r="M860" i="11"/>
  <c r="K860" i="11"/>
  <c r="M858" i="11"/>
  <c r="K858" i="11"/>
  <c r="N857" i="11"/>
  <c r="L857" i="11"/>
  <c r="N856" i="11"/>
  <c r="L856" i="11"/>
  <c r="N855" i="11"/>
  <c r="L855" i="11"/>
  <c r="M854" i="11"/>
  <c r="K854" i="11"/>
  <c r="N852" i="11"/>
  <c r="L852" i="11"/>
  <c r="N851" i="11"/>
  <c r="L851" i="11"/>
  <c r="N850" i="11"/>
  <c r="L850" i="11"/>
  <c r="N849" i="11"/>
  <c r="L849" i="11"/>
  <c r="M848" i="11"/>
  <c r="K848" i="11"/>
  <c r="M846" i="11"/>
  <c r="K846" i="11"/>
  <c r="M845" i="11"/>
  <c r="N844" i="11"/>
  <c r="L844" i="11"/>
  <c r="N843" i="11"/>
  <c r="L843" i="11"/>
  <c r="N842" i="11"/>
  <c r="L842" i="11"/>
  <c r="N841" i="11"/>
  <c r="L841" i="11"/>
  <c r="M840" i="11"/>
  <c r="K840" i="11"/>
  <c r="M838" i="11"/>
  <c r="K838" i="11"/>
  <c r="N836" i="11"/>
  <c r="L836" i="11"/>
  <c r="N835" i="11"/>
  <c r="L835" i="11"/>
  <c r="N834" i="11"/>
  <c r="L834" i="11"/>
  <c r="N833" i="11"/>
  <c r="L833" i="11"/>
  <c r="M832" i="11"/>
  <c r="K832" i="11"/>
  <c r="M830" i="11"/>
  <c r="K830" i="11"/>
  <c r="N828" i="11"/>
  <c r="L828" i="11"/>
  <c r="N827" i="11"/>
  <c r="L827" i="11"/>
  <c r="M826" i="11"/>
  <c r="K826" i="11"/>
  <c r="M824" i="11"/>
  <c r="K824" i="11"/>
  <c r="N823" i="11"/>
  <c r="L823" i="11"/>
  <c r="N822" i="11"/>
  <c r="L822" i="11"/>
  <c r="N821" i="11"/>
  <c r="L821" i="11"/>
  <c r="M820" i="11"/>
  <c r="K820" i="11"/>
  <c r="C1001" i="11"/>
  <c r="K1001" i="11"/>
  <c r="M1000" i="11"/>
  <c r="C999" i="11"/>
  <c r="K999" i="11"/>
  <c r="M998" i="11"/>
  <c r="C997" i="11"/>
  <c r="K997" i="11"/>
  <c r="M996" i="11"/>
  <c r="D994" i="11"/>
  <c r="N994" i="11"/>
  <c r="L994" i="11"/>
  <c r="D993" i="11"/>
  <c r="N993" i="11"/>
  <c r="L993" i="11"/>
  <c r="D992" i="11"/>
  <c r="N992" i="11"/>
  <c r="L992" i="11"/>
  <c r="M991" i="11"/>
  <c r="K991" i="11"/>
  <c r="C990" i="11"/>
  <c r="M990" i="11"/>
  <c r="K990" i="11"/>
  <c r="C989" i="11"/>
  <c r="M989" i="11"/>
  <c r="K989" i="11"/>
  <c r="C988" i="11"/>
  <c r="M988" i="11"/>
  <c r="K988" i="11"/>
  <c r="C987" i="11"/>
  <c r="M987" i="11"/>
  <c r="K987" i="11"/>
  <c r="C986" i="11"/>
  <c r="M986" i="11"/>
  <c r="K986" i="11"/>
  <c r="C985" i="11"/>
  <c r="M985" i="11"/>
  <c r="K985" i="11"/>
  <c r="C984" i="11"/>
  <c r="M984" i="11"/>
  <c r="K984" i="11"/>
  <c r="L983" i="11"/>
  <c r="K982" i="11"/>
  <c r="L981" i="11"/>
  <c r="N980" i="11"/>
  <c r="M979" i="11"/>
  <c r="K979" i="11"/>
  <c r="M978" i="11"/>
  <c r="K978" i="11"/>
  <c r="N977" i="11"/>
  <c r="L977" i="11"/>
  <c r="N976" i="11"/>
  <c r="L976" i="11"/>
  <c r="N975" i="11"/>
  <c r="K973" i="11"/>
  <c r="L972" i="11"/>
  <c r="L971" i="11"/>
  <c r="L970" i="11"/>
  <c r="K969" i="11"/>
  <c r="M967" i="11"/>
  <c r="K967" i="11"/>
  <c r="N966" i="11"/>
  <c r="L966" i="11"/>
  <c r="N965" i="11"/>
  <c r="L965" i="11"/>
  <c r="M964" i="11"/>
  <c r="K964" i="11"/>
  <c r="M963" i="11"/>
  <c r="K963" i="11"/>
  <c r="M962" i="11"/>
  <c r="K962" i="11"/>
  <c r="N961" i="11"/>
  <c r="L961" i="11"/>
  <c r="N960" i="11"/>
  <c r="L960" i="11"/>
  <c r="N959" i="11"/>
  <c r="L959" i="11"/>
  <c r="M958" i="11"/>
  <c r="K958" i="11"/>
  <c r="M957" i="11"/>
  <c r="K957" i="11"/>
  <c r="N956" i="11"/>
  <c r="L956" i="11"/>
  <c r="N955" i="11"/>
  <c r="L955" i="11"/>
  <c r="N954" i="11"/>
  <c r="L954" i="11"/>
  <c r="M953" i="11"/>
  <c r="K953" i="11"/>
  <c r="M952" i="11"/>
  <c r="K952" i="11"/>
  <c r="M951" i="11"/>
  <c r="K951" i="11"/>
  <c r="N950" i="11"/>
  <c r="L950" i="11"/>
  <c r="N949" i="11"/>
  <c r="L949" i="11"/>
  <c r="M948" i="11"/>
  <c r="K948" i="11"/>
  <c r="M947" i="11"/>
  <c r="K947" i="11"/>
  <c r="M946" i="11"/>
  <c r="K946" i="11"/>
  <c r="N945" i="11"/>
  <c r="L945" i="11"/>
  <c r="N944" i="11"/>
  <c r="L944" i="11"/>
  <c r="N943" i="11"/>
  <c r="L943" i="11"/>
  <c r="M942" i="11"/>
  <c r="K942" i="11"/>
  <c r="M941" i="11"/>
  <c r="K941" i="11"/>
  <c r="N940" i="11"/>
  <c r="L940" i="11"/>
  <c r="N939" i="11"/>
  <c r="L939" i="11"/>
  <c r="N938" i="11"/>
  <c r="L938" i="11"/>
  <c r="M937" i="11"/>
  <c r="K937" i="11"/>
  <c r="M936" i="11"/>
  <c r="K936" i="11"/>
  <c r="M935" i="11"/>
  <c r="K935" i="11"/>
  <c r="N934" i="11"/>
  <c r="L934" i="11"/>
  <c r="N933" i="11"/>
  <c r="L933" i="11"/>
  <c r="M932" i="11"/>
  <c r="K932" i="11"/>
  <c r="M931" i="11"/>
  <c r="K931" i="11"/>
  <c r="M930" i="11"/>
  <c r="K930" i="11"/>
  <c r="N929" i="11"/>
  <c r="L929" i="11"/>
  <c r="N928" i="11"/>
  <c r="L928" i="11"/>
  <c r="N927" i="11"/>
  <c r="L927" i="11"/>
  <c r="M926" i="11"/>
  <c r="K926" i="11"/>
  <c r="M925" i="11"/>
  <c r="K925" i="11"/>
  <c r="N924" i="11"/>
  <c r="L924" i="11"/>
  <c r="N923" i="11"/>
  <c r="L923" i="11"/>
  <c r="N922" i="11"/>
  <c r="L922" i="11"/>
  <c r="M921" i="11"/>
  <c r="K921" i="11"/>
  <c r="M920" i="11"/>
  <c r="K920" i="11"/>
  <c r="M919" i="11"/>
  <c r="K919" i="11"/>
  <c r="N918" i="11"/>
  <c r="L918" i="11"/>
  <c r="N917" i="11"/>
  <c r="L917" i="11"/>
  <c r="M916" i="11"/>
  <c r="K916" i="11"/>
  <c r="M915" i="11"/>
  <c r="K915" i="11"/>
  <c r="M914" i="11"/>
  <c r="K914" i="11"/>
  <c r="N913" i="11"/>
  <c r="L913" i="11"/>
  <c r="N912" i="11"/>
  <c r="L912" i="11"/>
  <c r="L911" i="11"/>
  <c r="K910" i="11"/>
  <c r="M909" i="11"/>
  <c r="K909" i="11"/>
  <c r="N908" i="11"/>
  <c r="L908" i="11"/>
  <c r="N907" i="11"/>
  <c r="L907" i="11"/>
  <c r="L906" i="11"/>
  <c r="M904" i="11"/>
  <c r="K904" i="11"/>
  <c r="M903" i="11"/>
  <c r="K903" i="11"/>
  <c r="N902" i="11"/>
  <c r="L902" i="11"/>
  <c r="N901" i="11"/>
  <c r="L901" i="11"/>
  <c r="M900" i="11"/>
  <c r="K900" i="11"/>
  <c r="M899" i="11"/>
  <c r="K899" i="11"/>
  <c r="M898" i="11"/>
  <c r="K898" i="11"/>
  <c r="N897" i="11"/>
  <c r="L897" i="11"/>
  <c r="N896" i="11"/>
  <c r="L896" i="11"/>
  <c r="N895" i="11"/>
  <c r="L895" i="11"/>
  <c r="M894" i="11"/>
  <c r="K894" i="11"/>
  <c r="M893" i="11"/>
  <c r="K893" i="11"/>
  <c r="N892" i="11"/>
  <c r="L892" i="11"/>
  <c r="N891" i="11"/>
  <c r="L891" i="11"/>
  <c r="N890" i="11"/>
  <c r="L890" i="11"/>
  <c r="M889" i="11"/>
  <c r="K889" i="11"/>
  <c r="M888" i="11"/>
  <c r="K888" i="11"/>
  <c r="M887" i="11"/>
  <c r="K887" i="11"/>
  <c r="L886" i="11"/>
  <c r="N885" i="11"/>
  <c r="L885" i="11"/>
  <c r="M884" i="11"/>
  <c r="K884" i="11"/>
  <c r="K883" i="11"/>
  <c r="M882" i="11"/>
  <c r="K882" i="11"/>
  <c r="N881" i="11"/>
  <c r="L881" i="11"/>
  <c r="L880" i="11"/>
  <c r="L879" i="11"/>
  <c r="K878" i="11"/>
  <c r="N876" i="11"/>
  <c r="L876" i="11"/>
  <c r="N875" i="11"/>
  <c r="L875" i="11"/>
  <c r="N874" i="11"/>
  <c r="L874" i="11"/>
  <c r="K872" i="11"/>
  <c r="M871" i="11"/>
  <c r="K871" i="11"/>
  <c r="N870" i="11"/>
  <c r="L870" i="11"/>
  <c r="N869" i="11"/>
  <c r="L869" i="11"/>
  <c r="M868" i="11"/>
  <c r="K868" i="11"/>
  <c r="M867" i="11"/>
  <c r="K867" i="11"/>
  <c r="M866" i="11"/>
  <c r="K866" i="11"/>
  <c r="N865" i="11"/>
  <c r="L865" i="11"/>
  <c r="N864" i="11"/>
  <c r="L864" i="11"/>
  <c r="L863" i="11"/>
  <c r="M862" i="11"/>
  <c r="K862" i="11"/>
  <c r="N860" i="11"/>
  <c r="L860" i="11"/>
  <c r="N859" i="11"/>
  <c r="L859" i="11"/>
  <c r="N858" i="11"/>
  <c r="L858" i="11"/>
  <c r="M856" i="11"/>
  <c r="K856" i="11"/>
  <c r="N854" i="11"/>
  <c r="L854" i="11"/>
  <c r="N853" i="11"/>
  <c r="L853" i="11"/>
  <c r="M852" i="11"/>
  <c r="K852" i="11"/>
  <c r="M850" i="11"/>
  <c r="K850" i="11"/>
  <c r="N848" i="11"/>
  <c r="L848" i="11"/>
  <c r="N847" i="11"/>
  <c r="L847" i="11"/>
  <c r="N846" i="11"/>
  <c r="L846" i="11"/>
  <c r="N845" i="11"/>
  <c r="L845" i="11"/>
  <c r="M844" i="11"/>
  <c r="K844" i="11"/>
  <c r="M842" i="11"/>
  <c r="K842" i="11"/>
  <c r="N840" i="11"/>
  <c r="L840" i="11"/>
  <c r="N839" i="11"/>
  <c r="L839" i="11"/>
  <c r="N838" i="11"/>
  <c r="L838" i="11"/>
  <c r="N837" i="11"/>
  <c r="L837" i="11"/>
  <c r="M836" i="11"/>
  <c r="K836" i="11"/>
  <c r="K835" i="11"/>
  <c r="M834" i="11"/>
  <c r="K834" i="11"/>
  <c r="N832" i="11"/>
  <c r="L832" i="11"/>
  <c r="N831" i="11"/>
  <c r="L831" i="11"/>
  <c r="N830" i="11"/>
  <c r="L830" i="11"/>
  <c r="N829" i="11"/>
  <c r="L829" i="11"/>
  <c r="M828" i="11"/>
  <c r="K828" i="11"/>
  <c r="N826" i="11"/>
  <c r="L826" i="11"/>
  <c r="N825" i="11"/>
  <c r="L825" i="11"/>
  <c r="N824" i="11"/>
  <c r="L824" i="11"/>
  <c r="M822" i="11"/>
  <c r="K822" i="11"/>
  <c r="N820" i="11"/>
  <c r="L820" i="11"/>
  <c r="N819" i="11"/>
  <c r="L819" i="11"/>
  <c r="E676" i="11"/>
  <c r="E660" i="11"/>
  <c r="H562" i="11"/>
  <c r="E514" i="11"/>
  <c r="H508" i="11"/>
  <c r="F411" i="11"/>
  <c r="F916" i="11"/>
  <c r="F884" i="11"/>
  <c r="F868" i="11"/>
  <c r="E858" i="11"/>
  <c r="F826" i="11"/>
  <c r="E789" i="11"/>
  <c r="E771" i="11"/>
  <c r="E755" i="11"/>
  <c r="E749" i="11"/>
  <c r="F732" i="11"/>
  <c r="E727" i="11"/>
  <c r="E719" i="11"/>
  <c r="F712" i="11"/>
  <c r="H702" i="11"/>
  <c r="F976" i="11"/>
  <c r="J976" i="11" s="1"/>
  <c r="E950" i="11"/>
  <c r="F864" i="11"/>
  <c r="E854" i="11"/>
  <c r="E848" i="11"/>
  <c r="H846" i="11"/>
  <c r="E840" i="11"/>
  <c r="H838" i="11"/>
  <c r="E832" i="11"/>
  <c r="H830" i="11"/>
  <c r="E820" i="11"/>
  <c r="E809" i="11"/>
  <c r="E804" i="11"/>
  <c r="E785" i="11"/>
  <c r="E775" i="11"/>
  <c r="E759" i="11"/>
  <c r="E750" i="11"/>
  <c r="E739" i="11"/>
  <c r="E734" i="11"/>
  <c r="E723" i="11"/>
  <c r="E710" i="11"/>
  <c r="E700" i="11"/>
  <c r="F909" i="11"/>
  <c r="H866" i="11"/>
  <c r="E856" i="11"/>
  <c r="E850" i="11"/>
  <c r="E842" i="11"/>
  <c r="E834" i="11"/>
  <c r="E822" i="11"/>
  <c r="F803" i="11"/>
  <c r="E790" i="11"/>
  <c r="F769" i="11"/>
  <c r="E764" i="11"/>
  <c r="F753" i="11"/>
  <c r="F749" i="11"/>
  <c r="F741" i="11"/>
  <c r="E736" i="11"/>
  <c r="F725" i="11"/>
  <c r="E714" i="11"/>
  <c r="F708" i="11"/>
  <c r="E695" i="11"/>
  <c r="F684" i="11"/>
  <c r="E679" i="11"/>
  <c r="E674" i="11"/>
  <c r="E658" i="11"/>
  <c r="H636" i="11"/>
  <c r="F616" i="11"/>
  <c r="J616" i="11" s="1"/>
  <c r="E557" i="11"/>
  <c r="F554" i="11"/>
  <c r="E544" i="11"/>
  <c r="F538" i="11"/>
  <c r="F506" i="11"/>
  <c r="E496" i="11"/>
  <c r="E401" i="11"/>
  <c r="E393" i="11"/>
  <c r="E385" i="11"/>
  <c r="E377" i="11"/>
  <c r="E369" i="11"/>
  <c r="E361" i="11"/>
  <c r="E353" i="11"/>
  <c r="E683" i="11"/>
  <c r="E662" i="11"/>
  <c r="F656" i="11"/>
  <c r="J656" i="11" s="1"/>
  <c r="E583" i="11"/>
  <c r="F564" i="11"/>
  <c r="E532" i="11"/>
  <c r="F526" i="11"/>
  <c r="E513" i="11"/>
  <c r="F510" i="11"/>
  <c r="E508" i="11"/>
  <c r="E389" i="11"/>
  <c r="E381" i="11"/>
  <c r="E365" i="11"/>
  <c r="E357" i="11"/>
  <c r="E341" i="11"/>
  <c r="E325" i="11"/>
  <c r="E743" i="11"/>
  <c r="F978" i="11"/>
  <c r="H976" i="11"/>
  <c r="F943" i="11"/>
  <c r="H884" i="11"/>
  <c r="E869" i="11"/>
  <c r="F858" i="11"/>
  <c r="H856" i="11"/>
  <c r="F854" i="11"/>
  <c r="F852" i="11"/>
  <c r="F809" i="11"/>
  <c r="I809" i="11" s="1"/>
  <c r="E803" i="11"/>
  <c r="F801" i="11"/>
  <c r="E799" i="11"/>
  <c r="F789" i="11"/>
  <c r="F785" i="11"/>
  <c r="I785" i="11" s="1"/>
  <c r="E783" i="11"/>
  <c r="E747" i="11"/>
  <c r="E781" i="11"/>
  <c r="F779" i="11"/>
  <c r="E777" i="11"/>
  <c r="F775" i="11"/>
  <c r="E773" i="11"/>
  <c r="F771" i="11"/>
  <c r="E769" i="11"/>
  <c r="F767" i="11"/>
  <c r="E765" i="11"/>
  <c r="F763" i="11"/>
  <c r="E761" i="11"/>
  <c r="F759" i="11"/>
  <c r="E757" i="11"/>
  <c r="F755" i="11"/>
  <c r="I755" i="11" s="1"/>
  <c r="E753" i="11"/>
  <c r="F739" i="11"/>
  <c r="E737" i="11"/>
  <c r="H736" i="11"/>
  <c r="J736" i="11" s="1"/>
  <c r="F734" i="11"/>
  <c r="H732" i="11"/>
  <c r="E729" i="11"/>
  <c r="F727" i="11"/>
  <c r="E725" i="11"/>
  <c r="F723" i="11"/>
  <c r="F722" i="11"/>
  <c r="E721" i="11"/>
  <c r="F719" i="11"/>
  <c r="E717" i="11"/>
  <c r="H716" i="11"/>
  <c r="F714" i="11"/>
  <c r="H712" i="11"/>
  <c r="F710" i="11"/>
  <c r="E709" i="11"/>
  <c r="H708" i="11"/>
  <c r="F706" i="11"/>
  <c r="H704" i="11"/>
  <c r="F702" i="11"/>
  <c r="I702" i="11" s="1"/>
  <c r="H700" i="11"/>
  <c r="F695" i="11"/>
  <c r="E693" i="11"/>
  <c r="F691" i="11"/>
  <c r="E689" i="11"/>
  <c r="F686" i="11"/>
  <c r="H684" i="11"/>
  <c r="F683" i="11"/>
  <c r="F682" i="11"/>
  <c r="F679" i="11"/>
  <c r="F678" i="11"/>
  <c r="H676" i="11"/>
  <c r="I676" i="11" s="1"/>
  <c r="F674" i="11"/>
  <c r="F671" i="11"/>
  <c r="F667" i="11"/>
  <c r="E665" i="11"/>
  <c r="F662" i="11"/>
  <c r="H660" i="11"/>
  <c r="F658" i="11"/>
  <c r="I658" i="11" s="1"/>
  <c r="H656" i="11"/>
  <c r="H652" i="11"/>
  <c r="E621" i="11"/>
  <c r="H616" i="11"/>
  <c r="F614" i="11"/>
  <c r="H612" i="11"/>
  <c r="H604" i="11"/>
  <c r="H588" i="11"/>
  <c r="E585" i="11"/>
  <c r="F583" i="11"/>
  <c r="E577" i="11"/>
  <c r="F575" i="11"/>
  <c r="F557" i="11"/>
  <c r="H554" i="11"/>
  <c r="F553" i="11"/>
  <c r="F552" i="11"/>
  <c r="E551" i="11"/>
  <c r="F544" i="11"/>
  <c r="I544" i="11" s="1"/>
  <c r="E535" i="11"/>
  <c r="H534" i="11"/>
  <c r="F533" i="11"/>
  <c r="F532" i="11"/>
  <c r="E527" i="11"/>
  <c r="H526" i="11"/>
  <c r="E515" i="11"/>
  <c r="F513" i="11"/>
  <c r="E511" i="11"/>
  <c r="H510" i="11"/>
  <c r="F508" i="11"/>
  <c r="H506" i="11"/>
  <c r="E503" i="11"/>
  <c r="F496" i="11"/>
  <c r="F485" i="11"/>
  <c r="F429" i="11"/>
  <c r="F425" i="11"/>
  <c r="F417" i="11"/>
  <c r="F413" i="11"/>
  <c r="E411" i="11"/>
  <c r="E395" i="11"/>
  <c r="E391" i="11"/>
  <c r="E387" i="11"/>
  <c r="E383" i="11"/>
  <c r="E379" i="11"/>
  <c r="E375" i="11"/>
  <c r="E371" i="11"/>
  <c r="E367" i="11"/>
  <c r="E363" i="11"/>
  <c r="E359" i="11"/>
  <c r="E355" i="11"/>
  <c r="E351" i="11"/>
  <c r="E343" i="11"/>
  <c r="F341" i="11"/>
  <c r="E331" i="11"/>
  <c r="E279" i="11"/>
  <c r="F848" i="11"/>
  <c r="F844" i="11"/>
  <c r="F840" i="11"/>
  <c r="F836" i="11"/>
  <c r="F832" i="11"/>
  <c r="F828" i="11"/>
  <c r="H977" i="11"/>
  <c r="H965" i="11"/>
  <c r="H933" i="11"/>
  <c r="H897" i="11"/>
  <c r="H885" i="11"/>
  <c r="H881" i="11"/>
  <c r="H869" i="11"/>
  <c r="F850" i="11"/>
  <c r="F846" i="11"/>
  <c r="I846" i="11" s="1"/>
  <c r="F842" i="11"/>
  <c r="F838" i="11"/>
  <c r="F834" i="11"/>
  <c r="F830" i="11"/>
  <c r="I830" i="11" s="1"/>
  <c r="E645" i="11"/>
  <c r="H809" i="11"/>
  <c r="H803" i="11"/>
  <c r="H801" i="11"/>
  <c r="H799" i="11"/>
  <c r="H789" i="11"/>
  <c r="H787" i="11"/>
  <c r="H785" i="11"/>
  <c r="H783" i="11"/>
  <c r="H781" i="11"/>
  <c r="H779" i="11"/>
  <c r="H777" i="11"/>
  <c r="H775" i="11"/>
  <c r="H773" i="11"/>
  <c r="H771" i="11"/>
  <c r="H769" i="11"/>
  <c r="H767" i="11"/>
  <c r="I767" i="11" s="1"/>
  <c r="H765" i="11"/>
  <c r="H763" i="11"/>
  <c r="H761" i="11"/>
  <c r="H759" i="11"/>
  <c r="H757" i="11"/>
  <c r="H755" i="11"/>
  <c r="H753" i="11"/>
  <c r="H751" i="11"/>
  <c r="H749" i="11"/>
  <c r="H747" i="11"/>
  <c r="H745" i="11"/>
  <c r="H743" i="11"/>
  <c r="H741" i="11"/>
  <c r="H739" i="11"/>
  <c r="H737" i="11"/>
  <c r="H729" i="11"/>
  <c r="H727" i="11"/>
  <c r="J727" i="11" s="1"/>
  <c r="H725" i="11"/>
  <c r="H723" i="11"/>
  <c r="J723" i="11" s="1"/>
  <c r="H721" i="11"/>
  <c r="H719" i="11"/>
  <c r="H717" i="11"/>
  <c r="H695" i="11"/>
  <c r="I695" i="11" s="1"/>
  <c r="H693" i="11"/>
  <c r="H691" i="11"/>
  <c r="H689" i="11"/>
  <c r="H683" i="11"/>
  <c r="H679" i="11"/>
  <c r="H675" i="11"/>
  <c r="H671" i="11"/>
  <c r="H667" i="11"/>
  <c r="J667" i="11" s="1"/>
  <c r="H665" i="11"/>
  <c r="H642" i="11"/>
  <c r="H638" i="11"/>
  <c r="E427" i="11"/>
  <c r="H419" i="11"/>
  <c r="H617" i="11"/>
  <c r="H613" i="11"/>
  <c r="H609" i="11"/>
  <c r="H589" i="11"/>
  <c r="H585" i="11"/>
  <c r="H575" i="11"/>
  <c r="H557" i="11"/>
  <c r="I557" i="11" s="1"/>
  <c r="H553" i="11"/>
  <c r="H551" i="11"/>
  <c r="H535" i="11"/>
  <c r="H533" i="11"/>
  <c r="H527" i="11"/>
  <c r="H515" i="11"/>
  <c r="H513" i="11"/>
  <c r="H511" i="11"/>
  <c r="H485" i="11"/>
  <c r="E429" i="11"/>
  <c r="H425" i="11"/>
  <c r="E421" i="11"/>
  <c r="H413" i="11"/>
  <c r="J413" i="11" s="1"/>
  <c r="H411" i="11"/>
  <c r="H347" i="11"/>
  <c r="H343" i="11"/>
  <c r="H339" i="11"/>
  <c r="H335" i="11"/>
  <c r="H331" i="11"/>
  <c r="H327" i="11"/>
  <c r="H323" i="11"/>
  <c r="H315" i="11"/>
  <c r="H279" i="11"/>
  <c r="F251" i="11"/>
  <c r="A351" i="9"/>
  <c r="B351" i="9"/>
  <c r="A352" i="9"/>
  <c r="B352" i="9"/>
  <c r="A353" i="9"/>
  <c r="B353" i="9"/>
  <c r="A354" i="9"/>
  <c r="B354" i="9"/>
  <c r="A355" i="9"/>
  <c r="B355" i="9"/>
  <c r="A356" i="9"/>
  <c r="B356" i="9"/>
  <c r="A357" i="9"/>
  <c r="B357" i="9"/>
  <c r="A358" i="9"/>
  <c r="B358" i="9"/>
  <c r="A359" i="9"/>
  <c r="B359" i="9"/>
  <c r="A360" i="9"/>
  <c r="B360" i="9"/>
  <c r="A361" i="9"/>
  <c r="B361" i="9"/>
  <c r="A362" i="9"/>
  <c r="B362" i="9"/>
  <c r="A363" i="9"/>
  <c r="B363" i="9"/>
  <c r="A364" i="9"/>
  <c r="B364" i="9"/>
  <c r="A365" i="9"/>
  <c r="B365" i="9"/>
  <c r="A366" i="9"/>
  <c r="B366" i="9"/>
  <c r="A367" i="9"/>
  <c r="B367" i="9"/>
  <c r="A368" i="9"/>
  <c r="B368" i="9"/>
  <c r="A369" i="9"/>
  <c r="B369" i="9"/>
  <c r="A370" i="9"/>
  <c r="B370" i="9"/>
  <c r="A371" i="9"/>
  <c r="B371" i="9"/>
  <c r="A372" i="9"/>
  <c r="B372" i="9"/>
  <c r="A373" i="9"/>
  <c r="B373" i="9"/>
  <c r="A374" i="9"/>
  <c r="B374" i="9"/>
  <c r="A375" i="9"/>
  <c r="B375" i="9"/>
  <c r="A376" i="9"/>
  <c r="B376" i="9"/>
  <c r="A377" i="9"/>
  <c r="B377" i="9"/>
  <c r="A378" i="9"/>
  <c r="B378" i="9"/>
  <c r="A379" i="9"/>
  <c r="B379" i="9"/>
  <c r="A380" i="9"/>
  <c r="B380" i="9"/>
  <c r="A381" i="9"/>
  <c r="B381" i="9"/>
  <c r="A382" i="9"/>
  <c r="B382" i="9"/>
  <c r="A383" i="9"/>
  <c r="B383" i="9"/>
  <c r="A384" i="9"/>
  <c r="B384" i="9"/>
  <c r="A385" i="9"/>
  <c r="B385" i="9"/>
  <c r="A386" i="9"/>
  <c r="B386" i="9"/>
  <c r="A387" i="9"/>
  <c r="B387" i="9"/>
  <c r="A388" i="9"/>
  <c r="B388" i="9"/>
  <c r="A389" i="9"/>
  <c r="B389" i="9"/>
  <c r="A390" i="9"/>
  <c r="B390" i="9"/>
  <c r="A391" i="9"/>
  <c r="B391" i="9"/>
  <c r="A392" i="9"/>
  <c r="B392" i="9"/>
  <c r="A393" i="9"/>
  <c r="B393" i="9"/>
  <c r="A394" i="9"/>
  <c r="B394" i="9"/>
  <c r="A395" i="9"/>
  <c r="B395" i="9"/>
  <c r="A396" i="9"/>
  <c r="B396" i="9"/>
  <c r="A397" i="9"/>
  <c r="B397" i="9"/>
  <c r="A398" i="9"/>
  <c r="B398" i="9"/>
  <c r="A399" i="9"/>
  <c r="B399" i="9"/>
  <c r="A400" i="9"/>
  <c r="B400" i="9"/>
  <c r="A401" i="9"/>
  <c r="B401" i="9"/>
  <c r="A402" i="9"/>
  <c r="B402" i="9"/>
  <c r="A403" i="9"/>
  <c r="B403" i="9"/>
  <c r="A404" i="9"/>
  <c r="B404" i="9"/>
  <c r="A405" i="9"/>
  <c r="B405" i="9"/>
  <c r="A406" i="9"/>
  <c r="B406" i="9"/>
  <c r="A407" i="9"/>
  <c r="B407" i="9"/>
  <c r="A408" i="9"/>
  <c r="B408" i="9"/>
  <c r="A409" i="9"/>
  <c r="B409" i="9"/>
  <c r="A410" i="9"/>
  <c r="B410" i="9"/>
  <c r="D820" i="8"/>
  <c r="E820" i="8"/>
  <c r="D821" i="8"/>
  <c r="E821" i="8"/>
  <c r="D822" i="8"/>
  <c r="E822" i="8"/>
  <c r="D823" i="8"/>
  <c r="E823" i="8"/>
  <c r="D824" i="8"/>
  <c r="E824" i="8"/>
  <c r="D825" i="8"/>
  <c r="E825" i="8"/>
  <c r="D826" i="8"/>
  <c r="E826" i="8"/>
  <c r="D827" i="8"/>
  <c r="E827" i="8"/>
  <c r="D828" i="8"/>
  <c r="E828" i="8"/>
  <c r="D829" i="8"/>
  <c r="E829" i="8"/>
  <c r="D830" i="8"/>
  <c r="E830" i="8"/>
  <c r="D831" i="8"/>
  <c r="E831" i="8"/>
  <c r="D832" i="8"/>
  <c r="E832" i="8"/>
  <c r="D833" i="8"/>
  <c r="E833" i="8"/>
  <c r="D834" i="8"/>
  <c r="E834" i="8"/>
  <c r="D835" i="8"/>
  <c r="E835" i="8"/>
  <c r="D836" i="8"/>
  <c r="E836" i="8"/>
  <c r="D837" i="8"/>
  <c r="E837" i="8"/>
  <c r="D838" i="8"/>
  <c r="E838" i="8"/>
  <c r="D839" i="8"/>
  <c r="E839" i="8"/>
  <c r="D840" i="8"/>
  <c r="E840" i="8"/>
  <c r="D841" i="8"/>
  <c r="E841" i="8"/>
  <c r="D842" i="8"/>
  <c r="E842" i="8"/>
  <c r="D843" i="8"/>
  <c r="E843" i="8"/>
  <c r="D844" i="8"/>
  <c r="E844" i="8"/>
  <c r="D845" i="8"/>
  <c r="E845" i="8"/>
  <c r="D846" i="8"/>
  <c r="E846" i="8"/>
  <c r="D847" i="8"/>
  <c r="E847" i="8"/>
  <c r="D848" i="8"/>
  <c r="E848" i="8"/>
  <c r="D849" i="8"/>
  <c r="E849" i="8"/>
  <c r="D850" i="8"/>
  <c r="E850" i="8"/>
  <c r="D851" i="8"/>
  <c r="E851" i="8"/>
  <c r="D852" i="8"/>
  <c r="E852" i="8"/>
  <c r="D853" i="8"/>
  <c r="E853" i="8"/>
  <c r="D854" i="8"/>
  <c r="E854" i="8"/>
  <c r="D855" i="8"/>
  <c r="E855" i="8"/>
  <c r="D856" i="8"/>
  <c r="E856" i="8"/>
  <c r="D857" i="8"/>
  <c r="E857" i="8"/>
  <c r="D858" i="8"/>
  <c r="E858" i="8"/>
  <c r="D859" i="8"/>
  <c r="E859" i="8"/>
  <c r="D860" i="8"/>
  <c r="E860" i="8"/>
  <c r="D861" i="8"/>
  <c r="E861" i="8"/>
  <c r="D862" i="8"/>
  <c r="E862" i="8"/>
  <c r="D863" i="8"/>
  <c r="E863" i="8"/>
  <c r="D864" i="8"/>
  <c r="E864" i="8"/>
  <c r="D865" i="8"/>
  <c r="E865" i="8"/>
  <c r="D866" i="8"/>
  <c r="E866" i="8"/>
  <c r="D867" i="8"/>
  <c r="E867" i="8"/>
  <c r="D868" i="8"/>
  <c r="E868" i="8"/>
  <c r="D869" i="8"/>
  <c r="E869" i="8"/>
  <c r="D870" i="8"/>
  <c r="E870" i="8"/>
  <c r="D871" i="8"/>
  <c r="E871" i="8"/>
  <c r="D872" i="8"/>
  <c r="E872" i="8"/>
  <c r="D873" i="8"/>
  <c r="E873" i="8"/>
  <c r="D874" i="8"/>
  <c r="E874" i="8"/>
  <c r="D875" i="8"/>
  <c r="E875" i="8"/>
  <c r="D876" i="8"/>
  <c r="E876" i="8"/>
  <c r="D877" i="8"/>
  <c r="E877" i="8"/>
  <c r="D878" i="8"/>
  <c r="E878" i="8"/>
  <c r="D879" i="8"/>
  <c r="E879" i="8"/>
  <c r="D880" i="8"/>
  <c r="E880" i="8"/>
  <c r="D881" i="8"/>
  <c r="E881" i="8"/>
  <c r="D882" i="8"/>
  <c r="E882" i="8"/>
  <c r="D883" i="8"/>
  <c r="E883" i="8"/>
  <c r="D884" i="8"/>
  <c r="E884" i="8"/>
  <c r="D885" i="8"/>
  <c r="E885" i="8"/>
  <c r="D886" i="8"/>
  <c r="E886" i="8"/>
  <c r="D887" i="8"/>
  <c r="E887" i="8"/>
  <c r="D888" i="8"/>
  <c r="E888" i="8"/>
  <c r="D889" i="8"/>
  <c r="E889" i="8"/>
  <c r="D890" i="8"/>
  <c r="E890" i="8"/>
  <c r="D891" i="8"/>
  <c r="E891" i="8"/>
  <c r="D892" i="8"/>
  <c r="E892" i="8"/>
  <c r="D893" i="8"/>
  <c r="E893" i="8"/>
  <c r="D894" i="8"/>
  <c r="E894" i="8"/>
  <c r="D895" i="8"/>
  <c r="E895" i="8"/>
  <c r="D896" i="8"/>
  <c r="E896" i="8"/>
  <c r="D897" i="8"/>
  <c r="E897" i="8"/>
  <c r="D898" i="8"/>
  <c r="E898" i="8"/>
  <c r="D899" i="8"/>
  <c r="E899" i="8"/>
  <c r="D900" i="8"/>
  <c r="E900" i="8"/>
  <c r="D901" i="8"/>
  <c r="E901" i="8"/>
  <c r="D902" i="8"/>
  <c r="E902" i="8"/>
  <c r="D903" i="8"/>
  <c r="E903" i="8"/>
  <c r="D904" i="8"/>
  <c r="E904" i="8"/>
  <c r="D905" i="8"/>
  <c r="E905" i="8"/>
  <c r="D906" i="8"/>
  <c r="E906" i="8"/>
  <c r="D907" i="8"/>
  <c r="E907" i="8"/>
  <c r="D908" i="8"/>
  <c r="E908" i="8"/>
  <c r="D909" i="8"/>
  <c r="E909" i="8"/>
  <c r="D910" i="8"/>
  <c r="E910" i="8"/>
  <c r="D911" i="8"/>
  <c r="E911" i="8"/>
  <c r="D912" i="8"/>
  <c r="E912" i="8"/>
  <c r="D913" i="8"/>
  <c r="E913" i="8"/>
  <c r="D914" i="8"/>
  <c r="E914" i="8"/>
  <c r="D915" i="8"/>
  <c r="E915" i="8"/>
  <c r="D916" i="8"/>
  <c r="E916" i="8"/>
  <c r="D917" i="8"/>
  <c r="E917" i="8"/>
  <c r="D918" i="8"/>
  <c r="E918" i="8"/>
  <c r="D919" i="8"/>
  <c r="E919" i="8"/>
  <c r="D920" i="8"/>
  <c r="E920" i="8"/>
  <c r="D921" i="8"/>
  <c r="E921" i="8"/>
  <c r="D922" i="8"/>
  <c r="E922" i="8"/>
  <c r="D923" i="8"/>
  <c r="E923" i="8"/>
  <c r="D924" i="8"/>
  <c r="E924" i="8"/>
  <c r="D925" i="8"/>
  <c r="E925" i="8"/>
  <c r="D926" i="8"/>
  <c r="E926" i="8"/>
  <c r="D927" i="8"/>
  <c r="E927" i="8"/>
  <c r="D928" i="8"/>
  <c r="E928" i="8"/>
  <c r="D929" i="8"/>
  <c r="E929" i="8"/>
  <c r="D930" i="8"/>
  <c r="E930" i="8"/>
  <c r="D931" i="8"/>
  <c r="E931" i="8"/>
  <c r="D932" i="8"/>
  <c r="E932" i="8"/>
  <c r="D933" i="8"/>
  <c r="E933" i="8"/>
  <c r="D934" i="8"/>
  <c r="E934" i="8"/>
  <c r="D935" i="8"/>
  <c r="E935" i="8"/>
  <c r="D936" i="8"/>
  <c r="E936" i="8"/>
  <c r="D937" i="8"/>
  <c r="E937" i="8"/>
  <c r="D938" i="8"/>
  <c r="E938" i="8"/>
  <c r="D939" i="8"/>
  <c r="E939" i="8"/>
  <c r="D940" i="8"/>
  <c r="E940" i="8"/>
  <c r="D941" i="8"/>
  <c r="E941" i="8"/>
  <c r="D942" i="8"/>
  <c r="E942" i="8"/>
  <c r="D943" i="8"/>
  <c r="E943" i="8"/>
  <c r="D944" i="8"/>
  <c r="E944" i="8"/>
  <c r="D945" i="8"/>
  <c r="E945" i="8"/>
  <c r="D946" i="8"/>
  <c r="E946" i="8"/>
  <c r="D947" i="8"/>
  <c r="E947" i="8"/>
  <c r="D948" i="8"/>
  <c r="E948" i="8"/>
  <c r="D949" i="8"/>
  <c r="E949" i="8"/>
  <c r="D950" i="8"/>
  <c r="E950" i="8"/>
  <c r="D951" i="8"/>
  <c r="E951" i="8"/>
  <c r="D952" i="8"/>
  <c r="E952" i="8"/>
  <c r="D953" i="8"/>
  <c r="E953" i="8"/>
  <c r="D954" i="8"/>
  <c r="E954" i="8"/>
  <c r="D955" i="8"/>
  <c r="E955" i="8"/>
  <c r="D956" i="8"/>
  <c r="E956" i="8"/>
  <c r="D957" i="8"/>
  <c r="E957" i="8"/>
  <c r="D958" i="8"/>
  <c r="E958" i="8"/>
  <c r="D959" i="8"/>
  <c r="E959" i="8"/>
  <c r="D960" i="8"/>
  <c r="E960" i="8"/>
  <c r="D961" i="8"/>
  <c r="E961" i="8"/>
  <c r="D962" i="8"/>
  <c r="E962" i="8"/>
  <c r="D963" i="8"/>
  <c r="E963" i="8"/>
  <c r="D964" i="8"/>
  <c r="E964" i="8"/>
  <c r="D965" i="8"/>
  <c r="E965" i="8"/>
  <c r="D966" i="8"/>
  <c r="E966" i="8"/>
  <c r="D967" i="8"/>
  <c r="E967" i="8"/>
  <c r="D968" i="8"/>
  <c r="E968" i="8"/>
  <c r="D969" i="8"/>
  <c r="E969" i="8"/>
  <c r="D970" i="8"/>
  <c r="E970" i="8"/>
  <c r="D971" i="8"/>
  <c r="E971" i="8"/>
  <c r="D972" i="8"/>
  <c r="E972" i="8"/>
  <c r="D973" i="8"/>
  <c r="E973" i="8"/>
  <c r="D974" i="8"/>
  <c r="E974" i="8"/>
  <c r="D975" i="8"/>
  <c r="E975" i="8"/>
  <c r="D976" i="8"/>
  <c r="E976" i="8"/>
  <c r="D977" i="8"/>
  <c r="E977" i="8"/>
  <c r="D978" i="8"/>
  <c r="E978" i="8"/>
  <c r="D979" i="8"/>
  <c r="E979" i="8"/>
  <c r="D980" i="8"/>
  <c r="E980" i="8"/>
  <c r="D981" i="8"/>
  <c r="E981" i="8"/>
  <c r="D982" i="8"/>
  <c r="E982" i="8"/>
  <c r="D983" i="8"/>
  <c r="E983" i="8"/>
  <c r="D984" i="8"/>
  <c r="E984" i="8"/>
  <c r="D985" i="8"/>
  <c r="E985" i="8"/>
  <c r="D986" i="8"/>
  <c r="E986" i="8"/>
  <c r="D987" i="8"/>
  <c r="E987" i="8"/>
  <c r="D988" i="8"/>
  <c r="E988" i="8"/>
  <c r="D989" i="8"/>
  <c r="E989" i="8"/>
  <c r="D990" i="8"/>
  <c r="E990" i="8"/>
  <c r="D991" i="8"/>
  <c r="E991" i="8"/>
  <c r="D992" i="8"/>
  <c r="E992" i="8"/>
  <c r="D993" i="8"/>
  <c r="E993" i="8"/>
  <c r="D994" i="8"/>
  <c r="E994" i="8"/>
  <c r="D995" i="8"/>
  <c r="E995" i="8"/>
  <c r="D996" i="8"/>
  <c r="E996" i="8"/>
  <c r="D997" i="8"/>
  <c r="E997" i="8"/>
  <c r="D998" i="8"/>
  <c r="E998" i="8"/>
  <c r="D999" i="8"/>
  <c r="E999" i="8"/>
  <c r="D1000" i="8"/>
  <c r="E1000" i="8"/>
  <c r="D1001" i="8"/>
  <c r="E1001" i="8"/>
  <c r="D1002" i="8"/>
  <c r="E1002" i="8"/>
  <c r="F820" i="8"/>
  <c r="G820" i="8"/>
  <c r="F821" i="8"/>
  <c r="G821" i="8"/>
  <c r="F822" i="8"/>
  <c r="G822" i="8"/>
  <c r="F823" i="8"/>
  <c r="G823" i="8"/>
  <c r="F824" i="8"/>
  <c r="G824" i="8"/>
  <c r="F825" i="8"/>
  <c r="G825" i="8"/>
  <c r="F826" i="8"/>
  <c r="G826" i="8"/>
  <c r="F827" i="8"/>
  <c r="G827" i="8"/>
  <c r="F828" i="8"/>
  <c r="G828" i="8"/>
  <c r="F829" i="8"/>
  <c r="G829" i="8"/>
  <c r="F830" i="8"/>
  <c r="G830" i="8"/>
  <c r="F831" i="8"/>
  <c r="G831" i="8"/>
  <c r="F832" i="8"/>
  <c r="G832" i="8"/>
  <c r="F833" i="8"/>
  <c r="G833" i="8"/>
  <c r="F834" i="8"/>
  <c r="G834" i="8"/>
  <c r="F835" i="8"/>
  <c r="G835" i="8"/>
  <c r="F836" i="8"/>
  <c r="G836" i="8"/>
  <c r="F837" i="8"/>
  <c r="G837" i="8"/>
  <c r="F838" i="8"/>
  <c r="G838" i="8"/>
  <c r="F839" i="8"/>
  <c r="G839" i="8"/>
  <c r="F840" i="8"/>
  <c r="G840" i="8"/>
  <c r="F841" i="8"/>
  <c r="G841" i="8"/>
  <c r="F842" i="8"/>
  <c r="G842" i="8"/>
  <c r="F843" i="8"/>
  <c r="G843" i="8"/>
  <c r="F844" i="8"/>
  <c r="G844" i="8"/>
  <c r="F845" i="8"/>
  <c r="G845" i="8"/>
  <c r="F846" i="8"/>
  <c r="G846" i="8"/>
  <c r="F847" i="8"/>
  <c r="G847" i="8"/>
  <c r="F848" i="8"/>
  <c r="G848" i="8"/>
  <c r="F849" i="8"/>
  <c r="G849" i="8"/>
  <c r="F850" i="8"/>
  <c r="G850" i="8"/>
  <c r="F851" i="8"/>
  <c r="G851" i="8"/>
  <c r="F852" i="8"/>
  <c r="G852" i="8"/>
  <c r="F853" i="8"/>
  <c r="G853" i="8"/>
  <c r="F854" i="8"/>
  <c r="G854" i="8"/>
  <c r="F855" i="8"/>
  <c r="G855" i="8"/>
  <c r="F856" i="8"/>
  <c r="G856" i="8"/>
  <c r="F857" i="8"/>
  <c r="G857" i="8"/>
  <c r="F858" i="8"/>
  <c r="G858" i="8"/>
  <c r="F859" i="8"/>
  <c r="G859" i="8"/>
  <c r="F860" i="8"/>
  <c r="G860" i="8"/>
  <c r="F861" i="8"/>
  <c r="G861" i="8"/>
  <c r="F862" i="8"/>
  <c r="G862" i="8"/>
  <c r="F863" i="8"/>
  <c r="G863" i="8"/>
  <c r="F864" i="8"/>
  <c r="G864" i="8"/>
  <c r="F865" i="8"/>
  <c r="G865" i="8"/>
  <c r="F866" i="8"/>
  <c r="G866" i="8"/>
  <c r="F867" i="8"/>
  <c r="G867" i="8"/>
  <c r="F868" i="8"/>
  <c r="G868" i="8"/>
  <c r="F869" i="8"/>
  <c r="G869" i="8"/>
  <c r="F870" i="8"/>
  <c r="G870" i="8"/>
  <c r="F871" i="8"/>
  <c r="G871" i="8"/>
  <c r="F872" i="8"/>
  <c r="G872" i="8"/>
  <c r="F873" i="8"/>
  <c r="G873" i="8"/>
  <c r="F874" i="8"/>
  <c r="G874" i="8"/>
  <c r="F875" i="8"/>
  <c r="G875" i="8"/>
  <c r="F876" i="8"/>
  <c r="G876" i="8"/>
  <c r="F877" i="8"/>
  <c r="G877" i="8"/>
  <c r="F878" i="8"/>
  <c r="G878" i="8"/>
  <c r="F879" i="8"/>
  <c r="G879" i="8"/>
  <c r="F880" i="8"/>
  <c r="G880" i="8"/>
  <c r="F881" i="8"/>
  <c r="G881" i="8"/>
  <c r="F882" i="8"/>
  <c r="G882" i="8"/>
  <c r="F883" i="8"/>
  <c r="G883" i="8"/>
  <c r="F884" i="8"/>
  <c r="G884" i="8"/>
  <c r="F885" i="8"/>
  <c r="G885" i="8"/>
  <c r="F886" i="8"/>
  <c r="G886" i="8"/>
  <c r="F887" i="8"/>
  <c r="G887" i="8"/>
  <c r="F888" i="8"/>
  <c r="G888" i="8"/>
  <c r="F889" i="8"/>
  <c r="G889" i="8"/>
  <c r="F890" i="8"/>
  <c r="G890" i="8"/>
  <c r="F891" i="8"/>
  <c r="G891" i="8"/>
  <c r="F892" i="8"/>
  <c r="G892" i="8"/>
  <c r="F893" i="8"/>
  <c r="G893" i="8"/>
  <c r="F894" i="8"/>
  <c r="G894" i="8"/>
  <c r="F895" i="8"/>
  <c r="G895" i="8"/>
  <c r="F896" i="8"/>
  <c r="G896" i="8"/>
  <c r="F897" i="8"/>
  <c r="G897" i="8"/>
  <c r="F898" i="8"/>
  <c r="G898" i="8"/>
  <c r="F899" i="8"/>
  <c r="G899" i="8"/>
  <c r="F900" i="8"/>
  <c r="G900" i="8"/>
  <c r="F901" i="8"/>
  <c r="G901" i="8"/>
  <c r="F902" i="8"/>
  <c r="G902" i="8"/>
  <c r="F903" i="8"/>
  <c r="G903" i="8"/>
  <c r="F904" i="8"/>
  <c r="G904" i="8"/>
  <c r="F905" i="8"/>
  <c r="G905" i="8"/>
  <c r="F906" i="8"/>
  <c r="G906" i="8"/>
  <c r="F907" i="8"/>
  <c r="G907" i="8"/>
  <c r="F908" i="8"/>
  <c r="G908" i="8"/>
  <c r="F909" i="8"/>
  <c r="G909" i="8"/>
  <c r="F910" i="8"/>
  <c r="G910" i="8"/>
  <c r="F911" i="8"/>
  <c r="G911" i="8"/>
  <c r="F912" i="8"/>
  <c r="G912" i="8"/>
  <c r="F913" i="8"/>
  <c r="G913" i="8"/>
  <c r="F914" i="8"/>
  <c r="G914" i="8"/>
  <c r="F915" i="8"/>
  <c r="G915" i="8"/>
  <c r="F916" i="8"/>
  <c r="G916" i="8"/>
  <c r="F917" i="8"/>
  <c r="G917" i="8"/>
  <c r="F918" i="8"/>
  <c r="G918" i="8"/>
  <c r="F919" i="8"/>
  <c r="G919" i="8"/>
  <c r="F920" i="8"/>
  <c r="G920" i="8"/>
  <c r="F921" i="8"/>
  <c r="G921" i="8"/>
  <c r="F922" i="8"/>
  <c r="G922" i="8"/>
  <c r="F923" i="8"/>
  <c r="G923" i="8"/>
  <c r="F924" i="8"/>
  <c r="G924" i="8"/>
  <c r="F925" i="8"/>
  <c r="G925" i="8"/>
  <c r="F926" i="8"/>
  <c r="G926" i="8"/>
  <c r="F927" i="8"/>
  <c r="G927" i="8"/>
  <c r="F928" i="8"/>
  <c r="G928" i="8"/>
  <c r="F929" i="8"/>
  <c r="G929" i="8"/>
  <c r="F930" i="8"/>
  <c r="G930" i="8"/>
  <c r="F931" i="8"/>
  <c r="G931" i="8"/>
  <c r="F932" i="8"/>
  <c r="G932" i="8"/>
  <c r="F933" i="8"/>
  <c r="G933" i="8"/>
  <c r="F934" i="8"/>
  <c r="G934" i="8"/>
  <c r="F935" i="8"/>
  <c r="G935" i="8"/>
  <c r="F936" i="8"/>
  <c r="G936" i="8"/>
  <c r="F937" i="8"/>
  <c r="G937" i="8"/>
  <c r="F938" i="8"/>
  <c r="G938" i="8"/>
  <c r="F939" i="8"/>
  <c r="G939" i="8"/>
  <c r="F940" i="8"/>
  <c r="G940" i="8"/>
  <c r="F941" i="8"/>
  <c r="G941" i="8"/>
  <c r="F942" i="8"/>
  <c r="G942" i="8"/>
  <c r="F943" i="8"/>
  <c r="G943" i="8"/>
  <c r="F944" i="8"/>
  <c r="G944" i="8"/>
  <c r="F945" i="8"/>
  <c r="G945" i="8"/>
  <c r="F946" i="8"/>
  <c r="G946" i="8"/>
  <c r="F947" i="8"/>
  <c r="G947" i="8"/>
  <c r="F948" i="8"/>
  <c r="G948" i="8"/>
  <c r="F949" i="8"/>
  <c r="G949" i="8"/>
  <c r="F950" i="8"/>
  <c r="G950" i="8"/>
  <c r="F951" i="8"/>
  <c r="G951" i="8"/>
  <c r="F952" i="8"/>
  <c r="G952" i="8"/>
  <c r="F953" i="8"/>
  <c r="G953" i="8"/>
  <c r="F954" i="8"/>
  <c r="G954" i="8"/>
  <c r="F955" i="8"/>
  <c r="G955" i="8"/>
  <c r="F956" i="8"/>
  <c r="G956" i="8"/>
  <c r="F957" i="8"/>
  <c r="G957" i="8"/>
  <c r="F958" i="8"/>
  <c r="G958" i="8"/>
  <c r="F959" i="8"/>
  <c r="G959" i="8"/>
  <c r="F960" i="8"/>
  <c r="G960" i="8"/>
  <c r="F961" i="8"/>
  <c r="G961" i="8"/>
  <c r="F962" i="8"/>
  <c r="G962" i="8"/>
  <c r="F963" i="8"/>
  <c r="G963" i="8"/>
  <c r="F964" i="8"/>
  <c r="G964" i="8"/>
  <c r="F965" i="8"/>
  <c r="G965" i="8"/>
  <c r="F966" i="8"/>
  <c r="G966" i="8"/>
  <c r="F967" i="8"/>
  <c r="G967" i="8"/>
  <c r="F968" i="8"/>
  <c r="G968" i="8"/>
  <c r="F969" i="8"/>
  <c r="G969" i="8"/>
  <c r="F970" i="8"/>
  <c r="G970" i="8"/>
  <c r="F971" i="8"/>
  <c r="G971" i="8"/>
  <c r="F972" i="8"/>
  <c r="G972" i="8"/>
  <c r="F973" i="8"/>
  <c r="G973" i="8"/>
  <c r="F974" i="8"/>
  <c r="G974" i="8"/>
  <c r="F975" i="8"/>
  <c r="G975" i="8"/>
  <c r="F976" i="8"/>
  <c r="G976" i="8"/>
  <c r="F977" i="8"/>
  <c r="G977" i="8"/>
  <c r="F978" i="8"/>
  <c r="G978" i="8"/>
  <c r="F979" i="8"/>
  <c r="G979" i="8"/>
  <c r="F980" i="8"/>
  <c r="G980" i="8"/>
  <c r="F981" i="8"/>
  <c r="G981" i="8"/>
  <c r="F982" i="8"/>
  <c r="G982" i="8"/>
  <c r="F983" i="8"/>
  <c r="G983" i="8"/>
  <c r="F984" i="8"/>
  <c r="G984" i="8"/>
  <c r="F985" i="8"/>
  <c r="G985" i="8"/>
  <c r="F986" i="8"/>
  <c r="G986" i="8"/>
  <c r="F987" i="8"/>
  <c r="G987" i="8"/>
  <c r="F988" i="8"/>
  <c r="G988" i="8"/>
  <c r="F989" i="8"/>
  <c r="G989" i="8"/>
  <c r="F990" i="8"/>
  <c r="G990" i="8"/>
  <c r="F991" i="8"/>
  <c r="G991" i="8"/>
  <c r="F992" i="8"/>
  <c r="G992" i="8"/>
  <c r="F993" i="8"/>
  <c r="G993" i="8"/>
  <c r="F994" i="8"/>
  <c r="G994" i="8"/>
  <c r="F995" i="8"/>
  <c r="G995" i="8"/>
  <c r="F996" i="8"/>
  <c r="G996" i="8"/>
  <c r="F997" i="8"/>
  <c r="G997" i="8"/>
  <c r="F998" i="8"/>
  <c r="G998" i="8"/>
  <c r="F999" i="8"/>
  <c r="G999" i="8"/>
  <c r="F1000" i="8"/>
  <c r="G1000" i="8"/>
  <c r="F1001" i="8"/>
  <c r="G1001" i="8"/>
  <c r="F1002" i="8"/>
  <c r="G1002" i="8"/>
  <c r="A3" i="9"/>
  <c r="B3" i="9"/>
  <c r="A4" i="9"/>
  <c r="B4" i="9"/>
  <c r="A5" i="9"/>
  <c r="B5" i="9"/>
  <c r="A6" i="9"/>
  <c r="B6" i="9"/>
  <c r="A7" i="9"/>
  <c r="B7" i="9"/>
  <c r="A8" i="9"/>
  <c r="B8" i="9"/>
  <c r="A9" i="9"/>
  <c r="B9" i="9"/>
  <c r="A10" i="9"/>
  <c r="B10" i="9"/>
  <c r="A11" i="9"/>
  <c r="B11" i="9"/>
  <c r="A12" i="9"/>
  <c r="B12" i="9"/>
  <c r="A13" i="9"/>
  <c r="B13" i="9"/>
  <c r="A14" i="9"/>
  <c r="B14" i="9"/>
  <c r="A15" i="9"/>
  <c r="B15" i="9"/>
  <c r="A16" i="9"/>
  <c r="B16" i="9"/>
  <c r="A17" i="9"/>
  <c r="B17" i="9"/>
  <c r="A18" i="9"/>
  <c r="B18" i="9"/>
  <c r="A19" i="9"/>
  <c r="B19" i="9"/>
  <c r="A20" i="9"/>
  <c r="B20" i="9"/>
  <c r="A21" i="9"/>
  <c r="B21" i="9"/>
  <c r="A22" i="9"/>
  <c r="B22" i="9"/>
  <c r="A23" i="9"/>
  <c r="B23" i="9"/>
  <c r="A24" i="9"/>
  <c r="B24" i="9"/>
  <c r="A25" i="9"/>
  <c r="B25" i="9"/>
  <c r="A26" i="9"/>
  <c r="B26" i="9"/>
  <c r="A27" i="9"/>
  <c r="B27" i="9"/>
  <c r="A28" i="9"/>
  <c r="B28" i="9"/>
  <c r="A29" i="9"/>
  <c r="B29" i="9"/>
  <c r="A30" i="9"/>
  <c r="B30" i="9"/>
  <c r="A31" i="9"/>
  <c r="B31" i="9"/>
  <c r="A32" i="9"/>
  <c r="B32" i="9"/>
  <c r="A33" i="9"/>
  <c r="B33" i="9"/>
  <c r="A34" i="9"/>
  <c r="B34" i="9"/>
  <c r="A35" i="9"/>
  <c r="B35" i="9"/>
  <c r="A36" i="9"/>
  <c r="B36" i="9"/>
  <c r="A37" i="9"/>
  <c r="B37" i="9"/>
  <c r="A38" i="9"/>
  <c r="B38" i="9"/>
  <c r="A39" i="9"/>
  <c r="B39" i="9"/>
  <c r="A40" i="9"/>
  <c r="B40" i="9"/>
  <c r="A41" i="9"/>
  <c r="B41" i="9"/>
  <c r="A42" i="9"/>
  <c r="B42" i="9"/>
  <c r="A43" i="9"/>
  <c r="B43" i="9"/>
  <c r="A44" i="9"/>
  <c r="B44" i="9"/>
  <c r="A45" i="9"/>
  <c r="B45" i="9"/>
  <c r="A46" i="9"/>
  <c r="B46" i="9"/>
  <c r="A47" i="9"/>
  <c r="B47" i="9"/>
  <c r="A48" i="9"/>
  <c r="B48" i="9"/>
  <c r="A49" i="9"/>
  <c r="B49" i="9"/>
  <c r="A50" i="9"/>
  <c r="B50" i="9"/>
  <c r="A51" i="9"/>
  <c r="B51" i="9"/>
  <c r="A52" i="9"/>
  <c r="B52" i="9"/>
  <c r="A53" i="9"/>
  <c r="B53" i="9"/>
  <c r="A54" i="9"/>
  <c r="B54" i="9"/>
  <c r="A55" i="9"/>
  <c r="B55" i="9"/>
  <c r="A56" i="9"/>
  <c r="B56" i="9"/>
  <c r="A57" i="9"/>
  <c r="B57" i="9"/>
  <c r="A58" i="9"/>
  <c r="B58" i="9"/>
  <c r="A59" i="9"/>
  <c r="B59" i="9"/>
  <c r="A60" i="9"/>
  <c r="B60" i="9"/>
  <c r="A61" i="9"/>
  <c r="B61" i="9"/>
  <c r="A62" i="9"/>
  <c r="B62" i="9"/>
  <c r="A63" i="9"/>
  <c r="B63" i="9"/>
  <c r="A64" i="9"/>
  <c r="B64" i="9"/>
  <c r="A65" i="9"/>
  <c r="B65" i="9"/>
  <c r="A66" i="9"/>
  <c r="B66" i="9"/>
  <c r="A67" i="9"/>
  <c r="B67" i="9"/>
  <c r="A68" i="9"/>
  <c r="B68" i="9"/>
  <c r="A69" i="9"/>
  <c r="B69" i="9"/>
  <c r="A70" i="9"/>
  <c r="B70" i="9"/>
  <c r="A71" i="9"/>
  <c r="B71" i="9"/>
  <c r="A72" i="9"/>
  <c r="B72" i="9"/>
  <c r="A73" i="9"/>
  <c r="B73" i="9"/>
  <c r="A74" i="9"/>
  <c r="B74" i="9"/>
  <c r="A75" i="9"/>
  <c r="B75" i="9"/>
  <c r="A76" i="9"/>
  <c r="B76" i="9"/>
  <c r="A77" i="9"/>
  <c r="B77" i="9"/>
  <c r="A78" i="9"/>
  <c r="B78" i="9"/>
  <c r="A79" i="9"/>
  <c r="B79" i="9"/>
  <c r="A80" i="9"/>
  <c r="B80" i="9"/>
  <c r="A81" i="9"/>
  <c r="B81" i="9"/>
  <c r="A82" i="9"/>
  <c r="B82" i="9"/>
  <c r="A83" i="9"/>
  <c r="B83" i="9"/>
  <c r="A84" i="9"/>
  <c r="B84" i="9"/>
  <c r="A85" i="9"/>
  <c r="B85" i="9"/>
  <c r="A86" i="9"/>
  <c r="B86" i="9"/>
  <c r="A87" i="9"/>
  <c r="B87" i="9"/>
  <c r="A88" i="9"/>
  <c r="B88" i="9"/>
  <c r="A89" i="9"/>
  <c r="B89" i="9"/>
  <c r="A90" i="9"/>
  <c r="B90" i="9"/>
  <c r="A91" i="9"/>
  <c r="B91" i="9"/>
  <c r="A92" i="9"/>
  <c r="B92" i="9"/>
  <c r="A93" i="9"/>
  <c r="B93" i="9"/>
  <c r="A94" i="9"/>
  <c r="B94" i="9"/>
  <c r="A95" i="9"/>
  <c r="B95" i="9"/>
  <c r="A96" i="9"/>
  <c r="B96" i="9"/>
  <c r="A97" i="9"/>
  <c r="B97" i="9"/>
  <c r="A98" i="9"/>
  <c r="B98" i="9"/>
  <c r="A99" i="9"/>
  <c r="B99" i="9"/>
  <c r="A100" i="9"/>
  <c r="B100" i="9"/>
  <c r="A101" i="9"/>
  <c r="B101" i="9"/>
  <c r="A102" i="9"/>
  <c r="B102" i="9"/>
  <c r="A103" i="9"/>
  <c r="B103" i="9"/>
  <c r="A104" i="9"/>
  <c r="B104" i="9"/>
  <c r="A105" i="9"/>
  <c r="B105" i="9"/>
  <c r="A106" i="9"/>
  <c r="B106" i="9"/>
  <c r="A107" i="9"/>
  <c r="B107" i="9"/>
  <c r="A108" i="9"/>
  <c r="B108" i="9"/>
  <c r="A109" i="9"/>
  <c r="B109" i="9"/>
  <c r="A110" i="9"/>
  <c r="B110" i="9"/>
  <c r="A111" i="9"/>
  <c r="B111" i="9"/>
  <c r="A112" i="9"/>
  <c r="B112" i="9"/>
  <c r="A113" i="9"/>
  <c r="B113" i="9"/>
  <c r="A114" i="9"/>
  <c r="B114" i="9"/>
  <c r="A115" i="9"/>
  <c r="B115" i="9"/>
  <c r="A116" i="9"/>
  <c r="B116" i="9"/>
  <c r="A117" i="9"/>
  <c r="B117" i="9"/>
  <c r="A118" i="9"/>
  <c r="B118" i="9"/>
  <c r="A119" i="9"/>
  <c r="B119" i="9"/>
  <c r="A120" i="9"/>
  <c r="B120" i="9"/>
  <c r="A121" i="9"/>
  <c r="B121" i="9"/>
  <c r="A122" i="9"/>
  <c r="B122" i="9"/>
  <c r="A123" i="9"/>
  <c r="B123" i="9"/>
  <c r="A125" i="9"/>
  <c r="B125" i="9"/>
  <c r="A126" i="9"/>
  <c r="B126" i="9"/>
  <c r="A127" i="9"/>
  <c r="B127" i="9"/>
  <c r="A128" i="9"/>
  <c r="B128" i="9"/>
  <c r="A129" i="9"/>
  <c r="B129" i="9"/>
  <c r="A130" i="9"/>
  <c r="B130" i="9"/>
  <c r="A131" i="9"/>
  <c r="B131" i="9"/>
  <c r="A132" i="9"/>
  <c r="B132" i="9"/>
  <c r="A133" i="9"/>
  <c r="B133" i="9"/>
  <c r="A134" i="9"/>
  <c r="B134" i="9"/>
  <c r="A135" i="9"/>
  <c r="B135" i="9"/>
  <c r="A136" i="9"/>
  <c r="B136" i="9"/>
  <c r="A137" i="9"/>
  <c r="B137" i="9"/>
  <c r="A138" i="9"/>
  <c r="B138" i="9"/>
  <c r="A139" i="9"/>
  <c r="B139" i="9"/>
  <c r="A140" i="9"/>
  <c r="B140" i="9"/>
  <c r="A141" i="9"/>
  <c r="B141" i="9"/>
  <c r="A142" i="9"/>
  <c r="B142" i="9"/>
  <c r="A143" i="9"/>
  <c r="B143" i="9"/>
  <c r="A144" i="9"/>
  <c r="B144" i="9"/>
  <c r="A145" i="9"/>
  <c r="B145" i="9"/>
  <c r="A146" i="9"/>
  <c r="B146" i="9"/>
  <c r="A147" i="9"/>
  <c r="B147" i="9"/>
  <c r="A148" i="9"/>
  <c r="B148" i="9"/>
  <c r="A149" i="9"/>
  <c r="B149" i="9"/>
  <c r="A150" i="9"/>
  <c r="B150" i="9"/>
  <c r="A151" i="9"/>
  <c r="B151" i="9"/>
  <c r="A152" i="9"/>
  <c r="B152" i="9"/>
  <c r="A153" i="9"/>
  <c r="B153" i="9"/>
  <c r="A154" i="9"/>
  <c r="B154" i="9"/>
  <c r="A155" i="9"/>
  <c r="B155" i="9"/>
  <c r="A156" i="9"/>
  <c r="B156" i="9"/>
  <c r="A157" i="9"/>
  <c r="B157" i="9"/>
  <c r="A158" i="9"/>
  <c r="B158" i="9"/>
  <c r="A159" i="9"/>
  <c r="B159" i="9"/>
  <c r="A160" i="9"/>
  <c r="B160" i="9"/>
  <c r="A161" i="9"/>
  <c r="B161" i="9"/>
  <c r="A162" i="9"/>
  <c r="B162" i="9"/>
  <c r="A163" i="9"/>
  <c r="B163" i="9"/>
  <c r="A164" i="9"/>
  <c r="B164" i="9"/>
  <c r="A165" i="9"/>
  <c r="B165" i="9"/>
  <c r="A166" i="9"/>
  <c r="B166" i="9"/>
  <c r="A167" i="9"/>
  <c r="B167" i="9"/>
  <c r="A168" i="9"/>
  <c r="B168" i="9"/>
  <c r="A169" i="9"/>
  <c r="B169" i="9"/>
  <c r="A170" i="9"/>
  <c r="B170" i="9"/>
  <c r="A171" i="9"/>
  <c r="B171" i="9"/>
  <c r="A172" i="9"/>
  <c r="B172" i="9"/>
  <c r="A173" i="9"/>
  <c r="B173" i="9"/>
  <c r="A174" i="9"/>
  <c r="B174" i="9"/>
  <c r="A175" i="9"/>
  <c r="B175" i="9"/>
  <c r="A176" i="9"/>
  <c r="B176" i="9"/>
  <c r="A177" i="9"/>
  <c r="B177" i="9"/>
  <c r="A178" i="9"/>
  <c r="B178" i="9"/>
  <c r="A179" i="9"/>
  <c r="B179" i="9"/>
  <c r="A180" i="9"/>
  <c r="B180" i="9"/>
  <c r="A181" i="9"/>
  <c r="B181" i="9"/>
  <c r="A182" i="9"/>
  <c r="B182" i="9"/>
  <c r="A183" i="9"/>
  <c r="B183" i="9"/>
  <c r="A184" i="9"/>
  <c r="B184" i="9"/>
  <c r="A185" i="9"/>
  <c r="B185" i="9"/>
  <c r="A186" i="9"/>
  <c r="B186" i="9"/>
  <c r="A187" i="9"/>
  <c r="B187" i="9"/>
  <c r="A188" i="9"/>
  <c r="B188" i="9"/>
  <c r="A189" i="9"/>
  <c r="B189" i="9"/>
  <c r="A190" i="9"/>
  <c r="B190" i="9"/>
  <c r="A191" i="9"/>
  <c r="B191" i="9"/>
  <c r="A192" i="9"/>
  <c r="B192" i="9"/>
  <c r="A193" i="9"/>
  <c r="B193" i="9"/>
  <c r="A194" i="9"/>
  <c r="B194" i="9"/>
  <c r="A195" i="9"/>
  <c r="B195" i="9"/>
  <c r="A196" i="9"/>
  <c r="B196" i="9"/>
  <c r="A197" i="9"/>
  <c r="B197" i="9"/>
  <c r="A198" i="9"/>
  <c r="B198" i="9"/>
  <c r="A199" i="9"/>
  <c r="B199" i="9"/>
  <c r="A200" i="9"/>
  <c r="B200" i="9"/>
  <c r="A201" i="9"/>
  <c r="B201" i="9"/>
  <c r="A202" i="9"/>
  <c r="B202" i="9"/>
  <c r="A203" i="9"/>
  <c r="B203" i="9"/>
  <c r="A204" i="9"/>
  <c r="B204" i="9"/>
  <c r="A205" i="9"/>
  <c r="B205" i="9"/>
  <c r="A206" i="9"/>
  <c r="C206" i="9" s="1"/>
  <c r="B206" i="9"/>
  <c r="A207" i="9"/>
  <c r="B207" i="9"/>
  <c r="A208" i="9"/>
  <c r="B208" i="9"/>
  <c r="A209" i="9"/>
  <c r="B209" i="9"/>
  <c r="A210" i="9"/>
  <c r="B210" i="9"/>
  <c r="A211" i="9"/>
  <c r="B211" i="9"/>
  <c r="A212" i="9"/>
  <c r="B212" i="9"/>
  <c r="A213" i="9"/>
  <c r="B213" i="9"/>
  <c r="A214" i="9"/>
  <c r="B214" i="9"/>
  <c r="A215" i="9"/>
  <c r="B215" i="9"/>
  <c r="A216" i="9"/>
  <c r="B216" i="9"/>
  <c r="A217" i="9"/>
  <c r="B217" i="9"/>
  <c r="A218" i="9"/>
  <c r="B218" i="9"/>
  <c r="A219" i="9"/>
  <c r="B219" i="9"/>
  <c r="A220" i="9"/>
  <c r="B220" i="9"/>
  <c r="A221" i="9"/>
  <c r="B221" i="9"/>
  <c r="A222" i="9"/>
  <c r="B222" i="9"/>
  <c r="A223" i="9"/>
  <c r="B223" i="9"/>
  <c r="A224" i="9"/>
  <c r="B224" i="9"/>
  <c r="A225" i="9"/>
  <c r="B225" i="9"/>
  <c r="A226" i="9"/>
  <c r="B226" i="9"/>
  <c r="A227" i="9"/>
  <c r="B227" i="9"/>
  <c r="A228" i="9"/>
  <c r="B228" i="9"/>
  <c r="A229" i="9"/>
  <c r="B229" i="9"/>
  <c r="A230" i="9"/>
  <c r="B230" i="9"/>
  <c r="A231" i="9"/>
  <c r="B231" i="9"/>
  <c r="A232" i="9"/>
  <c r="B232" i="9"/>
  <c r="A233" i="9"/>
  <c r="B233" i="9"/>
  <c r="A234" i="9"/>
  <c r="B234" i="9"/>
  <c r="A235" i="9"/>
  <c r="B235" i="9"/>
  <c r="A236" i="9"/>
  <c r="B236" i="9"/>
  <c r="A237" i="9"/>
  <c r="B237" i="9"/>
  <c r="A238" i="9"/>
  <c r="B238" i="9"/>
  <c r="A239" i="9"/>
  <c r="B239" i="9"/>
  <c r="A240" i="9"/>
  <c r="B240" i="9"/>
  <c r="A241" i="9"/>
  <c r="B241" i="9"/>
  <c r="A242" i="9"/>
  <c r="B242" i="9"/>
  <c r="A243" i="9"/>
  <c r="B243" i="9"/>
  <c r="A244" i="9"/>
  <c r="B244" i="9"/>
  <c r="A245" i="9"/>
  <c r="B245" i="9"/>
  <c r="A246" i="9"/>
  <c r="B246" i="9"/>
  <c r="A247" i="9"/>
  <c r="B247" i="9"/>
  <c r="A248" i="9"/>
  <c r="B248" i="9"/>
  <c r="A249" i="9"/>
  <c r="B249" i="9"/>
  <c r="A250" i="9"/>
  <c r="B250" i="9"/>
  <c r="A251" i="9"/>
  <c r="B251" i="9"/>
  <c r="A252" i="9"/>
  <c r="B252" i="9"/>
  <c r="A253" i="9"/>
  <c r="B253" i="9"/>
  <c r="A254" i="9"/>
  <c r="B254" i="9"/>
  <c r="A255" i="9"/>
  <c r="B255" i="9"/>
  <c r="A256" i="9"/>
  <c r="B256" i="9"/>
  <c r="A257" i="9"/>
  <c r="B257" i="9"/>
  <c r="A258" i="9"/>
  <c r="B258" i="9"/>
  <c r="A259" i="9"/>
  <c r="B259" i="9"/>
  <c r="A260" i="9"/>
  <c r="B260" i="9"/>
  <c r="A261" i="9"/>
  <c r="B261" i="9"/>
  <c r="A262" i="9"/>
  <c r="B262" i="9"/>
  <c r="A263" i="9"/>
  <c r="B263" i="9"/>
  <c r="A264" i="9"/>
  <c r="B264" i="9"/>
  <c r="A265" i="9"/>
  <c r="B265" i="9"/>
  <c r="A266" i="9"/>
  <c r="B266" i="9"/>
  <c r="A267" i="9"/>
  <c r="B267" i="9"/>
  <c r="A268" i="9"/>
  <c r="B268" i="9"/>
  <c r="A269" i="9"/>
  <c r="B269" i="9"/>
  <c r="A270" i="9"/>
  <c r="B270" i="9"/>
  <c r="A271" i="9"/>
  <c r="B271" i="9"/>
  <c r="A272" i="9"/>
  <c r="B272" i="9"/>
  <c r="A273" i="9"/>
  <c r="B273" i="9"/>
  <c r="A274" i="9"/>
  <c r="B274" i="9"/>
  <c r="A275" i="9"/>
  <c r="B275" i="9"/>
  <c r="A276" i="9"/>
  <c r="B276" i="9"/>
  <c r="A277" i="9"/>
  <c r="B277" i="9"/>
  <c r="A278" i="9"/>
  <c r="B278" i="9"/>
  <c r="A279" i="9"/>
  <c r="B279" i="9"/>
  <c r="A280" i="9"/>
  <c r="B280" i="9"/>
  <c r="A281" i="9"/>
  <c r="B281" i="9"/>
  <c r="A282" i="9"/>
  <c r="B282" i="9"/>
  <c r="A283" i="9"/>
  <c r="B283" i="9"/>
  <c r="A284" i="9"/>
  <c r="C284" i="9" s="1"/>
  <c r="D284" i="9" s="1"/>
  <c r="B284" i="9"/>
  <c r="A285" i="9"/>
  <c r="B285" i="9"/>
  <c r="A286" i="9"/>
  <c r="B286" i="9"/>
  <c r="A287" i="9"/>
  <c r="B287" i="9"/>
  <c r="A288" i="9"/>
  <c r="B288" i="9"/>
  <c r="A289" i="9"/>
  <c r="B289" i="9"/>
  <c r="A290" i="9"/>
  <c r="B290" i="9"/>
  <c r="A291" i="9"/>
  <c r="B291" i="9"/>
  <c r="A292" i="9"/>
  <c r="B292" i="9"/>
  <c r="A293" i="9"/>
  <c r="B293" i="9"/>
  <c r="A294" i="9"/>
  <c r="B294" i="9"/>
  <c r="A295" i="9"/>
  <c r="B295" i="9"/>
  <c r="A296" i="9"/>
  <c r="B296" i="9"/>
  <c r="A297" i="9"/>
  <c r="B297" i="9"/>
  <c r="A298" i="9"/>
  <c r="C298" i="9" s="1"/>
  <c r="B298" i="9"/>
  <c r="A299" i="9"/>
  <c r="B299" i="9"/>
  <c r="A300" i="9"/>
  <c r="B300" i="9"/>
  <c r="A301" i="9"/>
  <c r="B301" i="9"/>
  <c r="A302" i="9"/>
  <c r="B302" i="9"/>
  <c r="A303" i="9"/>
  <c r="B303" i="9"/>
  <c r="A304" i="9"/>
  <c r="B304" i="9"/>
  <c r="A305" i="9"/>
  <c r="B305" i="9"/>
  <c r="A306" i="9"/>
  <c r="C306" i="9" s="1"/>
  <c r="E306" i="9" s="1"/>
  <c r="G307" i="8" s="1"/>
  <c r="B306" i="9"/>
  <c r="A307" i="9"/>
  <c r="B307" i="9"/>
  <c r="A308" i="9"/>
  <c r="C308" i="9" s="1"/>
  <c r="G308" i="9" s="1"/>
  <c r="B308" i="9"/>
  <c r="A309" i="9"/>
  <c r="B309" i="9"/>
  <c r="A310" i="9"/>
  <c r="C310" i="9" s="1"/>
  <c r="G310" i="9" s="1"/>
  <c r="B310" i="9"/>
  <c r="A311" i="9"/>
  <c r="C311" i="9" s="1"/>
  <c r="E311" i="9" s="1"/>
  <c r="G312" i="8" s="1"/>
  <c r="B311" i="9"/>
  <c r="A312" i="9"/>
  <c r="C312" i="9" s="1"/>
  <c r="E312" i="9" s="1"/>
  <c r="G313" i="8" s="1"/>
  <c r="B312" i="9"/>
  <c r="A313" i="9"/>
  <c r="B313" i="9"/>
  <c r="A314" i="9"/>
  <c r="B314" i="9"/>
  <c r="A315" i="9"/>
  <c r="B315" i="9"/>
  <c r="A316" i="9"/>
  <c r="B316" i="9"/>
  <c r="A317" i="9"/>
  <c r="B317" i="9"/>
  <c r="A318" i="9"/>
  <c r="C318" i="9" s="1"/>
  <c r="E318" i="9" s="1"/>
  <c r="G319" i="8" s="1"/>
  <c r="B318" i="9"/>
  <c r="A319" i="9"/>
  <c r="B319" i="9"/>
  <c r="A320" i="9"/>
  <c r="B320" i="9"/>
  <c r="A321" i="9"/>
  <c r="B321" i="9"/>
  <c r="A322" i="9"/>
  <c r="B322" i="9"/>
  <c r="A323" i="9"/>
  <c r="B323" i="9"/>
  <c r="A324" i="9"/>
  <c r="B324" i="9"/>
  <c r="A325" i="9"/>
  <c r="C325" i="9" s="1"/>
  <c r="D325" i="9" s="1"/>
  <c r="F326" i="8" s="1"/>
  <c r="B325" i="9"/>
  <c r="A326" i="9"/>
  <c r="C326" i="9" s="1"/>
  <c r="B326" i="9"/>
  <c r="A327" i="9"/>
  <c r="B327" i="9"/>
  <c r="A328" i="9"/>
  <c r="C328" i="9" s="1"/>
  <c r="B328" i="9"/>
  <c r="A329" i="9"/>
  <c r="C329" i="9" s="1"/>
  <c r="E329" i="9" s="1"/>
  <c r="G330" i="8" s="1"/>
  <c r="B329" i="9"/>
  <c r="A330" i="9"/>
  <c r="C330" i="9" s="1"/>
  <c r="B330" i="9"/>
  <c r="A331" i="9"/>
  <c r="B331" i="9"/>
  <c r="A332" i="9"/>
  <c r="B332" i="9"/>
  <c r="A333" i="9"/>
  <c r="B333" i="9"/>
  <c r="A334" i="9"/>
  <c r="B334" i="9"/>
  <c r="A335" i="9"/>
  <c r="B335" i="9"/>
  <c r="A336" i="9"/>
  <c r="B336" i="9"/>
  <c r="A337" i="9"/>
  <c r="C337" i="9" s="1"/>
  <c r="B337" i="9"/>
  <c r="A338" i="9"/>
  <c r="B338" i="9"/>
  <c r="A339" i="9"/>
  <c r="B339" i="9"/>
  <c r="A340" i="9"/>
  <c r="B340" i="9"/>
  <c r="A341" i="9"/>
  <c r="B341" i="9"/>
  <c r="A342" i="9"/>
  <c r="C342" i="9" s="1"/>
  <c r="B342" i="9"/>
  <c r="A343" i="9"/>
  <c r="B343" i="9"/>
  <c r="A344" i="9"/>
  <c r="C344" i="9" s="1"/>
  <c r="D344" i="9" s="1"/>
  <c r="F345" i="8" s="1"/>
  <c r="B344" i="9"/>
  <c r="A345" i="9"/>
  <c r="C345" i="9" s="1"/>
  <c r="E345" i="9" s="1"/>
  <c r="G346" i="8" s="1"/>
  <c r="B345" i="9"/>
  <c r="A346" i="9"/>
  <c r="B346" i="9"/>
  <c r="A347" i="9"/>
  <c r="B347" i="9"/>
  <c r="A348" i="9"/>
  <c r="C348" i="9" s="1"/>
  <c r="D348" i="9" s="1"/>
  <c r="F349" i="8" s="1"/>
  <c r="B348" i="9"/>
  <c r="A349" i="9"/>
  <c r="B349" i="9"/>
  <c r="A350" i="9"/>
  <c r="C350" i="9" s="1"/>
  <c r="G350" i="9" s="1"/>
  <c r="B350" i="9"/>
  <c r="A411" i="9"/>
  <c r="C411" i="9" s="1"/>
  <c r="G411" i="9" s="1"/>
  <c r="B411" i="9"/>
  <c r="A412" i="9"/>
  <c r="C412" i="9" s="1"/>
  <c r="B412" i="9"/>
  <c r="A413" i="9"/>
  <c r="B413" i="9"/>
  <c r="A414" i="9"/>
  <c r="C414" i="9" s="1"/>
  <c r="G414" i="9" s="1"/>
  <c r="B414" i="9"/>
  <c r="A415" i="9"/>
  <c r="B415" i="9"/>
  <c r="A416" i="9"/>
  <c r="C416" i="9" s="1"/>
  <c r="B416" i="9"/>
  <c r="A417" i="9"/>
  <c r="B417" i="9"/>
  <c r="A418" i="9"/>
  <c r="B418" i="9"/>
  <c r="A419" i="9"/>
  <c r="C419" i="9" s="1"/>
  <c r="G419" i="9" s="1"/>
  <c r="B419" i="9"/>
  <c r="A420" i="9"/>
  <c r="B420" i="9"/>
  <c r="A421" i="9"/>
  <c r="C421" i="9" s="1"/>
  <c r="G421" i="9" s="1"/>
  <c r="B421" i="9"/>
  <c r="A422" i="9"/>
  <c r="B422" i="9"/>
  <c r="A423" i="9"/>
  <c r="B423" i="9"/>
  <c r="A424" i="9"/>
  <c r="B424" i="9"/>
  <c r="A425" i="9"/>
  <c r="C425" i="9" s="1"/>
  <c r="B425" i="9"/>
  <c r="A426" i="9"/>
  <c r="B426" i="9"/>
  <c r="A427" i="9"/>
  <c r="C427" i="9" s="1"/>
  <c r="G427" i="9" s="1"/>
  <c r="B427" i="9"/>
  <c r="A428" i="9"/>
  <c r="B428" i="9"/>
  <c r="A429" i="9"/>
  <c r="C429" i="9" s="1"/>
  <c r="B429" i="9"/>
  <c r="A430" i="9"/>
  <c r="B430" i="9"/>
  <c r="A431" i="9"/>
  <c r="B431" i="9"/>
  <c r="A432" i="9"/>
  <c r="B432" i="9"/>
  <c r="A433" i="9"/>
  <c r="C433" i="9" s="1"/>
  <c r="B433" i="9"/>
  <c r="A434" i="9"/>
  <c r="B434" i="9"/>
  <c r="A435" i="9"/>
  <c r="C435" i="9" s="1"/>
  <c r="G435" i="9" s="1"/>
  <c r="B435" i="9"/>
  <c r="A436" i="9"/>
  <c r="B436" i="9"/>
  <c r="A437" i="9"/>
  <c r="C437" i="9" s="1"/>
  <c r="B437" i="9"/>
  <c r="A438" i="9"/>
  <c r="B438" i="9"/>
  <c r="A439" i="9"/>
  <c r="B439" i="9"/>
  <c r="A440" i="9"/>
  <c r="B440" i="9"/>
  <c r="A441" i="9"/>
  <c r="C441" i="9" s="1"/>
  <c r="B441" i="9"/>
  <c r="A442" i="9"/>
  <c r="B442" i="9"/>
  <c r="A443" i="9"/>
  <c r="C443" i="9" s="1"/>
  <c r="G443" i="9" s="1"/>
  <c r="B443" i="9"/>
  <c r="A444" i="9"/>
  <c r="B444" i="9"/>
  <c r="A445" i="9"/>
  <c r="C445" i="9" s="1"/>
  <c r="B445" i="9"/>
  <c r="A446" i="9"/>
  <c r="B446" i="9"/>
  <c r="A447" i="9"/>
  <c r="B447" i="9"/>
  <c r="A448" i="9"/>
  <c r="B448" i="9"/>
  <c r="A449" i="9"/>
  <c r="C449" i="9" s="1"/>
  <c r="B449" i="9"/>
  <c r="A450" i="9"/>
  <c r="B450" i="9"/>
  <c r="A451" i="9"/>
  <c r="C451" i="9" s="1"/>
  <c r="G451" i="9" s="1"/>
  <c r="B451" i="9"/>
  <c r="A452" i="9"/>
  <c r="B452" i="9"/>
  <c r="A453" i="9"/>
  <c r="B453" i="9"/>
  <c r="A454" i="9"/>
  <c r="B454" i="9"/>
  <c r="A455" i="9"/>
  <c r="C455" i="9" s="1"/>
  <c r="G455" i="9" s="1"/>
  <c r="B455" i="9"/>
  <c r="A456" i="9"/>
  <c r="B456" i="9"/>
  <c r="A457" i="9"/>
  <c r="C457" i="9" s="1"/>
  <c r="B457" i="9"/>
  <c r="A458" i="9"/>
  <c r="B458" i="9"/>
  <c r="A459" i="9"/>
  <c r="B459" i="9"/>
  <c r="A460" i="9"/>
  <c r="B460" i="9"/>
  <c r="A461" i="9"/>
  <c r="B461" i="9"/>
  <c r="A462" i="9"/>
  <c r="B462" i="9"/>
  <c r="A463" i="9"/>
  <c r="B463" i="9"/>
  <c r="A464" i="9"/>
  <c r="C464" i="9" s="1"/>
  <c r="B464" i="9"/>
  <c r="A465" i="9"/>
  <c r="B465" i="9"/>
  <c r="A466" i="9"/>
  <c r="B466" i="9"/>
  <c r="A467" i="9"/>
  <c r="B467" i="9"/>
  <c r="A468" i="9"/>
  <c r="B468" i="9"/>
  <c r="A469" i="9"/>
  <c r="B469" i="9"/>
  <c r="A470" i="9"/>
  <c r="B470" i="9"/>
  <c r="A471" i="9"/>
  <c r="B471" i="9"/>
  <c r="A472" i="9"/>
  <c r="B472" i="9"/>
  <c r="A473" i="9"/>
  <c r="B473" i="9"/>
  <c r="A474" i="9"/>
  <c r="B474" i="9"/>
  <c r="A475" i="9"/>
  <c r="B475" i="9"/>
  <c r="A476" i="9"/>
  <c r="B476" i="9"/>
  <c r="A477" i="9"/>
  <c r="B477" i="9"/>
  <c r="A478" i="9"/>
  <c r="C478" i="9" s="1"/>
  <c r="G478" i="9" s="1"/>
  <c r="B478" i="9"/>
  <c r="A479" i="9"/>
  <c r="B479" i="9"/>
  <c r="A480" i="9"/>
  <c r="B480" i="9"/>
  <c r="A481" i="9"/>
  <c r="B481" i="9"/>
  <c r="A482" i="9"/>
  <c r="B482" i="9"/>
  <c r="A483" i="9"/>
  <c r="B483" i="9"/>
  <c r="A484" i="9"/>
  <c r="B484" i="9"/>
  <c r="A485" i="9"/>
  <c r="B485" i="9"/>
  <c r="A486" i="9"/>
  <c r="C486" i="9" s="1"/>
  <c r="G486" i="9" s="1"/>
  <c r="B486" i="9"/>
  <c r="A487" i="9"/>
  <c r="B487" i="9"/>
  <c r="A488" i="9"/>
  <c r="B488" i="9"/>
  <c r="A489" i="9"/>
  <c r="B489" i="9"/>
  <c r="A490" i="9"/>
  <c r="B490" i="9"/>
  <c r="A491" i="9"/>
  <c r="B491" i="9"/>
  <c r="A492" i="9"/>
  <c r="B492" i="9"/>
  <c r="A493" i="9"/>
  <c r="B493" i="9"/>
  <c r="A494" i="9"/>
  <c r="C494" i="9" s="1"/>
  <c r="G494" i="9" s="1"/>
  <c r="B494" i="9"/>
  <c r="A495" i="9"/>
  <c r="B495" i="9"/>
  <c r="A496" i="9"/>
  <c r="B496" i="9"/>
  <c r="A497" i="9"/>
  <c r="B497" i="9"/>
  <c r="A498" i="9"/>
  <c r="B498" i="9"/>
  <c r="A499" i="9"/>
  <c r="B499" i="9"/>
  <c r="A500" i="9"/>
  <c r="B500" i="9"/>
  <c r="A501" i="9"/>
  <c r="B501" i="9"/>
  <c r="A502" i="9"/>
  <c r="C502" i="9" s="1"/>
  <c r="G502" i="9" s="1"/>
  <c r="B502" i="9"/>
  <c r="A503" i="9"/>
  <c r="B503" i="9"/>
  <c r="A504" i="9"/>
  <c r="B504" i="9"/>
  <c r="A505" i="9"/>
  <c r="B505" i="9"/>
  <c r="A506" i="9"/>
  <c r="C506" i="9" s="1"/>
  <c r="B506" i="9"/>
  <c r="A507" i="9"/>
  <c r="B507" i="9"/>
  <c r="A508" i="9"/>
  <c r="B508" i="9"/>
  <c r="A509" i="9"/>
  <c r="B509" i="9"/>
  <c r="A510" i="9"/>
  <c r="C510" i="9" s="1"/>
  <c r="B510" i="9"/>
  <c r="A511" i="9"/>
  <c r="B511" i="9"/>
  <c r="A512" i="9"/>
  <c r="G512" i="9" s="1"/>
  <c r="B512" i="9"/>
  <c r="A513" i="9"/>
  <c r="B513" i="9"/>
  <c r="A514" i="9"/>
  <c r="C514" i="9" s="1"/>
  <c r="B514" i="9"/>
  <c r="A515" i="9"/>
  <c r="B515" i="9"/>
  <c r="A516" i="9"/>
  <c r="B516" i="9"/>
  <c r="A517" i="9"/>
  <c r="B517" i="9"/>
  <c r="A518" i="9"/>
  <c r="C518" i="9" s="1"/>
  <c r="B518" i="9"/>
  <c r="A519" i="9"/>
  <c r="B519" i="9"/>
  <c r="A520" i="9"/>
  <c r="G520" i="9" s="1"/>
  <c r="B520" i="9"/>
  <c r="A521" i="9"/>
  <c r="B521" i="9"/>
  <c r="A522" i="9"/>
  <c r="G522" i="9" s="1"/>
  <c r="B522" i="9"/>
  <c r="A523" i="9"/>
  <c r="B523" i="9"/>
  <c r="A524" i="9"/>
  <c r="B524" i="9"/>
  <c r="A525" i="9"/>
  <c r="B525" i="9"/>
  <c r="A526" i="9"/>
  <c r="C526" i="9" s="1"/>
  <c r="B526" i="9"/>
  <c r="A527" i="9"/>
  <c r="B527" i="9"/>
  <c r="A528" i="9"/>
  <c r="B528" i="9"/>
  <c r="A529" i="9"/>
  <c r="B529" i="9"/>
  <c r="A530" i="9"/>
  <c r="C530" i="9" s="1"/>
  <c r="B530" i="9"/>
  <c r="A531" i="9"/>
  <c r="B531" i="9"/>
  <c r="A532" i="9"/>
  <c r="B532" i="9"/>
  <c r="A533" i="9"/>
  <c r="B533" i="9"/>
  <c r="A534" i="9"/>
  <c r="C534" i="9" s="1"/>
  <c r="B534" i="9"/>
  <c r="A535" i="9"/>
  <c r="B535" i="9"/>
  <c r="A536" i="9"/>
  <c r="B536" i="9"/>
  <c r="A537" i="9"/>
  <c r="B537" i="9"/>
  <c r="A538" i="9"/>
  <c r="C538" i="9" s="1"/>
  <c r="B538" i="9"/>
  <c r="A539" i="9"/>
  <c r="B539" i="9"/>
  <c r="A540" i="9"/>
  <c r="B540" i="9"/>
  <c r="A541" i="9"/>
  <c r="B541" i="9"/>
  <c r="A542" i="9"/>
  <c r="C542" i="9" s="1"/>
  <c r="B542" i="9"/>
  <c r="A543" i="9"/>
  <c r="B543" i="9"/>
  <c r="A544" i="9"/>
  <c r="B544" i="9"/>
  <c r="A545" i="9"/>
  <c r="B545" i="9"/>
  <c r="E545" i="9" s="1"/>
  <c r="A546" i="9"/>
  <c r="G546" i="9" s="1"/>
  <c r="B546" i="9"/>
  <c r="E546" i="9" s="1"/>
  <c r="A547" i="9"/>
  <c r="B547" i="9"/>
  <c r="E547" i="9" s="1"/>
  <c r="A548" i="9"/>
  <c r="B548" i="9"/>
  <c r="E548" i="9" s="1"/>
  <c r="A549" i="9"/>
  <c r="B549" i="9"/>
  <c r="E549" i="9" s="1"/>
  <c r="A550" i="9"/>
  <c r="C550" i="9" s="1"/>
  <c r="D550" i="9" s="1"/>
  <c r="B550" i="9"/>
  <c r="E550" i="9" s="1"/>
  <c r="A551" i="9"/>
  <c r="B551" i="9"/>
  <c r="E551" i="9" s="1"/>
  <c r="A552" i="9"/>
  <c r="B552" i="9"/>
  <c r="E552" i="9" s="1"/>
  <c r="A553" i="9"/>
  <c r="B553" i="9"/>
  <c r="E553" i="9" s="1"/>
  <c r="A554" i="9"/>
  <c r="G554" i="9" s="1"/>
  <c r="B554" i="9"/>
  <c r="E554" i="9" s="1"/>
  <c r="A555" i="9"/>
  <c r="B555" i="9"/>
  <c r="E555" i="9" s="1"/>
  <c r="A556" i="9"/>
  <c r="B556" i="9"/>
  <c r="E556" i="9" s="1"/>
  <c r="A557" i="9"/>
  <c r="B557" i="9"/>
  <c r="E557" i="9" s="1"/>
  <c r="A558" i="9"/>
  <c r="C558" i="9" s="1"/>
  <c r="D558" i="9" s="1"/>
  <c r="B558" i="9"/>
  <c r="E558" i="9" s="1"/>
  <c r="A559" i="9"/>
  <c r="D559" i="9" s="1"/>
  <c r="B559" i="9"/>
  <c r="E559" i="9" s="1"/>
  <c r="A560" i="9"/>
  <c r="B560" i="9"/>
  <c r="A561" i="9"/>
  <c r="B561" i="9"/>
  <c r="A562" i="9"/>
  <c r="B562" i="9"/>
  <c r="A563" i="9"/>
  <c r="B563" i="9"/>
  <c r="A564" i="9"/>
  <c r="G564" i="9" s="1"/>
  <c r="B564" i="9"/>
  <c r="A565" i="9"/>
  <c r="B565" i="9"/>
  <c r="A566" i="9"/>
  <c r="B566" i="9"/>
  <c r="A567" i="9"/>
  <c r="B567" i="9"/>
  <c r="A568" i="9"/>
  <c r="C568" i="9" s="1"/>
  <c r="B568" i="9"/>
  <c r="A569" i="9"/>
  <c r="B569" i="9"/>
  <c r="A570" i="9"/>
  <c r="B570" i="9"/>
  <c r="A571" i="9"/>
  <c r="B571" i="9"/>
  <c r="A572" i="9"/>
  <c r="B572" i="9"/>
  <c r="A573" i="9"/>
  <c r="B573" i="9"/>
  <c r="A574" i="9"/>
  <c r="B574" i="9"/>
  <c r="A575" i="9"/>
  <c r="B575" i="9"/>
  <c r="A576" i="9"/>
  <c r="B576" i="9"/>
  <c r="A577" i="9"/>
  <c r="B577" i="9"/>
  <c r="A578" i="9"/>
  <c r="B578" i="9"/>
  <c r="A579" i="9"/>
  <c r="B579" i="9"/>
  <c r="A580" i="9"/>
  <c r="G580" i="9" s="1"/>
  <c r="B580" i="9"/>
  <c r="A581" i="9"/>
  <c r="B581" i="9"/>
  <c r="A582" i="9"/>
  <c r="B582" i="9"/>
  <c r="A583" i="9"/>
  <c r="B583" i="9"/>
  <c r="A584" i="9"/>
  <c r="C584" i="9" s="1"/>
  <c r="B584" i="9"/>
  <c r="A585" i="9"/>
  <c r="B585" i="9"/>
  <c r="A586" i="9"/>
  <c r="B586" i="9"/>
  <c r="A587" i="9"/>
  <c r="B587" i="9"/>
  <c r="A588" i="9"/>
  <c r="B588" i="9"/>
  <c r="A589" i="9"/>
  <c r="B589" i="9"/>
  <c r="A590" i="9"/>
  <c r="B590" i="9"/>
  <c r="A591" i="9"/>
  <c r="B591" i="9"/>
  <c r="A592" i="9"/>
  <c r="B592" i="9"/>
  <c r="A593" i="9"/>
  <c r="B593" i="9"/>
  <c r="A594" i="9"/>
  <c r="B594" i="9"/>
  <c r="A595" i="9"/>
  <c r="B595" i="9"/>
  <c r="A596" i="9"/>
  <c r="G596" i="9" s="1"/>
  <c r="B596" i="9"/>
  <c r="A597" i="9"/>
  <c r="B597" i="9"/>
  <c r="A598" i="9"/>
  <c r="B598" i="9"/>
  <c r="A599" i="9"/>
  <c r="B599" i="9"/>
  <c r="A600" i="9"/>
  <c r="C600" i="9" s="1"/>
  <c r="B600" i="9"/>
  <c r="A601" i="9"/>
  <c r="B601" i="9"/>
  <c r="A602" i="9"/>
  <c r="B602" i="9"/>
  <c r="A603" i="9"/>
  <c r="B603" i="9"/>
  <c r="A604" i="9"/>
  <c r="B604" i="9"/>
  <c r="A605" i="9"/>
  <c r="B605" i="9"/>
  <c r="A606" i="9"/>
  <c r="B606" i="9"/>
  <c r="A607" i="9"/>
  <c r="B607" i="9"/>
  <c r="A608" i="9"/>
  <c r="B608" i="9"/>
  <c r="A609" i="9"/>
  <c r="B609" i="9"/>
  <c r="A610" i="9"/>
  <c r="B610" i="9"/>
  <c r="A611" i="9"/>
  <c r="B611" i="9"/>
  <c r="A612" i="9"/>
  <c r="B612" i="9"/>
  <c r="A613" i="9"/>
  <c r="B613" i="9"/>
  <c r="A614" i="9"/>
  <c r="C614" i="9" s="1"/>
  <c r="G614" i="9" s="1"/>
  <c r="B614" i="9"/>
  <c r="A615" i="9"/>
  <c r="B615" i="9"/>
  <c r="A616" i="9"/>
  <c r="B616" i="9"/>
  <c r="A617" i="9"/>
  <c r="B617" i="9"/>
  <c r="A618" i="9"/>
  <c r="B618" i="9"/>
  <c r="A619" i="9"/>
  <c r="B619" i="9"/>
  <c r="A620" i="9"/>
  <c r="B620" i="9"/>
  <c r="A621" i="9"/>
  <c r="B621" i="9"/>
  <c r="A622" i="9"/>
  <c r="C622" i="9" s="1"/>
  <c r="G622" i="9" s="1"/>
  <c r="B622" i="9"/>
  <c r="A623" i="9"/>
  <c r="B623" i="9"/>
  <c r="A624" i="9"/>
  <c r="B624" i="9"/>
  <c r="A625" i="9"/>
  <c r="B625" i="9"/>
  <c r="A626" i="9"/>
  <c r="B626" i="9"/>
  <c r="A627" i="9"/>
  <c r="B627" i="9"/>
  <c r="A628" i="9"/>
  <c r="B628" i="9"/>
  <c r="A629" i="9"/>
  <c r="B629" i="9"/>
  <c r="A630" i="9"/>
  <c r="C630" i="9" s="1"/>
  <c r="G630" i="9" s="1"/>
  <c r="B630" i="9"/>
  <c r="A631" i="9"/>
  <c r="B631" i="9"/>
  <c r="A632" i="9"/>
  <c r="B632" i="9"/>
  <c r="A633" i="9"/>
  <c r="B633" i="9"/>
  <c r="A634" i="9"/>
  <c r="B634" i="9"/>
  <c r="A635" i="9"/>
  <c r="B635" i="9"/>
  <c r="A636" i="9"/>
  <c r="C636" i="9" s="1"/>
  <c r="G636" i="9" s="1"/>
  <c r="B636" i="9"/>
  <c r="A637" i="9"/>
  <c r="B637" i="9"/>
  <c r="A638" i="9"/>
  <c r="B638" i="9"/>
  <c r="A639" i="9"/>
  <c r="B639" i="9"/>
  <c r="A640" i="9"/>
  <c r="C640" i="9" s="1"/>
  <c r="G640" i="9" s="1"/>
  <c r="B640" i="9"/>
  <c r="A641" i="9"/>
  <c r="B641" i="9"/>
  <c r="A642" i="9"/>
  <c r="B642" i="9"/>
  <c r="A643" i="9"/>
  <c r="B643" i="9"/>
  <c r="A644" i="9"/>
  <c r="C644" i="9" s="1"/>
  <c r="G644" i="9" s="1"/>
  <c r="B644" i="9"/>
  <c r="A645" i="9"/>
  <c r="B645" i="9"/>
  <c r="A646" i="9"/>
  <c r="B646" i="9"/>
  <c r="A647" i="9"/>
  <c r="B647" i="9"/>
  <c r="A648" i="9"/>
  <c r="C648" i="9" s="1"/>
  <c r="G648" i="9" s="1"/>
  <c r="B648" i="9"/>
  <c r="A649" i="9"/>
  <c r="B649" i="9"/>
  <c r="A650" i="9"/>
  <c r="B650" i="9"/>
  <c r="A651" i="9"/>
  <c r="B651" i="9"/>
  <c r="A652" i="9"/>
  <c r="C652" i="9" s="1"/>
  <c r="G652" i="9" s="1"/>
  <c r="B652" i="9"/>
  <c r="A653" i="9"/>
  <c r="B653" i="9"/>
  <c r="A654" i="9"/>
  <c r="B654" i="9"/>
  <c r="A655" i="9"/>
  <c r="B655" i="9"/>
  <c r="A656" i="9"/>
  <c r="G656" i="9" s="1"/>
  <c r="B656" i="9"/>
  <c r="A657" i="9"/>
  <c r="B657" i="9"/>
  <c r="A658" i="9"/>
  <c r="B658" i="9"/>
  <c r="A659" i="9"/>
  <c r="B659" i="9"/>
  <c r="A660" i="9"/>
  <c r="B660" i="9"/>
  <c r="A661" i="9"/>
  <c r="B661" i="9"/>
  <c r="A662" i="9"/>
  <c r="B662" i="9"/>
  <c r="A663" i="9"/>
  <c r="B663" i="9"/>
  <c r="A664" i="9"/>
  <c r="G664" i="9" s="1"/>
  <c r="B664" i="9"/>
  <c r="A665" i="9"/>
  <c r="B665" i="9"/>
  <c r="A666" i="9"/>
  <c r="B666" i="9"/>
  <c r="A667" i="9"/>
  <c r="B667" i="9"/>
  <c r="A668" i="9"/>
  <c r="B668" i="9"/>
  <c r="A669" i="9"/>
  <c r="B669" i="9"/>
  <c r="A670" i="9"/>
  <c r="B670" i="9"/>
  <c r="A671" i="9"/>
  <c r="B671" i="9"/>
  <c r="A672" i="9"/>
  <c r="G672" i="9" s="1"/>
  <c r="B672" i="9"/>
  <c r="A673" i="9"/>
  <c r="B673" i="9"/>
  <c r="A674" i="9"/>
  <c r="B674" i="9"/>
  <c r="A675" i="9"/>
  <c r="B675" i="9"/>
  <c r="A676" i="9"/>
  <c r="B676" i="9"/>
  <c r="A677" i="9"/>
  <c r="B677" i="9"/>
  <c r="A678" i="9"/>
  <c r="B678" i="9"/>
  <c r="A679" i="9"/>
  <c r="B679" i="9"/>
  <c r="A680" i="9"/>
  <c r="G680" i="9" s="1"/>
  <c r="B680" i="9"/>
  <c r="A681" i="9"/>
  <c r="B681" i="9"/>
  <c r="A682" i="9"/>
  <c r="B682" i="9"/>
  <c r="A683" i="9"/>
  <c r="B683" i="9"/>
  <c r="A684" i="9"/>
  <c r="B684" i="9"/>
  <c r="A685" i="9"/>
  <c r="B685" i="9"/>
  <c r="A686" i="9"/>
  <c r="B686" i="9"/>
  <c r="A687" i="9"/>
  <c r="B687" i="9"/>
  <c r="A688" i="9"/>
  <c r="G688" i="9" s="1"/>
  <c r="B688" i="9"/>
  <c r="A689" i="9"/>
  <c r="B689" i="9"/>
  <c r="A690" i="9"/>
  <c r="B690" i="9"/>
  <c r="A691" i="9"/>
  <c r="B691" i="9"/>
  <c r="A692" i="9"/>
  <c r="B692" i="9"/>
  <c r="A693" i="9"/>
  <c r="B693" i="9"/>
  <c r="A694" i="9"/>
  <c r="B694" i="9"/>
  <c r="A695" i="9"/>
  <c r="B695" i="9"/>
  <c r="A696" i="9"/>
  <c r="G696" i="9" s="1"/>
  <c r="B696" i="9"/>
  <c r="A697" i="9"/>
  <c r="B697" i="9"/>
  <c r="A698" i="9"/>
  <c r="B698" i="9"/>
  <c r="A699" i="9"/>
  <c r="B699" i="9"/>
  <c r="A700" i="9"/>
  <c r="B700" i="9"/>
  <c r="A701" i="9"/>
  <c r="B701" i="9"/>
  <c r="A702" i="9"/>
  <c r="B702" i="9"/>
  <c r="A703" i="9"/>
  <c r="B703" i="9"/>
  <c r="A704" i="9"/>
  <c r="G704" i="9" s="1"/>
  <c r="B704" i="9"/>
  <c r="A705" i="9"/>
  <c r="B705" i="9"/>
  <c r="A706" i="9"/>
  <c r="B706" i="9"/>
  <c r="A707" i="9"/>
  <c r="B707" i="9"/>
  <c r="A708" i="9"/>
  <c r="B708" i="9"/>
  <c r="A709" i="9"/>
  <c r="B709" i="9"/>
  <c r="A710" i="9"/>
  <c r="B710" i="9"/>
  <c r="A711" i="9"/>
  <c r="B711" i="9"/>
  <c r="A712" i="9"/>
  <c r="G712" i="9" s="1"/>
  <c r="B712" i="9"/>
  <c r="A713" i="9"/>
  <c r="B713" i="9"/>
  <c r="A714" i="9"/>
  <c r="B714" i="9"/>
  <c r="A715" i="9"/>
  <c r="B715" i="9"/>
  <c r="A716" i="9"/>
  <c r="B716" i="9"/>
  <c r="A717" i="9"/>
  <c r="B717" i="9"/>
  <c r="A718" i="9"/>
  <c r="B718" i="9"/>
  <c r="A719" i="9"/>
  <c r="B719" i="9"/>
  <c r="A720" i="9"/>
  <c r="G720" i="9" s="1"/>
  <c r="B720" i="9"/>
  <c r="A721" i="9"/>
  <c r="B721" i="9"/>
  <c r="A722" i="9"/>
  <c r="B722" i="9"/>
  <c r="A723" i="9"/>
  <c r="B723" i="9"/>
  <c r="A724" i="9"/>
  <c r="B724" i="9"/>
  <c r="A725" i="9"/>
  <c r="B725" i="9"/>
  <c r="A726" i="9"/>
  <c r="B726" i="9"/>
  <c r="A727" i="9"/>
  <c r="B727" i="9"/>
  <c r="A728" i="9"/>
  <c r="G728" i="9" s="1"/>
  <c r="B728" i="9"/>
  <c r="A729" i="9"/>
  <c r="B729" i="9"/>
  <c r="A730" i="9"/>
  <c r="B730" i="9"/>
  <c r="A731" i="9"/>
  <c r="B731" i="9"/>
  <c r="A732" i="9"/>
  <c r="B732" i="9"/>
  <c r="A733" i="9"/>
  <c r="B733" i="9"/>
  <c r="A734" i="9"/>
  <c r="B734" i="9"/>
  <c r="A735" i="9"/>
  <c r="B735" i="9"/>
  <c r="A736" i="9"/>
  <c r="G736" i="9" s="1"/>
  <c r="B736" i="9"/>
  <c r="A737" i="9"/>
  <c r="B737" i="9"/>
  <c r="A738" i="9"/>
  <c r="B738" i="9"/>
  <c r="A739" i="9"/>
  <c r="B739" i="9"/>
  <c r="A740" i="9"/>
  <c r="B740" i="9"/>
  <c r="A741" i="9"/>
  <c r="B741" i="9"/>
  <c r="A742" i="9"/>
  <c r="B742" i="9"/>
  <c r="E742" i="9" s="1"/>
  <c r="A743" i="9"/>
  <c r="D743" i="9" s="1"/>
  <c r="B743" i="9"/>
  <c r="E743" i="9" s="1"/>
  <c r="A744" i="9"/>
  <c r="C744" i="9" s="1"/>
  <c r="B744" i="9"/>
  <c r="E744" i="9" s="1"/>
  <c r="A745" i="9"/>
  <c r="D745" i="9" s="1"/>
  <c r="B745" i="9"/>
  <c r="E745" i="9" s="1"/>
  <c r="A746" i="9"/>
  <c r="B746" i="9"/>
  <c r="E746" i="9" s="1"/>
  <c r="A747" i="9"/>
  <c r="D747" i="9" s="1"/>
  <c r="B747" i="9"/>
  <c r="E747" i="9" s="1"/>
  <c r="A748" i="9"/>
  <c r="B748" i="9"/>
  <c r="E748" i="9" s="1"/>
  <c r="A749" i="9"/>
  <c r="D749" i="9" s="1"/>
  <c r="B749" i="9"/>
  <c r="E749" i="9" s="1"/>
  <c r="A750" i="9"/>
  <c r="B750" i="9"/>
  <c r="E750" i="9" s="1"/>
  <c r="A751" i="9"/>
  <c r="D751" i="9" s="1"/>
  <c r="B751" i="9"/>
  <c r="E751" i="9" s="1"/>
  <c r="A752" i="9"/>
  <c r="C752" i="9" s="1"/>
  <c r="B752" i="9"/>
  <c r="E752" i="9" s="1"/>
  <c r="A753" i="9"/>
  <c r="D753" i="9" s="1"/>
  <c r="B753" i="9"/>
  <c r="E753" i="9" s="1"/>
  <c r="A754" i="9"/>
  <c r="B754" i="9"/>
  <c r="E754" i="9" s="1"/>
  <c r="A755" i="9"/>
  <c r="D755" i="9" s="1"/>
  <c r="B755" i="9"/>
  <c r="E755" i="9" s="1"/>
  <c r="A756" i="9"/>
  <c r="B756" i="9"/>
  <c r="E756" i="9" s="1"/>
  <c r="A757" i="9"/>
  <c r="D757" i="9" s="1"/>
  <c r="B757" i="9"/>
  <c r="E757" i="9" s="1"/>
  <c r="A758" i="9"/>
  <c r="B758" i="9"/>
  <c r="E758" i="9" s="1"/>
  <c r="A759" i="9"/>
  <c r="D759" i="9" s="1"/>
  <c r="B759" i="9"/>
  <c r="E759" i="9" s="1"/>
  <c r="A760" i="9"/>
  <c r="B760" i="9"/>
  <c r="E760" i="9" s="1"/>
  <c r="A761" i="9"/>
  <c r="D761" i="9" s="1"/>
  <c r="B761" i="9"/>
  <c r="E761" i="9" s="1"/>
  <c r="A762" i="9"/>
  <c r="B762" i="9"/>
  <c r="E762" i="9" s="1"/>
  <c r="A763" i="9"/>
  <c r="D763" i="9" s="1"/>
  <c r="B763" i="9"/>
  <c r="E763" i="9" s="1"/>
  <c r="A764" i="9"/>
  <c r="B764" i="9"/>
  <c r="E764" i="9" s="1"/>
  <c r="A765" i="9"/>
  <c r="D765" i="9" s="1"/>
  <c r="B765" i="9"/>
  <c r="E765" i="9" s="1"/>
  <c r="A766" i="9"/>
  <c r="B766" i="9"/>
  <c r="E766" i="9" s="1"/>
  <c r="A767" i="9"/>
  <c r="D767" i="9" s="1"/>
  <c r="B767" i="9"/>
  <c r="E767" i="9" s="1"/>
  <c r="A768" i="9"/>
  <c r="C768" i="9" s="1"/>
  <c r="B768" i="9"/>
  <c r="E768" i="9" s="1"/>
  <c r="A769" i="9"/>
  <c r="D769" i="9" s="1"/>
  <c r="B769" i="9"/>
  <c r="E769" i="9" s="1"/>
  <c r="A770" i="9"/>
  <c r="B770" i="9"/>
  <c r="E770" i="9" s="1"/>
  <c r="A771" i="9"/>
  <c r="D771" i="9" s="1"/>
  <c r="B771" i="9"/>
  <c r="E771" i="9" s="1"/>
  <c r="A772" i="9"/>
  <c r="B772" i="9"/>
  <c r="E772" i="9" s="1"/>
  <c r="A773" i="9"/>
  <c r="D773" i="9" s="1"/>
  <c r="B773" i="9"/>
  <c r="E773" i="9" s="1"/>
  <c r="A774" i="9"/>
  <c r="B774" i="9"/>
  <c r="E774" i="9" s="1"/>
  <c r="A775" i="9"/>
  <c r="D775" i="9" s="1"/>
  <c r="B775" i="9"/>
  <c r="E775" i="9" s="1"/>
  <c r="A776" i="9"/>
  <c r="C776" i="9" s="1"/>
  <c r="B776" i="9"/>
  <c r="E776" i="9" s="1"/>
  <c r="A777" i="9"/>
  <c r="D777" i="9" s="1"/>
  <c r="B777" i="9"/>
  <c r="E777" i="9" s="1"/>
  <c r="A778" i="9"/>
  <c r="B778" i="9"/>
  <c r="E778" i="9" s="1"/>
  <c r="A779" i="9"/>
  <c r="D779" i="9" s="1"/>
  <c r="B779" i="9"/>
  <c r="E779" i="9" s="1"/>
  <c r="A780" i="9"/>
  <c r="B780" i="9"/>
  <c r="E780" i="9" s="1"/>
  <c r="A781" i="9"/>
  <c r="D781" i="9" s="1"/>
  <c r="B781" i="9"/>
  <c r="E781" i="9" s="1"/>
  <c r="A782" i="9"/>
  <c r="D782" i="9" s="1"/>
  <c r="B782" i="9"/>
  <c r="E782" i="9" s="1"/>
  <c r="A783" i="9"/>
  <c r="D783" i="9" s="1"/>
  <c r="B783" i="9"/>
  <c r="E783" i="9" s="1"/>
  <c r="A784" i="9"/>
  <c r="B784" i="9"/>
  <c r="E784" i="9" s="1"/>
  <c r="A785" i="9"/>
  <c r="D785" i="9" s="1"/>
  <c r="B785" i="9"/>
  <c r="E785" i="9" s="1"/>
  <c r="A786" i="9"/>
  <c r="B786" i="9"/>
  <c r="E786" i="9" s="1"/>
  <c r="A787" i="9"/>
  <c r="D787" i="9" s="1"/>
  <c r="B787" i="9"/>
  <c r="E787" i="9" s="1"/>
  <c r="A788" i="9"/>
  <c r="B788" i="9"/>
  <c r="E788" i="9" s="1"/>
  <c r="A789" i="9"/>
  <c r="D789" i="9" s="1"/>
  <c r="B789" i="9"/>
  <c r="E789" i="9" s="1"/>
  <c r="A790" i="9"/>
  <c r="B790" i="9"/>
  <c r="E790" i="9" s="1"/>
  <c r="A791" i="9"/>
  <c r="D791" i="9" s="1"/>
  <c r="B791" i="9"/>
  <c r="E791" i="9" s="1"/>
  <c r="A792" i="9"/>
  <c r="D792" i="9" s="1"/>
  <c r="B792" i="9"/>
  <c r="E792" i="9" s="1"/>
  <c r="A793" i="9"/>
  <c r="D793" i="9" s="1"/>
  <c r="B793" i="9"/>
  <c r="E793" i="9" s="1"/>
  <c r="A794" i="9"/>
  <c r="B794" i="9"/>
  <c r="E794" i="9" s="1"/>
  <c r="A795" i="9"/>
  <c r="D795" i="9" s="1"/>
  <c r="B795" i="9"/>
  <c r="E795" i="9" s="1"/>
  <c r="A796" i="9"/>
  <c r="G796" i="9" s="1"/>
  <c r="B796" i="9"/>
  <c r="E796" i="9" s="1"/>
  <c r="A797" i="9"/>
  <c r="D797" i="9" s="1"/>
  <c r="B797" i="9"/>
  <c r="E797" i="9" s="1"/>
  <c r="A798" i="9"/>
  <c r="B798" i="9"/>
  <c r="E798" i="9" s="1"/>
  <c r="A799" i="9"/>
  <c r="D799" i="9" s="1"/>
  <c r="B799" i="9"/>
  <c r="E799" i="9" s="1"/>
  <c r="A800" i="9"/>
  <c r="D800" i="9" s="1"/>
  <c r="B800" i="9"/>
  <c r="E800" i="9" s="1"/>
  <c r="A801" i="9"/>
  <c r="D801" i="9" s="1"/>
  <c r="B801" i="9"/>
  <c r="E801" i="9" s="1"/>
  <c r="A802" i="9"/>
  <c r="B802" i="9"/>
  <c r="E802" i="9" s="1"/>
  <c r="A803" i="9"/>
  <c r="D803" i="9" s="1"/>
  <c r="B803" i="9"/>
  <c r="E803" i="9" s="1"/>
  <c r="A804" i="9"/>
  <c r="G804" i="9" s="1"/>
  <c r="B804" i="9"/>
  <c r="E804" i="9" s="1"/>
  <c r="A805" i="9"/>
  <c r="D805" i="9" s="1"/>
  <c r="B805" i="9"/>
  <c r="E805" i="9" s="1"/>
  <c r="A806" i="9"/>
  <c r="B806" i="9"/>
  <c r="E806" i="9" s="1"/>
  <c r="A807" i="9"/>
  <c r="D807" i="9" s="1"/>
  <c r="B807" i="9"/>
  <c r="E807" i="9" s="1"/>
  <c r="A808" i="9"/>
  <c r="D808" i="9" s="1"/>
  <c r="B808" i="9"/>
  <c r="E808" i="9" s="1"/>
  <c r="A809" i="9"/>
  <c r="D809" i="9" s="1"/>
  <c r="B809" i="9"/>
  <c r="E809" i="9" s="1"/>
  <c r="A810" i="9"/>
  <c r="B810" i="9"/>
  <c r="E810" i="9" s="1"/>
  <c r="A811" i="9"/>
  <c r="D811" i="9" s="1"/>
  <c r="B811" i="9"/>
  <c r="E811" i="9" s="1"/>
  <c r="A812" i="9"/>
  <c r="G812" i="9" s="1"/>
  <c r="B812" i="9"/>
  <c r="E812" i="9" s="1"/>
  <c r="A813" i="9"/>
  <c r="D813" i="9" s="1"/>
  <c r="B813" i="9"/>
  <c r="E813" i="9" s="1"/>
  <c r="A814" i="9"/>
  <c r="B814" i="9"/>
  <c r="E814" i="9" s="1"/>
  <c r="A815" i="9"/>
  <c r="D815" i="9" s="1"/>
  <c r="B815" i="9"/>
  <c r="E815" i="9" s="1"/>
  <c r="A816" i="9"/>
  <c r="D816" i="9" s="1"/>
  <c r="B816" i="9"/>
  <c r="E816" i="9" s="1"/>
  <c r="A817" i="9"/>
  <c r="D817" i="9" s="1"/>
  <c r="B817" i="9"/>
  <c r="E817" i="9" s="1"/>
  <c r="A818" i="9"/>
  <c r="B818" i="9"/>
  <c r="E818" i="9" s="1"/>
  <c r="A819" i="9"/>
  <c r="D819" i="9" s="1"/>
  <c r="B819" i="9"/>
  <c r="E819" i="9" s="1"/>
  <c r="A820" i="9"/>
  <c r="D820" i="9" s="1"/>
  <c r="B820" i="9"/>
  <c r="E820" i="9" s="1"/>
  <c r="A821" i="9"/>
  <c r="D821" i="9" s="1"/>
  <c r="B821" i="9"/>
  <c r="E821" i="9" s="1"/>
  <c r="A822" i="9"/>
  <c r="D822" i="9" s="1"/>
  <c r="B822" i="9"/>
  <c r="E822" i="9" s="1"/>
  <c r="A823" i="9"/>
  <c r="D823" i="9" s="1"/>
  <c r="B823" i="9"/>
  <c r="E823" i="9" s="1"/>
  <c r="A824" i="9"/>
  <c r="D824" i="9" s="1"/>
  <c r="B824" i="9"/>
  <c r="E824" i="9" s="1"/>
  <c r="A825" i="9"/>
  <c r="D825" i="9" s="1"/>
  <c r="B825" i="9"/>
  <c r="E825" i="9" s="1"/>
  <c r="A826" i="9"/>
  <c r="D826" i="9" s="1"/>
  <c r="B826" i="9"/>
  <c r="E826" i="9" s="1"/>
  <c r="A827" i="9"/>
  <c r="D827" i="9" s="1"/>
  <c r="B827" i="9"/>
  <c r="E827" i="9" s="1"/>
  <c r="A828" i="9"/>
  <c r="D828" i="9" s="1"/>
  <c r="B828" i="9"/>
  <c r="E828" i="9" s="1"/>
  <c r="A829" i="9"/>
  <c r="D829" i="9" s="1"/>
  <c r="B829" i="9"/>
  <c r="E829" i="9" s="1"/>
  <c r="A830" i="9"/>
  <c r="D830" i="9" s="1"/>
  <c r="B830" i="9"/>
  <c r="E830" i="9" s="1"/>
  <c r="A831" i="9"/>
  <c r="D831" i="9" s="1"/>
  <c r="B831" i="9"/>
  <c r="E831" i="9" s="1"/>
  <c r="A832" i="9"/>
  <c r="D832" i="9" s="1"/>
  <c r="B832" i="9"/>
  <c r="E832" i="9" s="1"/>
  <c r="A833" i="9"/>
  <c r="D833" i="9" s="1"/>
  <c r="B833" i="9"/>
  <c r="E833" i="9" s="1"/>
  <c r="A834" i="9"/>
  <c r="D834" i="9" s="1"/>
  <c r="B834" i="9"/>
  <c r="E834" i="9" s="1"/>
  <c r="A835" i="9"/>
  <c r="D835" i="9" s="1"/>
  <c r="B835" i="9"/>
  <c r="E835" i="9" s="1"/>
  <c r="A836" i="9"/>
  <c r="D836" i="9" s="1"/>
  <c r="B836" i="9"/>
  <c r="E836" i="9" s="1"/>
  <c r="A837" i="9"/>
  <c r="D837" i="9" s="1"/>
  <c r="B837" i="9"/>
  <c r="E837" i="9" s="1"/>
  <c r="A838" i="9"/>
  <c r="D838" i="9" s="1"/>
  <c r="B838" i="9"/>
  <c r="E838" i="9" s="1"/>
  <c r="A839" i="9"/>
  <c r="D839" i="9" s="1"/>
  <c r="B839" i="9"/>
  <c r="E839" i="9" s="1"/>
  <c r="A840" i="9"/>
  <c r="D840" i="9" s="1"/>
  <c r="B840" i="9"/>
  <c r="E840" i="9" s="1"/>
  <c r="A841" i="9"/>
  <c r="D841" i="9" s="1"/>
  <c r="B841" i="9"/>
  <c r="E841" i="9" s="1"/>
  <c r="A842" i="9"/>
  <c r="D842" i="9" s="1"/>
  <c r="B842" i="9"/>
  <c r="E842" i="9" s="1"/>
  <c r="A843" i="9"/>
  <c r="D843" i="9" s="1"/>
  <c r="B843" i="9"/>
  <c r="E843" i="9" s="1"/>
  <c r="A844" i="9"/>
  <c r="D844" i="9" s="1"/>
  <c r="B844" i="9"/>
  <c r="E844" i="9" s="1"/>
  <c r="A845" i="9"/>
  <c r="D845" i="9" s="1"/>
  <c r="B845" i="9"/>
  <c r="E845" i="9" s="1"/>
  <c r="A846" i="9"/>
  <c r="D846" i="9" s="1"/>
  <c r="B846" i="9"/>
  <c r="E846" i="9" s="1"/>
  <c r="A847" i="9"/>
  <c r="D847" i="9" s="1"/>
  <c r="B847" i="9"/>
  <c r="E847" i="9" s="1"/>
  <c r="A848" i="9"/>
  <c r="D848" i="9" s="1"/>
  <c r="B848" i="9"/>
  <c r="E848" i="9" s="1"/>
  <c r="A849" i="9"/>
  <c r="D849" i="9" s="1"/>
  <c r="B849" i="9"/>
  <c r="E849" i="9" s="1"/>
  <c r="A850" i="9"/>
  <c r="D850" i="9" s="1"/>
  <c r="B850" i="9"/>
  <c r="E850" i="9" s="1"/>
  <c r="A851" i="9"/>
  <c r="D851" i="9" s="1"/>
  <c r="B851" i="9"/>
  <c r="E851" i="9" s="1"/>
  <c r="A852" i="9"/>
  <c r="D852" i="9" s="1"/>
  <c r="B852" i="9"/>
  <c r="E852" i="9" s="1"/>
  <c r="A853" i="9"/>
  <c r="D853" i="9" s="1"/>
  <c r="B853" i="9"/>
  <c r="E853" i="9" s="1"/>
  <c r="A854" i="9"/>
  <c r="D854" i="9" s="1"/>
  <c r="B854" i="9"/>
  <c r="E854" i="9" s="1"/>
  <c r="A855" i="9"/>
  <c r="D855" i="9" s="1"/>
  <c r="B855" i="9"/>
  <c r="E855" i="9" s="1"/>
  <c r="A856" i="9"/>
  <c r="D856" i="9" s="1"/>
  <c r="B856" i="9"/>
  <c r="E856" i="9" s="1"/>
  <c r="A857" i="9"/>
  <c r="D857" i="9" s="1"/>
  <c r="B857" i="9"/>
  <c r="E857" i="9" s="1"/>
  <c r="A858" i="9"/>
  <c r="D858" i="9" s="1"/>
  <c r="B858" i="9"/>
  <c r="E858" i="9" s="1"/>
  <c r="A859" i="9"/>
  <c r="D859" i="9" s="1"/>
  <c r="B859" i="9"/>
  <c r="E859" i="9" s="1"/>
  <c r="A860" i="9"/>
  <c r="D860" i="9" s="1"/>
  <c r="B860" i="9"/>
  <c r="E860" i="9" s="1"/>
  <c r="A861" i="9"/>
  <c r="D861" i="9" s="1"/>
  <c r="B861" i="9"/>
  <c r="E861" i="9" s="1"/>
  <c r="A862" i="9"/>
  <c r="D862" i="9" s="1"/>
  <c r="B862" i="9"/>
  <c r="E862" i="9" s="1"/>
  <c r="A863" i="9"/>
  <c r="D863" i="9" s="1"/>
  <c r="B863" i="9"/>
  <c r="E863" i="9" s="1"/>
  <c r="A864" i="9"/>
  <c r="D864" i="9" s="1"/>
  <c r="B864" i="9"/>
  <c r="E864" i="9" s="1"/>
  <c r="A865" i="9"/>
  <c r="D865" i="9" s="1"/>
  <c r="B865" i="9"/>
  <c r="E865" i="9" s="1"/>
  <c r="A866" i="9"/>
  <c r="D866" i="9" s="1"/>
  <c r="B866" i="9"/>
  <c r="E866" i="9" s="1"/>
  <c r="A867" i="9"/>
  <c r="D867" i="9" s="1"/>
  <c r="B867" i="9"/>
  <c r="E867" i="9" s="1"/>
  <c r="A868" i="9"/>
  <c r="D868" i="9" s="1"/>
  <c r="B868" i="9"/>
  <c r="E868" i="9" s="1"/>
  <c r="A869" i="9"/>
  <c r="D869" i="9" s="1"/>
  <c r="B869" i="9"/>
  <c r="E869" i="9" s="1"/>
  <c r="A870" i="9"/>
  <c r="D870" i="9" s="1"/>
  <c r="B870" i="9"/>
  <c r="E870" i="9" s="1"/>
  <c r="A871" i="9"/>
  <c r="D871" i="9" s="1"/>
  <c r="B871" i="9"/>
  <c r="E871" i="9" s="1"/>
  <c r="A872" i="9"/>
  <c r="D872" i="9" s="1"/>
  <c r="B872" i="9"/>
  <c r="E872" i="9" s="1"/>
  <c r="A873" i="9"/>
  <c r="D873" i="9" s="1"/>
  <c r="B873" i="9"/>
  <c r="E873" i="9" s="1"/>
  <c r="A874" i="9"/>
  <c r="D874" i="9" s="1"/>
  <c r="B874" i="9"/>
  <c r="E874" i="9" s="1"/>
  <c r="A875" i="9"/>
  <c r="D875" i="9" s="1"/>
  <c r="B875" i="9"/>
  <c r="E875" i="9" s="1"/>
  <c r="A876" i="9"/>
  <c r="D876" i="9" s="1"/>
  <c r="B876" i="9"/>
  <c r="E876" i="9" s="1"/>
  <c r="A877" i="9"/>
  <c r="D877" i="9" s="1"/>
  <c r="B877" i="9"/>
  <c r="E877" i="9" s="1"/>
  <c r="A878" i="9"/>
  <c r="D878" i="9" s="1"/>
  <c r="B878" i="9"/>
  <c r="E878" i="9" s="1"/>
  <c r="A879" i="9"/>
  <c r="D879" i="9" s="1"/>
  <c r="B879" i="9"/>
  <c r="E879" i="9" s="1"/>
  <c r="A880" i="9"/>
  <c r="D880" i="9" s="1"/>
  <c r="B880" i="9"/>
  <c r="E880" i="9" s="1"/>
  <c r="A881" i="9"/>
  <c r="D881" i="9" s="1"/>
  <c r="B881" i="9"/>
  <c r="E881" i="9" s="1"/>
  <c r="A882" i="9"/>
  <c r="D882" i="9" s="1"/>
  <c r="B882" i="9"/>
  <c r="E882" i="9" s="1"/>
  <c r="A883" i="9"/>
  <c r="D883" i="9" s="1"/>
  <c r="B883" i="9"/>
  <c r="E883" i="9" s="1"/>
  <c r="A884" i="9"/>
  <c r="D884" i="9" s="1"/>
  <c r="B884" i="9"/>
  <c r="E884" i="9" s="1"/>
  <c r="A885" i="9"/>
  <c r="D885" i="9" s="1"/>
  <c r="B885" i="9"/>
  <c r="E885" i="9" s="1"/>
  <c r="A886" i="9"/>
  <c r="D886" i="9" s="1"/>
  <c r="B886" i="9"/>
  <c r="E886" i="9" s="1"/>
  <c r="A887" i="9"/>
  <c r="D887" i="9" s="1"/>
  <c r="B887" i="9"/>
  <c r="E887" i="9" s="1"/>
  <c r="A888" i="9"/>
  <c r="D888" i="9" s="1"/>
  <c r="B888" i="9"/>
  <c r="E888" i="9" s="1"/>
  <c r="A889" i="9"/>
  <c r="D889" i="9" s="1"/>
  <c r="B889" i="9"/>
  <c r="E889" i="9" s="1"/>
  <c r="A890" i="9"/>
  <c r="D890" i="9" s="1"/>
  <c r="B890" i="9"/>
  <c r="E890" i="9" s="1"/>
  <c r="A891" i="9"/>
  <c r="D891" i="9" s="1"/>
  <c r="B891" i="9"/>
  <c r="E891" i="9" s="1"/>
  <c r="A892" i="9"/>
  <c r="D892" i="9" s="1"/>
  <c r="B892" i="9"/>
  <c r="E892" i="9" s="1"/>
  <c r="A893" i="9"/>
  <c r="D893" i="9" s="1"/>
  <c r="B893" i="9"/>
  <c r="E893" i="9" s="1"/>
  <c r="A894" i="9"/>
  <c r="D894" i="9" s="1"/>
  <c r="B894" i="9"/>
  <c r="E894" i="9" s="1"/>
  <c r="A895" i="9"/>
  <c r="D895" i="9" s="1"/>
  <c r="B895" i="9"/>
  <c r="E895" i="9" s="1"/>
  <c r="A896" i="9"/>
  <c r="D896" i="9" s="1"/>
  <c r="B896" i="9"/>
  <c r="E896" i="9" s="1"/>
  <c r="A897" i="9"/>
  <c r="D897" i="9" s="1"/>
  <c r="B897" i="9"/>
  <c r="E897" i="9" s="1"/>
  <c r="A898" i="9"/>
  <c r="D898" i="9" s="1"/>
  <c r="B898" i="9"/>
  <c r="E898" i="9" s="1"/>
  <c r="A899" i="9"/>
  <c r="D899" i="9" s="1"/>
  <c r="B899" i="9"/>
  <c r="E899" i="9" s="1"/>
  <c r="A900" i="9"/>
  <c r="D900" i="9" s="1"/>
  <c r="B900" i="9"/>
  <c r="E900" i="9" s="1"/>
  <c r="A901" i="9"/>
  <c r="D901" i="9" s="1"/>
  <c r="B901" i="9"/>
  <c r="E901" i="9" s="1"/>
  <c r="A902" i="9"/>
  <c r="D902" i="9" s="1"/>
  <c r="B902" i="9"/>
  <c r="E902" i="9" s="1"/>
  <c r="A903" i="9"/>
  <c r="D903" i="9" s="1"/>
  <c r="B903" i="9"/>
  <c r="E903" i="9" s="1"/>
  <c r="A904" i="9"/>
  <c r="D904" i="9" s="1"/>
  <c r="B904" i="9"/>
  <c r="E904" i="9" s="1"/>
  <c r="A905" i="9"/>
  <c r="D905" i="9" s="1"/>
  <c r="B905" i="9"/>
  <c r="E905" i="9" s="1"/>
  <c r="A906" i="9"/>
  <c r="D906" i="9" s="1"/>
  <c r="B906" i="9"/>
  <c r="E906" i="9" s="1"/>
  <c r="A907" i="9"/>
  <c r="D907" i="9" s="1"/>
  <c r="B907" i="9"/>
  <c r="E907" i="9" s="1"/>
  <c r="A908" i="9"/>
  <c r="D908" i="9" s="1"/>
  <c r="B908" i="9"/>
  <c r="E908" i="9" s="1"/>
  <c r="A909" i="9"/>
  <c r="D909" i="9" s="1"/>
  <c r="B909" i="9"/>
  <c r="E909" i="9" s="1"/>
  <c r="A910" i="9"/>
  <c r="D910" i="9" s="1"/>
  <c r="B910" i="9"/>
  <c r="E910" i="9" s="1"/>
  <c r="A911" i="9"/>
  <c r="D911" i="9" s="1"/>
  <c r="B911" i="9"/>
  <c r="E911" i="9" s="1"/>
  <c r="A912" i="9"/>
  <c r="D912" i="9" s="1"/>
  <c r="B912" i="9"/>
  <c r="E912" i="9" s="1"/>
  <c r="A913" i="9"/>
  <c r="D913" i="9" s="1"/>
  <c r="B913" i="9"/>
  <c r="E913" i="9" s="1"/>
  <c r="A914" i="9"/>
  <c r="D914" i="9" s="1"/>
  <c r="B914" i="9"/>
  <c r="E914" i="9" s="1"/>
  <c r="A915" i="9"/>
  <c r="D915" i="9" s="1"/>
  <c r="B915" i="9"/>
  <c r="E915" i="9" s="1"/>
  <c r="A916" i="9"/>
  <c r="D916" i="9" s="1"/>
  <c r="B916" i="9"/>
  <c r="E916" i="9" s="1"/>
  <c r="A917" i="9"/>
  <c r="D917" i="9" s="1"/>
  <c r="B917" i="9"/>
  <c r="E917" i="9" s="1"/>
  <c r="A918" i="9"/>
  <c r="D918" i="9" s="1"/>
  <c r="B918" i="9"/>
  <c r="E918" i="9" s="1"/>
  <c r="A919" i="9"/>
  <c r="D919" i="9" s="1"/>
  <c r="B919" i="9"/>
  <c r="E919" i="9" s="1"/>
  <c r="A920" i="9"/>
  <c r="D920" i="9" s="1"/>
  <c r="B920" i="9"/>
  <c r="E920" i="9" s="1"/>
  <c r="A921" i="9"/>
  <c r="D921" i="9" s="1"/>
  <c r="B921" i="9"/>
  <c r="E921" i="9" s="1"/>
  <c r="A922" i="9"/>
  <c r="D922" i="9" s="1"/>
  <c r="B922" i="9"/>
  <c r="E922" i="9" s="1"/>
  <c r="A923" i="9"/>
  <c r="D923" i="9" s="1"/>
  <c r="B923" i="9"/>
  <c r="E923" i="9" s="1"/>
  <c r="A924" i="9"/>
  <c r="D924" i="9" s="1"/>
  <c r="B924" i="9"/>
  <c r="E924" i="9" s="1"/>
  <c r="A925" i="9"/>
  <c r="D925" i="9" s="1"/>
  <c r="B925" i="9"/>
  <c r="E925" i="9" s="1"/>
  <c r="A926" i="9"/>
  <c r="D926" i="9" s="1"/>
  <c r="B926" i="9"/>
  <c r="E926" i="9" s="1"/>
  <c r="A927" i="9"/>
  <c r="D927" i="9" s="1"/>
  <c r="B927" i="9"/>
  <c r="E927" i="9" s="1"/>
  <c r="A928" i="9"/>
  <c r="D928" i="9" s="1"/>
  <c r="B928" i="9"/>
  <c r="E928" i="9" s="1"/>
  <c r="A929" i="9"/>
  <c r="D929" i="9" s="1"/>
  <c r="B929" i="9"/>
  <c r="E929" i="9" s="1"/>
  <c r="A930" i="9"/>
  <c r="D930" i="9" s="1"/>
  <c r="B930" i="9"/>
  <c r="E930" i="9" s="1"/>
  <c r="A931" i="9"/>
  <c r="D931" i="9" s="1"/>
  <c r="B931" i="9"/>
  <c r="E931" i="9" s="1"/>
  <c r="A932" i="9"/>
  <c r="D932" i="9" s="1"/>
  <c r="B932" i="9"/>
  <c r="E932" i="9" s="1"/>
  <c r="A933" i="9"/>
  <c r="D933" i="9" s="1"/>
  <c r="B933" i="9"/>
  <c r="E933" i="9" s="1"/>
  <c r="A934" i="9"/>
  <c r="D934" i="9" s="1"/>
  <c r="B934" i="9"/>
  <c r="E934" i="9" s="1"/>
  <c r="A935" i="9"/>
  <c r="D935" i="9" s="1"/>
  <c r="B935" i="9"/>
  <c r="E935" i="9" s="1"/>
  <c r="A936" i="9"/>
  <c r="D936" i="9" s="1"/>
  <c r="B936" i="9"/>
  <c r="E936" i="9" s="1"/>
  <c r="A937" i="9"/>
  <c r="D937" i="9" s="1"/>
  <c r="B937" i="9"/>
  <c r="E937" i="9" s="1"/>
  <c r="A938" i="9"/>
  <c r="D938" i="9" s="1"/>
  <c r="B938" i="9"/>
  <c r="E938" i="9" s="1"/>
  <c r="A939" i="9"/>
  <c r="D939" i="9" s="1"/>
  <c r="B939" i="9"/>
  <c r="E939" i="9" s="1"/>
  <c r="A940" i="9"/>
  <c r="D940" i="9" s="1"/>
  <c r="B940" i="9"/>
  <c r="E940" i="9" s="1"/>
  <c r="A941" i="9"/>
  <c r="D941" i="9" s="1"/>
  <c r="B941" i="9"/>
  <c r="E941" i="9" s="1"/>
  <c r="A942" i="9"/>
  <c r="D942" i="9" s="1"/>
  <c r="B942" i="9"/>
  <c r="E942" i="9" s="1"/>
  <c r="A943" i="9"/>
  <c r="D943" i="9" s="1"/>
  <c r="B943" i="9"/>
  <c r="E943" i="9" s="1"/>
  <c r="A944" i="9"/>
  <c r="D944" i="9" s="1"/>
  <c r="B944" i="9"/>
  <c r="E944" i="9" s="1"/>
  <c r="A945" i="9"/>
  <c r="D945" i="9" s="1"/>
  <c r="B945" i="9"/>
  <c r="E945" i="9" s="1"/>
  <c r="A946" i="9"/>
  <c r="D946" i="9" s="1"/>
  <c r="B946" i="9"/>
  <c r="E946" i="9" s="1"/>
  <c r="A947" i="9"/>
  <c r="D947" i="9" s="1"/>
  <c r="B947" i="9"/>
  <c r="E947" i="9" s="1"/>
  <c r="A948" i="9"/>
  <c r="D948" i="9" s="1"/>
  <c r="B948" i="9"/>
  <c r="E948" i="9" s="1"/>
  <c r="A949" i="9"/>
  <c r="D949" i="9" s="1"/>
  <c r="B949" i="9"/>
  <c r="E949" i="9" s="1"/>
  <c r="A950" i="9"/>
  <c r="D950" i="9" s="1"/>
  <c r="B950" i="9"/>
  <c r="E950" i="9" s="1"/>
  <c r="A951" i="9"/>
  <c r="D951" i="9" s="1"/>
  <c r="B951" i="9"/>
  <c r="E951" i="9" s="1"/>
  <c r="A952" i="9"/>
  <c r="D952" i="9" s="1"/>
  <c r="B952" i="9"/>
  <c r="E952" i="9" s="1"/>
  <c r="A953" i="9"/>
  <c r="D953" i="9" s="1"/>
  <c r="B953" i="9"/>
  <c r="E953" i="9" s="1"/>
  <c r="A954" i="9"/>
  <c r="D954" i="9" s="1"/>
  <c r="B954" i="9"/>
  <c r="E954" i="9" s="1"/>
  <c r="A955" i="9"/>
  <c r="D955" i="9" s="1"/>
  <c r="B955" i="9"/>
  <c r="E955" i="9" s="1"/>
  <c r="A956" i="9"/>
  <c r="D956" i="9" s="1"/>
  <c r="B956" i="9"/>
  <c r="E956" i="9" s="1"/>
  <c r="A957" i="9"/>
  <c r="D957" i="9" s="1"/>
  <c r="B957" i="9"/>
  <c r="E957" i="9" s="1"/>
  <c r="A958" i="9"/>
  <c r="D958" i="9" s="1"/>
  <c r="B958" i="9"/>
  <c r="E958" i="9" s="1"/>
  <c r="A959" i="9"/>
  <c r="D959" i="9" s="1"/>
  <c r="B959" i="9"/>
  <c r="E959" i="9" s="1"/>
  <c r="A960" i="9"/>
  <c r="D960" i="9" s="1"/>
  <c r="B960" i="9"/>
  <c r="E960" i="9" s="1"/>
  <c r="A961" i="9"/>
  <c r="D961" i="9" s="1"/>
  <c r="B961" i="9"/>
  <c r="E961" i="9" s="1"/>
  <c r="A962" i="9"/>
  <c r="D962" i="9" s="1"/>
  <c r="B962" i="9"/>
  <c r="E962" i="9" s="1"/>
  <c r="A963" i="9"/>
  <c r="D963" i="9" s="1"/>
  <c r="B963" i="9"/>
  <c r="E963" i="9" s="1"/>
  <c r="A964" i="9"/>
  <c r="D964" i="9" s="1"/>
  <c r="B964" i="9"/>
  <c r="E964" i="9" s="1"/>
  <c r="A965" i="9"/>
  <c r="D965" i="9" s="1"/>
  <c r="B965" i="9"/>
  <c r="E965" i="9" s="1"/>
  <c r="A966" i="9"/>
  <c r="D966" i="9" s="1"/>
  <c r="B966" i="9"/>
  <c r="E966" i="9" s="1"/>
  <c r="A967" i="9"/>
  <c r="D967" i="9" s="1"/>
  <c r="B967" i="9"/>
  <c r="E967" i="9" s="1"/>
  <c r="A968" i="9"/>
  <c r="D968" i="9" s="1"/>
  <c r="B968" i="9"/>
  <c r="E968" i="9" s="1"/>
  <c r="A969" i="9"/>
  <c r="D969" i="9" s="1"/>
  <c r="B969" i="9"/>
  <c r="E969" i="9" s="1"/>
  <c r="A970" i="9"/>
  <c r="D970" i="9" s="1"/>
  <c r="B970" i="9"/>
  <c r="E970" i="9" s="1"/>
  <c r="A971" i="9"/>
  <c r="D971" i="9" s="1"/>
  <c r="B971" i="9"/>
  <c r="E971" i="9" s="1"/>
  <c r="A972" i="9"/>
  <c r="D972" i="9" s="1"/>
  <c r="B972" i="9"/>
  <c r="E972" i="9" s="1"/>
  <c r="A973" i="9"/>
  <c r="D973" i="9" s="1"/>
  <c r="B973" i="9"/>
  <c r="E973" i="9" s="1"/>
  <c r="A974" i="9"/>
  <c r="D974" i="9" s="1"/>
  <c r="B974" i="9"/>
  <c r="E974" i="9" s="1"/>
  <c r="A975" i="9"/>
  <c r="D975" i="9" s="1"/>
  <c r="B975" i="9"/>
  <c r="E975" i="9" s="1"/>
  <c r="A976" i="9"/>
  <c r="D976" i="9" s="1"/>
  <c r="B976" i="9"/>
  <c r="E976" i="9" s="1"/>
  <c r="A977" i="9"/>
  <c r="D977" i="9" s="1"/>
  <c r="B977" i="9"/>
  <c r="E977" i="9" s="1"/>
  <c r="A978" i="9"/>
  <c r="D978" i="9" s="1"/>
  <c r="B978" i="9"/>
  <c r="E978" i="9" s="1"/>
  <c r="A979" i="9"/>
  <c r="D979" i="9" s="1"/>
  <c r="B979" i="9"/>
  <c r="E979" i="9" s="1"/>
  <c r="A980" i="9"/>
  <c r="D980" i="9" s="1"/>
  <c r="B980" i="9"/>
  <c r="E980" i="9" s="1"/>
  <c r="A981" i="9"/>
  <c r="D981" i="9" s="1"/>
  <c r="B981" i="9"/>
  <c r="E981" i="9" s="1"/>
  <c r="A982" i="9"/>
  <c r="D982" i="9" s="1"/>
  <c r="B982" i="9"/>
  <c r="E982" i="9" s="1"/>
  <c r="A983" i="9"/>
  <c r="D983" i="9" s="1"/>
  <c r="B983" i="9"/>
  <c r="E983" i="9" s="1"/>
  <c r="A984" i="9"/>
  <c r="D984" i="9" s="1"/>
  <c r="B984" i="9"/>
  <c r="E984" i="9" s="1"/>
  <c r="A985" i="9"/>
  <c r="D985" i="9" s="1"/>
  <c r="B985" i="9"/>
  <c r="E985" i="9" s="1"/>
  <c r="A986" i="9"/>
  <c r="D986" i="9" s="1"/>
  <c r="B986" i="9"/>
  <c r="E986" i="9" s="1"/>
  <c r="A987" i="9"/>
  <c r="D987" i="9" s="1"/>
  <c r="B987" i="9"/>
  <c r="E987" i="9" s="1"/>
  <c r="A988" i="9"/>
  <c r="D988" i="9" s="1"/>
  <c r="B988" i="9"/>
  <c r="E988" i="9" s="1"/>
  <c r="A989" i="9"/>
  <c r="D989" i="9" s="1"/>
  <c r="B989" i="9"/>
  <c r="E989" i="9" s="1"/>
  <c r="A990" i="9"/>
  <c r="D990" i="9" s="1"/>
  <c r="B990" i="9"/>
  <c r="E990" i="9" s="1"/>
  <c r="A991" i="9"/>
  <c r="D991" i="9" s="1"/>
  <c r="B991" i="9"/>
  <c r="E991" i="9" s="1"/>
  <c r="A992" i="9"/>
  <c r="D992" i="9" s="1"/>
  <c r="B992" i="9"/>
  <c r="E992" i="9" s="1"/>
  <c r="A993" i="9"/>
  <c r="D993" i="9" s="1"/>
  <c r="B993" i="9"/>
  <c r="E993" i="9" s="1"/>
  <c r="A994" i="9"/>
  <c r="D994" i="9" s="1"/>
  <c r="B994" i="9"/>
  <c r="E994" i="9" s="1"/>
  <c r="A995" i="9"/>
  <c r="D995" i="9" s="1"/>
  <c r="B995" i="9"/>
  <c r="E995" i="9" s="1"/>
  <c r="A996" i="9"/>
  <c r="D996" i="9" s="1"/>
  <c r="B996" i="9"/>
  <c r="E996" i="9" s="1"/>
  <c r="A997" i="9"/>
  <c r="D997" i="9" s="1"/>
  <c r="B997" i="9"/>
  <c r="E997" i="9" s="1"/>
  <c r="A998" i="9"/>
  <c r="D998" i="9" s="1"/>
  <c r="B998" i="9"/>
  <c r="E998" i="9" s="1"/>
  <c r="A999" i="9"/>
  <c r="D999" i="9" s="1"/>
  <c r="B999" i="9"/>
  <c r="E999" i="9" s="1"/>
  <c r="A1000" i="9"/>
  <c r="D1000" i="9" s="1"/>
  <c r="B1000" i="9"/>
  <c r="E1000" i="9" s="1"/>
  <c r="A1001" i="9"/>
  <c r="D1001" i="9" s="1"/>
  <c r="B1001" i="9"/>
  <c r="E1001" i="9" s="1"/>
  <c r="B2" i="9"/>
  <c r="A2" i="9"/>
  <c r="D999" i="2"/>
  <c r="D5" i="2"/>
  <c r="D6" i="2"/>
  <c r="D7" i="2"/>
  <c r="D8" i="2"/>
  <c r="D9" i="2"/>
  <c r="D10" i="2"/>
  <c r="D11" i="2"/>
  <c r="D12" i="2"/>
  <c r="D35" i="2"/>
  <c r="D36" i="2"/>
  <c r="D37" i="2"/>
  <c r="D38" i="2"/>
  <c r="D39" i="2"/>
  <c r="D40" i="2"/>
  <c r="D41" i="2"/>
  <c r="D42" i="2"/>
  <c r="D43" i="2"/>
  <c r="D44" i="2"/>
  <c r="D45" i="2"/>
  <c r="D46" i="2"/>
  <c r="D47" i="2"/>
  <c r="D48" i="2"/>
  <c r="D49" i="2"/>
  <c r="D50" i="2"/>
  <c r="D51" i="2"/>
  <c r="D52" i="2"/>
  <c r="D53" i="2"/>
  <c r="D54" i="2"/>
  <c r="D55" i="2"/>
  <c r="D56" i="2"/>
  <c r="D57" i="2"/>
  <c r="D58" i="2"/>
  <c r="D59" i="2"/>
  <c r="D60" i="2"/>
  <c r="D61" i="2"/>
  <c r="D62" i="2"/>
  <c r="D63" i="2"/>
  <c r="D64" i="2"/>
  <c r="D65" i="2"/>
  <c r="D66" i="2"/>
  <c r="D67" i="2"/>
  <c r="D68" i="2"/>
  <c r="D69" i="2"/>
  <c r="D70" i="2"/>
  <c r="D71" i="2"/>
  <c r="D72" i="2"/>
  <c r="D73" i="2"/>
  <c r="D74" i="2"/>
  <c r="D75" i="2"/>
  <c r="D76" i="2"/>
  <c r="D77" i="2"/>
  <c r="D78" i="2"/>
  <c r="D79" i="2"/>
  <c r="D80" i="2"/>
  <c r="D81" i="2"/>
  <c r="D82" i="2"/>
  <c r="D83" i="2"/>
  <c r="D84" i="2"/>
  <c r="D85" i="2"/>
  <c r="D86" i="2"/>
  <c r="D87" i="2"/>
  <c r="D88" i="2"/>
  <c r="D89" i="2"/>
  <c r="D90" i="2"/>
  <c r="D91" i="2"/>
  <c r="D92" i="2"/>
  <c r="D93" i="2"/>
  <c r="D94" i="2"/>
  <c r="D95" i="2"/>
  <c r="D96" i="2"/>
  <c r="D97" i="2"/>
  <c r="D98" i="2"/>
  <c r="D99" i="2"/>
  <c r="D100" i="2"/>
  <c r="D101" i="2"/>
  <c r="D102" i="2"/>
  <c r="D103" i="2"/>
  <c r="D104" i="2"/>
  <c r="D105" i="2"/>
  <c r="D106" i="2"/>
  <c r="D107" i="2"/>
  <c r="D108" i="2"/>
  <c r="D109" i="2"/>
  <c r="D110" i="2"/>
  <c r="D111" i="2"/>
  <c r="D112" i="2"/>
  <c r="D113" i="2"/>
  <c r="D114" i="2"/>
  <c r="D115" i="2"/>
  <c r="D116" i="2"/>
  <c r="D117" i="2"/>
  <c r="D118" i="2"/>
  <c r="D119" i="2"/>
  <c r="D120" i="2"/>
  <c r="D121" i="2"/>
  <c r="D122" i="2"/>
  <c r="D123" i="2"/>
  <c r="D124" i="2"/>
  <c r="D125" i="2"/>
  <c r="D126" i="2"/>
  <c r="D127" i="2"/>
  <c r="D128" i="2"/>
  <c r="D129" i="2"/>
  <c r="D130" i="2"/>
  <c r="D131" i="2"/>
  <c r="D132" i="2"/>
  <c r="D133" i="2"/>
  <c r="D134" i="2"/>
  <c r="D135" i="2"/>
  <c r="D136" i="2"/>
  <c r="D137" i="2"/>
  <c r="D138" i="2"/>
  <c r="D139" i="2"/>
  <c r="D140" i="2"/>
  <c r="D141" i="2"/>
  <c r="D142" i="2"/>
  <c r="D143" i="2"/>
  <c r="D144" i="2"/>
  <c r="D145" i="2"/>
  <c r="D146" i="2"/>
  <c r="D147" i="2"/>
  <c r="D148" i="2"/>
  <c r="D149" i="2"/>
  <c r="D150" i="2"/>
  <c r="D151" i="2"/>
  <c r="D152" i="2"/>
  <c r="D153" i="2"/>
  <c r="D154" i="2"/>
  <c r="D155" i="2"/>
  <c r="D156" i="2"/>
  <c r="D157" i="2"/>
  <c r="D158" i="2"/>
  <c r="D159" i="2"/>
  <c r="D160" i="2"/>
  <c r="D161" i="2"/>
  <c r="D162" i="2"/>
  <c r="D163" i="2"/>
  <c r="D164" i="2"/>
  <c r="D165" i="2"/>
  <c r="D166" i="2"/>
  <c r="D167" i="2"/>
  <c r="D168" i="2"/>
  <c r="D169" i="2"/>
  <c r="D170" i="2"/>
  <c r="D171" i="2"/>
  <c r="D172" i="2"/>
  <c r="D173" i="2"/>
  <c r="D174" i="2"/>
  <c r="D175" i="2"/>
  <c r="D176" i="2"/>
  <c r="D177" i="2"/>
  <c r="D178" i="2"/>
  <c r="D179" i="2"/>
  <c r="D180" i="2"/>
  <c r="D181" i="2"/>
  <c r="D182" i="2"/>
  <c r="D183" i="2"/>
  <c r="D184" i="2"/>
  <c r="D185" i="2"/>
  <c r="D998" i="2"/>
  <c r="D4" i="2"/>
  <c r="D3" i="2"/>
  <c r="K998" i="2"/>
  <c r="L998" i="2"/>
  <c r="M998" i="2"/>
  <c r="K999" i="2"/>
  <c r="L999" i="2"/>
  <c r="M999" i="2"/>
  <c r="H998" i="2"/>
  <c r="I998" i="2"/>
  <c r="J998" i="2"/>
  <c r="H999" i="2"/>
  <c r="I999" i="2"/>
  <c r="J999" i="2"/>
  <c r="E998" i="2"/>
  <c r="F998" i="2"/>
  <c r="G998" i="2"/>
  <c r="E999" i="2"/>
  <c r="F999" i="2"/>
  <c r="G999" i="2"/>
  <c r="A3" i="5"/>
  <c r="B3" i="5"/>
  <c r="C3" i="5"/>
  <c r="A4" i="5"/>
  <c r="B4" i="5"/>
  <c r="D4" i="5" s="1"/>
  <c r="C4" i="5"/>
  <c r="A5" i="5"/>
  <c r="B5" i="5"/>
  <c r="C5" i="5"/>
  <c r="A6" i="5"/>
  <c r="B6" i="5"/>
  <c r="C6" i="5"/>
  <c r="A7" i="5"/>
  <c r="B7" i="5"/>
  <c r="C7" i="5"/>
  <c r="A8" i="5"/>
  <c r="B8" i="5"/>
  <c r="D8" i="5" s="1"/>
  <c r="C8" i="5"/>
  <c r="A9" i="5"/>
  <c r="B9" i="5"/>
  <c r="C9" i="5"/>
  <c r="A10" i="5"/>
  <c r="B10" i="5"/>
  <c r="C10" i="5"/>
  <c r="A11" i="5"/>
  <c r="B11" i="5"/>
  <c r="C11" i="5"/>
  <c r="A12" i="5"/>
  <c r="B12" i="5"/>
  <c r="C12" i="5"/>
  <c r="A13" i="5"/>
  <c r="B13" i="5"/>
  <c r="C13" i="5"/>
  <c r="A14" i="5"/>
  <c r="B14" i="5"/>
  <c r="D14" i="5" s="1"/>
  <c r="C14" i="5"/>
  <c r="A15" i="5"/>
  <c r="B15" i="5"/>
  <c r="C15" i="5"/>
  <c r="A16" i="5"/>
  <c r="B16" i="5"/>
  <c r="C16" i="5"/>
  <c r="A17" i="5"/>
  <c r="B17" i="5"/>
  <c r="C17" i="5"/>
  <c r="A18" i="5"/>
  <c r="B18" i="5"/>
  <c r="C18" i="5"/>
  <c r="A19" i="5"/>
  <c r="B19" i="5"/>
  <c r="C19" i="5"/>
  <c r="A20" i="5"/>
  <c r="B20" i="5"/>
  <c r="C20" i="5"/>
  <c r="A21" i="5"/>
  <c r="B21" i="5"/>
  <c r="C21" i="5"/>
  <c r="A22" i="5"/>
  <c r="B22" i="5"/>
  <c r="C22" i="5"/>
  <c r="A23" i="5"/>
  <c r="B23" i="5"/>
  <c r="C23" i="5"/>
  <c r="A24" i="5"/>
  <c r="B24" i="5"/>
  <c r="D24" i="5" s="1"/>
  <c r="C24" i="5"/>
  <c r="A25" i="5"/>
  <c r="B25" i="5"/>
  <c r="C25" i="5"/>
  <c r="A26" i="5"/>
  <c r="B26" i="5"/>
  <c r="D26" i="5" s="1"/>
  <c r="C26" i="5"/>
  <c r="A27" i="5"/>
  <c r="B27" i="5"/>
  <c r="C27" i="5"/>
  <c r="A28" i="5"/>
  <c r="B28" i="5"/>
  <c r="C28" i="5"/>
  <c r="A29" i="5"/>
  <c r="B29" i="5"/>
  <c r="C29" i="5"/>
  <c r="A30" i="5"/>
  <c r="B30" i="5"/>
  <c r="C30" i="5"/>
  <c r="A31" i="5"/>
  <c r="B31" i="5"/>
  <c r="C31" i="5"/>
  <c r="A32" i="5"/>
  <c r="B32" i="5"/>
  <c r="C32" i="5"/>
  <c r="A33" i="5"/>
  <c r="D33" i="5" s="1"/>
  <c r="F33" i="5" s="1"/>
  <c r="I34" i="2" s="1"/>
  <c r="B33" i="5"/>
  <c r="C33" i="5"/>
  <c r="A34" i="5"/>
  <c r="B34" i="5"/>
  <c r="C34" i="5"/>
  <c r="A35" i="5"/>
  <c r="B35" i="5"/>
  <c r="C35" i="5"/>
  <c r="A36" i="5"/>
  <c r="B36" i="5"/>
  <c r="D36" i="5" s="1"/>
  <c r="G36" i="5" s="1"/>
  <c r="J37" i="2" s="1"/>
  <c r="C36" i="5"/>
  <c r="A37" i="5"/>
  <c r="B37" i="5"/>
  <c r="C37" i="5"/>
  <c r="A38" i="5"/>
  <c r="B38" i="5"/>
  <c r="D38" i="5" s="1"/>
  <c r="C38" i="5"/>
  <c r="A39" i="5"/>
  <c r="B39" i="5"/>
  <c r="C39" i="5"/>
  <c r="A40" i="5"/>
  <c r="B40" i="5"/>
  <c r="D40" i="5" s="1"/>
  <c r="I40" i="5" s="1"/>
  <c r="E41" i="2" s="1"/>
  <c r="N41" i="2" s="1"/>
  <c r="C40" i="5"/>
  <c r="A41" i="5"/>
  <c r="B41" i="5"/>
  <c r="C41" i="5"/>
  <c r="A42" i="5"/>
  <c r="B42" i="5"/>
  <c r="C42" i="5"/>
  <c r="A43" i="5"/>
  <c r="B43" i="5"/>
  <c r="C43" i="5"/>
  <c r="A44" i="5"/>
  <c r="B44" i="5"/>
  <c r="C44" i="5"/>
  <c r="A45" i="5"/>
  <c r="B45" i="5"/>
  <c r="C45" i="5"/>
  <c r="A46" i="5"/>
  <c r="B46" i="5"/>
  <c r="C46" i="5"/>
  <c r="A47" i="5"/>
  <c r="B47" i="5"/>
  <c r="C47" i="5"/>
  <c r="A48" i="5"/>
  <c r="B48" i="5"/>
  <c r="C48" i="5"/>
  <c r="A49" i="5"/>
  <c r="B49" i="5"/>
  <c r="C49" i="5"/>
  <c r="A50" i="5"/>
  <c r="B50" i="5"/>
  <c r="C50" i="5"/>
  <c r="A51" i="5"/>
  <c r="B51" i="5"/>
  <c r="C51" i="5"/>
  <c r="A52" i="5"/>
  <c r="B52" i="5"/>
  <c r="C52" i="5"/>
  <c r="A53" i="5"/>
  <c r="B53" i="5"/>
  <c r="C53" i="5"/>
  <c r="A54" i="5"/>
  <c r="B54" i="5"/>
  <c r="C54" i="5"/>
  <c r="A55" i="5"/>
  <c r="B55" i="5"/>
  <c r="C55" i="5"/>
  <c r="A56" i="5"/>
  <c r="B56" i="5"/>
  <c r="C56" i="5"/>
  <c r="A57" i="5"/>
  <c r="B57" i="5"/>
  <c r="C57" i="5"/>
  <c r="A58" i="5"/>
  <c r="B58" i="5"/>
  <c r="C58" i="5"/>
  <c r="A59" i="5"/>
  <c r="B59" i="5"/>
  <c r="C59" i="5"/>
  <c r="A60" i="5"/>
  <c r="B60" i="5"/>
  <c r="C60" i="5"/>
  <c r="A61" i="5"/>
  <c r="B61" i="5"/>
  <c r="C61" i="5"/>
  <c r="A62" i="5"/>
  <c r="B62" i="5"/>
  <c r="C62" i="5"/>
  <c r="A63" i="5"/>
  <c r="B63" i="5"/>
  <c r="C63" i="5"/>
  <c r="A64" i="5"/>
  <c r="B64" i="5"/>
  <c r="C64" i="5"/>
  <c r="A65" i="5"/>
  <c r="B65" i="5"/>
  <c r="C65" i="5"/>
  <c r="A66" i="5"/>
  <c r="B66" i="5"/>
  <c r="C66" i="5"/>
  <c r="A67" i="5"/>
  <c r="B67" i="5"/>
  <c r="C67" i="5"/>
  <c r="A68" i="5"/>
  <c r="B68" i="5"/>
  <c r="C68" i="5"/>
  <c r="A69" i="5"/>
  <c r="B69" i="5"/>
  <c r="C69" i="5"/>
  <c r="A70" i="5"/>
  <c r="B70" i="5"/>
  <c r="C70" i="5"/>
  <c r="A71" i="5"/>
  <c r="B71" i="5"/>
  <c r="C71" i="5"/>
  <c r="D71" i="5" s="1"/>
  <c r="A72" i="5"/>
  <c r="B72" i="5"/>
  <c r="C72" i="5"/>
  <c r="A73" i="5"/>
  <c r="B73" i="5"/>
  <c r="C73" i="5"/>
  <c r="A74" i="5"/>
  <c r="B74" i="5"/>
  <c r="C74" i="5"/>
  <c r="A75" i="5"/>
  <c r="B75" i="5"/>
  <c r="C75" i="5"/>
  <c r="A76" i="5"/>
  <c r="B76" i="5"/>
  <c r="C76" i="5"/>
  <c r="A77" i="5"/>
  <c r="B77" i="5"/>
  <c r="C77" i="5"/>
  <c r="A78" i="5"/>
  <c r="B78" i="5"/>
  <c r="C78" i="5"/>
  <c r="A79" i="5"/>
  <c r="B79" i="5"/>
  <c r="C79" i="5"/>
  <c r="A80" i="5"/>
  <c r="B80" i="5"/>
  <c r="C80" i="5"/>
  <c r="A81" i="5"/>
  <c r="B81" i="5"/>
  <c r="C81" i="5"/>
  <c r="A82" i="5"/>
  <c r="B82" i="5"/>
  <c r="C82" i="5"/>
  <c r="A83" i="5"/>
  <c r="B83" i="5"/>
  <c r="C83" i="5"/>
  <c r="A84" i="5"/>
  <c r="B84" i="5"/>
  <c r="C84" i="5"/>
  <c r="A85" i="5"/>
  <c r="B85" i="5"/>
  <c r="C85" i="5"/>
  <c r="A86" i="5"/>
  <c r="B86" i="5"/>
  <c r="C86" i="5"/>
  <c r="A87" i="5"/>
  <c r="B87" i="5"/>
  <c r="C87" i="5"/>
  <c r="A88" i="5"/>
  <c r="B88" i="5"/>
  <c r="C88" i="5"/>
  <c r="A89" i="5"/>
  <c r="B89" i="5"/>
  <c r="C89" i="5"/>
  <c r="A90" i="5"/>
  <c r="B90" i="5"/>
  <c r="C90" i="5"/>
  <c r="A91" i="5"/>
  <c r="B91" i="5"/>
  <c r="C91" i="5"/>
  <c r="A92" i="5"/>
  <c r="B92" i="5"/>
  <c r="C92" i="5"/>
  <c r="A93" i="5"/>
  <c r="B93" i="5"/>
  <c r="C93" i="5"/>
  <c r="A94" i="5"/>
  <c r="B94" i="5"/>
  <c r="C94" i="5"/>
  <c r="A95" i="5"/>
  <c r="B95" i="5"/>
  <c r="C95" i="5"/>
  <c r="A96" i="5"/>
  <c r="B96" i="5"/>
  <c r="C96" i="5"/>
  <c r="A97" i="5"/>
  <c r="B97" i="5"/>
  <c r="C97" i="5"/>
  <c r="A98" i="5"/>
  <c r="B98" i="5"/>
  <c r="C98" i="5"/>
  <c r="A99" i="5"/>
  <c r="B99" i="5"/>
  <c r="C99" i="5"/>
  <c r="A100" i="5"/>
  <c r="B100" i="5"/>
  <c r="C100" i="5"/>
  <c r="A101" i="5"/>
  <c r="B101" i="5"/>
  <c r="C101" i="5"/>
  <c r="A102" i="5"/>
  <c r="B102" i="5"/>
  <c r="C102" i="5"/>
  <c r="A103" i="5"/>
  <c r="B103" i="5"/>
  <c r="C103" i="5"/>
  <c r="A104" i="5"/>
  <c r="B104" i="5"/>
  <c r="C104" i="5"/>
  <c r="A105" i="5"/>
  <c r="B105" i="5"/>
  <c r="C105" i="5"/>
  <c r="A106" i="5"/>
  <c r="B106" i="5"/>
  <c r="C106" i="5"/>
  <c r="A107" i="5"/>
  <c r="B107" i="5"/>
  <c r="C107" i="5"/>
  <c r="A108" i="5"/>
  <c r="B108" i="5"/>
  <c r="C108" i="5"/>
  <c r="A109" i="5"/>
  <c r="B109" i="5"/>
  <c r="C109" i="5"/>
  <c r="A110" i="5"/>
  <c r="B110" i="5"/>
  <c r="D110" i="5" s="1"/>
  <c r="C110" i="5"/>
  <c r="A111" i="5"/>
  <c r="B111" i="5"/>
  <c r="C111" i="5"/>
  <c r="A112" i="5"/>
  <c r="B112" i="5"/>
  <c r="D112" i="5" s="1"/>
  <c r="I112" i="5" s="1"/>
  <c r="C112" i="5"/>
  <c r="A113" i="5"/>
  <c r="B113" i="5"/>
  <c r="C113" i="5"/>
  <c r="A114" i="5"/>
  <c r="B114" i="5"/>
  <c r="C114" i="5"/>
  <c r="A115" i="5"/>
  <c r="B115" i="5"/>
  <c r="C115" i="5"/>
  <c r="A116" i="5"/>
  <c r="B116" i="5"/>
  <c r="C116" i="5"/>
  <c r="A117" i="5"/>
  <c r="B117" i="5"/>
  <c r="C117" i="5"/>
  <c r="A118" i="5"/>
  <c r="B118" i="5"/>
  <c r="D118" i="5" s="1"/>
  <c r="C118" i="5"/>
  <c r="A119" i="5"/>
  <c r="B119" i="5"/>
  <c r="C119" i="5"/>
  <c r="A120" i="5"/>
  <c r="B120" i="5"/>
  <c r="D120" i="5" s="1"/>
  <c r="I120" i="5" s="1"/>
  <c r="C120" i="5"/>
  <c r="A121" i="5"/>
  <c r="B121" i="5"/>
  <c r="C121" i="5"/>
  <c r="A122" i="5"/>
  <c r="B122" i="5"/>
  <c r="C122" i="5"/>
  <c r="A123" i="5"/>
  <c r="B123" i="5"/>
  <c r="C123" i="5"/>
  <c r="A124" i="5"/>
  <c r="B124" i="5"/>
  <c r="C124" i="5"/>
  <c r="A125" i="5"/>
  <c r="B125" i="5"/>
  <c r="C125" i="5"/>
  <c r="A126" i="5"/>
  <c r="B126" i="5"/>
  <c r="D126" i="5" s="1"/>
  <c r="C126" i="5"/>
  <c r="A127" i="5"/>
  <c r="B127" i="5"/>
  <c r="C127" i="5"/>
  <c r="A128" i="5"/>
  <c r="B128" i="5"/>
  <c r="D128" i="5" s="1"/>
  <c r="I128" i="5" s="1"/>
  <c r="C128" i="5"/>
  <c r="A129" i="5"/>
  <c r="B129" i="5"/>
  <c r="C129" i="5"/>
  <c r="A130" i="5"/>
  <c r="B130" i="5"/>
  <c r="C130" i="5"/>
  <c r="A131" i="5"/>
  <c r="B131" i="5"/>
  <c r="C131" i="5"/>
  <c r="A132" i="5"/>
  <c r="B132" i="5"/>
  <c r="C132" i="5"/>
  <c r="A133" i="5"/>
  <c r="B133" i="5"/>
  <c r="C133" i="5"/>
  <c r="A134" i="5"/>
  <c r="B134" i="5"/>
  <c r="D134" i="5" s="1"/>
  <c r="C134" i="5"/>
  <c r="A135" i="5"/>
  <c r="B135" i="5"/>
  <c r="C135" i="5"/>
  <c r="A136" i="5"/>
  <c r="B136" i="5"/>
  <c r="D136" i="5" s="1"/>
  <c r="I136" i="5" s="1"/>
  <c r="C136" i="5"/>
  <c r="A137" i="5"/>
  <c r="B137" i="5"/>
  <c r="C137" i="5"/>
  <c r="A138" i="5"/>
  <c r="B138" i="5"/>
  <c r="C138" i="5"/>
  <c r="A139" i="5"/>
  <c r="B139" i="5"/>
  <c r="C139" i="5"/>
  <c r="A140" i="5"/>
  <c r="B140" i="5"/>
  <c r="C140" i="5"/>
  <c r="A141" i="5"/>
  <c r="B141" i="5"/>
  <c r="C141" i="5"/>
  <c r="A142" i="5"/>
  <c r="B142" i="5"/>
  <c r="D142" i="5" s="1"/>
  <c r="C142" i="5"/>
  <c r="A143" i="5"/>
  <c r="B143" i="5"/>
  <c r="C143" i="5"/>
  <c r="A144" i="5"/>
  <c r="B144" i="5"/>
  <c r="C144" i="5"/>
  <c r="A145" i="5"/>
  <c r="B145" i="5"/>
  <c r="C145" i="5"/>
  <c r="A146" i="5"/>
  <c r="B146" i="5"/>
  <c r="C146" i="5"/>
  <c r="A147" i="5"/>
  <c r="B147" i="5"/>
  <c r="C147" i="5"/>
  <c r="A148" i="5"/>
  <c r="B148" i="5"/>
  <c r="C148" i="5"/>
  <c r="A149" i="5"/>
  <c r="B149" i="5"/>
  <c r="C149" i="5"/>
  <c r="A150" i="5"/>
  <c r="B150" i="5"/>
  <c r="C150" i="5"/>
  <c r="A151" i="5"/>
  <c r="B151" i="5"/>
  <c r="C151" i="5"/>
  <c r="A152" i="5"/>
  <c r="B152" i="5"/>
  <c r="D152" i="5" s="1"/>
  <c r="F152" i="5" s="1"/>
  <c r="I153" i="2" s="1"/>
  <c r="C152" i="5"/>
  <c r="A153" i="5"/>
  <c r="D153" i="5" s="1"/>
  <c r="B153" i="5"/>
  <c r="C153" i="5"/>
  <c r="A154" i="5"/>
  <c r="B154" i="5"/>
  <c r="C154" i="5"/>
  <c r="A155" i="5"/>
  <c r="B155" i="5"/>
  <c r="C155" i="5"/>
  <c r="A156" i="5"/>
  <c r="B156" i="5"/>
  <c r="C156" i="5"/>
  <c r="A157" i="5"/>
  <c r="B157" i="5"/>
  <c r="C157" i="5"/>
  <c r="A158" i="5"/>
  <c r="B158" i="5"/>
  <c r="C158" i="5"/>
  <c r="A159" i="5"/>
  <c r="B159" i="5"/>
  <c r="C159" i="5"/>
  <c r="A160" i="5"/>
  <c r="B160" i="5"/>
  <c r="D160" i="5" s="1"/>
  <c r="G160" i="5" s="1"/>
  <c r="J161" i="2" s="1"/>
  <c r="C160" i="5"/>
  <c r="A161" i="5"/>
  <c r="B161" i="5"/>
  <c r="C161" i="5"/>
  <c r="A162" i="5"/>
  <c r="B162" i="5"/>
  <c r="C162" i="5"/>
  <c r="A163" i="5"/>
  <c r="B163" i="5"/>
  <c r="C163" i="5"/>
  <c r="A164" i="5"/>
  <c r="B164" i="5"/>
  <c r="C164" i="5"/>
  <c r="A165" i="5"/>
  <c r="B165" i="5"/>
  <c r="C165" i="5"/>
  <c r="A166" i="5"/>
  <c r="B166" i="5"/>
  <c r="C166" i="5"/>
  <c r="A167" i="5"/>
  <c r="B167" i="5"/>
  <c r="C167" i="5"/>
  <c r="A168" i="5"/>
  <c r="B168" i="5"/>
  <c r="D168" i="5" s="1"/>
  <c r="F168" i="5" s="1"/>
  <c r="I169" i="2" s="1"/>
  <c r="C168" i="5"/>
  <c r="A169" i="5"/>
  <c r="B169" i="5"/>
  <c r="C169" i="5"/>
  <c r="A170" i="5"/>
  <c r="B170" i="5"/>
  <c r="C170" i="5"/>
  <c r="A171" i="5"/>
  <c r="B171" i="5"/>
  <c r="C171" i="5"/>
  <c r="A172" i="5"/>
  <c r="B172" i="5"/>
  <c r="C172" i="5"/>
  <c r="A173" i="5"/>
  <c r="B173" i="5"/>
  <c r="C173" i="5"/>
  <c r="A174" i="5"/>
  <c r="B174" i="5"/>
  <c r="C174" i="5"/>
  <c r="A175" i="5"/>
  <c r="B175" i="5"/>
  <c r="C175" i="5"/>
  <c r="A176" i="5"/>
  <c r="B176" i="5"/>
  <c r="D176" i="5" s="1"/>
  <c r="G176" i="5" s="1"/>
  <c r="J177" i="2" s="1"/>
  <c r="C176" i="5"/>
  <c r="A177" i="5"/>
  <c r="B177" i="5"/>
  <c r="C177" i="5"/>
  <c r="A178" i="5"/>
  <c r="B178" i="5"/>
  <c r="C178" i="5"/>
  <c r="A179" i="5"/>
  <c r="B179" i="5"/>
  <c r="C179" i="5"/>
  <c r="A180" i="5"/>
  <c r="B180" i="5"/>
  <c r="C180" i="5"/>
  <c r="A181" i="5"/>
  <c r="B181" i="5"/>
  <c r="C181" i="5"/>
  <c r="A182" i="5"/>
  <c r="B182" i="5"/>
  <c r="C182" i="5"/>
  <c r="A183" i="5"/>
  <c r="B183" i="5"/>
  <c r="C183" i="5"/>
  <c r="A184" i="5"/>
  <c r="B184" i="5"/>
  <c r="D184" i="5" s="1"/>
  <c r="F184" i="5" s="1"/>
  <c r="I185" i="2" s="1"/>
  <c r="C184" i="5"/>
  <c r="A185" i="5"/>
  <c r="B185" i="5"/>
  <c r="C185" i="5"/>
  <c r="A186" i="5"/>
  <c r="B186" i="5"/>
  <c r="C186" i="5"/>
  <c r="A187" i="5"/>
  <c r="B187" i="5"/>
  <c r="C187" i="5"/>
  <c r="A188" i="5"/>
  <c r="B188" i="5"/>
  <c r="C188" i="5"/>
  <c r="A189" i="5"/>
  <c r="B189" i="5"/>
  <c r="C189" i="5"/>
  <c r="A190" i="5"/>
  <c r="B190" i="5"/>
  <c r="C190" i="5"/>
  <c r="A191" i="5"/>
  <c r="B191" i="5"/>
  <c r="C191" i="5"/>
  <c r="A192" i="5"/>
  <c r="B192" i="5"/>
  <c r="C192" i="5"/>
  <c r="A193" i="5"/>
  <c r="B193" i="5"/>
  <c r="C193" i="5"/>
  <c r="A194" i="5"/>
  <c r="B194" i="5"/>
  <c r="C194" i="5"/>
  <c r="A195" i="5"/>
  <c r="B195" i="5"/>
  <c r="C195" i="5"/>
  <c r="A196" i="5"/>
  <c r="B196" i="5"/>
  <c r="C196" i="5"/>
  <c r="A197" i="5"/>
  <c r="B197" i="5"/>
  <c r="C197" i="5"/>
  <c r="A198" i="5"/>
  <c r="B198" i="5"/>
  <c r="C198" i="5"/>
  <c r="A199" i="5"/>
  <c r="B199" i="5"/>
  <c r="C199" i="5"/>
  <c r="A200" i="5"/>
  <c r="B200" i="5"/>
  <c r="C200" i="5"/>
  <c r="A201" i="5"/>
  <c r="B201" i="5"/>
  <c r="C201" i="5"/>
  <c r="A202" i="5"/>
  <c r="B202" i="5"/>
  <c r="C202" i="5"/>
  <c r="A203" i="5"/>
  <c r="B203" i="5"/>
  <c r="C203" i="5"/>
  <c r="A204" i="5"/>
  <c r="B204" i="5"/>
  <c r="C204" i="5"/>
  <c r="A205" i="5"/>
  <c r="B205" i="5"/>
  <c r="C205" i="5"/>
  <c r="A206" i="5"/>
  <c r="B206" i="5"/>
  <c r="C206" i="5"/>
  <c r="A207" i="5"/>
  <c r="B207" i="5"/>
  <c r="C207" i="5"/>
  <c r="A208" i="5"/>
  <c r="B208" i="5"/>
  <c r="C208" i="5"/>
  <c r="A209" i="5"/>
  <c r="B209" i="5"/>
  <c r="C209" i="5"/>
  <c r="A210" i="5"/>
  <c r="B210" i="5"/>
  <c r="C210" i="5"/>
  <c r="A211" i="5"/>
  <c r="B211" i="5"/>
  <c r="C211" i="5"/>
  <c r="A212" i="5"/>
  <c r="B212" i="5"/>
  <c r="C212" i="5"/>
  <c r="A213" i="5"/>
  <c r="B213" i="5"/>
  <c r="C213" i="5"/>
  <c r="A214" i="5"/>
  <c r="B214" i="5"/>
  <c r="C214" i="5"/>
  <c r="A215" i="5"/>
  <c r="B215" i="5"/>
  <c r="C215" i="5"/>
  <c r="A216" i="5"/>
  <c r="B216" i="5"/>
  <c r="C216" i="5"/>
  <c r="A217" i="5"/>
  <c r="B217" i="5"/>
  <c r="C217" i="5"/>
  <c r="A218" i="5"/>
  <c r="B218" i="5"/>
  <c r="C218" i="5"/>
  <c r="A219" i="5"/>
  <c r="B219" i="5"/>
  <c r="C219" i="5"/>
  <c r="A220" i="5"/>
  <c r="B220" i="5"/>
  <c r="C220" i="5"/>
  <c r="A221" i="5"/>
  <c r="B221" i="5"/>
  <c r="C221" i="5"/>
  <c r="A222" i="5"/>
  <c r="B222" i="5"/>
  <c r="C222" i="5"/>
  <c r="A223" i="5"/>
  <c r="B223" i="5"/>
  <c r="C223" i="5"/>
  <c r="A224" i="5"/>
  <c r="B224" i="5"/>
  <c r="C224" i="5"/>
  <c r="A225" i="5"/>
  <c r="B225" i="5"/>
  <c r="C225" i="5"/>
  <c r="A226" i="5"/>
  <c r="B226" i="5"/>
  <c r="C226" i="5"/>
  <c r="A227" i="5"/>
  <c r="B227" i="5"/>
  <c r="C227" i="5"/>
  <c r="A228" i="5"/>
  <c r="B228" i="5"/>
  <c r="C228" i="5"/>
  <c r="A229" i="5"/>
  <c r="B229" i="5"/>
  <c r="C229" i="5"/>
  <c r="A230" i="5"/>
  <c r="B230" i="5"/>
  <c r="C230" i="5"/>
  <c r="A231" i="5"/>
  <c r="B231" i="5"/>
  <c r="C231" i="5"/>
  <c r="A232" i="5"/>
  <c r="B232" i="5"/>
  <c r="C232" i="5"/>
  <c r="A233" i="5"/>
  <c r="B233" i="5"/>
  <c r="C233" i="5"/>
  <c r="A234" i="5"/>
  <c r="B234" i="5"/>
  <c r="C234" i="5"/>
  <c r="A235" i="5"/>
  <c r="B235" i="5"/>
  <c r="C235" i="5"/>
  <c r="A236" i="5"/>
  <c r="B236" i="5"/>
  <c r="C236" i="5"/>
  <c r="A237" i="5"/>
  <c r="B237" i="5"/>
  <c r="C237" i="5"/>
  <c r="A238" i="5"/>
  <c r="B238" i="5"/>
  <c r="C238" i="5"/>
  <c r="A239" i="5"/>
  <c r="B239" i="5"/>
  <c r="C239" i="5"/>
  <c r="A240" i="5"/>
  <c r="B240" i="5"/>
  <c r="C240" i="5"/>
  <c r="A241" i="5"/>
  <c r="B241" i="5"/>
  <c r="C241" i="5"/>
  <c r="A242" i="5"/>
  <c r="B242" i="5"/>
  <c r="C242" i="5"/>
  <c r="A243" i="5"/>
  <c r="B243" i="5"/>
  <c r="C243" i="5"/>
  <c r="A244" i="5"/>
  <c r="B244" i="5"/>
  <c r="C244" i="5"/>
  <c r="A245" i="5"/>
  <c r="B245" i="5"/>
  <c r="C245" i="5"/>
  <c r="A246" i="5"/>
  <c r="B246" i="5"/>
  <c r="C246" i="5"/>
  <c r="A247" i="5"/>
  <c r="B247" i="5"/>
  <c r="C247" i="5"/>
  <c r="A248" i="5"/>
  <c r="B248" i="5"/>
  <c r="C248" i="5"/>
  <c r="A249" i="5"/>
  <c r="B249" i="5"/>
  <c r="C249" i="5"/>
  <c r="A250" i="5"/>
  <c r="B250" i="5"/>
  <c r="C250" i="5"/>
  <c r="A251" i="5"/>
  <c r="B251" i="5"/>
  <c r="C251" i="5"/>
  <c r="A252" i="5"/>
  <c r="B252" i="5"/>
  <c r="C252" i="5"/>
  <c r="A253" i="5"/>
  <c r="B253" i="5"/>
  <c r="C253" i="5"/>
  <c r="A254" i="5"/>
  <c r="B254" i="5"/>
  <c r="C254" i="5"/>
  <c r="A255" i="5"/>
  <c r="B255" i="5"/>
  <c r="C255" i="5"/>
  <c r="A256" i="5"/>
  <c r="B256" i="5"/>
  <c r="C256" i="5"/>
  <c r="A257" i="5"/>
  <c r="B257" i="5"/>
  <c r="C257" i="5"/>
  <c r="A258" i="5"/>
  <c r="B258" i="5"/>
  <c r="C258" i="5"/>
  <c r="A259" i="5"/>
  <c r="B259" i="5"/>
  <c r="C259" i="5"/>
  <c r="A260" i="5"/>
  <c r="B260" i="5"/>
  <c r="C260" i="5"/>
  <c r="A261" i="5"/>
  <c r="B261" i="5"/>
  <c r="C261" i="5"/>
  <c r="A262" i="5"/>
  <c r="B262" i="5"/>
  <c r="C262" i="5"/>
  <c r="A263" i="5"/>
  <c r="B263" i="5"/>
  <c r="C263" i="5"/>
  <c r="A264" i="5"/>
  <c r="B264" i="5"/>
  <c r="C264" i="5"/>
  <c r="A265" i="5"/>
  <c r="B265" i="5"/>
  <c r="C265" i="5"/>
  <c r="A266" i="5"/>
  <c r="B266" i="5"/>
  <c r="C266" i="5"/>
  <c r="A267" i="5"/>
  <c r="B267" i="5"/>
  <c r="C267" i="5"/>
  <c r="A268" i="5"/>
  <c r="B268" i="5"/>
  <c r="C268" i="5"/>
  <c r="A269" i="5"/>
  <c r="B269" i="5"/>
  <c r="C269" i="5"/>
  <c r="A270" i="5"/>
  <c r="B270" i="5"/>
  <c r="C270" i="5"/>
  <c r="A271" i="5"/>
  <c r="B271" i="5"/>
  <c r="C271" i="5"/>
  <c r="A272" i="5"/>
  <c r="B272" i="5"/>
  <c r="C272" i="5"/>
  <c r="A273" i="5"/>
  <c r="B273" i="5"/>
  <c r="C273" i="5"/>
  <c r="A274" i="5"/>
  <c r="B274" i="5"/>
  <c r="C274" i="5"/>
  <c r="A275" i="5"/>
  <c r="B275" i="5"/>
  <c r="C275" i="5"/>
  <c r="A276" i="5"/>
  <c r="B276" i="5"/>
  <c r="C276" i="5"/>
  <c r="A277" i="5"/>
  <c r="B277" i="5"/>
  <c r="C277" i="5"/>
  <c r="A278" i="5"/>
  <c r="B278" i="5"/>
  <c r="C278" i="5"/>
  <c r="A279" i="5"/>
  <c r="B279" i="5"/>
  <c r="C279" i="5"/>
  <c r="A280" i="5"/>
  <c r="B280" i="5"/>
  <c r="C280" i="5"/>
  <c r="A281" i="5"/>
  <c r="B281" i="5"/>
  <c r="C281" i="5"/>
  <c r="A282" i="5"/>
  <c r="B282" i="5"/>
  <c r="C282" i="5"/>
  <c r="A283" i="5"/>
  <c r="B283" i="5"/>
  <c r="C283" i="5"/>
  <c r="A284" i="5"/>
  <c r="B284" i="5"/>
  <c r="C284" i="5"/>
  <c r="A285" i="5"/>
  <c r="B285" i="5"/>
  <c r="C285" i="5"/>
  <c r="A286" i="5"/>
  <c r="B286" i="5"/>
  <c r="C286" i="5"/>
  <c r="A287" i="5"/>
  <c r="B287" i="5"/>
  <c r="C287" i="5"/>
  <c r="A288" i="5"/>
  <c r="B288" i="5"/>
  <c r="C288" i="5"/>
  <c r="A289" i="5"/>
  <c r="B289" i="5"/>
  <c r="C289" i="5"/>
  <c r="A290" i="5"/>
  <c r="B290" i="5"/>
  <c r="C290" i="5"/>
  <c r="A291" i="5"/>
  <c r="B291" i="5"/>
  <c r="C291" i="5"/>
  <c r="A292" i="5"/>
  <c r="B292" i="5"/>
  <c r="C292" i="5"/>
  <c r="A293" i="5"/>
  <c r="B293" i="5"/>
  <c r="C293" i="5"/>
  <c r="A294" i="5"/>
  <c r="B294" i="5"/>
  <c r="C294" i="5"/>
  <c r="A295" i="5"/>
  <c r="B295" i="5"/>
  <c r="C295" i="5"/>
  <c r="A296" i="5"/>
  <c r="B296" i="5"/>
  <c r="C296" i="5"/>
  <c r="A297" i="5"/>
  <c r="B297" i="5"/>
  <c r="C297" i="5"/>
  <c r="A298" i="5"/>
  <c r="B298" i="5"/>
  <c r="C298" i="5"/>
  <c r="A299" i="5"/>
  <c r="B299" i="5"/>
  <c r="C299" i="5"/>
  <c r="A300" i="5"/>
  <c r="B300" i="5"/>
  <c r="C300" i="5"/>
  <c r="A301" i="5"/>
  <c r="B301" i="5"/>
  <c r="C301" i="5"/>
  <c r="A302" i="5"/>
  <c r="B302" i="5"/>
  <c r="C302" i="5"/>
  <c r="A303" i="5"/>
  <c r="B303" i="5"/>
  <c r="C303" i="5"/>
  <c r="A304" i="5"/>
  <c r="B304" i="5"/>
  <c r="C304" i="5"/>
  <c r="A305" i="5"/>
  <c r="B305" i="5"/>
  <c r="C305" i="5"/>
  <c r="A306" i="5"/>
  <c r="B306" i="5"/>
  <c r="C306" i="5"/>
  <c r="A307" i="5"/>
  <c r="B307" i="5"/>
  <c r="C307" i="5"/>
  <c r="A308" i="5"/>
  <c r="B308" i="5"/>
  <c r="C308" i="5"/>
  <c r="A309" i="5"/>
  <c r="B309" i="5"/>
  <c r="C309" i="5"/>
  <c r="A310" i="5"/>
  <c r="B310" i="5"/>
  <c r="C310" i="5"/>
  <c r="A311" i="5"/>
  <c r="B311" i="5"/>
  <c r="C311" i="5"/>
  <c r="A312" i="5"/>
  <c r="B312" i="5"/>
  <c r="C312" i="5"/>
  <c r="A313" i="5"/>
  <c r="B313" i="5"/>
  <c r="C313" i="5"/>
  <c r="A314" i="5"/>
  <c r="B314" i="5"/>
  <c r="C314" i="5"/>
  <c r="A315" i="5"/>
  <c r="B315" i="5"/>
  <c r="C315" i="5"/>
  <c r="A316" i="5"/>
  <c r="B316" i="5"/>
  <c r="C316" i="5"/>
  <c r="A317" i="5"/>
  <c r="B317" i="5"/>
  <c r="C317" i="5"/>
  <c r="A318" i="5"/>
  <c r="B318" i="5"/>
  <c r="C318" i="5"/>
  <c r="A319" i="5"/>
  <c r="B319" i="5"/>
  <c r="C319" i="5"/>
  <c r="A320" i="5"/>
  <c r="B320" i="5"/>
  <c r="C320" i="5"/>
  <c r="A321" i="5"/>
  <c r="B321" i="5"/>
  <c r="C321" i="5"/>
  <c r="A322" i="5"/>
  <c r="B322" i="5"/>
  <c r="C322" i="5"/>
  <c r="A323" i="5"/>
  <c r="B323" i="5"/>
  <c r="C323" i="5"/>
  <c r="A324" i="5"/>
  <c r="B324" i="5"/>
  <c r="C324" i="5"/>
  <c r="A325" i="5"/>
  <c r="B325" i="5"/>
  <c r="C325" i="5"/>
  <c r="A326" i="5"/>
  <c r="B326" i="5"/>
  <c r="C326" i="5"/>
  <c r="A327" i="5"/>
  <c r="B327" i="5"/>
  <c r="C327" i="5"/>
  <c r="A328" i="5"/>
  <c r="B328" i="5"/>
  <c r="C328" i="5"/>
  <c r="A329" i="5"/>
  <c r="B329" i="5"/>
  <c r="C329" i="5"/>
  <c r="A330" i="5"/>
  <c r="B330" i="5"/>
  <c r="C330" i="5"/>
  <c r="A331" i="5"/>
  <c r="B331" i="5"/>
  <c r="C331" i="5"/>
  <c r="A332" i="5"/>
  <c r="B332" i="5"/>
  <c r="C332" i="5"/>
  <c r="A333" i="5"/>
  <c r="B333" i="5"/>
  <c r="C333" i="5"/>
  <c r="A334" i="5"/>
  <c r="B334" i="5"/>
  <c r="C334" i="5"/>
  <c r="A335" i="5"/>
  <c r="B335" i="5"/>
  <c r="C335" i="5"/>
  <c r="A336" i="5"/>
  <c r="B336" i="5"/>
  <c r="C336" i="5"/>
  <c r="A337" i="5"/>
  <c r="B337" i="5"/>
  <c r="C337" i="5"/>
  <c r="A338" i="5"/>
  <c r="B338" i="5"/>
  <c r="C338" i="5"/>
  <c r="A339" i="5"/>
  <c r="B339" i="5"/>
  <c r="C339" i="5"/>
  <c r="A340" i="5"/>
  <c r="B340" i="5"/>
  <c r="C340" i="5"/>
  <c r="A341" i="5"/>
  <c r="B341" i="5"/>
  <c r="C341" i="5"/>
  <c r="A342" i="5"/>
  <c r="B342" i="5"/>
  <c r="C342" i="5"/>
  <c r="A343" i="5"/>
  <c r="B343" i="5"/>
  <c r="C343" i="5"/>
  <c r="A344" i="5"/>
  <c r="B344" i="5"/>
  <c r="C344" i="5"/>
  <c r="A345" i="5"/>
  <c r="B345" i="5"/>
  <c r="C345" i="5"/>
  <c r="A346" i="5"/>
  <c r="B346" i="5"/>
  <c r="C346" i="5"/>
  <c r="A347" i="5"/>
  <c r="B347" i="5"/>
  <c r="C347" i="5"/>
  <c r="A348" i="5"/>
  <c r="B348" i="5"/>
  <c r="C348" i="5"/>
  <c r="A349" i="5"/>
  <c r="B349" i="5"/>
  <c r="C349" i="5"/>
  <c r="A350" i="5"/>
  <c r="B350" i="5"/>
  <c r="C350" i="5"/>
  <c r="A351" i="5"/>
  <c r="B351" i="5"/>
  <c r="C351" i="5"/>
  <c r="A352" i="5"/>
  <c r="B352" i="5"/>
  <c r="C352" i="5"/>
  <c r="A353" i="5"/>
  <c r="B353" i="5"/>
  <c r="C353" i="5"/>
  <c r="A354" i="5"/>
  <c r="B354" i="5"/>
  <c r="C354" i="5"/>
  <c r="A355" i="5"/>
  <c r="B355" i="5"/>
  <c r="C355" i="5"/>
  <c r="A356" i="5"/>
  <c r="B356" i="5"/>
  <c r="C356" i="5"/>
  <c r="A357" i="5"/>
  <c r="B357" i="5"/>
  <c r="C357" i="5"/>
  <c r="A358" i="5"/>
  <c r="B358" i="5"/>
  <c r="C358" i="5"/>
  <c r="A359" i="5"/>
  <c r="B359" i="5"/>
  <c r="C359" i="5"/>
  <c r="A360" i="5"/>
  <c r="B360" i="5"/>
  <c r="C360" i="5"/>
  <c r="A361" i="5"/>
  <c r="B361" i="5"/>
  <c r="C361" i="5"/>
  <c r="A362" i="5"/>
  <c r="B362" i="5"/>
  <c r="C362" i="5"/>
  <c r="A363" i="5"/>
  <c r="B363" i="5"/>
  <c r="C363" i="5"/>
  <c r="A364" i="5"/>
  <c r="B364" i="5"/>
  <c r="C364" i="5"/>
  <c r="A365" i="5"/>
  <c r="B365" i="5"/>
  <c r="C365" i="5"/>
  <c r="A366" i="5"/>
  <c r="B366" i="5"/>
  <c r="C366" i="5"/>
  <c r="A367" i="5"/>
  <c r="B367" i="5"/>
  <c r="C367" i="5"/>
  <c r="A368" i="5"/>
  <c r="B368" i="5"/>
  <c r="C368" i="5"/>
  <c r="A369" i="5"/>
  <c r="B369" i="5"/>
  <c r="C369" i="5"/>
  <c r="A370" i="5"/>
  <c r="B370" i="5"/>
  <c r="C370" i="5"/>
  <c r="A371" i="5"/>
  <c r="B371" i="5"/>
  <c r="C371" i="5"/>
  <c r="A372" i="5"/>
  <c r="B372" i="5"/>
  <c r="C372" i="5"/>
  <c r="A373" i="5"/>
  <c r="B373" i="5"/>
  <c r="C373" i="5"/>
  <c r="A374" i="5"/>
  <c r="B374" i="5"/>
  <c r="C374" i="5"/>
  <c r="A375" i="5"/>
  <c r="B375" i="5"/>
  <c r="C375" i="5"/>
  <c r="A376" i="5"/>
  <c r="B376" i="5"/>
  <c r="C376" i="5"/>
  <c r="A377" i="5"/>
  <c r="B377" i="5"/>
  <c r="C377" i="5"/>
  <c r="A378" i="5"/>
  <c r="B378" i="5"/>
  <c r="C378" i="5"/>
  <c r="A379" i="5"/>
  <c r="B379" i="5"/>
  <c r="C379" i="5"/>
  <c r="A380" i="5"/>
  <c r="B380" i="5"/>
  <c r="C380" i="5"/>
  <c r="A381" i="5"/>
  <c r="B381" i="5"/>
  <c r="C381" i="5"/>
  <c r="A382" i="5"/>
  <c r="B382" i="5"/>
  <c r="C382" i="5"/>
  <c r="A383" i="5"/>
  <c r="B383" i="5"/>
  <c r="C383" i="5"/>
  <c r="A384" i="5"/>
  <c r="B384" i="5"/>
  <c r="C384" i="5"/>
  <c r="A385" i="5"/>
  <c r="B385" i="5"/>
  <c r="C385" i="5"/>
  <c r="A386" i="5"/>
  <c r="B386" i="5"/>
  <c r="C386" i="5"/>
  <c r="A387" i="5"/>
  <c r="B387" i="5"/>
  <c r="C387" i="5"/>
  <c r="A388" i="5"/>
  <c r="B388" i="5"/>
  <c r="C388" i="5"/>
  <c r="A389" i="5"/>
  <c r="B389" i="5"/>
  <c r="C389" i="5"/>
  <c r="A390" i="5"/>
  <c r="B390" i="5"/>
  <c r="C390" i="5"/>
  <c r="A391" i="5"/>
  <c r="B391" i="5"/>
  <c r="C391" i="5"/>
  <c r="A392" i="5"/>
  <c r="B392" i="5"/>
  <c r="C392" i="5"/>
  <c r="A393" i="5"/>
  <c r="B393" i="5"/>
  <c r="C393" i="5"/>
  <c r="A394" i="5"/>
  <c r="B394" i="5"/>
  <c r="C394" i="5"/>
  <c r="A395" i="5"/>
  <c r="B395" i="5"/>
  <c r="C395" i="5"/>
  <c r="A396" i="5"/>
  <c r="B396" i="5"/>
  <c r="C396" i="5"/>
  <c r="A397" i="5"/>
  <c r="B397" i="5"/>
  <c r="C397" i="5"/>
  <c r="A398" i="5"/>
  <c r="B398" i="5"/>
  <c r="C398" i="5"/>
  <c r="A399" i="5"/>
  <c r="B399" i="5"/>
  <c r="C399" i="5"/>
  <c r="A400" i="5"/>
  <c r="B400" i="5"/>
  <c r="C400" i="5"/>
  <c r="A401" i="5"/>
  <c r="B401" i="5"/>
  <c r="C401" i="5"/>
  <c r="A402" i="5"/>
  <c r="B402" i="5"/>
  <c r="C402" i="5"/>
  <c r="A403" i="5"/>
  <c r="B403" i="5"/>
  <c r="C403" i="5"/>
  <c r="A404" i="5"/>
  <c r="B404" i="5"/>
  <c r="C404" i="5"/>
  <c r="A405" i="5"/>
  <c r="B405" i="5"/>
  <c r="C405" i="5"/>
  <c r="A406" i="5"/>
  <c r="B406" i="5"/>
  <c r="C406" i="5"/>
  <c r="A407" i="5"/>
  <c r="B407" i="5"/>
  <c r="C407" i="5"/>
  <c r="A408" i="5"/>
  <c r="B408" i="5"/>
  <c r="C408" i="5"/>
  <c r="A409" i="5"/>
  <c r="B409" i="5"/>
  <c r="C409" i="5"/>
  <c r="A410" i="5"/>
  <c r="B410" i="5"/>
  <c r="C410" i="5"/>
  <c r="A411" i="5"/>
  <c r="B411" i="5"/>
  <c r="C411" i="5"/>
  <c r="A412" i="5"/>
  <c r="B412" i="5"/>
  <c r="C412" i="5"/>
  <c r="A413" i="5"/>
  <c r="B413" i="5"/>
  <c r="C413" i="5"/>
  <c r="A414" i="5"/>
  <c r="B414" i="5"/>
  <c r="C414" i="5"/>
  <c r="A415" i="5"/>
  <c r="B415" i="5"/>
  <c r="C415" i="5"/>
  <c r="A416" i="5"/>
  <c r="B416" i="5"/>
  <c r="C416" i="5"/>
  <c r="A417" i="5"/>
  <c r="B417" i="5"/>
  <c r="C417" i="5"/>
  <c r="A418" i="5"/>
  <c r="B418" i="5"/>
  <c r="C418" i="5"/>
  <c r="A419" i="5"/>
  <c r="B419" i="5"/>
  <c r="C419" i="5"/>
  <c r="A420" i="5"/>
  <c r="B420" i="5"/>
  <c r="C420" i="5"/>
  <c r="A421" i="5"/>
  <c r="B421" i="5"/>
  <c r="C421" i="5"/>
  <c r="A422" i="5"/>
  <c r="B422" i="5"/>
  <c r="C422" i="5"/>
  <c r="A423" i="5"/>
  <c r="B423" i="5"/>
  <c r="C423" i="5"/>
  <c r="A424" i="5"/>
  <c r="B424" i="5"/>
  <c r="C424" i="5"/>
  <c r="A425" i="5"/>
  <c r="B425" i="5"/>
  <c r="C425" i="5"/>
  <c r="A426" i="5"/>
  <c r="B426" i="5"/>
  <c r="C426" i="5"/>
  <c r="A427" i="5"/>
  <c r="B427" i="5"/>
  <c r="C427" i="5"/>
  <c r="A428" i="5"/>
  <c r="B428" i="5"/>
  <c r="C428" i="5"/>
  <c r="A429" i="5"/>
  <c r="B429" i="5"/>
  <c r="C429" i="5"/>
  <c r="A430" i="5"/>
  <c r="B430" i="5"/>
  <c r="C430" i="5"/>
  <c r="A431" i="5"/>
  <c r="B431" i="5"/>
  <c r="C431" i="5"/>
  <c r="A432" i="5"/>
  <c r="B432" i="5"/>
  <c r="C432" i="5"/>
  <c r="A433" i="5"/>
  <c r="B433" i="5"/>
  <c r="C433" i="5"/>
  <c r="A434" i="5"/>
  <c r="B434" i="5"/>
  <c r="C434" i="5"/>
  <c r="A435" i="5"/>
  <c r="B435" i="5"/>
  <c r="C435" i="5"/>
  <c r="A436" i="5"/>
  <c r="B436" i="5"/>
  <c r="C436" i="5"/>
  <c r="A437" i="5"/>
  <c r="B437" i="5"/>
  <c r="C437" i="5"/>
  <c r="A438" i="5"/>
  <c r="B438" i="5"/>
  <c r="C438" i="5"/>
  <c r="A439" i="5"/>
  <c r="B439" i="5"/>
  <c r="C439" i="5"/>
  <c r="A440" i="5"/>
  <c r="B440" i="5"/>
  <c r="C440" i="5"/>
  <c r="A441" i="5"/>
  <c r="B441" i="5"/>
  <c r="C441" i="5"/>
  <c r="A442" i="5"/>
  <c r="B442" i="5"/>
  <c r="C442" i="5"/>
  <c r="A443" i="5"/>
  <c r="B443" i="5"/>
  <c r="C443" i="5"/>
  <c r="A444" i="5"/>
  <c r="B444" i="5"/>
  <c r="C444" i="5"/>
  <c r="A445" i="5"/>
  <c r="B445" i="5"/>
  <c r="C445" i="5"/>
  <c r="A446" i="5"/>
  <c r="B446" i="5"/>
  <c r="C446" i="5"/>
  <c r="A447" i="5"/>
  <c r="B447" i="5"/>
  <c r="C447" i="5"/>
  <c r="A448" i="5"/>
  <c r="B448" i="5"/>
  <c r="C448" i="5"/>
  <c r="A449" i="5"/>
  <c r="B449" i="5"/>
  <c r="C449" i="5"/>
  <c r="A450" i="5"/>
  <c r="B450" i="5"/>
  <c r="C450" i="5"/>
  <c r="A451" i="5"/>
  <c r="B451" i="5"/>
  <c r="C451" i="5"/>
  <c r="A452" i="5"/>
  <c r="B452" i="5"/>
  <c r="C452" i="5"/>
  <c r="A453" i="5"/>
  <c r="B453" i="5"/>
  <c r="C453" i="5"/>
  <c r="A454" i="5"/>
  <c r="B454" i="5"/>
  <c r="C454" i="5"/>
  <c r="A455" i="5"/>
  <c r="B455" i="5"/>
  <c r="C455" i="5"/>
  <c r="A456" i="5"/>
  <c r="B456" i="5"/>
  <c r="C456" i="5"/>
  <c r="A457" i="5"/>
  <c r="B457" i="5"/>
  <c r="C457" i="5"/>
  <c r="A458" i="5"/>
  <c r="B458" i="5"/>
  <c r="C458" i="5"/>
  <c r="A459" i="5"/>
  <c r="B459" i="5"/>
  <c r="C459" i="5"/>
  <c r="A460" i="5"/>
  <c r="B460" i="5"/>
  <c r="C460" i="5"/>
  <c r="A461" i="5"/>
  <c r="B461" i="5"/>
  <c r="C461" i="5"/>
  <c r="A462" i="5"/>
  <c r="B462" i="5"/>
  <c r="C462" i="5"/>
  <c r="A463" i="5"/>
  <c r="B463" i="5"/>
  <c r="C463" i="5"/>
  <c r="A464" i="5"/>
  <c r="B464" i="5"/>
  <c r="C464" i="5"/>
  <c r="A465" i="5"/>
  <c r="B465" i="5"/>
  <c r="C465" i="5"/>
  <c r="A466" i="5"/>
  <c r="B466" i="5"/>
  <c r="C466" i="5"/>
  <c r="A467" i="5"/>
  <c r="B467" i="5"/>
  <c r="C467" i="5"/>
  <c r="A468" i="5"/>
  <c r="B468" i="5"/>
  <c r="C468" i="5"/>
  <c r="A469" i="5"/>
  <c r="B469" i="5"/>
  <c r="C469" i="5"/>
  <c r="A470" i="5"/>
  <c r="B470" i="5"/>
  <c r="C470" i="5"/>
  <c r="A471" i="5"/>
  <c r="B471" i="5"/>
  <c r="C471" i="5"/>
  <c r="A472" i="5"/>
  <c r="B472" i="5"/>
  <c r="C472" i="5"/>
  <c r="A473" i="5"/>
  <c r="B473" i="5"/>
  <c r="C473" i="5"/>
  <c r="A474" i="5"/>
  <c r="B474" i="5"/>
  <c r="C474" i="5"/>
  <c r="A475" i="5"/>
  <c r="B475" i="5"/>
  <c r="C475" i="5"/>
  <c r="A476" i="5"/>
  <c r="B476" i="5"/>
  <c r="C476" i="5"/>
  <c r="A477" i="5"/>
  <c r="B477" i="5"/>
  <c r="C477" i="5"/>
  <c r="A478" i="5"/>
  <c r="B478" i="5"/>
  <c r="C478" i="5"/>
  <c r="A479" i="5"/>
  <c r="B479" i="5"/>
  <c r="C479" i="5"/>
  <c r="A480" i="5"/>
  <c r="B480" i="5"/>
  <c r="C480" i="5"/>
  <c r="A481" i="5"/>
  <c r="B481" i="5"/>
  <c r="C481" i="5"/>
  <c r="A482" i="5"/>
  <c r="B482" i="5"/>
  <c r="C482" i="5"/>
  <c r="A483" i="5"/>
  <c r="B483" i="5"/>
  <c r="C483" i="5"/>
  <c r="A484" i="5"/>
  <c r="B484" i="5"/>
  <c r="C484" i="5"/>
  <c r="A485" i="5"/>
  <c r="B485" i="5"/>
  <c r="C485" i="5"/>
  <c r="A486" i="5"/>
  <c r="B486" i="5"/>
  <c r="C486" i="5"/>
  <c r="A487" i="5"/>
  <c r="B487" i="5"/>
  <c r="C487" i="5"/>
  <c r="A488" i="5"/>
  <c r="B488" i="5"/>
  <c r="C488" i="5"/>
  <c r="A489" i="5"/>
  <c r="B489" i="5"/>
  <c r="C489" i="5"/>
  <c r="A490" i="5"/>
  <c r="B490" i="5"/>
  <c r="C490" i="5"/>
  <c r="A491" i="5"/>
  <c r="B491" i="5"/>
  <c r="C491" i="5"/>
  <c r="A492" i="5"/>
  <c r="B492" i="5"/>
  <c r="C492" i="5"/>
  <c r="A493" i="5"/>
  <c r="B493" i="5"/>
  <c r="C493" i="5"/>
  <c r="A494" i="5"/>
  <c r="B494" i="5"/>
  <c r="C494" i="5"/>
  <c r="A495" i="5"/>
  <c r="B495" i="5"/>
  <c r="C495" i="5"/>
  <c r="A496" i="5"/>
  <c r="B496" i="5"/>
  <c r="C496" i="5"/>
  <c r="A497" i="5"/>
  <c r="B497" i="5"/>
  <c r="C497" i="5"/>
  <c r="A498" i="5"/>
  <c r="B498" i="5"/>
  <c r="C498" i="5"/>
  <c r="A499" i="5"/>
  <c r="B499" i="5"/>
  <c r="C499" i="5"/>
  <c r="A500" i="5"/>
  <c r="B500" i="5"/>
  <c r="C500" i="5"/>
  <c r="A501" i="5"/>
  <c r="B501" i="5"/>
  <c r="C501" i="5"/>
  <c r="A502" i="5"/>
  <c r="B502" i="5"/>
  <c r="C502" i="5"/>
  <c r="A503" i="5"/>
  <c r="B503" i="5"/>
  <c r="C503" i="5"/>
  <c r="A504" i="5"/>
  <c r="B504" i="5"/>
  <c r="C504" i="5"/>
  <c r="A505" i="5"/>
  <c r="B505" i="5"/>
  <c r="C505" i="5"/>
  <c r="A506" i="5"/>
  <c r="B506" i="5"/>
  <c r="C506" i="5"/>
  <c r="A507" i="5"/>
  <c r="B507" i="5"/>
  <c r="C507" i="5"/>
  <c r="A508" i="5"/>
  <c r="B508" i="5"/>
  <c r="C508" i="5"/>
  <c r="A509" i="5"/>
  <c r="B509" i="5"/>
  <c r="C509" i="5"/>
  <c r="A510" i="5"/>
  <c r="B510" i="5"/>
  <c r="C510" i="5"/>
  <c r="A511" i="5"/>
  <c r="B511" i="5"/>
  <c r="C511" i="5"/>
  <c r="A512" i="5"/>
  <c r="B512" i="5"/>
  <c r="C512" i="5"/>
  <c r="A513" i="5"/>
  <c r="B513" i="5"/>
  <c r="C513" i="5"/>
  <c r="A514" i="5"/>
  <c r="B514" i="5"/>
  <c r="C514" i="5"/>
  <c r="A515" i="5"/>
  <c r="B515" i="5"/>
  <c r="C515" i="5"/>
  <c r="A516" i="5"/>
  <c r="B516" i="5"/>
  <c r="C516" i="5"/>
  <c r="A517" i="5"/>
  <c r="B517" i="5"/>
  <c r="C517" i="5"/>
  <c r="A518" i="5"/>
  <c r="B518" i="5"/>
  <c r="C518" i="5"/>
  <c r="A519" i="5"/>
  <c r="B519" i="5"/>
  <c r="C519" i="5"/>
  <c r="A520" i="5"/>
  <c r="B520" i="5"/>
  <c r="C520" i="5"/>
  <c r="A521" i="5"/>
  <c r="B521" i="5"/>
  <c r="C521" i="5"/>
  <c r="A522" i="5"/>
  <c r="B522" i="5"/>
  <c r="C522" i="5"/>
  <c r="A523" i="5"/>
  <c r="B523" i="5"/>
  <c r="C523" i="5"/>
  <c r="A524" i="5"/>
  <c r="B524" i="5"/>
  <c r="C524" i="5"/>
  <c r="A525" i="5"/>
  <c r="B525" i="5"/>
  <c r="C525" i="5"/>
  <c r="A526" i="5"/>
  <c r="B526" i="5"/>
  <c r="C526" i="5"/>
  <c r="A527" i="5"/>
  <c r="B527" i="5"/>
  <c r="C527" i="5"/>
  <c r="A528" i="5"/>
  <c r="B528" i="5"/>
  <c r="C528" i="5"/>
  <c r="A529" i="5"/>
  <c r="B529" i="5"/>
  <c r="C529" i="5"/>
  <c r="A530" i="5"/>
  <c r="B530" i="5"/>
  <c r="C530" i="5"/>
  <c r="A531" i="5"/>
  <c r="B531" i="5"/>
  <c r="C531" i="5"/>
  <c r="A532" i="5"/>
  <c r="B532" i="5"/>
  <c r="C532" i="5"/>
  <c r="A533" i="5"/>
  <c r="B533" i="5"/>
  <c r="C533" i="5"/>
  <c r="A534" i="5"/>
  <c r="B534" i="5"/>
  <c r="C534" i="5"/>
  <c r="A535" i="5"/>
  <c r="B535" i="5"/>
  <c r="C535" i="5"/>
  <c r="A536" i="5"/>
  <c r="B536" i="5"/>
  <c r="C536" i="5"/>
  <c r="A537" i="5"/>
  <c r="B537" i="5"/>
  <c r="C537" i="5"/>
  <c r="A538" i="5"/>
  <c r="B538" i="5"/>
  <c r="C538" i="5"/>
  <c r="A539" i="5"/>
  <c r="B539" i="5"/>
  <c r="C539" i="5"/>
  <c r="A540" i="5"/>
  <c r="B540" i="5"/>
  <c r="C540" i="5"/>
  <c r="A541" i="5"/>
  <c r="B541" i="5"/>
  <c r="C541" i="5"/>
  <c r="A542" i="5"/>
  <c r="B542" i="5"/>
  <c r="C542" i="5"/>
  <c r="A543" i="5"/>
  <c r="B543" i="5"/>
  <c r="C543" i="5"/>
  <c r="A544" i="5"/>
  <c r="B544" i="5"/>
  <c r="C544" i="5"/>
  <c r="A545" i="5"/>
  <c r="B545" i="5"/>
  <c r="C545" i="5"/>
  <c r="A546" i="5"/>
  <c r="B546" i="5"/>
  <c r="C546" i="5"/>
  <c r="A547" i="5"/>
  <c r="B547" i="5"/>
  <c r="C547" i="5"/>
  <c r="A548" i="5"/>
  <c r="B548" i="5"/>
  <c r="C548" i="5"/>
  <c r="A549" i="5"/>
  <c r="B549" i="5"/>
  <c r="C549" i="5"/>
  <c r="A550" i="5"/>
  <c r="B550" i="5"/>
  <c r="C550" i="5"/>
  <c r="A551" i="5"/>
  <c r="B551" i="5"/>
  <c r="C551" i="5"/>
  <c r="A552" i="5"/>
  <c r="B552" i="5"/>
  <c r="C552" i="5"/>
  <c r="A553" i="5"/>
  <c r="B553" i="5"/>
  <c r="C553" i="5"/>
  <c r="A554" i="5"/>
  <c r="B554" i="5"/>
  <c r="C554" i="5"/>
  <c r="A555" i="5"/>
  <c r="B555" i="5"/>
  <c r="C555" i="5"/>
  <c r="A556" i="5"/>
  <c r="B556" i="5"/>
  <c r="C556" i="5"/>
  <c r="A557" i="5"/>
  <c r="B557" i="5"/>
  <c r="C557" i="5"/>
  <c r="A558" i="5"/>
  <c r="B558" i="5"/>
  <c r="C558" i="5"/>
  <c r="A559" i="5"/>
  <c r="B559" i="5"/>
  <c r="C559" i="5"/>
  <c r="A560" i="5"/>
  <c r="B560" i="5"/>
  <c r="C560" i="5"/>
  <c r="A561" i="5"/>
  <c r="B561" i="5"/>
  <c r="C561" i="5"/>
  <c r="A562" i="5"/>
  <c r="B562" i="5"/>
  <c r="C562" i="5"/>
  <c r="A563" i="5"/>
  <c r="B563" i="5"/>
  <c r="C563" i="5"/>
  <c r="A564" i="5"/>
  <c r="B564" i="5"/>
  <c r="C564" i="5"/>
  <c r="A565" i="5"/>
  <c r="B565" i="5"/>
  <c r="C565" i="5"/>
  <c r="A566" i="5"/>
  <c r="B566" i="5"/>
  <c r="C566" i="5"/>
  <c r="A567" i="5"/>
  <c r="B567" i="5"/>
  <c r="C567" i="5"/>
  <c r="A568" i="5"/>
  <c r="B568" i="5"/>
  <c r="C568" i="5"/>
  <c r="A569" i="5"/>
  <c r="B569" i="5"/>
  <c r="C569" i="5"/>
  <c r="A570" i="5"/>
  <c r="B570" i="5"/>
  <c r="C570" i="5"/>
  <c r="A571" i="5"/>
  <c r="B571" i="5"/>
  <c r="C571" i="5"/>
  <c r="A572" i="5"/>
  <c r="B572" i="5"/>
  <c r="C572" i="5"/>
  <c r="A573" i="5"/>
  <c r="B573" i="5"/>
  <c r="C573" i="5"/>
  <c r="A574" i="5"/>
  <c r="B574" i="5"/>
  <c r="C574" i="5"/>
  <c r="A575" i="5"/>
  <c r="B575" i="5"/>
  <c r="C575" i="5"/>
  <c r="A576" i="5"/>
  <c r="B576" i="5"/>
  <c r="C576" i="5"/>
  <c r="A577" i="5"/>
  <c r="B577" i="5"/>
  <c r="C577" i="5"/>
  <c r="A578" i="5"/>
  <c r="B578" i="5"/>
  <c r="C578" i="5"/>
  <c r="A579" i="5"/>
  <c r="B579" i="5"/>
  <c r="C579" i="5"/>
  <c r="A580" i="5"/>
  <c r="B580" i="5"/>
  <c r="C580" i="5"/>
  <c r="A581" i="5"/>
  <c r="B581" i="5"/>
  <c r="C581" i="5"/>
  <c r="A582" i="5"/>
  <c r="B582" i="5"/>
  <c r="C582" i="5"/>
  <c r="A583" i="5"/>
  <c r="B583" i="5"/>
  <c r="C583" i="5"/>
  <c r="A584" i="5"/>
  <c r="B584" i="5"/>
  <c r="C584" i="5"/>
  <c r="A585" i="5"/>
  <c r="B585" i="5"/>
  <c r="C585" i="5"/>
  <c r="A586" i="5"/>
  <c r="B586" i="5"/>
  <c r="C586" i="5"/>
  <c r="A587" i="5"/>
  <c r="B587" i="5"/>
  <c r="C587" i="5"/>
  <c r="A588" i="5"/>
  <c r="B588" i="5"/>
  <c r="C588" i="5"/>
  <c r="A589" i="5"/>
  <c r="B589" i="5"/>
  <c r="C589" i="5"/>
  <c r="A590" i="5"/>
  <c r="B590" i="5"/>
  <c r="C590" i="5"/>
  <c r="A591" i="5"/>
  <c r="B591" i="5"/>
  <c r="C591" i="5"/>
  <c r="A592" i="5"/>
  <c r="B592" i="5"/>
  <c r="C592" i="5"/>
  <c r="A593" i="5"/>
  <c r="B593" i="5"/>
  <c r="C593" i="5"/>
  <c r="A594" i="5"/>
  <c r="B594" i="5"/>
  <c r="C594" i="5"/>
  <c r="A595" i="5"/>
  <c r="B595" i="5"/>
  <c r="C595" i="5"/>
  <c r="A596" i="5"/>
  <c r="B596" i="5"/>
  <c r="C596" i="5"/>
  <c r="A597" i="5"/>
  <c r="B597" i="5"/>
  <c r="C597" i="5"/>
  <c r="A598" i="5"/>
  <c r="B598" i="5"/>
  <c r="C598" i="5"/>
  <c r="A599" i="5"/>
  <c r="B599" i="5"/>
  <c r="C599" i="5"/>
  <c r="A600" i="5"/>
  <c r="B600" i="5"/>
  <c r="C600" i="5"/>
  <c r="A601" i="5"/>
  <c r="B601" i="5"/>
  <c r="C601" i="5"/>
  <c r="A602" i="5"/>
  <c r="B602" i="5"/>
  <c r="C602" i="5"/>
  <c r="A603" i="5"/>
  <c r="B603" i="5"/>
  <c r="C603" i="5"/>
  <c r="A604" i="5"/>
  <c r="B604" i="5"/>
  <c r="C604" i="5"/>
  <c r="A605" i="5"/>
  <c r="B605" i="5"/>
  <c r="C605" i="5"/>
  <c r="A606" i="5"/>
  <c r="B606" i="5"/>
  <c r="C606" i="5"/>
  <c r="A607" i="5"/>
  <c r="B607" i="5"/>
  <c r="C607" i="5"/>
  <c r="A608" i="5"/>
  <c r="B608" i="5"/>
  <c r="C608" i="5"/>
  <c r="A609" i="5"/>
  <c r="B609" i="5"/>
  <c r="C609" i="5"/>
  <c r="A610" i="5"/>
  <c r="B610" i="5"/>
  <c r="C610" i="5"/>
  <c r="A611" i="5"/>
  <c r="B611" i="5"/>
  <c r="C611" i="5"/>
  <c r="A612" i="5"/>
  <c r="B612" i="5"/>
  <c r="C612" i="5"/>
  <c r="A613" i="5"/>
  <c r="B613" i="5"/>
  <c r="C613" i="5"/>
  <c r="A614" i="5"/>
  <c r="B614" i="5"/>
  <c r="C614" i="5"/>
  <c r="A615" i="5"/>
  <c r="B615" i="5"/>
  <c r="C615" i="5"/>
  <c r="A616" i="5"/>
  <c r="B616" i="5"/>
  <c r="C616" i="5"/>
  <c r="A617" i="5"/>
  <c r="B617" i="5"/>
  <c r="C617" i="5"/>
  <c r="A618" i="5"/>
  <c r="B618" i="5"/>
  <c r="C618" i="5"/>
  <c r="A619" i="5"/>
  <c r="B619" i="5"/>
  <c r="C619" i="5"/>
  <c r="A620" i="5"/>
  <c r="B620" i="5"/>
  <c r="C620" i="5"/>
  <c r="A621" i="5"/>
  <c r="B621" i="5"/>
  <c r="C621" i="5"/>
  <c r="A622" i="5"/>
  <c r="B622" i="5"/>
  <c r="C622" i="5"/>
  <c r="A623" i="5"/>
  <c r="B623" i="5"/>
  <c r="C623" i="5"/>
  <c r="A624" i="5"/>
  <c r="B624" i="5"/>
  <c r="C624" i="5"/>
  <c r="A625" i="5"/>
  <c r="B625" i="5"/>
  <c r="C625" i="5"/>
  <c r="A626" i="5"/>
  <c r="B626" i="5"/>
  <c r="C626" i="5"/>
  <c r="A627" i="5"/>
  <c r="B627" i="5"/>
  <c r="C627" i="5"/>
  <c r="A628" i="5"/>
  <c r="B628" i="5"/>
  <c r="C628" i="5"/>
  <c r="A629" i="5"/>
  <c r="B629" i="5"/>
  <c r="C629" i="5"/>
  <c r="A630" i="5"/>
  <c r="B630" i="5"/>
  <c r="C630" i="5"/>
  <c r="A631" i="5"/>
  <c r="B631" i="5"/>
  <c r="C631" i="5"/>
  <c r="A632" i="5"/>
  <c r="B632" i="5"/>
  <c r="C632" i="5"/>
  <c r="A633" i="5"/>
  <c r="B633" i="5"/>
  <c r="C633" i="5"/>
  <c r="A634" i="5"/>
  <c r="B634" i="5"/>
  <c r="C634" i="5"/>
  <c r="A635" i="5"/>
  <c r="B635" i="5"/>
  <c r="C635" i="5"/>
  <c r="A636" i="5"/>
  <c r="B636" i="5"/>
  <c r="C636" i="5"/>
  <c r="A637" i="5"/>
  <c r="B637" i="5"/>
  <c r="C637" i="5"/>
  <c r="A638" i="5"/>
  <c r="B638" i="5"/>
  <c r="C638" i="5"/>
  <c r="A639" i="5"/>
  <c r="B639" i="5"/>
  <c r="C639" i="5"/>
  <c r="A640" i="5"/>
  <c r="B640" i="5"/>
  <c r="C640" i="5"/>
  <c r="A641" i="5"/>
  <c r="B641" i="5"/>
  <c r="C641" i="5"/>
  <c r="A642" i="5"/>
  <c r="B642" i="5"/>
  <c r="C642" i="5"/>
  <c r="A643" i="5"/>
  <c r="B643" i="5"/>
  <c r="C643" i="5"/>
  <c r="A644" i="5"/>
  <c r="B644" i="5"/>
  <c r="C644" i="5"/>
  <c r="A645" i="5"/>
  <c r="B645" i="5"/>
  <c r="C645" i="5"/>
  <c r="A646" i="5"/>
  <c r="B646" i="5"/>
  <c r="C646" i="5"/>
  <c r="A647" i="5"/>
  <c r="B647" i="5"/>
  <c r="C647" i="5"/>
  <c r="A648" i="5"/>
  <c r="B648" i="5"/>
  <c r="C648" i="5"/>
  <c r="A649" i="5"/>
  <c r="B649" i="5"/>
  <c r="C649" i="5"/>
  <c r="A650" i="5"/>
  <c r="B650" i="5"/>
  <c r="C650" i="5"/>
  <c r="A651" i="5"/>
  <c r="B651" i="5"/>
  <c r="C651" i="5"/>
  <c r="A652" i="5"/>
  <c r="B652" i="5"/>
  <c r="C652" i="5"/>
  <c r="A653" i="5"/>
  <c r="B653" i="5"/>
  <c r="C653" i="5"/>
  <c r="A654" i="5"/>
  <c r="B654" i="5"/>
  <c r="C654" i="5"/>
  <c r="A655" i="5"/>
  <c r="B655" i="5"/>
  <c r="C655" i="5"/>
  <c r="A656" i="5"/>
  <c r="B656" i="5"/>
  <c r="C656" i="5"/>
  <c r="A657" i="5"/>
  <c r="B657" i="5"/>
  <c r="C657" i="5"/>
  <c r="A658" i="5"/>
  <c r="B658" i="5"/>
  <c r="C658" i="5"/>
  <c r="A659" i="5"/>
  <c r="B659" i="5"/>
  <c r="C659" i="5"/>
  <c r="A660" i="5"/>
  <c r="B660" i="5"/>
  <c r="C660" i="5"/>
  <c r="A661" i="5"/>
  <c r="B661" i="5"/>
  <c r="C661" i="5"/>
  <c r="A662" i="5"/>
  <c r="B662" i="5"/>
  <c r="C662" i="5"/>
  <c r="A663" i="5"/>
  <c r="B663" i="5"/>
  <c r="C663" i="5"/>
  <c r="A664" i="5"/>
  <c r="B664" i="5"/>
  <c r="C664" i="5"/>
  <c r="A665" i="5"/>
  <c r="B665" i="5"/>
  <c r="C665" i="5"/>
  <c r="A666" i="5"/>
  <c r="B666" i="5"/>
  <c r="C666" i="5"/>
  <c r="A667" i="5"/>
  <c r="B667" i="5"/>
  <c r="C667" i="5"/>
  <c r="A668" i="5"/>
  <c r="B668" i="5"/>
  <c r="C668" i="5"/>
  <c r="A669" i="5"/>
  <c r="B669" i="5"/>
  <c r="C669" i="5"/>
  <c r="A670" i="5"/>
  <c r="B670" i="5"/>
  <c r="C670" i="5"/>
  <c r="A671" i="5"/>
  <c r="B671" i="5"/>
  <c r="C671" i="5"/>
  <c r="A672" i="5"/>
  <c r="B672" i="5"/>
  <c r="C672" i="5"/>
  <c r="A673" i="5"/>
  <c r="B673" i="5"/>
  <c r="C673" i="5"/>
  <c r="A674" i="5"/>
  <c r="B674" i="5"/>
  <c r="C674" i="5"/>
  <c r="A675" i="5"/>
  <c r="B675" i="5"/>
  <c r="C675" i="5"/>
  <c r="A676" i="5"/>
  <c r="B676" i="5"/>
  <c r="C676" i="5"/>
  <c r="A677" i="5"/>
  <c r="B677" i="5"/>
  <c r="C677" i="5"/>
  <c r="A678" i="5"/>
  <c r="B678" i="5"/>
  <c r="C678" i="5"/>
  <c r="A679" i="5"/>
  <c r="B679" i="5"/>
  <c r="C679" i="5"/>
  <c r="A680" i="5"/>
  <c r="B680" i="5"/>
  <c r="C680" i="5"/>
  <c r="A681" i="5"/>
  <c r="B681" i="5"/>
  <c r="C681" i="5"/>
  <c r="A682" i="5"/>
  <c r="B682" i="5"/>
  <c r="C682" i="5"/>
  <c r="A683" i="5"/>
  <c r="B683" i="5"/>
  <c r="C683" i="5"/>
  <c r="A684" i="5"/>
  <c r="B684" i="5"/>
  <c r="C684" i="5"/>
  <c r="A685" i="5"/>
  <c r="B685" i="5"/>
  <c r="C685" i="5"/>
  <c r="A686" i="5"/>
  <c r="B686" i="5"/>
  <c r="C686" i="5"/>
  <c r="A687" i="5"/>
  <c r="B687" i="5"/>
  <c r="C687" i="5"/>
  <c r="A688" i="5"/>
  <c r="B688" i="5"/>
  <c r="C688" i="5"/>
  <c r="A689" i="5"/>
  <c r="B689" i="5"/>
  <c r="C689" i="5"/>
  <c r="A690" i="5"/>
  <c r="B690" i="5"/>
  <c r="C690" i="5"/>
  <c r="A691" i="5"/>
  <c r="B691" i="5"/>
  <c r="C691" i="5"/>
  <c r="A692" i="5"/>
  <c r="B692" i="5"/>
  <c r="C692" i="5"/>
  <c r="A693" i="5"/>
  <c r="B693" i="5"/>
  <c r="C693" i="5"/>
  <c r="A694" i="5"/>
  <c r="B694" i="5"/>
  <c r="C694" i="5"/>
  <c r="A695" i="5"/>
  <c r="B695" i="5"/>
  <c r="C695" i="5"/>
  <c r="A696" i="5"/>
  <c r="B696" i="5"/>
  <c r="C696" i="5"/>
  <c r="A697" i="5"/>
  <c r="B697" i="5"/>
  <c r="C697" i="5"/>
  <c r="A698" i="5"/>
  <c r="B698" i="5"/>
  <c r="C698" i="5"/>
  <c r="A699" i="5"/>
  <c r="B699" i="5"/>
  <c r="C699" i="5"/>
  <c r="A700" i="5"/>
  <c r="B700" i="5"/>
  <c r="C700" i="5"/>
  <c r="A701" i="5"/>
  <c r="B701" i="5"/>
  <c r="C701" i="5"/>
  <c r="A702" i="5"/>
  <c r="B702" i="5"/>
  <c r="C702" i="5"/>
  <c r="A703" i="5"/>
  <c r="B703" i="5"/>
  <c r="C703" i="5"/>
  <c r="A704" i="5"/>
  <c r="B704" i="5"/>
  <c r="C704" i="5"/>
  <c r="A705" i="5"/>
  <c r="B705" i="5"/>
  <c r="C705" i="5"/>
  <c r="A706" i="5"/>
  <c r="B706" i="5"/>
  <c r="C706" i="5"/>
  <c r="A707" i="5"/>
  <c r="B707" i="5"/>
  <c r="C707" i="5"/>
  <c r="A708" i="5"/>
  <c r="B708" i="5"/>
  <c r="C708" i="5"/>
  <c r="A709" i="5"/>
  <c r="B709" i="5"/>
  <c r="C709" i="5"/>
  <c r="A710" i="5"/>
  <c r="B710" i="5"/>
  <c r="C710" i="5"/>
  <c r="A711" i="5"/>
  <c r="B711" i="5"/>
  <c r="C711" i="5"/>
  <c r="A712" i="5"/>
  <c r="B712" i="5"/>
  <c r="C712" i="5"/>
  <c r="A713" i="5"/>
  <c r="B713" i="5"/>
  <c r="C713" i="5"/>
  <c r="A714" i="5"/>
  <c r="B714" i="5"/>
  <c r="C714" i="5"/>
  <c r="A715" i="5"/>
  <c r="B715" i="5"/>
  <c r="C715" i="5"/>
  <c r="A716" i="5"/>
  <c r="B716" i="5"/>
  <c r="C716" i="5"/>
  <c r="A717" i="5"/>
  <c r="B717" i="5"/>
  <c r="C717" i="5"/>
  <c r="A718" i="5"/>
  <c r="B718" i="5"/>
  <c r="C718" i="5"/>
  <c r="A719" i="5"/>
  <c r="B719" i="5"/>
  <c r="C719" i="5"/>
  <c r="A720" i="5"/>
  <c r="B720" i="5"/>
  <c r="C720" i="5"/>
  <c r="A721" i="5"/>
  <c r="B721" i="5"/>
  <c r="C721" i="5"/>
  <c r="A722" i="5"/>
  <c r="B722" i="5"/>
  <c r="C722" i="5"/>
  <c r="A723" i="5"/>
  <c r="B723" i="5"/>
  <c r="C723" i="5"/>
  <c r="A724" i="5"/>
  <c r="B724" i="5"/>
  <c r="C724" i="5"/>
  <c r="A725" i="5"/>
  <c r="B725" i="5"/>
  <c r="C725" i="5"/>
  <c r="A726" i="5"/>
  <c r="B726" i="5"/>
  <c r="C726" i="5"/>
  <c r="A727" i="5"/>
  <c r="B727" i="5"/>
  <c r="C727" i="5"/>
  <c r="A728" i="5"/>
  <c r="B728" i="5"/>
  <c r="C728" i="5"/>
  <c r="A729" i="5"/>
  <c r="B729" i="5"/>
  <c r="C729" i="5"/>
  <c r="A730" i="5"/>
  <c r="B730" i="5"/>
  <c r="C730" i="5"/>
  <c r="A731" i="5"/>
  <c r="B731" i="5"/>
  <c r="C731" i="5"/>
  <c r="A732" i="5"/>
  <c r="B732" i="5"/>
  <c r="C732" i="5"/>
  <c r="A733" i="5"/>
  <c r="B733" i="5"/>
  <c r="C733" i="5"/>
  <c r="A734" i="5"/>
  <c r="B734" i="5"/>
  <c r="C734" i="5"/>
  <c r="A735" i="5"/>
  <c r="B735" i="5"/>
  <c r="C735" i="5"/>
  <c r="A736" i="5"/>
  <c r="B736" i="5"/>
  <c r="C736" i="5"/>
  <c r="A737" i="5"/>
  <c r="B737" i="5"/>
  <c r="C737" i="5"/>
  <c r="A738" i="5"/>
  <c r="B738" i="5"/>
  <c r="C738" i="5"/>
  <c r="A739" i="5"/>
  <c r="B739" i="5"/>
  <c r="C739" i="5"/>
  <c r="A740" i="5"/>
  <c r="B740" i="5"/>
  <c r="C740" i="5"/>
  <c r="A741" i="5"/>
  <c r="B741" i="5"/>
  <c r="C741" i="5"/>
  <c r="A742" i="5"/>
  <c r="B742" i="5"/>
  <c r="C742" i="5"/>
  <c r="A743" i="5"/>
  <c r="B743" i="5"/>
  <c r="C743" i="5"/>
  <c r="A744" i="5"/>
  <c r="B744" i="5"/>
  <c r="C744" i="5"/>
  <c r="A745" i="5"/>
  <c r="B745" i="5"/>
  <c r="C745" i="5"/>
  <c r="A746" i="5"/>
  <c r="B746" i="5"/>
  <c r="C746" i="5"/>
  <c r="A747" i="5"/>
  <c r="B747" i="5"/>
  <c r="C747" i="5"/>
  <c r="A748" i="5"/>
  <c r="B748" i="5"/>
  <c r="C748" i="5"/>
  <c r="A749" i="5"/>
  <c r="B749" i="5"/>
  <c r="C749" i="5"/>
  <c r="A750" i="5"/>
  <c r="B750" i="5"/>
  <c r="C750" i="5"/>
  <c r="A751" i="5"/>
  <c r="B751" i="5"/>
  <c r="C751" i="5"/>
  <c r="A752" i="5"/>
  <c r="B752" i="5"/>
  <c r="C752" i="5"/>
  <c r="A753" i="5"/>
  <c r="B753" i="5"/>
  <c r="C753" i="5"/>
  <c r="A754" i="5"/>
  <c r="B754" i="5"/>
  <c r="C754" i="5"/>
  <c r="A755" i="5"/>
  <c r="B755" i="5"/>
  <c r="C755" i="5"/>
  <c r="A756" i="5"/>
  <c r="B756" i="5"/>
  <c r="C756" i="5"/>
  <c r="A757" i="5"/>
  <c r="B757" i="5"/>
  <c r="C757" i="5"/>
  <c r="A758" i="5"/>
  <c r="B758" i="5"/>
  <c r="C758" i="5"/>
  <c r="A759" i="5"/>
  <c r="B759" i="5"/>
  <c r="C759" i="5"/>
  <c r="A760" i="5"/>
  <c r="B760" i="5"/>
  <c r="C760" i="5"/>
  <c r="A761" i="5"/>
  <c r="B761" i="5"/>
  <c r="C761" i="5"/>
  <c r="A762" i="5"/>
  <c r="B762" i="5"/>
  <c r="C762" i="5"/>
  <c r="A763" i="5"/>
  <c r="B763" i="5"/>
  <c r="C763" i="5"/>
  <c r="A764" i="5"/>
  <c r="B764" i="5"/>
  <c r="C764" i="5"/>
  <c r="A765" i="5"/>
  <c r="B765" i="5"/>
  <c r="C765" i="5"/>
  <c r="A766" i="5"/>
  <c r="B766" i="5"/>
  <c r="C766" i="5"/>
  <c r="A767" i="5"/>
  <c r="B767" i="5"/>
  <c r="C767" i="5"/>
  <c r="A768" i="5"/>
  <c r="B768" i="5"/>
  <c r="C768" i="5"/>
  <c r="A769" i="5"/>
  <c r="B769" i="5"/>
  <c r="C769" i="5"/>
  <c r="A770" i="5"/>
  <c r="B770" i="5"/>
  <c r="C770" i="5"/>
  <c r="A771" i="5"/>
  <c r="B771" i="5"/>
  <c r="C771" i="5"/>
  <c r="A772" i="5"/>
  <c r="B772" i="5"/>
  <c r="C772" i="5"/>
  <c r="A773" i="5"/>
  <c r="B773" i="5"/>
  <c r="C773" i="5"/>
  <c r="A774" i="5"/>
  <c r="B774" i="5"/>
  <c r="C774" i="5"/>
  <c r="A775" i="5"/>
  <c r="B775" i="5"/>
  <c r="C775" i="5"/>
  <c r="A776" i="5"/>
  <c r="B776" i="5"/>
  <c r="C776" i="5"/>
  <c r="A777" i="5"/>
  <c r="B777" i="5"/>
  <c r="C777" i="5"/>
  <c r="A778" i="5"/>
  <c r="B778" i="5"/>
  <c r="C778" i="5"/>
  <c r="A779" i="5"/>
  <c r="B779" i="5"/>
  <c r="C779" i="5"/>
  <c r="A780" i="5"/>
  <c r="B780" i="5"/>
  <c r="C780" i="5"/>
  <c r="A781" i="5"/>
  <c r="B781" i="5"/>
  <c r="C781" i="5"/>
  <c r="A782" i="5"/>
  <c r="B782" i="5"/>
  <c r="C782" i="5"/>
  <c r="D782" i="5" s="1"/>
  <c r="I782" i="5" s="1"/>
  <c r="A783" i="5"/>
  <c r="B783" i="5"/>
  <c r="C783" i="5"/>
  <c r="A784" i="5"/>
  <c r="B784" i="5"/>
  <c r="C784" i="5"/>
  <c r="A785" i="5"/>
  <c r="B785" i="5"/>
  <c r="C785" i="5"/>
  <c r="A786" i="5"/>
  <c r="B786" i="5"/>
  <c r="C786" i="5"/>
  <c r="A787" i="5"/>
  <c r="B787" i="5"/>
  <c r="C787" i="5"/>
  <c r="A788" i="5"/>
  <c r="B788" i="5"/>
  <c r="C788" i="5"/>
  <c r="A789" i="5"/>
  <c r="B789" i="5"/>
  <c r="C789" i="5"/>
  <c r="A790" i="5"/>
  <c r="B790" i="5"/>
  <c r="C790" i="5"/>
  <c r="A791" i="5"/>
  <c r="B791" i="5"/>
  <c r="C791" i="5"/>
  <c r="A792" i="5"/>
  <c r="B792" i="5"/>
  <c r="C792" i="5"/>
  <c r="A793" i="5"/>
  <c r="B793" i="5"/>
  <c r="C793" i="5"/>
  <c r="A794" i="5"/>
  <c r="B794" i="5"/>
  <c r="C794" i="5"/>
  <c r="A795" i="5"/>
  <c r="B795" i="5"/>
  <c r="C795" i="5"/>
  <c r="A796" i="5"/>
  <c r="B796" i="5"/>
  <c r="C796" i="5"/>
  <c r="A797" i="5"/>
  <c r="B797" i="5"/>
  <c r="C797" i="5"/>
  <c r="A798" i="5"/>
  <c r="B798" i="5"/>
  <c r="C798" i="5"/>
  <c r="A799" i="5"/>
  <c r="B799" i="5"/>
  <c r="C799" i="5"/>
  <c r="A800" i="5"/>
  <c r="B800" i="5"/>
  <c r="C800" i="5"/>
  <c r="A801" i="5"/>
  <c r="B801" i="5"/>
  <c r="C801" i="5"/>
  <c r="A802" i="5"/>
  <c r="B802" i="5"/>
  <c r="C802" i="5"/>
  <c r="A803" i="5"/>
  <c r="B803" i="5"/>
  <c r="C803" i="5"/>
  <c r="A804" i="5"/>
  <c r="B804" i="5"/>
  <c r="C804" i="5"/>
  <c r="A805" i="5"/>
  <c r="B805" i="5"/>
  <c r="C805" i="5"/>
  <c r="A806" i="5"/>
  <c r="B806" i="5"/>
  <c r="C806" i="5"/>
  <c r="A807" i="5"/>
  <c r="B807" i="5"/>
  <c r="C807" i="5"/>
  <c r="A808" i="5"/>
  <c r="B808" i="5"/>
  <c r="C808" i="5"/>
  <c r="A809" i="5"/>
  <c r="B809" i="5"/>
  <c r="C809" i="5"/>
  <c r="A810" i="5"/>
  <c r="B810" i="5"/>
  <c r="C810" i="5"/>
  <c r="A811" i="5"/>
  <c r="B811" i="5"/>
  <c r="C811" i="5"/>
  <c r="A812" i="5"/>
  <c r="D812" i="5" s="1"/>
  <c r="B812" i="5"/>
  <c r="F812" i="5" s="1"/>
  <c r="C812" i="5"/>
  <c r="A813" i="5"/>
  <c r="B813" i="5"/>
  <c r="C813" i="5"/>
  <c r="A814" i="5"/>
  <c r="B814" i="5"/>
  <c r="C814" i="5"/>
  <c r="A815" i="5"/>
  <c r="E815" i="5" s="1"/>
  <c r="B815" i="5"/>
  <c r="F815" i="5" s="1"/>
  <c r="C815" i="5"/>
  <c r="G815" i="5" s="1"/>
  <c r="A816" i="5"/>
  <c r="B816" i="5"/>
  <c r="F816" i="5" s="1"/>
  <c r="C816" i="5"/>
  <c r="A817" i="5"/>
  <c r="B817" i="5"/>
  <c r="C817" i="5"/>
  <c r="A818" i="5"/>
  <c r="B818" i="5"/>
  <c r="C818" i="5"/>
  <c r="A819" i="5"/>
  <c r="B819" i="5"/>
  <c r="C819" i="5"/>
  <c r="A820" i="5"/>
  <c r="B820" i="5"/>
  <c r="C820" i="5"/>
  <c r="A821" i="5"/>
  <c r="B821" i="5"/>
  <c r="C821" i="5"/>
  <c r="A822" i="5"/>
  <c r="B822" i="5"/>
  <c r="C822" i="5"/>
  <c r="A823" i="5"/>
  <c r="B823" i="5"/>
  <c r="C823" i="5"/>
  <c r="A824" i="5"/>
  <c r="B824" i="5"/>
  <c r="C824" i="5"/>
  <c r="A825" i="5"/>
  <c r="B825" i="5"/>
  <c r="C825" i="5"/>
  <c r="A826" i="5"/>
  <c r="B826" i="5"/>
  <c r="C826" i="5"/>
  <c r="A827" i="5"/>
  <c r="B827" i="5"/>
  <c r="C827" i="5"/>
  <c r="A828" i="5"/>
  <c r="B828" i="5"/>
  <c r="C828" i="5"/>
  <c r="A829" i="5"/>
  <c r="B829" i="5"/>
  <c r="C829" i="5"/>
  <c r="A830" i="5"/>
  <c r="B830" i="5"/>
  <c r="C830" i="5"/>
  <c r="A831" i="5"/>
  <c r="B831" i="5"/>
  <c r="C831" i="5"/>
  <c r="A832" i="5"/>
  <c r="B832" i="5"/>
  <c r="C832" i="5"/>
  <c r="A833" i="5"/>
  <c r="B833" i="5"/>
  <c r="C833" i="5"/>
  <c r="A834" i="5"/>
  <c r="B834" i="5"/>
  <c r="C834" i="5"/>
  <c r="A835" i="5"/>
  <c r="B835" i="5"/>
  <c r="C835" i="5"/>
  <c r="A836" i="5"/>
  <c r="B836" i="5"/>
  <c r="C836" i="5"/>
  <c r="A837" i="5"/>
  <c r="B837" i="5"/>
  <c r="C837" i="5"/>
  <c r="A838" i="5"/>
  <c r="B838" i="5"/>
  <c r="C838" i="5"/>
  <c r="A839" i="5"/>
  <c r="B839" i="5"/>
  <c r="C839" i="5"/>
  <c r="A840" i="5"/>
  <c r="B840" i="5"/>
  <c r="C840" i="5"/>
  <c r="A841" i="5"/>
  <c r="B841" i="5"/>
  <c r="C841" i="5"/>
  <c r="A842" i="5"/>
  <c r="B842" i="5"/>
  <c r="C842" i="5"/>
  <c r="A843" i="5"/>
  <c r="B843" i="5"/>
  <c r="C843" i="5"/>
  <c r="A844" i="5"/>
  <c r="B844" i="5"/>
  <c r="C844" i="5"/>
  <c r="A845" i="5"/>
  <c r="B845" i="5"/>
  <c r="C845" i="5"/>
  <c r="A846" i="5"/>
  <c r="B846" i="5"/>
  <c r="C846" i="5"/>
  <c r="A847" i="5"/>
  <c r="B847" i="5"/>
  <c r="C847" i="5"/>
  <c r="A848" i="5"/>
  <c r="B848" i="5"/>
  <c r="C848" i="5"/>
  <c r="A849" i="5"/>
  <c r="B849" i="5"/>
  <c r="C849" i="5"/>
  <c r="A850" i="5"/>
  <c r="B850" i="5"/>
  <c r="C850" i="5"/>
  <c r="A851" i="5"/>
  <c r="D851" i="5" s="1"/>
  <c r="F851" i="5" s="1"/>
  <c r="B851" i="5"/>
  <c r="C851" i="5"/>
  <c r="A852" i="5"/>
  <c r="B852" i="5"/>
  <c r="C852" i="5"/>
  <c r="A853" i="5"/>
  <c r="B853" i="5"/>
  <c r="C853" i="5"/>
  <c r="A854" i="5"/>
  <c r="B854" i="5"/>
  <c r="C854" i="5"/>
  <c r="A855" i="5"/>
  <c r="B855" i="5"/>
  <c r="C855" i="5"/>
  <c r="A856" i="5"/>
  <c r="B856" i="5"/>
  <c r="C856" i="5"/>
  <c r="A857" i="5"/>
  <c r="B857" i="5"/>
  <c r="C857" i="5"/>
  <c r="A858" i="5"/>
  <c r="B858" i="5"/>
  <c r="C858" i="5"/>
  <c r="A859" i="5"/>
  <c r="B859" i="5"/>
  <c r="C859" i="5"/>
  <c r="A860" i="5"/>
  <c r="B860" i="5"/>
  <c r="C860" i="5"/>
  <c r="A861" i="5"/>
  <c r="B861" i="5"/>
  <c r="C861" i="5"/>
  <c r="A862" i="5"/>
  <c r="B862" i="5"/>
  <c r="C862" i="5"/>
  <c r="A863" i="5"/>
  <c r="B863" i="5"/>
  <c r="C863" i="5"/>
  <c r="A864" i="5"/>
  <c r="B864" i="5"/>
  <c r="C864" i="5"/>
  <c r="A865" i="5"/>
  <c r="B865" i="5"/>
  <c r="C865" i="5"/>
  <c r="A866" i="5"/>
  <c r="B866" i="5"/>
  <c r="C866" i="5"/>
  <c r="A867" i="5"/>
  <c r="B867" i="5"/>
  <c r="C867" i="5"/>
  <c r="A868" i="5"/>
  <c r="B868" i="5"/>
  <c r="C868" i="5"/>
  <c r="A869" i="5"/>
  <c r="B869" i="5"/>
  <c r="C869" i="5"/>
  <c r="A870" i="5"/>
  <c r="B870" i="5"/>
  <c r="C870" i="5"/>
  <c r="A871" i="5"/>
  <c r="B871" i="5"/>
  <c r="C871" i="5"/>
  <c r="G871" i="5" s="1"/>
  <c r="A872" i="5"/>
  <c r="D872" i="5" s="1"/>
  <c r="B872" i="5"/>
  <c r="F872" i="5" s="1"/>
  <c r="C872" i="5"/>
  <c r="G872" i="5" s="1"/>
  <c r="A873" i="5"/>
  <c r="I873" i="5" s="1"/>
  <c r="B873" i="5"/>
  <c r="F873" i="5" s="1"/>
  <c r="C873" i="5"/>
  <c r="G873" i="5" s="1"/>
  <c r="A874" i="5"/>
  <c r="D874" i="5" s="1"/>
  <c r="B874" i="5"/>
  <c r="F874" i="5" s="1"/>
  <c r="C874" i="5"/>
  <c r="A875" i="5"/>
  <c r="B875" i="5"/>
  <c r="F875" i="5" s="1"/>
  <c r="C875" i="5"/>
  <c r="G875" i="5" s="1"/>
  <c r="A876" i="5"/>
  <c r="D876" i="5" s="1"/>
  <c r="B876" i="5"/>
  <c r="F876" i="5" s="1"/>
  <c r="C876" i="5"/>
  <c r="G876" i="5" s="1"/>
  <c r="A877" i="5"/>
  <c r="I877" i="5" s="1"/>
  <c r="B877" i="5"/>
  <c r="F877" i="5" s="1"/>
  <c r="C877" i="5"/>
  <c r="G877" i="5" s="1"/>
  <c r="A878" i="5"/>
  <c r="I878" i="5" s="1"/>
  <c r="B878" i="5"/>
  <c r="F878" i="5" s="1"/>
  <c r="C878" i="5"/>
  <c r="A879" i="5"/>
  <c r="B879" i="5"/>
  <c r="C879" i="5"/>
  <c r="G879" i="5" s="1"/>
  <c r="A880" i="5"/>
  <c r="B880" i="5"/>
  <c r="F880" i="5" s="1"/>
  <c r="C880" i="5"/>
  <c r="A881" i="5"/>
  <c r="B881" i="5"/>
  <c r="C881" i="5"/>
  <c r="G881" i="5" s="1"/>
  <c r="A882" i="5"/>
  <c r="B882" i="5"/>
  <c r="F882" i="5" s="1"/>
  <c r="C882" i="5"/>
  <c r="G882" i="5" s="1"/>
  <c r="A883" i="5"/>
  <c r="D883" i="5" s="1"/>
  <c r="B883" i="5"/>
  <c r="C883" i="5"/>
  <c r="G883" i="5" s="1"/>
  <c r="A884" i="5"/>
  <c r="D884" i="5" s="1"/>
  <c r="B884" i="5"/>
  <c r="F884" i="5" s="1"/>
  <c r="C884" i="5"/>
  <c r="A885" i="5"/>
  <c r="B885" i="5"/>
  <c r="C885" i="5"/>
  <c r="G885" i="5" s="1"/>
  <c r="A886" i="5"/>
  <c r="B886" i="5"/>
  <c r="F886" i="5" s="1"/>
  <c r="C886" i="5"/>
  <c r="G886" i="5" s="1"/>
  <c r="A887" i="5"/>
  <c r="B887" i="5"/>
  <c r="F887" i="5" s="1"/>
  <c r="C887" i="5"/>
  <c r="G887" i="5" s="1"/>
  <c r="A888" i="5"/>
  <c r="B888" i="5"/>
  <c r="F888" i="5" s="1"/>
  <c r="C888" i="5"/>
  <c r="G888" i="5" s="1"/>
  <c r="A889" i="5"/>
  <c r="B889" i="5"/>
  <c r="F889" i="5" s="1"/>
  <c r="C889" i="5"/>
  <c r="G889" i="5" s="1"/>
  <c r="A890" i="5"/>
  <c r="D890" i="5" s="1"/>
  <c r="B890" i="5"/>
  <c r="F890" i="5" s="1"/>
  <c r="C890" i="5"/>
  <c r="A891" i="5"/>
  <c r="B891" i="5"/>
  <c r="C891" i="5"/>
  <c r="G891" i="5" s="1"/>
  <c r="A892" i="5"/>
  <c r="E892" i="5" s="1"/>
  <c r="B892" i="5"/>
  <c r="F892" i="5" s="1"/>
  <c r="C892" i="5"/>
  <c r="G892" i="5" s="1"/>
  <c r="A893" i="5"/>
  <c r="E893" i="5" s="1"/>
  <c r="B893" i="5"/>
  <c r="C893" i="5"/>
  <c r="G893" i="5" s="1"/>
  <c r="A894" i="5"/>
  <c r="B894" i="5"/>
  <c r="F894" i="5" s="1"/>
  <c r="C894" i="5"/>
  <c r="G894" i="5" s="1"/>
  <c r="A895" i="5"/>
  <c r="B895" i="5"/>
  <c r="C895" i="5"/>
  <c r="G895" i="5" s="1"/>
  <c r="A896" i="5"/>
  <c r="I896" i="5" s="1"/>
  <c r="B896" i="5"/>
  <c r="F896" i="5" s="1"/>
  <c r="C896" i="5"/>
  <c r="G896" i="5" s="1"/>
  <c r="A897" i="5"/>
  <c r="B897" i="5"/>
  <c r="F897" i="5" s="1"/>
  <c r="C897" i="5"/>
  <c r="G897" i="5" s="1"/>
  <c r="A898" i="5"/>
  <c r="B898" i="5"/>
  <c r="F898" i="5" s="1"/>
  <c r="C898" i="5"/>
  <c r="G898" i="5" s="1"/>
  <c r="A899" i="5"/>
  <c r="B899" i="5"/>
  <c r="F899" i="5" s="1"/>
  <c r="C899" i="5"/>
  <c r="G899" i="5" s="1"/>
  <c r="A900" i="5"/>
  <c r="E900" i="5" s="1"/>
  <c r="B900" i="5"/>
  <c r="F900" i="5" s="1"/>
  <c r="C900" i="5"/>
  <c r="G900" i="5" s="1"/>
  <c r="A901" i="5"/>
  <c r="B901" i="5"/>
  <c r="C901" i="5"/>
  <c r="G901" i="5" s="1"/>
  <c r="A902" i="5"/>
  <c r="E902" i="5" s="1"/>
  <c r="B902" i="5"/>
  <c r="F902" i="5" s="1"/>
  <c r="C902" i="5"/>
  <c r="A903" i="5"/>
  <c r="B903" i="5"/>
  <c r="F903" i="5" s="1"/>
  <c r="C903" i="5"/>
  <c r="G903" i="5" s="1"/>
  <c r="A904" i="5"/>
  <c r="E904" i="5" s="1"/>
  <c r="B904" i="5"/>
  <c r="F904" i="5" s="1"/>
  <c r="C904" i="5"/>
  <c r="A905" i="5"/>
  <c r="B905" i="5"/>
  <c r="C905" i="5"/>
  <c r="G905" i="5" s="1"/>
  <c r="A906" i="5"/>
  <c r="I906" i="5" s="1"/>
  <c r="B906" i="5"/>
  <c r="F906" i="5" s="1"/>
  <c r="C906" i="5"/>
  <c r="G906" i="5" s="1"/>
  <c r="A907" i="5"/>
  <c r="B907" i="5"/>
  <c r="C907" i="5"/>
  <c r="G907" i="5" s="1"/>
  <c r="A908" i="5"/>
  <c r="B908" i="5"/>
  <c r="F908" i="5" s="1"/>
  <c r="C908" i="5"/>
  <c r="A909" i="5"/>
  <c r="B909" i="5"/>
  <c r="F909" i="5" s="1"/>
  <c r="C909" i="5"/>
  <c r="G909" i="5" s="1"/>
  <c r="A910" i="5"/>
  <c r="D910" i="5" s="1"/>
  <c r="B910" i="5"/>
  <c r="F910" i="5" s="1"/>
  <c r="C910" i="5"/>
  <c r="A911" i="5"/>
  <c r="B911" i="5"/>
  <c r="C911" i="5"/>
  <c r="G911" i="5" s="1"/>
  <c r="A912" i="5"/>
  <c r="D912" i="5" s="1"/>
  <c r="B912" i="5"/>
  <c r="F912" i="5" s="1"/>
  <c r="C912" i="5"/>
  <c r="G912" i="5" s="1"/>
  <c r="A913" i="5"/>
  <c r="B913" i="5"/>
  <c r="C913" i="5"/>
  <c r="G913" i="5" s="1"/>
  <c r="A914" i="5"/>
  <c r="D914" i="5" s="1"/>
  <c r="B914" i="5"/>
  <c r="F914" i="5" s="1"/>
  <c r="C914" i="5"/>
  <c r="A915" i="5"/>
  <c r="D915" i="5" s="1"/>
  <c r="B915" i="5"/>
  <c r="F915" i="5" s="1"/>
  <c r="C915" i="5"/>
  <c r="G915" i="5" s="1"/>
  <c r="A916" i="5"/>
  <c r="E916" i="5" s="1"/>
  <c r="B916" i="5"/>
  <c r="F916" i="5" s="1"/>
  <c r="C916" i="5"/>
  <c r="G916" i="5" s="1"/>
  <c r="A917" i="5"/>
  <c r="B917" i="5"/>
  <c r="F917" i="5" s="1"/>
  <c r="C917" i="5"/>
  <c r="G917" i="5" s="1"/>
  <c r="A918" i="5"/>
  <c r="B918" i="5"/>
  <c r="F918" i="5" s="1"/>
  <c r="C918" i="5"/>
  <c r="G918" i="5" s="1"/>
  <c r="A919" i="5"/>
  <c r="B919" i="5"/>
  <c r="F919" i="5" s="1"/>
  <c r="C919" i="5"/>
  <c r="G919" i="5" s="1"/>
  <c r="A920" i="5"/>
  <c r="B920" i="5"/>
  <c r="F920" i="5" s="1"/>
  <c r="C920" i="5"/>
  <c r="A921" i="5"/>
  <c r="B921" i="5"/>
  <c r="F921" i="5" s="1"/>
  <c r="C921" i="5"/>
  <c r="G921" i="5" s="1"/>
  <c r="A922" i="5"/>
  <c r="D922" i="5" s="1"/>
  <c r="B922" i="5"/>
  <c r="F922" i="5" s="1"/>
  <c r="C922" i="5"/>
  <c r="G922" i="5" s="1"/>
  <c r="A923" i="5"/>
  <c r="B923" i="5"/>
  <c r="C923" i="5"/>
  <c r="G923" i="5" s="1"/>
  <c r="A924" i="5"/>
  <c r="B924" i="5"/>
  <c r="F924" i="5" s="1"/>
  <c r="C924" i="5"/>
  <c r="A925" i="5"/>
  <c r="B925" i="5"/>
  <c r="C925" i="5"/>
  <c r="G925" i="5" s="1"/>
  <c r="A926" i="5"/>
  <c r="B926" i="5"/>
  <c r="F926" i="5" s="1"/>
  <c r="C926" i="5"/>
  <c r="G926" i="5" s="1"/>
  <c r="A927" i="5"/>
  <c r="B927" i="5"/>
  <c r="F927" i="5" s="1"/>
  <c r="C927" i="5"/>
  <c r="G927" i="5" s="1"/>
  <c r="A928" i="5"/>
  <c r="B928" i="5"/>
  <c r="F928" i="5" s="1"/>
  <c r="C928" i="5"/>
  <c r="A929" i="5"/>
  <c r="B929" i="5"/>
  <c r="F929" i="5" s="1"/>
  <c r="C929" i="5"/>
  <c r="G929" i="5" s="1"/>
  <c r="A930" i="5"/>
  <c r="D930" i="5" s="1"/>
  <c r="B930" i="5"/>
  <c r="F930" i="5" s="1"/>
  <c r="C930" i="5"/>
  <c r="G930" i="5" s="1"/>
  <c r="A931" i="5"/>
  <c r="B931" i="5"/>
  <c r="F931" i="5" s="1"/>
  <c r="C931" i="5"/>
  <c r="G931" i="5" s="1"/>
  <c r="A932" i="5"/>
  <c r="D932" i="5" s="1"/>
  <c r="B932" i="5"/>
  <c r="F932" i="5" s="1"/>
  <c r="C932" i="5"/>
  <c r="G932" i="5" s="1"/>
  <c r="A933" i="5"/>
  <c r="D933" i="5" s="1"/>
  <c r="B933" i="5"/>
  <c r="C933" i="5"/>
  <c r="G933" i="5" s="1"/>
  <c r="A934" i="5"/>
  <c r="E934" i="5" s="1"/>
  <c r="B934" i="5"/>
  <c r="F934" i="5" s="1"/>
  <c r="C934" i="5"/>
  <c r="A935" i="5"/>
  <c r="B935" i="5"/>
  <c r="F935" i="5" s="1"/>
  <c r="C935" i="5"/>
  <c r="G935" i="5" s="1"/>
  <c r="A936" i="5"/>
  <c r="D936" i="5" s="1"/>
  <c r="B936" i="5"/>
  <c r="F936" i="5" s="1"/>
  <c r="C936" i="5"/>
  <c r="A937" i="5"/>
  <c r="E937" i="5" s="1"/>
  <c r="B937" i="5"/>
  <c r="F937" i="5" s="1"/>
  <c r="C937" i="5"/>
  <c r="G937" i="5" s="1"/>
  <c r="A938" i="5"/>
  <c r="E938" i="5" s="1"/>
  <c r="B938" i="5"/>
  <c r="F938" i="5" s="1"/>
  <c r="C938" i="5"/>
  <c r="G938" i="5" s="1"/>
  <c r="A939" i="5"/>
  <c r="E939" i="5" s="1"/>
  <c r="B939" i="5"/>
  <c r="C939" i="5"/>
  <c r="G939" i="5" s="1"/>
  <c r="A940" i="5"/>
  <c r="B940" i="5"/>
  <c r="F940" i="5" s="1"/>
  <c r="C940" i="5"/>
  <c r="A941" i="5"/>
  <c r="B941" i="5"/>
  <c r="F941" i="5" s="1"/>
  <c r="C941" i="5"/>
  <c r="G941" i="5" s="1"/>
  <c r="A942" i="5"/>
  <c r="B942" i="5"/>
  <c r="F942" i="5" s="1"/>
  <c r="C942" i="5"/>
  <c r="G942" i="5" s="1"/>
  <c r="A943" i="5"/>
  <c r="B943" i="5"/>
  <c r="F943" i="5" s="1"/>
  <c r="C943" i="5"/>
  <c r="G943" i="5" s="1"/>
  <c r="A944" i="5"/>
  <c r="D944" i="5" s="1"/>
  <c r="B944" i="5"/>
  <c r="F944" i="5" s="1"/>
  <c r="C944" i="5"/>
  <c r="G944" i="5" s="1"/>
  <c r="A945" i="5"/>
  <c r="B945" i="5"/>
  <c r="F945" i="5" s="1"/>
  <c r="C945" i="5"/>
  <c r="G945" i="5" s="1"/>
  <c r="A946" i="5"/>
  <c r="B946" i="5"/>
  <c r="F946" i="5" s="1"/>
  <c r="C946" i="5"/>
  <c r="A947" i="5"/>
  <c r="B947" i="5"/>
  <c r="F947" i="5" s="1"/>
  <c r="C947" i="5"/>
  <c r="G947" i="5" s="1"/>
  <c r="A948" i="5"/>
  <c r="B948" i="5"/>
  <c r="F948" i="5" s="1"/>
  <c r="C948" i="5"/>
  <c r="G948" i="5" s="1"/>
  <c r="A949" i="5"/>
  <c r="B949" i="5"/>
  <c r="F949" i="5" s="1"/>
  <c r="C949" i="5"/>
  <c r="G949" i="5" s="1"/>
  <c r="A950" i="5"/>
  <c r="B950" i="5"/>
  <c r="F950" i="5" s="1"/>
  <c r="C950" i="5"/>
  <c r="A951" i="5"/>
  <c r="B951" i="5"/>
  <c r="F951" i="5" s="1"/>
  <c r="C951" i="5"/>
  <c r="G951" i="5" s="1"/>
  <c r="A952" i="5"/>
  <c r="D952" i="5" s="1"/>
  <c r="B952" i="5"/>
  <c r="F952" i="5" s="1"/>
  <c r="C952" i="5"/>
  <c r="A953" i="5"/>
  <c r="B953" i="5"/>
  <c r="F953" i="5" s="1"/>
  <c r="C953" i="5"/>
  <c r="G953" i="5" s="1"/>
  <c r="A954" i="5"/>
  <c r="B954" i="5"/>
  <c r="F954" i="5" s="1"/>
  <c r="C954" i="5"/>
  <c r="G954" i="5" s="1"/>
  <c r="A955" i="5"/>
  <c r="B955" i="5"/>
  <c r="F955" i="5" s="1"/>
  <c r="C955" i="5"/>
  <c r="G955" i="5" s="1"/>
  <c r="A956" i="5"/>
  <c r="B956" i="5"/>
  <c r="F956" i="5" s="1"/>
  <c r="C956" i="5"/>
  <c r="A957" i="5"/>
  <c r="B957" i="5"/>
  <c r="F957" i="5" s="1"/>
  <c r="C957" i="5"/>
  <c r="G957" i="5" s="1"/>
  <c r="A958" i="5"/>
  <c r="B958" i="5"/>
  <c r="F958" i="5" s="1"/>
  <c r="C958" i="5"/>
  <c r="G958" i="5" s="1"/>
  <c r="A959" i="5"/>
  <c r="B959" i="5"/>
  <c r="F959" i="5" s="1"/>
  <c r="C959" i="5"/>
  <c r="G959" i="5" s="1"/>
  <c r="A960" i="5"/>
  <c r="D960" i="5" s="1"/>
  <c r="B960" i="5"/>
  <c r="F960" i="5" s="1"/>
  <c r="C960" i="5"/>
  <c r="G960" i="5" s="1"/>
  <c r="A961" i="5"/>
  <c r="D961" i="5" s="1"/>
  <c r="B961" i="5"/>
  <c r="F961" i="5" s="1"/>
  <c r="C961" i="5"/>
  <c r="G961" i="5" s="1"/>
  <c r="A962" i="5"/>
  <c r="B962" i="5"/>
  <c r="F962" i="5" s="1"/>
  <c r="C962" i="5"/>
  <c r="A963" i="5"/>
  <c r="B963" i="5"/>
  <c r="F963" i="5" s="1"/>
  <c r="C963" i="5"/>
  <c r="G963" i="5" s="1"/>
  <c r="A964" i="5"/>
  <c r="B964" i="5"/>
  <c r="F964" i="5" s="1"/>
  <c r="C964" i="5"/>
  <c r="G964" i="5" s="1"/>
  <c r="A965" i="5"/>
  <c r="B965" i="5"/>
  <c r="F965" i="5" s="1"/>
  <c r="C965" i="5"/>
  <c r="G965" i="5" s="1"/>
  <c r="A966" i="5"/>
  <c r="B966" i="5"/>
  <c r="F966" i="5" s="1"/>
  <c r="C966" i="5"/>
  <c r="A967" i="5"/>
  <c r="B967" i="5"/>
  <c r="F967" i="5" s="1"/>
  <c r="C967" i="5"/>
  <c r="G967" i="5" s="1"/>
  <c r="A968" i="5"/>
  <c r="D968" i="5" s="1"/>
  <c r="B968" i="5"/>
  <c r="F968" i="5" s="1"/>
  <c r="C968" i="5"/>
  <c r="A969" i="5"/>
  <c r="B969" i="5"/>
  <c r="F969" i="5" s="1"/>
  <c r="C969" i="5"/>
  <c r="G969" i="5" s="1"/>
  <c r="A970" i="5"/>
  <c r="B970" i="5"/>
  <c r="F970" i="5" s="1"/>
  <c r="C970" i="5"/>
  <c r="G970" i="5" s="1"/>
  <c r="A971" i="5"/>
  <c r="B971" i="5"/>
  <c r="F971" i="5" s="1"/>
  <c r="C971" i="5"/>
  <c r="G971" i="5" s="1"/>
  <c r="A972" i="5"/>
  <c r="B972" i="5"/>
  <c r="F972" i="5" s="1"/>
  <c r="C972" i="5"/>
  <c r="A973" i="5"/>
  <c r="B973" i="5"/>
  <c r="F973" i="5" s="1"/>
  <c r="C973" i="5"/>
  <c r="G973" i="5" s="1"/>
  <c r="A974" i="5"/>
  <c r="B974" i="5"/>
  <c r="F974" i="5" s="1"/>
  <c r="C974" i="5"/>
  <c r="G974" i="5" s="1"/>
  <c r="A975" i="5"/>
  <c r="B975" i="5"/>
  <c r="F975" i="5" s="1"/>
  <c r="C975" i="5"/>
  <c r="G975" i="5" s="1"/>
  <c r="A976" i="5"/>
  <c r="D976" i="5" s="1"/>
  <c r="B976" i="5"/>
  <c r="F976" i="5" s="1"/>
  <c r="C976" i="5"/>
  <c r="G976" i="5" s="1"/>
  <c r="A977" i="5"/>
  <c r="B977" i="5"/>
  <c r="F977" i="5" s="1"/>
  <c r="C977" i="5"/>
  <c r="G977" i="5" s="1"/>
  <c r="A978" i="5"/>
  <c r="B978" i="5"/>
  <c r="F978" i="5" s="1"/>
  <c r="C978" i="5"/>
  <c r="A979" i="5"/>
  <c r="B979" i="5"/>
  <c r="F979" i="5" s="1"/>
  <c r="C979" i="5"/>
  <c r="G979" i="5" s="1"/>
  <c r="A980" i="5"/>
  <c r="B980" i="5"/>
  <c r="F980" i="5" s="1"/>
  <c r="C980" i="5"/>
  <c r="G980" i="5" s="1"/>
  <c r="A981" i="5"/>
  <c r="B981" i="5"/>
  <c r="F981" i="5" s="1"/>
  <c r="C981" i="5"/>
  <c r="G981" i="5" s="1"/>
  <c r="A982" i="5"/>
  <c r="B982" i="5"/>
  <c r="F982" i="5" s="1"/>
  <c r="C982" i="5"/>
  <c r="A983" i="5"/>
  <c r="B983" i="5"/>
  <c r="F983" i="5" s="1"/>
  <c r="C983" i="5"/>
  <c r="G983" i="5" s="1"/>
  <c r="A984" i="5"/>
  <c r="D984" i="5" s="1"/>
  <c r="B984" i="5"/>
  <c r="F984" i="5" s="1"/>
  <c r="C984" i="5"/>
  <c r="A985" i="5"/>
  <c r="B985" i="5"/>
  <c r="F985" i="5" s="1"/>
  <c r="C985" i="5"/>
  <c r="G985" i="5" s="1"/>
  <c r="A986" i="5"/>
  <c r="B986" i="5"/>
  <c r="F986" i="5" s="1"/>
  <c r="C986" i="5"/>
  <c r="G986" i="5" s="1"/>
  <c r="A987" i="5"/>
  <c r="B987" i="5"/>
  <c r="F987" i="5" s="1"/>
  <c r="C987" i="5"/>
  <c r="G987" i="5" s="1"/>
  <c r="A988" i="5"/>
  <c r="B988" i="5"/>
  <c r="F988" i="5" s="1"/>
  <c r="C988" i="5"/>
  <c r="A989" i="5"/>
  <c r="B989" i="5"/>
  <c r="F989" i="5" s="1"/>
  <c r="C989" i="5"/>
  <c r="G989" i="5" s="1"/>
  <c r="A990" i="5"/>
  <c r="B990" i="5"/>
  <c r="F990" i="5" s="1"/>
  <c r="C990" i="5"/>
  <c r="G990" i="5" s="1"/>
  <c r="A991" i="5"/>
  <c r="B991" i="5"/>
  <c r="F991" i="5" s="1"/>
  <c r="C991" i="5"/>
  <c r="G991" i="5" s="1"/>
  <c r="A992" i="5"/>
  <c r="D992" i="5" s="1"/>
  <c r="B992" i="5"/>
  <c r="F992" i="5" s="1"/>
  <c r="C992" i="5"/>
  <c r="G992" i="5" s="1"/>
  <c r="A993" i="5"/>
  <c r="D993" i="5" s="1"/>
  <c r="B993" i="5"/>
  <c r="F993" i="5" s="1"/>
  <c r="C993" i="5"/>
  <c r="G993" i="5" s="1"/>
  <c r="A994" i="5"/>
  <c r="B994" i="5"/>
  <c r="F994" i="5" s="1"/>
  <c r="C994" i="5"/>
  <c r="A995" i="5"/>
  <c r="B995" i="5"/>
  <c r="F995" i="5" s="1"/>
  <c r="C995" i="5"/>
  <c r="G995" i="5" s="1"/>
  <c r="A996" i="5"/>
  <c r="B996" i="5"/>
  <c r="F996" i="5" s="1"/>
  <c r="C996" i="5"/>
  <c r="G996" i="5" s="1"/>
  <c r="A997" i="5"/>
  <c r="B997" i="5"/>
  <c r="F997" i="5" s="1"/>
  <c r="C997" i="5"/>
  <c r="G997" i="5" s="1"/>
  <c r="A998" i="5"/>
  <c r="B998" i="5"/>
  <c r="F998" i="5" s="1"/>
  <c r="C998" i="5"/>
  <c r="A999" i="5"/>
  <c r="B999" i="5"/>
  <c r="F999" i="5" s="1"/>
  <c r="C999" i="5"/>
  <c r="G999" i="5" s="1"/>
  <c r="A1000" i="5"/>
  <c r="B1000" i="5"/>
  <c r="F1000" i="5" s="1"/>
  <c r="C1000" i="5"/>
  <c r="A1001" i="5"/>
  <c r="B1001" i="5"/>
  <c r="F1001" i="5" s="1"/>
  <c r="C1001" i="5"/>
  <c r="G1001" i="5" s="1"/>
  <c r="A4" i="4"/>
  <c r="K4" i="4" s="1"/>
  <c r="B4" i="4"/>
  <c r="L4" i="4" s="1"/>
  <c r="C4" i="4"/>
  <c r="M4" i="4" s="1"/>
  <c r="O4" i="4"/>
  <c r="A5" i="4"/>
  <c r="B5" i="4"/>
  <c r="L5" i="4" s="1"/>
  <c r="C5" i="4"/>
  <c r="M5" i="4" s="1"/>
  <c r="O5" i="4"/>
  <c r="A6" i="4"/>
  <c r="K6" i="4" s="1"/>
  <c r="B6" i="4"/>
  <c r="L6" i="4" s="1"/>
  <c r="C6" i="4"/>
  <c r="M6" i="4" s="1"/>
  <c r="O6" i="4"/>
  <c r="A7" i="4"/>
  <c r="K7" i="4" s="1"/>
  <c r="B7" i="4"/>
  <c r="L7" i="4" s="1"/>
  <c r="C7" i="4"/>
  <c r="M7" i="4" s="1"/>
  <c r="O7" i="4"/>
  <c r="A8" i="4"/>
  <c r="K8" i="4" s="1"/>
  <c r="B8" i="4"/>
  <c r="L8" i="4" s="1"/>
  <c r="N8" i="4" s="1"/>
  <c r="R8" i="4" s="1"/>
  <c r="C8" i="4"/>
  <c r="M8" i="4" s="1"/>
  <c r="O8" i="4"/>
  <c r="A9" i="4"/>
  <c r="K9" i="4" s="1"/>
  <c r="B9" i="4"/>
  <c r="L9" i="4" s="1"/>
  <c r="N9" i="4" s="1"/>
  <c r="R9" i="4" s="1"/>
  <c r="C9" i="4"/>
  <c r="M9" i="4" s="1"/>
  <c r="O9" i="4"/>
  <c r="A10" i="4"/>
  <c r="K10" i="4" s="1"/>
  <c r="B10" i="4"/>
  <c r="L10" i="4" s="1"/>
  <c r="C10" i="4"/>
  <c r="M10" i="4" s="1"/>
  <c r="O10" i="4"/>
  <c r="A11" i="4"/>
  <c r="B11" i="4"/>
  <c r="L11" i="4" s="1"/>
  <c r="C11" i="4"/>
  <c r="O11" i="4"/>
  <c r="A12" i="4"/>
  <c r="K12" i="4" s="1"/>
  <c r="B12" i="4"/>
  <c r="L12" i="4" s="1"/>
  <c r="C12" i="4"/>
  <c r="M12" i="4"/>
  <c r="O12" i="4"/>
  <c r="A13" i="4"/>
  <c r="K13" i="4" s="1"/>
  <c r="B13" i="4"/>
  <c r="L13" i="4"/>
  <c r="C13" i="4"/>
  <c r="O13" i="4"/>
  <c r="A14" i="4"/>
  <c r="K14" i="4"/>
  <c r="B14" i="4"/>
  <c r="L14" i="4" s="1"/>
  <c r="C14" i="4"/>
  <c r="M14" i="4" s="1"/>
  <c r="O14" i="4"/>
  <c r="A15" i="4"/>
  <c r="K15" i="4" s="1"/>
  <c r="B15" i="4"/>
  <c r="L15" i="4" s="1"/>
  <c r="C15" i="4"/>
  <c r="M15" i="4" s="1"/>
  <c r="O15" i="4"/>
  <c r="A16" i="4"/>
  <c r="B16" i="4"/>
  <c r="L16" i="4" s="1"/>
  <c r="C16" i="4"/>
  <c r="M16" i="4" s="1"/>
  <c r="O16" i="4"/>
  <c r="A17" i="4"/>
  <c r="K17" i="4" s="1"/>
  <c r="B17" i="4"/>
  <c r="L17" i="4" s="1"/>
  <c r="C17" i="4"/>
  <c r="M17" i="4" s="1"/>
  <c r="O17" i="4"/>
  <c r="A18" i="4"/>
  <c r="B18" i="4"/>
  <c r="L18" i="4" s="1"/>
  <c r="C18" i="4"/>
  <c r="M18" i="4" s="1"/>
  <c r="O18" i="4"/>
  <c r="A19" i="4"/>
  <c r="K19" i="4" s="1"/>
  <c r="B19" i="4"/>
  <c r="L19" i="4" s="1"/>
  <c r="C19" i="4"/>
  <c r="M19" i="4" s="1"/>
  <c r="O19" i="4"/>
  <c r="A20" i="4"/>
  <c r="K20" i="4" s="1"/>
  <c r="B20" i="4"/>
  <c r="L20" i="4" s="1"/>
  <c r="C20" i="4"/>
  <c r="M20" i="4" s="1"/>
  <c r="O20" i="4"/>
  <c r="A21" i="4"/>
  <c r="K21" i="4" s="1"/>
  <c r="B21" i="4"/>
  <c r="L21" i="4" s="1"/>
  <c r="C21" i="4"/>
  <c r="M21" i="4" s="1"/>
  <c r="O21" i="4"/>
  <c r="A22" i="4"/>
  <c r="K22" i="4" s="1"/>
  <c r="B22" i="4"/>
  <c r="L22" i="4" s="1"/>
  <c r="C22" i="4"/>
  <c r="M22" i="4" s="1"/>
  <c r="O22" i="4"/>
  <c r="A23" i="4"/>
  <c r="K23" i="4" s="1"/>
  <c r="B23" i="4"/>
  <c r="L23" i="4" s="1"/>
  <c r="C23" i="4"/>
  <c r="M23" i="4" s="1"/>
  <c r="O23" i="4"/>
  <c r="A24" i="4"/>
  <c r="K24" i="4" s="1"/>
  <c r="B24" i="4"/>
  <c r="C24" i="4"/>
  <c r="M24" i="4" s="1"/>
  <c r="O24" i="4"/>
  <c r="A25" i="4"/>
  <c r="K25" i="4" s="1"/>
  <c r="B25" i="4"/>
  <c r="L25" i="4" s="1"/>
  <c r="P25" i="4" s="1"/>
  <c r="C25" i="4"/>
  <c r="M25" i="4" s="1"/>
  <c r="O25" i="4"/>
  <c r="A26" i="4"/>
  <c r="K26" i="4" s="1"/>
  <c r="B26" i="4"/>
  <c r="L26" i="4" s="1"/>
  <c r="C26" i="4"/>
  <c r="M26" i="4" s="1"/>
  <c r="O26" i="4"/>
  <c r="A27" i="4"/>
  <c r="K27" i="4" s="1"/>
  <c r="B27" i="4"/>
  <c r="L27" i="4" s="1"/>
  <c r="C27" i="4"/>
  <c r="M27" i="4" s="1"/>
  <c r="O27" i="4"/>
  <c r="A28" i="4"/>
  <c r="B28" i="4"/>
  <c r="L28" i="4" s="1"/>
  <c r="C28" i="4"/>
  <c r="M28" i="4" s="1"/>
  <c r="O28" i="4"/>
  <c r="A29" i="4"/>
  <c r="K29" i="4" s="1"/>
  <c r="B29" i="4"/>
  <c r="L29" i="4" s="1"/>
  <c r="C29" i="4"/>
  <c r="M29" i="4" s="1"/>
  <c r="O29" i="4"/>
  <c r="A30" i="4"/>
  <c r="B30" i="4"/>
  <c r="L30" i="4" s="1"/>
  <c r="C30" i="4"/>
  <c r="M30" i="4" s="1"/>
  <c r="O30" i="4"/>
  <c r="A31" i="4"/>
  <c r="K31" i="4" s="1"/>
  <c r="B31" i="4"/>
  <c r="L31" i="4" s="1"/>
  <c r="C31" i="4"/>
  <c r="M31" i="4" s="1"/>
  <c r="O31" i="4"/>
  <c r="A32" i="4"/>
  <c r="K32" i="4" s="1"/>
  <c r="B32" i="4"/>
  <c r="C32" i="4"/>
  <c r="M32" i="4" s="1"/>
  <c r="O32" i="4"/>
  <c r="A33" i="4"/>
  <c r="K33" i="4" s="1"/>
  <c r="B33" i="4"/>
  <c r="L33" i="4" s="1"/>
  <c r="C33" i="4"/>
  <c r="M33" i="4" s="1"/>
  <c r="O33" i="4"/>
  <c r="A34" i="4"/>
  <c r="B34" i="4"/>
  <c r="L34" i="4" s="1"/>
  <c r="C34" i="4"/>
  <c r="M34" i="4" s="1"/>
  <c r="O34" i="4"/>
  <c r="A35" i="4"/>
  <c r="K35" i="4" s="1"/>
  <c r="B35" i="4"/>
  <c r="L35" i="4" s="1"/>
  <c r="C35" i="4"/>
  <c r="M35" i="4" s="1"/>
  <c r="O35" i="4"/>
  <c r="A36" i="4"/>
  <c r="B36" i="4"/>
  <c r="L36" i="4" s="1"/>
  <c r="C36" i="4"/>
  <c r="M36" i="4" s="1"/>
  <c r="O36" i="4"/>
  <c r="A37" i="4"/>
  <c r="K37" i="4" s="1"/>
  <c r="B37" i="4"/>
  <c r="L37" i="4" s="1"/>
  <c r="P37" i="4" s="1"/>
  <c r="C37" i="4"/>
  <c r="M37" i="4" s="1"/>
  <c r="O37" i="4"/>
  <c r="A38" i="4"/>
  <c r="B38" i="4"/>
  <c r="L38" i="4" s="1"/>
  <c r="C38" i="4"/>
  <c r="M38" i="4" s="1"/>
  <c r="O38" i="4"/>
  <c r="A39" i="4"/>
  <c r="K39" i="4" s="1"/>
  <c r="B39" i="4"/>
  <c r="L39" i="4" s="1"/>
  <c r="C39" i="4"/>
  <c r="M39" i="4" s="1"/>
  <c r="O39" i="4"/>
  <c r="A40" i="4"/>
  <c r="K40" i="4" s="1"/>
  <c r="B40" i="4"/>
  <c r="L40" i="4" s="1"/>
  <c r="N40" i="4" s="1"/>
  <c r="R40" i="4" s="1"/>
  <c r="C40" i="4"/>
  <c r="M40" i="4" s="1"/>
  <c r="O40" i="4"/>
  <c r="A41" i="4"/>
  <c r="K41" i="4" s="1"/>
  <c r="B41" i="4"/>
  <c r="L41" i="4" s="1"/>
  <c r="C41" i="4"/>
  <c r="M41" i="4" s="1"/>
  <c r="O41" i="4"/>
  <c r="A42" i="4"/>
  <c r="B42" i="4"/>
  <c r="C42" i="4"/>
  <c r="M42" i="4" s="1"/>
  <c r="O42" i="4"/>
  <c r="A43" i="4"/>
  <c r="K43" i="4" s="1"/>
  <c r="B43" i="4"/>
  <c r="L43" i="4" s="1"/>
  <c r="C43" i="4"/>
  <c r="M43" i="4" s="1"/>
  <c r="O43" i="4"/>
  <c r="A44" i="4"/>
  <c r="K44" i="4" s="1"/>
  <c r="B44" i="4"/>
  <c r="L44" i="4" s="1"/>
  <c r="C44" i="4"/>
  <c r="M44" i="4" s="1"/>
  <c r="O44" i="4"/>
  <c r="A45" i="4"/>
  <c r="B45" i="4"/>
  <c r="L45" i="4" s="1"/>
  <c r="C45" i="4"/>
  <c r="M45" i="4" s="1"/>
  <c r="O45" i="4"/>
  <c r="A46" i="4"/>
  <c r="K46" i="4" s="1"/>
  <c r="B46" i="4"/>
  <c r="L46" i="4" s="1"/>
  <c r="C46" i="4"/>
  <c r="M46" i="4" s="1"/>
  <c r="O46" i="4"/>
  <c r="A47" i="4"/>
  <c r="K47" i="4" s="1"/>
  <c r="B47" i="4"/>
  <c r="C47" i="4"/>
  <c r="O47" i="4"/>
  <c r="A48" i="4"/>
  <c r="K48" i="4" s="1"/>
  <c r="B48" i="4"/>
  <c r="L48" i="4" s="1"/>
  <c r="Q48" i="4" s="1"/>
  <c r="C48" i="4"/>
  <c r="M48" i="4" s="1"/>
  <c r="O48" i="4"/>
  <c r="A49" i="4"/>
  <c r="B49" i="4"/>
  <c r="L49" i="4" s="1"/>
  <c r="C49" i="4"/>
  <c r="M49" i="4" s="1"/>
  <c r="O49" i="4"/>
  <c r="A50" i="4"/>
  <c r="K50" i="4" s="1"/>
  <c r="B50" i="4"/>
  <c r="L50" i="4" s="1"/>
  <c r="C50" i="4"/>
  <c r="M50" i="4" s="1"/>
  <c r="O50" i="4"/>
  <c r="A51" i="4"/>
  <c r="B51" i="4"/>
  <c r="L51" i="4" s="1"/>
  <c r="C51" i="4"/>
  <c r="M51" i="4" s="1"/>
  <c r="O51" i="4"/>
  <c r="A52" i="4"/>
  <c r="K52" i="4" s="1"/>
  <c r="B52" i="4"/>
  <c r="L52" i="4" s="1"/>
  <c r="C52" i="4"/>
  <c r="M52" i="4" s="1"/>
  <c r="O52" i="4"/>
  <c r="A53" i="4"/>
  <c r="B53" i="4"/>
  <c r="L53" i="4" s="1"/>
  <c r="C53" i="4"/>
  <c r="M53" i="4" s="1"/>
  <c r="O53" i="4"/>
  <c r="A54" i="4"/>
  <c r="K54" i="4" s="1"/>
  <c r="B54" i="4"/>
  <c r="L54" i="4" s="1"/>
  <c r="P54" i="4" s="1"/>
  <c r="C54" i="4"/>
  <c r="M54" i="4" s="1"/>
  <c r="O54" i="4"/>
  <c r="A55" i="4"/>
  <c r="K55" i="4" s="1"/>
  <c r="B55" i="4"/>
  <c r="L55" i="4" s="1"/>
  <c r="C55" i="4"/>
  <c r="M55" i="4" s="1"/>
  <c r="O55" i="4"/>
  <c r="A56" i="4"/>
  <c r="K56" i="4" s="1"/>
  <c r="B56" i="4"/>
  <c r="L56" i="4" s="1"/>
  <c r="C56" i="4"/>
  <c r="M56" i="4" s="1"/>
  <c r="O56" i="4"/>
  <c r="A57" i="4"/>
  <c r="K57" i="4" s="1"/>
  <c r="B57" i="4"/>
  <c r="L57" i="4" s="1"/>
  <c r="C57" i="4"/>
  <c r="M57" i="4" s="1"/>
  <c r="O57" i="4"/>
  <c r="A58" i="4"/>
  <c r="K58" i="4" s="1"/>
  <c r="B58" i="4"/>
  <c r="L58" i="4" s="1"/>
  <c r="C58" i="4"/>
  <c r="M58" i="4" s="1"/>
  <c r="O58" i="4"/>
  <c r="A59" i="4"/>
  <c r="B59" i="4"/>
  <c r="L59" i="4" s="1"/>
  <c r="C59" i="4"/>
  <c r="O59" i="4"/>
  <c r="A60" i="4"/>
  <c r="K60" i="4" s="1"/>
  <c r="B60" i="4"/>
  <c r="L60" i="4" s="1"/>
  <c r="C60" i="4"/>
  <c r="M60" i="4" s="1"/>
  <c r="O60" i="4"/>
  <c r="A61" i="4"/>
  <c r="B61" i="4"/>
  <c r="L61" i="4" s="1"/>
  <c r="C61" i="4"/>
  <c r="M61" i="4" s="1"/>
  <c r="O61" i="4"/>
  <c r="A62" i="4"/>
  <c r="K62" i="4"/>
  <c r="B62" i="4"/>
  <c r="L62" i="4" s="1"/>
  <c r="C62" i="4"/>
  <c r="M62" i="4" s="1"/>
  <c r="O62" i="4"/>
  <c r="A63" i="4"/>
  <c r="B63" i="4"/>
  <c r="L63" i="4" s="1"/>
  <c r="C63" i="4"/>
  <c r="M63" i="4" s="1"/>
  <c r="O63" i="4"/>
  <c r="A64" i="4"/>
  <c r="K64" i="4" s="1"/>
  <c r="B64" i="4"/>
  <c r="L64" i="4" s="1"/>
  <c r="C64" i="4"/>
  <c r="M64" i="4" s="1"/>
  <c r="O64" i="4"/>
  <c r="A65" i="4"/>
  <c r="K65" i="4" s="1"/>
  <c r="B65" i="4"/>
  <c r="L65" i="4" s="1"/>
  <c r="C65" i="4"/>
  <c r="M65" i="4" s="1"/>
  <c r="O65" i="4"/>
  <c r="A66" i="4"/>
  <c r="K66" i="4" s="1"/>
  <c r="B66" i="4"/>
  <c r="L66" i="4" s="1"/>
  <c r="C66" i="4"/>
  <c r="M66" i="4" s="1"/>
  <c r="O66" i="4"/>
  <c r="A67" i="4"/>
  <c r="K67" i="4" s="1"/>
  <c r="B67" i="4"/>
  <c r="L67" i="4" s="1"/>
  <c r="C67" i="4"/>
  <c r="M67" i="4" s="1"/>
  <c r="O67" i="4"/>
  <c r="A68" i="4"/>
  <c r="K68" i="4" s="1"/>
  <c r="B68" i="4"/>
  <c r="L68" i="4" s="1"/>
  <c r="C68" i="4"/>
  <c r="M68" i="4" s="1"/>
  <c r="O68" i="4"/>
  <c r="A69" i="4"/>
  <c r="K69" i="4" s="1"/>
  <c r="B69" i="4"/>
  <c r="L69" i="4" s="1"/>
  <c r="C69" i="4"/>
  <c r="M69" i="4" s="1"/>
  <c r="O69" i="4"/>
  <c r="A70" i="4"/>
  <c r="B70" i="4"/>
  <c r="L70" i="4" s="1"/>
  <c r="C70" i="4"/>
  <c r="M70" i="4" s="1"/>
  <c r="O70" i="4"/>
  <c r="A71" i="4"/>
  <c r="K71" i="4" s="1"/>
  <c r="B71" i="4"/>
  <c r="L71" i="4" s="1"/>
  <c r="N71" i="4" s="1"/>
  <c r="R71" i="4" s="1"/>
  <c r="C71" i="4"/>
  <c r="M71" i="4" s="1"/>
  <c r="O71" i="4"/>
  <c r="A72" i="4"/>
  <c r="B72" i="4"/>
  <c r="L72" i="4" s="1"/>
  <c r="C72" i="4"/>
  <c r="M72" i="4" s="1"/>
  <c r="O72" i="4"/>
  <c r="A73" i="4"/>
  <c r="K73" i="4" s="1"/>
  <c r="B73" i="4"/>
  <c r="L73" i="4" s="1"/>
  <c r="C73" i="4"/>
  <c r="M73" i="4" s="1"/>
  <c r="O73" i="4"/>
  <c r="A74" i="4"/>
  <c r="B74" i="4"/>
  <c r="L74" i="4" s="1"/>
  <c r="C74" i="4"/>
  <c r="M74" i="4" s="1"/>
  <c r="O74" i="4"/>
  <c r="A75" i="4"/>
  <c r="K75" i="4" s="1"/>
  <c r="B75" i="4"/>
  <c r="L75" i="4" s="1"/>
  <c r="C75" i="4"/>
  <c r="M75" i="4" s="1"/>
  <c r="O75" i="4"/>
  <c r="A76" i="4"/>
  <c r="K76" i="4" s="1"/>
  <c r="B76" i="4"/>
  <c r="L76" i="4" s="1"/>
  <c r="C76" i="4"/>
  <c r="M76" i="4" s="1"/>
  <c r="O76" i="4"/>
  <c r="A77" i="4"/>
  <c r="K77" i="4" s="1"/>
  <c r="B77" i="4"/>
  <c r="L77" i="4" s="1"/>
  <c r="C77" i="4"/>
  <c r="M77" i="4" s="1"/>
  <c r="O77" i="4"/>
  <c r="A78" i="4"/>
  <c r="B78" i="4"/>
  <c r="L78" i="4" s="1"/>
  <c r="C78" i="4"/>
  <c r="M78" i="4" s="1"/>
  <c r="O78" i="4"/>
  <c r="A79" i="4"/>
  <c r="K79" i="4" s="1"/>
  <c r="B79" i="4"/>
  <c r="L79" i="4" s="1"/>
  <c r="C79" i="4"/>
  <c r="M79" i="4" s="1"/>
  <c r="O79" i="4"/>
  <c r="A80" i="4"/>
  <c r="K80" i="4" s="1"/>
  <c r="B80" i="4"/>
  <c r="L80" i="4" s="1"/>
  <c r="C80" i="4"/>
  <c r="M80" i="4" s="1"/>
  <c r="O80" i="4"/>
  <c r="A81" i="4"/>
  <c r="K81" i="4" s="1"/>
  <c r="B81" i="4"/>
  <c r="L81" i="4" s="1"/>
  <c r="C81" i="4"/>
  <c r="M81" i="4" s="1"/>
  <c r="O81" i="4"/>
  <c r="A82" i="4"/>
  <c r="B82" i="4"/>
  <c r="L82" i="4" s="1"/>
  <c r="C82" i="4"/>
  <c r="M82" i="4" s="1"/>
  <c r="O82" i="4"/>
  <c r="A83" i="4"/>
  <c r="B83" i="4"/>
  <c r="L83" i="4" s="1"/>
  <c r="C83" i="4"/>
  <c r="M83" i="4" s="1"/>
  <c r="O83" i="4"/>
  <c r="A84" i="4"/>
  <c r="K84" i="4" s="1"/>
  <c r="B84" i="4"/>
  <c r="L84" i="4" s="1"/>
  <c r="C84" i="4"/>
  <c r="M84" i="4" s="1"/>
  <c r="O84" i="4"/>
  <c r="A85" i="4"/>
  <c r="K85" i="4" s="1"/>
  <c r="B85" i="4"/>
  <c r="L85" i="4" s="1"/>
  <c r="Q85" i="4" s="1"/>
  <c r="C85" i="4"/>
  <c r="M85" i="4" s="1"/>
  <c r="O85" i="4"/>
  <c r="A86" i="4"/>
  <c r="B86" i="4"/>
  <c r="L86" i="4" s="1"/>
  <c r="C86" i="4"/>
  <c r="M86" i="4" s="1"/>
  <c r="O86" i="4"/>
  <c r="A87" i="4"/>
  <c r="K87" i="4" s="1"/>
  <c r="B87" i="4"/>
  <c r="L87" i="4" s="1"/>
  <c r="P87" i="4" s="1"/>
  <c r="C87" i="4"/>
  <c r="M87" i="4" s="1"/>
  <c r="O87" i="4"/>
  <c r="A88" i="4"/>
  <c r="B88" i="4"/>
  <c r="L88" i="4" s="1"/>
  <c r="C88" i="4"/>
  <c r="M88" i="4" s="1"/>
  <c r="O88" i="4"/>
  <c r="A89" i="4"/>
  <c r="K89" i="4" s="1"/>
  <c r="B89" i="4"/>
  <c r="L89" i="4" s="1"/>
  <c r="C89" i="4"/>
  <c r="M89" i="4" s="1"/>
  <c r="O89" i="4"/>
  <c r="A90" i="4"/>
  <c r="B90" i="4"/>
  <c r="L90" i="4" s="1"/>
  <c r="C90" i="4"/>
  <c r="M90" i="4" s="1"/>
  <c r="O90" i="4"/>
  <c r="A91" i="4"/>
  <c r="K91" i="4" s="1"/>
  <c r="B91" i="4"/>
  <c r="L91" i="4" s="1"/>
  <c r="C91" i="4"/>
  <c r="M91" i="4" s="1"/>
  <c r="O91" i="4"/>
  <c r="A92" i="4"/>
  <c r="K92" i="4" s="1"/>
  <c r="B92" i="4"/>
  <c r="L92" i="4" s="1"/>
  <c r="C92" i="4"/>
  <c r="M92" i="4" s="1"/>
  <c r="O92" i="4"/>
  <c r="A93" i="4"/>
  <c r="K93" i="4" s="1"/>
  <c r="B93" i="4"/>
  <c r="L93" i="4" s="1"/>
  <c r="C93" i="4"/>
  <c r="M93" i="4" s="1"/>
  <c r="O93" i="4"/>
  <c r="A94" i="4"/>
  <c r="B94" i="4"/>
  <c r="L94" i="4" s="1"/>
  <c r="C94" i="4"/>
  <c r="M94" i="4"/>
  <c r="O94" i="4"/>
  <c r="A95" i="4"/>
  <c r="K95" i="4" s="1"/>
  <c r="B95" i="4"/>
  <c r="L95" i="4" s="1"/>
  <c r="C95" i="4"/>
  <c r="M95" i="4" s="1"/>
  <c r="O95" i="4"/>
  <c r="A96" i="4"/>
  <c r="K96" i="4" s="1"/>
  <c r="B96" i="4"/>
  <c r="C96" i="4"/>
  <c r="M96" i="4" s="1"/>
  <c r="O96" i="4"/>
  <c r="A97" i="4"/>
  <c r="K97" i="4" s="1"/>
  <c r="B97" i="4"/>
  <c r="L97" i="4" s="1"/>
  <c r="C97" i="4"/>
  <c r="M97" i="4" s="1"/>
  <c r="O97" i="4"/>
  <c r="A98" i="4"/>
  <c r="K98" i="4" s="1"/>
  <c r="B98" i="4"/>
  <c r="L98" i="4" s="1"/>
  <c r="C98" i="4"/>
  <c r="M98" i="4" s="1"/>
  <c r="O98" i="4"/>
  <c r="A99" i="4"/>
  <c r="B99" i="4"/>
  <c r="L99" i="4" s="1"/>
  <c r="C99" i="4"/>
  <c r="O99" i="4"/>
  <c r="A100" i="4"/>
  <c r="K100" i="4" s="1"/>
  <c r="N100" i="4" s="1"/>
  <c r="R100" i="4" s="1"/>
  <c r="B100" i="4"/>
  <c r="L100" i="4" s="1"/>
  <c r="C100" i="4"/>
  <c r="M100" i="4" s="1"/>
  <c r="O100" i="4"/>
  <c r="A101" i="4"/>
  <c r="K101" i="4" s="1"/>
  <c r="B101" i="4"/>
  <c r="L101" i="4" s="1"/>
  <c r="C101" i="4"/>
  <c r="M101" i="4" s="1"/>
  <c r="O101" i="4"/>
  <c r="A102" i="4"/>
  <c r="K102" i="4" s="1"/>
  <c r="N102" i="4" s="1"/>
  <c r="R102" i="4" s="1"/>
  <c r="B102" i="4"/>
  <c r="C102" i="4"/>
  <c r="M102" i="4" s="1"/>
  <c r="O102" i="4"/>
  <c r="A103" i="4"/>
  <c r="K103" i="4" s="1"/>
  <c r="B103" i="4"/>
  <c r="L103" i="4" s="1"/>
  <c r="C103" i="4"/>
  <c r="M103" i="4" s="1"/>
  <c r="O103" i="4"/>
  <c r="A104" i="4"/>
  <c r="K104" i="4" s="1"/>
  <c r="B104" i="4"/>
  <c r="C104" i="4"/>
  <c r="M104" i="4" s="1"/>
  <c r="O104" i="4"/>
  <c r="A105" i="4"/>
  <c r="K105" i="4" s="1"/>
  <c r="B105" i="4"/>
  <c r="C105" i="4"/>
  <c r="M105" i="4" s="1"/>
  <c r="O105" i="4"/>
  <c r="A106" i="4"/>
  <c r="K106" i="4" s="1"/>
  <c r="B106" i="4"/>
  <c r="C106" i="4"/>
  <c r="M106" i="4" s="1"/>
  <c r="O106" i="4"/>
  <c r="A107" i="4"/>
  <c r="K107" i="4" s="1"/>
  <c r="B107" i="4"/>
  <c r="L107" i="4" s="1"/>
  <c r="C107" i="4"/>
  <c r="M107" i="4" s="1"/>
  <c r="O107" i="4"/>
  <c r="A108" i="4"/>
  <c r="K108" i="4" s="1"/>
  <c r="B108" i="4"/>
  <c r="L108" i="4" s="1"/>
  <c r="C108" i="4"/>
  <c r="M108" i="4" s="1"/>
  <c r="O108" i="4"/>
  <c r="A109" i="4"/>
  <c r="K109" i="4" s="1"/>
  <c r="B109" i="4"/>
  <c r="L109" i="4" s="1"/>
  <c r="C109" i="4"/>
  <c r="M109" i="4"/>
  <c r="O109" i="4"/>
  <c r="A110" i="4"/>
  <c r="K110" i="4" s="1"/>
  <c r="B110" i="4"/>
  <c r="C110" i="4"/>
  <c r="M110" i="4" s="1"/>
  <c r="O110" i="4"/>
  <c r="A111" i="4"/>
  <c r="K111" i="4" s="1"/>
  <c r="B111" i="4"/>
  <c r="L111" i="4" s="1"/>
  <c r="C111" i="4"/>
  <c r="M111" i="4" s="1"/>
  <c r="O111" i="4"/>
  <c r="A112" i="4"/>
  <c r="K112" i="4" s="1"/>
  <c r="B112" i="4"/>
  <c r="L112" i="4" s="1"/>
  <c r="C112" i="4"/>
  <c r="M112" i="4" s="1"/>
  <c r="O112" i="4"/>
  <c r="A113" i="4"/>
  <c r="K113" i="4" s="1"/>
  <c r="B113" i="4"/>
  <c r="L113" i="4" s="1"/>
  <c r="C113" i="4"/>
  <c r="M113" i="4" s="1"/>
  <c r="O113" i="4"/>
  <c r="A114" i="4"/>
  <c r="K114" i="4" s="1"/>
  <c r="B114" i="4"/>
  <c r="C114" i="4"/>
  <c r="M114" i="4" s="1"/>
  <c r="O114" i="4"/>
  <c r="A115" i="4"/>
  <c r="K115" i="4" s="1"/>
  <c r="B115" i="4"/>
  <c r="L115" i="4" s="1"/>
  <c r="C115" i="4"/>
  <c r="M115" i="4" s="1"/>
  <c r="O115" i="4"/>
  <c r="A116" i="4"/>
  <c r="K116" i="4" s="1"/>
  <c r="B116" i="4"/>
  <c r="C116" i="4"/>
  <c r="M116" i="4" s="1"/>
  <c r="O116" i="4"/>
  <c r="A117" i="4"/>
  <c r="K117" i="4" s="1"/>
  <c r="B117" i="4"/>
  <c r="L117" i="4" s="1"/>
  <c r="C117" i="4"/>
  <c r="M117" i="4" s="1"/>
  <c r="O117" i="4"/>
  <c r="A118" i="4"/>
  <c r="B118" i="4"/>
  <c r="C118" i="4"/>
  <c r="M118" i="4" s="1"/>
  <c r="O118" i="4"/>
  <c r="A119" i="4"/>
  <c r="K119" i="4" s="1"/>
  <c r="B119" i="4"/>
  <c r="L119" i="4" s="1"/>
  <c r="C119" i="4"/>
  <c r="M119" i="4" s="1"/>
  <c r="O119" i="4"/>
  <c r="A120" i="4"/>
  <c r="K120" i="4" s="1"/>
  <c r="B120" i="4"/>
  <c r="L120" i="4" s="1"/>
  <c r="C120" i="4"/>
  <c r="M120" i="4" s="1"/>
  <c r="O120" i="4"/>
  <c r="A121" i="4"/>
  <c r="K121" i="4" s="1"/>
  <c r="B121" i="4"/>
  <c r="L121" i="4" s="1"/>
  <c r="C121" i="4"/>
  <c r="M121" i="4" s="1"/>
  <c r="O121" i="4"/>
  <c r="A122" i="4"/>
  <c r="K122" i="4" s="1"/>
  <c r="B122" i="4"/>
  <c r="C122" i="4"/>
  <c r="M122" i="4" s="1"/>
  <c r="O122" i="4"/>
  <c r="A123" i="4"/>
  <c r="K123" i="4" s="1"/>
  <c r="B123" i="4"/>
  <c r="L123" i="4" s="1"/>
  <c r="C123" i="4"/>
  <c r="M123" i="4" s="1"/>
  <c r="O123" i="4"/>
  <c r="A124" i="4"/>
  <c r="K124" i="4" s="1"/>
  <c r="B124" i="4"/>
  <c r="L124" i="4" s="1"/>
  <c r="C124" i="4"/>
  <c r="M124" i="4" s="1"/>
  <c r="O124" i="4"/>
  <c r="A125" i="4"/>
  <c r="K125" i="4" s="1"/>
  <c r="B125" i="4"/>
  <c r="L125" i="4" s="1"/>
  <c r="Q125" i="4" s="1"/>
  <c r="C125" i="4"/>
  <c r="M125" i="4" s="1"/>
  <c r="O125" i="4"/>
  <c r="A126" i="4"/>
  <c r="K126" i="4" s="1"/>
  <c r="B126" i="4"/>
  <c r="C126" i="4"/>
  <c r="M126" i="4" s="1"/>
  <c r="O126" i="4"/>
  <c r="A127" i="4"/>
  <c r="K127" i="4" s="1"/>
  <c r="B127" i="4"/>
  <c r="L127" i="4" s="1"/>
  <c r="C127" i="4"/>
  <c r="M127" i="4" s="1"/>
  <c r="O127" i="4"/>
  <c r="A128" i="4"/>
  <c r="K128" i="4" s="1"/>
  <c r="B128" i="4"/>
  <c r="L128" i="4" s="1"/>
  <c r="C128" i="4"/>
  <c r="M128" i="4" s="1"/>
  <c r="O128" i="4"/>
  <c r="A129" i="4"/>
  <c r="K129" i="4" s="1"/>
  <c r="B129" i="4"/>
  <c r="L129" i="4" s="1"/>
  <c r="C129" i="4"/>
  <c r="M129" i="4" s="1"/>
  <c r="O129" i="4"/>
  <c r="A130" i="4"/>
  <c r="K130" i="4" s="1"/>
  <c r="B130" i="4"/>
  <c r="C130" i="4"/>
  <c r="M130" i="4" s="1"/>
  <c r="O130" i="4"/>
  <c r="A131" i="4"/>
  <c r="K131" i="4" s="1"/>
  <c r="B131" i="4"/>
  <c r="L131" i="4" s="1"/>
  <c r="C131" i="4"/>
  <c r="M131" i="4" s="1"/>
  <c r="O131" i="4"/>
  <c r="A132" i="4"/>
  <c r="K132" i="4" s="1"/>
  <c r="B132" i="4"/>
  <c r="C132" i="4"/>
  <c r="M132" i="4" s="1"/>
  <c r="O132" i="4"/>
  <c r="A133" i="4"/>
  <c r="K133" i="4" s="1"/>
  <c r="B133" i="4"/>
  <c r="L133" i="4" s="1"/>
  <c r="C133" i="4"/>
  <c r="M133" i="4" s="1"/>
  <c r="O133" i="4"/>
  <c r="A134" i="4"/>
  <c r="K134" i="4" s="1"/>
  <c r="B134" i="4"/>
  <c r="C134" i="4"/>
  <c r="M134" i="4" s="1"/>
  <c r="O134" i="4"/>
  <c r="A135" i="4"/>
  <c r="K135" i="4" s="1"/>
  <c r="B135" i="4"/>
  <c r="L135" i="4" s="1"/>
  <c r="C135" i="4"/>
  <c r="M135" i="4" s="1"/>
  <c r="O135" i="4"/>
  <c r="A136" i="4"/>
  <c r="K136" i="4" s="1"/>
  <c r="B136" i="4"/>
  <c r="L136" i="4" s="1"/>
  <c r="C136" i="4"/>
  <c r="M136" i="4" s="1"/>
  <c r="O136" i="4"/>
  <c r="A137" i="4"/>
  <c r="K137" i="4" s="1"/>
  <c r="B137" i="4"/>
  <c r="L137" i="4" s="1"/>
  <c r="C137" i="4"/>
  <c r="M137" i="4" s="1"/>
  <c r="O137" i="4"/>
  <c r="A138" i="4"/>
  <c r="K138" i="4" s="1"/>
  <c r="B138" i="4"/>
  <c r="C138" i="4"/>
  <c r="M138" i="4" s="1"/>
  <c r="O138" i="4"/>
  <c r="A139" i="4"/>
  <c r="K139" i="4" s="1"/>
  <c r="B139" i="4"/>
  <c r="L139" i="4" s="1"/>
  <c r="C139" i="4"/>
  <c r="M139" i="4" s="1"/>
  <c r="O139" i="4"/>
  <c r="A140" i="4"/>
  <c r="K140" i="4" s="1"/>
  <c r="B140" i="4"/>
  <c r="L140" i="4" s="1"/>
  <c r="C140" i="4"/>
  <c r="M140" i="4" s="1"/>
  <c r="O140" i="4"/>
  <c r="A141" i="4"/>
  <c r="K141" i="4" s="1"/>
  <c r="B141" i="4"/>
  <c r="L141" i="4" s="1"/>
  <c r="C141" i="4"/>
  <c r="M141" i="4" s="1"/>
  <c r="O141" i="4"/>
  <c r="A142" i="4"/>
  <c r="B142" i="4"/>
  <c r="L142" i="4" s="1"/>
  <c r="C142" i="4"/>
  <c r="M142" i="4" s="1"/>
  <c r="O142" i="4"/>
  <c r="A143" i="4"/>
  <c r="K143" i="4" s="1"/>
  <c r="B143" i="4"/>
  <c r="L143" i="4" s="1"/>
  <c r="P143" i="4" s="1"/>
  <c r="C143" i="4"/>
  <c r="M143" i="4" s="1"/>
  <c r="O143" i="4"/>
  <c r="A144" i="4"/>
  <c r="K144" i="4" s="1"/>
  <c r="B144" i="4"/>
  <c r="L144" i="4" s="1"/>
  <c r="C144" i="4"/>
  <c r="M144" i="4" s="1"/>
  <c r="O144" i="4"/>
  <c r="A145" i="4"/>
  <c r="K145" i="4" s="1"/>
  <c r="B145" i="4"/>
  <c r="L145" i="4" s="1"/>
  <c r="C145" i="4"/>
  <c r="M145" i="4" s="1"/>
  <c r="O145" i="4"/>
  <c r="A146" i="4"/>
  <c r="K146" i="4" s="1"/>
  <c r="B146" i="4"/>
  <c r="L146" i="4" s="1"/>
  <c r="C146" i="4"/>
  <c r="M146" i="4" s="1"/>
  <c r="O146" i="4"/>
  <c r="A147" i="4"/>
  <c r="K147" i="4" s="1"/>
  <c r="B147" i="4"/>
  <c r="L147" i="4" s="1"/>
  <c r="C147" i="4"/>
  <c r="M147" i="4" s="1"/>
  <c r="O147" i="4"/>
  <c r="A148" i="4"/>
  <c r="K148" i="4" s="1"/>
  <c r="B148" i="4"/>
  <c r="C148" i="4"/>
  <c r="M148" i="4" s="1"/>
  <c r="O148" i="4"/>
  <c r="A149" i="4"/>
  <c r="K149" i="4" s="1"/>
  <c r="B149" i="4"/>
  <c r="L149" i="4" s="1"/>
  <c r="P149" i="4" s="1"/>
  <c r="C149" i="4"/>
  <c r="M149" i="4" s="1"/>
  <c r="O149" i="4"/>
  <c r="A150" i="4"/>
  <c r="K150" i="4" s="1"/>
  <c r="B150" i="4"/>
  <c r="L150" i="4" s="1"/>
  <c r="C150" i="4"/>
  <c r="M150" i="4" s="1"/>
  <c r="O150" i="4"/>
  <c r="A151" i="4"/>
  <c r="K151" i="4" s="1"/>
  <c r="B151" i="4"/>
  <c r="L151" i="4" s="1"/>
  <c r="C151" i="4"/>
  <c r="M151" i="4" s="1"/>
  <c r="O151" i="4"/>
  <c r="A152" i="4"/>
  <c r="K152" i="4" s="1"/>
  <c r="B152" i="4"/>
  <c r="L152" i="4" s="1"/>
  <c r="P152" i="4" s="1"/>
  <c r="C152" i="4"/>
  <c r="M152" i="4" s="1"/>
  <c r="O152" i="4"/>
  <c r="A153" i="4"/>
  <c r="K153" i="4" s="1"/>
  <c r="B153" i="4"/>
  <c r="L153" i="4" s="1"/>
  <c r="C153" i="4"/>
  <c r="O153" i="4"/>
  <c r="A154" i="4"/>
  <c r="K154" i="4" s="1"/>
  <c r="B154" i="4"/>
  <c r="L154" i="4" s="1"/>
  <c r="C154" i="4"/>
  <c r="O154" i="4"/>
  <c r="A155" i="4"/>
  <c r="K155" i="4" s="1"/>
  <c r="B155" i="4"/>
  <c r="L155" i="4" s="1"/>
  <c r="C155" i="4"/>
  <c r="M155" i="4" s="1"/>
  <c r="O155" i="4"/>
  <c r="A156" i="4"/>
  <c r="B156" i="4"/>
  <c r="L156" i="4" s="1"/>
  <c r="C156" i="4"/>
  <c r="M156" i="4" s="1"/>
  <c r="O156" i="4"/>
  <c r="A157" i="4"/>
  <c r="B157" i="4"/>
  <c r="L157" i="4" s="1"/>
  <c r="C157" i="4"/>
  <c r="M157" i="4" s="1"/>
  <c r="O157" i="4"/>
  <c r="A158" i="4"/>
  <c r="B158" i="4"/>
  <c r="L158" i="4" s="1"/>
  <c r="C158" i="4"/>
  <c r="M158" i="4" s="1"/>
  <c r="O158" i="4"/>
  <c r="A159" i="4"/>
  <c r="K159" i="4" s="1"/>
  <c r="B159" i="4"/>
  <c r="L159" i="4" s="1"/>
  <c r="C159" i="4"/>
  <c r="M159" i="4" s="1"/>
  <c r="O159" i="4"/>
  <c r="A160" i="4"/>
  <c r="K160" i="4" s="1"/>
  <c r="B160" i="4"/>
  <c r="L160" i="4" s="1"/>
  <c r="C160" i="4"/>
  <c r="M160" i="4" s="1"/>
  <c r="O160" i="4"/>
  <c r="A161" i="4"/>
  <c r="K161" i="4" s="1"/>
  <c r="B161" i="4"/>
  <c r="L161" i="4" s="1"/>
  <c r="C161" i="4"/>
  <c r="M161" i="4" s="1"/>
  <c r="O161" i="4"/>
  <c r="A162" i="4"/>
  <c r="K162" i="4" s="1"/>
  <c r="B162" i="4"/>
  <c r="L162" i="4" s="1"/>
  <c r="C162" i="4"/>
  <c r="M162" i="4" s="1"/>
  <c r="O162" i="4"/>
  <c r="A163" i="4"/>
  <c r="K163" i="4" s="1"/>
  <c r="B163" i="4"/>
  <c r="L163" i="4" s="1"/>
  <c r="C163" i="4"/>
  <c r="M163" i="4" s="1"/>
  <c r="O163" i="4"/>
  <c r="A164" i="4"/>
  <c r="B164" i="4"/>
  <c r="L164" i="4" s="1"/>
  <c r="C164" i="4"/>
  <c r="M164" i="4" s="1"/>
  <c r="O164" i="4"/>
  <c r="A165" i="4"/>
  <c r="B165" i="4"/>
  <c r="L165" i="4" s="1"/>
  <c r="C165" i="4"/>
  <c r="M165" i="4" s="1"/>
  <c r="O165" i="4"/>
  <c r="A166" i="4"/>
  <c r="B166" i="4"/>
  <c r="L166" i="4" s="1"/>
  <c r="C166" i="4"/>
  <c r="M166" i="4" s="1"/>
  <c r="O166" i="4"/>
  <c r="A167" i="4"/>
  <c r="K167" i="4" s="1"/>
  <c r="B167" i="4"/>
  <c r="L167" i="4" s="1"/>
  <c r="C167" i="4"/>
  <c r="M167" i="4" s="1"/>
  <c r="O167" i="4"/>
  <c r="A168" i="4"/>
  <c r="B168" i="4"/>
  <c r="L168" i="4" s="1"/>
  <c r="C168" i="4"/>
  <c r="M168" i="4" s="1"/>
  <c r="O168" i="4"/>
  <c r="A169" i="4"/>
  <c r="K169" i="4" s="1"/>
  <c r="B169" i="4"/>
  <c r="L169" i="4" s="1"/>
  <c r="C169" i="4"/>
  <c r="M169" i="4" s="1"/>
  <c r="O169" i="4"/>
  <c r="A170" i="4"/>
  <c r="K170" i="4" s="1"/>
  <c r="B170" i="4"/>
  <c r="L170" i="4" s="1"/>
  <c r="C170" i="4"/>
  <c r="M170" i="4" s="1"/>
  <c r="O170" i="4"/>
  <c r="A171" i="4"/>
  <c r="K171" i="4" s="1"/>
  <c r="B171" i="4"/>
  <c r="L171" i="4" s="1"/>
  <c r="N171" i="4" s="1"/>
  <c r="R171" i="4" s="1"/>
  <c r="C171" i="4"/>
  <c r="M171" i="4" s="1"/>
  <c r="O171" i="4"/>
  <c r="A172" i="4"/>
  <c r="B172" i="4"/>
  <c r="L172" i="4" s="1"/>
  <c r="C172" i="4"/>
  <c r="M172" i="4" s="1"/>
  <c r="O172" i="4"/>
  <c r="A173" i="4"/>
  <c r="K173" i="4" s="1"/>
  <c r="B173" i="4"/>
  <c r="L173" i="4" s="1"/>
  <c r="C173" i="4"/>
  <c r="M173" i="4" s="1"/>
  <c r="O173" i="4"/>
  <c r="A174" i="4"/>
  <c r="K174" i="4" s="1"/>
  <c r="B174" i="4"/>
  <c r="C174" i="4"/>
  <c r="M174" i="4" s="1"/>
  <c r="O174" i="4"/>
  <c r="A175" i="4"/>
  <c r="K175" i="4" s="1"/>
  <c r="B175" i="4"/>
  <c r="L175" i="4" s="1"/>
  <c r="C175" i="4"/>
  <c r="M175" i="4" s="1"/>
  <c r="O175" i="4"/>
  <c r="A176" i="4"/>
  <c r="B176" i="4"/>
  <c r="L176" i="4" s="1"/>
  <c r="C176" i="4"/>
  <c r="M176" i="4" s="1"/>
  <c r="O176" i="4"/>
  <c r="A177" i="4"/>
  <c r="K177" i="4" s="1"/>
  <c r="B177" i="4"/>
  <c r="L177" i="4" s="1"/>
  <c r="C177" i="4"/>
  <c r="M177" i="4" s="1"/>
  <c r="O177" i="4"/>
  <c r="A178" i="4"/>
  <c r="K178" i="4" s="1"/>
  <c r="B178" i="4"/>
  <c r="L178" i="4" s="1"/>
  <c r="C178" i="4"/>
  <c r="M178" i="4" s="1"/>
  <c r="O178" i="4"/>
  <c r="A179" i="4"/>
  <c r="K179" i="4" s="1"/>
  <c r="B179" i="4"/>
  <c r="L179" i="4" s="1"/>
  <c r="C179" i="4"/>
  <c r="M179" i="4" s="1"/>
  <c r="O179" i="4"/>
  <c r="A180" i="4"/>
  <c r="B180" i="4"/>
  <c r="L180" i="4" s="1"/>
  <c r="C180" i="4"/>
  <c r="M180" i="4" s="1"/>
  <c r="O180" i="4"/>
  <c r="A181" i="4"/>
  <c r="K181" i="4" s="1"/>
  <c r="B181" i="4"/>
  <c r="L181" i="4" s="1"/>
  <c r="C181" i="4"/>
  <c r="M181" i="4" s="1"/>
  <c r="O181" i="4"/>
  <c r="A182" i="4"/>
  <c r="B182" i="4"/>
  <c r="L182" i="4" s="1"/>
  <c r="C182" i="4"/>
  <c r="M182" i="4" s="1"/>
  <c r="O182" i="4"/>
  <c r="A183" i="4"/>
  <c r="K183" i="4" s="1"/>
  <c r="B183" i="4"/>
  <c r="L183" i="4" s="1"/>
  <c r="C183" i="4"/>
  <c r="M183" i="4" s="1"/>
  <c r="O183" i="4"/>
  <c r="A184" i="4"/>
  <c r="K184" i="4" s="1"/>
  <c r="B184" i="4"/>
  <c r="L184" i="4" s="1"/>
  <c r="C184" i="4"/>
  <c r="M184" i="4" s="1"/>
  <c r="O184" i="4"/>
  <c r="A185" i="4"/>
  <c r="B185" i="4"/>
  <c r="L185" i="4" s="1"/>
  <c r="C185" i="4"/>
  <c r="M185" i="4" s="1"/>
  <c r="O185" i="4"/>
  <c r="A186" i="4"/>
  <c r="K186" i="4" s="1"/>
  <c r="B186" i="4"/>
  <c r="L186" i="4" s="1"/>
  <c r="C186" i="4"/>
  <c r="M186" i="4" s="1"/>
  <c r="O186" i="4"/>
  <c r="A187" i="4"/>
  <c r="K187" i="4" s="1"/>
  <c r="B187" i="4"/>
  <c r="L187" i="4" s="1"/>
  <c r="C187" i="4"/>
  <c r="M187" i="4" s="1"/>
  <c r="O187" i="4"/>
  <c r="A188" i="4"/>
  <c r="K188" i="4" s="1"/>
  <c r="B188" i="4"/>
  <c r="L188" i="4" s="1"/>
  <c r="C188" i="4"/>
  <c r="M188" i="4" s="1"/>
  <c r="O188" i="4"/>
  <c r="A189" i="4"/>
  <c r="K189" i="4" s="1"/>
  <c r="B189" i="4"/>
  <c r="L189" i="4" s="1"/>
  <c r="C189" i="4"/>
  <c r="M189" i="4" s="1"/>
  <c r="O189" i="4"/>
  <c r="A190" i="4"/>
  <c r="K190" i="4" s="1"/>
  <c r="B190" i="4"/>
  <c r="L190" i="4" s="1"/>
  <c r="C190" i="4"/>
  <c r="M190" i="4" s="1"/>
  <c r="O190" i="4"/>
  <c r="A191" i="4"/>
  <c r="K191" i="4" s="1"/>
  <c r="B191" i="4"/>
  <c r="L191" i="4" s="1"/>
  <c r="C191" i="4"/>
  <c r="M191" i="4" s="1"/>
  <c r="O191" i="4"/>
  <c r="A192" i="4"/>
  <c r="K192" i="4" s="1"/>
  <c r="B192" i="4"/>
  <c r="L192" i="4" s="1"/>
  <c r="C192" i="4"/>
  <c r="M192" i="4" s="1"/>
  <c r="O192" i="4"/>
  <c r="A193" i="4"/>
  <c r="K193" i="4" s="1"/>
  <c r="B193" i="4"/>
  <c r="L193" i="4" s="1"/>
  <c r="C193" i="4"/>
  <c r="M193" i="4" s="1"/>
  <c r="O193" i="4"/>
  <c r="A194" i="4"/>
  <c r="K194" i="4" s="1"/>
  <c r="B194" i="4"/>
  <c r="L194" i="4" s="1"/>
  <c r="C194" i="4"/>
  <c r="M194" i="4" s="1"/>
  <c r="O194" i="4"/>
  <c r="A195" i="4"/>
  <c r="K195" i="4" s="1"/>
  <c r="B195" i="4"/>
  <c r="L195" i="4" s="1"/>
  <c r="C195" i="4"/>
  <c r="M195" i="4" s="1"/>
  <c r="O195" i="4"/>
  <c r="A196" i="4"/>
  <c r="K196" i="4" s="1"/>
  <c r="B196" i="4"/>
  <c r="L196" i="4" s="1"/>
  <c r="C196" i="4"/>
  <c r="M196" i="4" s="1"/>
  <c r="O196" i="4"/>
  <c r="A197" i="4"/>
  <c r="K197" i="4" s="1"/>
  <c r="B197" i="4"/>
  <c r="L197" i="4" s="1"/>
  <c r="C197" i="4"/>
  <c r="M197" i="4" s="1"/>
  <c r="O197" i="4"/>
  <c r="A198" i="4"/>
  <c r="K198" i="4" s="1"/>
  <c r="B198" i="4"/>
  <c r="L198" i="4" s="1"/>
  <c r="C198" i="4"/>
  <c r="M198" i="4" s="1"/>
  <c r="O198" i="4"/>
  <c r="A199" i="4"/>
  <c r="K199" i="4" s="1"/>
  <c r="B199" i="4"/>
  <c r="L199" i="4" s="1"/>
  <c r="C199" i="4"/>
  <c r="M199" i="4" s="1"/>
  <c r="O199" i="4"/>
  <c r="A200" i="4"/>
  <c r="K200" i="4" s="1"/>
  <c r="B200" i="4"/>
  <c r="L200" i="4" s="1"/>
  <c r="C200" i="4"/>
  <c r="M200" i="4" s="1"/>
  <c r="O200" i="4"/>
  <c r="A201" i="4"/>
  <c r="K201" i="4" s="1"/>
  <c r="B201" i="4"/>
  <c r="L201" i="4" s="1"/>
  <c r="C201" i="4"/>
  <c r="M201" i="4" s="1"/>
  <c r="O201" i="4"/>
  <c r="A202" i="4"/>
  <c r="K202" i="4" s="1"/>
  <c r="B202" i="4"/>
  <c r="L202" i="4" s="1"/>
  <c r="C202" i="4"/>
  <c r="M202" i="4" s="1"/>
  <c r="O202" i="4"/>
  <c r="A203" i="4"/>
  <c r="K203" i="4" s="1"/>
  <c r="B203" i="4"/>
  <c r="L203" i="4" s="1"/>
  <c r="C203" i="4"/>
  <c r="M203" i="4" s="1"/>
  <c r="O203" i="4"/>
  <c r="A204" i="4"/>
  <c r="K204" i="4" s="1"/>
  <c r="B204" i="4"/>
  <c r="L204" i="4" s="1"/>
  <c r="C204" i="4"/>
  <c r="M204" i="4" s="1"/>
  <c r="O204" i="4"/>
  <c r="A205" i="4"/>
  <c r="K205" i="4" s="1"/>
  <c r="B205" i="4"/>
  <c r="L205" i="4" s="1"/>
  <c r="C205" i="4"/>
  <c r="M205" i="4" s="1"/>
  <c r="O205" i="4"/>
  <c r="A206" i="4"/>
  <c r="K206" i="4" s="1"/>
  <c r="B206" i="4"/>
  <c r="L206" i="4" s="1"/>
  <c r="C206" i="4"/>
  <c r="M206" i="4" s="1"/>
  <c r="O206" i="4"/>
  <c r="A207" i="4"/>
  <c r="K207" i="4" s="1"/>
  <c r="B207" i="4"/>
  <c r="L207" i="4" s="1"/>
  <c r="C207" i="4"/>
  <c r="M207" i="4" s="1"/>
  <c r="O207" i="4"/>
  <c r="A208" i="4"/>
  <c r="K208" i="4" s="1"/>
  <c r="B208" i="4"/>
  <c r="L208" i="4" s="1"/>
  <c r="C208" i="4"/>
  <c r="M208" i="4" s="1"/>
  <c r="O208" i="4"/>
  <c r="A209" i="4"/>
  <c r="K209" i="4" s="1"/>
  <c r="B209" i="4"/>
  <c r="L209" i="4" s="1"/>
  <c r="C209" i="4"/>
  <c r="M209" i="4" s="1"/>
  <c r="O209" i="4"/>
  <c r="A210" i="4"/>
  <c r="K210" i="4" s="1"/>
  <c r="B210" i="4"/>
  <c r="L210" i="4" s="1"/>
  <c r="C210" i="4"/>
  <c r="M210" i="4" s="1"/>
  <c r="O210" i="4"/>
  <c r="A211" i="4"/>
  <c r="K211" i="4" s="1"/>
  <c r="B211" i="4"/>
  <c r="L211" i="4" s="1"/>
  <c r="C211" i="4"/>
  <c r="M211" i="4" s="1"/>
  <c r="O211" i="4"/>
  <c r="A212" i="4"/>
  <c r="K212" i="4" s="1"/>
  <c r="B212" i="4"/>
  <c r="L212" i="4" s="1"/>
  <c r="C212" i="4"/>
  <c r="M212" i="4" s="1"/>
  <c r="O212" i="4"/>
  <c r="A213" i="4"/>
  <c r="K213" i="4" s="1"/>
  <c r="B213" i="4"/>
  <c r="L213" i="4" s="1"/>
  <c r="C213" i="4"/>
  <c r="M213" i="4" s="1"/>
  <c r="O213" i="4"/>
  <c r="A214" i="4"/>
  <c r="K214" i="4" s="1"/>
  <c r="B214" i="4"/>
  <c r="L214" i="4" s="1"/>
  <c r="C214" i="4"/>
  <c r="M214" i="4" s="1"/>
  <c r="O214" i="4"/>
  <c r="A215" i="4"/>
  <c r="K215" i="4" s="1"/>
  <c r="B215" i="4"/>
  <c r="L215" i="4" s="1"/>
  <c r="C215" i="4"/>
  <c r="M215" i="4" s="1"/>
  <c r="O215" i="4"/>
  <c r="A216" i="4"/>
  <c r="K216" i="4" s="1"/>
  <c r="B216" i="4"/>
  <c r="L216" i="4" s="1"/>
  <c r="C216" i="4"/>
  <c r="M216" i="4" s="1"/>
  <c r="O216" i="4"/>
  <c r="A217" i="4"/>
  <c r="K217" i="4" s="1"/>
  <c r="B217" i="4"/>
  <c r="L217" i="4" s="1"/>
  <c r="C217" i="4"/>
  <c r="M217" i="4" s="1"/>
  <c r="O217" i="4"/>
  <c r="A218" i="4"/>
  <c r="K218" i="4" s="1"/>
  <c r="B218" i="4"/>
  <c r="L218" i="4" s="1"/>
  <c r="C218" i="4"/>
  <c r="M218" i="4" s="1"/>
  <c r="O218" i="4"/>
  <c r="A219" i="4"/>
  <c r="K219" i="4" s="1"/>
  <c r="B219" i="4"/>
  <c r="L219" i="4" s="1"/>
  <c r="C219" i="4"/>
  <c r="M219" i="4" s="1"/>
  <c r="O219" i="4"/>
  <c r="A220" i="4"/>
  <c r="K220" i="4" s="1"/>
  <c r="B220" i="4"/>
  <c r="L220" i="4" s="1"/>
  <c r="C220" i="4"/>
  <c r="M220" i="4" s="1"/>
  <c r="O220" i="4"/>
  <c r="A221" i="4"/>
  <c r="K221" i="4" s="1"/>
  <c r="B221" i="4"/>
  <c r="L221" i="4" s="1"/>
  <c r="C221" i="4"/>
  <c r="M221" i="4" s="1"/>
  <c r="O221" i="4"/>
  <c r="A222" i="4"/>
  <c r="K222" i="4" s="1"/>
  <c r="B222" i="4"/>
  <c r="L222" i="4" s="1"/>
  <c r="C222" i="4"/>
  <c r="M222" i="4" s="1"/>
  <c r="O222" i="4"/>
  <c r="A223" i="4"/>
  <c r="K223" i="4" s="1"/>
  <c r="B223" i="4"/>
  <c r="L223" i="4" s="1"/>
  <c r="C223" i="4"/>
  <c r="M223" i="4" s="1"/>
  <c r="O223" i="4"/>
  <c r="A224" i="4"/>
  <c r="K224" i="4" s="1"/>
  <c r="B224" i="4"/>
  <c r="L224" i="4" s="1"/>
  <c r="C224" i="4"/>
  <c r="M224" i="4" s="1"/>
  <c r="O224" i="4"/>
  <c r="A225" i="4"/>
  <c r="K225" i="4" s="1"/>
  <c r="B225" i="4"/>
  <c r="L225" i="4" s="1"/>
  <c r="C225" i="4"/>
  <c r="M225" i="4" s="1"/>
  <c r="O225" i="4"/>
  <c r="A226" i="4"/>
  <c r="K226" i="4" s="1"/>
  <c r="B226" i="4"/>
  <c r="L226" i="4" s="1"/>
  <c r="C226" i="4"/>
  <c r="M226" i="4" s="1"/>
  <c r="O226" i="4"/>
  <c r="A227" i="4"/>
  <c r="K227" i="4" s="1"/>
  <c r="B227" i="4"/>
  <c r="L227" i="4" s="1"/>
  <c r="C227" i="4"/>
  <c r="M227" i="4" s="1"/>
  <c r="O227" i="4"/>
  <c r="A228" i="4"/>
  <c r="K228" i="4" s="1"/>
  <c r="B228" i="4"/>
  <c r="L228" i="4" s="1"/>
  <c r="C228" i="4"/>
  <c r="M228" i="4" s="1"/>
  <c r="O228" i="4"/>
  <c r="A229" i="4"/>
  <c r="K229" i="4" s="1"/>
  <c r="B229" i="4"/>
  <c r="L229" i="4" s="1"/>
  <c r="C229" i="4"/>
  <c r="M229" i="4" s="1"/>
  <c r="O229" i="4"/>
  <c r="A230" i="4"/>
  <c r="K230" i="4" s="1"/>
  <c r="B230" i="4"/>
  <c r="L230" i="4" s="1"/>
  <c r="C230" i="4"/>
  <c r="M230" i="4" s="1"/>
  <c r="O230" i="4"/>
  <c r="A231" i="4"/>
  <c r="K231" i="4" s="1"/>
  <c r="B231" i="4"/>
  <c r="L231" i="4" s="1"/>
  <c r="C231" i="4"/>
  <c r="M231" i="4" s="1"/>
  <c r="O231" i="4"/>
  <c r="A232" i="4"/>
  <c r="K232" i="4" s="1"/>
  <c r="B232" i="4"/>
  <c r="L232" i="4" s="1"/>
  <c r="C232" i="4"/>
  <c r="M232" i="4" s="1"/>
  <c r="O232" i="4"/>
  <c r="A233" i="4"/>
  <c r="K233" i="4" s="1"/>
  <c r="B233" i="4"/>
  <c r="L233" i="4" s="1"/>
  <c r="C233" i="4"/>
  <c r="M233" i="4" s="1"/>
  <c r="O233" i="4"/>
  <c r="A234" i="4"/>
  <c r="K234" i="4" s="1"/>
  <c r="B234" i="4"/>
  <c r="L234" i="4" s="1"/>
  <c r="C234" i="4"/>
  <c r="M234" i="4" s="1"/>
  <c r="O234" i="4"/>
  <c r="A235" i="4"/>
  <c r="K235" i="4" s="1"/>
  <c r="B235" i="4"/>
  <c r="L235" i="4" s="1"/>
  <c r="C235" i="4"/>
  <c r="M235" i="4" s="1"/>
  <c r="O235" i="4"/>
  <c r="A236" i="4"/>
  <c r="K236" i="4" s="1"/>
  <c r="B236" i="4"/>
  <c r="L236" i="4" s="1"/>
  <c r="C236" i="4"/>
  <c r="M236" i="4" s="1"/>
  <c r="O236" i="4"/>
  <c r="A237" i="4"/>
  <c r="K237" i="4" s="1"/>
  <c r="B237" i="4"/>
  <c r="L237" i="4" s="1"/>
  <c r="C237" i="4"/>
  <c r="M237" i="4" s="1"/>
  <c r="O237" i="4"/>
  <c r="A238" i="4"/>
  <c r="K238" i="4" s="1"/>
  <c r="B238" i="4"/>
  <c r="L238" i="4" s="1"/>
  <c r="C238" i="4"/>
  <c r="M238" i="4" s="1"/>
  <c r="O238" i="4"/>
  <c r="A239" i="4"/>
  <c r="K239" i="4" s="1"/>
  <c r="B239" i="4"/>
  <c r="L239" i="4" s="1"/>
  <c r="C239" i="4"/>
  <c r="M239" i="4" s="1"/>
  <c r="O239" i="4"/>
  <c r="A240" i="4"/>
  <c r="K240" i="4" s="1"/>
  <c r="B240" i="4"/>
  <c r="L240" i="4" s="1"/>
  <c r="C240" i="4"/>
  <c r="M240" i="4" s="1"/>
  <c r="O240" i="4"/>
  <c r="A241" i="4"/>
  <c r="K241" i="4" s="1"/>
  <c r="B241" i="4"/>
  <c r="L241" i="4" s="1"/>
  <c r="C241" i="4"/>
  <c r="M241" i="4" s="1"/>
  <c r="O241" i="4"/>
  <c r="A242" i="4"/>
  <c r="K242" i="4" s="1"/>
  <c r="B242" i="4"/>
  <c r="L242" i="4" s="1"/>
  <c r="C242" i="4"/>
  <c r="M242" i="4" s="1"/>
  <c r="O242" i="4"/>
  <c r="A243" i="4"/>
  <c r="K243" i="4" s="1"/>
  <c r="B243" i="4"/>
  <c r="L243" i="4" s="1"/>
  <c r="C243" i="4"/>
  <c r="M243" i="4" s="1"/>
  <c r="O243" i="4"/>
  <c r="A244" i="4"/>
  <c r="K244" i="4" s="1"/>
  <c r="B244" i="4"/>
  <c r="L244" i="4" s="1"/>
  <c r="C244" i="4"/>
  <c r="M244" i="4" s="1"/>
  <c r="O244" i="4"/>
  <c r="A245" i="4"/>
  <c r="K245" i="4" s="1"/>
  <c r="B245" i="4"/>
  <c r="L245" i="4" s="1"/>
  <c r="C245" i="4"/>
  <c r="M245" i="4" s="1"/>
  <c r="O245" i="4"/>
  <c r="A246" i="4"/>
  <c r="K246" i="4" s="1"/>
  <c r="B246" i="4"/>
  <c r="L246" i="4" s="1"/>
  <c r="C246" i="4"/>
  <c r="M246" i="4" s="1"/>
  <c r="O246" i="4"/>
  <c r="A247" i="4"/>
  <c r="K247" i="4" s="1"/>
  <c r="B247" i="4"/>
  <c r="L247" i="4" s="1"/>
  <c r="C247" i="4"/>
  <c r="M247" i="4" s="1"/>
  <c r="O247" i="4"/>
  <c r="A248" i="4"/>
  <c r="K248" i="4" s="1"/>
  <c r="B248" i="4"/>
  <c r="L248" i="4" s="1"/>
  <c r="C248" i="4"/>
  <c r="M248" i="4" s="1"/>
  <c r="O248" i="4"/>
  <c r="A249" i="4"/>
  <c r="K249" i="4" s="1"/>
  <c r="B249" i="4"/>
  <c r="L249" i="4" s="1"/>
  <c r="C249" i="4"/>
  <c r="M249" i="4" s="1"/>
  <c r="O249" i="4"/>
  <c r="A250" i="4"/>
  <c r="K250" i="4" s="1"/>
  <c r="B250" i="4"/>
  <c r="L250" i="4" s="1"/>
  <c r="C250" i="4"/>
  <c r="M250" i="4" s="1"/>
  <c r="O250" i="4"/>
  <c r="A251" i="4"/>
  <c r="K251" i="4" s="1"/>
  <c r="B251" i="4"/>
  <c r="L251" i="4" s="1"/>
  <c r="C251" i="4"/>
  <c r="M251" i="4" s="1"/>
  <c r="O251" i="4"/>
  <c r="A252" i="4"/>
  <c r="K252" i="4" s="1"/>
  <c r="B252" i="4"/>
  <c r="L252" i="4" s="1"/>
  <c r="C252" i="4"/>
  <c r="M252" i="4" s="1"/>
  <c r="O252" i="4"/>
  <c r="A253" i="4"/>
  <c r="K253" i="4" s="1"/>
  <c r="B253" i="4"/>
  <c r="L253" i="4" s="1"/>
  <c r="C253" i="4"/>
  <c r="M253" i="4" s="1"/>
  <c r="O253" i="4"/>
  <c r="A254" i="4"/>
  <c r="K254" i="4" s="1"/>
  <c r="B254" i="4"/>
  <c r="L254" i="4" s="1"/>
  <c r="C254" i="4"/>
  <c r="M254" i="4" s="1"/>
  <c r="O254" i="4"/>
  <c r="A255" i="4"/>
  <c r="K255" i="4" s="1"/>
  <c r="B255" i="4"/>
  <c r="L255" i="4" s="1"/>
  <c r="C255" i="4"/>
  <c r="M255" i="4" s="1"/>
  <c r="O255" i="4"/>
  <c r="A256" i="4"/>
  <c r="K256" i="4" s="1"/>
  <c r="B256" i="4"/>
  <c r="L256" i="4" s="1"/>
  <c r="C256" i="4"/>
  <c r="M256" i="4" s="1"/>
  <c r="O256" i="4"/>
  <c r="A257" i="4"/>
  <c r="K257" i="4" s="1"/>
  <c r="B257" i="4"/>
  <c r="L257" i="4" s="1"/>
  <c r="C257" i="4"/>
  <c r="M257" i="4" s="1"/>
  <c r="O257" i="4"/>
  <c r="A258" i="4"/>
  <c r="K258" i="4" s="1"/>
  <c r="B258" i="4"/>
  <c r="L258" i="4" s="1"/>
  <c r="C258" i="4"/>
  <c r="M258" i="4" s="1"/>
  <c r="O258" i="4"/>
  <c r="A259" i="4"/>
  <c r="K259" i="4" s="1"/>
  <c r="B259" i="4"/>
  <c r="L259" i="4" s="1"/>
  <c r="C259" i="4"/>
  <c r="M259" i="4" s="1"/>
  <c r="O259" i="4"/>
  <c r="A260" i="4"/>
  <c r="K260" i="4" s="1"/>
  <c r="B260" i="4"/>
  <c r="L260" i="4" s="1"/>
  <c r="C260" i="4"/>
  <c r="M260" i="4" s="1"/>
  <c r="O260" i="4"/>
  <c r="A261" i="4"/>
  <c r="K261" i="4" s="1"/>
  <c r="B261" i="4"/>
  <c r="L261" i="4" s="1"/>
  <c r="C261" i="4"/>
  <c r="M261" i="4" s="1"/>
  <c r="O261" i="4"/>
  <c r="A262" i="4"/>
  <c r="K262" i="4" s="1"/>
  <c r="B262" i="4"/>
  <c r="L262" i="4" s="1"/>
  <c r="C262" i="4"/>
  <c r="M262" i="4" s="1"/>
  <c r="O262" i="4"/>
  <c r="A263" i="4"/>
  <c r="K263" i="4" s="1"/>
  <c r="B263" i="4"/>
  <c r="L263" i="4" s="1"/>
  <c r="C263" i="4"/>
  <c r="M263" i="4" s="1"/>
  <c r="O263" i="4"/>
  <c r="A264" i="4"/>
  <c r="K264" i="4" s="1"/>
  <c r="B264" i="4"/>
  <c r="L264" i="4" s="1"/>
  <c r="C264" i="4"/>
  <c r="M264" i="4" s="1"/>
  <c r="O264" i="4"/>
  <c r="A265" i="4"/>
  <c r="K265" i="4" s="1"/>
  <c r="B265" i="4"/>
  <c r="L265" i="4" s="1"/>
  <c r="C265" i="4"/>
  <c r="M265" i="4" s="1"/>
  <c r="O265" i="4"/>
  <c r="A266" i="4"/>
  <c r="K266" i="4" s="1"/>
  <c r="B266" i="4"/>
  <c r="L266" i="4" s="1"/>
  <c r="C266" i="4"/>
  <c r="M266" i="4" s="1"/>
  <c r="O266" i="4"/>
  <c r="A267" i="4"/>
  <c r="K267" i="4" s="1"/>
  <c r="B267" i="4"/>
  <c r="L267" i="4" s="1"/>
  <c r="C267" i="4"/>
  <c r="M267" i="4" s="1"/>
  <c r="O267" i="4"/>
  <c r="A268" i="4"/>
  <c r="K268" i="4" s="1"/>
  <c r="B268" i="4"/>
  <c r="L268" i="4" s="1"/>
  <c r="C268" i="4"/>
  <c r="M268" i="4" s="1"/>
  <c r="O268" i="4"/>
  <c r="A269" i="4"/>
  <c r="K269" i="4" s="1"/>
  <c r="B269" i="4"/>
  <c r="L269" i="4" s="1"/>
  <c r="C269" i="4"/>
  <c r="M269" i="4" s="1"/>
  <c r="O269" i="4"/>
  <c r="A270" i="4"/>
  <c r="K270" i="4" s="1"/>
  <c r="B270" i="4"/>
  <c r="L270" i="4" s="1"/>
  <c r="C270" i="4"/>
  <c r="M270" i="4" s="1"/>
  <c r="O270" i="4"/>
  <c r="A271" i="4"/>
  <c r="K271" i="4" s="1"/>
  <c r="B271" i="4"/>
  <c r="L271" i="4" s="1"/>
  <c r="C271" i="4"/>
  <c r="M271" i="4" s="1"/>
  <c r="O271" i="4"/>
  <c r="A272" i="4"/>
  <c r="K272" i="4" s="1"/>
  <c r="B272" i="4"/>
  <c r="L272" i="4" s="1"/>
  <c r="C272" i="4"/>
  <c r="M272" i="4" s="1"/>
  <c r="O272" i="4"/>
  <c r="A273" i="4"/>
  <c r="K273" i="4" s="1"/>
  <c r="B273" i="4"/>
  <c r="L273" i="4" s="1"/>
  <c r="C273" i="4"/>
  <c r="M273" i="4" s="1"/>
  <c r="O273" i="4"/>
  <c r="A274" i="4"/>
  <c r="K274" i="4" s="1"/>
  <c r="B274" i="4"/>
  <c r="L274" i="4" s="1"/>
  <c r="C274" i="4"/>
  <c r="M274" i="4" s="1"/>
  <c r="O274" i="4"/>
  <c r="A275" i="4"/>
  <c r="K275" i="4" s="1"/>
  <c r="B275" i="4"/>
  <c r="L275" i="4" s="1"/>
  <c r="C275" i="4"/>
  <c r="M275" i="4" s="1"/>
  <c r="O275" i="4"/>
  <c r="A276" i="4"/>
  <c r="K276" i="4" s="1"/>
  <c r="B276" i="4"/>
  <c r="L276" i="4" s="1"/>
  <c r="C276" i="4"/>
  <c r="M276" i="4" s="1"/>
  <c r="O276" i="4"/>
  <c r="A277" i="4"/>
  <c r="K277" i="4" s="1"/>
  <c r="B277" i="4"/>
  <c r="L277" i="4" s="1"/>
  <c r="C277" i="4"/>
  <c r="M277" i="4" s="1"/>
  <c r="O277" i="4"/>
  <c r="A278" i="4"/>
  <c r="K278" i="4" s="1"/>
  <c r="B278" i="4"/>
  <c r="L278" i="4" s="1"/>
  <c r="C278" i="4"/>
  <c r="M278" i="4" s="1"/>
  <c r="O278" i="4"/>
  <c r="A279" i="4"/>
  <c r="K279" i="4" s="1"/>
  <c r="B279" i="4"/>
  <c r="L279" i="4" s="1"/>
  <c r="C279" i="4"/>
  <c r="M279" i="4" s="1"/>
  <c r="O279" i="4"/>
  <c r="A280" i="4"/>
  <c r="K280" i="4" s="1"/>
  <c r="B280" i="4"/>
  <c r="L280" i="4" s="1"/>
  <c r="C280" i="4"/>
  <c r="M280" i="4" s="1"/>
  <c r="O280" i="4"/>
  <c r="A281" i="4"/>
  <c r="K281" i="4" s="1"/>
  <c r="B281" i="4"/>
  <c r="L281" i="4" s="1"/>
  <c r="C281" i="4"/>
  <c r="M281" i="4" s="1"/>
  <c r="O281" i="4"/>
  <c r="A282" i="4"/>
  <c r="K282" i="4" s="1"/>
  <c r="B282" i="4"/>
  <c r="L282" i="4" s="1"/>
  <c r="C282" i="4"/>
  <c r="M282" i="4" s="1"/>
  <c r="O282" i="4"/>
  <c r="A283" i="4"/>
  <c r="K283" i="4" s="1"/>
  <c r="B283" i="4"/>
  <c r="L283" i="4" s="1"/>
  <c r="C283" i="4"/>
  <c r="M283" i="4" s="1"/>
  <c r="O283" i="4"/>
  <c r="A284" i="4"/>
  <c r="K284" i="4" s="1"/>
  <c r="B284" i="4"/>
  <c r="L284" i="4" s="1"/>
  <c r="C284" i="4"/>
  <c r="M284" i="4" s="1"/>
  <c r="O284" i="4"/>
  <c r="A285" i="4"/>
  <c r="K285" i="4" s="1"/>
  <c r="B285" i="4"/>
  <c r="L285" i="4" s="1"/>
  <c r="C285" i="4"/>
  <c r="M285" i="4" s="1"/>
  <c r="O285" i="4"/>
  <c r="A286" i="4"/>
  <c r="K286" i="4" s="1"/>
  <c r="B286" i="4"/>
  <c r="L286" i="4" s="1"/>
  <c r="C286" i="4"/>
  <c r="M286" i="4" s="1"/>
  <c r="O286" i="4"/>
  <c r="A287" i="4"/>
  <c r="K287" i="4" s="1"/>
  <c r="B287" i="4"/>
  <c r="L287" i="4" s="1"/>
  <c r="C287" i="4"/>
  <c r="M287" i="4" s="1"/>
  <c r="O287" i="4"/>
  <c r="A288" i="4"/>
  <c r="K288" i="4" s="1"/>
  <c r="B288" i="4"/>
  <c r="L288" i="4" s="1"/>
  <c r="C288" i="4"/>
  <c r="M288" i="4" s="1"/>
  <c r="O288" i="4"/>
  <c r="A289" i="4"/>
  <c r="K289" i="4" s="1"/>
  <c r="B289" i="4"/>
  <c r="L289" i="4" s="1"/>
  <c r="C289" i="4"/>
  <c r="M289" i="4" s="1"/>
  <c r="O289" i="4"/>
  <c r="A290" i="4"/>
  <c r="K290" i="4" s="1"/>
  <c r="B290" i="4"/>
  <c r="L290" i="4" s="1"/>
  <c r="C290" i="4"/>
  <c r="M290" i="4" s="1"/>
  <c r="O290" i="4"/>
  <c r="A291" i="4"/>
  <c r="K291" i="4" s="1"/>
  <c r="B291" i="4"/>
  <c r="L291" i="4" s="1"/>
  <c r="C291" i="4"/>
  <c r="M291" i="4" s="1"/>
  <c r="O291" i="4"/>
  <c r="A292" i="4"/>
  <c r="K292" i="4" s="1"/>
  <c r="B292" i="4"/>
  <c r="L292" i="4" s="1"/>
  <c r="C292" i="4"/>
  <c r="M292" i="4" s="1"/>
  <c r="O292" i="4"/>
  <c r="A293" i="4"/>
  <c r="K293" i="4" s="1"/>
  <c r="B293" i="4"/>
  <c r="L293" i="4" s="1"/>
  <c r="C293" i="4"/>
  <c r="M293" i="4" s="1"/>
  <c r="O293" i="4"/>
  <c r="A294" i="4"/>
  <c r="K294" i="4" s="1"/>
  <c r="B294" i="4"/>
  <c r="L294" i="4" s="1"/>
  <c r="C294" i="4"/>
  <c r="M294" i="4" s="1"/>
  <c r="O294" i="4"/>
  <c r="A295" i="4"/>
  <c r="K295" i="4" s="1"/>
  <c r="B295" i="4"/>
  <c r="L295" i="4" s="1"/>
  <c r="C295" i="4"/>
  <c r="M295" i="4" s="1"/>
  <c r="O295" i="4"/>
  <c r="A296" i="4"/>
  <c r="K296" i="4" s="1"/>
  <c r="B296" i="4"/>
  <c r="L296" i="4" s="1"/>
  <c r="C296" i="4"/>
  <c r="M296" i="4" s="1"/>
  <c r="O296" i="4"/>
  <c r="A297" i="4"/>
  <c r="K297" i="4" s="1"/>
  <c r="B297" i="4"/>
  <c r="L297" i="4" s="1"/>
  <c r="C297" i="4"/>
  <c r="M297" i="4" s="1"/>
  <c r="O297" i="4"/>
  <c r="A298" i="4"/>
  <c r="K298" i="4" s="1"/>
  <c r="B298" i="4"/>
  <c r="L298" i="4" s="1"/>
  <c r="C298" i="4"/>
  <c r="M298" i="4" s="1"/>
  <c r="O298" i="4"/>
  <c r="A299" i="4"/>
  <c r="K299" i="4" s="1"/>
  <c r="B299" i="4"/>
  <c r="L299" i="4" s="1"/>
  <c r="C299" i="4"/>
  <c r="M299" i="4" s="1"/>
  <c r="O299" i="4"/>
  <c r="A300" i="4"/>
  <c r="K300" i="4" s="1"/>
  <c r="B300" i="4"/>
  <c r="L300" i="4" s="1"/>
  <c r="C300" i="4"/>
  <c r="M300" i="4" s="1"/>
  <c r="O300" i="4"/>
  <c r="A301" i="4"/>
  <c r="K301" i="4" s="1"/>
  <c r="B301" i="4"/>
  <c r="L301" i="4" s="1"/>
  <c r="C301" i="4"/>
  <c r="M301" i="4" s="1"/>
  <c r="O301" i="4"/>
  <c r="A302" i="4"/>
  <c r="K302" i="4" s="1"/>
  <c r="B302" i="4"/>
  <c r="L302" i="4" s="1"/>
  <c r="C302" i="4"/>
  <c r="M302" i="4" s="1"/>
  <c r="O302" i="4"/>
  <c r="A303" i="4"/>
  <c r="K303" i="4" s="1"/>
  <c r="B303" i="4"/>
  <c r="L303" i="4" s="1"/>
  <c r="C303" i="4"/>
  <c r="M303" i="4" s="1"/>
  <c r="O303" i="4"/>
  <c r="A304" i="4"/>
  <c r="K304" i="4" s="1"/>
  <c r="B304" i="4"/>
  <c r="L304" i="4" s="1"/>
  <c r="C304" i="4"/>
  <c r="M304" i="4" s="1"/>
  <c r="O304" i="4"/>
  <c r="A305" i="4"/>
  <c r="K305" i="4" s="1"/>
  <c r="B305" i="4"/>
  <c r="L305" i="4" s="1"/>
  <c r="C305" i="4"/>
  <c r="M305" i="4" s="1"/>
  <c r="O305" i="4"/>
  <c r="A306" i="4"/>
  <c r="K306" i="4" s="1"/>
  <c r="B306" i="4"/>
  <c r="L306" i="4" s="1"/>
  <c r="C306" i="4"/>
  <c r="M306" i="4" s="1"/>
  <c r="O306" i="4"/>
  <c r="A307" i="4"/>
  <c r="K307" i="4" s="1"/>
  <c r="B307" i="4"/>
  <c r="L307" i="4" s="1"/>
  <c r="C307" i="4"/>
  <c r="M307" i="4" s="1"/>
  <c r="O307" i="4"/>
  <c r="A308" i="4"/>
  <c r="K308" i="4" s="1"/>
  <c r="B308" i="4"/>
  <c r="L308" i="4" s="1"/>
  <c r="C308" i="4"/>
  <c r="M308" i="4" s="1"/>
  <c r="O308" i="4"/>
  <c r="A309" i="4"/>
  <c r="K309" i="4" s="1"/>
  <c r="B309" i="4"/>
  <c r="L309" i="4" s="1"/>
  <c r="C309" i="4"/>
  <c r="M309" i="4" s="1"/>
  <c r="O309" i="4"/>
  <c r="A310" i="4"/>
  <c r="K310" i="4" s="1"/>
  <c r="B310" i="4"/>
  <c r="L310" i="4" s="1"/>
  <c r="C310" i="4"/>
  <c r="M310" i="4" s="1"/>
  <c r="O310" i="4"/>
  <c r="A311" i="4"/>
  <c r="K311" i="4" s="1"/>
  <c r="B311" i="4"/>
  <c r="L311" i="4" s="1"/>
  <c r="C311" i="4"/>
  <c r="M311" i="4" s="1"/>
  <c r="O311" i="4"/>
  <c r="A312" i="4"/>
  <c r="K312" i="4" s="1"/>
  <c r="B312" i="4"/>
  <c r="L312" i="4" s="1"/>
  <c r="C312" i="4"/>
  <c r="M312" i="4" s="1"/>
  <c r="O312" i="4"/>
  <c r="A313" i="4"/>
  <c r="K313" i="4" s="1"/>
  <c r="B313" i="4"/>
  <c r="L313" i="4" s="1"/>
  <c r="C313" i="4"/>
  <c r="M313" i="4" s="1"/>
  <c r="O313" i="4"/>
  <c r="A314" i="4"/>
  <c r="K314" i="4" s="1"/>
  <c r="B314" i="4"/>
  <c r="L314" i="4" s="1"/>
  <c r="C314" i="4"/>
  <c r="M314" i="4" s="1"/>
  <c r="O314" i="4"/>
  <c r="A315" i="4"/>
  <c r="K315" i="4" s="1"/>
  <c r="B315" i="4"/>
  <c r="L315" i="4" s="1"/>
  <c r="C315" i="4"/>
  <c r="M315" i="4" s="1"/>
  <c r="O315" i="4"/>
  <c r="A316" i="4"/>
  <c r="K316" i="4" s="1"/>
  <c r="B316" i="4"/>
  <c r="L316" i="4" s="1"/>
  <c r="C316" i="4"/>
  <c r="M316" i="4" s="1"/>
  <c r="O316" i="4"/>
  <c r="A317" i="4"/>
  <c r="K317" i="4" s="1"/>
  <c r="B317" i="4"/>
  <c r="L317" i="4" s="1"/>
  <c r="C317" i="4"/>
  <c r="M317" i="4" s="1"/>
  <c r="O317" i="4"/>
  <c r="A318" i="4"/>
  <c r="K318" i="4" s="1"/>
  <c r="B318" i="4"/>
  <c r="L318" i="4" s="1"/>
  <c r="C318" i="4"/>
  <c r="M318" i="4" s="1"/>
  <c r="O318" i="4"/>
  <c r="A319" i="4"/>
  <c r="K319" i="4" s="1"/>
  <c r="B319" i="4"/>
  <c r="L319" i="4" s="1"/>
  <c r="C319" i="4"/>
  <c r="M319" i="4" s="1"/>
  <c r="O319" i="4"/>
  <c r="A320" i="4"/>
  <c r="K320" i="4" s="1"/>
  <c r="B320" i="4"/>
  <c r="L320" i="4" s="1"/>
  <c r="C320" i="4"/>
  <c r="M320" i="4" s="1"/>
  <c r="O320" i="4"/>
  <c r="A321" i="4"/>
  <c r="K321" i="4" s="1"/>
  <c r="B321" i="4"/>
  <c r="L321" i="4" s="1"/>
  <c r="C321" i="4"/>
  <c r="M321" i="4" s="1"/>
  <c r="O321" i="4"/>
  <c r="A322" i="4"/>
  <c r="K322" i="4" s="1"/>
  <c r="B322" i="4"/>
  <c r="L322" i="4" s="1"/>
  <c r="C322" i="4"/>
  <c r="M322" i="4" s="1"/>
  <c r="O322" i="4"/>
  <c r="A323" i="4"/>
  <c r="K323" i="4" s="1"/>
  <c r="B323" i="4"/>
  <c r="L323" i="4" s="1"/>
  <c r="C323" i="4"/>
  <c r="M323" i="4" s="1"/>
  <c r="O323" i="4"/>
  <c r="A324" i="4"/>
  <c r="K324" i="4" s="1"/>
  <c r="B324" i="4"/>
  <c r="L324" i="4" s="1"/>
  <c r="C324" i="4"/>
  <c r="M324" i="4" s="1"/>
  <c r="O324" i="4"/>
  <c r="A325" i="4"/>
  <c r="K325" i="4" s="1"/>
  <c r="B325" i="4"/>
  <c r="L325" i="4" s="1"/>
  <c r="C325" i="4"/>
  <c r="M325" i="4" s="1"/>
  <c r="O325" i="4"/>
  <c r="A326" i="4"/>
  <c r="K326" i="4" s="1"/>
  <c r="B326" i="4"/>
  <c r="L326" i="4" s="1"/>
  <c r="C326" i="4"/>
  <c r="M326" i="4" s="1"/>
  <c r="O326" i="4"/>
  <c r="A327" i="4"/>
  <c r="K327" i="4" s="1"/>
  <c r="B327" i="4"/>
  <c r="L327" i="4" s="1"/>
  <c r="C327" i="4"/>
  <c r="M327" i="4" s="1"/>
  <c r="O327" i="4"/>
  <c r="A328" i="4"/>
  <c r="K328" i="4" s="1"/>
  <c r="B328" i="4"/>
  <c r="L328" i="4" s="1"/>
  <c r="C328" i="4"/>
  <c r="M328" i="4" s="1"/>
  <c r="O328" i="4"/>
  <c r="A329" i="4"/>
  <c r="K329" i="4" s="1"/>
  <c r="B329" i="4"/>
  <c r="L329" i="4" s="1"/>
  <c r="C329" i="4"/>
  <c r="M329" i="4" s="1"/>
  <c r="O329" i="4"/>
  <c r="A330" i="4"/>
  <c r="K330" i="4" s="1"/>
  <c r="B330" i="4"/>
  <c r="L330" i="4" s="1"/>
  <c r="C330" i="4"/>
  <c r="M330" i="4" s="1"/>
  <c r="O330" i="4"/>
  <c r="A331" i="4"/>
  <c r="K331" i="4" s="1"/>
  <c r="B331" i="4"/>
  <c r="L331" i="4" s="1"/>
  <c r="C331" i="4"/>
  <c r="M331" i="4" s="1"/>
  <c r="O331" i="4"/>
  <c r="A332" i="4"/>
  <c r="K332" i="4" s="1"/>
  <c r="B332" i="4"/>
  <c r="L332" i="4" s="1"/>
  <c r="C332" i="4"/>
  <c r="M332" i="4" s="1"/>
  <c r="O332" i="4"/>
  <c r="A333" i="4"/>
  <c r="K333" i="4" s="1"/>
  <c r="B333" i="4"/>
  <c r="L333" i="4" s="1"/>
  <c r="C333" i="4"/>
  <c r="M333" i="4" s="1"/>
  <c r="O333" i="4"/>
  <c r="A334" i="4"/>
  <c r="K334" i="4" s="1"/>
  <c r="B334" i="4"/>
  <c r="L334" i="4" s="1"/>
  <c r="C334" i="4"/>
  <c r="M334" i="4" s="1"/>
  <c r="O334" i="4"/>
  <c r="A335" i="4"/>
  <c r="K335" i="4" s="1"/>
  <c r="B335" i="4"/>
  <c r="L335" i="4" s="1"/>
  <c r="C335" i="4"/>
  <c r="M335" i="4" s="1"/>
  <c r="O335" i="4"/>
  <c r="A336" i="4"/>
  <c r="K336" i="4" s="1"/>
  <c r="B336" i="4"/>
  <c r="L336" i="4" s="1"/>
  <c r="C336" i="4"/>
  <c r="M336" i="4" s="1"/>
  <c r="O336" i="4"/>
  <c r="A337" i="4"/>
  <c r="K337" i="4" s="1"/>
  <c r="B337" i="4"/>
  <c r="L337" i="4" s="1"/>
  <c r="C337" i="4"/>
  <c r="M337" i="4" s="1"/>
  <c r="O337" i="4"/>
  <c r="A338" i="4"/>
  <c r="K338" i="4" s="1"/>
  <c r="B338" i="4"/>
  <c r="C338" i="4"/>
  <c r="M338" i="4" s="1"/>
  <c r="O338" i="4"/>
  <c r="A339" i="4"/>
  <c r="K339" i="4" s="1"/>
  <c r="B339" i="4"/>
  <c r="L339" i="4" s="1"/>
  <c r="C339" i="4"/>
  <c r="M339" i="4" s="1"/>
  <c r="O339" i="4"/>
  <c r="A340" i="4"/>
  <c r="K340" i="4" s="1"/>
  <c r="B340" i="4"/>
  <c r="L340" i="4" s="1"/>
  <c r="C340" i="4"/>
  <c r="M340" i="4" s="1"/>
  <c r="O340" i="4"/>
  <c r="A341" i="4"/>
  <c r="K341" i="4" s="1"/>
  <c r="B341" i="4"/>
  <c r="L341" i="4" s="1"/>
  <c r="C341" i="4"/>
  <c r="M341" i="4" s="1"/>
  <c r="O341" i="4"/>
  <c r="A342" i="4"/>
  <c r="K342" i="4" s="1"/>
  <c r="B342" i="4"/>
  <c r="L342" i="4" s="1"/>
  <c r="C342" i="4"/>
  <c r="M342" i="4" s="1"/>
  <c r="O342" i="4"/>
  <c r="A343" i="4"/>
  <c r="K343" i="4" s="1"/>
  <c r="B343" i="4"/>
  <c r="L343" i="4" s="1"/>
  <c r="C343" i="4"/>
  <c r="M343" i="4" s="1"/>
  <c r="O343" i="4"/>
  <c r="A344" i="4"/>
  <c r="K344" i="4" s="1"/>
  <c r="B344" i="4"/>
  <c r="L344" i="4" s="1"/>
  <c r="C344" i="4"/>
  <c r="M344" i="4" s="1"/>
  <c r="O344" i="4"/>
  <c r="A345" i="4"/>
  <c r="K345" i="4" s="1"/>
  <c r="B345" i="4"/>
  <c r="L345" i="4" s="1"/>
  <c r="C345" i="4"/>
  <c r="M345" i="4" s="1"/>
  <c r="O345" i="4"/>
  <c r="A346" i="4"/>
  <c r="K346" i="4" s="1"/>
  <c r="B346" i="4"/>
  <c r="L346" i="4" s="1"/>
  <c r="C346" i="4"/>
  <c r="M346" i="4" s="1"/>
  <c r="O346" i="4"/>
  <c r="A347" i="4"/>
  <c r="K347" i="4" s="1"/>
  <c r="B347" i="4"/>
  <c r="L347" i="4" s="1"/>
  <c r="C347" i="4"/>
  <c r="M347" i="4" s="1"/>
  <c r="O347" i="4"/>
  <c r="A348" i="4"/>
  <c r="K348" i="4" s="1"/>
  <c r="B348" i="4"/>
  <c r="C348" i="4"/>
  <c r="M348" i="4" s="1"/>
  <c r="O348" i="4"/>
  <c r="A349" i="4"/>
  <c r="K349" i="4" s="1"/>
  <c r="B349" i="4"/>
  <c r="L349" i="4" s="1"/>
  <c r="C349" i="4"/>
  <c r="M349" i="4" s="1"/>
  <c r="O349" i="4"/>
  <c r="A350" i="4"/>
  <c r="K350" i="4" s="1"/>
  <c r="B350" i="4"/>
  <c r="L350" i="4" s="1"/>
  <c r="C350" i="4"/>
  <c r="M350" i="4" s="1"/>
  <c r="O350" i="4"/>
  <c r="A351" i="4"/>
  <c r="K351" i="4" s="1"/>
  <c r="B351" i="4"/>
  <c r="L351" i="4" s="1"/>
  <c r="C351" i="4"/>
  <c r="M351" i="4" s="1"/>
  <c r="O351" i="4"/>
  <c r="A352" i="4"/>
  <c r="K352" i="4" s="1"/>
  <c r="B352" i="4"/>
  <c r="L352" i="4" s="1"/>
  <c r="C352" i="4"/>
  <c r="M352" i="4" s="1"/>
  <c r="O352" i="4"/>
  <c r="A353" i="4"/>
  <c r="K353" i="4" s="1"/>
  <c r="B353" i="4"/>
  <c r="L353" i="4" s="1"/>
  <c r="C353" i="4"/>
  <c r="M353" i="4" s="1"/>
  <c r="O353" i="4"/>
  <c r="A354" i="4"/>
  <c r="K354" i="4" s="1"/>
  <c r="B354" i="4"/>
  <c r="L354" i="4" s="1"/>
  <c r="C354" i="4"/>
  <c r="M354" i="4" s="1"/>
  <c r="O354" i="4"/>
  <c r="A355" i="4"/>
  <c r="K355" i="4" s="1"/>
  <c r="B355" i="4"/>
  <c r="L355" i="4" s="1"/>
  <c r="C355" i="4"/>
  <c r="M355" i="4" s="1"/>
  <c r="O355" i="4"/>
  <c r="A356" i="4"/>
  <c r="K356" i="4" s="1"/>
  <c r="B356" i="4"/>
  <c r="L356" i="4" s="1"/>
  <c r="C356" i="4"/>
  <c r="M356" i="4" s="1"/>
  <c r="O356" i="4"/>
  <c r="A357" i="4"/>
  <c r="K357" i="4" s="1"/>
  <c r="B357" i="4"/>
  <c r="L357" i="4" s="1"/>
  <c r="C357" i="4"/>
  <c r="M357" i="4" s="1"/>
  <c r="O357" i="4"/>
  <c r="A358" i="4"/>
  <c r="K358" i="4" s="1"/>
  <c r="B358" i="4"/>
  <c r="L358" i="4" s="1"/>
  <c r="C358" i="4"/>
  <c r="M358" i="4" s="1"/>
  <c r="O358" i="4"/>
  <c r="A359" i="4"/>
  <c r="K359" i="4" s="1"/>
  <c r="B359" i="4"/>
  <c r="L359" i="4" s="1"/>
  <c r="C359" i="4"/>
  <c r="M359" i="4" s="1"/>
  <c r="O359" i="4"/>
  <c r="A360" i="4"/>
  <c r="K360" i="4" s="1"/>
  <c r="B360" i="4"/>
  <c r="L360" i="4" s="1"/>
  <c r="C360" i="4"/>
  <c r="M360" i="4" s="1"/>
  <c r="O360" i="4"/>
  <c r="A361" i="4"/>
  <c r="K361" i="4" s="1"/>
  <c r="B361" i="4"/>
  <c r="L361" i="4" s="1"/>
  <c r="C361" i="4"/>
  <c r="M361" i="4" s="1"/>
  <c r="O361" i="4"/>
  <c r="A362" i="4"/>
  <c r="K362" i="4" s="1"/>
  <c r="B362" i="4"/>
  <c r="L362" i="4" s="1"/>
  <c r="C362" i="4"/>
  <c r="M362" i="4" s="1"/>
  <c r="O362" i="4"/>
  <c r="A363" i="4"/>
  <c r="K363" i="4" s="1"/>
  <c r="B363" i="4"/>
  <c r="L363" i="4" s="1"/>
  <c r="C363" i="4"/>
  <c r="M363" i="4" s="1"/>
  <c r="O363" i="4"/>
  <c r="A364" i="4"/>
  <c r="K364" i="4" s="1"/>
  <c r="B364" i="4"/>
  <c r="L364" i="4" s="1"/>
  <c r="C364" i="4"/>
  <c r="M364" i="4" s="1"/>
  <c r="O364" i="4"/>
  <c r="A365" i="4"/>
  <c r="K365" i="4" s="1"/>
  <c r="B365" i="4"/>
  <c r="L365" i="4" s="1"/>
  <c r="C365" i="4"/>
  <c r="M365" i="4" s="1"/>
  <c r="O365" i="4"/>
  <c r="A366" i="4"/>
  <c r="K366" i="4" s="1"/>
  <c r="B366" i="4"/>
  <c r="L366" i="4" s="1"/>
  <c r="C366" i="4"/>
  <c r="M366" i="4" s="1"/>
  <c r="O366" i="4"/>
  <c r="A367" i="4"/>
  <c r="K367" i="4" s="1"/>
  <c r="B367" i="4"/>
  <c r="L367" i="4" s="1"/>
  <c r="C367" i="4"/>
  <c r="M367" i="4" s="1"/>
  <c r="O367" i="4"/>
  <c r="A368" i="4"/>
  <c r="K368" i="4" s="1"/>
  <c r="B368" i="4"/>
  <c r="L368" i="4" s="1"/>
  <c r="C368" i="4"/>
  <c r="M368" i="4" s="1"/>
  <c r="O368" i="4"/>
  <c r="A369" i="4"/>
  <c r="K369" i="4" s="1"/>
  <c r="B369" i="4"/>
  <c r="L369" i="4" s="1"/>
  <c r="C369" i="4"/>
  <c r="M369" i="4" s="1"/>
  <c r="O369" i="4"/>
  <c r="A370" i="4"/>
  <c r="K370" i="4" s="1"/>
  <c r="B370" i="4"/>
  <c r="L370" i="4" s="1"/>
  <c r="C370" i="4"/>
  <c r="M370" i="4" s="1"/>
  <c r="O370" i="4"/>
  <c r="A371" i="4"/>
  <c r="K371" i="4" s="1"/>
  <c r="B371" i="4"/>
  <c r="L371" i="4" s="1"/>
  <c r="C371" i="4"/>
  <c r="M371" i="4" s="1"/>
  <c r="O371" i="4"/>
  <c r="A372" i="4"/>
  <c r="K372" i="4" s="1"/>
  <c r="B372" i="4"/>
  <c r="L372" i="4" s="1"/>
  <c r="C372" i="4"/>
  <c r="M372" i="4" s="1"/>
  <c r="O372" i="4"/>
  <c r="A373" i="4"/>
  <c r="K373" i="4" s="1"/>
  <c r="B373" i="4"/>
  <c r="L373" i="4" s="1"/>
  <c r="C373" i="4"/>
  <c r="M373" i="4" s="1"/>
  <c r="O373" i="4"/>
  <c r="A374" i="4"/>
  <c r="K374" i="4" s="1"/>
  <c r="B374" i="4"/>
  <c r="L374" i="4" s="1"/>
  <c r="C374" i="4"/>
  <c r="M374" i="4" s="1"/>
  <c r="O374" i="4"/>
  <c r="A375" i="4"/>
  <c r="K375" i="4" s="1"/>
  <c r="B375" i="4"/>
  <c r="L375" i="4" s="1"/>
  <c r="C375" i="4"/>
  <c r="M375" i="4" s="1"/>
  <c r="O375" i="4"/>
  <c r="A376" i="4"/>
  <c r="K376" i="4" s="1"/>
  <c r="B376" i="4"/>
  <c r="L376" i="4" s="1"/>
  <c r="C376" i="4"/>
  <c r="M376" i="4" s="1"/>
  <c r="O376" i="4"/>
  <c r="A377" i="4"/>
  <c r="K377" i="4" s="1"/>
  <c r="B377" i="4"/>
  <c r="L377" i="4" s="1"/>
  <c r="C377" i="4"/>
  <c r="M377" i="4" s="1"/>
  <c r="O377" i="4"/>
  <c r="A378" i="4"/>
  <c r="K378" i="4" s="1"/>
  <c r="B378" i="4"/>
  <c r="L378" i="4" s="1"/>
  <c r="C378" i="4"/>
  <c r="M378" i="4" s="1"/>
  <c r="O378" i="4"/>
  <c r="A379" i="4"/>
  <c r="K379" i="4" s="1"/>
  <c r="B379" i="4"/>
  <c r="L379" i="4" s="1"/>
  <c r="C379" i="4"/>
  <c r="M379" i="4" s="1"/>
  <c r="O379" i="4"/>
  <c r="A380" i="4"/>
  <c r="K380" i="4" s="1"/>
  <c r="B380" i="4"/>
  <c r="L380" i="4" s="1"/>
  <c r="C380" i="4"/>
  <c r="M380" i="4" s="1"/>
  <c r="O380" i="4"/>
  <c r="A381" i="4"/>
  <c r="K381" i="4" s="1"/>
  <c r="B381" i="4"/>
  <c r="L381" i="4" s="1"/>
  <c r="C381" i="4"/>
  <c r="M381" i="4" s="1"/>
  <c r="O381" i="4"/>
  <c r="A382" i="4"/>
  <c r="K382" i="4" s="1"/>
  <c r="B382" i="4"/>
  <c r="L382" i="4" s="1"/>
  <c r="C382" i="4"/>
  <c r="M382" i="4" s="1"/>
  <c r="O382" i="4"/>
  <c r="A383" i="4"/>
  <c r="K383" i="4" s="1"/>
  <c r="B383" i="4"/>
  <c r="L383" i="4" s="1"/>
  <c r="C383" i="4"/>
  <c r="M383" i="4" s="1"/>
  <c r="O383" i="4"/>
  <c r="A384" i="4"/>
  <c r="K384" i="4" s="1"/>
  <c r="B384" i="4"/>
  <c r="L384" i="4" s="1"/>
  <c r="C384" i="4"/>
  <c r="M384" i="4" s="1"/>
  <c r="O384" i="4"/>
  <c r="A385" i="4"/>
  <c r="K385" i="4" s="1"/>
  <c r="B385" i="4"/>
  <c r="L385" i="4" s="1"/>
  <c r="C385" i="4"/>
  <c r="M385" i="4" s="1"/>
  <c r="O385" i="4"/>
  <c r="A386" i="4"/>
  <c r="K386" i="4" s="1"/>
  <c r="B386" i="4"/>
  <c r="L386" i="4" s="1"/>
  <c r="C386" i="4"/>
  <c r="M386" i="4" s="1"/>
  <c r="O386" i="4"/>
  <c r="A387" i="4"/>
  <c r="K387" i="4" s="1"/>
  <c r="B387" i="4"/>
  <c r="L387" i="4" s="1"/>
  <c r="C387" i="4"/>
  <c r="M387" i="4" s="1"/>
  <c r="O387" i="4"/>
  <c r="A388" i="4"/>
  <c r="K388" i="4" s="1"/>
  <c r="B388" i="4"/>
  <c r="L388" i="4" s="1"/>
  <c r="C388" i="4"/>
  <c r="M388" i="4" s="1"/>
  <c r="O388" i="4"/>
  <c r="A389" i="4"/>
  <c r="K389" i="4" s="1"/>
  <c r="B389" i="4"/>
  <c r="L389" i="4" s="1"/>
  <c r="C389" i="4"/>
  <c r="M389" i="4" s="1"/>
  <c r="O389" i="4"/>
  <c r="A390" i="4"/>
  <c r="K390" i="4" s="1"/>
  <c r="B390" i="4"/>
  <c r="L390" i="4" s="1"/>
  <c r="C390" i="4"/>
  <c r="M390" i="4" s="1"/>
  <c r="O390" i="4"/>
  <c r="A391" i="4"/>
  <c r="K391" i="4" s="1"/>
  <c r="B391" i="4"/>
  <c r="L391" i="4" s="1"/>
  <c r="C391" i="4"/>
  <c r="M391" i="4" s="1"/>
  <c r="O391" i="4"/>
  <c r="A392" i="4"/>
  <c r="K392" i="4" s="1"/>
  <c r="B392" i="4"/>
  <c r="L392" i="4" s="1"/>
  <c r="C392" i="4"/>
  <c r="M392" i="4" s="1"/>
  <c r="O392" i="4"/>
  <c r="A393" i="4"/>
  <c r="K393" i="4" s="1"/>
  <c r="B393" i="4"/>
  <c r="L393" i="4" s="1"/>
  <c r="C393" i="4"/>
  <c r="M393" i="4" s="1"/>
  <c r="O393" i="4"/>
  <c r="A394" i="4"/>
  <c r="K394" i="4" s="1"/>
  <c r="B394" i="4"/>
  <c r="L394" i="4" s="1"/>
  <c r="C394" i="4"/>
  <c r="M394" i="4" s="1"/>
  <c r="O394" i="4"/>
  <c r="A395" i="4"/>
  <c r="K395" i="4" s="1"/>
  <c r="B395" i="4"/>
  <c r="L395" i="4" s="1"/>
  <c r="C395" i="4"/>
  <c r="M395" i="4" s="1"/>
  <c r="O395" i="4"/>
  <c r="A396" i="4"/>
  <c r="K396" i="4" s="1"/>
  <c r="B396" i="4"/>
  <c r="L396" i="4" s="1"/>
  <c r="C396" i="4"/>
  <c r="M396" i="4" s="1"/>
  <c r="O396" i="4"/>
  <c r="A397" i="4"/>
  <c r="K397" i="4" s="1"/>
  <c r="B397" i="4"/>
  <c r="L397" i="4" s="1"/>
  <c r="C397" i="4"/>
  <c r="M397" i="4" s="1"/>
  <c r="O397" i="4"/>
  <c r="A398" i="4"/>
  <c r="K398" i="4" s="1"/>
  <c r="B398" i="4"/>
  <c r="L398" i="4" s="1"/>
  <c r="C398" i="4"/>
  <c r="M398" i="4" s="1"/>
  <c r="O398" i="4"/>
  <c r="A399" i="4"/>
  <c r="K399" i="4" s="1"/>
  <c r="B399" i="4"/>
  <c r="L399" i="4" s="1"/>
  <c r="C399" i="4"/>
  <c r="M399" i="4" s="1"/>
  <c r="O399" i="4"/>
  <c r="A400" i="4"/>
  <c r="K400" i="4" s="1"/>
  <c r="B400" i="4"/>
  <c r="L400" i="4" s="1"/>
  <c r="C400" i="4"/>
  <c r="M400" i="4" s="1"/>
  <c r="O400" i="4"/>
  <c r="A401" i="4"/>
  <c r="K401" i="4" s="1"/>
  <c r="B401" i="4"/>
  <c r="L401" i="4" s="1"/>
  <c r="C401" i="4"/>
  <c r="M401" i="4" s="1"/>
  <c r="O401" i="4"/>
  <c r="A402" i="4"/>
  <c r="B402" i="4"/>
  <c r="L402" i="4" s="1"/>
  <c r="C402" i="4"/>
  <c r="M402" i="4" s="1"/>
  <c r="O402" i="4"/>
  <c r="A403" i="4"/>
  <c r="K403" i="4" s="1"/>
  <c r="B403" i="4"/>
  <c r="L403" i="4" s="1"/>
  <c r="C403" i="4"/>
  <c r="M403" i="4" s="1"/>
  <c r="O403" i="4"/>
  <c r="A404" i="4"/>
  <c r="K404" i="4" s="1"/>
  <c r="B404" i="4"/>
  <c r="L404" i="4" s="1"/>
  <c r="C404" i="4"/>
  <c r="M404" i="4" s="1"/>
  <c r="O404" i="4"/>
  <c r="A405" i="4"/>
  <c r="K405" i="4" s="1"/>
  <c r="B405" i="4"/>
  <c r="L405" i="4" s="1"/>
  <c r="C405" i="4"/>
  <c r="M405" i="4" s="1"/>
  <c r="O405" i="4"/>
  <c r="A406" i="4"/>
  <c r="K406" i="4" s="1"/>
  <c r="B406" i="4"/>
  <c r="L406" i="4" s="1"/>
  <c r="C406" i="4"/>
  <c r="M406" i="4" s="1"/>
  <c r="O406" i="4"/>
  <c r="A407" i="4"/>
  <c r="K407" i="4" s="1"/>
  <c r="B407" i="4"/>
  <c r="L407" i="4" s="1"/>
  <c r="C407" i="4"/>
  <c r="M407" i="4" s="1"/>
  <c r="O407" i="4"/>
  <c r="A408" i="4"/>
  <c r="K408" i="4" s="1"/>
  <c r="B408" i="4"/>
  <c r="L408" i="4" s="1"/>
  <c r="C408" i="4"/>
  <c r="M408" i="4" s="1"/>
  <c r="O408" i="4"/>
  <c r="A409" i="4"/>
  <c r="K409" i="4" s="1"/>
  <c r="B409" i="4"/>
  <c r="L409" i="4" s="1"/>
  <c r="C409" i="4"/>
  <c r="M409" i="4" s="1"/>
  <c r="O409" i="4"/>
  <c r="A410" i="4"/>
  <c r="K410" i="4" s="1"/>
  <c r="B410" i="4"/>
  <c r="L410" i="4" s="1"/>
  <c r="C410" i="4"/>
  <c r="M410" i="4" s="1"/>
  <c r="O410" i="4"/>
  <c r="A411" i="4"/>
  <c r="K411" i="4" s="1"/>
  <c r="B411" i="4"/>
  <c r="L411" i="4" s="1"/>
  <c r="C411" i="4"/>
  <c r="M411" i="4" s="1"/>
  <c r="O411" i="4"/>
  <c r="A412" i="4"/>
  <c r="K412" i="4" s="1"/>
  <c r="B412" i="4"/>
  <c r="L412" i="4" s="1"/>
  <c r="C412" i="4"/>
  <c r="M412" i="4" s="1"/>
  <c r="O412" i="4"/>
  <c r="A413" i="4"/>
  <c r="K413" i="4" s="1"/>
  <c r="B413" i="4"/>
  <c r="L413" i="4" s="1"/>
  <c r="C413" i="4"/>
  <c r="M413" i="4" s="1"/>
  <c r="O413" i="4"/>
  <c r="A414" i="4"/>
  <c r="K414" i="4" s="1"/>
  <c r="B414" i="4"/>
  <c r="L414" i="4" s="1"/>
  <c r="C414" i="4"/>
  <c r="M414" i="4" s="1"/>
  <c r="O414" i="4"/>
  <c r="A415" i="4"/>
  <c r="K415" i="4" s="1"/>
  <c r="B415" i="4"/>
  <c r="L415" i="4" s="1"/>
  <c r="C415" i="4"/>
  <c r="M415" i="4" s="1"/>
  <c r="O415" i="4"/>
  <c r="A416" i="4"/>
  <c r="K416" i="4" s="1"/>
  <c r="B416" i="4"/>
  <c r="L416" i="4" s="1"/>
  <c r="C416" i="4"/>
  <c r="M416" i="4" s="1"/>
  <c r="O416" i="4"/>
  <c r="A417" i="4"/>
  <c r="K417" i="4" s="1"/>
  <c r="B417" i="4"/>
  <c r="L417" i="4" s="1"/>
  <c r="C417" i="4"/>
  <c r="M417" i="4" s="1"/>
  <c r="O417" i="4"/>
  <c r="A418" i="4"/>
  <c r="K418" i="4" s="1"/>
  <c r="B418" i="4"/>
  <c r="L418" i="4" s="1"/>
  <c r="C418" i="4"/>
  <c r="M418" i="4" s="1"/>
  <c r="O418" i="4"/>
  <c r="A419" i="4"/>
  <c r="K419" i="4" s="1"/>
  <c r="B419" i="4"/>
  <c r="L419" i="4" s="1"/>
  <c r="C419" i="4"/>
  <c r="M419" i="4" s="1"/>
  <c r="O419" i="4"/>
  <c r="A420" i="4"/>
  <c r="K420" i="4" s="1"/>
  <c r="B420" i="4"/>
  <c r="L420" i="4" s="1"/>
  <c r="C420" i="4"/>
  <c r="M420" i="4" s="1"/>
  <c r="O420" i="4"/>
  <c r="A421" i="4"/>
  <c r="K421" i="4" s="1"/>
  <c r="B421" i="4"/>
  <c r="L421" i="4" s="1"/>
  <c r="C421" i="4"/>
  <c r="M421" i="4" s="1"/>
  <c r="O421" i="4"/>
  <c r="A422" i="4"/>
  <c r="K422" i="4" s="1"/>
  <c r="B422" i="4"/>
  <c r="L422" i="4" s="1"/>
  <c r="C422" i="4"/>
  <c r="M422" i="4" s="1"/>
  <c r="O422" i="4"/>
  <c r="A423" i="4"/>
  <c r="K423" i="4" s="1"/>
  <c r="B423" i="4"/>
  <c r="L423" i="4" s="1"/>
  <c r="C423" i="4"/>
  <c r="M423" i="4" s="1"/>
  <c r="O423" i="4"/>
  <c r="A424" i="4"/>
  <c r="K424" i="4" s="1"/>
  <c r="B424" i="4"/>
  <c r="L424" i="4" s="1"/>
  <c r="C424" i="4"/>
  <c r="M424" i="4" s="1"/>
  <c r="O424" i="4"/>
  <c r="A425" i="4"/>
  <c r="K425" i="4" s="1"/>
  <c r="B425" i="4"/>
  <c r="L425" i="4" s="1"/>
  <c r="C425" i="4"/>
  <c r="M425" i="4" s="1"/>
  <c r="O425" i="4"/>
  <c r="A426" i="4"/>
  <c r="K426" i="4" s="1"/>
  <c r="B426" i="4"/>
  <c r="L426" i="4" s="1"/>
  <c r="C426" i="4"/>
  <c r="M426" i="4" s="1"/>
  <c r="O426" i="4"/>
  <c r="A427" i="4"/>
  <c r="K427" i="4" s="1"/>
  <c r="B427" i="4"/>
  <c r="L427" i="4" s="1"/>
  <c r="C427" i="4"/>
  <c r="M427" i="4" s="1"/>
  <c r="O427" i="4"/>
  <c r="A428" i="4"/>
  <c r="K428" i="4" s="1"/>
  <c r="B428" i="4"/>
  <c r="L428" i="4" s="1"/>
  <c r="C428" i="4"/>
  <c r="M428" i="4" s="1"/>
  <c r="O428" i="4"/>
  <c r="A429" i="4"/>
  <c r="K429" i="4" s="1"/>
  <c r="B429" i="4"/>
  <c r="L429" i="4" s="1"/>
  <c r="C429" i="4"/>
  <c r="M429" i="4" s="1"/>
  <c r="O429" i="4"/>
  <c r="A430" i="4"/>
  <c r="K430" i="4" s="1"/>
  <c r="B430" i="4"/>
  <c r="L430" i="4" s="1"/>
  <c r="C430" i="4"/>
  <c r="M430" i="4" s="1"/>
  <c r="O430" i="4"/>
  <c r="A431" i="4"/>
  <c r="K431" i="4" s="1"/>
  <c r="B431" i="4"/>
  <c r="L431" i="4" s="1"/>
  <c r="C431" i="4"/>
  <c r="M431" i="4" s="1"/>
  <c r="O431" i="4"/>
  <c r="A432" i="4"/>
  <c r="K432" i="4" s="1"/>
  <c r="B432" i="4"/>
  <c r="L432" i="4" s="1"/>
  <c r="C432" i="4"/>
  <c r="M432" i="4" s="1"/>
  <c r="O432" i="4"/>
  <c r="A433" i="4"/>
  <c r="K433" i="4" s="1"/>
  <c r="B433" i="4"/>
  <c r="L433" i="4" s="1"/>
  <c r="C433" i="4"/>
  <c r="M433" i="4" s="1"/>
  <c r="O433" i="4"/>
  <c r="A434" i="4"/>
  <c r="K434" i="4" s="1"/>
  <c r="B434" i="4"/>
  <c r="L434" i="4" s="1"/>
  <c r="C434" i="4"/>
  <c r="M434" i="4" s="1"/>
  <c r="O434" i="4"/>
  <c r="A435" i="4"/>
  <c r="K435" i="4" s="1"/>
  <c r="B435" i="4"/>
  <c r="L435" i="4" s="1"/>
  <c r="C435" i="4"/>
  <c r="M435" i="4" s="1"/>
  <c r="O435" i="4"/>
  <c r="A436" i="4"/>
  <c r="K436" i="4" s="1"/>
  <c r="B436" i="4"/>
  <c r="L436" i="4" s="1"/>
  <c r="C436" i="4"/>
  <c r="M436" i="4" s="1"/>
  <c r="O436" i="4"/>
  <c r="A437" i="4"/>
  <c r="K437" i="4" s="1"/>
  <c r="B437" i="4"/>
  <c r="L437" i="4" s="1"/>
  <c r="C437" i="4"/>
  <c r="M437" i="4" s="1"/>
  <c r="O437" i="4"/>
  <c r="A438" i="4"/>
  <c r="K438" i="4" s="1"/>
  <c r="B438" i="4"/>
  <c r="L438" i="4" s="1"/>
  <c r="C438" i="4"/>
  <c r="M438" i="4" s="1"/>
  <c r="O438" i="4"/>
  <c r="A439" i="4"/>
  <c r="K439" i="4" s="1"/>
  <c r="B439" i="4"/>
  <c r="L439" i="4" s="1"/>
  <c r="C439" i="4"/>
  <c r="M439" i="4" s="1"/>
  <c r="O439" i="4"/>
  <c r="A440" i="4"/>
  <c r="K440" i="4" s="1"/>
  <c r="B440" i="4"/>
  <c r="L440" i="4" s="1"/>
  <c r="C440" i="4"/>
  <c r="M440" i="4" s="1"/>
  <c r="O440" i="4"/>
  <c r="A441" i="4"/>
  <c r="K441" i="4" s="1"/>
  <c r="B441" i="4"/>
  <c r="L441" i="4" s="1"/>
  <c r="C441" i="4"/>
  <c r="M441" i="4" s="1"/>
  <c r="O441" i="4"/>
  <c r="A442" i="4"/>
  <c r="K442" i="4" s="1"/>
  <c r="B442" i="4"/>
  <c r="L442" i="4" s="1"/>
  <c r="C442" i="4"/>
  <c r="M442" i="4" s="1"/>
  <c r="O442" i="4"/>
  <c r="A443" i="4"/>
  <c r="K443" i="4" s="1"/>
  <c r="B443" i="4"/>
  <c r="L443" i="4" s="1"/>
  <c r="C443" i="4"/>
  <c r="M443" i="4" s="1"/>
  <c r="O443" i="4"/>
  <c r="A444" i="4"/>
  <c r="K444" i="4" s="1"/>
  <c r="B444" i="4"/>
  <c r="L444" i="4" s="1"/>
  <c r="C444" i="4"/>
  <c r="M444" i="4" s="1"/>
  <c r="O444" i="4"/>
  <c r="A445" i="4"/>
  <c r="K445" i="4" s="1"/>
  <c r="B445" i="4"/>
  <c r="L445" i="4" s="1"/>
  <c r="C445" i="4"/>
  <c r="M445" i="4" s="1"/>
  <c r="O445" i="4"/>
  <c r="A446" i="4"/>
  <c r="B446" i="4"/>
  <c r="L446" i="4" s="1"/>
  <c r="C446" i="4"/>
  <c r="M446" i="4" s="1"/>
  <c r="O446" i="4"/>
  <c r="A447" i="4"/>
  <c r="K447" i="4" s="1"/>
  <c r="B447" i="4"/>
  <c r="L447" i="4" s="1"/>
  <c r="C447" i="4"/>
  <c r="M447" i="4" s="1"/>
  <c r="O447" i="4"/>
  <c r="A448" i="4"/>
  <c r="K448" i="4" s="1"/>
  <c r="B448" i="4"/>
  <c r="L448" i="4" s="1"/>
  <c r="C448" i="4"/>
  <c r="M448" i="4" s="1"/>
  <c r="O448" i="4"/>
  <c r="A449" i="4"/>
  <c r="K449" i="4" s="1"/>
  <c r="B449" i="4"/>
  <c r="L449" i="4" s="1"/>
  <c r="C449" i="4"/>
  <c r="M449" i="4" s="1"/>
  <c r="O449" i="4"/>
  <c r="A450" i="4"/>
  <c r="K450" i="4" s="1"/>
  <c r="B450" i="4"/>
  <c r="L450" i="4" s="1"/>
  <c r="C450" i="4"/>
  <c r="M450" i="4" s="1"/>
  <c r="O450" i="4"/>
  <c r="A451" i="4"/>
  <c r="K451" i="4" s="1"/>
  <c r="B451" i="4"/>
  <c r="L451" i="4" s="1"/>
  <c r="C451" i="4"/>
  <c r="M451" i="4" s="1"/>
  <c r="O451" i="4"/>
  <c r="A452" i="4"/>
  <c r="K452" i="4" s="1"/>
  <c r="B452" i="4"/>
  <c r="L452" i="4" s="1"/>
  <c r="C452" i="4"/>
  <c r="M452" i="4" s="1"/>
  <c r="O452" i="4"/>
  <c r="A453" i="4"/>
  <c r="K453" i="4" s="1"/>
  <c r="B453" i="4"/>
  <c r="L453" i="4" s="1"/>
  <c r="C453" i="4"/>
  <c r="M453" i="4" s="1"/>
  <c r="O453" i="4"/>
  <c r="A454" i="4"/>
  <c r="K454" i="4" s="1"/>
  <c r="B454" i="4"/>
  <c r="L454" i="4" s="1"/>
  <c r="C454" i="4"/>
  <c r="M454" i="4" s="1"/>
  <c r="O454" i="4"/>
  <c r="A455" i="4"/>
  <c r="K455" i="4" s="1"/>
  <c r="B455" i="4"/>
  <c r="L455" i="4" s="1"/>
  <c r="C455" i="4"/>
  <c r="M455" i="4" s="1"/>
  <c r="O455" i="4"/>
  <c r="A456" i="4"/>
  <c r="K456" i="4" s="1"/>
  <c r="B456" i="4"/>
  <c r="L456" i="4" s="1"/>
  <c r="C456" i="4"/>
  <c r="M456" i="4" s="1"/>
  <c r="O456" i="4"/>
  <c r="A457" i="4"/>
  <c r="K457" i="4" s="1"/>
  <c r="B457" i="4"/>
  <c r="L457" i="4" s="1"/>
  <c r="C457" i="4"/>
  <c r="M457" i="4" s="1"/>
  <c r="O457" i="4"/>
  <c r="A458" i="4"/>
  <c r="K458" i="4" s="1"/>
  <c r="B458" i="4"/>
  <c r="L458" i="4" s="1"/>
  <c r="C458" i="4"/>
  <c r="M458" i="4" s="1"/>
  <c r="O458" i="4"/>
  <c r="A459" i="4"/>
  <c r="K459" i="4" s="1"/>
  <c r="B459" i="4"/>
  <c r="L459" i="4" s="1"/>
  <c r="C459" i="4"/>
  <c r="M459" i="4" s="1"/>
  <c r="O459" i="4"/>
  <c r="A460" i="4"/>
  <c r="K460" i="4" s="1"/>
  <c r="B460" i="4"/>
  <c r="L460" i="4" s="1"/>
  <c r="C460" i="4"/>
  <c r="M460" i="4" s="1"/>
  <c r="O460" i="4"/>
  <c r="A461" i="4"/>
  <c r="K461" i="4" s="1"/>
  <c r="B461" i="4"/>
  <c r="L461" i="4" s="1"/>
  <c r="C461" i="4"/>
  <c r="M461" i="4" s="1"/>
  <c r="O461" i="4"/>
  <c r="A462" i="4"/>
  <c r="K462" i="4" s="1"/>
  <c r="B462" i="4"/>
  <c r="L462" i="4" s="1"/>
  <c r="C462" i="4"/>
  <c r="M462" i="4" s="1"/>
  <c r="O462" i="4"/>
  <c r="A463" i="4"/>
  <c r="K463" i="4" s="1"/>
  <c r="B463" i="4"/>
  <c r="L463" i="4" s="1"/>
  <c r="C463" i="4"/>
  <c r="M463" i="4" s="1"/>
  <c r="O463" i="4"/>
  <c r="A464" i="4"/>
  <c r="K464" i="4" s="1"/>
  <c r="B464" i="4"/>
  <c r="L464" i="4" s="1"/>
  <c r="C464" i="4"/>
  <c r="M464" i="4" s="1"/>
  <c r="O464" i="4"/>
  <c r="A465" i="4"/>
  <c r="K465" i="4" s="1"/>
  <c r="B465" i="4"/>
  <c r="L465" i="4" s="1"/>
  <c r="C465" i="4"/>
  <c r="M465" i="4" s="1"/>
  <c r="O465" i="4"/>
  <c r="A466" i="4"/>
  <c r="K466" i="4" s="1"/>
  <c r="B466" i="4"/>
  <c r="L466" i="4" s="1"/>
  <c r="C466" i="4"/>
  <c r="M466" i="4" s="1"/>
  <c r="O466" i="4"/>
  <c r="A467" i="4"/>
  <c r="K467" i="4" s="1"/>
  <c r="B467" i="4"/>
  <c r="L467" i="4" s="1"/>
  <c r="C467" i="4"/>
  <c r="M467" i="4" s="1"/>
  <c r="O467" i="4"/>
  <c r="A468" i="4"/>
  <c r="K468" i="4" s="1"/>
  <c r="B468" i="4"/>
  <c r="L468" i="4" s="1"/>
  <c r="C468" i="4"/>
  <c r="M468" i="4" s="1"/>
  <c r="O468" i="4"/>
  <c r="A469" i="4"/>
  <c r="K469" i="4" s="1"/>
  <c r="B469" i="4"/>
  <c r="L469" i="4" s="1"/>
  <c r="C469" i="4"/>
  <c r="M469" i="4" s="1"/>
  <c r="O469" i="4"/>
  <c r="A470" i="4"/>
  <c r="K470" i="4" s="1"/>
  <c r="B470" i="4"/>
  <c r="L470" i="4" s="1"/>
  <c r="C470" i="4"/>
  <c r="M470" i="4" s="1"/>
  <c r="O470" i="4"/>
  <c r="A471" i="4"/>
  <c r="K471" i="4" s="1"/>
  <c r="B471" i="4"/>
  <c r="L471" i="4" s="1"/>
  <c r="C471" i="4"/>
  <c r="M471" i="4" s="1"/>
  <c r="O471" i="4"/>
  <c r="A472" i="4"/>
  <c r="K472" i="4" s="1"/>
  <c r="B472" i="4"/>
  <c r="L472" i="4" s="1"/>
  <c r="C472" i="4"/>
  <c r="M472" i="4" s="1"/>
  <c r="O472" i="4"/>
  <c r="A473" i="4"/>
  <c r="K473" i="4" s="1"/>
  <c r="B473" i="4"/>
  <c r="L473" i="4" s="1"/>
  <c r="C473" i="4"/>
  <c r="M473" i="4" s="1"/>
  <c r="O473" i="4"/>
  <c r="A474" i="4"/>
  <c r="K474" i="4" s="1"/>
  <c r="B474" i="4"/>
  <c r="L474" i="4" s="1"/>
  <c r="C474" i="4"/>
  <c r="M474" i="4" s="1"/>
  <c r="O474" i="4"/>
  <c r="A475" i="4"/>
  <c r="K475" i="4" s="1"/>
  <c r="B475" i="4"/>
  <c r="L475" i="4" s="1"/>
  <c r="C475" i="4"/>
  <c r="M475" i="4" s="1"/>
  <c r="O475" i="4"/>
  <c r="A476" i="4"/>
  <c r="K476" i="4" s="1"/>
  <c r="B476" i="4"/>
  <c r="L476" i="4" s="1"/>
  <c r="C476" i="4"/>
  <c r="M476" i="4" s="1"/>
  <c r="O476" i="4"/>
  <c r="A477" i="4"/>
  <c r="K477" i="4" s="1"/>
  <c r="B477" i="4"/>
  <c r="L477" i="4" s="1"/>
  <c r="C477" i="4"/>
  <c r="M477" i="4" s="1"/>
  <c r="O477" i="4"/>
  <c r="A478" i="4"/>
  <c r="B478" i="4"/>
  <c r="L478" i="4" s="1"/>
  <c r="C478" i="4"/>
  <c r="M478" i="4" s="1"/>
  <c r="O478" i="4"/>
  <c r="A479" i="4"/>
  <c r="K479" i="4" s="1"/>
  <c r="B479" i="4"/>
  <c r="L479" i="4" s="1"/>
  <c r="C479" i="4"/>
  <c r="M479" i="4" s="1"/>
  <c r="O479" i="4"/>
  <c r="A480" i="4"/>
  <c r="K480" i="4" s="1"/>
  <c r="B480" i="4"/>
  <c r="L480" i="4" s="1"/>
  <c r="C480" i="4"/>
  <c r="M480" i="4" s="1"/>
  <c r="O480" i="4"/>
  <c r="A481" i="4"/>
  <c r="K481" i="4" s="1"/>
  <c r="B481" i="4"/>
  <c r="L481" i="4" s="1"/>
  <c r="C481" i="4"/>
  <c r="M481" i="4" s="1"/>
  <c r="O481" i="4"/>
  <c r="A482" i="4"/>
  <c r="K482" i="4" s="1"/>
  <c r="B482" i="4"/>
  <c r="L482" i="4" s="1"/>
  <c r="C482" i="4"/>
  <c r="M482" i="4" s="1"/>
  <c r="O482" i="4"/>
  <c r="A483" i="4"/>
  <c r="K483" i="4" s="1"/>
  <c r="B483" i="4"/>
  <c r="L483" i="4" s="1"/>
  <c r="C483" i="4"/>
  <c r="M483" i="4" s="1"/>
  <c r="O483" i="4"/>
  <c r="A484" i="4"/>
  <c r="K484" i="4" s="1"/>
  <c r="B484" i="4"/>
  <c r="L484" i="4" s="1"/>
  <c r="C484" i="4"/>
  <c r="M484" i="4" s="1"/>
  <c r="O484" i="4"/>
  <c r="A485" i="4"/>
  <c r="K485" i="4" s="1"/>
  <c r="B485" i="4"/>
  <c r="L485" i="4" s="1"/>
  <c r="C485" i="4"/>
  <c r="M485" i="4" s="1"/>
  <c r="O485" i="4"/>
  <c r="A486" i="4"/>
  <c r="K486" i="4" s="1"/>
  <c r="B486" i="4"/>
  <c r="L486" i="4" s="1"/>
  <c r="C486" i="4"/>
  <c r="M486" i="4" s="1"/>
  <c r="O486" i="4"/>
  <c r="A487" i="4"/>
  <c r="K487" i="4" s="1"/>
  <c r="B487" i="4"/>
  <c r="L487" i="4" s="1"/>
  <c r="C487" i="4"/>
  <c r="M487" i="4" s="1"/>
  <c r="O487" i="4"/>
  <c r="A488" i="4"/>
  <c r="K488" i="4" s="1"/>
  <c r="B488" i="4"/>
  <c r="L488" i="4" s="1"/>
  <c r="C488" i="4"/>
  <c r="M488" i="4" s="1"/>
  <c r="O488" i="4"/>
  <c r="A489" i="4"/>
  <c r="K489" i="4" s="1"/>
  <c r="B489" i="4"/>
  <c r="L489" i="4" s="1"/>
  <c r="C489" i="4"/>
  <c r="M489" i="4" s="1"/>
  <c r="O489" i="4"/>
  <c r="A490" i="4"/>
  <c r="K490" i="4" s="1"/>
  <c r="B490" i="4"/>
  <c r="L490" i="4" s="1"/>
  <c r="C490" i="4"/>
  <c r="M490" i="4" s="1"/>
  <c r="O490" i="4"/>
  <c r="A491" i="4"/>
  <c r="K491" i="4" s="1"/>
  <c r="B491" i="4"/>
  <c r="L491" i="4" s="1"/>
  <c r="C491" i="4"/>
  <c r="M491" i="4" s="1"/>
  <c r="O491" i="4"/>
  <c r="A492" i="4"/>
  <c r="K492" i="4" s="1"/>
  <c r="B492" i="4"/>
  <c r="L492" i="4" s="1"/>
  <c r="C492" i="4"/>
  <c r="M492" i="4" s="1"/>
  <c r="O492" i="4"/>
  <c r="A493" i="4"/>
  <c r="K493" i="4" s="1"/>
  <c r="B493" i="4"/>
  <c r="L493" i="4" s="1"/>
  <c r="C493" i="4"/>
  <c r="M493" i="4" s="1"/>
  <c r="O493" i="4"/>
  <c r="A494" i="4"/>
  <c r="K494" i="4" s="1"/>
  <c r="B494" i="4"/>
  <c r="L494" i="4" s="1"/>
  <c r="C494" i="4"/>
  <c r="M494" i="4" s="1"/>
  <c r="O494" i="4"/>
  <c r="A495" i="4"/>
  <c r="K495" i="4" s="1"/>
  <c r="B495" i="4"/>
  <c r="L495" i="4" s="1"/>
  <c r="C495" i="4"/>
  <c r="M495" i="4" s="1"/>
  <c r="O495" i="4"/>
  <c r="A496" i="4"/>
  <c r="K496" i="4" s="1"/>
  <c r="B496" i="4"/>
  <c r="L496" i="4" s="1"/>
  <c r="C496" i="4"/>
  <c r="M496" i="4" s="1"/>
  <c r="O496" i="4"/>
  <c r="A497" i="4"/>
  <c r="K497" i="4" s="1"/>
  <c r="B497" i="4"/>
  <c r="L497" i="4" s="1"/>
  <c r="C497" i="4"/>
  <c r="M497" i="4" s="1"/>
  <c r="O497" i="4"/>
  <c r="A498" i="4"/>
  <c r="K498" i="4" s="1"/>
  <c r="B498" i="4"/>
  <c r="L498" i="4" s="1"/>
  <c r="C498" i="4"/>
  <c r="M498" i="4" s="1"/>
  <c r="O498" i="4"/>
  <c r="A499" i="4"/>
  <c r="K499" i="4" s="1"/>
  <c r="B499" i="4"/>
  <c r="L499" i="4" s="1"/>
  <c r="C499" i="4"/>
  <c r="M499" i="4" s="1"/>
  <c r="O499" i="4"/>
  <c r="A500" i="4"/>
  <c r="K500" i="4" s="1"/>
  <c r="B500" i="4"/>
  <c r="L500" i="4" s="1"/>
  <c r="C500" i="4"/>
  <c r="M500" i="4" s="1"/>
  <c r="O500" i="4"/>
  <c r="A501" i="4"/>
  <c r="K501" i="4" s="1"/>
  <c r="B501" i="4"/>
  <c r="L501" i="4" s="1"/>
  <c r="C501" i="4"/>
  <c r="M501" i="4" s="1"/>
  <c r="O501" i="4"/>
  <c r="A502" i="4"/>
  <c r="K502" i="4" s="1"/>
  <c r="B502" i="4"/>
  <c r="L502" i="4" s="1"/>
  <c r="C502" i="4"/>
  <c r="M502" i="4" s="1"/>
  <c r="O502" i="4"/>
  <c r="A503" i="4"/>
  <c r="K503" i="4" s="1"/>
  <c r="B503" i="4"/>
  <c r="L503" i="4" s="1"/>
  <c r="C503" i="4"/>
  <c r="O503" i="4"/>
  <c r="A504" i="4"/>
  <c r="K504" i="4" s="1"/>
  <c r="B504" i="4"/>
  <c r="L504" i="4" s="1"/>
  <c r="C504" i="4"/>
  <c r="M504" i="4" s="1"/>
  <c r="O504" i="4"/>
  <c r="A505" i="4"/>
  <c r="K505" i="4" s="1"/>
  <c r="B505" i="4"/>
  <c r="L505" i="4" s="1"/>
  <c r="C505" i="4"/>
  <c r="M505" i="4" s="1"/>
  <c r="O505" i="4"/>
  <c r="A506" i="4"/>
  <c r="K506" i="4" s="1"/>
  <c r="B506" i="4"/>
  <c r="L506" i="4" s="1"/>
  <c r="C506" i="4"/>
  <c r="M506" i="4" s="1"/>
  <c r="O506" i="4"/>
  <c r="A507" i="4"/>
  <c r="K507" i="4" s="1"/>
  <c r="B507" i="4"/>
  <c r="L507" i="4" s="1"/>
  <c r="C507" i="4"/>
  <c r="M507" i="4" s="1"/>
  <c r="O507" i="4"/>
  <c r="A508" i="4"/>
  <c r="K508" i="4" s="1"/>
  <c r="B508" i="4"/>
  <c r="L508" i="4" s="1"/>
  <c r="C508" i="4"/>
  <c r="M508" i="4" s="1"/>
  <c r="O508" i="4"/>
  <c r="A509" i="4"/>
  <c r="K509" i="4" s="1"/>
  <c r="B509" i="4"/>
  <c r="L509" i="4" s="1"/>
  <c r="C509" i="4"/>
  <c r="M509" i="4" s="1"/>
  <c r="O509" i="4"/>
  <c r="A510" i="4"/>
  <c r="K510" i="4" s="1"/>
  <c r="B510" i="4"/>
  <c r="L510" i="4" s="1"/>
  <c r="C510" i="4"/>
  <c r="M510" i="4" s="1"/>
  <c r="O510" i="4"/>
  <c r="A511" i="4"/>
  <c r="K511" i="4" s="1"/>
  <c r="B511" i="4"/>
  <c r="L511" i="4" s="1"/>
  <c r="C511" i="4"/>
  <c r="M511" i="4" s="1"/>
  <c r="O511" i="4"/>
  <c r="A512" i="4"/>
  <c r="K512" i="4" s="1"/>
  <c r="B512" i="4"/>
  <c r="L512" i="4" s="1"/>
  <c r="C512" i="4"/>
  <c r="M512" i="4" s="1"/>
  <c r="O512" i="4"/>
  <c r="A513" i="4"/>
  <c r="K513" i="4" s="1"/>
  <c r="B513" i="4"/>
  <c r="L513" i="4" s="1"/>
  <c r="C513" i="4"/>
  <c r="M513" i="4" s="1"/>
  <c r="O513" i="4"/>
  <c r="A514" i="4"/>
  <c r="K514" i="4" s="1"/>
  <c r="B514" i="4"/>
  <c r="L514" i="4" s="1"/>
  <c r="C514" i="4"/>
  <c r="M514" i="4" s="1"/>
  <c r="O514" i="4"/>
  <c r="A515" i="4"/>
  <c r="K515" i="4" s="1"/>
  <c r="B515" i="4"/>
  <c r="L515" i="4" s="1"/>
  <c r="C515" i="4"/>
  <c r="M515" i="4" s="1"/>
  <c r="O515" i="4"/>
  <c r="A516" i="4"/>
  <c r="K516" i="4" s="1"/>
  <c r="B516" i="4"/>
  <c r="L516" i="4" s="1"/>
  <c r="C516" i="4"/>
  <c r="M516" i="4" s="1"/>
  <c r="O516" i="4"/>
  <c r="A517" i="4"/>
  <c r="K517" i="4" s="1"/>
  <c r="B517" i="4"/>
  <c r="L517" i="4" s="1"/>
  <c r="C517" i="4"/>
  <c r="M517" i="4" s="1"/>
  <c r="O517" i="4"/>
  <c r="A518" i="4"/>
  <c r="K518" i="4" s="1"/>
  <c r="B518" i="4"/>
  <c r="L518" i="4" s="1"/>
  <c r="C518" i="4"/>
  <c r="M518" i="4" s="1"/>
  <c r="O518" i="4"/>
  <c r="A519" i="4"/>
  <c r="K519" i="4" s="1"/>
  <c r="B519" i="4"/>
  <c r="L519" i="4" s="1"/>
  <c r="C519" i="4"/>
  <c r="O519" i="4"/>
  <c r="A520" i="4"/>
  <c r="K520" i="4" s="1"/>
  <c r="B520" i="4"/>
  <c r="L520" i="4" s="1"/>
  <c r="C520" i="4"/>
  <c r="M520" i="4" s="1"/>
  <c r="O520" i="4"/>
  <c r="A521" i="4"/>
  <c r="K521" i="4" s="1"/>
  <c r="B521" i="4"/>
  <c r="L521" i="4" s="1"/>
  <c r="C521" i="4"/>
  <c r="M521" i="4" s="1"/>
  <c r="O521" i="4"/>
  <c r="A522" i="4"/>
  <c r="K522" i="4" s="1"/>
  <c r="B522" i="4"/>
  <c r="L522" i="4" s="1"/>
  <c r="C522" i="4"/>
  <c r="M522" i="4" s="1"/>
  <c r="O522" i="4"/>
  <c r="A523" i="4"/>
  <c r="K523" i="4" s="1"/>
  <c r="B523" i="4"/>
  <c r="L523" i="4" s="1"/>
  <c r="C523" i="4"/>
  <c r="M523" i="4" s="1"/>
  <c r="O523" i="4"/>
  <c r="A524" i="4"/>
  <c r="K524" i="4" s="1"/>
  <c r="B524" i="4"/>
  <c r="L524" i="4" s="1"/>
  <c r="C524" i="4"/>
  <c r="M524" i="4" s="1"/>
  <c r="O524" i="4"/>
  <c r="A525" i="4"/>
  <c r="K525" i="4" s="1"/>
  <c r="B525" i="4"/>
  <c r="L525" i="4" s="1"/>
  <c r="C525" i="4"/>
  <c r="M525" i="4" s="1"/>
  <c r="O525" i="4"/>
  <c r="A526" i="4"/>
  <c r="K526" i="4" s="1"/>
  <c r="B526" i="4"/>
  <c r="L526" i="4" s="1"/>
  <c r="C526" i="4"/>
  <c r="M526" i="4" s="1"/>
  <c r="O526" i="4"/>
  <c r="A527" i="4"/>
  <c r="K527" i="4" s="1"/>
  <c r="B527" i="4"/>
  <c r="L527" i="4" s="1"/>
  <c r="C527" i="4"/>
  <c r="M527" i="4" s="1"/>
  <c r="O527" i="4"/>
  <c r="A528" i="4"/>
  <c r="K528" i="4" s="1"/>
  <c r="B528" i="4"/>
  <c r="L528" i="4" s="1"/>
  <c r="C528" i="4"/>
  <c r="M528" i="4" s="1"/>
  <c r="O528" i="4"/>
  <c r="A529" i="4"/>
  <c r="K529" i="4" s="1"/>
  <c r="B529" i="4"/>
  <c r="L529" i="4" s="1"/>
  <c r="C529" i="4"/>
  <c r="M529" i="4" s="1"/>
  <c r="O529" i="4"/>
  <c r="A530" i="4"/>
  <c r="K530" i="4" s="1"/>
  <c r="B530" i="4"/>
  <c r="L530" i="4" s="1"/>
  <c r="C530" i="4"/>
  <c r="M530" i="4" s="1"/>
  <c r="O530" i="4"/>
  <c r="A531" i="4"/>
  <c r="K531" i="4" s="1"/>
  <c r="B531" i="4"/>
  <c r="L531" i="4" s="1"/>
  <c r="C531" i="4"/>
  <c r="M531" i="4" s="1"/>
  <c r="O531" i="4"/>
  <c r="A532" i="4"/>
  <c r="K532" i="4" s="1"/>
  <c r="B532" i="4"/>
  <c r="L532" i="4" s="1"/>
  <c r="C532" i="4"/>
  <c r="M532" i="4" s="1"/>
  <c r="O532" i="4"/>
  <c r="A533" i="4"/>
  <c r="K533" i="4" s="1"/>
  <c r="B533" i="4"/>
  <c r="L533" i="4" s="1"/>
  <c r="C533" i="4"/>
  <c r="M533" i="4" s="1"/>
  <c r="O533" i="4"/>
  <c r="A534" i="4"/>
  <c r="K534" i="4" s="1"/>
  <c r="B534" i="4"/>
  <c r="L534" i="4" s="1"/>
  <c r="C534" i="4"/>
  <c r="M534" i="4" s="1"/>
  <c r="O534" i="4"/>
  <c r="A535" i="4"/>
  <c r="K535" i="4" s="1"/>
  <c r="B535" i="4"/>
  <c r="L535" i="4" s="1"/>
  <c r="C535" i="4"/>
  <c r="M535" i="4" s="1"/>
  <c r="O535" i="4"/>
  <c r="A536" i="4"/>
  <c r="K536" i="4" s="1"/>
  <c r="B536" i="4"/>
  <c r="L536" i="4" s="1"/>
  <c r="C536" i="4"/>
  <c r="M536" i="4" s="1"/>
  <c r="O536" i="4"/>
  <c r="A537" i="4"/>
  <c r="K537" i="4" s="1"/>
  <c r="B537" i="4"/>
  <c r="L537" i="4" s="1"/>
  <c r="C537" i="4"/>
  <c r="M537" i="4" s="1"/>
  <c r="O537" i="4"/>
  <c r="A538" i="4"/>
  <c r="K538" i="4" s="1"/>
  <c r="B538" i="4"/>
  <c r="L538" i="4" s="1"/>
  <c r="C538" i="4"/>
  <c r="M538" i="4" s="1"/>
  <c r="O538" i="4"/>
  <c r="A539" i="4"/>
  <c r="K539" i="4" s="1"/>
  <c r="B539" i="4"/>
  <c r="L539" i="4" s="1"/>
  <c r="C539" i="4"/>
  <c r="M539" i="4" s="1"/>
  <c r="O539" i="4"/>
  <c r="A540" i="4"/>
  <c r="K540" i="4" s="1"/>
  <c r="B540" i="4"/>
  <c r="L540" i="4" s="1"/>
  <c r="C540" i="4"/>
  <c r="M540" i="4" s="1"/>
  <c r="O540" i="4"/>
  <c r="A541" i="4"/>
  <c r="K541" i="4" s="1"/>
  <c r="B541" i="4"/>
  <c r="L541" i="4" s="1"/>
  <c r="C541" i="4"/>
  <c r="M541" i="4" s="1"/>
  <c r="O541" i="4"/>
  <c r="A542" i="4"/>
  <c r="K542" i="4" s="1"/>
  <c r="B542" i="4"/>
  <c r="L542" i="4" s="1"/>
  <c r="C542" i="4"/>
  <c r="M542" i="4" s="1"/>
  <c r="O542" i="4"/>
  <c r="A543" i="4"/>
  <c r="K543" i="4" s="1"/>
  <c r="B543" i="4"/>
  <c r="L543" i="4" s="1"/>
  <c r="C543" i="4"/>
  <c r="M543" i="4" s="1"/>
  <c r="O543" i="4"/>
  <c r="A544" i="4"/>
  <c r="K544" i="4" s="1"/>
  <c r="B544" i="4"/>
  <c r="L544" i="4" s="1"/>
  <c r="C544" i="4"/>
  <c r="M544" i="4" s="1"/>
  <c r="O544" i="4"/>
  <c r="A545" i="4"/>
  <c r="K545" i="4" s="1"/>
  <c r="B545" i="4"/>
  <c r="L545" i="4" s="1"/>
  <c r="C545" i="4"/>
  <c r="M545" i="4" s="1"/>
  <c r="O545" i="4"/>
  <c r="A546" i="4"/>
  <c r="K546" i="4" s="1"/>
  <c r="B546" i="4"/>
  <c r="L546" i="4" s="1"/>
  <c r="C546" i="4"/>
  <c r="M546" i="4" s="1"/>
  <c r="O546" i="4"/>
  <c r="A547" i="4"/>
  <c r="K547" i="4" s="1"/>
  <c r="B547" i="4"/>
  <c r="L547" i="4" s="1"/>
  <c r="C547" i="4"/>
  <c r="M547" i="4" s="1"/>
  <c r="O547" i="4"/>
  <c r="A548" i="4"/>
  <c r="K548" i="4" s="1"/>
  <c r="B548" i="4"/>
  <c r="L548" i="4" s="1"/>
  <c r="C548" i="4"/>
  <c r="M548" i="4" s="1"/>
  <c r="O548" i="4"/>
  <c r="A549" i="4"/>
  <c r="K549" i="4" s="1"/>
  <c r="B549" i="4"/>
  <c r="L549" i="4" s="1"/>
  <c r="C549" i="4"/>
  <c r="M549" i="4" s="1"/>
  <c r="O549" i="4"/>
  <c r="A550" i="4"/>
  <c r="K550" i="4" s="1"/>
  <c r="B550" i="4"/>
  <c r="L550" i="4" s="1"/>
  <c r="C550" i="4"/>
  <c r="M550" i="4" s="1"/>
  <c r="O550" i="4"/>
  <c r="A551" i="4"/>
  <c r="K551" i="4" s="1"/>
  <c r="B551" i="4"/>
  <c r="L551" i="4" s="1"/>
  <c r="C551" i="4"/>
  <c r="M551" i="4" s="1"/>
  <c r="O551" i="4"/>
  <c r="A552" i="4"/>
  <c r="K552" i="4" s="1"/>
  <c r="B552" i="4"/>
  <c r="L552" i="4" s="1"/>
  <c r="C552" i="4"/>
  <c r="M552" i="4" s="1"/>
  <c r="O552" i="4"/>
  <c r="A553" i="4"/>
  <c r="K553" i="4" s="1"/>
  <c r="B553" i="4"/>
  <c r="L553" i="4" s="1"/>
  <c r="C553" i="4"/>
  <c r="M553" i="4" s="1"/>
  <c r="O553" i="4"/>
  <c r="A554" i="4"/>
  <c r="K554" i="4" s="1"/>
  <c r="B554" i="4"/>
  <c r="L554" i="4" s="1"/>
  <c r="C554" i="4"/>
  <c r="M554" i="4" s="1"/>
  <c r="O554" i="4"/>
  <c r="A555" i="4"/>
  <c r="K555" i="4" s="1"/>
  <c r="B555" i="4"/>
  <c r="L555" i="4" s="1"/>
  <c r="C555" i="4"/>
  <c r="M555" i="4" s="1"/>
  <c r="O555" i="4"/>
  <c r="A556" i="4"/>
  <c r="K556" i="4" s="1"/>
  <c r="B556" i="4"/>
  <c r="L556" i="4" s="1"/>
  <c r="C556" i="4"/>
  <c r="M556" i="4" s="1"/>
  <c r="O556" i="4"/>
  <c r="A557" i="4"/>
  <c r="K557" i="4" s="1"/>
  <c r="B557" i="4"/>
  <c r="L557" i="4" s="1"/>
  <c r="C557" i="4"/>
  <c r="M557" i="4" s="1"/>
  <c r="O557" i="4"/>
  <c r="A558" i="4"/>
  <c r="K558" i="4" s="1"/>
  <c r="B558" i="4"/>
  <c r="L558" i="4" s="1"/>
  <c r="C558" i="4"/>
  <c r="M558" i="4" s="1"/>
  <c r="O558" i="4"/>
  <c r="A559" i="4"/>
  <c r="K559" i="4" s="1"/>
  <c r="B559" i="4"/>
  <c r="L559" i="4" s="1"/>
  <c r="C559" i="4"/>
  <c r="M559" i="4" s="1"/>
  <c r="O559" i="4"/>
  <c r="A560" i="4"/>
  <c r="K560" i="4" s="1"/>
  <c r="B560" i="4"/>
  <c r="L560" i="4" s="1"/>
  <c r="C560" i="4"/>
  <c r="M560" i="4" s="1"/>
  <c r="O560" i="4"/>
  <c r="A561" i="4"/>
  <c r="K561" i="4" s="1"/>
  <c r="B561" i="4"/>
  <c r="L561" i="4" s="1"/>
  <c r="C561" i="4"/>
  <c r="M561" i="4" s="1"/>
  <c r="O561" i="4"/>
  <c r="A562" i="4"/>
  <c r="K562" i="4" s="1"/>
  <c r="B562" i="4"/>
  <c r="L562" i="4" s="1"/>
  <c r="C562" i="4"/>
  <c r="M562" i="4" s="1"/>
  <c r="O562" i="4"/>
  <c r="A563" i="4"/>
  <c r="K563" i="4" s="1"/>
  <c r="B563" i="4"/>
  <c r="L563" i="4" s="1"/>
  <c r="C563" i="4"/>
  <c r="M563" i="4" s="1"/>
  <c r="O563" i="4"/>
  <c r="A564" i="4"/>
  <c r="K564" i="4" s="1"/>
  <c r="B564" i="4"/>
  <c r="L564" i="4" s="1"/>
  <c r="C564" i="4"/>
  <c r="M564" i="4" s="1"/>
  <c r="O564" i="4"/>
  <c r="A565" i="4"/>
  <c r="K565" i="4" s="1"/>
  <c r="B565" i="4"/>
  <c r="L565" i="4" s="1"/>
  <c r="C565" i="4"/>
  <c r="M565" i="4" s="1"/>
  <c r="O565" i="4"/>
  <c r="A566" i="4"/>
  <c r="K566" i="4" s="1"/>
  <c r="B566" i="4"/>
  <c r="L566" i="4" s="1"/>
  <c r="C566" i="4"/>
  <c r="M566" i="4" s="1"/>
  <c r="O566" i="4"/>
  <c r="A567" i="4"/>
  <c r="K567" i="4" s="1"/>
  <c r="B567" i="4"/>
  <c r="L567" i="4" s="1"/>
  <c r="C567" i="4"/>
  <c r="M567" i="4" s="1"/>
  <c r="O567" i="4"/>
  <c r="A568" i="4"/>
  <c r="K568" i="4" s="1"/>
  <c r="B568" i="4"/>
  <c r="L568" i="4" s="1"/>
  <c r="C568" i="4"/>
  <c r="M568" i="4" s="1"/>
  <c r="O568" i="4"/>
  <c r="A569" i="4"/>
  <c r="K569" i="4" s="1"/>
  <c r="B569" i="4"/>
  <c r="L569" i="4" s="1"/>
  <c r="C569" i="4"/>
  <c r="M569" i="4" s="1"/>
  <c r="O569" i="4"/>
  <c r="A570" i="4"/>
  <c r="K570" i="4" s="1"/>
  <c r="B570" i="4"/>
  <c r="L570" i="4" s="1"/>
  <c r="C570" i="4"/>
  <c r="M570" i="4" s="1"/>
  <c r="O570" i="4"/>
  <c r="A571" i="4"/>
  <c r="K571" i="4" s="1"/>
  <c r="B571" i="4"/>
  <c r="L571" i="4" s="1"/>
  <c r="C571" i="4"/>
  <c r="M571" i="4" s="1"/>
  <c r="O571" i="4"/>
  <c r="A572" i="4"/>
  <c r="K572" i="4" s="1"/>
  <c r="B572" i="4"/>
  <c r="L572" i="4" s="1"/>
  <c r="C572" i="4"/>
  <c r="M572" i="4" s="1"/>
  <c r="O572" i="4"/>
  <c r="A573" i="4"/>
  <c r="K573" i="4" s="1"/>
  <c r="B573" i="4"/>
  <c r="L573" i="4" s="1"/>
  <c r="C573" i="4"/>
  <c r="M573" i="4" s="1"/>
  <c r="O573" i="4"/>
  <c r="A574" i="4"/>
  <c r="K574" i="4" s="1"/>
  <c r="B574" i="4"/>
  <c r="L574" i="4" s="1"/>
  <c r="C574" i="4"/>
  <c r="M574" i="4" s="1"/>
  <c r="O574" i="4"/>
  <c r="A575" i="4"/>
  <c r="K575" i="4" s="1"/>
  <c r="B575" i="4"/>
  <c r="L575" i="4" s="1"/>
  <c r="C575" i="4"/>
  <c r="M575" i="4" s="1"/>
  <c r="O575" i="4"/>
  <c r="A576" i="4"/>
  <c r="K576" i="4" s="1"/>
  <c r="B576" i="4"/>
  <c r="L576" i="4" s="1"/>
  <c r="C576" i="4"/>
  <c r="M576" i="4" s="1"/>
  <c r="O576" i="4"/>
  <c r="A577" i="4"/>
  <c r="K577" i="4" s="1"/>
  <c r="B577" i="4"/>
  <c r="L577" i="4" s="1"/>
  <c r="C577" i="4"/>
  <c r="M577" i="4" s="1"/>
  <c r="O577" i="4"/>
  <c r="A578" i="4"/>
  <c r="K578" i="4" s="1"/>
  <c r="B578" i="4"/>
  <c r="L578" i="4" s="1"/>
  <c r="C578" i="4"/>
  <c r="M578" i="4" s="1"/>
  <c r="O578" i="4"/>
  <c r="A579" i="4"/>
  <c r="K579" i="4" s="1"/>
  <c r="B579" i="4"/>
  <c r="L579" i="4" s="1"/>
  <c r="C579" i="4"/>
  <c r="M579" i="4" s="1"/>
  <c r="O579" i="4"/>
  <c r="A580" i="4"/>
  <c r="K580" i="4" s="1"/>
  <c r="B580" i="4"/>
  <c r="L580" i="4" s="1"/>
  <c r="C580" i="4"/>
  <c r="M580" i="4" s="1"/>
  <c r="O580" i="4"/>
  <c r="A581" i="4"/>
  <c r="K581" i="4" s="1"/>
  <c r="B581" i="4"/>
  <c r="L581" i="4" s="1"/>
  <c r="C581" i="4"/>
  <c r="O581" i="4"/>
  <c r="A582" i="4"/>
  <c r="K582" i="4" s="1"/>
  <c r="B582" i="4"/>
  <c r="L582" i="4" s="1"/>
  <c r="C582" i="4"/>
  <c r="M582" i="4" s="1"/>
  <c r="O582" i="4"/>
  <c r="A583" i="4"/>
  <c r="K583" i="4" s="1"/>
  <c r="B583" i="4"/>
  <c r="L583" i="4" s="1"/>
  <c r="C583" i="4"/>
  <c r="M583" i="4" s="1"/>
  <c r="O583" i="4"/>
  <c r="A584" i="4"/>
  <c r="K584" i="4" s="1"/>
  <c r="B584" i="4"/>
  <c r="L584" i="4" s="1"/>
  <c r="C584" i="4"/>
  <c r="O584" i="4"/>
  <c r="A585" i="4"/>
  <c r="K585" i="4" s="1"/>
  <c r="B585" i="4"/>
  <c r="L585" i="4" s="1"/>
  <c r="C585" i="4"/>
  <c r="O585" i="4"/>
  <c r="A586" i="4"/>
  <c r="K586" i="4" s="1"/>
  <c r="B586" i="4"/>
  <c r="L586" i="4" s="1"/>
  <c r="C586" i="4"/>
  <c r="M586" i="4" s="1"/>
  <c r="O586" i="4"/>
  <c r="A587" i="4"/>
  <c r="K587" i="4" s="1"/>
  <c r="B587" i="4"/>
  <c r="L587" i="4" s="1"/>
  <c r="C587" i="4"/>
  <c r="M587" i="4" s="1"/>
  <c r="O587" i="4"/>
  <c r="A588" i="4"/>
  <c r="K588" i="4" s="1"/>
  <c r="B588" i="4"/>
  <c r="L588" i="4" s="1"/>
  <c r="C588" i="4"/>
  <c r="M588" i="4" s="1"/>
  <c r="O588" i="4"/>
  <c r="A589" i="4"/>
  <c r="K589" i="4" s="1"/>
  <c r="B589" i="4"/>
  <c r="L589" i="4" s="1"/>
  <c r="C589" i="4"/>
  <c r="M589" i="4" s="1"/>
  <c r="O589" i="4"/>
  <c r="A590" i="4"/>
  <c r="K590" i="4" s="1"/>
  <c r="B590" i="4"/>
  <c r="L590" i="4" s="1"/>
  <c r="C590" i="4"/>
  <c r="M590" i="4" s="1"/>
  <c r="O590" i="4"/>
  <c r="A591" i="4"/>
  <c r="K591" i="4" s="1"/>
  <c r="B591" i="4"/>
  <c r="L591" i="4" s="1"/>
  <c r="C591" i="4"/>
  <c r="M591" i="4" s="1"/>
  <c r="O591" i="4"/>
  <c r="A592" i="4"/>
  <c r="K592" i="4" s="1"/>
  <c r="B592" i="4"/>
  <c r="L592" i="4" s="1"/>
  <c r="C592" i="4"/>
  <c r="M592" i="4" s="1"/>
  <c r="O592" i="4"/>
  <c r="A593" i="4"/>
  <c r="K593" i="4" s="1"/>
  <c r="B593" i="4"/>
  <c r="L593" i="4" s="1"/>
  <c r="C593" i="4"/>
  <c r="M593" i="4" s="1"/>
  <c r="O593" i="4"/>
  <c r="A594" i="4"/>
  <c r="K594" i="4" s="1"/>
  <c r="B594" i="4"/>
  <c r="L594" i="4" s="1"/>
  <c r="C594" i="4"/>
  <c r="M594" i="4" s="1"/>
  <c r="O594" i="4"/>
  <c r="A595" i="4"/>
  <c r="K595" i="4" s="1"/>
  <c r="B595" i="4"/>
  <c r="L595" i="4" s="1"/>
  <c r="C595" i="4"/>
  <c r="O595" i="4"/>
  <c r="A596" i="4"/>
  <c r="K596" i="4" s="1"/>
  <c r="B596" i="4"/>
  <c r="L596" i="4" s="1"/>
  <c r="C596" i="4"/>
  <c r="M596" i="4" s="1"/>
  <c r="O596" i="4"/>
  <c r="A597" i="4"/>
  <c r="K597" i="4" s="1"/>
  <c r="B597" i="4"/>
  <c r="L597" i="4" s="1"/>
  <c r="C597" i="4"/>
  <c r="M597" i="4" s="1"/>
  <c r="O597" i="4"/>
  <c r="A598" i="4"/>
  <c r="K598" i="4" s="1"/>
  <c r="B598" i="4"/>
  <c r="L598" i="4" s="1"/>
  <c r="C598" i="4"/>
  <c r="M598" i="4" s="1"/>
  <c r="O598" i="4"/>
  <c r="A599" i="4"/>
  <c r="K599" i="4" s="1"/>
  <c r="B599" i="4"/>
  <c r="L599" i="4" s="1"/>
  <c r="C599" i="4"/>
  <c r="M599" i="4" s="1"/>
  <c r="O599" i="4"/>
  <c r="A600" i="4"/>
  <c r="K600" i="4" s="1"/>
  <c r="B600" i="4"/>
  <c r="L600" i="4" s="1"/>
  <c r="C600" i="4"/>
  <c r="M600" i="4" s="1"/>
  <c r="O600" i="4"/>
  <c r="A601" i="4"/>
  <c r="K601" i="4" s="1"/>
  <c r="B601" i="4"/>
  <c r="L601" i="4" s="1"/>
  <c r="C601" i="4"/>
  <c r="M601" i="4" s="1"/>
  <c r="O601" i="4"/>
  <c r="A602" i="4"/>
  <c r="K602" i="4" s="1"/>
  <c r="B602" i="4"/>
  <c r="L602" i="4" s="1"/>
  <c r="C602" i="4"/>
  <c r="M602" i="4" s="1"/>
  <c r="O602" i="4"/>
  <c r="A603" i="4"/>
  <c r="K603" i="4" s="1"/>
  <c r="B603" i="4"/>
  <c r="L603" i="4" s="1"/>
  <c r="C603" i="4"/>
  <c r="M603" i="4" s="1"/>
  <c r="O603" i="4"/>
  <c r="A604" i="4"/>
  <c r="K604" i="4" s="1"/>
  <c r="B604" i="4"/>
  <c r="L604" i="4" s="1"/>
  <c r="C604" i="4"/>
  <c r="M604" i="4" s="1"/>
  <c r="O604" i="4"/>
  <c r="A605" i="4"/>
  <c r="K605" i="4" s="1"/>
  <c r="B605" i="4"/>
  <c r="L605" i="4" s="1"/>
  <c r="C605" i="4"/>
  <c r="M605" i="4" s="1"/>
  <c r="O605" i="4"/>
  <c r="A606" i="4"/>
  <c r="K606" i="4" s="1"/>
  <c r="B606" i="4"/>
  <c r="L606" i="4" s="1"/>
  <c r="C606" i="4"/>
  <c r="M606" i="4" s="1"/>
  <c r="O606" i="4"/>
  <c r="A607" i="4"/>
  <c r="K607" i="4" s="1"/>
  <c r="B607" i="4"/>
  <c r="L607" i="4" s="1"/>
  <c r="C607" i="4"/>
  <c r="M607" i="4" s="1"/>
  <c r="O607" i="4"/>
  <c r="A608" i="4"/>
  <c r="K608" i="4" s="1"/>
  <c r="B608" i="4"/>
  <c r="L608" i="4" s="1"/>
  <c r="C608" i="4"/>
  <c r="M608" i="4" s="1"/>
  <c r="O608" i="4"/>
  <c r="A609" i="4"/>
  <c r="K609" i="4" s="1"/>
  <c r="B609" i="4"/>
  <c r="L609" i="4" s="1"/>
  <c r="C609" i="4"/>
  <c r="M609" i="4" s="1"/>
  <c r="O609" i="4"/>
  <c r="A610" i="4"/>
  <c r="K610" i="4" s="1"/>
  <c r="B610" i="4"/>
  <c r="L610" i="4" s="1"/>
  <c r="C610" i="4"/>
  <c r="M610" i="4" s="1"/>
  <c r="O610" i="4"/>
  <c r="A611" i="4"/>
  <c r="K611" i="4" s="1"/>
  <c r="B611" i="4"/>
  <c r="L611" i="4" s="1"/>
  <c r="C611" i="4"/>
  <c r="M611" i="4" s="1"/>
  <c r="O611" i="4"/>
  <c r="A612" i="4"/>
  <c r="K612" i="4" s="1"/>
  <c r="B612" i="4"/>
  <c r="L612" i="4" s="1"/>
  <c r="C612" i="4"/>
  <c r="M612" i="4" s="1"/>
  <c r="O612" i="4"/>
  <c r="A613" i="4"/>
  <c r="K613" i="4" s="1"/>
  <c r="B613" i="4"/>
  <c r="L613" i="4" s="1"/>
  <c r="C613" i="4"/>
  <c r="M613" i="4" s="1"/>
  <c r="O613" i="4"/>
  <c r="A614" i="4"/>
  <c r="K614" i="4" s="1"/>
  <c r="B614" i="4"/>
  <c r="L614" i="4" s="1"/>
  <c r="C614" i="4"/>
  <c r="M614" i="4" s="1"/>
  <c r="O614" i="4"/>
  <c r="A615" i="4"/>
  <c r="K615" i="4" s="1"/>
  <c r="B615" i="4"/>
  <c r="L615" i="4" s="1"/>
  <c r="C615" i="4"/>
  <c r="O615" i="4"/>
  <c r="A616" i="4"/>
  <c r="K616" i="4" s="1"/>
  <c r="B616" i="4"/>
  <c r="L616" i="4" s="1"/>
  <c r="C616" i="4"/>
  <c r="M616" i="4" s="1"/>
  <c r="O616" i="4"/>
  <c r="A617" i="4"/>
  <c r="K617" i="4" s="1"/>
  <c r="B617" i="4"/>
  <c r="L617" i="4" s="1"/>
  <c r="C617" i="4"/>
  <c r="M617" i="4" s="1"/>
  <c r="O617" i="4"/>
  <c r="A618" i="4"/>
  <c r="K618" i="4" s="1"/>
  <c r="B618" i="4"/>
  <c r="L618" i="4" s="1"/>
  <c r="C618" i="4"/>
  <c r="M618" i="4" s="1"/>
  <c r="O618" i="4"/>
  <c r="A619" i="4"/>
  <c r="K619" i="4" s="1"/>
  <c r="B619" i="4"/>
  <c r="L619" i="4" s="1"/>
  <c r="C619" i="4"/>
  <c r="M619" i="4" s="1"/>
  <c r="O619" i="4"/>
  <c r="A620" i="4"/>
  <c r="K620" i="4" s="1"/>
  <c r="B620" i="4"/>
  <c r="L620" i="4" s="1"/>
  <c r="C620" i="4"/>
  <c r="M620" i="4" s="1"/>
  <c r="O620" i="4"/>
  <c r="A621" i="4"/>
  <c r="K621" i="4" s="1"/>
  <c r="B621" i="4"/>
  <c r="L621" i="4" s="1"/>
  <c r="C621" i="4"/>
  <c r="M621" i="4" s="1"/>
  <c r="O621" i="4"/>
  <c r="A622" i="4"/>
  <c r="K622" i="4" s="1"/>
  <c r="B622" i="4"/>
  <c r="L622" i="4" s="1"/>
  <c r="C622" i="4"/>
  <c r="M622" i="4" s="1"/>
  <c r="O622" i="4"/>
  <c r="A623" i="4"/>
  <c r="K623" i="4" s="1"/>
  <c r="B623" i="4"/>
  <c r="L623" i="4" s="1"/>
  <c r="C623" i="4"/>
  <c r="M623" i="4" s="1"/>
  <c r="O623" i="4"/>
  <c r="A624" i="4"/>
  <c r="K624" i="4" s="1"/>
  <c r="B624" i="4"/>
  <c r="C624" i="4"/>
  <c r="M624" i="4" s="1"/>
  <c r="O624" i="4"/>
  <c r="A625" i="4"/>
  <c r="K625" i="4" s="1"/>
  <c r="B625" i="4"/>
  <c r="L625" i="4" s="1"/>
  <c r="C625" i="4"/>
  <c r="M625" i="4" s="1"/>
  <c r="O625" i="4"/>
  <c r="A626" i="4"/>
  <c r="K626" i="4" s="1"/>
  <c r="B626" i="4"/>
  <c r="L626" i="4" s="1"/>
  <c r="C626" i="4"/>
  <c r="M626" i="4" s="1"/>
  <c r="O626" i="4"/>
  <c r="A627" i="4"/>
  <c r="K627" i="4" s="1"/>
  <c r="B627" i="4"/>
  <c r="L627" i="4" s="1"/>
  <c r="C627" i="4"/>
  <c r="M627" i="4" s="1"/>
  <c r="O627" i="4"/>
  <c r="A628" i="4"/>
  <c r="K628" i="4" s="1"/>
  <c r="B628" i="4"/>
  <c r="L628" i="4" s="1"/>
  <c r="C628" i="4"/>
  <c r="M628" i="4" s="1"/>
  <c r="O628" i="4"/>
  <c r="A629" i="4"/>
  <c r="K629" i="4" s="1"/>
  <c r="B629" i="4"/>
  <c r="L629" i="4" s="1"/>
  <c r="C629" i="4"/>
  <c r="M629" i="4" s="1"/>
  <c r="O629" i="4"/>
  <c r="A630" i="4"/>
  <c r="K630" i="4" s="1"/>
  <c r="B630" i="4"/>
  <c r="L630" i="4" s="1"/>
  <c r="C630" i="4"/>
  <c r="M630" i="4" s="1"/>
  <c r="O630" i="4"/>
  <c r="A631" i="4"/>
  <c r="K631" i="4" s="1"/>
  <c r="B631" i="4"/>
  <c r="L631" i="4" s="1"/>
  <c r="C631" i="4"/>
  <c r="M631" i="4" s="1"/>
  <c r="O631" i="4"/>
  <c r="A632" i="4"/>
  <c r="K632" i="4" s="1"/>
  <c r="B632" i="4"/>
  <c r="L632" i="4" s="1"/>
  <c r="C632" i="4"/>
  <c r="M632" i="4" s="1"/>
  <c r="O632" i="4"/>
  <c r="A633" i="4"/>
  <c r="K633" i="4" s="1"/>
  <c r="B633" i="4"/>
  <c r="L633" i="4" s="1"/>
  <c r="C633" i="4"/>
  <c r="M633" i="4" s="1"/>
  <c r="O633" i="4"/>
  <c r="A634" i="4"/>
  <c r="K634" i="4" s="1"/>
  <c r="B634" i="4"/>
  <c r="L634" i="4" s="1"/>
  <c r="C634" i="4"/>
  <c r="M634" i="4" s="1"/>
  <c r="O634" i="4"/>
  <c r="A635" i="4"/>
  <c r="K635" i="4" s="1"/>
  <c r="B635" i="4"/>
  <c r="L635" i="4" s="1"/>
  <c r="C635" i="4"/>
  <c r="M635" i="4" s="1"/>
  <c r="O635" i="4"/>
  <c r="A636" i="4"/>
  <c r="K636" i="4" s="1"/>
  <c r="B636" i="4"/>
  <c r="L636" i="4" s="1"/>
  <c r="C636" i="4"/>
  <c r="M636" i="4" s="1"/>
  <c r="O636" i="4"/>
  <c r="A637" i="4"/>
  <c r="K637" i="4" s="1"/>
  <c r="B637" i="4"/>
  <c r="L637" i="4" s="1"/>
  <c r="C637" i="4"/>
  <c r="M637" i="4" s="1"/>
  <c r="O637" i="4"/>
  <c r="A638" i="4"/>
  <c r="K638" i="4" s="1"/>
  <c r="B638" i="4"/>
  <c r="L638" i="4" s="1"/>
  <c r="C638" i="4"/>
  <c r="M638" i="4" s="1"/>
  <c r="O638" i="4"/>
  <c r="A639" i="4"/>
  <c r="K639" i="4" s="1"/>
  <c r="B639" i="4"/>
  <c r="L639" i="4" s="1"/>
  <c r="C639" i="4"/>
  <c r="M639" i="4" s="1"/>
  <c r="O639" i="4"/>
  <c r="A640" i="4"/>
  <c r="K640" i="4" s="1"/>
  <c r="B640" i="4"/>
  <c r="L640" i="4" s="1"/>
  <c r="C640" i="4"/>
  <c r="M640" i="4" s="1"/>
  <c r="O640" i="4"/>
  <c r="A641" i="4"/>
  <c r="K641" i="4" s="1"/>
  <c r="B641" i="4"/>
  <c r="L641" i="4" s="1"/>
  <c r="C641" i="4"/>
  <c r="M641" i="4" s="1"/>
  <c r="O641" i="4"/>
  <c r="A642" i="4"/>
  <c r="K642" i="4" s="1"/>
  <c r="B642" i="4"/>
  <c r="L642" i="4" s="1"/>
  <c r="C642" i="4"/>
  <c r="M642" i="4" s="1"/>
  <c r="O642" i="4"/>
  <c r="A643" i="4"/>
  <c r="K643" i="4" s="1"/>
  <c r="B643" i="4"/>
  <c r="L643" i="4" s="1"/>
  <c r="C643" i="4"/>
  <c r="M643" i="4" s="1"/>
  <c r="O643" i="4"/>
  <c r="A644" i="4"/>
  <c r="K644" i="4" s="1"/>
  <c r="B644" i="4"/>
  <c r="L644" i="4" s="1"/>
  <c r="C644" i="4"/>
  <c r="M644" i="4" s="1"/>
  <c r="O644" i="4"/>
  <c r="A645" i="4"/>
  <c r="K645" i="4" s="1"/>
  <c r="B645" i="4"/>
  <c r="L645" i="4" s="1"/>
  <c r="C645" i="4"/>
  <c r="M645" i="4" s="1"/>
  <c r="O645" i="4"/>
  <c r="A646" i="4"/>
  <c r="K646" i="4" s="1"/>
  <c r="B646" i="4"/>
  <c r="L646" i="4" s="1"/>
  <c r="C646" i="4"/>
  <c r="M646" i="4" s="1"/>
  <c r="O646" i="4"/>
  <c r="A647" i="4"/>
  <c r="K647" i="4" s="1"/>
  <c r="B647" i="4"/>
  <c r="L647" i="4" s="1"/>
  <c r="C647" i="4"/>
  <c r="M647" i="4" s="1"/>
  <c r="O647" i="4"/>
  <c r="A648" i="4"/>
  <c r="K648" i="4" s="1"/>
  <c r="B648" i="4"/>
  <c r="L648" i="4" s="1"/>
  <c r="C648" i="4"/>
  <c r="M648" i="4" s="1"/>
  <c r="O648" i="4"/>
  <c r="A649" i="4"/>
  <c r="K649" i="4" s="1"/>
  <c r="B649" i="4"/>
  <c r="L649" i="4" s="1"/>
  <c r="C649" i="4"/>
  <c r="M649" i="4" s="1"/>
  <c r="O649" i="4"/>
  <c r="A650" i="4"/>
  <c r="K650" i="4" s="1"/>
  <c r="B650" i="4"/>
  <c r="L650" i="4" s="1"/>
  <c r="C650" i="4"/>
  <c r="M650" i="4" s="1"/>
  <c r="O650" i="4"/>
  <c r="A651" i="4"/>
  <c r="K651" i="4" s="1"/>
  <c r="B651" i="4"/>
  <c r="L651" i="4" s="1"/>
  <c r="C651" i="4"/>
  <c r="M651" i="4" s="1"/>
  <c r="O651" i="4"/>
  <c r="A652" i="4"/>
  <c r="K652" i="4" s="1"/>
  <c r="B652" i="4"/>
  <c r="L652" i="4" s="1"/>
  <c r="C652" i="4"/>
  <c r="M652" i="4" s="1"/>
  <c r="O652" i="4"/>
  <c r="A653" i="4"/>
  <c r="K653" i="4" s="1"/>
  <c r="B653" i="4"/>
  <c r="L653" i="4" s="1"/>
  <c r="C653" i="4"/>
  <c r="M653" i="4" s="1"/>
  <c r="O653" i="4"/>
  <c r="A654" i="4"/>
  <c r="K654" i="4" s="1"/>
  <c r="B654" i="4"/>
  <c r="C654" i="4"/>
  <c r="M654" i="4" s="1"/>
  <c r="O654" i="4"/>
  <c r="A655" i="4"/>
  <c r="K655" i="4" s="1"/>
  <c r="B655" i="4"/>
  <c r="L655" i="4" s="1"/>
  <c r="C655" i="4"/>
  <c r="M655" i="4" s="1"/>
  <c r="O655" i="4"/>
  <c r="A656" i="4"/>
  <c r="K656" i="4" s="1"/>
  <c r="B656" i="4"/>
  <c r="L656" i="4" s="1"/>
  <c r="C656" i="4"/>
  <c r="M656" i="4" s="1"/>
  <c r="O656" i="4"/>
  <c r="A657" i="4"/>
  <c r="K657" i="4" s="1"/>
  <c r="B657" i="4"/>
  <c r="L657" i="4" s="1"/>
  <c r="C657" i="4"/>
  <c r="M657" i="4" s="1"/>
  <c r="O657" i="4"/>
  <c r="A658" i="4"/>
  <c r="K658" i="4" s="1"/>
  <c r="B658" i="4"/>
  <c r="L658" i="4" s="1"/>
  <c r="C658" i="4"/>
  <c r="M658" i="4" s="1"/>
  <c r="O658" i="4"/>
  <c r="A659" i="4"/>
  <c r="K659" i="4" s="1"/>
  <c r="B659" i="4"/>
  <c r="L659" i="4" s="1"/>
  <c r="C659" i="4"/>
  <c r="M659" i="4" s="1"/>
  <c r="O659" i="4"/>
  <c r="A660" i="4"/>
  <c r="K660" i="4" s="1"/>
  <c r="B660" i="4"/>
  <c r="L660" i="4" s="1"/>
  <c r="C660" i="4"/>
  <c r="M660" i="4" s="1"/>
  <c r="O660" i="4"/>
  <c r="A661" i="4"/>
  <c r="K661" i="4" s="1"/>
  <c r="B661" i="4"/>
  <c r="L661" i="4" s="1"/>
  <c r="C661" i="4"/>
  <c r="M661" i="4" s="1"/>
  <c r="O661" i="4"/>
  <c r="A662" i="4"/>
  <c r="K662" i="4" s="1"/>
  <c r="B662" i="4"/>
  <c r="L662" i="4" s="1"/>
  <c r="C662" i="4"/>
  <c r="M662" i="4" s="1"/>
  <c r="O662" i="4"/>
  <c r="A663" i="4"/>
  <c r="K663" i="4" s="1"/>
  <c r="B663" i="4"/>
  <c r="L663" i="4" s="1"/>
  <c r="C663" i="4"/>
  <c r="M663" i="4" s="1"/>
  <c r="O663" i="4"/>
  <c r="A664" i="4"/>
  <c r="K664" i="4" s="1"/>
  <c r="B664" i="4"/>
  <c r="L664" i="4" s="1"/>
  <c r="C664" i="4"/>
  <c r="M664" i="4" s="1"/>
  <c r="O664" i="4"/>
  <c r="A665" i="4"/>
  <c r="K665" i="4" s="1"/>
  <c r="B665" i="4"/>
  <c r="L665" i="4" s="1"/>
  <c r="C665" i="4"/>
  <c r="M665" i="4" s="1"/>
  <c r="O665" i="4"/>
  <c r="A666" i="4"/>
  <c r="K666" i="4" s="1"/>
  <c r="B666" i="4"/>
  <c r="L666" i="4" s="1"/>
  <c r="C666" i="4"/>
  <c r="M666" i="4" s="1"/>
  <c r="O666" i="4"/>
  <c r="A667" i="4"/>
  <c r="K667" i="4" s="1"/>
  <c r="B667" i="4"/>
  <c r="L667" i="4" s="1"/>
  <c r="C667" i="4"/>
  <c r="M667" i="4" s="1"/>
  <c r="O667" i="4"/>
  <c r="A668" i="4"/>
  <c r="K668" i="4" s="1"/>
  <c r="B668" i="4"/>
  <c r="L668" i="4" s="1"/>
  <c r="C668" i="4"/>
  <c r="M668" i="4" s="1"/>
  <c r="O668" i="4"/>
  <c r="A669" i="4"/>
  <c r="K669" i="4" s="1"/>
  <c r="B669" i="4"/>
  <c r="L669" i="4" s="1"/>
  <c r="C669" i="4"/>
  <c r="M669" i="4" s="1"/>
  <c r="O669" i="4"/>
  <c r="A670" i="4"/>
  <c r="K670" i="4" s="1"/>
  <c r="B670" i="4"/>
  <c r="L670" i="4" s="1"/>
  <c r="C670" i="4"/>
  <c r="M670" i="4" s="1"/>
  <c r="O670" i="4"/>
  <c r="A671" i="4"/>
  <c r="K671" i="4" s="1"/>
  <c r="B671" i="4"/>
  <c r="L671" i="4" s="1"/>
  <c r="C671" i="4"/>
  <c r="M671" i="4" s="1"/>
  <c r="O671" i="4"/>
  <c r="A672" i="4"/>
  <c r="K672" i="4" s="1"/>
  <c r="B672" i="4"/>
  <c r="L672" i="4" s="1"/>
  <c r="C672" i="4"/>
  <c r="M672" i="4" s="1"/>
  <c r="O672" i="4"/>
  <c r="A673" i="4"/>
  <c r="K673" i="4" s="1"/>
  <c r="B673" i="4"/>
  <c r="L673" i="4" s="1"/>
  <c r="C673" i="4"/>
  <c r="M673" i="4" s="1"/>
  <c r="O673" i="4"/>
  <c r="A674" i="4"/>
  <c r="K674" i="4" s="1"/>
  <c r="B674" i="4"/>
  <c r="L674" i="4" s="1"/>
  <c r="C674" i="4"/>
  <c r="M674" i="4" s="1"/>
  <c r="O674" i="4"/>
  <c r="A675" i="4"/>
  <c r="K675" i="4" s="1"/>
  <c r="B675" i="4"/>
  <c r="L675" i="4" s="1"/>
  <c r="C675" i="4"/>
  <c r="M675" i="4" s="1"/>
  <c r="O675" i="4"/>
  <c r="A676" i="4"/>
  <c r="K676" i="4" s="1"/>
  <c r="B676" i="4"/>
  <c r="L676" i="4" s="1"/>
  <c r="C676" i="4"/>
  <c r="M676" i="4" s="1"/>
  <c r="O676" i="4"/>
  <c r="A677" i="4"/>
  <c r="K677" i="4" s="1"/>
  <c r="B677" i="4"/>
  <c r="L677" i="4" s="1"/>
  <c r="C677" i="4"/>
  <c r="M677" i="4" s="1"/>
  <c r="O677" i="4"/>
  <c r="A678" i="4"/>
  <c r="K678" i="4" s="1"/>
  <c r="B678" i="4"/>
  <c r="L678" i="4" s="1"/>
  <c r="C678" i="4"/>
  <c r="M678" i="4" s="1"/>
  <c r="O678" i="4"/>
  <c r="A679" i="4"/>
  <c r="K679" i="4" s="1"/>
  <c r="B679" i="4"/>
  <c r="L679" i="4" s="1"/>
  <c r="C679" i="4"/>
  <c r="M679" i="4" s="1"/>
  <c r="O679" i="4"/>
  <c r="A680" i="4"/>
  <c r="K680" i="4" s="1"/>
  <c r="B680" i="4"/>
  <c r="L680" i="4" s="1"/>
  <c r="C680" i="4"/>
  <c r="M680" i="4" s="1"/>
  <c r="O680" i="4"/>
  <c r="A681" i="4"/>
  <c r="K681" i="4" s="1"/>
  <c r="B681" i="4"/>
  <c r="L681" i="4" s="1"/>
  <c r="C681" i="4"/>
  <c r="M681" i="4" s="1"/>
  <c r="O681" i="4"/>
  <c r="A682" i="4"/>
  <c r="K682" i="4" s="1"/>
  <c r="B682" i="4"/>
  <c r="L682" i="4" s="1"/>
  <c r="C682" i="4"/>
  <c r="M682" i="4" s="1"/>
  <c r="O682" i="4"/>
  <c r="A683" i="4"/>
  <c r="K683" i="4" s="1"/>
  <c r="B683" i="4"/>
  <c r="L683" i="4" s="1"/>
  <c r="C683" i="4"/>
  <c r="M683" i="4" s="1"/>
  <c r="O683" i="4"/>
  <c r="A684" i="4"/>
  <c r="K684" i="4" s="1"/>
  <c r="B684" i="4"/>
  <c r="L684" i="4" s="1"/>
  <c r="C684" i="4"/>
  <c r="M684" i="4" s="1"/>
  <c r="O684" i="4"/>
  <c r="A685" i="4"/>
  <c r="K685" i="4" s="1"/>
  <c r="B685" i="4"/>
  <c r="L685" i="4" s="1"/>
  <c r="C685" i="4"/>
  <c r="M685" i="4" s="1"/>
  <c r="O685" i="4"/>
  <c r="A686" i="4"/>
  <c r="K686" i="4" s="1"/>
  <c r="B686" i="4"/>
  <c r="L686" i="4" s="1"/>
  <c r="C686" i="4"/>
  <c r="M686" i="4" s="1"/>
  <c r="O686" i="4"/>
  <c r="A687" i="4"/>
  <c r="K687" i="4" s="1"/>
  <c r="B687" i="4"/>
  <c r="L687" i="4" s="1"/>
  <c r="C687" i="4"/>
  <c r="M687" i="4" s="1"/>
  <c r="O687" i="4"/>
  <c r="A688" i="4"/>
  <c r="K688" i="4" s="1"/>
  <c r="B688" i="4"/>
  <c r="L688" i="4" s="1"/>
  <c r="C688" i="4"/>
  <c r="M688" i="4" s="1"/>
  <c r="O688" i="4"/>
  <c r="A689" i="4"/>
  <c r="K689" i="4" s="1"/>
  <c r="B689" i="4"/>
  <c r="L689" i="4" s="1"/>
  <c r="C689" i="4"/>
  <c r="M689" i="4" s="1"/>
  <c r="O689" i="4"/>
  <c r="A690" i="4"/>
  <c r="K690" i="4" s="1"/>
  <c r="B690" i="4"/>
  <c r="L690" i="4" s="1"/>
  <c r="C690" i="4"/>
  <c r="M690" i="4" s="1"/>
  <c r="O690" i="4"/>
  <c r="A691" i="4"/>
  <c r="K691" i="4" s="1"/>
  <c r="B691" i="4"/>
  <c r="L691" i="4" s="1"/>
  <c r="C691" i="4"/>
  <c r="M691" i="4" s="1"/>
  <c r="O691" i="4"/>
  <c r="A692" i="4"/>
  <c r="K692" i="4" s="1"/>
  <c r="B692" i="4"/>
  <c r="L692" i="4" s="1"/>
  <c r="C692" i="4"/>
  <c r="M692" i="4" s="1"/>
  <c r="O692" i="4"/>
  <c r="A693" i="4"/>
  <c r="K693" i="4" s="1"/>
  <c r="B693" i="4"/>
  <c r="L693" i="4" s="1"/>
  <c r="C693" i="4"/>
  <c r="M693" i="4" s="1"/>
  <c r="O693" i="4"/>
  <c r="A694" i="4"/>
  <c r="K694" i="4" s="1"/>
  <c r="B694" i="4"/>
  <c r="L694" i="4" s="1"/>
  <c r="C694" i="4"/>
  <c r="M694" i="4" s="1"/>
  <c r="O694" i="4"/>
  <c r="A695" i="4"/>
  <c r="K695" i="4" s="1"/>
  <c r="B695" i="4"/>
  <c r="L695" i="4" s="1"/>
  <c r="C695" i="4"/>
  <c r="M695" i="4" s="1"/>
  <c r="O695" i="4"/>
  <c r="A696" i="4"/>
  <c r="K696" i="4" s="1"/>
  <c r="B696" i="4"/>
  <c r="L696" i="4" s="1"/>
  <c r="C696" i="4"/>
  <c r="M696" i="4" s="1"/>
  <c r="O696" i="4"/>
  <c r="A697" i="4"/>
  <c r="K697" i="4" s="1"/>
  <c r="B697" i="4"/>
  <c r="L697" i="4" s="1"/>
  <c r="C697" i="4"/>
  <c r="M697" i="4" s="1"/>
  <c r="O697" i="4"/>
  <c r="A698" i="4"/>
  <c r="K698" i="4" s="1"/>
  <c r="B698" i="4"/>
  <c r="L698" i="4" s="1"/>
  <c r="C698" i="4"/>
  <c r="M698" i="4" s="1"/>
  <c r="O698" i="4"/>
  <c r="A699" i="4"/>
  <c r="K699" i="4" s="1"/>
  <c r="B699" i="4"/>
  <c r="L699" i="4" s="1"/>
  <c r="C699" i="4"/>
  <c r="M699" i="4" s="1"/>
  <c r="O699" i="4"/>
  <c r="A700" i="4"/>
  <c r="K700" i="4" s="1"/>
  <c r="B700" i="4"/>
  <c r="L700" i="4" s="1"/>
  <c r="C700" i="4"/>
  <c r="M700" i="4" s="1"/>
  <c r="O700" i="4"/>
  <c r="A701" i="4"/>
  <c r="K701" i="4" s="1"/>
  <c r="B701" i="4"/>
  <c r="L701" i="4" s="1"/>
  <c r="C701" i="4"/>
  <c r="M701" i="4" s="1"/>
  <c r="O701" i="4"/>
  <c r="A702" i="4"/>
  <c r="K702" i="4" s="1"/>
  <c r="B702" i="4"/>
  <c r="L702" i="4" s="1"/>
  <c r="C702" i="4"/>
  <c r="M702" i="4" s="1"/>
  <c r="O702" i="4"/>
  <c r="A703" i="4"/>
  <c r="K703" i="4" s="1"/>
  <c r="B703" i="4"/>
  <c r="L703" i="4" s="1"/>
  <c r="C703" i="4"/>
  <c r="M703" i="4" s="1"/>
  <c r="O703" i="4"/>
  <c r="A704" i="4"/>
  <c r="K704" i="4" s="1"/>
  <c r="B704" i="4"/>
  <c r="C704" i="4"/>
  <c r="M704" i="4" s="1"/>
  <c r="O704" i="4"/>
  <c r="A705" i="4"/>
  <c r="K705" i="4" s="1"/>
  <c r="B705" i="4"/>
  <c r="L705" i="4" s="1"/>
  <c r="C705" i="4"/>
  <c r="M705" i="4" s="1"/>
  <c r="O705" i="4"/>
  <c r="A706" i="4"/>
  <c r="K706" i="4" s="1"/>
  <c r="B706" i="4"/>
  <c r="L706" i="4" s="1"/>
  <c r="C706" i="4"/>
  <c r="M706" i="4" s="1"/>
  <c r="O706" i="4"/>
  <c r="A707" i="4"/>
  <c r="K707" i="4" s="1"/>
  <c r="B707" i="4"/>
  <c r="L707" i="4" s="1"/>
  <c r="C707" i="4"/>
  <c r="M707" i="4" s="1"/>
  <c r="O707" i="4"/>
  <c r="A708" i="4"/>
  <c r="K708" i="4" s="1"/>
  <c r="B708" i="4"/>
  <c r="L708" i="4" s="1"/>
  <c r="C708" i="4"/>
  <c r="M708" i="4" s="1"/>
  <c r="O708" i="4"/>
  <c r="A709" i="4"/>
  <c r="K709" i="4" s="1"/>
  <c r="B709" i="4"/>
  <c r="L709" i="4" s="1"/>
  <c r="C709" i="4"/>
  <c r="M709" i="4" s="1"/>
  <c r="O709" i="4"/>
  <c r="A710" i="4"/>
  <c r="K710" i="4" s="1"/>
  <c r="B710" i="4"/>
  <c r="L710" i="4" s="1"/>
  <c r="C710" i="4"/>
  <c r="M710" i="4" s="1"/>
  <c r="O710" i="4"/>
  <c r="A711" i="4"/>
  <c r="K711" i="4" s="1"/>
  <c r="B711" i="4"/>
  <c r="L711" i="4" s="1"/>
  <c r="C711" i="4"/>
  <c r="M711" i="4" s="1"/>
  <c r="O711" i="4"/>
  <c r="A712" i="4"/>
  <c r="K712" i="4" s="1"/>
  <c r="B712" i="4"/>
  <c r="L712" i="4" s="1"/>
  <c r="C712" i="4"/>
  <c r="M712" i="4" s="1"/>
  <c r="O712" i="4"/>
  <c r="A713" i="4"/>
  <c r="K713" i="4" s="1"/>
  <c r="B713" i="4"/>
  <c r="L713" i="4" s="1"/>
  <c r="C713" i="4"/>
  <c r="O713" i="4"/>
  <c r="A714" i="4"/>
  <c r="K714" i="4" s="1"/>
  <c r="B714" i="4"/>
  <c r="L714" i="4" s="1"/>
  <c r="C714" i="4"/>
  <c r="M714" i="4" s="1"/>
  <c r="O714" i="4"/>
  <c r="A715" i="4"/>
  <c r="K715" i="4" s="1"/>
  <c r="B715" i="4"/>
  <c r="L715" i="4" s="1"/>
  <c r="C715" i="4"/>
  <c r="M715" i="4" s="1"/>
  <c r="O715" i="4"/>
  <c r="A716" i="4"/>
  <c r="K716" i="4" s="1"/>
  <c r="B716" i="4"/>
  <c r="L716" i="4" s="1"/>
  <c r="C716" i="4"/>
  <c r="M716" i="4" s="1"/>
  <c r="O716" i="4"/>
  <c r="A717" i="4"/>
  <c r="K717" i="4" s="1"/>
  <c r="B717" i="4"/>
  <c r="L717" i="4" s="1"/>
  <c r="C717" i="4"/>
  <c r="M717" i="4" s="1"/>
  <c r="O717" i="4"/>
  <c r="A718" i="4"/>
  <c r="K718" i="4" s="1"/>
  <c r="B718" i="4"/>
  <c r="L718" i="4" s="1"/>
  <c r="C718" i="4"/>
  <c r="M718" i="4" s="1"/>
  <c r="O718" i="4"/>
  <c r="A719" i="4"/>
  <c r="K719" i="4" s="1"/>
  <c r="B719" i="4"/>
  <c r="L719" i="4" s="1"/>
  <c r="C719" i="4"/>
  <c r="M719" i="4" s="1"/>
  <c r="O719" i="4"/>
  <c r="A720" i="4"/>
  <c r="K720" i="4" s="1"/>
  <c r="B720" i="4"/>
  <c r="L720" i="4" s="1"/>
  <c r="C720" i="4"/>
  <c r="M720" i="4" s="1"/>
  <c r="O720" i="4"/>
  <c r="A721" i="4"/>
  <c r="K721" i="4" s="1"/>
  <c r="B721" i="4"/>
  <c r="L721" i="4" s="1"/>
  <c r="C721" i="4"/>
  <c r="M721" i="4" s="1"/>
  <c r="O721" i="4"/>
  <c r="A722" i="4"/>
  <c r="K722" i="4" s="1"/>
  <c r="B722" i="4"/>
  <c r="L722" i="4" s="1"/>
  <c r="C722" i="4"/>
  <c r="M722" i="4" s="1"/>
  <c r="O722" i="4"/>
  <c r="A723" i="4"/>
  <c r="K723" i="4" s="1"/>
  <c r="B723" i="4"/>
  <c r="L723" i="4" s="1"/>
  <c r="C723" i="4"/>
  <c r="M723" i="4" s="1"/>
  <c r="O723" i="4"/>
  <c r="A724" i="4"/>
  <c r="K724" i="4" s="1"/>
  <c r="B724" i="4"/>
  <c r="L724" i="4" s="1"/>
  <c r="C724" i="4"/>
  <c r="M724" i="4" s="1"/>
  <c r="O724" i="4"/>
  <c r="A725" i="4"/>
  <c r="K725" i="4" s="1"/>
  <c r="B725" i="4"/>
  <c r="L725" i="4" s="1"/>
  <c r="C725" i="4"/>
  <c r="M725" i="4" s="1"/>
  <c r="O725" i="4"/>
  <c r="A726" i="4"/>
  <c r="K726" i="4" s="1"/>
  <c r="B726" i="4"/>
  <c r="L726" i="4" s="1"/>
  <c r="C726" i="4"/>
  <c r="M726" i="4" s="1"/>
  <c r="O726" i="4"/>
  <c r="A727" i="4"/>
  <c r="K727" i="4" s="1"/>
  <c r="B727" i="4"/>
  <c r="L727" i="4" s="1"/>
  <c r="C727" i="4"/>
  <c r="M727" i="4" s="1"/>
  <c r="O727" i="4"/>
  <c r="A728" i="4"/>
  <c r="K728" i="4" s="1"/>
  <c r="B728" i="4"/>
  <c r="L728" i="4" s="1"/>
  <c r="C728" i="4"/>
  <c r="M728" i="4" s="1"/>
  <c r="O728" i="4"/>
  <c r="A729" i="4"/>
  <c r="K729" i="4" s="1"/>
  <c r="B729" i="4"/>
  <c r="L729" i="4" s="1"/>
  <c r="C729" i="4"/>
  <c r="M729" i="4" s="1"/>
  <c r="O729" i="4"/>
  <c r="A730" i="4"/>
  <c r="K730" i="4" s="1"/>
  <c r="B730" i="4"/>
  <c r="L730" i="4" s="1"/>
  <c r="C730" i="4"/>
  <c r="M730" i="4" s="1"/>
  <c r="O730" i="4"/>
  <c r="A731" i="4"/>
  <c r="K731" i="4" s="1"/>
  <c r="B731" i="4"/>
  <c r="L731" i="4" s="1"/>
  <c r="C731" i="4"/>
  <c r="M731" i="4" s="1"/>
  <c r="O731" i="4"/>
  <c r="A732" i="4"/>
  <c r="K732" i="4" s="1"/>
  <c r="B732" i="4"/>
  <c r="L732" i="4" s="1"/>
  <c r="C732" i="4"/>
  <c r="M732" i="4" s="1"/>
  <c r="O732" i="4"/>
  <c r="A733" i="4"/>
  <c r="K733" i="4" s="1"/>
  <c r="B733" i="4"/>
  <c r="L733" i="4" s="1"/>
  <c r="C733" i="4"/>
  <c r="M733" i="4" s="1"/>
  <c r="O733" i="4"/>
  <c r="A734" i="4"/>
  <c r="K734" i="4" s="1"/>
  <c r="B734" i="4"/>
  <c r="L734" i="4" s="1"/>
  <c r="C734" i="4"/>
  <c r="O734" i="4"/>
  <c r="A735" i="4"/>
  <c r="K735" i="4" s="1"/>
  <c r="B735" i="4"/>
  <c r="L735" i="4" s="1"/>
  <c r="C735" i="4"/>
  <c r="M735" i="4" s="1"/>
  <c r="O735" i="4"/>
  <c r="A736" i="4"/>
  <c r="K736" i="4" s="1"/>
  <c r="B736" i="4"/>
  <c r="L736" i="4" s="1"/>
  <c r="C736" i="4"/>
  <c r="M736" i="4" s="1"/>
  <c r="O736" i="4"/>
  <c r="A737" i="4"/>
  <c r="K737" i="4" s="1"/>
  <c r="B737" i="4"/>
  <c r="L737" i="4" s="1"/>
  <c r="C737" i="4"/>
  <c r="M737" i="4" s="1"/>
  <c r="O737" i="4"/>
  <c r="A738" i="4"/>
  <c r="K738" i="4" s="1"/>
  <c r="B738" i="4"/>
  <c r="L738" i="4" s="1"/>
  <c r="C738" i="4"/>
  <c r="M738" i="4" s="1"/>
  <c r="O738" i="4"/>
  <c r="A739" i="4"/>
  <c r="K739" i="4" s="1"/>
  <c r="B739" i="4"/>
  <c r="L739" i="4" s="1"/>
  <c r="C739" i="4"/>
  <c r="M739" i="4" s="1"/>
  <c r="O739" i="4"/>
  <c r="A740" i="4"/>
  <c r="K740" i="4" s="1"/>
  <c r="B740" i="4"/>
  <c r="L740" i="4" s="1"/>
  <c r="C740" i="4"/>
  <c r="M740" i="4" s="1"/>
  <c r="O740" i="4"/>
  <c r="A741" i="4"/>
  <c r="K741" i="4" s="1"/>
  <c r="B741" i="4"/>
  <c r="L741" i="4" s="1"/>
  <c r="C741" i="4"/>
  <c r="M741" i="4" s="1"/>
  <c r="O741" i="4"/>
  <c r="A742" i="4"/>
  <c r="K742" i="4" s="1"/>
  <c r="B742" i="4"/>
  <c r="L742" i="4" s="1"/>
  <c r="C742" i="4"/>
  <c r="M742" i="4" s="1"/>
  <c r="O742" i="4"/>
  <c r="A743" i="4"/>
  <c r="K743" i="4" s="1"/>
  <c r="B743" i="4"/>
  <c r="L743" i="4" s="1"/>
  <c r="C743" i="4"/>
  <c r="M743" i="4" s="1"/>
  <c r="O743" i="4"/>
  <c r="A744" i="4"/>
  <c r="K744" i="4" s="1"/>
  <c r="B744" i="4"/>
  <c r="L744" i="4" s="1"/>
  <c r="C744" i="4"/>
  <c r="M744" i="4" s="1"/>
  <c r="O744" i="4"/>
  <c r="A745" i="4"/>
  <c r="K745" i="4" s="1"/>
  <c r="B745" i="4"/>
  <c r="L745" i="4" s="1"/>
  <c r="C745" i="4"/>
  <c r="M745" i="4" s="1"/>
  <c r="O745" i="4"/>
  <c r="A746" i="4"/>
  <c r="K746" i="4" s="1"/>
  <c r="B746" i="4"/>
  <c r="L746" i="4" s="1"/>
  <c r="C746" i="4"/>
  <c r="M746" i="4" s="1"/>
  <c r="O746" i="4"/>
  <c r="A747" i="4"/>
  <c r="K747" i="4" s="1"/>
  <c r="B747" i="4"/>
  <c r="L747" i="4" s="1"/>
  <c r="C747" i="4"/>
  <c r="M747" i="4" s="1"/>
  <c r="O747" i="4"/>
  <c r="A748" i="4"/>
  <c r="K748" i="4" s="1"/>
  <c r="B748" i="4"/>
  <c r="L748" i="4" s="1"/>
  <c r="C748" i="4"/>
  <c r="M748" i="4" s="1"/>
  <c r="O748" i="4"/>
  <c r="A749" i="4"/>
  <c r="K749" i="4" s="1"/>
  <c r="B749" i="4"/>
  <c r="L749" i="4" s="1"/>
  <c r="C749" i="4"/>
  <c r="M749" i="4" s="1"/>
  <c r="O749" i="4"/>
  <c r="A750" i="4"/>
  <c r="K750" i="4" s="1"/>
  <c r="B750" i="4"/>
  <c r="L750" i="4" s="1"/>
  <c r="C750" i="4"/>
  <c r="M750" i="4" s="1"/>
  <c r="O750" i="4"/>
  <c r="A751" i="4"/>
  <c r="K751" i="4" s="1"/>
  <c r="B751" i="4"/>
  <c r="L751" i="4" s="1"/>
  <c r="C751" i="4"/>
  <c r="M751" i="4" s="1"/>
  <c r="O751" i="4"/>
  <c r="A752" i="4"/>
  <c r="K752" i="4" s="1"/>
  <c r="B752" i="4"/>
  <c r="C752" i="4"/>
  <c r="M752" i="4" s="1"/>
  <c r="O752" i="4"/>
  <c r="A753" i="4"/>
  <c r="K753" i="4" s="1"/>
  <c r="B753" i="4"/>
  <c r="L753" i="4" s="1"/>
  <c r="C753" i="4"/>
  <c r="M753" i="4" s="1"/>
  <c r="O753" i="4"/>
  <c r="A754" i="4"/>
  <c r="K754" i="4" s="1"/>
  <c r="B754" i="4"/>
  <c r="L754" i="4" s="1"/>
  <c r="C754" i="4"/>
  <c r="M754" i="4" s="1"/>
  <c r="O754" i="4"/>
  <c r="A755" i="4"/>
  <c r="K755" i="4" s="1"/>
  <c r="B755" i="4"/>
  <c r="L755" i="4" s="1"/>
  <c r="C755" i="4"/>
  <c r="M755" i="4" s="1"/>
  <c r="O755" i="4"/>
  <c r="A756" i="4"/>
  <c r="K756" i="4" s="1"/>
  <c r="B756" i="4"/>
  <c r="L756" i="4" s="1"/>
  <c r="C756" i="4"/>
  <c r="M756" i="4" s="1"/>
  <c r="O756" i="4"/>
  <c r="A757" i="4"/>
  <c r="K757" i="4" s="1"/>
  <c r="B757" i="4"/>
  <c r="L757" i="4" s="1"/>
  <c r="C757" i="4"/>
  <c r="M757" i="4" s="1"/>
  <c r="O757" i="4"/>
  <c r="A758" i="4"/>
  <c r="K758" i="4" s="1"/>
  <c r="B758" i="4"/>
  <c r="L758" i="4" s="1"/>
  <c r="C758" i="4"/>
  <c r="M758" i="4" s="1"/>
  <c r="O758" i="4"/>
  <c r="A759" i="4"/>
  <c r="K759" i="4" s="1"/>
  <c r="B759" i="4"/>
  <c r="L759" i="4" s="1"/>
  <c r="C759" i="4"/>
  <c r="M759" i="4" s="1"/>
  <c r="O759" i="4"/>
  <c r="A760" i="4"/>
  <c r="K760" i="4" s="1"/>
  <c r="B760" i="4"/>
  <c r="L760" i="4" s="1"/>
  <c r="C760" i="4"/>
  <c r="M760" i="4" s="1"/>
  <c r="O760" i="4"/>
  <c r="A761" i="4"/>
  <c r="K761" i="4" s="1"/>
  <c r="B761" i="4"/>
  <c r="L761" i="4" s="1"/>
  <c r="C761" i="4"/>
  <c r="M761" i="4" s="1"/>
  <c r="O761" i="4"/>
  <c r="A762" i="4"/>
  <c r="K762" i="4" s="1"/>
  <c r="B762" i="4"/>
  <c r="L762" i="4" s="1"/>
  <c r="C762" i="4"/>
  <c r="M762" i="4" s="1"/>
  <c r="O762" i="4"/>
  <c r="A763" i="4"/>
  <c r="K763" i="4" s="1"/>
  <c r="B763" i="4"/>
  <c r="L763" i="4" s="1"/>
  <c r="C763" i="4"/>
  <c r="M763" i="4" s="1"/>
  <c r="O763" i="4"/>
  <c r="A764" i="4"/>
  <c r="K764" i="4" s="1"/>
  <c r="B764" i="4"/>
  <c r="L764" i="4" s="1"/>
  <c r="C764" i="4"/>
  <c r="M764" i="4" s="1"/>
  <c r="O764" i="4"/>
  <c r="A765" i="4"/>
  <c r="K765" i="4" s="1"/>
  <c r="B765" i="4"/>
  <c r="L765" i="4" s="1"/>
  <c r="C765" i="4"/>
  <c r="M765" i="4" s="1"/>
  <c r="O765" i="4"/>
  <c r="A766" i="4"/>
  <c r="K766" i="4" s="1"/>
  <c r="B766" i="4"/>
  <c r="L766" i="4" s="1"/>
  <c r="C766" i="4"/>
  <c r="M766" i="4" s="1"/>
  <c r="O766" i="4"/>
  <c r="A767" i="4"/>
  <c r="K767" i="4" s="1"/>
  <c r="B767" i="4"/>
  <c r="L767" i="4" s="1"/>
  <c r="C767" i="4"/>
  <c r="M767" i="4" s="1"/>
  <c r="O767" i="4"/>
  <c r="A768" i="4"/>
  <c r="K768" i="4" s="1"/>
  <c r="B768" i="4"/>
  <c r="L768" i="4" s="1"/>
  <c r="C768" i="4"/>
  <c r="M768" i="4" s="1"/>
  <c r="O768" i="4"/>
  <c r="A769" i="4"/>
  <c r="K769" i="4" s="1"/>
  <c r="B769" i="4"/>
  <c r="L769" i="4" s="1"/>
  <c r="C769" i="4"/>
  <c r="O769" i="4"/>
  <c r="A770" i="4"/>
  <c r="K770" i="4" s="1"/>
  <c r="B770" i="4"/>
  <c r="L770" i="4" s="1"/>
  <c r="C770" i="4"/>
  <c r="O770" i="4"/>
  <c r="A771" i="4"/>
  <c r="K771" i="4" s="1"/>
  <c r="B771" i="4"/>
  <c r="L771" i="4" s="1"/>
  <c r="C771" i="4"/>
  <c r="M771" i="4" s="1"/>
  <c r="O771" i="4"/>
  <c r="A772" i="4"/>
  <c r="K772" i="4" s="1"/>
  <c r="B772" i="4"/>
  <c r="L772" i="4" s="1"/>
  <c r="C772" i="4"/>
  <c r="M772" i="4" s="1"/>
  <c r="O772" i="4"/>
  <c r="A773" i="4"/>
  <c r="K773" i="4" s="1"/>
  <c r="B773" i="4"/>
  <c r="L773" i="4" s="1"/>
  <c r="C773" i="4"/>
  <c r="M773" i="4" s="1"/>
  <c r="O773" i="4"/>
  <c r="A774" i="4"/>
  <c r="K774" i="4" s="1"/>
  <c r="B774" i="4"/>
  <c r="L774" i="4" s="1"/>
  <c r="C774" i="4"/>
  <c r="M774" i="4" s="1"/>
  <c r="O774" i="4"/>
  <c r="A775" i="4"/>
  <c r="K775" i="4" s="1"/>
  <c r="B775" i="4"/>
  <c r="L775" i="4" s="1"/>
  <c r="C775" i="4"/>
  <c r="M775" i="4" s="1"/>
  <c r="O775" i="4"/>
  <c r="A776" i="4"/>
  <c r="K776" i="4" s="1"/>
  <c r="B776" i="4"/>
  <c r="L776" i="4" s="1"/>
  <c r="C776" i="4"/>
  <c r="M776" i="4" s="1"/>
  <c r="O776" i="4"/>
  <c r="A777" i="4"/>
  <c r="K777" i="4" s="1"/>
  <c r="B777" i="4"/>
  <c r="L777" i="4" s="1"/>
  <c r="C777" i="4"/>
  <c r="O777" i="4"/>
  <c r="A778" i="4"/>
  <c r="K778" i="4" s="1"/>
  <c r="B778" i="4"/>
  <c r="L778" i="4" s="1"/>
  <c r="C778" i="4"/>
  <c r="M778" i="4" s="1"/>
  <c r="O778" i="4"/>
  <c r="A779" i="4"/>
  <c r="K779" i="4" s="1"/>
  <c r="B779" i="4"/>
  <c r="L779" i="4" s="1"/>
  <c r="C779" i="4"/>
  <c r="M779" i="4" s="1"/>
  <c r="O779" i="4"/>
  <c r="A780" i="4"/>
  <c r="K780" i="4" s="1"/>
  <c r="B780" i="4"/>
  <c r="L780" i="4" s="1"/>
  <c r="C780" i="4"/>
  <c r="M780" i="4" s="1"/>
  <c r="O780" i="4"/>
  <c r="A781" i="4"/>
  <c r="K781" i="4" s="1"/>
  <c r="B781" i="4"/>
  <c r="L781" i="4" s="1"/>
  <c r="C781" i="4"/>
  <c r="M781" i="4" s="1"/>
  <c r="O781" i="4"/>
  <c r="A782" i="4"/>
  <c r="K782" i="4" s="1"/>
  <c r="B782" i="4"/>
  <c r="L782" i="4" s="1"/>
  <c r="C782" i="4"/>
  <c r="M782" i="4" s="1"/>
  <c r="O782" i="4"/>
  <c r="A783" i="4"/>
  <c r="K783" i="4" s="1"/>
  <c r="B783" i="4"/>
  <c r="L783" i="4" s="1"/>
  <c r="C783" i="4"/>
  <c r="M783" i="4" s="1"/>
  <c r="O783" i="4"/>
  <c r="A784" i="4"/>
  <c r="K784" i="4" s="1"/>
  <c r="B784" i="4"/>
  <c r="L784" i="4" s="1"/>
  <c r="C784" i="4"/>
  <c r="M784" i="4" s="1"/>
  <c r="O784" i="4"/>
  <c r="A785" i="4"/>
  <c r="K785" i="4" s="1"/>
  <c r="B785" i="4"/>
  <c r="L785" i="4" s="1"/>
  <c r="C785" i="4"/>
  <c r="M785" i="4" s="1"/>
  <c r="O785" i="4"/>
  <c r="A786" i="4"/>
  <c r="K786" i="4" s="1"/>
  <c r="B786" i="4"/>
  <c r="L786" i="4" s="1"/>
  <c r="C786" i="4"/>
  <c r="M786" i="4" s="1"/>
  <c r="O786" i="4"/>
  <c r="A787" i="4"/>
  <c r="K787" i="4" s="1"/>
  <c r="B787" i="4"/>
  <c r="L787" i="4" s="1"/>
  <c r="C787" i="4"/>
  <c r="M787" i="4" s="1"/>
  <c r="O787" i="4"/>
  <c r="A788" i="4"/>
  <c r="K788" i="4" s="1"/>
  <c r="B788" i="4"/>
  <c r="L788" i="4" s="1"/>
  <c r="C788" i="4"/>
  <c r="M788" i="4" s="1"/>
  <c r="O788" i="4"/>
  <c r="A789" i="4"/>
  <c r="K789" i="4" s="1"/>
  <c r="B789" i="4"/>
  <c r="L789" i="4" s="1"/>
  <c r="C789" i="4"/>
  <c r="M789" i="4" s="1"/>
  <c r="O789" i="4"/>
  <c r="A790" i="4"/>
  <c r="K790" i="4" s="1"/>
  <c r="B790" i="4"/>
  <c r="L790" i="4" s="1"/>
  <c r="C790" i="4"/>
  <c r="O790" i="4"/>
  <c r="A791" i="4"/>
  <c r="K791" i="4" s="1"/>
  <c r="B791" i="4"/>
  <c r="L791" i="4" s="1"/>
  <c r="C791" i="4"/>
  <c r="O791" i="4"/>
  <c r="A792" i="4"/>
  <c r="K792" i="4" s="1"/>
  <c r="B792" i="4"/>
  <c r="L792" i="4" s="1"/>
  <c r="C792" i="4"/>
  <c r="M792" i="4" s="1"/>
  <c r="O792" i="4"/>
  <c r="A793" i="4"/>
  <c r="K793" i="4" s="1"/>
  <c r="B793" i="4"/>
  <c r="L793" i="4" s="1"/>
  <c r="C793" i="4"/>
  <c r="O793" i="4"/>
  <c r="A794" i="4"/>
  <c r="K794" i="4" s="1"/>
  <c r="B794" i="4"/>
  <c r="L794" i="4" s="1"/>
  <c r="C794" i="4"/>
  <c r="M794" i="4" s="1"/>
  <c r="O794" i="4"/>
  <c r="A795" i="4"/>
  <c r="K795" i="4" s="1"/>
  <c r="B795" i="4"/>
  <c r="L795" i="4" s="1"/>
  <c r="C795" i="4"/>
  <c r="M795" i="4" s="1"/>
  <c r="O795" i="4"/>
  <c r="A796" i="4"/>
  <c r="K796" i="4" s="1"/>
  <c r="B796" i="4"/>
  <c r="L796" i="4" s="1"/>
  <c r="C796" i="4"/>
  <c r="M796" i="4" s="1"/>
  <c r="O796" i="4"/>
  <c r="A797" i="4"/>
  <c r="K797" i="4" s="1"/>
  <c r="B797" i="4"/>
  <c r="L797" i="4" s="1"/>
  <c r="C797" i="4"/>
  <c r="M797" i="4" s="1"/>
  <c r="O797" i="4"/>
  <c r="A798" i="4"/>
  <c r="K798" i="4" s="1"/>
  <c r="B798" i="4"/>
  <c r="L798" i="4" s="1"/>
  <c r="C798" i="4"/>
  <c r="M798" i="4" s="1"/>
  <c r="O798" i="4"/>
  <c r="A799" i="4"/>
  <c r="K799" i="4" s="1"/>
  <c r="B799" i="4"/>
  <c r="L799" i="4" s="1"/>
  <c r="C799" i="4"/>
  <c r="M799" i="4" s="1"/>
  <c r="O799" i="4"/>
  <c r="A800" i="4"/>
  <c r="K800" i="4" s="1"/>
  <c r="B800" i="4"/>
  <c r="L800" i="4" s="1"/>
  <c r="C800" i="4"/>
  <c r="M800" i="4" s="1"/>
  <c r="O800" i="4"/>
  <c r="A801" i="4"/>
  <c r="K801" i="4" s="1"/>
  <c r="B801" i="4"/>
  <c r="L801" i="4" s="1"/>
  <c r="C801" i="4"/>
  <c r="M801" i="4" s="1"/>
  <c r="O801" i="4"/>
  <c r="A802" i="4"/>
  <c r="K802" i="4" s="1"/>
  <c r="B802" i="4"/>
  <c r="L802" i="4" s="1"/>
  <c r="C802" i="4"/>
  <c r="M802" i="4" s="1"/>
  <c r="O802" i="4"/>
  <c r="A803" i="4"/>
  <c r="K803" i="4" s="1"/>
  <c r="B803" i="4"/>
  <c r="L803" i="4" s="1"/>
  <c r="C803" i="4"/>
  <c r="M803" i="4" s="1"/>
  <c r="O803" i="4"/>
  <c r="A804" i="4"/>
  <c r="K804" i="4" s="1"/>
  <c r="B804" i="4"/>
  <c r="L804" i="4" s="1"/>
  <c r="C804" i="4"/>
  <c r="M804" i="4" s="1"/>
  <c r="O804" i="4"/>
  <c r="A805" i="4"/>
  <c r="K805" i="4" s="1"/>
  <c r="B805" i="4"/>
  <c r="L805" i="4" s="1"/>
  <c r="C805" i="4"/>
  <c r="M805" i="4" s="1"/>
  <c r="O805" i="4"/>
  <c r="A806" i="4"/>
  <c r="K806" i="4" s="1"/>
  <c r="B806" i="4"/>
  <c r="L806" i="4" s="1"/>
  <c r="C806" i="4"/>
  <c r="O806" i="4"/>
  <c r="A807" i="4"/>
  <c r="K807" i="4" s="1"/>
  <c r="B807" i="4"/>
  <c r="L807" i="4" s="1"/>
  <c r="C807" i="4"/>
  <c r="O807" i="4"/>
  <c r="A808" i="4"/>
  <c r="K808" i="4" s="1"/>
  <c r="B808" i="4"/>
  <c r="L808" i="4" s="1"/>
  <c r="C808" i="4"/>
  <c r="O808" i="4"/>
  <c r="A809" i="4"/>
  <c r="K809" i="4" s="1"/>
  <c r="B809" i="4"/>
  <c r="L809" i="4" s="1"/>
  <c r="C809" i="4"/>
  <c r="M809" i="4" s="1"/>
  <c r="O809" i="4"/>
  <c r="A810" i="4"/>
  <c r="K810" i="4" s="1"/>
  <c r="B810" i="4"/>
  <c r="L810" i="4" s="1"/>
  <c r="C810" i="4"/>
  <c r="M810" i="4" s="1"/>
  <c r="O810" i="4"/>
  <c r="A811" i="4"/>
  <c r="K811" i="4" s="1"/>
  <c r="B811" i="4"/>
  <c r="L811" i="4" s="1"/>
  <c r="C811" i="4"/>
  <c r="M811" i="4" s="1"/>
  <c r="O811" i="4"/>
  <c r="A812" i="4"/>
  <c r="K812" i="4" s="1"/>
  <c r="B812" i="4"/>
  <c r="C812" i="4"/>
  <c r="O812" i="4"/>
  <c r="A813" i="4"/>
  <c r="K813" i="4" s="1"/>
  <c r="B813" i="4"/>
  <c r="L813" i="4" s="1"/>
  <c r="C813" i="4"/>
  <c r="M813" i="4" s="1"/>
  <c r="O813" i="4"/>
  <c r="A814" i="4"/>
  <c r="K814" i="4" s="1"/>
  <c r="B814" i="4"/>
  <c r="L814" i="4" s="1"/>
  <c r="C814" i="4"/>
  <c r="M814" i="4" s="1"/>
  <c r="O814" i="4"/>
  <c r="A815" i="4"/>
  <c r="K815" i="4" s="1"/>
  <c r="B815" i="4"/>
  <c r="L815" i="4" s="1"/>
  <c r="C815" i="4"/>
  <c r="O815" i="4"/>
  <c r="A816" i="4"/>
  <c r="B816" i="4"/>
  <c r="I816" i="4" s="1"/>
  <c r="C816" i="4"/>
  <c r="O816" i="4"/>
  <c r="A817" i="4"/>
  <c r="K817" i="4" s="1"/>
  <c r="B817" i="4"/>
  <c r="L817" i="4" s="1"/>
  <c r="C817" i="4"/>
  <c r="M817" i="4" s="1"/>
  <c r="O817" i="4"/>
  <c r="A818" i="4"/>
  <c r="K818" i="4" s="1"/>
  <c r="B818" i="4"/>
  <c r="L818" i="4" s="1"/>
  <c r="C818" i="4"/>
  <c r="M818" i="4" s="1"/>
  <c r="O818" i="4"/>
  <c r="A819" i="4"/>
  <c r="K819" i="4" s="1"/>
  <c r="B819" i="4"/>
  <c r="L819" i="4" s="1"/>
  <c r="C819" i="4"/>
  <c r="M819" i="4" s="1"/>
  <c r="O819" i="4"/>
  <c r="A820" i="4"/>
  <c r="K820" i="4" s="1"/>
  <c r="B820" i="4"/>
  <c r="L820" i="4" s="1"/>
  <c r="C820" i="4"/>
  <c r="M820" i="4" s="1"/>
  <c r="O820" i="4"/>
  <c r="A821" i="4"/>
  <c r="K821" i="4" s="1"/>
  <c r="B821" i="4"/>
  <c r="L821" i="4" s="1"/>
  <c r="C821" i="4"/>
  <c r="M821" i="4" s="1"/>
  <c r="O821" i="4"/>
  <c r="A822" i="4"/>
  <c r="K822" i="4" s="1"/>
  <c r="B822" i="4"/>
  <c r="L822" i="4" s="1"/>
  <c r="C822" i="4"/>
  <c r="M822" i="4" s="1"/>
  <c r="O822" i="4"/>
  <c r="A823" i="4"/>
  <c r="K823" i="4" s="1"/>
  <c r="B823" i="4"/>
  <c r="L823" i="4" s="1"/>
  <c r="C823" i="4"/>
  <c r="M823" i="4" s="1"/>
  <c r="O823" i="4"/>
  <c r="A824" i="4"/>
  <c r="K824" i="4" s="1"/>
  <c r="B824" i="4"/>
  <c r="L824" i="4" s="1"/>
  <c r="C824" i="4"/>
  <c r="M824" i="4" s="1"/>
  <c r="O824" i="4"/>
  <c r="A825" i="4"/>
  <c r="K825" i="4" s="1"/>
  <c r="B825" i="4"/>
  <c r="L825" i="4" s="1"/>
  <c r="C825" i="4"/>
  <c r="M825" i="4" s="1"/>
  <c r="O825" i="4"/>
  <c r="A826" i="4"/>
  <c r="K826" i="4" s="1"/>
  <c r="B826" i="4"/>
  <c r="L826" i="4" s="1"/>
  <c r="C826" i="4"/>
  <c r="M826" i="4" s="1"/>
  <c r="O826" i="4"/>
  <c r="A827" i="4"/>
  <c r="K827" i="4" s="1"/>
  <c r="B827" i="4"/>
  <c r="L827" i="4" s="1"/>
  <c r="C827" i="4"/>
  <c r="M827" i="4" s="1"/>
  <c r="O827" i="4"/>
  <c r="A828" i="4"/>
  <c r="K828" i="4" s="1"/>
  <c r="B828" i="4"/>
  <c r="L828" i="4" s="1"/>
  <c r="C828" i="4"/>
  <c r="M828" i="4" s="1"/>
  <c r="O828" i="4"/>
  <c r="A829" i="4"/>
  <c r="K829" i="4" s="1"/>
  <c r="B829" i="4"/>
  <c r="L829" i="4" s="1"/>
  <c r="C829" i="4"/>
  <c r="M829" i="4" s="1"/>
  <c r="O829" i="4"/>
  <c r="A830" i="4"/>
  <c r="K830" i="4" s="1"/>
  <c r="B830" i="4"/>
  <c r="L830" i="4" s="1"/>
  <c r="C830" i="4"/>
  <c r="M830" i="4" s="1"/>
  <c r="O830" i="4"/>
  <c r="A831" i="4"/>
  <c r="K831" i="4" s="1"/>
  <c r="B831" i="4"/>
  <c r="L831" i="4" s="1"/>
  <c r="C831" i="4"/>
  <c r="M831" i="4" s="1"/>
  <c r="O831" i="4"/>
  <c r="A832" i="4"/>
  <c r="K832" i="4" s="1"/>
  <c r="B832" i="4"/>
  <c r="L832" i="4" s="1"/>
  <c r="C832" i="4"/>
  <c r="M832" i="4" s="1"/>
  <c r="O832" i="4"/>
  <c r="A833" i="4"/>
  <c r="K833" i="4" s="1"/>
  <c r="B833" i="4"/>
  <c r="L833" i="4" s="1"/>
  <c r="C833" i="4"/>
  <c r="M833" i="4" s="1"/>
  <c r="O833" i="4"/>
  <c r="A834" i="4"/>
  <c r="K834" i="4" s="1"/>
  <c r="B834" i="4"/>
  <c r="L834" i="4" s="1"/>
  <c r="C834" i="4"/>
  <c r="M834" i="4" s="1"/>
  <c r="O834" i="4"/>
  <c r="A835" i="4"/>
  <c r="K835" i="4" s="1"/>
  <c r="B835" i="4"/>
  <c r="L835" i="4" s="1"/>
  <c r="C835" i="4"/>
  <c r="M835" i="4" s="1"/>
  <c r="O835" i="4"/>
  <c r="A836" i="4"/>
  <c r="K836" i="4" s="1"/>
  <c r="B836" i="4"/>
  <c r="L836" i="4" s="1"/>
  <c r="C836" i="4"/>
  <c r="M836" i="4" s="1"/>
  <c r="O836" i="4"/>
  <c r="A837" i="4"/>
  <c r="K837" i="4" s="1"/>
  <c r="B837" i="4"/>
  <c r="L837" i="4" s="1"/>
  <c r="C837" i="4"/>
  <c r="M837" i="4" s="1"/>
  <c r="O837" i="4"/>
  <c r="A838" i="4"/>
  <c r="K838" i="4" s="1"/>
  <c r="B838" i="4"/>
  <c r="L838" i="4" s="1"/>
  <c r="C838" i="4"/>
  <c r="M838" i="4" s="1"/>
  <c r="O838" i="4"/>
  <c r="A839" i="4"/>
  <c r="K839" i="4" s="1"/>
  <c r="B839" i="4"/>
  <c r="L839" i="4" s="1"/>
  <c r="C839" i="4"/>
  <c r="O839" i="4"/>
  <c r="A840" i="4"/>
  <c r="K840" i="4" s="1"/>
  <c r="B840" i="4"/>
  <c r="L840" i="4" s="1"/>
  <c r="C840" i="4"/>
  <c r="M840" i="4" s="1"/>
  <c r="O840" i="4"/>
  <c r="A841" i="4"/>
  <c r="K841" i="4" s="1"/>
  <c r="B841" i="4"/>
  <c r="L841" i="4" s="1"/>
  <c r="C841" i="4"/>
  <c r="M841" i="4" s="1"/>
  <c r="O841" i="4"/>
  <c r="A842" i="4"/>
  <c r="B842" i="4"/>
  <c r="L842" i="4" s="1"/>
  <c r="C842" i="4"/>
  <c r="O842" i="4"/>
  <c r="A843" i="4"/>
  <c r="B843" i="4"/>
  <c r="L843" i="4" s="1"/>
  <c r="C843" i="4"/>
  <c r="O843" i="4"/>
  <c r="A844" i="4"/>
  <c r="K844" i="4" s="1"/>
  <c r="B844" i="4"/>
  <c r="L844" i="4" s="1"/>
  <c r="C844" i="4"/>
  <c r="M844" i="4" s="1"/>
  <c r="O844" i="4"/>
  <c r="A845" i="4"/>
  <c r="B845" i="4"/>
  <c r="L845" i="4" s="1"/>
  <c r="C845" i="4"/>
  <c r="M845" i="4" s="1"/>
  <c r="O845" i="4"/>
  <c r="A846" i="4"/>
  <c r="B846" i="4"/>
  <c r="L846" i="4" s="1"/>
  <c r="C846" i="4"/>
  <c r="M846" i="4" s="1"/>
  <c r="O846" i="4"/>
  <c r="A847" i="4"/>
  <c r="K847" i="4" s="1"/>
  <c r="B847" i="4"/>
  <c r="L847" i="4" s="1"/>
  <c r="C847" i="4"/>
  <c r="M847" i="4" s="1"/>
  <c r="O847" i="4"/>
  <c r="A848" i="4"/>
  <c r="B848" i="4"/>
  <c r="L848" i="4" s="1"/>
  <c r="C848" i="4"/>
  <c r="M848" i="4" s="1"/>
  <c r="O848" i="4"/>
  <c r="A849" i="4"/>
  <c r="K849" i="4" s="1"/>
  <c r="B849" i="4"/>
  <c r="C849" i="4"/>
  <c r="M849" i="4" s="1"/>
  <c r="O849" i="4"/>
  <c r="A850" i="4"/>
  <c r="K850" i="4" s="1"/>
  <c r="B850" i="4"/>
  <c r="L850" i="4" s="1"/>
  <c r="C850" i="4"/>
  <c r="M850" i="4" s="1"/>
  <c r="O850" i="4"/>
  <c r="A851" i="4"/>
  <c r="K851" i="4" s="1"/>
  <c r="B851" i="4"/>
  <c r="C851" i="4"/>
  <c r="M851" i="4" s="1"/>
  <c r="O851" i="4"/>
  <c r="A852" i="4"/>
  <c r="B852" i="4"/>
  <c r="L852" i="4" s="1"/>
  <c r="C852" i="4"/>
  <c r="M852" i="4" s="1"/>
  <c r="O852" i="4"/>
  <c r="A853" i="4"/>
  <c r="B853" i="4"/>
  <c r="L853" i="4" s="1"/>
  <c r="C853" i="4"/>
  <c r="M853" i="4" s="1"/>
  <c r="O853" i="4"/>
  <c r="A854" i="4"/>
  <c r="B854" i="4"/>
  <c r="L854" i="4" s="1"/>
  <c r="C854" i="4"/>
  <c r="M854" i="4" s="1"/>
  <c r="O854" i="4"/>
  <c r="A855" i="4"/>
  <c r="K855" i="4" s="1"/>
  <c r="B855" i="4"/>
  <c r="C855" i="4"/>
  <c r="M855" i="4" s="1"/>
  <c r="O855" i="4"/>
  <c r="A856" i="4"/>
  <c r="K856" i="4" s="1"/>
  <c r="B856" i="4"/>
  <c r="C856" i="4"/>
  <c r="M856" i="4" s="1"/>
  <c r="O856" i="4"/>
  <c r="A857" i="4"/>
  <c r="B857" i="4"/>
  <c r="C857" i="4"/>
  <c r="M857" i="4" s="1"/>
  <c r="O857" i="4"/>
  <c r="A858" i="4"/>
  <c r="B858" i="4"/>
  <c r="C858" i="4"/>
  <c r="O858" i="4"/>
  <c r="A859" i="4"/>
  <c r="B859" i="4"/>
  <c r="C859" i="4"/>
  <c r="M859" i="4" s="1"/>
  <c r="O859" i="4"/>
  <c r="A860" i="4"/>
  <c r="B860" i="4"/>
  <c r="L860" i="4" s="1"/>
  <c r="C860" i="4"/>
  <c r="O860" i="4"/>
  <c r="A861" i="4"/>
  <c r="K861" i="4" s="1"/>
  <c r="B861" i="4"/>
  <c r="L861" i="4" s="1"/>
  <c r="C861" i="4"/>
  <c r="M861" i="4" s="1"/>
  <c r="O861" i="4"/>
  <c r="A862" i="4"/>
  <c r="K862" i="4" s="1"/>
  <c r="B862" i="4"/>
  <c r="L862" i="4" s="1"/>
  <c r="C862" i="4"/>
  <c r="M862" i="4" s="1"/>
  <c r="O862" i="4"/>
  <c r="A863" i="4"/>
  <c r="B863" i="4"/>
  <c r="L863" i="4" s="1"/>
  <c r="C863" i="4"/>
  <c r="O863" i="4"/>
  <c r="A864" i="4"/>
  <c r="B864" i="4"/>
  <c r="C864" i="4"/>
  <c r="O864" i="4"/>
  <c r="A865" i="4"/>
  <c r="B865" i="4"/>
  <c r="C865" i="4"/>
  <c r="M865" i="4" s="1"/>
  <c r="O865" i="4"/>
  <c r="A866" i="4"/>
  <c r="B866" i="4"/>
  <c r="L866" i="4" s="1"/>
  <c r="C866" i="4"/>
  <c r="M866" i="4" s="1"/>
  <c r="O866" i="4"/>
  <c r="A867" i="4"/>
  <c r="B867" i="4"/>
  <c r="L867" i="4" s="1"/>
  <c r="C867" i="4"/>
  <c r="O867" i="4"/>
  <c r="A868" i="4"/>
  <c r="B868" i="4"/>
  <c r="L868" i="4" s="1"/>
  <c r="C868" i="4"/>
  <c r="M868" i="4" s="1"/>
  <c r="O868" i="4"/>
  <c r="A869" i="4"/>
  <c r="B869" i="4"/>
  <c r="L869" i="4" s="1"/>
  <c r="C869" i="4"/>
  <c r="M869" i="4" s="1"/>
  <c r="O869" i="4"/>
  <c r="A870" i="4"/>
  <c r="B870" i="4"/>
  <c r="L870" i="4" s="1"/>
  <c r="C870" i="4"/>
  <c r="O870" i="4"/>
  <c r="A871" i="4"/>
  <c r="B871" i="4"/>
  <c r="C871" i="4"/>
  <c r="M871" i="4" s="1"/>
  <c r="O871" i="4"/>
  <c r="A872" i="4"/>
  <c r="B872" i="4"/>
  <c r="C872" i="4"/>
  <c r="M872" i="4" s="1"/>
  <c r="O872" i="4"/>
  <c r="A873" i="4"/>
  <c r="B873" i="4"/>
  <c r="C873" i="4"/>
  <c r="O873" i="4"/>
  <c r="A874" i="4"/>
  <c r="K874" i="4" s="1"/>
  <c r="B874" i="4"/>
  <c r="C874" i="4"/>
  <c r="O874" i="4"/>
  <c r="A875" i="4"/>
  <c r="B875" i="4"/>
  <c r="C875" i="4"/>
  <c r="M875" i="4" s="1"/>
  <c r="O875" i="4"/>
  <c r="A876" i="4"/>
  <c r="B876" i="4"/>
  <c r="C876" i="4"/>
  <c r="M876" i="4" s="1"/>
  <c r="O876" i="4"/>
  <c r="A877" i="4"/>
  <c r="H877" i="4" s="1"/>
  <c r="B877" i="4"/>
  <c r="C877" i="4"/>
  <c r="M877" i="4" s="1"/>
  <c r="O877" i="4"/>
  <c r="A878" i="4"/>
  <c r="B878" i="4"/>
  <c r="L878" i="4" s="1"/>
  <c r="C878" i="4"/>
  <c r="O878" i="4"/>
  <c r="A879" i="4"/>
  <c r="B879" i="4"/>
  <c r="C879" i="4"/>
  <c r="M879" i="4" s="1"/>
  <c r="O879" i="4"/>
  <c r="A880" i="4"/>
  <c r="B880" i="4"/>
  <c r="C880" i="4"/>
  <c r="O880" i="4"/>
  <c r="A881" i="4"/>
  <c r="AR881" i="4" s="1"/>
  <c r="B881" i="4"/>
  <c r="C881" i="4"/>
  <c r="O881" i="4"/>
  <c r="A882" i="4"/>
  <c r="B882" i="4"/>
  <c r="L882" i="4" s="1"/>
  <c r="C882" i="4"/>
  <c r="O882" i="4"/>
  <c r="A883" i="4"/>
  <c r="B883" i="4"/>
  <c r="C883" i="4"/>
  <c r="J883" i="4" s="1"/>
  <c r="O883" i="4"/>
  <c r="A884" i="4"/>
  <c r="AR884" i="4" s="1"/>
  <c r="B884" i="4"/>
  <c r="L884" i="4" s="1"/>
  <c r="E884" i="4" s="1"/>
  <c r="C884" i="4"/>
  <c r="O884" i="4"/>
  <c r="A885" i="4"/>
  <c r="H885" i="4" s="1"/>
  <c r="B885" i="4"/>
  <c r="C885" i="4"/>
  <c r="M885" i="4" s="1"/>
  <c r="O885" i="4"/>
  <c r="A886" i="4"/>
  <c r="B886" i="4"/>
  <c r="L886" i="4" s="1"/>
  <c r="C886" i="4"/>
  <c r="J886" i="4" s="1"/>
  <c r="O886" i="4"/>
  <c r="A887" i="4"/>
  <c r="B887" i="4"/>
  <c r="L887" i="4" s="1"/>
  <c r="C887" i="4"/>
  <c r="M887" i="4" s="1"/>
  <c r="O887" i="4"/>
  <c r="A888" i="4"/>
  <c r="AR888" i="4" s="1"/>
  <c r="G888" i="4" s="1"/>
  <c r="B888" i="4"/>
  <c r="C888" i="4"/>
  <c r="M888" i="4" s="1"/>
  <c r="O888" i="4"/>
  <c r="A889" i="4"/>
  <c r="H889" i="4" s="1"/>
  <c r="B889" i="4"/>
  <c r="C889" i="4"/>
  <c r="M889" i="4" s="1"/>
  <c r="O889" i="4"/>
  <c r="A890" i="4"/>
  <c r="K890" i="4" s="1"/>
  <c r="B890" i="4"/>
  <c r="L890" i="4" s="1"/>
  <c r="C890" i="4"/>
  <c r="J890" i="4" s="1"/>
  <c r="O890" i="4"/>
  <c r="A891" i="4"/>
  <c r="K891" i="4" s="1"/>
  <c r="B891" i="4"/>
  <c r="L891" i="4" s="1"/>
  <c r="C891" i="4"/>
  <c r="O891" i="4"/>
  <c r="A892" i="4"/>
  <c r="B892" i="4"/>
  <c r="C892" i="4"/>
  <c r="O892" i="4"/>
  <c r="A893" i="4"/>
  <c r="H893" i="4" s="1"/>
  <c r="B893" i="4"/>
  <c r="L893" i="4" s="1"/>
  <c r="C893" i="4"/>
  <c r="O893" i="4"/>
  <c r="A894" i="4"/>
  <c r="AR894" i="4" s="1"/>
  <c r="B894" i="4"/>
  <c r="C894" i="4"/>
  <c r="M894" i="4" s="1"/>
  <c r="O894" i="4"/>
  <c r="A895" i="4"/>
  <c r="B895" i="4"/>
  <c r="C895" i="4"/>
  <c r="O895" i="4"/>
  <c r="A896" i="4"/>
  <c r="B896" i="4"/>
  <c r="L896" i="4" s="1"/>
  <c r="C896" i="4"/>
  <c r="M896" i="4" s="1"/>
  <c r="O896" i="4"/>
  <c r="A897" i="4"/>
  <c r="B897" i="4"/>
  <c r="L897" i="4" s="1"/>
  <c r="C897" i="4"/>
  <c r="M897" i="4" s="1"/>
  <c r="O897" i="4"/>
  <c r="A898" i="4"/>
  <c r="B898" i="4"/>
  <c r="C898" i="4"/>
  <c r="O898" i="4"/>
  <c r="A899" i="4"/>
  <c r="B899" i="4"/>
  <c r="L899" i="4" s="1"/>
  <c r="C899" i="4"/>
  <c r="O899" i="4"/>
  <c r="A900" i="4"/>
  <c r="B900" i="4"/>
  <c r="C900" i="4"/>
  <c r="O900" i="4"/>
  <c r="A901" i="4"/>
  <c r="B901" i="4"/>
  <c r="C901" i="4"/>
  <c r="M901" i="4" s="1"/>
  <c r="O901" i="4"/>
  <c r="A902" i="4"/>
  <c r="B902" i="4"/>
  <c r="L902" i="4" s="1"/>
  <c r="C902" i="4"/>
  <c r="O902" i="4"/>
  <c r="A903" i="4"/>
  <c r="B903" i="4"/>
  <c r="C903" i="4"/>
  <c r="M903" i="4" s="1"/>
  <c r="O903" i="4"/>
  <c r="A904" i="4"/>
  <c r="B904" i="4"/>
  <c r="L904" i="4" s="1"/>
  <c r="C904" i="4"/>
  <c r="M904" i="4" s="1"/>
  <c r="O904" i="4"/>
  <c r="A905" i="4"/>
  <c r="B905" i="4"/>
  <c r="L905" i="4" s="1"/>
  <c r="C905" i="4"/>
  <c r="M905" i="4" s="1"/>
  <c r="O905" i="4"/>
  <c r="A906" i="4"/>
  <c r="H906" i="4" s="1"/>
  <c r="B906" i="4"/>
  <c r="C906" i="4"/>
  <c r="O906" i="4"/>
  <c r="A907" i="4"/>
  <c r="K907" i="4" s="1"/>
  <c r="B907" i="4"/>
  <c r="C907" i="4"/>
  <c r="M907" i="4" s="1"/>
  <c r="O907" i="4"/>
  <c r="A908" i="4"/>
  <c r="K908" i="4" s="1"/>
  <c r="B908" i="4"/>
  <c r="L908" i="4" s="1"/>
  <c r="C908" i="4"/>
  <c r="M908" i="4" s="1"/>
  <c r="O908" i="4"/>
  <c r="A909" i="4"/>
  <c r="B909" i="4"/>
  <c r="C909" i="4"/>
  <c r="J909" i="4" s="1"/>
  <c r="O909" i="4"/>
  <c r="A910" i="4"/>
  <c r="B910" i="4"/>
  <c r="L910" i="4" s="1"/>
  <c r="C910" i="4"/>
  <c r="M910" i="4" s="1"/>
  <c r="O910" i="4"/>
  <c r="A911" i="4"/>
  <c r="B911" i="4"/>
  <c r="L911" i="4" s="1"/>
  <c r="C911" i="4"/>
  <c r="M911" i="4" s="1"/>
  <c r="O911" i="4"/>
  <c r="A912" i="4"/>
  <c r="H912" i="4" s="1"/>
  <c r="B912" i="4"/>
  <c r="L912" i="4" s="1"/>
  <c r="C912" i="4"/>
  <c r="O912" i="4"/>
  <c r="A913" i="4"/>
  <c r="B913" i="4"/>
  <c r="C913" i="4"/>
  <c r="M913" i="4" s="1"/>
  <c r="O913" i="4"/>
  <c r="A914" i="4"/>
  <c r="B914" i="4"/>
  <c r="C914" i="4"/>
  <c r="M914" i="4" s="1"/>
  <c r="O914" i="4"/>
  <c r="A915" i="4"/>
  <c r="B915" i="4"/>
  <c r="C915" i="4"/>
  <c r="O915" i="4"/>
  <c r="A916" i="4"/>
  <c r="B916" i="4"/>
  <c r="L916" i="4" s="1"/>
  <c r="C916" i="4"/>
  <c r="O916" i="4"/>
  <c r="A917" i="4"/>
  <c r="B917" i="4"/>
  <c r="L917" i="4" s="1"/>
  <c r="C917" i="4"/>
  <c r="M917" i="4" s="1"/>
  <c r="O917" i="4"/>
  <c r="A918" i="4"/>
  <c r="B918" i="4"/>
  <c r="C918" i="4"/>
  <c r="M918" i="4" s="1"/>
  <c r="O918" i="4"/>
  <c r="A919" i="4"/>
  <c r="B919" i="4"/>
  <c r="C919" i="4"/>
  <c r="M919" i="4" s="1"/>
  <c r="O919" i="4"/>
  <c r="A920" i="4"/>
  <c r="B920" i="4"/>
  <c r="C920" i="4"/>
  <c r="J920" i="4" s="1"/>
  <c r="O920" i="4"/>
  <c r="A921" i="4"/>
  <c r="B921" i="4"/>
  <c r="C921" i="4"/>
  <c r="M921" i="4" s="1"/>
  <c r="O921" i="4"/>
  <c r="A922" i="4"/>
  <c r="B922" i="4"/>
  <c r="L922" i="4" s="1"/>
  <c r="C922" i="4"/>
  <c r="M922" i="4" s="1"/>
  <c r="O922" i="4"/>
  <c r="A923" i="4"/>
  <c r="B923" i="4"/>
  <c r="C923" i="4"/>
  <c r="M923" i="4" s="1"/>
  <c r="O923" i="4"/>
  <c r="A924" i="4"/>
  <c r="B924" i="4"/>
  <c r="C924" i="4"/>
  <c r="M924" i="4" s="1"/>
  <c r="O924" i="4"/>
  <c r="A925" i="4"/>
  <c r="AR925" i="4" s="1"/>
  <c r="B925" i="4"/>
  <c r="C925" i="4"/>
  <c r="O925" i="4"/>
  <c r="A926" i="4"/>
  <c r="B926" i="4"/>
  <c r="L926" i="4" s="1"/>
  <c r="C926" i="4"/>
  <c r="O926" i="4"/>
  <c r="A927" i="4"/>
  <c r="B927" i="4"/>
  <c r="C927" i="4"/>
  <c r="M927" i="4" s="1"/>
  <c r="O927" i="4"/>
  <c r="A928" i="4"/>
  <c r="B928" i="4"/>
  <c r="L928" i="4" s="1"/>
  <c r="C928" i="4"/>
  <c r="M928" i="4" s="1"/>
  <c r="O928" i="4"/>
  <c r="A929" i="4"/>
  <c r="H929" i="4" s="1"/>
  <c r="B929" i="4"/>
  <c r="L929" i="4" s="1"/>
  <c r="C929" i="4"/>
  <c r="M929" i="4" s="1"/>
  <c r="O929" i="4"/>
  <c r="A930" i="4"/>
  <c r="B930" i="4"/>
  <c r="C930" i="4"/>
  <c r="M930" i="4" s="1"/>
  <c r="O930" i="4"/>
  <c r="A931" i="4"/>
  <c r="B931" i="4"/>
  <c r="C931" i="4"/>
  <c r="M931" i="4" s="1"/>
  <c r="O931" i="4"/>
  <c r="A932" i="4"/>
  <c r="AR932" i="4" s="1"/>
  <c r="G932" i="4" s="1"/>
  <c r="K932" i="4"/>
  <c r="B932" i="4"/>
  <c r="L932" i="4" s="1"/>
  <c r="C932" i="4"/>
  <c r="O932" i="4"/>
  <c r="A933" i="4"/>
  <c r="B933" i="4"/>
  <c r="L933" i="4" s="1"/>
  <c r="C933" i="4"/>
  <c r="M933" i="4" s="1"/>
  <c r="O933" i="4"/>
  <c r="A934" i="4"/>
  <c r="B934" i="4"/>
  <c r="L934" i="4" s="1"/>
  <c r="C934" i="4"/>
  <c r="O934" i="4"/>
  <c r="A935" i="4"/>
  <c r="B935" i="4"/>
  <c r="L935" i="4" s="1"/>
  <c r="C935" i="4"/>
  <c r="O935" i="4"/>
  <c r="A936" i="4"/>
  <c r="B936" i="4"/>
  <c r="L936" i="4" s="1"/>
  <c r="C936" i="4"/>
  <c r="O936" i="4"/>
  <c r="A937" i="4"/>
  <c r="K937" i="4" s="1"/>
  <c r="B937" i="4"/>
  <c r="L937" i="4" s="1"/>
  <c r="C937" i="4"/>
  <c r="M937" i="4" s="1"/>
  <c r="O937" i="4"/>
  <c r="A938" i="4"/>
  <c r="K938" i="4" s="1"/>
  <c r="B938" i="4"/>
  <c r="L938" i="4" s="1"/>
  <c r="C938" i="4"/>
  <c r="O938" i="4"/>
  <c r="A939" i="4"/>
  <c r="K939" i="4" s="1"/>
  <c r="B939" i="4"/>
  <c r="C939" i="4"/>
  <c r="M939" i="4" s="1"/>
  <c r="O939" i="4"/>
  <c r="A940" i="4"/>
  <c r="B940" i="4"/>
  <c r="C940" i="4"/>
  <c r="M940" i="4" s="1"/>
  <c r="O940" i="4"/>
  <c r="A941" i="4"/>
  <c r="B941" i="4"/>
  <c r="L941" i="4" s="1"/>
  <c r="C941" i="4"/>
  <c r="O941" i="4"/>
  <c r="A942" i="4"/>
  <c r="AR942" i="4" s="1"/>
  <c r="G942" i="4" s="1"/>
  <c r="B942" i="4"/>
  <c r="L942" i="4" s="1"/>
  <c r="C942" i="4"/>
  <c r="O942" i="4"/>
  <c r="A943" i="4"/>
  <c r="K943" i="4" s="1"/>
  <c r="B943" i="4"/>
  <c r="L943" i="4" s="1"/>
  <c r="C943" i="4"/>
  <c r="O943" i="4"/>
  <c r="A944" i="4"/>
  <c r="K944" i="4" s="1"/>
  <c r="B944" i="4"/>
  <c r="L944" i="4" s="1"/>
  <c r="C944" i="4"/>
  <c r="O944" i="4"/>
  <c r="A945" i="4"/>
  <c r="K945" i="4" s="1"/>
  <c r="B945" i="4"/>
  <c r="L945" i="4" s="1"/>
  <c r="C945" i="4"/>
  <c r="M945" i="4" s="1"/>
  <c r="O945" i="4"/>
  <c r="A946" i="4"/>
  <c r="K946" i="4" s="1"/>
  <c r="B946" i="4"/>
  <c r="C946" i="4"/>
  <c r="O946" i="4"/>
  <c r="A947" i="4"/>
  <c r="K947" i="4" s="1"/>
  <c r="B947" i="4"/>
  <c r="C947" i="4"/>
  <c r="O947" i="4"/>
  <c r="A948" i="4"/>
  <c r="H948" i="4" s="1"/>
  <c r="B948" i="4"/>
  <c r="C948" i="4"/>
  <c r="M948" i="4" s="1"/>
  <c r="O948" i="4"/>
  <c r="A949" i="4"/>
  <c r="B949" i="4"/>
  <c r="L949" i="4" s="1"/>
  <c r="C949" i="4"/>
  <c r="O949" i="4"/>
  <c r="A950" i="4"/>
  <c r="B950" i="4"/>
  <c r="C950" i="4"/>
  <c r="O950" i="4"/>
  <c r="A951" i="4"/>
  <c r="B951" i="4"/>
  <c r="L951" i="4" s="1"/>
  <c r="C951" i="4"/>
  <c r="O951" i="4"/>
  <c r="A952" i="4"/>
  <c r="B952" i="4"/>
  <c r="C952" i="4"/>
  <c r="O952" i="4"/>
  <c r="A953" i="4"/>
  <c r="B953" i="4"/>
  <c r="L953" i="4" s="1"/>
  <c r="C953" i="4"/>
  <c r="O953" i="4"/>
  <c r="A954" i="4"/>
  <c r="B954" i="4"/>
  <c r="L954" i="4" s="1"/>
  <c r="C954" i="4"/>
  <c r="O954" i="4"/>
  <c r="A955" i="4"/>
  <c r="B955" i="4"/>
  <c r="C955" i="4"/>
  <c r="O955" i="4"/>
  <c r="A956" i="4"/>
  <c r="K956" i="4" s="1"/>
  <c r="B956" i="4"/>
  <c r="C956" i="4"/>
  <c r="O956" i="4"/>
  <c r="A957" i="4"/>
  <c r="AR957" i="4" s="1"/>
  <c r="B957" i="4"/>
  <c r="C957" i="4"/>
  <c r="O957" i="4"/>
  <c r="A958" i="4"/>
  <c r="B958" i="4"/>
  <c r="C958" i="4"/>
  <c r="O958" i="4"/>
  <c r="A959" i="4"/>
  <c r="K959" i="4" s="1"/>
  <c r="B959" i="4"/>
  <c r="C959" i="4"/>
  <c r="O959" i="4"/>
  <c r="A960" i="4"/>
  <c r="B960" i="4"/>
  <c r="L960" i="4" s="1"/>
  <c r="C960" i="4"/>
  <c r="O960" i="4"/>
  <c r="A961" i="4"/>
  <c r="B961" i="4"/>
  <c r="L961" i="4" s="1"/>
  <c r="C961" i="4"/>
  <c r="O961" i="4"/>
  <c r="A962" i="4"/>
  <c r="B962" i="4"/>
  <c r="I962" i="4" s="1"/>
  <c r="C962" i="4"/>
  <c r="M962" i="4" s="1"/>
  <c r="O962" i="4"/>
  <c r="A963" i="4"/>
  <c r="K963" i="4" s="1"/>
  <c r="B963" i="4"/>
  <c r="C963" i="4"/>
  <c r="M963" i="4" s="1"/>
  <c r="F963" i="4" s="1"/>
  <c r="O963" i="4"/>
  <c r="A964" i="4"/>
  <c r="B964" i="4"/>
  <c r="C964" i="4"/>
  <c r="O964" i="4"/>
  <c r="A965" i="4"/>
  <c r="B965" i="4"/>
  <c r="L965" i="4" s="1"/>
  <c r="C965" i="4"/>
  <c r="O965" i="4"/>
  <c r="A966" i="4"/>
  <c r="H966" i="4" s="1"/>
  <c r="B966" i="4"/>
  <c r="C966" i="4"/>
  <c r="M966" i="4" s="1"/>
  <c r="O966" i="4"/>
  <c r="A967" i="4"/>
  <c r="K967" i="4" s="1"/>
  <c r="B967" i="4"/>
  <c r="L967" i="4" s="1"/>
  <c r="C967" i="4"/>
  <c r="M967" i="4" s="1"/>
  <c r="O967" i="4"/>
  <c r="A968" i="4"/>
  <c r="K968" i="4" s="1"/>
  <c r="B968" i="4"/>
  <c r="L968" i="4" s="1"/>
  <c r="C968" i="4"/>
  <c r="O968" i="4"/>
  <c r="A969" i="4"/>
  <c r="B969" i="4"/>
  <c r="L969" i="4" s="1"/>
  <c r="C969" i="4"/>
  <c r="O969" i="4"/>
  <c r="A970" i="4"/>
  <c r="K970" i="4" s="1"/>
  <c r="B970" i="4"/>
  <c r="L970" i="4" s="1"/>
  <c r="C970" i="4"/>
  <c r="O970" i="4"/>
  <c r="A971" i="4"/>
  <c r="B971" i="4"/>
  <c r="L971" i="4" s="1"/>
  <c r="C971" i="4"/>
  <c r="M971" i="4" s="1"/>
  <c r="O971" i="4"/>
  <c r="A972" i="4"/>
  <c r="B972" i="4"/>
  <c r="C972" i="4"/>
  <c r="O972" i="4"/>
  <c r="A973" i="4"/>
  <c r="H973" i="4" s="1"/>
  <c r="B973" i="4"/>
  <c r="L973" i="4" s="1"/>
  <c r="C973" i="4"/>
  <c r="M973" i="4" s="1"/>
  <c r="O973" i="4"/>
  <c r="A974" i="4"/>
  <c r="B974" i="4"/>
  <c r="C974" i="4"/>
  <c r="O974" i="4"/>
  <c r="A975" i="4"/>
  <c r="K975" i="4" s="1"/>
  <c r="B975" i="4"/>
  <c r="L975" i="4" s="1"/>
  <c r="C975" i="4"/>
  <c r="M975" i="4" s="1"/>
  <c r="O975" i="4"/>
  <c r="A976" i="4"/>
  <c r="K976" i="4" s="1"/>
  <c r="B976" i="4"/>
  <c r="C976" i="4"/>
  <c r="M976" i="4" s="1"/>
  <c r="O976" i="4"/>
  <c r="A977" i="4"/>
  <c r="K977" i="4" s="1"/>
  <c r="B977" i="4"/>
  <c r="C977" i="4"/>
  <c r="O977" i="4"/>
  <c r="A978" i="4"/>
  <c r="AR978" i="4" s="1"/>
  <c r="B978" i="4"/>
  <c r="C978" i="4"/>
  <c r="M978" i="4" s="1"/>
  <c r="O978" i="4"/>
  <c r="A979" i="4"/>
  <c r="K979" i="4" s="1"/>
  <c r="B979" i="4"/>
  <c r="L979" i="4" s="1"/>
  <c r="C979" i="4"/>
  <c r="O979" i="4"/>
  <c r="A980" i="4"/>
  <c r="K980" i="4" s="1"/>
  <c r="B980" i="4"/>
  <c r="L980" i="4" s="1"/>
  <c r="C980" i="4"/>
  <c r="O980" i="4"/>
  <c r="A981" i="4"/>
  <c r="B981" i="4"/>
  <c r="C981" i="4"/>
  <c r="O981" i="4"/>
  <c r="A982" i="4"/>
  <c r="K982" i="4" s="1"/>
  <c r="B982" i="4"/>
  <c r="C982" i="4"/>
  <c r="M982" i="4" s="1"/>
  <c r="O982" i="4"/>
  <c r="A983" i="4"/>
  <c r="K983" i="4" s="1"/>
  <c r="B983" i="4"/>
  <c r="L983" i="4" s="1"/>
  <c r="C983" i="4"/>
  <c r="J983" i="4" s="1"/>
  <c r="O983" i="4"/>
  <c r="A984" i="4"/>
  <c r="K984" i="4" s="1"/>
  <c r="B984" i="4"/>
  <c r="C984" i="4"/>
  <c r="J984" i="4" s="1"/>
  <c r="O984" i="4"/>
  <c r="A985" i="4"/>
  <c r="K985" i="4" s="1"/>
  <c r="B985" i="4"/>
  <c r="C985" i="4"/>
  <c r="M985" i="4" s="1"/>
  <c r="O985" i="4"/>
  <c r="A986" i="4"/>
  <c r="B986" i="4"/>
  <c r="I986" i="4" s="1"/>
  <c r="C986" i="4"/>
  <c r="M986" i="4" s="1"/>
  <c r="O986" i="4"/>
  <c r="A987" i="4"/>
  <c r="B987" i="4"/>
  <c r="C987" i="4"/>
  <c r="M987" i="4" s="1"/>
  <c r="O987" i="4"/>
  <c r="A988" i="4"/>
  <c r="H988" i="4" s="1"/>
  <c r="B988" i="4"/>
  <c r="C988" i="4"/>
  <c r="O988" i="4"/>
  <c r="A989" i="4"/>
  <c r="K989" i="4" s="1"/>
  <c r="B989" i="4"/>
  <c r="C989" i="4"/>
  <c r="O989" i="4"/>
  <c r="A990" i="4"/>
  <c r="K990" i="4" s="1"/>
  <c r="B990" i="4"/>
  <c r="C990" i="4"/>
  <c r="M990" i="4" s="1"/>
  <c r="O990" i="4"/>
  <c r="A991" i="4"/>
  <c r="K991" i="4" s="1"/>
  <c r="B991" i="4"/>
  <c r="C991" i="4"/>
  <c r="M991" i="4" s="1"/>
  <c r="O991" i="4"/>
  <c r="A992" i="4"/>
  <c r="K992" i="4" s="1"/>
  <c r="B992" i="4"/>
  <c r="C992" i="4"/>
  <c r="O992" i="4"/>
  <c r="A993" i="4"/>
  <c r="K993" i="4" s="1"/>
  <c r="B993" i="4"/>
  <c r="L993" i="4" s="1"/>
  <c r="C993" i="4"/>
  <c r="M993" i="4" s="1"/>
  <c r="O993" i="4"/>
  <c r="A994" i="4"/>
  <c r="K994" i="4" s="1"/>
  <c r="B994" i="4"/>
  <c r="C994" i="4"/>
  <c r="O994" i="4"/>
  <c r="A995" i="4"/>
  <c r="K995" i="4" s="1"/>
  <c r="B995" i="4"/>
  <c r="L995" i="4" s="1"/>
  <c r="C995" i="4"/>
  <c r="O995" i="4"/>
  <c r="A996" i="4"/>
  <c r="K996" i="4" s="1"/>
  <c r="B996" i="4"/>
  <c r="L996" i="4" s="1"/>
  <c r="C996" i="4"/>
  <c r="O996" i="4"/>
  <c r="A997" i="4"/>
  <c r="K997" i="4" s="1"/>
  <c r="B997" i="4"/>
  <c r="L997" i="4" s="1"/>
  <c r="C997" i="4"/>
  <c r="O997" i="4"/>
  <c r="A998" i="4"/>
  <c r="K998" i="4" s="1"/>
  <c r="B998" i="4"/>
  <c r="C998" i="4"/>
  <c r="O998" i="4"/>
  <c r="A999" i="4"/>
  <c r="K999" i="4" s="1"/>
  <c r="B999" i="4"/>
  <c r="L999" i="4" s="1"/>
  <c r="C999" i="4"/>
  <c r="J999" i="4" s="1"/>
  <c r="O999" i="4"/>
  <c r="A1000" i="4"/>
  <c r="K1000" i="4" s="1"/>
  <c r="B1000" i="4"/>
  <c r="C1000" i="4"/>
  <c r="O1000" i="4"/>
  <c r="A1001" i="4"/>
  <c r="K1001" i="4" s="1"/>
  <c r="B1001" i="4"/>
  <c r="C1001" i="4"/>
  <c r="O1001" i="4"/>
  <c r="H993" i="11"/>
  <c r="I773" i="11"/>
  <c r="H991" i="11"/>
  <c r="I789" i="11"/>
  <c r="I976" i="11"/>
  <c r="I513" i="11"/>
  <c r="I533" i="11"/>
  <c r="I553" i="11"/>
  <c r="I589" i="11"/>
  <c r="I869" i="11"/>
  <c r="J506" i="11"/>
  <c r="K506" i="11" s="1"/>
  <c r="M506" i="11" s="1"/>
  <c r="J684" i="11"/>
  <c r="I710" i="11"/>
  <c r="I508" i="11"/>
  <c r="J510" i="11"/>
  <c r="D882" i="5"/>
  <c r="D878" i="5"/>
  <c r="E874" i="5"/>
  <c r="D866" i="5"/>
  <c r="D850" i="5"/>
  <c r="D846" i="5"/>
  <c r="E846" i="5" s="1"/>
  <c r="E884" i="5"/>
  <c r="I880" i="5"/>
  <c r="I876" i="5"/>
  <c r="E872" i="5"/>
  <c r="I816" i="5"/>
  <c r="I812" i="5"/>
  <c r="J534" i="11"/>
  <c r="J554" i="11"/>
  <c r="K554" i="11" s="1"/>
  <c r="M554" i="11" s="1"/>
  <c r="J526" i="11"/>
  <c r="J732" i="11"/>
  <c r="F992" i="11"/>
  <c r="I551" i="11"/>
  <c r="J884" i="11"/>
  <c r="H987" i="11"/>
  <c r="F993" i="11"/>
  <c r="I993" i="11" s="1"/>
  <c r="C791" i="9"/>
  <c r="I679" i="11"/>
  <c r="I719" i="11"/>
  <c r="I727" i="11"/>
  <c r="F991" i="11"/>
  <c r="J658" i="11"/>
  <c r="F987" i="11"/>
  <c r="J987" i="11" s="1"/>
  <c r="F989" i="11"/>
  <c r="I884" i="11"/>
  <c r="E992" i="11"/>
  <c r="J508" i="11"/>
  <c r="I534" i="11"/>
  <c r="I554" i="11"/>
  <c r="I656" i="11"/>
  <c r="I684" i="11"/>
  <c r="J710" i="11"/>
  <c r="I510" i="11"/>
  <c r="I526" i="11"/>
  <c r="E987" i="11"/>
  <c r="H989" i="11"/>
  <c r="E993" i="11"/>
  <c r="C778" i="9"/>
  <c r="C921" i="9"/>
  <c r="I411" i="11"/>
  <c r="I753" i="11"/>
  <c r="J551" i="11"/>
  <c r="J411" i="11"/>
  <c r="J691" i="11"/>
  <c r="J755" i="11"/>
  <c r="I828" i="11"/>
  <c r="J828" i="11"/>
  <c r="J513" i="11"/>
  <c r="L513" i="11" s="1"/>
  <c r="N513" i="11" s="1"/>
  <c r="J553" i="11"/>
  <c r="J753" i="11"/>
  <c r="J769" i="11"/>
  <c r="J785" i="11"/>
  <c r="J801" i="11"/>
  <c r="K801" i="11" s="1"/>
  <c r="M801" i="11" s="1"/>
  <c r="J830" i="11"/>
  <c r="J846" i="11"/>
  <c r="J533" i="11"/>
  <c r="L533" i="11" s="1"/>
  <c r="N533" i="11" s="1"/>
  <c r="J719" i="11"/>
  <c r="J767" i="11"/>
  <c r="J725" i="11"/>
  <c r="J773" i="11"/>
  <c r="J789" i="11"/>
  <c r="J869" i="11"/>
  <c r="C786" i="9"/>
  <c r="C917" i="9"/>
  <c r="C925" i="9"/>
  <c r="C633" i="9"/>
  <c r="G916" i="9"/>
  <c r="C919" i="9"/>
  <c r="C923" i="9"/>
  <c r="C432" i="9"/>
  <c r="C1000" i="9"/>
  <c r="C992" i="9"/>
  <c r="C984" i="9"/>
  <c r="C976" i="9"/>
  <c r="C968" i="9"/>
  <c r="C960" i="9"/>
  <c r="C952" i="9"/>
  <c r="C944" i="9"/>
  <c r="C936" i="9"/>
  <c r="C928" i="9"/>
  <c r="C918" i="9"/>
  <c r="C910" i="9"/>
  <c r="C902" i="9"/>
  <c r="C894" i="9"/>
  <c r="C886" i="9"/>
  <c r="C878" i="9"/>
  <c r="C870" i="9"/>
  <c r="C862" i="9"/>
  <c r="C854" i="9"/>
  <c r="C846" i="9"/>
  <c r="C838" i="9"/>
  <c r="C830" i="9"/>
  <c r="C822" i="9"/>
  <c r="C800" i="9"/>
  <c r="C760" i="9"/>
  <c r="C728" i="9"/>
  <c r="C696" i="9"/>
  <c r="C664" i="9"/>
  <c r="C596" i="9"/>
  <c r="C546" i="9"/>
  <c r="D546" i="9" s="1"/>
  <c r="C236" i="9"/>
  <c r="C324" i="9"/>
  <c r="E324" i="9" s="1"/>
  <c r="G325" i="8" s="1"/>
  <c r="C475" i="9"/>
  <c r="C481" i="9"/>
  <c r="C483" i="9"/>
  <c r="C489" i="9"/>
  <c r="C491" i="9"/>
  <c r="G491" i="9" s="1"/>
  <c r="C497" i="9"/>
  <c r="C499" i="9"/>
  <c r="G499" i="9" s="1"/>
  <c r="C505" i="9"/>
  <c r="G505" i="9" s="1"/>
  <c r="C507" i="9"/>
  <c r="C509" i="9"/>
  <c r="C511" i="9"/>
  <c r="C513" i="9"/>
  <c r="C515" i="9"/>
  <c r="C517" i="9"/>
  <c r="C519" i="9"/>
  <c r="C521" i="9"/>
  <c r="C1001" i="9"/>
  <c r="C999" i="9"/>
  <c r="C997" i="9"/>
  <c r="C995" i="9"/>
  <c r="C993" i="9"/>
  <c r="C991" i="9"/>
  <c r="C989" i="9"/>
  <c r="C987" i="9"/>
  <c r="C985" i="9"/>
  <c r="C983" i="9"/>
  <c r="C981" i="9"/>
  <c r="C979" i="9"/>
  <c r="C977" i="9"/>
  <c r="C975" i="9"/>
  <c r="C973" i="9"/>
  <c r="C971" i="9"/>
  <c r="C969" i="9"/>
  <c r="C967" i="9"/>
  <c r="C965" i="9"/>
  <c r="C963" i="9"/>
  <c r="C961" i="9"/>
  <c r="C959" i="9"/>
  <c r="C957" i="9"/>
  <c r="C955" i="9"/>
  <c r="C953" i="9"/>
  <c r="C951" i="9"/>
  <c r="C949" i="9"/>
  <c r="C947" i="9"/>
  <c r="C945" i="9"/>
  <c r="C943" i="9"/>
  <c r="C941" i="9"/>
  <c r="C939" i="9"/>
  <c r="C937" i="9"/>
  <c r="C935" i="9"/>
  <c r="C933" i="9"/>
  <c r="C931" i="9"/>
  <c r="C929" i="9"/>
  <c r="C927" i="9"/>
  <c r="C915" i="9"/>
  <c r="C913" i="9"/>
  <c r="C911" i="9"/>
  <c r="C909" i="9"/>
  <c r="C907" i="9"/>
  <c r="C905" i="9"/>
  <c r="C903" i="9"/>
  <c r="C901" i="9"/>
  <c r="C899" i="9"/>
  <c r="C897" i="9"/>
  <c r="C895" i="9"/>
  <c r="C893" i="9"/>
  <c r="C891" i="9"/>
  <c r="C889" i="9"/>
  <c r="C887" i="9"/>
  <c r="C885" i="9"/>
  <c r="C883" i="9"/>
  <c r="C881" i="9"/>
  <c r="C879" i="9"/>
  <c r="C877" i="9"/>
  <c r="C875" i="9"/>
  <c r="C873" i="9"/>
  <c r="C871" i="9"/>
  <c r="C869" i="9"/>
  <c r="C867" i="9"/>
  <c r="C865" i="9"/>
  <c r="C863" i="9"/>
  <c r="C861" i="9"/>
  <c r="C859" i="9"/>
  <c r="C857" i="9"/>
  <c r="C855" i="9"/>
  <c r="C853" i="9"/>
  <c r="C851" i="9"/>
  <c r="C849" i="9"/>
  <c r="C847" i="9"/>
  <c r="C845" i="9"/>
  <c r="C843" i="9"/>
  <c r="C841" i="9"/>
  <c r="C839" i="9"/>
  <c r="C837" i="9"/>
  <c r="C835" i="9"/>
  <c r="C833" i="9"/>
  <c r="C831" i="9"/>
  <c r="C829" i="9"/>
  <c r="C827" i="9"/>
  <c r="C825" i="9"/>
  <c r="C823" i="9"/>
  <c r="C821" i="9"/>
  <c r="C819" i="9"/>
  <c r="C817" i="9"/>
  <c r="C815" i="9"/>
  <c r="C813" i="9"/>
  <c r="C811" i="9"/>
  <c r="C809" i="9"/>
  <c r="C807" i="9"/>
  <c r="C805" i="9"/>
  <c r="C803" i="9"/>
  <c r="C801" i="9"/>
  <c r="C799" i="9"/>
  <c r="C797" i="9"/>
  <c r="C795" i="9"/>
  <c r="C793" i="9"/>
  <c r="C789" i="9"/>
  <c r="C787" i="9"/>
  <c r="C785" i="9"/>
  <c r="C783" i="9"/>
  <c r="C781" i="9"/>
  <c r="C779" i="9"/>
  <c r="C777" i="9"/>
  <c r="C775" i="9"/>
  <c r="C773" i="9"/>
  <c r="C771" i="9"/>
  <c r="C769" i="9"/>
  <c r="C767" i="9"/>
  <c r="C765" i="9"/>
  <c r="C763" i="9"/>
  <c r="C761" i="9"/>
  <c r="C759" i="9"/>
  <c r="C757" i="9"/>
  <c r="C755" i="9"/>
  <c r="C753" i="9"/>
  <c r="C751" i="9"/>
  <c r="C749" i="9"/>
  <c r="C747" i="9"/>
  <c r="C745" i="9"/>
  <c r="C743" i="9"/>
  <c r="C741" i="9"/>
  <c r="D741" i="9" s="1"/>
  <c r="C739" i="9"/>
  <c r="D739" i="9" s="1"/>
  <c r="C737" i="9"/>
  <c r="D737" i="9" s="1"/>
  <c r="C735" i="9"/>
  <c r="D735" i="9" s="1"/>
  <c r="C733" i="9"/>
  <c r="D733" i="9" s="1"/>
  <c r="C731" i="9"/>
  <c r="D731" i="9" s="1"/>
  <c r="C729" i="9"/>
  <c r="C727" i="9"/>
  <c r="C725" i="9"/>
  <c r="C723" i="9"/>
  <c r="C721" i="9"/>
  <c r="C719" i="9"/>
  <c r="C717" i="9"/>
  <c r="C715" i="9"/>
  <c r="C713" i="9"/>
  <c r="C711" i="9"/>
  <c r="C709" i="9"/>
  <c r="C707" i="9"/>
  <c r="C705" i="9"/>
  <c r="C703" i="9"/>
  <c r="C701" i="9"/>
  <c r="C699" i="9"/>
  <c r="C697" i="9"/>
  <c r="C695" i="9"/>
  <c r="C693" i="9"/>
  <c r="C691" i="9"/>
  <c r="C689" i="9"/>
  <c r="C687" i="9"/>
  <c r="C685" i="9"/>
  <c r="C683" i="9"/>
  <c r="C681" i="9"/>
  <c r="C679" i="9"/>
  <c r="C677" i="9"/>
  <c r="C675" i="9"/>
  <c r="C673" i="9"/>
  <c r="C671" i="9"/>
  <c r="C669" i="9"/>
  <c r="C667" i="9"/>
  <c r="C665" i="9"/>
  <c r="C663" i="9"/>
  <c r="C661" i="9"/>
  <c r="C659" i="9"/>
  <c r="C657" i="9"/>
  <c r="C655" i="9"/>
  <c r="C651" i="9"/>
  <c r="C647" i="9"/>
  <c r="C643" i="9"/>
  <c r="C639" i="9"/>
  <c r="C635" i="9"/>
  <c r="C629" i="9"/>
  <c r="C625" i="9"/>
  <c r="C621" i="9"/>
  <c r="C617" i="9"/>
  <c r="C613" i="9"/>
  <c r="C609" i="9"/>
  <c r="G609" i="9" s="1"/>
  <c r="C605" i="9"/>
  <c r="G605" i="9" s="1"/>
  <c r="C601" i="9"/>
  <c r="G601" i="9" s="1"/>
  <c r="C597" i="9"/>
  <c r="G597" i="9" s="1"/>
  <c r="C593" i="9"/>
  <c r="G593" i="9" s="1"/>
  <c r="C589" i="9"/>
  <c r="G589" i="9" s="1"/>
  <c r="C585" i="9"/>
  <c r="G585" i="9" s="1"/>
  <c r="C581" i="9"/>
  <c r="G581" i="9" s="1"/>
  <c r="C577" i="9"/>
  <c r="G577" i="9" s="1"/>
  <c r="C573" i="9"/>
  <c r="G573" i="9" s="1"/>
  <c r="C569" i="9"/>
  <c r="G569" i="9" s="1"/>
  <c r="C565" i="9"/>
  <c r="G565" i="9" s="1"/>
  <c r="C561" i="9"/>
  <c r="G561" i="9" s="1"/>
  <c r="C559" i="9"/>
  <c r="C557" i="9"/>
  <c r="D557" i="9" s="1"/>
  <c r="C555" i="9"/>
  <c r="D555" i="9" s="1"/>
  <c r="C553" i="9"/>
  <c r="D553" i="9" s="1"/>
  <c r="C551" i="9"/>
  <c r="D551" i="9" s="1"/>
  <c r="C549" i="9"/>
  <c r="D549" i="9" s="1"/>
  <c r="C547" i="9"/>
  <c r="D547" i="9" s="1"/>
  <c r="C545" i="9"/>
  <c r="C543" i="9"/>
  <c r="C541" i="9"/>
  <c r="C539" i="9"/>
  <c r="C537" i="9"/>
  <c r="C535" i="9"/>
  <c r="C533" i="9"/>
  <c r="C531" i="9"/>
  <c r="C529" i="9"/>
  <c r="C527" i="9"/>
  <c r="C525" i="9"/>
  <c r="C523" i="9"/>
  <c r="G475" i="9"/>
  <c r="G483" i="9"/>
  <c r="G507" i="9"/>
  <c r="G509" i="9"/>
  <c r="G511" i="9"/>
  <c r="G513" i="9"/>
  <c r="G515" i="9"/>
  <c r="G517" i="9"/>
  <c r="G519" i="9"/>
  <c r="G521" i="9"/>
  <c r="G523" i="9"/>
  <c r="G525" i="9"/>
  <c r="G526" i="9"/>
  <c r="G527" i="9"/>
  <c r="G529" i="9"/>
  <c r="G531" i="9"/>
  <c r="G533" i="9"/>
  <c r="G535" i="9"/>
  <c r="G537" i="9"/>
  <c r="G539" i="9"/>
  <c r="G541" i="9"/>
  <c r="G542" i="9"/>
  <c r="G543" i="9"/>
  <c r="G545" i="9"/>
  <c r="G547" i="9"/>
  <c r="G549" i="9"/>
  <c r="G551" i="9"/>
  <c r="G553" i="9"/>
  <c r="G555" i="9"/>
  <c r="G557" i="9"/>
  <c r="G558" i="9"/>
  <c r="G559" i="9"/>
  <c r="G600" i="9"/>
  <c r="G613" i="9"/>
  <c r="G617" i="9"/>
  <c r="G621" i="9"/>
  <c r="G625" i="9"/>
  <c r="G629" i="9"/>
  <c r="G633" i="9"/>
  <c r="G790" i="9"/>
  <c r="G635" i="9"/>
  <c r="G639" i="9"/>
  <c r="G641" i="9"/>
  <c r="G643" i="9"/>
  <c r="G645" i="9"/>
  <c r="G647" i="9"/>
  <c r="G649" i="9"/>
  <c r="G651" i="9"/>
  <c r="G653" i="9"/>
  <c r="G655" i="9"/>
  <c r="G657" i="9"/>
  <c r="G659" i="9"/>
  <c r="G661" i="9"/>
  <c r="G663" i="9"/>
  <c r="G665" i="9"/>
  <c r="G667" i="9"/>
  <c r="G669" i="9"/>
  <c r="G671" i="9"/>
  <c r="G673" i="9"/>
  <c r="G675" i="9"/>
  <c r="G677" i="9"/>
  <c r="G679" i="9"/>
  <c r="G681" i="9"/>
  <c r="G683" i="9"/>
  <c r="G685" i="9"/>
  <c r="G687" i="9"/>
  <c r="G689" i="9"/>
  <c r="G691" i="9"/>
  <c r="G693" i="9"/>
  <c r="G695" i="9"/>
  <c r="G697" i="9"/>
  <c r="G699" i="9"/>
  <c r="G701" i="9"/>
  <c r="G703" i="9"/>
  <c r="G705" i="9"/>
  <c r="G707" i="9"/>
  <c r="G709" i="9"/>
  <c r="G711" i="9"/>
  <c r="G713" i="9"/>
  <c r="G715" i="9"/>
  <c r="G717" i="9"/>
  <c r="G719" i="9"/>
  <c r="G721" i="9"/>
  <c r="G723" i="9"/>
  <c r="G725" i="9"/>
  <c r="G727" i="9"/>
  <c r="G729" i="9"/>
  <c r="G731" i="9"/>
  <c r="G733" i="9"/>
  <c r="G735" i="9"/>
  <c r="G737" i="9"/>
  <c r="G739" i="9"/>
  <c r="G741" i="9"/>
  <c r="G743" i="9"/>
  <c r="G745" i="9"/>
  <c r="G747" i="9"/>
  <c r="G749" i="9"/>
  <c r="G751" i="9"/>
  <c r="G753" i="9"/>
  <c r="G755" i="9"/>
  <c r="G757" i="9"/>
  <c r="G759" i="9"/>
  <c r="G761" i="9"/>
  <c r="G763" i="9"/>
  <c r="G765" i="9"/>
  <c r="G767" i="9"/>
  <c r="G769" i="9"/>
  <c r="G771" i="9"/>
  <c r="G773" i="9"/>
  <c r="G775" i="9"/>
  <c r="G777" i="9"/>
  <c r="G779" i="9"/>
  <c r="G781" i="9"/>
  <c r="G783" i="9"/>
  <c r="G785" i="9"/>
  <c r="G787" i="9"/>
  <c r="G789" i="9"/>
  <c r="G791" i="9"/>
  <c r="G917" i="9"/>
  <c r="G919" i="9"/>
  <c r="G921" i="9"/>
  <c r="G923" i="9"/>
  <c r="G925" i="9"/>
  <c r="G792" i="9"/>
  <c r="G793" i="9"/>
  <c r="G795" i="9"/>
  <c r="G797" i="9"/>
  <c r="G799" i="9"/>
  <c r="G801" i="9"/>
  <c r="G803" i="9"/>
  <c r="G805" i="9"/>
  <c r="G807" i="9"/>
  <c r="G808" i="9"/>
  <c r="G809" i="9"/>
  <c r="G811" i="9"/>
  <c r="G813" i="9"/>
  <c r="G815" i="9"/>
  <c r="G817" i="9"/>
  <c r="G819" i="9"/>
  <c r="G821" i="9"/>
  <c r="G823" i="9"/>
  <c r="G825" i="9"/>
  <c r="G827" i="9"/>
  <c r="G829" i="9"/>
  <c r="G831" i="9"/>
  <c r="G833" i="9"/>
  <c r="G835" i="9"/>
  <c r="G837" i="9"/>
  <c r="G839" i="9"/>
  <c r="G841" i="9"/>
  <c r="G843" i="9"/>
  <c r="G845" i="9"/>
  <c r="G847" i="9"/>
  <c r="G849" i="9"/>
  <c r="G851" i="9"/>
  <c r="G853" i="9"/>
  <c r="G855" i="9"/>
  <c r="G857" i="9"/>
  <c r="G859" i="9"/>
  <c r="G861" i="9"/>
  <c r="G863" i="9"/>
  <c r="G865" i="9"/>
  <c r="G867" i="9"/>
  <c r="G869" i="9"/>
  <c r="G871" i="9"/>
  <c r="G873" i="9"/>
  <c r="G875" i="9"/>
  <c r="G877" i="9"/>
  <c r="G879" i="9"/>
  <c r="G881" i="9"/>
  <c r="G883" i="9"/>
  <c r="G885" i="9"/>
  <c r="G887" i="9"/>
  <c r="G889" i="9"/>
  <c r="G891" i="9"/>
  <c r="G893" i="9"/>
  <c r="G895" i="9"/>
  <c r="G897" i="9"/>
  <c r="G899" i="9"/>
  <c r="G901" i="9"/>
  <c r="G903" i="9"/>
  <c r="G905" i="9"/>
  <c r="G907" i="9"/>
  <c r="G909" i="9"/>
  <c r="G911" i="9"/>
  <c r="G913" i="9"/>
  <c r="G915" i="9"/>
  <c r="G924" i="9"/>
  <c r="G927" i="9"/>
  <c r="G929" i="9"/>
  <c r="G931" i="9"/>
  <c r="G933" i="9"/>
  <c r="G935" i="9"/>
  <c r="G937" i="9"/>
  <c r="G939" i="9"/>
  <c r="G941" i="9"/>
  <c r="G943" i="9"/>
  <c r="G945" i="9"/>
  <c r="G947" i="9"/>
  <c r="G949" i="9"/>
  <c r="G951" i="9"/>
  <c r="G953" i="9"/>
  <c r="G955" i="9"/>
  <c r="G957" i="9"/>
  <c r="G959" i="9"/>
  <c r="G961" i="9"/>
  <c r="G963" i="9"/>
  <c r="G965" i="9"/>
  <c r="G967" i="9"/>
  <c r="G969" i="9"/>
  <c r="G971" i="9"/>
  <c r="G973" i="9"/>
  <c r="G975" i="9"/>
  <c r="G977" i="9"/>
  <c r="G979" i="9"/>
  <c r="G981" i="9"/>
  <c r="G983" i="9"/>
  <c r="G985" i="9"/>
  <c r="G987" i="9"/>
  <c r="G989" i="9"/>
  <c r="G991" i="9"/>
  <c r="G993" i="9"/>
  <c r="G995" i="9"/>
  <c r="G997" i="9"/>
  <c r="G999" i="9"/>
  <c r="G1001" i="9"/>
  <c r="I886" i="5"/>
  <c r="E878" i="5"/>
  <c r="I874" i="5"/>
  <c r="I884" i="5"/>
  <c r="E876" i="5"/>
  <c r="E812" i="5"/>
  <c r="D934" i="5"/>
  <c r="F933" i="5"/>
  <c r="I930" i="5"/>
  <c r="D926" i="5"/>
  <c r="F925" i="5"/>
  <c r="I922" i="5"/>
  <c r="E918" i="5"/>
  <c r="I914" i="5"/>
  <c r="E910" i="5"/>
  <c r="D906" i="5"/>
  <c r="D902" i="5"/>
  <c r="D898" i="5"/>
  <c r="D894" i="5"/>
  <c r="F893" i="5"/>
  <c r="I890" i="5"/>
  <c r="I928" i="5"/>
  <c r="G924" i="5"/>
  <c r="D920" i="5"/>
  <c r="D916" i="5"/>
  <c r="I912" i="5"/>
  <c r="G908" i="5"/>
  <c r="D904" i="5"/>
  <c r="D900" i="5"/>
  <c r="D896" i="5"/>
  <c r="D892" i="5"/>
  <c r="F891" i="5"/>
  <c r="F883" i="5"/>
  <c r="M47" i="4"/>
  <c r="M13" i="4"/>
  <c r="K978" i="4"/>
  <c r="K164" i="4"/>
  <c r="K158" i="4"/>
  <c r="K156" i="4"/>
  <c r="P156" i="4" s="1"/>
  <c r="K142" i="4"/>
  <c r="K118" i="4"/>
  <c r="K94" i="4"/>
  <c r="K90" i="4"/>
  <c r="K88" i="4"/>
  <c r="K86" i="4"/>
  <c r="K82" i="4"/>
  <c r="K78" i="4"/>
  <c r="K74" i="4"/>
  <c r="K72" i="4"/>
  <c r="K70" i="4"/>
  <c r="M59" i="4"/>
  <c r="M11" i="4"/>
  <c r="K5" i="4"/>
  <c r="D998" i="5"/>
  <c r="D996" i="5"/>
  <c r="D990" i="5"/>
  <c r="D988" i="5"/>
  <c r="D982" i="5"/>
  <c r="D980" i="5"/>
  <c r="D974" i="5"/>
  <c r="D972" i="5"/>
  <c r="D966" i="5"/>
  <c r="D964" i="5"/>
  <c r="D958" i="5"/>
  <c r="D956" i="5"/>
  <c r="D950" i="5"/>
  <c r="D948" i="5"/>
  <c r="D942" i="5"/>
  <c r="D940" i="5"/>
  <c r="D938" i="5"/>
  <c r="G936" i="5"/>
  <c r="E932" i="5"/>
  <c r="E930" i="5"/>
  <c r="G928" i="5"/>
  <c r="E924" i="5"/>
  <c r="E922" i="5"/>
  <c r="G920" i="5"/>
  <c r="E914" i="5"/>
  <c r="E912" i="5"/>
  <c r="E906" i="5"/>
  <c r="G904" i="5"/>
  <c r="G1000" i="5"/>
  <c r="G994" i="5"/>
  <c r="G988" i="5"/>
  <c r="G984" i="5"/>
  <c r="G978" i="5"/>
  <c r="G972" i="5"/>
  <c r="G968" i="5"/>
  <c r="G962" i="5"/>
  <c r="G956" i="5"/>
  <c r="G952" i="5"/>
  <c r="G946" i="5"/>
  <c r="G940" i="5"/>
  <c r="Q46" i="4"/>
  <c r="G878" i="5"/>
  <c r="G874" i="5"/>
  <c r="G866" i="5"/>
  <c r="G812" i="5"/>
  <c r="K882" i="4"/>
  <c r="K870" i="4"/>
  <c r="M503" i="4"/>
  <c r="K930" i="4"/>
  <c r="K912" i="4"/>
  <c r="K182" i="4"/>
  <c r="K180" i="4"/>
  <c r="K176" i="4"/>
  <c r="K172" i="4"/>
  <c r="K168" i="4"/>
  <c r="K166" i="4"/>
  <c r="L47" i="4"/>
  <c r="Q47" i="4" s="1"/>
  <c r="L32" i="4"/>
  <c r="L24" i="4"/>
  <c r="K16" i="4"/>
  <c r="K11" i="4"/>
  <c r="I1000" i="5"/>
  <c r="I996" i="5"/>
  <c r="I992" i="5"/>
  <c r="I988" i="5"/>
  <c r="I984" i="5"/>
  <c r="I980" i="5"/>
  <c r="I976" i="5"/>
  <c r="I972" i="5"/>
  <c r="I968" i="5"/>
  <c r="I964" i="5"/>
  <c r="I960" i="5"/>
  <c r="I956" i="5"/>
  <c r="I952" i="5"/>
  <c r="I948" i="5"/>
  <c r="I944" i="5"/>
  <c r="I940" i="5"/>
  <c r="M920" i="4"/>
  <c r="M890" i="4"/>
  <c r="M886" i="4"/>
  <c r="M884" i="4"/>
  <c r="M880" i="4"/>
  <c r="M878" i="4"/>
  <c r="M874" i="4"/>
  <c r="M870" i="4"/>
  <c r="K884" i="4"/>
  <c r="D884" i="4" s="1"/>
  <c r="M984" i="4"/>
  <c r="M916" i="4"/>
  <c r="M912" i="4"/>
  <c r="M906" i="4"/>
  <c r="M858" i="4"/>
  <c r="M842" i="4"/>
  <c r="L348" i="4"/>
  <c r="M812" i="4"/>
  <c r="M808" i="4"/>
  <c r="M806" i="4"/>
  <c r="M790" i="4"/>
  <c r="M770" i="4"/>
  <c r="M734" i="4"/>
  <c r="M584" i="4"/>
  <c r="L338" i="4"/>
  <c r="M519" i="4"/>
  <c r="L104" i="4"/>
  <c r="L96" i="4"/>
  <c r="L102" i="4"/>
  <c r="L174" i="4"/>
  <c r="P174" i="4" s="1"/>
  <c r="M154" i="4"/>
  <c r="L138" i="4"/>
  <c r="L134" i="4"/>
  <c r="L132" i="4"/>
  <c r="L130" i="4"/>
  <c r="L126" i="4"/>
  <c r="L122" i="4"/>
  <c r="L118" i="4"/>
  <c r="L116" i="4"/>
  <c r="L114" i="4"/>
  <c r="K61" i="4"/>
  <c r="P61" i="4" s="1"/>
  <c r="K59" i="4"/>
  <c r="K53" i="4"/>
  <c r="K51" i="4"/>
  <c r="K49" i="4"/>
  <c r="K45" i="4"/>
  <c r="L42" i="4"/>
  <c r="K38" i="4"/>
  <c r="K36" i="4"/>
  <c r="K34" i="4"/>
  <c r="K30" i="4"/>
  <c r="N30" i="4" s="1"/>
  <c r="R30" i="4" s="1"/>
  <c r="K28" i="4"/>
  <c r="K18" i="4"/>
  <c r="L986" i="4"/>
  <c r="E986" i="4" s="1"/>
  <c r="M999" i="4"/>
  <c r="M983" i="4"/>
  <c r="L864" i="4"/>
  <c r="L752" i="4"/>
  <c r="L704" i="4"/>
  <c r="L654" i="4"/>
  <c r="L624" i="4"/>
  <c r="L962" i="4"/>
  <c r="L958" i="4"/>
  <c r="L950" i="4"/>
  <c r="L948" i="4"/>
  <c r="M915" i="4"/>
  <c r="M893" i="4"/>
  <c r="M891" i="4"/>
  <c r="M883" i="4"/>
  <c r="M881" i="4"/>
  <c r="M839" i="4"/>
  <c r="M815" i="4"/>
  <c r="P815" i="4" s="1"/>
  <c r="M807" i="4"/>
  <c r="M793" i="4"/>
  <c r="M791" i="4"/>
  <c r="M777" i="4"/>
  <c r="M769" i="4"/>
  <c r="M713" i="4"/>
  <c r="M615" i="4"/>
  <c r="M595" i="4"/>
  <c r="M585" i="4"/>
  <c r="M581" i="4"/>
  <c r="L148" i="4"/>
  <c r="P148" i="4" s="1"/>
  <c r="L110" i="4"/>
  <c r="L106" i="4"/>
  <c r="N48" i="4"/>
  <c r="R48" i="4" s="1"/>
  <c r="P29" i="4"/>
  <c r="P23" i="4"/>
  <c r="I991" i="11"/>
  <c r="I989" i="11"/>
  <c r="G884" i="5"/>
  <c r="G914" i="5"/>
  <c r="F885" i="5"/>
  <c r="F907" i="5"/>
  <c r="F923" i="5"/>
  <c r="F901" i="5"/>
  <c r="J993" i="11"/>
  <c r="J991" i="11"/>
  <c r="G890" i="5"/>
  <c r="E936" i="5"/>
  <c r="F881" i="5"/>
  <c r="G816" i="5"/>
  <c r="G880" i="5"/>
  <c r="G950" i="5"/>
  <c r="G966" i="5"/>
  <c r="G982" i="5"/>
  <c r="G998" i="5"/>
  <c r="E890" i="5"/>
  <c r="F871" i="5"/>
  <c r="F913" i="5"/>
  <c r="I942" i="5"/>
  <c r="I950" i="5"/>
  <c r="I958" i="5"/>
  <c r="I966" i="5"/>
  <c r="I974" i="5"/>
  <c r="I982" i="5"/>
  <c r="I990" i="5"/>
  <c r="I998" i="5"/>
  <c r="E888" i="5"/>
  <c r="I904" i="5"/>
  <c r="F895" i="5"/>
  <c r="E997" i="2"/>
  <c r="F997" i="2"/>
  <c r="G997" i="2"/>
  <c r="E896" i="5"/>
  <c r="F911" i="5"/>
  <c r="F905" i="5"/>
  <c r="I872" i="5"/>
  <c r="F879" i="5"/>
  <c r="I936" i="5"/>
  <c r="J989" i="11"/>
  <c r="I900" i="5"/>
  <c r="I916" i="5"/>
  <c r="I932" i="5"/>
  <c r="I902" i="5"/>
  <c r="G902" i="5"/>
  <c r="I934" i="5"/>
  <c r="G934" i="5"/>
  <c r="I908" i="5"/>
  <c r="I997" i="2"/>
  <c r="J997" i="2"/>
  <c r="I910" i="5"/>
  <c r="G910" i="5"/>
  <c r="I892" i="5"/>
  <c r="I938" i="5"/>
  <c r="F939" i="5"/>
  <c r="E940" i="5"/>
  <c r="E942" i="5"/>
  <c r="E944" i="5"/>
  <c r="E946" i="5"/>
  <c r="E948" i="5"/>
  <c r="E950" i="5"/>
  <c r="E952" i="5"/>
  <c r="E954" i="5"/>
  <c r="E956" i="5"/>
  <c r="E958" i="5"/>
  <c r="E960" i="5"/>
  <c r="E962" i="5"/>
  <c r="E964" i="5"/>
  <c r="E966" i="5"/>
  <c r="E968" i="5"/>
  <c r="E970" i="5"/>
  <c r="E972" i="5"/>
  <c r="E974" i="5"/>
  <c r="E976" i="5"/>
  <c r="E978" i="5"/>
  <c r="E980" i="5"/>
  <c r="E982" i="5"/>
  <c r="E984" i="5"/>
  <c r="E986" i="5"/>
  <c r="E988" i="5"/>
  <c r="E990" i="5"/>
  <c r="E992" i="5"/>
  <c r="E994" i="5"/>
  <c r="E996" i="5"/>
  <c r="E998" i="5"/>
  <c r="H997" i="2"/>
  <c r="N124" i="4"/>
  <c r="R124" i="4" s="1"/>
  <c r="P20" i="4"/>
  <c r="I945" i="4"/>
  <c r="I969" i="4"/>
  <c r="I949" i="4"/>
  <c r="J929" i="4"/>
  <c r="I933" i="4"/>
  <c r="J933" i="4"/>
  <c r="AR967" i="4"/>
  <c r="G967" i="4" s="1"/>
  <c r="AR930" i="4"/>
  <c r="G930" i="4" s="1"/>
  <c r="AR984" i="4"/>
  <c r="G984" i="4" s="1"/>
  <c r="AR1000" i="4"/>
  <c r="AR913" i="4"/>
  <c r="AR963" i="4"/>
  <c r="G963" i="4" s="1"/>
  <c r="AR921" i="4"/>
  <c r="F921" i="4" s="1"/>
  <c r="AR923" i="4"/>
  <c r="F923" i="4" s="1"/>
  <c r="AR971" i="4"/>
  <c r="F971" i="4" s="1"/>
  <c r="AR918" i="4"/>
  <c r="G918" i="4" s="1"/>
  <c r="AR997" i="4"/>
  <c r="D997" i="4" s="1"/>
  <c r="AR993" i="4"/>
  <c r="F993" i="4" s="1"/>
  <c r="AR956" i="4"/>
  <c r="G956" i="4" s="1"/>
  <c r="AR996" i="4"/>
  <c r="H1001" i="4"/>
  <c r="AR920" i="4"/>
  <c r="G920" i="4" s="1"/>
  <c r="J916" i="4"/>
  <c r="J891" i="4"/>
  <c r="AR989" i="4"/>
  <c r="G989" i="4" s="1"/>
  <c r="H989" i="4"/>
  <c r="J893" i="4"/>
  <c r="AR985" i="4"/>
  <c r="J877" i="4"/>
  <c r="H967" i="4"/>
  <c r="J967" i="4"/>
  <c r="J918" i="4"/>
  <c r="J914" i="4"/>
  <c r="H924" i="4"/>
  <c r="J924" i="4"/>
  <c r="H977" i="4"/>
  <c r="H980" i="4"/>
  <c r="H963" i="4"/>
  <c r="I951" i="4"/>
  <c r="H951" i="4"/>
  <c r="I935" i="4"/>
  <c r="AR912" i="4"/>
  <c r="G912" i="4" s="1"/>
  <c r="AR880" i="4"/>
  <c r="AR960" i="4"/>
  <c r="G960" i="4" s="1"/>
  <c r="AR928" i="4"/>
  <c r="G928" i="4" s="1"/>
  <c r="H993" i="4"/>
  <c r="G993" i="4"/>
  <c r="H981" i="4"/>
  <c r="J966" i="4"/>
  <c r="H950" i="4"/>
  <c r="I950" i="4"/>
  <c r="H930" i="4"/>
  <c r="J930" i="4"/>
  <c r="AR908" i="4"/>
  <c r="G908" i="4" s="1"/>
  <c r="J917" i="4"/>
  <c r="J885" i="4"/>
  <c r="J971" i="4"/>
  <c r="I943" i="4"/>
  <c r="J923" i="4"/>
  <c r="J921" i="4"/>
  <c r="J905" i="4"/>
  <c r="J889" i="4"/>
  <c r="H873" i="4"/>
  <c r="J901" i="4"/>
  <c r="H901" i="4"/>
  <c r="J913" i="4"/>
  <c r="J897" i="4"/>
  <c r="J881" i="4"/>
  <c r="AR874" i="4"/>
  <c r="G874" i="4" s="1"/>
  <c r="AR968" i="4"/>
  <c r="G968" i="4" s="1"/>
  <c r="AR952" i="4"/>
  <c r="G952" i="4" s="1"/>
  <c r="H1000" i="4"/>
  <c r="H992" i="4"/>
  <c r="H984" i="4"/>
  <c r="H976" i="4"/>
  <c r="I958" i="4"/>
  <c r="AR998" i="4"/>
  <c r="AR982" i="4"/>
  <c r="G982" i="4" s="1"/>
  <c r="AR962" i="4"/>
  <c r="AR990" i="4"/>
  <c r="G990" i="4" s="1"/>
  <c r="AR974" i="4"/>
  <c r="G974" i="4" s="1"/>
  <c r="AR987" i="4"/>
  <c r="G987" i="4" s="1"/>
  <c r="H891" i="4"/>
  <c r="J973" i="4"/>
  <c r="AR986" i="4"/>
  <c r="G986" i="4" s="1"/>
  <c r="J907" i="4"/>
  <c r="H907" i="4"/>
  <c r="AR994" i="4"/>
  <c r="I973" i="4"/>
  <c r="H970" i="4"/>
  <c r="J875" i="4"/>
  <c r="I938" i="4"/>
  <c r="AR812" i="4"/>
  <c r="G812" i="4" s="1"/>
  <c r="J812" i="4"/>
  <c r="J931" i="4"/>
  <c r="I899" i="4"/>
  <c r="H972" i="4"/>
  <c r="H931" i="4"/>
  <c r="I948" i="4"/>
  <c r="H995" i="4"/>
  <c r="J927" i="4"/>
  <c r="H932" i="4"/>
  <c r="I932" i="4"/>
  <c r="H985" i="4"/>
  <c r="J985" i="4"/>
  <c r="I979" i="4"/>
  <c r="I961" i="4"/>
  <c r="J940" i="4"/>
  <c r="I936" i="4"/>
  <c r="I942" i="4"/>
  <c r="I934" i="4"/>
  <c r="H982" i="4"/>
  <c r="J982" i="4"/>
  <c r="J922" i="4"/>
  <c r="J928" i="4"/>
  <c r="I960" i="4"/>
  <c r="H990" i="4"/>
  <c r="H994" i="4"/>
  <c r="J915" i="4"/>
  <c r="H915" i="4"/>
  <c r="J874" i="4"/>
  <c r="H874" i="4"/>
  <c r="J878" i="4"/>
  <c r="I882" i="4"/>
  <c r="H886" i="4"/>
  <c r="I886" i="4"/>
  <c r="H890" i="4"/>
  <c r="I890" i="4"/>
  <c r="J894" i="4"/>
  <c r="H898" i="4"/>
  <c r="J906" i="4"/>
  <c r="H910" i="4"/>
  <c r="J910" i="4"/>
  <c r="H816" i="4"/>
  <c r="J872" i="4"/>
  <c r="J876" i="4"/>
  <c r="J880" i="4"/>
  <c r="G884" i="4"/>
  <c r="J884" i="4"/>
  <c r="H884" i="4"/>
  <c r="J888" i="4"/>
  <c r="H892" i="4"/>
  <c r="J896" i="4"/>
  <c r="I896" i="4"/>
  <c r="J904" i="4"/>
  <c r="I904" i="4"/>
  <c r="J908" i="4"/>
  <c r="I908" i="4"/>
  <c r="H908" i="4"/>
  <c r="J912" i="4"/>
  <c r="AR991" i="4"/>
  <c r="AR983" i="4"/>
  <c r="G983" i="4" s="1"/>
  <c r="AR975" i="4"/>
  <c r="AR999" i="4"/>
  <c r="F999" i="4" s="1"/>
  <c r="AR815" i="4"/>
  <c r="H812" i="4"/>
  <c r="J986" i="4"/>
  <c r="J939" i="4"/>
  <c r="J987" i="4"/>
  <c r="H978" i="4"/>
  <c r="J978" i="4"/>
  <c r="I944" i="4"/>
  <c r="H927" i="4"/>
  <c r="H941" i="4"/>
  <c r="I941" i="4"/>
  <c r="H999" i="4"/>
  <c r="K997" i="2"/>
  <c r="L997" i="2"/>
  <c r="M997" i="2"/>
  <c r="J871" i="4"/>
  <c r="H871" i="4"/>
  <c r="J911" i="4"/>
  <c r="J879" i="4"/>
  <c r="H879" i="4"/>
  <c r="J815" i="4"/>
  <c r="I815" i="4"/>
  <c r="H815" i="4"/>
  <c r="H983" i="4"/>
  <c r="I983" i="4"/>
  <c r="J991" i="4"/>
  <c r="J919" i="4"/>
  <c r="H919" i="4"/>
  <c r="J887" i="4"/>
  <c r="I887" i="4"/>
  <c r="H975" i="4"/>
  <c r="I975" i="4"/>
  <c r="J975" i="4"/>
  <c r="J903" i="4"/>
  <c r="H903" i="4"/>
  <c r="C2" i="5"/>
  <c r="B2" i="5"/>
  <c r="A2" i="5"/>
  <c r="D2" i="5" s="1"/>
  <c r="A3" i="4"/>
  <c r="K3" i="4" s="1"/>
  <c r="B3" i="4"/>
  <c r="L3" i="4" s="1"/>
  <c r="C3" i="4"/>
  <c r="C2" i="4"/>
  <c r="M2" i="4" s="1"/>
  <c r="B2" i="4"/>
  <c r="A2" i="4"/>
  <c r="O3" i="4"/>
  <c r="L2" i="4"/>
  <c r="O2" i="4"/>
  <c r="D35" i="3"/>
  <c r="D20" i="3"/>
  <c r="D80" i="3"/>
  <c r="D76" i="3"/>
  <c r="D973" i="3"/>
  <c r="D95" i="3"/>
  <c r="D65" i="3"/>
  <c r="D903" i="3"/>
  <c r="D892" i="3"/>
  <c r="D915" i="3"/>
  <c r="D29" i="3"/>
  <c r="D102" i="3"/>
  <c r="D872" i="3"/>
  <c r="D141" i="3"/>
  <c r="D949" i="3"/>
  <c r="D75" i="3"/>
  <c r="D181" i="3"/>
  <c r="D109" i="3"/>
  <c r="D907" i="3"/>
  <c r="D990" i="3"/>
  <c r="D859" i="3"/>
  <c r="D850" i="3"/>
  <c r="D3" i="3"/>
  <c r="D55" i="3"/>
  <c r="D159" i="3"/>
  <c r="D877" i="3"/>
  <c r="D878" i="3"/>
  <c r="D126" i="3"/>
  <c r="D180" i="3"/>
  <c r="D898" i="3"/>
  <c r="D934" i="3"/>
  <c r="D10" i="3"/>
  <c r="D157" i="3"/>
  <c r="D931" i="3"/>
  <c r="D134" i="3"/>
  <c r="D947" i="3"/>
  <c r="D41" i="3"/>
  <c r="D84" i="3"/>
  <c r="D979" i="3"/>
  <c r="D162" i="3"/>
  <c r="D27" i="3"/>
  <c r="D83" i="3"/>
  <c r="D143" i="3"/>
  <c r="D176" i="3"/>
  <c r="D974" i="3"/>
  <c r="D118" i="3"/>
  <c r="D153" i="3"/>
  <c r="D873" i="3"/>
  <c r="D926" i="3"/>
  <c r="D996" i="3"/>
  <c r="D111" i="3"/>
  <c r="D905" i="3"/>
  <c r="D106" i="3"/>
  <c r="D902" i="3"/>
  <c r="D19" i="3"/>
  <c r="D175" i="3"/>
  <c r="D953" i="3"/>
  <c r="D98" i="3"/>
  <c r="D876" i="3"/>
  <c r="D812" i="3"/>
  <c r="D860" i="3"/>
  <c r="D857" i="3"/>
  <c r="D45" i="3"/>
  <c r="D34" i="3"/>
  <c r="D88" i="3"/>
  <c r="D101" i="3"/>
  <c r="D983" i="3"/>
  <c r="D113" i="3"/>
  <c r="D114" i="3"/>
  <c r="D913" i="3"/>
  <c r="D936" i="3"/>
  <c r="D922" i="3"/>
  <c r="D49" i="3"/>
  <c r="D166" i="3"/>
  <c r="D910" i="3"/>
  <c r="D69" i="3"/>
  <c r="D975" i="3"/>
  <c r="D26" i="3"/>
  <c r="D93" i="3"/>
  <c r="D155" i="3"/>
  <c r="D23" i="3"/>
  <c r="D173" i="3"/>
  <c r="D12" i="3"/>
  <c r="D961" i="3"/>
  <c r="D948" i="3"/>
  <c r="D161" i="3"/>
  <c r="D899" i="3"/>
  <c r="D36" i="3"/>
  <c r="D120" i="3"/>
  <c r="D980" i="3"/>
  <c r="D851" i="3"/>
  <c r="D43" i="3"/>
  <c r="D154" i="3"/>
  <c r="D994" i="3"/>
  <c r="D178" i="3"/>
  <c r="D986" i="3"/>
  <c r="D168" i="3"/>
  <c r="D138" i="3"/>
  <c r="D47" i="3"/>
  <c r="D884" i="3"/>
  <c r="D916" i="3"/>
  <c r="D982" i="3"/>
  <c r="D71" i="3"/>
  <c r="D54" i="3"/>
  <c r="D96" i="3"/>
  <c r="D121" i="3"/>
  <c r="D993" i="3"/>
  <c r="D139" i="3"/>
  <c r="D150" i="3"/>
  <c r="D929" i="3"/>
  <c r="D968" i="3"/>
  <c r="D928" i="3"/>
  <c r="D11" i="3"/>
  <c r="D46" i="3"/>
  <c r="D984" i="3"/>
  <c r="D136" i="3"/>
  <c r="D991" i="3"/>
  <c r="D66" i="3"/>
  <c r="D129" i="3"/>
  <c r="D50" i="3"/>
  <c r="D971" i="3"/>
  <c r="D932" i="3"/>
  <c r="D865" i="3"/>
  <c r="D870" i="3"/>
  <c r="D856" i="3"/>
  <c r="D854" i="3"/>
  <c r="D9" i="3"/>
  <c r="D18" i="3"/>
  <c r="D959" i="3"/>
  <c r="D183" i="3"/>
  <c r="D880" i="3"/>
  <c r="D40" i="3"/>
  <c r="D874" i="3"/>
  <c r="D909" i="3"/>
  <c r="D48" i="3"/>
  <c r="D989" i="3"/>
  <c r="D855" i="3"/>
  <c r="D70" i="3"/>
  <c r="D145" i="3"/>
  <c r="D163" i="3"/>
  <c r="D945" i="3"/>
  <c r="D935" i="3"/>
  <c r="D177" i="3"/>
  <c r="D97" i="3"/>
  <c r="D39" i="3"/>
  <c r="D59" i="3"/>
  <c r="D957" i="3"/>
  <c r="D22" i="3"/>
  <c r="D128" i="3"/>
  <c r="D904" i="3"/>
  <c r="D30" i="3"/>
  <c r="D875" i="3"/>
  <c r="D78" i="3"/>
  <c r="D81" i="3"/>
  <c r="D925" i="3"/>
  <c r="D132" i="3"/>
  <c r="D893" i="3"/>
  <c r="D862" i="3"/>
  <c r="D853" i="3"/>
  <c r="D4" i="3"/>
  <c r="D149" i="3"/>
  <c r="D927" i="3"/>
  <c r="D135" i="3"/>
  <c r="D969" i="3"/>
  <c r="D42" i="3"/>
  <c r="D908" i="3"/>
  <c r="D883" i="3"/>
  <c r="D147" i="3"/>
  <c r="D108" i="3"/>
  <c r="D924" i="3"/>
  <c r="D13" i="3"/>
  <c r="D67" i="3"/>
  <c r="D185" i="3"/>
  <c r="D889" i="3"/>
  <c r="D888" i="3"/>
  <c r="D152" i="3"/>
  <c r="D100" i="3"/>
  <c r="D906" i="3"/>
  <c r="D944" i="3"/>
  <c r="D31" i="3"/>
  <c r="D58" i="3"/>
  <c r="D963" i="3"/>
  <c r="D91" i="3"/>
  <c r="D972" i="3"/>
  <c r="D5" i="3"/>
  <c r="D116" i="3"/>
  <c r="D900" i="3"/>
  <c r="D62" i="3"/>
  <c r="D992" i="3"/>
  <c r="D7" i="3"/>
  <c r="D14" i="3"/>
  <c r="D44" i="3"/>
  <c r="D895" i="3"/>
  <c r="D891" i="3"/>
  <c r="D110" i="3"/>
  <c r="D184" i="3"/>
  <c r="D37" i="3"/>
  <c r="D90" i="3"/>
  <c r="D816" i="3"/>
  <c r="D858" i="3"/>
  <c r="D25" i="3"/>
  <c r="D119" i="3"/>
  <c r="D896" i="3"/>
  <c r="D170" i="3"/>
  <c r="D998" i="3"/>
  <c r="D6" i="3"/>
  <c r="D978" i="3"/>
  <c r="D930" i="3"/>
  <c r="D146" i="3"/>
  <c r="D887" i="3"/>
  <c r="D863" i="3"/>
  <c r="D867" i="3"/>
  <c r="D868" i="3"/>
  <c r="D130" i="3"/>
  <c r="D148" i="3"/>
  <c r="D122" i="3"/>
  <c r="D68" i="3"/>
  <c r="D894" i="3"/>
  <c r="D852" i="3"/>
  <c r="D38" i="3"/>
  <c r="D937" i="3"/>
  <c r="D890" i="3"/>
  <c r="D133" i="3"/>
  <c r="D182" i="3"/>
  <c r="D918" i="3"/>
  <c r="D61" i="3"/>
  <c r="D174" i="3"/>
  <c r="D882" i="3"/>
  <c r="D879" i="3"/>
  <c r="D999" i="3"/>
  <c r="D131" i="3"/>
  <c r="D179" i="3"/>
  <c r="D17" i="3"/>
  <c r="D942" i="3"/>
  <c r="D938" i="3"/>
  <c r="D866" i="3"/>
  <c r="D140" i="3"/>
  <c r="D1000" i="3"/>
  <c r="D987" i="3"/>
  <c r="D142" i="3"/>
  <c r="D848" i="3"/>
  <c r="D73" i="3"/>
  <c r="D124" i="3"/>
  <c r="D28" i="3"/>
  <c r="D988" i="3"/>
  <c r="D995" i="3"/>
  <c r="D127" i="3"/>
  <c r="D946" i="3"/>
  <c r="D104" i="3"/>
  <c r="D64" i="3"/>
  <c r="D912" i="3"/>
  <c r="D960" i="3"/>
  <c r="D2" i="3"/>
  <c r="D911" i="3"/>
  <c r="D956" i="3"/>
  <c r="D881" i="3"/>
  <c r="D99" i="3"/>
  <c r="D53" i="3"/>
  <c r="D74" i="3"/>
  <c r="D952" i="3"/>
  <c r="D923" i="3"/>
  <c r="D160" i="3"/>
  <c r="D815" i="3"/>
  <c r="D63" i="3"/>
  <c r="D112" i="3"/>
  <c r="D86" i="3"/>
  <c r="D985" i="3"/>
  <c r="D967" i="3"/>
  <c r="D156" i="3"/>
  <c r="D955" i="3"/>
  <c r="D85" i="3"/>
  <c r="D123" i="3"/>
  <c r="D1001" i="3"/>
  <c r="D861" i="3"/>
  <c r="D72" i="3"/>
  <c r="D966" i="3"/>
  <c r="D919" i="3"/>
  <c r="D144" i="3"/>
  <c r="D943" i="3"/>
  <c r="D901" i="3"/>
  <c r="D940" i="3"/>
  <c r="D885" i="3"/>
  <c r="D137" i="3"/>
  <c r="D950" i="3"/>
  <c r="D16" i="3"/>
  <c r="D977" i="3"/>
  <c r="D914" i="3"/>
  <c r="D105" i="3"/>
  <c r="D167" i="3"/>
  <c r="D964" i="3"/>
  <c r="D33" i="3"/>
  <c r="D958" i="3"/>
  <c r="D965" i="3"/>
  <c r="D24" i="3"/>
  <c r="D970" i="3"/>
  <c r="D158" i="3"/>
  <c r="D89" i="3"/>
  <c r="D57" i="3"/>
  <c r="D941" i="3"/>
  <c r="D933" i="3"/>
  <c r="D15" i="3"/>
  <c r="D165" i="3"/>
  <c r="D939" i="3"/>
  <c r="D151" i="3"/>
  <c r="D976" i="3"/>
  <c r="D8" i="3"/>
  <c r="D962" i="3"/>
  <c r="D917" i="3"/>
  <c r="D56" i="3"/>
  <c r="D164" i="3"/>
  <c r="D52" i="3"/>
  <c r="D94" i="3"/>
  <c r="D51" i="3"/>
  <c r="D886" i="3"/>
  <c r="D117" i="3"/>
  <c r="D845" i="3"/>
  <c r="D21" i="3"/>
  <c r="D920" i="3"/>
  <c r="D951" i="3"/>
  <c r="D82" i="3"/>
  <c r="D921" i="3"/>
  <c r="D864" i="3"/>
  <c r="D103" i="3"/>
  <c r="D169" i="3"/>
  <c r="D77" i="3"/>
  <c r="D87" i="3"/>
  <c r="D60" i="3"/>
  <c r="D954" i="3"/>
  <c r="D79" i="3"/>
  <c r="D897" i="3"/>
  <c r="D125" i="3"/>
  <c r="D869" i="3"/>
  <c r="D997" i="3"/>
  <c r="D849" i="3"/>
  <c r="D871" i="3"/>
  <c r="D847" i="3"/>
  <c r="D92" i="3"/>
  <c r="D981" i="3"/>
  <c r="D115" i="3"/>
  <c r="D172" i="3"/>
  <c r="D32" i="3"/>
  <c r="D107" i="3"/>
  <c r="D171" i="3"/>
  <c r="D846" i="3"/>
  <c r="D831" i="10"/>
  <c r="D919" i="10"/>
  <c r="D961" i="10"/>
  <c r="D892" i="10"/>
  <c r="D841" i="10"/>
  <c r="D990" i="10"/>
  <c r="D987" i="10"/>
  <c r="D856" i="10"/>
  <c r="D929" i="10"/>
  <c r="D963" i="10"/>
  <c r="D911" i="10"/>
  <c r="D920" i="10"/>
  <c r="D852" i="10"/>
  <c r="D867" i="10"/>
  <c r="D942" i="10"/>
  <c r="D928" i="10"/>
  <c r="D858" i="10"/>
  <c r="D986" i="10"/>
  <c r="D846" i="10"/>
  <c r="D877" i="10"/>
  <c r="D927" i="10"/>
  <c r="D847" i="10"/>
  <c r="D905" i="10"/>
  <c r="D922" i="10"/>
  <c r="D865" i="10"/>
  <c r="D924" i="10"/>
  <c r="D873" i="10"/>
  <c r="D825" i="10"/>
  <c r="D898" i="10"/>
  <c r="D962" i="10"/>
  <c r="D887" i="10"/>
  <c r="D955" i="10"/>
  <c r="D866" i="10"/>
  <c r="D829" i="10"/>
  <c r="D934" i="10"/>
  <c r="D926" i="10"/>
  <c r="D903" i="10"/>
  <c r="D966" i="10"/>
  <c r="D879" i="10"/>
  <c r="D941" i="10"/>
  <c r="D893" i="10"/>
  <c r="D826" i="10"/>
  <c r="D991" i="10"/>
  <c r="D977" i="10"/>
  <c r="D978" i="10"/>
  <c r="D951" i="10"/>
  <c r="D711" i="10"/>
  <c r="D747" i="10"/>
  <c r="D735" i="10"/>
  <c r="D774" i="10"/>
  <c r="D703" i="10"/>
  <c r="D674" i="10"/>
  <c r="D769" i="10"/>
  <c r="D678" i="10"/>
  <c r="D662" i="10"/>
  <c r="D757" i="10"/>
  <c r="D675" i="10"/>
  <c r="D789" i="10"/>
  <c r="D690" i="10"/>
  <c r="D776" i="10"/>
  <c r="D817" i="10"/>
  <c r="D726" i="10"/>
  <c r="D760" i="10"/>
  <c r="D803" i="10"/>
  <c r="D700" i="10"/>
  <c r="D689" i="10"/>
  <c r="D765" i="10"/>
  <c r="D714" i="10"/>
  <c r="D781" i="10"/>
  <c r="D744" i="10"/>
  <c r="D706" i="10"/>
  <c r="D761" i="10"/>
  <c r="D656" i="10"/>
  <c r="D811" i="10"/>
  <c r="D758" i="10"/>
  <c r="D814" i="10"/>
  <c r="D816" i="10"/>
  <c r="D736" i="10"/>
  <c r="D718" i="10"/>
  <c r="D779" i="10"/>
  <c r="D673" i="10"/>
  <c r="D696" i="10"/>
  <c r="D759" i="10"/>
  <c r="D694" i="10"/>
  <c r="D701" i="10"/>
  <c r="D740" i="10"/>
  <c r="D710" i="10"/>
  <c r="D555" i="10"/>
  <c r="D512" i="10"/>
  <c r="D514" i="10"/>
  <c r="D594" i="10"/>
  <c r="D627" i="10"/>
  <c r="D630" i="10"/>
  <c r="D613" i="10"/>
  <c r="D591" i="10"/>
  <c r="D513" i="10"/>
  <c r="D531" i="10"/>
  <c r="D560" i="10"/>
  <c r="D616" i="10"/>
  <c r="D584" i="10"/>
  <c r="D639" i="10"/>
  <c r="D595" i="10"/>
  <c r="D533" i="10"/>
  <c r="D551" i="10"/>
  <c r="D523" i="10"/>
  <c r="D557" i="10"/>
  <c r="D628" i="10"/>
  <c r="D593" i="10"/>
  <c r="D615" i="10"/>
  <c r="D586" i="10"/>
  <c r="D589" i="10"/>
  <c r="D582" i="10"/>
  <c r="D592" i="10"/>
  <c r="D522" i="10"/>
  <c r="D516" i="10"/>
  <c r="D548" i="10"/>
  <c r="D534" i="10"/>
  <c r="D587" i="10"/>
  <c r="D597" i="10"/>
  <c r="D625" i="10"/>
  <c r="D602" i="10"/>
  <c r="D634" i="10"/>
  <c r="D645" i="10"/>
  <c r="D835" i="10"/>
  <c r="D999" i="10"/>
  <c r="D972" i="10"/>
  <c r="D993" i="10"/>
  <c r="D984" i="10"/>
  <c r="D997" i="10"/>
  <c r="D957" i="10"/>
  <c r="D937" i="10"/>
  <c r="D819" i="10"/>
  <c r="D882" i="10"/>
  <c r="D930" i="10"/>
  <c r="D979" i="10"/>
  <c r="D843" i="10"/>
  <c r="D923" i="10"/>
  <c r="D824" i="10"/>
  <c r="D871" i="10"/>
  <c r="D827" i="10"/>
  <c r="D836" i="10"/>
  <c r="D1000" i="10"/>
  <c r="D883" i="10"/>
  <c r="D931" i="10"/>
  <c r="D915" i="10"/>
  <c r="D872" i="10"/>
  <c r="D884" i="10"/>
  <c r="D894" i="10"/>
  <c r="D886" i="10"/>
  <c r="D949" i="10"/>
  <c r="D944" i="10"/>
  <c r="D854" i="10"/>
  <c r="D881" i="10"/>
  <c r="D995" i="10"/>
  <c r="D967" i="10"/>
  <c r="D851" i="10"/>
  <c r="D960" i="10"/>
  <c r="D916" i="10"/>
  <c r="D859" i="10"/>
  <c r="D921" i="10"/>
  <c r="D874" i="10"/>
  <c r="D947" i="10"/>
  <c r="D860" i="10"/>
  <c r="D849" i="10"/>
  <c r="D907" i="10"/>
  <c r="D896" i="10"/>
  <c r="D988" i="10"/>
  <c r="D868" i="10"/>
  <c r="D989" i="10"/>
  <c r="D709" i="10"/>
  <c r="D777" i="10"/>
  <c r="D739" i="10"/>
  <c r="D766" i="10"/>
  <c r="D707" i="10"/>
  <c r="D764" i="10"/>
  <c r="D687" i="10"/>
  <c r="D721" i="10"/>
  <c r="D693" i="10"/>
  <c r="D666" i="10"/>
  <c r="D680" i="10"/>
  <c r="D785" i="10"/>
  <c r="D722" i="10"/>
  <c r="D660" i="10"/>
  <c r="D793" i="10"/>
  <c r="D695" i="10"/>
  <c r="D664" i="10"/>
  <c r="D791" i="10"/>
  <c r="D716" i="10"/>
  <c r="D782" i="10"/>
  <c r="D792" i="10"/>
  <c r="D737" i="10"/>
  <c r="D655" i="10"/>
  <c r="D720" i="10"/>
  <c r="D670" i="10"/>
  <c r="D677" i="10"/>
  <c r="D754" i="10"/>
  <c r="D661" i="10"/>
  <c r="D745" i="10"/>
  <c r="D663" i="10"/>
  <c r="D815" i="10"/>
  <c r="D731" i="10"/>
  <c r="D809" i="10"/>
  <c r="D802" i="10"/>
  <c r="D697" i="10"/>
  <c r="D790" i="10"/>
  <c r="D780" i="10"/>
  <c r="D738" i="10"/>
  <c r="D796" i="10"/>
  <c r="D768" i="10"/>
  <c r="D805" i="10"/>
  <c r="D526" i="10"/>
  <c r="D542" i="10"/>
  <c r="D511" i="10"/>
  <c r="D570" i="10"/>
  <c r="D891" i="10"/>
  <c r="D913" i="10"/>
  <c r="D985" i="10"/>
  <c r="D943" i="10"/>
  <c r="D925" i="10"/>
  <c r="D975" i="10"/>
  <c r="D940" i="10"/>
  <c r="D982" i="10"/>
  <c r="D895" i="10"/>
  <c r="D952" i="10"/>
  <c r="D948" i="10"/>
  <c r="D906" i="10"/>
  <c r="D888" i="10"/>
  <c r="D839" i="10"/>
  <c r="D938" i="10"/>
  <c r="D974" i="10"/>
  <c r="D968" i="10"/>
  <c r="D869" i="10"/>
  <c r="D901" i="10"/>
  <c r="D971" i="10"/>
  <c r="D840" i="10"/>
  <c r="D939" i="10"/>
  <c r="D996" i="10"/>
  <c r="D910" i="10"/>
  <c r="D965" i="10"/>
  <c r="D969" i="10"/>
  <c r="D954" i="10"/>
  <c r="D876" i="10"/>
  <c r="D864" i="10"/>
  <c r="D908" i="10"/>
  <c r="D917" i="10"/>
  <c r="D992" i="10"/>
  <c r="D875" i="10"/>
  <c r="D958" i="10"/>
  <c r="D976" i="10"/>
  <c r="D857" i="10"/>
  <c r="D889" i="10"/>
  <c r="D980" i="10"/>
  <c r="D964" i="10"/>
  <c r="D897" i="10"/>
  <c r="D821" i="10"/>
  <c r="D973" i="10"/>
  <c r="D837" i="10"/>
  <c r="D946" i="10"/>
  <c r="D844" i="10"/>
  <c r="D1001" i="10"/>
  <c r="D794" i="10"/>
  <c r="D743" i="10"/>
  <c r="D795" i="10"/>
  <c r="D704" i="10"/>
  <c r="D729" i="10"/>
  <c r="D752" i="10"/>
  <c r="D755" i="10"/>
  <c r="D810" i="10"/>
  <c r="D727" i="10"/>
  <c r="D756" i="10"/>
  <c r="D698" i="10"/>
  <c r="D691" i="10"/>
  <c r="D672" i="10"/>
  <c r="D730" i="10"/>
  <c r="D808" i="10"/>
  <c r="D797" i="10"/>
  <c r="D665" i="10"/>
  <c r="D659" i="10"/>
  <c r="D668" i="10"/>
  <c r="D692" i="10"/>
  <c r="D748" i="10"/>
  <c r="D686" i="10"/>
  <c r="D778" i="10"/>
  <c r="D750" i="10"/>
  <c r="D763" i="10"/>
  <c r="D732" i="10"/>
  <c r="D719" i="10"/>
  <c r="D786" i="10"/>
  <c r="D767" i="10"/>
  <c r="D812" i="10"/>
  <c r="D708" i="10"/>
  <c r="D658" i="10"/>
  <c r="D702" i="10"/>
  <c r="D679" i="10"/>
  <c r="D713" i="10"/>
  <c r="D699" i="10"/>
  <c r="D715" i="10"/>
  <c r="D683" i="10"/>
  <c r="D762" i="10"/>
  <c r="D676" i="10"/>
  <c r="D724" i="10"/>
  <c r="D530" i="10"/>
  <c r="D544" i="10"/>
  <c r="D620" i="10"/>
  <c r="D622" i="10"/>
  <c r="D632" i="10"/>
  <c r="D564" i="10"/>
  <c r="D638" i="10"/>
  <c r="D527" i="10"/>
  <c r="D552" i="10"/>
  <c r="D518" i="10"/>
  <c r="D624" i="10"/>
  <c r="D574" i="10"/>
  <c r="D583" i="10"/>
  <c r="D642" i="10"/>
  <c r="D600" i="10"/>
  <c r="D623" i="10"/>
  <c r="D554" i="10"/>
  <c r="D519" i="10"/>
  <c r="D546" i="10"/>
  <c r="D573" i="10"/>
  <c r="D599" i="10"/>
  <c r="D567" i="10"/>
  <c r="D569" i="10"/>
  <c r="D578" i="10"/>
  <c r="D636" i="10"/>
  <c r="D653" i="10"/>
  <c r="D532" i="10"/>
  <c r="D524" i="10"/>
  <c r="D536" i="10"/>
  <c r="D635" i="10"/>
  <c r="D619" i="10"/>
  <c r="D621" i="10"/>
  <c r="D576" i="10"/>
  <c r="D606" i="10"/>
  <c r="D650" i="10"/>
  <c r="D900" i="10"/>
  <c r="D981" i="10"/>
  <c r="D959" i="10"/>
  <c r="D863" i="10"/>
  <c r="D853" i="10"/>
  <c r="D909" i="10"/>
  <c r="D822" i="10"/>
  <c r="D935" i="10"/>
  <c r="D862" i="10"/>
  <c r="D870" i="10"/>
  <c r="D933" i="10"/>
  <c r="D848" i="10"/>
  <c r="D772" i="10"/>
  <c r="D667" i="10"/>
  <c r="D733" i="10"/>
  <c r="D770" i="10"/>
  <c r="D681" i="10"/>
  <c r="D800" i="10"/>
  <c r="D787" i="10"/>
  <c r="D725" i="10"/>
  <c r="D742" i="10"/>
  <c r="D775" i="10"/>
  <c r="D525" i="10"/>
  <c r="D580" i="10"/>
  <c r="D654" i="10"/>
  <c r="D541" i="10"/>
  <c r="D559" i="10"/>
  <c r="D581" i="10"/>
  <c r="D612" i="10"/>
  <c r="D596" i="10"/>
  <c r="D540" i="10"/>
  <c r="D611" i="10"/>
  <c r="D610" i="10"/>
  <c r="D563" i="10"/>
  <c r="D585" i="10"/>
  <c r="D538" i="10"/>
  <c r="D553" i="10"/>
  <c r="D644" i="10"/>
  <c r="D590" i="10"/>
  <c r="D609" i="10"/>
  <c r="D932" i="10"/>
  <c r="D904" i="10"/>
  <c r="D828" i="10"/>
  <c r="D842" i="10"/>
  <c r="D994" i="10"/>
  <c r="D845" i="10"/>
  <c r="D953" i="10"/>
  <c r="D838" i="10"/>
  <c r="D890" i="10"/>
  <c r="D833" i="10"/>
  <c r="D885" i="10"/>
  <c r="D682" i="10"/>
  <c r="D751" i="10"/>
  <c r="D773" i="10"/>
  <c r="D669" i="10"/>
  <c r="D783" i="10"/>
  <c r="D728" i="10"/>
  <c r="D804" i="10"/>
  <c r="D788" i="10"/>
  <c r="D684" i="10"/>
  <c r="D784" i="10"/>
  <c r="D807" i="10"/>
  <c r="D629" i="10"/>
  <c r="D646" i="10"/>
  <c r="D561" i="10"/>
  <c r="D633" i="10"/>
  <c r="D641" i="10"/>
  <c r="D565" i="10"/>
  <c r="D535" i="10"/>
  <c r="D521" i="10"/>
  <c r="D588" i="10"/>
  <c r="D572" i="10"/>
  <c r="D647" i="10"/>
  <c r="D605" i="10"/>
  <c r="D517" i="10"/>
  <c r="D547" i="10"/>
  <c r="D640" i="10"/>
  <c r="D648" i="10"/>
  <c r="D902" i="10"/>
  <c r="D998" i="10"/>
  <c r="D861" i="10"/>
  <c r="D956" i="10"/>
  <c r="D970" i="10"/>
  <c r="D855" i="10"/>
  <c r="D813" i="10"/>
  <c r="D705" i="10"/>
  <c r="D712" i="10"/>
  <c r="D753" i="10"/>
  <c r="D657" i="10"/>
  <c r="D603" i="10"/>
  <c r="D520" i="10"/>
  <c r="D601" i="10"/>
  <c r="D617" i="10"/>
  <c r="D579" i="10"/>
  <c r="D643" i="10"/>
  <c r="D550" i="10"/>
  <c r="D614" i="10"/>
  <c r="D608" i="10"/>
  <c r="D950" i="10"/>
  <c r="D880" i="10"/>
  <c r="D914" i="10"/>
  <c r="D820" i="10"/>
  <c r="D945" i="10"/>
  <c r="D823" i="10"/>
  <c r="D936" i="10"/>
  <c r="D899" i="10"/>
  <c r="D834" i="10"/>
  <c r="D850" i="10"/>
  <c r="D830" i="10"/>
  <c r="D723" i="10"/>
  <c r="D818" i="10"/>
  <c r="D688" i="10"/>
  <c r="D801" i="10"/>
  <c r="D799" i="10"/>
  <c r="D798" i="10"/>
  <c r="D806" i="10"/>
  <c r="D771" i="10"/>
  <c r="D749" i="10"/>
  <c r="D717" i="10"/>
  <c r="D556" i="10"/>
  <c r="D568" i="10"/>
  <c r="D604" i="10"/>
  <c r="D539" i="10"/>
  <c r="D537" i="10"/>
  <c r="D598" i="10"/>
  <c r="D577" i="10"/>
  <c r="D571" i="10"/>
  <c r="D543" i="10"/>
  <c r="D566" i="10"/>
  <c r="D575" i="10"/>
  <c r="D626" i="10"/>
  <c r="D558" i="10"/>
  <c r="D515" i="10"/>
  <c r="D649" i="10"/>
  <c r="D631" i="10"/>
  <c r="D637" i="10"/>
  <c r="D878" i="10"/>
  <c r="D918" i="10"/>
  <c r="D832" i="10"/>
  <c r="D983" i="10"/>
  <c r="D912" i="10"/>
  <c r="D746" i="10"/>
  <c r="D671" i="10"/>
  <c r="D734" i="10"/>
  <c r="D685" i="10"/>
  <c r="D741" i="10"/>
  <c r="D549" i="10"/>
  <c r="D652" i="10"/>
  <c r="D545" i="10"/>
  <c r="D607" i="10"/>
  <c r="D529" i="10"/>
  <c r="D651" i="10"/>
  <c r="D562" i="10"/>
  <c r="D528" i="10"/>
  <c r="D618" i="10"/>
  <c r="D4" i="10"/>
  <c r="D3" i="10"/>
  <c r="D2" i="10"/>
  <c r="D61" i="10"/>
  <c r="D174" i="10"/>
  <c r="D69" i="10"/>
  <c r="D20" i="10"/>
  <c r="D162" i="10"/>
  <c r="D149" i="10"/>
  <c r="D104" i="10"/>
  <c r="D137" i="10"/>
  <c r="D7" i="10"/>
  <c r="D17" i="10"/>
  <c r="D184" i="10"/>
  <c r="D40" i="10"/>
  <c r="D44" i="10"/>
  <c r="D78" i="10"/>
  <c r="D111" i="10"/>
  <c r="D156" i="10"/>
  <c r="D122" i="10"/>
  <c r="D54" i="10"/>
  <c r="D121" i="10"/>
  <c r="D52" i="10"/>
  <c r="D18" i="10"/>
  <c r="D117" i="10"/>
  <c r="D169" i="10"/>
  <c r="D134" i="10"/>
  <c r="D173" i="10"/>
  <c r="D175" i="10"/>
  <c r="D92" i="10"/>
  <c r="D159" i="10"/>
  <c r="D45" i="10"/>
  <c r="D145" i="10"/>
  <c r="D170" i="10"/>
  <c r="D64" i="10"/>
  <c r="D181" i="10"/>
  <c r="D33" i="10"/>
  <c r="D167" i="10"/>
  <c r="D57" i="10"/>
  <c r="D14" i="10"/>
  <c r="D70" i="10"/>
  <c r="D166" i="10"/>
  <c r="D82" i="10"/>
  <c r="D68" i="10"/>
  <c r="D30" i="10"/>
  <c r="D75" i="10"/>
  <c r="D127" i="10"/>
  <c r="D77" i="10"/>
  <c r="D132" i="10"/>
  <c r="D91" i="10"/>
  <c r="D94" i="10"/>
  <c r="D96" i="10"/>
  <c r="D155" i="10"/>
  <c r="D42" i="10"/>
  <c r="D106" i="10"/>
  <c r="D171" i="10"/>
  <c r="D19" i="10"/>
  <c r="D88" i="10"/>
  <c r="D39" i="10"/>
  <c r="D46" i="10"/>
  <c r="D53" i="10"/>
  <c r="D126" i="10"/>
  <c r="D31" i="10"/>
  <c r="D160" i="10"/>
  <c r="D100" i="10"/>
  <c r="D26" i="10"/>
  <c r="D41" i="10"/>
  <c r="D67" i="10"/>
  <c r="D141" i="10"/>
  <c r="D123" i="10"/>
  <c r="D43" i="10"/>
  <c r="D107" i="10"/>
  <c r="D147" i="10"/>
  <c r="D22" i="10"/>
  <c r="D36" i="10"/>
  <c r="D74" i="10"/>
  <c r="D10" i="10"/>
  <c r="D185" i="10"/>
  <c r="D180" i="10"/>
  <c r="D119" i="10"/>
  <c r="D85" i="10"/>
  <c r="D8" i="10"/>
  <c r="D102" i="10"/>
  <c r="D90" i="10"/>
  <c r="D143" i="10"/>
  <c r="D89" i="10"/>
  <c r="D116" i="10"/>
  <c r="D151" i="10"/>
  <c r="D112" i="10"/>
  <c r="D86" i="10"/>
  <c r="D152" i="10"/>
  <c r="D28" i="10"/>
  <c r="D97" i="10"/>
  <c r="D50" i="10"/>
  <c r="D35" i="10"/>
  <c r="D62" i="10"/>
  <c r="D81" i="10"/>
  <c r="D32" i="10"/>
  <c r="D12" i="10"/>
  <c r="D72" i="10"/>
  <c r="D124" i="10"/>
  <c r="D182" i="10"/>
  <c r="D158" i="10"/>
  <c r="D98" i="10"/>
  <c r="D129" i="10"/>
  <c r="D84" i="10"/>
  <c r="D9" i="10"/>
  <c r="D76" i="10"/>
  <c r="D135" i="10"/>
  <c r="D103" i="10"/>
  <c r="D27" i="10"/>
  <c r="D150" i="10"/>
  <c r="D95" i="10"/>
  <c r="D29" i="10"/>
  <c r="D153" i="10"/>
  <c r="D142" i="10"/>
  <c r="D130" i="10"/>
  <c r="D131" i="10"/>
  <c r="D66" i="10"/>
  <c r="D58" i="10"/>
  <c r="D34" i="10"/>
  <c r="D37" i="10"/>
  <c r="D63" i="10"/>
  <c r="D164" i="10"/>
  <c r="D176" i="10"/>
  <c r="D6" i="10"/>
  <c r="D101" i="10"/>
  <c r="D133" i="10"/>
  <c r="D47" i="10"/>
  <c r="D128" i="10"/>
  <c r="D80" i="10"/>
  <c r="D79" i="10"/>
  <c r="D144" i="10"/>
  <c r="D114" i="10"/>
  <c r="D177" i="10"/>
  <c r="D136" i="10"/>
  <c r="D168" i="10"/>
  <c r="D139" i="10"/>
  <c r="D93" i="10"/>
  <c r="D11" i="10"/>
  <c r="D55" i="10"/>
  <c r="D65" i="10"/>
  <c r="D59" i="10"/>
  <c r="D154" i="10"/>
  <c r="D99" i="10"/>
  <c r="D49" i="10"/>
  <c r="D125" i="10"/>
  <c r="D56" i="10"/>
  <c r="D172" i="10"/>
  <c r="D60" i="10"/>
  <c r="D178" i="10"/>
  <c r="D24" i="10"/>
  <c r="D105" i="10"/>
  <c r="D118" i="10"/>
  <c r="D110" i="10"/>
  <c r="D25" i="10"/>
  <c r="D5" i="10"/>
  <c r="D183" i="10"/>
  <c r="D23" i="10"/>
  <c r="D71" i="10"/>
  <c r="D165" i="10"/>
  <c r="D120" i="10"/>
  <c r="D113" i="10"/>
  <c r="D15" i="10"/>
  <c r="D83" i="10"/>
  <c r="D51" i="10"/>
  <c r="D109" i="10"/>
  <c r="D21" i="10"/>
  <c r="D115" i="10"/>
  <c r="D48" i="10"/>
  <c r="D13" i="10"/>
  <c r="D108" i="10"/>
  <c r="D148" i="10"/>
  <c r="D179" i="10"/>
  <c r="D38" i="10"/>
  <c r="D146" i="10"/>
  <c r="D138" i="10"/>
  <c r="D163" i="10"/>
  <c r="D73" i="10"/>
  <c r="D87" i="10"/>
  <c r="D140" i="10"/>
  <c r="D157" i="10"/>
  <c r="D161" i="10"/>
  <c r="D16" i="10"/>
  <c r="D356" i="3"/>
  <c r="D244" i="3"/>
  <c r="D229" i="3"/>
  <c r="D202" i="3"/>
  <c r="D309" i="3"/>
  <c r="D188" i="3"/>
  <c r="D203" i="3"/>
  <c r="D359" i="3"/>
  <c r="D243" i="3"/>
  <c r="D211" i="3"/>
  <c r="D292" i="3"/>
  <c r="D303" i="3"/>
  <c r="D205" i="3"/>
  <c r="D360" i="3"/>
  <c r="D223" i="3"/>
  <c r="D333" i="3"/>
  <c r="D289" i="3"/>
  <c r="D277" i="3"/>
  <c r="D239" i="3"/>
  <c r="D261" i="3"/>
  <c r="D286" i="3"/>
  <c r="D267" i="3"/>
  <c r="D249" i="3"/>
  <c r="D311" i="3"/>
  <c r="D279" i="3"/>
  <c r="D300" i="3"/>
  <c r="D367" i="3"/>
  <c r="D305" i="3"/>
  <c r="D364" i="3"/>
  <c r="D216" i="3"/>
  <c r="D313" i="3"/>
  <c r="D319" i="3"/>
  <c r="D291" i="3"/>
  <c r="D307" i="3"/>
  <c r="D346" i="3"/>
  <c r="D275" i="3"/>
  <c r="D343" i="3"/>
  <c r="D318" i="3"/>
  <c r="D353" i="3"/>
  <c r="D196" i="3"/>
  <c r="D320" i="3"/>
  <c r="D218" i="3"/>
  <c r="D255" i="3"/>
  <c r="D263" i="3"/>
  <c r="D368" i="3"/>
  <c r="D217" i="3"/>
  <c r="D198" i="3"/>
  <c r="D355" i="3"/>
  <c r="D253" i="3"/>
  <c r="D215" i="3"/>
  <c r="D262" i="3"/>
  <c r="D254" i="3"/>
  <c r="D341" i="3"/>
  <c r="D351" i="3"/>
  <c r="D252" i="3"/>
  <c r="D273" i="3"/>
  <c r="D276" i="3"/>
  <c r="D221" i="3"/>
  <c r="D358" i="3"/>
  <c r="D234" i="3"/>
  <c r="D235" i="3"/>
  <c r="D187" i="3"/>
  <c r="D201" i="3"/>
  <c r="D328" i="3"/>
  <c r="D308" i="3"/>
  <c r="D334" i="3"/>
  <c r="D214" i="3"/>
  <c r="D339" i="3"/>
  <c r="D331" i="3"/>
  <c r="D240" i="3"/>
  <c r="D357" i="3"/>
  <c r="D298" i="3"/>
  <c r="D257" i="3"/>
  <c r="D207" i="3"/>
  <c r="D194" i="3"/>
  <c r="D246" i="3"/>
  <c r="D232" i="3"/>
  <c r="D272" i="3"/>
  <c r="D238" i="3"/>
  <c r="D264" i="3"/>
  <c r="D248" i="3"/>
  <c r="D210" i="3"/>
  <c r="D297" i="3"/>
  <c r="D284" i="3"/>
  <c r="D314" i="3"/>
  <c r="D321" i="3"/>
  <c r="D287" i="3"/>
  <c r="D361" i="3"/>
  <c r="D220" i="3"/>
  <c r="D199" i="3"/>
  <c r="D209" i="3"/>
  <c r="D190" i="3"/>
  <c r="D228" i="3"/>
  <c r="D329" i="3"/>
  <c r="D327" i="3"/>
  <c r="D197" i="3"/>
  <c r="D247" i="3"/>
  <c r="D256" i="3"/>
  <c r="D230" i="3"/>
  <c r="D265" i="3"/>
  <c r="D304" i="3"/>
  <c r="D236" i="3"/>
  <c r="D233" i="3"/>
  <c r="D237" i="3"/>
  <c r="D340" i="3"/>
  <c r="D322" i="3"/>
  <c r="D226" i="3"/>
  <c r="D270" i="3"/>
  <c r="D250" i="3"/>
  <c r="D192" i="3"/>
  <c r="D288" i="3"/>
  <c r="D365" i="3"/>
  <c r="D219" i="3"/>
  <c r="D258" i="3"/>
  <c r="D315" i="3"/>
  <c r="D301" i="3"/>
  <c r="D324" i="3"/>
  <c r="D278" i="3"/>
  <c r="D222" i="3"/>
  <c r="D312" i="3"/>
  <c r="D193" i="3"/>
  <c r="D326" i="3"/>
  <c r="D268" i="3"/>
  <c r="D212" i="3"/>
  <c r="D283" i="3"/>
  <c r="D224" i="3"/>
  <c r="D338" i="3"/>
  <c r="D290" i="3"/>
  <c r="D241" i="3"/>
  <c r="D350" i="3"/>
  <c r="D213" i="3"/>
  <c r="D325" i="3"/>
  <c r="D227" i="3"/>
  <c r="D191" i="3"/>
  <c r="D316" i="3"/>
  <c r="D259" i="3"/>
  <c r="D299" i="3"/>
  <c r="D293" i="3"/>
  <c r="D337" i="3"/>
  <c r="D345" i="3"/>
  <c r="D189" i="3"/>
  <c r="D366" i="3"/>
  <c r="D306" i="3"/>
  <c r="D310" i="3"/>
  <c r="D330" i="3"/>
  <c r="D317" i="3"/>
  <c r="D245" i="3"/>
  <c r="D271" i="3"/>
  <c r="D323" i="3"/>
  <c r="D295" i="3"/>
  <c r="D269" i="3"/>
  <c r="D354" i="3"/>
  <c r="D363" i="3"/>
  <c r="D369" i="3"/>
  <c r="D251" i="3"/>
  <c r="D242" i="3"/>
  <c r="D281" i="3"/>
  <c r="D200" i="3"/>
  <c r="D274" i="3"/>
  <c r="D285" i="3"/>
  <c r="D266" i="3"/>
  <c r="D206" i="3"/>
  <c r="D335" i="3"/>
  <c r="D204" i="3"/>
  <c r="D260" i="3"/>
  <c r="D342" i="3"/>
  <c r="D280" i="3"/>
  <c r="D231" i="3"/>
  <c r="D332" i="3"/>
  <c r="D225" i="3"/>
  <c r="D348" i="3"/>
  <c r="D195" i="3"/>
  <c r="D344" i="3"/>
  <c r="D296" i="3"/>
  <c r="D362" i="3"/>
  <c r="D302" i="3"/>
  <c r="D282" i="3"/>
  <c r="D208" i="3"/>
  <c r="D186" i="3"/>
  <c r="D349" i="3"/>
  <c r="D336" i="3"/>
  <c r="D347" i="3"/>
  <c r="D352" i="3"/>
  <c r="D294" i="3"/>
  <c r="D836" i="3"/>
  <c r="D770" i="3"/>
  <c r="D838" i="3"/>
  <c r="D837" i="3"/>
  <c r="D796" i="3"/>
  <c r="D776" i="3"/>
  <c r="D787" i="3"/>
  <c r="D842" i="3"/>
  <c r="D793" i="3"/>
  <c r="D834" i="3"/>
  <c r="D840" i="3"/>
  <c r="D797" i="3"/>
  <c r="D749" i="3"/>
  <c r="D825" i="3"/>
  <c r="D762" i="3"/>
  <c r="D821" i="3"/>
  <c r="D811" i="3"/>
  <c r="D754" i="3"/>
  <c r="D809" i="3"/>
  <c r="D784" i="3"/>
  <c r="D753" i="3"/>
  <c r="D808" i="3"/>
  <c r="D766" i="3"/>
  <c r="D818" i="3"/>
  <c r="D781" i="3"/>
  <c r="D772" i="3"/>
  <c r="D806" i="3"/>
  <c r="D757" i="3"/>
  <c r="D771" i="3"/>
  <c r="D769" i="3"/>
  <c r="D844" i="3"/>
  <c r="D752" i="3"/>
  <c r="D819" i="3"/>
  <c r="D795" i="3"/>
  <c r="D805" i="3"/>
  <c r="D779" i="3"/>
  <c r="D810" i="3"/>
  <c r="D788" i="3"/>
  <c r="D783" i="3"/>
  <c r="D778" i="3"/>
  <c r="D761" i="3"/>
  <c r="D791" i="3"/>
  <c r="D843" i="3"/>
  <c r="D756" i="3"/>
  <c r="D782" i="3"/>
  <c r="D763" i="3"/>
  <c r="D828" i="3"/>
  <c r="D760" i="3"/>
  <c r="D807" i="3"/>
  <c r="D800" i="3"/>
  <c r="D774" i="3"/>
  <c r="D801" i="3"/>
  <c r="D759" i="3"/>
  <c r="D833" i="3"/>
  <c r="D799" i="3"/>
  <c r="D777" i="3"/>
  <c r="D841" i="3"/>
  <c r="D820" i="3"/>
  <c r="D817" i="3"/>
  <c r="D824" i="3"/>
  <c r="D764" i="3"/>
  <c r="D798" i="3"/>
  <c r="D802" i="3"/>
  <c r="D827" i="3"/>
  <c r="D804" i="3"/>
  <c r="D814" i="3"/>
  <c r="D751" i="3"/>
  <c r="D839" i="3"/>
  <c r="D750" i="3"/>
  <c r="D803" i="3"/>
  <c r="D790" i="3"/>
  <c r="D835" i="3"/>
  <c r="D823" i="3"/>
  <c r="D830" i="3"/>
  <c r="D789" i="3"/>
  <c r="D832" i="3"/>
  <c r="D794" i="3"/>
  <c r="D826" i="3"/>
  <c r="D822" i="3"/>
  <c r="D792" i="3"/>
  <c r="D775" i="3"/>
  <c r="D755" i="3"/>
  <c r="D831" i="3"/>
  <c r="D765" i="3"/>
  <c r="D813" i="3"/>
  <c r="D758" i="3"/>
  <c r="D780" i="3"/>
  <c r="D773" i="3"/>
  <c r="D786" i="3"/>
  <c r="D785" i="3"/>
  <c r="D768" i="3"/>
  <c r="D767" i="3"/>
  <c r="D829" i="3"/>
  <c r="D217" i="10"/>
  <c r="D188" i="10"/>
  <c r="D273" i="10"/>
  <c r="D214" i="10"/>
  <c r="D191" i="10"/>
  <c r="D278" i="10"/>
  <c r="D274" i="10"/>
  <c r="D186" i="10"/>
  <c r="D211" i="10"/>
  <c r="D189" i="10"/>
  <c r="D247" i="10"/>
  <c r="D220" i="10"/>
  <c r="D235" i="10"/>
  <c r="D276" i="10"/>
  <c r="D287" i="10"/>
  <c r="D251" i="10"/>
  <c r="D229" i="10"/>
  <c r="D242" i="10"/>
  <c r="D215" i="10"/>
  <c r="D223" i="10"/>
  <c r="D269" i="10"/>
  <c r="D263" i="10"/>
  <c r="D226" i="10"/>
  <c r="D227" i="10"/>
  <c r="D271" i="10"/>
  <c r="D246" i="10"/>
  <c r="D192" i="10"/>
  <c r="D254" i="10"/>
  <c r="D234" i="10"/>
  <c r="D203" i="10"/>
  <c r="D213" i="10"/>
  <c r="D209" i="10"/>
  <c r="D222" i="10"/>
  <c r="D288" i="10"/>
  <c r="D228" i="10"/>
  <c r="D243" i="10"/>
  <c r="D244" i="10"/>
  <c r="D259" i="10"/>
  <c r="D253" i="10"/>
  <c r="D224" i="10"/>
  <c r="D198" i="10"/>
  <c r="D218" i="10"/>
  <c r="D245" i="10"/>
  <c r="D277" i="10"/>
  <c r="D250" i="10"/>
  <c r="D248" i="10"/>
  <c r="D272" i="10"/>
  <c r="D270" i="10"/>
  <c r="D196" i="10"/>
  <c r="D261" i="10"/>
  <c r="D205" i="10"/>
  <c r="D197" i="10"/>
  <c r="D187" i="10"/>
  <c r="D280" i="10"/>
  <c r="D281" i="10"/>
  <c r="D275" i="10"/>
  <c r="D216" i="10"/>
  <c r="D194" i="10"/>
  <c r="D240" i="10"/>
  <c r="D190" i="10"/>
  <c r="D239" i="10"/>
  <c r="D256" i="10"/>
  <c r="D279" i="10"/>
  <c r="D210" i="10"/>
  <c r="D268" i="10"/>
  <c r="D258" i="10"/>
  <c r="D193" i="10"/>
  <c r="D219" i="10"/>
  <c r="D204" i="10"/>
  <c r="D201" i="10"/>
  <c r="D230" i="10"/>
  <c r="D238" i="10"/>
  <c r="D266" i="10"/>
  <c r="D265" i="10"/>
  <c r="D284" i="10"/>
  <c r="D202" i="10"/>
  <c r="D225" i="10"/>
  <c r="D206" i="10"/>
  <c r="D221" i="10"/>
  <c r="D231" i="10"/>
  <c r="D282" i="10"/>
  <c r="D260" i="10"/>
  <c r="D285" i="10"/>
  <c r="D262" i="10"/>
  <c r="D199" i="10"/>
  <c r="D195" i="10"/>
  <c r="D236" i="10"/>
  <c r="D241" i="10"/>
  <c r="D286" i="10"/>
  <c r="D283" i="10"/>
  <c r="D257" i="10"/>
  <c r="D267" i="10"/>
  <c r="D252" i="10"/>
  <c r="D212" i="10"/>
  <c r="D255" i="10"/>
  <c r="D207" i="10"/>
  <c r="D237" i="10"/>
  <c r="D208" i="10"/>
  <c r="D200" i="10"/>
  <c r="D232" i="10"/>
  <c r="D264" i="10"/>
  <c r="D233" i="10"/>
  <c r="D249" i="10"/>
  <c r="D382" i="3"/>
  <c r="D410" i="3"/>
  <c r="D459" i="3"/>
  <c r="D426" i="3"/>
  <c r="D424" i="3"/>
  <c r="D417" i="3"/>
  <c r="D396" i="3"/>
  <c r="D427" i="3"/>
  <c r="D423" i="3"/>
  <c r="D402" i="3"/>
  <c r="D439" i="3"/>
  <c r="D413" i="3"/>
  <c r="D458" i="3"/>
  <c r="D375" i="3"/>
  <c r="D411" i="3"/>
  <c r="D404" i="3"/>
  <c r="D431" i="3"/>
  <c r="D453" i="3"/>
  <c r="D442" i="3"/>
  <c r="D391" i="3"/>
  <c r="D418" i="3"/>
  <c r="D460" i="3"/>
  <c r="D373" i="3"/>
  <c r="D408" i="3"/>
  <c r="D381" i="3"/>
  <c r="D451" i="3"/>
  <c r="D452" i="3"/>
  <c r="D462" i="3"/>
  <c r="D469" i="3"/>
  <c r="D461" i="3"/>
  <c r="D380" i="3"/>
  <c r="D386" i="3"/>
  <c r="D388" i="3"/>
  <c r="D464" i="3"/>
  <c r="D445" i="3"/>
  <c r="D419" i="3"/>
  <c r="D457" i="3"/>
  <c r="D450" i="3"/>
  <c r="D385" i="3"/>
  <c r="D405" i="3"/>
  <c r="D379" i="3"/>
  <c r="D384" i="3"/>
  <c r="D471" i="3"/>
  <c r="D428" i="3"/>
  <c r="D441" i="3"/>
  <c r="D398" i="3"/>
  <c r="D403" i="3"/>
  <c r="D430" i="3"/>
  <c r="D468" i="3"/>
  <c r="D429" i="3"/>
  <c r="D389" i="3"/>
  <c r="D392" i="3"/>
  <c r="D434" i="3"/>
  <c r="D435" i="3"/>
  <c r="D446" i="3"/>
  <c r="D387" i="3"/>
  <c r="D436" i="3"/>
  <c r="D401" i="3"/>
  <c r="D454" i="3"/>
  <c r="D437" i="3"/>
  <c r="D455" i="3"/>
  <c r="D371" i="3"/>
  <c r="D383" i="3"/>
  <c r="D440" i="3"/>
  <c r="D422" i="3"/>
  <c r="D397" i="3"/>
  <c r="D409" i="3"/>
  <c r="D448" i="3"/>
  <c r="D433" i="3"/>
  <c r="D378" i="3"/>
  <c r="D456" i="3"/>
  <c r="D416" i="3"/>
  <c r="D370" i="3"/>
  <c r="D470" i="3"/>
  <c r="D412" i="3"/>
  <c r="D372" i="3"/>
  <c r="D390" i="3"/>
  <c r="D444" i="3"/>
  <c r="D467" i="3"/>
  <c r="D376" i="3"/>
  <c r="D414" i="3"/>
  <c r="D415" i="3"/>
  <c r="D420" i="3"/>
  <c r="D395" i="3"/>
  <c r="D399" i="3"/>
  <c r="D394" i="3"/>
  <c r="D447" i="3"/>
  <c r="D432" i="3"/>
  <c r="D466" i="3"/>
  <c r="D463" i="3"/>
  <c r="D443" i="3"/>
  <c r="D393" i="3"/>
  <c r="D407" i="3"/>
  <c r="D406" i="3"/>
  <c r="D465" i="3"/>
  <c r="D472" i="3"/>
  <c r="D374" i="3"/>
  <c r="D438" i="3"/>
  <c r="D449" i="3"/>
  <c r="D421" i="3"/>
  <c r="D425" i="3"/>
  <c r="D400" i="3"/>
  <c r="D377" i="3"/>
  <c r="D362" i="10"/>
  <c r="D374" i="10"/>
  <c r="D407" i="10"/>
  <c r="D405" i="10"/>
  <c r="D349" i="10"/>
  <c r="D429" i="10"/>
  <c r="D403" i="10"/>
  <c r="D401" i="10"/>
  <c r="D400" i="10"/>
  <c r="D325" i="10"/>
  <c r="D360" i="10"/>
  <c r="D352" i="10"/>
  <c r="D371" i="10"/>
  <c r="D297" i="10"/>
  <c r="D426" i="10"/>
  <c r="D351" i="10"/>
  <c r="D447" i="10"/>
  <c r="D305" i="10"/>
  <c r="D438" i="10"/>
  <c r="D312" i="10"/>
  <c r="D300" i="10"/>
  <c r="D358" i="10"/>
  <c r="D330" i="10"/>
  <c r="D402" i="10"/>
  <c r="D291" i="10"/>
  <c r="D437" i="10"/>
  <c r="D392" i="10"/>
  <c r="D446" i="10"/>
  <c r="D422" i="10"/>
  <c r="D340" i="10"/>
  <c r="D395" i="10"/>
  <c r="D379" i="10"/>
  <c r="D409" i="10"/>
  <c r="D389" i="10"/>
  <c r="D324" i="10"/>
  <c r="D453" i="10"/>
  <c r="D375" i="10"/>
  <c r="D451" i="10"/>
  <c r="D346" i="10"/>
  <c r="D315" i="10"/>
  <c r="D368" i="10"/>
  <c r="D455" i="10"/>
  <c r="D456" i="10"/>
  <c r="D417" i="10"/>
  <c r="D323" i="10"/>
  <c r="D295" i="10"/>
  <c r="D424" i="10"/>
  <c r="D356" i="10"/>
  <c r="D303" i="10"/>
  <c r="D309" i="10"/>
  <c r="D386" i="10"/>
  <c r="D430" i="10"/>
  <c r="D412" i="10"/>
  <c r="D333" i="10"/>
  <c r="D385" i="10"/>
  <c r="D370" i="10"/>
  <c r="D301" i="10"/>
  <c r="D406" i="10"/>
  <c r="D391" i="10"/>
  <c r="D329" i="10"/>
  <c r="D445" i="10"/>
  <c r="D427" i="10"/>
  <c r="D423" i="10"/>
  <c r="D418" i="10"/>
  <c r="D411" i="10"/>
  <c r="D416" i="10"/>
  <c r="D415" i="10"/>
  <c r="D328" i="10"/>
  <c r="D293" i="10"/>
  <c r="D448" i="10"/>
  <c r="D393" i="10"/>
  <c r="D292" i="10"/>
  <c r="D357" i="10"/>
  <c r="D439" i="10"/>
  <c r="D421" i="10"/>
  <c r="D377" i="10"/>
  <c r="D369" i="10"/>
  <c r="D326" i="10"/>
  <c r="D394" i="10"/>
  <c r="D410" i="10"/>
  <c r="D435" i="10"/>
  <c r="D298" i="10"/>
  <c r="D342" i="10"/>
  <c r="D373" i="10"/>
  <c r="D376" i="10"/>
  <c r="D345" i="10"/>
  <c r="D344" i="10"/>
  <c r="D390" i="10"/>
  <c r="D363" i="10"/>
  <c r="D383" i="10"/>
  <c r="D450" i="10"/>
  <c r="D388" i="10"/>
  <c r="D425" i="10"/>
  <c r="D454" i="10"/>
  <c r="D404" i="10"/>
  <c r="D322" i="10"/>
  <c r="D457" i="10"/>
  <c r="D343" i="10"/>
  <c r="D442" i="10"/>
  <c r="D431" i="10"/>
  <c r="D308" i="10"/>
  <c r="D327" i="10"/>
  <c r="D290" i="10"/>
  <c r="D365" i="10"/>
  <c r="D334" i="10"/>
  <c r="D338" i="10"/>
  <c r="D335" i="10"/>
  <c r="D314" i="10"/>
  <c r="D408" i="10"/>
  <c r="D304" i="10"/>
  <c r="D433" i="10"/>
  <c r="D355" i="10"/>
  <c r="D332" i="10"/>
  <c r="D337" i="10"/>
  <c r="D436" i="10"/>
  <c r="D299" i="10"/>
  <c r="D434" i="10"/>
  <c r="D339" i="10"/>
  <c r="D387" i="10"/>
  <c r="D307" i="10"/>
  <c r="D397" i="10"/>
  <c r="D318" i="10"/>
  <c r="D420" i="10"/>
  <c r="D331" i="10"/>
  <c r="D348" i="10"/>
  <c r="D444" i="10"/>
  <c r="D353" i="10"/>
  <c r="D384" i="10"/>
  <c r="D311" i="10"/>
  <c r="D452" i="10"/>
  <c r="D294" i="10"/>
  <c r="D414" i="10"/>
  <c r="D428" i="10"/>
  <c r="D361" i="10"/>
  <c r="D359" i="10"/>
  <c r="D317" i="10"/>
  <c r="D319" i="10"/>
  <c r="D399" i="10"/>
  <c r="D366" i="10"/>
  <c r="D347" i="10"/>
  <c r="D364" i="10"/>
  <c r="D296" i="10"/>
  <c r="D443" i="10"/>
  <c r="D382" i="10"/>
  <c r="D320" i="10"/>
  <c r="D372" i="10"/>
  <c r="D440" i="10"/>
  <c r="D396" i="10"/>
  <c r="D306" i="10"/>
  <c r="D398" i="10"/>
  <c r="D432" i="10"/>
  <c r="D367" i="10"/>
  <c r="D336" i="10"/>
  <c r="D419" i="10"/>
  <c r="D413" i="10"/>
  <c r="D441" i="10"/>
  <c r="D381" i="10"/>
  <c r="D378" i="10"/>
  <c r="D316" i="10"/>
  <c r="D458" i="10"/>
  <c r="D321" i="10"/>
  <c r="D310" i="10"/>
  <c r="D341" i="10"/>
  <c r="D289" i="10"/>
  <c r="D449" i="10"/>
  <c r="D354" i="10"/>
  <c r="D302" i="10"/>
  <c r="D380" i="10"/>
  <c r="D350" i="10"/>
  <c r="D313" i="10"/>
  <c r="D521" i="3"/>
  <c r="D563" i="3"/>
  <c r="D537" i="3"/>
  <c r="D497" i="3"/>
  <c r="D525" i="3"/>
  <c r="D594" i="3"/>
  <c r="D604" i="3"/>
  <c r="D520" i="3"/>
  <c r="D548" i="3"/>
  <c r="D635" i="3"/>
  <c r="D593" i="3"/>
  <c r="D574" i="3"/>
  <c r="D605" i="3"/>
  <c r="D606" i="3"/>
  <c r="D616" i="3"/>
  <c r="D578" i="3"/>
  <c r="D565" i="3"/>
  <c r="D483" i="3"/>
  <c r="D535" i="3"/>
  <c r="D619" i="3"/>
  <c r="D568" i="3"/>
  <c r="D544" i="3"/>
  <c r="D473" i="3"/>
  <c r="D562" i="3"/>
  <c r="D625" i="3"/>
  <c r="D631" i="3"/>
  <c r="D545" i="3"/>
  <c r="D637" i="3"/>
  <c r="D481" i="3"/>
  <c r="D630" i="3"/>
  <c r="D538" i="3"/>
  <c r="D480" i="3"/>
  <c r="D611" i="3"/>
  <c r="D575" i="3"/>
  <c r="D623" i="3"/>
  <c r="D539" i="3"/>
  <c r="D597" i="3"/>
  <c r="D609" i="3"/>
  <c r="D642" i="3"/>
  <c r="D476" i="3"/>
  <c r="D482" i="3"/>
  <c r="D632" i="3"/>
  <c r="D571" i="3"/>
  <c r="D499" i="3"/>
  <c r="D596" i="3"/>
  <c r="D585" i="3"/>
  <c r="D500" i="3"/>
  <c r="D517" i="3"/>
  <c r="D554" i="3"/>
  <c r="D620" i="3"/>
  <c r="D599" i="3"/>
  <c r="D508" i="3"/>
  <c r="D530" i="3"/>
  <c r="D495" i="3"/>
  <c r="D584" i="3"/>
  <c r="D507" i="3"/>
  <c r="D486" i="3"/>
  <c r="D551" i="3"/>
  <c r="D558" i="3"/>
  <c r="D523" i="3"/>
  <c r="D533" i="3"/>
  <c r="D550" i="3"/>
  <c r="D638" i="3"/>
  <c r="D591" i="3"/>
  <c r="D516" i="3"/>
  <c r="D582" i="3"/>
  <c r="D569" i="3"/>
  <c r="D628" i="3"/>
  <c r="D491" i="3"/>
  <c r="D559" i="3"/>
  <c r="D560" i="3"/>
  <c r="D590" i="3"/>
  <c r="D477" i="3"/>
  <c r="D579" i="3"/>
  <c r="D485" i="3"/>
  <c r="D524" i="3"/>
  <c r="D504" i="3"/>
  <c r="D553" i="3"/>
  <c r="D534" i="3"/>
  <c r="D531" i="3"/>
  <c r="D474" i="3"/>
  <c r="D506" i="3"/>
  <c r="D505" i="3"/>
  <c r="D621" i="3"/>
  <c r="D595" i="3"/>
  <c r="D494" i="3"/>
  <c r="D532" i="3"/>
  <c r="D586" i="3"/>
  <c r="D566" i="3"/>
  <c r="D564" i="3"/>
  <c r="D588" i="3"/>
  <c r="D634" i="3"/>
  <c r="D490" i="3"/>
  <c r="D528" i="3"/>
  <c r="D622" i="3"/>
  <c r="D581" i="3"/>
  <c r="D615" i="3"/>
  <c r="D543" i="3"/>
  <c r="D522" i="3"/>
  <c r="D610" i="3"/>
  <c r="D572" i="3"/>
  <c r="D541" i="3"/>
  <c r="D617" i="3"/>
  <c r="D519" i="3"/>
  <c r="D488" i="3"/>
  <c r="D556" i="3"/>
  <c r="D536" i="3"/>
  <c r="D576" i="3"/>
  <c r="D502" i="3"/>
  <c r="D636" i="3"/>
  <c r="D601" i="3"/>
  <c r="D512" i="3"/>
  <c r="D526" i="3"/>
  <c r="D527" i="3"/>
  <c r="D603" i="3"/>
  <c r="D475" i="3"/>
  <c r="D640" i="3"/>
  <c r="D478" i="3"/>
  <c r="D583" i="3"/>
  <c r="D598" i="3"/>
  <c r="D633" i="3"/>
  <c r="D607" i="3"/>
  <c r="D626" i="3"/>
  <c r="D498" i="3"/>
  <c r="D514" i="3"/>
  <c r="D629" i="3"/>
  <c r="D614" i="3"/>
  <c r="D509" i="3"/>
  <c r="D510" i="3"/>
  <c r="D580" i="3"/>
  <c r="D613" i="3"/>
  <c r="D573" i="3"/>
  <c r="D529" i="3"/>
  <c r="D618" i="3"/>
  <c r="D612" i="3"/>
  <c r="D489" i="3"/>
  <c r="D540" i="3"/>
  <c r="D589" i="3"/>
  <c r="D547" i="3"/>
  <c r="D624" i="3"/>
  <c r="D555" i="3"/>
  <c r="D570" i="3"/>
  <c r="D567" i="3"/>
  <c r="D479" i="3"/>
  <c r="D577" i="3"/>
  <c r="D511" i="3"/>
  <c r="D552" i="3"/>
  <c r="D492" i="3"/>
  <c r="D493" i="3"/>
  <c r="D627" i="3"/>
  <c r="D641" i="3"/>
  <c r="D639" i="3"/>
  <c r="D546" i="3"/>
  <c r="D602" i="3"/>
  <c r="D587" i="3"/>
  <c r="D549" i="3"/>
  <c r="D503" i="3"/>
  <c r="D600" i="3"/>
  <c r="D608" i="3"/>
  <c r="D515" i="3"/>
  <c r="D487" i="3"/>
  <c r="D513" i="3"/>
  <c r="D557" i="3"/>
  <c r="D592" i="3"/>
  <c r="D496" i="3"/>
  <c r="D501" i="3"/>
  <c r="D518" i="3"/>
  <c r="D542" i="3"/>
  <c r="D484" i="3"/>
  <c r="D561" i="3"/>
  <c r="D699" i="3"/>
  <c r="D732" i="3"/>
  <c r="D696" i="3"/>
  <c r="D737" i="3"/>
  <c r="D695" i="3"/>
  <c r="D724" i="3"/>
  <c r="D745" i="3"/>
  <c r="D730" i="3"/>
  <c r="D748" i="3"/>
  <c r="D721" i="3"/>
  <c r="D736" i="3"/>
  <c r="D706" i="3"/>
  <c r="D720" i="3"/>
  <c r="D739" i="3"/>
  <c r="D700" i="3"/>
  <c r="D734" i="3"/>
  <c r="D715" i="3"/>
  <c r="D731" i="3"/>
  <c r="D697" i="3"/>
  <c r="D725" i="3"/>
  <c r="D728" i="3"/>
  <c r="D729" i="3"/>
  <c r="D716" i="3"/>
  <c r="D702" i="3"/>
  <c r="D713" i="3"/>
  <c r="D714" i="3"/>
  <c r="D710" i="3"/>
  <c r="D717" i="3"/>
  <c r="D742" i="3"/>
  <c r="D746" i="3"/>
  <c r="D727" i="3"/>
  <c r="D747" i="3"/>
  <c r="D718" i="3"/>
  <c r="D711" i="3"/>
  <c r="D709" i="3"/>
  <c r="D705" i="3"/>
  <c r="D712" i="3"/>
  <c r="D698" i="3"/>
  <c r="D726" i="3"/>
  <c r="D740" i="3"/>
  <c r="D704" i="3"/>
  <c r="D701" i="3"/>
  <c r="D741" i="3"/>
  <c r="D707" i="3"/>
  <c r="D703" i="3"/>
  <c r="D722" i="3"/>
  <c r="D723" i="3"/>
  <c r="D733" i="3"/>
  <c r="D708" i="3"/>
  <c r="D744" i="3"/>
  <c r="D743" i="3"/>
  <c r="D738" i="3"/>
  <c r="D735" i="3"/>
  <c r="D719" i="3"/>
  <c r="D504" i="10"/>
  <c r="D506" i="10"/>
  <c r="D507" i="10"/>
  <c r="D474" i="10"/>
  <c r="D485" i="10"/>
  <c r="D490" i="10"/>
  <c r="D476" i="10"/>
  <c r="D460" i="10"/>
  <c r="D470" i="10"/>
  <c r="D468" i="10"/>
  <c r="D483" i="10"/>
  <c r="D473" i="10"/>
  <c r="D508" i="10"/>
  <c r="D500" i="10"/>
  <c r="D509" i="10"/>
  <c r="D491" i="10"/>
  <c r="D467" i="10"/>
  <c r="D466" i="10"/>
  <c r="D462" i="10"/>
  <c r="D464" i="10"/>
  <c r="D492" i="10"/>
  <c r="D463" i="10"/>
  <c r="D495" i="10"/>
  <c r="D477" i="10"/>
  <c r="D469" i="10"/>
  <c r="D488" i="10"/>
  <c r="D487" i="10"/>
  <c r="D480" i="10"/>
  <c r="D484" i="10"/>
  <c r="D461" i="10"/>
  <c r="D471" i="10"/>
  <c r="D489" i="10"/>
  <c r="D478" i="10"/>
  <c r="D503" i="10"/>
  <c r="D510" i="10"/>
  <c r="D498" i="10"/>
  <c r="D502" i="10"/>
  <c r="D501" i="10"/>
  <c r="D459" i="10"/>
  <c r="D505" i="10"/>
  <c r="D499" i="10"/>
  <c r="D493" i="10"/>
  <c r="D496" i="10"/>
  <c r="D472" i="10"/>
  <c r="D486" i="10"/>
  <c r="D482" i="10"/>
  <c r="D475" i="10"/>
  <c r="D481" i="10"/>
  <c r="D497" i="10"/>
  <c r="D465" i="10"/>
  <c r="D494" i="10"/>
  <c r="D479" i="10"/>
  <c r="D683" i="3"/>
  <c r="D686" i="3"/>
  <c r="D693" i="3"/>
  <c r="D685" i="3"/>
  <c r="D659" i="3"/>
  <c r="D652" i="3"/>
  <c r="D667" i="3"/>
  <c r="D646" i="3"/>
  <c r="D665" i="3"/>
  <c r="D671" i="3"/>
  <c r="D655" i="3"/>
  <c r="D656" i="3"/>
  <c r="D674" i="3"/>
  <c r="D663" i="3"/>
  <c r="D650" i="3"/>
  <c r="D691" i="3"/>
  <c r="D690" i="3"/>
  <c r="D689" i="3"/>
  <c r="D644" i="3"/>
  <c r="D672" i="3"/>
  <c r="D648" i="3"/>
  <c r="D675" i="3"/>
  <c r="D666" i="3"/>
  <c r="D658" i="3"/>
  <c r="D678" i="3"/>
  <c r="D651" i="3"/>
  <c r="D664" i="3"/>
  <c r="D681" i="3"/>
  <c r="D692" i="3"/>
  <c r="D682" i="3"/>
  <c r="D684" i="3"/>
  <c r="D643" i="3"/>
  <c r="D676" i="3"/>
  <c r="D645" i="3"/>
  <c r="D657" i="3"/>
  <c r="D694" i="3"/>
  <c r="D687" i="3"/>
  <c r="D660" i="3"/>
  <c r="D653" i="3"/>
  <c r="D654" i="3"/>
  <c r="D673" i="3"/>
  <c r="D669" i="3"/>
  <c r="D670" i="3"/>
  <c r="D662" i="3"/>
  <c r="D679" i="3"/>
  <c r="D680" i="3"/>
  <c r="D688" i="3"/>
  <c r="D668" i="3"/>
  <c r="D649" i="3"/>
  <c r="D647" i="3"/>
  <c r="D677" i="3"/>
  <c r="D661" i="3"/>
  <c r="H509" i="11" l="1"/>
  <c r="H507" i="11"/>
  <c r="F505" i="11"/>
  <c r="F503" i="11"/>
  <c r="H501" i="11"/>
  <c r="C503" i="9"/>
  <c r="G503" i="9" s="1"/>
  <c r="C501" i="9"/>
  <c r="C495" i="9"/>
  <c r="G495" i="9" s="1"/>
  <c r="C493" i="9"/>
  <c r="C487" i="9"/>
  <c r="G487" i="9" s="1"/>
  <c r="C485" i="9"/>
  <c r="C479" i="9"/>
  <c r="G479" i="9" s="1"/>
  <c r="C477" i="9"/>
  <c r="C473" i="9"/>
  <c r="C471" i="9"/>
  <c r="G471" i="9" s="1"/>
  <c r="C469" i="9"/>
  <c r="G469" i="9" s="1"/>
  <c r="C467" i="9"/>
  <c r="G467" i="9" s="1"/>
  <c r="C463" i="9"/>
  <c r="G463" i="9" s="1"/>
  <c r="C461" i="9"/>
  <c r="C459" i="9"/>
  <c r="G459" i="9" s="1"/>
  <c r="G510" i="9"/>
  <c r="I505" i="11"/>
  <c r="J505" i="11"/>
  <c r="H477" i="11"/>
  <c r="I477" i="11" s="1"/>
  <c r="H503" i="11"/>
  <c r="F477" i="11"/>
  <c r="F501" i="11"/>
  <c r="E507" i="11"/>
  <c r="E505" i="11"/>
  <c r="E501" i="11"/>
  <c r="E492" i="11"/>
  <c r="E488" i="11"/>
  <c r="E480" i="11"/>
  <c r="H493" i="11"/>
  <c r="I493" i="11" s="1"/>
  <c r="F509" i="11"/>
  <c r="E473" i="11"/>
  <c r="E469" i="11"/>
  <c r="I506" i="11"/>
  <c r="K314" i="8"/>
  <c r="J314" i="8"/>
  <c r="J351" i="8"/>
  <c r="K351" i="8"/>
  <c r="J381" i="8"/>
  <c r="K381" i="8"/>
  <c r="J303" i="8"/>
  <c r="K303" i="8"/>
  <c r="J355" i="8"/>
  <c r="K355" i="8"/>
  <c r="K450" i="8"/>
  <c r="J450" i="8"/>
  <c r="J290" i="8"/>
  <c r="K290" i="8"/>
  <c r="K342" i="8"/>
  <c r="J342" i="8"/>
  <c r="K311" i="8"/>
  <c r="J311" i="8"/>
  <c r="K322" i="8"/>
  <c r="J322" i="8"/>
  <c r="J459" i="8"/>
  <c r="K459" i="8"/>
  <c r="K317" i="8"/>
  <c r="J317" i="8"/>
  <c r="K379" i="8"/>
  <c r="J379" i="8"/>
  <c r="J382" i="8"/>
  <c r="K382" i="8"/>
  <c r="K442" i="8"/>
  <c r="J442" i="8"/>
  <c r="J414" i="8"/>
  <c r="K414" i="8"/>
  <c r="J420" i="8"/>
  <c r="K420" i="8"/>
  <c r="K337" i="8"/>
  <c r="J337" i="8"/>
  <c r="J368" i="8"/>
  <c r="K368" i="8"/>
  <c r="J433" i="8"/>
  <c r="K433" i="8"/>
  <c r="J399" i="8"/>
  <c r="K399" i="8"/>
  <c r="K307" i="8"/>
  <c r="J307" i="8"/>
  <c r="K397" i="8"/>
  <c r="J397" i="8"/>
  <c r="J441" i="8"/>
  <c r="K441" i="8"/>
  <c r="K373" i="8"/>
  <c r="J373" i="8"/>
  <c r="K321" i="8"/>
  <c r="J321" i="8"/>
  <c r="J383" i="8"/>
  <c r="K383" i="8"/>
  <c r="J444" i="8"/>
  <c r="K444" i="8"/>
  <c r="J297" i="8"/>
  <c r="K297" i="8"/>
  <c r="J365" i="8"/>
  <c r="K365" i="8"/>
  <c r="K348" i="8"/>
  <c r="J348" i="8"/>
  <c r="J367" i="8"/>
  <c r="K367" i="8"/>
  <c r="K400" i="8"/>
  <c r="J400" i="8"/>
  <c r="K320" i="8"/>
  <c r="J320" i="8"/>
  <c r="K318" i="8"/>
  <c r="J318" i="8"/>
  <c r="K360" i="8"/>
  <c r="J360" i="8"/>
  <c r="J362" i="8"/>
  <c r="K362" i="8"/>
  <c r="J429" i="8"/>
  <c r="K429" i="8"/>
  <c r="J415" i="8"/>
  <c r="K415" i="8"/>
  <c r="J295" i="8"/>
  <c r="K295" i="8"/>
  <c r="K453" i="8"/>
  <c r="J453" i="8"/>
  <c r="K312" i="8"/>
  <c r="J312" i="8"/>
  <c r="J385" i="8"/>
  <c r="K385" i="8"/>
  <c r="J354" i="8"/>
  <c r="K354" i="8"/>
  <c r="J445" i="8"/>
  <c r="K445" i="8"/>
  <c r="J349" i="8"/>
  <c r="K349" i="8"/>
  <c r="K332" i="8"/>
  <c r="J332" i="8"/>
  <c r="J421" i="8"/>
  <c r="K421" i="8"/>
  <c r="K319" i="8"/>
  <c r="J319" i="8"/>
  <c r="J398" i="8"/>
  <c r="K398" i="8"/>
  <c r="K308" i="8"/>
  <c r="J308" i="8"/>
  <c r="J388" i="8"/>
  <c r="K388" i="8"/>
  <c r="K340" i="8"/>
  <c r="J340" i="8"/>
  <c r="J435" i="8"/>
  <c r="K435" i="8"/>
  <c r="J300" i="8"/>
  <c r="K300" i="8"/>
  <c r="J437" i="8"/>
  <c r="K437" i="8"/>
  <c r="K338" i="8"/>
  <c r="J338" i="8"/>
  <c r="K333" i="8"/>
  <c r="J333" i="8"/>
  <c r="J356" i="8"/>
  <c r="K356" i="8"/>
  <c r="K434" i="8"/>
  <c r="J434" i="8"/>
  <c r="K305" i="8"/>
  <c r="J305" i="8"/>
  <c r="J409" i="8"/>
  <c r="K409" i="8"/>
  <c r="K315" i="8"/>
  <c r="J315" i="8"/>
  <c r="K336" i="8"/>
  <c r="J336" i="8"/>
  <c r="K339" i="8"/>
  <c r="J339" i="8"/>
  <c r="K335" i="8"/>
  <c r="J335" i="8"/>
  <c r="J366" i="8"/>
  <c r="K366" i="8"/>
  <c r="J291" i="8"/>
  <c r="K291" i="8"/>
  <c r="K328" i="8"/>
  <c r="J328" i="8"/>
  <c r="K309" i="8"/>
  <c r="J309" i="8"/>
  <c r="J432" i="8"/>
  <c r="K432" i="8"/>
  <c r="J443" i="8"/>
  <c r="K443" i="8"/>
  <c r="J344" i="8"/>
  <c r="K344" i="8"/>
  <c r="K458" i="8"/>
  <c r="J458" i="8"/>
  <c r="K323" i="8"/>
  <c r="J323" i="8"/>
  <c r="K405" i="8"/>
  <c r="J405" i="8"/>
  <c r="K455" i="8"/>
  <c r="J455" i="8"/>
  <c r="K426" i="8"/>
  <c r="J426" i="8"/>
  <c r="J389" i="8"/>
  <c r="K389" i="8"/>
  <c r="J451" i="8"/>
  <c r="K451" i="8"/>
  <c r="J384" i="8"/>
  <c r="K384" i="8"/>
  <c r="J364" i="8"/>
  <c r="K364" i="8"/>
  <c r="J391" i="8"/>
  <c r="K391" i="8"/>
  <c r="J345" i="8"/>
  <c r="K345" i="8"/>
  <c r="J346" i="8"/>
  <c r="K346" i="8"/>
  <c r="J377" i="8"/>
  <c r="K377" i="8"/>
  <c r="J374" i="8"/>
  <c r="K374" i="8"/>
  <c r="K343" i="8"/>
  <c r="J343" i="8"/>
  <c r="J299" i="8"/>
  <c r="K299" i="8"/>
  <c r="J436" i="8"/>
  <c r="K436" i="8"/>
  <c r="J411" i="8"/>
  <c r="K411" i="8"/>
  <c r="K395" i="8"/>
  <c r="J395" i="8"/>
  <c r="K327" i="8"/>
  <c r="J327" i="8"/>
  <c r="K370" i="8"/>
  <c r="J370" i="8"/>
  <c r="K378" i="8"/>
  <c r="J378" i="8"/>
  <c r="J422" i="8"/>
  <c r="K422" i="8"/>
  <c r="J440" i="8"/>
  <c r="K440" i="8"/>
  <c r="J358" i="8"/>
  <c r="K358" i="8"/>
  <c r="J293" i="8"/>
  <c r="K293" i="8"/>
  <c r="K394" i="8"/>
  <c r="J394" i="8"/>
  <c r="K449" i="8"/>
  <c r="J449" i="8"/>
  <c r="J294" i="8"/>
  <c r="K294" i="8"/>
  <c r="K329" i="8"/>
  <c r="J329" i="8"/>
  <c r="K416" i="8"/>
  <c r="J416" i="8"/>
  <c r="K417" i="8"/>
  <c r="J417" i="8"/>
  <c r="J412" i="8"/>
  <c r="K412" i="8"/>
  <c r="J419" i="8"/>
  <c r="K419" i="8"/>
  <c r="J424" i="8"/>
  <c r="K424" i="8"/>
  <c r="J428" i="8"/>
  <c r="K428" i="8"/>
  <c r="K446" i="8"/>
  <c r="J446" i="8"/>
  <c r="K330" i="8"/>
  <c r="J330" i="8"/>
  <c r="K392" i="8"/>
  <c r="J392" i="8"/>
  <c r="J407" i="8"/>
  <c r="K407" i="8"/>
  <c r="J302" i="8"/>
  <c r="K302" i="8"/>
  <c r="K371" i="8"/>
  <c r="J371" i="8"/>
  <c r="K386" i="8"/>
  <c r="J386" i="8"/>
  <c r="K334" i="8"/>
  <c r="J334" i="8"/>
  <c r="J413" i="8"/>
  <c r="K413" i="8"/>
  <c r="J431" i="8"/>
  <c r="K431" i="8"/>
  <c r="J387" i="8"/>
  <c r="K387" i="8"/>
  <c r="K310" i="8"/>
  <c r="J310" i="8"/>
  <c r="K304" i="8"/>
  <c r="J304" i="8"/>
  <c r="J357" i="8"/>
  <c r="K357" i="8"/>
  <c r="J425" i="8"/>
  <c r="K425" i="8"/>
  <c r="J296" i="8"/>
  <c r="K296" i="8"/>
  <c r="K324" i="8"/>
  <c r="J324" i="8"/>
  <c r="K418" i="8"/>
  <c r="J418" i="8"/>
  <c r="J457" i="8"/>
  <c r="K457" i="8"/>
  <c r="J456" i="8"/>
  <c r="K456" i="8"/>
  <c r="J369" i="8"/>
  <c r="K369" i="8"/>
  <c r="K316" i="8"/>
  <c r="J316" i="8"/>
  <c r="K347" i="8"/>
  <c r="J347" i="8"/>
  <c r="J452" i="8"/>
  <c r="K452" i="8"/>
  <c r="J376" i="8"/>
  <c r="K376" i="8"/>
  <c r="J454" i="8"/>
  <c r="K454" i="8"/>
  <c r="K325" i="8"/>
  <c r="J325" i="8"/>
  <c r="J390" i="8"/>
  <c r="K390" i="8"/>
  <c r="J410" i="8"/>
  <c r="K410" i="8"/>
  <c r="K380" i="8"/>
  <c r="J380" i="8"/>
  <c r="K396" i="8"/>
  <c r="J396" i="8"/>
  <c r="J341" i="8"/>
  <c r="K341" i="8"/>
  <c r="J423" i="8"/>
  <c r="K423" i="8"/>
  <c r="J447" i="8"/>
  <c r="K447" i="8"/>
  <c r="K393" i="8"/>
  <c r="J393" i="8"/>
  <c r="J438" i="8"/>
  <c r="K438" i="8"/>
  <c r="J292" i="8"/>
  <c r="K292" i="8"/>
  <c r="J403" i="8"/>
  <c r="K403" i="8"/>
  <c r="K331" i="8"/>
  <c r="J331" i="8"/>
  <c r="K359" i="8"/>
  <c r="J359" i="8"/>
  <c r="J301" i="8"/>
  <c r="K301" i="8"/>
  <c r="K313" i="8"/>
  <c r="J313" i="8"/>
  <c r="K439" i="8"/>
  <c r="J439" i="8"/>
  <c r="K306" i="8"/>
  <c r="J306" i="8"/>
  <c r="J448" i="8"/>
  <c r="K448" i="8"/>
  <c r="K352" i="8"/>
  <c r="J352" i="8"/>
  <c r="K427" i="8"/>
  <c r="J427" i="8"/>
  <c r="J298" i="8"/>
  <c r="K298" i="8"/>
  <c r="J372" i="8"/>
  <c r="K372" i="8"/>
  <c r="J353" i="8"/>
  <c r="K353" i="8"/>
  <c r="K361" i="8"/>
  <c r="J361" i="8"/>
  <c r="K326" i="8"/>
  <c r="J326" i="8"/>
  <c r="J401" i="8"/>
  <c r="K401" i="8"/>
  <c r="J402" i="8"/>
  <c r="K402" i="8"/>
  <c r="K404" i="8"/>
  <c r="J404" i="8"/>
  <c r="J430" i="8"/>
  <c r="K430" i="8"/>
  <c r="J350" i="8"/>
  <c r="K350" i="8"/>
  <c r="J406" i="8"/>
  <c r="K406" i="8"/>
  <c r="J408" i="8"/>
  <c r="K408" i="8"/>
  <c r="J375" i="8"/>
  <c r="K375" i="8"/>
  <c r="J363" i="8"/>
  <c r="K363" i="8"/>
  <c r="D311" i="8"/>
  <c r="L311" i="8" s="1"/>
  <c r="E311" i="8"/>
  <c r="M311" i="8" s="1"/>
  <c r="G412" i="9"/>
  <c r="D310" i="9"/>
  <c r="F311" i="8" s="1"/>
  <c r="E456" i="8"/>
  <c r="M456" i="8" s="1"/>
  <c r="D456" i="8"/>
  <c r="L456" i="8" s="1"/>
  <c r="D452" i="8"/>
  <c r="L452" i="8" s="1"/>
  <c r="E452" i="8"/>
  <c r="M452" i="8" s="1"/>
  <c r="E444" i="8"/>
  <c r="M444" i="8" s="1"/>
  <c r="D444" i="8"/>
  <c r="L444" i="8" s="1"/>
  <c r="D436" i="8"/>
  <c r="L436" i="8" s="1"/>
  <c r="E436" i="8"/>
  <c r="M436" i="8" s="1"/>
  <c r="D428" i="8"/>
  <c r="L428" i="8" s="1"/>
  <c r="E428" i="8"/>
  <c r="M428" i="8" s="1"/>
  <c r="E422" i="8"/>
  <c r="M422" i="8" s="1"/>
  <c r="D422" i="8"/>
  <c r="L422" i="8" s="1"/>
  <c r="D420" i="8"/>
  <c r="L420" i="8" s="1"/>
  <c r="E420" i="8"/>
  <c r="M420" i="8" s="1"/>
  <c r="E412" i="8"/>
  <c r="M412" i="8" s="1"/>
  <c r="D412" i="8"/>
  <c r="L412" i="8" s="1"/>
  <c r="D415" i="8"/>
  <c r="L415" i="8" s="1"/>
  <c r="E415" i="8"/>
  <c r="M415" i="8" s="1"/>
  <c r="D351" i="8"/>
  <c r="L351" i="8" s="1"/>
  <c r="E351" i="8"/>
  <c r="M351" i="8" s="1"/>
  <c r="D309" i="8"/>
  <c r="L309" i="8" s="1"/>
  <c r="E309" i="8"/>
  <c r="M309" i="8" s="1"/>
  <c r="E448" i="11"/>
  <c r="E325" i="9"/>
  <c r="G326" i="8" s="1"/>
  <c r="F452" i="11"/>
  <c r="F488" i="11"/>
  <c r="H440" i="11"/>
  <c r="H445" i="11"/>
  <c r="E437" i="11"/>
  <c r="E433" i="11"/>
  <c r="F440" i="11"/>
  <c r="F460" i="11"/>
  <c r="C496" i="9"/>
  <c r="G496" i="9" s="1"/>
  <c r="H460" i="11"/>
  <c r="I460" i="11" s="1"/>
  <c r="E485" i="11"/>
  <c r="G497" i="9"/>
  <c r="G489" i="9"/>
  <c r="G481" i="9"/>
  <c r="F480" i="11"/>
  <c r="H492" i="11"/>
  <c r="D568" i="5"/>
  <c r="D544" i="5"/>
  <c r="D537" i="5"/>
  <c r="F537" i="5" s="1"/>
  <c r="D536" i="5"/>
  <c r="E536" i="5" s="1"/>
  <c r="D504" i="5"/>
  <c r="N537" i="4"/>
  <c r="R537" i="4" s="1"/>
  <c r="N481" i="4"/>
  <c r="Q564" i="4"/>
  <c r="C282" i="9"/>
  <c r="C125" i="9"/>
  <c r="G125" i="9" s="1"/>
  <c r="C158" i="9"/>
  <c r="D158" i="9" s="1"/>
  <c r="C130" i="9"/>
  <c r="C105" i="9"/>
  <c r="D105" i="9" s="1"/>
  <c r="C93" i="9"/>
  <c r="C447" i="9"/>
  <c r="G447" i="9" s="1"/>
  <c r="C439" i="9"/>
  <c r="G439" i="9" s="1"/>
  <c r="C423" i="9"/>
  <c r="G423" i="9" s="1"/>
  <c r="E459" i="11"/>
  <c r="H459" i="11"/>
  <c r="C431" i="9"/>
  <c r="G431" i="9" s="1"/>
  <c r="J425" i="11"/>
  <c r="H468" i="11"/>
  <c r="F457" i="11"/>
  <c r="F453" i="11"/>
  <c r="H429" i="11"/>
  <c r="H427" i="11"/>
  <c r="E425" i="11"/>
  <c r="H421" i="11"/>
  <c r="E419" i="11"/>
  <c r="E413" i="11"/>
  <c r="E345" i="11"/>
  <c r="F331" i="11"/>
  <c r="E329" i="11"/>
  <c r="F291" i="11"/>
  <c r="F231" i="11"/>
  <c r="H217" i="11"/>
  <c r="D518" i="5"/>
  <c r="G518" i="5" s="1"/>
  <c r="N290" i="4"/>
  <c r="R290" i="4" s="1"/>
  <c r="D771" i="5"/>
  <c r="I429" i="11"/>
  <c r="J429" i="11"/>
  <c r="K429" i="11" s="1"/>
  <c r="M429" i="11" s="1"/>
  <c r="H430" i="8" s="1"/>
  <c r="G457" i="9"/>
  <c r="G445" i="9"/>
  <c r="G437" i="9"/>
  <c r="G429" i="9"/>
  <c r="C453" i="9"/>
  <c r="G453" i="9" s="1"/>
  <c r="H433" i="11"/>
  <c r="H469" i="11"/>
  <c r="G425" i="9"/>
  <c r="C465" i="9"/>
  <c r="G465" i="9" s="1"/>
  <c r="C470" i="9"/>
  <c r="G470" i="9" s="1"/>
  <c r="G464" i="9"/>
  <c r="C462" i="9"/>
  <c r="G462" i="9" s="1"/>
  <c r="C448" i="9"/>
  <c r="E448" i="9" s="1"/>
  <c r="G449" i="8" s="1"/>
  <c r="C444" i="9"/>
  <c r="G444" i="9" s="1"/>
  <c r="C434" i="9"/>
  <c r="G434" i="9" s="1"/>
  <c r="G432" i="9"/>
  <c r="C430" i="9"/>
  <c r="G430" i="9" s="1"/>
  <c r="H453" i="11"/>
  <c r="F421" i="11"/>
  <c r="F469" i="11"/>
  <c r="J469" i="11" s="1"/>
  <c r="L469" i="11" s="1"/>
  <c r="N469" i="11" s="1"/>
  <c r="E457" i="11"/>
  <c r="G473" i="9"/>
  <c r="G449" i="9"/>
  <c r="G441" i="9"/>
  <c r="G433" i="9"/>
  <c r="H457" i="11"/>
  <c r="H471" i="11"/>
  <c r="P654" i="4"/>
  <c r="N650" i="4"/>
  <c r="R650" i="4" s="1"/>
  <c r="C974" i="11"/>
  <c r="M974" i="11"/>
  <c r="K974" i="11"/>
  <c r="C968" i="11"/>
  <c r="M968" i="11"/>
  <c r="K968" i="11"/>
  <c r="H964" i="11"/>
  <c r="F964" i="11"/>
  <c r="E964" i="11"/>
  <c r="E953" i="11"/>
  <c r="H953" i="11"/>
  <c r="F948" i="11"/>
  <c r="J948" i="11" s="1"/>
  <c r="H948" i="11"/>
  <c r="I948" i="11" s="1"/>
  <c r="E945" i="11"/>
  <c r="F945" i="11"/>
  <c r="H945" i="11"/>
  <c r="I945" i="11" s="1"/>
  <c r="H937" i="11"/>
  <c r="E937" i="11"/>
  <c r="E935" i="11"/>
  <c r="H935" i="11"/>
  <c r="H932" i="11"/>
  <c r="F932" i="11"/>
  <c r="F925" i="11"/>
  <c r="E925" i="11"/>
  <c r="H922" i="11"/>
  <c r="E922" i="11"/>
  <c r="F922" i="11"/>
  <c r="H900" i="11"/>
  <c r="F900" i="11"/>
  <c r="C875" i="11"/>
  <c r="K875" i="11"/>
  <c r="M875" i="11"/>
  <c r="C861" i="11"/>
  <c r="M861" i="11"/>
  <c r="K861" i="11"/>
  <c r="C855" i="11"/>
  <c r="H855" i="11" s="1"/>
  <c r="M855" i="11"/>
  <c r="K855" i="11"/>
  <c r="C849" i="11"/>
  <c r="M849" i="11"/>
  <c r="K849" i="11"/>
  <c r="C845" i="11"/>
  <c r="K845" i="11"/>
  <c r="C839" i="11"/>
  <c r="K839" i="11"/>
  <c r="M839" i="11"/>
  <c r="C833" i="11"/>
  <c r="M833" i="11"/>
  <c r="K833" i="11"/>
  <c r="C829" i="11"/>
  <c r="K829" i="11"/>
  <c r="C823" i="11"/>
  <c r="M823" i="11"/>
  <c r="K823" i="11"/>
  <c r="C819" i="11"/>
  <c r="K819" i="11"/>
  <c r="M819" i="11"/>
  <c r="H655" i="11"/>
  <c r="F655" i="11"/>
  <c r="E543" i="11"/>
  <c r="H543" i="11"/>
  <c r="E523" i="11"/>
  <c r="H523" i="11"/>
  <c r="F449" i="11"/>
  <c r="E449" i="11"/>
  <c r="H449" i="11"/>
  <c r="F441" i="11"/>
  <c r="H441" i="11"/>
  <c r="H432" i="11"/>
  <c r="F432" i="11"/>
  <c r="E426" i="11"/>
  <c r="H426" i="11"/>
  <c r="F426" i="11"/>
  <c r="G1000" i="9"/>
  <c r="G996" i="9"/>
  <c r="G992" i="9"/>
  <c r="G988" i="9"/>
  <c r="G984" i="9"/>
  <c r="G980" i="9"/>
  <c r="G976" i="9"/>
  <c r="G972" i="9"/>
  <c r="G968" i="9"/>
  <c r="G964" i="9"/>
  <c r="G960" i="9"/>
  <c r="G956" i="9"/>
  <c r="G952" i="9"/>
  <c r="G948" i="9"/>
  <c r="G944" i="9"/>
  <c r="G940" i="9"/>
  <c r="G936" i="9"/>
  <c r="G932" i="9"/>
  <c r="G928" i="9"/>
  <c r="G922" i="9"/>
  <c r="G914" i="9"/>
  <c r="G910" i="9"/>
  <c r="G906" i="9"/>
  <c r="G902" i="9"/>
  <c r="G898" i="9"/>
  <c r="G894" i="9"/>
  <c r="G890" i="9"/>
  <c r="G886" i="9"/>
  <c r="G882" i="9"/>
  <c r="G878" i="9"/>
  <c r="G874" i="9"/>
  <c r="G870" i="9"/>
  <c r="G866" i="9"/>
  <c r="G862" i="9"/>
  <c r="G858" i="9"/>
  <c r="G854" i="9"/>
  <c r="G850" i="9"/>
  <c r="G846" i="9"/>
  <c r="G842" i="9"/>
  <c r="G838" i="9"/>
  <c r="G834" i="9"/>
  <c r="G830" i="9"/>
  <c r="G826" i="9"/>
  <c r="G822" i="9"/>
  <c r="G782" i="9"/>
  <c r="G584" i="9"/>
  <c r="G530" i="9"/>
  <c r="G514" i="9"/>
  <c r="G344" i="9"/>
  <c r="C522" i="9"/>
  <c r="C554" i="9"/>
  <c r="D554" i="9" s="1"/>
  <c r="C672" i="9"/>
  <c r="C704" i="9"/>
  <c r="C736" i="9"/>
  <c r="D736" i="9" s="1"/>
  <c r="C808" i="9"/>
  <c r="C824" i="9"/>
  <c r="C832" i="9"/>
  <c r="C840" i="9"/>
  <c r="C848" i="9"/>
  <c r="C856" i="9"/>
  <c r="C864" i="9"/>
  <c r="C872" i="9"/>
  <c r="C880" i="9"/>
  <c r="C888" i="9"/>
  <c r="C896" i="9"/>
  <c r="C904" i="9"/>
  <c r="C912" i="9"/>
  <c r="C920" i="9"/>
  <c r="C930" i="9"/>
  <c r="C938" i="9"/>
  <c r="C946" i="9"/>
  <c r="C954" i="9"/>
  <c r="C962" i="9"/>
  <c r="C970" i="9"/>
  <c r="C978" i="9"/>
  <c r="C986" i="9"/>
  <c r="C994" i="9"/>
  <c r="C520" i="9"/>
  <c r="C488" i="9"/>
  <c r="G488" i="9" s="1"/>
  <c r="C456" i="9"/>
  <c r="G456" i="9" s="1"/>
  <c r="C424" i="9"/>
  <c r="G424" i="9" s="1"/>
  <c r="C926" i="9"/>
  <c r="C782" i="9"/>
  <c r="J702" i="11"/>
  <c r="I987" i="11"/>
  <c r="H791" i="11"/>
  <c r="H538" i="11"/>
  <c r="J538" i="11" s="1"/>
  <c r="K538" i="11" s="1"/>
  <c r="M538" i="11" s="1"/>
  <c r="F918" i="11"/>
  <c r="F950" i="11"/>
  <c r="E441" i="11"/>
  <c r="E959" i="11"/>
  <c r="E932" i="11"/>
  <c r="C972" i="11"/>
  <c r="M972" i="11"/>
  <c r="K972" i="11"/>
  <c r="F966" i="11"/>
  <c r="E966" i="11"/>
  <c r="E963" i="11"/>
  <c r="H963" i="11"/>
  <c r="F963" i="11"/>
  <c r="H961" i="11"/>
  <c r="E961" i="11"/>
  <c r="F955" i="11"/>
  <c r="E955" i="11"/>
  <c r="H955" i="11"/>
  <c r="F952" i="11"/>
  <c r="E952" i="11"/>
  <c r="H952" i="11"/>
  <c r="E946" i="11"/>
  <c r="H946" i="11"/>
  <c r="F946" i="11"/>
  <c r="E943" i="11"/>
  <c r="H943" i="11"/>
  <c r="I943" i="11" s="1"/>
  <c r="E931" i="11"/>
  <c r="H931" i="11"/>
  <c r="F931" i="11"/>
  <c r="H929" i="11"/>
  <c r="E929" i="11"/>
  <c r="F923" i="11"/>
  <c r="E923" i="11"/>
  <c r="H923" i="11"/>
  <c r="F920" i="11"/>
  <c r="E920" i="11"/>
  <c r="H920" i="11"/>
  <c r="E914" i="11"/>
  <c r="F914" i="11"/>
  <c r="H914" i="11"/>
  <c r="C905" i="11"/>
  <c r="M905" i="11"/>
  <c r="K905" i="11"/>
  <c r="F901" i="11"/>
  <c r="E901" i="11"/>
  <c r="H901" i="11"/>
  <c r="F895" i="11"/>
  <c r="H895" i="11"/>
  <c r="E895" i="11"/>
  <c r="F891" i="11"/>
  <c r="E891" i="11"/>
  <c r="H891" i="11"/>
  <c r="C877" i="11"/>
  <c r="M877" i="11"/>
  <c r="K877" i="11"/>
  <c r="C857" i="11"/>
  <c r="H857" i="11" s="1"/>
  <c r="M857" i="11"/>
  <c r="K857" i="11"/>
  <c r="C851" i="11"/>
  <c r="M851" i="11"/>
  <c r="C843" i="11"/>
  <c r="M843" i="11"/>
  <c r="K843" i="11"/>
  <c r="C835" i="11"/>
  <c r="M835" i="11"/>
  <c r="C827" i="11"/>
  <c r="M827" i="11"/>
  <c r="K827" i="11"/>
  <c r="H730" i="11"/>
  <c r="F730" i="11"/>
  <c r="E685" i="11"/>
  <c r="H685" i="11"/>
  <c r="F518" i="11"/>
  <c r="I518" i="11" s="1"/>
  <c r="H518" i="11"/>
  <c r="E445" i="11"/>
  <c r="F445" i="11"/>
  <c r="E418" i="11"/>
  <c r="F418" i="11"/>
  <c r="H418" i="11"/>
  <c r="G328" i="9"/>
  <c r="G920" i="9"/>
  <c r="G816" i="9"/>
  <c r="G800" i="9"/>
  <c r="G568" i="9"/>
  <c r="G550" i="9"/>
  <c r="G534" i="9"/>
  <c r="G518" i="9"/>
  <c r="C564" i="9"/>
  <c r="C680" i="9"/>
  <c r="C712" i="9"/>
  <c r="C816" i="9"/>
  <c r="C826" i="9"/>
  <c r="C834" i="9"/>
  <c r="C842" i="9"/>
  <c r="C850" i="9"/>
  <c r="C858" i="9"/>
  <c r="C866" i="9"/>
  <c r="C874" i="9"/>
  <c r="C882" i="9"/>
  <c r="C890" i="9"/>
  <c r="C898" i="9"/>
  <c r="C906" i="9"/>
  <c r="C914" i="9"/>
  <c r="C922" i="9"/>
  <c r="C932" i="9"/>
  <c r="C940" i="9"/>
  <c r="C948" i="9"/>
  <c r="C956" i="9"/>
  <c r="C964" i="9"/>
  <c r="C972" i="9"/>
  <c r="C980" i="9"/>
  <c r="C988" i="9"/>
  <c r="C996" i="9"/>
  <c r="C512" i="9"/>
  <c r="C480" i="9"/>
  <c r="G480" i="9" s="1"/>
  <c r="J493" i="11"/>
  <c r="H699" i="11"/>
  <c r="J699" i="11" s="1"/>
  <c r="H522" i="11"/>
  <c r="I522" i="11" s="1"/>
  <c r="F959" i="11"/>
  <c r="F688" i="11"/>
  <c r="C970" i="11"/>
  <c r="M970" i="11"/>
  <c r="F965" i="11"/>
  <c r="E965" i="11"/>
  <c r="F957" i="11"/>
  <c r="E957" i="11"/>
  <c r="H954" i="11"/>
  <c r="E954" i="11"/>
  <c r="F954" i="11"/>
  <c r="E944" i="11"/>
  <c r="F944" i="11"/>
  <c r="I944" i="11" s="1"/>
  <c r="H944" i="11"/>
  <c r="E941" i="11"/>
  <c r="F941" i="11"/>
  <c r="E939" i="11"/>
  <c r="H939" i="11"/>
  <c r="F939" i="11"/>
  <c r="F933" i="11"/>
  <c r="E933" i="11"/>
  <c r="E927" i="11"/>
  <c r="H927" i="11"/>
  <c r="I927" i="11" s="1"/>
  <c r="E921" i="11"/>
  <c r="H921" i="11"/>
  <c r="I921" i="11" s="1"/>
  <c r="E913" i="11"/>
  <c r="H913" i="11"/>
  <c r="E903" i="11"/>
  <c r="F903" i="11"/>
  <c r="H903" i="11"/>
  <c r="E899" i="11"/>
  <c r="F899" i="11"/>
  <c r="H899" i="11"/>
  <c r="F893" i="11"/>
  <c r="E893" i="11"/>
  <c r="H893" i="11"/>
  <c r="H890" i="11"/>
  <c r="E890" i="11"/>
  <c r="F890" i="11"/>
  <c r="H886" i="11"/>
  <c r="C873" i="11"/>
  <c r="M873" i="11"/>
  <c r="K873" i="11"/>
  <c r="C859" i="11"/>
  <c r="K859" i="11"/>
  <c r="M859" i="11"/>
  <c r="C853" i="11"/>
  <c r="H853" i="11" s="1"/>
  <c r="K853" i="11"/>
  <c r="M853" i="11"/>
  <c r="C847" i="11"/>
  <c r="K847" i="11"/>
  <c r="M847" i="11"/>
  <c r="C841" i="11"/>
  <c r="M841" i="11"/>
  <c r="K841" i="11"/>
  <c r="C837" i="11"/>
  <c r="K837" i="11"/>
  <c r="M837" i="11"/>
  <c r="C831" i="11"/>
  <c r="K831" i="11"/>
  <c r="M831" i="11"/>
  <c r="C825" i="11"/>
  <c r="K825" i="11"/>
  <c r="M825" i="11"/>
  <c r="C821" i="11"/>
  <c r="M821" i="11"/>
  <c r="F811" i="11"/>
  <c r="E811" i="11"/>
  <c r="H811" i="11"/>
  <c r="H672" i="11"/>
  <c r="F672" i="11"/>
  <c r="J522" i="11"/>
  <c r="K522" i="11" s="1"/>
  <c r="M522" i="11" s="1"/>
  <c r="H437" i="11"/>
  <c r="F437" i="11"/>
  <c r="E424" i="11"/>
  <c r="F424" i="11"/>
  <c r="G998" i="9"/>
  <c r="G994" i="9"/>
  <c r="G990" i="9"/>
  <c r="G986" i="9"/>
  <c r="G982" i="9"/>
  <c r="G978" i="9"/>
  <c r="G974" i="9"/>
  <c r="G970" i="9"/>
  <c r="G966" i="9"/>
  <c r="G962" i="9"/>
  <c r="G958" i="9"/>
  <c r="G954" i="9"/>
  <c r="G950" i="9"/>
  <c r="G946" i="9"/>
  <c r="G942" i="9"/>
  <c r="G938" i="9"/>
  <c r="G934" i="9"/>
  <c r="G930" i="9"/>
  <c r="G926" i="9"/>
  <c r="G918" i="9"/>
  <c r="G912" i="9"/>
  <c r="G908" i="9"/>
  <c r="G904" i="9"/>
  <c r="G900" i="9"/>
  <c r="G896" i="9"/>
  <c r="G892" i="9"/>
  <c r="G888" i="9"/>
  <c r="G884" i="9"/>
  <c r="G880" i="9"/>
  <c r="G876" i="9"/>
  <c r="G872" i="9"/>
  <c r="G868" i="9"/>
  <c r="G864" i="9"/>
  <c r="G860" i="9"/>
  <c r="G856" i="9"/>
  <c r="G852" i="9"/>
  <c r="G848" i="9"/>
  <c r="G844" i="9"/>
  <c r="G840" i="9"/>
  <c r="G836" i="9"/>
  <c r="G832" i="9"/>
  <c r="G828" i="9"/>
  <c r="G824" i="9"/>
  <c r="G820" i="9"/>
  <c r="G538" i="9"/>
  <c r="G506" i="9"/>
  <c r="C580" i="9"/>
  <c r="C656" i="9"/>
  <c r="C688" i="9"/>
  <c r="C720" i="9"/>
  <c r="C792" i="9"/>
  <c r="C820" i="9"/>
  <c r="C828" i="9"/>
  <c r="C836" i="9"/>
  <c r="C844" i="9"/>
  <c r="C852" i="9"/>
  <c r="C860" i="9"/>
  <c r="C868" i="9"/>
  <c r="C876" i="9"/>
  <c r="C884" i="9"/>
  <c r="C892" i="9"/>
  <c r="C900" i="9"/>
  <c r="C908" i="9"/>
  <c r="C916" i="9"/>
  <c r="C924" i="9"/>
  <c r="C934" i="9"/>
  <c r="C942" i="9"/>
  <c r="C950" i="9"/>
  <c r="C958" i="9"/>
  <c r="C966" i="9"/>
  <c r="C974" i="9"/>
  <c r="C982" i="9"/>
  <c r="C990" i="9"/>
  <c r="C998" i="9"/>
  <c r="C504" i="9"/>
  <c r="G504" i="9" s="1"/>
  <c r="C472" i="9"/>
  <c r="G472" i="9" s="1"/>
  <c r="C440" i="9"/>
  <c r="E440" i="9" s="1"/>
  <c r="G441" i="8" s="1"/>
  <c r="H659" i="11"/>
  <c r="H925" i="11"/>
  <c r="H957" i="11"/>
  <c r="F433" i="11"/>
  <c r="J501" i="11"/>
  <c r="I501" i="11"/>
  <c r="F935" i="11"/>
  <c r="E902" i="11"/>
  <c r="F802" i="11"/>
  <c r="K821" i="11"/>
  <c r="M829" i="11"/>
  <c r="C1000" i="11"/>
  <c r="K1000" i="11"/>
  <c r="K998" i="11"/>
  <c r="C998" i="11"/>
  <c r="C996" i="11"/>
  <c r="K996" i="11"/>
  <c r="H992" i="11"/>
  <c r="D906" i="11"/>
  <c r="E906" i="11" s="1"/>
  <c r="N906" i="11"/>
  <c r="D887" i="11"/>
  <c r="H887" i="11" s="1"/>
  <c r="L887" i="11"/>
  <c r="D880" i="11"/>
  <c r="N880" i="11"/>
  <c r="K865" i="11"/>
  <c r="C865" i="11"/>
  <c r="D863" i="11"/>
  <c r="N863" i="11"/>
  <c r="M975" i="11"/>
  <c r="C975" i="11"/>
  <c r="C973" i="11"/>
  <c r="M973" i="11"/>
  <c r="C971" i="11"/>
  <c r="H971" i="11" s="1"/>
  <c r="M971" i="11"/>
  <c r="C969" i="11"/>
  <c r="M969" i="11"/>
  <c r="H926" i="11"/>
  <c r="E916" i="11"/>
  <c r="M910" i="11"/>
  <c r="C910" i="11"/>
  <c r="H894" i="11"/>
  <c r="E892" i="11"/>
  <c r="C883" i="11"/>
  <c r="H883" i="11" s="1"/>
  <c r="M883" i="11"/>
  <c r="M878" i="11"/>
  <c r="C878" i="11"/>
  <c r="C876" i="11"/>
  <c r="K876" i="11"/>
  <c r="C874" i="11"/>
  <c r="K874" i="11"/>
  <c r="C872" i="11"/>
  <c r="M872" i="11"/>
  <c r="D867" i="11"/>
  <c r="L867" i="11"/>
  <c r="C395" i="9"/>
  <c r="G395" i="9" s="1"/>
  <c r="C393" i="9"/>
  <c r="C387" i="9"/>
  <c r="G387" i="9" s="1"/>
  <c r="D981" i="11"/>
  <c r="N981" i="11"/>
  <c r="L979" i="11"/>
  <c r="D979" i="11"/>
  <c r="D911" i="11"/>
  <c r="E911" i="11" s="1"/>
  <c r="N911" i="11"/>
  <c r="D888" i="11"/>
  <c r="F888" i="11" s="1"/>
  <c r="L888" i="11"/>
  <c r="D886" i="11"/>
  <c r="F886" i="11" s="1"/>
  <c r="N886" i="11"/>
  <c r="D879" i="11"/>
  <c r="F879" i="11" s="1"/>
  <c r="N879" i="11"/>
  <c r="F873" i="11"/>
  <c r="N971" i="11"/>
  <c r="L980" i="11"/>
  <c r="N968" i="11"/>
  <c r="N974" i="11"/>
  <c r="L987" i="11"/>
  <c r="C982" i="11"/>
  <c r="D973" i="11"/>
  <c r="D972" i="11"/>
  <c r="D970" i="11"/>
  <c r="D969" i="11"/>
  <c r="H858" i="11"/>
  <c r="I858" i="11" s="1"/>
  <c r="F856" i="11"/>
  <c r="H854" i="11"/>
  <c r="H850" i="11"/>
  <c r="H848" i="11"/>
  <c r="E846" i="11"/>
  <c r="H842" i="11"/>
  <c r="H840" i="11"/>
  <c r="E838" i="11"/>
  <c r="H834" i="11"/>
  <c r="H832" i="11"/>
  <c r="E830" i="11"/>
  <c r="E828" i="11"/>
  <c r="E978" i="11"/>
  <c r="E976" i="11"/>
  <c r="H966" i="11"/>
  <c r="F961" i="11"/>
  <c r="H958" i="11"/>
  <c r="F953" i="11"/>
  <c r="I953" i="11" s="1"/>
  <c r="E948" i="11"/>
  <c r="H942" i="11"/>
  <c r="E940" i="11"/>
  <c r="F937" i="11"/>
  <c r="I937" i="11" s="1"/>
  <c r="F929" i="11"/>
  <c r="F921" i="11"/>
  <c r="H918" i="11"/>
  <c r="F913" i="11"/>
  <c r="I913" i="11" s="1"/>
  <c r="E908" i="11"/>
  <c r="H902" i="11"/>
  <c r="J902" i="11" s="1"/>
  <c r="E900" i="11"/>
  <c r="F897" i="11"/>
  <c r="L909" i="11"/>
  <c r="N967" i="11"/>
  <c r="D985" i="11"/>
  <c r="L989" i="11"/>
  <c r="F859" i="11"/>
  <c r="F847" i="11"/>
  <c r="F845" i="11"/>
  <c r="F839" i="11"/>
  <c r="F837" i="11"/>
  <c r="F829" i="11"/>
  <c r="F823" i="11"/>
  <c r="F819" i="11"/>
  <c r="F716" i="11"/>
  <c r="I716" i="11" s="1"/>
  <c r="E699" i="11"/>
  <c r="E678" i="11"/>
  <c r="E671" i="11"/>
  <c r="F664" i="11"/>
  <c r="I664" i="11" s="1"/>
  <c r="E616" i="11"/>
  <c r="E587" i="11"/>
  <c r="F585" i="11"/>
  <c r="H583" i="11"/>
  <c r="H578" i="11"/>
  <c r="E576" i="11"/>
  <c r="E533" i="11"/>
  <c r="E526" i="11"/>
  <c r="H476" i="11"/>
  <c r="E599" i="11"/>
  <c r="E493" i="11"/>
  <c r="E432" i="11"/>
  <c r="E730" i="11"/>
  <c r="E655" i="11"/>
  <c r="E635" i="11"/>
  <c r="H614" i="11"/>
  <c r="E552" i="11"/>
  <c r="F535" i="11"/>
  <c r="F511" i="11"/>
  <c r="E509" i="11"/>
  <c r="E482" i="11"/>
  <c r="E453" i="11"/>
  <c r="F350" i="11"/>
  <c r="F348" i="11"/>
  <c r="F344" i="11"/>
  <c r="E342" i="11"/>
  <c r="E340" i="11"/>
  <c r="H338" i="11"/>
  <c r="F336" i="11"/>
  <c r="H334" i="11"/>
  <c r="I334" i="11" s="1"/>
  <c r="F330" i="11"/>
  <c r="F328" i="11"/>
  <c r="H326" i="11"/>
  <c r="E324" i="11"/>
  <c r="H322" i="11"/>
  <c r="F312" i="11"/>
  <c r="F308" i="11"/>
  <c r="F302" i="11"/>
  <c r="F266" i="11"/>
  <c r="H226" i="11"/>
  <c r="F224" i="11"/>
  <c r="J897" i="11"/>
  <c r="I897" i="11"/>
  <c r="J614" i="11"/>
  <c r="I614" i="11"/>
  <c r="I655" i="11"/>
  <c r="J655" i="11"/>
  <c r="J730" i="11"/>
  <c r="I730" i="11"/>
  <c r="D1001" i="11"/>
  <c r="N1001" i="11"/>
  <c r="L1001" i="11"/>
  <c r="N999" i="11"/>
  <c r="L999" i="11"/>
  <c r="D999" i="11"/>
  <c r="D997" i="11"/>
  <c r="N997" i="11"/>
  <c r="L997" i="11"/>
  <c r="N995" i="11"/>
  <c r="D995" i="11"/>
  <c r="L995" i="11"/>
  <c r="F979" i="11"/>
  <c r="H979" i="11"/>
  <c r="E979" i="11"/>
  <c r="E974" i="11"/>
  <c r="F974" i="11"/>
  <c r="H973" i="11"/>
  <c r="E973" i="11"/>
  <c r="F972" i="11"/>
  <c r="H972" i="11"/>
  <c r="E972" i="11"/>
  <c r="H970" i="11"/>
  <c r="F970" i="11"/>
  <c r="E970" i="11"/>
  <c r="F969" i="11"/>
  <c r="E969" i="11"/>
  <c r="H968" i="11"/>
  <c r="F968" i="11"/>
  <c r="E968" i="11"/>
  <c r="E967" i="11"/>
  <c r="H967" i="11"/>
  <c r="F967" i="11"/>
  <c r="F912" i="11"/>
  <c r="H912" i="11"/>
  <c r="E909" i="11"/>
  <c r="H909" i="11"/>
  <c r="J909" i="11" s="1"/>
  <c r="F907" i="11"/>
  <c r="H907" i="11"/>
  <c r="H904" i="11"/>
  <c r="F904" i="11"/>
  <c r="E904" i="11"/>
  <c r="E882" i="11"/>
  <c r="H882" i="11"/>
  <c r="F882" i="11"/>
  <c r="F877" i="11"/>
  <c r="E877" i="11"/>
  <c r="H877" i="11"/>
  <c r="F876" i="11"/>
  <c r="H876" i="11"/>
  <c r="E876" i="11"/>
  <c r="E875" i="11"/>
  <c r="F875" i="11"/>
  <c r="H875" i="11"/>
  <c r="H874" i="11"/>
  <c r="F874" i="11"/>
  <c r="F872" i="11"/>
  <c r="H872" i="11"/>
  <c r="E872" i="11"/>
  <c r="E871" i="11"/>
  <c r="F871" i="11"/>
  <c r="H871" i="11"/>
  <c r="F867" i="11"/>
  <c r="H867" i="11"/>
  <c r="H862" i="11"/>
  <c r="F862" i="11"/>
  <c r="E862" i="11"/>
  <c r="F861" i="11"/>
  <c r="E861" i="11"/>
  <c r="H861" i="11"/>
  <c r="F800" i="11"/>
  <c r="E800" i="11"/>
  <c r="H800" i="11"/>
  <c r="I800" i="11" s="1"/>
  <c r="H798" i="11"/>
  <c r="E798" i="11"/>
  <c r="E797" i="11"/>
  <c r="F797" i="11"/>
  <c r="E780" i="11"/>
  <c r="F780" i="11"/>
  <c r="E776" i="11"/>
  <c r="F776" i="11"/>
  <c r="E735" i="11"/>
  <c r="H735" i="11"/>
  <c r="F735" i="11"/>
  <c r="E733" i="11"/>
  <c r="H733" i="11"/>
  <c r="E728" i="11"/>
  <c r="H728" i="11"/>
  <c r="F720" i="11"/>
  <c r="H720" i="11"/>
  <c r="E718" i="11"/>
  <c r="F718" i="11"/>
  <c r="E715" i="11"/>
  <c r="F715" i="11"/>
  <c r="E711" i="11"/>
  <c r="F711" i="11"/>
  <c r="H711" i="11"/>
  <c r="E707" i="11"/>
  <c r="F707" i="11"/>
  <c r="H707" i="11"/>
  <c r="F703" i="11"/>
  <c r="H703" i="11"/>
  <c r="E703" i="11"/>
  <c r="H701" i="11"/>
  <c r="E701" i="11"/>
  <c r="F696" i="11"/>
  <c r="H696" i="11"/>
  <c r="H694" i="11"/>
  <c r="E694" i="11"/>
  <c r="F692" i="11"/>
  <c r="H692" i="11"/>
  <c r="E687" i="11"/>
  <c r="F687" i="11"/>
  <c r="E673" i="11"/>
  <c r="H673" i="11"/>
  <c r="E663" i="11"/>
  <c r="H663" i="11"/>
  <c r="F661" i="11"/>
  <c r="E661" i="11"/>
  <c r="H661" i="11"/>
  <c r="F657" i="11"/>
  <c r="H657" i="11"/>
  <c r="E657" i="11"/>
  <c r="E571" i="11"/>
  <c r="H571" i="11"/>
  <c r="F567" i="11"/>
  <c r="H567" i="11"/>
  <c r="E563" i="11"/>
  <c r="H563" i="11"/>
  <c r="E548" i="11"/>
  <c r="F548" i="11"/>
  <c r="E547" i="11"/>
  <c r="H547" i="11"/>
  <c r="H536" i="11"/>
  <c r="E536" i="11"/>
  <c r="F536" i="11"/>
  <c r="H465" i="11"/>
  <c r="E465" i="11"/>
  <c r="F408" i="11"/>
  <c r="E408" i="11"/>
  <c r="E808" i="11"/>
  <c r="H808" i="11"/>
  <c r="F808" i="11"/>
  <c r="D342" i="9"/>
  <c r="F343" i="8" s="1"/>
  <c r="E342" i="9"/>
  <c r="G343" i="8" s="1"/>
  <c r="J477" i="11"/>
  <c r="K477" i="11" s="1"/>
  <c r="M477" i="11" s="1"/>
  <c r="I511" i="11"/>
  <c r="J511" i="11"/>
  <c r="K511" i="11" s="1"/>
  <c r="M511" i="11" s="1"/>
  <c r="H545" i="11"/>
  <c r="H677" i="11"/>
  <c r="H687" i="11"/>
  <c r="H715" i="11"/>
  <c r="H731" i="11"/>
  <c r="I731" i="11" s="1"/>
  <c r="H969" i="11"/>
  <c r="J708" i="11"/>
  <c r="I708" i="11"/>
  <c r="F726" i="11"/>
  <c r="F738" i="11"/>
  <c r="E873" i="11"/>
  <c r="J903" i="11"/>
  <c r="I903" i="11"/>
  <c r="I963" i="11"/>
  <c r="J963" i="11"/>
  <c r="E720" i="11"/>
  <c r="I741" i="11"/>
  <c r="J741" i="11"/>
  <c r="F728" i="11"/>
  <c r="J728" i="11" s="1"/>
  <c r="F798" i="11"/>
  <c r="I838" i="11"/>
  <c r="J838" i="11"/>
  <c r="E874" i="11"/>
  <c r="I916" i="11"/>
  <c r="J916" i="11"/>
  <c r="F701" i="11"/>
  <c r="I701" i="11" s="1"/>
  <c r="E337" i="9"/>
  <c r="G338" i="8" s="1"/>
  <c r="G337" i="9"/>
  <c r="H810" i="11"/>
  <c r="E810" i="11"/>
  <c r="F810" i="11"/>
  <c r="G393" i="9"/>
  <c r="D393" i="9"/>
  <c r="F394" i="8" s="1"/>
  <c r="H873" i="11"/>
  <c r="I873" i="11" s="1"/>
  <c r="I929" i="11"/>
  <c r="J929" i="11"/>
  <c r="J961" i="11"/>
  <c r="I961" i="11"/>
  <c r="I425" i="11"/>
  <c r="F465" i="11"/>
  <c r="I485" i="11"/>
  <c r="J485" i="11"/>
  <c r="K485" i="11" s="1"/>
  <c r="M485" i="11" s="1"/>
  <c r="F663" i="11"/>
  <c r="I663" i="11" s="1"/>
  <c r="J671" i="11"/>
  <c r="I671" i="11"/>
  <c r="F694" i="11"/>
  <c r="I918" i="11"/>
  <c r="J918" i="11"/>
  <c r="J978" i="11"/>
  <c r="I978" i="11"/>
  <c r="J672" i="11"/>
  <c r="I672" i="11"/>
  <c r="H784" i="11"/>
  <c r="F705" i="11"/>
  <c r="J712" i="11"/>
  <c r="J557" i="11"/>
  <c r="I909" i="11"/>
  <c r="J544" i="11"/>
  <c r="I992" i="11"/>
  <c r="J992" i="11"/>
  <c r="D818" i="9"/>
  <c r="G818" i="9"/>
  <c r="C818" i="9"/>
  <c r="D814" i="9"/>
  <c r="C814" i="9"/>
  <c r="G814" i="9"/>
  <c r="D812" i="9"/>
  <c r="C812" i="9"/>
  <c r="D810" i="9"/>
  <c r="G810" i="9"/>
  <c r="C810" i="9"/>
  <c r="D806" i="9"/>
  <c r="C806" i="9"/>
  <c r="G806" i="9"/>
  <c r="D804" i="9"/>
  <c r="C804" i="9"/>
  <c r="D802" i="9"/>
  <c r="G802" i="9"/>
  <c r="C802" i="9"/>
  <c r="D798" i="9"/>
  <c r="C798" i="9"/>
  <c r="G798" i="9"/>
  <c r="D796" i="9"/>
  <c r="C796" i="9"/>
  <c r="D794" i="9"/>
  <c r="G794" i="9"/>
  <c r="C794" i="9"/>
  <c r="D790" i="9"/>
  <c r="C790" i="9"/>
  <c r="D788" i="9"/>
  <c r="C788" i="9"/>
  <c r="G788" i="9"/>
  <c r="D786" i="9"/>
  <c r="G786" i="9"/>
  <c r="D784" i="9"/>
  <c r="G784" i="9"/>
  <c r="C784" i="9"/>
  <c r="D780" i="9"/>
  <c r="C780" i="9"/>
  <c r="G780" i="9"/>
  <c r="D778" i="9"/>
  <c r="G778" i="9"/>
  <c r="D776" i="9"/>
  <c r="G776" i="9"/>
  <c r="D774" i="9"/>
  <c r="C774" i="9"/>
  <c r="G774" i="9"/>
  <c r="D772" i="9"/>
  <c r="C772" i="9"/>
  <c r="G772" i="9"/>
  <c r="D770" i="9"/>
  <c r="G770" i="9"/>
  <c r="C770" i="9"/>
  <c r="D768" i="9"/>
  <c r="G768" i="9"/>
  <c r="D766" i="9"/>
  <c r="C766" i="9"/>
  <c r="G766" i="9"/>
  <c r="D764" i="9"/>
  <c r="C764" i="9"/>
  <c r="G764" i="9"/>
  <c r="D762" i="9"/>
  <c r="G762" i="9"/>
  <c r="C762" i="9"/>
  <c r="D760" i="9"/>
  <c r="G760" i="9"/>
  <c r="D758" i="9"/>
  <c r="C758" i="9"/>
  <c r="G758" i="9"/>
  <c r="D756" i="9"/>
  <c r="C756" i="9"/>
  <c r="G756" i="9"/>
  <c r="D754" i="9"/>
  <c r="G754" i="9"/>
  <c r="C754" i="9"/>
  <c r="D752" i="9"/>
  <c r="G752" i="9"/>
  <c r="D750" i="9"/>
  <c r="C750" i="9"/>
  <c r="G750" i="9"/>
  <c r="D748" i="9"/>
  <c r="C748" i="9"/>
  <c r="G748" i="9"/>
  <c r="D746" i="9"/>
  <c r="G746" i="9"/>
  <c r="C746" i="9"/>
  <c r="D744" i="9"/>
  <c r="G744" i="9"/>
  <c r="D742" i="9"/>
  <c r="C742" i="9"/>
  <c r="G742" i="9"/>
  <c r="C740" i="9"/>
  <c r="D740" i="9" s="1"/>
  <c r="G740" i="9"/>
  <c r="G738" i="9"/>
  <c r="C738" i="9"/>
  <c r="D738" i="9" s="1"/>
  <c r="C734" i="9"/>
  <c r="D734" i="9" s="1"/>
  <c r="G734" i="9"/>
  <c r="C732" i="9"/>
  <c r="D732" i="9" s="1"/>
  <c r="G732" i="9"/>
  <c r="G730" i="9"/>
  <c r="C730" i="9"/>
  <c r="C726" i="9"/>
  <c r="G726" i="9"/>
  <c r="C724" i="9"/>
  <c r="G724" i="9"/>
  <c r="G722" i="9"/>
  <c r="C722" i="9"/>
  <c r="C718" i="9"/>
  <c r="G718" i="9"/>
  <c r="C716" i="9"/>
  <c r="G716" i="9"/>
  <c r="G714" i="9"/>
  <c r="C714" i="9"/>
  <c r="C710" i="9"/>
  <c r="G710" i="9"/>
  <c r="C708" i="9"/>
  <c r="G708" i="9"/>
  <c r="G706" i="9"/>
  <c r="C706" i="9"/>
  <c r="C702" i="9"/>
  <c r="G702" i="9"/>
  <c r="C700" i="9"/>
  <c r="G700" i="9"/>
  <c r="G698" i="9"/>
  <c r="C698" i="9"/>
  <c r="C694" i="9"/>
  <c r="G694" i="9"/>
  <c r="C692" i="9"/>
  <c r="G692" i="9"/>
  <c r="G690" i="9"/>
  <c r="C690" i="9"/>
  <c r="C686" i="9"/>
  <c r="G686" i="9"/>
  <c r="C684" i="9"/>
  <c r="G684" i="9"/>
  <c r="G682" i="9"/>
  <c r="C682" i="9"/>
  <c r="C678" i="9"/>
  <c r="G678" i="9"/>
  <c r="C676" i="9"/>
  <c r="G676" i="9"/>
  <c r="G674" i="9"/>
  <c r="C674" i="9"/>
  <c r="C670" i="9"/>
  <c r="G670" i="9"/>
  <c r="C668" i="9"/>
  <c r="G668" i="9"/>
  <c r="G666" i="9"/>
  <c r="C666" i="9"/>
  <c r="C662" i="9"/>
  <c r="G662" i="9"/>
  <c r="C660" i="9"/>
  <c r="G660" i="9"/>
  <c r="G658" i="9"/>
  <c r="C658" i="9"/>
  <c r="C620" i="9"/>
  <c r="G620" i="9"/>
  <c r="G616" i="9"/>
  <c r="C616" i="9"/>
  <c r="C608" i="9"/>
  <c r="G608" i="9"/>
  <c r="G604" i="9"/>
  <c r="C604" i="9"/>
  <c r="C592" i="9"/>
  <c r="G592" i="9"/>
  <c r="G588" i="9"/>
  <c r="C588" i="9"/>
  <c r="C576" i="9"/>
  <c r="G576" i="9"/>
  <c r="G572" i="9"/>
  <c r="C572" i="9"/>
  <c r="C560" i="9"/>
  <c r="G560" i="9"/>
  <c r="G556" i="9"/>
  <c r="C556" i="9"/>
  <c r="D556" i="9" s="1"/>
  <c r="C552" i="9"/>
  <c r="D552" i="9" s="1"/>
  <c r="G552" i="9"/>
  <c r="G548" i="9"/>
  <c r="C548" i="9"/>
  <c r="D548" i="9" s="1"/>
  <c r="C544" i="9"/>
  <c r="G544" i="9"/>
  <c r="G540" i="9"/>
  <c r="C540" i="9"/>
  <c r="C536" i="9"/>
  <c r="G536" i="9"/>
  <c r="G532" i="9"/>
  <c r="C532" i="9"/>
  <c r="C528" i="9"/>
  <c r="G528" i="9"/>
  <c r="G524" i="9"/>
  <c r="C524" i="9"/>
  <c r="C516" i="9"/>
  <c r="G516" i="9"/>
  <c r="C508" i="9"/>
  <c r="G508" i="9" s="1"/>
  <c r="C500" i="9"/>
  <c r="G500" i="9" s="1"/>
  <c r="C498" i="9"/>
  <c r="G498" i="9" s="1"/>
  <c r="C492" i="9"/>
  <c r="G492" i="9" s="1"/>
  <c r="C490" i="9"/>
  <c r="G490" i="9" s="1"/>
  <c r="C484" i="9"/>
  <c r="G484" i="9" s="1"/>
  <c r="C482" i="9"/>
  <c r="G482" i="9" s="1"/>
  <c r="C476" i="9"/>
  <c r="G476" i="9" s="1"/>
  <c r="C474" i="9"/>
  <c r="G474" i="9" s="1"/>
  <c r="C468" i="9"/>
  <c r="G468" i="9" s="1"/>
  <c r="C466" i="9"/>
  <c r="G466" i="9" s="1"/>
  <c r="C460" i="9"/>
  <c r="G460" i="9" s="1"/>
  <c r="C458" i="9"/>
  <c r="G458" i="9" s="1"/>
  <c r="C454" i="9"/>
  <c r="G454" i="9" s="1"/>
  <c r="C452" i="9"/>
  <c r="G452" i="9" s="1"/>
  <c r="C450" i="9"/>
  <c r="G450" i="9" s="1"/>
  <c r="C446" i="9"/>
  <c r="E446" i="9" s="1"/>
  <c r="G447" i="8" s="1"/>
  <c r="C442" i="9"/>
  <c r="G442" i="9" s="1"/>
  <c r="C438" i="9"/>
  <c r="G438" i="9" s="1"/>
  <c r="C436" i="9"/>
  <c r="G436" i="9" s="1"/>
  <c r="C428" i="9"/>
  <c r="G428" i="9" s="1"/>
  <c r="C426" i="9"/>
  <c r="G426" i="9" s="1"/>
  <c r="C422" i="9"/>
  <c r="E422" i="9" s="1"/>
  <c r="G423" i="8" s="1"/>
  <c r="C420" i="9"/>
  <c r="G420" i="9" s="1"/>
  <c r="C418" i="9"/>
  <c r="G418" i="9" s="1"/>
  <c r="G416" i="9"/>
  <c r="G348" i="9"/>
  <c r="C346" i="9"/>
  <c r="D346" i="9" s="1"/>
  <c r="F347" i="8" s="1"/>
  <c r="C340" i="9"/>
  <c r="E340" i="9" s="1"/>
  <c r="G341" i="8" s="1"/>
  <c r="C338" i="9"/>
  <c r="E338" i="9" s="1"/>
  <c r="G339" i="8" s="1"/>
  <c r="C336" i="9"/>
  <c r="E336" i="9" s="1"/>
  <c r="G337" i="8" s="1"/>
  <c r="C334" i="9"/>
  <c r="D334" i="9" s="1"/>
  <c r="F335" i="8" s="1"/>
  <c r="C332" i="9"/>
  <c r="G332" i="9" s="1"/>
  <c r="D330" i="9"/>
  <c r="F331" i="8" s="1"/>
  <c r="E330" i="9"/>
  <c r="G331" i="8" s="1"/>
  <c r="D328" i="9"/>
  <c r="F329" i="8" s="1"/>
  <c r="E328" i="9"/>
  <c r="G329" i="8" s="1"/>
  <c r="D326" i="9"/>
  <c r="F327" i="8" s="1"/>
  <c r="E326" i="9"/>
  <c r="G327" i="8" s="1"/>
  <c r="D324" i="9"/>
  <c r="F325" i="8" s="1"/>
  <c r="C322" i="9"/>
  <c r="E322" i="9" s="1"/>
  <c r="G323" i="8" s="1"/>
  <c r="C320" i="9"/>
  <c r="E320" i="9" s="1"/>
  <c r="G321" i="8" s="1"/>
  <c r="C316" i="9"/>
  <c r="C314" i="9"/>
  <c r="E314" i="9" s="1"/>
  <c r="G315" i="8" s="1"/>
  <c r="D312" i="9"/>
  <c r="F313" i="8" s="1"/>
  <c r="G312" i="9"/>
  <c r="G306" i="9"/>
  <c r="D306" i="9"/>
  <c r="F307" i="8" s="1"/>
  <c r="C304" i="9"/>
  <c r="D304" i="9" s="1"/>
  <c r="F305" i="8" s="1"/>
  <c r="G236" i="9"/>
  <c r="D236" i="9"/>
  <c r="H705" i="11"/>
  <c r="I763" i="11"/>
  <c r="J763" i="11"/>
  <c r="J771" i="11"/>
  <c r="I771" i="11"/>
  <c r="J779" i="11"/>
  <c r="I779" i="11"/>
  <c r="H797" i="11"/>
  <c r="H807" i="11"/>
  <c r="I832" i="11"/>
  <c r="J832" i="11"/>
  <c r="I848" i="11"/>
  <c r="J848" i="11"/>
  <c r="F659" i="11"/>
  <c r="J659" i="11" s="1"/>
  <c r="F690" i="11"/>
  <c r="F746" i="11"/>
  <c r="F971" i="11"/>
  <c r="J518" i="11"/>
  <c r="F973" i="11"/>
  <c r="E971" i="11"/>
  <c r="C653" i="9"/>
  <c r="C649" i="9"/>
  <c r="C645" i="9"/>
  <c r="C641" i="9"/>
  <c r="C637" i="9"/>
  <c r="G637" i="9" s="1"/>
  <c r="C631" i="9"/>
  <c r="G631" i="9" s="1"/>
  <c r="C627" i="9"/>
  <c r="G627" i="9" s="1"/>
  <c r="C623" i="9"/>
  <c r="G623" i="9" s="1"/>
  <c r="C619" i="9"/>
  <c r="G619" i="9" s="1"/>
  <c r="C615" i="9"/>
  <c r="G615" i="9" s="1"/>
  <c r="C611" i="9"/>
  <c r="G611" i="9" s="1"/>
  <c r="C607" i="9"/>
  <c r="G607" i="9" s="1"/>
  <c r="C603" i="9"/>
  <c r="G603" i="9" s="1"/>
  <c r="C417" i="9"/>
  <c r="G417" i="9" s="1"/>
  <c r="C415" i="9"/>
  <c r="G415" i="9" s="1"/>
  <c r="C413" i="9"/>
  <c r="G413" i="9" s="1"/>
  <c r="C349" i="9"/>
  <c r="C347" i="9"/>
  <c r="D347" i="9" s="1"/>
  <c r="F348" i="8" s="1"/>
  <c r="C339" i="9"/>
  <c r="D339" i="9" s="1"/>
  <c r="F340" i="8" s="1"/>
  <c r="C335" i="9"/>
  <c r="D335" i="9" s="1"/>
  <c r="F336" i="8" s="1"/>
  <c r="C333" i="9"/>
  <c r="C331" i="9"/>
  <c r="G331" i="9" s="1"/>
  <c r="C327" i="9"/>
  <c r="D327" i="9" s="1"/>
  <c r="F328" i="8" s="1"/>
  <c r="C321" i="9"/>
  <c r="E321" i="9" s="1"/>
  <c r="G322" i="8" s="1"/>
  <c r="C297" i="9"/>
  <c r="C273" i="9"/>
  <c r="C255" i="9"/>
  <c r="G255" i="9" s="1"/>
  <c r="I725" i="11"/>
  <c r="I749" i="11"/>
  <c r="I769" i="11"/>
  <c r="F977" i="11"/>
  <c r="E977" i="11"/>
  <c r="E910" i="11"/>
  <c r="H910" i="11"/>
  <c r="F910" i="11"/>
  <c r="F885" i="11"/>
  <c r="E885" i="11"/>
  <c r="E883" i="11"/>
  <c r="F883" i="11"/>
  <c r="E878" i="11"/>
  <c r="F878" i="11"/>
  <c r="H878" i="11"/>
  <c r="E864" i="11"/>
  <c r="H864" i="11"/>
  <c r="J864" i="11" s="1"/>
  <c r="E787" i="11"/>
  <c r="F787" i="11"/>
  <c r="E786" i="11"/>
  <c r="F786" i="11"/>
  <c r="F784" i="11"/>
  <c r="E782" i="11"/>
  <c r="F782" i="11"/>
  <c r="H782" i="11"/>
  <c r="H780" i="11"/>
  <c r="E778" i="11"/>
  <c r="F778" i="11"/>
  <c r="H776" i="11"/>
  <c r="F774" i="11"/>
  <c r="E774" i="11"/>
  <c r="E772" i="11"/>
  <c r="F772" i="11"/>
  <c r="H772" i="11"/>
  <c r="F770" i="11"/>
  <c r="H770" i="11"/>
  <c r="E768" i="11"/>
  <c r="F768" i="11"/>
  <c r="H768" i="11"/>
  <c r="F766" i="11"/>
  <c r="H766" i="11"/>
  <c r="H764" i="11"/>
  <c r="J764" i="11" s="1"/>
  <c r="F762" i="11"/>
  <c r="E762" i="11"/>
  <c r="E760" i="11"/>
  <c r="H760" i="11"/>
  <c r="I760" i="11" s="1"/>
  <c r="E758" i="11"/>
  <c r="F758" i="11"/>
  <c r="F756" i="11"/>
  <c r="E756" i="11"/>
  <c r="H756" i="11"/>
  <c r="H754" i="11"/>
  <c r="F754" i="11"/>
  <c r="E752" i="11"/>
  <c r="H752" i="11"/>
  <c r="F752" i="11"/>
  <c r="H750" i="11"/>
  <c r="J750" i="11" s="1"/>
  <c r="E748" i="11"/>
  <c r="H748" i="11"/>
  <c r="J748" i="11" s="1"/>
  <c r="H746" i="11"/>
  <c r="H744" i="11"/>
  <c r="I744" i="11" s="1"/>
  <c r="E744" i="11"/>
  <c r="H742" i="11"/>
  <c r="I742" i="11" s="1"/>
  <c r="E742" i="11"/>
  <c r="F740" i="11"/>
  <c r="I740" i="11" s="1"/>
  <c r="E740" i="11"/>
  <c r="H738" i="11"/>
  <c r="F733" i="11"/>
  <c r="E731" i="11"/>
  <c r="E726" i="11"/>
  <c r="H718" i="11"/>
  <c r="J718" i="11" s="1"/>
  <c r="J716" i="11"/>
  <c r="I665" i="11"/>
  <c r="J664" i="11"/>
  <c r="I585" i="11"/>
  <c r="J331" i="11"/>
  <c r="L331" i="11" s="1"/>
  <c r="N331" i="11" s="1"/>
  <c r="I332" i="8" s="1"/>
  <c r="E1001" i="11"/>
  <c r="C983" i="11"/>
  <c r="K983" i="11"/>
  <c r="C980" i="11"/>
  <c r="M980" i="11"/>
  <c r="K980" i="11"/>
  <c r="H974" i="11"/>
  <c r="H906" i="11"/>
  <c r="F906" i="11"/>
  <c r="E887" i="11"/>
  <c r="F887" i="11"/>
  <c r="E866" i="11"/>
  <c r="F866" i="11"/>
  <c r="E801" i="11"/>
  <c r="E792" i="11"/>
  <c r="H792" i="11"/>
  <c r="F792" i="11"/>
  <c r="F790" i="11"/>
  <c r="H790" i="11"/>
  <c r="F693" i="11"/>
  <c r="E691" i="11"/>
  <c r="H686" i="11"/>
  <c r="J686" i="11" s="1"/>
  <c r="E686" i="11"/>
  <c r="J676" i="11"/>
  <c r="H662" i="11"/>
  <c r="I662" i="11" s="1"/>
  <c r="F660" i="11"/>
  <c r="H444" i="11"/>
  <c r="E444" i="11"/>
  <c r="C654" i="9"/>
  <c r="G654" i="9" s="1"/>
  <c r="C650" i="9"/>
  <c r="G650" i="9" s="1"/>
  <c r="C646" i="9"/>
  <c r="G646" i="9" s="1"/>
  <c r="C642" i="9"/>
  <c r="G642" i="9" s="1"/>
  <c r="C638" i="9"/>
  <c r="G638" i="9" s="1"/>
  <c r="C634" i="9"/>
  <c r="G634" i="9" s="1"/>
  <c r="C632" i="9"/>
  <c r="G632" i="9" s="1"/>
  <c r="C628" i="9"/>
  <c r="G628" i="9" s="1"/>
  <c r="C626" i="9"/>
  <c r="G626" i="9" s="1"/>
  <c r="C624" i="9"/>
  <c r="G624" i="9" s="1"/>
  <c r="C618" i="9"/>
  <c r="G618" i="9" s="1"/>
  <c r="C612" i="9"/>
  <c r="G612" i="9" s="1"/>
  <c r="C610" i="9"/>
  <c r="G610" i="9" s="1"/>
  <c r="C606" i="9"/>
  <c r="G606" i="9" s="1"/>
  <c r="C602" i="9"/>
  <c r="G602" i="9" s="1"/>
  <c r="C598" i="9"/>
  <c r="G598" i="9" s="1"/>
  <c r="C594" i="9"/>
  <c r="G594" i="9" s="1"/>
  <c r="C590" i="9"/>
  <c r="G590" i="9" s="1"/>
  <c r="C586" i="9"/>
  <c r="G586" i="9" s="1"/>
  <c r="C582" i="9"/>
  <c r="G582" i="9" s="1"/>
  <c r="C578" i="9"/>
  <c r="G578" i="9" s="1"/>
  <c r="C574" i="9"/>
  <c r="G574" i="9" s="1"/>
  <c r="C570" i="9"/>
  <c r="G570" i="9" s="1"/>
  <c r="C566" i="9"/>
  <c r="G566" i="9" s="1"/>
  <c r="C562" i="9"/>
  <c r="G562" i="9" s="1"/>
  <c r="C296" i="9"/>
  <c r="G296" i="9" s="1"/>
  <c r="C190" i="9"/>
  <c r="I801" i="11"/>
  <c r="J944" i="11"/>
  <c r="I732" i="11"/>
  <c r="C994" i="11"/>
  <c r="M994" i="11"/>
  <c r="M992" i="11"/>
  <c r="K992" i="11"/>
  <c r="L990" i="11"/>
  <c r="D990" i="11"/>
  <c r="D988" i="11"/>
  <c r="N988" i="11"/>
  <c r="L988" i="11"/>
  <c r="L986" i="11"/>
  <c r="D986" i="11"/>
  <c r="D984" i="11"/>
  <c r="N984" i="11"/>
  <c r="L984" i="11"/>
  <c r="E962" i="11"/>
  <c r="F962" i="11"/>
  <c r="E960" i="11"/>
  <c r="H960" i="11"/>
  <c r="E958" i="11"/>
  <c r="F958" i="11"/>
  <c r="H956" i="11"/>
  <c r="F956" i="11"/>
  <c r="E951" i="11"/>
  <c r="F951" i="11"/>
  <c r="F949" i="11"/>
  <c r="E949" i="11"/>
  <c r="E947" i="11"/>
  <c r="F947" i="11"/>
  <c r="E942" i="11"/>
  <c r="F942" i="11"/>
  <c r="F940" i="11"/>
  <c r="H940" i="11"/>
  <c r="H938" i="11"/>
  <c r="F938" i="11"/>
  <c r="F936" i="11"/>
  <c r="H936" i="11"/>
  <c r="F934" i="11"/>
  <c r="H934" i="11"/>
  <c r="E930" i="11"/>
  <c r="F930" i="11"/>
  <c r="E928" i="11"/>
  <c r="H928" i="11"/>
  <c r="J928" i="11" s="1"/>
  <c r="F926" i="11"/>
  <c r="E926" i="11"/>
  <c r="E924" i="11"/>
  <c r="F924" i="11"/>
  <c r="H924" i="11"/>
  <c r="E919" i="11"/>
  <c r="F919" i="11"/>
  <c r="F917" i="11"/>
  <c r="E917" i="11"/>
  <c r="F915" i="11"/>
  <c r="E915" i="11"/>
  <c r="E912" i="11"/>
  <c r="F908" i="11"/>
  <c r="H908" i="11"/>
  <c r="E898" i="11"/>
  <c r="F898" i="11"/>
  <c r="E896" i="11"/>
  <c r="H896" i="11"/>
  <c r="E894" i="11"/>
  <c r="F894" i="11"/>
  <c r="H892" i="11"/>
  <c r="F892" i="11"/>
  <c r="E889" i="11"/>
  <c r="F889" i="11"/>
  <c r="E884" i="11"/>
  <c r="E881" i="11"/>
  <c r="F881" i="11"/>
  <c r="F870" i="11"/>
  <c r="H870" i="11"/>
  <c r="E868" i="11"/>
  <c r="H868" i="11"/>
  <c r="E867" i="11"/>
  <c r="F860" i="11"/>
  <c r="H860" i="11"/>
  <c r="F857" i="11"/>
  <c r="E857" i="11"/>
  <c r="E855" i="11"/>
  <c r="F855" i="11"/>
  <c r="F853" i="11"/>
  <c r="E853" i="11"/>
  <c r="H852" i="11"/>
  <c r="I852" i="11" s="1"/>
  <c r="E852" i="11"/>
  <c r="E844" i="11"/>
  <c r="H844" i="11"/>
  <c r="H836" i="11"/>
  <c r="E836" i="11"/>
  <c r="E826" i="11"/>
  <c r="H826" i="11"/>
  <c r="E824" i="11"/>
  <c r="H824" i="11"/>
  <c r="F824" i="11"/>
  <c r="F822" i="11"/>
  <c r="H822" i="11"/>
  <c r="F820" i="11"/>
  <c r="H820" i="11"/>
  <c r="F818" i="11"/>
  <c r="H818" i="11"/>
  <c r="F783" i="11"/>
  <c r="J783" i="11" s="1"/>
  <c r="F781" i="11"/>
  <c r="E779" i="11"/>
  <c r="F777" i="11"/>
  <c r="E767" i="11"/>
  <c r="F765" i="11"/>
  <c r="E763" i="11"/>
  <c r="F761" i="11"/>
  <c r="F757" i="11"/>
  <c r="E751" i="11"/>
  <c r="F751" i="11"/>
  <c r="F747" i="11"/>
  <c r="F745" i="11"/>
  <c r="E745" i="11"/>
  <c r="F743" i="11"/>
  <c r="I743" i="11" s="1"/>
  <c r="E741" i="11"/>
  <c r="E732" i="11"/>
  <c r="E722" i="11"/>
  <c r="H722" i="11"/>
  <c r="F717" i="11"/>
  <c r="E708" i="11"/>
  <c r="E706" i="11"/>
  <c r="H706" i="11"/>
  <c r="F704" i="11"/>
  <c r="E704" i="11"/>
  <c r="E702" i="11"/>
  <c r="F700" i="11"/>
  <c r="F612" i="11"/>
  <c r="E612" i="11"/>
  <c r="F608" i="11"/>
  <c r="E608" i="11"/>
  <c r="L975" i="11"/>
  <c r="D983" i="11"/>
  <c r="L967" i="11"/>
  <c r="K993" i="11"/>
  <c r="L996" i="11"/>
  <c r="D998" i="11"/>
  <c r="L1000" i="11"/>
  <c r="C995" i="11"/>
  <c r="E818" i="11"/>
  <c r="H734" i="11"/>
  <c r="I734" i="11" s="1"/>
  <c r="F709" i="11"/>
  <c r="F689" i="11"/>
  <c r="F685" i="11"/>
  <c r="E672" i="11"/>
  <c r="E625" i="11"/>
  <c r="E619" i="11"/>
  <c r="F613" i="11"/>
  <c r="E611" i="11"/>
  <c r="E609" i="11"/>
  <c r="E605" i="11"/>
  <c r="H594" i="11"/>
  <c r="E566" i="11"/>
  <c r="H564" i="11"/>
  <c r="F514" i="11"/>
  <c r="H504" i="11"/>
  <c r="E502" i="11"/>
  <c r="H500" i="11"/>
  <c r="E249" i="11"/>
  <c r="F217" i="11"/>
  <c r="I217" i="11" s="1"/>
  <c r="E215" i="11"/>
  <c r="E409" i="11"/>
  <c r="E405" i="11"/>
  <c r="E534" i="11"/>
  <c r="H804" i="11"/>
  <c r="J804" i="11" s="1"/>
  <c r="F729" i="11"/>
  <c r="F721" i="11"/>
  <c r="E712" i="11"/>
  <c r="E696" i="11"/>
  <c r="F677" i="11"/>
  <c r="H674" i="11"/>
  <c r="H643" i="11"/>
  <c r="H641" i="11"/>
  <c r="H639" i="11"/>
  <c r="F638" i="11"/>
  <c r="I638" i="11" s="1"/>
  <c r="E631" i="11"/>
  <c r="F624" i="11"/>
  <c r="E622" i="11"/>
  <c r="E554" i="11"/>
  <c r="F545" i="11"/>
  <c r="F484" i="11"/>
  <c r="F461" i="11"/>
  <c r="F427" i="11"/>
  <c r="E417" i="11"/>
  <c r="E416" i="11"/>
  <c r="H258" i="11"/>
  <c r="D349" i="9"/>
  <c r="F350" i="8" s="1"/>
  <c r="G349" i="9"/>
  <c r="D333" i="9"/>
  <c r="F334" i="8" s="1"/>
  <c r="G333" i="9"/>
  <c r="D331" i="9"/>
  <c r="F332" i="8" s="1"/>
  <c r="D321" i="9"/>
  <c r="F322" i="8" s="1"/>
  <c r="E297" i="9"/>
  <c r="G298" i="8" s="1"/>
  <c r="D297" i="9"/>
  <c r="F298" i="8" s="1"/>
  <c r="E273" i="9"/>
  <c r="G273" i="9"/>
  <c r="D273" i="9"/>
  <c r="H412" i="11"/>
  <c r="E412" i="11"/>
  <c r="F412" i="11"/>
  <c r="D318" i="9"/>
  <c r="F319" i="8" s="1"/>
  <c r="G324" i="9"/>
  <c r="C343" i="9"/>
  <c r="E343" i="9" s="1"/>
  <c r="G344" i="8" s="1"/>
  <c r="I413" i="11"/>
  <c r="I331" i="11"/>
  <c r="E387" i="9"/>
  <c r="G388" i="8" s="1"/>
  <c r="F416" i="11"/>
  <c r="H336" i="11"/>
  <c r="I336" i="11" s="1"/>
  <c r="H286" i="11"/>
  <c r="H250" i="11"/>
  <c r="G325" i="9"/>
  <c r="D329" i="9"/>
  <c r="F330" i="8" s="1"/>
  <c r="C323" i="9"/>
  <c r="E323" i="9" s="1"/>
  <c r="G324" i="8" s="1"/>
  <c r="C341" i="9"/>
  <c r="J334" i="11"/>
  <c r="K334" i="11" s="1"/>
  <c r="M334" i="11" s="1"/>
  <c r="H335" i="8" s="1"/>
  <c r="D387" i="9"/>
  <c r="F388" i="8" s="1"/>
  <c r="H417" i="11"/>
  <c r="J417" i="11" s="1"/>
  <c r="K417" i="11" s="1"/>
  <c r="M417" i="11" s="1"/>
  <c r="H418" i="8" s="1"/>
  <c r="E327" i="9"/>
  <c r="G328" i="8" s="1"/>
  <c r="G329" i="9"/>
  <c r="G318" i="9"/>
  <c r="E393" i="9"/>
  <c r="G394" i="8" s="1"/>
  <c r="H416" i="11"/>
  <c r="E255" i="11"/>
  <c r="F249" i="11"/>
  <c r="E247" i="11"/>
  <c r="P541" i="4"/>
  <c r="D585" i="5"/>
  <c r="E585" i="5" s="1"/>
  <c r="N527" i="4"/>
  <c r="R527" i="4" s="1"/>
  <c r="N517" i="4"/>
  <c r="R517" i="4" s="1"/>
  <c r="D563" i="5"/>
  <c r="D559" i="5"/>
  <c r="E559" i="5" s="1"/>
  <c r="D491" i="5"/>
  <c r="M961" i="4"/>
  <c r="J961" i="4"/>
  <c r="M955" i="4"/>
  <c r="J955" i="4"/>
  <c r="M950" i="4"/>
  <c r="J950" i="4"/>
  <c r="M943" i="4"/>
  <c r="J943" i="4"/>
  <c r="M938" i="4"/>
  <c r="J938" i="4"/>
  <c r="M934" i="4"/>
  <c r="J934" i="4"/>
  <c r="Q101" i="4"/>
  <c r="N101" i="4"/>
  <c r="R101" i="4" s="1"/>
  <c r="M959" i="4"/>
  <c r="J959" i="4"/>
  <c r="M954" i="4"/>
  <c r="J954" i="4"/>
  <c r="M946" i="4"/>
  <c r="J946" i="4"/>
  <c r="Q80" i="4"/>
  <c r="N80" i="4"/>
  <c r="R80" i="4" s="1"/>
  <c r="J937" i="4"/>
  <c r="Q983" i="4"/>
  <c r="F983" i="4"/>
  <c r="G1000" i="4"/>
  <c r="D1000" i="4"/>
  <c r="M957" i="4"/>
  <c r="J957" i="4"/>
  <c r="M953" i="4"/>
  <c r="J953" i="4"/>
  <c r="M944" i="4"/>
  <c r="J944" i="4"/>
  <c r="I897" i="5"/>
  <c r="D897" i="5"/>
  <c r="E897" i="5"/>
  <c r="D983" i="4"/>
  <c r="J962" i="4"/>
  <c r="P82" i="4"/>
  <c r="I884" i="4"/>
  <c r="I905" i="4"/>
  <c r="H956" i="4"/>
  <c r="AR943" i="4"/>
  <c r="G943" i="4" s="1"/>
  <c r="H945" i="4"/>
  <c r="P106" i="4"/>
  <c r="L816" i="4"/>
  <c r="D912" i="4"/>
  <c r="I1000" i="4"/>
  <c r="L1000" i="4"/>
  <c r="E1000" i="4" s="1"/>
  <c r="E993" i="4"/>
  <c r="Q993" i="4"/>
  <c r="L991" i="4"/>
  <c r="Q991" i="4" s="1"/>
  <c r="I991" i="4"/>
  <c r="L990" i="4"/>
  <c r="I990" i="4"/>
  <c r="L989" i="4"/>
  <c r="I989" i="4"/>
  <c r="L987" i="4"/>
  <c r="I987" i="4"/>
  <c r="L984" i="4"/>
  <c r="I984" i="4"/>
  <c r="L978" i="4"/>
  <c r="I978" i="4"/>
  <c r="L976" i="4"/>
  <c r="I976" i="4"/>
  <c r="L974" i="4"/>
  <c r="I974" i="4"/>
  <c r="I972" i="4"/>
  <c r="L972" i="4"/>
  <c r="L966" i="4"/>
  <c r="I966" i="4"/>
  <c r="Q44" i="4"/>
  <c r="N44" i="4"/>
  <c r="R44" i="4" s="1"/>
  <c r="P74" i="4"/>
  <c r="AR964" i="4"/>
  <c r="G964" i="4" s="1"/>
  <c r="K964" i="4"/>
  <c r="H964" i="4"/>
  <c r="K962" i="4"/>
  <c r="P962" i="4" s="1"/>
  <c r="H962" i="4"/>
  <c r="K961" i="4"/>
  <c r="H961" i="4"/>
  <c r="AR961" i="4"/>
  <c r="K960" i="4"/>
  <c r="H960" i="4"/>
  <c r="K958" i="4"/>
  <c r="AR958" i="4"/>
  <c r="K955" i="4"/>
  <c r="AR955" i="4"/>
  <c r="H955" i="4"/>
  <c r="K954" i="4"/>
  <c r="AR954" i="4"/>
  <c r="G954" i="4" s="1"/>
  <c r="H954" i="4"/>
  <c r="K953" i="4"/>
  <c r="AR953" i="4"/>
  <c r="K952" i="4"/>
  <c r="D952" i="4" s="1"/>
  <c r="H952" i="4"/>
  <c r="K951" i="4"/>
  <c r="AR951" i="4"/>
  <c r="K948" i="4"/>
  <c r="AR948" i="4"/>
  <c r="L907" i="4"/>
  <c r="I907" i="4"/>
  <c r="L903" i="4"/>
  <c r="I903" i="4"/>
  <c r="L901" i="4"/>
  <c r="I901" i="4"/>
  <c r="I900" i="4"/>
  <c r="L900" i="4"/>
  <c r="L898" i="4"/>
  <c r="I898" i="4"/>
  <c r="L895" i="4"/>
  <c r="I895" i="4"/>
  <c r="L888" i="4"/>
  <c r="I888" i="4"/>
  <c r="L880" i="4"/>
  <c r="I880" i="4"/>
  <c r="L879" i="4"/>
  <c r="I879" i="4"/>
  <c r="L876" i="4"/>
  <c r="I876" i="4"/>
  <c r="L872" i="4"/>
  <c r="I872" i="4"/>
  <c r="L812" i="4"/>
  <c r="I812" i="4"/>
  <c r="N181" i="4"/>
  <c r="R181" i="4" s="1"/>
  <c r="Q181" i="4"/>
  <c r="Q12" i="4"/>
  <c r="N88" i="4"/>
  <c r="R88" i="4" s="1"/>
  <c r="K941" i="4"/>
  <c r="AR941" i="4"/>
  <c r="E912" i="4"/>
  <c r="L909" i="4"/>
  <c r="I909" i="4"/>
  <c r="L875" i="4"/>
  <c r="I875" i="4"/>
  <c r="L873" i="4"/>
  <c r="I873" i="4"/>
  <c r="L871" i="4"/>
  <c r="I871" i="4"/>
  <c r="H944" i="4"/>
  <c r="I902" i="4"/>
  <c r="H946" i="4"/>
  <c r="AR946" i="4"/>
  <c r="H953" i="4"/>
  <c r="Q168" i="4"/>
  <c r="K910" i="4"/>
  <c r="AR910" i="4"/>
  <c r="N140" i="4"/>
  <c r="R140" i="4" s="1"/>
  <c r="N139" i="4"/>
  <c r="R139" i="4" s="1"/>
  <c r="P134" i="4"/>
  <c r="Q133" i="4"/>
  <c r="Q117" i="4"/>
  <c r="F815" i="4"/>
  <c r="P116" i="4"/>
  <c r="Q870" i="4"/>
  <c r="N72" i="4"/>
  <c r="R72" i="4" s="1"/>
  <c r="P86" i="4"/>
  <c r="P861" i="4"/>
  <c r="P847" i="4"/>
  <c r="N838" i="4"/>
  <c r="R838" i="4" s="1"/>
  <c r="N836" i="4"/>
  <c r="R836" i="4" s="1"/>
  <c r="P832" i="4"/>
  <c r="Q828" i="4"/>
  <c r="Q827" i="4"/>
  <c r="P825" i="4"/>
  <c r="P813" i="4"/>
  <c r="Q800" i="4"/>
  <c r="P799" i="4"/>
  <c r="P789" i="4"/>
  <c r="N772" i="4"/>
  <c r="P767" i="4"/>
  <c r="N766" i="4"/>
  <c r="R766" i="4" s="1"/>
  <c r="N765" i="4"/>
  <c r="R765" i="4" s="1"/>
  <c r="P751" i="4"/>
  <c r="Q750" i="4"/>
  <c r="Q746" i="4"/>
  <c r="N727" i="4"/>
  <c r="R727" i="4" s="1"/>
  <c r="P725" i="4"/>
  <c r="P717" i="4"/>
  <c r="N710" i="4"/>
  <c r="R710" i="4" s="1"/>
  <c r="P708" i="4"/>
  <c r="N703" i="4"/>
  <c r="R703" i="4" s="1"/>
  <c r="P701" i="4"/>
  <c r="P698" i="4"/>
  <c r="P678" i="4"/>
  <c r="N586" i="4"/>
  <c r="R586" i="4" s="1"/>
  <c r="N553" i="4"/>
  <c r="R553" i="4" s="1"/>
  <c r="Q545" i="4"/>
  <c r="P517" i="4"/>
  <c r="S517" i="4" s="1"/>
  <c r="N463" i="4"/>
  <c r="R463" i="4" s="1"/>
  <c r="N445" i="4"/>
  <c r="R445" i="4" s="1"/>
  <c r="N437" i="4"/>
  <c r="R437" i="4" s="1"/>
  <c r="P435" i="4"/>
  <c r="P431" i="4"/>
  <c r="N429" i="4"/>
  <c r="N421" i="4"/>
  <c r="R421" i="4" s="1"/>
  <c r="N413" i="4"/>
  <c r="R413" i="4" s="1"/>
  <c r="N350" i="4"/>
  <c r="R350" i="4" s="1"/>
  <c r="P327" i="4"/>
  <c r="D181" i="5"/>
  <c r="D173" i="5"/>
  <c r="D169" i="5"/>
  <c r="D165" i="5"/>
  <c r="D107" i="5"/>
  <c r="G107" i="5" s="1"/>
  <c r="J108" i="2" s="1"/>
  <c r="D103" i="5"/>
  <c r="D99" i="5"/>
  <c r="E99" i="5" s="1"/>
  <c r="H100" i="2" s="1"/>
  <c r="D95" i="5"/>
  <c r="D91" i="5"/>
  <c r="E91" i="5" s="1"/>
  <c r="H92" i="2" s="1"/>
  <c r="D87" i="5"/>
  <c r="E87" i="5" s="1"/>
  <c r="H88" i="2" s="1"/>
  <c r="D83" i="5"/>
  <c r="G83" i="5" s="1"/>
  <c r="J84" i="2" s="1"/>
  <c r="D79" i="5"/>
  <c r="G79" i="5" s="1"/>
  <c r="J80" i="2" s="1"/>
  <c r="D75" i="5"/>
  <c r="G75" i="5" s="1"/>
  <c r="J76" i="2" s="1"/>
  <c r="D67" i="5"/>
  <c r="E67" i="5" s="1"/>
  <c r="H68" i="2" s="1"/>
  <c r="D63" i="5"/>
  <c r="I63" i="5" s="1"/>
  <c r="G64" i="2" s="1"/>
  <c r="P64" i="2" s="1"/>
  <c r="D59" i="5"/>
  <c r="D55" i="5"/>
  <c r="E55" i="5" s="1"/>
  <c r="H56" i="2" s="1"/>
  <c r="D51" i="5"/>
  <c r="G51" i="5" s="1"/>
  <c r="J52" i="2" s="1"/>
  <c r="D47" i="5"/>
  <c r="G47" i="5" s="1"/>
  <c r="J48" i="2" s="1"/>
  <c r="D43" i="5"/>
  <c r="G43" i="5" s="1"/>
  <c r="J44" i="2" s="1"/>
  <c r="D29" i="5"/>
  <c r="D17" i="5"/>
  <c r="Q999" i="4"/>
  <c r="P890" i="4"/>
  <c r="P78" i="4"/>
  <c r="P90" i="4"/>
  <c r="Q150" i="4"/>
  <c r="F225" i="11"/>
  <c r="H219" i="11"/>
  <c r="H215" i="11"/>
  <c r="L913" i="4"/>
  <c r="I913" i="4"/>
  <c r="K940" i="4"/>
  <c r="AR940" i="4"/>
  <c r="G940" i="4" s="1"/>
  <c r="H940" i="4"/>
  <c r="K935" i="4"/>
  <c r="AR935" i="4"/>
  <c r="G935" i="4" s="1"/>
  <c r="L931" i="4"/>
  <c r="I931" i="4"/>
  <c r="L924" i="4"/>
  <c r="I924" i="4"/>
  <c r="I912" i="4"/>
  <c r="I926" i="4"/>
  <c r="H939" i="4"/>
  <c r="H938" i="4"/>
  <c r="AR890" i="4"/>
  <c r="G890" i="4" s="1"/>
  <c r="I917" i="4"/>
  <c r="AR938" i="4"/>
  <c r="AR891" i="4"/>
  <c r="E891" i="4" s="1"/>
  <c r="G953" i="4"/>
  <c r="D953" i="4"/>
  <c r="F8" i="5"/>
  <c r="I9" i="2" s="1"/>
  <c r="M909" i="4"/>
  <c r="M998" i="4"/>
  <c r="J998" i="4"/>
  <c r="M997" i="4"/>
  <c r="F997" i="4" s="1"/>
  <c r="J997" i="4"/>
  <c r="M996" i="4"/>
  <c r="J996" i="4"/>
  <c r="M995" i="4"/>
  <c r="J995" i="4"/>
  <c r="M994" i="4"/>
  <c r="J994" i="4"/>
  <c r="M992" i="4"/>
  <c r="J992" i="4"/>
  <c r="M989" i="4"/>
  <c r="J989" i="4"/>
  <c r="M988" i="4"/>
  <c r="J988" i="4"/>
  <c r="M981" i="4"/>
  <c r="J981" i="4"/>
  <c r="J980" i="4"/>
  <c r="M980" i="4"/>
  <c r="M977" i="4"/>
  <c r="J977" i="4"/>
  <c r="M972" i="4"/>
  <c r="J972" i="4"/>
  <c r="M970" i="4"/>
  <c r="J970" i="4"/>
  <c r="M968" i="4"/>
  <c r="J968" i="4"/>
  <c r="M965" i="4"/>
  <c r="J965" i="4"/>
  <c r="K931" i="4"/>
  <c r="D931" i="4" s="1"/>
  <c r="AR931" i="4"/>
  <c r="G931" i="4" s="1"/>
  <c r="K928" i="4"/>
  <c r="N928" i="4" s="1"/>
  <c r="H928" i="4"/>
  <c r="K927" i="4"/>
  <c r="AR927" i="4"/>
  <c r="K924" i="4"/>
  <c r="P924" i="4" s="1"/>
  <c r="AR924" i="4"/>
  <c r="G924" i="4" s="1"/>
  <c r="K923" i="4"/>
  <c r="D923" i="4" s="1"/>
  <c r="H923" i="4"/>
  <c r="K922" i="4"/>
  <c r="AR922" i="4"/>
  <c r="G922" i="4" s="1"/>
  <c r="H922" i="4"/>
  <c r="K921" i="4"/>
  <c r="H921" i="4"/>
  <c r="K920" i="4"/>
  <c r="H920" i="4"/>
  <c r="K919" i="4"/>
  <c r="AR919" i="4"/>
  <c r="F919" i="4" s="1"/>
  <c r="K918" i="4"/>
  <c r="H918" i="4"/>
  <c r="K917" i="4"/>
  <c r="N917" i="4" s="1"/>
  <c r="R917" i="4" s="1"/>
  <c r="AR917" i="4"/>
  <c r="D917" i="4" s="1"/>
  <c r="K916" i="4"/>
  <c r="N916" i="4" s="1"/>
  <c r="R916" i="4" s="1"/>
  <c r="AR916" i="4"/>
  <c r="H916" i="4"/>
  <c r="K915" i="4"/>
  <c r="AR915" i="4"/>
  <c r="K914" i="4"/>
  <c r="AR914" i="4"/>
  <c r="G914" i="4" s="1"/>
  <c r="H914" i="4"/>
  <c r="K913" i="4"/>
  <c r="H913" i="4"/>
  <c r="K911" i="4"/>
  <c r="AR911" i="4"/>
  <c r="H911" i="4"/>
  <c r="P910" i="4"/>
  <c r="K936" i="4"/>
  <c r="H936" i="4"/>
  <c r="AR936" i="4"/>
  <c r="G936" i="4" s="1"/>
  <c r="L930" i="4"/>
  <c r="Q930" i="4" s="1"/>
  <c r="I930" i="4"/>
  <c r="L927" i="4"/>
  <c r="I927" i="4"/>
  <c r="I911" i="4"/>
  <c r="I910" i="4"/>
  <c r="I922" i="4"/>
  <c r="G923" i="4"/>
  <c r="AR907" i="4"/>
  <c r="G907" i="4" s="1"/>
  <c r="AR937" i="4"/>
  <c r="I99" i="5"/>
  <c r="G100" i="2" s="1"/>
  <c r="P100" i="2" s="1"/>
  <c r="L1001" i="4"/>
  <c r="I1001" i="4"/>
  <c r="L998" i="4"/>
  <c r="I998" i="4"/>
  <c r="L994" i="4"/>
  <c r="I994" i="4"/>
  <c r="I992" i="4"/>
  <c r="L992" i="4"/>
  <c r="Q992" i="4" s="1"/>
  <c r="Q990" i="4"/>
  <c r="I988" i="4"/>
  <c r="L988" i="4"/>
  <c r="L985" i="4"/>
  <c r="I985" i="4"/>
  <c r="L925" i="4"/>
  <c r="I925" i="4"/>
  <c r="L914" i="4"/>
  <c r="I914" i="4"/>
  <c r="I928" i="4"/>
  <c r="AR939" i="4"/>
  <c r="H935" i="4"/>
  <c r="I916" i="4"/>
  <c r="P180" i="4"/>
  <c r="S180" i="4" s="1"/>
  <c r="U180" i="4" s="1"/>
  <c r="N180" i="4"/>
  <c r="R180" i="4" s="1"/>
  <c r="D907" i="4"/>
  <c r="K906" i="4"/>
  <c r="AR906" i="4"/>
  <c r="G906" i="4" s="1"/>
  <c r="K905" i="4"/>
  <c r="D905" i="4" s="1"/>
  <c r="H905" i="4"/>
  <c r="AR905" i="4"/>
  <c r="AR904" i="4"/>
  <c r="G904" i="4" s="1"/>
  <c r="H904" i="4"/>
  <c r="K904" i="4"/>
  <c r="K903" i="4"/>
  <c r="P903" i="4" s="1"/>
  <c r="AR903" i="4"/>
  <c r="K902" i="4"/>
  <c r="AR902" i="4"/>
  <c r="H902" i="4"/>
  <c r="K896" i="4"/>
  <c r="AR896" i="4"/>
  <c r="E896" i="4" s="1"/>
  <c r="H896" i="4"/>
  <c r="K894" i="4"/>
  <c r="H894" i="4"/>
  <c r="K893" i="4"/>
  <c r="P893" i="4" s="1"/>
  <c r="AR893" i="4"/>
  <c r="K892" i="4"/>
  <c r="AR892" i="4"/>
  <c r="G892" i="4" s="1"/>
  <c r="D891" i="4"/>
  <c r="K889" i="4"/>
  <c r="D889" i="4" s="1"/>
  <c r="AR889" i="4"/>
  <c r="K888" i="4"/>
  <c r="H888" i="4"/>
  <c r="K887" i="4"/>
  <c r="P887" i="4" s="1"/>
  <c r="AR887" i="4"/>
  <c r="H887" i="4"/>
  <c r="K886" i="4"/>
  <c r="N886" i="4" s="1"/>
  <c r="R886" i="4" s="1"/>
  <c r="AR886" i="4"/>
  <c r="K885" i="4"/>
  <c r="AR885" i="4"/>
  <c r="D885" i="4" s="1"/>
  <c r="K883" i="4"/>
  <c r="AR883" i="4"/>
  <c r="G883" i="4" s="1"/>
  <c r="H883" i="4"/>
  <c r="AR882" i="4"/>
  <c r="G882" i="4" s="1"/>
  <c r="H882" i="4"/>
  <c r="K881" i="4"/>
  <c r="H881" i="4"/>
  <c r="K880" i="4"/>
  <c r="H880" i="4"/>
  <c r="K879" i="4"/>
  <c r="AR879" i="4"/>
  <c r="F879" i="4" s="1"/>
  <c r="K878" i="4"/>
  <c r="H878" i="4"/>
  <c r="AR878" i="4"/>
  <c r="K877" i="4"/>
  <c r="AR877" i="4"/>
  <c r="K876" i="4"/>
  <c r="H876" i="4"/>
  <c r="AR876" i="4"/>
  <c r="K875" i="4"/>
  <c r="AR875" i="4"/>
  <c r="G875" i="4" s="1"/>
  <c r="H875" i="4"/>
  <c r="K873" i="4"/>
  <c r="AR873" i="4"/>
  <c r="G873" i="4" s="1"/>
  <c r="K872" i="4"/>
  <c r="H872" i="4"/>
  <c r="AR872" i="4"/>
  <c r="G872" i="4" s="1"/>
  <c r="K871" i="4"/>
  <c r="P871" i="4" s="1"/>
  <c r="AR871" i="4"/>
  <c r="F991" i="4"/>
  <c r="F985" i="4"/>
  <c r="K986" i="4"/>
  <c r="D986" i="4" s="1"/>
  <c r="H986" i="4"/>
  <c r="L982" i="4"/>
  <c r="Q982" i="4" s="1"/>
  <c r="I982" i="4"/>
  <c r="L981" i="4"/>
  <c r="I981" i="4"/>
  <c r="L977" i="4"/>
  <c r="I977" i="4"/>
  <c r="E974" i="4"/>
  <c r="L964" i="4"/>
  <c r="I964" i="4"/>
  <c r="M960" i="4"/>
  <c r="J960" i="4"/>
  <c r="M958" i="4"/>
  <c r="J958" i="4"/>
  <c r="M952" i="4"/>
  <c r="F952" i="4" s="1"/>
  <c r="J952" i="4"/>
  <c r="M951" i="4"/>
  <c r="J951" i="4"/>
  <c r="M947" i="4"/>
  <c r="J947" i="4"/>
  <c r="M936" i="4"/>
  <c r="J936" i="4"/>
  <c r="M935" i="4"/>
  <c r="F935" i="4" s="1"/>
  <c r="J935" i="4"/>
  <c r="E907" i="4"/>
  <c r="M902" i="4"/>
  <c r="J902" i="4"/>
  <c r="M892" i="4"/>
  <c r="F892" i="4" s="1"/>
  <c r="J892" i="4"/>
  <c r="M882" i="4"/>
  <c r="P882" i="4" s="1"/>
  <c r="J882" i="4"/>
  <c r="F875" i="4"/>
  <c r="M873" i="4"/>
  <c r="F873" i="4" s="1"/>
  <c r="J873" i="4"/>
  <c r="N872" i="4"/>
  <c r="R872" i="4" s="1"/>
  <c r="G946" i="4"/>
  <c r="D946" i="4"/>
  <c r="P138" i="4"/>
  <c r="F884" i="4"/>
  <c r="K981" i="4"/>
  <c r="AR981" i="4"/>
  <c r="K972" i="4"/>
  <c r="AR972" i="4"/>
  <c r="G972" i="4" s="1"/>
  <c r="K971" i="4"/>
  <c r="H971" i="4"/>
  <c r="L959" i="4"/>
  <c r="I959" i="4"/>
  <c r="L957" i="4"/>
  <c r="I957" i="4"/>
  <c r="L956" i="4"/>
  <c r="I956" i="4"/>
  <c r="I952" i="4"/>
  <c r="L952" i="4"/>
  <c r="N952" i="4" s="1"/>
  <c r="R952" i="4" s="1"/>
  <c r="L946" i="4"/>
  <c r="I946" i="4"/>
  <c r="K909" i="4"/>
  <c r="AR909" i="4"/>
  <c r="H909" i="4"/>
  <c r="P908" i="4"/>
  <c r="L906" i="4"/>
  <c r="I906" i="4"/>
  <c r="N905" i="4"/>
  <c r="R905" i="4" s="1"/>
  <c r="N903" i="4"/>
  <c r="R903" i="4" s="1"/>
  <c r="P902" i="4"/>
  <c r="P896" i="4"/>
  <c r="L894" i="4"/>
  <c r="P894" i="4" s="1"/>
  <c r="I894" i="4"/>
  <c r="Q888" i="4"/>
  <c r="P878" i="4"/>
  <c r="L877" i="4"/>
  <c r="I877" i="4"/>
  <c r="L874" i="4"/>
  <c r="N874" i="4" s="1"/>
  <c r="I874" i="4"/>
  <c r="E873" i="4"/>
  <c r="K816" i="4"/>
  <c r="AR816" i="4"/>
  <c r="G816" i="4" s="1"/>
  <c r="E961" i="4"/>
  <c r="P598" i="4"/>
  <c r="P28" i="4"/>
  <c r="Q38" i="4"/>
  <c r="P51" i="4"/>
  <c r="Q16" i="4"/>
  <c r="Q164" i="4"/>
  <c r="Q996" i="4"/>
  <c r="P993" i="4"/>
  <c r="P943" i="4"/>
  <c r="N938" i="4"/>
  <c r="R938" i="4" s="1"/>
  <c r="E932" i="4"/>
  <c r="Q155" i="4"/>
  <c r="N108" i="4"/>
  <c r="R108" i="4" s="1"/>
  <c r="P35" i="4"/>
  <c r="Q141" i="4"/>
  <c r="AB183" i="2"/>
  <c r="AB181" i="2"/>
  <c r="AB186" i="2"/>
  <c r="D876" i="4"/>
  <c r="N876" i="4"/>
  <c r="R876" i="4" s="1"/>
  <c r="P876" i="4"/>
  <c r="P102" i="4"/>
  <c r="N904" i="4"/>
  <c r="R904" i="4" s="1"/>
  <c r="N880" i="4"/>
  <c r="R880" i="4" s="1"/>
  <c r="Q875" i="4"/>
  <c r="P872" i="4"/>
  <c r="Q804" i="4"/>
  <c r="P801" i="4"/>
  <c r="N794" i="4"/>
  <c r="R794" i="4" s="1"/>
  <c r="P791" i="4"/>
  <c r="P788" i="4"/>
  <c r="H991" i="4"/>
  <c r="E927" i="4"/>
  <c r="I878" i="4"/>
  <c r="J990" i="4"/>
  <c r="H998" i="4"/>
  <c r="H968" i="4"/>
  <c r="E952" i="4"/>
  <c r="G985" i="4"/>
  <c r="F927" i="4"/>
  <c r="AR995" i="4"/>
  <c r="AR970" i="4"/>
  <c r="G970" i="4" s="1"/>
  <c r="I891" i="4"/>
  <c r="I897" i="4"/>
  <c r="E905" i="4"/>
  <c r="I971" i="4"/>
  <c r="H917" i="4"/>
  <c r="J993" i="4"/>
  <c r="D993" i="4"/>
  <c r="J963" i="4"/>
  <c r="E953" i="4"/>
  <c r="I980" i="4"/>
  <c r="H996" i="4"/>
  <c r="H997" i="4"/>
  <c r="I967" i="4"/>
  <c r="H947" i="4"/>
  <c r="I893" i="4"/>
  <c r="D877" i="4"/>
  <c r="J948" i="4"/>
  <c r="I937" i="4"/>
  <c r="H937" i="4"/>
  <c r="AR947" i="4"/>
  <c r="AR992" i="4"/>
  <c r="G992" i="4" s="1"/>
  <c r="I965" i="4"/>
  <c r="I929" i="4"/>
  <c r="P930" i="4"/>
  <c r="P928" i="4"/>
  <c r="N38" i="4"/>
  <c r="R38" i="4" s="1"/>
  <c r="Q903" i="4"/>
  <c r="T903" i="4" s="1"/>
  <c r="N985" i="4"/>
  <c r="R985" i="4" s="1"/>
  <c r="P874" i="4"/>
  <c r="N884" i="4"/>
  <c r="N59" i="4"/>
  <c r="R59" i="4" s="1"/>
  <c r="J979" i="4"/>
  <c r="M979" i="4"/>
  <c r="N979" i="4" s="1"/>
  <c r="R979" i="4" s="1"/>
  <c r="Q977" i="4"/>
  <c r="D956" i="4"/>
  <c r="N946" i="4"/>
  <c r="R946" i="4" s="1"/>
  <c r="E941" i="4"/>
  <c r="P888" i="4"/>
  <c r="P880" i="4"/>
  <c r="P879" i="4"/>
  <c r="G919" i="4"/>
  <c r="F946" i="4"/>
  <c r="F931" i="4"/>
  <c r="G997" i="4"/>
  <c r="F893" i="4"/>
  <c r="T80" i="4"/>
  <c r="N882" i="4"/>
  <c r="R882" i="4" s="1"/>
  <c r="Q70" i="4"/>
  <c r="P70" i="4"/>
  <c r="Q984" i="4"/>
  <c r="D941" i="4"/>
  <c r="E937" i="4"/>
  <c r="N908" i="4"/>
  <c r="R908" i="4" s="1"/>
  <c r="N687" i="4"/>
  <c r="R687" i="4" s="1"/>
  <c r="Q686" i="4"/>
  <c r="P679" i="4"/>
  <c r="P673" i="4"/>
  <c r="G927" i="4"/>
  <c r="G896" i="4"/>
  <c r="E972" i="4"/>
  <c r="F877" i="4"/>
  <c r="N110" i="4"/>
  <c r="R110" i="4" s="1"/>
  <c r="P912" i="4"/>
  <c r="N972" i="4"/>
  <c r="R972" i="4" s="1"/>
  <c r="N970" i="4"/>
  <c r="P960" i="4"/>
  <c r="P936" i="4"/>
  <c r="P952" i="4"/>
  <c r="P906" i="4"/>
  <c r="T44" i="4"/>
  <c r="Q78" i="4"/>
  <c r="P104" i="4"/>
  <c r="Q998" i="4"/>
  <c r="N997" i="4"/>
  <c r="R997" i="4" s="1"/>
  <c r="N995" i="4"/>
  <c r="R995" i="4" s="1"/>
  <c r="Q994" i="4"/>
  <c r="N993" i="4"/>
  <c r="R993" i="4" s="1"/>
  <c r="Q980" i="4"/>
  <c r="Q975" i="4"/>
  <c r="N959" i="4"/>
  <c r="R959" i="4" s="1"/>
  <c r="N958" i="4"/>
  <c r="R958" i="4" s="1"/>
  <c r="Q953" i="4"/>
  <c r="E951" i="4"/>
  <c r="F943" i="4"/>
  <c r="Q927" i="4"/>
  <c r="N661" i="4"/>
  <c r="R661" i="4" s="1"/>
  <c r="P637" i="4"/>
  <c r="D601" i="5"/>
  <c r="D570" i="5"/>
  <c r="I570" i="5" s="1"/>
  <c r="D569" i="5"/>
  <c r="D553" i="5"/>
  <c r="F553" i="5" s="1"/>
  <c r="D550" i="5"/>
  <c r="D545" i="5"/>
  <c r="E545" i="5" s="1"/>
  <c r="G544" i="5"/>
  <c r="D529" i="5"/>
  <c r="F529" i="5" s="1"/>
  <c r="D521" i="5"/>
  <c r="D509" i="5"/>
  <c r="E509" i="5" s="1"/>
  <c r="N582" i="4"/>
  <c r="R582" i="4" s="1"/>
  <c r="N179" i="4"/>
  <c r="R179" i="4" s="1"/>
  <c r="P85" i="4"/>
  <c r="P411" i="4"/>
  <c r="N409" i="4"/>
  <c r="N405" i="4"/>
  <c r="R405" i="4" s="1"/>
  <c r="N403" i="4"/>
  <c r="R403" i="4" s="1"/>
  <c r="P401" i="4"/>
  <c r="N397" i="4"/>
  <c r="E423" i="11"/>
  <c r="H423" i="11"/>
  <c r="H430" i="11"/>
  <c r="F430" i="11"/>
  <c r="E430" i="11"/>
  <c r="E435" i="11"/>
  <c r="H435" i="11"/>
  <c r="C290" i="9"/>
  <c r="C288" i="9"/>
  <c r="C276" i="9"/>
  <c r="C274" i="9"/>
  <c r="E274" i="9" s="1"/>
  <c r="C272" i="9"/>
  <c r="C268" i="9"/>
  <c r="C170" i="9"/>
  <c r="E170" i="9" s="1"/>
  <c r="C142" i="9"/>
  <c r="D142" i="9" s="1"/>
  <c r="H478" i="11"/>
  <c r="F455" i="11"/>
  <c r="F419" i="11"/>
  <c r="J419" i="11" s="1"/>
  <c r="F229" i="11"/>
  <c r="F497" i="11"/>
  <c r="E481" i="11"/>
  <c r="E456" i="11"/>
  <c r="H212" i="11"/>
  <c r="C385" i="9"/>
  <c r="C379" i="9"/>
  <c r="E379" i="9" s="1"/>
  <c r="G380" i="8" s="1"/>
  <c r="C377" i="9"/>
  <c r="C371" i="9"/>
  <c r="C369" i="9"/>
  <c r="E369" i="9" s="1"/>
  <c r="G370" i="8" s="1"/>
  <c r="C363" i="9"/>
  <c r="E363" i="9" s="1"/>
  <c r="G364" i="8" s="1"/>
  <c r="C361" i="9"/>
  <c r="E361" i="9" s="1"/>
  <c r="G362" i="8" s="1"/>
  <c r="C353" i="9"/>
  <c r="D353" i="9" s="1"/>
  <c r="F354" i="8" s="1"/>
  <c r="H254" i="11"/>
  <c r="H242" i="11"/>
  <c r="H236" i="11"/>
  <c r="F234" i="11"/>
  <c r="H489" i="11"/>
  <c r="F473" i="11"/>
  <c r="E463" i="11"/>
  <c r="H277" i="11"/>
  <c r="F400" i="11"/>
  <c r="N606" i="4"/>
  <c r="R606" i="4" s="1"/>
  <c r="P674" i="4"/>
  <c r="N662" i="4"/>
  <c r="R662" i="4" s="1"/>
  <c r="Q579" i="4"/>
  <c r="P574" i="4"/>
  <c r="P572" i="4"/>
  <c r="P571" i="4"/>
  <c r="P569" i="4"/>
  <c r="P565" i="4"/>
  <c r="Q555" i="4"/>
  <c r="N545" i="4"/>
  <c r="R545" i="4" s="1"/>
  <c r="P535" i="4"/>
  <c r="P533" i="4"/>
  <c r="Q523" i="4"/>
  <c r="N521" i="4"/>
  <c r="R521" i="4" s="1"/>
  <c r="Q517" i="4"/>
  <c r="T517" i="4" s="1"/>
  <c r="N668" i="4"/>
  <c r="R668" i="4" s="1"/>
  <c r="P594" i="4"/>
  <c r="Q572" i="4"/>
  <c r="Q570" i="4"/>
  <c r="N567" i="4"/>
  <c r="R567" i="4" s="1"/>
  <c r="P557" i="4"/>
  <c r="N556" i="4"/>
  <c r="R556" i="4" s="1"/>
  <c r="N549" i="4"/>
  <c r="R549" i="4" s="1"/>
  <c r="P348" i="4"/>
  <c r="N804" i="4"/>
  <c r="R804" i="4" s="1"/>
  <c r="N814" i="4"/>
  <c r="R814" i="4" s="1"/>
  <c r="N797" i="4"/>
  <c r="R797" i="4" s="1"/>
  <c r="N793" i="4"/>
  <c r="R793" i="4" s="1"/>
  <c r="P844" i="4"/>
  <c r="P800" i="4"/>
  <c r="N790" i="4"/>
  <c r="R790" i="4" s="1"/>
  <c r="D822" i="5"/>
  <c r="E822" i="5" s="1"/>
  <c r="N789" i="4"/>
  <c r="P862" i="4"/>
  <c r="P780" i="4"/>
  <c r="P776" i="4"/>
  <c r="N773" i="4"/>
  <c r="R773" i="4" s="1"/>
  <c r="P769" i="4"/>
  <c r="Q736" i="4"/>
  <c r="N732" i="4"/>
  <c r="R732" i="4" s="1"/>
  <c r="P727" i="4"/>
  <c r="P835" i="4"/>
  <c r="N830" i="4"/>
  <c r="R830" i="4" s="1"/>
  <c r="P796" i="4"/>
  <c r="Q722" i="4"/>
  <c r="P722" i="4"/>
  <c r="P773" i="4"/>
  <c r="S773" i="4" s="1"/>
  <c r="U773" i="4" s="1"/>
  <c r="N810" i="4"/>
  <c r="R810" i="4" s="1"/>
  <c r="P870" i="4"/>
  <c r="K843" i="4"/>
  <c r="K842" i="4"/>
  <c r="P842" i="4" s="1"/>
  <c r="P840" i="4"/>
  <c r="N837" i="4"/>
  <c r="R837" i="4" s="1"/>
  <c r="P837" i="4"/>
  <c r="P804" i="4"/>
  <c r="S804" i="4" s="1"/>
  <c r="U804" i="4" s="1"/>
  <c r="P793" i="4"/>
  <c r="Q788" i="4"/>
  <c r="D865" i="5"/>
  <c r="F865" i="5" s="1"/>
  <c r="D864" i="5"/>
  <c r="F864" i="5" s="1"/>
  <c r="D862" i="5"/>
  <c r="E862" i="5" s="1"/>
  <c r="D860" i="5"/>
  <c r="F860" i="5" s="1"/>
  <c r="G850" i="5"/>
  <c r="G846" i="5"/>
  <c r="D844" i="5"/>
  <c r="E844" i="5" s="1"/>
  <c r="D693" i="5"/>
  <c r="P711" i="4"/>
  <c r="N704" i="4"/>
  <c r="R704" i="4" s="1"/>
  <c r="P728" i="4"/>
  <c r="Q758" i="4"/>
  <c r="Q702" i="4"/>
  <c r="L865" i="4"/>
  <c r="L859" i="4"/>
  <c r="L857" i="4"/>
  <c r="M843" i="4"/>
  <c r="Q843" i="4" s="1"/>
  <c r="N725" i="4"/>
  <c r="R725" i="4" s="1"/>
  <c r="N692" i="4"/>
  <c r="R692" i="4" s="1"/>
  <c r="P732" i="4"/>
  <c r="Q708" i="4"/>
  <c r="K869" i="4"/>
  <c r="K860" i="4"/>
  <c r="K859" i="4"/>
  <c r="K858" i="4"/>
  <c r="K857" i="4"/>
  <c r="Q857" i="4" s="1"/>
  <c r="K854" i="4"/>
  <c r="N854" i="4" s="1"/>
  <c r="R854" i="4" s="1"/>
  <c r="K853" i="4"/>
  <c r="K852" i="4"/>
  <c r="Q852" i="4" s="1"/>
  <c r="K848" i="4"/>
  <c r="P848" i="4" s="1"/>
  <c r="K846" i="4"/>
  <c r="P846" i="4" s="1"/>
  <c r="K845" i="4"/>
  <c r="P733" i="4"/>
  <c r="P749" i="4"/>
  <c r="Q720" i="4"/>
  <c r="P784" i="4"/>
  <c r="Q792" i="4"/>
  <c r="Q820" i="4"/>
  <c r="Q712" i="4"/>
  <c r="Q762" i="4"/>
  <c r="N778" i="4"/>
  <c r="R778" i="4" s="1"/>
  <c r="P781" i="4"/>
  <c r="F866" i="5"/>
  <c r="G851" i="5"/>
  <c r="F850" i="5"/>
  <c r="F846" i="5"/>
  <c r="N769" i="4"/>
  <c r="R769" i="4" s="1"/>
  <c r="P724" i="4"/>
  <c r="N786" i="4"/>
  <c r="R786" i="4" s="1"/>
  <c r="Q796" i="4"/>
  <c r="Q716" i="4"/>
  <c r="Q808" i="4"/>
  <c r="N850" i="4"/>
  <c r="Q832" i="4"/>
  <c r="P828" i="4"/>
  <c r="P827" i="4"/>
  <c r="Q824" i="4"/>
  <c r="N821" i="4"/>
  <c r="R821" i="4" s="1"/>
  <c r="Q776" i="4"/>
  <c r="N774" i="4"/>
  <c r="R774" i="4" s="1"/>
  <c r="N768" i="4"/>
  <c r="R768" i="4" s="1"/>
  <c r="P761" i="4"/>
  <c r="Q754" i="4"/>
  <c r="D858" i="5"/>
  <c r="F858" i="5" s="1"/>
  <c r="I846" i="5"/>
  <c r="G844" i="5"/>
  <c r="D842" i="5"/>
  <c r="F842" i="5" s="1"/>
  <c r="H495" i="11"/>
  <c r="E495" i="11"/>
  <c r="H479" i="11"/>
  <c r="E479" i="11"/>
  <c r="H472" i="11"/>
  <c r="F472" i="11"/>
  <c r="E472" i="11"/>
  <c r="E467" i="11"/>
  <c r="H467" i="11"/>
  <c r="E491" i="11"/>
  <c r="H491" i="11"/>
  <c r="H475" i="11"/>
  <c r="E475" i="11"/>
  <c r="F487" i="11"/>
  <c r="E487" i="11"/>
  <c r="H487" i="11"/>
  <c r="H499" i="11"/>
  <c r="E499" i="11"/>
  <c r="F483" i="11"/>
  <c r="E483" i="11"/>
  <c r="H483" i="11"/>
  <c r="H464" i="11"/>
  <c r="E464" i="11"/>
  <c r="F464" i="11"/>
  <c r="H461" i="11"/>
  <c r="E455" i="11"/>
  <c r="E471" i="11"/>
  <c r="F476" i="11"/>
  <c r="F489" i="11"/>
  <c r="F500" i="11"/>
  <c r="F504" i="11"/>
  <c r="E476" i="11"/>
  <c r="E489" i="11"/>
  <c r="E461" i="11"/>
  <c r="E504" i="11"/>
  <c r="F471" i="11"/>
  <c r="H480" i="11"/>
  <c r="G501" i="9"/>
  <c r="G493" i="9"/>
  <c r="G485" i="9"/>
  <c r="G477" i="9"/>
  <c r="G461" i="9"/>
  <c r="H455" i="11"/>
  <c r="H463" i="11"/>
  <c r="F456" i="11"/>
  <c r="F481" i="11"/>
  <c r="F478" i="11"/>
  <c r="E497" i="11"/>
  <c r="H473" i="11"/>
  <c r="H481" i="11"/>
  <c r="H497" i="11"/>
  <c r="F468" i="11"/>
  <c r="H482" i="11"/>
  <c r="F492" i="11"/>
  <c r="H502" i="11"/>
  <c r="I502" i="11" s="1"/>
  <c r="E468" i="11"/>
  <c r="E500" i="11"/>
  <c r="F482" i="11"/>
  <c r="P687" i="4"/>
  <c r="P685" i="4"/>
  <c r="N679" i="4"/>
  <c r="R679" i="4" s="1"/>
  <c r="P671" i="4"/>
  <c r="P669" i="4"/>
  <c r="N649" i="4"/>
  <c r="R649" i="4" s="1"/>
  <c r="Q647" i="4"/>
  <c r="N647" i="4"/>
  <c r="R647" i="4" s="1"/>
  <c r="N667" i="4"/>
  <c r="R667" i="4" s="1"/>
  <c r="P661" i="4"/>
  <c r="N654" i="4"/>
  <c r="R654" i="4" s="1"/>
  <c r="P653" i="4"/>
  <c r="P650" i="4"/>
  <c r="P647" i="4"/>
  <c r="P645" i="4"/>
  <c r="Q667" i="4"/>
  <c r="H451" i="11"/>
  <c r="E451" i="11"/>
  <c r="F346" i="11"/>
  <c r="H346" i="11"/>
  <c r="E447" i="11"/>
  <c r="H447" i="11"/>
  <c r="H428" i="11"/>
  <c r="E428" i="11"/>
  <c r="F428" i="11"/>
  <c r="H415" i="11"/>
  <c r="F415" i="11"/>
  <c r="E415" i="11"/>
  <c r="F397" i="11"/>
  <c r="E397" i="11"/>
  <c r="H443" i="11"/>
  <c r="E443" i="11"/>
  <c r="F436" i="11"/>
  <c r="E436" i="11"/>
  <c r="F431" i="11"/>
  <c r="E431" i="11"/>
  <c r="H431" i="11"/>
  <c r="H420" i="11"/>
  <c r="E420" i="11"/>
  <c r="F420" i="11"/>
  <c r="F439" i="11"/>
  <c r="E439" i="11"/>
  <c r="H439" i="11"/>
  <c r="H392" i="11"/>
  <c r="E392" i="11"/>
  <c r="F388" i="11"/>
  <c r="E388" i="11"/>
  <c r="H384" i="11"/>
  <c r="E384" i="11"/>
  <c r="F380" i="11"/>
  <c r="E380" i="11"/>
  <c r="H376" i="11"/>
  <c r="E376" i="11"/>
  <c r="F374" i="11"/>
  <c r="E374" i="11"/>
  <c r="H370" i="11"/>
  <c r="E370" i="11"/>
  <c r="F366" i="11"/>
  <c r="E366" i="11"/>
  <c r="H362" i="11"/>
  <c r="E362" i="11"/>
  <c r="F358" i="11"/>
  <c r="E358" i="11"/>
  <c r="H354" i="11"/>
  <c r="E354" i="11"/>
  <c r="G326" i="9"/>
  <c r="E348" i="9"/>
  <c r="G349" i="8" s="1"/>
  <c r="C390" i="9"/>
  <c r="E390" i="9" s="1"/>
  <c r="G391" i="8" s="1"/>
  <c r="C374" i="9"/>
  <c r="E374" i="9" s="1"/>
  <c r="G375" i="8" s="1"/>
  <c r="C358" i="9"/>
  <c r="E346" i="11"/>
  <c r="E334" i="11"/>
  <c r="H287" i="11"/>
  <c r="F405" i="11"/>
  <c r="F279" i="11"/>
  <c r="I279" i="11" s="1"/>
  <c r="C382" i="9"/>
  <c r="C366" i="9"/>
  <c r="E310" i="9"/>
  <c r="G311" i="8" s="1"/>
  <c r="G550" i="5"/>
  <c r="I550" i="5"/>
  <c r="N593" i="4"/>
  <c r="R593" i="4" s="1"/>
  <c r="T545" i="4"/>
  <c r="P539" i="4"/>
  <c r="N573" i="4"/>
  <c r="R573" i="4" s="1"/>
  <c r="P573" i="4"/>
  <c r="P545" i="4"/>
  <c r="S545" i="4" s="1"/>
  <c r="I544" i="5"/>
  <c r="N529" i="4"/>
  <c r="R529" i="4" s="1"/>
  <c r="Q558" i="4"/>
  <c r="Q592" i="4"/>
  <c r="P509" i="4"/>
  <c r="P581" i="4"/>
  <c r="N576" i="4"/>
  <c r="R576" i="4" s="1"/>
  <c r="N572" i="4"/>
  <c r="S572" i="4" s="1"/>
  <c r="P567" i="4"/>
  <c r="S567" i="4" s="1"/>
  <c r="U567" i="4" s="1"/>
  <c r="P563" i="4"/>
  <c r="P560" i="4"/>
  <c r="N559" i="4"/>
  <c r="R559" i="4" s="1"/>
  <c r="P566" i="4"/>
  <c r="N638" i="4"/>
  <c r="R638" i="4" s="1"/>
  <c r="N634" i="4"/>
  <c r="R634" i="4" s="1"/>
  <c r="P633" i="4"/>
  <c r="Q631" i="4"/>
  <c r="N630" i="4"/>
  <c r="R630" i="4" s="1"/>
  <c r="P626" i="4"/>
  <c r="N625" i="4"/>
  <c r="R625" i="4" s="1"/>
  <c r="P621" i="4"/>
  <c r="P614" i="4"/>
  <c r="P605" i="4"/>
  <c r="P604" i="4"/>
  <c r="N601" i="4"/>
  <c r="R601" i="4" s="1"/>
  <c r="N599" i="4"/>
  <c r="R599" i="4" s="1"/>
  <c r="N547" i="4"/>
  <c r="R547" i="4" s="1"/>
  <c r="P514" i="4"/>
  <c r="P513" i="4"/>
  <c r="N465" i="4"/>
  <c r="R465" i="4" s="1"/>
  <c r="D542" i="5"/>
  <c r="F542" i="5" s="1"/>
  <c r="D538" i="5"/>
  <c r="F538" i="5" s="1"/>
  <c r="P507" i="4"/>
  <c r="P505" i="4"/>
  <c r="P491" i="4"/>
  <c r="I559" i="5"/>
  <c r="C233" i="9"/>
  <c r="E233" i="9" s="1"/>
  <c r="F255" i="11"/>
  <c r="H198" i="11"/>
  <c r="N417" i="4"/>
  <c r="C11" i="9"/>
  <c r="H182" i="11"/>
  <c r="H174" i="11"/>
  <c r="F172" i="11"/>
  <c r="P455" i="4"/>
  <c r="N455" i="4"/>
  <c r="R455" i="4" s="1"/>
  <c r="P463" i="4"/>
  <c r="Q378" i="4"/>
  <c r="Q597" i="4"/>
  <c r="P630" i="4"/>
  <c r="Q636" i="4"/>
  <c r="N636" i="4"/>
  <c r="R636" i="4" s="1"/>
  <c r="P631" i="4"/>
  <c r="Q601" i="4"/>
  <c r="N631" i="4"/>
  <c r="Q604" i="4"/>
  <c r="Q600" i="4"/>
  <c r="P570" i="4"/>
  <c r="N581" i="4"/>
  <c r="R581" i="4" s="1"/>
  <c r="P663" i="4"/>
  <c r="P783" i="4"/>
  <c r="N602" i="4"/>
  <c r="R602" i="4" s="1"/>
  <c r="P638" i="4"/>
  <c r="P660" i="4"/>
  <c r="P589" i="4"/>
  <c r="P583" i="4"/>
  <c r="Q635" i="4"/>
  <c r="P636" i="4"/>
  <c r="S636" i="4" s="1"/>
  <c r="P662" i="4"/>
  <c r="N770" i="4"/>
  <c r="N652" i="4"/>
  <c r="R652" i="4" s="1"/>
  <c r="N802" i="4"/>
  <c r="R802" i="4" s="1"/>
  <c r="N503" i="4"/>
  <c r="R503" i="4" s="1"/>
  <c r="N782" i="4"/>
  <c r="R782" i="4" s="1"/>
  <c r="P465" i="4"/>
  <c r="P459" i="4"/>
  <c r="P457" i="4"/>
  <c r="P437" i="4"/>
  <c r="S437" i="4" s="1"/>
  <c r="U437" i="4" s="1"/>
  <c r="N433" i="4"/>
  <c r="R433" i="4" s="1"/>
  <c r="P407" i="4"/>
  <c r="P397" i="4"/>
  <c r="N393" i="4"/>
  <c r="R393" i="4" s="1"/>
  <c r="N340" i="4"/>
  <c r="R340" i="4" s="1"/>
  <c r="P326" i="4"/>
  <c r="P288" i="4"/>
  <c r="C599" i="9"/>
  <c r="G599" i="9" s="1"/>
  <c r="C595" i="9"/>
  <c r="G595" i="9" s="1"/>
  <c r="C591" i="9"/>
  <c r="G591" i="9" s="1"/>
  <c r="C587" i="9"/>
  <c r="G587" i="9" s="1"/>
  <c r="C583" i="9"/>
  <c r="G583" i="9" s="1"/>
  <c r="C579" i="9"/>
  <c r="G579" i="9" s="1"/>
  <c r="C575" i="9"/>
  <c r="G575" i="9" s="1"/>
  <c r="C571" i="9"/>
  <c r="G571" i="9" s="1"/>
  <c r="C567" i="9"/>
  <c r="G567" i="9" s="1"/>
  <c r="C563" i="9"/>
  <c r="G563" i="9" s="1"/>
  <c r="C319" i="9"/>
  <c r="C317" i="9"/>
  <c r="C315" i="9"/>
  <c r="C313" i="9"/>
  <c r="C309" i="9"/>
  <c r="C307" i="9"/>
  <c r="C303" i="9"/>
  <c r="C301" i="9"/>
  <c r="C299" i="9"/>
  <c r="C293" i="9"/>
  <c r="C289" i="9"/>
  <c r="C287" i="9"/>
  <c r="E287" i="9" s="1"/>
  <c r="C283" i="9"/>
  <c r="C279" i="9"/>
  <c r="C275" i="9"/>
  <c r="E275" i="9" s="1"/>
  <c r="C269" i="9"/>
  <c r="C265" i="9"/>
  <c r="G265" i="9" s="1"/>
  <c r="C263" i="9"/>
  <c r="E263" i="9" s="1"/>
  <c r="C259" i="9"/>
  <c r="C245" i="9"/>
  <c r="C352" i="9"/>
  <c r="E352" i="9" s="1"/>
  <c r="G353" i="8" s="1"/>
  <c r="H633" i="11"/>
  <c r="E633" i="11"/>
  <c r="H593" i="11"/>
  <c r="F593" i="11"/>
  <c r="F550" i="11"/>
  <c r="H550" i="11"/>
  <c r="E550" i="11"/>
  <c r="F539" i="11"/>
  <c r="E539" i="11"/>
  <c r="H539" i="11"/>
  <c r="C392" i="9"/>
  <c r="D392" i="9" s="1"/>
  <c r="F393" i="8" s="1"/>
  <c r="C376" i="9"/>
  <c r="D376" i="9" s="1"/>
  <c r="F377" i="8" s="1"/>
  <c r="C360" i="9"/>
  <c r="D360" i="9" s="1"/>
  <c r="F361" i="8" s="1"/>
  <c r="C355" i="9"/>
  <c r="D355" i="9" s="1"/>
  <c r="F356" i="8" s="1"/>
  <c r="F654" i="11"/>
  <c r="E654" i="11"/>
  <c r="E649" i="11"/>
  <c r="F649" i="11"/>
  <c r="H649" i="11"/>
  <c r="J589" i="11"/>
  <c r="E395" i="9"/>
  <c r="G396" i="8" s="1"/>
  <c r="E637" i="11"/>
  <c r="H637" i="11"/>
  <c r="E634" i="11"/>
  <c r="H634" i="11"/>
  <c r="E549" i="11"/>
  <c r="F549" i="11"/>
  <c r="H549" i="11"/>
  <c r="E546" i="11"/>
  <c r="F546" i="11"/>
  <c r="H546" i="11"/>
  <c r="C384" i="9"/>
  <c r="D384" i="9" s="1"/>
  <c r="F385" i="8" s="1"/>
  <c r="C368" i="9"/>
  <c r="D368" i="9" s="1"/>
  <c r="F369" i="8" s="1"/>
  <c r="E653" i="11"/>
  <c r="H653" i="11"/>
  <c r="F650" i="11"/>
  <c r="E650" i="11"/>
  <c r="H628" i="11"/>
  <c r="E628" i="11"/>
  <c r="F628" i="11"/>
  <c r="I628" i="11" s="1"/>
  <c r="C241" i="9"/>
  <c r="E241" i="9" s="1"/>
  <c r="C237" i="9"/>
  <c r="G237" i="9" s="1"/>
  <c r="C227" i="9"/>
  <c r="C215" i="9"/>
  <c r="E215" i="9" s="1"/>
  <c r="C209" i="9"/>
  <c r="C141" i="9"/>
  <c r="G141" i="9" s="1"/>
  <c r="E382" i="9"/>
  <c r="G383" i="8" s="1"/>
  <c r="E358" i="9"/>
  <c r="G359" i="8" s="1"/>
  <c r="C391" i="9"/>
  <c r="C388" i="9"/>
  <c r="G388" i="9" s="1"/>
  <c r="C383" i="9"/>
  <c r="C380" i="9"/>
  <c r="C375" i="9"/>
  <c r="C372" i="9"/>
  <c r="C367" i="9"/>
  <c r="C364" i="9"/>
  <c r="C359" i="9"/>
  <c r="C356" i="9"/>
  <c r="G356" i="9" s="1"/>
  <c r="C351" i="9"/>
  <c r="G351" i="9" s="1"/>
  <c r="H605" i="11"/>
  <c r="H626" i="11"/>
  <c r="F563" i="11"/>
  <c r="J563" i="11" s="1"/>
  <c r="I575" i="11"/>
  <c r="E626" i="11"/>
  <c r="F605" i="11"/>
  <c r="F652" i="11"/>
  <c r="I652" i="11" s="1"/>
  <c r="F644" i="11"/>
  <c r="E636" i="11"/>
  <c r="H632" i="11"/>
  <c r="I632" i="11" s="1"/>
  <c r="E604" i="11"/>
  <c r="F603" i="11"/>
  <c r="E595" i="11"/>
  <c r="F547" i="11"/>
  <c r="F543" i="11"/>
  <c r="E518" i="11"/>
  <c r="H452" i="11"/>
  <c r="C394" i="9"/>
  <c r="E394" i="9" s="1"/>
  <c r="G395" i="8" s="1"/>
  <c r="C389" i="9"/>
  <c r="D389" i="9" s="1"/>
  <c r="F390" i="8" s="1"/>
  <c r="C386" i="9"/>
  <c r="D386" i="9" s="1"/>
  <c r="F387" i="8" s="1"/>
  <c r="C381" i="9"/>
  <c r="C378" i="9"/>
  <c r="E378" i="9" s="1"/>
  <c r="G379" i="8" s="1"/>
  <c r="C373" i="9"/>
  <c r="C370" i="9"/>
  <c r="D370" i="9" s="1"/>
  <c r="F371" i="8" s="1"/>
  <c r="C365" i="9"/>
  <c r="C362" i="9"/>
  <c r="E362" i="9" s="1"/>
  <c r="G363" i="8" s="1"/>
  <c r="C357" i="9"/>
  <c r="D357" i="9" s="1"/>
  <c r="F358" i="8" s="1"/>
  <c r="C354" i="9"/>
  <c r="H635" i="11"/>
  <c r="F594" i="11"/>
  <c r="I594" i="11" s="1"/>
  <c r="F617" i="11"/>
  <c r="E615" i="11"/>
  <c r="E614" i="11"/>
  <c r="F599" i="11"/>
  <c r="E589" i="11"/>
  <c r="H552" i="11"/>
  <c r="H548" i="11"/>
  <c r="H484" i="11"/>
  <c r="F394" i="11"/>
  <c r="H394" i="11"/>
  <c r="F386" i="11"/>
  <c r="H386" i="11"/>
  <c r="F378" i="11"/>
  <c r="H378" i="11"/>
  <c r="F372" i="11"/>
  <c r="H372" i="11"/>
  <c r="F364" i="11"/>
  <c r="H364" i="11"/>
  <c r="F356" i="11"/>
  <c r="H356" i="11"/>
  <c r="H654" i="11"/>
  <c r="I654" i="11" s="1"/>
  <c r="E647" i="11"/>
  <c r="E638" i="11"/>
  <c r="F634" i="11"/>
  <c r="I634" i="11" s="1"/>
  <c r="I626" i="11"/>
  <c r="H625" i="11"/>
  <c r="F622" i="11"/>
  <c r="J594" i="11"/>
  <c r="E593" i="11"/>
  <c r="I583" i="11"/>
  <c r="E639" i="11"/>
  <c r="E613" i="11"/>
  <c r="F611" i="11"/>
  <c r="F609" i="11"/>
  <c r="F587" i="11"/>
  <c r="H294" i="11"/>
  <c r="J294" i="11" s="1"/>
  <c r="F390" i="11"/>
  <c r="H390" i="11"/>
  <c r="F382" i="11"/>
  <c r="H382" i="11"/>
  <c r="F368" i="11"/>
  <c r="H368" i="11"/>
  <c r="F360" i="11"/>
  <c r="H360" i="11"/>
  <c r="F352" i="11"/>
  <c r="H352" i="11"/>
  <c r="E288" i="11"/>
  <c r="F581" i="11"/>
  <c r="I581" i="11" s="1"/>
  <c r="E478" i="11"/>
  <c r="F423" i="11"/>
  <c r="F343" i="11"/>
  <c r="H341" i="11"/>
  <c r="E319" i="11"/>
  <c r="E312" i="11"/>
  <c r="E278" i="11"/>
  <c r="H255" i="11"/>
  <c r="H232" i="11"/>
  <c r="F230" i="11"/>
  <c r="E54" i="11"/>
  <c r="F392" i="11"/>
  <c r="F384" i="11"/>
  <c r="F376" i="11"/>
  <c r="F370" i="11"/>
  <c r="F362" i="11"/>
  <c r="F354" i="11"/>
  <c r="E588" i="11"/>
  <c r="E578" i="11"/>
  <c r="F576" i="11"/>
  <c r="E567" i="11"/>
  <c r="F565" i="11"/>
  <c r="E562" i="11"/>
  <c r="F507" i="11"/>
  <c r="F499" i="11"/>
  <c r="F495" i="11"/>
  <c r="F491" i="11"/>
  <c r="F479" i="11"/>
  <c r="F475" i="11"/>
  <c r="F467" i="11"/>
  <c r="F463" i="11"/>
  <c r="F459" i="11"/>
  <c r="F451" i="11"/>
  <c r="F447" i="11"/>
  <c r="F443" i="11"/>
  <c r="F435" i="11"/>
  <c r="E243" i="11"/>
  <c r="F241" i="11"/>
  <c r="F235" i="11"/>
  <c r="H233" i="11"/>
  <c r="F409" i="11"/>
  <c r="F401" i="11"/>
  <c r="H388" i="11"/>
  <c r="I388" i="11" s="1"/>
  <c r="H380" i="11"/>
  <c r="I380" i="11" s="1"/>
  <c r="H366" i="11"/>
  <c r="I366" i="11" s="1"/>
  <c r="H358" i="11"/>
  <c r="I358" i="11" s="1"/>
  <c r="P775" i="4"/>
  <c r="N709" i="4"/>
  <c r="R709" i="4" s="1"/>
  <c r="P709" i="4"/>
  <c r="Q611" i="4"/>
  <c r="N611" i="4"/>
  <c r="R611" i="4" s="1"/>
  <c r="P655" i="4"/>
  <c r="N655" i="4"/>
  <c r="R655" i="4" s="1"/>
  <c r="N665" i="4"/>
  <c r="R665" i="4" s="1"/>
  <c r="N583" i="4"/>
  <c r="R583" i="4" s="1"/>
  <c r="Q784" i="4"/>
  <c r="Q770" i="4"/>
  <c r="P503" i="4"/>
  <c r="N781" i="4"/>
  <c r="R781" i="4" s="1"/>
  <c r="P578" i="4"/>
  <c r="N646" i="4"/>
  <c r="R646" i="4" s="1"/>
  <c r="Q742" i="4"/>
  <c r="P729" i="4"/>
  <c r="P603" i="4"/>
  <c r="P601" i="4"/>
  <c r="S601" i="4" s="1"/>
  <c r="Q599" i="4"/>
  <c r="N579" i="4"/>
  <c r="R579" i="4" s="1"/>
  <c r="P792" i="4"/>
  <c r="N519" i="4"/>
  <c r="R519" i="4" s="1"/>
  <c r="P770" i="4"/>
  <c r="S770" i="4" s="1"/>
  <c r="P652" i="4"/>
  <c r="S652" i="4" s="1"/>
  <c r="U652" i="4" s="1"/>
  <c r="P644" i="4"/>
  <c r="N658" i="4"/>
  <c r="R658" i="4" s="1"/>
  <c r="P682" i="4"/>
  <c r="N713" i="4"/>
  <c r="R713" i="4" s="1"/>
  <c r="P712" i="4"/>
  <c r="N706" i="4"/>
  <c r="R706" i="4" s="1"/>
  <c r="P703" i="4"/>
  <c r="S703" i="4" s="1"/>
  <c r="N701" i="4"/>
  <c r="R701" i="4" s="1"/>
  <c r="N623" i="4"/>
  <c r="R623" i="4" s="1"/>
  <c r="N531" i="4"/>
  <c r="R531" i="4" s="1"/>
  <c r="N525" i="4"/>
  <c r="R525" i="4" s="1"/>
  <c r="P597" i="4"/>
  <c r="N711" i="4"/>
  <c r="R711" i="4" s="1"/>
  <c r="Q728" i="4"/>
  <c r="Q574" i="4"/>
  <c r="P726" i="4"/>
  <c r="N798" i="4"/>
  <c r="R798" i="4" s="1"/>
  <c r="N641" i="4"/>
  <c r="R641" i="4" s="1"/>
  <c r="H618" i="11"/>
  <c r="E618" i="11"/>
  <c r="F618" i="11"/>
  <c r="I617" i="11"/>
  <c r="J617" i="11"/>
  <c r="J612" i="11"/>
  <c r="L612" i="11" s="1"/>
  <c r="N612" i="11" s="1"/>
  <c r="I612" i="11"/>
  <c r="J609" i="11"/>
  <c r="I609" i="11"/>
  <c r="F601" i="11"/>
  <c r="E601" i="11"/>
  <c r="H601" i="11"/>
  <c r="H591" i="11"/>
  <c r="E591" i="11"/>
  <c r="F591" i="11"/>
  <c r="H579" i="11"/>
  <c r="E579" i="11"/>
  <c r="F579" i="11"/>
  <c r="F569" i="11"/>
  <c r="E569" i="11"/>
  <c r="H569" i="11"/>
  <c r="I564" i="11"/>
  <c r="J652" i="11"/>
  <c r="E648" i="11"/>
  <c r="F648" i="11"/>
  <c r="H648" i="11"/>
  <c r="E629" i="11"/>
  <c r="F629" i="11"/>
  <c r="H629" i="11"/>
  <c r="E623" i="11"/>
  <c r="F623" i="11"/>
  <c r="H623" i="11"/>
  <c r="H607" i="11"/>
  <c r="E607" i="11"/>
  <c r="F607" i="11"/>
  <c r="F597" i="11"/>
  <c r="E597" i="11"/>
  <c r="H597" i="11"/>
  <c r="E584" i="11"/>
  <c r="F584" i="11"/>
  <c r="H584" i="11"/>
  <c r="J581" i="11"/>
  <c r="K581" i="11" s="1"/>
  <c r="M581" i="11" s="1"/>
  <c r="F573" i="11"/>
  <c r="E573" i="11"/>
  <c r="H573" i="11"/>
  <c r="E560" i="11"/>
  <c r="F560" i="11"/>
  <c r="H560" i="11"/>
  <c r="J626" i="11"/>
  <c r="J634" i="11"/>
  <c r="L634" i="11" s="1"/>
  <c r="N634" i="11" s="1"/>
  <c r="I616" i="11"/>
  <c r="J628" i="11"/>
  <c r="I593" i="11"/>
  <c r="I613" i="11"/>
  <c r="J585" i="11"/>
  <c r="J564" i="11"/>
  <c r="K564" i="11" s="1"/>
  <c r="M564" i="11" s="1"/>
  <c r="H565" i="11"/>
  <c r="J565" i="11" s="1"/>
  <c r="H587" i="11"/>
  <c r="I587" i="11" s="1"/>
  <c r="H595" i="11"/>
  <c r="H599" i="11"/>
  <c r="H603" i="11"/>
  <c r="H611" i="11"/>
  <c r="J611" i="11" s="1"/>
  <c r="H615" i="11"/>
  <c r="H619" i="11"/>
  <c r="H630" i="11"/>
  <c r="F635" i="11"/>
  <c r="J635" i="11" s="1"/>
  <c r="K635" i="11" s="1"/>
  <c r="M635" i="11" s="1"/>
  <c r="F639" i="11"/>
  <c r="H647" i="11"/>
  <c r="H651" i="11"/>
  <c r="F636" i="11"/>
  <c r="F630" i="11"/>
  <c r="F562" i="11"/>
  <c r="F566" i="11"/>
  <c r="H576" i="11"/>
  <c r="J576" i="11" s="1"/>
  <c r="F578" i="11"/>
  <c r="J578" i="11" s="1"/>
  <c r="E581" i="11"/>
  <c r="F595" i="11"/>
  <c r="J595" i="11" s="1"/>
  <c r="H608" i="11"/>
  <c r="I608" i="11" s="1"/>
  <c r="F615" i="11"/>
  <c r="I615" i="11" s="1"/>
  <c r="E617" i="11"/>
  <c r="F619" i="11"/>
  <c r="H624" i="11"/>
  <c r="I624" i="11" s="1"/>
  <c r="F647" i="11"/>
  <c r="F651" i="11"/>
  <c r="I651" i="11" s="1"/>
  <c r="F588" i="11"/>
  <c r="E594" i="11"/>
  <c r="F604" i="11"/>
  <c r="I604" i="11" s="1"/>
  <c r="F653" i="11"/>
  <c r="F637" i="11"/>
  <c r="F633" i="11"/>
  <c r="J633" i="11" s="1"/>
  <c r="L633" i="11" s="1"/>
  <c r="N633" i="11" s="1"/>
  <c r="E624" i="11"/>
  <c r="J725" i="8"/>
  <c r="K725" i="8"/>
  <c r="K806" i="8"/>
  <c r="J806" i="8"/>
  <c r="J711" i="8"/>
  <c r="K711" i="8"/>
  <c r="K808" i="8"/>
  <c r="J808" i="8"/>
  <c r="J677" i="8"/>
  <c r="K677" i="8"/>
  <c r="J769" i="8"/>
  <c r="K769" i="8"/>
  <c r="J741" i="8"/>
  <c r="K741" i="8"/>
  <c r="K776" i="8"/>
  <c r="J776" i="8"/>
  <c r="J763" i="8"/>
  <c r="K763" i="8"/>
  <c r="K797" i="8"/>
  <c r="J797" i="8"/>
  <c r="J702" i="8"/>
  <c r="K702" i="8"/>
  <c r="J658" i="8"/>
  <c r="K658" i="8"/>
  <c r="J684" i="8"/>
  <c r="K684" i="8"/>
  <c r="J739" i="8"/>
  <c r="K739" i="8"/>
  <c r="J695" i="8"/>
  <c r="K695" i="8"/>
  <c r="J718" i="8"/>
  <c r="K718" i="8"/>
  <c r="J716" i="8"/>
  <c r="K716" i="8"/>
  <c r="K781" i="8"/>
  <c r="J781" i="8"/>
  <c r="J760" i="8"/>
  <c r="K760" i="8"/>
  <c r="K785" i="8"/>
  <c r="J785" i="8"/>
  <c r="J700" i="8"/>
  <c r="K700" i="8"/>
  <c r="K791" i="8"/>
  <c r="J791" i="8"/>
  <c r="J697" i="8"/>
  <c r="K697" i="8"/>
  <c r="J743" i="8"/>
  <c r="K743" i="8"/>
  <c r="J714" i="8"/>
  <c r="K714" i="8"/>
  <c r="J698" i="8"/>
  <c r="K698" i="8"/>
  <c r="J674" i="8"/>
  <c r="K674" i="8"/>
  <c r="J742" i="8"/>
  <c r="K742" i="8"/>
  <c r="J680" i="8"/>
  <c r="K680" i="8"/>
  <c r="K803" i="8"/>
  <c r="J803" i="8"/>
  <c r="K780" i="8"/>
  <c r="J780" i="8"/>
  <c r="J750" i="8"/>
  <c r="K750" i="8"/>
  <c r="J703" i="8"/>
  <c r="K703" i="8"/>
  <c r="K810" i="8"/>
  <c r="J810" i="8"/>
  <c r="J719" i="8"/>
  <c r="K719" i="8"/>
  <c r="J685" i="8"/>
  <c r="K685" i="8"/>
  <c r="J659" i="8"/>
  <c r="K659" i="8"/>
  <c r="J732" i="8"/>
  <c r="K732" i="8"/>
  <c r="J737" i="8"/>
  <c r="K737" i="8"/>
  <c r="J726" i="8"/>
  <c r="K726" i="8"/>
  <c r="J709" i="8"/>
  <c r="K709" i="8"/>
  <c r="K816" i="8"/>
  <c r="J816" i="8"/>
  <c r="K817" i="8"/>
  <c r="J817" i="8"/>
  <c r="J754" i="8"/>
  <c r="K754" i="8"/>
  <c r="K813" i="8"/>
  <c r="J813" i="8"/>
  <c r="J664" i="8"/>
  <c r="K664" i="8"/>
  <c r="K815" i="8"/>
  <c r="J815" i="8"/>
  <c r="J772" i="8"/>
  <c r="K772" i="8"/>
  <c r="J768" i="8"/>
  <c r="K768" i="8"/>
  <c r="J746" i="8"/>
  <c r="K746" i="8"/>
  <c r="J759" i="8"/>
  <c r="K759" i="8"/>
  <c r="K789" i="8"/>
  <c r="J789" i="8"/>
  <c r="K787" i="8"/>
  <c r="J787" i="8"/>
  <c r="J662" i="8"/>
  <c r="K662" i="8"/>
  <c r="K812" i="8"/>
  <c r="J812" i="8"/>
  <c r="K788" i="8"/>
  <c r="J788" i="8"/>
  <c r="J720" i="8"/>
  <c r="K720" i="8"/>
  <c r="J755" i="8"/>
  <c r="K755" i="8"/>
  <c r="J657" i="8"/>
  <c r="K657" i="8"/>
  <c r="J686" i="8"/>
  <c r="K686" i="8"/>
  <c r="J733" i="8"/>
  <c r="K733" i="8"/>
  <c r="J678" i="8"/>
  <c r="K678" i="8"/>
  <c r="J762" i="8"/>
  <c r="K762" i="8"/>
  <c r="K807" i="8"/>
  <c r="J807" i="8"/>
  <c r="J764" i="8"/>
  <c r="K764" i="8"/>
  <c r="J671" i="8"/>
  <c r="K671" i="8"/>
  <c r="J707" i="8"/>
  <c r="K707" i="8"/>
  <c r="K805" i="8"/>
  <c r="J805" i="8"/>
  <c r="J751" i="8"/>
  <c r="K751" i="8"/>
  <c r="J721" i="8"/>
  <c r="K721" i="8"/>
  <c r="J745" i="8"/>
  <c r="K745" i="8"/>
  <c r="K801" i="8"/>
  <c r="J801" i="8"/>
  <c r="K779" i="8"/>
  <c r="J779" i="8"/>
  <c r="J656" i="8"/>
  <c r="K656" i="8"/>
  <c r="K782" i="8"/>
  <c r="J782" i="8"/>
  <c r="J713" i="8"/>
  <c r="K713" i="8"/>
  <c r="J687" i="8"/>
  <c r="K687" i="8"/>
  <c r="J738" i="8"/>
  <c r="K738" i="8"/>
  <c r="J715" i="8"/>
  <c r="K715" i="8"/>
  <c r="K799" i="8"/>
  <c r="J799" i="8"/>
  <c r="J749" i="8"/>
  <c r="K749" i="8"/>
  <c r="K793" i="8"/>
  <c r="J793" i="8"/>
  <c r="J766" i="8"/>
  <c r="K766" i="8"/>
  <c r="J729" i="8"/>
  <c r="K729" i="8"/>
  <c r="J693" i="8"/>
  <c r="K693" i="8"/>
  <c r="K783" i="8"/>
  <c r="J783" i="8"/>
  <c r="J690" i="8"/>
  <c r="K690" i="8"/>
  <c r="J682" i="8"/>
  <c r="K682" i="8"/>
  <c r="J669" i="8"/>
  <c r="K669" i="8"/>
  <c r="J717" i="8"/>
  <c r="K717" i="8"/>
  <c r="J701" i="8"/>
  <c r="K701" i="8"/>
  <c r="J735" i="8"/>
  <c r="K735" i="8"/>
  <c r="J660" i="8"/>
  <c r="K660" i="8"/>
  <c r="K792" i="8"/>
  <c r="J792" i="8"/>
  <c r="K804" i="8"/>
  <c r="J804" i="8"/>
  <c r="K800" i="8"/>
  <c r="J800" i="8"/>
  <c r="J666" i="8"/>
  <c r="K666" i="8"/>
  <c r="J665" i="8"/>
  <c r="K665" i="8"/>
  <c r="J761" i="8"/>
  <c r="K761" i="8"/>
  <c r="K784" i="8"/>
  <c r="J784" i="8"/>
  <c r="K798" i="8"/>
  <c r="J798" i="8"/>
  <c r="J696" i="8"/>
  <c r="K696" i="8"/>
  <c r="J727" i="8"/>
  <c r="K727" i="8"/>
  <c r="J771" i="8"/>
  <c r="K771" i="8"/>
  <c r="K809" i="8"/>
  <c r="J809" i="8"/>
  <c r="K794" i="8"/>
  <c r="J794" i="8"/>
  <c r="K818" i="8"/>
  <c r="J818" i="8"/>
  <c r="J706" i="8"/>
  <c r="K706" i="8"/>
  <c r="J731" i="8"/>
  <c r="K731" i="8"/>
  <c r="J661" i="8"/>
  <c r="K661" i="8"/>
  <c r="K777" i="8"/>
  <c r="J777" i="8"/>
  <c r="K802" i="8"/>
  <c r="J802" i="8"/>
  <c r="J673" i="8"/>
  <c r="K673" i="8"/>
  <c r="J723" i="8"/>
  <c r="K723" i="8"/>
  <c r="J691" i="8"/>
  <c r="K691" i="8"/>
  <c r="J670" i="8"/>
  <c r="K670" i="8"/>
  <c r="J692" i="8"/>
  <c r="K692" i="8"/>
  <c r="K786" i="8"/>
  <c r="J786" i="8"/>
  <c r="K790" i="8"/>
  <c r="J790" i="8"/>
  <c r="J734" i="8"/>
  <c r="K734" i="8"/>
  <c r="J699" i="8"/>
  <c r="K699" i="8"/>
  <c r="J681" i="8"/>
  <c r="K681" i="8"/>
  <c r="J676" i="8"/>
  <c r="K676" i="8"/>
  <c r="J672" i="8"/>
  <c r="K672" i="8"/>
  <c r="J757" i="8"/>
  <c r="K757" i="8"/>
  <c r="J667" i="8"/>
  <c r="K667" i="8"/>
  <c r="J758" i="8"/>
  <c r="K758" i="8"/>
  <c r="J689" i="8"/>
  <c r="K689" i="8"/>
  <c r="J728" i="8"/>
  <c r="K728" i="8"/>
  <c r="J694" i="8"/>
  <c r="K694" i="8"/>
  <c r="J663" i="8"/>
  <c r="K663" i="8"/>
  <c r="K774" i="8"/>
  <c r="J774" i="8"/>
  <c r="K811" i="8"/>
  <c r="J811" i="8"/>
  <c r="J722" i="8"/>
  <c r="K722" i="8"/>
  <c r="J679" i="8"/>
  <c r="K679" i="8"/>
  <c r="J668" i="8"/>
  <c r="K668" i="8"/>
  <c r="J756" i="8"/>
  <c r="K756" i="8"/>
  <c r="J688" i="8"/>
  <c r="K688" i="8"/>
  <c r="J770" i="8"/>
  <c r="K770" i="8"/>
  <c r="K814" i="8"/>
  <c r="J814" i="8"/>
  <c r="J753" i="8"/>
  <c r="K753" i="8"/>
  <c r="J765" i="8"/>
  <c r="K765" i="8"/>
  <c r="J675" i="8"/>
  <c r="K675" i="8"/>
  <c r="K819" i="8"/>
  <c r="J819" i="8"/>
  <c r="J730" i="8"/>
  <c r="K730" i="8"/>
  <c r="J708" i="8"/>
  <c r="K708" i="8"/>
  <c r="J704" i="8"/>
  <c r="K704" i="8"/>
  <c r="J752" i="8"/>
  <c r="K752" i="8"/>
  <c r="J705" i="8"/>
  <c r="K705" i="8"/>
  <c r="J767" i="8"/>
  <c r="K767" i="8"/>
  <c r="K775" i="8"/>
  <c r="J775" i="8"/>
  <c r="J773" i="8"/>
  <c r="K773" i="8"/>
  <c r="K796" i="8"/>
  <c r="J796" i="8"/>
  <c r="J740" i="8"/>
  <c r="K740" i="8"/>
  <c r="J736" i="8"/>
  <c r="K736" i="8"/>
  <c r="J747" i="8"/>
  <c r="K747" i="8"/>
  <c r="J744" i="8"/>
  <c r="K744" i="8"/>
  <c r="K778" i="8"/>
  <c r="J778" i="8"/>
  <c r="J748" i="8"/>
  <c r="K748" i="8"/>
  <c r="J724" i="8"/>
  <c r="K724" i="8"/>
  <c r="K795" i="8"/>
  <c r="J795" i="8"/>
  <c r="J710" i="8"/>
  <c r="K710" i="8"/>
  <c r="J712" i="8"/>
  <c r="K712" i="8"/>
  <c r="J683" i="8"/>
  <c r="K683" i="8"/>
  <c r="I803" i="11"/>
  <c r="J803" i="11"/>
  <c r="J638" i="11"/>
  <c r="K638" i="11" s="1"/>
  <c r="M638" i="11" s="1"/>
  <c r="I563" i="11"/>
  <c r="I571" i="11"/>
  <c r="J571" i="11"/>
  <c r="J575" i="11"/>
  <c r="K575" i="11" s="1"/>
  <c r="M575" i="11" s="1"/>
  <c r="I579" i="11"/>
  <c r="J583" i="11"/>
  <c r="L583" i="11" s="1"/>
  <c r="N583" i="11" s="1"/>
  <c r="I667" i="11"/>
  <c r="J679" i="11"/>
  <c r="I683" i="11"/>
  <c r="I691" i="11"/>
  <c r="J695" i="11"/>
  <c r="I699" i="11"/>
  <c r="I707" i="11"/>
  <c r="J711" i="11"/>
  <c r="I747" i="11"/>
  <c r="H606" i="11"/>
  <c r="F606" i="11"/>
  <c r="E606" i="11"/>
  <c r="H600" i="11"/>
  <c r="E600" i="11"/>
  <c r="F600" i="11"/>
  <c r="E596" i="11"/>
  <c r="F596" i="11"/>
  <c r="H596" i="11"/>
  <c r="F590" i="11"/>
  <c r="H590" i="11"/>
  <c r="E590" i="11"/>
  <c r="E582" i="11"/>
  <c r="F582" i="11"/>
  <c r="H582" i="11"/>
  <c r="F577" i="11"/>
  <c r="H577" i="11"/>
  <c r="H572" i="11"/>
  <c r="E572" i="11"/>
  <c r="F572" i="11"/>
  <c r="H568" i="11"/>
  <c r="E568" i="11"/>
  <c r="F568" i="11"/>
  <c r="I739" i="11"/>
  <c r="J739" i="11"/>
  <c r="I759" i="11"/>
  <c r="J759" i="11"/>
  <c r="I775" i="11"/>
  <c r="J775" i="11"/>
  <c r="J630" i="11"/>
  <c r="K630" i="11" s="1"/>
  <c r="M630" i="11" s="1"/>
  <c r="J587" i="11"/>
  <c r="K587" i="11" s="1"/>
  <c r="M587" i="11" s="1"/>
  <c r="I595" i="11"/>
  <c r="I603" i="11"/>
  <c r="J603" i="11"/>
  <c r="I611" i="11"/>
  <c r="J615" i="11"/>
  <c r="I619" i="11"/>
  <c r="J647" i="11"/>
  <c r="K647" i="11" s="1"/>
  <c r="M647" i="11" s="1"/>
  <c r="J651" i="11"/>
  <c r="K651" i="11" s="1"/>
  <c r="M651" i="11" s="1"/>
  <c r="I659" i="11"/>
  <c r="J663" i="11"/>
  <c r="I715" i="11"/>
  <c r="I723" i="11"/>
  <c r="I811" i="11"/>
  <c r="H817" i="11"/>
  <c r="E817" i="11"/>
  <c r="F817" i="11"/>
  <c r="F816" i="11"/>
  <c r="E816" i="11"/>
  <c r="H816" i="11"/>
  <c r="F815" i="11"/>
  <c r="E815" i="11"/>
  <c r="F814" i="11"/>
  <c r="E814" i="11"/>
  <c r="H814" i="11"/>
  <c r="E813" i="11"/>
  <c r="H813" i="11"/>
  <c r="F813" i="11"/>
  <c r="F812" i="11"/>
  <c r="H812" i="11"/>
  <c r="E812" i="11"/>
  <c r="H806" i="11"/>
  <c r="F806" i="11"/>
  <c r="E806" i="11"/>
  <c r="H805" i="11"/>
  <c r="E805" i="11"/>
  <c r="F805" i="11"/>
  <c r="H796" i="11"/>
  <c r="F796" i="11"/>
  <c r="E796" i="11"/>
  <c r="F795" i="11"/>
  <c r="E795" i="11"/>
  <c r="E794" i="11"/>
  <c r="H794" i="11"/>
  <c r="F794" i="11"/>
  <c r="E793" i="11"/>
  <c r="H793" i="11"/>
  <c r="F793" i="11"/>
  <c r="E788" i="11"/>
  <c r="F788" i="11"/>
  <c r="H788" i="11"/>
  <c r="F724" i="11"/>
  <c r="H724" i="11"/>
  <c r="E724" i="11"/>
  <c r="F713" i="11"/>
  <c r="H713" i="11"/>
  <c r="E713" i="11"/>
  <c r="H698" i="11"/>
  <c r="F698" i="11"/>
  <c r="E698" i="11"/>
  <c r="F697" i="11"/>
  <c r="H697" i="11"/>
  <c r="E697" i="11"/>
  <c r="F681" i="11"/>
  <c r="H681" i="11"/>
  <c r="E681" i="11"/>
  <c r="E680" i="11"/>
  <c r="H680" i="11"/>
  <c r="F680" i="11"/>
  <c r="E675" i="11"/>
  <c r="F675" i="11"/>
  <c r="H670" i="11"/>
  <c r="F670" i="11"/>
  <c r="E670" i="11"/>
  <c r="F669" i="11"/>
  <c r="H669" i="11"/>
  <c r="E669" i="11"/>
  <c r="F668" i="11"/>
  <c r="H668" i="11"/>
  <c r="E668" i="11"/>
  <c r="E667" i="11"/>
  <c r="F666" i="11"/>
  <c r="H666" i="11"/>
  <c r="E666" i="11"/>
  <c r="E646" i="11"/>
  <c r="F646" i="11"/>
  <c r="H646" i="11"/>
  <c r="F645" i="11"/>
  <c r="H645" i="11"/>
  <c r="E644" i="11"/>
  <c r="H644" i="11"/>
  <c r="I644" i="11" s="1"/>
  <c r="E643" i="11"/>
  <c r="F643" i="11"/>
  <c r="F642" i="11"/>
  <c r="E642" i="11"/>
  <c r="E641" i="11"/>
  <c r="F641" i="11"/>
  <c r="E640" i="11"/>
  <c r="H640" i="11"/>
  <c r="F640" i="11"/>
  <c r="H631" i="11"/>
  <c r="F631" i="11"/>
  <c r="E627" i="11"/>
  <c r="F627" i="11"/>
  <c r="F621" i="11"/>
  <c r="H621" i="11"/>
  <c r="E620" i="11"/>
  <c r="H620" i="11"/>
  <c r="F620" i="11"/>
  <c r="F610" i="11"/>
  <c r="H610" i="11"/>
  <c r="E610" i="11"/>
  <c r="E602" i="11"/>
  <c r="F602" i="11"/>
  <c r="H602" i="11"/>
  <c r="H598" i="11"/>
  <c r="E598" i="11"/>
  <c r="F598" i="11"/>
  <c r="E592" i="11"/>
  <c r="F592" i="11"/>
  <c r="H592" i="11"/>
  <c r="E586" i="11"/>
  <c r="F586" i="11"/>
  <c r="H586" i="11"/>
  <c r="F580" i="11"/>
  <c r="H580" i="11"/>
  <c r="E580" i="11"/>
  <c r="H574" i="11"/>
  <c r="F574" i="11"/>
  <c r="E574" i="11"/>
  <c r="H570" i="11"/>
  <c r="E570" i="11"/>
  <c r="F570" i="11"/>
  <c r="F561" i="11"/>
  <c r="H561" i="11"/>
  <c r="F799" i="11"/>
  <c r="F791" i="11"/>
  <c r="F737" i="11"/>
  <c r="E716" i="11"/>
  <c r="H714" i="11"/>
  <c r="H690" i="11"/>
  <c r="E688" i="11"/>
  <c r="E684" i="11"/>
  <c r="H682" i="11"/>
  <c r="H678" i="11"/>
  <c r="F673" i="11"/>
  <c r="E664" i="11"/>
  <c r="E656" i="11"/>
  <c r="E652" i="11"/>
  <c r="H650" i="11"/>
  <c r="E632" i="11"/>
  <c r="F625" i="11"/>
  <c r="H622" i="11"/>
  <c r="J749" i="11"/>
  <c r="J701" i="11"/>
  <c r="J613" i="11"/>
  <c r="J597" i="11"/>
  <c r="K597" i="11" s="1"/>
  <c r="M597" i="11" s="1"/>
  <c r="J809" i="11"/>
  <c r="J665" i="11"/>
  <c r="J593" i="11"/>
  <c r="J707" i="11"/>
  <c r="J811" i="11"/>
  <c r="K811" i="11" s="1"/>
  <c r="M811" i="11" s="1"/>
  <c r="J747" i="11"/>
  <c r="J715" i="11"/>
  <c r="J683" i="11"/>
  <c r="I728" i="11"/>
  <c r="I692" i="11"/>
  <c r="J604" i="11"/>
  <c r="J742" i="11"/>
  <c r="I736" i="11"/>
  <c r="I712" i="11"/>
  <c r="I756" i="11"/>
  <c r="J654" i="11"/>
  <c r="K654" i="11" s="1"/>
  <c r="M654" i="11" s="1"/>
  <c r="I754" i="11"/>
  <c r="I718" i="11"/>
  <c r="J618" i="11"/>
  <c r="L805" i="11"/>
  <c r="N805" i="11" s="1"/>
  <c r="K805" i="11"/>
  <c r="M805" i="11" s="1"/>
  <c r="L789" i="11"/>
  <c r="N789" i="11" s="1"/>
  <c r="K789" i="11"/>
  <c r="M789" i="11" s="1"/>
  <c r="K773" i="11"/>
  <c r="M773" i="11" s="1"/>
  <c r="L773" i="11"/>
  <c r="N773" i="11" s="1"/>
  <c r="K757" i="11"/>
  <c r="M757" i="11" s="1"/>
  <c r="L757" i="11"/>
  <c r="N757" i="11" s="1"/>
  <c r="L741" i="11"/>
  <c r="N741" i="11" s="1"/>
  <c r="K741" i="11"/>
  <c r="M741" i="11" s="1"/>
  <c r="L725" i="11"/>
  <c r="N725" i="11" s="1"/>
  <c r="K725" i="11"/>
  <c r="M725" i="11" s="1"/>
  <c r="K709" i="11"/>
  <c r="M709" i="11" s="1"/>
  <c r="L709" i="11"/>
  <c r="N709" i="11" s="1"/>
  <c r="K693" i="11"/>
  <c r="M693" i="11" s="1"/>
  <c r="L693" i="11"/>
  <c r="N693" i="11" s="1"/>
  <c r="K677" i="11"/>
  <c r="M677" i="11" s="1"/>
  <c r="L677" i="11"/>
  <c r="N677" i="11" s="1"/>
  <c r="K661" i="11"/>
  <c r="M661" i="11" s="1"/>
  <c r="L661" i="11"/>
  <c r="N661" i="11" s="1"/>
  <c r="L791" i="11"/>
  <c r="N791" i="11" s="1"/>
  <c r="K791" i="11"/>
  <c r="M791" i="11" s="1"/>
  <c r="L775" i="11"/>
  <c r="N775" i="11" s="1"/>
  <c r="K775" i="11"/>
  <c r="M775" i="11" s="1"/>
  <c r="L759" i="11"/>
  <c r="N759" i="11" s="1"/>
  <c r="K759" i="11"/>
  <c r="M759" i="11" s="1"/>
  <c r="L743" i="11"/>
  <c r="N743" i="11" s="1"/>
  <c r="K743" i="11"/>
  <c r="M743" i="11" s="1"/>
  <c r="K727" i="11"/>
  <c r="M727" i="11" s="1"/>
  <c r="L727" i="11"/>
  <c r="N727" i="11" s="1"/>
  <c r="L711" i="11"/>
  <c r="N711" i="11" s="1"/>
  <c r="K711" i="11"/>
  <c r="M711" i="11" s="1"/>
  <c r="L695" i="11"/>
  <c r="N695" i="11" s="1"/>
  <c r="K695" i="11"/>
  <c r="M695" i="11" s="1"/>
  <c r="L679" i="11"/>
  <c r="N679" i="11" s="1"/>
  <c r="K679" i="11"/>
  <c r="M679" i="11" s="1"/>
  <c r="L663" i="11"/>
  <c r="N663" i="11" s="1"/>
  <c r="K663" i="11"/>
  <c r="M663" i="11" s="1"/>
  <c r="L647" i="11"/>
  <c r="N647" i="11" s="1"/>
  <c r="L613" i="11"/>
  <c r="N613" i="11" s="1"/>
  <c r="K613" i="11"/>
  <c r="M613" i="11" s="1"/>
  <c r="L597" i="11"/>
  <c r="N597" i="11" s="1"/>
  <c r="L581" i="11"/>
  <c r="N581" i="11" s="1"/>
  <c r="L603" i="11"/>
  <c r="N603" i="11" s="1"/>
  <c r="K603" i="11"/>
  <c r="M603" i="11" s="1"/>
  <c r="L587" i="11"/>
  <c r="N587" i="11" s="1"/>
  <c r="L571" i="11"/>
  <c r="N571" i="11" s="1"/>
  <c r="K571" i="11"/>
  <c r="M571" i="11" s="1"/>
  <c r="K634" i="11"/>
  <c r="M634" i="11" s="1"/>
  <c r="K626" i="11"/>
  <c r="M626" i="11" s="1"/>
  <c r="L626" i="11"/>
  <c r="N626" i="11" s="1"/>
  <c r="L632" i="11"/>
  <c r="N632" i="11" s="1"/>
  <c r="K632" i="11"/>
  <c r="M632" i="11" s="1"/>
  <c r="K809" i="11"/>
  <c r="M809" i="11" s="1"/>
  <c r="L809" i="11"/>
  <c r="N809" i="11" s="1"/>
  <c r="K793" i="11"/>
  <c r="M793" i="11" s="1"/>
  <c r="L793" i="11"/>
  <c r="N793" i="11" s="1"/>
  <c r="K777" i="11"/>
  <c r="M777" i="11" s="1"/>
  <c r="L777" i="11"/>
  <c r="N777" i="11" s="1"/>
  <c r="K761" i="11"/>
  <c r="M761" i="11" s="1"/>
  <c r="L761" i="11"/>
  <c r="N761" i="11" s="1"/>
  <c r="K745" i="11"/>
  <c r="M745" i="11" s="1"/>
  <c r="L745" i="11"/>
  <c r="N745" i="11" s="1"/>
  <c r="K729" i="11"/>
  <c r="M729" i="11" s="1"/>
  <c r="L729" i="11"/>
  <c r="N729" i="11" s="1"/>
  <c r="K713" i="11"/>
  <c r="M713" i="11" s="1"/>
  <c r="L713" i="11"/>
  <c r="N713" i="11" s="1"/>
  <c r="K697" i="11"/>
  <c r="M697" i="11" s="1"/>
  <c r="L697" i="11"/>
  <c r="N697" i="11" s="1"/>
  <c r="K681" i="11"/>
  <c r="M681" i="11" s="1"/>
  <c r="L681" i="11"/>
  <c r="N681" i="11" s="1"/>
  <c r="K665" i="11"/>
  <c r="M665" i="11" s="1"/>
  <c r="L665" i="11"/>
  <c r="N665" i="11" s="1"/>
  <c r="K649" i="11"/>
  <c r="M649" i="11" s="1"/>
  <c r="L649" i="11"/>
  <c r="N649" i="11" s="1"/>
  <c r="L609" i="11"/>
  <c r="N609" i="11" s="1"/>
  <c r="K609" i="11"/>
  <c r="M609" i="11" s="1"/>
  <c r="L593" i="11"/>
  <c r="N593" i="11" s="1"/>
  <c r="K593" i="11"/>
  <c r="M593" i="11" s="1"/>
  <c r="L638" i="11"/>
  <c r="N638" i="11" s="1"/>
  <c r="L630" i="11"/>
  <c r="N630" i="11" s="1"/>
  <c r="K628" i="11"/>
  <c r="M628" i="11" s="1"/>
  <c r="L628" i="11"/>
  <c r="N628" i="11" s="1"/>
  <c r="K803" i="11"/>
  <c r="M803" i="11" s="1"/>
  <c r="L803" i="11"/>
  <c r="N803" i="11" s="1"/>
  <c r="K771" i="11"/>
  <c r="M771" i="11" s="1"/>
  <c r="L771" i="11"/>
  <c r="N771" i="11" s="1"/>
  <c r="K739" i="11"/>
  <c r="M739" i="11" s="1"/>
  <c r="L739" i="11"/>
  <c r="N739" i="11" s="1"/>
  <c r="K707" i="11"/>
  <c r="M707" i="11" s="1"/>
  <c r="L707" i="11"/>
  <c r="N707" i="11" s="1"/>
  <c r="K675" i="11"/>
  <c r="M675" i="11" s="1"/>
  <c r="L675" i="11"/>
  <c r="N675" i="11" s="1"/>
  <c r="L575" i="11"/>
  <c r="N575" i="11" s="1"/>
  <c r="L779" i="11"/>
  <c r="N779" i="11" s="1"/>
  <c r="K779" i="11"/>
  <c r="M779" i="11" s="1"/>
  <c r="K747" i="11"/>
  <c r="M747" i="11" s="1"/>
  <c r="L747" i="11"/>
  <c r="N747" i="11" s="1"/>
  <c r="L715" i="11"/>
  <c r="N715" i="11" s="1"/>
  <c r="K715" i="11"/>
  <c r="M715" i="11" s="1"/>
  <c r="L683" i="11"/>
  <c r="N683" i="11" s="1"/>
  <c r="K683" i="11"/>
  <c r="M683" i="11" s="1"/>
  <c r="L651" i="11"/>
  <c r="N651" i="11" s="1"/>
  <c r="K615" i="11"/>
  <c r="M615" i="11" s="1"/>
  <c r="L615" i="11"/>
  <c r="N615" i="11" s="1"/>
  <c r="K583" i="11"/>
  <c r="M583" i="11" s="1"/>
  <c r="L786" i="11"/>
  <c r="N786" i="11" s="1"/>
  <c r="K786" i="11"/>
  <c r="M786" i="11" s="1"/>
  <c r="L790" i="11"/>
  <c r="N790" i="11" s="1"/>
  <c r="K790" i="11"/>
  <c r="M790" i="11" s="1"/>
  <c r="L774" i="11"/>
  <c r="N774" i="11" s="1"/>
  <c r="K774" i="11"/>
  <c r="M774" i="11" s="1"/>
  <c r="K616" i="11"/>
  <c r="M616" i="11" s="1"/>
  <c r="L616" i="11"/>
  <c r="N616" i="11" s="1"/>
  <c r="K746" i="11"/>
  <c r="M746" i="11" s="1"/>
  <c r="L746" i="11"/>
  <c r="N746" i="11" s="1"/>
  <c r="K738" i="11"/>
  <c r="M738" i="11" s="1"/>
  <c r="L738" i="11"/>
  <c r="N738" i="11" s="1"/>
  <c r="K734" i="11"/>
  <c r="M734" i="11" s="1"/>
  <c r="L734" i="11"/>
  <c r="N734" i="11" s="1"/>
  <c r="K722" i="11"/>
  <c r="M722" i="11" s="1"/>
  <c r="L722" i="11"/>
  <c r="N722" i="11" s="1"/>
  <c r="L710" i="11"/>
  <c r="N710" i="11" s="1"/>
  <c r="K710" i="11"/>
  <c r="M710" i="11" s="1"/>
  <c r="K702" i="11"/>
  <c r="M702" i="11" s="1"/>
  <c r="L702" i="11"/>
  <c r="N702" i="11" s="1"/>
  <c r="K612" i="11"/>
  <c r="M612" i="11" s="1"/>
  <c r="L760" i="11"/>
  <c r="N760" i="11" s="1"/>
  <c r="K760" i="11"/>
  <c r="M760" i="11" s="1"/>
  <c r="L816" i="11"/>
  <c r="N816" i="11" s="1"/>
  <c r="K816" i="11"/>
  <c r="M816" i="11" s="1"/>
  <c r="L812" i="11"/>
  <c r="N812" i="11" s="1"/>
  <c r="K812" i="11"/>
  <c r="M812" i="11" s="1"/>
  <c r="K808" i="11"/>
  <c r="M808" i="11" s="1"/>
  <c r="L808" i="11"/>
  <c r="N808" i="11" s="1"/>
  <c r="L796" i="11"/>
  <c r="N796" i="11" s="1"/>
  <c r="K796" i="11"/>
  <c r="M796" i="11" s="1"/>
  <c r="K792" i="11"/>
  <c r="M792" i="11" s="1"/>
  <c r="L792" i="11"/>
  <c r="N792" i="11" s="1"/>
  <c r="L784" i="11"/>
  <c r="N784" i="11" s="1"/>
  <c r="K784" i="11"/>
  <c r="M784" i="11" s="1"/>
  <c r="L744" i="11"/>
  <c r="N744" i="11" s="1"/>
  <c r="K744" i="11"/>
  <c r="M744" i="11" s="1"/>
  <c r="L720" i="11"/>
  <c r="N720" i="11" s="1"/>
  <c r="K720" i="11"/>
  <c r="M720" i="11" s="1"/>
  <c r="L690" i="11"/>
  <c r="N690" i="11" s="1"/>
  <c r="K690" i="11"/>
  <c r="M690" i="11" s="1"/>
  <c r="L658" i="11"/>
  <c r="N658" i="11" s="1"/>
  <c r="K658" i="11"/>
  <c r="M658" i="11" s="1"/>
  <c r="K766" i="11"/>
  <c r="M766" i="11" s="1"/>
  <c r="L766" i="11"/>
  <c r="N766" i="11" s="1"/>
  <c r="K578" i="11"/>
  <c r="M578" i="11" s="1"/>
  <c r="L578" i="11"/>
  <c r="N578" i="11" s="1"/>
  <c r="K810" i="11"/>
  <c r="M810" i="11" s="1"/>
  <c r="L810" i="11"/>
  <c r="N810" i="11" s="1"/>
  <c r="K794" i="11"/>
  <c r="M794" i="11" s="1"/>
  <c r="L794" i="11"/>
  <c r="N794" i="11" s="1"/>
  <c r="L780" i="11"/>
  <c r="N780" i="11" s="1"/>
  <c r="K780" i="11"/>
  <c r="M780" i="11" s="1"/>
  <c r="L732" i="11"/>
  <c r="N732" i="11" s="1"/>
  <c r="K732" i="11"/>
  <c r="M732" i="11" s="1"/>
  <c r="K708" i="11"/>
  <c r="M708" i="11" s="1"/>
  <c r="L708" i="11"/>
  <c r="N708" i="11" s="1"/>
  <c r="K660" i="11"/>
  <c r="M660" i="11" s="1"/>
  <c r="L660" i="11"/>
  <c r="N660" i="11" s="1"/>
  <c r="L680" i="11"/>
  <c r="N680" i="11" s="1"/>
  <c r="K680" i="11"/>
  <c r="M680" i="11" s="1"/>
  <c r="L614" i="11"/>
  <c r="N614" i="11" s="1"/>
  <c r="K614" i="11"/>
  <c r="M614" i="11" s="1"/>
  <c r="K788" i="11"/>
  <c r="M788" i="11" s="1"/>
  <c r="L788" i="11"/>
  <c r="N788" i="11" s="1"/>
  <c r="K768" i="11"/>
  <c r="M768" i="11" s="1"/>
  <c r="L768" i="11"/>
  <c r="N768" i="11" s="1"/>
  <c r="L700" i="11"/>
  <c r="N700" i="11" s="1"/>
  <c r="K700" i="11"/>
  <c r="M700" i="11" s="1"/>
  <c r="K688" i="11"/>
  <c r="M688" i="11" s="1"/>
  <c r="L688" i="11"/>
  <c r="N688" i="11" s="1"/>
  <c r="K594" i="11"/>
  <c r="M594" i="11" s="1"/>
  <c r="L594" i="11"/>
  <c r="N594" i="11" s="1"/>
  <c r="L764" i="11"/>
  <c r="N764" i="11" s="1"/>
  <c r="K764" i="11"/>
  <c r="M764" i="11" s="1"/>
  <c r="K698" i="11"/>
  <c r="M698" i="11" s="1"/>
  <c r="L698" i="11"/>
  <c r="N698" i="11" s="1"/>
  <c r="L684" i="11"/>
  <c r="N684" i="11" s="1"/>
  <c r="K684" i="11"/>
  <c r="M684" i="11" s="1"/>
  <c r="L678" i="11"/>
  <c r="N678" i="11" s="1"/>
  <c r="K678" i="11"/>
  <c r="M678" i="11" s="1"/>
  <c r="D730" i="9"/>
  <c r="D729" i="9"/>
  <c r="D728" i="9"/>
  <c r="D727" i="9"/>
  <c r="D726" i="9"/>
  <c r="D725" i="9"/>
  <c r="D724" i="9"/>
  <c r="D723" i="9"/>
  <c r="D722" i="9"/>
  <c r="D721" i="9"/>
  <c r="D720" i="9"/>
  <c r="D719" i="9"/>
  <c r="D718" i="9"/>
  <c r="D717" i="9"/>
  <c r="D716" i="9"/>
  <c r="D715" i="9"/>
  <c r="D714" i="9"/>
  <c r="D713" i="9"/>
  <c r="D712" i="9"/>
  <c r="D711" i="9"/>
  <c r="D710" i="9"/>
  <c r="D709" i="9"/>
  <c r="D708" i="9"/>
  <c r="D707" i="9"/>
  <c r="D706" i="9"/>
  <c r="D705" i="9"/>
  <c r="D704" i="9"/>
  <c r="D703" i="9"/>
  <c r="D702" i="9"/>
  <c r="D701" i="9"/>
  <c r="D700" i="9"/>
  <c r="D699" i="9"/>
  <c r="D698" i="9"/>
  <c r="D697" i="9"/>
  <c r="D696" i="9"/>
  <c r="D695" i="9"/>
  <c r="D694" i="9"/>
  <c r="D693" i="9"/>
  <c r="D692" i="9"/>
  <c r="D691" i="9"/>
  <c r="D690" i="9"/>
  <c r="D689" i="9"/>
  <c r="D688" i="9"/>
  <c r="D687" i="9"/>
  <c r="D686" i="9"/>
  <c r="D685" i="9"/>
  <c r="D684" i="9"/>
  <c r="D683" i="9"/>
  <c r="D682" i="9"/>
  <c r="D681" i="9"/>
  <c r="D680" i="9"/>
  <c r="D679" i="9"/>
  <c r="D678" i="9"/>
  <c r="D677" i="9"/>
  <c r="D676" i="9"/>
  <c r="D675" i="9"/>
  <c r="D674" i="9"/>
  <c r="D673" i="9"/>
  <c r="D672" i="9"/>
  <c r="D671" i="9"/>
  <c r="D670" i="9"/>
  <c r="D669" i="9"/>
  <c r="D668" i="9"/>
  <c r="D667" i="9"/>
  <c r="D666" i="9"/>
  <c r="D665" i="9"/>
  <c r="D664" i="9"/>
  <c r="D663" i="9"/>
  <c r="D662" i="9"/>
  <c r="D661" i="9"/>
  <c r="D660" i="9"/>
  <c r="D659" i="9"/>
  <c r="D658" i="9"/>
  <c r="D657" i="9"/>
  <c r="D656" i="9"/>
  <c r="D655" i="9"/>
  <c r="D654" i="9"/>
  <c r="D653" i="9"/>
  <c r="D652" i="9"/>
  <c r="D651" i="9"/>
  <c r="D650" i="9"/>
  <c r="D649" i="9"/>
  <c r="D648" i="9"/>
  <c r="D647" i="9"/>
  <c r="D646" i="9"/>
  <c r="D645" i="9"/>
  <c r="D644" i="9"/>
  <c r="D643" i="9"/>
  <c r="D642" i="9"/>
  <c r="D641" i="9"/>
  <c r="D640" i="9"/>
  <c r="D639" i="9"/>
  <c r="D638" i="9"/>
  <c r="D637" i="9"/>
  <c r="D636" i="9"/>
  <c r="D635" i="9"/>
  <c r="D634" i="9"/>
  <c r="D633" i="9"/>
  <c r="D632" i="9"/>
  <c r="D631" i="9"/>
  <c r="D630" i="9"/>
  <c r="D629" i="9"/>
  <c r="D628" i="9"/>
  <c r="D627" i="9"/>
  <c r="D626" i="9"/>
  <c r="D625" i="9"/>
  <c r="D624" i="9"/>
  <c r="D623" i="9"/>
  <c r="D622" i="9"/>
  <c r="D621" i="9"/>
  <c r="D620" i="9"/>
  <c r="D619" i="9"/>
  <c r="D618" i="9"/>
  <c r="D617" i="9"/>
  <c r="D616" i="9"/>
  <c r="D615" i="9"/>
  <c r="D614" i="9"/>
  <c r="D613" i="9"/>
  <c r="D612" i="9"/>
  <c r="D611" i="9"/>
  <c r="D610" i="9"/>
  <c r="D609" i="9"/>
  <c r="D608" i="9"/>
  <c r="D607" i="9"/>
  <c r="D606" i="9"/>
  <c r="D605" i="9"/>
  <c r="D604" i="9"/>
  <c r="D603" i="9"/>
  <c r="D602" i="9"/>
  <c r="D601" i="9"/>
  <c r="D600" i="9"/>
  <c r="D599" i="9"/>
  <c r="D598" i="9"/>
  <c r="D597" i="9"/>
  <c r="D596" i="9"/>
  <c r="D595" i="9"/>
  <c r="D594" i="9"/>
  <c r="D593" i="9"/>
  <c r="D592" i="9"/>
  <c r="D591" i="9"/>
  <c r="D590" i="9"/>
  <c r="D589" i="9"/>
  <c r="D588" i="9"/>
  <c r="D587" i="9"/>
  <c r="D586" i="9"/>
  <c r="D585" i="9"/>
  <c r="D584" i="9"/>
  <c r="D583" i="9"/>
  <c r="D582" i="9"/>
  <c r="D581" i="9"/>
  <c r="D580" i="9"/>
  <c r="D579" i="9"/>
  <c r="D578" i="9"/>
  <c r="D577" i="9"/>
  <c r="D576" i="9"/>
  <c r="D575" i="9"/>
  <c r="D574" i="9"/>
  <c r="D573" i="9"/>
  <c r="D572" i="9"/>
  <c r="D571" i="9"/>
  <c r="D570" i="9"/>
  <c r="D569" i="9"/>
  <c r="D568" i="9"/>
  <c r="D567" i="9"/>
  <c r="D566" i="9"/>
  <c r="D565" i="9"/>
  <c r="D564" i="9"/>
  <c r="D563" i="9"/>
  <c r="D562" i="9"/>
  <c r="D561" i="9"/>
  <c r="D560" i="9"/>
  <c r="K813" i="11"/>
  <c r="M813" i="11" s="1"/>
  <c r="L813" i="11"/>
  <c r="N813" i="11" s="1"/>
  <c r="K797" i="11"/>
  <c r="M797" i="11" s="1"/>
  <c r="L797" i="11"/>
  <c r="N797" i="11" s="1"/>
  <c r="L781" i="11"/>
  <c r="N781" i="11" s="1"/>
  <c r="K781" i="11"/>
  <c r="M781" i="11" s="1"/>
  <c r="L765" i="11"/>
  <c r="N765" i="11" s="1"/>
  <c r="K765" i="11"/>
  <c r="M765" i="11" s="1"/>
  <c r="L749" i="11"/>
  <c r="N749" i="11" s="1"/>
  <c r="K749" i="11"/>
  <c r="M749" i="11" s="1"/>
  <c r="K733" i="11"/>
  <c r="M733" i="11" s="1"/>
  <c r="L733" i="11"/>
  <c r="N733" i="11" s="1"/>
  <c r="K717" i="11"/>
  <c r="M717" i="11" s="1"/>
  <c r="L717" i="11"/>
  <c r="N717" i="11" s="1"/>
  <c r="L701" i="11"/>
  <c r="N701" i="11" s="1"/>
  <c r="K701" i="11"/>
  <c r="M701" i="11" s="1"/>
  <c r="L685" i="11"/>
  <c r="N685" i="11" s="1"/>
  <c r="K685" i="11"/>
  <c r="M685" i="11" s="1"/>
  <c r="L669" i="11"/>
  <c r="N669" i="11" s="1"/>
  <c r="K669" i="11"/>
  <c r="M669" i="11" s="1"/>
  <c r="K815" i="11"/>
  <c r="M815" i="11" s="1"/>
  <c r="L815" i="11"/>
  <c r="N815" i="11" s="1"/>
  <c r="K799" i="11"/>
  <c r="M799" i="11" s="1"/>
  <c r="L799" i="11"/>
  <c r="N799" i="11" s="1"/>
  <c r="K783" i="11"/>
  <c r="M783" i="11" s="1"/>
  <c r="L783" i="11"/>
  <c r="N783" i="11" s="1"/>
  <c r="K767" i="11"/>
  <c r="M767" i="11" s="1"/>
  <c r="L767" i="11"/>
  <c r="N767" i="11" s="1"/>
  <c r="K751" i="11"/>
  <c r="M751" i="11" s="1"/>
  <c r="L751" i="11"/>
  <c r="N751" i="11" s="1"/>
  <c r="L735" i="11"/>
  <c r="N735" i="11" s="1"/>
  <c r="K735" i="11"/>
  <c r="M735" i="11" s="1"/>
  <c r="L719" i="11"/>
  <c r="N719" i="11" s="1"/>
  <c r="K719" i="11"/>
  <c r="M719" i="11" s="1"/>
  <c r="K703" i="11"/>
  <c r="M703" i="11" s="1"/>
  <c r="L703" i="11"/>
  <c r="N703" i="11" s="1"/>
  <c r="K687" i="11"/>
  <c r="M687" i="11" s="1"/>
  <c r="L687" i="11"/>
  <c r="N687" i="11" s="1"/>
  <c r="K671" i="11"/>
  <c r="M671" i="11" s="1"/>
  <c r="L671" i="11"/>
  <c r="N671" i="11" s="1"/>
  <c r="K655" i="11"/>
  <c r="M655" i="11" s="1"/>
  <c r="L655" i="11"/>
  <c r="N655" i="11" s="1"/>
  <c r="K605" i="11"/>
  <c r="M605" i="11" s="1"/>
  <c r="L605" i="11"/>
  <c r="N605" i="11" s="1"/>
  <c r="K589" i="11"/>
  <c r="M589" i="11" s="1"/>
  <c r="L589" i="11"/>
  <c r="N589" i="11" s="1"/>
  <c r="K595" i="11"/>
  <c r="M595" i="11" s="1"/>
  <c r="L595" i="11"/>
  <c r="N595" i="11" s="1"/>
  <c r="K579" i="11"/>
  <c r="M579" i="11" s="1"/>
  <c r="L579" i="11"/>
  <c r="N579" i="11" s="1"/>
  <c r="K563" i="11"/>
  <c r="M563" i="11" s="1"/>
  <c r="L563" i="11"/>
  <c r="N563" i="11" s="1"/>
  <c r="L817" i="11"/>
  <c r="N817" i="11" s="1"/>
  <c r="K817" i="11"/>
  <c r="M817" i="11" s="1"/>
  <c r="L785" i="11"/>
  <c r="N785" i="11" s="1"/>
  <c r="K785" i="11"/>
  <c r="M785" i="11" s="1"/>
  <c r="L769" i="11"/>
  <c r="N769" i="11" s="1"/>
  <c r="K769" i="11"/>
  <c r="M769" i="11" s="1"/>
  <c r="L753" i="11"/>
  <c r="N753" i="11" s="1"/>
  <c r="K753" i="11"/>
  <c r="M753" i="11" s="1"/>
  <c r="L737" i="11"/>
  <c r="N737" i="11" s="1"/>
  <c r="K737" i="11"/>
  <c r="M737" i="11" s="1"/>
  <c r="L721" i="11"/>
  <c r="N721" i="11" s="1"/>
  <c r="K721" i="11"/>
  <c r="M721" i="11" s="1"/>
  <c r="L705" i="11"/>
  <c r="N705" i="11" s="1"/>
  <c r="K705" i="11"/>
  <c r="M705" i="11" s="1"/>
  <c r="L689" i="11"/>
  <c r="N689" i="11" s="1"/>
  <c r="K689" i="11"/>
  <c r="M689" i="11" s="1"/>
  <c r="L673" i="11"/>
  <c r="N673" i="11" s="1"/>
  <c r="K673" i="11"/>
  <c r="M673" i="11" s="1"/>
  <c r="L657" i="11"/>
  <c r="N657" i="11" s="1"/>
  <c r="K657" i="11"/>
  <c r="M657" i="11" s="1"/>
  <c r="K617" i="11"/>
  <c r="M617" i="11" s="1"/>
  <c r="L617" i="11"/>
  <c r="N617" i="11" s="1"/>
  <c r="K585" i="11"/>
  <c r="M585" i="11" s="1"/>
  <c r="L585" i="11"/>
  <c r="N585" i="11" s="1"/>
  <c r="L635" i="11"/>
  <c r="N635" i="11" s="1"/>
  <c r="K787" i="11"/>
  <c r="M787" i="11" s="1"/>
  <c r="L787" i="11"/>
  <c r="N787" i="11" s="1"/>
  <c r="K755" i="11"/>
  <c r="M755" i="11" s="1"/>
  <c r="L755" i="11"/>
  <c r="N755" i="11" s="1"/>
  <c r="K723" i="11"/>
  <c r="M723" i="11" s="1"/>
  <c r="L723" i="11"/>
  <c r="N723" i="11" s="1"/>
  <c r="K691" i="11"/>
  <c r="M691" i="11" s="1"/>
  <c r="L691" i="11"/>
  <c r="N691" i="11" s="1"/>
  <c r="K659" i="11"/>
  <c r="M659" i="11" s="1"/>
  <c r="L659" i="11"/>
  <c r="N659" i="11" s="1"/>
  <c r="L795" i="11"/>
  <c r="N795" i="11" s="1"/>
  <c r="K795" i="11"/>
  <c r="M795" i="11" s="1"/>
  <c r="L763" i="11"/>
  <c r="N763" i="11" s="1"/>
  <c r="K763" i="11"/>
  <c r="M763" i="11" s="1"/>
  <c r="L731" i="11"/>
  <c r="N731" i="11" s="1"/>
  <c r="K731" i="11"/>
  <c r="M731" i="11" s="1"/>
  <c r="L699" i="11"/>
  <c r="N699" i="11" s="1"/>
  <c r="K699" i="11"/>
  <c r="M699" i="11" s="1"/>
  <c r="L667" i="11"/>
  <c r="N667" i="11" s="1"/>
  <c r="K667" i="11"/>
  <c r="M667" i="11" s="1"/>
  <c r="K567" i="11"/>
  <c r="M567" i="11" s="1"/>
  <c r="L567" i="11"/>
  <c r="N567" i="11" s="1"/>
  <c r="L806" i="11"/>
  <c r="N806" i="11" s="1"/>
  <c r="K806" i="11"/>
  <c r="M806" i="11" s="1"/>
  <c r="L758" i="11"/>
  <c r="N758" i="11" s="1"/>
  <c r="K758" i="11"/>
  <c r="M758" i="11" s="1"/>
  <c r="L604" i="11"/>
  <c r="N604" i="11" s="1"/>
  <c r="K604" i="11"/>
  <c r="M604" i="11" s="1"/>
  <c r="L742" i="11"/>
  <c r="N742" i="11" s="1"/>
  <c r="K742" i="11"/>
  <c r="M742" i="11" s="1"/>
  <c r="L694" i="11"/>
  <c r="N694" i="11" s="1"/>
  <c r="K694" i="11"/>
  <c r="M694" i="11" s="1"/>
  <c r="K670" i="11"/>
  <c r="M670" i="11" s="1"/>
  <c r="L670" i="11"/>
  <c r="N670" i="11" s="1"/>
  <c r="L564" i="11"/>
  <c r="N564" i="11" s="1"/>
  <c r="K814" i="11"/>
  <c r="M814" i="11" s="1"/>
  <c r="L814" i="11"/>
  <c r="N814" i="11" s="1"/>
  <c r="K798" i="11"/>
  <c r="M798" i="11" s="1"/>
  <c r="L798" i="11"/>
  <c r="N798" i="11" s="1"/>
  <c r="K782" i="11"/>
  <c r="M782" i="11" s="1"/>
  <c r="L782" i="11"/>
  <c r="N782" i="11" s="1"/>
  <c r="L736" i="11"/>
  <c r="N736" i="11" s="1"/>
  <c r="K736" i="11"/>
  <c r="M736" i="11" s="1"/>
  <c r="L730" i="11"/>
  <c r="N730" i="11" s="1"/>
  <c r="K730" i="11"/>
  <c r="M730" i="11" s="1"/>
  <c r="K686" i="11"/>
  <c r="M686" i="11" s="1"/>
  <c r="L686" i="11"/>
  <c r="N686" i="11" s="1"/>
  <c r="L654" i="11"/>
  <c r="N654" i="11" s="1"/>
  <c r="K804" i="11"/>
  <c r="M804" i="11" s="1"/>
  <c r="L804" i="11"/>
  <c r="N804" i="11" s="1"/>
  <c r="L754" i="11"/>
  <c r="N754" i="11" s="1"/>
  <c r="K754" i="11"/>
  <c r="M754" i="11" s="1"/>
  <c r="L712" i="11"/>
  <c r="N712" i="11" s="1"/>
  <c r="K712" i="11"/>
  <c r="M712" i="11" s="1"/>
  <c r="L696" i="11"/>
  <c r="N696" i="11" s="1"/>
  <c r="K696" i="11"/>
  <c r="M696" i="11" s="1"/>
  <c r="K692" i="11"/>
  <c r="M692" i="11" s="1"/>
  <c r="L692" i="11"/>
  <c r="N692" i="11" s="1"/>
  <c r="L664" i="11"/>
  <c r="N664" i="11" s="1"/>
  <c r="K664" i="11"/>
  <c r="M664" i="11" s="1"/>
  <c r="K714" i="11"/>
  <c r="M714" i="11" s="1"/>
  <c r="L714" i="11"/>
  <c r="N714" i="11" s="1"/>
  <c r="L706" i="11"/>
  <c r="N706" i="11" s="1"/>
  <c r="K706" i="11"/>
  <c r="M706" i="11" s="1"/>
  <c r="K682" i="11"/>
  <c r="M682" i="11" s="1"/>
  <c r="L682" i="11"/>
  <c r="N682" i="11" s="1"/>
  <c r="L674" i="11"/>
  <c r="N674" i="11" s="1"/>
  <c r="K674" i="11"/>
  <c r="M674" i="11" s="1"/>
  <c r="K666" i="11"/>
  <c r="M666" i="11" s="1"/>
  <c r="L666" i="11"/>
  <c r="N666" i="11" s="1"/>
  <c r="L776" i="11"/>
  <c r="N776" i="11" s="1"/>
  <c r="K776" i="11"/>
  <c r="M776" i="11" s="1"/>
  <c r="K772" i="11"/>
  <c r="M772" i="11" s="1"/>
  <c r="L772" i="11"/>
  <c r="N772" i="11" s="1"/>
  <c r="K740" i="11"/>
  <c r="M740" i="11" s="1"/>
  <c r="L740" i="11"/>
  <c r="N740" i="11" s="1"/>
  <c r="K656" i="11"/>
  <c r="M656" i="11" s="1"/>
  <c r="L656" i="11"/>
  <c r="N656" i="11" s="1"/>
  <c r="K752" i="11"/>
  <c r="M752" i="11" s="1"/>
  <c r="L752" i="11"/>
  <c r="N752" i="11" s="1"/>
  <c r="L618" i="11"/>
  <c r="N618" i="11" s="1"/>
  <c r="K618" i="11"/>
  <c r="M618" i="11" s="1"/>
  <c r="L668" i="11"/>
  <c r="N668" i="11" s="1"/>
  <c r="K668" i="11"/>
  <c r="M668" i="11" s="1"/>
  <c r="K728" i="11"/>
  <c r="M728" i="11" s="1"/>
  <c r="L728" i="11"/>
  <c r="N728" i="11" s="1"/>
  <c r="K676" i="11"/>
  <c r="M676" i="11" s="1"/>
  <c r="L676" i="11"/>
  <c r="N676" i="11" s="1"/>
  <c r="K762" i="11"/>
  <c r="M762" i="11" s="1"/>
  <c r="L762" i="11"/>
  <c r="N762" i="11" s="1"/>
  <c r="L716" i="11"/>
  <c r="N716" i="11" s="1"/>
  <c r="K716" i="11"/>
  <c r="M716" i="11" s="1"/>
  <c r="K748" i="11"/>
  <c r="M748" i="11" s="1"/>
  <c r="L748" i="11"/>
  <c r="N748" i="11" s="1"/>
  <c r="K724" i="11"/>
  <c r="M724" i="11" s="1"/>
  <c r="L724" i="11"/>
  <c r="N724" i="11" s="1"/>
  <c r="K718" i="11"/>
  <c r="M718" i="11" s="1"/>
  <c r="L718" i="11"/>
  <c r="N718" i="11" s="1"/>
  <c r="K704" i="11"/>
  <c r="M704" i="11" s="1"/>
  <c r="L704" i="11"/>
  <c r="N704" i="11" s="1"/>
  <c r="K672" i="11"/>
  <c r="M672" i="11" s="1"/>
  <c r="L672" i="11"/>
  <c r="N672" i="11" s="1"/>
  <c r="L652" i="11"/>
  <c r="N652" i="11" s="1"/>
  <c r="K652" i="11"/>
  <c r="M652" i="11" s="1"/>
  <c r="K633" i="11"/>
  <c r="M633" i="11" s="1"/>
  <c r="L770" i="11"/>
  <c r="N770" i="11" s="1"/>
  <c r="K770" i="11"/>
  <c r="M770" i="11" s="1"/>
  <c r="L750" i="11"/>
  <c r="N750" i="11" s="1"/>
  <c r="K750" i="11"/>
  <c r="M750" i="11" s="1"/>
  <c r="E741" i="9"/>
  <c r="E740" i="9"/>
  <c r="E739" i="9"/>
  <c r="E738" i="9"/>
  <c r="E737" i="9"/>
  <c r="E736" i="9"/>
  <c r="E735" i="9"/>
  <c r="E734" i="9"/>
  <c r="E733" i="9"/>
  <c r="E732" i="9"/>
  <c r="E731" i="9"/>
  <c r="E730" i="9"/>
  <c r="E729" i="9"/>
  <c r="E728" i="9"/>
  <c r="E727" i="9"/>
  <c r="E726" i="9"/>
  <c r="E725" i="9"/>
  <c r="E724" i="9"/>
  <c r="E723" i="9"/>
  <c r="E722" i="9"/>
  <c r="E721" i="9"/>
  <c r="E720" i="9"/>
  <c r="E719" i="9"/>
  <c r="E718" i="9"/>
  <c r="E717" i="9"/>
  <c r="E716" i="9"/>
  <c r="E715" i="9"/>
  <c r="E714" i="9"/>
  <c r="E713" i="9"/>
  <c r="E712" i="9"/>
  <c r="E711" i="9"/>
  <c r="E710" i="9"/>
  <c r="E709" i="9"/>
  <c r="E708" i="9"/>
  <c r="E707" i="9"/>
  <c r="E706" i="9"/>
  <c r="E705" i="9"/>
  <c r="E704" i="9"/>
  <c r="E703" i="9"/>
  <c r="E702" i="9"/>
  <c r="E701" i="9"/>
  <c r="E700" i="9"/>
  <c r="E699" i="9"/>
  <c r="E698" i="9"/>
  <c r="E697" i="9"/>
  <c r="E696" i="9"/>
  <c r="E695" i="9"/>
  <c r="E694" i="9"/>
  <c r="E693" i="9"/>
  <c r="E692" i="9"/>
  <c r="E691" i="9"/>
  <c r="E690" i="9"/>
  <c r="E689" i="9"/>
  <c r="E688" i="9"/>
  <c r="E687" i="9"/>
  <c r="E686" i="9"/>
  <c r="E685" i="9"/>
  <c r="E684" i="9"/>
  <c r="E683" i="9"/>
  <c r="E682" i="9"/>
  <c r="E681" i="9"/>
  <c r="E680" i="9"/>
  <c r="E679" i="9"/>
  <c r="E678" i="9"/>
  <c r="E677" i="9"/>
  <c r="E676" i="9"/>
  <c r="E675" i="9"/>
  <c r="E674" i="9"/>
  <c r="E673" i="9"/>
  <c r="E672" i="9"/>
  <c r="E671" i="9"/>
  <c r="E670" i="9"/>
  <c r="E669" i="9"/>
  <c r="E668" i="9"/>
  <c r="E667" i="9"/>
  <c r="E666" i="9"/>
  <c r="E665" i="9"/>
  <c r="E664" i="9"/>
  <c r="E663" i="9"/>
  <c r="E662" i="9"/>
  <c r="E661" i="9"/>
  <c r="E660" i="9"/>
  <c r="E659" i="9"/>
  <c r="E658" i="9"/>
  <c r="E657" i="9"/>
  <c r="E656" i="9"/>
  <c r="E655" i="9"/>
  <c r="E654" i="9"/>
  <c r="E653" i="9"/>
  <c r="E652" i="9"/>
  <c r="E651" i="9"/>
  <c r="E650" i="9"/>
  <c r="E649" i="9"/>
  <c r="E648" i="9"/>
  <c r="E647" i="9"/>
  <c r="E646" i="9"/>
  <c r="E645" i="9"/>
  <c r="E644" i="9"/>
  <c r="E643" i="9"/>
  <c r="E642" i="9"/>
  <c r="E641" i="9"/>
  <c r="E640" i="9"/>
  <c r="E639" i="9"/>
  <c r="E638" i="9"/>
  <c r="E637" i="9"/>
  <c r="E636" i="9"/>
  <c r="E635" i="9"/>
  <c r="E634" i="9"/>
  <c r="E633" i="9"/>
  <c r="E632" i="9"/>
  <c r="E631" i="9"/>
  <c r="E630" i="9"/>
  <c r="E629" i="9"/>
  <c r="E628" i="9"/>
  <c r="E627" i="9"/>
  <c r="E626" i="9"/>
  <c r="E625" i="9"/>
  <c r="E624" i="9"/>
  <c r="E623" i="9"/>
  <c r="E622" i="9"/>
  <c r="E621" i="9"/>
  <c r="E620" i="9"/>
  <c r="E619" i="9"/>
  <c r="E618" i="9"/>
  <c r="E617" i="9"/>
  <c r="E616" i="9"/>
  <c r="E615" i="9"/>
  <c r="E614" i="9"/>
  <c r="E613" i="9"/>
  <c r="E612" i="9"/>
  <c r="E611" i="9"/>
  <c r="E610" i="9"/>
  <c r="E609" i="9"/>
  <c r="E608" i="9"/>
  <c r="E607" i="9"/>
  <c r="E606" i="9"/>
  <c r="E605" i="9"/>
  <c r="E604" i="9"/>
  <c r="E603" i="9"/>
  <c r="E602" i="9"/>
  <c r="E601" i="9"/>
  <c r="E600" i="9"/>
  <c r="E599" i="9"/>
  <c r="E598" i="9"/>
  <c r="E597" i="9"/>
  <c r="E596" i="9"/>
  <c r="E595" i="9"/>
  <c r="E594" i="9"/>
  <c r="E593" i="9"/>
  <c r="E592" i="9"/>
  <c r="E591" i="9"/>
  <c r="E590" i="9"/>
  <c r="E589" i="9"/>
  <c r="E588" i="9"/>
  <c r="E587" i="9"/>
  <c r="E586" i="9"/>
  <c r="E585" i="9"/>
  <c r="E584" i="9"/>
  <c r="E583" i="9"/>
  <c r="E582" i="9"/>
  <c r="E581" i="9"/>
  <c r="E580" i="9"/>
  <c r="E579" i="9"/>
  <c r="E578" i="9"/>
  <c r="E577" i="9"/>
  <c r="E576" i="9"/>
  <c r="E575" i="9"/>
  <c r="E574" i="9"/>
  <c r="E573" i="9"/>
  <c r="E572" i="9"/>
  <c r="E571" i="9"/>
  <c r="E570" i="9"/>
  <c r="E569" i="9"/>
  <c r="E568" i="9"/>
  <c r="E567" i="9"/>
  <c r="E566" i="9"/>
  <c r="E565" i="9"/>
  <c r="E564" i="9"/>
  <c r="E563" i="9"/>
  <c r="E562" i="9"/>
  <c r="E561" i="9"/>
  <c r="E560" i="9"/>
  <c r="L662" i="11"/>
  <c r="N662" i="11" s="1"/>
  <c r="K662" i="11"/>
  <c r="M662" i="11" s="1"/>
  <c r="K778" i="11"/>
  <c r="M778" i="11" s="1"/>
  <c r="L778" i="11"/>
  <c r="N778" i="11" s="1"/>
  <c r="L726" i="11"/>
  <c r="N726" i="11" s="1"/>
  <c r="K726" i="11"/>
  <c r="M726" i="11" s="1"/>
  <c r="K756" i="11"/>
  <c r="M756" i="11" s="1"/>
  <c r="L756" i="11"/>
  <c r="N756" i="11" s="1"/>
  <c r="L811" i="11"/>
  <c r="N811" i="11" s="1"/>
  <c r="E802" i="11"/>
  <c r="L802" i="11"/>
  <c r="N802" i="11" s="1"/>
  <c r="L800" i="11"/>
  <c r="N800" i="11" s="1"/>
  <c r="L818" i="11"/>
  <c r="N818" i="11" s="1"/>
  <c r="F807" i="11"/>
  <c r="L801" i="11"/>
  <c r="N801" i="11" s="1"/>
  <c r="Q978" i="4"/>
  <c r="Q148" i="4"/>
  <c r="N148" i="4"/>
  <c r="R148" i="4" s="1"/>
  <c r="Q772" i="4"/>
  <c r="T772" i="4" s="1"/>
  <c r="P772" i="4"/>
  <c r="S772" i="4" s="1"/>
  <c r="N780" i="4"/>
  <c r="R780" i="4" s="1"/>
  <c r="Q780" i="4"/>
  <c r="Q132" i="4"/>
  <c r="N132" i="4"/>
  <c r="R132" i="4" s="1"/>
  <c r="P648" i="4"/>
  <c r="N648" i="4"/>
  <c r="R648" i="4" s="1"/>
  <c r="P656" i="4"/>
  <c r="N656" i="4"/>
  <c r="R656" i="4" s="1"/>
  <c r="N24" i="4"/>
  <c r="R24" i="4" s="1"/>
  <c r="P24" i="4"/>
  <c r="P172" i="4"/>
  <c r="N172" i="4"/>
  <c r="R172" i="4" s="1"/>
  <c r="Q670" i="4"/>
  <c r="N714" i="4"/>
  <c r="R714" i="4" s="1"/>
  <c r="N94" i="4"/>
  <c r="R94" i="4" s="1"/>
  <c r="P94" i="4"/>
  <c r="Q954" i="4"/>
  <c r="N954" i="4"/>
  <c r="R954" i="4" s="1"/>
  <c r="N977" i="4"/>
  <c r="P977" i="4"/>
  <c r="Q976" i="4"/>
  <c r="F972" i="4"/>
  <c r="P944" i="4"/>
  <c r="I999" i="4"/>
  <c r="I995" i="4"/>
  <c r="I970" i="4"/>
  <c r="D908" i="4"/>
  <c r="E908" i="4"/>
  <c r="F908" i="4"/>
  <c r="E876" i="4"/>
  <c r="E928" i="4"/>
  <c r="F928" i="4"/>
  <c r="D928" i="4"/>
  <c r="I954" i="4"/>
  <c r="E942" i="4"/>
  <c r="I968" i="4"/>
  <c r="H979" i="4"/>
  <c r="AR944" i="4"/>
  <c r="F944" i="4" s="1"/>
  <c r="E938" i="4"/>
  <c r="H959" i="4"/>
  <c r="H958" i="4"/>
  <c r="J976" i="4"/>
  <c r="G921" i="4"/>
  <c r="D921" i="4"/>
  <c r="H943" i="4"/>
  <c r="G971" i="4"/>
  <c r="G885" i="4"/>
  <c r="F885" i="4"/>
  <c r="I993" i="4"/>
  <c r="I953" i="4"/>
  <c r="I996" i="4"/>
  <c r="I997" i="4"/>
  <c r="E956" i="4"/>
  <c r="F918" i="4"/>
  <c r="D918" i="4"/>
  <c r="G877" i="4"/>
  <c r="AR979" i="4"/>
  <c r="D893" i="4"/>
  <c r="AR959" i="4"/>
  <c r="G959" i="4" s="1"/>
  <c r="AR1001" i="4"/>
  <c r="E1001" i="4" s="1"/>
  <c r="AR980" i="4"/>
  <c r="AR976" i="4"/>
  <c r="G976" i="4" s="1"/>
  <c r="AR977" i="4"/>
  <c r="J945" i="4"/>
  <c r="AR945" i="4"/>
  <c r="F100" i="2"/>
  <c r="O100" i="2" s="1"/>
  <c r="E100" i="2"/>
  <c r="N100" i="2" s="1"/>
  <c r="S573" i="4"/>
  <c r="P938" i="4"/>
  <c r="P110" i="4"/>
  <c r="S110" i="4" s="1"/>
  <c r="U110" i="4" s="1"/>
  <c r="Q997" i="4"/>
  <c r="P716" i="4"/>
  <c r="P702" i="4"/>
  <c r="N660" i="4"/>
  <c r="R660" i="4" s="1"/>
  <c r="N644" i="4"/>
  <c r="R644" i="4" s="1"/>
  <c r="Q578" i="4"/>
  <c r="N960" i="4"/>
  <c r="R960" i="4" s="1"/>
  <c r="N944" i="4"/>
  <c r="R944" i="4" s="1"/>
  <c r="P132" i="4"/>
  <c r="N515" i="4"/>
  <c r="R515" i="4" s="1"/>
  <c r="P643" i="4"/>
  <c r="N643" i="4"/>
  <c r="R643" i="4" s="1"/>
  <c r="Q671" i="4"/>
  <c r="N671" i="4"/>
  <c r="R671" i="4" s="1"/>
  <c r="Q632" i="4"/>
  <c r="N632" i="4"/>
  <c r="R632" i="4" s="1"/>
  <c r="P664" i="4"/>
  <c r="N664" i="4"/>
  <c r="R664" i="4" s="1"/>
  <c r="P991" i="4"/>
  <c r="Q45" i="4"/>
  <c r="P45" i="4"/>
  <c r="P59" i="4"/>
  <c r="Q116" i="4"/>
  <c r="N116" i="4"/>
  <c r="R116" i="4" s="1"/>
  <c r="N574" i="4"/>
  <c r="R574" i="4" s="1"/>
  <c r="N596" i="4"/>
  <c r="R596" i="4" s="1"/>
  <c r="P904" i="4"/>
  <c r="N912" i="4"/>
  <c r="R912" i="4" s="1"/>
  <c r="N968" i="4"/>
  <c r="R968" i="4" s="1"/>
  <c r="Q59" i="4"/>
  <c r="Q142" i="4"/>
  <c r="Q549" i="4"/>
  <c r="P549" i="4"/>
  <c r="F986" i="4"/>
  <c r="E985" i="4"/>
  <c r="N951" i="4"/>
  <c r="R951" i="4" s="1"/>
  <c r="N948" i="4"/>
  <c r="R948" i="4" s="1"/>
  <c r="N935" i="4"/>
  <c r="R935" i="4" s="1"/>
  <c r="P914" i="4"/>
  <c r="N913" i="4"/>
  <c r="R913" i="4" s="1"/>
  <c r="Q911" i="4"/>
  <c r="P911" i="4"/>
  <c r="N910" i="4"/>
  <c r="Q850" i="4"/>
  <c r="P850" i="4"/>
  <c r="N848" i="4"/>
  <c r="R848" i="4" s="1"/>
  <c r="N845" i="4"/>
  <c r="R845" i="4" s="1"/>
  <c r="N844" i="4"/>
  <c r="R844" i="4" s="1"/>
  <c r="Q840" i="4"/>
  <c r="P839" i="4"/>
  <c r="Q836" i="4"/>
  <c r="T836" i="4" s="1"/>
  <c r="P836" i="4"/>
  <c r="S836" i="4" s="1"/>
  <c r="U836" i="4" s="1"/>
  <c r="N835" i="4"/>
  <c r="R835" i="4" s="1"/>
  <c r="Q738" i="4"/>
  <c r="N737" i="4"/>
  <c r="R737" i="4" s="1"/>
  <c r="P735" i="4"/>
  <c r="Q734" i="4"/>
  <c r="Q732" i="4"/>
  <c r="N728" i="4"/>
  <c r="R728" i="4" s="1"/>
  <c r="Q724" i="4"/>
  <c r="N722" i="4"/>
  <c r="P720" i="4"/>
  <c r="P719" i="4"/>
  <c r="N719" i="4"/>
  <c r="R719" i="4" s="1"/>
  <c r="N718" i="4"/>
  <c r="R718" i="4" s="1"/>
  <c r="Q710" i="4"/>
  <c r="P710" i="4"/>
  <c r="N707" i="4"/>
  <c r="R707" i="4" s="1"/>
  <c r="P620" i="4"/>
  <c r="N610" i="4"/>
  <c r="R610" i="4" s="1"/>
  <c r="N604" i="4"/>
  <c r="R604" i="4" s="1"/>
  <c r="N603" i="4"/>
  <c r="R603" i="4" s="1"/>
  <c r="P602" i="4"/>
  <c r="P600" i="4"/>
  <c r="P599" i="4"/>
  <c r="S599" i="4" s="1"/>
  <c r="U599" i="4" s="1"/>
  <c r="N597" i="4"/>
  <c r="R597" i="4" s="1"/>
  <c r="P596" i="4"/>
  <c r="Q595" i="4"/>
  <c r="P592" i="4"/>
  <c r="N591" i="4"/>
  <c r="R591" i="4" s="1"/>
  <c r="P588" i="4"/>
  <c r="P587" i="4"/>
  <c r="Q584" i="4"/>
  <c r="P580" i="4"/>
  <c r="Q535" i="4"/>
  <c r="Q533" i="4"/>
  <c r="P495" i="4"/>
  <c r="N489" i="4"/>
  <c r="R489" i="4" s="1"/>
  <c r="P489" i="4"/>
  <c r="N479" i="4"/>
  <c r="R479" i="4" s="1"/>
  <c r="P419" i="4"/>
  <c r="P416" i="4"/>
  <c r="P141" i="4"/>
  <c r="Q140" i="4"/>
  <c r="P140" i="4"/>
  <c r="S140" i="4" s="1"/>
  <c r="U140" i="4" s="1"/>
  <c r="P125" i="4"/>
  <c r="Q124" i="4"/>
  <c r="P124" i="4"/>
  <c r="S124" i="4" s="1"/>
  <c r="U124" i="4" s="1"/>
  <c r="Q109" i="4"/>
  <c r="Q93" i="4"/>
  <c r="P93" i="4"/>
  <c r="P80" i="4"/>
  <c r="S80" i="4" s="1"/>
  <c r="Q77" i="4"/>
  <c r="N77" i="4"/>
  <c r="R77" i="4" s="1"/>
  <c r="P62" i="4"/>
  <c r="N60" i="4"/>
  <c r="R60" i="4" s="1"/>
  <c r="Q60" i="4"/>
  <c r="Q36" i="4"/>
  <c r="N36" i="4"/>
  <c r="R36" i="4" s="1"/>
  <c r="P14" i="4"/>
  <c r="P13" i="4"/>
  <c r="N12" i="4"/>
  <c r="R12" i="4" s="1"/>
  <c r="N569" i="4"/>
  <c r="R569" i="4" s="1"/>
  <c r="Q907" i="4"/>
  <c r="N580" i="4"/>
  <c r="R580" i="4" s="1"/>
  <c r="Q588" i="4"/>
  <c r="N594" i="4"/>
  <c r="R594" i="4" s="1"/>
  <c r="N598" i="4"/>
  <c r="Q61" i="4"/>
  <c r="Q397" i="4"/>
  <c r="T397" i="4" s="1"/>
  <c r="P433" i="4"/>
  <c r="N383" i="4"/>
  <c r="R383" i="4" s="1"/>
  <c r="N834" i="4"/>
  <c r="R834" i="4" s="1"/>
  <c r="N17" i="4"/>
  <c r="R17" i="4" s="1"/>
  <c r="N570" i="4"/>
  <c r="R570" i="4" s="1"/>
  <c r="Q156" i="4"/>
  <c r="E931" i="4"/>
  <c r="N832" i="4"/>
  <c r="R832" i="4" s="1"/>
  <c r="P820" i="4"/>
  <c r="P807" i="4"/>
  <c r="N806" i="4"/>
  <c r="R806" i="4" s="1"/>
  <c r="N801" i="4"/>
  <c r="R801" i="4" s="1"/>
  <c r="N800" i="4"/>
  <c r="P797" i="4"/>
  <c r="S797" i="4" s="1"/>
  <c r="U797" i="4" s="1"/>
  <c r="N767" i="4"/>
  <c r="R767" i="4" s="1"/>
  <c r="Q748" i="4"/>
  <c r="Q744" i="4"/>
  <c r="P743" i="4"/>
  <c r="P741" i="4"/>
  <c r="Q740" i="4"/>
  <c r="P737" i="4"/>
  <c r="N733" i="4"/>
  <c r="R733" i="4" s="1"/>
  <c r="Q701" i="4"/>
  <c r="T701" i="4" s="1"/>
  <c r="P697" i="4"/>
  <c r="Q694" i="4"/>
  <c r="Q687" i="4"/>
  <c r="N680" i="4"/>
  <c r="R680" i="4" s="1"/>
  <c r="N676" i="4"/>
  <c r="R676" i="4" s="1"/>
  <c r="Q674" i="4"/>
  <c r="N627" i="4"/>
  <c r="R627" i="4" s="1"/>
  <c r="Q625" i="4"/>
  <c r="T625" i="4" s="1"/>
  <c r="N624" i="4"/>
  <c r="R624" i="4" s="1"/>
  <c r="Q623" i="4"/>
  <c r="N617" i="4"/>
  <c r="R617" i="4" s="1"/>
  <c r="N612" i="4"/>
  <c r="R612" i="4" s="1"/>
  <c r="Q610" i="4"/>
  <c r="T610" i="4" s="1"/>
  <c r="P609" i="4"/>
  <c r="N608" i="4"/>
  <c r="R608" i="4" s="1"/>
  <c r="P523" i="4"/>
  <c r="N495" i="4"/>
  <c r="R495" i="4" s="1"/>
  <c r="Q151" i="4"/>
  <c r="P135" i="4"/>
  <c r="P127" i="4"/>
  <c r="P119" i="4"/>
  <c r="P111" i="4"/>
  <c r="Q65" i="4"/>
  <c r="P64" i="4"/>
  <c r="N51" i="4"/>
  <c r="R51" i="4" s="1"/>
  <c r="N50" i="4"/>
  <c r="R50" i="4" s="1"/>
  <c r="D836" i="5"/>
  <c r="G836" i="5" s="1"/>
  <c r="D828" i="5"/>
  <c r="G828" i="5" s="1"/>
  <c r="D820" i="5"/>
  <c r="G820" i="5" s="1"/>
  <c r="D808" i="5"/>
  <c r="E808" i="5" s="1"/>
  <c r="D806" i="5"/>
  <c r="E806" i="5" s="1"/>
  <c r="D802" i="5"/>
  <c r="I802" i="5" s="1"/>
  <c r="D798" i="5"/>
  <c r="I798" i="5" s="1"/>
  <c r="D794" i="5"/>
  <c r="I794" i="5" s="1"/>
  <c r="D790" i="5"/>
  <c r="I790" i="5" s="1"/>
  <c r="D787" i="5"/>
  <c r="E787" i="5" s="1"/>
  <c r="D786" i="5"/>
  <c r="I786" i="5" s="1"/>
  <c r="D783" i="5"/>
  <c r="G783" i="5" s="1"/>
  <c r="D778" i="5"/>
  <c r="I778" i="5" s="1"/>
  <c r="D774" i="5"/>
  <c r="I774" i="5" s="1"/>
  <c r="D770" i="5"/>
  <c r="E770" i="5" s="1"/>
  <c r="D766" i="5"/>
  <c r="I766" i="5" s="1"/>
  <c r="D762" i="5"/>
  <c r="I762" i="5" s="1"/>
  <c r="D758" i="5"/>
  <c r="I758" i="5" s="1"/>
  <c r="D754" i="5"/>
  <c r="E754" i="5" s="1"/>
  <c r="D750" i="5"/>
  <c r="I750" i="5" s="1"/>
  <c r="D747" i="5"/>
  <c r="E747" i="5" s="1"/>
  <c r="D744" i="5"/>
  <c r="F744" i="5" s="1"/>
  <c r="D717" i="5"/>
  <c r="I717" i="5" s="1"/>
  <c r="D701" i="5"/>
  <c r="I701" i="5" s="1"/>
  <c r="D685" i="5"/>
  <c r="I685" i="5" s="1"/>
  <c r="D661" i="5"/>
  <c r="G661" i="5" s="1"/>
  <c r="D657" i="5"/>
  <c r="G657" i="5" s="1"/>
  <c r="D645" i="5"/>
  <c r="D641" i="5"/>
  <c r="I641" i="5" s="1"/>
  <c r="D625" i="5"/>
  <c r="E625" i="5" s="1"/>
  <c r="D617" i="5"/>
  <c r="E617" i="5" s="1"/>
  <c r="D576" i="5"/>
  <c r="F576" i="5" s="1"/>
  <c r="D554" i="5"/>
  <c r="D548" i="5"/>
  <c r="G548" i="5" s="1"/>
  <c r="D546" i="5"/>
  <c r="F546" i="5" s="1"/>
  <c r="D540" i="5"/>
  <c r="F540" i="5" s="1"/>
  <c r="D516" i="5"/>
  <c r="D496" i="5"/>
  <c r="F496" i="5" s="1"/>
  <c r="D318" i="5"/>
  <c r="G318" i="5" s="1"/>
  <c r="D178" i="5"/>
  <c r="D172" i="5"/>
  <c r="I172" i="5" s="1"/>
  <c r="D162" i="5"/>
  <c r="D146" i="5"/>
  <c r="G146" i="5" s="1"/>
  <c r="J147" i="2" s="1"/>
  <c r="D144" i="5"/>
  <c r="F144" i="5" s="1"/>
  <c r="I145" i="2" s="1"/>
  <c r="D140" i="5"/>
  <c r="I140" i="5" s="1"/>
  <c r="D138" i="5"/>
  <c r="G138" i="5" s="1"/>
  <c r="J139" i="2" s="1"/>
  <c r="D132" i="5"/>
  <c r="I132" i="5" s="1"/>
  <c r="D130" i="5"/>
  <c r="G130" i="5" s="1"/>
  <c r="J131" i="2" s="1"/>
  <c r="D124" i="5"/>
  <c r="I124" i="5" s="1"/>
  <c r="D122" i="5"/>
  <c r="G122" i="5" s="1"/>
  <c r="J123" i="2" s="1"/>
  <c r="D116" i="5"/>
  <c r="I116" i="5" s="1"/>
  <c r="D114" i="5"/>
  <c r="G114" i="5" s="1"/>
  <c r="J115" i="2" s="1"/>
  <c r="D42" i="5"/>
  <c r="F42" i="5" s="1"/>
  <c r="I43" i="2" s="1"/>
  <c r="D22" i="5"/>
  <c r="D12" i="5"/>
  <c r="D6" i="5"/>
  <c r="G902" i="4"/>
  <c r="F902" i="4"/>
  <c r="E902" i="4"/>
  <c r="G910" i="4"/>
  <c r="D910" i="4"/>
  <c r="F910" i="4"/>
  <c r="E910" i="4"/>
  <c r="D872" i="4"/>
  <c r="F872" i="4"/>
  <c r="E872" i="4"/>
  <c r="D880" i="4"/>
  <c r="F880" i="4"/>
  <c r="E880" i="4"/>
  <c r="F888" i="4"/>
  <c r="D888" i="4"/>
  <c r="E979" i="4"/>
  <c r="F979" i="4"/>
  <c r="F959" i="4"/>
  <c r="D959" i="4"/>
  <c r="R631" i="4"/>
  <c r="R772" i="4"/>
  <c r="R928" i="4"/>
  <c r="S928" i="4"/>
  <c r="F975" i="4"/>
  <c r="E975" i="4"/>
  <c r="G975" i="4"/>
  <c r="G880" i="4"/>
  <c r="F940" i="4"/>
  <c r="D940" i="4"/>
  <c r="G961" i="4"/>
  <c r="F961" i="4"/>
  <c r="D961" i="4"/>
  <c r="D964" i="4"/>
  <c r="E964" i="4"/>
  <c r="D995" i="4"/>
  <c r="F995" i="4"/>
  <c r="F812" i="4"/>
  <c r="D812" i="4"/>
  <c r="G939" i="4"/>
  <c r="D939" i="4"/>
  <c r="F939" i="4"/>
  <c r="E959" i="4"/>
  <c r="G878" i="4"/>
  <c r="F878" i="4"/>
  <c r="D878" i="4"/>
  <c r="G886" i="4"/>
  <c r="D886" i="4"/>
  <c r="F886" i="4"/>
  <c r="G894" i="4"/>
  <c r="E894" i="4"/>
  <c r="E930" i="4"/>
  <c r="F930" i="4"/>
  <c r="D930" i="4"/>
  <c r="F904" i="4"/>
  <c r="E904" i="4"/>
  <c r="D904" i="4"/>
  <c r="E967" i="4"/>
  <c r="F967" i="4"/>
  <c r="D967" i="4"/>
  <c r="G909" i="4"/>
  <c r="E909" i="4"/>
  <c r="D909" i="4"/>
  <c r="F917" i="4"/>
  <c r="G917" i="4"/>
  <c r="G1001" i="4"/>
  <c r="G980" i="4"/>
  <c r="D980" i="4"/>
  <c r="F980" i="4"/>
  <c r="E980" i="4"/>
  <c r="E943" i="4"/>
  <c r="D943" i="4"/>
  <c r="G958" i="4"/>
  <c r="F958" i="4"/>
  <c r="E958" i="4"/>
  <c r="D984" i="4"/>
  <c r="F984" i="4"/>
  <c r="T599" i="4"/>
  <c r="S687" i="4"/>
  <c r="U687" i="4" s="1"/>
  <c r="T997" i="4"/>
  <c r="R910" i="4"/>
  <c r="S910" i="4"/>
  <c r="R789" i="4"/>
  <c r="S789" i="4"/>
  <c r="F137" i="2"/>
  <c r="O137" i="2" s="1"/>
  <c r="E137" i="2"/>
  <c r="N137" i="2" s="1"/>
  <c r="F129" i="2"/>
  <c r="O129" i="2" s="1"/>
  <c r="E129" i="2"/>
  <c r="N129" i="2" s="1"/>
  <c r="F121" i="2"/>
  <c r="O121" i="2" s="1"/>
  <c r="E121" i="2"/>
  <c r="N121" i="2" s="1"/>
  <c r="F113" i="2"/>
  <c r="O113" i="2" s="1"/>
  <c r="E113" i="2"/>
  <c r="N113" i="2" s="1"/>
  <c r="N736" i="4"/>
  <c r="R736" i="4" s="1"/>
  <c r="P736" i="4"/>
  <c r="N870" i="4"/>
  <c r="S870" i="4" s="1"/>
  <c r="N878" i="4"/>
  <c r="E878" i="4"/>
  <c r="Q884" i="4"/>
  <c r="T884" i="4" s="1"/>
  <c r="P884" i="4"/>
  <c r="S884" i="4" s="1"/>
  <c r="F142" i="5"/>
  <c r="I143" i="2" s="1"/>
  <c r="I142" i="5"/>
  <c r="G142" i="5"/>
  <c r="J143" i="2" s="1"/>
  <c r="Q543" i="4"/>
  <c r="P543" i="4"/>
  <c r="N543" i="4"/>
  <c r="R543" i="4" s="1"/>
  <c r="N614" i="4"/>
  <c r="R614" i="4" s="1"/>
  <c r="Q614" i="4"/>
  <c r="N626" i="4"/>
  <c r="R626" i="4" s="1"/>
  <c r="Q626" i="4"/>
  <c r="Q634" i="4"/>
  <c r="T634" i="4" s="1"/>
  <c r="P634" i="4"/>
  <c r="N670" i="4"/>
  <c r="R670" i="4" s="1"/>
  <c r="P670" i="4"/>
  <c r="N682" i="4"/>
  <c r="Q682" i="4"/>
  <c r="N726" i="4"/>
  <c r="R726" i="4" s="1"/>
  <c r="Q726" i="4"/>
  <c r="F24" i="5"/>
  <c r="I25" i="2" s="1"/>
  <c r="G24" i="5"/>
  <c r="J25" i="2" s="1"/>
  <c r="I24" i="5"/>
  <c r="F36" i="5"/>
  <c r="I37" i="2" s="1"/>
  <c r="I36" i="5"/>
  <c r="F41" i="2"/>
  <c r="O41" i="2" s="1"/>
  <c r="G41" i="2"/>
  <c r="P41" i="2" s="1"/>
  <c r="F822" i="5"/>
  <c r="M1001" i="4"/>
  <c r="J1001" i="4"/>
  <c r="N1001" i="4"/>
  <c r="R1001" i="4" s="1"/>
  <c r="D1001" i="4"/>
  <c r="M1000" i="4"/>
  <c r="J1000" i="4"/>
  <c r="N998" i="4"/>
  <c r="R998" i="4" s="1"/>
  <c r="P998" i="4"/>
  <c r="P997" i="4"/>
  <c r="S997" i="4" s="1"/>
  <c r="U997" i="4" s="1"/>
  <c r="E997" i="4"/>
  <c r="K988" i="4"/>
  <c r="AR988" i="4"/>
  <c r="G988" i="4" s="1"/>
  <c r="K987" i="4"/>
  <c r="N987" i="4" s="1"/>
  <c r="R987" i="4" s="1"/>
  <c r="H987" i="4"/>
  <c r="Q986" i="4"/>
  <c r="Q985" i="4"/>
  <c r="T985" i="4" s="1"/>
  <c r="P985" i="4"/>
  <c r="S985" i="4" s="1"/>
  <c r="D985" i="4"/>
  <c r="E984" i="4"/>
  <c r="P983" i="4"/>
  <c r="N983" i="4"/>
  <c r="R983" i="4" s="1"/>
  <c r="E983" i="4"/>
  <c r="P975" i="4"/>
  <c r="N975" i="4"/>
  <c r="R975" i="4" s="1"/>
  <c r="D975" i="4"/>
  <c r="M974" i="4"/>
  <c r="F974" i="4" s="1"/>
  <c r="J974" i="4"/>
  <c r="K974" i="4"/>
  <c r="P974" i="4" s="1"/>
  <c r="H974" i="4"/>
  <c r="K973" i="4"/>
  <c r="AR973" i="4"/>
  <c r="P972" i="4"/>
  <c r="S972" i="4" s="1"/>
  <c r="U972" i="4" s="1"/>
  <c r="D972" i="4"/>
  <c r="E971" i="4"/>
  <c r="P971" i="4"/>
  <c r="D971" i="4"/>
  <c r="Q970" i="4"/>
  <c r="P970" i="4"/>
  <c r="S970" i="4" s="1"/>
  <c r="K966" i="4"/>
  <c r="AR966" i="4"/>
  <c r="M964" i="4"/>
  <c r="P964" i="4" s="1"/>
  <c r="J964" i="4"/>
  <c r="L963" i="4"/>
  <c r="Q963" i="4" s="1"/>
  <c r="I963" i="4"/>
  <c r="Q958" i="4"/>
  <c r="T958" i="4" s="1"/>
  <c r="P958" i="4"/>
  <c r="S958" i="4" s="1"/>
  <c r="D958" i="4"/>
  <c r="E957" i="4"/>
  <c r="G957" i="4"/>
  <c r="M956" i="4"/>
  <c r="P956" i="4" s="1"/>
  <c r="J956" i="4"/>
  <c r="L955" i="4"/>
  <c r="Q955" i="4" s="1"/>
  <c r="I955" i="4"/>
  <c r="K950" i="4"/>
  <c r="AR950" i="4"/>
  <c r="G950" i="4" s="1"/>
  <c r="M949" i="4"/>
  <c r="J949" i="4"/>
  <c r="P948" i="4"/>
  <c r="S948" i="4" s="1"/>
  <c r="U948" i="4" s="1"/>
  <c r="L947" i="4"/>
  <c r="I947" i="4"/>
  <c r="M942" i="4"/>
  <c r="F942" i="4" s="1"/>
  <c r="J942" i="4"/>
  <c r="K942" i="4"/>
  <c r="H942" i="4"/>
  <c r="M941" i="4"/>
  <c r="F941" i="4" s="1"/>
  <c r="J941" i="4"/>
  <c r="L940" i="4"/>
  <c r="I940" i="4"/>
  <c r="L939" i="4"/>
  <c r="E939" i="4" s="1"/>
  <c r="I939" i="4"/>
  <c r="K934" i="4"/>
  <c r="AR934" i="4"/>
  <c r="G934" i="4" s="1"/>
  <c r="H934" i="4"/>
  <c r="M932" i="4"/>
  <c r="N932" i="4" s="1"/>
  <c r="R932" i="4" s="1"/>
  <c r="J932" i="4"/>
  <c r="D932" i="4"/>
  <c r="M926" i="4"/>
  <c r="J926" i="4"/>
  <c r="K926" i="4"/>
  <c r="AR926" i="4"/>
  <c r="H926" i="4"/>
  <c r="N924" i="4"/>
  <c r="R924" i="4" s="1"/>
  <c r="L923" i="4"/>
  <c r="I923" i="4"/>
  <c r="L921" i="4"/>
  <c r="Q921" i="4" s="1"/>
  <c r="I921" i="4"/>
  <c r="L920" i="4"/>
  <c r="Q920" i="4" s="1"/>
  <c r="I920" i="4"/>
  <c r="L919" i="4"/>
  <c r="I919" i="4"/>
  <c r="L918" i="4"/>
  <c r="I918" i="4"/>
  <c r="Q917" i="4"/>
  <c r="T917" i="4" s="1"/>
  <c r="P917" i="4"/>
  <c r="S917" i="4" s="1"/>
  <c r="U917" i="4" s="1"/>
  <c r="E917" i="4"/>
  <c r="L915" i="4"/>
  <c r="I915" i="4"/>
  <c r="N902" i="4"/>
  <c r="S902" i="4" s="1"/>
  <c r="D902" i="4"/>
  <c r="K901" i="4"/>
  <c r="AR901" i="4"/>
  <c r="M900" i="4"/>
  <c r="J900" i="4"/>
  <c r="K900" i="4"/>
  <c r="AR900" i="4"/>
  <c r="H900" i="4"/>
  <c r="M899" i="4"/>
  <c r="J899" i="4"/>
  <c r="K899" i="4"/>
  <c r="AR899" i="4"/>
  <c r="H899" i="4"/>
  <c r="M898" i="4"/>
  <c r="J898" i="4"/>
  <c r="K898" i="4"/>
  <c r="AR898" i="4"/>
  <c r="G898" i="4" s="1"/>
  <c r="K897" i="4"/>
  <c r="N897" i="4" s="1"/>
  <c r="R897" i="4" s="1"/>
  <c r="AR897" i="4"/>
  <c r="F897" i="4" s="1"/>
  <c r="H897" i="4"/>
  <c r="F896" i="4"/>
  <c r="N896" i="4"/>
  <c r="R896" i="4" s="1"/>
  <c r="D896" i="4"/>
  <c r="M895" i="4"/>
  <c r="J895" i="4"/>
  <c r="K895" i="4"/>
  <c r="AR895" i="4"/>
  <c r="H895" i="4"/>
  <c r="F894" i="4"/>
  <c r="N894" i="4"/>
  <c r="R894" i="4" s="1"/>
  <c r="D894" i="4"/>
  <c r="Q893" i="4"/>
  <c r="N893" i="4"/>
  <c r="R893" i="4" s="1"/>
  <c r="L892" i="4"/>
  <c r="I892" i="4"/>
  <c r="Q891" i="4"/>
  <c r="Q890" i="4"/>
  <c r="N890" i="4"/>
  <c r="R890" i="4" s="1"/>
  <c r="L889" i="4"/>
  <c r="I889" i="4"/>
  <c r="N888" i="4"/>
  <c r="R888" i="4" s="1"/>
  <c r="E888" i="4"/>
  <c r="N887" i="4"/>
  <c r="R887" i="4" s="1"/>
  <c r="Q887" i="4"/>
  <c r="P886" i="4"/>
  <c r="S886" i="4" s="1"/>
  <c r="U886" i="4" s="1"/>
  <c r="E886" i="4"/>
  <c r="L885" i="4"/>
  <c r="I885" i="4"/>
  <c r="L883" i="4"/>
  <c r="E883" i="4" s="1"/>
  <c r="I883" i="4"/>
  <c r="L881" i="4"/>
  <c r="I881" i="4"/>
  <c r="K868" i="4"/>
  <c r="M867" i="4"/>
  <c r="K867" i="4"/>
  <c r="K866" i="4"/>
  <c r="K865" i="4"/>
  <c r="M864" i="4"/>
  <c r="K864" i="4"/>
  <c r="M863" i="4"/>
  <c r="K863" i="4"/>
  <c r="Q862" i="4"/>
  <c r="N862" i="4"/>
  <c r="Q861" i="4"/>
  <c r="N861" i="4"/>
  <c r="R861" i="4" s="1"/>
  <c r="M860" i="4"/>
  <c r="L858" i="4"/>
  <c r="N857" i="4"/>
  <c r="R857" i="4" s="1"/>
  <c r="L856" i="4"/>
  <c r="L855" i="4"/>
  <c r="N855" i="4" s="1"/>
  <c r="R855" i="4" s="1"/>
  <c r="Q853" i="4"/>
  <c r="P853" i="4"/>
  <c r="L851" i="4"/>
  <c r="L849" i="4"/>
  <c r="P831" i="4"/>
  <c r="N831" i="4"/>
  <c r="R831" i="4" s="1"/>
  <c r="Q830" i="4"/>
  <c r="P830" i="4"/>
  <c r="S830" i="4" s="1"/>
  <c r="N829" i="4"/>
  <c r="R829" i="4" s="1"/>
  <c r="P829" i="4"/>
  <c r="N828" i="4"/>
  <c r="R828" i="4" s="1"/>
  <c r="N827" i="4"/>
  <c r="R827" i="4" s="1"/>
  <c r="N825" i="4"/>
  <c r="R825" i="4" s="1"/>
  <c r="N824" i="4"/>
  <c r="R824" i="4" s="1"/>
  <c r="P824" i="4"/>
  <c r="P823" i="4"/>
  <c r="N822" i="4"/>
  <c r="R822" i="4" s="1"/>
  <c r="P821" i="4"/>
  <c r="S821" i="4" s="1"/>
  <c r="U821" i="4" s="1"/>
  <c r="N818" i="4"/>
  <c r="R818" i="4" s="1"/>
  <c r="M816" i="4"/>
  <c r="Q816" i="4" s="1"/>
  <c r="J816" i="4"/>
  <c r="N813" i="4"/>
  <c r="R813" i="4" s="1"/>
  <c r="N812" i="4"/>
  <c r="R812" i="4" s="1"/>
  <c r="Q812" i="4"/>
  <c r="E812" i="4"/>
  <c r="N808" i="4"/>
  <c r="R808" i="4" s="1"/>
  <c r="P808" i="4"/>
  <c r="N805" i="4"/>
  <c r="R805" i="4" s="1"/>
  <c r="P805" i="4"/>
  <c r="Q802" i="4"/>
  <c r="T802" i="4" s="1"/>
  <c r="P802" i="4"/>
  <c r="Q768" i="4"/>
  <c r="P768" i="4"/>
  <c r="P765" i="4"/>
  <c r="S765" i="4" s="1"/>
  <c r="U765" i="4" s="1"/>
  <c r="Q764" i="4"/>
  <c r="N761" i="4"/>
  <c r="R761" i="4" s="1"/>
  <c r="Q760" i="4"/>
  <c r="P759" i="4"/>
  <c r="N757" i="4"/>
  <c r="R757" i="4" s="1"/>
  <c r="P757" i="4"/>
  <c r="Q756" i="4"/>
  <c r="Q752" i="4"/>
  <c r="N749" i="4"/>
  <c r="R749" i="4" s="1"/>
  <c r="N734" i="4"/>
  <c r="R734" i="4" s="1"/>
  <c r="P734" i="4"/>
  <c r="P700" i="4"/>
  <c r="N699" i="4"/>
  <c r="R699" i="4" s="1"/>
  <c r="Q697" i="4"/>
  <c r="N697" i="4"/>
  <c r="R697" i="4" s="1"/>
  <c r="P696" i="4"/>
  <c r="N695" i="4"/>
  <c r="R695" i="4" s="1"/>
  <c r="Q695" i="4"/>
  <c r="P695" i="4"/>
  <c r="N694" i="4"/>
  <c r="R694" i="4" s="1"/>
  <c r="P694" i="4"/>
  <c r="P693" i="4"/>
  <c r="Q691" i="4"/>
  <c r="P690" i="4"/>
  <c r="Q690" i="4"/>
  <c r="N686" i="4"/>
  <c r="R686" i="4" s="1"/>
  <c r="P686" i="4"/>
  <c r="Q684" i="4"/>
  <c r="P684" i="4"/>
  <c r="N684" i="4"/>
  <c r="R684" i="4" s="1"/>
  <c r="P683" i="4"/>
  <c r="N683" i="4"/>
  <c r="R683" i="4" s="1"/>
  <c r="N678" i="4"/>
  <c r="R678" i="4" s="1"/>
  <c r="Q678" i="4"/>
  <c r="N677" i="4"/>
  <c r="R677" i="4" s="1"/>
  <c r="P677" i="4"/>
  <c r="Q675" i="4"/>
  <c r="P675" i="4"/>
  <c r="N675" i="4"/>
  <c r="R675" i="4" s="1"/>
  <c r="Q673" i="4"/>
  <c r="N673" i="4"/>
  <c r="P635" i="4"/>
  <c r="N635" i="4"/>
  <c r="R635" i="4" s="1"/>
  <c r="Q633" i="4"/>
  <c r="N633" i="4"/>
  <c r="R633" i="4" s="1"/>
  <c r="Q629" i="4"/>
  <c r="N629" i="4"/>
  <c r="R629" i="4" s="1"/>
  <c r="P629" i="4"/>
  <c r="N628" i="4"/>
  <c r="R628" i="4" s="1"/>
  <c r="P627" i="4"/>
  <c r="Q627" i="4"/>
  <c r="P624" i="4"/>
  <c r="N621" i="4"/>
  <c r="R621" i="4" s="1"/>
  <c r="Q618" i="4"/>
  <c r="P618" i="4"/>
  <c r="Q616" i="4"/>
  <c r="N616" i="4"/>
  <c r="R616" i="4" s="1"/>
  <c r="P616" i="4"/>
  <c r="P615" i="4"/>
  <c r="N615" i="4"/>
  <c r="R615" i="4" s="1"/>
  <c r="Q613" i="4"/>
  <c r="N613" i="4"/>
  <c r="R613" i="4" s="1"/>
  <c r="P613" i="4"/>
  <c r="Q606" i="4"/>
  <c r="Q568" i="4"/>
  <c r="P568" i="4"/>
  <c r="N568" i="4"/>
  <c r="R568" i="4" s="1"/>
  <c r="Q566" i="4"/>
  <c r="N565" i="4"/>
  <c r="R565" i="4" s="1"/>
  <c r="N564" i="4"/>
  <c r="P564" i="4"/>
  <c r="Q563" i="4"/>
  <c r="N563" i="4"/>
  <c r="R563" i="4" s="1"/>
  <c r="Q562" i="4"/>
  <c r="P562" i="4"/>
  <c r="N562" i="4"/>
  <c r="R562" i="4" s="1"/>
  <c r="N561" i="4"/>
  <c r="R561" i="4" s="1"/>
  <c r="P561" i="4"/>
  <c r="N560" i="4"/>
  <c r="R560" i="4" s="1"/>
  <c r="Q560" i="4"/>
  <c r="P559" i="4"/>
  <c r="P558" i="4"/>
  <c r="P555" i="4"/>
  <c r="P551" i="4"/>
  <c r="Q551" i="4"/>
  <c r="Q541" i="4"/>
  <c r="N539" i="4"/>
  <c r="R539" i="4" s="1"/>
  <c r="Q539" i="4"/>
  <c r="Q529" i="4"/>
  <c r="T529" i="4" s="1"/>
  <c r="P529" i="4"/>
  <c r="S529" i="4" s="1"/>
  <c r="P497" i="4"/>
  <c r="N366" i="4"/>
  <c r="R366" i="4" s="1"/>
  <c r="P350" i="4"/>
  <c r="N348" i="4"/>
  <c r="N344" i="4"/>
  <c r="R344" i="4" s="1"/>
  <c r="N343" i="4"/>
  <c r="R343" i="4" s="1"/>
  <c r="Q342" i="4"/>
  <c r="N342" i="4"/>
  <c r="R342" i="4" s="1"/>
  <c r="P342" i="4"/>
  <c r="S342" i="4" s="1"/>
  <c r="U342" i="4" s="1"/>
  <c r="N336" i="4"/>
  <c r="R336" i="4" s="1"/>
  <c r="P335" i="4"/>
  <c r="P334" i="4"/>
  <c r="N334" i="4"/>
  <c r="R334" i="4" s="1"/>
  <c r="Q332" i="4"/>
  <c r="N332" i="4"/>
  <c r="R332" i="4" s="1"/>
  <c r="P328" i="4"/>
  <c r="N322" i="4"/>
  <c r="R322" i="4" s="1"/>
  <c r="P278" i="4"/>
  <c r="N184" i="4"/>
  <c r="R184" i="4" s="1"/>
  <c r="P183" i="4"/>
  <c r="Q183" i="4"/>
  <c r="P178" i="4"/>
  <c r="N178" i="4"/>
  <c r="R178" i="4" s="1"/>
  <c r="P177" i="4"/>
  <c r="N176" i="4"/>
  <c r="R176" i="4" s="1"/>
  <c r="N170" i="4"/>
  <c r="R170" i="4" s="1"/>
  <c r="N168" i="4"/>
  <c r="R168" i="4" s="1"/>
  <c r="Q167" i="4"/>
  <c r="P167" i="4"/>
  <c r="P162" i="4"/>
  <c r="N162" i="4"/>
  <c r="R162" i="4" s="1"/>
  <c r="Q162" i="4"/>
  <c r="P161" i="4"/>
  <c r="N160" i="4"/>
  <c r="R160" i="4" s="1"/>
  <c r="P159" i="4"/>
  <c r="Q159" i="4"/>
  <c r="Q154" i="4"/>
  <c r="P154" i="4"/>
  <c r="N154" i="4"/>
  <c r="R154" i="4" s="1"/>
  <c r="N152" i="4"/>
  <c r="R152" i="4" s="1"/>
  <c r="N147" i="4"/>
  <c r="R147" i="4" s="1"/>
  <c r="N145" i="4"/>
  <c r="R145" i="4" s="1"/>
  <c r="Q144" i="4"/>
  <c r="P144" i="4"/>
  <c r="N144" i="4"/>
  <c r="R144" i="4" s="1"/>
  <c r="P136" i="4"/>
  <c r="N136" i="4"/>
  <c r="R136" i="4" s="1"/>
  <c r="N131" i="4"/>
  <c r="R131" i="4" s="1"/>
  <c r="P130" i="4"/>
  <c r="N129" i="4"/>
  <c r="R129" i="4" s="1"/>
  <c r="P128" i="4"/>
  <c r="S128" i="4" s="1"/>
  <c r="U128" i="4" s="1"/>
  <c r="N128" i="4"/>
  <c r="R128" i="4" s="1"/>
  <c r="N123" i="4"/>
  <c r="R123" i="4" s="1"/>
  <c r="P120" i="4"/>
  <c r="N120" i="4"/>
  <c r="R120" i="4" s="1"/>
  <c r="N115" i="4"/>
  <c r="R115" i="4" s="1"/>
  <c r="N113" i="4"/>
  <c r="R113" i="4" s="1"/>
  <c r="Q112" i="4"/>
  <c r="P112" i="4"/>
  <c r="S112" i="4" s="1"/>
  <c r="U112" i="4" s="1"/>
  <c r="N112" i="4"/>
  <c r="R112" i="4" s="1"/>
  <c r="Q108" i="4"/>
  <c r="T108" i="4" s="1"/>
  <c r="P108" i="4"/>
  <c r="N107" i="4"/>
  <c r="R107" i="4" s="1"/>
  <c r="N106" i="4"/>
  <c r="R106" i="4" s="1"/>
  <c r="P100" i="4"/>
  <c r="S100" i="4" s="1"/>
  <c r="Q100" i="4"/>
  <c r="T100" i="4" s="1"/>
  <c r="Q97" i="4"/>
  <c r="N97" i="4"/>
  <c r="R97" i="4" s="1"/>
  <c r="N92" i="4"/>
  <c r="R92" i="4" s="1"/>
  <c r="N91" i="4"/>
  <c r="R91" i="4" s="1"/>
  <c r="N84" i="4"/>
  <c r="R84" i="4" s="1"/>
  <c r="P76" i="4"/>
  <c r="Q76" i="4"/>
  <c r="N76" i="4"/>
  <c r="R76" i="4" s="1"/>
  <c r="N74" i="4"/>
  <c r="R74" i="4" s="1"/>
  <c r="Q73" i="4"/>
  <c r="P73" i="4"/>
  <c r="Q68" i="4"/>
  <c r="N68" i="4"/>
  <c r="R68" i="4" s="1"/>
  <c r="P68" i="4"/>
  <c r="P67" i="4"/>
  <c r="Q66" i="4"/>
  <c r="N66" i="4"/>
  <c r="R66" i="4" s="1"/>
  <c r="P58" i="4"/>
  <c r="Q56" i="4"/>
  <c r="P53" i="4"/>
  <c r="N53" i="4"/>
  <c r="R53" i="4" s="1"/>
  <c r="P52" i="4"/>
  <c r="Q52" i="4"/>
  <c r="Q43" i="4"/>
  <c r="N41" i="4"/>
  <c r="R41" i="4" s="1"/>
  <c r="Q40" i="4"/>
  <c r="T40" i="4" s="1"/>
  <c r="P40" i="4"/>
  <c r="S40" i="4" s="1"/>
  <c r="N39" i="4"/>
  <c r="R39" i="4" s="1"/>
  <c r="P39" i="4"/>
  <c r="S39" i="4" s="1"/>
  <c r="U39" i="4" s="1"/>
  <c r="P33" i="4"/>
  <c r="P30" i="4"/>
  <c r="S30" i="4" s="1"/>
  <c r="Q30" i="4"/>
  <c r="T30" i="4" s="1"/>
  <c r="Q23" i="4"/>
  <c r="Q22" i="4"/>
  <c r="P22" i="4"/>
  <c r="N22" i="4"/>
  <c r="R22" i="4" s="1"/>
  <c r="P21" i="4"/>
  <c r="N20" i="4"/>
  <c r="R20" i="4" s="1"/>
  <c r="P10" i="4"/>
  <c r="N10" i="4"/>
  <c r="Q9" i="4"/>
  <c r="T9" i="4" s="1"/>
  <c r="V9" i="4" s="1"/>
  <c r="W9" i="4" s="1"/>
  <c r="X9" i="4" s="1"/>
  <c r="Y9" i="4" s="1"/>
  <c r="P9" i="4"/>
  <c r="S9" i="4" s="1"/>
  <c r="U9" i="4" s="1"/>
  <c r="N6" i="4"/>
  <c r="R6" i="4" s="1"/>
  <c r="N5" i="4"/>
  <c r="R5" i="4" s="1"/>
  <c r="P5" i="4"/>
  <c r="S5" i="4" s="1"/>
  <c r="U5" i="4" s="1"/>
  <c r="D1001" i="5"/>
  <c r="I1001" i="5"/>
  <c r="E1001" i="5"/>
  <c r="D999" i="5"/>
  <c r="I999" i="5"/>
  <c r="E999" i="5"/>
  <c r="I997" i="5"/>
  <c r="D997" i="5"/>
  <c r="E997" i="5"/>
  <c r="I995" i="5"/>
  <c r="D995" i="5"/>
  <c r="E995" i="5"/>
  <c r="I993" i="5"/>
  <c r="E993" i="5"/>
  <c r="D991" i="5"/>
  <c r="I991" i="5"/>
  <c r="E991" i="5"/>
  <c r="I989" i="5"/>
  <c r="D989" i="5"/>
  <c r="E989" i="5"/>
  <c r="I987" i="5"/>
  <c r="D987" i="5"/>
  <c r="E987" i="5"/>
  <c r="I985" i="5"/>
  <c r="D985" i="5"/>
  <c r="E985" i="5"/>
  <c r="D983" i="5"/>
  <c r="I983" i="5"/>
  <c r="E983" i="5"/>
  <c r="I981" i="5"/>
  <c r="D981" i="5"/>
  <c r="E981" i="5"/>
  <c r="I979" i="5"/>
  <c r="D979" i="5"/>
  <c r="E979" i="5"/>
  <c r="I977" i="5"/>
  <c r="E977" i="5"/>
  <c r="D977" i="5"/>
  <c r="D975" i="5"/>
  <c r="I975" i="5"/>
  <c r="E975" i="5"/>
  <c r="I973" i="5"/>
  <c r="D973" i="5"/>
  <c r="E973" i="5"/>
  <c r="I971" i="5"/>
  <c r="D971" i="5"/>
  <c r="E971" i="5"/>
  <c r="I969" i="5"/>
  <c r="D969" i="5"/>
  <c r="E969" i="5"/>
  <c r="D967" i="5"/>
  <c r="I967" i="5"/>
  <c r="E967" i="5"/>
  <c r="I965" i="5"/>
  <c r="D965" i="5"/>
  <c r="E965" i="5"/>
  <c r="I963" i="5"/>
  <c r="D963" i="5"/>
  <c r="E963" i="5"/>
  <c r="I961" i="5"/>
  <c r="E961" i="5"/>
  <c r="D959" i="5"/>
  <c r="I959" i="5"/>
  <c r="E959" i="5"/>
  <c r="I957" i="5"/>
  <c r="D957" i="5"/>
  <c r="E957" i="5"/>
  <c r="I955" i="5"/>
  <c r="D955" i="5"/>
  <c r="E955" i="5"/>
  <c r="I953" i="5"/>
  <c r="D953" i="5"/>
  <c r="E953" i="5"/>
  <c r="D951" i="5"/>
  <c r="I951" i="5"/>
  <c r="E951" i="5"/>
  <c r="I949" i="5"/>
  <c r="D949" i="5"/>
  <c r="E949" i="5"/>
  <c r="I947" i="5"/>
  <c r="D947" i="5"/>
  <c r="E947" i="5"/>
  <c r="I945" i="5"/>
  <c r="E945" i="5"/>
  <c r="D945" i="5"/>
  <c r="D943" i="5"/>
  <c r="I943" i="5"/>
  <c r="E943" i="5"/>
  <c r="I941" i="5"/>
  <c r="D941" i="5"/>
  <c r="E941" i="5"/>
  <c r="D939" i="5"/>
  <c r="I939" i="5"/>
  <c r="D937" i="5"/>
  <c r="I937" i="5"/>
  <c r="I935" i="5"/>
  <c r="D935" i="5"/>
  <c r="E935" i="5"/>
  <c r="I933" i="5"/>
  <c r="E933" i="5"/>
  <c r="I931" i="5"/>
  <c r="E931" i="5"/>
  <c r="D931" i="5"/>
  <c r="I929" i="5"/>
  <c r="D929" i="5"/>
  <c r="E929" i="5"/>
  <c r="I927" i="5"/>
  <c r="D927" i="5"/>
  <c r="E927" i="5"/>
  <c r="I925" i="5"/>
  <c r="E925" i="5"/>
  <c r="D925" i="5"/>
  <c r="I923" i="5"/>
  <c r="E923" i="5"/>
  <c r="D923" i="5"/>
  <c r="I921" i="5"/>
  <c r="D921" i="5"/>
  <c r="E921" i="5"/>
  <c r="I919" i="5"/>
  <c r="E919" i="5"/>
  <c r="D919" i="5"/>
  <c r="I917" i="5"/>
  <c r="D917" i="5"/>
  <c r="E917" i="5"/>
  <c r="I915" i="5"/>
  <c r="E915" i="5"/>
  <c r="I913" i="5"/>
  <c r="E913" i="5"/>
  <c r="D913" i="5"/>
  <c r="I911" i="5"/>
  <c r="E911" i="5"/>
  <c r="D911" i="5"/>
  <c r="I909" i="5"/>
  <c r="E909" i="5"/>
  <c r="D909" i="5"/>
  <c r="I907" i="5"/>
  <c r="D907" i="5"/>
  <c r="E907" i="5"/>
  <c r="I905" i="5"/>
  <c r="E905" i="5"/>
  <c r="D905" i="5"/>
  <c r="I903" i="5"/>
  <c r="D903" i="5"/>
  <c r="E903" i="5"/>
  <c r="I901" i="5"/>
  <c r="D901" i="5"/>
  <c r="E901" i="5"/>
  <c r="I899" i="5"/>
  <c r="E899" i="5"/>
  <c r="D899" i="5"/>
  <c r="I895" i="5"/>
  <c r="D895" i="5"/>
  <c r="E895" i="5"/>
  <c r="I893" i="5"/>
  <c r="D893" i="5"/>
  <c r="I891" i="5"/>
  <c r="E891" i="5"/>
  <c r="D891" i="5"/>
  <c r="I889" i="5"/>
  <c r="E889" i="5"/>
  <c r="D889" i="5"/>
  <c r="I887" i="5"/>
  <c r="D887" i="5"/>
  <c r="E887" i="5"/>
  <c r="E885" i="5"/>
  <c r="I885" i="5"/>
  <c r="D885" i="5"/>
  <c r="E883" i="5"/>
  <c r="I883" i="5"/>
  <c r="E881" i="5"/>
  <c r="I881" i="5"/>
  <c r="D881" i="5"/>
  <c r="E879" i="5"/>
  <c r="D879" i="5"/>
  <c r="I879" i="5"/>
  <c r="E877" i="5"/>
  <c r="D877" i="5"/>
  <c r="E875" i="5"/>
  <c r="I875" i="5"/>
  <c r="D875" i="5"/>
  <c r="E873" i="5"/>
  <c r="D873" i="5"/>
  <c r="E871" i="5"/>
  <c r="D871" i="5"/>
  <c r="I871" i="5"/>
  <c r="D869" i="5"/>
  <c r="G869" i="5" s="1"/>
  <c r="D867" i="5"/>
  <c r="F867" i="5" s="1"/>
  <c r="I863" i="5"/>
  <c r="D863" i="5"/>
  <c r="G863" i="5" s="1"/>
  <c r="D861" i="5"/>
  <c r="G861" i="5" s="1"/>
  <c r="D859" i="5"/>
  <c r="G859" i="5" s="1"/>
  <c r="D857" i="5"/>
  <c r="I857" i="5" s="1"/>
  <c r="D855" i="5"/>
  <c r="F855" i="5" s="1"/>
  <c r="D853" i="5"/>
  <c r="G853" i="5" s="1"/>
  <c r="E851" i="5"/>
  <c r="I851" i="5"/>
  <c r="D849" i="5"/>
  <c r="G849" i="5" s="1"/>
  <c r="D847" i="5"/>
  <c r="I847" i="5" s="1"/>
  <c r="D845" i="5"/>
  <c r="G845" i="5" s="1"/>
  <c r="D843" i="5"/>
  <c r="G843" i="5" s="1"/>
  <c r="D837" i="5"/>
  <c r="I837" i="5" s="1"/>
  <c r="D835" i="5"/>
  <c r="F835" i="5" s="1"/>
  <c r="D829" i="5"/>
  <c r="F829" i="5" s="1"/>
  <c r="D827" i="5"/>
  <c r="G827" i="5" s="1"/>
  <c r="D821" i="5"/>
  <c r="F821" i="5" s="1"/>
  <c r="D819" i="5"/>
  <c r="F819" i="5" s="1"/>
  <c r="D815" i="5"/>
  <c r="I815" i="5"/>
  <c r="D814" i="5"/>
  <c r="F814" i="5" s="1"/>
  <c r="D813" i="5"/>
  <c r="E813" i="5" s="1"/>
  <c r="D811" i="5"/>
  <c r="G811" i="5" s="1"/>
  <c r="D809" i="5"/>
  <c r="F809" i="5" s="1"/>
  <c r="D807" i="5"/>
  <c r="I807" i="5" s="1"/>
  <c r="D805" i="5"/>
  <c r="G805" i="5" s="1"/>
  <c r="D803" i="5"/>
  <c r="F803" i="5" s="1"/>
  <c r="D799" i="5"/>
  <c r="F799" i="5" s="1"/>
  <c r="D795" i="5"/>
  <c r="I795" i="5" s="1"/>
  <c r="D791" i="5"/>
  <c r="E791" i="5" s="1"/>
  <c r="F783" i="5"/>
  <c r="D779" i="5"/>
  <c r="I779" i="5" s="1"/>
  <c r="D775" i="5"/>
  <c r="E775" i="5" s="1"/>
  <c r="G771" i="5"/>
  <c r="D763" i="5"/>
  <c r="I763" i="5" s="1"/>
  <c r="D751" i="5"/>
  <c r="D729" i="5"/>
  <c r="G729" i="5" s="1"/>
  <c r="D721" i="5"/>
  <c r="I721" i="5" s="1"/>
  <c r="D713" i="5"/>
  <c r="G713" i="5" s="1"/>
  <c r="E693" i="5"/>
  <c r="D689" i="5"/>
  <c r="G689" i="5" s="1"/>
  <c r="D681" i="5"/>
  <c r="G681" i="5" s="1"/>
  <c r="D677" i="5"/>
  <c r="E677" i="5" s="1"/>
  <c r="G645" i="5"/>
  <c r="S938" i="4"/>
  <c r="U938" i="4" s="1"/>
  <c r="S727" i="4"/>
  <c r="U727" i="4" s="1"/>
  <c r="S132" i="4"/>
  <c r="S116" i="4"/>
  <c r="U116" i="4" s="1"/>
  <c r="Q873" i="4"/>
  <c r="N873" i="4"/>
  <c r="R873" i="4" s="1"/>
  <c r="P628" i="4"/>
  <c r="Q646" i="4"/>
  <c r="Q658" i="4"/>
  <c r="T658" i="4" s="1"/>
  <c r="P96" i="4"/>
  <c r="N96" i="4"/>
  <c r="R96" i="4" s="1"/>
  <c r="N308" i="4"/>
  <c r="R308" i="4" s="1"/>
  <c r="Q608" i="4"/>
  <c r="P612" i="4"/>
  <c r="N620" i="4"/>
  <c r="R620" i="4" s="1"/>
  <c r="F976" i="4"/>
  <c r="F110" i="5"/>
  <c r="I111" i="2" s="1"/>
  <c r="I110" i="5"/>
  <c r="G110" i="5"/>
  <c r="J111" i="2" s="1"/>
  <c r="D725" i="5"/>
  <c r="G725" i="5" s="1"/>
  <c r="D664" i="5"/>
  <c r="I664" i="5" s="1"/>
  <c r="F176" i="5"/>
  <c r="I177" i="2" s="1"/>
  <c r="I176" i="5"/>
  <c r="D767" i="5"/>
  <c r="E767" i="5" s="1"/>
  <c r="D759" i="5"/>
  <c r="E759" i="5" s="1"/>
  <c r="D755" i="5"/>
  <c r="G755" i="5" s="1"/>
  <c r="D745" i="5"/>
  <c r="F745" i="5" s="1"/>
  <c r="D734" i="5"/>
  <c r="I734" i="5" s="1"/>
  <c r="D709" i="5"/>
  <c r="E709" i="5" s="1"/>
  <c r="D705" i="5"/>
  <c r="E705" i="5" s="1"/>
  <c r="D697" i="5"/>
  <c r="G697" i="5" s="1"/>
  <c r="D673" i="5"/>
  <c r="G673" i="5" s="1"/>
  <c r="G625" i="5"/>
  <c r="S172" i="4"/>
  <c r="U172" i="4" s="1"/>
  <c r="P681" i="4"/>
  <c r="P584" i="4"/>
  <c r="Q51" i="4"/>
  <c r="F126" i="5"/>
  <c r="I127" i="2" s="1"/>
  <c r="I126" i="5"/>
  <c r="G126" i="5"/>
  <c r="J127" i="2" s="1"/>
  <c r="F544" i="5"/>
  <c r="E544" i="5"/>
  <c r="Q696" i="4"/>
  <c r="Q700" i="4"/>
  <c r="N764" i="4"/>
  <c r="R764" i="4" s="1"/>
  <c r="Q348" i="4"/>
  <c r="T348" i="4" s="1"/>
  <c r="S912" i="4"/>
  <c r="U912" i="4" s="1"/>
  <c r="Q916" i="4"/>
  <c r="S960" i="4"/>
  <c r="U960" i="4" s="1"/>
  <c r="F118" i="5"/>
  <c r="I119" i="2" s="1"/>
  <c r="I118" i="5"/>
  <c r="G118" i="5"/>
  <c r="J119" i="2" s="1"/>
  <c r="F134" i="5"/>
  <c r="I135" i="2" s="1"/>
  <c r="I134" i="5"/>
  <c r="G134" i="5"/>
  <c r="J135" i="2" s="1"/>
  <c r="Q28" i="4"/>
  <c r="Q968" i="4"/>
  <c r="T968" i="4" s="1"/>
  <c r="F26" i="5"/>
  <c r="I27" i="2" s="1"/>
  <c r="G26" i="5"/>
  <c r="J27" i="2" s="1"/>
  <c r="F38" i="5"/>
  <c r="I39" i="2" s="1"/>
  <c r="G38" i="5"/>
  <c r="J39" i="2" s="1"/>
  <c r="G4" i="5"/>
  <c r="J5" i="2" s="1"/>
  <c r="I4" i="5"/>
  <c r="D609" i="5"/>
  <c r="E609" i="5" s="1"/>
  <c r="G601" i="5"/>
  <c r="D593" i="5"/>
  <c r="D577" i="5"/>
  <c r="E577" i="5" s="1"/>
  <c r="D575" i="5"/>
  <c r="I575" i="5" s="1"/>
  <c r="I563" i="5"/>
  <c r="D561" i="5"/>
  <c r="G561" i="5" s="1"/>
  <c r="D555" i="5"/>
  <c r="I555" i="5" s="1"/>
  <c r="D549" i="5"/>
  <c r="G549" i="5" s="1"/>
  <c r="D541" i="5"/>
  <c r="F541" i="5" s="1"/>
  <c r="D533" i="5"/>
  <c r="F533" i="5" s="1"/>
  <c r="D525" i="5"/>
  <c r="E525" i="5" s="1"/>
  <c r="D513" i="5"/>
  <c r="D508" i="5"/>
  <c r="G508" i="5" s="1"/>
  <c r="D505" i="5"/>
  <c r="E505" i="5" s="1"/>
  <c r="D177" i="5"/>
  <c r="G177" i="5" s="1"/>
  <c r="J178" i="2" s="1"/>
  <c r="I173" i="5"/>
  <c r="F162" i="5"/>
  <c r="I163" i="2" s="1"/>
  <c r="E162" i="5"/>
  <c r="H163" i="2" s="1"/>
  <c r="G162" i="5"/>
  <c r="J163" i="2" s="1"/>
  <c r="D161" i="5"/>
  <c r="D157" i="5"/>
  <c r="I157" i="5" s="1"/>
  <c r="D156" i="5"/>
  <c r="I156" i="5" s="1"/>
  <c r="D149" i="5"/>
  <c r="G149" i="5" s="1"/>
  <c r="J150" i="2" s="1"/>
  <c r="D145" i="5"/>
  <c r="E145" i="5" s="1"/>
  <c r="H146" i="2" s="1"/>
  <c r="F138" i="5"/>
  <c r="I139" i="2" s="1"/>
  <c r="I138" i="5"/>
  <c r="F130" i="5"/>
  <c r="I131" i="2" s="1"/>
  <c r="I130" i="5"/>
  <c r="F122" i="5"/>
  <c r="I123" i="2" s="1"/>
  <c r="I122" i="5"/>
  <c r="F114" i="5"/>
  <c r="I115" i="2" s="1"/>
  <c r="I114" i="5"/>
  <c r="D105" i="5"/>
  <c r="E105" i="5" s="1"/>
  <c r="H106" i="2" s="1"/>
  <c r="D101" i="5"/>
  <c r="G101" i="5" s="1"/>
  <c r="J102" i="2" s="1"/>
  <c r="G99" i="5"/>
  <c r="J100" i="2" s="1"/>
  <c r="D97" i="5"/>
  <c r="G95" i="5"/>
  <c r="J96" i="2" s="1"/>
  <c r="D93" i="5"/>
  <c r="G93" i="5" s="1"/>
  <c r="J94" i="2" s="1"/>
  <c r="G91" i="5"/>
  <c r="J92" i="2" s="1"/>
  <c r="I91" i="5"/>
  <c r="D89" i="5"/>
  <c r="D85" i="5"/>
  <c r="G85" i="5" s="1"/>
  <c r="J86" i="2" s="1"/>
  <c r="D81" i="5"/>
  <c r="E81" i="5" s="1"/>
  <c r="H82" i="2" s="1"/>
  <c r="D77" i="5"/>
  <c r="G77" i="5" s="1"/>
  <c r="J78" i="2" s="1"/>
  <c r="D73" i="5"/>
  <c r="E73" i="5" s="1"/>
  <c r="H74" i="2" s="1"/>
  <c r="D69" i="5"/>
  <c r="G69" i="5" s="1"/>
  <c r="J70" i="2" s="1"/>
  <c r="G67" i="5"/>
  <c r="J68" i="2" s="1"/>
  <c r="I67" i="5"/>
  <c r="G68" i="2" s="1"/>
  <c r="P68" i="2" s="1"/>
  <c r="D65" i="5"/>
  <c r="G63" i="5"/>
  <c r="J64" i="2" s="1"/>
  <c r="E63" i="5"/>
  <c r="H64" i="2" s="1"/>
  <c r="D61" i="5"/>
  <c r="G61" i="5" s="1"/>
  <c r="J62" i="2" s="1"/>
  <c r="G59" i="5"/>
  <c r="J60" i="2" s="1"/>
  <c r="D57" i="5"/>
  <c r="I55" i="5"/>
  <c r="G56" i="2" s="1"/>
  <c r="P56" i="2" s="1"/>
  <c r="D53" i="5"/>
  <c r="G53" i="5" s="1"/>
  <c r="J54" i="2" s="1"/>
  <c r="D49" i="5"/>
  <c r="E49" i="5" s="1"/>
  <c r="H50" i="2" s="1"/>
  <c r="D45" i="5"/>
  <c r="I45" i="5" s="1"/>
  <c r="G33" i="5"/>
  <c r="J34" i="2" s="1"/>
  <c r="I33" i="5"/>
  <c r="E33" i="5"/>
  <c r="H34" i="2" s="1"/>
  <c r="D31" i="5"/>
  <c r="G31" i="5" s="1"/>
  <c r="J32" i="2" s="1"/>
  <c r="G29" i="5"/>
  <c r="J30" i="2" s="1"/>
  <c r="D27" i="5"/>
  <c r="G27" i="5" s="1"/>
  <c r="J28" i="2" s="1"/>
  <c r="D19" i="5"/>
  <c r="I19" i="5" s="1"/>
  <c r="D15" i="5"/>
  <c r="I15" i="5" s="1"/>
  <c r="F6" i="5"/>
  <c r="I7" i="2" s="1"/>
  <c r="G6" i="5"/>
  <c r="J7" i="2" s="1"/>
  <c r="F4" i="5"/>
  <c r="I5" i="2" s="1"/>
  <c r="N735" i="4"/>
  <c r="R735" i="4" s="1"/>
  <c r="N799" i="4"/>
  <c r="R799" i="4" s="1"/>
  <c r="N566" i="4"/>
  <c r="R566" i="4" s="1"/>
  <c r="N796" i="4"/>
  <c r="R796" i="4" s="1"/>
  <c r="Q908" i="4"/>
  <c r="Q53" i="4"/>
  <c r="T53" i="4" s="1"/>
  <c r="Q178" i="4"/>
  <c r="Q102" i="4"/>
  <c r="T102" i="4" s="1"/>
  <c r="P272" i="4"/>
  <c r="P320" i="4"/>
  <c r="N505" i="4"/>
  <c r="Q886" i="4"/>
  <c r="T886" i="4" s="1"/>
  <c r="Q630" i="4"/>
  <c r="T630" i="4" s="1"/>
  <c r="Q638" i="4"/>
  <c r="T638" i="4" s="1"/>
  <c r="Q650" i="4"/>
  <c r="N666" i="4"/>
  <c r="R666" i="4" s="1"/>
  <c r="N674" i="4"/>
  <c r="T674" i="4" s="1"/>
  <c r="Q904" i="4"/>
  <c r="T904" i="4" s="1"/>
  <c r="Q936" i="4"/>
  <c r="Q96" i="4"/>
  <c r="Q944" i="4"/>
  <c r="T944" i="4" s="1"/>
  <c r="Q938" i="4"/>
  <c r="F937" i="4"/>
  <c r="Q914" i="4"/>
  <c r="Q874" i="4"/>
  <c r="Q872" i="4"/>
  <c r="N840" i="4"/>
  <c r="N839" i="4"/>
  <c r="R839" i="4" s="1"/>
  <c r="N792" i="4"/>
  <c r="R792" i="4" s="1"/>
  <c r="N776" i="4"/>
  <c r="R776" i="4" s="1"/>
  <c r="Q730" i="4"/>
  <c r="N712" i="4"/>
  <c r="Q665" i="4"/>
  <c r="Q652" i="4"/>
  <c r="T652" i="4" s="1"/>
  <c r="Q603" i="4"/>
  <c r="Q590" i="4"/>
  <c r="P579" i="4"/>
  <c r="N578" i="4"/>
  <c r="N513" i="4"/>
  <c r="R513" i="4" s="1"/>
  <c r="N507" i="4"/>
  <c r="R507" i="4" s="1"/>
  <c r="N435" i="4"/>
  <c r="P429" i="4"/>
  <c r="P413" i="4"/>
  <c r="S413" i="4" s="1"/>
  <c r="U413" i="4" s="1"/>
  <c r="N411" i="4"/>
  <c r="P409" i="4"/>
  <c r="P405" i="4"/>
  <c r="S405" i="4" s="1"/>
  <c r="U405" i="4" s="1"/>
  <c r="Q110" i="4"/>
  <c r="T110" i="4" s="1"/>
  <c r="V110" i="4" s="1"/>
  <c r="W110" i="4" s="1"/>
  <c r="Q825" i="4"/>
  <c r="T825" i="4" s="1"/>
  <c r="Q703" i="4"/>
  <c r="T703" i="4" s="1"/>
  <c r="Q605" i="4"/>
  <c r="P349" i="4"/>
  <c r="N341" i="4"/>
  <c r="N333" i="4"/>
  <c r="R333" i="4" s="1"/>
  <c r="P318" i="4"/>
  <c r="P317" i="4"/>
  <c r="N316" i="4"/>
  <c r="R316" i="4" s="1"/>
  <c r="N314" i="4"/>
  <c r="R314" i="4" s="1"/>
  <c r="P312" i="4"/>
  <c r="N306" i="4"/>
  <c r="R306" i="4" s="1"/>
  <c r="Q305" i="4"/>
  <c r="P304" i="4"/>
  <c r="P301" i="4"/>
  <c r="N300" i="4"/>
  <c r="R300" i="4" s="1"/>
  <c r="N298" i="4"/>
  <c r="R298" i="4" s="1"/>
  <c r="P296" i="4"/>
  <c r="N294" i="4"/>
  <c r="R294" i="4" s="1"/>
  <c r="N292" i="4"/>
  <c r="R292" i="4" s="1"/>
  <c r="P290" i="4"/>
  <c r="P286" i="4"/>
  <c r="N284" i="4"/>
  <c r="R284" i="4" s="1"/>
  <c r="P280" i="4"/>
  <c r="N278" i="4"/>
  <c r="R278" i="4" s="1"/>
  <c r="Q276" i="4"/>
  <c r="P275" i="4"/>
  <c r="N274" i="4"/>
  <c r="R274" i="4" s="1"/>
  <c r="N270" i="4"/>
  <c r="R270" i="4" s="1"/>
  <c r="N268" i="4"/>
  <c r="R268" i="4" s="1"/>
  <c r="N258" i="4"/>
  <c r="R258" i="4" s="1"/>
  <c r="P244" i="4"/>
  <c r="N242" i="4"/>
  <c r="R242" i="4" s="1"/>
  <c r="P225" i="4"/>
  <c r="P224" i="4"/>
  <c r="P222" i="4"/>
  <c r="N201" i="4"/>
  <c r="R201" i="4" s="1"/>
  <c r="D841" i="5"/>
  <c r="F841" i="5" s="1"/>
  <c r="D839" i="5"/>
  <c r="E839" i="5" s="1"/>
  <c r="D831" i="5"/>
  <c r="G831" i="5" s="1"/>
  <c r="D817" i="5"/>
  <c r="I817" i="5" s="1"/>
  <c r="D801" i="5"/>
  <c r="I801" i="5" s="1"/>
  <c r="D797" i="5"/>
  <c r="E797" i="5" s="1"/>
  <c r="D793" i="5"/>
  <c r="D785" i="5"/>
  <c r="I785" i="5" s="1"/>
  <c r="D781" i="5"/>
  <c r="E781" i="5" s="1"/>
  <c r="D773" i="5"/>
  <c r="F773" i="5" s="1"/>
  <c r="D769" i="5"/>
  <c r="I769" i="5" s="1"/>
  <c r="D765" i="5"/>
  <c r="E765" i="5" s="1"/>
  <c r="D761" i="5"/>
  <c r="D753" i="5"/>
  <c r="I753" i="5" s="1"/>
  <c r="D749" i="5"/>
  <c r="G749" i="5" s="1"/>
  <c r="D741" i="5"/>
  <c r="F741" i="5" s="1"/>
  <c r="D740" i="5"/>
  <c r="G740" i="5" s="1"/>
  <c r="D737" i="5"/>
  <c r="F737" i="5" s="1"/>
  <c r="D736" i="5"/>
  <c r="G736" i="5" s="1"/>
  <c r="D733" i="5"/>
  <c r="F733" i="5" s="1"/>
  <c r="D731" i="5"/>
  <c r="E731" i="5" s="1"/>
  <c r="D727" i="5"/>
  <c r="F727" i="5" s="1"/>
  <c r="D724" i="5"/>
  <c r="G724" i="5" s="1"/>
  <c r="D723" i="5"/>
  <c r="F723" i="5" s="1"/>
  <c r="D720" i="5"/>
  <c r="G720" i="5" s="1"/>
  <c r="D719" i="5"/>
  <c r="F719" i="5" s="1"/>
  <c r="D715" i="5"/>
  <c r="F715" i="5" s="1"/>
  <c r="D711" i="5"/>
  <c r="F711" i="5" s="1"/>
  <c r="D708" i="5"/>
  <c r="G708" i="5" s="1"/>
  <c r="D707" i="5"/>
  <c r="F707" i="5" s="1"/>
  <c r="D704" i="5"/>
  <c r="G704" i="5" s="1"/>
  <c r="D703" i="5"/>
  <c r="F703" i="5" s="1"/>
  <c r="D699" i="5"/>
  <c r="F699" i="5" s="1"/>
  <c r="D695" i="5"/>
  <c r="F695" i="5" s="1"/>
  <c r="D692" i="5"/>
  <c r="G692" i="5" s="1"/>
  <c r="D691" i="5"/>
  <c r="F691" i="5" s="1"/>
  <c r="D688" i="5"/>
  <c r="G688" i="5" s="1"/>
  <c r="D687" i="5"/>
  <c r="F687" i="5" s="1"/>
  <c r="D683" i="5"/>
  <c r="F683" i="5" s="1"/>
  <c r="D679" i="5"/>
  <c r="F679" i="5" s="1"/>
  <c r="D676" i="5"/>
  <c r="G676" i="5" s="1"/>
  <c r="D675" i="5"/>
  <c r="F675" i="5" s="1"/>
  <c r="D672" i="5"/>
  <c r="G672" i="5" s="1"/>
  <c r="D671" i="5"/>
  <c r="F671" i="5" s="1"/>
  <c r="D668" i="5"/>
  <c r="F668" i="5" s="1"/>
  <c r="D656" i="5"/>
  <c r="G656" i="5" s="1"/>
  <c r="D649" i="5"/>
  <c r="F649" i="5" s="1"/>
  <c r="D644" i="5"/>
  <c r="D633" i="5"/>
  <c r="F633" i="5" s="1"/>
  <c r="D629" i="5"/>
  <c r="F629" i="5" s="1"/>
  <c r="D621" i="5"/>
  <c r="G621" i="5" s="1"/>
  <c r="D620" i="5"/>
  <c r="I620" i="5" s="1"/>
  <c r="D613" i="5"/>
  <c r="E613" i="5" s="1"/>
  <c r="D608" i="5"/>
  <c r="G608" i="5" s="1"/>
  <c r="D605" i="5"/>
  <c r="G605" i="5" s="1"/>
  <c r="D600" i="5"/>
  <c r="G600" i="5" s="1"/>
  <c r="D597" i="5"/>
  <c r="I597" i="5" s="1"/>
  <c r="D596" i="5"/>
  <c r="G596" i="5" s="1"/>
  <c r="D591" i="5"/>
  <c r="F591" i="5" s="1"/>
  <c r="D579" i="5"/>
  <c r="I579" i="5" s="1"/>
  <c r="D573" i="5"/>
  <c r="G573" i="5" s="1"/>
  <c r="D557" i="5"/>
  <c r="F557" i="5" s="1"/>
  <c r="D551" i="5"/>
  <c r="G551" i="5" s="1"/>
  <c r="D539" i="5"/>
  <c r="F539" i="5" s="1"/>
  <c r="D535" i="5"/>
  <c r="D531" i="5"/>
  <c r="F531" i="5" s="1"/>
  <c r="D527" i="5"/>
  <c r="F527" i="5" s="1"/>
  <c r="D523" i="5"/>
  <c r="F523" i="5" s="1"/>
  <c r="D519" i="5"/>
  <c r="G519" i="5" s="1"/>
  <c r="D511" i="5"/>
  <c r="F511" i="5" s="1"/>
  <c r="D280" i="5"/>
  <c r="E280" i="5" s="1"/>
  <c r="D171" i="5"/>
  <c r="D167" i="5"/>
  <c r="D159" i="5"/>
  <c r="I159" i="5" s="1"/>
  <c r="G160" i="2" s="1"/>
  <c r="P160" i="2" s="1"/>
  <c r="D143" i="5"/>
  <c r="F143" i="5" s="1"/>
  <c r="I144" i="2" s="1"/>
  <c r="D141" i="5"/>
  <c r="F141" i="5" s="1"/>
  <c r="I142" i="2" s="1"/>
  <c r="D139" i="5"/>
  <c r="F139" i="5" s="1"/>
  <c r="I140" i="2" s="1"/>
  <c r="D137" i="5"/>
  <c r="F137" i="5" s="1"/>
  <c r="I138" i="2" s="1"/>
  <c r="D135" i="5"/>
  <c r="F135" i="5" s="1"/>
  <c r="I136" i="2" s="1"/>
  <c r="D133" i="5"/>
  <c r="F133" i="5" s="1"/>
  <c r="I134" i="2" s="1"/>
  <c r="D131" i="5"/>
  <c r="F131" i="5" s="1"/>
  <c r="I132" i="2" s="1"/>
  <c r="D129" i="5"/>
  <c r="F129" i="5" s="1"/>
  <c r="I130" i="2" s="1"/>
  <c r="D127" i="5"/>
  <c r="F127" i="5" s="1"/>
  <c r="I128" i="2" s="1"/>
  <c r="D125" i="5"/>
  <c r="F125" i="5" s="1"/>
  <c r="I126" i="2" s="1"/>
  <c r="D123" i="5"/>
  <c r="F123" i="5" s="1"/>
  <c r="I124" i="2" s="1"/>
  <c r="D121" i="5"/>
  <c r="F121" i="5" s="1"/>
  <c r="I122" i="2" s="1"/>
  <c r="D119" i="5"/>
  <c r="F119" i="5" s="1"/>
  <c r="I120" i="2" s="1"/>
  <c r="D117" i="5"/>
  <c r="F117" i="5" s="1"/>
  <c r="I118" i="2" s="1"/>
  <c r="D115" i="5"/>
  <c r="F115" i="5" s="1"/>
  <c r="I116" i="2" s="1"/>
  <c r="D113" i="5"/>
  <c r="F113" i="5" s="1"/>
  <c r="I114" i="2" s="1"/>
  <c r="D111" i="5"/>
  <c r="F111" i="5" s="1"/>
  <c r="I112" i="2" s="1"/>
  <c r="D109" i="5"/>
  <c r="F109" i="5" s="1"/>
  <c r="I110" i="2" s="1"/>
  <c r="D41" i="5"/>
  <c r="D39" i="5"/>
  <c r="I39" i="5" s="1"/>
  <c r="D25" i="5"/>
  <c r="D23" i="5"/>
  <c r="D13" i="5"/>
  <c r="D11" i="5"/>
  <c r="D9" i="5"/>
  <c r="D7" i="5"/>
  <c r="E7" i="5" s="1"/>
  <c r="H8" i="2" s="1"/>
  <c r="D5" i="5"/>
  <c r="E5" i="5" s="1"/>
  <c r="H6" i="2" s="1"/>
  <c r="D3" i="5"/>
  <c r="I3" i="5" s="1"/>
  <c r="F4" i="2" s="1"/>
  <c r="O4" i="2" s="1"/>
  <c r="I3" i="3" s="1"/>
  <c r="AA170" i="2"/>
  <c r="AB170" i="2"/>
  <c r="AC179" i="2"/>
  <c r="AA179" i="2"/>
  <c r="AC178" i="2"/>
  <c r="AB178" i="2"/>
  <c r="AA177" i="2"/>
  <c r="AB177" i="2"/>
  <c r="AC176" i="2"/>
  <c r="AB175" i="2"/>
  <c r="AB174" i="2"/>
  <c r="AB173" i="2"/>
  <c r="AB172" i="2"/>
  <c r="AC171" i="2"/>
  <c r="AA171" i="2"/>
  <c r="AB171" i="2"/>
  <c r="AB185" i="2"/>
  <c r="AC184" i="2"/>
  <c r="AA184" i="2"/>
  <c r="AC183" i="2"/>
  <c r="AC182" i="2"/>
  <c r="AB182" i="2"/>
  <c r="AC180" i="2"/>
  <c r="AA180" i="2"/>
  <c r="K2" i="4"/>
  <c r="I2" i="5"/>
  <c r="G2" i="5"/>
  <c r="J3" i="2" s="1"/>
  <c r="F2" i="5"/>
  <c r="I3" i="2" s="1"/>
  <c r="F911" i="4"/>
  <c r="E911" i="4"/>
  <c r="D911" i="4"/>
  <c r="G911" i="4"/>
  <c r="D999" i="4"/>
  <c r="G999" i="4"/>
  <c r="F887" i="4"/>
  <c r="E887" i="4"/>
  <c r="D887" i="4"/>
  <c r="G887" i="4"/>
  <c r="D991" i="4"/>
  <c r="E991" i="4"/>
  <c r="G991" i="4"/>
  <c r="F903" i="4"/>
  <c r="E903" i="4"/>
  <c r="D903" i="4"/>
  <c r="G903" i="4"/>
  <c r="G941" i="4"/>
  <c r="F883" i="4"/>
  <c r="G978" i="4"/>
  <c r="F978" i="4"/>
  <c r="E978" i="4"/>
  <c r="G944" i="4"/>
  <c r="D970" i="4"/>
  <c r="F970" i="4"/>
  <c r="E970" i="4"/>
  <c r="F994" i="4"/>
  <c r="G994" i="4"/>
  <c r="E994" i="4"/>
  <c r="D962" i="4"/>
  <c r="F962" i="4"/>
  <c r="E962" i="4"/>
  <c r="D998" i="4"/>
  <c r="F998" i="4"/>
  <c r="E998" i="4"/>
  <c r="F954" i="4"/>
  <c r="E954" i="4"/>
  <c r="F936" i="4"/>
  <c r="D936" i="4"/>
  <c r="E936" i="4"/>
  <c r="F882" i="4"/>
  <c r="D882" i="4"/>
  <c r="E882" i="4"/>
  <c r="D898" i="4"/>
  <c r="F948" i="4"/>
  <c r="D948" i="4"/>
  <c r="E948" i="4"/>
  <c r="F938" i="4"/>
  <c r="G938" i="4"/>
  <c r="E875" i="4"/>
  <c r="D875" i="4"/>
  <c r="F920" i="4"/>
  <c r="E920" i="4"/>
  <c r="D920" i="4"/>
  <c r="D996" i="4"/>
  <c r="F996" i="4"/>
  <c r="E996" i="4"/>
  <c r="D924" i="4"/>
  <c r="F924" i="4"/>
  <c r="E924" i="4"/>
  <c r="D992" i="4"/>
  <c r="F992" i="4"/>
  <c r="E992" i="4"/>
  <c r="D981" i="4"/>
  <c r="E981" i="4"/>
  <c r="F981" i="4"/>
  <c r="G981" i="4"/>
  <c r="D977" i="4"/>
  <c r="E977" i="4"/>
  <c r="G977" i="4"/>
  <c r="D914" i="4"/>
  <c r="F914" i="4"/>
  <c r="E914" i="4"/>
  <c r="E913" i="4"/>
  <c r="D913" i="4"/>
  <c r="G913" i="4"/>
  <c r="E881" i="4"/>
  <c r="D881" i="4"/>
  <c r="G881" i="4"/>
  <c r="U132" i="4"/>
  <c r="E987" i="4"/>
  <c r="E2" i="5"/>
  <c r="H3" i="2" s="1"/>
  <c r="M3" i="4"/>
  <c r="N3" i="4" s="1"/>
  <c r="R3" i="4" s="1"/>
  <c r="G815" i="4"/>
  <c r="D815" i="4"/>
  <c r="E815" i="4"/>
  <c r="G879" i="4"/>
  <c r="D879" i="4"/>
  <c r="E879" i="4"/>
  <c r="E999" i="4"/>
  <c r="F987" i="4"/>
  <c r="D987" i="4"/>
  <c r="F871" i="4"/>
  <c r="E871" i="4"/>
  <c r="D871" i="4"/>
  <c r="G871" i="4"/>
  <c r="G915" i="4"/>
  <c r="F915" i="4"/>
  <c r="D883" i="4"/>
  <c r="D994" i="4"/>
  <c r="G998" i="4"/>
  <c r="E982" i="4"/>
  <c r="F982" i="4"/>
  <c r="D982" i="4"/>
  <c r="G962" i="4"/>
  <c r="E934" i="4"/>
  <c r="D934" i="4"/>
  <c r="G979" i="4"/>
  <c r="D979" i="4"/>
  <c r="G948" i="4"/>
  <c r="D990" i="4"/>
  <c r="F990" i="4"/>
  <c r="E990" i="4"/>
  <c r="D922" i="4"/>
  <c r="E922" i="4"/>
  <c r="F922" i="4"/>
  <c r="D938" i="4"/>
  <c r="F968" i="4"/>
  <c r="E968" i="4"/>
  <c r="F874" i="4"/>
  <c r="E874" i="4"/>
  <c r="D874" i="4"/>
  <c r="D890" i="4"/>
  <c r="F890" i="4"/>
  <c r="E890" i="4"/>
  <c r="D906" i="4"/>
  <c r="E906" i="4"/>
  <c r="F881" i="4"/>
  <c r="E897" i="4"/>
  <c r="F913" i="4"/>
  <c r="D960" i="4"/>
  <c r="E960" i="4"/>
  <c r="G996" i="4"/>
  <c r="F977" i="4"/>
  <c r="D988" i="4"/>
  <c r="D989" i="4"/>
  <c r="E989" i="4"/>
  <c r="F989" i="4"/>
  <c r="F891" i="4"/>
  <c r="G891" i="4"/>
  <c r="D950" i="4"/>
  <c r="E950" i="4"/>
  <c r="D976" i="4"/>
  <c r="E963" i="4"/>
  <c r="D963" i="4"/>
  <c r="F951" i="4"/>
  <c r="G951" i="4"/>
  <c r="E935" i="4"/>
  <c r="D935" i="4"/>
  <c r="E925" i="4"/>
  <c r="G925" i="4"/>
  <c r="U958" i="4"/>
  <c r="V917" i="4"/>
  <c r="T611" i="4"/>
  <c r="T888" i="4"/>
  <c r="T636" i="4"/>
  <c r="T154" i="4"/>
  <c r="R10" i="4"/>
  <c r="G158" i="2"/>
  <c r="P158" i="2" s="1"/>
  <c r="E158" i="2"/>
  <c r="N158" i="2" s="1"/>
  <c r="F158" i="2"/>
  <c r="O158" i="2" s="1"/>
  <c r="E56" i="2"/>
  <c r="N56" i="2" s="1"/>
  <c r="E68" i="2"/>
  <c r="N68" i="2" s="1"/>
  <c r="G92" i="2"/>
  <c r="P92" i="2" s="1"/>
  <c r="E92" i="2"/>
  <c r="N92" i="2" s="1"/>
  <c r="P659" i="4"/>
  <c r="N659" i="4"/>
  <c r="R659" i="4" s="1"/>
  <c r="T606" i="4"/>
  <c r="Q672" i="4"/>
  <c r="P672" i="4"/>
  <c r="Q676" i="4"/>
  <c r="P676" i="4"/>
  <c r="Q680" i="4"/>
  <c r="P680" i="4"/>
  <c r="Q688" i="4"/>
  <c r="P688" i="4"/>
  <c r="N748" i="4"/>
  <c r="P748" i="4"/>
  <c r="Q826" i="4"/>
  <c r="P826" i="4"/>
  <c r="Q34" i="4"/>
  <c r="N34" i="4"/>
  <c r="R34" i="4" s="1"/>
  <c r="P34" i="4"/>
  <c r="T38" i="4"/>
  <c r="Q90" i="4"/>
  <c r="N90" i="4"/>
  <c r="R90" i="4" s="1"/>
  <c r="Q158" i="4"/>
  <c r="N158" i="4"/>
  <c r="R158" i="4" s="1"/>
  <c r="Q166" i="4"/>
  <c r="P166" i="4"/>
  <c r="N166" i="4"/>
  <c r="R166" i="4" s="1"/>
  <c r="Q174" i="4"/>
  <c r="N174" i="4"/>
  <c r="R174" i="4" s="1"/>
  <c r="Q182" i="4"/>
  <c r="P182" i="4"/>
  <c r="N182" i="4"/>
  <c r="R182" i="4" s="1"/>
  <c r="Q338" i="4"/>
  <c r="N338" i="4"/>
  <c r="R338" i="4" s="1"/>
  <c r="N762" i="4"/>
  <c r="R762" i="4" s="1"/>
  <c r="P762" i="4"/>
  <c r="Q766" i="4"/>
  <c r="P766" i="4"/>
  <c r="S766" i="4" s="1"/>
  <c r="Q774" i="4"/>
  <c r="P774" i="4"/>
  <c r="S774" i="4" s="1"/>
  <c r="T916" i="4"/>
  <c r="F112" i="5"/>
  <c r="I113" i="2" s="1"/>
  <c r="G112" i="5"/>
  <c r="J113" i="2" s="1"/>
  <c r="F120" i="5"/>
  <c r="I121" i="2" s="1"/>
  <c r="G120" i="5"/>
  <c r="J121" i="2" s="1"/>
  <c r="F128" i="5"/>
  <c r="I129" i="2" s="1"/>
  <c r="G128" i="5"/>
  <c r="J129" i="2" s="1"/>
  <c r="F136" i="5"/>
  <c r="I137" i="2" s="1"/>
  <c r="G136" i="5"/>
  <c r="J137" i="2" s="1"/>
  <c r="T36" i="4"/>
  <c r="T48" i="4"/>
  <c r="Q698" i="4"/>
  <c r="Q714" i="4"/>
  <c r="P714" i="4"/>
  <c r="S714" i="4" s="1"/>
  <c r="U714" i="4" s="1"/>
  <c r="I17" i="5"/>
  <c r="E17" i="5"/>
  <c r="H18" i="2" s="1"/>
  <c r="G17" i="5"/>
  <c r="J18" i="2" s="1"/>
  <c r="I29" i="5"/>
  <c r="E29" i="5"/>
  <c r="H30" i="2" s="1"/>
  <c r="G42" i="5"/>
  <c r="J43" i="2" s="1"/>
  <c r="E71" i="5"/>
  <c r="H72" i="2" s="1"/>
  <c r="I71" i="5"/>
  <c r="E103" i="5"/>
  <c r="H104" i="2" s="1"/>
  <c r="I103" i="5"/>
  <c r="F14" i="5"/>
  <c r="I15" i="2" s="1"/>
  <c r="E14" i="5"/>
  <c r="H15" i="2" s="1"/>
  <c r="I14" i="5"/>
  <c r="Q118" i="4"/>
  <c r="N118" i="4"/>
  <c r="R118" i="4" s="1"/>
  <c r="Q134" i="4"/>
  <c r="N134" i="4"/>
  <c r="R134" i="4" s="1"/>
  <c r="Q160" i="4"/>
  <c r="T160" i="4" s="1"/>
  <c r="P160" i="4"/>
  <c r="S160" i="4" s="1"/>
  <c r="T954" i="4"/>
  <c r="N978" i="4"/>
  <c r="P978" i="4"/>
  <c r="G685" i="5"/>
  <c r="G693" i="5"/>
  <c r="I693" i="5"/>
  <c r="G701" i="5"/>
  <c r="E518" i="5"/>
  <c r="G540" i="5"/>
  <c r="G568" i="5"/>
  <c r="F568" i="5"/>
  <c r="F146" i="5"/>
  <c r="I147" i="2" s="1"/>
  <c r="F160" i="5"/>
  <c r="I161" i="2" s="1"/>
  <c r="I160" i="5"/>
  <c r="F172" i="5"/>
  <c r="I173" i="2" s="1"/>
  <c r="G145" i="5"/>
  <c r="J146" i="2" s="1"/>
  <c r="E153" i="5"/>
  <c r="H154" i="2" s="1"/>
  <c r="G153" i="5"/>
  <c r="J154" i="2" s="1"/>
  <c r="I153" i="5"/>
  <c r="E165" i="5"/>
  <c r="H166" i="2" s="1"/>
  <c r="G165" i="5"/>
  <c r="J166" i="2" s="1"/>
  <c r="I165" i="5"/>
  <c r="I521" i="5"/>
  <c r="G521" i="5"/>
  <c r="E521" i="5"/>
  <c r="I537" i="5"/>
  <c r="E537" i="5"/>
  <c r="G537" i="5"/>
  <c r="G545" i="5"/>
  <c r="G553" i="5"/>
  <c r="I569" i="5"/>
  <c r="G569" i="5"/>
  <c r="E569" i="5"/>
  <c r="I601" i="5"/>
  <c r="E601" i="5"/>
  <c r="D978" i="4"/>
  <c r="F912" i="4"/>
  <c r="F906" i="4"/>
  <c r="F960" i="4"/>
  <c r="D954" i="4"/>
  <c r="D968" i="4"/>
  <c r="F916" i="4"/>
  <c r="S952" i="4"/>
  <c r="S872" i="4"/>
  <c r="S876" i="4"/>
  <c r="S880" i="4"/>
  <c r="S896" i="4"/>
  <c r="S904" i="4"/>
  <c r="S908" i="4"/>
  <c r="T993" i="4"/>
  <c r="T667" i="4"/>
  <c r="T22" i="4"/>
  <c r="T59" i="4"/>
  <c r="S136" i="4"/>
  <c r="G113" i="2"/>
  <c r="P113" i="2" s="1"/>
  <c r="G121" i="2"/>
  <c r="P121" i="2" s="1"/>
  <c r="G129" i="2"/>
  <c r="P129" i="2" s="1"/>
  <c r="G137" i="2"/>
  <c r="P137" i="2" s="1"/>
  <c r="U985" i="4"/>
  <c r="V985" i="4"/>
  <c r="F68" i="2"/>
  <c r="O68" i="2" s="1"/>
  <c r="F92" i="2"/>
  <c r="O92" i="2" s="1"/>
  <c r="R970" i="4"/>
  <c r="T970" i="4"/>
  <c r="P954" i="4"/>
  <c r="S954" i="4" s="1"/>
  <c r="N934" i="4"/>
  <c r="S108" i="4"/>
  <c r="V997" i="4"/>
  <c r="W997" i="4" s="1"/>
  <c r="P916" i="4"/>
  <c r="S916" i="4" s="1"/>
  <c r="R884" i="4"/>
  <c r="U884" i="4" s="1"/>
  <c r="R850" i="4"/>
  <c r="N826" i="4"/>
  <c r="R826" i="4" s="1"/>
  <c r="P812" i="4"/>
  <c r="R770" i="4"/>
  <c r="U770" i="4" s="1"/>
  <c r="P764" i="4"/>
  <c r="T722" i="4"/>
  <c r="P704" i="4"/>
  <c r="S704" i="4" s="1"/>
  <c r="N702" i="4"/>
  <c r="N700" i="4"/>
  <c r="R700" i="4" s="1"/>
  <c r="N698" i="4"/>
  <c r="N696" i="4"/>
  <c r="R696" i="4" s="1"/>
  <c r="N688" i="4"/>
  <c r="R688" i="4" s="1"/>
  <c r="N672" i="4"/>
  <c r="R672" i="4" s="1"/>
  <c r="P658" i="4"/>
  <c r="S658" i="4" s="1"/>
  <c r="P646" i="4"/>
  <c r="P632" i="4"/>
  <c r="N618" i="4"/>
  <c r="T618" i="4" s="1"/>
  <c r="P610" i="4"/>
  <c r="S610" i="4" s="1"/>
  <c r="P608" i="4"/>
  <c r="P606" i="4"/>
  <c r="S606" i="4" s="1"/>
  <c r="N600" i="4"/>
  <c r="R600" i="4" s="1"/>
  <c r="R564" i="4"/>
  <c r="P968" i="4"/>
  <c r="S968" i="4" s="1"/>
  <c r="S20" i="4"/>
  <c r="R348" i="4"/>
  <c r="N164" i="4"/>
  <c r="R164" i="4" s="1"/>
  <c r="N156" i="4"/>
  <c r="S102" i="4"/>
  <c r="P164" i="4"/>
  <c r="N61" i="4"/>
  <c r="R61" i="4" s="1"/>
  <c r="N45" i="4"/>
  <c r="P36" i="4"/>
  <c r="S36" i="4" s="1"/>
  <c r="N28" i="4"/>
  <c r="N681" i="4"/>
  <c r="R681" i="4" s="1"/>
  <c r="S59" i="4"/>
  <c r="T51" i="4"/>
  <c r="P38" i="4"/>
  <c r="S38" i="4" s="1"/>
  <c r="P158" i="4"/>
  <c r="P118" i="4"/>
  <c r="G14" i="5"/>
  <c r="J15" i="2" s="1"/>
  <c r="G103" i="5"/>
  <c r="J104" i="2" s="1"/>
  <c r="G87" i="5"/>
  <c r="J88" i="2" s="1"/>
  <c r="G71" i="5"/>
  <c r="J72" i="2" s="1"/>
  <c r="G55" i="5"/>
  <c r="J56" i="2" s="1"/>
  <c r="E717" i="5"/>
  <c r="Q74" i="4"/>
  <c r="T140" i="4"/>
  <c r="V140" i="4" s="1"/>
  <c r="W140" i="4" s="1"/>
  <c r="T124" i="4"/>
  <c r="I97" i="5"/>
  <c r="I65" i="5"/>
  <c r="I87" i="5"/>
  <c r="T112" i="4"/>
  <c r="F177" i="2"/>
  <c r="O177" i="2" s="1"/>
  <c r="E177" i="2"/>
  <c r="N177" i="2" s="1"/>
  <c r="G177" i="2"/>
  <c r="P177" i="2" s="1"/>
  <c r="T76" i="4"/>
  <c r="Q519" i="4"/>
  <c r="P519" i="4"/>
  <c r="Q607" i="4"/>
  <c r="P607" i="4"/>
  <c r="N607" i="4"/>
  <c r="R607" i="4" s="1"/>
  <c r="P763" i="4"/>
  <c r="N763" i="4"/>
  <c r="R763" i="4" s="1"/>
  <c r="P771" i="4"/>
  <c r="N771" i="4"/>
  <c r="R771" i="4" s="1"/>
  <c r="P795" i="4"/>
  <c r="N795" i="4"/>
  <c r="R795" i="4" s="1"/>
  <c r="P803" i="4"/>
  <c r="N803" i="4"/>
  <c r="R803" i="4" s="1"/>
  <c r="N833" i="4"/>
  <c r="R833" i="4" s="1"/>
  <c r="P833" i="4"/>
  <c r="Q521" i="4"/>
  <c r="T521" i="4" s="1"/>
  <c r="P521" i="4"/>
  <c r="S521" i="4" s="1"/>
  <c r="N740" i="4"/>
  <c r="P740" i="4"/>
  <c r="T908" i="4"/>
  <c r="N990" i="4"/>
  <c r="P990" i="4"/>
  <c r="Q18" i="4"/>
  <c r="N18" i="4"/>
  <c r="R18" i="4" s="1"/>
  <c r="P18" i="4"/>
  <c r="Q82" i="4"/>
  <c r="N82" i="4"/>
  <c r="N511" i="4"/>
  <c r="R511" i="4" s="1"/>
  <c r="P511" i="4"/>
  <c r="S433" i="4"/>
  <c r="Q794" i="4"/>
  <c r="T794" i="4" s="1"/>
  <c r="P794" i="4"/>
  <c r="S794" i="4" s="1"/>
  <c r="Q798" i="4"/>
  <c r="P798" i="4"/>
  <c r="Q806" i="4"/>
  <c r="P806" i="4"/>
  <c r="S806" i="4" s="1"/>
  <c r="Q838" i="4"/>
  <c r="P838" i="4"/>
  <c r="Q922" i="4"/>
  <c r="N922" i="4"/>
  <c r="R922" i="4" s="1"/>
  <c r="P922" i="4"/>
  <c r="G116" i="5"/>
  <c r="J117" i="2" s="1"/>
  <c r="G124" i="5"/>
  <c r="J125" i="2" s="1"/>
  <c r="G132" i="5"/>
  <c r="J133" i="2" s="1"/>
  <c r="G140" i="5"/>
  <c r="J141" i="2" s="1"/>
  <c r="Q457" i="4"/>
  <c r="N457" i="4"/>
  <c r="R457" i="4" s="1"/>
  <c r="N535" i="4"/>
  <c r="N551" i="4"/>
  <c r="Q582" i="4"/>
  <c r="T582" i="4" s="1"/>
  <c r="P582" i="4"/>
  <c r="S582" i="4" s="1"/>
  <c r="Q598" i="4"/>
  <c r="N738" i="4"/>
  <c r="R738" i="4" s="1"/>
  <c r="P738" i="4"/>
  <c r="N746" i="4"/>
  <c r="R746" i="4" s="1"/>
  <c r="P746" i="4"/>
  <c r="N754" i="4"/>
  <c r="R754" i="4" s="1"/>
  <c r="P754" i="4"/>
  <c r="Q778" i="4"/>
  <c r="P778" i="4"/>
  <c r="Q786" i="4"/>
  <c r="P786" i="4"/>
  <c r="Q810" i="4"/>
  <c r="P810" i="4"/>
  <c r="Q896" i="4"/>
  <c r="T896" i="4" s="1"/>
  <c r="Q912" i="4"/>
  <c r="T912" i="4" s="1"/>
  <c r="V912" i="4" s="1"/>
  <c r="Q822" i="4"/>
  <c r="T822" i="4" s="1"/>
  <c r="P822" i="4"/>
  <c r="S822" i="4" s="1"/>
  <c r="Q834" i="4"/>
  <c r="T834" i="4" s="1"/>
  <c r="P834" i="4"/>
  <c r="Q882" i="4"/>
  <c r="T882" i="4" s="1"/>
  <c r="F22" i="5"/>
  <c r="I23" i="2" s="1"/>
  <c r="G22" i="5"/>
  <c r="J23" i="2" s="1"/>
  <c r="I27" i="5"/>
  <c r="F40" i="5"/>
  <c r="I41" i="2" s="1"/>
  <c r="G40" i="5"/>
  <c r="J41" i="2" s="1"/>
  <c r="E47" i="5"/>
  <c r="H48" i="2" s="1"/>
  <c r="I47" i="5"/>
  <c r="F57" i="5"/>
  <c r="I58" i="2" s="1"/>
  <c r="E64" i="2"/>
  <c r="N64" i="2" s="1"/>
  <c r="F64" i="2"/>
  <c r="O64" i="2" s="1"/>
  <c r="F73" i="5"/>
  <c r="I74" i="2" s="1"/>
  <c r="E79" i="5"/>
  <c r="H80" i="2" s="1"/>
  <c r="I79" i="5"/>
  <c r="F89" i="5"/>
  <c r="I90" i="2" s="1"/>
  <c r="E95" i="5"/>
  <c r="H96" i="2" s="1"/>
  <c r="I95" i="5"/>
  <c r="T66" i="4"/>
  <c r="Q72" i="4"/>
  <c r="T72" i="4" s="1"/>
  <c r="P72" i="4"/>
  <c r="S72" i="4" s="1"/>
  <c r="Q84" i="4"/>
  <c r="P84" i="4"/>
  <c r="S84" i="4" s="1"/>
  <c r="Q88" i="4"/>
  <c r="T88" i="4" s="1"/>
  <c r="P88" i="4"/>
  <c r="S88" i="4" s="1"/>
  <c r="Q92" i="4"/>
  <c r="P92" i="4"/>
  <c r="S92" i="4" s="1"/>
  <c r="N104" i="4"/>
  <c r="R104" i="4" s="1"/>
  <c r="Q104" i="4"/>
  <c r="Q126" i="4"/>
  <c r="P126" i="4"/>
  <c r="N126" i="4"/>
  <c r="R126" i="4" s="1"/>
  <c r="P142" i="4"/>
  <c r="N142" i="4"/>
  <c r="T181" i="4"/>
  <c r="Q537" i="4"/>
  <c r="T537" i="4" s="1"/>
  <c r="P537" i="4"/>
  <c r="S537" i="4" s="1"/>
  <c r="T101" i="4"/>
  <c r="E157" i="5"/>
  <c r="H158" i="2" s="1"/>
  <c r="G157" i="5"/>
  <c r="J158" i="2" s="1"/>
  <c r="E173" i="5"/>
  <c r="H174" i="2" s="1"/>
  <c r="G173" i="5"/>
  <c r="J174" i="2" s="1"/>
  <c r="E181" i="5"/>
  <c r="H182" i="2" s="1"/>
  <c r="G181" i="5"/>
  <c r="J182" i="2" s="1"/>
  <c r="I181" i="5"/>
  <c r="G641" i="5"/>
  <c r="F794" i="3"/>
  <c r="I814" i="5"/>
  <c r="F828" i="5"/>
  <c r="N1000" i="4"/>
  <c r="R1000" i="4" s="1"/>
  <c r="P1000" i="4"/>
  <c r="P999" i="4"/>
  <c r="N999" i="4"/>
  <c r="R999" i="4" s="1"/>
  <c r="N996" i="4"/>
  <c r="R996" i="4" s="1"/>
  <c r="P996" i="4"/>
  <c r="P995" i="4"/>
  <c r="S995" i="4" s="1"/>
  <c r="Q995" i="4"/>
  <c r="T995" i="4" s="1"/>
  <c r="N994" i="4"/>
  <c r="P994" i="4"/>
  <c r="N992" i="4"/>
  <c r="R992" i="4" s="1"/>
  <c r="P992" i="4"/>
  <c r="N991" i="4"/>
  <c r="R991" i="4" s="1"/>
  <c r="N989" i="4"/>
  <c r="R989" i="4" s="1"/>
  <c r="Q989" i="4"/>
  <c r="P989" i="4"/>
  <c r="P987" i="4"/>
  <c r="S987" i="4" s="1"/>
  <c r="Q987" i="4"/>
  <c r="T987" i="4" s="1"/>
  <c r="N986" i="4"/>
  <c r="R986" i="4" s="1"/>
  <c r="P986" i="4"/>
  <c r="N984" i="4"/>
  <c r="R984" i="4" s="1"/>
  <c r="P984" i="4"/>
  <c r="N982" i="4"/>
  <c r="P982" i="4"/>
  <c r="N981" i="4"/>
  <c r="R981" i="4" s="1"/>
  <c r="Q981" i="4"/>
  <c r="P981" i="4"/>
  <c r="N980" i="4"/>
  <c r="P980" i="4"/>
  <c r="P979" i="4"/>
  <c r="Q979" i="4"/>
  <c r="N976" i="4"/>
  <c r="R976" i="4" s="1"/>
  <c r="P976" i="4"/>
  <c r="Q972" i="4"/>
  <c r="T972" i="4" s="1"/>
  <c r="N971" i="4"/>
  <c r="R971" i="4" s="1"/>
  <c r="Q971" i="4"/>
  <c r="M969" i="4"/>
  <c r="J969" i="4"/>
  <c r="K969" i="4"/>
  <c r="AR969" i="4"/>
  <c r="H969" i="4"/>
  <c r="P967" i="4"/>
  <c r="K965" i="4"/>
  <c r="AR965" i="4"/>
  <c r="H965" i="4"/>
  <c r="Q962" i="4"/>
  <c r="Q961" i="4"/>
  <c r="P961" i="4"/>
  <c r="N961" i="4"/>
  <c r="R961" i="4" s="1"/>
  <c r="Q960" i="4"/>
  <c r="Q959" i="4"/>
  <c r="T959" i="4" s="1"/>
  <c r="P959" i="4"/>
  <c r="S959" i="4" s="1"/>
  <c r="F957" i="4"/>
  <c r="K957" i="4"/>
  <c r="H957" i="4"/>
  <c r="Q956" i="4"/>
  <c r="N953" i="4"/>
  <c r="R953" i="4" s="1"/>
  <c r="P953" i="4"/>
  <c r="Q952" i="4"/>
  <c r="T952" i="4" s="1"/>
  <c r="P951" i="4"/>
  <c r="Q951" i="4"/>
  <c r="T951" i="4" s="1"/>
  <c r="K949" i="4"/>
  <c r="AR949" i="4"/>
  <c r="H949" i="4"/>
  <c r="Q948" i="4"/>
  <c r="T948" i="4" s="1"/>
  <c r="V948" i="4" s="1"/>
  <c r="W948" i="4" s="1"/>
  <c r="Q946" i="4"/>
  <c r="T946" i="4" s="1"/>
  <c r="Q945" i="4"/>
  <c r="N945" i="4"/>
  <c r="R945" i="4" s="1"/>
  <c r="P945" i="4"/>
  <c r="D945" i="4"/>
  <c r="Q941" i="4"/>
  <c r="N941" i="4"/>
  <c r="R941" i="4" s="1"/>
  <c r="P939" i="4"/>
  <c r="T938" i="4"/>
  <c r="Q937" i="4"/>
  <c r="N937" i="4"/>
  <c r="R937" i="4" s="1"/>
  <c r="P937" i="4"/>
  <c r="K933" i="4"/>
  <c r="AR933" i="4"/>
  <c r="H933" i="4"/>
  <c r="Q932" i="4"/>
  <c r="K929" i="4"/>
  <c r="AR929" i="4"/>
  <c r="Q928" i="4"/>
  <c r="T928" i="4" s="1"/>
  <c r="M925" i="4"/>
  <c r="F925" i="4" s="1"/>
  <c r="J925" i="4"/>
  <c r="K925" i="4"/>
  <c r="H925" i="4"/>
  <c r="Q924" i="4"/>
  <c r="T924" i="4" s="1"/>
  <c r="P921" i="4"/>
  <c r="Q913" i="4"/>
  <c r="T913" i="4" s="1"/>
  <c r="P913" i="4"/>
  <c r="N911" i="4"/>
  <c r="Q910" i="4"/>
  <c r="T910" i="4" s="1"/>
  <c r="P907" i="4"/>
  <c r="N907" i="4"/>
  <c r="Q906" i="4"/>
  <c r="Q905" i="4"/>
  <c r="T905" i="4" s="1"/>
  <c r="P905" i="4"/>
  <c r="S905" i="4" s="1"/>
  <c r="Q897" i="4"/>
  <c r="T897" i="4" s="1"/>
  <c r="P897" i="4"/>
  <c r="S897" i="4" s="1"/>
  <c r="N895" i="4"/>
  <c r="Q894" i="4"/>
  <c r="T894" i="4" s="1"/>
  <c r="P891" i="4"/>
  <c r="N891" i="4"/>
  <c r="P889" i="4"/>
  <c r="Q880" i="4"/>
  <c r="T880" i="4" s="1"/>
  <c r="Q879" i="4"/>
  <c r="N879" i="4"/>
  <c r="R879" i="4" s="1"/>
  <c r="Q878" i="4"/>
  <c r="T878" i="4" s="1"/>
  <c r="Q876" i="4"/>
  <c r="T876" i="4" s="1"/>
  <c r="P875" i="4"/>
  <c r="N875" i="4"/>
  <c r="P873" i="4"/>
  <c r="T872" i="4"/>
  <c r="Q871" i="4"/>
  <c r="N871" i="4"/>
  <c r="R871" i="4" s="1"/>
  <c r="Q848" i="4"/>
  <c r="Q847" i="4"/>
  <c r="N847" i="4"/>
  <c r="R847" i="4" s="1"/>
  <c r="Q844" i="4"/>
  <c r="Q841" i="4"/>
  <c r="N841" i="4"/>
  <c r="R841" i="4" s="1"/>
  <c r="P841" i="4"/>
  <c r="Q823" i="4"/>
  <c r="N823" i="4"/>
  <c r="R823" i="4" s="1"/>
  <c r="Q821" i="4"/>
  <c r="T821" i="4" s="1"/>
  <c r="V821" i="4" s="1"/>
  <c r="N820" i="4"/>
  <c r="R820" i="4" s="1"/>
  <c r="Q819" i="4"/>
  <c r="P819" i="4"/>
  <c r="N819" i="4"/>
  <c r="R819" i="4" s="1"/>
  <c r="Q818" i="4"/>
  <c r="P818" i="4"/>
  <c r="S818" i="4" s="1"/>
  <c r="Q817" i="4"/>
  <c r="N817" i="4"/>
  <c r="R817" i="4" s="1"/>
  <c r="P817" i="4"/>
  <c r="N816" i="4"/>
  <c r="Q815" i="4"/>
  <c r="N815" i="4"/>
  <c r="Q814" i="4"/>
  <c r="P814" i="4"/>
  <c r="Q813" i="4"/>
  <c r="Q811" i="4"/>
  <c r="P811" i="4"/>
  <c r="N811" i="4"/>
  <c r="R811" i="4" s="1"/>
  <c r="Q809" i="4"/>
  <c r="N809" i="4"/>
  <c r="R809" i="4" s="1"/>
  <c r="P809" i="4"/>
  <c r="N807" i="4"/>
  <c r="Q791" i="4"/>
  <c r="N791" i="4"/>
  <c r="R791" i="4" s="1"/>
  <c r="Q790" i="4"/>
  <c r="P790" i="4"/>
  <c r="Q789" i="4"/>
  <c r="T789" i="4" s="1"/>
  <c r="N788" i="4"/>
  <c r="Q787" i="4"/>
  <c r="P787" i="4"/>
  <c r="N787" i="4"/>
  <c r="R787" i="4" s="1"/>
  <c r="Q785" i="4"/>
  <c r="N785" i="4"/>
  <c r="R785" i="4" s="1"/>
  <c r="P785" i="4"/>
  <c r="N784" i="4"/>
  <c r="R784" i="4" s="1"/>
  <c r="Q783" i="4"/>
  <c r="N783" i="4"/>
  <c r="R783" i="4" s="1"/>
  <c r="Q782" i="4"/>
  <c r="T782" i="4" s="1"/>
  <c r="P782" i="4"/>
  <c r="Q781" i="4"/>
  <c r="Q779" i="4"/>
  <c r="P779" i="4"/>
  <c r="N779" i="4"/>
  <c r="R779" i="4" s="1"/>
  <c r="Q777" i="4"/>
  <c r="N777" i="4"/>
  <c r="R777" i="4" s="1"/>
  <c r="P777" i="4"/>
  <c r="N775" i="4"/>
  <c r="R775" i="4" s="1"/>
  <c r="N760" i="4"/>
  <c r="P760" i="4"/>
  <c r="Q759" i="4"/>
  <c r="N759" i="4"/>
  <c r="R759" i="4" s="1"/>
  <c r="N758" i="4"/>
  <c r="R758" i="4" s="1"/>
  <c r="P758" i="4"/>
  <c r="Q757" i="4"/>
  <c r="N756" i="4"/>
  <c r="R756" i="4" s="1"/>
  <c r="P756" i="4"/>
  <c r="Q755" i="4"/>
  <c r="P755" i="4"/>
  <c r="N755" i="4"/>
  <c r="R755" i="4" s="1"/>
  <c r="Q753" i="4"/>
  <c r="N753" i="4"/>
  <c r="R753" i="4" s="1"/>
  <c r="P753" i="4"/>
  <c r="N752" i="4"/>
  <c r="R752" i="4" s="1"/>
  <c r="P752" i="4"/>
  <c r="Q751" i="4"/>
  <c r="N751" i="4"/>
  <c r="N750" i="4"/>
  <c r="R750" i="4" s="1"/>
  <c r="P750" i="4"/>
  <c r="Q749" i="4"/>
  <c r="Q747" i="4"/>
  <c r="P747" i="4"/>
  <c r="N747" i="4"/>
  <c r="R747" i="4" s="1"/>
  <c r="Q745" i="4"/>
  <c r="N745" i="4"/>
  <c r="R745" i="4" s="1"/>
  <c r="P745" i="4"/>
  <c r="N744" i="4"/>
  <c r="P744" i="4"/>
  <c r="Q743" i="4"/>
  <c r="N743" i="4"/>
  <c r="R743" i="4" s="1"/>
  <c r="N742" i="4"/>
  <c r="R742" i="4" s="1"/>
  <c r="P742" i="4"/>
  <c r="Q741" i="4"/>
  <c r="N741" i="4"/>
  <c r="R741" i="4" s="1"/>
  <c r="Q739" i="4"/>
  <c r="P739" i="4"/>
  <c r="N739" i="4"/>
  <c r="R739" i="4" s="1"/>
  <c r="Q731" i="4"/>
  <c r="P731" i="4"/>
  <c r="N731" i="4"/>
  <c r="R731" i="4" s="1"/>
  <c r="N730" i="4"/>
  <c r="P730" i="4"/>
  <c r="N724" i="4"/>
  <c r="P723" i="4"/>
  <c r="N723" i="4"/>
  <c r="R723" i="4" s="1"/>
  <c r="Q721" i="4"/>
  <c r="N721" i="4"/>
  <c r="R721" i="4" s="1"/>
  <c r="P721" i="4"/>
  <c r="N720" i="4"/>
  <c r="Q719" i="4"/>
  <c r="Q718" i="4"/>
  <c r="P718" i="4"/>
  <c r="Q717" i="4"/>
  <c r="N717" i="4"/>
  <c r="N716" i="4"/>
  <c r="P715" i="4"/>
  <c r="N715" i="4"/>
  <c r="R715" i="4" s="1"/>
  <c r="Q713" i="4"/>
  <c r="T713" i="4" s="1"/>
  <c r="P713" i="4"/>
  <c r="S713" i="4" s="1"/>
  <c r="U713" i="4" s="1"/>
  <c r="Q709" i="4"/>
  <c r="N708" i="4"/>
  <c r="Q707" i="4"/>
  <c r="P707" i="4"/>
  <c r="Q706" i="4"/>
  <c r="P706" i="4"/>
  <c r="Q705" i="4"/>
  <c r="N705" i="4"/>
  <c r="R705" i="4" s="1"/>
  <c r="P705" i="4"/>
  <c r="Q699" i="4"/>
  <c r="P699" i="4"/>
  <c r="S699" i="4" s="1"/>
  <c r="Q692" i="4"/>
  <c r="P692" i="4"/>
  <c r="P691" i="4"/>
  <c r="N691" i="4"/>
  <c r="R691" i="4" s="1"/>
  <c r="N690" i="4"/>
  <c r="Q689" i="4"/>
  <c r="N689" i="4"/>
  <c r="R689" i="4" s="1"/>
  <c r="P689" i="4"/>
  <c r="Q685" i="4"/>
  <c r="N685" i="4"/>
  <c r="Q669" i="4"/>
  <c r="N669" i="4"/>
  <c r="R669" i="4" s="1"/>
  <c r="Q668" i="4"/>
  <c r="T668" i="4" s="1"/>
  <c r="P668" i="4"/>
  <c r="S668" i="4" s="1"/>
  <c r="P667" i="4"/>
  <c r="S667" i="4" s="1"/>
  <c r="P665" i="4"/>
  <c r="Q664" i="4"/>
  <c r="Q663" i="4"/>
  <c r="N663" i="4"/>
  <c r="R663" i="4" s="1"/>
  <c r="Q662" i="4"/>
  <c r="Q660" i="4"/>
  <c r="Q657" i="4"/>
  <c r="N657" i="4"/>
  <c r="R657" i="4" s="1"/>
  <c r="P657" i="4"/>
  <c r="Q656" i="4"/>
  <c r="T656" i="4" s="1"/>
  <c r="Q655" i="4"/>
  <c r="Q654" i="4"/>
  <c r="Q653" i="4"/>
  <c r="N653" i="4"/>
  <c r="R653" i="4" s="1"/>
  <c r="P651" i="4"/>
  <c r="N651" i="4"/>
  <c r="R651" i="4" s="1"/>
  <c r="Q649" i="4"/>
  <c r="P649" i="4"/>
  <c r="Q648" i="4"/>
  <c r="T648" i="4" s="1"/>
  <c r="Q644" i="4"/>
  <c r="Q643" i="4"/>
  <c r="Q641" i="4"/>
  <c r="T641" i="4" s="1"/>
  <c r="P641" i="4"/>
  <c r="Q639" i="4"/>
  <c r="P639" i="4"/>
  <c r="N639" i="4"/>
  <c r="R639" i="4" s="1"/>
  <c r="Q628" i="4"/>
  <c r="P625" i="4"/>
  <c r="Q624" i="4"/>
  <c r="P623" i="4"/>
  <c r="S623" i="4" s="1"/>
  <c r="Q620" i="4"/>
  <c r="T620" i="4" s="1"/>
  <c r="Q619" i="4"/>
  <c r="N619" i="4"/>
  <c r="R619" i="4" s="1"/>
  <c r="Q617" i="4"/>
  <c r="P617" i="4"/>
  <c r="Q612" i="4"/>
  <c r="P611" i="4"/>
  <c r="S611" i="4" s="1"/>
  <c r="T603" i="4"/>
  <c r="Q602" i="4"/>
  <c r="Q596" i="4"/>
  <c r="T596" i="4" s="1"/>
  <c r="P595" i="4"/>
  <c r="N595" i="4"/>
  <c r="Q594" i="4"/>
  <c r="P593" i="4"/>
  <c r="S593" i="4" s="1"/>
  <c r="U593" i="4" s="1"/>
  <c r="N592" i="4"/>
  <c r="R592" i="4" s="1"/>
  <c r="P591" i="4"/>
  <c r="S591" i="4" s="1"/>
  <c r="U591" i="4" s="1"/>
  <c r="N588" i="4"/>
  <c r="T588" i="4" s="1"/>
  <c r="Q587" i="4"/>
  <c r="N587" i="4"/>
  <c r="R587" i="4" s="1"/>
  <c r="Q586" i="4"/>
  <c r="P586" i="4"/>
  <c r="N585" i="4"/>
  <c r="R585" i="4" s="1"/>
  <c r="P585" i="4"/>
  <c r="N584" i="4"/>
  <c r="Q580" i="4"/>
  <c r="N577" i="4"/>
  <c r="R577" i="4" s="1"/>
  <c r="P577" i="4"/>
  <c r="Q576" i="4"/>
  <c r="P576" i="4"/>
  <c r="P575" i="4"/>
  <c r="N575" i="4"/>
  <c r="R575" i="4" s="1"/>
  <c r="Q571" i="4"/>
  <c r="N571" i="4"/>
  <c r="R571" i="4" s="1"/>
  <c r="N558" i="4"/>
  <c r="N557" i="4"/>
  <c r="R557" i="4" s="1"/>
  <c r="P556" i="4"/>
  <c r="Q556" i="4"/>
  <c r="T556" i="4" s="1"/>
  <c r="N555" i="4"/>
  <c r="R555" i="4" s="1"/>
  <c r="Q553" i="4"/>
  <c r="T553" i="4" s="1"/>
  <c r="P553" i="4"/>
  <c r="Q547" i="4"/>
  <c r="P547" i="4"/>
  <c r="N541" i="4"/>
  <c r="S541" i="4" s="1"/>
  <c r="N533" i="4"/>
  <c r="Q531" i="4"/>
  <c r="P531" i="4"/>
  <c r="Q527" i="4"/>
  <c r="T527" i="4" s="1"/>
  <c r="P527" i="4"/>
  <c r="S527" i="4" s="1"/>
  <c r="Q525" i="4"/>
  <c r="T525" i="4" s="1"/>
  <c r="P525" i="4"/>
  <c r="S525" i="4" s="1"/>
  <c r="N523" i="4"/>
  <c r="Q515" i="4"/>
  <c r="P515" i="4"/>
  <c r="S515" i="4" s="1"/>
  <c r="N509" i="4"/>
  <c r="N497" i="4"/>
  <c r="R497" i="4" s="1"/>
  <c r="N491" i="4"/>
  <c r="R491" i="4" s="1"/>
  <c r="Q489" i="4"/>
  <c r="T489" i="4" s="1"/>
  <c r="P467" i="4"/>
  <c r="N467" i="4"/>
  <c r="R467" i="4" s="1"/>
  <c r="Q431" i="4"/>
  <c r="N431" i="4"/>
  <c r="R431" i="4" s="1"/>
  <c r="Q421" i="4"/>
  <c r="P421" i="4"/>
  <c r="S421" i="4" s="1"/>
  <c r="Q419" i="4"/>
  <c r="N419" i="4"/>
  <c r="R419" i="4" s="1"/>
  <c r="P417" i="4"/>
  <c r="P412" i="4"/>
  <c r="N412" i="4"/>
  <c r="R412" i="4" s="1"/>
  <c r="K185" i="4"/>
  <c r="P184" i="4"/>
  <c r="S184" i="4" s="1"/>
  <c r="P181" i="4"/>
  <c r="S181" i="4" s="1"/>
  <c r="Q180" i="4"/>
  <c r="T180" i="4" s="1"/>
  <c r="V180" i="4" s="1"/>
  <c r="W180" i="4" s="1"/>
  <c r="Q177" i="4"/>
  <c r="N177" i="4"/>
  <c r="R177" i="4" s="1"/>
  <c r="Q176" i="4"/>
  <c r="P176" i="4"/>
  <c r="S176" i="4" s="1"/>
  <c r="Q175" i="4"/>
  <c r="P175" i="4"/>
  <c r="P173" i="4"/>
  <c r="Q173" i="4"/>
  <c r="N173" i="4"/>
  <c r="R173" i="4" s="1"/>
  <c r="Q169" i="4"/>
  <c r="N169" i="4"/>
  <c r="R169" i="4" s="1"/>
  <c r="P169" i="4"/>
  <c r="P168" i="4"/>
  <c r="K165" i="4"/>
  <c r="Q163" i="4"/>
  <c r="N163" i="4"/>
  <c r="R163" i="4" s="1"/>
  <c r="Q161" i="4"/>
  <c r="N161" i="4"/>
  <c r="R161" i="4" s="1"/>
  <c r="K157" i="4"/>
  <c r="M153" i="4"/>
  <c r="Q153" i="4" s="1"/>
  <c r="Q152" i="4"/>
  <c r="T152" i="4" s="1"/>
  <c r="N150" i="4"/>
  <c r="P150" i="4"/>
  <c r="Q149" i="4"/>
  <c r="N149" i="4"/>
  <c r="R149" i="4" s="1"/>
  <c r="P146" i="4"/>
  <c r="Q146" i="4"/>
  <c r="N146" i="4"/>
  <c r="R146" i="4" s="1"/>
  <c r="P145" i="4"/>
  <c r="S145" i="4" s="1"/>
  <c r="Q145" i="4"/>
  <c r="T145" i="4" s="1"/>
  <c r="N141" i="4"/>
  <c r="Q138" i="4"/>
  <c r="N138" i="4"/>
  <c r="P137" i="4"/>
  <c r="Q137" i="4"/>
  <c r="N137" i="4"/>
  <c r="R137" i="4" s="1"/>
  <c r="N133" i="4"/>
  <c r="P133" i="4"/>
  <c r="Q130" i="4"/>
  <c r="N130" i="4"/>
  <c r="P129" i="4"/>
  <c r="S129" i="4" s="1"/>
  <c r="Q129" i="4"/>
  <c r="T129" i="4" s="1"/>
  <c r="N125" i="4"/>
  <c r="P122" i="4"/>
  <c r="Q122" i="4"/>
  <c r="N122" i="4"/>
  <c r="R122" i="4" s="1"/>
  <c r="P121" i="4"/>
  <c r="Q121" i="4"/>
  <c r="N121" i="4"/>
  <c r="R121" i="4" s="1"/>
  <c r="N117" i="4"/>
  <c r="P117" i="4"/>
  <c r="Q114" i="4"/>
  <c r="P114" i="4"/>
  <c r="N114" i="4"/>
  <c r="R114" i="4" s="1"/>
  <c r="P113" i="4"/>
  <c r="Q113" i="4"/>
  <c r="N109" i="4"/>
  <c r="R109" i="4" s="1"/>
  <c r="P109" i="4"/>
  <c r="Q107" i="4"/>
  <c r="T107" i="4" s="1"/>
  <c r="P107" i="4"/>
  <c r="Q106" i="4"/>
  <c r="T106" i="4" s="1"/>
  <c r="L105" i="4"/>
  <c r="Q103" i="4"/>
  <c r="P103" i="4"/>
  <c r="N103" i="4"/>
  <c r="R103" i="4" s="1"/>
  <c r="M99" i="4"/>
  <c r="K99" i="4"/>
  <c r="Q98" i="4"/>
  <c r="N98" i="4"/>
  <c r="R98" i="4" s="1"/>
  <c r="P98" i="4"/>
  <c r="T97" i="4"/>
  <c r="Q95" i="4"/>
  <c r="N95" i="4"/>
  <c r="R95" i="4" s="1"/>
  <c r="P95" i="4"/>
  <c r="Q94" i="4"/>
  <c r="T94" i="4" s="1"/>
  <c r="Q91" i="4"/>
  <c r="T91" i="4" s="1"/>
  <c r="P91" i="4"/>
  <c r="S91" i="4" s="1"/>
  <c r="Q89" i="4"/>
  <c r="N89" i="4"/>
  <c r="R89" i="4" s="1"/>
  <c r="Q87" i="4"/>
  <c r="N87" i="4"/>
  <c r="Q86" i="4"/>
  <c r="N86" i="4"/>
  <c r="K83" i="4"/>
  <c r="Q81" i="4"/>
  <c r="P81" i="4"/>
  <c r="Q79" i="4"/>
  <c r="P79" i="4"/>
  <c r="N79" i="4"/>
  <c r="R79" i="4" s="1"/>
  <c r="N78" i="4"/>
  <c r="Q75" i="4"/>
  <c r="N75" i="4"/>
  <c r="R75" i="4" s="1"/>
  <c r="P75" i="4"/>
  <c r="Q71" i="4"/>
  <c r="T71" i="4" s="1"/>
  <c r="P71" i="4"/>
  <c r="S71" i="4" s="1"/>
  <c r="N70" i="4"/>
  <c r="Q69" i="4"/>
  <c r="N69" i="4"/>
  <c r="R69" i="4" s="1"/>
  <c r="N67" i="4"/>
  <c r="Q67" i="4"/>
  <c r="P66" i="4"/>
  <c r="S66" i="4" s="1"/>
  <c r="P65" i="4"/>
  <c r="K63" i="4"/>
  <c r="Q62" i="4"/>
  <c r="N62" i="4"/>
  <c r="Q57" i="4"/>
  <c r="N57" i="4"/>
  <c r="R57" i="4" s="1"/>
  <c r="P57" i="4"/>
  <c r="N56" i="4"/>
  <c r="P56" i="4"/>
  <c r="Q55" i="4"/>
  <c r="N55" i="4"/>
  <c r="R55" i="4" s="1"/>
  <c r="P55" i="4"/>
  <c r="N54" i="4"/>
  <c r="R54" i="4" s="1"/>
  <c r="Q54" i="4"/>
  <c r="Q49" i="4"/>
  <c r="N49" i="4"/>
  <c r="R49" i="4" s="1"/>
  <c r="P49" i="4"/>
  <c r="P48" i="4"/>
  <c r="S48" i="4" s="1"/>
  <c r="N47" i="4"/>
  <c r="R47" i="4" s="1"/>
  <c r="P47" i="4"/>
  <c r="S47" i="4" s="1"/>
  <c r="P46" i="4"/>
  <c r="N46" i="4"/>
  <c r="K42" i="4"/>
  <c r="Q41" i="4"/>
  <c r="T41" i="4" s="1"/>
  <c r="P41" i="4"/>
  <c r="Q37" i="4"/>
  <c r="N37" i="4"/>
  <c r="Q32" i="4"/>
  <c r="N32" i="4"/>
  <c r="R32" i="4" s="1"/>
  <c r="P32" i="4"/>
  <c r="Q31" i="4"/>
  <c r="N31" i="4"/>
  <c r="R31" i="4" s="1"/>
  <c r="P31" i="4"/>
  <c r="N27" i="4"/>
  <c r="R27" i="4" s="1"/>
  <c r="Q27" i="4"/>
  <c r="P27" i="4"/>
  <c r="Q26" i="4"/>
  <c r="N26" i="4"/>
  <c r="R26" i="4" s="1"/>
  <c r="P26" i="4"/>
  <c r="Q25" i="4"/>
  <c r="N25" i="4"/>
  <c r="R25" i="4" s="1"/>
  <c r="Q21" i="4"/>
  <c r="N21" i="4"/>
  <c r="Q20" i="4"/>
  <c r="T20" i="4" s="1"/>
  <c r="Q19" i="4"/>
  <c r="N19" i="4"/>
  <c r="R19" i="4" s="1"/>
  <c r="P17" i="4"/>
  <c r="S17" i="4" s="1"/>
  <c r="Q17" i="4"/>
  <c r="T17" i="4" s="1"/>
  <c r="Q15" i="4"/>
  <c r="N15" i="4"/>
  <c r="R15" i="4" s="1"/>
  <c r="P15" i="4"/>
  <c r="Q14" i="4"/>
  <c r="N14" i="4"/>
  <c r="Q13" i="4"/>
  <c r="N13" i="4"/>
  <c r="P8" i="4"/>
  <c r="S8" i="4" s="1"/>
  <c r="Q8" i="4"/>
  <c r="T8" i="4" s="1"/>
  <c r="Q6" i="4"/>
  <c r="T6" i="4" s="1"/>
  <c r="P6" i="4"/>
  <c r="P4" i="4"/>
  <c r="Q4" i="4"/>
  <c r="N4" i="4"/>
  <c r="R4" i="4" s="1"/>
  <c r="S465" i="4"/>
  <c r="U465" i="4" s="1"/>
  <c r="I817" i="3"/>
  <c r="N589" i="4"/>
  <c r="Q621" i="4"/>
  <c r="T621" i="4" s="1"/>
  <c r="Q170" i="4"/>
  <c r="T170" i="4" s="1"/>
  <c r="P170" i="4"/>
  <c r="S170" i="4" s="1"/>
  <c r="Q409" i="4"/>
  <c r="T409" i="4" s="1"/>
  <c r="Q7" i="4"/>
  <c r="N7" i="4"/>
  <c r="R7" i="4" s="1"/>
  <c r="P7" i="4"/>
  <c r="Q11" i="4"/>
  <c r="N11" i="4"/>
  <c r="R11" i="4" s="1"/>
  <c r="P11" i="4"/>
  <c r="N16" i="4"/>
  <c r="P16" i="4"/>
  <c r="Q172" i="4"/>
  <c r="T172" i="4" s="1"/>
  <c r="V172" i="4" s="1"/>
  <c r="W172" i="4" s="1"/>
  <c r="Q184" i="4"/>
  <c r="I31" i="5"/>
  <c r="I43" i="5"/>
  <c r="E43" i="5"/>
  <c r="H44" i="2" s="1"/>
  <c r="I51" i="5"/>
  <c r="E51" i="5"/>
  <c r="H52" i="2" s="1"/>
  <c r="I53" i="5"/>
  <c r="I59" i="5"/>
  <c r="E59" i="5"/>
  <c r="H60" i="2" s="1"/>
  <c r="I61" i="5"/>
  <c r="I69" i="5"/>
  <c r="I75" i="5"/>
  <c r="E75" i="5"/>
  <c r="H76" i="2" s="1"/>
  <c r="I77" i="5"/>
  <c r="I83" i="5"/>
  <c r="E83" i="5"/>
  <c r="H84" i="2" s="1"/>
  <c r="I85" i="5"/>
  <c r="E93" i="5"/>
  <c r="H94" i="2" s="1"/>
  <c r="I93" i="5"/>
  <c r="E101" i="5"/>
  <c r="H102" i="2" s="1"/>
  <c r="I101" i="5"/>
  <c r="I107" i="5"/>
  <c r="E107" i="5"/>
  <c r="H108" i="2" s="1"/>
  <c r="G19" i="5"/>
  <c r="J20" i="2" s="1"/>
  <c r="Q5" i="4"/>
  <c r="T5" i="4" s="1"/>
  <c r="G15" i="5"/>
  <c r="J16" i="2" s="1"/>
  <c r="E15" i="5"/>
  <c r="H16" i="2" s="1"/>
  <c r="E550" i="5"/>
  <c r="F550" i="5"/>
  <c r="F563" i="5"/>
  <c r="E563" i="5"/>
  <c r="G563" i="5"/>
  <c r="E161" i="5"/>
  <c r="H162" i="2" s="1"/>
  <c r="G161" i="5"/>
  <c r="J162" i="2" s="1"/>
  <c r="I161" i="5"/>
  <c r="E169" i="5"/>
  <c r="H170" i="2" s="1"/>
  <c r="G169" i="5"/>
  <c r="J170" i="2" s="1"/>
  <c r="I169" i="5"/>
  <c r="E177" i="5"/>
  <c r="H178" i="2" s="1"/>
  <c r="I177" i="5"/>
  <c r="I533" i="5"/>
  <c r="E561" i="5"/>
  <c r="I577" i="5"/>
  <c r="I593" i="5"/>
  <c r="I645" i="5"/>
  <c r="E645" i="5"/>
  <c r="E755" i="5"/>
  <c r="E771" i="5"/>
  <c r="I771" i="5"/>
  <c r="E779" i="5"/>
  <c r="E795" i="5"/>
  <c r="G795" i="5"/>
  <c r="H750" i="3"/>
  <c r="I750" i="3"/>
  <c r="I766" i="3"/>
  <c r="H774" i="3"/>
  <c r="I790" i="3"/>
  <c r="I798" i="3"/>
  <c r="F798" i="3"/>
  <c r="I803" i="5"/>
  <c r="E820" i="5"/>
  <c r="I835" i="5"/>
  <c r="G835" i="5"/>
  <c r="P973" i="4"/>
  <c r="Q967" i="4"/>
  <c r="N967" i="4"/>
  <c r="R967" i="4" s="1"/>
  <c r="P963" i="4"/>
  <c r="N955" i="4"/>
  <c r="R955" i="4" s="1"/>
  <c r="Q943" i="4"/>
  <c r="N943" i="4"/>
  <c r="N939" i="4"/>
  <c r="R939" i="4" s="1"/>
  <c r="Q935" i="4"/>
  <c r="T935" i="4" s="1"/>
  <c r="P935" i="4"/>
  <c r="S935" i="4" s="1"/>
  <c r="Q931" i="4"/>
  <c r="N931" i="4"/>
  <c r="R931" i="4" s="1"/>
  <c r="P931" i="4"/>
  <c r="N927" i="4"/>
  <c r="P923" i="4"/>
  <c r="Q839" i="4"/>
  <c r="Q837" i="4"/>
  <c r="T837" i="4" s="1"/>
  <c r="Q835" i="4"/>
  <c r="T835" i="4" s="1"/>
  <c r="Q833" i="4"/>
  <c r="Q831" i="4"/>
  <c r="Q829" i="4"/>
  <c r="T829" i="4" s="1"/>
  <c r="Q807" i="4"/>
  <c r="Q805" i="4"/>
  <c r="T805" i="4" s="1"/>
  <c r="Q803" i="4"/>
  <c r="Q801" i="4"/>
  <c r="T801" i="4" s="1"/>
  <c r="Q799" i="4"/>
  <c r="Q797" i="4"/>
  <c r="Q795" i="4"/>
  <c r="Q793" i="4"/>
  <c r="Q775" i="4"/>
  <c r="Q773" i="4"/>
  <c r="T773" i="4" s="1"/>
  <c r="Q771" i="4"/>
  <c r="Q769" i="4"/>
  <c r="Q767" i="4"/>
  <c r="Q765" i="4"/>
  <c r="T765" i="4" s="1"/>
  <c r="Q763" i="4"/>
  <c r="Q761" i="4"/>
  <c r="T761" i="4" s="1"/>
  <c r="Q737" i="4"/>
  <c r="Q735" i="4"/>
  <c r="Q733" i="4"/>
  <c r="Q727" i="4"/>
  <c r="T727" i="4" s="1"/>
  <c r="Q725" i="4"/>
  <c r="T725" i="4" s="1"/>
  <c r="Q723" i="4"/>
  <c r="Q715" i="4"/>
  <c r="Q711" i="4"/>
  <c r="Q704" i="4"/>
  <c r="T704" i="4" s="1"/>
  <c r="Q683" i="4"/>
  <c r="Q681" i="4"/>
  <c r="Q679" i="4"/>
  <c r="Q677" i="4"/>
  <c r="Q661" i="4"/>
  <c r="Q659" i="4"/>
  <c r="Q651" i="4"/>
  <c r="T651" i="4" s="1"/>
  <c r="Q615" i="4"/>
  <c r="T615" i="4" s="1"/>
  <c r="Q503" i="4"/>
  <c r="T503" i="4" s="1"/>
  <c r="Q495" i="4"/>
  <c r="T495" i="4" s="1"/>
  <c r="Q455" i="4"/>
  <c r="N400" i="4"/>
  <c r="R400" i="4" s="1"/>
  <c r="P400" i="4"/>
  <c r="P396" i="4"/>
  <c r="N324" i="4"/>
  <c r="R324" i="4" s="1"/>
  <c r="N183" i="4"/>
  <c r="Q179" i="4"/>
  <c r="T179" i="4" s="1"/>
  <c r="P179" i="4"/>
  <c r="S179" i="4" s="1"/>
  <c r="N175" i="4"/>
  <c r="R175" i="4" s="1"/>
  <c r="Q171" i="4"/>
  <c r="T171" i="4" s="1"/>
  <c r="P171" i="4"/>
  <c r="S171" i="4" s="1"/>
  <c r="N167" i="4"/>
  <c r="P163" i="4"/>
  <c r="N159" i="4"/>
  <c r="N155" i="4"/>
  <c r="R155" i="4" s="1"/>
  <c r="P155" i="4"/>
  <c r="N151" i="4"/>
  <c r="R151" i="4" s="1"/>
  <c r="P151" i="4"/>
  <c r="Q147" i="4"/>
  <c r="T147" i="4" s="1"/>
  <c r="P147" i="4"/>
  <c r="Q143" i="4"/>
  <c r="N143" i="4"/>
  <c r="Q139" i="4"/>
  <c r="T139" i="4" s="1"/>
  <c r="P139" i="4"/>
  <c r="S139" i="4" s="1"/>
  <c r="Q136" i="4"/>
  <c r="T136" i="4" s="1"/>
  <c r="Q135" i="4"/>
  <c r="N135" i="4"/>
  <c r="Q131" i="4"/>
  <c r="T131" i="4" s="1"/>
  <c r="P131" i="4"/>
  <c r="S131" i="4" s="1"/>
  <c r="Q128" i="4"/>
  <c r="T128" i="4" s="1"/>
  <c r="Q127" i="4"/>
  <c r="N127" i="4"/>
  <c r="Q123" i="4"/>
  <c r="T123" i="4" s="1"/>
  <c r="P123" i="4"/>
  <c r="Q120" i="4"/>
  <c r="T120" i="4" s="1"/>
  <c r="Q119" i="4"/>
  <c r="N119" i="4"/>
  <c r="Q115" i="4"/>
  <c r="T115" i="4" s="1"/>
  <c r="P115" i="4"/>
  <c r="S115" i="4" s="1"/>
  <c r="Q111" i="4"/>
  <c r="N111" i="4"/>
  <c r="Q105" i="4"/>
  <c r="P101" i="4"/>
  <c r="S101" i="4" s="1"/>
  <c r="P97" i="4"/>
  <c r="S97" i="4" s="1"/>
  <c r="N93" i="4"/>
  <c r="T93" i="4" s="1"/>
  <c r="P89" i="4"/>
  <c r="N85" i="4"/>
  <c r="N81" i="4"/>
  <c r="R81" i="4" s="1"/>
  <c r="P77" i="4"/>
  <c r="S77" i="4" s="1"/>
  <c r="N73" i="4"/>
  <c r="P69" i="4"/>
  <c r="S69" i="4" s="1"/>
  <c r="N65" i="4"/>
  <c r="Q64" i="4"/>
  <c r="N64" i="4"/>
  <c r="P60" i="4"/>
  <c r="S60" i="4" s="1"/>
  <c r="Q58" i="4"/>
  <c r="N58" i="4"/>
  <c r="R58" i="4" s="1"/>
  <c r="N52" i="4"/>
  <c r="Q50" i="4"/>
  <c r="T50" i="4" s="1"/>
  <c r="P50" i="4"/>
  <c r="S50" i="4" s="1"/>
  <c r="P44" i="4"/>
  <c r="S44" i="4" s="1"/>
  <c r="N43" i="4"/>
  <c r="P43" i="4"/>
  <c r="Q39" i="4"/>
  <c r="T39" i="4" s="1"/>
  <c r="Q35" i="4"/>
  <c r="N35" i="4"/>
  <c r="Q33" i="4"/>
  <c r="N33" i="4"/>
  <c r="Q29" i="4"/>
  <c r="N29" i="4"/>
  <c r="Q24" i="4"/>
  <c r="T24" i="4" s="1"/>
  <c r="N23" i="4"/>
  <c r="P19" i="4"/>
  <c r="P12" i="4"/>
  <c r="S12" i="4" s="1"/>
  <c r="Q10" i="4"/>
  <c r="T10" i="4" s="1"/>
  <c r="D1000" i="5"/>
  <c r="E1000" i="5"/>
  <c r="D994" i="5"/>
  <c r="I994" i="5"/>
  <c r="D986" i="5"/>
  <c r="I986" i="5"/>
  <c r="D978" i="5"/>
  <c r="I978" i="5"/>
  <c r="D970" i="5"/>
  <c r="I970" i="5"/>
  <c r="D962" i="5"/>
  <c r="I962" i="5"/>
  <c r="D954" i="5"/>
  <c r="I954" i="5"/>
  <c r="D946" i="5"/>
  <c r="I946" i="5"/>
  <c r="D928" i="5"/>
  <c r="E928" i="5"/>
  <c r="E926" i="5"/>
  <c r="I926" i="5"/>
  <c r="D924" i="5"/>
  <c r="I924" i="5"/>
  <c r="E920" i="5"/>
  <c r="I920" i="5"/>
  <c r="D918" i="5"/>
  <c r="I918" i="5"/>
  <c r="D908" i="5"/>
  <c r="E908" i="5"/>
  <c r="I898" i="5"/>
  <c r="E898" i="5"/>
  <c r="E894" i="5"/>
  <c r="I894" i="5"/>
  <c r="D888" i="5"/>
  <c r="I888" i="5"/>
  <c r="D886" i="5"/>
  <c r="E886" i="5"/>
  <c r="E882" i="5"/>
  <c r="I882" i="5"/>
  <c r="D880" i="5"/>
  <c r="E880" i="5"/>
  <c r="D870" i="5"/>
  <c r="E870" i="5" s="1"/>
  <c r="D868" i="5"/>
  <c r="G868" i="5" s="1"/>
  <c r="E866" i="5"/>
  <c r="I866" i="5"/>
  <c r="D856" i="5"/>
  <c r="G856" i="5" s="1"/>
  <c r="D854" i="5"/>
  <c r="E854" i="5" s="1"/>
  <c r="D852" i="5"/>
  <c r="F852" i="5" s="1"/>
  <c r="E850" i="5"/>
  <c r="I850" i="5"/>
  <c r="D848" i="5"/>
  <c r="G848" i="5" s="1"/>
  <c r="D840" i="5"/>
  <c r="G840" i="5" s="1"/>
  <c r="D838" i="5"/>
  <c r="E838" i="5" s="1"/>
  <c r="D833" i="5"/>
  <c r="G833" i="5" s="1"/>
  <c r="D832" i="5"/>
  <c r="E832" i="5" s="1"/>
  <c r="F831" i="5"/>
  <c r="D826" i="5"/>
  <c r="E826" i="5" s="1"/>
  <c r="D825" i="5"/>
  <c r="E825" i="5" s="1"/>
  <c r="D824" i="5"/>
  <c r="E824" i="5" s="1"/>
  <c r="D823" i="5"/>
  <c r="F823" i="5" s="1"/>
  <c r="G822" i="5"/>
  <c r="D816" i="5"/>
  <c r="E816" i="5"/>
  <c r="E814" i="5"/>
  <c r="D810" i="5"/>
  <c r="I810" i="5" s="1"/>
  <c r="I808" i="5"/>
  <c r="D804" i="5"/>
  <c r="I804" i="5" s="1"/>
  <c r="D800" i="5"/>
  <c r="D796" i="5"/>
  <c r="G796" i="5" s="1"/>
  <c r="E794" i="5"/>
  <c r="D792" i="5"/>
  <c r="E792" i="5" s="1"/>
  <c r="D789" i="5"/>
  <c r="F789" i="5" s="1"/>
  <c r="D788" i="5"/>
  <c r="G788" i="5" s="1"/>
  <c r="D784" i="5"/>
  <c r="D780" i="5"/>
  <c r="E780" i="5" s="1"/>
  <c r="D777" i="5"/>
  <c r="F777" i="5" s="1"/>
  <c r="D776" i="5"/>
  <c r="E776" i="5" s="1"/>
  <c r="F775" i="5"/>
  <c r="E773" i="5"/>
  <c r="D772" i="5"/>
  <c r="E772" i="5" s="1"/>
  <c r="D768" i="5"/>
  <c r="D764" i="5"/>
  <c r="G764" i="5" s="1"/>
  <c r="D760" i="5"/>
  <c r="E760" i="5" s="1"/>
  <c r="D757" i="5"/>
  <c r="F757" i="5" s="1"/>
  <c r="D756" i="5"/>
  <c r="E756" i="5" s="1"/>
  <c r="D752" i="5"/>
  <c r="D748" i="5"/>
  <c r="E748" i="5" s="1"/>
  <c r="D746" i="5"/>
  <c r="I746" i="5" s="1"/>
  <c r="D743" i="5"/>
  <c r="F743" i="5" s="1"/>
  <c r="D742" i="5"/>
  <c r="E742" i="5" s="1"/>
  <c r="D739" i="5"/>
  <c r="F739" i="5" s="1"/>
  <c r="D738" i="5"/>
  <c r="E738" i="5" s="1"/>
  <c r="I737" i="5"/>
  <c r="D735" i="5"/>
  <c r="F735" i="5" s="1"/>
  <c r="E733" i="5"/>
  <c r="D732" i="5"/>
  <c r="G732" i="5" s="1"/>
  <c r="D730" i="5"/>
  <c r="G730" i="5" s="1"/>
  <c r="F729" i="5"/>
  <c r="D728" i="5"/>
  <c r="E728" i="5" s="1"/>
  <c r="D726" i="5"/>
  <c r="E726" i="5" s="1"/>
  <c r="E723" i="5"/>
  <c r="D722" i="5"/>
  <c r="I722" i="5" s="1"/>
  <c r="D718" i="5"/>
  <c r="E718" i="5" s="1"/>
  <c r="D716" i="5"/>
  <c r="G716" i="5" s="1"/>
  <c r="D714" i="5"/>
  <c r="G714" i="5" s="1"/>
  <c r="F713" i="5"/>
  <c r="D712" i="5"/>
  <c r="E712" i="5" s="1"/>
  <c r="I711" i="5"/>
  <c r="D710" i="5"/>
  <c r="E710" i="5" s="1"/>
  <c r="D706" i="5"/>
  <c r="I706" i="5" s="1"/>
  <c r="F705" i="5"/>
  <c r="D702" i="5"/>
  <c r="E702" i="5" s="1"/>
  <c r="D700" i="5"/>
  <c r="G700" i="5" s="1"/>
  <c r="D698" i="5"/>
  <c r="D696" i="5"/>
  <c r="D694" i="5"/>
  <c r="E694" i="5" s="1"/>
  <c r="F693" i="5"/>
  <c r="E691" i="5"/>
  <c r="D690" i="5"/>
  <c r="E690" i="5" s="1"/>
  <c r="F689" i="5"/>
  <c r="D686" i="5"/>
  <c r="E686" i="5" s="1"/>
  <c r="D684" i="5"/>
  <c r="G684" i="5" s="1"/>
  <c r="D682" i="5"/>
  <c r="G682" i="5" s="1"/>
  <c r="D680" i="5"/>
  <c r="E680" i="5" s="1"/>
  <c r="E679" i="5"/>
  <c r="I679" i="5"/>
  <c r="D678" i="5"/>
  <c r="E678" i="5" s="1"/>
  <c r="D674" i="5"/>
  <c r="I674" i="5" s="1"/>
  <c r="F673" i="5"/>
  <c r="G671" i="5"/>
  <c r="E671" i="5"/>
  <c r="I671" i="5"/>
  <c r="D670" i="5"/>
  <c r="E670" i="5" s="1"/>
  <c r="D667" i="5"/>
  <c r="F667" i="5" s="1"/>
  <c r="D665" i="5"/>
  <c r="F665" i="5" s="1"/>
  <c r="G664" i="5"/>
  <c r="D663" i="5"/>
  <c r="F663" i="5" s="1"/>
  <c r="D662" i="5"/>
  <c r="I662" i="5" s="1"/>
  <c r="D660" i="5"/>
  <c r="E660" i="5" s="1"/>
  <c r="D658" i="5"/>
  <c r="E658" i="5" s="1"/>
  <c r="D653" i="5"/>
  <c r="D650" i="5"/>
  <c r="E650" i="5" s="1"/>
  <c r="D648" i="5"/>
  <c r="I648" i="5" s="1"/>
  <c r="F645" i="5"/>
  <c r="D642" i="5"/>
  <c r="E642" i="5" s="1"/>
  <c r="D640" i="5"/>
  <c r="G640" i="5" s="1"/>
  <c r="D637" i="5"/>
  <c r="D636" i="5"/>
  <c r="D634" i="5"/>
  <c r="G629" i="5"/>
  <c r="D626" i="5"/>
  <c r="E626" i="5" s="1"/>
  <c r="D624" i="5"/>
  <c r="G624" i="5" s="1"/>
  <c r="D618" i="5"/>
  <c r="E618" i="5" s="1"/>
  <c r="F617" i="5"/>
  <c r="D616" i="5"/>
  <c r="I616" i="5" s="1"/>
  <c r="D612" i="5"/>
  <c r="G612" i="5" s="1"/>
  <c r="D610" i="5"/>
  <c r="E610" i="5" s="1"/>
  <c r="E608" i="5"/>
  <c r="D604" i="5"/>
  <c r="D602" i="5"/>
  <c r="G602" i="5" s="1"/>
  <c r="F601" i="5"/>
  <c r="I596" i="5"/>
  <c r="D594" i="5"/>
  <c r="G594" i="5" s="1"/>
  <c r="D592" i="5"/>
  <c r="G592" i="5" s="1"/>
  <c r="D590" i="5"/>
  <c r="G590" i="5" s="1"/>
  <c r="D588" i="5"/>
  <c r="G588" i="5" s="1"/>
  <c r="D584" i="5"/>
  <c r="D582" i="5"/>
  <c r="E582" i="5" s="1"/>
  <c r="D580" i="5"/>
  <c r="G580" i="5" s="1"/>
  <c r="D578" i="5"/>
  <c r="I578" i="5" s="1"/>
  <c r="D572" i="5"/>
  <c r="F572" i="5" s="1"/>
  <c r="D571" i="5"/>
  <c r="F571" i="5" s="1"/>
  <c r="I568" i="5"/>
  <c r="E568" i="5"/>
  <c r="D567" i="5"/>
  <c r="E567" i="5" s="1"/>
  <c r="D565" i="5"/>
  <c r="G565" i="5" s="1"/>
  <c r="D564" i="5"/>
  <c r="D562" i="5"/>
  <c r="F562" i="5" s="1"/>
  <c r="D560" i="5"/>
  <c r="I560" i="5" s="1"/>
  <c r="D558" i="5"/>
  <c r="E558" i="5" s="1"/>
  <c r="G557" i="5"/>
  <c r="D556" i="5"/>
  <c r="D552" i="5"/>
  <c r="I552" i="5" s="1"/>
  <c r="F549" i="5"/>
  <c r="D547" i="5"/>
  <c r="F547" i="5" s="1"/>
  <c r="G546" i="5"/>
  <c r="F545" i="5"/>
  <c r="D543" i="5"/>
  <c r="F543" i="5" s="1"/>
  <c r="G542" i="5"/>
  <c r="I542" i="5"/>
  <c r="E540" i="5"/>
  <c r="D534" i="5"/>
  <c r="E534" i="5" s="1"/>
  <c r="D532" i="5"/>
  <c r="E532" i="5" s="1"/>
  <c r="G531" i="5"/>
  <c r="D530" i="5"/>
  <c r="F530" i="5" s="1"/>
  <c r="D528" i="5"/>
  <c r="I528" i="5" s="1"/>
  <c r="D526" i="5"/>
  <c r="I526" i="5" s="1"/>
  <c r="D524" i="5"/>
  <c r="G524" i="5" s="1"/>
  <c r="D522" i="5"/>
  <c r="G522" i="5" s="1"/>
  <c r="F521" i="5"/>
  <c r="D520" i="5"/>
  <c r="I520" i="5" s="1"/>
  <c r="I518" i="5"/>
  <c r="D517" i="5"/>
  <c r="E517" i="5" s="1"/>
  <c r="E516" i="5"/>
  <c r="D515" i="5"/>
  <c r="F515" i="5" s="1"/>
  <c r="D514" i="5"/>
  <c r="F514" i="5" s="1"/>
  <c r="G511" i="5"/>
  <c r="D507" i="5"/>
  <c r="I507" i="5" s="1"/>
  <c r="D506" i="5"/>
  <c r="G506" i="5" s="1"/>
  <c r="G504" i="5"/>
  <c r="E504" i="5"/>
  <c r="D500" i="5"/>
  <c r="G496" i="5"/>
  <c r="D492" i="5"/>
  <c r="I492" i="5" s="1"/>
  <c r="D488" i="5"/>
  <c r="G488" i="5" s="1"/>
  <c r="D322" i="5"/>
  <c r="G322" i="5" s="1"/>
  <c r="D298" i="5"/>
  <c r="E298" i="5" s="1"/>
  <c r="D185" i="5"/>
  <c r="F185" i="5" s="1"/>
  <c r="I186" i="2" s="1"/>
  <c r="G184" i="5"/>
  <c r="J185" i="2" s="1"/>
  <c r="E184" i="5"/>
  <c r="H185" i="2" s="1"/>
  <c r="I184" i="5"/>
  <c r="D183" i="5"/>
  <c r="F183" i="5" s="1"/>
  <c r="I184" i="2" s="1"/>
  <c r="D182" i="5"/>
  <c r="G182" i="5" s="1"/>
  <c r="J183" i="2" s="1"/>
  <c r="F181" i="5"/>
  <c r="I182" i="2" s="1"/>
  <c r="D180" i="5"/>
  <c r="G180" i="5" s="1"/>
  <c r="J181" i="2" s="1"/>
  <c r="D179" i="5"/>
  <c r="F179" i="5" s="1"/>
  <c r="I180" i="2" s="1"/>
  <c r="I178" i="5"/>
  <c r="F177" i="5"/>
  <c r="I178" i="2" s="1"/>
  <c r="E176" i="5"/>
  <c r="H177" i="2" s="1"/>
  <c r="D175" i="5"/>
  <c r="F175" i="5" s="1"/>
  <c r="I176" i="2" s="1"/>
  <c r="D174" i="5"/>
  <c r="G174" i="5" s="1"/>
  <c r="J175" i="2" s="1"/>
  <c r="F173" i="5"/>
  <c r="I174" i="2" s="1"/>
  <c r="G172" i="5"/>
  <c r="J173" i="2" s="1"/>
  <c r="E172" i="5"/>
  <c r="H173" i="2" s="1"/>
  <c r="D170" i="5"/>
  <c r="E170" i="5" s="1"/>
  <c r="H171" i="2" s="1"/>
  <c r="F169" i="5"/>
  <c r="I170" i="2" s="1"/>
  <c r="G168" i="5"/>
  <c r="J169" i="2" s="1"/>
  <c r="E168" i="5"/>
  <c r="H169" i="2" s="1"/>
  <c r="I168" i="5"/>
  <c r="D166" i="5"/>
  <c r="G166" i="5" s="1"/>
  <c r="J167" i="2" s="1"/>
  <c r="F165" i="5"/>
  <c r="I166" i="2" s="1"/>
  <c r="D164" i="5"/>
  <c r="G164" i="5" s="1"/>
  <c r="J165" i="2" s="1"/>
  <c r="D163" i="5"/>
  <c r="F163" i="5" s="1"/>
  <c r="I164" i="2" s="1"/>
  <c r="I162" i="5"/>
  <c r="F161" i="5"/>
  <c r="I162" i="2" s="1"/>
  <c r="E160" i="5"/>
  <c r="H161" i="2" s="1"/>
  <c r="D158" i="5"/>
  <c r="G158" i="5" s="1"/>
  <c r="J159" i="2" s="1"/>
  <c r="F157" i="5"/>
  <c r="I158" i="2" s="1"/>
  <c r="E156" i="5"/>
  <c r="H157" i="2" s="1"/>
  <c r="D155" i="5"/>
  <c r="F155" i="5" s="1"/>
  <c r="I156" i="2" s="1"/>
  <c r="D154" i="5"/>
  <c r="I154" i="5" s="1"/>
  <c r="F153" i="5"/>
  <c r="I154" i="2" s="1"/>
  <c r="G152" i="5"/>
  <c r="J153" i="2" s="1"/>
  <c r="E152" i="5"/>
  <c r="H153" i="2" s="1"/>
  <c r="I152" i="5"/>
  <c r="D151" i="5"/>
  <c r="F151" i="5" s="1"/>
  <c r="I152" i="2" s="1"/>
  <c r="D150" i="5"/>
  <c r="G150" i="5" s="1"/>
  <c r="J151" i="2" s="1"/>
  <c r="D148" i="5"/>
  <c r="G148" i="5" s="1"/>
  <c r="J149" i="2" s="1"/>
  <c r="D147" i="5"/>
  <c r="F147" i="5" s="1"/>
  <c r="I148" i="2" s="1"/>
  <c r="I146" i="5"/>
  <c r="F145" i="5"/>
  <c r="I146" i="2" s="1"/>
  <c r="G144" i="5"/>
  <c r="J145" i="2" s="1"/>
  <c r="E144" i="5"/>
  <c r="H145" i="2" s="1"/>
  <c r="I144" i="5"/>
  <c r="G143" i="5"/>
  <c r="J144" i="2" s="1"/>
  <c r="E143" i="5"/>
  <c r="H144" i="2" s="1"/>
  <c r="E142" i="5"/>
  <c r="H143" i="2" s="1"/>
  <c r="G141" i="5"/>
  <c r="J142" i="2" s="1"/>
  <c r="I141" i="5"/>
  <c r="E141" i="5"/>
  <c r="H142" i="2" s="1"/>
  <c r="E140" i="5"/>
  <c r="H141" i="2" s="1"/>
  <c r="G139" i="5"/>
  <c r="J140" i="2" s="1"/>
  <c r="E139" i="5"/>
  <c r="H140" i="2" s="1"/>
  <c r="E138" i="5"/>
  <c r="H139" i="2" s="1"/>
  <c r="G137" i="5"/>
  <c r="J138" i="2" s="1"/>
  <c r="I137" i="5"/>
  <c r="E137" i="5"/>
  <c r="H138" i="2" s="1"/>
  <c r="E136" i="5"/>
  <c r="H137" i="2" s="1"/>
  <c r="G135" i="5"/>
  <c r="J136" i="2" s="1"/>
  <c r="E135" i="5"/>
  <c r="H136" i="2" s="1"/>
  <c r="E134" i="5"/>
  <c r="H135" i="2" s="1"/>
  <c r="G133" i="5"/>
  <c r="J134" i="2" s="1"/>
  <c r="I133" i="5"/>
  <c r="E133" i="5"/>
  <c r="H134" i="2" s="1"/>
  <c r="E132" i="5"/>
  <c r="H133" i="2" s="1"/>
  <c r="G131" i="5"/>
  <c r="J132" i="2" s="1"/>
  <c r="E131" i="5"/>
  <c r="H132" i="2" s="1"/>
  <c r="E130" i="5"/>
  <c r="H131" i="2" s="1"/>
  <c r="G129" i="5"/>
  <c r="J130" i="2" s="1"/>
  <c r="I129" i="5"/>
  <c r="E129" i="5"/>
  <c r="H130" i="2" s="1"/>
  <c r="E128" i="5"/>
  <c r="H129" i="2" s="1"/>
  <c r="G127" i="5"/>
  <c r="J128" i="2" s="1"/>
  <c r="E127" i="5"/>
  <c r="H128" i="2" s="1"/>
  <c r="E126" i="5"/>
  <c r="H127" i="2" s="1"/>
  <c r="G125" i="5"/>
  <c r="J126" i="2" s="1"/>
  <c r="I125" i="5"/>
  <c r="E125" i="5"/>
  <c r="H126" i="2" s="1"/>
  <c r="E124" i="5"/>
  <c r="H125" i="2" s="1"/>
  <c r="G123" i="5"/>
  <c r="J124" i="2" s="1"/>
  <c r="E123" i="5"/>
  <c r="H124" i="2" s="1"/>
  <c r="E122" i="5"/>
  <c r="H123" i="2" s="1"/>
  <c r="G121" i="5"/>
  <c r="J122" i="2" s="1"/>
  <c r="I121" i="5"/>
  <c r="E121" i="5"/>
  <c r="H122" i="2" s="1"/>
  <c r="E120" i="5"/>
  <c r="H121" i="2" s="1"/>
  <c r="G119" i="5"/>
  <c r="J120" i="2" s="1"/>
  <c r="E119" i="5"/>
  <c r="H120" i="2" s="1"/>
  <c r="E118" i="5"/>
  <c r="H119" i="2" s="1"/>
  <c r="G117" i="5"/>
  <c r="J118" i="2" s="1"/>
  <c r="I117" i="5"/>
  <c r="E117" i="5"/>
  <c r="H118" i="2" s="1"/>
  <c r="E116" i="5"/>
  <c r="H117" i="2" s="1"/>
  <c r="G115" i="5"/>
  <c r="J116" i="2" s="1"/>
  <c r="E115" i="5"/>
  <c r="H116" i="2" s="1"/>
  <c r="E114" i="5"/>
  <c r="H115" i="2" s="1"/>
  <c r="G113" i="5"/>
  <c r="J114" i="2" s="1"/>
  <c r="I113" i="5"/>
  <c r="E113" i="5"/>
  <c r="H114" i="2" s="1"/>
  <c r="E112" i="5"/>
  <c r="H113" i="2" s="1"/>
  <c r="G111" i="5"/>
  <c r="J112" i="2" s="1"/>
  <c r="E111" i="5"/>
  <c r="H112" i="2" s="1"/>
  <c r="E110" i="5"/>
  <c r="H111" i="2" s="1"/>
  <c r="G109" i="5"/>
  <c r="J110" i="2" s="1"/>
  <c r="I109" i="5"/>
  <c r="E109" i="5"/>
  <c r="H110" i="2" s="1"/>
  <c r="D108" i="5"/>
  <c r="E108" i="5" s="1"/>
  <c r="H109" i="2" s="1"/>
  <c r="F107" i="5"/>
  <c r="I108" i="2" s="1"/>
  <c r="D106" i="5"/>
  <c r="E106" i="5" s="1"/>
  <c r="H107" i="2" s="1"/>
  <c r="D104" i="5"/>
  <c r="E104" i="5" s="1"/>
  <c r="H105" i="2" s="1"/>
  <c r="F103" i="5"/>
  <c r="I104" i="2" s="1"/>
  <c r="D102" i="5"/>
  <c r="E102" i="5" s="1"/>
  <c r="H103" i="2" s="1"/>
  <c r="F101" i="5"/>
  <c r="I102" i="2" s="1"/>
  <c r="D100" i="5"/>
  <c r="F99" i="5"/>
  <c r="I100" i="2" s="1"/>
  <c r="D98" i="5"/>
  <c r="I98" i="5" s="1"/>
  <c r="D96" i="5"/>
  <c r="F95" i="5"/>
  <c r="I96" i="2" s="1"/>
  <c r="D94" i="5"/>
  <c r="I94" i="5" s="1"/>
  <c r="F93" i="5"/>
  <c r="I94" i="2" s="1"/>
  <c r="D92" i="5"/>
  <c r="E92" i="5" s="1"/>
  <c r="H93" i="2" s="1"/>
  <c r="F91" i="5"/>
  <c r="I92" i="2" s="1"/>
  <c r="D90" i="5"/>
  <c r="I90" i="5" s="1"/>
  <c r="D88" i="5"/>
  <c r="E88" i="5" s="1"/>
  <c r="H89" i="2" s="1"/>
  <c r="F87" i="5"/>
  <c r="I88" i="2" s="1"/>
  <c r="D86" i="5"/>
  <c r="E86" i="5" s="1"/>
  <c r="H87" i="2" s="1"/>
  <c r="F85" i="5"/>
  <c r="I86" i="2" s="1"/>
  <c r="D84" i="5"/>
  <c r="F83" i="5"/>
  <c r="I84" i="2" s="1"/>
  <c r="D82" i="5"/>
  <c r="I82" i="5" s="1"/>
  <c r="D80" i="5"/>
  <c r="E80" i="5" s="1"/>
  <c r="H81" i="2" s="1"/>
  <c r="F79" i="5"/>
  <c r="I80" i="2" s="1"/>
  <c r="D78" i="5"/>
  <c r="I78" i="5" s="1"/>
  <c r="F77" i="5"/>
  <c r="I78" i="2" s="1"/>
  <c r="D76" i="5"/>
  <c r="E76" i="5" s="1"/>
  <c r="H77" i="2" s="1"/>
  <c r="F75" i="5"/>
  <c r="I76" i="2" s="1"/>
  <c r="D74" i="5"/>
  <c r="E74" i="5" s="1"/>
  <c r="H75" i="2" s="1"/>
  <c r="D72" i="5"/>
  <c r="E72" i="5" s="1"/>
  <c r="H73" i="2" s="1"/>
  <c r="F71" i="5"/>
  <c r="I72" i="2" s="1"/>
  <c r="D70" i="5"/>
  <c r="E70" i="5" s="1"/>
  <c r="H71" i="2" s="1"/>
  <c r="F69" i="5"/>
  <c r="I70" i="2" s="1"/>
  <c r="D68" i="5"/>
  <c r="F67" i="5"/>
  <c r="I68" i="2" s="1"/>
  <c r="D66" i="5"/>
  <c r="I66" i="5" s="1"/>
  <c r="D64" i="5"/>
  <c r="E64" i="5" s="1"/>
  <c r="H65" i="2" s="1"/>
  <c r="F63" i="5"/>
  <c r="I64" i="2" s="1"/>
  <c r="D62" i="5"/>
  <c r="I62" i="5" s="1"/>
  <c r="F61" i="5"/>
  <c r="I62" i="2" s="1"/>
  <c r="D60" i="5"/>
  <c r="E60" i="5" s="1"/>
  <c r="H61" i="2" s="1"/>
  <c r="F59" i="5"/>
  <c r="I60" i="2" s="1"/>
  <c r="D58" i="5"/>
  <c r="I58" i="5" s="1"/>
  <c r="D56" i="5"/>
  <c r="E56" i="5" s="1"/>
  <c r="H57" i="2" s="1"/>
  <c r="F55" i="5"/>
  <c r="I56" i="2" s="1"/>
  <c r="D54" i="5"/>
  <c r="I54" i="5" s="1"/>
  <c r="D52" i="5"/>
  <c r="E52" i="5" s="1"/>
  <c r="H53" i="2" s="1"/>
  <c r="F51" i="5"/>
  <c r="I52" i="2" s="1"/>
  <c r="D50" i="5"/>
  <c r="I50" i="5" s="1"/>
  <c r="D48" i="5"/>
  <c r="E48" i="5" s="1"/>
  <c r="H49" i="2" s="1"/>
  <c r="F47" i="5"/>
  <c r="I48" i="2" s="1"/>
  <c r="D46" i="5"/>
  <c r="I46" i="5" s="1"/>
  <c r="F45" i="5"/>
  <c r="I46" i="2" s="1"/>
  <c r="D44" i="5"/>
  <c r="E44" i="5" s="1"/>
  <c r="H45" i="2" s="1"/>
  <c r="F43" i="5"/>
  <c r="I44" i="2" s="1"/>
  <c r="I42" i="5"/>
  <c r="E42" i="5"/>
  <c r="H43" i="2" s="1"/>
  <c r="E40" i="5"/>
  <c r="H41" i="2" s="1"/>
  <c r="I38" i="5"/>
  <c r="E38" i="5"/>
  <c r="H39" i="2" s="1"/>
  <c r="D37" i="5"/>
  <c r="F37" i="5" s="1"/>
  <c r="I38" i="2" s="1"/>
  <c r="E36" i="5"/>
  <c r="H37" i="2" s="1"/>
  <c r="D35" i="5"/>
  <c r="D34" i="5"/>
  <c r="E34" i="5" s="1"/>
  <c r="H35" i="2" s="1"/>
  <c r="D32" i="5"/>
  <c r="E32" i="5" s="1"/>
  <c r="H33" i="2" s="1"/>
  <c r="F31" i="5"/>
  <c r="I32" i="2" s="1"/>
  <c r="D30" i="5"/>
  <c r="E30" i="5" s="1"/>
  <c r="H31" i="2" s="1"/>
  <c r="F29" i="5"/>
  <c r="I30" i="2" s="1"/>
  <c r="D28" i="5"/>
  <c r="F27" i="5"/>
  <c r="I28" i="2" s="1"/>
  <c r="I26" i="5"/>
  <c r="E26" i="5"/>
  <c r="H27" i="2" s="1"/>
  <c r="E24" i="5"/>
  <c r="H25" i="2" s="1"/>
  <c r="I22" i="5"/>
  <c r="E22" i="5"/>
  <c r="H23" i="2" s="1"/>
  <c r="D21" i="5"/>
  <c r="D20" i="5"/>
  <c r="F19" i="5"/>
  <c r="I20" i="2" s="1"/>
  <c r="D18" i="5"/>
  <c r="F17" i="5"/>
  <c r="I18" i="2" s="1"/>
  <c r="D16" i="5"/>
  <c r="F16" i="5" s="1"/>
  <c r="I17" i="2" s="1"/>
  <c r="F15" i="5"/>
  <c r="I16" i="2" s="1"/>
  <c r="G12" i="5"/>
  <c r="J13" i="2" s="1"/>
  <c r="I12" i="5"/>
  <c r="E11" i="5"/>
  <c r="H12" i="2" s="1"/>
  <c r="I11" i="5"/>
  <c r="D10" i="5"/>
  <c r="G8" i="5"/>
  <c r="J9" i="2" s="1"/>
  <c r="I8" i="5"/>
  <c r="E8" i="5"/>
  <c r="H9" i="2" s="1"/>
  <c r="E6" i="5"/>
  <c r="H7" i="2" s="1"/>
  <c r="I6" i="5"/>
  <c r="I5" i="5"/>
  <c r="E4" i="5"/>
  <c r="H5" i="2" s="1"/>
  <c r="Q609" i="4"/>
  <c r="P619" i="4"/>
  <c r="Q637" i="4"/>
  <c r="Q645" i="4"/>
  <c r="Q507" i="4"/>
  <c r="Q405" i="4"/>
  <c r="T405" i="4" s="1"/>
  <c r="Q413" i="4"/>
  <c r="T413" i="4" s="1"/>
  <c r="P216" i="4"/>
  <c r="N326" i="4"/>
  <c r="R326" i="4" s="1"/>
  <c r="P340" i="4"/>
  <c r="Q569" i="4"/>
  <c r="T569" i="4" s="1"/>
  <c r="Q557" i="4"/>
  <c r="P485" i="4"/>
  <c r="P481" i="4"/>
  <c r="S481" i="4" s="1"/>
  <c r="P479" i="4"/>
  <c r="S479" i="4" s="1"/>
  <c r="U479" i="4" s="1"/>
  <c r="N469" i="4"/>
  <c r="R469" i="4" s="1"/>
  <c r="P445" i="4"/>
  <c r="S445" i="4" s="1"/>
  <c r="P389" i="4"/>
  <c r="N376" i="4"/>
  <c r="R376" i="4" s="1"/>
  <c r="N374" i="4"/>
  <c r="R374" i="4" s="1"/>
  <c r="N373" i="4"/>
  <c r="R373" i="4" s="1"/>
  <c r="P369" i="4"/>
  <c r="N368" i="4"/>
  <c r="R368" i="4" s="1"/>
  <c r="Q362" i="4"/>
  <c r="Q360" i="4"/>
  <c r="N358" i="4"/>
  <c r="R358" i="4" s="1"/>
  <c r="N352" i="4"/>
  <c r="R352" i="4" s="1"/>
  <c r="D834" i="5"/>
  <c r="G834" i="5" s="1"/>
  <c r="D830" i="5"/>
  <c r="D818" i="5"/>
  <c r="E818" i="5" s="1"/>
  <c r="D669" i="5"/>
  <c r="D589" i="5"/>
  <c r="D581" i="5"/>
  <c r="D486" i="5"/>
  <c r="G486" i="5" s="1"/>
  <c r="D454" i="5"/>
  <c r="E454" i="5" s="1"/>
  <c r="D441" i="5"/>
  <c r="E441" i="5" s="1"/>
  <c r="D425" i="5"/>
  <c r="D409" i="5"/>
  <c r="D393" i="5"/>
  <c r="F393" i="5" s="1"/>
  <c r="D370" i="5"/>
  <c r="I370" i="5" s="1"/>
  <c r="D269" i="5"/>
  <c r="G269" i="5" s="1"/>
  <c r="I799" i="5"/>
  <c r="I775" i="5"/>
  <c r="I767" i="5"/>
  <c r="I751" i="5"/>
  <c r="F795" i="5"/>
  <c r="F779" i="5"/>
  <c r="F771" i="5"/>
  <c r="F755" i="5"/>
  <c r="G775" i="5"/>
  <c r="G751" i="5"/>
  <c r="I832" i="5"/>
  <c r="I765" i="5"/>
  <c r="G750" i="5"/>
  <c r="G754" i="5"/>
  <c r="G758" i="5"/>
  <c r="G778" i="5"/>
  <c r="G782" i="5"/>
  <c r="G802" i="5"/>
  <c r="F754" i="5"/>
  <c r="F782" i="5"/>
  <c r="F790" i="5"/>
  <c r="F802" i="5"/>
  <c r="E796" i="5"/>
  <c r="E774" i="5"/>
  <c r="E782" i="5"/>
  <c r="E835" i="5"/>
  <c r="E817" i="5"/>
  <c r="L549" i="11"/>
  <c r="N549" i="11" s="1"/>
  <c r="K549" i="11"/>
  <c r="M549" i="11" s="1"/>
  <c r="L419" i="11"/>
  <c r="N419" i="11" s="1"/>
  <c r="I420" i="8" s="1"/>
  <c r="K419" i="11"/>
  <c r="M419" i="11" s="1"/>
  <c r="H420" i="8" s="1"/>
  <c r="K508" i="11"/>
  <c r="M508" i="11" s="1"/>
  <c r="L508" i="11"/>
  <c r="N508" i="11" s="1"/>
  <c r="L548" i="11"/>
  <c r="N548" i="11" s="1"/>
  <c r="K548" i="11"/>
  <c r="M548" i="11" s="1"/>
  <c r="L534" i="11"/>
  <c r="N534" i="11" s="1"/>
  <c r="K534" i="11"/>
  <c r="M534" i="11" s="1"/>
  <c r="K510" i="11"/>
  <c r="M510" i="11" s="1"/>
  <c r="L510" i="11"/>
  <c r="N510" i="11" s="1"/>
  <c r="L518" i="11"/>
  <c r="N518" i="11" s="1"/>
  <c r="K518" i="11"/>
  <c r="M518" i="11" s="1"/>
  <c r="K425" i="11"/>
  <c r="M425" i="11" s="1"/>
  <c r="H426" i="8" s="1"/>
  <c r="L425" i="11"/>
  <c r="N425" i="11" s="1"/>
  <c r="I426" i="8" s="1"/>
  <c r="E543" i="9"/>
  <c r="E541" i="9"/>
  <c r="E539" i="9"/>
  <c r="E537" i="9"/>
  <c r="E535" i="9"/>
  <c r="E533" i="9"/>
  <c r="E531" i="9"/>
  <c r="E529" i="9"/>
  <c r="E527" i="9"/>
  <c r="E525" i="9"/>
  <c r="E523" i="9"/>
  <c r="E521" i="9"/>
  <c r="E519" i="9"/>
  <c r="E517" i="9"/>
  <c r="E515" i="9"/>
  <c r="E513" i="9"/>
  <c r="E511" i="9"/>
  <c r="E509" i="9"/>
  <c r="E507" i="9"/>
  <c r="E505" i="9"/>
  <c r="E503" i="9"/>
  <c r="E501" i="9"/>
  <c r="E499" i="9"/>
  <c r="E497" i="9"/>
  <c r="E495" i="9"/>
  <c r="E493" i="9"/>
  <c r="E491" i="9"/>
  <c r="E489" i="9"/>
  <c r="E487" i="9"/>
  <c r="E485" i="9"/>
  <c r="E483" i="9"/>
  <c r="E481" i="9"/>
  <c r="E479" i="9"/>
  <c r="E477" i="9"/>
  <c r="E475" i="9"/>
  <c r="E473" i="9"/>
  <c r="E471" i="9"/>
  <c r="K545" i="11"/>
  <c r="L545" i="11"/>
  <c r="N545" i="11" s="1"/>
  <c r="K411" i="11"/>
  <c r="M411" i="11" s="1"/>
  <c r="H412" i="8" s="1"/>
  <c r="L411" i="11"/>
  <c r="N411" i="11" s="1"/>
  <c r="I412" i="8" s="1"/>
  <c r="L429" i="11"/>
  <c r="N429" i="11" s="1"/>
  <c r="I430" i="8" s="1"/>
  <c r="L544" i="11"/>
  <c r="N544" i="11" s="1"/>
  <c r="K544" i="11"/>
  <c r="M544" i="11" s="1"/>
  <c r="K526" i="11"/>
  <c r="M526" i="11" s="1"/>
  <c r="L526" i="11"/>
  <c r="N526" i="11" s="1"/>
  <c r="L417" i="11"/>
  <c r="N417" i="11" s="1"/>
  <c r="I418" i="8" s="1"/>
  <c r="D545" i="9"/>
  <c r="D543" i="9"/>
  <c r="D541" i="9"/>
  <c r="D539" i="9"/>
  <c r="D537" i="9"/>
  <c r="D535" i="9"/>
  <c r="D533" i="9"/>
  <c r="D531" i="9"/>
  <c r="D529" i="9"/>
  <c r="D527" i="9"/>
  <c r="D525" i="9"/>
  <c r="D523" i="9"/>
  <c r="D521" i="9"/>
  <c r="D519" i="9"/>
  <c r="D517" i="9"/>
  <c r="D515" i="9"/>
  <c r="D513" i="9"/>
  <c r="D511" i="9"/>
  <c r="D509" i="9"/>
  <c r="D507" i="9"/>
  <c r="D505" i="9"/>
  <c r="D503" i="9"/>
  <c r="D501" i="9"/>
  <c r="D499" i="9"/>
  <c r="D497" i="9"/>
  <c r="D495" i="9"/>
  <c r="D493" i="9"/>
  <c r="D491" i="9"/>
  <c r="D489" i="9"/>
  <c r="D487" i="9"/>
  <c r="D485" i="9"/>
  <c r="D483" i="9"/>
  <c r="D481" i="9"/>
  <c r="D479" i="9"/>
  <c r="D477" i="9"/>
  <c r="D475" i="9"/>
  <c r="D473" i="9"/>
  <c r="D471" i="9"/>
  <c r="L501" i="11"/>
  <c r="N501" i="11" s="1"/>
  <c r="K501" i="11"/>
  <c r="M501" i="11" s="1"/>
  <c r="L547" i="11"/>
  <c r="N547" i="11" s="1"/>
  <c r="K547" i="11"/>
  <c r="L505" i="11"/>
  <c r="N505" i="11" s="1"/>
  <c r="K505" i="11"/>
  <c r="M505" i="11" s="1"/>
  <c r="K543" i="11"/>
  <c r="M543" i="11" s="1"/>
  <c r="L543" i="11"/>
  <c r="N543" i="11" s="1"/>
  <c r="L551" i="11"/>
  <c r="N551" i="11" s="1"/>
  <c r="K551" i="11"/>
  <c r="M551" i="11" s="1"/>
  <c r="K514" i="11"/>
  <c r="M514" i="11" s="1"/>
  <c r="L514" i="11"/>
  <c r="N514" i="11" s="1"/>
  <c r="E544" i="9"/>
  <c r="E542" i="9"/>
  <c r="E540" i="9"/>
  <c r="E538" i="9"/>
  <c r="E536" i="9"/>
  <c r="E534" i="9"/>
  <c r="E532" i="9"/>
  <c r="E530" i="9"/>
  <c r="E528" i="9"/>
  <c r="E526" i="9"/>
  <c r="E524" i="9"/>
  <c r="E522" i="9"/>
  <c r="E520" i="9"/>
  <c r="E518" i="9"/>
  <c r="E516" i="9"/>
  <c r="E514" i="9"/>
  <c r="E512" i="9"/>
  <c r="E510" i="9"/>
  <c r="E506" i="9"/>
  <c r="E502" i="9"/>
  <c r="E498" i="9"/>
  <c r="E494" i="9"/>
  <c r="E490" i="9"/>
  <c r="E488" i="9"/>
  <c r="E486" i="9"/>
  <c r="E484" i="9"/>
  <c r="E482" i="9"/>
  <c r="E478" i="9"/>
  <c r="K493" i="11"/>
  <c r="M493" i="11" s="1"/>
  <c r="L493" i="11"/>
  <c r="N493" i="11" s="1"/>
  <c r="K539" i="11"/>
  <c r="M539" i="11" s="1"/>
  <c r="L539" i="11"/>
  <c r="N539" i="11" s="1"/>
  <c r="L413" i="11"/>
  <c r="N413" i="11" s="1"/>
  <c r="I414" i="8" s="1"/>
  <c r="K413" i="11"/>
  <c r="M413" i="11" s="1"/>
  <c r="H414" i="8" s="1"/>
  <c r="L550" i="11"/>
  <c r="N550" i="11" s="1"/>
  <c r="K550" i="11"/>
  <c r="M550" i="11" s="1"/>
  <c r="D544" i="9"/>
  <c r="D542" i="9"/>
  <c r="D540" i="9"/>
  <c r="D538" i="9"/>
  <c r="D536" i="9"/>
  <c r="D534" i="9"/>
  <c r="D532" i="9"/>
  <c r="D530" i="9"/>
  <c r="D528" i="9"/>
  <c r="D526" i="9"/>
  <c r="D524" i="9"/>
  <c r="D522" i="9"/>
  <c r="D520" i="9"/>
  <c r="D518" i="9"/>
  <c r="D516" i="9"/>
  <c r="D514" i="9"/>
  <c r="D512" i="9"/>
  <c r="D510" i="9"/>
  <c r="D506" i="9"/>
  <c r="D502" i="9"/>
  <c r="D500" i="9"/>
  <c r="D498" i="9"/>
  <c r="D494" i="9"/>
  <c r="D492" i="9"/>
  <c r="D488" i="9"/>
  <c r="D486" i="9"/>
  <c r="D484" i="9"/>
  <c r="D478" i="9"/>
  <c r="D470" i="9"/>
  <c r="D468" i="9"/>
  <c r="D466" i="9"/>
  <c r="D464" i="9"/>
  <c r="D462" i="9"/>
  <c r="D456" i="9"/>
  <c r="F457" i="8" s="1"/>
  <c r="D454" i="9"/>
  <c r="F455" i="8" s="1"/>
  <c r="D452" i="9"/>
  <c r="F453" i="8" s="1"/>
  <c r="D450" i="9"/>
  <c r="F451" i="8" s="1"/>
  <c r="D446" i="9"/>
  <c r="F447" i="8" s="1"/>
  <c r="D444" i="9"/>
  <c r="F445" i="8" s="1"/>
  <c r="D438" i="9"/>
  <c r="F439" i="8" s="1"/>
  <c r="D436" i="9"/>
  <c r="F437" i="8" s="1"/>
  <c r="D432" i="9"/>
  <c r="F433" i="8" s="1"/>
  <c r="D428" i="9"/>
  <c r="F429" i="8" s="1"/>
  <c r="D426" i="9"/>
  <c r="F427" i="8" s="1"/>
  <c r="D422" i="9"/>
  <c r="F423" i="8" s="1"/>
  <c r="D420" i="9"/>
  <c r="F421" i="8" s="1"/>
  <c r="D418" i="9"/>
  <c r="F419" i="8" s="1"/>
  <c r="D416" i="9"/>
  <c r="F417" i="8" s="1"/>
  <c r="D414" i="9"/>
  <c r="F415" i="8" s="1"/>
  <c r="D412" i="9"/>
  <c r="F413" i="8" s="1"/>
  <c r="C410" i="9"/>
  <c r="E410" i="9" s="1"/>
  <c r="G411" i="8" s="1"/>
  <c r="C408" i="9"/>
  <c r="E408" i="9" s="1"/>
  <c r="G409" i="8" s="1"/>
  <c r="C406" i="9"/>
  <c r="E406" i="9" s="1"/>
  <c r="G407" i="8" s="1"/>
  <c r="C404" i="9"/>
  <c r="E404" i="9" s="1"/>
  <c r="G405" i="8" s="1"/>
  <c r="C402" i="9"/>
  <c r="E402" i="9" s="1"/>
  <c r="G403" i="8" s="1"/>
  <c r="C400" i="9"/>
  <c r="E400" i="9" s="1"/>
  <c r="G401" i="8" s="1"/>
  <c r="C398" i="9"/>
  <c r="E398" i="9" s="1"/>
  <c r="G399" i="8" s="1"/>
  <c r="C396" i="9"/>
  <c r="E396" i="9" s="1"/>
  <c r="G397" i="8" s="1"/>
  <c r="E467" i="9"/>
  <c r="E465" i="9"/>
  <c r="E463" i="9"/>
  <c r="E461" i="9"/>
  <c r="E459" i="9"/>
  <c r="E457" i="9"/>
  <c r="G458" i="8" s="1"/>
  <c r="E455" i="9"/>
  <c r="G456" i="8" s="1"/>
  <c r="E453" i="9"/>
  <c r="G454" i="8" s="1"/>
  <c r="E451" i="9"/>
  <c r="G452" i="8" s="1"/>
  <c r="E449" i="9"/>
  <c r="G450" i="8" s="1"/>
  <c r="E447" i="9"/>
  <c r="G448" i="8" s="1"/>
  <c r="E445" i="9"/>
  <c r="G446" i="8" s="1"/>
  <c r="E443" i="9"/>
  <c r="G444" i="8" s="1"/>
  <c r="E441" i="9"/>
  <c r="G442" i="8" s="1"/>
  <c r="E437" i="9"/>
  <c r="G438" i="8" s="1"/>
  <c r="E435" i="9"/>
  <c r="G436" i="8" s="1"/>
  <c r="E433" i="9"/>
  <c r="G434" i="8" s="1"/>
  <c r="E429" i="9"/>
  <c r="G430" i="8" s="1"/>
  <c r="E427" i="9"/>
  <c r="G428" i="8" s="1"/>
  <c r="E425" i="9"/>
  <c r="G426" i="8" s="1"/>
  <c r="E423" i="9"/>
  <c r="G424" i="8" s="1"/>
  <c r="E421" i="9"/>
  <c r="G422" i="8" s="1"/>
  <c r="E419" i="9"/>
  <c r="G420" i="8" s="1"/>
  <c r="E413" i="9"/>
  <c r="G414" i="8" s="1"/>
  <c r="E411" i="9"/>
  <c r="G412" i="8" s="1"/>
  <c r="K535" i="11"/>
  <c r="D467" i="9"/>
  <c r="D465" i="9"/>
  <c r="D463" i="9"/>
  <c r="D461" i="9"/>
  <c r="D457" i="9"/>
  <c r="F458" i="8" s="1"/>
  <c r="D455" i="9"/>
  <c r="F456" i="8" s="1"/>
  <c r="D453" i="9"/>
  <c r="F454" i="8" s="1"/>
  <c r="D451" i="9"/>
  <c r="F452" i="8" s="1"/>
  <c r="D449" i="9"/>
  <c r="F450" i="8" s="1"/>
  <c r="D445" i="9"/>
  <c r="F446" i="8" s="1"/>
  <c r="D443" i="9"/>
  <c r="F444" i="8" s="1"/>
  <c r="D441" i="9"/>
  <c r="F442" i="8" s="1"/>
  <c r="D437" i="9"/>
  <c r="F438" i="8" s="1"/>
  <c r="D435" i="9"/>
  <c r="F436" i="8" s="1"/>
  <c r="D433" i="9"/>
  <c r="F434" i="8" s="1"/>
  <c r="D429" i="9"/>
  <c r="F430" i="8" s="1"/>
  <c r="D427" i="9"/>
  <c r="F428" i="8" s="1"/>
  <c r="D425" i="9"/>
  <c r="F426" i="8" s="1"/>
  <c r="D423" i="9"/>
  <c r="F424" i="8" s="1"/>
  <c r="D421" i="9"/>
  <c r="F422" i="8" s="1"/>
  <c r="D419" i="9"/>
  <c r="F420" i="8" s="1"/>
  <c r="D413" i="9"/>
  <c r="F414" i="8" s="1"/>
  <c r="D411" i="9"/>
  <c r="F412" i="8" s="1"/>
  <c r="C409" i="9"/>
  <c r="E409" i="9" s="1"/>
  <c r="G410" i="8" s="1"/>
  <c r="C407" i="9"/>
  <c r="C405" i="9"/>
  <c r="E405" i="9" s="1"/>
  <c r="G406" i="8" s="1"/>
  <c r="C403" i="9"/>
  <c r="C401" i="9"/>
  <c r="E401" i="9" s="1"/>
  <c r="G402" i="8" s="1"/>
  <c r="C399" i="9"/>
  <c r="C397" i="9"/>
  <c r="E397" i="9" s="1"/>
  <c r="G398" i="8" s="1"/>
  <c r="E470" i="9"/>
  <c r="E468" i="9"/>
  <c r="E466" i="9"/>
  <c r="E464" i="9"/>
  <c r="E458" i="9"/>
  <c r="G459" i="8" s="1"/>
  <c r="E456" i="9"/>
  <c r="G457" i="8" s="1"/>
  <c r="E452" i="9"/>
  <c r="G453" i="8" s="1"/>
  <c r="E450" i="9"/>
  <c r="G451" i="8" s="1"/>
  <c r="E444" i="9"/>
  <c r="G445" i="8" s="1"/>
  <c r="E438" i="9"/>
  <c r="G439" i="8" s="1"/>
  <c r="E436" i="9"/>
  <c r="G437" i="8" s="1"/>
  <c r="E434" i="9"/>
  <c r="G435" i="8" s="1"/>
  <c r="E432" i="9"/>
  <c r="G433" i="8" s="1"/>
  <c r="E430" i="9"/>
  <c r="G431" i="8" s="1"/>
  <c r="E424" i="9"/>
  <c r="G425" i="8" s="1"/>
  <c r="E420" i="9"/>
  <c r="G421" i="8" s="1"/>
  <c r="E416" i="9"/>
  <c r="G417" i="8" s="1"/>
  <c r="E414" i="9"/>
  <c r="G415" i="8" s="1"/>
  <c r="E412" i="9"/>
  <c r="G413" i="8" s="1"/>
  <c r="F396" i="11"/>
  <c r="H396" i="11"/>
  <c r="E396" i="11"/>
  <c r="L557" i="11"/>
  <c r="N557" i="11" s="1"/>
  <c r="C528" i="11"/>
  <c r="C524" i="11"/>
  <c r="L522" i="11"/>
  <c r="N522" i="11" s="1"/>
  <c r="C520" i="11"/>
  <c r="C516" i="11"/>
  <c r="C512" i="11"/>
  <c r="C555" i="11"/>
  <c r="K553" i="11"/>
  <c r="M553" i="11" s="1"/>
  <c r="C541" i="11"/>
  <c r="C537" i="11"/>
  <c r="K536" i="11"/>
  <c r="M536" i="11" s="1"/>
  <c r="M535" i="11"/>
  <c r="M533" i="11"/>
  <c r="K533" i="11"/>
  <c r="C529" i="11"/>
  <c r="C525" i="11"/>
  <c r="C521" i="11"/>
  <c r="C517" i="11"/>
  <c r="D414" i="11"/>
  <c r="L553" i="11"/>
  <c r="N553" i="11" s="1"/>
  <c r="C542" i="11"/>
  <c r="C530" i="11"/>
  <c r="D422" i="11"/>
  <c r="E422" i="11" s="1"/>
  <c r="F402" i="11"/>
  <c r="H402" i="11"/>
  <c r="E402" i="11"/>
  <c r="C559" i="11"/>
  <c r="K557" i="11"/>
  <c r="M557" i="11" s="1"/>
  <c r="C556" i="11"/>
  <c r="C519" i="11"/>
  <c r="C498" i="11"/>
  <c r="C494" i="11"/>
  <c r="C490" i="11"/>
  <c r="C486" i="11"/>
  <c r="C474" i="11"/>
  <c r="C470" i="11"/>
  <c r="C466" i="11"/>
  <c r="C462" i="11"/>
  <c r="C458" i="11"/>
  <c r="C454" i="11"/>
  <c r="C450" i="11"/>
  <c r="C446" i="11"/>
  <c r="C442" i="11"/>
  <c r="C438" i="11"/>
  <c r="C434" i="11"/>
  <c r="C403" i="11"/>
  <c r="E414" i="11"/>
  <c r="F410" i="11"/>
  <c r="H410" i="11"/>
  <c r="E410" i="11"/>
  <c r="H408" i="11"/>
  <c r="H405" i="11"/>
  <c r="I405" i="11" s="1"/>
  <c r="L511" i="11"/>
  <c r="N511" i="11" s="1"/>
  <c r="L506" i="11"/>
  <c r="N506" i="11" s="1"/>
  <c r="K513" i="11"/>
  <c r="M513" i="11" s="1"/>
  <c r="L554" i="11"/>
  <c r="N554" i="11" s="1"/>
  <c r="K552" i="11"/>
  <c r="M552" i="11" s="1"/>
  <c r="M547" i="11"/>
  <c r="K546" i="11"/>
  <c r="M546" i="11" s="1"/>
  <c r="M545" i="11"/>
  <c r="C531" i="11"/>
  <c r="E522" i="11"/>
  <c r="E510" i="11"/>
  <c r="H496" i="11"/>
  <c r="H488" i="11"/>
  <c r="H456" i="11"/>
  <c r="H448" i="11"/>
  <c r="H436" i="11"/>
  <c r="C558" i="11"/>
  <c r="C540" i="11"/>
  <c r="L538" i="11"/>
  <c r="N538" i="11" s="1"/>
  <c r="H532" i="11"/>
  <c r="F527" i="11"/>
  <c r="F523" i="11"/>
  <c r="F515" i="11"/>
  <c r="D404" i="11"/>
  <c r="C406" i="11"/>
  <c r="H400" i="11"/>
  <c r="H397" i="11"/>
  <c r="I397" i="11" s="1"/>
  <c r="C398" i="11"/>
  <c r="C407" i="11"/>
  <c r="C399" i="11"/>
  <c r="H409" i="11"/>
  <c r="I409" i="11" s="1"/>
  <c r="H401" i="11"/>
  <c r="U704" i="4"/>
  <c r="U668" i="4"/>
  <c r="N729" i="4"/>
  <c r="Q729" i="4"/>
  <c r="Q693" i="4"/>
  <c r="N693" i="4"/>
  <c r="P666" i="4"/>
  <c r="S666" i="4" s="1"/>
  <c r="Q666" i="4"/>
  <c r="T666" i="4" s="1"/>
  <c r="P642" i="4"/>
  <c r="Q642" i="4"/>
  <c r="N642" i="4"/>
  <c r="R642" i="4" s="1"/>
  <c r="P640" i="4"/>
  <c r="Q640" i="4"/>
  <c r="N640" i="4"/>
  <c r="R640" i="4" s="1"/>
  <c r="P622" i="4"/>
  <c r="Q622" i="4"/>
  <c r="N622" i="4"/>
  <c r="R622" i="4" s="1"/>
  <c r="N590" i="4"/>
  <c r="P590" i="4"/>
  <c r="I585" i="5"/>
  <c r="F585" i="5"/>
  <c r="D666" i="5"/>
  <c r="I666" i="5" s="1"/>
  <c r="D654" i="5"/>
  <c r="I654" i="5" s="1"/>
  <c r="D652" i="5"/>
  <c r="G652" i="5" s="1"/>
  <c r="D646" i="5"/>
  <c r="I646" i="5" s="1"/>
  <c r="D638" i="5"/>
  <c r="E638" i="5" s="1"/>
  <c r="D632" i="5"/>
  <c r="D630" i="5"/>
  <c r="I630" i="5" s="1"/>
  <c r="D628" i="5"/>
  <c r="D622" i="5"/>
  <c r="D614" i="5"/>
  <c r="I614" i="5" s="1"/>
  <c r="D606" i="5"/>
  <c r="I606" i="5" s="1"/>
  <c r="D598" i="5"/>
  <c r="D586" i="5"/>
  <c r="D583" i="5"/>
  <c r="F583" i="5" s="1"/>
  <c r="N645" i="4"/>
  <c r="N637" i="4"/>
  <c r="N605" i="4"/>
  <c r="E696" i="5"/>
  <c r="G696" i="5"/>
  <c r="N609" i="4"/>
  <c r="G585" i="5"/>
  <c r="F597" i="5"/>
  <c r="F613" i="5"/>
  <c r="D659" i="5"/>
  <c r="I659" i="5" s="1"/>
  <c r="D655" i="5"/>
  <c r="I655" i="5" s="1"/>
  <c r="D651" i="5"/>
  <c r="I651" i="5" s="1"/>
  <c r="D647" i="5"/>
  <c r="D643" i="5"/>
  <c r="I643" i="5" s="1"/>
  <c r="D639" i="5"/>
  <c r="D635" i="5"/>
  <c r="F635" i="5" s="1"/>
  <c r="D631" i="5"/>
  <c r="D627" i="5"/>
  <c r="D623" i="5"/>
  <c r="D619" i="5"/>
  <c r="D615" i="5"/>
  <c r="F615" i="5" s="1"/>
  <c r="D611" i="5"/>
  <c r="D607" i="5"/>
  <c r="D603" i="5"/>
  <c r="D599" i="5"/>
  <c r="D595" i="5"/>
  <c r="F595" i="5" s="1"/>
  <c r="D587" i="5"/>
  <c r="I587" i="5" s="1"/>
  <c r="I609" i="5"/>
  <c r="F609" i="5"/>
  <c r="Q585" i="4"/>
  <c r="Q591" i="4"/>
  <c r="T591" i="4" s="1"/>
  <c r="Q581" i="4"/>
  <c r="T581" i="4" s="1"/>
  <c r="Q593" i="4"/>
  <c r="T593" i="4" s="1"/>
  <c r="V593" i="4" s="1"/>
  <c r="W593" i="4" s="1"/>
  <c r="Q589" i="4"/>
  <c r="Q583" i="4"/>
  <c r="E349" i="11"/>
  <c r="F349" i="11"/>
  <c r="H349" i="11"/>
  <c r="H348" i="11"/>
  <c r="E348" i="11"/>
  <c r="F347" i="11"/>
  <c r="E347" i="11"/>
  <c r="E350" i="9"/>
  <c r="G351" i="8" s="1"/>
  <c r="D336" i="9"/>
  <c r="F337" i="8" s="1"/>
  <c r="E335" i="9"/>
  <c r="G336" i="8" s="1"/>
  <c r="D337" i="9"/>
  <c r="F338" i="8" s="1"/>
  <c r="E346" i="9"/>
  <c r="G347" i="8" s="1"/>
  <c r="E344" i="9"/>
  <c r="G345" i="8" s="1"/>
  <c r="D350" i="9"/>
  <c r="F351" i="8" s="1"/>
  <c r="E349" i="9"/>
  <c r="G350" i="8" s="1"/>
  <c r="E333" i="9"/>
  <c r="G334" i="8" s="1"/>
  <c r="G321" i="9"/>
  <c r="G345" i="9"/>
  <c r="D345" i="9"/>
  <c r="F346" i="8" s="1"/>
  <c r="G330" i="9"/>
  <c r="G335" i="9"/>
  <c r="G342" i="9"/>
  <c r="G347" i="9"/>
  <c r="G355" i="9"/>
  <c r="G353" i="9"/>
  <c r="H350" i="11"/>
  <c r="E350" i="11"/>
  <c r="F345" i="11"/>
  <c r="H345" i="11"/>
  <c r="H344" i="11"/>
  <c r="I344" i="11" s="1"/>
  <c r="E344" i="11"/>
  <c r="F342" i="11"/>
  <c r="H342" i="11"/>
  <c r="F340" i="11"/>
  <c r="H340" i="11"/>
  <c r="E339" i="11"/>
  <c r="F339" i="11"/>
  <c r="E338" i="11"/>
  <c r="F338" i="11"/>
  <c r="E337" i="11"/>
  <c r="F337" i="11"/>
  <c r="H337" i="11"/>
  <c r="E335" i="11"/>
  <c r="F335" i="11"/>
  <c r="E333" i="11"/>
  <c r="F333" i="11"/>
  <c r="H333" i="11"/>
  <c r="E332" i="11"/>
  <c r="H332" i="11"/>
  <c r="J332" i="11" s="1"/>
  <c r="H330" i="11"/>
  <c r="E330" i="11"/>
  <c r="F329" i="11"/>
  <c r="H329" i="11"/>
  <c r="H328" i="11"/>
  <c r="E328" i="11"/>
  <c r="F327" i="11"/>
  <c r="E327" i="11"/>
  <c r="E326" i="11"/>
  <c r="F326" i="11"/>
  <c r="F325" i="11"/>
  <c r="H325" i="11"/>
  <c r="H324" i="11"/>
  <c r="F323" i="11"/>
  <c r="E323" i="11"/>
  <c r="F322" i="11"/>
  <c r="E322" i="11"/>
  <c r="E321" i="11"/>
  <c r="F321" i="11"/>
  <c r="H321" i="11"/>
  <c r="H395" i="11"/>
  <c r="F395" i="11"/>
  <c r="H391" i="11"/>
  <c r="F391" i="11"/>
  <c r="H387" i="11"/>
  <c r="F387" i="11"/>
  <c r="H383" i="11"/>
  <c r="F383" i="11"/>
  <c r="H379" i="11"/>
  <c r="F379" i="11"/>
  <c r="H375" i="11"/>
  <c r="F375" i="11"/>
  <c r="H393" i="11"/>
  <c r="F393" i="11"/>
  <c r="H389" i="11"/>
  <c r="F389" i="11"/>
  <c r="H385" i="11"/>
  <c r="F385" i="11"/>
  <c r="H381" i="11"/>
  <c r="F381" i="11"/>
  <c r="H377" i="11"/>
  <c r="F377" i="11"/>
  <c r="D373" i="11"/>
  <c r="H369" i="11"/>
  <c r="F369" i="11"/>
  <c r="H365" i="11"/>
  <c r="F365" i="11"/>
  <c r="H361" i="11"/>
  <c r="F361" i="11"/>
  <c r="H357" i="11"/>
  <c r="F357" i="11"/>
  <c r="H353" i="11"/>
  <c r="F353" i="11"/>
  <c r="H374" i="11"/>
  <c r="I374" i="11" s="1"/>
  <c r="H371" i="11"/>
  <c r="F371" i="11"/>
  <c r="H367" i="11"/>
  <c r="F367" i="11"/>
  <c r="H363" i="11"/>
  <c r="F363" i="11"/>
  <c r="H359" i="11"/>
  <c r="F359" i="11"/>
  <c r="H355" i="11"/>
  <c r="F355" i="11"/>
  <c r="H351" i="11"/>
  <c r="F351" i="11"/>
  <c r="U573" i="4"/>
  <c r="I546" i="5"/>
  <c r="E546" i="5"/>
  <c r="F532" i="5"/>
  <c r="I562" i="5"/>
  <c r="F548" i="5"/>
  <c r="I567" i="5"/>
  <c r="G567" i="5"/>
  <c r="I554" i="5"/>
  <c r="F554" i="5"/>
  <c r="E554" i="5"/>
  <c r="G554" i="5"/>
  <c r="G507" i="5"/>
  <c r="I519" i="5"/>
  <c r="F519" i="5"/>
  <c r="I523" i="5"/>
  <c r="I535" i="5"/>
  <c r="F535" i="5"/>
  <c r="G535" i="5"/>
  <c r="E535" i="5"/>
  <c r="I539" i="5"/>
  <c r="I547" i="5"/>
  <c r="G547" i="5"/>
  <c r="I573" i="5"/>
  <c r="F573" i="5"/>
  <c r="Q577" i="4"/>
  <c r="Q567" i="4"/>
  <c r="T567" i="4" s="1"/>
  <c r="Q559" i="4"/>
  <c r="T559" i="4" s="1"/>
  <c r="Q509" i="4"/>
  <c r="T509" i="4" s="1"/>
  <c r="Q505" i="4"/>
  <c r="D574" i="5"/>
  <c r="F569" i="5"/>
  <c r="D566" i="5"/>
  <c r="D512" i="5"/>
  <c r="D510" i="5"/>
  <c r="I510" i="5" s="1"/>
  <c r="Q575" i="4"/>
  <c r="Q573" i="4"/>
  <c r="T573" i="4" s="1"/>
  <c r="V573" i="4" s="1"/>
  <c r="Q565" i="4"/>
  <c r="T565" i="4" s="1"/>
  <c r="Q561" i="4"/>
  <c r="Q513" i="4"/>
  <c r="Q511" i="4"/>
  <c r="T511" i="4" s="1"/>
  <c r="E316" i="11"/>
  <c r="H316" i="11"/>
  <c r="H314" i="11"/>
  <c r="E314" i="11"/>
  <c r="F314" i="11"/>
  <c r="H310" i="11"/>
  <c r="E310" i="11"/>
  <c r="E307" i="11"/>
  <c r="F307" i="11"/>
  <c r="C304" i="11"/>
  <c r="F211" i="11"/>
  <c r="H211" i="11"/>
  <c r="H209" i="11"/>
  <c r="E209" i="11"/>
  <c r="D308" i="9"/>
  <c r="F309" i="8" s="1"/>
  <c r="G311" i="9"/>
  <c r="D311" i="9"/>
  <c r="F312" i="8" s="1"/>
  <c r="F316" i="11"/>
  <c r="F319" i="11"/>
  <c r="H319" i="11"/>
  <c r="H274" i="11"/>
  <c r="E308" i="9"/>
  <c r="G309" i="8" s="1"/>
  <c r="C305" i="9"/>
  <c r="E305" i="9" s="1"/>
  <c r="G306" i="8" s="1"/>
  <c r="E299" i="9"/>
  <c r="G300" i="8" s="1"/>
  <c r="D299" i="9"/>
  <c r="F300" i="8" s="1"/>
  <c r="E259" i="9"/>
  <c r="G259" i="9"/>
  <c r="F310" i="11"/>
  <c r="H312" i="11"/>
  <c r="E317" i="11"/>
  <c r="F317" i="11"/>
  <c r="H317" i="11"/>
  <c r="E315" i="11"/>
  <c r="F315" i="11"/>
  <c r="H313" i="11"/>
  <c r="E313" i="11"/>
  <c r="F313" i="11"/>
  <c r="E311" i="11"/>
  <c r="H311" i="11"/>
  <c r="J311" i="11" s="1"/>
  <c r="H308" i="11"/>
  <c r="J308" i="11" s="1"/>
  <c r="E308" i="11"/>
  <c r="H305" i="11"/>
  <c r="E305" i="11"/>
  <c r="F305" i="11"/>
  <c r="F303" i="11"/>
  <c r="E303" i="11"/>
  <c r="H303" i="11"/>
  <c r="F252" i="11"/>
  <c r="H252" i="11"/>
  <c r="H246" i="11"/>
  <c r="F246" i="11"/>
  <c r="G297" i="9"/>
  <c r="H307" i="11"/>
  <c r="E224" i="11"/>
  <c r="H320" i="11"/>
  <c r="E320" i="11"/>
  <c r="F320" i="11"/>
  <c r="F318" i="11"/>
  <c r="H318" i="11"/>
  <c r="E309" i="11"/>
  <c r="F309" i="11"/>
  <c r="H309" i="11"/>
  <c r="E306" i="11"/>
  <c r="F306" i="11"/>
  <c r="H306" i="11"/>
  <c r="H267" i="11"/>
  <c r="E267" i="11"/>
  <c r="H265" i="11"/>
  <c r="F265" i="11"/>
  <c r="C285" i="9"/>
  <c r="C281" i="9"/>
  <c r="E281" i="9" s="1"/>
  <c r="C261" i="9"/>
  <c r="C257" i="9"/>
  <c r="C251" i="9"/>
  <c r="C249" i="9"/>
  <c r="C247" i="9"/>
  <c r="C229" i="9"/>
  <c r="C225" i="9"/>
  <c r="G225" i="9" s="1"/>
  <c r="C223" i="9"/>
  <c r="C219" i="9"/>
  <c r="E219" i="9" s="1"/>
  <c r="C217" i="9"/>
  <c r="C213" i="9"/>
  <c r="E213" i="9" s="1"/>
  <c r="D209" i="9"/>
  <c r="H295" i="11"/>
  <c r="H285" i="11"/>
  <c r="H248" i="11"/>
  <c r="F239" i="11"/>
  <c r="H228" i="11"/>
  <c r="C214" i="9"/>
  <c r="G214" i="9" s="1"/>
  <c r="C194" i="9"/>
  <c r="D194" i="9" s="1"/>
  <c r="J217" i="11"/>
  <c r="H301" i="11"/>
  <c r="E282" i="11"/>
  <c r="F264" i="11"/>
  <c r="H249" i="11"/>
  <c r="I249" i="11" s="1"/>
  <c r="E234" i="11"/>
  <c r="F491" i="5"/>
  <c r="I491" i="5"/>
  <c r="E491" i="5"/>
  <c r="Q499" i="4"/>
  <c r="P499" i="4"/>
  <c r="N499" i="4"/>
  <c r="R499" i="4" s="1"/>
  <c r="N493" i="4"/>
  <c r="R493" i="4" s="1"/>
  <c r="P493" i="4"/>
  <c r="P487" i="4"/>
  <c r="N487" i="4"/>
  <c r="R487" i="4" s="1"/>
  <c r="N483" i="4"/>
  <c r="R483" i="4" s="1"/>
  <c r="P483" i="4"/>
  <c r="Q473" i="4"/>
  <c r="N473" i="4"/>
  <c r="R473" i="4" s="1"/>
  <c r="P473" i="4"/>
  <c r="N471" i="4"/>
  <c r="R471" i="4" s="1"/>
  <c r="P471" i="4"/>
  <c r="S467" i="4"/>
  <c r="U467" i="4" s="1"/>
  <c r="N449" i="4"/>
  <c r="P449" i="4"/>
  <c r="N441" i="4"/>
  <c r="R441" i="4" s="1"/>
  <c r="P441" i="4"/>
  <c r="Q439" i="4"/>
  <c r="N439" i="4"/>
  <c r="R439" i="4" s="1"/>
  <c r="P439" i="4"/>
  <c r="Q428" i="4"/>
  <c r="N428" i="4"/>
  <c r="R428" i="4" s="1"/>
  <c r="P428" i="4"/>
  <c r="P427" i="4"/>
  <c r="N427" i="4"/>
  <c r="R427" i="4" s="1"/>
  <c r="Q426" i="4"/>
  <c r="P426" i="4"/>
  <c r="N426" i="4"/>
  <c r="R426" i="4" s="1"/>
  <c r="Q425" i="4"/>
  <c r="N425" i="4"/>
  <c r="R425" i="4" s="1"/>
  <c r="P425" i="4"/>
  <c r="Q423" i="4"/>
  <c r="N423" i="4"/>
  <c r="R423" i="4" s="1"/>
  <c r="P423" i="4"/>
  <c r="N422" i="4"/>
  <c r="R422" i="4" s="1"/>
  <c r="P422" i="4"/>
  <c r="P394" i="4"/>
  <c r="N394" i="4"/>
  <c r="R394" i="4" s="1"/>
  <c r="Q393" i="4"/>
  <c r="P393" i="4"/>
  <c r="P388" i="4"/>
  <c r="N388" i="4"/>
  <c r="R388" i="4" s="1"/>
  <c r="Q388" i="4"/>
  <c r="N387" i="4"/>
  <c r="R387" i="4" s="1"/>
  <c r="Q387" i="4"/>
  <c r="P387" i="4"/>
  <c r="Q379" i="4"/>
  <c r="N379" i="4"/>
  <c r="R379" i="4" s="1"/>
  <c r="P379" i="4"/>
  <c r="P372" i="4"/>
  <c r="Q372" i="4"/>
  <c r="Q370" i="4"/>
  <c r="P370" i="4"/>
  <c r="Q356" i="4"/>
  <c r="N356" i="4"/>
  <c r="R356" i="4" s="1"/>
  <c r="P356" i="4"/>
  <c r="P354" i="4"/>
  <c r="N354" i="4"/>
  <c r="R354" i="4" s="1"/>
  <c r="D503" i="5"/>
  <c r="G503" i="5" s="1"/>
  <c r="D502" i="5"/>
  <c r="F502" i="5" s="1"/>
  <c r="D501" i="5"/>
  <c r="E501" i="5" s="1"/>
  <c r="D499" i="5"/>
  <c r="D498" i="5"/>
  <c r="F498" i="5" s="1"/>
  <c r="D497" i="5"/>
  <c r="I497" i="5" s="1"/>
  <c r="D495" i="5"/>
  <c r="G495" i="5" s="1"/>
  <c r="D494" i="5"/>
  <c r="F494" i="5" s="1"/>
  <c r="D493" i="5"/>
  <c r="G491" i="5"/>
  <c r="D490" i="5"/>
  <c r="F490" i="5" s="1"/>
  <c r="D489" i="5"/>
  <c r="I489" i="5" s="1"/>
  <c r="D487" i="5"/>
  <c r="D485" i="5"/>
  <c r="I485" i="5" s="1"/>
  <c r="D481" i="5"/>
  <c r="I481" i="5" s="1"/>
  <c r="D477" i="5"/>
  <c r="D475" i="5"/>
  <c r="G475" i="5" s="1"/>
  <c r="D473" i="5"/>
  <c r="E473" i="5" s="1"/>
  <c r="D469" i="5"/>
  <c r="I469" i="5" s="1"/>
  <c r="D465" i="5"/>
  <c r="I465" i="5" s="1"/>
  <c r="D461" i="5"/>
  <c r="D457" i="5"/>
  <c r="E457" i="5" s="1"/>
  <c r="D453" i="5"/>
  <c r="I453" i="5" s="1"/>
  <c r="D449" i="5"/>
  <c r="D445" i="5"/>
  <c r="G445" i="5" s="1"/>
  <c r="D437" i="5"/>
  <c r="G437" i="5" s="1"/>
  <c r="D433" i="5"/>
  <c r="E433" i="5" s="1"/>
  <c r="D429" i="5"/>
  <c r="D421" i="5"/>
  <c r="G421" i="5" s="1"/>
  <c r="D417" i="5"/>
  <c r="E417" i="5" s="1"/>
  <c r="D413" i="5"/>
  <c r="G413" i="5" s="1"/>
  <c r="D405" i="5"/>
  <c r="G405" i="5" s="1"/>
  <c r="D401" i="5"/>
  <c r="F401" i="5" s="1"/>
  <c r="D399" i="5"/>
  <c r="G399" i="5" s="1"/>
  <c r="D397" i="5"/>
  <c r="G397" i="5" s="1"/>
  <c r="D389" i="5"/>
  <c r="G389" i="5" s="1"/>
  <c r="D385" i="5"/>
  <c r="E385" i="5" s="1"/>
  <c r="D381" i="5"/>
  <c r="I381" i="5" s="1"/>
  <c r="D377" i="5"/>
  <c r="E377" i="5" s="1"/>
  <c r="D374" i="5"/>
  <c r="F374" i="5" s="1"/>
  <c r="F370" i="5"/>
  <c r="G370" i="5"/>
  <c r="E370" i="5"/>
  <c r="D357" i="5"/>
  <c r="I357" i="5" s="1"/>
  <c r="N378" i="4"/>
  <c r="P378" i="4"/>
  <c r="R409" i="4"/>
  <c r="S409" i="4"/>
  <c r="S455" i="4"/>
  <c r="N501" i="4"/>
  <c r="R501" i="4" s="1"/>
  <c r="P501" i="4"/>
  <c r="N416" i="4"/>
  <c r="T416" i="4" s="1"/>
  <c r="Q416" i="4"/>
  <c r="I504" i="5"/>
  <c r="F504" i="5"/>
  <c r="Q497" i="4"/>
  <c r="P362" i="4"/>
  <c r="P469" i="4"/>
  <c r="N485" i="4"/>
  <c r="R485" i="4" s="1"/>
  <c r="Q493" i="4"/>
  <c r="P420" i="4"/>
  <c r="N420" i="4"/>
  <c r="R420" i="4" s="1"/>
  <c r="Q471" i="4"/>
  <c r="Q487" i="4"/>
  <c r="T421" i="4"/>
  <c r="Q437" i="4"/>
  <c r="T437" i="4" s="1"/>
  <c r="Q368" i="4"/>
  <c r="Q394" i="4"/>
  <c r="N357" i="4"/>
  <c r="R357" i="4" s="1"/>
  <c r="Q354" i="4"/>
  <c r="Q389" i="4"/>
  <c r="Q501" i="4"/>
  <c r="D375" i="5"/>
  <c r="D373" i="5"/>
  <c r="I373" i="5" s="1"/>
  <c r="Q483" i="4"/>
  <c r="Q491" i="4"/>
  <c r="Q429" i="4"/>
  <c r="T429" i="4" s="1"/>
  <c r="Q445" i="4"/>
  <c r="T445" i="4" s="1"/>
  <c r="N384" i="4"/>
  <c r="R384" i="4" s="1"/>
  <c r="N382" i="4"/>
  <c r="R382" i="4" s="1"/>
  <c r="P338" i="4"/>
  <c r="S338" i="4" s="1"/>
  <c r="U338" i="4" s="1"/>
  <c r="Q350" i="4"/>
  <c r="N349" i="4"/>
  <c r="R349" i="4" s="1"/>
  <c r="Q344" i="4"/>
  <c r="Q340" i="4"/>
  <c r="N337" i="4"/>
  <c r="R337" i="4" s="1"/>
  <c r="N335" i="4"/>
  <c r="P331" i="4"/>
  <c r="C119" i="9"/>
  <c r="D119" i="9" s="1"/>
  <c r="C99" i="9"/>
  <c r="D99" i="9" s="1"/>
  <c r="C87" i="9"/>
  <c r="H109" i="11"/>
  <c r="H101" i="11"/>
  <c r="F99" i="11"/>
  <c r="H93" i="11"/>
  <c r="F87" i="11"/>
  <c r="C114" i="9"/>
  <c r="D114" i="9" s="1"/>
  <c r="F127" i="11"/>
  <c r="H122" i="11"/>
  <c r="F96" i="11"/>
  <c r="I96" i="11" s="1"/>
  <c r="H88" i="11"/>
  <c r="E67" i="11"/>
  <c r="N310" i="4"/>
  <c r="R310" i="4" s="1"/>
  <c r="P310" i="4"/>
  <c r="Q302" i="4"/>
  <c r="P302" i="4"/>
  <c r="N302" i="4"/>
  <c r="R302" i="4" s="1"/>
  <c r="G280" i="5"/>
  <c r="I280" i="5"/>
  <c r="F280" i="5"/>
  <c r="N318" i="4"/>
  <c r="R318" i="4" s="1"/>
  <c r="N286" i="4"/>
  <c r="R286" i="4" s="1"/>
  <c r="P289" i="4"/>
  <c r="P269" i="4"/>
  <c r="Q268" i="4"/>
  <c r="P294" i="4"/>
  <c r="N276" i="4"/>
  <c r="R276" i="4" s="1"/>
  <c r="D279" i="5"/>
  <c r="I279" i="5" s="1"/>
  <c r="D199" i="5"/>
  <c r="G199" i="5" s="1"/>
  <c r="N266" i="4"/>
  <c r="R266" i="4" s="1"/>
  <c r="P259" i="4"/>
  <c r="P250" i="4"/>
  <c r="P248" i="4"/>
  <c r="N245" i="4"/>
  <c r="R245" i="4" s="1"/>
  <c r="N236" i="4"/>
  <c r="R236" i="4" s="1"/>
  <c r="P221" i="4"/>
  <c r="N190" i="4"/>
  <c r="R190" i="4" s="1"/>
  <c r="N999" i="2"/>
  <c r="H1001" i="3"/>
  <c r="F1001" i="3"/>
  <c r="I1001" i="3"/>
  <c r="O999" i="2"/>
  <c r="K1001" i="3"/>
  <c r="J1001" i="3"/>
  <c r="O997" i="2"/>
  <c r="N997" i="2"/>
  <c r="H999" i="3"/>
  <c r="F999" i="3"/>
  <c r="J999" i="3"/>
  <c r="I999" i="3"/>
  <c r="K999" i="3"/>
  <c r="H996" i="3"/>
  <c r="J996" i="3"/>
  <c r="F996" i="3"/>
  <c r="K996" i="3"/>
  <c r="I996" i="3"/>
  <c r="J991" i="3"/>
  <c r="F991" i="3"/>
  <c r="H991" i="3"/>
  <c r="K991" i="3"/>
  <c r="I991" i="3"/>
  <c r="I988" i="3"/>
  <c r="H988" i="3"/>
  <c r="J988" i="3"/>
  <c r="F988" i="3"/>
  <c r="K988" i="3"/>
  <c r="H990" i="3"/>
  <c r="F990" i="3"/>
  <c r="J990" i="3"/>
  <c r="K990" i="3"/>
  <c r="I990" i="3"/>
  <c r="H982" i="3"/>
  <c r="I982" i="3"/>
  <c r="J982" i="3"/>
  <c r="F982" i="3"/>
  <c r="K982" i="3"/>
  <c r="F997" i="3"/>
  <c r="H997" i="3"/>
  <c r="J997" i="3"/>
  <c r="K997" i="3"/>
  <c r="I997" i="3"/>
  <c r="H986" i="3"/>
  <c r="I986" i="3"/>
  <c r="J986" i="3"/>
  <c r="F986" i="3"/>
  <c r="K986" i="3"/>
  <c r="H980" i="3"/>
  <c r="J980" i="3"/>
  <c r="I980" i="3"/>
  <c r="F980" i="3"/>
  <c r="K980" i="3"/>
  <c r="H975" i="3"/>
  <c r="K975" i="3"/>
  <c r="I975" i="3"/>
  <c r="F975" i="3"/>
  <c r="J975" i="3"/>
  <c r="I967" i="3"/>
  <c r="F967" i="3"/>
  <c r="H967" i="3"/>
  <c r="K967" i="3"/>
  <c r="J967" i="3"/>
  <c r="H965" i="3"/>
  <c r="K965" i="3"/>
  <c r="J965" i="3"/>
  <c r="I965" i="3"/>
  <c r="F965" i="3"/>
  <c r="H960" i="3"/>
  <c r="J960" i="3"/>
  <c r="F960" i="3"/>
  <c r="I960" i="3"/>
  <c r="K960" i="3"/>
  <c r="F957" i="3"/>
  <c r="H957" i="3"/>
  <c r="J957" i="3"/>
  <c r="I957" i="3"/>
  <c r="K957" i="3"/>
  <c r="H952" i="3"/>
  <c r="I952" i="3"/>
  <c r="J952" i="3"/>
  <c r="F952" i="3"/>
  <c r="K952" i="3"/>
  <c r="H951" i="3"/>
  <c r="F951" i="3"/>
  <c r="I951" i="3"/>
  <c r="J951" i="3"/>
  <c r="K951" i="3"/>
  <c r="H950" i="3"/>
  <c r="J950" i="3"/>
  <c r="K950" i="3"/>
  <c r="F950" i="3"/>
  <c r="I950" i="3"/>
  <c r="H949" i="3"/>
  <c r="F949" i="3"/>
  <c r="J949" i="3"/>
  <c r="I949" i="3"/>
  <c r="K949" i="3"/>
  <c r="H948" i="3"/>
  <c r="J948" i="3"/>
  <c r="F948" i="3"/>
  <c r="K948" i="3"/>
  <c r="I948" i="3"/>
  <c r="H944" i="3"/>
  <c r="J944" i="3"/>
  <c r="I944" i="3"/>
  <c r="K944" i="3"/>
  <c r="F944" i="3"/>
  <c r="I941" i="3"/>
  <c r="H941" i="3"/>
  <c r="K941" i="3"/>
  <c r="F941" i="3"/>
  <c r="J941" i="3"/>
  <c r="H938" i="3"/>
  <c r="I938" i="3"/>
  <c r="J938" i="3"/>
  <c r="F938" i="3"/>
  <c r="K938" i="3"/>
  <c r="I935" i="3"/>
  <c r="J935" i="3"/>
  <c r="F935" i="3"/>
  <c r="K935" i="3"/>
  <c r="H935" i="3"/>
  <c r="H934" i="3"/>
  <c r="J934" i="3"/>
  <c r="F934" i="3"/>
  <c r="K934" i="3"/>
  <c r="I934" i="3"/>
  <c r="H932" i="3"/>
  <c r="J932" i="3"/>
  <c r="F932" i="3"/>
  <c r="I932" i="3"/>
  <c r="K932" i="3"/>
  <c r="H930" i="3"/>
  <c r="J930" i="3"/>
  <c r="I930" i="3"/>
  <c r="F930" i="3"/>
  <c r="K930" i="3"/>
  <c r="H928" i="3"/>
  <c r="I928" i="3"/>
  <c r="J928" i="3"/>
  <c r="F928" i="3"/>
  <c r="K928" i="3"/>
  <c r="H926" i="3"/>
  <c r="I926" i="3"/>
  <c r="J926" i="3"/>
  <c r="F926" i="3"/>
  <c r="K926" i="3"/>
  <c r="H925" i="3"/>
  <c r="F925" i="3"/>
  <c r="J925" i="3"/>
  <c r="I925" i="3"/>
  <c r="K925" i="3"/>
  <c r="H924" i="3"/>
  <c r="J924" i="3"/>
  <c r="F924" i="3"/>
  <c r="K924" i="3"/>
  <c r="I924" i="3"/>
  <c r="H922" i="3"/>
  <c r="I922" i="3"/>
  <c r="J922" i="3"/>
  <c r="F922" i="3"/>
  <c r="K922" i="3"/>
  <c r="I919" i="3"/>
  <c r="J919" i="3"/>
  <c r="F919" i="3"/>
  <c r="K919" i="3"/>
  <c r="H919" i="3"/>
  <c r="H918" i="3"/>
  <c r="J918" i="3"/>
  <c r="F918" i="3"/>
  <c r="K918" i="3"/>
  <c r="I918" i="3"/>
  <c r="I917" i="3"/>
  <c r="H917" i="3"/>
  <c r="F917" i="3"/>
  <c r="K917" i="3"/>
  <c r="J917" i="3"/>
  <c r="F915" i="3"/>
  <c r="K915" i="3"/>
  <c r="I915" i="3"/>
  <c r="H915" i="3"/>
  <c r="J915" i="3"/>
  <c r="H912" i="3"/>
  <c r="F912" i="3"/>
  <c r="I912" i="3"/>
  <c r="J912" i="3"/>
  <c r="K912" i="3"/>
  <c r="F909" i="3"/>
  <c r="H909" i="3"/>
  <c r="J909" i="3"/>
  <c r="I909" i="3"/>
  <c r="K909" i="3"/>
  <c r="H894" i="3"/>
  <c r="I894" i="3"/>
  <c r="F894" i="3"/>
  <c r="J894" i="3"/>
  <c r="K894" i="3"/>
  <c r="I891" i="3"/>
  <c r="J891" i="3"/>
  <c r="F891" i="3"/>
  <c r="K891" i="3"/>
  <c r="H891" i="3"/>
  <c r="H890" i="3"/>
  <c r="J890" i="3"/>
  <c r="F890" i="3"/>
  <c r="K890" i="3"/>
  <c r="I890" i="3"/>
  <c r="F883" i="3"/>
  <c r="H883" i="3"/>
  <c r="J883" i="3"/>
  <c r="K883" i="3"/>
  <c r="I883" i="3"/>
  <c r="H882" i="3"/>
  <c r="J882" i="3"/>
  <c r="F882" i="3"/>
  <c r="K882" i="3"/>
  <c r="I882" i="3"/>
  <c r="F875" i="3"/>
  <c r="J875" i="3"/>
  <c r="I875" i="3"/>
  <c r="K875" i="3"/>
  <c r="H875" i="3"/>
  <c r="I874" i="3"/>
  <c r="J874" i="3"/>
  <c r="K874" i="3"/>
  <c r="F874" i="3"/>
  <c r="H874" i="3"/>
  <c r="F871" i="3"/>
  <c r="H871" i="3"/>
  <c r="J871" i="3"/>
  <c r="I871" i="3"/>
  <c r="K871" i="3"/>
  <c r="H870" i="3"/>
  <c r="J870" i="3"/>
  <c r="K870" i="3"/>
  <c r="F870" i="3"/>
  <c r="I870" i="3"/>
  <c r="H869" i="3"/>
  <c r="F869" i="3"/>
  <c r="I869" i="3"/>
  <c r="J869" i="3"/>
  <c r="K869" i="3"/>
  <c r="H868" i="3"/>
  <c r="J868" i="3"/>
  <c r="K868" i="3"/>
  <c r="F868" i="3"/>
  <c r="I868" i="3"/>
  <c r="F863" i="3"/>
  <c r="H863" i="3"/>
  <c r="J863" i="3"/>
  <c r="I863" i="3"/>
  <c r="K863" i="3"/>
  <c r="H862" i="3"/>
  <c r="J862" i="3"/>
  <c r="K862" i="3"/>
  <c r="F862" i="3"/>
  <c r="I862" i="3"/>
  <c r="H860" i="3"/>
  <c r="I860" i="3"/>
  <c r="J860" i="3"/>
  <c r="F860" i="3"/>
  <c r="K860" i="3"/>
  <c r="H858" i="3"/>
  <c r="I858" i="3"/>
  <c r="J858" i="3"/>
  <c r="F858" i="3"/>
  <c r="K858" i="3"/>
  <c r="I855" i="3"/>
  <c r="J855" i="3"/>
  <c r="F855" i="3"/>
  <c r="K855" i="3"/>
  <c r="H855" i="3"/>
  <c r="H854" i="3"/>
  <c r="J854" i="3"/>
  <c r="F854" i="3"/>
  <c r="K854" i="3"/>
  <c r="I854" i="3"/>
  <c r="H850" i="3"/>
  <c r="I850" i="3"/>
  <c r="J850" i="3"/>
  <c r="K850" i="3"/>
  <c r="F850" i="3"/>
  <c r="K845" i="3"/>
  <c r="H845" i="3"/>
  <c r="I845" i="3"/>
  <c r="F845" i="3"/>
  <c r="J845" i="3"/>
  <c r="H844" i="3"/>
  <c r="F844" i="3"/>
  <c r="J844" i="3"/>
  <c r="K844" i="3"/>
  <c r="I844" i="3"/>
  <c r="J838" i="3"/>
  <c r="K838" i="3"/>
  <c r="J835" i="3"/>
  <c r="K835" i="3"/>
  <c r="J834" i="3"/>
  <c r="K834" i="3"/>
  <c r="J827" i="3"/>
  <c r="K827" i="3"/>
  <c r="J826" i="3"/>
  <c r="K826" i="3"/>
  <c r="J823" i="3"/>
  <c r="K823" i="3"/>
  <c r="J822" i="3"/>
  <c r="K822" i="3"/>
  <c r="J820" i="3"/>
  <c r="K820" i="3"/>
  <c r="H815" i="3"/>
  <c r="J815" i="3"/>
  <c r="F815" i="3"/>
  <c r="K815" i="3"/>
  <c r="I815" i="3"/>
  <c r="J814" i="3"/>
  <c r="K814" i="3"/>
  <c r="H812" i="3"/>
  <c r="J812" i="3"/>
  <c r="F812" i="3"/>
  <c r="I812" i="3"/>
  <c r="K812" i="3"/>
  <c r="J808" i="3"/>
  <c r="K808" i="3"/>
  <c r="J805" i="3"/>
  <c r="K805" i="3"/>
  <c r="J804" i="3"/>
  <c r="K804" i="3"/>
  <c r="J803" i="3"/>
  <c r="K803" i="3"/>
  <c r="J802" i="3"/>
  <c r="K802" i="3"/>
  <c r="J796" i="3"/>
  <c r="K796" i="3"/>
  <c r="H794" i="3"/>
  <c r="J794" i="3"/>
  <c r="I794" i="3"/>
  <c r="K794" i="3"/>
  <c r="J792" i="3"/>
  <c r="K792" i="3"/>
  <c r="H790" i="3"/>
  <c r="J790" i="3"/>
  <c r="K790" i="3"/>
  <c r="J788" i="3"/>
  <c r="K788" i="3"/>
  <c r="J786" i="3"/>
  <c r="K786" i="3"/>
  <c r="J784" i="3"/>
  <c r="K784" i="3"/>
  <c r="H782" i="3"/>
  <c r="J782" i="3"/>
  <c r="I782" i="3"/>
  <c r="K782" i="3"/>
  <c r="J775" i="3"/>
  <c r="K775" i="3"/>
  <c r="I998" i="3"/>
  <c r="J998" i="3"/>
  <c r="K998" i="3"/>
  <c r="F998" i="3"/>
  <c r="H998" i="3"/>
  <c r="F994" i="3"/>
  <c r="K994" i="3"/>
  <c r="I994" i="3"/>
  <c r="H994" i="3"/>
  <c r="J994" i="3"/>
  <c r="H992" i="3"/>
  <c r="I992" i="3"/>
  <c r="J992" i="3"/>
  <c r="F992" i="3"/>
  <c r="K992" i="3"/>
  <c r="H984" i="3"/>
  <c r="J984" i="3"/>
  <c r="I984" i="3"/>
  <c r="F984" i="3"/>
  <c r="K984" i="3"/>
  <c r="K968" i="3"/>
  <c r="H968" i="3"/>
  <c r="J968" i="3"/>
  <c r="F968" i="3"/>
  <c r="I968" i="3"/>
  <c r="H958" i="3"/>
  <c r="J958" i="3"/>
  <c r="I958" i="3"/>
  <c r="F958" i="3"/>
  <c r="K958" i="3"/>
  <c r="K946" i="3"/>
  <c r="H946" i="3"/>
  <c r="J946" i="3"/>
  <c r="F946" i="3"/>
  <c r="I946" i="3"/>
  <c r="F942" i="3"/>
  <c r="K942" i="3"/>
  <c r="H942" i="3"/>
  <c r="J942" i="3"/>
  <c r="I942" i="3"/>
  <c r="K936" i="3"/>
  <c r="H936" i="3"/>
  <c r="J936" i="3"/>
  <c r="F936" i="3"/>
  <c r="I936" i="3"/>
  <c r="J920" i="3"/>
  <c r="I920" i="3"/>
  <c r="F920" i="3"/>
  <c r="H920" i="3"/>
  <c r="K920" i="3"/>
  <c r="J914" i="3"/>
  <c r="F914" i="3"/>
  <c r="K914" i="3"/>
  <c r="I914" i="3"/>
  <c r="H914" i="3"/>
  <c r="H910" i="3"/>
  <c r="J910" i="3"/>
  <c r="I910" i="3"/>
  <c r="F910" i="3"/>
  <c r="K910" i="3"/>
  <c r="K892" i="3"/>
  <c r="F892" i="3"/>
  <c r="I892" i="3"/>
  <c r="H892" i="3"/>
  <c r="J892" i="3"/>
  <c r="H888" i="3"/>
  <c r="J888" i="3"/>
  <c r="I888" i="3"/>
  <c r="F888" i="3"/>
  <c r="K888" i="3"/>
  <c r="I886" i="3"/>
  <c r="H886" i="3"/>
  <c r="J886" i="3"/>
  <c r="F886" i="3"/>
  <c r="K886" i="3"/>
  <c r="H884" i="3"/>
  <c r="J884" i="3"/>
  <c r="I884" i="3"/>
  <c r="F884" i="3"/>
  <c r="K884" i="3"/>
  <c r="K880" i="3"/>
  <c r="H880" i="3"/>
  <c r="J880" i="3"/>
  <c r="F880" i="3"/>
  <c r="I880" i="3"/>
  <c r="F878" i="3"/>
  <c r="I878" i="3"/>
  <c r="J878" i="3"/>
  <c r="H878" i="3"/>
  <c r="K878" i="3"/>
  <c r="H876" i="3"/>
  <c r="I876" i="3"/>
  <c r="J876" i="3"/>
  <c r="K876" i="3"/>
  <c r="F876" i="3"/>
  <c r="K872" i="3"/>
  <c r="H872" i="3"/>
  <c r="J872" i="3"/>
  <c r="F872" i="3"/>
  <c r="I872" i="3"/>
  <c r="H866" i="3"/>
  <c r="J866" i="3"/>
  <c r="I866" i="3"/>
  <c r="F866" i="3"/>
  <c r="K866" i="3"/>
  <c r="H864" i="3"/>
  <c r="J864" i="3"/>
  <c r="I864" i="3"/>
  <c r="F864" i="3"/>
  <c r="K864" i="3"/>
  <c r="H856" i="3"/>
  <c r="J856" i="3"/>
  <c r="I856" i="3"/>
  <c r="F856" i="3"/>
  <c r="K856" i="3"/>
  <c r="K852" i="3"/>
  <c r="H852" i="3"/>
  <c r="J852" i="3"/>
  <c r="F852" i="3"/>
  <c r="I852" i="3"/>
  <c r="H848" i="3"/>
  <c r="J848" i="3"/>
  <c r="I848" i="3"/>
  <c r="F848" i="3"/>
  <c r="K848" i="3"/>
  <c r="H842" i="3"/>
  <c r="J842" i="3"/>
  <c r="I842" i="3"/>
  <c r="F842" i="3"/>
  <c r="K842" i="3"/>
  <c r="K840" i="3"/>
  <c r="J840" i="3"/>
  <c r="J836" i="3"/>
  <c r="K836" i="3"/>
  <c r="J832" i="3"/>
  <c r="K832" i="3"/>
  <c r="K830" i="3"/>
  <c r="J830" i="3"/>
  <c r="J828" i="3"/>
  <c r="K828" i="3"/>
  <c r="K824" i="3"/>
  <c r="J824" i="3"/>
  <c r="K818" i="3"/>
  <c r="J818" i="3"/>
  <c r="H816" i="3"/>
  <c r="I816" i="3"/>
  <c r="J816" i="3"/>
  <c r="F816" i="3"/>
  <c r="K816" i="3"/>
  <c r="J810" i="3"/>
  <c r="K810" i="3"/>
  <c r="J806" i="3"/>
  <c r="K806" i="3"/>
  <c r="K800" i="3"/>
  <c r="J800" i="3"/>
  <c r="J798" i="3"/>
  <c r="K798" i="3"/>
  <c r="J780" i="3"/>
  <c r="K780" i="3"/>
  <c r="K776" i="3"/>
  <c r="J776" i="3"/>
  <c r="I995" i="3"/>
  <c r="H995" i="3"/>
  <c r="F995" i="3"/>
  <c r="K995" i="3"/>
  <c r="J995" i="3"/>
  <c r="H978" i="3"/>
  <c r="I978" i="3"/>
  <c r="F978" i="3"/>
  <c r="J978" i="3"/>
  <c r="K978" i="3"/>
  <c r="F976" i="3"/>
  <c r="H976" i="3"/>
  <c r="J976" i="3"/>
  <c r="I976" i="3"/>
  <c r="K976" i="3"/>
  <c r="H974" i="3"/>
  <c r="J974" i="3"/>
  <c r="K974" i="3"/>
  <c r="F974" i="3"/>
  <c r="I974" i="3"/>
  <c r="H972" i="3"/>
  <c r="I972" i="3"/>
  <c r="F972" i="3"/>
  <c r="J972" i="3"/>
  <c r="K972" i="3"/>
  <c r="H970" i="3"/>
  <c r="I970" i="3"/>
  <c r="F970" i="3"/>
  <c r="J970" i="3"/>
  <c r="K970" i="3"/>
  <c r="K969" i="3"/>
  <c r="I969" i="3"/>
  <c r="F969" i="3"/>
  <c r="J969" i="3"/>
  <c r="H969" i="3"/>
  <c r="H966" i="3"/>
  <c r="J966" i="3"/>
  <c r="K966" i="3"/>
  <c r="I966" i="3"/>
  <c r="F966" i="3"/>
  <c r="H964" i="3"/>
  <c r="J964" i="3"/>
  <c r="K964" i="3"/>
  <c r="F964" i="3"/>
  <c r="I964" i="3"/>
  <c r="H962" i="3"/>
  <c r="I962" i="3"/>
  <c r="F962" i="3"/>
  <c r="J962" i="3"/>
  <c r="K962" i="3"/>
  <c r="H956" i="3"/>
  <c r="J956" i="3"/>
  <c r="K956" i="3"/>
  <c r="F956" i="3"/>
  <c r="I956" i="3"/>
  <c r="H954" i="3"/>
  <c r="I954" i="3"/>
  <c r="J954" i="3"/>
  <c r="F954" i="3"/>
  <c r="K954" i="3"/>
  <c r="J947" i="3"/>
  <c r="H947" i="3"/>
  <c r="F947" i="3"/>
  <c r="K947" i="3"/>
  <c r="I947" i="3"/>
  <c r="H943" i="3"/>
  <c r="I943" i="3"/>
  <c r="F943" i="3"/>
  <c r="K943" i="3"/>
  <c r="J943" i="3"/>
  <c r="H940" i="3"/>
  <c r="J940" i="3"/>
  <c r="F940" i="3"/>
  <c r="K940" i="3"/>
  <c r="I940" i="3"/>
  <c r="J937" i="3"/>
  <c r="H937" i="3"/>
  <c r="F937" i="3"/>
  <c r="K937" i="3"/>
  <c r="I937" i="3"/>
  <c r="H916" i="3"/>
  <c r="F916" i="3"/>
  <c r="J916" i="3"/>
  <c r="I916" i="3"/>
  <c r="K916" i="3"/>
  <c r="H908" i="3"/>
  <c r="J908" i="3"/>
  <c r="K908" i="3"/>
  <c r="F908" i="3"/>
  <c r="I908" i="3"/>
  <c r="H906" i="3"/>
  <c r="I906" i="3"/>
  <c r="F906" i="3"/>
  <c r="J906" i="3"/>
  <c r="K906" i="3"/>
  <c r="H904" i="3"/>
  <c r="I904" i="3"/>
  <c r="J904" i="3"/>
  <c r="F904" i="3"/>
  <c r="K904" i="3"/>
  <c r="H902" i="3"/>
  <c r="I902" i="3"/>
  <c r="J902" i="3"/>
  <c r="F902" i="3"/>
  <c r="K902" i="3"/>
  <c r="H900" i="3"/>
  <c r="I900" i="3"/>
  <c r="J900" i="3"/>
  <c r="F900" i="3"/>
  <c r="K900" i="3"/>
  <c r="H898" i="3"/>
  <c r="I898" i="3"/>
  <c r="J898" i="3"/>
  <c r="F898" i="3"/>
  <c r="K898" i="3"/>
  <c r="H896" i="3"/>
  <c r="I896" i="3"/>
  <c r="J896" i="3"/>
  <c r="F896" i="3"/>
  <c r="K896" i="3"/>
  <c r="J893" i="3"/>
  <c r="H893" i="3"/>
  <c r="F893" i="3"/>
  <c r="K893" i="3"/>
  <c r="I893" i="3"/>
  <c r="J881" i="3"/>
  <c r="H881" i="3"/>
  <c r="F881" i="3"/>
  <c r="K881" i="3"/>
  <c r="I881" i="3"/>
  <c r="H873" i="3"/>
  <c r="I873" i="3"/>
  <c r="F873" i="3"/>
  <c r="K873" i="3"/>
  <c r="J873" i="3"/>
  <c r="H853" i="3"/>
  <c r="I853" i="3"/>
  <c r="F853" i="3"/>
  <c r="K853" i="3"/>
  <c r="J853" i="3"/>
  <c r="J847" i="3"/>
  <c r="F847" i="3"/>
  <c r="K847" i="3"/>
  <c r="I847" i="3"/>
  <c r="H847" i="3"/>
  <c r="H846" i="3"/>
  <c r="K846" i="3"/>
  <c r="F846" i="3"/>
  <c r="I846" i="3"/>
  <c r="J846" i="3"/>
  <c r="J841" i="3"/>
  <c r="K841" i="3"/>
  <c r="K831" i="3"/>
  <c r="J831" i="3"/>
  <c r="K825" i="3"/>
  <c r="J825" i="3"/>
  <c r="J819" i="3"/>
  <c r="K819" i="3"/>
  <c r="K801" i="3"/>
  <c r="J801" i="3"/>
  <c r="K777" i="3"/>
  <c r="J777" i="3"/>
  <c r="K773" i="3"/>
  <c r="J773" i="3"/>
  <c r="J769" i="3"/>
  <c r="K769" i="3"/>
  <c r="H1000" i="3"/>
  <c r="J1000" i="3"/>
  <c r="O998" i="2"/>
  <c r="K1000" i="3"/>
  <c r="F1000" i="3"/>
  <c r="N998" i="2"/>
  <c r="I1000" i="3"/>
  <c r="H993" i="3"/>
  <c r="K993" i="3"/>
  <c r="F993" i="3"/>
  <c r="J993" i="3"/>
  <c r="I993" i="3"/>
  <c r="I989" i="3"/>
  <c r="F989" i="3"/>
  <c r="H989" i="3"/>
  <c r="K989" i="3"/>
  <c r="J989" i="3"/>
  <c r="I987" i="3"/>
  <c r="F987" i="3"/>
  <c r="H987" i="3"/>
  <c r="K987" i="3"/>
  <c r="J987" i="3"/>
  <c r="I985" i="3"/>
  <c r="F985" i="3"/>
  <c r="H985" i="3"/>
  <c r="K985" i="3"/>
  <c r="J985" i="3"/>
  <c r="I983" i="3"/>
  <c r="F983" i="3"/>
  <c r="H983" i="3"/>
  <c r="K983" i="3"/>
  <c r="J983" i="3"/>
  <c r="I981" i="3"/>
  <c r="F981" i="3"/>
  <c r="H981" i="3"/>
  <c r="K981" i="3"/>
  <c r="J981" i="3"/>
  <c r="I979" i="3"/>
  <c r="H979" i="3"/>
  <c r="F979" i="3"/>
  <c r="K979" i="3"/>
  <c r="J979" i="3"/>
  <c r="K977" i="3"/>
  <c r="I977" i="3"/>
  <c r="F977" i="3"/>
  <c r="J977" i="3"/>
  <c r="H977" i="3"/>
  <c r="K973" i="3"/>
  <c r="J973" i="3"/>
  <c r="F973" i="3"/>
  <c r="I973" i="3"/>
  <c r="H973" i="3"/>
  <c r="K971" i="3"/>
  <c r="I971" i="3"/>
  <c r="F971" i="3"/>
  <c r="J971" i="3"/>
  <c r="H971" i="3"/>
  <c r="K963" i="3"/>
  <c r="J963" i="3"/>
  <c r="F963" i="3"/>
  <c r="I963" i="3"/>
  <c r="H963" i="3"/>
  <c r="K961" i="3"/>
  <c r="J961" i="3"/>
  <c r="F961" i="3"/>
  <c r="I961" i="3"/>
  <c r="H961" i="3"/>
  <c r="I959" i="3"/>
  <c r="F959" i="3"/>
  <c r="H959" i="3"/>
  <c r="K959" i="3"/>
  <c r="J959" i="3"/>
  <c r="K955" i="3"/>
  <c r="I955" i="3"/>
  <c r="F955" i="3"/>
  <c r="J955" i="3"/>
  <c r="H955" i="3"/>
  <c r="K953" i="3"/>
  <c r="I953" i="3"/>
  <c r="F953" i="3"/>
  <c r="J953" i="3"/>
  <c r="H953" i="3"/>
  <c r="J945" i="3"/>
  <c r="F945" i="3"/>
  <c r="H945" i="3"/>
  <c r="K945" i="3"/>
  <c r="I945" i="3"/>
  <c r="K939" i="3"/>
  <c r="I939" i="3"/>
  <c r="F939" i="3"/>
  <c r="J939" i="3"/>
  <c r="H939" i="3"/>
  <c r="I933" i="3"/>
  <c r="H933" i="3"/>
  <c r="F933" i="3"/>
  <c r="K933" i="3"/>
  <c r="J933" i="3"/>
  <c r="I931" i="3"/>
  <c r="F931" i="3"/>
  <c r="H931" i="3"/>
  <c r="K931" i="3"/>
  <c r="J931" i="3"/>
  <c r="I929" i="3"/>
  <c r="F929" i="3"/>
  <c r="H929" i="3"/>
  <c r="K929" i="3"/>
  <c r="J929" i="3"/>
  <c r="I927" i="3"/>
  <c r="F927" i="3"/>
  <c r="H927" i="3"/>
  <c r="K927" i="3"/>
  <c r="J927" i="3"/>
  <c r="I923" i="3"/>
  <c r="F923" i="3"/>
  <c r="H923" i="3"/>
  <c r="K923" i="3"/>
  <c r="J923" i="3"/>
  <c r="I921" i="3"/>
  <c r="F921" i="3"/>
  <c r="H921" i="3"/>
  <c r="K921" i="3"/>
  <c r="J921" i="3"/>
  <c r="H913" i="3"/>
  <c r="F913" i="3"/>
  <c r="K913" i="3"/>
  <c r="J913" i="3"/>
  <c r="I913" i="3"/>
  <c r="I911" i="3"/>
  <c r="F911" i="3"/>
  <c r="H911" i="3"/>
  <c r="K911" i="3"/>
  <c r="J911" i="3"/>
  <c r="K907" i="3"/>
  <c r="J907" i="3"/>
  <c r="F907" i="3"/>
  <c r="I907" i="3"/>
  <c r="H907" i="3"/>
  <c r="K905" i="3"/>
  <c r="I905" i="3"/>
  <c r="F905" i="3"/>
  <c r="J905" i="3"/>
  <c r="H905" i="3"/>
  <c r="K903" i="3"/>
  <c r="I903" i="3"/>
  <c r="F903" i="3"/>
  <c r="J903" i="3"/>
  <c r="H903" i="3"/>
  <c r="K901" i="3"/>
  <c r="I901" i="3"/>
  <c r="F901" i="3"/>
  <c r="J901" i="3"/>
  <c r="H901" i="3"/>
  <c r="K899" i="3"/>
  <c r="I899" i="3"/>
  <c r="F899" i="3"/>
  <c r="J899" i="3"/>
  <c r="H899" i="3"/>
  <c r="K897" i="3"/>
  <c r="I897" i="3"/>
  <c r="F897" i="3"/>
  <c r="J897" i="3"/>
  <c r="H897" i="3"/>
  <c r="K895" i="3"/>
  <c r="J895" i="3"/>
  <c r="F895" i="3"/>
  <c r="I895" i="3"/>
  <c r="H895" i="3"/>
  <c r="I889" i="3"/>
  <c r="F889" i="3"/>
  <c r="H889" i="3"/>
  <c r="K889" i="3"/>
  <c r="J889" i="3"/>
  <c r="I887" i="3"/>
  <c r="K887" i="3"/>
  <c r="F887" i="3"/>
  <c r="J887" i="3"/>
  <c r="H887" i="3"/>
  <c r="I885" i="3"/>
  <c r="H885" i="3"/>
  <c r="K885" i="3"/>
  <c r="F885" i="3"/>
  <c r="J885" i="3"/>
  <c r="I879" i="3"/>
  <c r="F879" i="3"/>
  <c r="K879" i="3"/>
  <c r="H879" i="3"/>
  <c r="J879" i="3"/>
  <c r="J877" i="3"/>
  <c r="H877" i="3"/>
  <c r="K877" i="3"/>
  <c r="F877" i="3"/>
  <c r="I877" i="3"/>
  <c r="I867" i="3"/>
  <c r="F867" i="3"/>
  <c r="H867" i="3"/>
  <c r="K867" i="3"/>
  <c r="J867" i="3"/>
  <c r="I865" i="3"/>
  <c r="H865" i="3"/>
  <c r="K865" i="3"/>
  <c r="J865" i="3"/>
  <c r="F865" i="3"/>
  <c r="I861" i="3"/>
  <c r="F861" i="3"/>
  <c r="H861" i="3"/>
  <c r="K861" i="3"/>
  <c r="J861" i="3"/>
  <c r="I859" i="3"/>
  <c r="F859" i="3"/>
  <c r="H859" i="3"/>
  <c r="K859" i="3"/>
  <c r="J859" i="3"/>
  <c r="I857" i="3"/>
  <c r="F857" i="3"/>
  <c r="H857" i="3"/>
  <c r="K857" i="3"/>
  <c r="J857" i="3"/>
  <c r="J851" i="3"/>
  <c r="F851" i="3"/>
  <c r="H851" i="3"/>
  <c r="K851" i="3"/>
  <c r="I851" i="3"/>
  <c r="I849" i="3"/>
  <c r="F849" i="3"/>
  <c r="H849" i="3"/>
  <c r="K849" i="3"/>
  <c r="J849" i="3"/>
  <c r="I843" i="3"/>
  <c r="F843" i="3"/>
  <c r="H843" i="3"/>
  <c r="K843" i="3"/>
  <c r="J843" i="3"/>
  <c r="K839" i="3"/>
  <c r="J839" i="3"/>
  <c r="H837" i="3"/>
  <c r="K837" i="3"/>
  <c r="J837" i="3"/>
  <c r="K833" i="3"/>
  <c r="J833" i="3"/>
  <c r="K829" i="3"/>
  <c r="J829" i="3"/>
  <c r="J821" i="3"/>
  <c r="K821" i="3"/>
  <c r="F817" i="3"/>
  <c r="K817" i="3"/>
  <c r="H817" i="3"/>
  <c r="J817" i="3"/>
  <c r="J813" i="3"/>
  <c r="K813" i="3"/>
  <c r="K811" i="3"/>
  <c r="J811" i="3"/>
  <c r="K809" i="3"/>
  <c r="J809" i="3"/>
  <c r="K807" i="3"/>
  <c r="J807" i="3"/>
  <c r="K799" i="3"/>
  <c r="J799" i="3"/>
  <c r="K797" i="3"/>
  <c r="J797" i="3"/>
  <c r="J795" i="3"/>
  <c r="H795" i="3"/>
  <c r="I795" i="3"/>
  <c r="K795" i="3"/>
  <c r="F795" i="3"/>
  <c r="J793" i="3"/>
  <c r="K793" i="3"/>
  <c r="J791" i="3"/>
  <c r="K791" i="3"/>
  <c r="J789" i="3"/>
  <c r="K789" i="3"/>
  <c r="J787" i="3"/>
  <c r="K787" i="3"/>
  <c r="J785" i="3"/>
  <c r="K785" i="3"/>
  <c r="J783" i="3"/>
  <c r="K783" i="3"/>
  <c r="J781" i="3"/>
  <c r="K781" i="3"/>
  <c r="K771" i="3"/>
  <c r="J771" i="3"/>
  <c r="H758" i="3"/>
  <c r="J758" i="3"/>
  <c r="F758" i="3"/>
  <c r="K758" i="3"/>
  <c r="I758" i="3"/>
  <c r="J756" i="3"/>
  <c r="K756" i="3"/>
  <c r="J754" i="3"/>
  <c r="K754" i="3"/>
  <c r="I754" i="3"/>
  <c r="J750" i="3"/>
  <c r="K750" i="3"/>
  <c r="J748" i="3"/>
  <c r="K748" i="3"/>
  <c r="J746" i="3"/>
  <c r="K746" i="3"/>
  <c r="J744" i="3"/>
  <c r="K744" i="3"/>
  <c r="J742" i="3"/>
  <c r="K742" i="3"/>
  <c r="J740" i="3"/>
  <c r="K740" i="3"/>
  <c r="J738" i="3"/>
  <c r="K738" i="3"/>
  <c r="K735" i="3"/>
  <c r="J735" i="3"/>
  <c r="J733" i="3"/>
  <c r="K733" i="3"/>
  <c r="J731" i="3"/>
  <c r="K731" i="3"/>
  <c r="J729" i="3"/>
  <c r="I729" i="3"/>
  <c r="F729" i="3"/>
  <c r="H729" i="3"/>
  <c r="K729" i="3"/>
  <c r="J727" i="3"/>
  <c r="K727" i="3"/>
  <c r="J725" i="3"/>
  <c r="K725" i="3"/>
  <c r="J723" i="3"/>
  <c r="K723" i="3"/>
  <c r="J721" i="3"/>
  <c r="K721" i="3"/>
  <c r="J717" i="3"/>
  <c r="K717" i="3"/>
  <c r="J715" i="3"/>
  <c r="K715" i="3"/>
  <c r="J713" i="3"/>
  <c r="K713" i="3"/>
  <c r="J711" i="3"/>
  <c r="K711" i="3"/>
  <c r="J709" i="3"/>
  <c r="K709" i="3"/>
  <c r="J699" i="3"/>
  <c r="K699" i="3"/>
  <c r="J698" i="3"/>
  <c r="K698" i="3"/>
  <c r="J695" i="3"/>
  <c r="K695" i="3"/>
  <c r="J694" i="3"/>
  <c r="K694" i="3"/>
  <c r="J691" i="3"/>
  <c r="K691" i="3"/>
  <c r="J689" i="3"/>
  <c r="K689" i="3"/>
  <c r="J687" i="3"/>
  <c r="K687" i="3"/>
  <c r="J679" i="3"/>
  <c r="K679" i="3"/>
  <c r="J674" i="3"/>
  <c r="K674" i="3"/>
  <c r="J669" i="3"/>
  <c r="K669" i="3"/>
  <c r="J668" i="3"/>
  <c r="K668" i="3"/>
  <c r="J663" i="3"/>
  <c r="K663" i="3"/>
  <c r="J660" i="3"/>
  <c r="K660" i="3"/>
  <c r="J658" i="3"/>
  <c r="K658" i="3"/>
  <c r="J656" i="3"/>
  <c r="K656" i="3"/>
  <c r="J654" i="3"/>
  <c r="K654" i="3"/>
  <c r="J652" i="3"/>
  <c r="K652" i="3"/>
  <c r="J647" i="3"/>
  <c r="K647" i="3"/>
  <c r="K767" i="3"/>
  <c r="J767" i="3"/>
  <c r="K765" i="3"/>
  <c r="J765" i="3"/>
  <c r="K763" i="3"/>
  <c r="J763" i="3"/>
  <c r="K761" i="3"/>
  <c r="J761" i="3"/>
  <c r="K759" i="3"/>
  <c r="J759" i="3"/>
  <c r="J757" i="3"/>
  <c r="K757" i="3"/>
  <c r="J755" i="3"/>
  <c r="K755" i="3"/>
  <c r="J753" i="3"/>
  <c r="K753" i="3"/>
  <c r="K751" i="3"/>
  <c r="J751" i="3"/>
  <c r="J749" i="3"/>
  <c r="K749" i="3"/>
  <c r="J747" i="3"/>
  <c r="K747" i="3"/>
  <c r="J745" i="3"/>
  <c r="K745" i="3"/>
  <c r="J743" i="3"/>
  <c r="K743" i="3"/>
  <c r="J741" i="3"/>
  <c r="K741" i="3"/>
  <c r="J739" i="3"/>
  <c r="K739" i="3"/>
  <c r="J737" i="3"/>
  <c r="K737" i="3"/>
  <c r="J719" i="3"/>
  <c r="K719" i="3"/>
  <c r="J705" i="3"/>
  <c r="K705" i="3"/>
  <c r="K703" i="3"/>
  <c r="J703" i="3"/>
  <c r="K701" i="3"/>
  <c r="J701" i="3"/>
  <c r="J693" i="3"/>
  <c r="K693" i="3"/>
  <c r="J685" i="3"/>
  <c r="K685" i="3"/>
  <c r="J681" i="3"/>
  <c r="K681" i="3"/>
  <c r="J675" i="3"/>
  <c r="K675" i="3"/>
  <c r="J673" i="3"/>
  <c r="K673" i="3"/>
  <c r="K671" i="3"/>
  <c r="J671" i="3"/>
  <c r="J667" i="3"/>
  <c r="K667" i="3"/>
  <c r="K665" i="3"/>
  <c r="J665" i="3"/>
  <c r="J661" i="3"/>
  <c r="K661" i="3"/>
  <c r="J659" i="3"/>
  <c r="K659" i="3"/>
  <c r="J657" i="3"/>
  <c r="K657" i="3"/>
  <c r="J655" i="3"/>
  <c r="K655" i="3"/>
  <c r="J653" i="3"/>
  <c r="K653" i="3"/>
  <c r="J651" i="3"/>
  <c r="K651" i="3"/>
  <c r="K649" i="3"/>
  <c r="J649" i="3"/>
  <c r="J645" i="3"/>
  <c r="K645" i="3"/>
  <c r="K641" i="3"/>
  <c r="J641" i="3"/>
  <c r="K637" i="3"/>
  <c r="J637" i="3"/>
  <c r="J779" i="3"/>
  <c r="K779" i="3"/>
  <c r="J778" i="3"/>
  <c r="K778" i="3"/>
  <c r="I778" i="3"/>
  <c r="I774" i="3"/>
  <c r="K774" i="3"/>
  <c r="F774" i="3"/>
  <c r="J774" i="3"/>
  <c r="K772" i="3"/>
  <c r="J772" i="3"/>
  <c r="K768" i="3"/>
  <c r="J768" i="3"/>
  <c r="F766" i="3"/>
  <c r="K766" i="3"/>
  <c r="H766" i="3"/>
  <c r="J766" i="3"/>
  <c r="K764" i="3"/>
  <c r="J764" i="3"/>
  <c r="K762" i="3"/>
  <c r="J762" i="3"/>
  <c r="K760" i="3"/>
  <c r="J760" i="3"/>
  <c r="K752" i="3"/>
  <c r="J752" i="3"/>
  <c r="J736" i="3"/>
  <c r="K736" i="3"/>
  <c r="J707" i="3"/>
  <c r="K707" i="3"/>
  <c r="J704" i="3"/>
  <c r="K704" i="3"/>
  <c r="K702" i="3"/>
  <c r="J702" i="3"/>
  <c r="K697" i="3"/>
  <c r="J697" i="3"/>
  <c r="J684" i="3"/>
  <c r="K684" i="3"/>
  <c r="K683" i="3"/>
  <c r="J683" i="3"/>
  <c r="J680" i="3"/>
  <c r="K680" i="3"/>
  <c r="J677" i="3"/>
  <c r="K677" i="3"/>
  <c r="J672" i="3"/>
  <c r="K672" i="3"/>
  <c r="J670" i="3"/>
  <c r="K670" i="3"/>
  <c r="J666" i="3"/>
  <c r="K666" i="3"/>
  <c r="J664" i="3"/>
  <c r="K664" i="3"/>
  <c r="J650" i="3"/>
  <c r="K650" i="3"/>
  <c r="J648" i="3"/>
  <c r="K648" i="3"/>
  <c r="J644" i="3"/>
  <c r="K644" i="3"/>
  <c r="J635" i="3"/>
  <c r="K635" i="3"/>
  <c r="J770" i="3"/>
  <c r="K770" i="3"/>
  <c r="J734" i="3"/>
  <c r="K734" i="3"/>
  <c r="H734" i="3"/>
  <c r="J732" i="3"/>
  <c r="K732" i="3"/>
  <c r="J730" i="3"/>
  <c r="K730" i="3"/>
  <c r="J728" i="3"/>
  <c r="K728" i="3"/>
  <c r="J726" i="3"/>
  <c r="K726" i="3"/>
  <c r="J724" i="3"/>
  <c r="K724" i="3"/>
  <c r="J722" i="3"/>
  <c r="K722" i="3"/>
  <c r="J720" i="3"/>
  <c r="K720" i="3"/>
  <c r="J718" i="3"/>
  <c r="K718" i="3"/>
  <c r="J716" i="3"/>
  <c r="K716" i="3"/>
  <c r="J714" i="3"/>
  <c r="K714" i="3"/>
  <c r="J712" i="3"/>
  <c r="K712" i="3"/>
  <c r="J710" i="3"/>
  <c r="K710" i="3"/>
  <c r="J708" i="3"/>
  <c r="K708" i="3"/>
  <c r="K706" i="3"/>
  <c r="J706" i="3"/>
  <c r="K700" i="3"/>
  <c r="J700" i="3"/>
  <c r="K696" i="3"/>
  <c r="J696" i="3"/>
  <c r="J692" i="3"/>
  <c r="K692" i="3"/>
  <c r="J690" i="3"/>
  <c r="K690" i="3"/>
  <c r="J688" i="3"/>
  <c r="K688" i="3"/>
  <c r="J686" i="3"/>
  <c r="K686" i="3"/>
  <c r="K682" i="3"/>
  <c r="J682" i="3"/>
  <c r="J678" i="3"/>
  <c r="K678" i="3"/>
  <c r="K676" i="3"/>
  <c r="J676" i="3"/>
  <c r="J662" i="3"/>
  <c r="K662" i="3"/>
  <c r="J646" i="3"/>
  <c r="K646" i="3"/>
  <c r="K643" i="3"/>
  <c r="J643" i="3"/>
  <c r="J634" i="3"/>
  <c r="K634" i="3"/>
  <c r="J642" i="3"/>
  <c r="K642" i="3"/>
  <c r="J640" i="3"/>
  <c r="K640" i="3"/>
  <c r="J636" i="3"/>
  <c r="K636" i="3"/>
  <c r="J632" i="3"/>
  <c r="K632" i="3"/>
  <c r="K618" i="3"/>
  <c r="J618" i="3"/>
  <c r="K612" i="3"/>
  <c r="J612" i="3"/>
  <c r="J610" i="3"/>
  <c r="K610" i="3"/>
  <c r="K604" i="3"/>
  <c r="J604" i="3"/>
  <c r="K600" i="3"/>
  <c r="J600" i="3"/>
  <c r="K596" i="3"/>
  <c r="J596" i="3"/>
  <c r="J184" i="3"/>
  <c r="K184" i="3"/>
  <c r="J182" i="3"/>
  <c r="K182" i="3"/>
  <c r="K178" i="3"/>
  <c r="J178" i="3"/>
  <c r="I176" i="3"/>
  <c r="H176" i="3"/>
  <c r="J176" i="3"/>
  <c r="F176" i="3"/>
  <c r="K176" i="3"/>
  <c r="J164" i="3"/>
  <c r="K164" i="3"/>
  <c r="J156" i="3"/>
  <c r="K156" i="3"/>
  <c r="J148" i="3"/>
  <c r="K148" i="3"/>
  <c r="J140" i="3"/>
  <c r="K140" i="3"/>
  <c r="H136" i="3"/>
  <c r="J136" i="3"/>
  <c r="F136" i="3"/>
  <c r="I136" i="3"/>
  <c r="K136" i="3"/>
  <c r="J132" i="3"/>
  <c r="K132" i="3"/>
  <c r="J124" i="3"/>
  <c r="K124" i="3"/>
  <c r="H112" i="3"/>
  <c r="J112" i="3"/>
  <c r="F112" i="3"/>
  <c r="I112" i="3"/>
  <c r="K112" i="3"/>
  <c r="J108" i="3"/>
  <c r="K108" i="3"/>
  <c r="J104" i="3"/>
  <c r="K104" i="3"/>
  <c r="J100" i="3"/>
  <c r="K100" i="3"/>
  <c r="J77" i="3"/>
  <c r="K77" i="3"/>
  <c r="J69" i="3"/>
  <c r="K69" i="3"/>
  <c r="J48" i="3"/>
  <c r="K48" i="3"/>
  <c r="K639" i="3"/>
  <c r="J639" i="3"/>
  <c r="K638" i="3"/>
  <c r="J638" i="3"/>
  <c r="J624" i="3"/>
  <c r="K624" i="3"/>
  <c r="K622" i="3"/>
  <c r="J622" i="3"/>
  <c r="K620" i="3"/>
  <c r="J620" i="3"/>
  <c r="J598" i="3"/>
  <c r="K598" i="3"/>
  <c r="K180" i="3"/>
  <c r="J180" i="3"/>
  <c r="J173" i="3"/>
  <c r="K173" i="3"/>
  <c r="J169" i="3"/>
  <c r="K169" i="3"/>
  <c r="K161" i="3"/>
  <c r="J161" i="3"/>
  <c r="K153" i="3"/>
  <c r="J153" i="3"/>
  <c r="K145" i="3"/>
  <c r="J145" i="3"/>
  <c r="K141" i="3"/>
  <c r="J141" i="3"/>
  <c r="J129" i="3"/>
  <c r="K129" i="3"/>
  <c r="K125" i="3"/>
  <c r="J125" i="3"/>
  <c r="K121" i="3"/>
  <c r="J121" i="3"/>
  <c r="K117" i="3"/>
  <c r="J117" i="3"/>
  <c r="J110" i="3"/>
  <c r="K110" i="3"/>
  <c r="K105" i="3"/>
  <c r="J105" i="3"/>
  <c r="J101" i="3"/>
  <c r="K101" i="3"/>
  <c r="K97" i="3"/>
  <c r="J97" i="3"/>
  <c r="K93" i="3"/>
  <c r="J93" i="3"/>
  <c r="K89" i="3"/>
  <c r="J89" i="3"/>
  <c r="J76" i="3"/>
  <c r="K76" i="3"/>
  <c r="K62" i="3"/>
  <c r="J62" i="3"/>
  <c r="J46" i="3"/>
  <c r="K46" i="3"/>
  <c r="J30" i="3"/>
  <c r="K30" i="3"/>
  <c r="K14" i="3"/>
  <c r="J14" i="3"/>
  <c r="K633" i="3"/>
  <c r="J633" i="3"/>
  <c r="J629" i="3"/>
  <c r="K629" i="3"/>
  <c r="J627" i="3"/>
  <c r="K627" i="3"/>
  <c r="K623" i="3"/>
  <c r="J623" i="3"/>
  <c r="K621" i="3"/>
  <c r="J621" i="3"/>
  <c r="K619" i="3"/>
  <c r="J619" i="3"/>
  <c r="J615" i="3"/>
  <c r="K615" i="3"/>
  <c r="J613" i="3"/>
  <c r="K613" i="3"/>
  <c r="J607" i="3"/>
  <c r="K607" i="3"/>
  <c r="J605" i="3"/>
  <c r="K605" i="3"/>
  <c r="J603" i="3"/>
  <c r="K603" i="3"/>
  <c r="J601" i="3"/>
  <c r="K601" i="3"/>
  <c r="K597" i="3"/>
  <c r="J597" i="3"/>
  <c r="K181" i="3"/>
  <c r="J181" i="3"/>
  <c r="J179" i="3"/>
  <c r="K179" i="3"/>
  <c r="K174" i="3"/>
  <c r="J174" i="3"/>
  <c r="J170" i="3"/>
  <c r="K170" i="3"/>
  <c r="K166" i="3"/>
  <c r="J166" i="3"/>
  <c r="K162" i="3"/>
  <c r="J162" i="3"/>
  <c r="J154" i="3"/>
  <c r="K154" i="3"/>
  <c r="J150" i="3"/>
  <c r="K150" i="3"/>
  <c r="J146" i="3"/>
  <c r="K146" i="3"/>
  <c r="K138" i="3"/>
  <c r="J138" i="3"/>
  <c r="J130" i="3"/>
  <c r="K130" i="3"/>
  <c r="J114" i="3"/>
  <c r="K114" i="3"/>
  <c r="J102" i="3"/>
  <c r="K102" i="3"/>
  <c r="J98" i="3"/>
  <c r="K98" i="3"/>
  <c r="K73" i="3"/>
  <c r="J73" i="3"/>
  <c r="J65" i="3"/>
  <c r="K65" i="3"/>
  <c r="K56" i="3"/>
  <c r="J56" i="3"/>
  <c r="K24" i="3"/>
  <c r="J24" i="3"/>
  <c r="J631" i="3"/>
  <c r="K631" i="3"/>
  <c r="J630" i="3"/>
  <c r="K630" i="3"/>
  <c r="K628" i="3"/>
  <c r="J628" i="3"/>
  <c r="K626" i="3"/>
  <c r="J626" i="3"/>
  <c r="J625" i="3"/>
  <c r="K625" i="3"/>
  <c r="J617" i="3"/>
  <c r="K617" i="3"/>
  <c r="J616" i="3"/>
  <c r="K616" i="3"/>
  <c r="K614" i="3"/>
  <c r="J614" i="3"/>
  <c r="J611" i="3"/>
  <c r="K611" i="3"/>
  <c r="J609" i="3"/>
  <c r="K609" i="3"/>
  <c r="J608" i="3"/>
  <c r="K608" i="3"/>
  <c r="K606" i="3"/>
  <c r="J606" i="3"/>
  <c r="K602" i="3"/>
  <c r="J602" i="3"/>
  <c r="J599" i="3"/>
  <c r="K599" i="3"/>
  <c r="J595" i="3"/>
  <c r="K595" i="3"/>
  <c r="J594" i="3"/>
  <c r="K594" i="3"/>
  <c r="K185" i="3"/>
  <c r="J185" i="3"/>
  <c r="J183" i="3"/>
  <c r="K183" i="3"/>
  <c r="J177" i="3"/>
  <c r="K177" i="3"/>
  <c r="K171" i="3"/>
  <c r="J171" i="3"/>
  <c r="K159" i="3"/>
  <c r="J159" i="3"/>
  <c r="K151" i="3"/>
  <c r="J151" i="3"/>
  <c r="K147" i="3"/>
  <c r="J147" i="3"/>
  <c r="J144" i="3"/>
  <c r="K144" i="3"/>
  <c r="J143" i="3"/>
  <c r="K143" i="3"/>
  <c r="K135" i="3"/>
  <c r="J135" i="3"/>
  <c r="K131" i="3"/>
  <c r="J131" i="3"/>
  <c r="K123" i="3"/>
  <c r="J123" i="3"/>
  <c r="K115" i="3"/>
  <c r="J115" i="3"/>
  <c r="J103" i="3"/>
  <c r="K103" i="3"/>
  <c r="J99" i="3"/>
  <c r="K99" i="3"/>
  <c r="F99" i="3"/>
  <c r="H99" i="3"/>
  <c r="I99" i="3"/>
  <c r="K91" i="3"/>
  <c r="I91" i="3"/>
  <c r="H91" i="3"/>
  <c r="J91" i="3"/>
  <c r="F91" i="3"/>
  <c r="J64" i="3"/>
  <c r="K64" i="3"/>
  <c r="J172" i="3"/>
  <c r="K172" i="3"/>
  <c r="J168" i="3"/>
  <c r="K168" i="3"/>
  <c r="J160" i="3"/>
  <c r="K160" i="3"/>
  <c r="J158" i="3"/>
  <c r="K158" i="3"/>
  <c r="J152" i="3"/>
  <c r="K152" i="3"/>
  <c r="J142" i="3"/>
  <c r="K142" i="3"/>
  <c r="J134" i="3"/>
  <c r="K134" i="3"/>
  <c r="H128" i="3"/>
  <c r="F128" i="3"/>
  <c r="J128" i="3"/>
  <c r="K128" i="3"/>
  <c r="I128" i="3"/>
  <c r="K126" i="3"/>
  <c r="J126" i="3"/>
  <c r="J122" i="3"/>
  <c r="K122" i="3"/>
  <c r="H120" i="3"/>
  <c r="F120" i="3"/>
  <c r="J120" i="3"/>
  <c r="K120" i="3"/>
  <c r="I120" i="3"/>
  <c r="K119" i="3"/>
  <c r="J119" i="3"/>
  <c r="J118" i="3"/>
  <c r="K118" i="3"/>
  <c r="J116" i="3"/>
  <c r="K116" i="3"/>
  <c r="J106" i="3"/>
  <c r="K106" i="3"/>
  <c r="J96" i="3"/>
  <c r="K96" i="3"/>
  <c r="K94" i="3"/>
  <c r="J94" i="3"/>
  <c r="J92" i="3"/>
  <c r="K92" i="3"/>
  <c r="J90" i="3"/>
  <c r="K90" i="3"/>
  <c r="J88" i="3"/>
  <c r="K88" i="3"/>
  <c r="K86" i="3"/>
  <c r="J86" i="3"/>
  <c r="J84" i="3"/>
  <c r="K84" i="3"/>
  <c r="K82" i="3"/>
  <c r="J82" i="3"/>
  <c r="J80" i="3"/>
  <c r="K80" i="3"/>
  <c r="J74" i="3"/>
  <c r="K74" i="3"/>
  <c r="K58" i="3"/>
  <c r="J58" i="3"/>
  <c r="K50" i="3"/>
  <c r="J50" i="3"/>
  <c r="K18" i="3"/>
  <c r="J18" i="3"/>
  <c r="J12" i="3"/>
  <c r="K12" i="3"/>
  <c r="K175" i="3"/>
  <c r="J175" i="3"/>
  <c r="K167" i="3"/>
  <c r="J167" i="3"/>
  <c r="K165" i="3"/>
  <c r="J165" i="3"/>
  <c r="K163" i="3"/>
  <c r="J163" i="3"/>
  <c r="K157" i="3"/>
  <c r="I157" i="3"/>
  <c r="F157" i="3"/>
  <c r="H157" i="3"/>
  <c r="J157" i="3"/>
  <c r="K155" i="3"/>
  <c r="J155" i="3"/>
  <c r="K149" i="3"/>
  <c r="J149" i="3"/>
  <c r="K139" i="3"/>
  <c r="J139" i="3"/>
  <c r="K137" i="3"/>
  <c r="J137" i="3"/>
  <c r="K133" i="3"/>
  <c r="J133" i="3"/>
  <c r="K127" i="3"/>
  <c r="J127" i="3"/>
  <c r="J113" i="3"/>
  <c r="K113" i="3"/>
  <c r="K111" i="3"/>
  <c r="J111" i="3"/>
  <c r="J109" i="3"/>
  <c r="K109" i="3"/>
  <c r="J107" i="3"/>
  <c r="K107" i="3"/>
  <c r="K95" i="3"/>
  <c r="J95" i="3"/>
  <c r="K87" i="3"/>
  <c r="J87" i="3"/>
  <c r="K85" i="3"/>
  <c r="J85" i="3"/>
  <c r="K83" i="3"/>
  <c r="J83" i="3"/>
  <c r="K81" i="3"/>
  <c r="J81" i="3"/>
  <c r="K79" i="3"/>
  <c r="J79" i="3"/>
  <c r="J67" i="3"/>
  <c r="I67" i="3"/>
  <c r="F67" i="3"/>
  <c r="H67" i="3"/>
  <c r="K67" i="3"/>
  <c r="K52" i="3"/>
  <c r="J52" i="3"/>
  <c r="K44" i="3"/>
  <c r="J44" i="3"/>
  <c r="J36" i="3"/>
  <c r="K36" i="3"/>
  <c r="K28" i="3"/>
  <c r="J28" i="3"/>
  <c r="K63" i="3"/>
  <c r="H63" i="3"/>
  <c r="F63" i="3"/>
  <c r="I63" i="3"/>
  <c r="J63" i="3"/>
  <c r="J59" i="3"/>
  <c r="K59" i="3"/>
  <c r="K57" i="3"/>
  <c r="J57" i="3"/>
  <c r="K55" i="3"/>
  <c r="H55" i="3"/>
  <c r="J55" i="3"/>
  <c r="J53" i="3"/>
  <c r="K53" i="3"/>
  <c r="K47" i="3"/>
  <c r="J47" i="3"/>
  <c r="J37" i="3"/>
  <c r="K37" i="3"/>
  <c r="K27" i="3"/>
  <c r="J27" i="3"/>
  <c r="K23" i="3"/>
  <c r="J23" i="3"/>
  <c r="K8" i="3"/>
  <c r="J8" i="3"/>
  <c r="J78" i="3"/>
  <c r="K78" i="3"/>
  <c r="J72" i="3"/>
  <c r="K72" i="3"/>
  <c r="K70" i="3"/>
  <c r="J70" i="3"/>
  <c r="J68" i="3"/>
  <c r="K68" i="3"/>
  <c r="J66" i="3"/>
  <c r="K66" i="3"/>
  <c r="K60" i="3"/>
  <c r="J60" i="3"/>
  <c r="J54" i="3"/>
  <c r="K54" i="3"/>
  <c r="K42" i="3"/>
  <c r="J42" i="3"/>
  <c r="H40" i="3"/>
  <c r="F40" i="3"/>
  <c r="K40" i="3"/>
  <c r="I40" i="3"/>
  <c r="J40" i="3"/>
  <c r="K38" i="3"/>
  <c r="J38" i="3"/>
  <c r="K34" i="3"/>
  <c r="J34" i="3"/>
  <c r="K32" i="3"/>
  <c r="J32" i="3"/>
  <c r="J26" i="3"/>
  <c r="K26" i="3"/>
  <c r="J22" i="3"/>
  <c r="K22" i="3"/>
  <c r="K20" i="3"/>
  <c r="J20" i="3"/>
  <c r="J16" i="3"/>
  <c r="K16" i="3"/>
  <c r="K11" i="3"/>
  <c r="J11" i="3"/>
  <c r="J9" i="3"/>
  <c r="K9" i="3"/>
  <c r="J7" i="3"/>
  <c r="K7" i="3"/>
  <c r="J5" i="3"/>
  <c r="K5" i="3"/>
  <c r="K75" i="3"/>
  <c r="J75" i="3"/>
  <c r="J71" i="3"/>
  <c r="K71" i="3"/>
  <c r="K61" i="3"/>
  <c r="J61" i="3"/>
  <c r="K51" i="3"/>
  <c r="J51" i="3"/>
  <c r="K49" i="3"/>
  <c r="J49" i="3"/>
  <c r="K45" i="3"/>
  <c r="J45" i="3"/>
  <c r="K43" i="3"/>
  <c r="J43" i="3"/>
  <c r="J41" i="3"/>
  <c r="K41" i="3"/>
  <c r="J39" i="3"/>
  <c r="K39" i="3"/>
  <c r="K35" i="3"/>
  <c r="J35" i="3"/>
  <c r="J33" i="3"/>
  <c r="K33" i="3"/>
  <c r="J31" i="3"/>
  <c r="K31" i="3"/>
  <c r="K29" i="3"/>
  <c r="J29" i="3"/>
  <c r="J25" i="3"/>
  <c r="K25" i="3"/>
  <c r="J21" i="3"/>
  <c r="K21" i="3"/>
  <c r="J19" i="3"/>
  <c r="K19" i="3"/>
  <c r="K17" i="3"/>
  <c r="J17" i="3"/>
  <c r="J15" i="3"/>
  <c r="K15" i="3"/>
  <c r="K13" i="3"/>
  <c r="J13" i="3"/>
  <c r="K10" i="3"/>
  <c r="J10" i="3"/>
  <c r="K6" i="3"/>
  <c r="J6" i="3"/>
  <c r="K4" i="3"/>
  <c r="J4" i="3"/>
  <c r="J3" i="3"/>
  <c r="K3" i="3"/>
  <c r="J1002" i="8"/>
  <c r="K1002" i="8"/>
  <c r="K918" i="8"/>
  <c r="J918" i="8"/>
  <c r="J990" i="8"/>
  <c r="K990" i="8"/>
  <c r="J996" i="8"/>
  <c r="K996" i="8"/>
  <c r="J888" i="8"/>
  <c r="K888" i="8"/>
  <c r="J839" i="8"/>
  <c r="K839" i="8"/>
  <c r="J952" i="8"/>
  <c r="K952" i="8"/>
  <c r="K909" i="8"/>
  <c r="J909" i="8"/>
  <c r="J849" i="8"/>
  <c r="K849" i="8"/>
  <c r="J882" i="8"/>
  <c r="K882" i="8"/>
  <c r="J963" i="8"/>
  <c r="K963" i="8"/>
  <c r="J845" i="8"/>
  <c r="K845" i="8"/>
  <c r="J869" i="8"/>
  <c r="K869" i="8"/>
  <c r="J979" i="8"/>
  <c r="K979" i="8"/>
  <c r="K936" i="8"/>
  <c r="J936" i="8"/>
  <c r="J865" i="8"/>
  <c r="K865" i="8"/>
  <c r="J856" i="8"/>
  <c r="K856" i="8"/>
  <c r="K947" i="8"/>
  <c r="J947" i="8"/>
  <c r="J989" i="8"/>
  <c r="K989" i="8"/>
  <c r="J978" i="8"/>
  <c r="K978" i="8"/>
  <c r="J855" i="8"/>
  <c r="K855" i="8"/>
  <c r="J831" i="8"/>
  <c r="K831" i="8"/>
  <c r="J899" i="8"/>
  <c r="K899" i="8"/>
  <c r="J838" i="8"/>
  <c r="K838" i="8"/>
  <c r="J957" i="8"/>
  <c r="K957" i="8"/>
  <c r="J877" i="8"/>
  <c r="K877" i="8"/>
  <c r="J897" i="8"/>
  <c r="K897" i="8"/>
  <c r="K945" i="8"/>
  <c r="J945" i="8"/>
  <c r="J992" i="8"/>
  <c r="K992" i="8"/>
  <c r="J826" i="8"/>
  <c r="K826" i="8"/>
  <c r="J886" i="8"/>
  <c r="K886" i="8"/>
  <c r="K937" i="8"/>
  <c r="J937" i="8"/>
  <c r="J974" i="8"/>
  <c r="K974" i="8"/>
  <c r="K908" i="8"/>
  <c r="J908" i="8"/>
  <c r="J827" i="8"/>
  <c r="K827" i="8"/>
  <c r="K934" i="8"/>
  <c r="J934" i="8"/>
  <c r="J955" i="8"/>
  <c r="K955" i="8"/>
  <c r="J950" i="8"/>
  <c r="K950" i="8"/>
  <c r="J874" i="8"/>
  <c r="K874" i="8"/>
  <c r="J822" i="8"/>
  <c r="K822" i="8"/>
  <c r="J954" i="8"/>
  <c r="K954" i="8"/>
  <c r="J850" i="8"/>
  <c r="K850" i="8"/>
  <c r="J894" i="8"/>
  <c r="K894" i="8"/>
  <c r="J970" i="8"/>
  <c r="K970" i="8"/>
  <c r="K913" i="8"/>
  <c r="J913" i="8"/>
  <c r="J887" i="8"/>
  <c r="K887" i="8"/>
  <c r="K925" i="8"/>
  <c r="J925" i="8"/>
  <c r="J823" i="8"/>
  <c r="K823" i="8"/>
  <c r="J966" i="8"/>
  <c r="K966" i="8"/>
  <c r="J895" i="8"/>
  <c r="K895" i="8"/>
  <c r="J866" i="8"/>
  <c r="K866" i="8"/>
  <c r="J898" i="8"/>
  <c r="K898" i="8"/>
  <c r="J833" i="8"/>
  <c r="K833" i="8"/>
  <c r="J861" i="8"/>
  <c r="K861" i="8"/>
  <c r="K942" i="8"/>
  <c r="J942" i="8"/>
  <c r="K911" i="8"/>
  <c r="J911" i="8"/>
  <c r="J851" i="8"/>
  <c r="K851" i="8"/>
  <c r="J885" i="8"/>
  <c r="K885" i="8"/>
  <c r="J965" i="8"/>
  <c r="K965" i="8"/>
  <c r="K923" i="8"/>
  <c r="J923" i="8"/>
  <c r="J948" i="8"/>
  <c r="K948" i="8"/>
  <c r="J880" i="8"/>
  <c r="K880" i="8"/>
  <c r="J834" i="8"/>
  <c r="K834" i="8"/>
  <c r="J981" i="8"/>
  <c r="K981" i="8"/>
  <c r="J824" i="8"/>
  <c r="K824" i="8"/>
  <c r="J875" i="8"/>
  <c r="K875" i="8"/>
  <c r="J967" i="8"/>
  <c r="K967" i="8"/>
  <c r="J997" i="8"/>
  <c r="K997" i="8"/>
  <c r="J871" i="8"/>
  <c r="K871" i="8"/>
  <c r="J890" i="8"/>
  <c r="K890" i="8"/>
  <c r="J873" i="8"/>
  <c r="K873" i="8"/>
  <c r="J906" i="8"/>
  <c r="K906" i="8"/>
  <c r="J846" i="8"/>
  <c r="K846" i="8"/>
  <c r="K922" i="8"/>
  <c r="J922" i="8"/>
  <c r="J904" i="8"/>
  <c r="K904" i="8"/>
  <c r="K940" i="8"/>
  <c r="J940" i="8"/>
  <c r="K916" i="8"/>
  <c r="J916" i="8"/>
  <c r="J848" i="8"/>
  <c r="K848" i="8"/>
  <c r="K910" i="8"/>
  <c r="J910" i="8"/>
  <c r="J971" i="8"/>
  <c r="K971" i="8"/>
  <c r="J858" i="8"/>
  <c r="K858" i="8"/>
  <c r="J841" i="8"/>
  <c r="K841" i="8"/>
  <c r="J860" i="8"/>
  <c r="K860" i="8"/>
  <c r="K932" i="8"/>
  <c r="J932" i="8"/>
  <c r="K928" i="8"/>
  <c r="J928" i="8"/>
  <c r="K927" i="8"/>
  <c r="J927" i="8"/>
  <c r="J862" i="8"/>
  <c r="K862" i="8"/>
  <c r="J972" i="8"/>
  <c r="K972" i="8"/>
  <c r="J884" i="8"/>
  <c r="K884" i="8"/>
  <c r="J835" i="8"/>
  <c r="K835" i="8"/>
  <c r="J977" i="8"/>
  <c r="K977" i="8"/>
  <c r="K917" i="8"/>
  <c r="J917" i="8"/>
  <c r="J878" i="8"/>
  <c r="K878" i="8"/>
  <c r="K935" i="8"/>
  <c r="J935" i="8"/>
  <c r="J891" i="8"/>
  <c r="K891" i="8"/>
  <c r="K946" i="8"/>
  <c r="J946" i="8"/>
  <c r="J959" i="8"/>
  <c r="K959" i="8"/>
  <c r="J902" i="8"/>
  <c r="K902" i="8"/>
  <c r="J1001" i="8"/>
  <c r="K1001" i="8"/>
  <c r="J847" i="8"/>
  <c r="K847" i="8"/>
  <c r="J961" i="8"/>
  <c r="K961" i="8"/>
  <c r="J995" i="8"/>
  <c r="K995" i="8"/>
  <c r="J830" i="8"/>
  <c r="K830" i="8"/>
  <c r="J863" i="8"/>
  <c r="K863" i="8"/>
  <c r="J870" i="8"/>
  <c r="K870" i="8"/>
  <c r="J837" i="8"/>
  <c r="K837" i="8"/>
  <c r="J987" i="8"/>
  <c r="K987" i="8"/>
  <c r="J876" i="8"/>
  <c r="K876" i="8"/>
  <c r="J852" i="8"/>
  <c r="K852" i="8"/>
  <c r="J867" i="8"/>
  <c r="K867" i="8"/>
  <c r="J854" i="8"/>
  <c r="K854" i="8"/>
  <c r="J984" i="8"/>
  <c r="K984" i="8"/>
  <c r="J993" i="8"/>
  <c r="K993" i="8"/>
  <c r="J969" i="8"/>
  <c r="K969" i="8"/>
  <c r="J968" i="8"/>
  <c r="K968" i="8"/>
  <c r="J956" i="8"/>
  <c r="K956" i="8"/>
  <c r="J828" i="8"/>
  <c r="K828" i="8"/>
  <c r="J900" i="8"/>
  <c r="K900" i="8"/>
  <c r="J896" i="8"/>
  <c r="K896" i="8"/>
  <c r="J820" i="8"/>
  <c r="K820" i="8"/>
  <c r="K2" i="3"/>
  <c r="J2" i="3"/>
  <c r="K930" i="8"/>
  <c r="J930" i="8"/>
  <c r="J859" i="8"/>
  <c r="K859" i="8"/>
  <c r="J903" i="8"/>
  <c r="K903" i="8"/>
  <c r="J983" i="8"/>
  <c r="K983" i="8"/>
  <c r="K938" i="8"/>
  <c r="J938" i="8"/>
  <c r="K919" i="8"/>
  <c r="J919" i="8"/>
  <c r="J857" i="8"/>
  <c r="K857" i="8"/>
  <c r="J881" i="8"/>
  <c r="K881" i="8"/>
  <c r="J975" i="8"/>
  <c r="K975" i="8"/>
  <c r="K941" i="8"/>
  <c r="J941" i="8"/>
  <c r="J958" i="8"/>
  <c r="K958" i="8"/>
  <c r="J872" i="8"/>
  <c r="K872" i="8"/>
  <c r="K929" i="8"/>
  <c r="J929" i="8"/>
  <c r="J988" i="8"/>
  <c r="K988" i="8"/>
  <c r="J821" i="8"/>
  <c r="K821" i="8"/>
  <c r="J905" i="8"/>
  <c r="K905" i="8"/>
  <c r="J976" i="8"/>
  <c r="K976" i="8"/>
  <c r="J998" i="8"/>
  <c r="K998" i="8"/>
  <c r="K939" i="8"/>
  <c r="J939" i="8"/>
  <c r="J991" i="8"/>
  <c r="K991" i="8"/>
  <c r="J825" i="8"/>
  <c r="K825" i="8"/>
  <c r="K943" i="8"/>
  <c r="J943" i="8"/>
  <c r="J982" i="8"/>
  <c r="K982" i="8"/>
  <c r="J843" i="8"/>
  <c r="K843" i="8"/>
  <c r="K926" i="8"/>
  <c r="J926" i="8"/>
  <c r="J840" i="8"/>
  <c r="K840" i="8"/>
  <c r="K924" i="8"/>
  <c r="J924" i="8"/>
  <c r="J868" i="8"/>
  <c r="K868" i="8"/>
  <c r="J864" i="8"/>
  <c r="K864" i="8"/>
  <c r="J985" i="8"/>
  <c r="K985" i="8"/>
  <c r="J842" i="8"/>
  <c r="K842" i="8"/>
  <c r="J889" i="8"/>
  <c r="K889" i="8"/>
  <c r="J879" i="8"/>
  <c r="K879" i="8"/>
  <c r="J844" i="8"/>
  <c r="K844" i="8"/>
  <c r="K944" i="8"/>
  <c r="J944" i="8"/>
  <c r="J994" i="8"/>
  <c r="K994" i="8"/>
  <c r="J853" i="8"/>
  <c r="K853" i="8"/>
  <c r="J893" i="8"/>
  <c r="K893" i="8"/>
  <c r="J951" i="8"/>
  <c r="K951" i="8"/>
  <c r="J999" i="8"/>
  <c r="K999" i="8"/>
  <c r="J986" i="8"/>
  <c r="K986" i="8"/>
  <c r="K907" i="8"/>
  <c r="J907" i="8"/>
  <c r="J973" i="8"/>
  <c r="K973" i="8"/>
  <c r="J980" i="8"/>
  <c r="K980" i="8"/>
  <c r="J962" i="8"/>
  <c r="K962" i="8"/>
  <c r="K921" i="8"/>
  <c r="J921" i="8"/>
  <c r="K933" i="8"/>
  <c r="J933" i="8"/>
  <c r="K915" i="8"/>
  <c r="J915" i="8"/>
  <c r="J949" i="8"/>
  <c r="K949" i="8"/>
  <c r="K914" i="8"/>
  <c r="J914" i="8"/>
  <c r="K931" i="8"/>
  <c r="J931" i="8"/>
  <c r="J1000" i="8"/>
  <c r="K1000" i="8"/>
  <c r="K912" i="8"/>
  <c r="J912" i="8"/>
  <c r="J829" i="8"/>
  <c r="K829" i="8"/>
  <c r="J953" i="8"/>
  <c r="K953" i="8"/>
  <c r="K920" i="8"/>
  <c r="J920" i="8"/>
  <c r="J901" i="8"/>
  <c r="K901" i="8"/>
  <c r="J883" i="8"/>
  <c r="K883" i="8"/>
  <c r="J892" i="8"/>
  <c r="K892" i="8"/>
  <c r="J964" i="8"/>
  <c r="K964" i="8"/>
  <c r="J836" i="8"/>
  <c r="K836" i="8"/>
  <c r="J960" i="8"/>
  <c r="K960" i="8"/>
  <c r="J832" i="8"/>
  <c r="K832" i="8"/>
  <c r="C79" i="9"/>
  <c r="D79" i="9" s="1"/>
  <c r="C67" i="9"/>
  <c r="C53" i="9"/>
  <c r="E53" i="9" s="1"/>
  <c r="C39" i="9"/>
  <c r="G39" i="9" s="1"/>
  <c r="F80" i="11"/>
  <c r="H78" i="11"/>
  <c r="H56" i="11"/>
  <c r="H54" i="11"/>
  <c r="E50" i="11"/>
  <c r="H36" i="11"/>
  <c r="H34" i="11"/>
  <c r="H28" i="11"/>
  <c r="H26" i="11"/>
  <c r="C98" i="9"/>
  <c r="F107" i="11"/>
  <c r="P264" i="4"/>
  <c r="P263" i="4"/>
  <c r="N260" i="4"/>
  <c r="R260" i="4" s="1"/>
  <c r="P254" i="4"/>
  <c r="Q246" i="4"/>
  <c r="Q244" i="4"/>
  <c r="P238" i="4"/>
  <c r="N237" i="4"/>
  <c r="R237" i="4" s="1"/>
  <c r="P232" i="4"/>
  <c r="P230" i="4"/>
  <c r="N220" i="4"/>
  <c r="R220" i="4" s="1"/>
  <c r="P219" i="4"/>
  <c r="Q210" i="4"/>
  <c r="P246" i="4"/>
  <c r="Q238" i="4"/>
  <c r="Q242" i="4"/>
  <c r="T242" i="4" s="1"/>
  <c r="K3" i="8"/>
  <c r="J3" i="8"/>
  <c r="D87" i="9"/>
  <c r="G87" i="9"/>
  <c r="C184" i="9"/>
  <c r="D184" i="9" s="1"/>
  <c r="C164" i="9"/>
  <c r="G164" i="9" s="1"/>
  <c r="C146" i="9"/>
  <c r="G146" i="9" s="1"/>
  <c r="C73" i="9"/>
  <c r="D73" i="9" s="1"/>
  <c r="C59" i="9"/>
  <c r="C50" i="9"/>
  <c r="D50" i="9" s="1"/>
  <c r="C45" i="9"/>
  <c r="G45" i="9" s="1"/>
  <c r="C29" i="9"/>
  <c r="G29" i="9" s="1"/>
  <c r="F54" i="11"/>
  <c r="E122" i="11"/>
  <c r="E26" i="11"/>
  <c r="H107" i="11"/>
  <c r="F135" i="11"/>
  <c r="E132" i="11"/>
  <c r="Q235" i="4"/>
  <c r="Q234" i="4"/>
  <c r="P229" i="4"/>
  <c r="N228" i="4"/>
  <c r="R228" i="4" s="1"/>
  <c r="P226" i="4"/>
  <c r="N225" i="4"/>
  <c r="N224" i="4"/>
  <c r="R224" i="4" s="1"/>
  <c r="N223" i="4"/>
  <c r="R223" i="4" s="1"/>
  <c r="N222" i="4"/>
  <c r="R222" i="4" s="1"/>
  <c r="N221" i="4"/>
  <c r="R221" i="4" s="1"/>
  <c r="P214" i="4"/>
  <c r="N209" i="4"/>
  <c r="R209" i="4" s="1"/>
  <c r="Q201" i="4"/>
  <c r="T201" i="4" s="1"/>
  <c r="N198" i="4"/>
  <c r="R198" i="4" s="1"/>
  <c r="N192" i="4"/>
  <c r="R192" i="4" s="1"/>
  <c r="N234" i="4"/>
  <c r="R234" i="4" s="1"/>
  <c r="N250" i="4"/>
  <c r="R250" i="4" s="1"/>
  <c r="N226" i="4"/>
  <c r="R226" i="4" s="1"/>
  <c r="Q250" i="4"/>
  <c r="P223" i="4"/>
  <c r="S223" i="4" s="1"/>
  <c r="U223" i="4" s="1"/>
  <c r="N238" i="4"/>
  <c r="R238" i="4" s="1"/>
  <c r="N246" i="4"/>
  <c r="R246" i="4" s="1"/>
  <c r="Q226" i="4"/>
  <c r="Q248" i="4"/>
  <c r="P261" i="4"/>
  <c r="P256" i="4"/>
  <c r="Q254" i="4"/>
  <c r="Q252" i="4"/>
  <c r="Q251" i="4"/>
  <c r="N244" i="4"/>
  <c r="N241" i="4"/>
  <c r="R241" i="4" s="1"/>
  <c r="G59" i="9"/>
  <c r="C82" i="9"/>
  <c r="E82" i="9" s="1"/>
  <c r="C66" i="9"/>
  <c r="E66" i="9" s="1"/>
  <c r="C34" i="9"/>
  <c r="H80" i="11"/>
  <c r="F34" i="11"/>
  <c r="E79" i="9"/>
  <c r="G219" i="9"/>
  <c r="F209" i="11"/>
  <c r="I209" i="11" s="1"/>
  <c r="E225" i="11"/>
  <c r="H223" i="11"/>
  <c r="E217" i="11"/>
  <c r="H180" i="11"/>
  <c r="H156" i="11"/>
  <c r="E222" i="11"/>
  <c r="E212" i="11"/>
  <c r="F193" i="11"/>
  <c r="J193" i="11" s="1"/>
  <c r="E211" i="11"/>
  <c r="H202" i="11"/>
  <c r="Q262" i="4"/>
  <c r="P262" i="4"/>
  <c r="N262" i="4"/>
  <c r="R262" i="4" s="1"/>
  <c r="Q236" i="4"/>
  <c r="P236" i="4"/>
  <c r="P242" i="4"/>
  <c r="S242" i="4" s="1"/>
  <c r="P234" i="4"/>
  <c r="N254" i="4"/>
  <c r="R254" i="4" s="1"/>
  <c r="P228" i="4"/>
  <c r="S228" i="4" s="1"/>
  <c r="U228" i="4" s="1"/>
  <c r="N252" i="4"/>
  <c r="R252" i="4" s="1"/>
  <c r="N251" i="4"/>
  <c r="R251" i="4" s="1"/>
  <c r="P196" i="4"/>
  <c r="Q240" i="4"/>
  <c r="N263" i="4"/>
  <c r="N261" i="4"/>
  <c r="R261" i="4" s="1"/>
  <c r="N259" i="4"/>
  <c r="R259" i="4" s="1"/>
  <c r="Q259" i="4"/>
  <c r="N255" i="4"/>
  <c r="R255" i="4" s="1"/>
  <c r="N247" i="4"/>
  <c r="R247" i="4" s="1"/>
  <c r="Q245" i="4"/>
  <c r="P241" i="4"/>
  <c r="S241" i="4" s="1"/>
  <c r="U241" i="4" s="1"/>
  <c r="P233" i="4"/>
  <c r="Q228" i="4"/>
  <c r="T228" i="4" s="1"/>
  <c r="Q224" i="4"/>
  <c r="E34" i="11"/>
  <c r="H154" i="11"/>
  <c r="F140" i="11"/>
  <c r="H136" i="11"/>
  <c r="H130" i="11"/>
  <c r="H129" i="11"/>
  <c r="E126" i="11"/>
  <c r="H125" i="11"/>
  <c r="F55" i="11"/>
  <c r="F50" i="11"/>
  <c r="E49" i="11"/>
  <c r="H48" i="11"/>
  <c r="E47" i="11"/>
  <c r="F46" i="11"/>
  <c r="F43" i="11"/>
  <c r="E41" i="11"/>
  <c r="H40" i="11"/>
  <c r="F37" i="11"/>
  <c r="F27" i="11"/>
  <c r="F26" i="11"/>
  <c r="I26" i="11" s="1"/>
  <c r="F23" i="11"/>
  <c r="Q337" i="4"/>
  <c r="P319" i="4"/>
  <c r="Q318" i="4"/>
  <c r="Q316" i="4"/>
  <c r="T316" i="4" s="1"/>
  <c r="S290" i="4"/>
  <c r="T342" i="4"/>
  <c r="V342" i="4" s="1"/>
  <c r="W342" i="4" s="1"/>
  <c r="P368" i="4"/>
  <c r="S368" i="4" s="1"/>
  <c r="P266" i="4"/>
  <c r="Q266" i="4"/>
  <c r="Q341" i="4"/>
  <c r="T341" i="4" s="1"/>
  <c r="P341" i="4"/>
  <c r="S341" i="4" s="1"/>
  <c r="Q325" i="4"/>
  <c r="N325" i="4"/>
  <c r="R325" i="4" s="1"/>
  <c r="P314" i="4"/>
  <c r="Q312" i="4"/>
  <c r="N309" i="4"/>
  <c r="R309" i="4" s="1"/>
  <c r="P305" i="4"/>
  <c r="Q304" i="4"/>
  <c r="N301" i="4"/>
  <c r="P299" i="4"/>
  <c r="Q294" i="4"/>
  <c r="P293" i="4"/>
  <c r="Q290" i="4"/>
  <c r="T290" i="4" s="1"/>
  <c r="Q288" i="4"/>
  <c r="P285" i="4"/>
  <c r="Q283" i="4"/>
  <c r="P281" i="4"/>
  <c r="Q278" i="4"/>
  <c r="T278" i="4" s="1"/>
  <c r="P277" i="4"/>
  <c r="Q314" i="4"/>
  <c r="P245" i="4"/>
  <c r="P309" i="4"/>
  <c r="S309" i="4" s="1"/>
  <c r="P322" i="4"/>
  <c r="P363" i="4"/>
  <c r="N347" i="4"/>
  <c r="R347" i="4" s="1"/>
  <c r="Q345" i="4"/>
  <c r="P337" i="4"/>
  <c r="P325" i="4"/>
  <c r="Q261" i="4"/>
  <c r="N219" i="4"/>
  <c r="N215" i="4"/>
  <c r="R215" i="4" s="1"/>
  <c r="N213" i="4"/>
  <c r="R213" i="4" s="1"/>
  <c r="Q209" i="4"/>
  <c r="Q208" i="4"/>
  <c r="N207" i="4"/>
  <c r="R207" i="4" s="1"/>
  <c r="N205" i="4"/>
  <c r="R205" i="4" s="1"/>
  <c r="N203" i="4"/>
  <c r="R203" i="4" s="1"/>
  <c r="Q200" i="4"/>
  <c r="N197" i="4"/>
  <c r="R197" i="4" s="1"/>
  <c r="Q192" i="4"/>
  <c r="P190" i="4"/>
  <c r="S190" i="4" s="1"/>
  <c r="U190" i="4" s="1"/>
  <c r="N187" i="4"/>
  <c r="R187" i="4" s="1"/>
  <c r="P186" i="4"/>
  <c r="D362" i="5"/>
  <c r="E362" i="5" s="1"/>
  <c r="D358" i="5"/>
  <c r="I358" i="5" s="1"/>
  <c r="D350" i="5"/>
  <c r="E350" i="5" s="1"/>
  <c r="D346" i="5"/>
  <c r="I346" i="5" s="1"/>
  <c r="D338" i="5"/>
  <c r="G338" i="5" s="1"/>
  <c r="D334" i="5"/>
  <c r="F334" i="5" s="1"/>
  <c r="D306" i="5"/>
  <c r="E306" i="5" s="1"/>
  <c r="D294" i="5"/>
  <c r="I294" i="5" s="1"/>
  <c r="D262" i="5"/>
  <c r="G262" i="5" s="1"/>
  <c r="D222" i="5"/>
  <c r="I222" i="5" s="1"/>
  <c r="D206" i="5"/>
  <c r="D190" i="5"/>
  <c r="Q216" i="4"/>
  <c r="C4" i="9"/>
  <c r="G4" i="9" s="1"/>
  <c r="H96" i="11"/>
  <c r="F161" i="11"/>
  <c r="F153" i="11"/>
  <c r="F149" i="11"/>
  <c r="H113" i="11"/>
  <c r="E111" i="11"/>
  <c r="H72" i="11"/>
  <c r="H49" i="11"/>
  <c r="E78" i="11"/>
  <c r="F47" i="11"/>
  <c r="H168" i="11"/>
  <c r="H164" i="11"/>
  <c r="H106" i="11"/>
  <c r="H104" i="11"/>
  <c r="H67" i="11"/>
  <c r="H65" i="11"/>
  <c r="F222" i="5"/>
  <c r="P258" i="4"/>
  <c r="Q258" i="4"/>
  <c r="I318" i="5"/>
  <c r="Q321" i="4"/>
  <c r="P321" i="4"/>
  <c r="N321" i="4"/>
  <c r="R321" i="4" s="1"/>
  <c r="Q317" i="4"/>
  <c r="N317" i="4"/>
  <c r="Q313" i="4"/>
  <c r="P313" i="4"/>
  <c r="P311" i="4"/>
  <c r="Q311" i="4"/>
  <c r="N311" i="4"/>
  <c r="R311" i="4" s="1"/>
  <c r="P307" i="4"/>
  <c r="N307" i="4"/>
  <c r="R307" i="4" s="1"/>
  <c r="Q306" i="4"/>
  <c r="P306" i="4"/>
  <c r="Q298" i="4"/>
  <c r="T298" i="4" s="1"/>
  <c r="P298" i="4"/>
  <c r="S298" i="4" s="1"/>
  <c r="U298" i="4" s="1"/>
  <c r="Q275" i="4"/>
  <c r="N275" i="4"/>
  <c r="Q274" i="4"/>
  <c r="P274" i="4"/>
  <c r="S274" i="4" s="1"/>
  <c r="P273" i="4"/>
  <c r="N273" i="4"/>
  <c r="R273" i="4" s="1"/>
  <c r="P270" i="4"/>
  <c r="S270" i="4" s="1"/>
  <c r="U270" i="4" s="1"/>
  <c r="N269" i="4"/>
  <c r="Q269" i="4"/>
  <c r="P267" i="4"/>
  <c r="Q267" i="4"/>
  <c r="N267" i="4"/>
  <c r="P218" i="4"/>
  <c r="Q218" i="4"/>
  <c r="N218" i="4"/>
  <c r="R218" i="4" s="1"/>
  <c r="Q214" i="4"/>
  <c r="N214" i="4"/>
  <c r="F346" i="5"/>
  <c r="N288" i="4"/>
  <c r="D326" i="5"/>
  <c r="I206" i="5"/>
  <c r="Q219" i="4"/>
  <c r="P206" i="4"/>
  <c r="D366" i="5"/>
  <c r="G366" i="5" s="1"/>
  <c r="D354" i="5"/>
  <c r="D342" i="5"/>
  <c r="D330" i="5"/>
  <c r="D302" i="5"/>
  <c r="D299" i="5"/>
  <c r="G299" i="5" s="1"/>
  <c r="D290" i="5"/>
  <c r="D231" i="5"/>
  <c r="D210" i="5"/>
  <c r="F338" i="5"/>
  <c r="P333" i="4"/>
  <c r="Q221" i="4"/>
  <c r="N200" i="4"/>
  <c r="R200" i="4" s="1"/>
  <c r="N304" i="4"/>
  <c r="P297" i="4"/>
  <c r="N312" i="4"/>
  <c r="Q333" i="4"/>
  <c r="Q263" i="4"/>
  <c r="N195" i="4"/>
  <c r="R195" i="4" s="1"/>
  <c r="N189" i="4"/>
  <c r="R189" i="4" s="1"/>
  <c r="D341" i="5"/>
  <c r="I341" i="5" s="1"/>
  <c r="D331" i="5"/>
  <c r="E331" i="5" s="1"/>
  <c r="D327" i="5"/>
  <c r="D323" i="5"/>
  <c r="D319" i="5"/>
  <c r="G319" i="5" s="1"/>
  <c r="D317" i="5"/>
  <c r="E317" i="5" s="1"/>
  <c r="D312" i="5"/>
  <c r="D311" i="5"/>
  <c r="G311" i="5" s="1"/>
  <c r="D288" i="5"/>
  <c r="D284" i="5"/>
  <c r="D283" i="5"/>
  <c r="D277" i="5"/>
  <c r="D276" i="5"/>
  <c r="D273" i="5"/>
  <c r="I273" i="5" s="1"/>
  <c r="D272" i="5"/>
  <c r="D268" i="5"/>
  <c r="D265" i="5"/>
  <c r="D261" i="5"/>
  <c r="D259" i="5"/>
  <c r="D253" i="5"/>
  <c r="D247" i="5"/>
  <c r="D243" i="5"/>
  <c r="G243" i="5" s="1"/>
  <c r="D240" i="5"/>
  <c r="E240" i="5" s="1"/>
  <c r="D239" i="5"/>
  <c r="D236" i="5"/>
  <c r="D235" i="5"/>
  <c r="G235" i="5" s="1"/>
  <c r="D228" i="5"/>
  <c r="D227" i="5"/>
  <c r="G227" i="5" s="1"/>
  <c r="D224" i="5"/>
  <c r="D223" i="5"/>
  <c r="E223" i="5" s="1"/>
  <c r="D219" i="5"/>
  <c r="G219" i="5" s="1"/>
  <c r="D215" i="5"/>
  <c r="E215" i="5" s="1"/>
  <c r="D211" i="5"/>
  <c r="E211" i="5" s="1"/>
  <c r="D196" i="5"/>
  <c r="D195" i="5"/>
  <c r="F195" i="5" s="1"/>
  <c r="P361" i="4"/>
  <c r="P346" i="4"/>
  <c r="P252" i="4"/>
  <c r="P251" i="4"/>
  <c r="F132" i="11"/>
  <c r="H132" i="11"/>
  <c r="F45" i="11"/>
  <c r="E45" i="11"/>
  <c r="H45" i="11"/>
  <c r="C262" i="9"/>
  <c r="C258" i="9"/>
  <c r="E258" i="9" s="1"/>
  <c r="C256" i="9"/>
  <c r="C252" i="9"/>
  <c r="C242" i="9"/>
  <c r="C232" i="9"/>
  <c r="C228" i="9"/>
  <c r="C202" i="9"/>
  <c r="D202" i="9" s="1"/>
  <c r="C198" i="9"/>
  <c r="D198" i="9" s="1"/>
  <c r="C196" i="9"/>
  <c r="E196" i="9" s="1"/>
  <c r="C188" i="9"/>
  <c r="G188" i="9" s="1"/>
  <c r="C186" i="9"/>
  <c r="E186" i="9" s="1"/>
  <c r="C182" i="9"/>
  <c r="D182" i="9" s="1"/>
  <c r="C180" i="9"/>
  <c r="E180" i="9" s="1"/>
  <c r="C174" i="9"/>
  <c r="D174" i="9" s="1"/>
  <c r="C172" i="9"/>
  <c r="D172" i="9" s="1"/>
  <c r="C168" i="9"/>
  <c r="E168" i="9" s="1"/>
  <c r="C166" i="9"/>
  <c r="D166" i="9" s="1"/>
  <c r="C156" i="9"/>
  <c r="G156" i="9" s="1"/>
  <c r="C152" i="9"/>
  <c r="G152" i="9" s="1"/>
  <c r="C150" i="9"/>
  <c r="C144" i="9"/>
  <c r="E144" i="9" s="1"/>
  <c r="C140" i="9"/>
  <c r="D140" i="9" s="1"/>
  <c r="C138" i="9"/>
  <c r="D138" i="9" s="1"/>
  <c r="C136" i="9"/>
  <c r="C134" i="9"/>
  <c r="E299" i="11"/>
  <c r="F299" i="11"/>
  <c r="F290" i="11"/>
  <c r="E283" i="11"/>
  <c r="H283" i="11"/>
  <c r="F283" i="11"/>
  <c r="E281" i="11"/>
  <c r="H281" i="11"/>
  <c r="E250" i="11"/>
  <c r="F250" i="11"/>
  <c r="I250" i="11" s="1"/>
  <c r="E246" i="11"/>
  <c r="E233" i="11"/>
  <c r="F233" i="11"/>
  <c r="J233" i="11" s="1"/>
  <c r="F218" i="11"/>
  <c r="H218" i="11"/>
  <c r="E214" i="11"/>
  <c r="H70" i="11"/>
  <c r="E70" i="11"/>
  <c r="E294" i="11"/>
  <c r="F293" i="11"/>
  <c r="H293" i="11"/>
  <c r="E266" i="11"/>
  <c r="H266" i="11"/>
  <c r="J266" i="11" s="1"/>
  <c r="H253" i="11"/>
  <c r="F253" i="11"/>
  <c r="E253" i="11"/>
  <c r="F242" i="11"/>
  <c r="E242" i="11"/>
  <c r="H240" i="11"/>
  <c r="F240" i="11"/>
  <c r="E229" i="11"/>
  <c r="H229" i="11"/>
  <c r="F89" i="11"/>
  <c r="H89" i="11"/>
  <c r="H299" i="11"/>
  <c r="H280" i="11"/>
  <c r="F280" i="11"/>
  <c r="E280" i="11"/>
  <c r="E271" i="11"/>
  <c r="H271" i="11"/>
  <c r="E262" i="11"/>
  <c r="F262" i="11"/>
  <c r="H262" i="11"/>
  <c r="H247" i="11"/>
  <c r="F247" i="11"/>
  <c r="H221" i="11"/>
  <c r="H116" i="11"/>
  <c r="F116" i="11"/>
  <c r="F75" i="11"/>
  <c r="F271" i="11"/>
  <c r="H268" i="11"/>
  <c r="E240" i="11"/>
  <c r="F212" i="11"/>
  <c r="J212" i="11" s="1"/>
  <c r="F205" i="11"/>
  <c r="F199" i="11"/>
  <c r="E192" i="11"/>
  <c r="H190" i="11"/>
  <c r="H145" i="11"/>
  <c r="H123" i="11"/>
  <c r="H121" i="11"/>
  <c r="F119" i="11"/>
  <c r="H81" i="11"/>
  <c r="F300" i="11"/>
  <c r="F215" i="11"/>
  <c r="F197" i="11"/>
  <c r="C132" i="9"/>
  <c r="E132" i="9" s="1"/>
  <c r="C126" i="9"/>
  <c r="D126" i="9" s="1"/>
  <c r="C121" i="9"/>
  <c r="E121" i="9" s="1"/>
  <c r="C117" i="9"/>
  <c r="E117" i="9" s="1"/>
  <c r="C115" i="9"/>
  <c r="D115" i="9" s="1"/>
  <c r="C113" i="9"/>
  <c r="G113" i="9" s="1"/>
  <c r="C109" i="9"/>
  <c r="D109" i="9" s="1"/>
  <c r="C107" i="9"/>
  <c r="C101" i="9"/>
  <c r="C97" i="9"/>
  <c r="G97" i="9" s="1"/>
  <c r="C89" i="9"/>
  <c r="D89" i="9" s="1"/>
  <c r="C85" i="9"/>
  <c r="E85" i="9" s="1"/>
  <c r="C83" i="9"/>
  <c r="E83" i="9" s="1"/>
  <c r="C81" i="9"/>
  <c r="G81" i="9" s="1"/>
  <c r="C77" i="9"/>
  <c r="E77" i="9" s="1"/>
  <c r="C75" i="9"/>
  <c r="C69" i="9"/>
  <c r="G69" i="9" s="1"/>
  <c r="C65" i="9"/>
  <c r="E65" i="9" s="1"/>
  <c r="C61" i="9"/>
  <c r="G61" i="9" s="1"/>
  <c r="C55" i="9"/>
  <c r="E55" i="9" s="1"/>
  <c r="C51" i="9"/>
  <c r="E51" i="9" s="1"/>
  <c r="C49" i="9"/>
  <c r="E49" i="9" s="1"/>
  <c r="C37" i="9"/>
  <c r="G37" i="9" s="1"/>
  <c r="C35" i="9"/>
  <c r="D35" i="9" s="1"/>
  <c r="C23" i="9"/>
  <c r="D23" i="9" s="1"/>
  <c r="C15" i="9"/>
  <c r="G15" i="9" s="1"/>
  <c r="C9" i="9"/>
  <c r="E9" i="9" s="1"/>
  <c r="C5" i="9"/>
  <c r="D5" i="9" s="1"/>
  <c r="C3" i="9"/>
  <c r="D3" i="9" s="1"/>
  <c r="E277" i="11"/>
  <c r="E218" i="11"/>
  <c r="H175" i="11"/>
  <c r="F152" i="11"/>
  <c r="H146" i="11"/>
  <c r="H142" i="11"/>
  <c r="H120" i="11"/>
  <c r="H105" i="11"/>
  <c r="F103" i="11"/>
  <c r="I103" i="11" s="1"/>
  <c r="H97" i="11"/>
  <c r="F76" i="11"/>
  <c r="E74" i="11"/>
  <c r="H57" i="11"/>
  <c r="N443" i="4"/>
  <c r="R443" i="4" s="1"/>
  <c r="P443" i="4"/>
  <c r="P392" i="4"/>
  <c r="N392" i="4"/>
  <c r="R392" i="4" s="1"/>
  <c r="Q351" i="4"/>
  <c r="P351" i="4"/>
  <c r="N351" i="4"/>
  <c r="R351" i="4" s="1"/>
  <c r="P303" i="4"/>
  <c r="Q303" i="4"/>
  <c r="N303" i="4"/>
  <c r="R303" i="4" s="1"/>
  <c r="P282" i="4"/>
  <c r="N282" i="4"/>
  <c r="R282" i="4" s="1"/>
  <c r="N415" i="4"/>
  <c r="Q415" i="4"/>
  <c r="P415" i="4"/>
  <c r="P330" i="4"/>
  <c r="N330" i="4"/>
  <c r="R330" i="4" s="1"/>
  <c r="Q330" i="4"/>
  <c r="N453" i="4"/>
  <c r="R453" i="4" s="1"/>
  <c r="P453" i="4"/>
  <c r="P418" i="4"/>
  <c r="Q418" i="4"/>
  <c r="N418" i="4"/>
  <c r="R418" i="4" s="1"/>
  <c r="P398" i="4"/>
  <c r="N398" i="4"/>
  <c r="R398" i="4" s="1"/>
  <c r="N364" i="4"/>
  <c r="R364" i="4" s="1"/>
  <c r="P364" i="4"/>
  <c r="Q364" i="4"/>
  <c r="P227" i="4"/>
  <c r="N227" i="4"/>
  <c r="R227" i="4" s="1"/>
  <c r="P475" i="4"/>
  <c r="N475" i="4"/>
  <c r="R475" i="4" s="1"/>
  <c r="N447" i="4"/>
  <c r="R447" i="4" s="1"/>
  <c r="P447" i="4"/>
  <c r="Q447" i="4"/>
  <c r="P399" i="4"/>
  <c r="Q399" i="4"/>
  <c r="N399" i="4"/>
  <c r="R399" i="4" s="1"/>
  <c r="Q391" i="4"/>
  <c r="N391" i="4"/>
  <c r="R391" i="4" s="1"/>
  <c r="P391" i="4"/>
  <c r="N385" i="4"/>
  <c r="R385" i="4" s="1"/>
  <c r="Q385" i="4"/>
  <c r="P385" i="4"/>
  <c r="N239" i="4"/>
  <c r="R239" i="4" s="1"/>
  <c r="Q239" i="4"/>
  <c r="P239" i="4"/>
  <c r="Q322" i="4"/>
  <c r="Q422" i="4"/>
  <c r="T422" i="4" s="1"/>
  <c r="Q420" i="4"/>
  <c r="P247" i="4"/>
  <c r="N389" i="4"/>
  <c r="P381" i="4"/>
  <c r="P371" i="4"/>
  <c r="N370" i="4"/>
  <c r="N369" i="4"/>
  <c r="R369" i="4" s="1"/>
  <c r="Q349" i="4"/>
  <c r="T349" i="4" s="1"/>
  <c r="Q301" i="4"/>
  <c r="P276" i="4"/>
  <c r="Q273" i="4"/>
  <c r="Q227" i="4"/>
  <c r="V405" i="4"/>
  <c r="W405" i="4" s="1"/>
  <c r="X405" i="4" s="1"/>
  <c r="Y405" i="4" s="1"/>
  <c r="Q449" i="4"/>
  <c r="Q412" i="4"/>
  <c r="T412" i="4" s="1"/>
  <c r="N377" i="4"/>
  <c r="R377" i="4" s="1"/>
  <c r="P353" i="4"/>
  <c r="Q307" i="4"/>
  <c r="N305" i="4"/>
  <c r="T305" i="4" s="1"/>
  <c r="C300" i="9"/>
  <c r="F267" i="11"/>
  <c r="N451" i="4"/>
  <c r="R451" i="4" s="1"/>
  <c r="P451" i="4"/>
  <c r="Q451" i="4"/>
  <c r="I234" i="11"/>
  <c r="J234" i="11"/>
  <c r="E210" i="11"/>
  <c r="H210" i="11"/>
  <c r="C302" i="9"/>
  <c r="E302" i="9" s="1"/>
  <c r="G303" i="8" s="1"/>
  <c r="E298" i="9"/>
  <c r="G299" i="8" s="1"/>
  <c r="C294" i="9"/>
  <c r="E294" i="9" s="1"/>
  <c r="G295" i="8" s="1"/>
  <c r="C292" i="9"/>
  <c r="E292" i="9" s="1"/>
  <c r="G293" i="8" s="1"/>
  <c r="C286" i="9"/>
  <c r="E282" i="9"/>
  <c r="C280" i="9"/>
  <c r="E280" i="9" s="1"/>
  <c r="C278" i="9"/>
  <c r="E278" i="9" s="1"/>
  <c r="G274" i="9"/>
  <c r="C270" i="9"/>
  <c r="C266" i="9"/>
  <c r="E266" i="9" s="1"/>
  <c r="C264" i="9"/>
  <c r="E264" i="9" s="1"/>
  <c r="C260" i="9"/>
  <c r="E260" i="9" s="1"/>
  <c r="C254" i="9"/>
  <c r="C250" i="9"/>
  <c r="E250" i="9" s="1"/>
  <c r="C248" i="9"/>
  <c r="E248" i="9" s="1"/>
  <c r="C246" i="9"/>
  <c r="C244" i="9"/>
  <c r="E244" i="9" s="1"/>
  <c r="C240" i="9"/>
  <c r="E240" i="9" s="1"/>
  <c r="C238" i="9"/>
  <c r="E238" i="9" s="1"/>
  <c r="E236" i="9"/>
  <c r="C234" i="9"/>
  <c r="E234" i="9" s="1"/>
  <c r="C230" i="9"/>
  <c r="C226" i="9"/>
  <c r="E226" i="9" s="1"/>
  <c r="C224" i="9"/>
  <c r="C222" i="9"/>
  <c r="E222" i="9" s="1"/>
  <c r="C220" i="9"/>
  <c r="C218" i="9"/>
  <c r="E218" i="9" s="1"/>
  <c r="C216" i="9"/>
  <c r="C212" i="9"/>
  <c r="E212" i="9" s="1"/>
  <c r="C210" i="9"/>
  <c r="E210" i="9" s="1"/>
  <c r="C208" i="9"/>
  <c r="E208" i="9" s="1"/>
  <c r="C204" i="9"/>
  <c r="E204" i="9" s="1"/>
  <c r="C200" i="9"/>
  <c r="E200" i="9" s="1"/>
  <c r="C192" i="9"/>
  <c r="H256" i="11"/>
  <c r="E256" i="11"/>
  <c r="F256" i="11"/>
  <c r="C220" i="11"/>
  <c r="C213" i="11"/>
  <c r="E284" i="9"/>
  <c r="G298" i="9"/>
  <c r="D298" i="9"/>
  <c r="F299" i="8" s="1"/>
  <c r="C284" i="11"/>
  <c r="F275" i="11"/>
  <c r="H275" i="11"/>
  <c r="E275" i="11"/>
  <c r="D273" i="11"/>
  <c r="H273" i="11" s="1"/>
  <c r="H272" i="11"/>
  <c r="E272" i="11"/>
  <c r="F272" i="11"/>
  <c r="E270" i="11"/>
  <c r="F270" i="11"/>
  <c r="H270" i="11"/>
  <c r="E269" i="11"/>
  <c r="F269" i="11"/>
  <c r="H269" i="11"/>
  <c r="F263" i="11"/>
  <c r="E263" i="11"/>
  <c r="H263" i="11"/>
  <c r="F261" i="11"/>
  <c r="H261" i="11"/>
  <c r="F260" i="11"/>
  <c r="E260" i="11"/>
  <c r="H260" i="11"/>
  <c r="F258" i="11"/>
  <c r="E258" i="11"/>
  <c r="H257" i="11"/>
  <c r="F257" i="11"/>
  <c r="E257" i="11"/>
  <c r="G284" i="9"/>
  <c r="E265" i="9"/>
  <c r="D265" i="9"/>
  <c r="E283" i="9"/>
  <c r="G283" i="9"/>
  <c r="G282" i="9"/>
  <c r="D282" i="9"/>
  <c r="E241" i="11"/>
  <c r="H241" i="11"/>
  <c r="D275" i="9"/>
  <c r="D219" i="9"/>
  <c r="H300" i="11"/>
  <c r="E300" i="11"/>
  <c r="E291" i="11"/>
  <c r="H291" i="11"/>
  <c r="I291" i="11" s="1"/>
  <c r="F288" i="11"/>
  <c r="H288" i="11"/>
  <c r="F286" i="11"/>
  <c r="E286" i="11"/>
  <c r="E285" i="11"/>
  <c r="F285" i="11"/>
  <c r="E276" i="11"/>
  <c r="F276" i="11"/>
  <c r="H276" i="11"/>
  <c r="F274" i="11"/>
  <c r="E274" i="11"/>
  <c r="E237" i="11"/>
  <c r="H237" i="11"/>
  <c r="F237" i="11"/>
  <c r="E226" i="11"/>
  <c r="F226" i="11"/>
  <c r="F222" i="11"/>
  <c r="H222" i="11"/>
  <c r="E221" i="11"/>
  <c r="F221" i="11"/>
  <c r="F216" i="11"/>
  <c r="E216" i="11"/>
  <c r="H216" i="11"/>
  <c r="F214" i="11"/>
  <c r="H214" i="11"/>
  <c r="F210" i="11"/>
  <c r="H194" i="11"/>
  <c r="F301" i="11"/>
  <c r="E301" i="11"/>
  <c r="H298" i="11"/>
  <c r="E298" i="11"/>
  <c r="F298" i="11"/>
  <c r="E297" i="11"/>
  <c r="F297" i="11"/>
  <c r="H297" i="11"/>
  <c r="E296" i="11"/>
  <c r="H296" i="11"/>
  <c r="F296" i="11"/>
  <c r="E295" i="11"/>
  <c r="F295" i="11"/>
  <c r="F292" i="11"/>
  <c r="H292" i="11"/>
  <c r="E292" i="11"/>
  <c r="E290" i="11"/>
  <c r="H290" i="11"/>
  <c r="E289" i="11"/>
  <c r="F289" i="11"/>
  <c r="H289" i="11"/>
  <c r="F244" i="11"/>
  <c r="E244" i="11"/>
  <c r="H239" i="11"/>
  <c r="E239" i="11"/>
  <c r="E238" i="11"/>
  <c r="H238" i="11"/>
  <c r="E230" i="11"/>
  <c r="H230" i="11"/>
  <c r="E227" i="11"/>
  <c r="F227" i="11"/>
  <c r="H227" i="11"/>
  <c r="H225" i="11"/>
  <c r="I225" i="11" s="1"/>
  <c r="H224" i="11"/>
  <c r="D301" i="9"/>
  <c r="F302" i="8" s="1"/>
  <c r="G299" i="9"/>
  <c r="C295" i="9"/>
  <c r="G295" i="9" s="1"/>
  <c r="C291" i="9"/>
  <c r="E291" i="9" s="1"/>
  <c r="G292" i="8" s="1"/>
  <c r="D283" i="9"/>
  <c r="D279" i="9"/>
  <c r="C277" i="9"/>
  <c r="D277" i="9" s="1"/>
  <c r="G275" i="9"/>
  <c r="C271" i="9"/>
  <c r="G271" i="9" s="1"/>
  <c r="C267" i="9"/>
  <c r="E267" i="9" s="1"/>
  <c r="G263" i="9"/>
  <c r="D263" i="9"/>
  <c r="D259" i="9"/>
  <c r="D255" i="9"/>
  <c r="C253" i="9"/>
  <c r="D253" i="9" s="1"/>
  <c r="C243" i="9"/>
  <c r="G243" i="9" s="1"/>
  <c r="C239" i="9"/>
  <c r="G239" i="9" s="1"/>
  <c r="C235" i="9"/>
  <c r="E235" i="9" s="1"/>
  <c r="C231" i="9"/>
  <c r="D231" i="9" s="1"/>
  <c r="D227" i="9"/>
  <c r="C221" i="9"/>
  <c r="C211" i="9"/>
  <c r="G211" i="9" s="1"/>
  <c r="C207" i="9"/>
  <c r="E207" i="9" s="1"/>
  <c r="E268" i="11"/>
  <c r="F268" i="11"/>
  <c r="C259" i="11"/>
  <c r="E254" i="11"/>
  <c r="F254" i="11"/>
  <c r="F248" i="11"/>
  <c r="E248" i="11"/>
  <c r="E245" i="11"/>
  <c r="F245" i="11"/>
  <c r="H245" i="11"/>
  <c r="H243" i="11"/>
  <c r="F243" i="11"/>
  <c r="E302" i="11"/>
  <c r="H302" i="11"/>
  <c r="I302" i="11" s="1"/>
  <c r="E293" i="11"/>
  <c r="F278" i="11"/>
  <c r="H278" i="11"/>
  <c r="F277" i="11"/>
  <c r="H264" i="11"/>
  <c r="E264" i="11"/>
  <c r="E261" i="11"/>
  <c r="F236" i="11"/>
  <c r="E236" i="11"/>
  <c r="E231" i="11"/>
  <c r="H231" i="11"/>
  <c r="F228" i="11"/>
  <c r="E228" i="11"/>
  <c r="E219" i="11"/>
  <c r="F219" i="11"/>
  <c r="C197" i="9"/>
  <c r="G197" i="9" s="1"/>
  <c r="F287" i="11"/>
  <c r="E287" i="11"/>
  <c r="H282" i="11"/>
  <c r="F282" i="11"/>
  <c r="F281" i="11"/>
  <c r="E265" i="11"/>
  <c r="E251" i="11"/>
  <c r="H251" i="11"/>
  <c r="E235" i="11"/>
  <c r="H235" i="11"/>
  <c r="F232" i="11"/>
  <c r="E232" i="11"/>
  <c r="E223" i="11"/>
  <c r="F223" i="11"/>
  <c r="H206" i="11"/>
  <c r="E204" i="11"/>
  <c r="E200" i="11"/>
  <c r="H193" i="11"/>
  <c r="R429" i="4"/>
  <c r="S429" i="4"/>
  <c r="F486" i="5"/>
  <c r="K478" i="4"/>
  <c r="P478" i="4" s="1"/>
  <c r="Q459" i="4"/>
  <c r="N459" i="4"/>
  <c r="K446" i="4"/>
  <c r="Q446" i="4" s="1"/>
  <c r="Q407" i="4"/>
  <c r="N407" i="4"/>
  <c r="Q406" i="4"/>
  <c r="N406" i="4"/>
  <c r="R406" i="4" s="1"/>
  <c r="P406" i="4"/>
  <c r="Q403" i="4"/>
  <c r="T403" i="4" s="1"/>
  <c r="P403" i="4"/>
  <c r="K402" i="4"/>
  <c r="Q401" i="4"/>
  <c r="N401" i="4"/>
  <c r="R401" i="4" s="1"/>
  <c r="Q396" i="4"/>
  <c r="N396" i="4"/>
  <c r="Q395" i="4"/>
  <c r="P395" i="4"/>
  <c r="N395" i="4"/>
  <c r="R395" i="4" s="1"/>
  <c r="Q390" i="4"/>
  <c r="P390" i="4"/>
  <c r="N390" i="4"/>
  <c r="R390" i="4" s="1"/>
  <c r="Q386" i="4"/>
  <c r="P386" i="4"/>
  <c r="N386" i="4"/>
  <c r="R386" i="4" s="1"/>
  <c r="Q383" i="4"/>
  <c r="T383" i="4" s="1"/>
  <c r="P383" i="4"/>
  <c r="S383" i="4" s="1"/>
  <c r="Q380" i="4"/>
  <c r="N380" i="4"/>
  <c r="R380" i="4" s="1"/>
  <c r="P380" i="4"/>
  <c r="E486" i="5"/>
  <c r="D484" i="5"/>
  <c r="G484" i="5" s="1"/>
  <c r="D483" i="5"/>
  <c r="F483" i="5" s="1"/>
  <c r="D482" i="5"/>
  <c r="I482" i="5" s="1"/>
  <c r="D480" i="5"/>
  <c r="F480" i="5" s="1"/>
  <c r="D479" i="5"/>
  <c r="F479" i="5" s="1"/>
  <c r="D478" i="5"/>
  <c r="I478" i="5" s="1"/>
  <c r="D476" i="5"/>
  <c r="G476" i="5" s="1"/>
  <c r="D474" i="5"/>
  <c r="I474" i="5" s="1"/>
  <c r="D472" i="5"/>
  <c r="D471" i="5"/>
  <c r="F471" i="5" s="1"/>
  <c r="D470" i="5"/>
  <c r="E470" i="5" s="1"/>
  <c r="D468" i="5"/>
  <c r="G468" i="5" s="1"/>
  <c r="D467" i="5"/>
  <c r="F467" i="5" s="1"/>
  <c r="D466" i="5"/>
  <c r="E466" i="5" s="1"/>
  <c r="D464" i="5"/>
  <c r="G464" i="5" s="1"/>
  <c r="D463" i="5"/>
  <c r="F463" i="5" s="1"/>
  <c r="D462" i="5"/>
  <c r="I462" i="5" s="1"/>
  <c r="D460" i="5"/>
  <c r="D459" i="5"/>
  <c r="F459" i="5" s="1"/>
  <c r="D458" i="5"/>
  <c r="E458" i="5" s="1"/>
  <c r="D456" i="5"/>
  <c r="G456" i="5" s="1"/>
  <c r="D455" i="5"/>
  <c r="F455" i="5" s="1"/>
  <c r="I454" i="5"/>
  <c r="D452" i="5"/>
  <c r="G452" i="5" s="1"/>
  <c r="D451" i="5"/>
  <c r="F451" i="5" s="1"/>
  <c r="D450" i="5"/>
  <c r="E450" i="5" s="1"/>
  <c r="D447" i="5"/>
  <c r="D446" i="5"/>
  <c r="I446" i="5" s="1"/>
  <c r="D443" i="5"/>
  <c r="F443" i="5" s="1"/>
  <c r="D442" i="5"/>
  <c r="I442" i="5" s="1"/>
  <c r="D440" i="5"/>
  <c r="G440" i="5" s="1"/>
  <c r="D439" i="5"/>
  <c r="F439" i="5" s="1"/>
  <c r="D438" i="5"/>
  <c r="F438" i="5" s="1"/>
  <c r="D436" i="5"/>
  <c r="G436" i="5" s="1"/>
  <c r="D435" i="5"/>
  <c r="F435" i="5" s="1"/>
  <c r="D434" i="5"/>
  <c r="F434" i="5" s="1"/>
  <c r="D432" i="5"/>
  <c r="D431" i="5"/>
  <c r="F431" i="5" s="1"/>
  <c r="D430" i="5"/>
  <c r="E430" i="5" s="1"/>
  <c r="D428" i="5"/>
  <c r="D427" i="5"/>
  <c r="F427" i="5" s="1"/>
  <c r="D426" i="5"/>
  <c r="D424" i="5"/>
  <c r="G424" i="5" s="1"/>
  <c r="D423" i="5"/>
  <c r="D422" i="5"/>
  <c r="I422" i="5" s="1"/>
  <c r="D420" i="5"/>
  <c r="G420" i="5" s="1"/>
  <c r="D419" i="5"/>
  <c r="D418" i="5"/>
  <c r="E418" i="5" s="1"/>
  <c r="D416" i="5"/>
  <c r="G416" i="5" s="1"/>
  <c r="D415" i="5"/>
  <c r="F415" i="5" s="1"/>
  <c r="D414" i="5"/>
  <c r="D412" i="5"/>
  <c r="G412" i="5" s="1"/>
  <c r="D411" i="5"/>
  <c r="F411" i="5" s="1"/>
  <c r="D410" i="5"/>
  <c r="E410" i="5" s="1"/>
  <c r="D408" i="5"/>
  <c r="G408" i="5" s="1"/>
  <c r="D407" i="5"/>
  <c r="D406" i="5"/>
  <c r="I406" i="5" s="1"/>
  <c r="D404" i="5"/>
  <c r="G404" i="5" s="1"/>
  <c r="D403" i="5"/>
  <c r="F403" i="5" s="1"/>
  <c r="D402" i="5"/>
  <c r="I402" i="5" s="1"/>
  <c r="D398" i="5"/>
  <c r="E398" i="5" s="1"/>
  <c r="D395" i="5"/>
  <c r="F395" i="5" s="1"/>
  <c r="D394" i="5"/>
  <c r="E394" i="5" s="1"/>
  <c r="D391" i="5"/>
  <c r="F391" i="5" s="1"/>
  <c r="D390" i="5"/>
  <c r="E390" i="5" s="1"/>
  <c r="D387" i="5"/>
  <c r="D386" i="5"/>
  <c r="I386" i="5" s="1"/>
  <c r="D384" i="5"/>
  <c r="G384" i="5" s="1"/>
  <c r="D383" i="5"/>
  <c r="F383" i="5" s="1"/>
  <c r="D382" i="5"/>
  <c r="I382" i="5" s="1"/>
  <c r="D380" i="5"/>
  <c r="D378" i="5"/>
  <c r="I378" i="5" s="1"/>
  <c r="D376" i="5"/>
  <c r="G376" i="5" s="1"/>
  <c r="R449" i="4"/>
  <c r="T449" i="4"/>
  <c r="U433" i="4"/>
  <c r="R397" i="4"/>
  <c r="S397" i="4"/>
  <c r="R415" i="4"/>
  <c r="R435" i="4"/>
  <c r="S435" i="4"/>
  <c r="F454" i="5"/>
  <c r="G454" i="5"/>
  <c r="I425" i="5"/>
  <c r="E425" i="5"/>
  <c r="F425" i="5"/>
  <c r="G425" i="5"/>
  <c r="R417" i="4"/>
  <c r="S417" i="4"/>
  <c r="R481" i="4"/>
  <c r="Q461" i="4"/>
  <c r="P461" i="4"/>
  <c r="N461" i="4"/>
  <c r="R461" i="4" s="1"/>
  <c r="Q477" i="4"/>
  <c r="N477" i="4"/>
  <c r="R477" i="4" s="1"/>
  <c r="P477" i="4"/>
  <c r="I441" i="5"/>
  <c r="I393" i="5"/>
  <c r="E393" i="5"/>
  <c r="G393" i="5"/>
  <c r="I409" i="5"/>
  <c r="F409" i="5"/>
  <c r="E409" i="5"/>
  <c r="G409" i="5"/>
  <c r="Q485" i="4"/>
  <c r="Q411" i="4"/>
  <c r="Q463" i="4"/>
  <c r="Q417" i="4"/>
  <c r="T417" i="4" s="1"/>
  <c r="Q398" i="4"/>
  <c r="Q453" i="4"/>
  <c r="Q433" i="4"/>
  <c r="T433" i="4" s="1"/>
  <c r="V433" i="4" s="1"/>
  <c r="Q400" i="4"/>
  <c r="P382" i="4"/>
  <c r="F460" i="5"/>
  <c r="D379" i="5"/>
  <c r="Q467" i="4"/>
  <c r="T467" i="4" s="1"/>
  <c r="Q475" i="4"/>
  <c r="T475" i="4" s="1"/>
  <c r="Q481" i="4"/>
  <c r="T481" i="4" s="1"/>
  <c r="Q441" i="4"/>
  <c r="Q427" i="4"/>
  <c r="Q392" i="4"/>
  <c r="D448" i="5"/>
  <c r="G448" i="5" s="1"/>
  <c r="D444" i="5"/>
  <c r="F421" i="5"/>
  <c r="F405" i="5"/>
  <c r="D400" i="5"/>
  <c r="G400" i="5" s="1"/>
  <c r="F397" i="5"/>
  <c r="D396" i="5"/>
  <c r="D392" i="5"/>
  <c r="G392" i="5" s="1"/>
  <c r="D388" i="5"/>
  <c r="G388" i="5" s="1"/>
  <c r="Q443" i="4"/>
  <c r="Q479" i="4"/>
  <c r="T479" i="4" s="1"/>
  <c r="Q469" i="4"/>
  <c r="Q465" i="4"/>
  <c r="T465" i="4" s="1"/>
  <c r="V465" i="4" s="1"/>
  <c r="W465" i="4" s="1"/>
  <c r="H169" i="11"/>
  <c r="E169" i="11"/>
  <c r="F169" i="11"/>
  <c r="C157" i="11"/>
  <c r="H157" i="11" s="1"/>
  <c r="F112" i="11"/>
  <c r="E112" i="11"/>
  <c r="E110" i="11"/>
  <c r="H110" i="11"/>
  <c r="E68" i="11"/>
  <c r="H68" i="11"/>
  <c r="E39" i="11"/>
  <c r="H39" i="11"/>
  <c r="E33" i="11"/>
  <c r="H33" i="11"/>
  <c r="E188" i="11"/>
  <c r="H188" i="11"/>
  <c r="F62" i="11"/>
  <c r="E38" i="11"/>
  <c r="F38" i="11"/>
  <c r="G79" i="9"/>
  <c r="G158" i="9"/>
  <c r="G184" i="9"/>
  <c r="D130" i="9"/>
  <c r="G130" i="9"/>
  <c r="E184" i="9"/>
  <c r="C178" i="9"/>
  <c r="E178" i="9" s="1"/>
  <c r="C176" i="9"/>
  <c r="E176" i="9" s="1"/>
  <c r="D168" i="9"/>
  <c r="C162" i="9"/>
  <c r="D162" i="9" s="1"/>
  <c r="C160" i="9"/>
  <c r="E158" i="9"/>
  <c r="C154" i="9"/>
  <c r="C148" i="9"/>
  <c r="E148" i="9" s="1"/>
  <c r="E130" i="9"/>
  <c r="C128" i="9"/>
  <c r="C123" i="9"/>
  <c r="E123" i="9" s="1"/>
  <c r="C111" i="9"/>
  <c r="E111" i="9" s="1"/>
  <c r="C103" i="9"/>
  <c r="E103" i="9" s="1"/>
  <c r="C95" i="9"/>
  <c r="E95" i="9" s="1"/>
  <c r="C91" i="9"/>
  <c r="E91" i="9" s="1"/>
  <c r="E87" i="9"/>
  <c r="C71" i="9"/>
  <c r="C63" i="9"/>
  <c r="E63" i="9" s="1"/>
  <c r="C57" i="9"/>
  <c r="E57" i="9" s="1"/>
  <c r="C47" i="9"/>
  <c r="C43" i="9"/>
  <c r="E43" i="9" s="1"/>
  <c r="C41" i="9"/>
  <c r="C33" i="9"/>
  <c r="D33" i="9" s="1"/>
  <c r="H23" i="11"/>
  <c r="H84" i="11"/>
  <c r="I84" i="11" s="1"/>
  <c r="F84" i="11"/>
  <c r="F71" i="11"/>
  <c r="H38" i="11"/>
  <c r="E148" i="11"/>
  <c r="H148" i="11"/>
  <c r="F59" i="11"/>
  <c r="H59" i="11"/>
  <c r="C31" i="9"/>
  <c r="G31" i="9" s="1"/>
  <c r="C27" i="9"/>
  <c r="C21" i="9"/>
  <c r="D21" i="9" s="1"/>
  <c r="C13" i="9"/>
  <c r="G13" i="9" s="1"/>
  <c r="C7" i="9"/>
  <c r="H171" i="11"/>
  <c r="H158" i="11"/>
  <c r="H138" i="11"/>
  <c r="E106" i="11"/>
  <c r="E80" i="11"/>
  <c r="H55" i="11"/>
  <c r="F51" i="11"/>
  <c r="F32" i="11"/>
  <c r="F30" i="11"/>
  <c r="C191" i="9"/>
  <c r="E191" i="9" s="1"/>
  <c r="C185" i="9"/>
  <c r="E185" i="9" s="1"/>
  <c r="C171" i="9"/>
  <c r="C155" i="9"/>
  <c r="E155" i="9" s="1"/>
  <c r="C153" i="9"/>
  <c r="D153" i="9" s="1"/>
  <c r="C149" i="9"/>
  <c r="C147" i="9"/>
  <c r="E147" i="9" s="1"/>
  <c r="C145" i="9"/>
  <c r="G145" i="9" s="1"/>
  <c r="C137" i="9"/>
  <c r="G137" i="9" s="1"/>
  <c r="C133" i="9"/>
  <c r="G133" i="9" s="1"/>
  <c r="C129" i="9"/>
  <c r="D129" i="9" s="1"/>
  <c r="C122" i="9"/>
  <c r="E122" i="9" s="1"/>
  <c r="C108" i="9"/>
  <c r="E108" i="9" s="1"/>
  <c r="C92" i="9"/>
  <c r="G92" i="9" s="1"/>
  <c r="C90" i="9"/>
  <c r="E90" i="9" s="1"/>
  <c r="C76" i="9"/>
  <c r="D76" i="9" s="1"/>
  <c r="C60" i="9"/>
  <c r="D60" i="9" s="1"/>
  <c r="C44" i="9"/>
  <c r="G44" i="9" s="1"/>
  <c r="F178" i="11"/>
  <c r="H172" i="11"/>
  <c r="F165" i="11"/>
  <c r="F147" i="11"/>
  <c r="F58" i="11"/>
  <c r="F41" i="11"/>
  <c r="E37" i="11"/>
  <c r="H166" i="11"/>
  <c r="F139" i="11"/>
  <c r="H83" i="11"/>
  <c r="J83" i="11" s="1"/>
  <c r="H29" i="11"/>
  <c r="N375" i="4"/>
  <c r="R375" i="4" s="1"/>
  <c r="P375" i="4"/>
  <c r="P355" i="4"/>
  <c r="N355" i="4"/>
  <c r="Q281" i="4"/>
  <c r="N281" i="4"/>
  <c r="Q279" i="4"/>
  <c r="P279" i="4"/>
  <c r="N279" i="4"/>
  <c r="R279" i="4" s="1"/>
  <c r="Q277" i="4"/>
  <c r="N277" i="4"/>
  <c r="Q237" i="4"/>
  <c r="P237" i="4"/>
  <c r="S237" i="4" s="1"/>
  <c r="N235" i="4"/>
  <c r="P235" i="4"/>
  <c r="Q233" i="4"/>
  <c r="N233" i="4"/>
  <c r="P231" i="4"/>
  <c r="N231" i="4"/>
  <c r="R231" i="4" s="1"/>
  <c r="N229" i="4"/>
  <c r="Q229" i="4"/>
  <c r="Q193" i="4"/>
  <c r="N193" i="4"/>
  <c r="R193" i="4" s="1"/>
  <c r="D329" i="5"/>
  <c r="G329" i="5" s="1"/>
  <c r="G323" i="5"/>
  <c r="D315" i="5"/>
  <c r="E315" i="5" s="1"/>
  <c r="D307" i="5"/>
  <c r="D303" i="5"/>
  <c r="E303" i="5" s="1"/>
  <c r="D295" i="5"/>
  <c r="I295" i="5" s="1"/>
  <c r="D291" i="5"/>
  <c r="I291" i="5" s="1"/>
  <c r="D287" i="5"/>
  <c r="E287" i="5" s="1"/>
  <c r="D281" i="5"/>
  <c r="G281" i="5" s="1"/>
  <c r="E279" i="5"/>
  <c r="D275" i="5"/>
  <c r="I275" i="5" s="1"/>
  <c r="D271" i="5"/>
  <c r="I271" i="5" s="1"/>
  <c r="D267" i="5"/>
  <c r="E267" i="5" s="1"/>
  <c r="D263" i="5"/>
  <c r="E263" i="5" s="1"/>
  <c r="D257" i="5"/>
  <c r="G257" i="5" s="1"/>
  <c r="D255" i="5"/>
  <c r="I255" i="5" s="1"/>
  <c r="D251" i="5"/>
  <c r="E251" i="5" s="1"/>
  <c r="E231" i="5"/>
  <c r="G195" i="5"/>
  <c r="Q315" i="4"/>
  <c r="P315" i="4"/>
  <c r="N315" i="4"/>
  <c r="R315" i="4" s="1"/>
  <c r="Q287" i="4"/>
  <c r="P287" i="4"/>
  <c r="N287" i="4"/>
  <c r="R287" i="4" s="1"/>
  <c r="N285" i="4"/>
  <c r="Q285" i="4"/>
  <c r="P283" i="4"/>
  <c r="N283" i="4"/>
  <c r="Q265" i="4"/>
  <c r="P265" i="4"/>
  <c r="N265" i="4"/>
  <c r="R265" i="4" s="1"/>
  <c r="Q249" i="4"/>
  <c r="P249" i="4"/>
  <c r="N249" i="4"/>
  <c r="R249" i="4" s="1"/>
  <c r="N359" i="4"/>
  <c r="R359" i="4" s="1"/>
  <c r="Q359" i="4"/>
  <c r="P359" i="4"/>
  <c r="P295" i="4"/>
  <c r="N295" i="4"/>
  <c r="R295" i="4" s="1"/>
  <c r="Q293" i="4"/>
  <c r="N293" i="4"/>
  <c r="Q291" i="4"/>
  <c r="P291" i="4"/>
  <c r="N291" i="4"/>
  <c r="R291" i="4" s="1"/>
  <c r="Q289" i="4"/>
  <c r="N289" i="4"/>
  <c r="Q271" i="4"/>
  <c r="P271" i="4"/>
  <c r="N271" i="4"/>
  <c r="R271" i="4" s="1"/>
  <c r="Q257" i="4"/>
  <c r="P257" i="4"/>
  <c r="N257" i="4"/>
  <c r="R257" i="4" s="1"/>
  <c r="Q255" i="4"/>
  <c r="P255" i="4"/>
  <c r="P253" i="4"/>
  <c r="N253" i="4"/>
  <c r="R253" i="4" s="1"/>
  <c r="Q253" i="4"/>
  <c r="Q373" i="4"/>
  <c r="P373" i="4"/>
  <c r="P367" i="4"/>
  <c r="Q367" i="4"/>
  <c r="N365" i="4"/>
  <c r="R365" i="4" s="1"/>
  <c r="P365" i="4"/>
  <c r="Q243" i="4"/>
  <c r="N243" i="4"/>
  <c r="P243" i="4"/>
  <c r="N248" i="4"/>
  <c r="P204" i="4"/>
  <c r="Q282" i="4"/>
  <c r="Q295" i="4"/>
  <c r="P188" i="4"/>
  <c r="N346" i="4"/>
  <c r="Q335" i="4"/>
  <c r="Q334" i="4"/>
  <c r="T334" i="4" s="1"/>
  <c r="Q309" i="4"/>
  <c r="Q247" i="4"/>
  <c r="Q241" i="4"/>
  <c r="N362" i="4"/>
  <c r="N367" i="4"/>
  <c r="R367" i="4" s="1"/>
  <c r="N361" i="4"/>
  <c r="Q361" i="4"/>
  <c r="P344" i="4"/>
  <c r="S344" i="4" s="1"/>
  <c r="U344" i="4" s="1"/>
  <c r="D364" i="5"/>
  <c r="G364" i="5" s="1"/>
  <c r="D348" i="5"/>
  <c r="F348" i="5" s="1"/>
  <c r="D316" i="5"/>
  <c r="G316" i="5" s="1"/>
  <c r="D314" i="5"/>
  <c r="D310" i="5"/>
  <c r="D308" i="5"/>
  <c r="G308" i="5" s="1"/>
  <c r="D304" i="5"/>
  <c r="G304" i="5" s="1"/>
  <c r="D300" i="5"/>
  <c r="G300" i="5" s="1"/>
  <c r="D296" i="5"/>
  <c r="G296" i="5" s="1"/>
  <c r="D292" i="5"/>
  <c r="D286" i="5"/>
  <c r="D282" i="5"/>
  <c r="D278" i="5"/>
  <c r="D274" i="5"/>
  <c r="D270" i="5"/>
  <c r="D266" i="5"/>
  <c r="D258" i="5"/>
  <c r="D254" i="5"/>
  <c r="D252" i="5"/>
  <c r="D250" i="5"/>
  <c r="D248" i="5"/>
  <c r="D246" i="5"/>
  <c r="D242" i="5"/>
  <c r="D238" i="5"/>
  <c r="D220" i="5"/>
  <c r="D218" i="5"/>
  <c r="Q222" i="4"/>
  <c r="N208" i="4"/>
  <c r="R208" i="4" s="1"/>
  <c r="N313" i="4"/>
  <c r="D371" i="5"/>
  <c r="E371" i="5" s="1"/>
  <c r="D367" i="5"/>
  <c r="E367" i="5" s="1"/>
  <c r="D363" i="5"/>
  <c r="D359" i="5"/>
  <c r="D355" i="5"/>
  <c r="E355" i="5" s="1"/>
  <c r="D351" i="5"/>
  <c r="D347" i="5"/>
  <c r="D343" i="5"/>
  <c r="D339" i="5"/>
  <c r="E339" i="5" s="1"/>
  <c r="D335" i="5"/>
  <c r="E335" i="5" s="1"/>
  <c r="P268" i="4"/>
  <c r="P316" i="4"/>
  <c r="S316" i="4" s="1"/>
  <c r="P332" i="4"/>
  <c r="N372" i="4"/>
  <c r="Q270" i="4"/>
  <c r="T270" i="4" s="1"/>
  <c r="Q286" i="4"/>
  <c r="Q310" i="4"/>
  <c r="Q326" i="4"/>
  <c r="N371" i="4"/>
  <c r="R371" i="4" s="1"/>
  <c r="P345" i="4"/>
  <c r="N329" i="4"/>
  <c r="R329" i="4" s="1"/>
  <c r="N297" i="4"/>
  <c r="Q231" i="4"/>
  <c r="F21" i="11"/>
  <c r="E21" i="11"/>
  <c r="H21" i="11"/>
  <c r="J21" i="11" s="1"/>
  <c r="L21" i="11" s="1"/>
  <c r="N21" i="11" s="1"/>
  <c r="C22" i="9"/>
  <c r="C20" i="9"/>
  <c r="D20" i="9" s="1"/>
  <c r="C19" i="9"/>
  <c r="D19" i="9" s="1"/>
  <c r="C18" i="9"/>
  <c r="D18" i="9" s="1"/>
  <c r="C17" i="9"/>
  <c r="D17" i="9" s="1"/>
  <c r="C16" i="9"/>
  <c r="D16" i="9" s="1"/>
  <c r="C14" i="9"/>
  <c r="E14" i="9" s="1"/>
  <c r="C12" i="9"/>
  <c r="D12" i="9" s="1"/>
  <c r="C10" i="9"/>
  <c r="D10" i="9" s="1"/>
  <c r="F28" i="11"/>
  <c r="F22" i="11"/>
  <c r="N217" i="4"/>
  <c r="R217" i="4" s="1"/>
  <c r="Q217" i="4"/>
  <c r="Q199" i="4"/>
  <c r="N199" i="4"/>
  <c r="R199" i="4" s="1"/>
  <c r="Q211" i="4"/>
  <c r="N211" i="4"/>
  <c r="R211" i="4" s="1"/>
  <c r="Q191" i="4"/>
  <c r="N191" i="4"/>
  <c r="R191" i="4" s="1"/>
  <c r="P209" i="4"/>
  <c r="S209" i="4" s="1"/>
  <c r="P208" i="4"/>
  <c r="N206" i="4"/>
  <c r="R206" i="4" s="1"/>
  <c r="D186" i="5"/>
  <c r="C2" i="9"/>
  <c r="D2" i="9" s="1"/>
  <c r="F3" i="8" s="1"/>
  <c r="E31" i="11"/>
  <c r="E23" i="9"/>
  <c r="C8" i="9"/>
  <c r="F33" i="11"/>
  <c r="H32" i="11"/>
  <c r="E30" i="11"/>
  <c r="F29" i="11"/>
  <c r="E25" i="11"/>
  <c r="Q215" i="4"/>
  <c r="P215" i="4"/>
  <c r="S215" i="4" s="1"/>
  <c r="Q213" i="4"/>
  <c r="P213" i="4"/>
  <c r="Q207" i="4"/>
  <c r="P207" i="4"/>
  <c r="S207" i="4" s="1"/>
  <c r="U207" i="4" s="1"/>
  <c r="Q205" i="4"/>
  <c r="P205" i="4"/>
  <c r="Q203" i="4"/>
  <c r="P203" i="4"/>
  <c r="Q197" i="4"/>
  <c r="P197" i="4"/>
  <c r="Q187" i="4"/>
  <c r="P187" i="4"/>
  <c r="G211" i="5"/>
  <c r="D207" i="5"/>
  <c r="G207" i="5" s="1"/>
  <c r="D203" i="5"/>
  <c r="D200" i="5"/>
  <c r="F200" i="5" s="1"/>
  <c r="D192" i="5"/>
  <c r="F192" i="5" s="1"/>
  <c r="D191" i="5"/>
  <c r="D187" i="5"/>
  <c r="P217" i="4"/>
  <c r="P211" i="4"/>
  <c r="P201" i="4"/>
  <c r="S201" i="4" s="1"/>
  <c r="P200" i="4"/>
  <c r="P199" i="4"/>
  <c r="Q195" i="4"/>
  <c r="P195" i="4"/>
  <c r="P193" i="4"/>
  <c r="P192" i="4"/>
  <c r="P191" i="4"/>
  <c r="Q190" i="4"/>
  <c r="Q189" i="4"/>
  <c r="P189" i="4"/>
  <c r="Q206" i="4"/>
  <c r="D216" i="5"/>
  <c r="D214" i="5"/>
  <c r="D212" i="5"/>
  <c r="D204" i="5"/>
  <c r="D202" i="5"/>
  <c r="D198" i="5"/>
  <c r="D194" i="5"/>
  <c r="E176" i="11"/>
  <c r="F176" i="11"/>
  <c r="H149" i="11"/>
  <c r="E149" i="11"/>
  <c r="F130" i="11"/>
  <c r="J130" i="11" s="1"/>
  <c r="E130" i="11"/>
  <c r="E103" i="11"/>
  <c r="H103" i="11"/>
  <c r="E60" i="11"/>
  <c r="F60" i="11"/>
  <c r="E101" i="9"/>
  <c r="E11" i="9"/>
  <c r="H31" i="11"/>
  <c r="H37" i="11"/>
  <c r="H41" i="11"/>
  <c r="H47" i="11"/>
  <c r="H74" i="11"/>
  <c r="H112" i="11"/>
  <c r="H126" i="11"/>
  <c r="H176" i="11"/>
  <c r="E29" i="11"/>
  <c r="F31" i="11"/>
  <c r="F39" i="11"/>
  <c r="H60" i="11"/>
  <c r="F68" i="11"/>
  <c r="H30" i="11"/>
  <c r="F126" i="11"/>
  <c r="F188" i="11"/>
  <c r="E172" i="11"/>
  <c r="H153" i="11"/>
  <c r="E153" i="11"/>
  <c r="E141" i="11"/>
  <c r="H141" i="11"/>
  <c r="E133" i="11"/>
  <c r="F133" i="11"/>
  <c r="H133" i="11"/>
  <c r="F121" i="11"/>
  <c r="F117" i="11"/>
  <c r="E117" i="11"/>
  <c r="H117" i="11"/>
  <c r="E107" i="11"/>
  <c r="E84" i="11"/>
  <c r="H77" i="11"/>
  <c r="E64" i="11"/>
  <c r="F64" i="11"/>
  <c r="H64" i="11"/>
  <c r="E163" i="11"/>
  <c r="H140" i="11"/>
  <c r="F115" i="11"/>
  <c r="E105" i="11"/>
  <c r="F78" i="11"/>
  <c r="F74" i="11"/>
  <c r="H50" i="11"/>
  <c r="F49" i="11"/>
  <c r="J49" i="11" s="1"/>
  <c r="E28" i="11"/>
  <c r="E23" i="11"/>
  <c r="R341" i="4"/>
  <c r="Q358" i="4"/>
  <c r="P358" i="4"/>
  <c r="S358" i="4" s="1"/>
  <c r="Q366" i="4"/>
  <c r="T366" i="4" s="1"/>
  <c r="P366" i="4"/>
  <c r="S366" i="4" s="1"/>
  <c r="Q374" i="4"/>
  <c r="P374" i="4"/>
  <c r="Q186" i="4"/>
  <c r="N186" i="4"/>
  <c r="P194" i="4"/>
  <c r="Q194" i="4"/>
  <c r="N194" i="4"/>
  <c r="R194" i="4" s="1"/>
  <c r="Q198" i="4"/>
  <c r="P198" i="4"/>
  <c r="Q202" i="4"/>
  <c r="P202" i="4"/>
  <c r="N202" i="4"/>
  <c r="R202" i="4" s="1"/>
  <c r="N210" i="4"/>
  <c r="P210" i="4"/>
  <c r="Q230" i="4"/>
  <c r="N230" i="4"/>
  <c r="N240" i="4"/>
  <c r="P240" i="4"/>
  <c r="Q256" i="4"/>
  <c r="N256" i="4"/>
  <c r="Q260" i="4"/>
  <c r="P260" i="4"/>
  <c r="S260" i="4" s="1"/>
  <c r="U260" i="4" s="1"/>
  <c r="Q264" i="4"/>
  <c r="N264" i="4"/>
  <c r="Q272" i="4"/>
  <c r="N272" i="4"/>
  <c r="Q280" i="4"/>
  <c r="N280" i="4"/>
  <c r="Q284" i="4"/>
  <c r="P284" i="4"/>
  <c r="Q292" i="4"/>
  <c r="P292" i="4"/>
  <c r="S292" i="4" s="1"/>
  <c r="U292" i="4" s="1"/>
  <c r="Q296" i="4"/>
  <c r="N296" i="4"/>
  <c r="Q300" i="4"/>
  <c r="P300" i="4"/>
  <c r="S300" i="4" s="1"/>
  <c r="Q308" i="4"/>
  <c r="P308" i="4"/>
  <c r="S308" i="4" s="1"/>
  <c r="U308" i="4" s="1"/>
  <c r="Q320" i="4"/>
  <c r="N320" i="4"/>
  <c r="Q324" i="4"/>
  <c r="P324" i="4"/>
  <c r="S324" i="4" s="1"/>
  <c r="U324" i="4" s="1"/>
  <c r="Q328" i="4"/>
  <c r="N328" i="4"/>
  <c r="Q232" i="4"/>
  <c r="N232" i="4"/>
  <c r="Q381" i="4"/>
  <c r="N381" i="4"/>
  <c r="R381" i="4" s="1"/>
  <c r="Q336" i="4"/>
  <c r="T336" i="4" s="1"/>
  <c r="P336" i="4"/>
  <c r="Q352" i="4"/>
  <c r="T352" i="4" s="1"/>
  <c r="P352" i="4"/>
  <c r="S352" i="4" s="1"/>
  <c r="U352" i="4" s="1"/>
  <c r="N360" i="4"/>
  <c r="P360" i="4"/>
  <c r="Q376" i="4"/>
  <c r="T376" i="4" s="1"/>
  <c r="P376" i="4"/>
  <c r="S376" i="4" s="1"/>
  <c r="Q188" i="4"/>
  <c r="N188" i="4"/>
  <c r="Q196" i="4"/>
  <c r="N196" i="4"/>
  <c r="Q204" i="4"/>
  <c r="N204" i="4"/>
  <c r="Q212" i="4"/>
  <c r="N212" i="4"/>
  <c r="R212" i="4" s="1"/>
  <c r="P212" i="4"/>
  <c r="N216" i="4"/>
  <c r="Q220" i="4"/>
  <c r="P220" i="4"/>
  <c r="Q363" i="4"/>
  <c r="N363" i="4"/>
  <c r="R363" i="4" s="1"/>
  <c r="Q339" i="4"/>
  <c r="P339" i="4"/>
  <c r="Q323" i="4"/>
  <c r="N323" i="4"/>
  <c r="R323" i="4" s="1"/>
  <c r="P323" i="4"/>
  <c r="P329" i="4"/>
  <c r="N339" i="4"/>
  <c r="R339" i="4" s="1"/>
  <c r="N345" i="4"/>
  <c r="N353" i="4"/>
  <c r="P377" i="4"/>
  <c r="Q346" i="4"/>
  <c r="Q371" i="4"/>
  <c r="Q297" i="4"/>
  <c r="Q329" i="4"/>
  <c r="Q353" i="4"/>
  <c r="Q377" i="4"/>
  <c r="Q384" i="4"/>
  <c r="P384" i="4"/>
  <c r="Q357" i="4"/>
  <c r="T357" i="4" s="1"/>
  <c r="P357" i="4"/>
  <c r="S357" i="4" s="1"/>
  <c r="Q347" i="4"/>
  <c r="P347" i="4"/>
  <c r="Q343" i="4"/>
  <c r="T343" i="4" s="1"/>
  <c r="P343" i="4"/>
  <c r="Q331" i="4"/>
  <c r="N331" i="4"/>
  <c r="R331" i="4" s="1"/>
  <c r="Q327" i="4"/>
  <c r="N327" i="4"/>
  <c r="Q319" i="4"/>
  <c r="N319" i="4"/>
  <c r="Q299" i="4"/>
  <c r="N299" i="4"/>
  <c r="Q382" i="4"/>
  <c r="Q375" i="4"/>
  <c r="Q369" i="4"/>
  <c r="Q225" i="4"/>
  <c r="Q223" i="4"/>
  <c r="D369" i="5"/>
  <c r="D365" i="5"/>
  <c r="D361" i="5"/>
  <c r="D353" i="5"/>
  <c r="D349" i="5"/>
  <c r="D345" i="5"/>
  <c r="G345" i="5" s="1"/>
  <c r="D337" i="5"/>
  <c r="D333" i="5"/>
  <c r="D325" i="5"/>
  <c r="G325" i="5" s="1"/>
  <c r="D321" i="5"/>
  <c r="D313" i="5"/>
  <c r="D309" i="5"/>
  <c r="D305" i="5"/>
  <c r="D301" i="5"/>
  <c r="D297" i="5"/>
  <c r="D293" i="5"/>
  <c r="G293" i="5" s="1"/>
  <c r="G292" i="5"/>
  <c r="D289" i="5"/>
  <c r="D285" i="5"/>
  <c r="D249" i="5"/>
  <c r="D245" i="5"/>
  <c r="D241" i="5"/>
  <c r="D237" i="5"/>
  <c r="D233" i="5"/>
  <c r="D229" i="5"/>
  <c r="D225" i="5"/>
  <c r="D221" i="5"/>
  <c r="D217" i="5"/>
  <c r="D213" i="5"/>
  <c r="D209" i="5"/>
  <c r="D205" i="5"/>
  <c r="D201" i="5"/>
  <c r="D197" i="5"/>
  <c r="G197" i="5" s="1"/>
  <c r="D193" i="5"/>
  <c r="D189" i="5"/>
  <c r="H25" i="11"/>
  <c r="C25" i="9"/>
  <c r="F25" i="11"/>
  <c r="H201" i="11"/>
  <c r="E201" i="11"/>
  <c r="H208" i="11"/>
  <c r="E207" i="11"/>
  <c r="F207" i="11"/>
  <c r="H207" i="11"/>
  <c r="E208" i="11"/>
  <c r="F208" i="11"/>
  <c r="C203" i="9"/>
  <c r="G115" i="9"/>
  <c r="F184" i="11"/>
  <c r="H184" i="11"/>
  <c r="E184" i="11"/>
  <c r="E123" i="11"/>
  <c r="F123" i="11"/>
  <c r="F90" i="11"/>
  <c r="H90" i="11"/>
  <c r="C63" i="11"/>
  <c r="E35" i="11"/>
  <c r="F35" i="11"/>
  <c r="H35" i="11"/>
  <c r="D146" i="9"/>
  <c r="E90" i="11"/>
  <c r="E102" i="11"/>
  <c r="H102" i="11"/>
  <c r="C53" i="11"/>
  <c r="E27" i="11"/>
  <c r="H27" i="11"/>
  <c r="G34" i="9"/>
  <c r="D34" i="9"/>
  <c r="G99" i="9"/>
  <c r="E99" i="9"/>
  <c r="D67" i="9"/>
  <c r="G67" i="9"/>
  <c r="E67" i="9"/>
  <c r="C179" i="11"/>
  <c r="E179" i="11" s="1"/>
  <c r="F160" i="11"/>
  <c r="H160" i="11"/>
  <c r="E152" i="11"/>
  <c r="H152" i="11"/>
  <c r="E136" i="11"/>
  <c r="F136" i="11"/>
  <c r="H92" i="11"/>
  <c r="F92" i="11"/>
  <c r="C42" i="11"/>
  <c r="E22" i="11"/>
  <c r="H22" i="11"/>
  <c r="G138" i="9"/>
  <c r="C199" i="9"/>
  <c r="D199" i="9" s="1"/>
  <c r="C195" i="9"/>
  <c r="E195" i="9" s="1"/>
  <c r="C183" i="9"/>
  <c r="E183" i="9" s="1"/>
  <c r="C179" i="9"/>
  <c r="E179" i="9" s="1"/>
  <c r="C175" i="9"/>
  <c r="E175" i="9" s="1"/>
  <c r="C167" i="9"/>
  <c r="E167" i="9" s="1"/>
  <c r="C163" i="9"/>
  <c r="E163" i="9" s="1"/>
  <c r="C159" i="9"/>
  <c r="E159" i="9" s="1"/>
  <c r="C151" i="9"/>
  <c r="E151" i="9" s="1"/>
  <c r="D145" i="9"/>
  <c r="C139" i="9"/>
  <c r="E139" i="9" s="1"/>
  <c r="C131" i="9"/>
  <c r="E131" i="9" s="1"/>
  <c r="C116" i="9"/>
  <c r="G116" i="9" s="1"/>
  <c r="C110" i="9"/>
  <c r="E110" i="9" s="1"/>
  <c r="C106" i="9"/>
  <c r="E106" i="9" s="1"/>
  <c r="C100" i="9"/>
  <c r="E100" i="9" s="1"/>
  <c r="E98" i="9"/>
  <c r="C96" i="9"/>
  <c r="E96" i="9" s="1"/>
  <c r="C94" i="9"/>
  <c r="E94" i="9" s="1"/>
  <c r="C84" i="9"/>
  <c r="E84" i="9" s="1"/>
  <c r="C78" i="9"/>
  <c r="C74" i="9"/>
  <c r="E74" i="9" s="1"/>
  <c r="C68" i="9"/>
  <c r="C62" i="9"/>
  <c r="E62" i="9" s="1"/>
  <c r="C52" i="9"/>
  <c r="E52" i="9" s="1"/>
  <c r="C46" i="9"/>
  <c r="E46" i="9" s="1"/>
  <c r="C36" i="9"/>
  <c r="E36" i="9" s="1"/>
  <c r="C30" i="9"/>
  <c r="C26" i="9"/>
  <c r="E26" i="9" s="1"/>
  <c r="C6" i="9"/>
  <c r="E6" i="9" s="1"/>
  <c r="F56" i="11"/>
  <c r="E56" i="11"/>
  <c r="E32" i="11"/>
  <c r="H186" i="11"/>
  <c r="F182" i="11"/>
  <c r="F174" i="11"/>
  <c r="I174" i="11" s="1"/>
  <c r="F167" i="11"/>
  <c r="H135" i="11"/>
  <c r="J135" i="11" s="1"/>
  <c r="F101" i="11"/>
  <c r="F66" i="11"/>
  <c r="G77" i="9"/>
  <c r="D141" i="9"/>
  <c r="E202" i="9"/>
  <c r="G170" i="9"/>
  <c r="G136" i="9"/>
  <c r="E136" i="9"/>
  <c r="D136" i="9"/>
  <c r="E113" i="9"/>
  <c r="D113" i="9"/>
  <c r="E97" i="9"/>
  <c r="D97" i="9"/>
  <c r="I83" i="11"/>
  <c r="E182" i="9"/>
  <c r="E206" i="9"/>
  <c r="G206" i="9"/>
  <c r="D206" i="9"/>
  <c r="E190" i="9"/>
  <c r="D190" i="9"/>
  <c r="G190" i="9"/>
  <c r="E126" i="9"/>
  <c r="G126" i="9"/>
  <c r="D98" i="9"/>
  <c r="G98" i="9"/>
  <c r="G53" i="9"/>
  <c r="C205" i="9"/>
  <c r="E205" i="9" s="1"/>
  <c r="C201" i="9"/>
  <c r="C193" i="9"/>
  <c r="E193" i="9" s="1"/>
  <c r="C189" i="9"/>
  <c r="E189" i="9" s="1"/>
  <c r="C187" i="9"/>
  <c r="C181" i="9"/>
  <c r="C177" i="9"/>
  <c r="E177" i="9" s="1"/>
  <c r="C173" i="9"/>
  <c r="C169" i="9"/>
  <c r="E169" i="9" s="1"/>
  <c r="C165" i="9"/>
  <c r="C161" i="9"/>
  <c r="E161" i="9" s="1"/>
  <c r="C157" i="9"/>
  <c r="D155" i="9"/>
  <c r="E145" i="9"/>
  <c r="C143" i="9"/>
  <c r="E143" i="9" s="1"/>
  <c r="C135" i="9"/>
  <c r="E135" i="9" s="1"/>
  <c r="C127" i="9"/>
  <c r="E125" i="9"/>
  <c r="D122" i="9"/>
  <c r="C120" i="9"/>
  <c r="E120" i="9" s="1"/>
  <c r="C118" i="9"/>
  <c r="C112" i="9"/>
  <c r="C104" i="9"/>
  <c r="C102" i="9"/>
  <c r="E102" i="9" s="1"/>
  <c r="C88" i="9"/>
  <c r="C86" i="9"/>
  <c r="E86" i="9" s="1"/>
  <c r="D84" i="9"/>
  <c r="C80" i="9"/>
  <c r="E80" i="9" s="1"/>
  <c r="C72" i="9"/>
  <c r="C70" i="9"/>
  <c r="E70" i="9" s="1"/>
  <c r="C64" i="9"/>
  <c r="C58" i="9"/>
  <c r="E58" i="9" s="1"/>
  <c r="C56" i="9"/>
  <c r="C54" i="9"/>
  <c r="E54" i="9" s="1"/>
  <c r="C48" i="9"/>
  <c r="E48" i="9" s="1"/>
  <c r="C42" i="9"/>
  <c r="E42" i="9" s="1"/>
  <c r="C40" i="9"/>
  <c r="C38" i="9"/>
  <c r="E38" i="9" s="1"/>
  <c r="E34" i="9"/>
  <c r="C32" i="9"/>
  <c r="C28" i="9"/>
  <c r="E28" i="9" s="1"/>
  <c r="H204" i="11"/>
  <c r="H203" i="11"/>
  <c r="E203" i="11"/>
  <c r="F203" i="11"/>
  <c r="H200" i="11"/>
  <c r="H199" i="11"/>
  <c r="E199" i="11"/>
  <c r="H196" i="11"/>
  <c r="E196" i="11"/>
  <c r="H195" i="11"/>
  <c r="F195" i="11"/>
  <c r="E195" i="11"/>
  <c r="F192" i="11"/>
  <c r="H192" i="11"/>
  <c r="E190" i="11"/>
  <c r="H189" i="11"/>
  <c r="E189" i="11"/>
  <c r="F189" i="11"/>
  <c r="E185" i="11"/>
  <c r="H185" i="11"/>
  <c r="F185" i="11"/>
  <c r="H181" i="11"/>
  <c r="E181" i="11"/>
  <c r="F181" i="11"/>
  <c r="E178" i="11"/>
  <c r="H178" i="11"/>
  <c r="E177" i="11"/>
  <c r="F177" i="11"/>
  <c r="H177" i="11"/>
  <c r="H173" i="11"/>
  <c r="F173" i="11"/>
  <c r="E173" i="11"/>
  <c r="F170" i="11"/>
  <c r="H170" i="11"/>
  <c r="E166" i="11"/>
  <c r="F166" i="11"/>
  <c r="E162" i="11"/>
  <c r="F162" i="11"/>
  <c r="H162" i="11"/>
  <c r="E158" i="11"/>
  <c r="F158" i="11"/>
  <c r="F155" i="11"/>
  <c r="F154" i="11"/>
  <c r="E154" i="11"/>
  <c r="F151" i="11"/>
  <c r="H151" i="11"/>
  <c r="F150" i="11"/>
  <c r="E150" i="11"/>
  <c r="H150" i="11"/>
  <c r="F146" i="11"/>
  <c r="E146" i="11"/>
  <c r="H144" i="11"/>
  <c r="E144" i="11"/>
  <c r="H143" i="11"/>
  <c r="F143" i="11"/>
  <c r="E143" i="11"/>
  <c r="E137" i="11"/>
  <c r="F137" i="11"/>
  <c r="H137" i="11"/>
  <c r="F134" i="11"/>
  <c r="E134" i="11"/>
  <c r="H134" i="11"/>
  <c r="E131" i="11"/>
  <c r="H131" i="11"/>
  <c r="F131" i="11"/>
  <c r="E128" i="11"/>
  <c r="F128" i="11"/>
  <c r="H128" i="11"/>
  <c r="E125" i="11"/>
  <c r="F125" i="11"/>
  <c r="E120" i="11"/>
  <c r="F120" i="11"/>
  <c r="F118" i="11"/>
  <c r="H118" i="11"/>
  <c r="E118" i="11"/>
  <c r="F114" i="11"/>
  <c r="E114" i="11"/>
  <c r="H114" i="11"/>
  <c r="H111" i="11"/>
  <c r="F111" i="11"/>
  <c r="E108" i="11"/>
  <c r="F108" i="11"/>
  <c r="H108" i="11"/>
  <c r="E104" i="11"/>
  <c r="F104" i="11"/>
  <c r="E100" i="11"/>
  <c r="F100" i="11"/>
  <c r="H100" i="11"/>
  <c r="F98" i="11"/>
  <c r="E98" i="11"/>
  <c r="H98" i="11"/>
  <c r="H95" i="11"/>
  <c r="F95" i="11"/>
  <c r="F94" i="11"/>
  <c r="H94" i="11"/>
  <c r="E94" i="11"/>
  <c r="F91" i="11"/>
  <c r="E91" i="11"/>
  <c r="E88" i="11"/>
  <c r="F88" i="11"/>
  <c r="H86" i="11"/>
  <c r="E86" i="11"/>
  <c r="E85" i="11"/>
  <c r="F85" i="11"/>
  <c r="H85" i="11"/>
  <c r="F82" i="11"/>
  <c r="E82" i="11"/>
  <c r="H82" i="11"/>
  <c r="H79" i="11"/>
  <c r="F79" i="11"/>
  <c r="E79" i="11"/>
  <c r="E76" i="11"/>
  <c r="H76" i="11"/>
  <c r="H73" i="11"/>
  <c r="E72" i="11"/>
  <c r="F72" i="11"/>
  <c r="E69" i="11"/>
  <c r="F69" i="11"/>
  <c r="H69" i="11"/>
  <c r="F65" i="11"/>
  <c r="E65" i="11"/>
  <c r="F61" i="11"/>
  <c r="E61" i="11"/>
  <c r="H61" i="11"/>
  <c r="F57" i="11"/>
  <c r="E57" i="11"/>
  <c r="E52" i="11"/>
  <c r="F52" i="11"/>
  <c r="H52" i="11"/>
  <c r="E51" i="11"/>
  <c r="H51" i="11"/>
  <c r="D44" i="11"/>
  <c r="E43" i="11"/>
  <c r="H43" i="11"/>
  <c r="E142" i="9"/>
  <c r="G142" i="9"/>
  <c r="E93" i="9"/>
  <c r="G93" i="9"/>
  <c r="D125" i="9"/>
  <c r="D93" i="9"/>
  <c r="D178" i="9"/>
  <c r="D108" i="9"/>
  <c r="G82" i="9"/>
  <c r="E89" i="9"/>
  <c r="C24" i="9"/>
  <c r="E24" i="9" s="1"/>
  <c r="F204" i="11"/>
  <c r="F200" i="11"/>
  <c r="F196" i="11"/>
  <c r="F190" i="11"/>
  <c r="E186" i="11"/>
  <c r="F186" i="11"/>
  <c r="E182" i="11"/>
  <c r="E174" i="11"/>
  <c r="E170" i="11"/>
  <c r="E167" i="11"/>
  <c r="H167" i="11"/>
  <c r="F163" i="11"/>
  <c r="H163" i="11"/>
  <c r="E159" i="11"/>
  <c r="H159" i="11"/>
  <c r="F159" i="11"/>
  <c r="E155" i="11"/>
  <c r="H155" i="11"/>
  <c r="E151" i="11"/>
  <c r="H147" i="11"/>
  <c r="E147" i="11"/>
  <c r="F144" i="11"/>
  <c r="E140" i="11"/>
  <c r="F138" i="11"/>
  <c r="E138" i="11"/>
  <c r="E135" i="11"/>
  <c r="E121" i="11"/>
  <c r="H115" i="11"/>
  <c r="E115" i="11"/>
  <c r="F109" i="11"/>
  <c r="E109" i="11"/>
  <c r="F105" i="11"/>
  <c r="E101" i="11"/>
  <c r="E95" i="11"/>
  <c r="H91" i="11"/>
  <c r="F86" i="11"/>
  <c r="E77" i="11"/>
  <c r="F77" i="11"/>
  <c r="E73" i="11"/>
  <c r="F73" i="11"/>
  <c r="E66" i="11"/>
  <c r="H66" i="11"/>
  <c r="E62" i="11"/>
  <c r="H62" i="11"/>
  <c r="E58" i="11"/>
  <c r="H58" i="11"/>
  <c r="E46" i="11"/>
  <c r="H46" i="11"/>
  <c r="H205" i="11"/>
  <c r="E205" i="11"/>
  <c r="F201" i="11"/>
  <c r="E197" i="11"/>
  <c r="H197" i="11"/>
  <c r="E193" i="11"/>
  <c r="H191" i="11"/>
  <c r="E191" i="11"/>
  <c r="F191" i="11"/>
  <c r="F187" i="11"/>
  <c r="H187" i="11"/>
  <c r="E187" i="11"/>
  <c r="H183" i="11"/>
  <c r="E183" i="11"/>
  <c r="F183" i="11"/>
  <c r="E175" i="11"/>
  <c r="F175" i="11"/>
  <c r="E171" i="11"/>
  <c r="F171" i="11"/>
  <c r="E168" i="11"/>
  <c r="F168" i="11"/>
  <c r="E164" i="11"/>
  <c r="F164" i="11"/>
  <c r="E160" i="11"/>
  <c r="E156" i="11"/>
  <c r="F156" i="11"/>
  <c r="F148" i="11"/>
  <c r="E145" i="11"/>
  <c r="F145" i="11"/>
  <c r="F141" i="11"/>
  <c r="F129" i="11"/>
  <c r="E129" i="11"/>
  <c r="F122" i="11"/>
  <c r="E119" i="11"/>
  <c r="H119" i="11"/>
  <c r="E116" i="11"/>
  <c r="F110" i="11"/>
  <c r="F106" i="11"/>
  <c r="F102" i="11"/>
  <c r="H99" i="11"/>
  <c r="E99" i="11"/>
  <c r="E96" i="11"/>
  <c r="E92" i="11"/>
  <c r="E89" i="11"/>
  <c r="H87" i="11"/>
  <c r="E87" i="11"/>
  <c r="E83" i="11"/>
  <c r="F70" i="11"/>
  <c r="F67" i="11"/>
  <c r="E59" i="11"/>
  <c r="E55" i="11"/>
  <c r="F48" i="11"/>
  <c r="E48" i="11"/>
  <c r="E206" i="11"/>
  <c r="F206" i="11"/>
  <c r="F202" i="11"/>
  <c r="E202" i="11"/>
  <c r="E198" i="11"/>
  <c r="F198" i="11"/>
  <c r="E194" i="11"/>
  <c r="F194" i="11"/>
  <c r="F180" i="11"/>
  <c r="E180" i="11"/>
  <c r="E165" i="11"/>
  <c r="H165" i="11"/>
  <c r="H161" i="11"/>
  <c r="E161" i="11"/>
  <c r="F142" i="11"/>
  <c r="E142" i="11"/>
  <c r="H139" i="11"/>
  <c r="E139" i="11"/>
  <c r="E127" i="11"/>
  <c r="H127" i="11"/>
  <c r="E113" i="11"/>
  <c r="F113" i="11"/>
  <c r="F97" i="11"/>
  <c r="E97" i="11"/>
  <c r="E93" i="11"/>
  <c r="F93" i="11"/>
  <c r="E81" i="11"/>
  <c r="F81" i="11"/>
  <c r="H75" i="11"/>
  <c r="E75" i="11"/>
  <c r="H71" i="11"/>
  <c r="E71" i="11"/>
  <c r="E40" i="11"/>
  <c r="F40" i="11"/>
  <c r="F36" i="11"/>
  <c r="E36" i="11"/>
  <c r="D124" i="11"/>
  <c r="E124" i="11" s="1"/>
  <c r="C124" i="9"/>
  <c r="E124" i="9" s="1"/>
  <c r="U290" i="4"/>
  <c r="U274" i="4"/>
  <c r="D372" i="5"/>
  <c r="I372" i="5" s="1"/>
  <c r="D368" i="5"/>
  <c r="D360" i="5"/>
  <c r="I360" i="5" s="1"/>
  <c r="D356" i="5"/>
  <c r="D352" i="5"/>
  <c r="I352" i="5" s="1"/>
  <c r="D344" i="5"/>
  <c r="D340" i="5"/>
  <c r="I340" i="5" s="1"/>
  <c r="D336" i="5"/>
  <c r="D332" i="5"/>
  <c r="E332" i="5" s="1"/>
  <c r="F329" i="5"/>
  <c r="D328" i="5"/>
  <c r="I328" i="5" s="1"/>
  <c r="D324" i="5"/>
  <c r="I324" i="5" s="1"/>
  <c r="D320" i="5"/>
  <c r="I320" i="5" s="1"/>
  <c r="D264" i="5"/>
  <c r="E264" i="5" s="1"/>
  <c r="D260" i="5"/>
  <c r="E260" i="5" s="1"/>
  <c r="D256" i="5"/>
  <c r="E256" i="5" s="1"/>
  <c r="D244" i="5"/>
  <c r="D232" i="5"/>
  <c r="E228" i="5"/>
  <c r="D208" i="5"/>
  <c r="E208" i="5" s="1"/>
  <c r="D188" i="5"/>
  <c r="E188" i="5" s="1"/>
  <c r="Q365" i="4"/>
  <c r="Q355" i="4"/>
  <c r="D234" i="5"/>
  <c r="D230" i="5"/>
  <c r="D226" i="5"/>
  <c r="J592" i="3"/>
  <c r="K592" i="3"/>
  <c r="J588" i="3"/>
  <c r="K588" i="3"/>
  <c r="J586" i="3"/>
  <c r="K586" i="3"/>
  <c r="J584" i="3"/>
  <c r="K584" i="3"/>
  <c r="J582" i="3"/>
  <c r="K582" i="3"/>
  <c r="J569" i="3"/>
  <c r="K569" i="3"/>
  <c r="J568" i="3"/>
  <c r="K568" i="3"/>
  <c r="J566" i="3"/>
  <c r="K566" i="3"/>
  <c r="H563" i="3"/>
  <c r="F563" i="3"/>
  <c r="K563" i="3"/>
  <c r="I563" i="3"/>
  <c r="J563" i="3"/>
  <c r="J554" i="3"/>
  <c r="K554" i="3"/>
  <c r="K551" i="3"/>
  <c r="J551" i="3"/>
  <c r="K533" i="3"/>
  <c r="J533" i="3"/>
  <c r="J529" i="3"/>
  <c r="K529" i="3"/>
  <c r="J527" i="3"/>
  <c r="K527" i="3"/>
  <c r="J521" i="3"/>
  <c r="K521" i="3"/>
  <c r="K519" i="3"/>
  <c r="J519" i="3"/>
  <c r="J516" i="3"/>
  <c r="K516" i="3"/>
  <c r="J514" i="3"/>
  <c r="K514" i="3"/>
  <c r="J512" i="3"/>
  <c r="K512" i="3"/>
  <c r="J509" i="3"/>
  <c r="K509" i="3"/>
  <c r="J508" i="3"/>
  <c r="K508" i="3"/>
  <c r="J506" i="3"/>
  <c r="K506" i="3"/>
  <c r="J503" i="3"/>
  <c r="K503" i="3"/>
  <c r="J502" i="3"/>
  <c r="K502" i="3"/>
  <c r="J488" i="3"/>
  <c r="K488" i="3"/>
  <c r="J486" i="3"/>
  <c r="K486" i="3"/>
  <c r="J484" i="3"/>
  <c r="K484" i="3"/>
  <c r="J482" i="3"/>
  <c r="K482" i="3"/>
  <c r="K476" i="3"/>
  <c r="J476" i="3"/>
  <c r="J472" i="3"/>
  <c r="K472" i="3"/>
  <c r="J468" i="3"/>
  <c r="K468" i="3"/>
  <c r="J466" i="3"/>
  <c r="K466" i="3"/>
  <c r="J465" i="3"/>
  <c r="K465" i="3"/>
  <c r="K463" i="3"/>
  <c r="J463" i="3"/>
  <c r="K457" i="3"/>
  <c r="J457" i="3"/>
  <c r="K453" i="3"/>
  <c r="J453" i="3"/>
  <c r="J452" i="3"/>
  <c r="K452" i="3"/>
  <c r="K451" i="3"/>
  <c r="J451" i="3"/>
  <c r="K449" i="3"/>
  <c r="J449" i="3"/>
  <c r="K443" i="3"/>
  <c r="J443" i="3"/>
  <c r="J439" i="3"/>
  <c r="K439" i="3"/>
  <c r="K433" i="3"/>
  <c r="J433" i="3"/>
  <c r="J431" i="3"/>
  <c r="K431" i="3"/>
  <c r="J430" i="3"/>
  <c r="K430" i="3"/>
  <c r="J428" i="3"/>
  <c r="K428" i="3"/>
  <c r="K423" i="3"/>
  <c r="J423" i="3"/>
  <c r="K419" i="3"/>
  <c r="J419" i="3"/>
  <c r="J417" i="3"/>
  <c r="K417" i="3"/>
  <c r="K413" i="3"/>
  <c r="J413" i="3"/>
  <c r="K407" i="3"/>
  <c r="J407" i="3"/>
  <c r="J405" i="3"/>
  <c r="K405" i="3"/>
  <c r="K403" i="3"/>
  <c r="J403" i="3"/>
  <c r="K401" i="3"/>
  <c r="J401" i="3"/>
  <c r="K399" i="3"/>
  <c r="J399" i="3"/>
  <c r="K397" i="3"/>
  <c r="J397" i="3"/>
  <c r="K395" i="3"/>
  <c r="J395" i="3"/>
  <c r="K393" i="3"/>
  <c r="J393" i="3"/>
  <c r="K391" i="3"/>
  <c r="J391" i="3"/>
  <c r="J382" i="3"/>
  <c r="K382" i="3"/>
  <c r="J381" i="3"/>
  <c r="K381" i="3"/>
  <c r="K378" i="3"/>
  <c r="J378" i="3"/>
  <c r="K372" i="3"/>
  <c r="J372" i="3"/>
  <c r="K572" i="3"/>
  <c r="J572" i="3"/>
  <c r="I570" i="3"/>
  <c r="K570" i="3"/>
  <c r="H570" i="3"/>
  <c r="F570" i="3"/>
  <c r="J570" i="3"/>
  <c r="J564" i="3"/>
  <c r="K564" i="3"/>
  <c r="J560" i="3"/>
  <c r="K560" i="3"/>
  <c r="J558" i="3"/>
  <c r="K558" i="3"/>
  <c r="J556" i="3"/>
  <c r="K556" i="3"/>
  <c r="J552" i="3"/>
  <c r="K552" i="3"/>
  <c r="J540" i="3"/>
  <c r="K540" i="3"/>
  <c r="K538" i="3"/>
  <c r="J538" i="3"/>
  <c r="J536" i="3"/>
  <c r="K536" i="3"/>
  <c r="J534" i="3"/>
  <c r="K534" i="3"/>
  <c r="J532" i="3"/>
  <c r="K532" i="3"/>
  <c r="K530" i="3"/>
  <c r="J530" i="3"/>
  <c r="J528" i="3"/>
  <c r="K528" i="3"/>
  <c r="J526" i="3"/>
  <c r="K526" i="3"/>
  <c r="K524" i="3"/>
  <c r="J524" i="3"/>
  <c r="K522" i="3"/>
  <c r="J522" i="3"/>
  <c r="J520" i="3"/>
  <c r="K520" i="3"/>
  <c r="J510" i="3"/>
  <c r="K510" i="3"/>
  <c r="J504" i="3"/>
  <c r="K504" i="3"/>
  <c r="K500" i="3"/>
  <c r="J500" i="3"/>
  <c r="K498" i="3"/>
  <c r="J498" i="3"/>
  <c r="K480" i="3"/>
  <c r="J480" i="3"/>
  <c r="K478" i="3"/>
  <c r="J478" i="3"/>
  <c r="J474" i="3"/>
  <c r="K474" i="3"/>
  <c r="J470" i="3"/>
  <c r="K470" i="3"/>
  <c r="J454" i="3"/>
  <c r="K454" i="3"/>
  <c r="J450" i="3"/>
  <c r="K450" i="3"/>
  <c r="J446" i="3"/>
  <c r="K446" i="3"/>
  <c r="K444" i="3"/>
  <c r="J444" i="3"/>
  <c r="J442" i="3"/>
  <c r="K442" i="3"/>
  <c r="J440" i="3"/>
  <c r="K440" i="3"/>
  <c r="J438" i="3"/>
  <c r="K438" i="3"/>
  <c r="J436" i="3"/>
  <c r="K436" i="3"/>
  <c r="J432" i="3"/>
  <c r="K432" i="3"/>
  <c r="J426" i="3"/>
  <c r="K426" i="3"/>
  <c r="J424" i="3"/>
  <c r="K424" i="3"/>
  <c r="J422" i="3"/>
  <c r="K422" i="3"/>
  <c r="J420" i="3"/>
  <c r="K420" i="3"/>
  <c r="J418" i="3"/>
  <c r="K418" i="3"/>
  <c r="J412" i="3"/>
  <c r="K412" i="3"/>
  <c r="J408" i="3"/>
  <c r="K408" i="3"/>
  <c r="J406" i="3"/>
  <c r="K406" i="3"/>
  <c r="J379" i="3"/>
  <c r="K379" i="3"/>
  <c r="J590" i="3"/>
  <c r="K590" i="3"/>
  <c r="J580" i="3"/>
  <c r="K580" i="3"/>
  <c r="J578" i="3"/>
  <c r="K578" i="3"/>
  <c r="H576" i="3"/>
  <c r="I576" i="3"/>
  <c r="F576" i="3"/>
  <c r="J576" i="3"/>
  <c r="K576" i="3"/>
  <c r="J574" i="3"/>
  <c r="K574" i="3"/>
  <c r="K573" i="3"/>
  <c r="J573" i="3"/>
  <c r="K571" i="3"/>
  <c r="J571" i="3"/>
  <c r="J562" i="3"/>
  <c r="K562" i="3"/>
  <c r="H550" i="3"/>
  <c r="F550" i="3"/>
  <c r="J550" i="3"/>
  <c r="K550" i="3"/>
  <c r="I550" i="3"/>
  <c r="J548" i="3"/>
  <c r="K548" i="3"/>
  <c r="J546" i="3"/>
  <c r="K546" i="3"/>
  <c r="H544" i="3"/>
  <c r="I544" i="3"/>
  <c r="F544" i="3"/>
  <c r="J544" i="3"/>
  <c r="K544" i="3"/>
  <c r="J542" i="3"/>
  <c r="K542" i="3"/>
  <c r="K539" i="3"/>
  <c r="J539" i="3"/>
  <c r="K531" i="3"/>
  <c r="J531" i="3"/>
  <c r="K525" i="3"/>
  <c r="J525" i="3"/>
  <c r="K523" i="3"/>
  <c r="J523" i="3"/>
  <c r="J518" i="3"/>
  <c r="K518" i="3"/>
  <c r="J501" i="3"/>
  <c r="K501" i="3"/>
  <c r="J499" i="3"/>
  <c r="K499" i="3"/>
  <c r="J496" i="3"/>
  <c r="I496" i="3"/>
  <c r="K496" i="3"/>
  <c r="J494" i="3"/>
  <c r="K494" i="3"/>
  <c r="J492" i="3"/>
  <c r="K492" i="3"/>
  <c r="J490" i="3"/>
  <c r="K490" i="3"/>
  <c r="J481" i="3"/>
  <c r="K481" i="3"/>
  <c r="K479" i="3"/>
  <c r="J479" i="3"/>
  <c r="K477" i="3"/>
  <c r="J477" i="3"/>
  <c r="J464" i="3"/>
  <c r="K464" i="3"/>
  <c r="J462" i="3"/>
  <c r="K462" i="3"/>
  <c r="J460" i="3"/>
  <c r="K460" i="3"/>
  <c r="J458" i="3"/>
  <c r="K458" i="3"/>
  <c r="J456" i="3"/>
  <c r="K456" i="3"/>
  <c r="J448" i="3"/>
  <c r="K448" i="3"/>
  <c r="K445" i="3"/>
  <c r="J445" i="3"/>
  <c r="J434" i="3"/>
  <c r="K434" i="3"/>
  <c r="J416" i="3"/>
  <c r="K416" i="3"/>
  <c r="J414" i="3"/>
  <c r="K414" i="3"/>
  <c r="J410" i="3"/>
  <c r="K410" i="3"/>
  <c r="J404" i="3"/>
  <c r="K404" i="3"/>
  <c r="J402" i="3"/>
  <c r="K402" i="3"/>
  <c r="J400" i="3"/>
  <c r="K400" i="3"/>
  <c r="J398" i="3"/>
  <c r="K398" i="3"/>
  <c r="J396" i="3"/>
  <c r="K396" i="3"/>
  <c r="J394" i="3"/>
  <c r="K394" i="3"/>
  <c r="J392" i="3"/>
  <c r="K392" i="3"/>
  <c r="J390" i="3"/>
  <c r="K390" i="3"/>
  <c r="J388" i="3"/>
  <c r="K388" i="3"/>
  <c r="J386" i="3"/>
  <c r="K386" i="3"/>
  <c r="J384" i="3"/>
  <c r="K384" i="3"/>
  <c r="K368" i="3"/>
  <c r="J368" i="3"/>
  <c r="K593" i="3"/>
  <c r="J593" i="3"/>
  <c r="K591" i="3"/>
  <c r="J591" i="3"/>
  <c r="K589" i="3"/>
  <c r="J589" i="3"/>
  <c r="K587" i="3"/>
  <c r="J587" i="3"/>
  <c r="K585" i="3"/>
  <c r="J585" i="3"/>
  <c r="K583" i="3"/>
  <c r="J583" i="3"/>
  <c r="K581" i="3"/>
  <c r="J581" i="3"/>
  <c r="K579" i="3"/>
  <c r="J579" i="3"/>
  <c r="F579" i="3"/>
  <c r="I579" i="3"/>
  <c r="H579" i="3"/>
  <c r="K577" i="3"/>
  <c r="J577" i="3"/>
  <c r="K575" i="3"/>
  <c r="J575" i="3"/>
  <c r="K567" i="3"/>
  <c r="J567" i="3"/>
  <c r="K565" i="3"/>
  <c r="J565" i="3"/>
  <c r="K561" i="3"/>
  <c r="J561" i="3"/>
  <c r="I559" i="3"/>
  <c r="K559" i="3"/>
  <c r="H559" i="3"/>
  <c r="J559" i="3"/>
  <c r="F559" i="3"/>
  <c r="K557" i="3"/>
  <c r="J557" i="3"/>
  <c r="K555" i="3"/>
  <c r="J555" i="3"/>
  <c r="K553" i="3"/>
  <c r="J553" i="3"/>
  <c r="K549" i="3"/>
  <c r="J549" i="3"/>
  <c r="K547" i="3"/>
  <c r="J547" i="3"/>
  <c r="K545" i="3"/>
  <c r="J545" i="3"/>
  <c r="K543" i="3"/>
  <c r="J543" i="3"/>
  <c r="K541" i="3"/>
  <c r="J541" i="3"/>
  <c r="K537" i="3"/>
  <c r="J537" i="3"/>
  <c r="K535" i="3"/>
  <c r="J535" i="3"/>
  <c r="K517" i="3"/>
  <c r="J517" i="3"/>
  <c r="K515" i="3"/>
  <c r="J515" i="3"/>
  <c r="K513" i="3"/>
  <c r="J513" i="3"/>
  <c r="K511" i="3"/>
  <c r="J511" i="3"/>
  <c r="K507" i="3"/>
  <c r="J507" i="3"/>
  <c r="K505" i="3"/>
  <c r="J505" i="3"/>
  <c r="K497" i="3"/>
  <c r="J497" i="3"/>
  <c r="K495" i="3"/>
  <c r="J495" i="3"/>
  <c r="K493" i="3"/>
  <c r="J493" i="3"/>
  <c r="K491" i="3"/>
  <c r="J491" i="3"/>
  <c r="K489" i="3"/>
  <c r="J489" i="3"/>
  <c r="K487" i="3"/>
  <c r="J487" i="3"/>
  <c r="K485" i="3"/>
  <c r="J485" i="3"/>
  <c r="K483" i="3"/>
  <c r="J483" i="3"/>
  <c r="K475" i="3"/>
  <c r="J475" i="3"/>
  <c r="K473" i="3"/>
  <c r="J473" i="3"/>
  <c r="K471" i="3"/>
  <c r="J471" i="3"/>
  <c r="K469" i="3"/>
  <c r="J469" i="3"/>
  <c r="K467" i="3"/>
  <c r="J467" i="3"/>
  <c r="K461" i="3"/>
  <c r="J461" i="3"/>
  <c r="K459" i="3"/>
  <c r="J459" i="3"/>
  <c r="K455" i="3"/>
  <c r="J455" i="3"/>
  <c r="K447" i="3"/>
  <c r="J447" i="3"/>
  <c r="K441" i="3"/>
  <c r="J441" i="3"/>
  <c r="K437" i="3"/>
  <c r="J437" i="3"/>
  <c r="K435" i="3"/>
  <c r="J435" i="3"/>
  <c r="K429" i="3"/>
  <c r="J429" i="3"/>
  <c r="K427" i="3"/>
  <c r="J427" i="3"/>
  <c r="K425" i="3"/>
  <c r="J425" i="3"/>
  <c r="K421" i="3"/>
  <c r="J421" i="3"/>
  <c r="K415" i="3"/>
  <c r="J415" i="3"/>
  <c r="K411" i="3"/>
  <c r="J411" i="3"/>
  <c r="K409" i="3"/>
  <c r="J409" i="3"/>
  <c r="K389" i="3"/>
  <c r="J389" i="3"/>
  <c r="K387" i="3"/>
  <c r="J387" i="3"/>
  <c r="K385" i="3"/>
  <c r="J385" i="3"/>
  <c r="K383" i="3"/>
  <c r="J383" i="3"/>
  <c r="J377" i="3"/>
  <c r="K377" i="3"/>
  <c r="K370" i="3"/>
  <c r="J370" i="3"/>
  <c r="J380" i="3"/>
  <c r="K380" i="3"/>
  <c r="K376" i="3"/>
  <c r="J376" i="3"/>
  <c r="K374" i="3"/>
  <c r="J374" i="3"/>
  <c r="K350" i="3"/>
  <c r="J350" i="3"/>
  <c r="J348" i="3"/>
  <c r="K348" i="3"/>
  <c r="K346" i="3"/>
  <c r="J346" i="3"/>
  <c r="J342" i="3"/>
  <c r="K342" i="3"/>
  <c r="K336" i="3"/>
  <c r="J336" i="3"/>
  <c r="J322" i="3"/>
  <c r="K322" i="3"/>
  <c r="K306" i="3"/>
  <c r="J306" i="3"/>
  <c r="J304" i="3"/>
  <c r="K304" i="3"/>
  <c r="J300" i="3"/>
  <c r="K300" i="3"/>
  <c r="J298" i="3"/>
  <c r="K298" i="3"/>
  <c r="K296" i="3"/>
  <c r="J296" i="3"/>
  <c r="J294" i="3"/>
  <c r="K294" i="3"/>
  <c r="J292" i="3"/>
  <c r="K292" i="3"/>
  <c r="J290" i="3"/>
  <c r="K290" i="3"/>
  <c r="K288" i="3"/>
  <c r="J288" i="3"/>
  <c r="J284" i="3"/>
  <c r="K284" i="3"/>
  <c r="J282" i="3"/>
  <c r="K282" i="3"/>
  <c r="J280" i="3"/>
  <c r="K280" i="3"/>
  <c r="K274" i="3"/>
  <c r="J274" i="3"/>
  <c r="J268" i="3"/>
  <c r="K268" i="3"/>
  <c r="J266" i="3"/>
  <c r="K266" i="3"/>
  <c r="J264" i="3"/>
  <c r="K264" i="3"/>
  <c r="K262" i="3"/>
  <c r="J262" i="3"/>
  <c r="J260" i="3"/>
  <c r="K260" i="3"/>
  <c r="K258" i="3"/>
  <c r="J258" i="3"/>
  <c r="J254" i="3"/>
  <c r="K254" i="3"/>
  <c r="J250" i="3"/>
  <c r="K250" i="3"/>
  <c r="J244" i="3"/>
  <c r="K244" i="3"/>
  <c r="K242" i="3"/>
  <c r="J242" i="3"/>
  <c r="K238" i="3"/>
  <c r="J238" i="3"/>
  <c r="K236" i="3"/>
  <c r="J236" i="3"/>
  <c r="K232" i="3"/>
  <c r="J232" i="3"/>
  <c r="J230" i="3"/>
  <c r="K230" i="3"/>
  <c r="K224" i="3"/>
  <c r="J224" i="3"/>
  <c r="J220" i="3"/>
  <c r="K220" i="3"/>
  <c r="K216" i="3"/>
  <c r="J216" i="3"/>
  <c r="K212" i="3"/>
  <c r="J212" i="3"/>
  <c r="J210" i="3"/>
  <c r="K210" i="3"/>
  <c r="J206" i="3"/>
  <c r="K206" i="3"/>
  <c r="J202" i="3"/>
  <c r="K202" i="3"/>
  <c r="J188" i="3"/>
  <c r="K188" i="3"/>
  <c r="K366" i="3"/>
  <c r="J366" i="3"/>
  <c r="K364" i="3"/>
  <c r="J364" i="3"/>
  <c r="K360" i="3"/>
  <c r="J360" i="3"/>
  <c r="J358" i="3"/>
  <c r="K358" i="3"/>
  <c r="J352" i="3"/>
  <c r="K352" i="3"/>
  <c r="K349" i="3"/>
  <c r="J349" i="3"/>
  <c r="J344" i="3"/>
  <c r="K344" i="3"/>
  <c r="J340" i="3"/>
  <c r="K340" i="3"/>
  <c r="K338" i="3"/>
  <c r="J338" i="3"/>
  <c r="J334" i="3"/>
  <c r="K334" i="3"/>
  <c r="J332" i="3"/>
  <c r="K332" i="3"/>
  <c r="K330" i="3"/>
  <c r="J330" i="3"/>
  <c r="K328" i="3"/>
  <c r="J328" i="3"/>
  <c r="K326" i="3"/>
  <c r="J326" i="3"/>
  <c r="K325" i="3"/>
  <c r="J325" i="3"/>
  <c r="K324" i="3"/>
  <c r="J324" i="3"/>
  <c r="J320" i="3"/>
  <c r="K320" i="3"/>
  <c r="J318" i="3"/>
  <c r="K318" i="3"/>
  <c r="K316" i="3"/>
  <c r="J316" i="3"/>
  <c r="K314" i="3"/>
  <c r="J314" i="3"/>
  <c r="K312" i="3"/>
  <c r="J312" i="3"/>
  <c r="K310" i="3"/>
  <c r="J310" i="3"/>
  <c r="K308" i="3"/>
  <c r="J308" i="3"/>
  <c r="K307" i="3"/>
  <c r="J307" i="3"/>
  <c r="J301" i="3"/>
  <c r="K301" i="3"/>
  <c r="K299" i="3"/>
  <c r="J299" i="3"/>
  <c r="K297" i="3"/>
  <c r="J297" i="3"/>
  <c r="K295" i="3"/>
  <c r="J295" i="3"/>
  <c r="K293" i="3"/>
  <c r="J293" i="3"/>
  <c r="K291" i="3"/>
  <c r="J291" i="3"/>
  <c r="K289" i="3"/>
  <c r="J289" i="3"/>
  <c r="J285" i="3"/>
  <c r="K285" i="3"/>
  <c r="K283" i="3"/>
  <c r="J283" i="3"/>
  <c r="K281" i="3"/>
  <c r="J281" i="3"/>
  <c r="J278" i="3"/>
  <c r="K278" i="3"/>
  <c r="J276" i="3"/>
  <c r="K276" i="3"/>
  <c r="J272" i="3"/>
  <c r="K272" i="3"/>
  <c r="K270" i="3"/>
  <c r="J270" i="3"/>
  <c r="K256" i="3"/>
  <c r="J256" i="3"/>
  <c r="J252" i="3"/>
  <c r="K252" i="3"/>
  <c r="K248" i="3"/>
  <c r="J248" i="3"/>
  <c r="K246" i="3"/>
  <c r="J246" i="3"/>
  <c r="J240" i="3"/>
  <c r="K240" i="3"/>
  <c r="J234" i="3"/>
  <c r="K234" i="3"/>
  <c r="K228" i="3"/>
  <c r="J228" i="3"/>
  <c r="J226" i="3"/>
  <c r="K226" i="3"/>
  <c r="K222" i="3"/>
  <c r="J222" i="3"/>
  <c r="J221" i="3"/>
  <c r="K221" i="3"/>
  <c r="K218" i="3"/>
  <c r="J218" i="3"/>
  <c r="J208" i="3"/>
  <c r="K208" i="3"/>
  <c r="K204" i="3"/>
  <c r="J204" i="3"/>
  <c r="J200" i="3"/>
  <c r="K200" i="3"/>
  <c r="K198" i="3"/>
  <c r="J198" i="3"/>
  <c r="K196" i="3"/>
  <c r="J196" i="3"/>
  <c r="K194" i="3"/>
  <c r="J194" i="3"/>
  <c r="J193" i="3"/>
  <c r="K193" i="3"/>
  <c r="J192" i="3"/>
  <c r="K192" i="3"/>
  <c r="K190" i="3"/>
  <c r="J190" i="3"/>
  <c r="J186" i="3"/>
  <c r="K186" i="3"/>
  <c r="J373" i="3"/>
  <c r="K373" i="3"/>
  <c r="K371" i="3"/>
  <c r="J371" i="3"/>
  <c r="K369" i="3"/>
  <c r="J369" i="3"/>
  <c r="K367" i="3"/>
  <c r="J367" i="3"/>
  <c r="K365" i="3"/>
  <c r="J365" i="3"/>
  <c r="K363" i="3"/>
  <c r="J363" i="3"/>
  <c r="J361" i="3"/>
  <c r="K361" i="3"/>
  <c r="K351" i="3"/>
  <c r="J351" i="3"/>
  <c r="J347" i="3"/>
  <c r="K347" i="3"/>
  <c r="K339" i="3"/>
  <c r="J339" i="3"/>
  <c r="K337" i="3"/>
  <c r="J337" i="3"/>
  <c r="K331" i="3"/>
  <c r="J331" i="3"/>
  <c r="K329" i="3"/>
  <c r="J329" i="3"/>
  <c r="J327" i="3"/>
  <c r="K327" i="3"/>
  <c r="K317" i="3"/>
  <c r="J317" i="3"/>
  <c r="J315" i="3"/>
  <c r="K315" i="3"/>
  <c r="K313" i="3"/>
  <c r="J313" i="3"/>
  <c r="K311" i="3"/>
  <c r="J311" i="3"/>
  <c r="K309" i="3"/>
  <c r="J309" i="3"/>
  <c r="J275" i="3"/>
  <c r="K275" i="3"/>
  <c r="J271" i="3"/>
  <c r="K271" i="3"/>
  <c r="K263" i="3"/>
  <c r="J263" i="3"/>
  <c r="J259" i="3"/>
  <c r="K259" i="3"/>
  <c r="J257" i="3"/>
  <c r="K257" i="3"/>
  <c r="J249" i="3"/>
  <c r="K249" i="3"/>
  <c r="J247" i="3"/>
  <c r="K247" i="3"/>
  <c r="J243" i="3"/>
  <c r="K243" i="3"/>
  <c r="J239" i="3"/>
  <c r="K239" i="3"/>
  <c r="J237" i="3"/>
  <c r="K237" i="3"/>
  <c r="J233" i="3"/>
  <c r="K233" i="3"/>
  <c r="K229" i="3"/>
  <c r="J229" i="3"/>
  <c r="K225" i="3"/>
  <c r="J225" i="3"/>
  <c r="J223" i="3"/>
  <c r="K223" i="3"/>
  <c r="K219" i="3"/>
  <c r="J219" i="3"/>
  <c r="K217" i="3"/>
  <c r="J217" i="3"/>
  <c r="J215" i="3"/>
  <c r="K215" i="3"/>
  <c r="J213" i="3"/>
  <c r="K213" i="3"/>
  <c r="J205" i="3"/>
  <c r="K205" i="3"/>
  <c r="K199" i="3"/>
  <c r="J199" i="3"/>
  <c r="K197" i="3"/>
  <c r="J197" i="3"/>
  <c r="J195" i="3"/>
  <c r="K195" i="3"/>
  <c r="K191" i="3"/>
  <c r="J191" i="3"/>
  <c r="J375" i="3"/>
  <c r="K375" i="3"/>
  <c r="K362" i="3"/>
  <c r="J362" i="3"/>
  <c r="K359" i="3"/>
  <c r="J359" i="3"/>
  <c r="J357" i="3"/>
  <c r="K357" i="3"/>
  <c r="J356" i="3"/>
  <c r="K356" i="3"/>
  <c r="J355" i="3"/>
  <c r="K355" i="3"/>
  <c r="J354" i="3"/>
  <c r="K354" i="3"/>
  <c r="J353" i="3"/>
  <c r="K353" i="3"/>
  <c r="J345" i="3"/>
  <c r="K345" i="3"/>
  <c r="J343" i="3"/>
  <c r="K343" i="3"/>
  <c r="J341" i="3"/>
  <c r="K341" i="3"/>
  <c r="J335" i="3"/>
  <c r="K335" i="3"/>
  <c r="J333" i="3"/>
  <c r="K333" i="3"/>
  <c r="K323" i="3"/>
  <c r="J323" i="3"/>
  <c r="J321" i="3"/>
  <c r="K321" i="3"/>
  <c r="J319" i="3"/>
  <c r="K319" i="3"/>
  <c r="J305" i="3"/>
  <c r="K305" i="3"/>
  <c r="J303" i="3"/>
  <c r="K303" i="3"/>
  <c r="J302" i="3"/>
  <c r="K302" i="3"/>
  <c r="J287" i="3"/>
  <c r="K287" i="3"/>
  <c r="J286" i="3"/>
  <c r="K286" i="3"/>
  <c r="K279" i="3"/>
  <c r="J279" i="3"/>
  <c r="J277" i="3"/>
  <c r="K277" i="3"/>
  <c r="K273" i="3"/>
  <c r="J273" i="3"/>
  <c r="K269" i="3"/>
  <c r="J269" i="3"/>
  <c r="K267" i="3"/>
  <c r="J267" i="3"/>
  <c r="K265" i="3"/>
  <c r="J265" i="3"/>
  <c r="J261" i="3"/>
  <c r="K261" i="3"/>
  <c r="K255" i="3"/>
  <c r="J255" i="3"/>
  <c r="J253" i="3"/>
  <c r="K253" i="3"/>
  <c r="K251" i="3"/>
  <c r="J251" i="3"/>
  <c r="K245" i="3"/>
  <c r="J245" i="3"/>
  <c r="J241" i="3"/>
  <c r="K241" i="3"/>
  <c r="J235" i="3"/>
  <c r="K235" i="3"/>
  <c r="J231" i="3"/>
  <c r="K231" i="3"/>
  <c r="J227" i="3"/>
  <c r="K227" i="3"/>
  <c r="K214" i="3"/>
  <c r="J214" i="3"/>
  <c r="K211" i="3"/>
  <c r="J211" i="3"/>
  <c r="J209" i="3"/>
  <c r="K209" i="3"/>
  <c r="K207" i="3"/>
  <c r="J207" i="3"/>
  <c r="K203" i="3"/>
  <c r="J203" i="3"/>
  <c r="J201" i="3"/>
  <c r="K201" i="3"/>
  <c r="K189" i="3"/>
  <c r="J189" i="3"/>
  <c r="J187" i="3"/>
  <c r="K187" i="3"/>
  <c r="N546" i="4"/>
  <c r="R546" i="4" s="1"/>
  <c r="Q546" i="4"/>
  <c r="P546" i="4"/>
  <c r="N542" i="4"/>
  <c r="R542" i="4" s="1"/>
  <c r="P542" i="4"/>
  <c r="Q542" i="4"/>
  <c r="Q538" i="4"/>
  <c r="P538" i="4"/>
  <c r="N538" i="4"/>
  <c r="R538" i="4" s="1"/>
  <c r="Q528" i="4"/>
  <c r="P528" i="4"/>
  <c r="N528" i="4"/>
  <c r="R528" i="4" s="1"/>
  <c r="Q524" i="4"/>
  <c r="N524" i="4"/>
  <c r="R524" i="4" s="1"/>
  <c r="P524" i="4"/>
  <c r="P518" i="4"/>
  <c r="Q518" i="4"/>
  <c r="N518" i="4"/>
  <c r="R518" i="4" s="1"/>
  <c r="Q508" i="4"/>
  <c r="P508" i="4"/>
  <c r="N508" i="4"/>
  <c r="R508" i="4" s="1"/>
  <c r="P502" i="4"/>
  <c r="N502" i="4"/>
  <c r="R502" i="4" s="1"/>
  <c r="Q502" i="4"/>
  <c r="P496" i="4"/>
  <c r="Q496" i="4"/>
  <c r="N496" i="4"/>
  <c r="R496" i="4" s="1"/>
  <c r="Q488" i="4"/>
  <c r="P488" i="4"/>
  <c r="N488" i="4"/>
  <c r="R488" i="4" s="1"/>
  <c r="P482" i="4"/>
  <c r="N482" i="4"/>
  <c r="R482" i="4" s="1"/>
  <c r="Q482" i="4"/>
  <c r="Q476" i="4"/>
  <c r="P476" i="4"/>
  <c r="N476" i="4"/>
  <c r="R476" i="4" s="1"/>
  <c r="P474" i="4"/>
  <c r="N474" i="4"/>
  <c r="R474" i="4" s="1"/>
  <c r="Q474" i="4"/>
  <c r="Q470" i="4"/>
  <c r="P470" i="4"/>
  <c r="N470" i="4"/>
  <c r="R470" i="4" s="1"/>
  <c r="P464" i="4"/>
  <c r="Q464" i="4"/>
  <c r="N464" i="4"/>
  <c r="R464" i="4" s="1"/>
  <c r="Q456" i="4"/>
  <c r="P456" i="4"/>
  <c r="N456" i="4"/>
  <c r="R456" i="4" s="1"/>
  <c r="Q435" i="4"/>
  <c r="T435" i="4" s="1"/>
  <c r="Q424" i="4"/>
  <c r="P424" i="4"/>
  <c r="N424" i="4"/>
  <c r="R424" i="4" s="1"/>
  <c r="N552" i="4"/>
  <c r="R552" i="4" s="1"/>
  <c r="Q552" i="4"/>
  <c r="P552" i="4"/>
  <c r="P548" i="4"/>
  <c r="Q548" i="4"/>
  <c r="N548" i="4"/>
  <c r="R548" i="4" s="1"/>
  <c r="P534" i="4"/>
  <c r="Q534" i="4"/>
  <c r="N534" i="4"/>
  <c r="R534" i="4" s="1"/>
  <c r="N520" i="4"/>
  <c r="R520" i="4" s="1"/>
  <c r="P520" i="4"/>
  <c r="Q520" i="4"/>
  <c r="Q516" i="4"/>
  <c r="N516" i="4"/>
  <c r="R516" i="4" s="1"/>
  <c r="P516" i="4"/>
  <c r="Q514" i="4"/>
  <c r="N514" i="4"/>
  <c r="Q504" i="4"/>
  <c r="P504" i="4"/>
  <c r="N504" i="4"/>
  <c r="R504" i="4" s="1"/>
  <c r="P498" i="4"/>
  <c r="N498" i="4"/>
  <c r="R498" i="4" s="1"/>
  <c r="Q498" i="4"/>
  <c r="Q478" i="4"/>
  <c r="N478" i="4"/>
  <c r="R478" i="4" s="1"/>
  <c r="Q468" i="4"/>
  <c r="P468" i="4"/>
  <c r="N468" i="4"/>
  <c r="R468" i="4" s="1"/>
  <c r="P448" i="4"/>
  <c r="Q448" i="4"/>
  <c r="N448" i="4"/>
  <c r="R448" i="4" s="1"/>
  <c r="P440" i="4"/>
  <c r="Q440" i="4"/>
  <c r="N440" i="4"/>
  <c r="R440" i="4" s="1"/>
  <c r="Q436" i="4"/>
  <c r="P436" i="4"/>
  <c r="N436" i="4"/>
  <c r="R436" i="4" s="1"/>
  <c r="P434" i="4"/>
  <c r="N434" i="4"/>
  <c r="R434" i="4" s="1"/>
  <c r="Q434" i="4"/>
  <c r="Q432" i="4"/>
  <c r="P432" i="4"/>
  <c r="N432" i="4"/>
  <c r="R432" i="4" s="1"/>
  <c r="Q404" i="4"/>
  <c r="P404" i="4"/>
  <c r="N404" i="4"/>
  <c r="R404" i="4" s="1"/>
  <c r="Q554" i="4"/>
  <c r="P554" i="4"/>
  <c r="N554" i="4"/>
  <c r="R554" i="4" s="1"/>
  <c r="Q544" i="4"/>
  <c r="N544" i="4"/>
  <c r="R544" i="4" s="1"/>
  <c r="P544" i="4"/>
  <c r="N540" i="4"/>
  <c r="R540" i="4" s="1"/>
  <c r="Q540" i="4"/>
  <c r="P540" i="4"/>
  <c r="N530" i="4"/>
  <c r="R530" i="4" s="1"/>
  <c r="Q530" i="4"/>
  <c r="P530" i="4"/>
  <c r="Q512" i="4"/>
  <c r="P512" i="4"/>
  <c r="N512" i="4"/>
  <c r="R512" i="4" s="1"/>
  <c r="Q500" i="4"/>
  <c r="P500" i="4"/>
  <c r="N500" i="4"/>
  <c r="R500" i="4" s="1"/>
  <c r="Q492" i="4"/>
  <c r="P492" i="4"/>
  <c r="N492" i="4"/>
  <c r="R492" i="4" s="1"/>
  <c r="P490" i="4"/>
  <c r="N490" i="4"/>
  <c r="R490" i="4" s="1"/>
  <c r="Q490" i="4"/>
  <c r="Q486" i="4"/>
  <c r="P486" i="4"/>
  <c r="N486" i="4"/>
  <c r="R486" i="4" s="1"/>
  <c r="P480" i="4"/>
  <c r="Q480" i="4"/>
  <c r="N480" i="4"/>
  <c r="R480" i="4" s="1"/>
  <c r="Q472" i="4"/>
  <c r="P472" i="4"/>
  <c r="N472" i="4"/>
  <c r="R472" i="4" s="1"/>
  <c r="P466" i="4"/>
  <c r="N466" i="4"/>
  <c r="R466" i="4" s="1"/>
  <c r="Q466" i="4"/>
  <c r="Q460" i="4"/>
  <c r="P460" i="4"/>
  <c r="N460" i="4"/>
  <c r="R460" i="4" s="1"/>
  <c r="P458" i="4"/>
  <c r="N458" i="4"/>
  <c r="R458" i="4" s="1"/>
  <c r="Q458" i="4"/>
  <c r="P454" i="4"/>
  <c r="N454" i="4"/>
  <c r="R454" i="4" s="1"/>
  <c r="Q454" i="4"/>
  <c r="P450" i="4"/>
  <c r="Q450" i="4"/>
  <c r="N450" i="4"/>
  <c r="R450" i="4" s="1"/>
  <c r="P444" i="4"/>
  <c r="Q444" i="4"/>
  <c r="N444" i="4"/>
  <c r="R444" i="4" s="1"/>
  <c r="P430" i="4"/>
  <c r="N430" i="4"/>
  <c r="R430" i="4" s="1"/>
  <c r="Q430" i="4"/>
  <c r="Q410" i="4"/>
  <c r="P410" i="4"/>
  <c r="N410" i="4"/>
  <c r="R410" i="4" s="1"/>
  <c r="Q550" i="4"/>
  <c r="N550" i="4"/>
  <c r="R550" i="4" s="1"/>
  <c r="P550" i="4"/>
  <c r="N536" i="4"/>
  <c r="R536" i="4" s="1"/>
  <c r="P536" i="4"/>
  <c r="Q536" i="4"/>
  <c r="P532" i="4"/>
  <c r="Q532" i="4"/>
  <c r="N532" i="4"/>
  <c r="R532" i="4" s="1"/>
  <c r="N526" i="4"/>
  <c r="R526" i="4" s="1"/>
  <c r="Q526" i="4"/>
  <c r="P526" i="4"/>
  <c r="N522" i="4"/>
  <c r="R522" i="4" s="1"/>
  <c r="P522" i="4"/>
  <c r="Q522" i="4"/>
  <c r="P510" i="4"/>
  <c r="Q510" i="4"/>
  <c r="N510" i="4"/>
  <c r="R510" i="4" s="1"/>
  <c r="P506" i="4"/>
  <c r="Q506" i="4"/>
  <c r="N506" i="4"/>
  <c r="R506" i="4" s="1"/>
  <c r="Q494" i="4"/>
  <c r="P494" i="4"/>
  <c r="N494" i="4"/>
  <c r="R494" i="4" s="1"/>
  <c r="Q484" i="4"/>
  <c r="P484" i="4"/>
  <c r="N484" i="4"/>
  <c r="R484" i="4" s="1"/>
  <c r="Q462" i="4"/>
  <c r="P462" i="4"/>
  <c r="N462" i="4"/>
  <c r="R462" i="4" s="1"/>
  <c r="Q452" i="4"/>
  <c r="P452" i="4"/>
  <c r="N452" i="4"/>
  <c r="R452" i="4" s="1"/>
  <c r="Q442" i="4"/>
  <c r="P442" i="4"/>
  <c r="N442" i="4"/>
  <c r="R442" i="4" s="1"/>
  <c r="Q438" i="4"/>
  <c r="P438" i="4"/>
  <c r="N438" i="4"/>
  <c r="R438" i="4" s="1"/>
  <c r="Q414" i="4"/>
  <c r="P414" i="4"/>
  <c r="N414" i="4"/>
  <c r="R414" i="4" s="1"/>
  <c r="P408" i="4"/>
  <c r="Q408" i="4"/>
  <c r="N408" i="4"/>
  <c r="R408" i="4" s="1"/>
  <c r="E24" i="11"/>
  <c r="F24" i="11"/>
  <c r="H24" i="11"/>
  <c r="E20" i="11"/>
  <c r="F20" i="11"/>
  <c r="H20" i="11"/>
  <c r="E19" i="11"/>
  <c r="F19" i="11"/>
  <c r="H19" i="11"/>
  <c r="E18" i="11"/>
  <c r="H18" i="11"/>
  <c r="F18" i="11"/>
  <c r="E17" i="11"/>
  <c r="F17" i="11"/>
  <c r="H17" i="11"/>
  <c r="G16" i="9"/>
  <c r="H16" i="11"/>
  <c r="E16" i="11"/>
  <c r="F16" i="11"/>
  <c r="E15" i="11"/>
  <c r="H15" i="11"/>
  <c r="F15" i="11"/>
  <c r="F13" i="11"/>
  <c r="E13" i="11"/>
  <c r="H13" i="11"/>
  <c r="E14" i="11"/>
  <c r="H14" i="11"/>
  <c r="F14" i="11"/>
  <c r="E12" i="11"/>
  <c r="H12" i="11"/>
  <c r="F12" i="11"/>
  <c r="G11" i="9"/>
  <c r="D11" i="9"/>
  <c r="E11" i="11"/>
  <c r="F11" i="11"/>
  <c r="H11" i="11"/>
  <c r="H10" i="11"/>
  <c r="E10" i="11"/>
  <c r="F10" i="11"/>
  <c r="F9" i="11"/>
  <c r="E9" i="11"/>
  <c r="H9" i="11"/>
  <c r="F8" i="11"/>
  <c r="E8" i="11"/>
  <c r="H8" i="11"/>
  <c r="E7" i="11"/>
  <c r="H7" i="11"/>
  <c r="F7" i="11"/>
  <c r="H6" i="11"/>
  <c r="E6" i="11"/>
  <c r="F6" i="11"/>
  <c r="E5" i="11"/>
  <c r="F5" i="11"/>
  <c r="H5" i="11"/>
  <c r="F4" i="11"/>
  <c r="H4" i="11"/>
  <c r="E4" i="11"/>
  <c r="E3" i="11"/>
  <c r="F3" i="11"/>
  <c r="H3" i="11"/>
  <c r="F2" i="11"/>
  <c r="H2" i="11"/>
  <c r="E2" i="11"/>
  <c r="E460" i="9" l="1"/>
  <c r="D459" i="9"/>
  <c r="E469" i="9"/>
  <c r="D476" i="9"/>
  <c r="E476" i="9"/>
  <c r="E508" i="9"/>
  <c r="L477" i="11"/>
  <c r="N477" i="11" s="1"/>
  <c r="E462" i="9"/>
  <c r="D469" i="9"/>
  <c r="D508" i="9"/>
  <c r="L485" i="11"/>
  <c r="N485" i="11" s="1"/>
  <c r="D460" i="9"/>
  <c r="D480" i="9"/>
  <c r="D490" i="9"/>
  <c r="E480" i="9"/>
  <c r="J503" i="11"/>
  <c r="I503" i="11"/>
  <c r="I469" i="11"/>
  <c r="I509" i="11"/>
  <c r="J509" i="11"/>
  <c r="J460" i="11"/>
  <c r="L460" i="11" s="1"/>
  <c r="N460" i="11" s="1"/>
  <c r="F648" i="5"/>
  <c r="I687" i="5"/>
  <c r="S661" i="4"/>
  <c r="E673" i="5"/>
  <c r="V652" i="4"/>
  <c r="W652" i="4" s="1"/>
  <c r="E492" i="9"/>
  <c r="E500" i="9"/>
  <c r="E472" i="9"/>
  <c r="D472" i="9"/>
  <c r="D496" i="9"/>
  <c r="D504" i="9"/>
  <c r="K469" i="11"/>
  <c r="M469" i="11" s="1"/>
  <c r="J473" i="11"/>
  <c r="E474" i="9"/>
  <c r="D474" i="9"/>
  <c r="D482" i="9"/>
  <c r="E496" i="9"/>
  <c r="E504" i="9"/>
  <c r="K460" i="11"/>
  <c r="M460" i="11" s="1"/>
  <c r="T679" i="4"/>
  <c r="T643" i="4"/>
  <c r="T650" i="4"/>
  <c r="S650" i="4"/>
  <c r="S679" i="4"/>
  <c r="U679" i="4" s="1"/>
  <c r="I657" i="5"/>
  <c r="E431" i="8"/>
  <c r="M431" i="8" s="1"/>
  <c r="D431" i="8"/>
  <c r="L431" i="8" s="1"/>
  <c r="D352" i="8"/>
  <c r="L352" i="8" s="1"/>
  <c r="E352" i="8"/>
  <c r="M352" i="8" s="1"/>
  <c r="E332" i="8"/>
  <c r="M332" i="8" s="1"/>
  <c r="D332" i="8"/>
  <c r="L332" i="8" s="1"/>
  <c r="E300" i="8"/>
  <c r="M300" i="8" s="1"/>
  <c r="D300" i="8"/>
  <c r="L300" i="8" s="1"/>
  <c r="D312" i="8"/>
  <c r="L312" i="8" s="1"/>
  <c r="E312" i="8"/>
  <c r="M312" i="8" s="1"/>
  <c r="D417" i="8"/>
  <c r="L417" i="8" s="1"/>
  <c r="E417" i="8"/>
  <c r="M417" i="8" s="1"/>
  <c r="D455" i="8"/>
  <c r="L455" i="8" s="1"/>
  <c r="E455" i="8"/>
  <c r="M455" i="8" s="1"/>
  <c r="D432" i="8"/>
  <c r="L432" i="8" s="1"/>
  <c r="E432" i="8"/>
  <c r="M432" i="8" s="1"/>
  <c r="E356" i="8"/>
  <c r="M356" i="8" s="1"/>
  <c r="D356" i="8"/>
  <c r="L356" i="8" s="1"/>
  <c r="G338" i="9"/>
  <c r="E442" i="9"/>
  <c r="G443" i="8" s="1"/>
  <c r="E415" i="9"/>
  <c r="G416" i="8" s="1"/>
  <c r="E431" i="9"/>
  <c r="G432" i="8" s="1"/>
  <c r="D357" i="8"/>
  <c r="L357" i="8" s="1"/>
  <c r="E357" i="8"/>
  <c r="M357" i="8" s="1"/>
  <c r="E389" i="8"/>
  <c r="M389" i="8" s="1"/>
  <c r="D389" i="8"/>
  <c r="L389" i="8" s="1"/>
  <c r="G327" i="9"/>
  <c r="D418" i="8"/>
  <c r="L418" i="8" s="1"/>
  <c r="E418" i="8"/>
  <c r="M418" i="8" s="1"/>
  <c r="D333" i="8"/>
  <c r="L333" i="8" s="1"/>
  <c r="E333" i="8"/>
  <c r="M333" i="8" s="1"/>
  <c r="D338" i="8"/>
  <c r="L338" i="8" s="1"/>
  <c r="E338" i="8"/>
  <c r="M338" i="8" s="1"/>
  <c r="D425" i="8"/>
  <c r="L425" i="8" s="1"/>
  <c r="E425" i="8"/>
  <c r="M425" i="8" s="1"/>
  <c r="D454" i="8"/>
  <c r="L454" i="8" s="1"/>
  <c r="E454" i="8"/>
  <c r="M454" i="8" s="1"/>
  <c r="D413" i="8"/>
  <c r="L413" i="8" s="1"/>
  <c r="E413" i="8"/>
  <c r="M413" i="8" s="1"/>
  <c r="D299" i="8"/>
  <c r="L299" i="8" s="1"/>
  <c r="E299" i="8"/>
  <c r="M299" i="8" s="1"/>
  <c r="G322" i="9"/>
  <c r="D343" i="8"/>
  <c r="L343" i="8" s="1"/>
  <c r="E343" i="8"/>
  <c r="M343" i="8" s="1"/>
  <c r="D346" i="8"/>
  <c r="L346" i="8" s="1"/>
  <c r="E346" i="8"/>
  <c r="M346" i="8" s="1"/>
  <c r="E426" i="9"/>
  <c r="G427" i="8" s="1"/>
  <c r="E454" i="9"/>
  <c r="G455" i="8" s="1"/>
  <c r="D415" i="9"/>
  <c r="F416" i="8" s="1"/>
  <c r="D431" i="9"/>
  <c r="F432" i="8" s="1"/>
  <c r="D439" i="9"/>
  <c r="F440" i="8" s="1"/>
  <c r="D447" i="9"/>
  <c r="F448" i="8" s="1"/>
  <c r="E417" i="9"/>
  <c r="G418" i="8" s="1"/>
  <c r="D430" i="9"/>
  <c r="F431" i="8" s="1"/>
  <c r="D442" i="9"/>
  <c r="F443" i="8" s="1"/>
  <c r="D458" i="9"/>
  <c r="F459" i="8" s="1"/>
  <c r="D327" i="8"/>
  <c r="L327" i="8" s="1"/>
  <c r="E327" i="8"/>
  <c r="M327" i="8" s="1"/>
  <c r="D319" i="8"/>
  <c r="L319" i="8" s="1"/>
  <c r="E319" i="8"/>
  <c r="M319" i="8" s="1"/>
  <c r="K331" i="11"/>
  <c r="M331" i="11" s="1"/>
  <c r="H332" i="8" s="1"/>
  <c r="D297" i="8"/>
  <c r="L297" i="8" s="1"/>
  <c r="E297" i="8"/>
  <c r="M297" i="8" s="1"/>
  <c r="E421" i="8"/>
  <c r="M421" i="8" s="1"/>
  <c r="D421" i="8"/>
  <c r="L421" i="8" s="1"/>
  <c r="E437" i="8"/>
  <c r="M437" i="8" s="1"/>
  <c r="D437" i="8"/>
  <c r="L437" i="8" s="1"/>
  <c r="E451" i="8"/>
  <c r="M451" i="8" s="1"/>
  <c r="D451" i="8"/>
  <c r="L451" i="8" s="1"/>
  <c r="D388" i="8"/>
  <c r="L388" i="8" s="1"/>
  <c r="E388" i="8"/>
  <c r="M388" i="8" s="1"/>
  <c r="D457" i="8"/>
  <c r="L457" i="8" s="1"/>
  <c r="E457" i="8"/>
  <c r="M457" i="8" s="1"/>
  <c r="G448" i="9"/>
  <c r="D450" i="8"/>
  <c r="L450" i="8" s="1"/>
  <c r="E450" i="8"/>
  <c r="M450" i="8" s="1"/>
  <c r="D435" i="8"/>
  <c r="L435" i="8" s="1"/>
  <c r="E435" i="8"/>
  <c r="M435" i="8" s="1"/>
  <c r="D426" i="8"/>
  <c r="L426" i="8" s="1"/>
  <c r="E426" i="8"/>
  <c r="M426" i="8" s="1"/>
  <c r="E430" i="8"/>
  <c r="M430" i="8" s="1"/>
  <c r="D430" i="8"/>
  <c r="L430" i="8" s="1"/>
  <c r="D458" i="8"/>
  <c r="L458" i="8" s="1"/>
  <c r="E458" i="8"/>
  <c r="M458" i="8" s="1"/>
  <c r="D298" i="8"/>
  <c r="L298" i="8" s="1"/>
  <c r="E298" i="8"/>
  <c r="M298" i="8" s="1"/>
  <c r="D354" i="8"/>
  <c r="L354" i="8" s="1"/>
  <c r="E354" i="8"/>
  <c r="M354" i="8" s="1"/>
  <c r="E348" i="8"/>
  <c r="M348" i="8" s="1"/>
  <c r="D348" i="8"/>
  <c r="L348" i="8" s="1"/>
  <c r="D331" i="8"/>
  <c r="L331" i="8" s="1"/>
  <c r="E331" i="8"/>
  <c r="M331" i="8" s="1"/>
  <c r="D325" i="8"/>
  <c r="L325" i="8" s="1"/>
  <c r="E325" i="8"/>
  <c r="M325" i="8" s="1"/>
  <c r="D416" i="8"/>
  <c r="L416" i="8" s="1"/>
  <c r="E416" i="8"/>
  <c r="M416" i="8" s="1"/>
  <c r="D313" i="8"/>
  <c r="L313" i="8" s="1"/>
  <c r="E313" i="8"/>
  <c r="M313" i="8" s="1"/>
  <c r="D427" i="8"/>
  <c r="L427" i="8" s="1"/>
  <c r="E427" i="8"/>
  <c r="M427" i="8" s="1"/>
  <c r="D443" i="8"/>
  <c r="L443" i="8" s="1"/>
  <c r="E443" i="8"/>
  <c r="M443" i="8" s="1"/>
  <c r="D396" i="8"/>
  <c r="L396" i="8" s="1"/>
  <c r="E396" i="8"/>
  <c r="M396" i="8" s="1"/>
  <c r="D434" i="8"/>
  <c r="L434" i="8" s="1"/>
  <c r="E434" i="8"/>
  <c r="M434" i="8" s="1"/>
  <c r="D446" i="8"/>
  <c r="L446" i="8" s="1"/>
  <c r="E446" i="8"/>
  <c r="M446" i="8" s="1"/>
  <c r="E440" i="8"/>
  <c r="M440" i="8" s="1"/>
  <c r="D440" i="8"/>
  <c r="L440" i="8" s="1"/>
  <c r="E439" i="9"/>
  <c r="G440" i="8" s="1"/>
  <c r="D448" i="9"/>
  <c r="F449" i="8" s="1"/>
  <c r="E326" i="8"/>
  <c r="M326" i="8" s="1"/>
  <c r="D326" i="8"/>
  <c r="L326" i="8" s="1"/>
  <c r="E334" i="8"/>
  <c r="M334" i="8" s="1"/>
  <c r="D334" i="8"/>
  <c r="L334" i="8" s="1"/>
  <c r="D419" i="8"/>
  <c r="L419" i="8" s="1"/>
  <c r="E419" i="8"/>
  <c r="M419" i="8" s="1"/>
  <c r="D429" i="8"/>
  <c r="L429" i="8" s="1"/>
  <c r="E429" i="8"/>
  <c r="M429" i="8" s="1"/>
  <c r="D459" i="8"/>
  <c r="L459" i="8" s="1"/>
  <c r="E459" i="8"/>
  <c r="M459" i="8" s="1"/>
  <c r="D394" i="8"/>
  <c r="L394" i="8" s="1"/>
  <c r="E394" i="8"/>
  <c r="M394" i="8" s="1"/>
  <c r="D345" i="8"/>
  <c r="L345" i="8" s="1"/>
  <c r="E345" i="8"/>
  <c r="M345" i="8" s="1"/>
  <c r="D442" i="8"/>
  <c r="L442" i="8" s="1"/>
  <c r="E442" i="8"/>
  <c r="M442" i="8" s="1"/>
  <c r="D433" i="8"/>
  <c r="L433" i="8" s="1"/>
  <c r="E433" i="8"/>
  <c r="M433" i="8" s="1"/>
  <c r="D448" i="8"/>
  <c r="L448" i="8" s="1"/>
  <c r="E448" i="8"/>
  <c r="M448" i="8" s="1"/>
  <c r="E296" i="8"/>
  <c r="M296" i="8" s="1"/>
  <c r="D296" i="8"/>
  <c r="L296" i="8" s="1"/>
  <c r="G339" i="9"/>
  <c r="E336" i="8"/>
  <c r="M336" i="8" s="1"/>
  <c r="D336" i="8"/>
  <c r="L336" i="8" s="1"/>
  <c r="E322" i="8"/>
  <c r="M322" i="8" s="1"/>
  <c r="D322" i="8"/>
  <c r="L322" i="8" s="1"/>
  <c r="I401" i="11"/>
  <c r="E418" i="9"/>
  <c r="G419" i="8" s="1"/>
  <c r="E428" i="9"/>
  <c r="G429" i="8" s="1"/>
  <c r="D417" i="9"/>
  <c r="F418" i="8" s="1"/>
  <c r="D424" i="9"/>
  <c r="F425" i="8" s="1"/>
  <c r="J455" i="11"/>
  <c r="E330" i="8"/>
  <c r="M330" i="8" s="1"/>
  <c r="D330" i="8"/>
  <c r="L330" i="8" s="1"/>
  <c r="D395" i="9"/>
  <c r="F396" i="8" s="1"/>
  <c r="E347" i="9"/>
  <c r="G348" i="8" s="1"/>
  <c r="E331" i="9"/>
  <c r="G332" i="8" s="1"/>
  <c r="E339" i="9"/>
  <c r="G340" i="8" s="1"/>
  <c r="D350" i="8"/>
  <c r="L350" i="8" s="1"/>
  <c r="E350" i="8"/>
  <c r="M350" i="8" s="1"/>
  <c r="D414" i="8"/>
  <c r="L414" i="8" s="1"/>
  <c r="E414" i="8"/>
  <c r="M414" i="8" s="1"/>
  <c r="D307" i="8"/>
  <c r="L307" i="8" s="1"/>
  <c r="E307" i="8"/>
  <c r="M307" i="8" s="1"/>
  <c r="E349" i="8"/>
  <c r="M349" i="8" s="1"/>
  <c r="D349" i="8"/>
  <c r="L349" i="8" s="1"/>
  <c r="D439" i="8"/>
  <c r="L439" i="8" s="1"/>
  <c r="E439" i="8"/>
  <c r="M439" i="8" s="1"/>
  <c r="D453" i="8"/>
  <c r="L453" i="8" s="1"/>
  <c r="E453" i="8"/>
  <c r="M453" i="8" s="1"/>
  <c r="I437" i="11"/>
  <c r="D329" i="8"/>
  <c r="L329" i="8" s="1"/>
  <c r="E329" i="8"/>
  <c r="M329" i="8" s="1"/>
  <c r="J457" i="11"/>
  <c r="J453" i="11"/>
  <c r="E445" i="8"/>
  <c r="M445" i="8" s="1"/>
  <c r="D445" i="8"/>
  <c r="L445" i="8" s="1"/>
  <c r="D438" i="8"/>
  <c r="L438" i="8" s="1"/>
  <c r="E438" i="8"/>
  <c r="M438" i="8" s="1"/>
  <c r="D424" i="8"/>
  <c r="L424" i="8" s="1"/>
  <c r="E424" i="8"/>
  <c r="M424" i="8" s="1"/>
  <c r="S556" i="4"/>
  <c r="G340" i="9"/>
  <c r="F579" i="5"/>
  <c r="V567" i="4"/>
  <c r="W567" i="4" s="1"/>
  <c r="G523" i="5"/>
  <c r="I540" i="5"/>
  <c r="E600" i="5"/>
  <c r="E620" i="5"/>
  <c r="S531" i="4"/>
  <c r="S519" i="4"/>
  <c r="I553" i="5"/>
  <c r="E523" i="5"/>
  <c r="T507" i="4"/>
  <c r="E508" i="5"/>
  <c r="E576" i="5"/>
  <c r="F600" i="5"/>
  <c r="I541" i="5"/>
  <c r="T531" i="4"/>
  <c r="T594" i="4"/>
  <c r="E529" i="5"/>
  <c r="T519" i="4"/>
  <c r="E553" i="5"/>
  <c r="G529" i="5"/>
  <c r="I576" i="5"/>
  <c r="T561" i="4"/>
  <c r="I508" i="5"/>
  <c r="G536" i="5"/>
  <c r="G576" i="5"/>
  <c r="I600" i="5"/>
  <c r="S641" i="4"/>
  <c r="I529" i="5"/>
  <c r="S598" i="4"/>
  <c r="S503" i="4"/>
  <c r="U503" i="4" s="1"/>
  <c r="T601" i="4"/>
  <c r="J372" i="11"/>
  <c r="J440" i="11"/>
  <c r="I440" i="11"/>
  <c r="S604" i="4"/>
  <c r="S594" i="4"/>
  <c r="E675" i="5"/>
  <c r="E656" i="5"/>
  <c r="F681" i="5"/>
  <c r="T661" i="4"/>
  <c r="S649" i="4"/>
  <c r="U649" i="4" s="1"/>
  <c r="T677" i="4"/>
  <c r="T649" i="4"/>
  <c r="I432" i="11"/>
  <c r="S497" i="4"/>
  <c r="F476" i="5"/>
  <c r="F551" i="5"/>
  <c r="I548" i="5"/>
  <c r="F625" i="5"/>
  <c r="F621" i="5"/>
  <c r="I538" i="5"/>
  <c r="F559" i="5"/>
  <c r="E570" i="5"/>
  <c r="I545" i="5"/>
  <c r="T564" i="4"/>
  <c r="F570" i="5"/>
  <c r="T513" i="4"/>
  <c r="T505" i="4"/>
  <c r="G517" i="5"/>
  <c r="I625" i="5"/>
  <c r="E538" i="5"/>
  <c r="G570" i="5"/>
  <c r="E549" i="5"/>
  <c r="I525" i="5"/>
  <c r="S625" i="4"/>
  <c r="U625" i="4" s="1"/>
  <c r="I509" i="5"/>
  <c r="T572" i="4"/>
  <c r="S579" i="4"/>
  <c r="I496" i="5"/>
  <c r="G509" i="5"/>
  <c r="G559" i="5"/>
  <c r="I536" i="5"/>
  <c r="S559" i="4"/>
  <c r="U559" i="4" s="1"/>
  <c r="S583" i="4"/>
  <c r="U583" i="4" s="1"/>
  <c r="I486" i="5"/>
  <c r="E548" i="5"/>
  <c r="T583" i="4"/>
  <c r="E496" i="5"/>
  <c r="F509" i="5"/>
  <c r="E588" i="5"/>
  <c r="I549" i="5"/>
  <c r="S553" i="4"/>
  <c r="U553" i="4" s="1"/>
  <c r="F518" i="5"/>
  <c r="R572" i="4"/>
  <c r="T579" i="4"/>
  <c r="F536" i="5"/>
  <c r="S631" i="4"/>
  <c r="U631" i="4" s="1"/>
  <c r="D287" i="9"/>
  <c r="J241" i="11"/>
  <c r="D197" i="9"/>
  <c r="G186" i="9"/>
  <c r="D188" i="9"/>
  <c r="G287" i="9"/>
  <c r="I233" i="11"/>
  <c r="E255" i="9"/>
  <c r="D186" i="9"/>
  <c r="E188" i="9"/>
  <c r="I212" i="11"/>
  <c r="D274" i="9"/>
  <c r="J209" i="11"/>
  <c r="G105" i="9"/>
  <c r="D82" i="9"/>
  <c r="E166" i="9"/>
  <c r="G90" i="9"/>
  <c r="D170" i="9"/>
  <c r="D77" i="9"/>
  <c r="I112" i="11"/>
  <c r="J37" i="11"/>
  <c r="E31" i="9"/>
  <c r="G140" i="9"/>
  <c r="G119" i="9"/>
  <c r="E18" i="9"/>
  <c r="E105" i="9"/>
  <c r="D45" i="9"/>
  <c r="E109" i="9"/>
  <c r="E129" i="9"/>
  <c r="E146" i="9"/>
  <c r="J50" i="11"/>
  <c r="I121" i="11"/>
  <c r="E39" i="9"/>
  <c r="D144" i="9"/>
  <c r="I169" i="11"/>
  <c r="D39" i="9"/>
  <c r="E45" i="9"/>
  <c r="G89" i="9"/>
  <c r="D121" i="9"/>
  <c r="T369" i="4"/>
  <c r="T308" i="4"/>
  <c r="E262" i="5"/>
  <c r="S234" i="4"/>
  <c r="S348" i="4"/>
  <c r="U348" i="4" s="1"/>
  <c r="S268" i="4"/>
  <c r="J140" i="11"/>
  <c r="J47" i="11"/>
  <c r="E157" i="11"/>
  <c r="J279" i="11"/>
  <c r="I308" i="11"/>
  <c r="J441" i="11"/>
  <c r="I294" i="11"/>
  <c r="I408" i="11"/>
  <c r="J461" i="11"/>
  <c r="K461" i="11" s="1"/>
  <c r="M461" i="11" s="1"/>
  <c r="J432" i="11"/>
  <c r="K432" i="11" s="1"/>
  <c r="M432" i="11" s="1"/>
  <c r="H433" i="8" s="1"/>
  <c r="J116" i="11"/>
  <c r="I312" i="11"/>
  <c r="I400" i="11"/>
  <c r="I453" i="11"/>
  <c r="U545" i="4"/>
  <c r="V545" i="4"/>
  <c r="T284" i="4"/>
  <c r="T358" i="4"/>
  <c r="S191" i="4"/>
  <c r="U191" i="4" s="1"/>
  <c r="S211" i="4"/>
  <c r="T400" i="4"/>
  <c r="S322" i="4"/>
  <c r="U322" i="4" s="1"/>
  <c r="T344" i="4"/>
  <c r="S334" i="4"/>
  <c r="U334" i="4" s="1"/>
  <c r="T455" i="4"/>
  <c r="S547" i="4"/>
  <c r="T558" i="4"/>
  <c r="T626" i="4"/>
  <c r="T463" i="4"/>
  <c r="S389" i="4"/>
  <c r="T322" i="4"/>
  <c r="T547" i="4"/>
  <c r="S576" i="4"/>
  <c r="T580" i="4"/>
  <c r="S586" i="4"/>
  <c r="U586" i="4" s="1"/>
  <c r="T612" i="4"/>
  <c r="S350" i="4"/>
  <c r="U350" i="4" s="1"/>
  <c r="S602" i="4"/>
  <c r="U602" i="4" s="1"/>
  <c r="T631" i="4"/>
  <c r="S403" i="4"/>
  <c r="S276" i="4"/>
  <c r="U276" i="4" s="1"/>
  <c r="S400" i="4"/>
  <c r="U400" i="4" s="1"/>
  <c r="S236" i="4"/>
  <c r="U236" i="4" s="1"/>
  <c r="T350" i="4"/>
  <c r="T576" i="4"/>
  <c r="T586" i="4"/>
  <c r="T602" i="4"/>
  <c r="V602" i="4" s="1"/>
  <c r="W602" i="4" s="1"/>
  <c r="X602" i="4" s="1"/>
  <c r="T655" i="4"/>
  <c r="T623" i="4"/>
  <c r="S612" i="4"/>
  <c r="S463" i="4"/>
  <c r="U463" i="4" s="1"/>
  <c r="U661" i="4"/>
  <c r="F786" i="5"/>
  <c r="E674" i="5"/>
  <c r="T662" i="4"/>
  <c r="T707" i="4"/>
  <c r="T719" i="4"/>
  <c r="G717" i="5"/>
  <c r="T714" i="4"/>
  <c r="T766" i="4"/>
  <c r="I820" i="5"/>
  <c r="S710" i="4"/>
  <c r="I731" i="5"/>
  <c r="E798" i="5"/>
  <c r="G798" i="5"/>
  <c r="G770" i="5"/>
  <c r="F717" i="5"/>
  <c r="S706" i="4"/>
  <c r="S814" i="4"/>
  <c r="I770" i="5"/>
  <c r="T786" i="4"/>
  <c r="S838" i="4"/>
  <c r="S798" i="4"/>
  <c r="T687" i="4"/>
  <c r="T710" i="4"/>
  <c r="F798" i="5"/>
  <c r="F770" i="5"/>
  <c r="G786" i="5"/>
  <c r="E664" i="5"/>
  <c r="G841" i="5"/>
  <c r="F820" i="5"/>
  <c r="T814" i="4"/>
  <c r="T838" i="4"/>
  <c r="T676" i="4"/>
  <c r="I673" i="5"/>
  <c r="S662" i="4"/>
  <c r="L457" i="11"/>
  <c r="N457" i="11" s="1"/>
  <c r="I458" i="8" s="1"/>
  <c r="K457" i="11"/>
  <c r="M457" i="11" s="1"/>
  <c r="H458" i="8" s="1"/>
  <c r="K453" i="11"/>
  <c r="M453" i="11" s="1"/>
  <c r="H454" i="8" s="1"/>
  <c r="L453" i="11"/>
  <c r="N453" i="11" s="1"/>
  <c r="I454" i="8" s="1"/>
  <c r="L441" i="11"/>
  <c r="N441" i="11" s="1"/>
  <c r="I442" i="8" s="1"/>
  <c r="K441" i="11"/>
  <c r="M441" i="11" s="1"/>
  <c r="H442" i="8" s="1"/>
  <c r="D440" i="9"/>
  <c r="F441" i="8" s="1"/>
  <c r="G422" i="9"/>
  <c r="G446" i="9"/>
  <c r="G440" i="9"/>
  <c r="D434" i="9"/>
  <c r="F435" i="8" s="1"/>
  <c r="L432" i="11"/>
  <c r="N432" i="11" s="1"/>
  <c r="I433" i="8" s="1"/>
  <c r="J437" i="11"/>
  <c r="I441" i="11"/>
  <c r="I457" i="11"/>
  <c r="J421" i="11"/>
  <c r="I421" i="11"/>
  <c r="I633" i="5"/>
  <c r="E640" i="5"/>
  <c r="T644" i="4"/>
  <c r="T654" i="4"/>
  <c r="S638" i="4"/>
  <c r="U638" i="4" s="1"/>
  <c r="G617" i="5"/>
  <c r="S630" i="4"/>
  <c r="I617" i="5"/>
  <c r="T632" i="4"/>
  <c r="S644" i="4"/>
  <c r="U644" i="4" s="1"/>
  <c r="S654" i="4"/>
  <c r="U654" i="4" s="1"/>
  <c r="I886" i="11"/>
  <c r="J886" i="11"/>
  <c r="J535" i="11"/>
  <c r="L535" i="11" s="1"/>
  <c r="N535" i="11" s="1"/>
  <c r="I535" i="11"/>
  <c r="I842" i="11"/>
  <c r="J842" i="11"/>
  <c r="I854" i="11"/>
  <c r="J854" i="11"/>
  <c r="J802" i="11"/>
  <c r="K802" i="11" s="1"/>
  <c r="M802" i="11" s="1"/>
  <c r="I802" i="11"/>
  <c r="H831" i="11"/>
  <c r="E831" i="11"/>
  <c r="I965" i="11"/>
  <c r="J965" i="11"/>
  <c r="I959" i="11"/>
  <c r="J959" i="11"/>
  <c r="F851" i="11"/>
  <c r="E851" i="11"/>
  <c r="H851" i="11"/>
  <c r="I901" i="11"/>
  <c r="J901" i="11"/>
  <c r="I923" i="11"/>
  <c r="J923" i="11"/>
  <c r="J946" i="11"/>
  <c r="I946" i="11"/>
  <c r="I955" i="11"/>
  <c r="J955" i="11"/>
  <c r="I426" i="11"/>
  <c r="J426" i="11"/>
  <c r="H879" i="11"/>
  <c r="H911" i="11"/>
  <c r="J932" i="11"/>
  <c r="I932" i="11"/>
  <c r="J927" i="11"/>
  <c r="J818" i="11"/>
  <c r="K818" i="11" s="1"/>
  <c r="M818" i="11" s="1"/>
  <c r="J754" i="11"/>
  <c r="I782" i="11"/>
  <c r="D322" i="9"/>
  <c r="F323" i="8" s="1"/>
  <c r="E985" i="11"/>
  <c r="H985" i="11"/>
  <c r="F985" i="11"/>
  <c r="I834" i="11"/>
  <c r="J834" i="11"/>
  <c r="I856" i="11"/>
  <c r="J856" i="11"/>
  <c r="F981" i="11"/>
  <c r="E981" i="11"/>
  <c r="H981" i="11"/>
  <c r="E863" i="11"/>
  <c r="F863" i="11"/>
  <c r="H863" i="11"/>
  <c r="E880" i="11"/>
  <c r="F880" i="11"/>
  <c r="H880" i="11"/>
  <c r="F996" i="11"/>
  <c r="H996" i="11"/>
  <c r="E996" i="11"/>
  <c r="E1000" i="11"/>
  <c r="F1000" i="11"/>
  <c r="H1000" i="11"/>
  <c r="J433" i="11"/>
  <c r="I433" i="11"/>
  <c r="F825" i="11"/>
  <c r="H825" i="11"/>
  <c r="E825" i="11"/>
  <c r="H847" i="11"/>
  <c r="E847" i="11"/>
  <c r="E886" i="11"/>
  <c r="I899" i="11"/>
  <c r="J899" i="11"/>
  <c r="I933" i="11"/>
  <c r="J933" i="11"/>
  <c r="I941" i="11"/>
  <c r="J941" i="11"/>
  <c r="H888" i="11"/>
  <c r="I538" i="11"/>
  <c r="J418" i="11"/>
  <c r="I418" i="11"/>
  <c r="F827" i="11"/>
  <c r="H827" i="11"/>
  <c r="E827" i="11"/>
  <c r="I895" i="11"/>
  <c r="J895" i="11"/>
  <c r="J914" i="11"/>
  <c r="I914" i="11"/>
  <c r="I920" i="11"/>
  <c r="J920" i="11"/>
  <c r="I952" i="11"/>
  <c r="J952" i="11"/>
  <c r="I449" i="11"/>
  <c r="J449" i="11"/>
  <c r="E823" i="11"/>
  <c r="H823" i="11"/>
  <c r="I823" i="11" s="1"/>
  <c r="E839" i="11"/>
  <c r="H839" i="11"/>
  <c r="J839" i="11" s="1"/>
  <c r="E879" i="11"/>
  <c r="F911" i="11"/>
  <c r="J937" i="11"/>
  <c r="I599" i="11"/>
  <c r="J579" i="11"/>
  <c r="I497" i="11"/>
  <c r="J756" i="11"/>
  <c r="D320" i="9"/>
  <c r="F321" i="8" s="1"/>
  <c r="F831" i="11"/>
  <c r="J847" i="11"/>
  <c r="I847" i="11"/>
  <c r="J921" i="11"/>
  <c r="E975" i="11"/>
  <c r="H975" i="11"/>
  <c r="F975" i="11"/>
  <c r="F865" i="11"/>
  <c r="E865" i="11"/>
  <c r="H865" i="11"/>
  <c r="I935" i="11"/>
  <c r="J935" i="11"/>
  <c r="E821" i="11"/>
  <c r="F821" i="11"/>
  <c r="H821" i="11"/>
  <c r="F841" i="11"/>
  <c r="E841" i="11"/>
  <c r="H841" i="11"/>
  <c r="I890" i="11"/>
  <c r="J890" i="11"/>
  <c r="J913" i="11"/>
  <c r="J939" i="11"/>
  <c r="I939" i="11"/>
  <c r="I954" i="11"/>
  <c r="J954" i="11"/>
  <c r="I957" i="11"/>
  <c r="J957" i="11"/>
  <c r="J858" i="11"/>
  <c r="F843" i="11"/>
  <c r="E843" i="11"/>
  <c r="H843" i="11"/>
  <c r="I891" i="11"/>
  <c r="J891" i="11"/>
  <c r="I950" i="11"/>
  <c r="J950" i="11"/>
  <c r="H819" i="11"/>
  <c r="J819" i="11" s="1"/>
  <c r="E819" i="11"/>
  <c r="F833" i="11"/>
  <c r="H833" i="11"/>
  <c r="E833" i="11"/>
  <c r="F849" i="11"/>
  <c r="H849" i="11"/>
  <c r="E849" i="11"/>
  <c r="I900" i="11"/>
  <c r="J900" i="11"/>
  <c r="J964" i="11"/>
  <c r="I964" i="11"/>
  <c r="I902" i="11"/>
  <c r="L334" i="11"/>
  <c r="N334" i="11" s="1"/>
  <c r="I335" i="8" s="1"/>
  <c r="J662" i="11"/>
  <c r="J768" i="11"/>
  <c r="J772" i="11"/>
  <c r="G320" i="9"/>
  <c r="I819" i="11"/>
  <c r="J859" i="11"/>
  <c r="I840" i="11"/>
  <c r="J840" i="11"/>
  <c r="J850" i="11"/>
  <c r="I850" i="11"/>
  <c r="E982" i="11"/>
  <c r="F982" i="11"/>
  <c r="H982" i="11"/>
  <c r="I879" i="11"/>
  <c r="J879" i="11"/>
  <c r="I424" i="11"/>
  <c r="J424" i="11"/>
  <c r="E837" i="11"/>
  <c r="H837" i="11"/>
  <c r="E859" i="11"/>
  <c r="H859" i="11"/>
  <c r="I859" i="11" s="1"/>
  <c r="J893" i="11"/>
  <c r="I893" i="11"/>
  <c r="J688" i="11"/>
  <c r="I688" i="11"/>
  <c r="I445" i="11"/>
  <c r="J445" i="11"/>
  <c r="F835" i="11"/>
  <c r="E835" i="11"/>
  <c r="H835" i="11"/>
  <c r="E888" i="11"/>
  <c r="F905" i="11"/>
  <c r="E905" i="11"/>
  <c r="H905" i="11"/>
  <c r="J905" i="11" s="1"/>
  <c r="I931" i="11"/>
  <c r="J931" i="11"/>
  <c r="J966" i="11"/>
  <c r="I966" i="11"/>
  <c r="E829" i="11"/>
  <c r="H829" i="11"/>
  <c r="J829" i="11" s="1"/>
  <c r="E845" i="11"/>
  <c r="H845" i="11"/>
  <c r="J845" i="11" s="1"/>
  <c r="I922" i="11"/>
  <c r="J922" i="11"/>
  <c r="I925" i="11"/>
  <c r="J925" i="11"/>
  <c r="J945" i="11"/>
  <c r="J953" i="11"/>
  <c r="J943" i="11"/>
  <c r="J252" i="11"/>
  <c r="E360" i="9"/>
  <c r="G361" i="8" s="1"/>
  <c r="I677" i="11"/>
  <c r="J677" i="11"/>
  <c r="I729" i="11"/>
  <c r="J729" i="11"/>
  <c r="J709" i="11"/>
  <c r="I709" i="11"/>
  <c r="J765" i="11"/>
  <c r="I765" i="11"/>
  <c r="I781" i="11"/>
  <c r="J781" i="11"/>
  <c r="J824" i="11"/>
  <c r="I824" i="11"/>
  <c r="J853" i="11"/>
  <c r="I853" i="11"/>
  <c r="I857" i="11"/>
  <c r="J857" i="11"/>
  <c r="J868" i="11"/>
  <c r="I868" i="11"/>
  <c r="I881" i="11"/>
  <c r="J881" i="11"/>
  <c r="I919" i="11"/>
  <c r="J919" i="11"/>
  <c r="J934" i="11"/>
  <c r="I934" i="11"/>
  <c r="J949" i="11"/>
  <c r="I949" i="11"/>
  <c r="H994" i="11"/>
  <c r="F994" i="11"/>
  <c r="E994" i="11"/>
  <c r="I792" i="11"/>
  <c r="J792" i="11"/>
  <c r="I804" i="11"/>
  <c r="F983" i="11"/>
  <c r="H983" i="11"/>
  <c r="E983" i="11"/>
  <c r="I774" i="11"/>
  <c r="J774" i="11"/>
  <c r="I784" i="11"/>
  <c r="J784" i="11"/>
  <c r="J878" i="11"/>
  <c r="I878" i="11"/>
  <c r="I746" i="11"/>
  <c r="J746" i="11"/>
  <c r="E316" i="9"/>
  <c r="G317" i="8" s="1"/>
  <c r="D316" i="9"/>
  <c r="F317" i="8" s="1"/>
  <c r="G334" i="9"/>
  <c r="E334" i="9"/>
  <c r="G335" i="8" s="1"/>
  <c r="D338" i="9"/>
  <c r="F339" i="8" s="1"/>
  <c r="D340" i="9"/>
  <c r="F341" i="8" s="1"/>
  <c r="J734" i="11"/>
  <c r="J465" i="11"/>
  <c r="I465" i="11"/>
  <c r="I738" i="11"/>
  <c r="J738" i="11"/>
  <c r="I808" i="11"/>
  <c r="J808" i="11"/>
  <c r="I657" i="11"/>
  <c r="J657" i="11"/>
  <c r="I687" i="11"/>
  <c r="J687" i="11"/>
  <c r="I703" i="11"/>
  <c r="J703" i="11"/>
  <c r="J720" i="11"/>
  <c r="I720" i="11"/>
  <c r="I748" i="11"/>
  <c r="J776" i="11"/>
  <c r="I776" i="11"/>
  <c r="J797" i="11"/>
  <c r="I797" i="11"/>
  <c r="J871" i="11"/>
  <c r="I871" i="11"/>
  <c r="J872" i="11"/>
  <c r="I872" i="11"/>
  <c r="J877" i="11"/>
  <c r="I877" i="11"/>
  <c r="J907" i="11"/>
  <c r="I907" i="11"/>
  <c r="J912" i="11"/>
  <c r="I912" i="11"/>
  <c r="I969" i="11"/>
  <c r="J969" i="11"/>
  <c r="F999" i="11"/>
  <c r="E999" i="11"/>
  <c r="H999" i="11"/>
  <c r="I107" i="11"/>
  <c r="I607" i="11"/>
  <c r="H998" i="11"/>
  <c r="F998" i="11"/>
  <c r="E998" i="11"/>
  <c r="J745" i="11"/>
  <c r="I745" i="11"/>
  <c r="I757" i="11"/>
  <c r="J757" i="11"/>
  <c r="J820" i="11"/>
  <c r="I820" i="11"/>
  <c r="I855" i="11"/>
  <c r="J855" i="11"/>
  <c r="I892" i="11"/>
  <c r="J892" i="11"/>
  <c r="J896" i="11"/>
  <c r="I896" i="11"/>
  <c r="J915" i="11"/>
  <c r="I915" i="11"/>
  <c r="J930" i="11"/>
  <c r="I930" i="11"/>
  <c r="J947" i="11"/>
  <c r="I947" i="11"/>
  <c r="I951" i="11"/>
  <c r="J951" i="11"/>
  <c r="I958" i="11"/>
  <c r="J958" i="11"/>
  <c r="I962" i="11"/>
  <c r="J962" i="11"/>
  <c r="E984" i="11"/>
  <c r="H984" i="11"/>
  <c r="F984" i="11"/>
  <c r="J693" i="11"/>
  <c r="I693" i="11"/>
  <c r="J866" i="11"/>
  <c r="I866" i="11"/>
  <c r="I906" i="11"/>
  <c r="J906" i="11"/>
  <c r="I772" i="11"/>
  <c r="J782" i="11"/>
  <c r="I786" i="11"/>
  <c r="J786" i="11"/>
  <c r="I885" i="11"/>
  <c r="J885" i="11"/>
  <c r="I928" i="11"/>
  <c r="J971" i="11"/>
  <c r="I971" i="11"/>
  <c r="D314" i="9"/>
  <c r="F315" i="8" s="1"/>
  <c r="G316" i="9"/>
  <c r="G346" i="9"/>
  <c r="J810" i="11"/>
  <c r="I810" i="11"/>
  <c r="J726" i="11"/>
  <c r="I726" i="11"/>
  <c r="J760" i="11"/>
  <c r="J536" i="11"/>
  <c r="L536" i="11" s="1"/>
  <c r="N536" i="11" s="1"/>
  <c r="I536" i="11"/>
  <c r="I711" i="11"/>
  <c r="J740" i="11"/>
  <c r="I750" i="11"/>
  <c r="I861" i="11"/>
  <c r="J861" i="11"/>
  <c r="J873" i="11"/>
  <c r="I875" i="11"/>
  <c r="J875" i="11"/>
  <c r="J876" i="11"/>
  <c r="I876" i="11"/>
  <c r="J882" i="11"/>
  <c r="I882" i="11"/>
  <c r="J904" i="11"/>
  <c r="I904" i="11"/>
  <c r="J967" i="11"/>
  <c r="I967" i="11"/>
  <c r="J968" i="11"/>
  <c r="I968" i="11"/>
  <c r="J974" i="11"/>
  <c r="I974" i="11"/>
  <c r="I979" i="11"/>
  <c r="J979" i="11"/>
  <c r="F1001" i="11"/>
  <c r="H1001" i="11"/>
  <c r="J336" i="11"/>
  <c r="I545" i="11"/>
  <c r="J545" i="11"/>
  <c r="I685" i="11"/>
  <c r="J685" i="11"/>
  <c r="I704" i="11"/>
  <c r="J704" i="11"/>
  <c r="I717" i="11"/>
  <c r="J717" i="11"/>
  <c r="I761" i="11"/>
  <c r="J761" i="11"/>
  <c r="I777" i="11"/>
  <c r="J777" i="11"/>
  <c r="I818" i="11"/>
  <c r="I836" i="11"/>
  <c r="J836" i="11"/>
  <c r="I860" i="11"/>
  <c r="J860" i="11"/>
  <c r="J908" i="11"/>
  <c r="I908" i="11"/>
  <c r="I926" i="11"/>
  <c r="J926" i="11"/>
  <c r="J936" i="11"/>
  <c r="I936" i="11"/>
  <c r="J940" i="11"/>
  <c r="I940" i="11"/>
  <c r="H986" i="11"/>
  <c r="F986" i="11"/>
  <c r="E986" i="11"/>
  <c r="E988" i="11"/>
  <c r="H988" i="11"/>
  <c r="F988" i="11"/>
  <c r="J444" i="11"/>
  <c r="I444" i="11"/>
  <c r="F980" i="11"/>
  <c r="E980" i="11"/>
  <c r="H980" i="11"/>
  <c r="I783" i="11"/>
  <c r="I733" i="11"/>
  <c r="J733" i="11"/>
  <c r="I752" i="11"/>
  <c r="J752" i="11"/>
  <c r="J758" i="11"/>
  <c r="I758" i="11"/>
  <c r="J766" i="11"/>
  <c r="I766" i="11"/>
  <c r="J778" i="11"/>
  <c r="I778" i="11"/>
  <c r="J883" i="11"/>
  <c r="I883" i="11"/>
  <c r="J910" i="11"/>
  <c r="I910" i="11"/>
  <c r="I977" i="11"/>
  <c r="J977" i="11"/>
  <c r="J852" i="11"/>
  <c r="E332" i="9"/>
  <c r="G333" i="8" s="1"/>
  <c r="D332" i="9"/>
  <c r="F333" i="8" s="1"/>
  <c r="G336" i="9"/>
  <c r="I705" i="11"/>
  <c r="J705" i="11"/>
  <c r="J694" i="11"/>
  <c r="I694" i="11"/>
  <c r="I864" i="11"/>
  <c r="J798" i="11"/>
  <c r="I798" i="11"/>
  <c r="J735" i="11"/>
  <c r="I735" i="11"/>
  <c r="I780" i="11"/>
  <c r="J780" i="11"/>
  <c r="J800" i="11"/>
  <c r="K800" i="11" s="1"/>
  <c r="M800" i="11" s="1"/>
  <c r="I867" i="11"/>
  <c r="J867" i="11"/>
  <c r="I874" i="11"/>
  <c r="J874" i="11"/>
  <c r="I970" i="11"/>
  <c r="J970" i="11"/>
  <c r="J972" i="11"/>
  <c r="I972" i="11"/>
  <c r="I172" i="11"/>
  <c r="J427" i="11"/>
  <c r="I427" i="11"/>
  <c r="I674" i="11"/>
  <c r="J674" i="11"/>
  <c r="I721" i="11"/>
  <c r="J721" i="11"/>
  <c r="J514" i="11"/>
  <c r="I514" i="11"/>
  <c r="J689" i="11"/>
  <c r="I689" i="11"/>
  <c r="E995" i="11"/>
  <c r="H995" i="11"/>
  <c r="F995" i="11"/>
  <c r="J700" i="11"/>
  <c r="I700" i="11"/>
  <c r="J706" i="11"/>
  <c r="I706" i="11"/>
  <c r="J722" i="11"/>
  <c r="I722" i="11"/>
  <c r="I751" i="11"/>
  <c r="J751" i="11"/>
  <c r="I822" i="11"/>
  <c r="J822" i="11"/>
  <c r="I826" i="11"/>
  <c r="J826" i="11"/>
  <c r="I844" i="11"/>
  <c r="J844" i="11"/>
  <c r="J870" i="11"/>
  <c r="I870" i="11"/>
  <c r="I889" i="11"/>
  <c r="J889" i="11"/>
  <c r="I894" i="11"/>
  <c r="J894" i="11"/>
  <c r="I898" i="11"/>
  <c r="J898" i="11"/>
  <c r="I917" i="11"/>
  <c r="J917" i="11"/>
  <c r="I924" i="11"/>
  <c r="J924" i="11"/>
  <c r="I938" i="11"/>
  <c r="J938" i="11"/>
  <c r="J942" i="11"/>
  <c r="I942" i="11"/>
  <c r="J956" i="11"/>
  <c r="I956" i="11"/>
  <c r="I960" i="11"/>
  <c r="J960" i="11"/>
  <c r="H990" i="11"/>
  <c r="F990" i="11"/>
  <c r="E990" i="11"/>
  <c r="E296" i="9"/>
  <c r="G297" i="8" s="1"/>
  <c r="D296" i="9"/>
  <c r="F297" i="8" s="1"/>
  <c r="I660" i="11"/>
  <c r="J660" i="11"/>
  <c r="I790" i="11"/>
  <c r="J790" i="11"/>
  <c r="I887" i="11"/>
  <c r="J887" i="11"/>
  <c r="J743" i="11"/>
  <c r="J762" i="11"/>
  <c r="I762" i="11"/>
  <c r="I768" i="11"/>
  <c r="I770" i="11"/>
  <c r="J770" i="11"/>
  <c r="J787" i="11"/>
  <c r="I787" i="11"/>
  <c r="J973" i="11"/>
  <c r="I973" i="11"/>
  <c r="E304" i="9"/>
  <c r="G305" i="8" s="1"/>
  <c r="G304" i="9"/>
  <c r="G314" i="9"/>
  <c r="J567" i="11"/>
  <c r="I567" i="11"/>
  <c r="I661" i="11"/>
  <c r="J661" i="11"/>
  <c r="J692" i="11"/>
  <c r="J696" i="11"/>
  <c r="I696" i="11"/>
  <c r="J731" i="11"/>
  <c r="J744" i="11"/>
  <c r="I764" i="11"/>
  <c r="I862" i="11"/>
  <c r="J862" i="11"/>
  <c r="E997" i="11"/>
  <c r="H997" i="11"/>
  <c r="F997" i="11"/>
  <c r="I686" i="11"/>
  <c r="G394" i="9"/>
  <c r="G371" i="9"/>
  <c r="E371" i="9"/>
  <c r="G372" i="8" s="1"/>
  <c r="D371" i="9"/>
  <c r="F372" i="8" s="1"/>
  <c r="D272" i="9"/>
  <c r="E272" i="9"/>
  <c r="G272" i="9"/>
  <c r="D290" i="9"/>
  <c r="F291" i="8" s="1"/>
  <c r="G290" i="9"/>
  <c r="E290" i="9"/>
  <c r="G291" i="8" s="1"/>
  <c r="D341" i="9"/>
  <c r="F342" i="8" s="1"/>
  <c r="G341" i="9"/>
  <c r="I416" i="11"/>
  <c r="J416" i="11"/>
  <c r="L336" i="11"/>
  <c r="N336" i="11" s="1"/>
  <c r="I337" i="8" s="1"/>
  <c r="K336" i="11"/>
  <c r="M336" i="11" s="1"/>
  <c r="H337" i="8" s="1"/>
  <c r="I417" i="11"/>
  <c r="E392" i="9"/>
  <c r="G393" i="8" s="1"/>
  <c r="G376" i="9"/>
  <c r="G361" i="9"/>
  <c r="D361" i="9"/>
  <c r="F362" i="8" s="1"/>
  <c r="G377" i="9"/>
  <c r="D377" i="9"/>
  <c r="F378" i="8" s="1"/>
  <c r="G323" i="9"/>
  <c r="D323" i="9"/>
  <c r="F324" i="8" s="1"/>
  <c r="D343" i="9"/>
  <c r="F344" i="8" s="1"/>
  <c r="G343" i="9"/>
  <c r="J412" i="11"/>
  <c r="I412" i="11"/>
  <c r="G363" i="9"/>
  <c r="D363" i="9"/>
  <c r="F364" i="8" s="1"/>
  <c r="G379" i="9"/>
  <c r="D379" i="9"/>
  <c r="F380" i="8" s="1"/>
  <c r="D276" i="9"/>
  <c r="E276" i="9"/>
  <c r="G276" i="9"/>
  <c r="E377" i="9"/>
  <c r="G378" i="8" s="1"/>
  <c r="E384" i="9"/>
  <c r="G385" i="8" s="1"/>
  <c r="G362" i="9"/>
  <c r="G386" i="9"/>
  <c r="G369" i="9"/>
  <c r="D369" i="9"/>
  <c r="F370" i="8" s="1"/>
  <c r="G385" i="9"/>
  <c r="D385" i="9"/>
  <c r="F386" i="8" s="1"/>
  <c r="D268" i="9"/>
  <c r="G268" i="9"/>
  <c r="E268" i="9"/>
  <c r="D288" i="9"/>
  <c r="G288" i="9"/>
  <c r="E288" i="9"/>
  <c r="E341" i="9"/>
  <c r="G342" i="8" s="1"/>
  <c r="E353" i="9"/>
  <c r="G354" i="8" s="1"/>
  <c r="E385" i="9"/>
  <c r="G386" i="8" s="1"/>
  <c r="F413" i="5"/>
  <c r="U517" i="4"/>
  <c r="S549" i="4"/>
  <c r="T483" i="4"/>
  <c r="E555" i="5"/>
  <c r="R598" i="4"/>
  <c r="T549" i="4"/>
  <c r="F456" i="5"/>
  <c r="E520" i="5"/>
  <c r="E575" i="5"/>
  <c r="F953" i="4"/>
  <c r="N962" i="4"/>
  <c r="F955" i="4"/>
  <c r="D955" i="4"/>
  <c r="G955" i="4"/>
  <c r="S200" i="4"/>
  <c r="F211" i="5"/>
  <c r="T214" i="4"/>
  <c r="T269" i="4"/>
  <c r="T244" i="4"/>
  <c r="F358" i="5"/>
  <c r="E334" i="5"/>
  <c r="S875" i="4"/>
  <c r="T879" i="4"/>
  <c r="D816" i="4"/>
  <c r="D951" i="4"/>
  <c r="E197" i="9"/>
  <c r="I193" i="11"/>
  <c r="E198" i="9"/>
  <c r="G213" i="9"/>
  <c r="R874" i="4"/>
  <c r="T874" i="4"/>
  <c r="V874" i="4" s="1"/>
  <c r="W874" i="4" s="1"/>
  <c r="S874" i="4"/>
  <c r="U874" i="4" s="1"/>
  <c r="T34" i="4"/>
  <c r="S10" i="4"/>
  <c r="S22" i="4"/>
  <c r="T560" i="4"/>
  <c r="S562" i="4"/>
  <c r="S615" i="4"/>
  <c r="D873" i="4"/>
  <c r="E877" i="4"/>
  <c r="E816" i="4"/>
  <c r="E78" i="5"/>
  <c r="H79" i="2" s="1"/>
  <c r="E90" i="5"/>
  <c r="H91" i="2" s="1"/>
  <c r="U910" i="4"/>
  <c r="E946" i="4"/>
  <c r="P946" i="4"/>
  <c r="G876" i="4"/>
  <c r="F876" i="4"/>
  <c r="P877" i="4"/>
  <c r="S877" i="4" s="1"/>
  <c r="U877" i="4" s="1"/>
  <c r="N877" i="4"/>
  <c r="R877" i="4" s="1"/>
  <c r="Q877" i="4"/>
  <c r="F889" i="4"/>
  <c r="G889" i="4"/>
  <c r="D892" i="4"/>
  <c r="S903" i="4"/>
  <c r="U903" i="4" s="1"/>
  <c r="G905" i="4"/>
  <c r="F905" i="4"/>
  <c r="N906" i="4"/>
  <c r="F907" i="4"/>
  <c r="D919" i="4"/>
  <c r="D927" i="4"/>
  <c r="N930" i="4"/>
  <c r="R930" i="4" s="1"/>
  <c r="S34" i="4"/>
  <c r="G893" i="4"/>
  <c r="E893" i="4"/>
  <c r="N914" i="4"/>
  <c r="S914" i="4" s="1"/>
  <c r="D916" i="4"/>
  <c r="G916" i="4"/>
  <c r="P927" i="4"/>
  <c r="T906" i="4"/>
  <c r="P909" i="4"/>
  <c r="N909" i="4"/>
  <c r="R909" i="4" s="1"/>
  <c r="Q902" i="4"/>
  <c r="T902" i="4" s="1"/>
  <c r="D937" i="4"/>
  <c r="G937" i="4"/>
  <c r="N936" i="4"/>
  <c r="D915" i="4"/>
  <c r="Q909" i="4"/>
  <c r="F909" i="4"/>
  <c r="E916" i="4"/>
  <c r="T932" i="4"/>
  <c r="G995" i="4"/>
  <c r="E995" i="4"/>
  <c r="T394" i="4"/>
  <c r="T493" i="4"/>
  <c r="E82" i="5"/>
  <c r="H83" i="2" s="1"/>
  <c r="S907" i="4"/>
  <c r="S989" i="4"/>
  <c r="W985" i="4"/>
  <c r="S278" i="4"/>
  <c r="U278" i="4" s="1"/>
  <c r="V765" i="4"/>
  <c r="T890" i="4"/>
  <c r="F899" i="4"/>
  <c r="U789" i="4"/>
  <c r="S944" i="4"/>
  <c r="U944" i="4" s="1"/>
  <c r="T132" i="4"/>
  <c r="V132" i="4" s="1"/>
  <c r="W132" i="4" s="1"/>
  <c r="S946" i="4"/>
  <c r="U946" i="4" s="1"/>
  <c r="T301" i="4"/>
  <c r="S27" i="4"/>
  <c r="T979" i="4"/>
  <c r="S981" i="4"/>
  <c r="V944" i="4"/>
  <c r="W944" i="4" s="1"/>
  <c r="S993" i="4"/>
  <c r="U993" i="4" s="1"/>
  <c r="E54" i="5"/>
  <c r="H55" i="2" s="1"/>
  <c r="E62" i="5"/>
  <c r="H63" i="2" s="1"/>
  <c r="E94" i="5"/>
  <c r="H95" i="2" s="1"/>
  <c r="V946" i="4"/>
  <c r="W946" i="4" s="1"/>
  <c r="S979" i="4"/>
  <c r="S983" i="4"/>
  <c r="U983" i="4" s="1"/>
  <c r="S998" i="4"/>
  <c r="U998" i="4" s="1"/>
  <c r="T983" i="4"/>
  <c r="S106" i="4"/>
  <c r="U106" i="4" s="1"/>
  <c r="T116" i="4"/>
  <c r="T148" i="4"/>
  <c r="F947" i="4"/>
  <c r="D947" i="4"/>
  <c r="G947" i="4"/>
  <c r="S882" i="4"/>
  <c r="U882" i="4" s="1"/>
  <c r="G108" i="9"/>
  <c r="D96" i="9"/>
  <c r="E141" i="9"/>
  <c r="G114" i="9"/>
  <c r="J101" i="11"/>
  <c r="E114" i="9"/>
  <c r="G172" i="9"/>
  <c r="E164" i="9"/>
  <c r="J172" i="11"/>
  <c r="E119" i="9"/>
  <c r="D164" i="9"/>
  <c r="J96" i="11"/>
  <c r="E152" i="9"/>
  <c r="J26" i="11"/>
  <c r="G96" i="9"/>
  <c r="D53" i="9"/>
  <c r="E172" i="9"/>
  <c r="J25" i="11"/>
  <c r="L25" i="11" s="1"/>
  <c r="N25" i="11" s="1"/>
  <c r="E3" i="9"/>
  <c r="J107" i="11"/>
  <c r="I130" i="11"/>
  <c r="D51" i="9"/>
  <c r="D83" i="9"/>
  <c r="I54" i="11"/>
  <c r="S347" i="4"/>
  <c r="T198" i="4"/>
  <c r="V270" i="4"/>
  <c r="S252" i="4"/>
  <c r="T263" i="4"/>
  <c r="T258" i="4"/>
  <c r="G358" i="5"/>
  <c r="T318" i="4"/>
  <c r="E318" i="5"/>
  <c r="T347" i="4"/>
  <c r="S203" i="4"/>
  <c r="S255" i="4"/>
  <c r="U255" i="4" s="1"/>
  <c r="I269" i="5"/>
  <c r="S258" i="4"/>
  <c r="U258" i="4" s="1"/>
  <c r="F318" i="5"/>
  <c r="E358" i="5"/>
  <c r="T294" i="4"/>
  <c r="T225" i="4"/>
  <c r="S343" i="4"/>
  <c r="S336" i="4"/>
  <c r="U336" i="4" s="1"/>
  <c r="S284" i="4"/>
  <c r="T255" i="4"/>
  <c r="T221" i="4"/>
  <c r="G222" i="5"/>
  <c r="G334" i="5"/>
  <c r="S340" i="4"/>
  <c r="U340" i="4" s="1"/>
  <c r="T226" i="4"/>
  <c r="S294" i="4"/>
  <c r="U294" i="4" s="1"/>
  <c r="J54" i="11"/>
  <c r="K54" i="11" s="1"/>
  <c r="M54" i="11" s="1"/>
  <c r="I28" i="11"/>
  <c r="I252" i="11"/>
  <c r="I266" i="11"/>
  <c r="I419" i="11"/>
  <c r="I430" i="11"/>
  <c r="J430" i="11"/>
  <c r="I165" i="11"/>
  <c r="J290" i="11"/>
  <c r="I372" i="11"/>
  <c r="I211" i="11"/>
  <c r="J225" i="11"/>
  <c r="K225" i="11" s="1"/>
  <c r="M225" i="11" s="1"/>
  <c r="I300" i="11"/>
  <c r="I218" i="11"/>
  <c r="J80" i="11"/>
  <c r="I455" i="11"/>
  <c r="S677" i="4"/>
  <c r="U677" i="4" s="1"/>
  <c r="S656" i="4"/>
  <c r="U656" i="4" s="1"/>
  <c r="S603" i="4"/>
  <c r="V603" i="4" s="1"/>
  <c r="S655" i="4"/>
  <c r="U655" i="4" s="1"/>
  <c r="S671" i="4"/>
  <c r="U671" i="4" s="1"/>
  <c r="T338" i="4"/>
  <c r="V338" i="4" s="1"/>
  <c r="W338" i="4" s="1"/>
  <c r="S543" i="4"/>
  <c r="U543" i="4" s="1"/>
  <c r="T597" i="4"/>
  <c r="T647" i="4"/>
  <c r="T769" i="4"/>
  <c r="T793" i="4"/>
  <c r="T706" i="4"/>
  <c r="S718" i="4"/>
  <c r="U718" i="4" s="1"/>
  <c r="T818" i="4"/>
  <c r="T798" i="4"/>
  <c r="S793" i="4"/>
  <c r="U793" i="4" s="1"/>
  <c r="V789" i="4"/>
  <c r="T813" i="4"/>
  <c r="S802" i="4"/>
  <c r="T862" i="4"/>
  <c r="F762" i="5"/>
  <c r="G790" i="5"/>
  <c r="I707" i="5"/>
  <c r="E753" i="5"/>
  <c r="G745" i="5"/>
  <c r="S790" i="4"/>
  <c r="I853" i="5"/>
  <c r="S850" i="4"/>
  <c r="I862" i="5"/>
  <c r="E790" i="5"/>
  <c r="I773" i="5"/>
  <c r="G695" i="5"/>
  <c r="G719" i="5"/>
  <c r="F747" i="5"/>
  <c r="G806" i="5"/>
  <c r="E852" i="5"/>
  <c r="T797" i="4"/>
  <c r="T790" i="4"/>
  <c r="I747" i="5"/>
  <c r="T830" i="4"/>
  <c r="S768" i="4"/>
  <c r="S829" i="4"/>
  <c r="U829" i="4" s="1"/>
  <c r="T850" i="4"/>
  <c r="I844" i="5"/>
  <c r="F778" i="5"/>
  <c r="I836" i="5"/>
  <c r="S786" i="4"/>
  <c r="T768" i="4"/>
  <c r="T804" i="4"/>
  <c r="E819" i="5"/>
  <c r="E758" i="5"/>
  <c r="F758" i="5"/>
  <c r="G759" i="5"/>
  <c r="I791" i="5"/>
  <c r="G691" i="5"/>
  <c r="I703" i="5"/>
  <c r="E711" i="5"/>
  <c r="G723" i="5"/>
  <c r="G733" i="5"/>
  <c r="G785" i="5"/>
  <c r="G817" i="5"/>
  <c r="E828" i="5"/>
  <c r="T767" i="4"/>
  <c r="N843" i="4"/>
  <c r="I828" i="5"/>
  <c r="E802" i="5"/>
  <c r="T806" i="4"/>
  <c r="T774" i="4"/>
  <c r="I855" i="5"/>
  <c r="I859" i="5"/>
  <c r="S732" i="4"/>
  <c r="U732" i="4" s="1"/>
  <c r="F862" i="5"/>
  <c r="G702" i="5"/>
  <c r="E823" i="5"/>
  <c r="F774" i="5"/>
  <c r="G774" i="5"/>
  <c r="F804" i="5"/>
  <c r="I759" i="5"/>
  <c r="E703" i="5"/>
  <c r="G711" i="5"/>
  <c r="I741" i="5"/>
  <c r="I744" i="5"/>
  <c r="G765" i="5"/>
  <c r="E785" i="5"/>
  <c r="F805" i="5"/>
  <c r="F817" i="5"/>
  <c r="G838" i="5"/>
  <c r="T711" i="4"/>
  <c r="I787" i="5"/>
  <c r="P843" i="4"/>
  <c r="I829" i="5"/>
  <c r="S778" i="4"/>
  <c r="G744" i="5"/>
  <c r="G787" i="5"/>
  <c r="S805" i="4"/>
  <c r="U805" i="4" s="1"/>
  <c r="T732" i="4"/>
  <c r="T770" i="4"/>
  <c r="P859" i="4"/>
  <c r="S728" i="4"/>
  <c r="U728" i="4" s="1"/>
  <c r="G858" i="5"/>
  <c r="G718" i="5"/>
  <c r="E829" i="5"/>
  <c r="F838" i="5"/>
  <c r="F785" i="5"/>
  <c r="F765" i="5"/>
  <c r="G791" i="5"/>
  <c r="F787" i="5"/>
  <c r="F746" i="5"/>
  <c r="I691" i="5"/>
  <c r="G703" i="5"/>
  <c r="I723" i="5"/>
  <c r="I733" i="5"/>
  <c r="E741" i="5"/>
  <c r="E744" i="5"/>
  <c r="F759" i="5"/>
  <c r="I822" i="5"/>
  <c r="T715" i="4"/>
  <c r="T839" i="4"/>
  <c r="S707" i="4"/>
  <c r="U707" i="4" s="1"/>
  <c r="T724" i="4"/>
  <c r="T844" i="4"/>
  <c r="Q855" i="4"/>
  <c r="T855" i="4" s="1"/>
  <c r="G814" i="5"/>
  <c r="S834" i="4"/>
  <c r="T810" i="4"/>
  <c r="T778" i="4"/>
  <c r="G709" i="5"/>
  <c r="E853" i="5"/>
  <c r="E857" i="5"/>
  <c r="G731" i="5"/>
  <c r="E750" i="5"/>
  <c r="G766" i="5"/>
  <c r="G756" i="5"/>
  <c r="G781" i="5"/>
  <c r="I852" i="5"/>
  <c r="I856" i="5"/>
  <c r="E868" i="5"/>
  <c r="T723" i="4"/>
  <c r="T735" i="4"/>
  <c r="T833" i="4"/>
  <c r="I821" i="5"/>
  <c r="S692" i="4"/>
  <c r="U692" i="4" s="1"/>
  <c r="N859" i="4"/>
  <c r="F808" i="5"/>
  <c r="T712" i="4"/>
  <c r="E713" i="5"/>
  <c r="E689" i="5"/>
  <c r="E783" i="5"/>
  <c r="I843" i="5"/>
  <c r="I845" i="5"/>
  <c r="E847" i="5"/>
  <c r="I869" i="5"/>
  <c r="T857" i="4"/>
  <c r="F844" i="5"/>
  <c r="E821" i="5"/>
  <c r="E841" i="5"/>
  <c r="F766" i="5"/>
  <c r="F750" i="5"/>
  <c r="G794" i="5"/>
  <c r="G780" i="5"/>
  <c r="I833" i="5"/>
  <c r="I783" i="5"/>
  <c r="F701" i="5"/>
  <c r="E708" i="5"/>
  <c r="F725" i="5"/>
  <c r="G821" i="5"/>
  <c r="T692" i="4"/>
  <c r="T781" i="4"/>
  <c r="T848" i="4"/>
  <c r="I809" i="5"/>
  <c r="G808" i="5"/>
  <c r="Q842" i="4"/>
  <c r="E845" i="5"/>
  <c r="V804" i="4"/>
  <c r="F859" i="5"/>
  <c r="N842" i="4"/>
  <c r="R842" i="4" s="1"/>
  <c r="E766" i="5"/>
  <c r="F794" i="5"/>
  <c r="G826" i="5"/>
  <c r="I789" i="5"/>
  <c r="F824" i="5"/>
  <c r="G801" i="5"/>
  <c r="V707" i="4"/>
  <c r="V713" i="4"/>
  <c r="S782" i="4"/>
  <c r="Q846" i="4"/>
  <c r="E701" i="5"/>
  <c r="S848" i="4"/>
  <c r="E843" i="5"/>
  <c r="I849" i="5"/>
  <c r="E859" i="5"/>
  <c r="S719" i="4"/>
  <c r="U719" i="4" s="1"/>
  <c r="V836" i="4"/>
  <c r="Q859" i="4"/>
  <c r="G862" i="5"/>
  <c r="U703" i="4"/>
  <c r="V703" i="4"/>
  <c r="P869" i="4"/>
  <c r="Q869" i="4"/>
  <c r="N869" i="4"/>
  <c r="R869" i="4" s="1"/>
  <c r="I848" i="5"/>
  <c r="E856" i="5"/>
  <c r="F861" i="5"/>
  <c r="F848" i="5"/>
  <c r="F856" i="5"/>
  <c r="F839" i="5"/>
  <c r="F763" i="5"/>
  <c r="V773" i="4"/>
  <c r="E707" i="5"/>
  <c r="F721" i="5"/>
  <c r="I727" i="5"/>
  <c r="E737" i="5"/>
  <c r="E762" i="5"/>
  <c r="G797" i="5"/>
  <c r="F807" i="5"/>
  <c r="F813" i="5"/>
  <c r="F827" i="5"/>
  <c r="I839" i="5"/>
  <c r="E848" i="5"/>
  <c r="G854" i="5"/>
  <c r="I854" i="5"/>
  <c r="F870" i="5"/>
  <c r="I870" i="5"/>
  <c r="T733" i="4"/>
  <c r="G807" i="5"/>
  <c r="E763" i="5"/>
  <c r="T757" i="4"/>
  <c r="Q860" i="4"/>
  <c r="G813" i="5"/>
  <c r="E799" i="5"/>
  <c r="S764" i="4"/>
  <c r="S711" i="4"/>
  <c r="I725" i="5"/>
  <c r="U710" i="4"/>
  <c r="E786" i="5"/>
  <c r="G837" i="5"/>
  <c r="F847" i="5"/>
  <c r="G847" i="5"/>
  <c r="E849" i="5"/>
  <c r="E855" i="5"/>
  <c r="I861" i="5"/>
  <c r="E863" i="5"/>
  <c r="I867" i="5"/>
  <c r="E869" i="5"/>
  <c r="N852" i="4"/>
  <c r="N846" i="4"/>
  <c r="P852" i="4"/>
  <c r="E842" i="5"/>
  <c r="I842" i="5"/>
  <c r="G842" i="5"/>
  <c r="G867" i="5"/>
  <c r="F849" i="5"/>
  <c r="F857" i="5"/>
  <c r="I868" i="5"/>
  <c r="G857" i="5"/>
  <c r="G865" i="5"/>
  <c r="G734" i="5"/>
  <c r="E837" i="5"/>
  <c r="G762" i="5"/>
  <c r="F797" i="5"/>
  <c r="I797" i="5"/>
  <c r="I695" i="5"/>
  <c r="G707" i="5"/>
  <c r="I719" i="5"/>
  <c r="E722" i="5"/>
  <c r="E727" i="5"/>
  <c r="G737" i="5"/>
  <c r="E778" i="5"/>
  <c r="F837" i="5"/>
  <c r="G839" i="5"/>
  <c r="T709" i="4"/>
  <c r="T749" i="4"/>
  <c r="P857" i="4"/>
  <c r="I813" i="5"/>
  <c r="F767" i="5"/>
  <c r="E861" i="5"/>
  <c r="I865" i="5"/>
  <c r="E867" i="5"/>
  <c r="P854" i="4"/>
  <c r="S854" i="4" s="1"/>
  <c r="Q863" i="4"/>
  <c r="P864" i="4"/>
  <c r="S722" i="4"/>
  <c r="F843" i="5"/>
  <c r="G852" i="5"/>
  <c r="F863" i="5"/>
  <c r="F854" i="5"/>
  <c r="Q845" i="4"/>
  <c r="T845" i="4" s="1"/>
  <c r="P845" i="4"/>
  <c r="S845" i="4" s="1"/>
  <c r="U845" i="4" s="1"/>
  <c r="N853" i="4"/>
  <c r="R853" i="4" s="1"/>
  <c r="F845" i="5"/>
  <c r="F869" i="5"/>
  <c r="S842" i="4"/>
  <c r="U842" i="4" s="1"/>
  <c r="F868" i="5"/>
  <c r="S725" i="4"/>
  <c r="U725" i="4" s="1"/>
  <c r="E734" i="5"/>
  <c r="E827" i="5"/>
  <c r="F810" i="5"/>
  <c r="F753" i="5"/>
  <c r="G767" i="5"/>
  <c r="G799" i="5"/>
  <c r="E695" i="5"/>
  <c r="E719" i="5"/>
  <c r="G727" i="5"/>
  <c r="G753" i="5"/>
  <c r="G773" i="5"/>
  <c r="I806" i="5"/>
  <c r="V725" i="4"/>
  <c r="T737" i="4"/>
  <c r="F836" i="5"/>
  <c r="T694" i="4"/>
  <c r="S810" i="4"/>
  <c r="I754" i="5"/>
  <c r="F806" i="5"/>
  <c r="E836" i="5"/>
  <c r="E865" i="5"/>
  <c r="S694" i="4"/>
  <c r="U694" i="4" s="1"/>
  <c r="S757" i="4"/>
  <c r="U757" i="4" s="1"/>
  <c r="Q854" i="4"/>
  <c r="T854" i="4" s="1"/>
  <c r="S837" i="4"/>
  <c r="E858" i="5"/>
  <c r="I858" i="5"/>
  <c r="G855" i="5"/>
  <c r="F853" i="5"/>
  <c r="G860" i="5"/>
  <c r="E860" i="5"/>
  <c r="I860" i="5"/>
  <c r="G864" i="5"/>
  <c r="I864" i="5"/>
  <c r="E864" i="5"/>
  <c r="G870" i="5"/>
  <c r="S769" i="4"/>
  <c r="U769" i="4" s="1"/>
  <c r="K473" i="11"/>
  <c r="M473" i="11" s="1"/>
  <c r="L473" i="11"/>
  <c r="N473" i="11" s="1"/>
  <c r="K455" i="11"/>
  <c r="M455" i="11" s="1"/>
  <c r="H456" i="8" s="1"/>
  <c r="L455" i="11"/>
  <c r="N455" i="11" s="1"/>
  <c r="I456" i="8" s="1"/>
  <c r="L461" i="11"/>
  <c r="N461" i="11" s="1"/>
  <c r="J504" i="11"/>
  <c r="I504" i="11"/>
  <c r="I468" i="11"/>
  <c r="J468" i="11"/>
  <c r="I500" i="11"/>
  <c r="J500" i="11"/>
  <c r="I461" i="11"/>
  <c r="I487" i="11"/>
  <c r="J487" i="11"/>
  <c r="I472" i="11"/>
  <c r="J472" i="11"/>
  <c r="J478" i="11"/>
  <c r="I478" i="11"/>
  <c r="I480" i="11"/>
  <c r="J480" i="11"/>
  <c r="I489" i="11"/>
  <c r="J489" i="11"/>
  <c r="I473" i="11"/>
  <c r="I483" i="11"/>
  <c r="J483" i="11"/>
  <c r="J497" i="11"/>
  <c r="J482" i="11"/>
  <c r="I482" i="11"/>
  <c r="I492" i="11"/>
  <c r="J492" i="11"/>
  <c r="I481" i="11"/>
  <c r="J481" i="11"/>
  <c r="I471" i="11"/>
  <c r="J471" i="11"/>
  <c r="I476" i="11"/>
  <c r="J476" i="11"/>
  <c r="I464" i="11"/>
  <c r="J464" i="11"/>
  <c r="J502" i="11"/>
  <c r="X652" i="4"/>
  <c r="Y652" i="4" s="1"/>
  <c r="F656" i="5"/>
  <c r="F661" i="5"/>
  <c r="G675" i="5"/>
  <c r="E687" i="5"/>
  <c r="T665" i="4"/>
  <c r="G670" i="5"/>
  <c r="G648" i="5"/>
  <c r="I656" i="5"/>
  <c r="F677" i="5"/>
  <c r="F685" i="5"/>
  <c r="G687" i="5"/>
  <c r="I661" i="5"/>
  <c r="I677" i="5"/>
  <c r="S680" i="4"/>
  <c r="U680" i="4" s="1"/>
  <c r="T675" i="4"/>
  <c r="E661" i="5"/>
  <c r="G679" i="5"/>
  <c r="S648" i="4"/>
  <c r="U648" i="4" s="1"/>
  <c r="T646" i="4"/>
  <c r="I675" i="5"/>
  <c r="I688" i="5"/>
  <c r="V661" i="4"/>
  <c r="T683" i="4"/>
  <c r="S665" i="4"/>
  <c r="S646" i="4"/>
  <c r="V646" i="4" s="1"/>
  <c r="G677" i="5"/>
  <c r="T680" i="4"/>
  <c r="V680" i="4" s="1"/>
  <c r="E641" i="5"/>
  <c r="S647" i="4"/>
  <c r="U647" i="4" s="1"/>
  <c r="I299" i="11"/>
  <c r="G365" i="9"/>
  <c r="E365" i="9"/>
  <c r="G366" i="8" s="1"/>
  <c r="G381" i="9"/>
  <c r="E381" i="9"/>
  <c r="G382" i="8" s="1"/>
  <c r="E364" i="9"/>
  <c r="G365" i="8" s="1"/>
  <c r="D364" i="9"/>
  <c r="F365" i="8" s="1"/>
  <c r="D380" i="9"/>
  <c r="F381" i="8" s="1"/>
  <c r="G380" i="9"/>
  <c r="E380" i="9"/>
  <c r="G381" i="8" s="1"/>
  <c r="E289" i="9"/>
  <c r="G290" i="8" s="1"/>
  <c r="D289" i="9"/>
  <c r="F290" i="8" s="1"/>
  <c r="G289" i="9"/>
  <c r="D303" i="9"/>
  <c r="F304" i="8" s="1"/>
  <c r="G303" i="9"/>
  <c r="E303" i="9"/>
  <c r="G304" i="8" s="1"/>
  <c r="D315" i="9"/>
  <c r="F316" i="8" s="1"/>
  <c r="G315" i="9"/>
  <c r="E315" i="9"/>
  <c r="G316" i="8" s="1"/>
  <c r="G366" i="9"/>
  <c r="D366" i="9"/>
  <c r="F367" i="8" s="1"/>
  <c r="E386" i="9"/>
  <c r="G387" i="8" s="1"/>
  <c r="I431" i="11"/>
  <c r="J431" i="11"/>
  <c r="I415" i="11"/>
  <c r="J415" i="11"/>
  <c r="D354" i="9"/>
  <c r="F355" i="8" s="1"/>
  <c r="E354" i="9"/>
  <c r="G355" i="8" s="1"/>
  <c r="D351" i="9"/>
  <c r="F352" i="8" s="1"/>
  <c r="E351" i="9"/>
  <c r="G352" i="8" s="1"/>
  <c r="G367" i="9"/>
  <c r="E367" i="9"/>
  <c r="G368" i="8" s="1"/>
  <c r="D367" i="9"/>
  <c r="F368" i="8" s="1"/>
  <c r="G383" i="9"/>
  <c r="D383" i="9"/>
  <c r="F384" i="8" s="1"/>
  <c r="E383" i="9"/>
  <c r="G384" i="8" s="1"/>
  <c r="E366" i="9"/>
  <c r="G367" i="8" s="1"/>
  <c r="D362" i="9"/>
  <c r="F363" i="8" s="1"/>
  <c r="D394" i="9"/>
  <c r="F395" i="8" s="1"/>
  <c r="D352" i="9"/>
  <c r="F353" i="8" s="1"/>
  <c r="G352" i="9"/>
  <c r="G279" i="9"/>
  <c r="E279" i="9"/>
  <c r="D293" i="9"/>
  <c r="F294" i="8" s="1"/>
  <c r="E293" i="9"/>
  <c r="G294" i="8" s="1"/>
  <c r="G293" i="9"/>
  <c r="D307" i="9"/>
  <c r="F308" i="8" s="1"/>
  <c r="E307" i="9"/>
  <c r="G308" i="8" s="1"/>
  <c r="G307" i="9"/>
  <c r="E317" i="9"/>
  <c r="G318" i="8" s="1"/>
  <c r="D317" i="9"/>
  <c r="F318" i="8" s="1"/>
  <c r="G317" i="9"/>
  <c r="G368" i="9"/>
  <c r="D365" i="9"/>
  <c r="F366" i="8" s="1"/>
  <c r="G358" i="9"/>
  <c r="D358" i="9"/>
  <c r="F359" i="8" s="1"/>
  <c r="G390" i="9"/>
  <c r="D390" i="9"/>
  <c r="F391" i="8" s="1"/>
  <c r="J346" i="11"/>
  <c r="I346" i="11"/>
  <c r="G357" i="9"/>
  <c r="E357" i="9"/>
  <c r="G358" i="8" s="1"/>
  <c r="G373" i="9"/>
  <c r="E373" i="9"/>
  <c r="G374" i="8" s="1"/>
  <c r="G389" i="9"/>
  <c r="E389" i="9"/>
  <c r="G390" i="8" s="1"/>
  <c r="D356" i="9"/>
  <c r="F357" i="8" s="1"/>
  <c r="E356" i="9"/>
  <c r="G357" i="8" s="1"/>
  <c r="D372" i="9"/>
  <c r="F373" i="8" s="1"/>
  <c r="E372" i="9"/>
  <c r="G373" i="8" s="1"/>
  <c r="E388" i="9"/>
  <c r="G389" i="8" s="1"/>
  <c r="D388" i="9"/>
  <c r="F389" i="8" s="1"/>
  <c r="E368" i="9"/>
  <c r="G369" i="8" s="1"/>
  <c r="G378" i="9"/>
  <c r="E355" i="9"/>
  <c r="G356" i="8" s="1"/>
  <c r="E376" i="9"/>
  <c r="G377" i="8" s="1"/>
  <c r="G370" i="9"/>
  <c r="D309" i="9"/>
  <c r="F310" i="8" s="1"/>
  <c r="G309" i="9"/>
  <c r="E309" i="9"/>
  <c r="G310" i="8" s="1"/>
  <c r="D319" i="9"/>
  <c r="F320" i="8" s="1"/>
  <c r="E319" i="9"/>
  <c r="G320" i="8" s="1"/>
  <c r="G319" i="9"/>
  <c r="D373" i="9"/>
  <c r="F374" i="8" s="1"/>
  <c r="G382" i="9"/>
  <c r="D382" i="9"/>
  <c r="F383" i="8" s="1"/>
  <c r="E370" i="9"/>
  <c r="G371" i="8" s="1"/>
  <c r="G360" i="9"/>
  <c r="G392" i="9"/>
  <c r="I439" i="11"/>
  <c r="J439" i="11"/>
  <c r="G364" i="9"/>
  <c r="I428" i="11"/>
  <c r="J428" i="11"/>
  <c r="G359" i="9"/>
  <c r="D359" i="9"/>
  <c r="F360" i="8" s="1"/>
  <c r="E359" i="9"/>
  <c r="G360" i="8" s="1"/>
  <c r="G375" i="9"/>
  <c r="D375" i="9"/>
  <c r="F376" i="8" s="1"/>
  <c r="E375" i="9"/>
  <c r="G376" i="8" s="1"/>
  <c r="G391" i="9"/>
  <c r="E391" i="9"/>
  <c r="G392" i="8" s="1"/>
  <c r="D391" i="9"/>
  <c r="F392" i="8" s="1"/>
  <c r="D378" i="9"/>
  <c r="F379" i="8" s="1"/>
  <c r="G301" i="9"/>
  <c r="E301" i="9"/>
  <c r="G302" i="8" s="1"/>
  <c r="D313" i="9"/>
  <c r="F314" i="8" s="1"/>
  <c r="E313" i="9"/>
  <c r="G314" i="8" s="1"/>
  <c r="G313" i="9"/>
  <c r="G354" i="9"/>
  <c r="G384" i="9"/>
  <c r="D381" i="9"/>
  <c r="F382" i="8" s="1"/>
  <c r="G374" i="9"/>
  <c r="D374" i="9"/>
  <c r="F375" i="8" s="1"/>
  <c r="I420" i="11"/>
  <c r="J420" i="11"/>
  <c r="G372" i="9"/>
  <c r="F558" i="5"/>
  <c r="F618" i="5"/>
  <c r="E565" i="5"/>
  <c r="G543" i="5"/>
  <c r="I572" i="5"/>
  <c r="G534" i="5"/>
  <c r="G578" i="5"/>
  <c r="E511" i="5"/>
  <c r="E528" i="5"/>
  <c r="I531" i="5"/>
  <c r="E552" i="5"/>
  <c r="E557" i="5"/>
  <c r="E596" i="5"/>
  <c r="F608" i="5"/>
  <c r="I629" i="5"/>
  <c r="T515" i="4"/>
  <c r="T613" i="4"/>
  <c r="T501" i="4"/>
  <c r="I501" i="5"/>
  <c r="I506" i="5"/>
  <c r="T577" i="4"/>
  <c r="G530" i="5"/>
  <c r="T585" i="4"/>
  <c r="I557" i="5"/>
  <c r="I608" i="5"/>
  <c r="T617" i="4"/>
  <c r="U636" i="4"/>
  <c r="E542" i="5"/>
  <c r="S596" i="4"/>
  <c r="U596" i="4" s="1"/>
  <c r="T608" i="4"/>
  <c r="T604" i="4"/>
  <c r="V604" i="4" s="1"/>
  <c r="S564" i="4"/>
  <c r="U564" i="4" s="1"/>
  <c r="S613" i="4"/>
  <c r="U613" i="4" s="1"/>
  <c r="T627" i="4"/>
  <c r="S634" i="4"/>
  <c r="V634" i="4" s="1"/>
  <c r="G538" i="5"/>
  <c r="E245" i="9"/>
  <c r="G245" i="9"/>
  <c r="D191" i="9"/>
  <c r="G215" i="9"/>
  <c r="E214" i="9"/>
  <c r="D215" i="9"/>
  <c r="E227" i="9"/>
  <c r="G227" i="9"/>
  <c r="G233" i="9"/>
  <c r="G241" i="9"/>
  <c r="G202" i="9"/>
  <c r="D245" i="9"/>
  <c r="I230" i="11"/>
  <c r="D214" i="9"/>
  <c r="D237" i="9"/>
  <c r="E237" i="9"/>
  <c r="D241" i="9"/>
  <c r="D269" i="9"/>
  <c r="E269" i="9"/>
  <c r="E209" i="9"/>
  <c r="G209" i="9"/>
  <c r="D233" i="9"/>
  <c r="G269" i="9"/>
  <c r="AG405" i="4"/>
  <c r="F437" i="5"/>
  <c r="T392" i="4"/>
  <c r="AE405" i="4"/>
  <c r="AH405" i="4"/>
  <c r="S415" i="4"/>
  <c r="S393" i="4"/>
  <c r="U393" i="4" s="1"/>
  <c r="AJ405" i="4"/>
  <c r="F441" i="5"/>
  <c r="T411" i="4"/>
  <c r="AA405" i="4"/>
  <c r="AM405" i="4" s="1"/>
  <c r="AS405" i="4" s="1"/>
  <c r="T393" i="4"/>
  <c r="S374" i="4"/>
  <c r="G441" i="5"/>
  <c r="I410" i="5"/>
  <c r="I418" i="5"/>
  <c r="E422" i="5"/>
  <c r="AK405" i="4"/>
  <c r="T419" i="4"/>
  <c r="T431" i="4"/>
  <c r="G60" i="9"/>
  <c r="E137" i="9"/>
  <c r="G153" i="9"/>
  <c r="D137" i="9"/>
  <c r="G84" i="9"/>
  <c r="I89" i="11"/>
  <c r="T324" i="4"/>
  <c r="T326" i="4"/>
  <c r="T335" i="4"/>
  <c r="S373" i="4"/>
  <c r="T333" i="4"/>
  <c r="G298" i="5"/>
  <c r="V350" i="4"/>
  <c r="W350" i="4" s="1"/>
  <c r="X350" i="4" s="1"/>
  <c r="Y350" i="4" s="1"/>
  <c r="T310" i="4"/>
  <c r="S332" i="4"/>
  <c r="T373" i="4"/>
  <c r="E273" i="5"/>
  <c r="G331" i="5"/>
  <c r="G294" i="5"/>
  <c r="T332" i="4"/>
  <c r="T250" i="4"/>
  <c r="T340" i="4"/>
  <c r="V340" i="4" s="1"/>
  <c r="W340" i="4" s="1"/>
  <c r="F279" i="5"/>
  <c r="E269" i="5"/>
  <c r="S247" i="4"/>
  <c r="U247" i="4" s="1"/>
  <c r="S333" i="4"/>
  <c r="U333" i="4" s="1"/>
  <c r="F298" i="5"/>
  <c r="T314" i="4"/>
  <c r="S314" i="4"/>
  <c r="T262" i="4"/>
  <c r="S225" i="4"/>
  <c r="T268" i="4"/>
  <c r="S540" i="4"/>
  <c r="U540" i="4" s="1"/>
  <c r="S546" i="4"/>
  <c r="U546" i="4" s="1"/>
  <c r="S833" i="4"/>
  <c r="U833" i="4" s="1"/>
  <c r="S607" i="4"/>
  <c r="U607" i="4" s="1"/>
  <c r="U455" i="4"/>
  <c r="S447" i="4"/>
  <c r="S501" i="4"/>
  <c r="U501" i="4" s="1"/>
  <c r="S581" i="4"/>
  <c r="U581" i="4" s="1"/>
  <c r="S781" i="4"/>
  <c r="U781" i="4" s="1"/>
  <c r="E294" i="5"/>
  <c r="V322" i="4"/>
  <c r="T353" i="4"/>
  <c r="F294" i="5"/>
  <c r="T355" i="4"/>
  <c r="V258" i="4"/>
  <c r="G346" i="5"/>
  <c r="J619" i="11"/>
  <c r="I578" i="11"/>
  <c r="I443" i="11"/>
  <c r="J443" i="11"/>
  <c r="J463" i="11"/>
  <c r="I463" i="11"/>
  <c r="I491" i="11"/>
  <c r="J491" i="11"/>
  <c r="J370" i="11"/>
  <c r="I370" i="11"/>
  <c r="J343" i="11"/>
  <c r="I343" i="11"/>
  <c r="J380" i="11"/>
  <c r="J484" i="11"/>
  <c r="I484" i="11"/>
  <c r="I543" i="11"/>
  <c r="J543" i="11"/>
  <c r="J549" i="11"/>
  <c r="I549" i="11"/>
  <c r="I649" i="11"/>
  <c r="J649" i="11"/>
  <c r="J632" i="11"/>
  <c r="I33" i="11"/>
  <c r="J299" i="11"/>
  <c r="J249" i="11"/>
  <c r="J211" i="11"/>
  <c r="I630" i="11"/>
  <c r="I447" i="11"/>
  <c r="J447" i="11"/>
  <c r="I467" i="11"/>
  <c r="J467" i="11"/>
  <c r="J495" i="11"/>
  <c r="I495" i="11"/>
  <c r="J376" i="11"/>
  <c r="I376" i="11"/>
  <c r="J423" i="11"/>
  <c r="I423" i="11"/>
  <c r="J388" i="11"/>
  <c r="J360" i="11"/>
  <c r="I360" i="11"/>
  <c r="J382" i="11"/>
  <c r="I382" i="11"/>
  <c r="J356" i="11"/>
  <c r="I356" i="11"/>
  <c r="J386" i="11"/>
  <c r="I386" i="11"/>
  <c r="J548" i="11"/>
  <c r="I548" i="11"/>
  <c r="I547" i="11"/>
  <c r="J547" i="11"/>
  <c r="I605" i="11"/>
  <c r="J605" i="11"/>
  <c r="J546" i="11"/>
  <c r="L546" i="11" s="1"/>
  <c r="N546" i="11" s="1"/>
  <c r="I546" i="11"/>
  <c r="J112" i="11"/>
  <c r="J250" i="11"/>
  <c r="J408" i="11"/>
  <c r="I565" i="11"/>
  <c r="J451" i="11"/>
  <c r="I451" i="11"/>
  <c r="I475" i="11"/>
  <c r="J475" i="11"/>
  <c r="J499" i="11"/>
  <c r="I499" i="11"/>
  <c r="J354" i="11"/>
  <c r="I354" i="11"/>
  <c r="J384" i="11"/>
  <c r="I384" i="11"/>
  <c r="J358" i="11"/>
  <c r="J552" i="11"/>
  <c r="L552" i="11" s="1"/>
  <c r="N552" i="11" s="1"/>
  <c r="I552" i="11"/>
  <c r="J452" i="11"/>
  <c r="I452" i="11"/>
  <c r="I550" i="11"/>
  <c r="J550" i="11"/>
  <c r="J149" i="11"/>
  <c r="I76" i="11"/>
  <c r="I101" i="11"/>
  <c r="J400" i="11"/>
  <c r="L400" i="11" s="1"/>
  <c r="N400" i="11" s="1"/>
  <c r="I401" i="8" s="1"/>
  <c r="I435" i="11"/>
  <c r="J435" i="11"/>
  <c r="I459" i="11"/>
  <c r="J459" i="11"/>
  <c r="I479" i="11"/>
  <c r="J479" i="11"/>
  <c r="J507" i="11"/>
  <c r="I507" i="11"/>
  <c r="J362" i="11"/>
  <c r="I362" i="11"/>
  <c r="J392" i="11"/>
  <c r="I392" i="11"/>
  <c r="J255" i="11"/>
  <c r="I255" i="11"/>
  <c r="J341" i="11"/>
  <c r="I341" i="11"/>
  <c r="J366" i="11"/>
  <c r="J352" i="11"/>
  <c r="I352" i="11"/>
  <c r="J368" i="11"/>
  <c r="I368" i="11"/>
  <c r="J390" i="11"/>
  <c r="I390" i="11"/>
  <c r="J364" i="11"/>
  <c r="I364" i="11"/>
  <c r="J378" i="11"/>
  <c r="I378" i="11"/>
  <c r="J394" i="11"/>
  <c r="I394" i="11"/>
  <c r="I539" i="11"/>
  <c r="J539" i="11"/>
  <c r="T522" i="4"/>
  <c r="S530" i="4"/>
  <c r="T329" i="4"/>
  <c r="T300" i="4"/>
  <c r="T292" i="4"/>
  <c r="T306" i="4"/>
  <c r="I334" i="5"/>
  <c r="T192" i="4"/>
  <c r="T491" i="4"/>
  <c r="E397" i="5"/>
  <c r="T589" i="4"/>
  <c r="E764" i="5"/>
  <c r="I824" i="5"/>
  <c r="E591" i="5"/>
  <c r="I692" i="5"/>
  <c r="I742" i="5"/>
  <c r="E749" i="5"/>
  <c r="S750" i="4"/>
  <c r="U750" i="4" s="1"/>
  <c r="S752" i="4"/>
  <c r="T753" i="4"/>
  <c r="S756" i="4"/>
  <c r="T777" i="4"/>
  <c r="T783" i="4"/>
  <c r="T785" i="4"/>
  <c r="W821" i="4"/>
  <c r="E681" i="5"/>
  <c r="I729" i="5"/>
  <c r="S808" i="4"/>
  <c r="U808" i="4" s="1"/>
  <c r="S823" i="4"/>
  <c r="S570" i="4"/>
  <c r="U570" i="4" s="1"/>
  <c r="S835" i="4"/>
  <c r="U835" i="4" s="1"/>
  <c r="T776" i="4"/>
  <c r="I681" i="5"/>
  <c r="E729" i="5"/>
  <c r="I827" i="5"/>
  <c r="S695" i="4"/>
  <c r="S759" i="4"/>
  <c r="V687" i="4"/>
  <c r="W687" i="4" s="1"/>
  <c r="X687" i="4" s="1"/>
  <c r="S643" i="4"/>
  <c r="S709" i="4"/>
  <c r="U709" i="4" s="1"/>
  <c r="T374" i="4"/>
  <c r="T241" i="4"/>
  <c r="T295" i="4"/>
  <c r="T469" i="4"/>
  <c r="I399" i="5"/>
  <c r="S469" i="4"/>
  <c r="E475" i="5"/>
  <c r="T274" i="4"/>
  <c r="E346" i="5"/>
  <c r="T200" i="4"/>
  <c r="T325" i="4"/>
  <c r="S266" i="4"/>
  <c r="U266" i="4" s="1"/>
  <c r="E437" i="5"/>
  <c r="E469" i="5"/>
  <c r="T379" i="4"/>
  <c r="S449" i="4"/>
  <c r="V449" i="4" s="1"/>
  <c r="E831" i="5"/>
  <c r="I757" i="5"/>
  <c r="I694" i="5"/>
  <c r="I710" i="5"/>
  <c r="E715" i="5"/>
  <c r="I838" i="5"/>
  <c r="V553" i="4"/>
  <c r="W553" i="4" s="1"/>
  <c r="T741" i="4"/>
  <c r="T743" i="4"/>
  <c r="S753" i="4"/>
  <c r="S755" i="4"/>
  <c r="T759" i="4"/>
  <c r="S777" i="4"/>
  <c r="S779" i="4"/>
  <c r="S785" i="4"/>
  <c r="S787" i="4"/>
  <c r="U787" i="4" s="1"/>
  <c r="T823" i="4"/>
  <c r="E579" i="5"/>
  <c r="S507" i="4"/>
  <c r="U507" i="4" s="1"/>
  <c r="T568" i="4"/>
  <c r="S675" i="4"/>
  <c r="V675" i="4" s="1"/>
  <c r="T678" i="4"/>
  <c r="S813" i="4"/>
  <c r="U813" i="4" s="1"/>
  <c r="T542" i="4"/>
  <c r="T245" i="4"/>
  <c r="S220" i="4"/>
  <c r="T195" i="4"/>
  <c r="S197" i="4"/>
  <c r="U197" i="4" s="1"/>
  <c r="S306" i="4"/>
  <c r="U306" i="4" s="1"/>
  <c r="V290" i="4"/>
  <c r="V228" i="4"/>
  <c r="W228" i="4" s="1"/>
  <c r="X228" i="4" s="1"/>
  <c r="Y228" i="4" s="1"/>
  <c r="S221" i="4"/>
  <c r="S387" i="4"/>
  <c r="U387" i="4" s="1"/>
  <c r="I551" i="5"/>
  <c r="V583" i="4"/>
  <c r="W583" i="4" s="1"/>
  <c r="X583" i="4" s="1"/>
  <c r="V591" i="4"/>
  <c r="W591" i="4" s="1"/>
  <c r="X591" i="4" s="1"/>
  <c r="Y591" i="4" s="1"/>
  <c r="I683" i="5"/>
  <c r="T775" i="4"/>
  <c r="T750" i="4"/>
  <c r="I511" i="5"/>
  <c r="S620" i="4"/>
  <c r="V620" i="4" s="1"/>
  <c r="S776" i="4"/>
  <c r="U776" i="4" s="1"/>
  <c r="S624" i="4"/>
  <c r="T671" i="4"/>
  <c r="V671" i="4" s="1"/>
  <c r="W671" i="4" s="1"/>
  <c r="X671" i="4" s="1"/>
  <c r="S701" i="4"/>
  <c r="U701" i="4" s="1"/>
  <c r="K576" i="11"/>
  <c r="M576" i="11" s="1"/>
  <c r="L576" i="11"/>
  <c r="N576" i="11" s="1"/>
  <c r="K619" i="11"/>
  <c r="M619" i="11" s="1"/>
  <c r="L619" i="11"/>
  <c r="N619" i="11" s="1"/>
  <c r="K611" i="11"/>
  <c r="M611" i="11" s="1"/>
  <c r="L611" i="11"/>
  <c r="N611" i="11" s="1"/>
  <c r="K565" i="11"/>
  <c r="M565" i="11" s="1"/>
  <c r="L565" i="11"/>
  <c r="N565" i="11" s="1"/>
  <c r="I653" i="11"/>
  <c r="J653" i="11"/>
  <c r="J562" i="11"/>
  <c r="I562" i="11"/>
  <c r="J636" i="11"/>
  <c r="I636" i="11"/>
  <c r="I623" i="11"/>
  <c r="J623" i="11"/>
  <c r="J624" i="11"/>
  <c r="I569" i="11"/>
  <c r="J569" i="11"/>
  <c r="I576" i="11"/>
  <c r="I591" i="11"/>
  <c r="J591" i="11"/>
  <c r="J599" i="11"/>
  <c r="J608" i="11"/>
  <c r="J607" i="11"/>
  <c r="J637" i="11"/>
  <c r="I637" i="11"/>
  <c r="I588" i="11"/>
  <c r="J588" i="11"/>
  <c r="I647" i="11"/>
  <c r="J566" i="11"/>
  <c r="I566" i="11"/>
  <c r="I639" i="11"/>
  <c r="J639" i="11"/>
  <c r="I635" i="11"/>
  <c r="I560" i="11"/>
  <c r="J560" i="11"/>
  <c r="I573" i="11"/>
  <c r="J573" i="11"/>
  <c r="I584" i="11"/>
  <c r="J584" i="11"/>
  <c r="I597" i="11"/>
  <c r="J629" i="11"/>
  <c r="I629" i="11"/>
  <c r="I633" i="11"/>
  <c r="I648" i="11"/>
  <c r="J648" i="11"/>
  <c r="I601" i="11"/>
  <c r="J601" i="11"/>
  <c r="I618" i="11"/>
  <c r="I622" i="11"/>
  <c r="J622" i="11"/>
  <c r="J678" i="11"/>
  <c r="I678" i="11"/>
  <c r="I690" i="11"/>
  <c r="J690" i="11"/>
  <c r="J791" i="11"/>
  <c r="I791" i="11"/>
  <c r="J570" i="11"/>
  <c r="I570" i="11"/>
  <c r="I574" i="11"/>
  <c r="J574" i="11"/>
  <c r="I580" i="11"/>
  <c r="J580" i="11"/>
  <c r="I586" i="11"/>
  <c r="J586" i="11"/>
  <c r="I620" i="11"/>
  <c r="J620" i="11"/>
  <c r="J621" i="11"/>
  <c r="I621" i="11"/>
  <c r="J641" i="11"/>
  <c r="I641" i="11"/>
  <c r="I643" i="11"/>
  <c r="J643" i="11"/>
  <c r="I669" i="11"/>
  <c r="J669" i="11"/>
  <c r="I670" i="11"/>
  <c r="J670" i="11"/>
  <c r="I675" i="11"/>
  <c r="J675" i="11"/>
  <c r="I680" i="11"/>
  <c r="J680" i="11"/>
  <c r="J697" i="11"/>
  <c r="I697" i="11"/>
  <c r="J698" i="11"/>
  <c r="I698" i="11"/>
  <c r="J713" i="11"/>
  <c r="I713" i="11"/>
  <c r="I794" i="11"/>
  <c r="J794" i="11"/>
  <c r="J795" i="11"/>
  <c r="I795" i="11"/>
  <c r="I796" i="11"/>
  <c r="J796" i="11"/>
  <c r="I805" i="11"/>
  <c r="J805" i="11"/>
  <c r="I806" i="11"/>
  <c r="J806" i="11"/>
  <c r="I812" i="11"/>
  <c r="J812" i="11"/>
  <c r="J814" i="11"/>
  <c r="I814" i="11"/>
  <c r="J815" i="11"/>
  <c r="I815" i="11"/>
  <c r="I817" i="11"/>
  <c r="J817" i="11"/>
  <c r="J568" i="11"/>
  <c r="I568" i="11"/>
  <c r="I625" i="11"/>
  <c r="J625" i="11"/>
  <c r="I650" i="11"/>
  <c r="J650" i="11"/>
  <c r="I673" i="11"/>
  <c r="J673" i="11"/>
  <c r="J682" i="11"/>
  <c r="I682" i="11"/>
  <c r="J714" i="11"/>
  <c r="I714" i="11"/>
  <c r="I737" i="11"/>
  <c r="J737" i="11"/>
  <c r="I799" i="11"/>
  <c r="J799" i="11"/>
  <c r="J561" i="11"/>
  <c r="I561" i="11"/>
  <c r="I592" i="11"/>
  <c r="J592" i="11"/>
  <c r="I598" i="11"/>
  <c r="J598" i="11"/>
  <c r="J602" i="11"/>
  <c r="I602" i="11"/>
  <c r="I610" i="11"/>
  <c r="J610" i="11"/>
  <c r="I627" i="11"/>
  <c r="J627" i="11"/>
  <c r="I631" i="11"/>
  <c r="J631" i="11"/>
  <c r="J640" i="11"/>
  <c r="I640" i="11"/>
  <c r="J642" i="11"/>
  <c r="I642" i="11"/>
  <c r="I645" i="11"/>
  <c r="J645" i="11"/>
  <c r="J646" i="11"/>
  <c r="I646" i="11"/>
  <c r="J666" i="11"/>
  <c r="I666" i="11"/>
  <c r="J668" i="11"/>
  <c r="I668" i="11"/>
  <c r="J681" i="11"/>
  <c r="I681" i="11"/>
  <c r="J724" i="11"/>
  <c r="I724" i="11"/>
  <c r="I788" i="11"/>
  <c r="J788" i="11"/>
  <c r="I793" i="11"/>
  <c r="J793" i="11"/>
  <c r="J813" i="11"/>
  <c r="I813" i="11"/>
  <c r="I816" i="11"/>
  <c r="J816" i="11"/>
  <c r="J644" i="11"/>
  <c r="I572" i="11"/>
  <c r="J572" i="11"/>
  <c r="J577" i="11"/>
  <c r="I577" i="11"/>
  <c r="I582" i="11"/>
  <c r="J582" i="11"/>
  <c r="I590" i="11"/>
  <c r="J590" i="11"/>
  <c r="I596" i="11"/>
  <c r="J596" i="11"/>
  <c r="J600" i="11"/>
  <c r="I600" i="11"/>
  <c r="I606" i="11"/>
  <c r="J606" i="11"/>
  <c r="I807" i="11"/>
  <c r="J807" i="11"/>
  <c r="I785" i="3"/>
  <c r="H721" i="3"/>
  <c r="H762" i="3"/>
  <c r="F778" i="3"/>
  <c r="H778" i="3"/>
  <c r="I786" i="3"/>
  <c r="V797" i="4"/>
  <c r="W797" i="4" s="1"/>
  <c r="T953" i="4"/>
  <c r="W912" i="4"/>
  <c r="V833" i="4"/>
  <c r="U549" i="4"/>
  <c r="V348" i="4"/>
  <c r="W348" i="4" s="1"/>
  <c r="V612" i="4"/>
  <c r="T144" i="4"/>
  <c r="T684" i="4"/>
  <c r="V830" i="4"/>
  <c r="V884" i="4"/>
  <c r="W884" i="4" s="1"/>
  <c r="F12" i="5"/>
  <c r="I13" i="2" s="1"/>
  <c r="E12" i="5"/>
  <c r="H13" i="2" s="1"/>
  <c r="F117" i="2"/>
  <c r="O117" i="2" s="1"/>
  <c r="I116" i="3" s="1"/>
  <c r="E117" i="2"/>
  <c r="N117" i="2" s="1"/>
  <c r="F125" i="2"/>
  <c r="O125" i="2" s="1"/>
  <c r="I124" i="3" s="1"/>
  <c r="E125" i="2"/>
  <c r="N125" i="2" s="1"/>
  <c r="F133" i="2"/>
  <c r="O133" i="2" s="1"/>
  <c r="I132" i="3" s="1"/>
  <c r="E133" i="2"/>
  <c r="N133" i="2" s="1"/>
  <c r="F141" i="2"/>
  <c r="O141" i="2" s="1"/>
  <c r="I140" i="3" s="1"/>
  <c r="E141" i="2"/>
  <c r="N141" i="2" s="1"/>
  <c r="G516" i="5"/>
  <c r="F516" i="5"/>
  <c r="I516" i="5"/>
  <c r="F657" i="5"/>
  <c r="E657" i="5"/>
  <c r="T832" i="4"/>
  <c r="R846" i="4"/>
  <c r="S846" i="4"/>
  <c r="S51" i="4"/>
  <c r="U51" i="4" s="1"/>
  <c r="T574" i="4"/>
  <c r="T12" i="4"/>
  <c r="S832" i="4"/>
  <c r="D944" i="4"/>
  <c r="R977" i="4"/>
  <c r="T977" i="4"/>
  <c r="S574" i="4"/>
  <c r="S569" i="4"/>
  <c r="U569" i="4" s="1"/>
  <c r="V306" i="4"/>
  <c r="T223" i="4"/>
  <c r="T297" i="4"/>
  <c r="S198" i="4"/>
  <c r="S195" i="4"/>
  <c r="I211" i="5"/>
  <c r="S187" i="4"/>
  <c r="U187" i="4" s="1"/>
  <c r="S205" i="4"/>
  <c r="S213" i="4"/>
  <c r="U213" i="4" s="1"/>
  <c r="T273" i="4"/>
  <c r="T309" i="4"/>
  <c r="T282" i="4"/>
  <c r="G279" i="5"/>
  <c r="I195" i="5"/>
  <c r="E195" i="5"/>
  <c r="T237" i="4"/>
  <c r="E299" i="5"/>
  <c r="V467" i="4"/>
  <c r="W467" i="4" s="1"/>
  <c r="F464" i="5"/>
  <c r="W433" i="4"/>
  <c r="T415" i="4"/>
  <c r="S392" i="4"/>
  <c r="F262" i="5"/>
  <c r="I298" i="5"/>
  <c r="F269" i="5"/>
  <c r="I306" i="5"/>
  <c r="F322" i="5"/>
  <c r="I338" i="5"/>
  <c r="G350" i="5"/>
  <c r="T209" i="4"/>
  <c r="S245" i="4"/>
  <c r="U245" i="4" s="1"/>
  <c r="T266" i="4"/>
  <c r="R225" i="4"/>
  <c r="T337" i="4"/>
  <c r="H798" i="3"/>
  <c r="V437" i="4"/>
  <c r="W437" i="4" s="1"/>
  <c r="X437" i="4" s="1"/>
  <c r="T487" i="4"/>
  <c r="S419" i="4"/>
  <c r="V413" i="4"/>
  <c r="W413" i="4" s="1"/>
  <c r="X413" i="4" s="1"/>
  <c r="V409" i="4"/>
  <c r="I437" i="5"/>
  <c r="E453" i="5"/>
  <c r="S356" i="4"/>
  <c r="U356" i="4" s="1"/>
  <c r="T356" i="4"/>
  <c r="S423" i="4"/>
  <c r="S439" i="4"/>
  <c r="U439" i="4" s="1"/>
  <c r="E543" i="5"/>
  <c r="I543" i="5"/>
  <c r="E572" i="5"/>
  <c r="I530" i="5"/>
  <c r="G558" i="5"/>
  <c r="E562" i="5"/>
  <c r="I613" i="5"/>
  <c r="E648" i="5"/>
  <c r="G686" i="5"/>
  <c r="G728" i="5"/>
  <c r="I642" i="5"/>
  <c r="I621" i="5"/>
  <c r="G618" i="5"/>
  <c r="G650" i="5"/>
  <c r="E654" i="5"/>
  <c r="F731" i="5"/>
  <c r="E788" i="5"/>
  <c r="F826" i="5"/>
  <c r="F801" i="5"/>
  <c r="F769" i="5"/>
  <c r="G810" i="5"/>
  <c r="G772" i="5"/>
  <c r="F749" i="5"/>
  <c r="F781" i="5"/>
  <c r="I749" i="5"/>
  <c r="I781" i="5"/>
  <c r="I841" i="5"/>
  <c r="U777" i="4"/>
  <c r="E50" i="5"/>
  <c r="H51" i="2" s="1"/>
  <c r="F53" i="5"/>
  <c r="I54" i="2" s="1"/>
  <c r="E58" i="5"/>
  <c r="H59" i="2" s="1"/>
  <c r="E66" i="5"/>
  <c r="H67" i="2" s="1"/>
  <c r="E98" i="5"/>
  <c r="H99" i="2" s="1"/>
  <c r="I111" i="5"/>
  <c r="I115" i="5"/>
  <c r="I119" i="5"/>
  <c r="I123" i="5"/>
  <c r="I127" i="5"/>
  <c r="I131" i="5"/>
  <c r="I135" i="5"/>
  <c r="I139" i="5"/>
  <c r="I143" i="5"/>
  <c r="F149" i="5"/>
  <c r="I150" i="2" s="1"/>
  <c r="G156" i="5"/>
  <c r="J157" i="2" s="1"/>
  <c r="E519" i="5"/>
  <c r="F525" i="5"/>
  <c r="I527" i="5"/>
  <c r="E530" i="5"/>
  <c r="F555" i="5"/>
  <c r="F561" i="5"/>
  <c r="I590" i="5"/>
  <c r="G591" i="5"/>
  <c r="I602" i="5"/>
  <c r="I618" i="5"/>
  <c r="E633" i="5"/>
  <c r="G649" i="5"/>
  <c r="I672" i="5"/>
  <c r="E676" i="5"/>
  <c r="I678" i="5"/>
  <c r="G683" i="5"/>
  <c r="F697" i="5"/>
  <c r="I699" i="5"/>
  <c r="E704" i="5"/>
  <c r="F709" i="5"/>
  <c r="I720" i="5"/>
  <c r="E724" i="5"/>
  <c r="I726" i="5"/>
  <c r="I736" i="5"/>
  <c r="I740" i="5"/>
  <c r="G769" i="5"/>
  <c r="F791" i="5"/>
  <c r="I826" i="5"/>
  <c r="I831" i="5"/>
  <c r="V39" i="4"/>
  <c r="W39" i="4" s="1"/>
  <c r="S89" i="4"/>
  <c r="T119" i="4"/>
  <c r="S123" i="4"/>
  <c r="V128" i="4"/>
  <c r="W128" i="4" s="1"/>
  <c r="S147" i="4"/>
  <c r="S151" i="4"/>
  <c r="S155" i="4"/>
  <c r="T659" i="4"/>
  <c r="V677" i="4"/>
  <c r="W677" i="4" s="1"/>
  <c r="X677" i="4" s="1"/>
  <c r="T681" i="4"/>
  <c r="W725" i="4"/>
  <c r="X725" i="4" s="1"/>
  <c r="T763" i="4"/>
  <c r="T771" i="4"/>
  <c r="T795" i="4"/>
  <c r="T799" i="4"/>
  <c r="T803" i="4"/>
  <c r="T807" i="4"/>
  <c r="T831" i="4"/>
  <c r="N963" i="4"/>
  <c r="R963" i="4" s="1"/>
  <c r="F790" i="3"/>
  <c r="F782" i="3"/>
  <c r="I561" i="5"/>
  <c r="G533" i="5"/>
  <c r="G525" i="5"/>
  <c r="G4" i="2"/>
  <c r="P4" i="2" s="1"/>
  <c r="I820" i="3"/>
  <c r="I745" i="5"/>
  <c r="E77" i="5"/>
  <c r="H78" i="2" s="1"/>
  <c r="E53" i="5"/>
  <c r="H54" i="2" s="1"/>
  <c r="T184" i="4"/>
  <c r="T113" i="4"/>
  <c r="P153" i="4"/>
  <c r="V596" i="4"/>
  <c r="W596" i="4" s="1"/>
  <c r="S617" i="4"/>
  <c r="U617" i="4" s="1"/>
  <c r="T624" i="4"/>
  <c r="T628" i="4"/>
  <c r="V648" i="4"/>
  <c r="W648" i="4" s="1"/>
  <c r="X648" i="4" s="1"/>
  <c r="V656" i="4"/>
  <c r="W656" i="4" s="1"/>
  <c r="T660" i="4"/>
  <c r="T664" i="4"/>
  <c r="V668" i="4"/>
  <c r="V692" i="4"/>
  <c r="T718" i="4"/>
  <c r="V718" i="4" s="1"/>
  <c r="W718" i="4" s="1"/>
  <c r="S737" i="4"/>
  <c r="V813" i="4"/>
  <c r="W813" i="4" s="1"/>
  <c r="T846" i="4"/>
  <c r="S857" i="4"/>
  <c r="S891" i="4"/>
  <c r="S913" i="4"/>
  <c r="V928" i="4"/>
  <c r="S951" i="4"/>
  <c r="S953" i="4"/>
  <c r="T960" i="4"/>
  <c r="V960" i="4" s="1"/>
  <c r="S961" i="4"/>
  <c r="I805" i="5"/>
  <c r="I762" i="3"/>
  <c r="F641" i="5"/>
  <c r="G747" i="5"/>
  <c r="F105" i="5"/>
  <c r="I106" i="2" s="1"/>
  <c r="I73" i="5"/>
  <c r="T598" i="4"/>
  <c r="T457" i="4"/>
  <c r="F140" i="5"/>
  <c r="I141" i="2" s="1"/>
  <c r="F132" i="5"/>
  <c r="I133" i="2" s="1"/>
  <c r="F124" i="5"/>
  <c r="I125" i="2" s="1"/>
  <c r="F116" i="5"/>
  <c r="I117" i="2" s="1"/>
  <c r="T893" i="4"/>
  <c r="T873" i="4"/>
  <c r="V845" i="4"/>
  <c r="E160" i="2"/>
  <c r="N160" i="2" s="1"/>
  <c r="H159" i="3" s="1"/>
  <c r="V112" i="4"/>
  <c r="W112" i="4" s="1"/>
  <c r="X112" i="4" s="1"/>
  <c r="F49" i="5"/>
  <c r="I50" i="2" s="1"/>
  <c r="F81" i="5"/>
  <c r="I82" i="2" s="1"/>
  <c r="V124" i="4"/>
  <c r="W124" i="4" s="1"/>
  <c r="T74" i="4"/>
  <c r="E685" i="5"/>
  <c r="S608" i="4"/>
  <c r="V608" i="4" s="1"/>
  <c r="T614" i="4"/>
  <c r="S632" i="4"/>
  <c r="U632" i="4" s="1"/>
  <c r="V704" i="4"/>
  <c r="W704" i="4" s="1"/>
  <c r="R722" i="4"/>
  <c r="U722" i="4" s="1"/>
  <c r="V770" i="4"/>
  <c r="W770" i="4" s="1"/>
  <c r="X770" i="4" s="1"/>
  <c r="T784" i="4"/>
  <c r="U850" i="4"/>
  <c r="U854" i="4"/>
  <c r="T635" i="4"/>
  <c r="U970" i="4"/>
  <c r="S893" i="4"/>
  <c r="G141" i="2"/>
  <c r="P141" i="2" s="1"/>
  <c r="G133" i="2"/>
  <c r="P133" i="2" s="1"/>
  <c r="G125" i="2"/>
  <c r="P125" i="2" s="1"/>
  <c r="G117" i="2"/>
  <c r="P117" i="2" s="1"/>
  <c r="S53" i="4"/>
  <c r="S844" i="4"/>
  <c r="S626" i="4"/>
  <c r="U626" i="4" s="1"/>
  <c r="V599" i="4"/>
  <c r="W599" i="4" s="1"/>
  <c r="X599" i="4" s="1"/>
  <c r="V647" i="4"/>
  <c r="W647" i="4" s="1"/>
  <c r="X647" i="4" s="1"/>
  <c r="Y647" i="4" s="1"/>
  <c r="E146" i="5"/>
  <c r="H147" i="2" s="1"/>
  <c r="G555" i="5"/>
  <c r="G575" i="5"/>
  <c r="I709" i="5"/>
  <c r="T77" i="4"/>
  <c r="T174" i="4"/>
  <c r="S166" i="4"/>
  <c r="S676" i="4"/>
  <c r="F56" i="2"/>
  <c r="O56" i="2" s="1"/>
  <c r="T726" i="4"/>
  <c r="T870" i="4"/>
  <c r="E976" i="4"/>
  <c r="G897" i="4"/>
  <c r="F934" i="4"/>
  <c r="U612" i="4"/>
  <c r="V116" i="4"/>
  <c r="W116" i="4" s="1"/>
  <c r="X116" i="4" s="1"/>
  <c r="Y116" i="4" s="1"/>
  <c r="E898" i="4"/>
  <c r="E944" i="4"/>
  <c r="I49" i="5"/>
  <c r="G49" i="5"/>
  <c r="J50" i="2" s="1"/>
  <c r="G73" i="5"/>
  <c r="J74" i="2" s="1"/>
  <c r="E533" i="5"/>
  <c r="S660" i="4"/>
  <c r="U660" i="4" s="1"/>
  <c r="T728" i="4"/>
  <c r="V728" i="4" s="1"/>
  <c r="W728" i="4" s="1"/>
  <c r="X728" i="4" s="1"/>
  <c r="I713" i="5"/>
  <c r="S627" i="4"/>
  <c r="V958" i="4"/>
  <c r="T808" i="4"/>
  <c r="V808" i="4" s="1"/>
  <c r="W808" i="4" s="1"/>
  <c r="S977" i="4"/>
  <c r="S678" i="4"/>
  <c r="S828" i="4"/>
  <c r="U828" i="4" s="1"/>
  <c r="S825" i="4"/>
  <c r="F178" i="5"/>
  <c r="I179" i="2" s="1"/>
  <c r="E178" i="5"/>
  <c r="H179" i="2" s="1"/>
  <c r="G178" i="5"/>
  <c r="J179" i="2" s="1"/>
  <c r="R800" i="4"/>
  <c r="S800" i="4"/>
  <c r="S767" i="4"/>
  <c r="U767" i="4" s="1"/>
  <c r="T60" i="4"/>
  <c r="S489" i="4"/>
  <c r="U489" i="4" s="1"/>
  <c r="S495" i="4"/>
  <c r="U495" i="4" s="1"/>
  <c r="S580" i="4"/>
  <c r="U580" i="4" s="1"/>
  <c r="S664" i="4"/>
  <c r="U664" i="4" s="1"/>
  <c r="T570" i="4"/>
  <c r="T800" i="4"/>
  <c r="S801" i="4"/>
  <c r="E945" i="4"/>
  <c r="G945" i="4"/>
  <c r="F945" i="4"/>
  <c r="S94" i="4"/>
  <c r="U94" i="4" s="1"/>
  <c r="S24" i="4"/>
  <c r="U24" i="4" s="1"/>
  <c r="T780" i="4"/>
  <c r="S780" i="4"/>
  <c r="S148" i="4"/>
  <c r="S733" i="4"/>
  <c r="U733" i="4" s="1"/>
  <c r="S597" i="4"/>
  <c r="U597" i="4" s="1"/>
  <c r="I753" i="3"/>
  <c r="H496" i="3"/>
  <c r="F496" i="3"/>
  <c r="F734" i="3"/>
  <c r="I734" i="3"/>
  <c r="F721" i="3"/>
  <c r="I721" i="3"/>
  <c r="I763" i="3"/>
  <c r="I807" i="3"/>
  <c r="I769" i="3"/>
  <c r="I801" i="3"/>
  <c r="H511" i="3"/>
  <c r="H536" i="3"/>
  <c r="I779" i="3"/>
  <c r="H820" i="3"/>
  <c r="F820" i="3"/>
  <c r="H827" i="3"/>
  <c r="S526" i="4"/>
  <c r="W960" i="4"/>
  <c r="S571" i="4"/>
  <c r="T61" i="4"/>
  <c r="T826" i="4"/>
  <c r="S134" i="4"/>
  <c r="T984" i="4"/>
  <c r="S696" i="4"/>
  <c r="T986" i="4"/>
  <c r="S592" i="4"/>
  <c r="U592" i="4" s="1"/>
  <c r="F5" i="5"/>
  <c r="I6" i="2" s="1"/>
  <c r="G5" i="5"/>
  <c r="J6" i="2" s="1"/>
  <c r="I9" i="5"/>
  <c r="F9" i="5"/>
  <c r="I10" i="2" s="1"/>
  <c r="G9" i="5"/>
  <c r="J10" i="2" s="1"/>
  <c r="E9" i="5"/>
  <c r="H10" i="2" s="1"/>
  <c r="G13" i="5"/>
  <c r="J14" i="2" s="1"/>
  <c r="F13" i="5"/>
  <c r="I14" i="2" s="1"/>
  <c r="E25" i="5"/>
  <c r="H26" i="2" s="1"/>
  <c r="G25" i="5"/>
  <c r="J26" i="2" s="1"/>
  <c r="F25" i="5"/>
  <c r="I26" i="2" s="1"/>
  <c r="F41" i="5"/>
  <c r="I42" i="2" s="1"/>
  <c r="E41" i="5"/>
  <c r="H42" i="2" s="1"/>
  <c r="I167" i="5"/>
  <c r="F167" i="5"/>
  <c r="I168" i="2" s="1"/>
  <c r="G597" i="5"/>
  <c r="E597" i="5"/>
  <c r="F605" i="5"/>
  <c r="E605" i="5"/>
  <c r="E668" i="5"/>
  <c r="G668" i="5"/>
  <c r="E761" i="5"/>
  <c r="F761" i="5"/>
  <c r="E793" i="5"/>
  <c r="F793" i="5"/>
  <c r="R840" i="4"/>
  <c r="S840" i="4"/>
  <c r="E13" i="5"/>
  <c r="H14" i="2" s="1"/>
  <c r="E20" i="2"/>
  <c r="N20" i="2" s="1"/>
  <c r="G20" i="2"/>
  <c r="P20" i="2" s="1"/>
  <c r="F20" i="2"/>
  <c r="O20" i="2" s="1"/>
  <c r="I19" i="3" s="1"/>
  <c r="F34" i="2"/>
  <c r="O34" i="2" s="1"/>
  <c r="I33" i="3" s="1"/>
  <c r="G34" i="2"/>
  <c r="P34" i="2" s="1"/>
  <c r="E34" i="2"/>
  <c r="N34" i="2" s="1"/>
  <c r="G40" i="2"/>
  <c r="P40" i="2" s="1"/>
  <c r="E40" i="2"/>
  <c r="N40" i="2" s="1"/>
  <c r="F40" i="2"/>
  <c r="O40" i="2" s="1"/>
  <c r="I39" i="3" s="1"/>
  <c r="G41" i="5"/>
  <c r="J42" i="2" s="1"/>
  <c r="G46" i="2"/>
  <c r="P46" i="2" s="1"/>
  <c r="E46" i="2"/>
  <c r="N46" i="2" s="1"/>
  <c r="F46" i="2"/>
  <c r="O46" i="2" s="1"/>
  <c r="I45" i="3" s="1"/>
  <c r="G57" i="5"/>
  <c r="J58" i="2" s="1"/>
  <c r="E57" i="5"/>
  <c r="H58" i="2" s="1"/>
  <c r="E89" i="5"/>
  <c r="H90" i="2" s="1"/>
  <c r="G89" i="5"/>
  <c r="J90" i="2" s="1"/>
  <c r="E115" i="2"/>
  <c r="N115" i="2" s="1"/>
  <c r="G115" i="2"/>
  <c r="P115" i="2" s="1"/>
  <c r="F115" i="2"/>
  <c r="O115" i="2" s="1"/>
  <c r="I114" i="3" s="1"/>
  <c r="E123" i="2"/>
  <c r="N123" i="2" s="1"/>
  <c r="F123" i="2"/>
  <c r="O123" i="2" s="1"/>
  <c r="I122" i="3" s="1"/>
  <c r="G123" i="2"/>
  <c r="P123" i="2" s="1"/>
  <c r="E131" i="2"/>
  <c r="N131" i="2" s="1"/>
  <c r="G131" i="2"/>
  <c r="P131" i="2" s="1"/>
  <c r="F131" i="2"/>
  <c r="O131" i="2" s="1"/>
  <c r="I130" i="3" s="1"/>
  <c r="E139" i="2"/>
  <c r="N139" i="2" s="1"/>
  <c r="F139" i="2"/>
  <c r="O139" i="2" s="1"/>
  <c r="I138" i="3" s="1"/>
  <c r="G139" i="2"/>
  <c r="P139" i="2" s="1"/>
  <c r="E157" i="2"/>
  <c r="N157" i="2" s="1"/>
  <c r="F157" i="2"/>
  <c r="O157" i="2" s="1"/>
  <c r="I156" i="3" s="1"/>
  <c r="G157" i="2"/>
  <c r="P157" i="2" s="1"/>
  <c r="G167" i="5"/>
  <c r="J168" i="2" s="1"/>
  <c r="G174" i="2"/>
  <c r="P174" i="2" s="1"/>
  <c r="E174" i="2"/>
  <c r="N174" i="2" s="1"/>
  <c r="F174" i="2"/>
  <c r="O174" i="2" s="1"/>
  <c r="I173" i="3" s="1"/>
  <c r="F505" i="5"/>
  <c r="G505" i="5"/>
  <c r="E513" i="5"/>
  <c r="G513" i="5"/>
  <c r="F513" i="5"/>
  <c r="E527" i="5"/>
  <c r="E551" i="5"/>
  <c r="F593" i="5"/>
  <c r="E593" i="5"/>
  <c r="G5" i="2"/>
  <c r="P5" i="2" s="1"/>
  <c r="E5" i="2"/>
  <c r="N5" i="2" s="1"/>
  <c r="F5" i="2"/>
  <c r="O5" i="2" s="1"/>
  <c r="I4" i="3" s="1"/>
  <c r="E119" i="2"/>
  <c r="N119" i="2" s="1"/>
  <c r="F119" i="2"/>
  <c r="O119" i="2" s="1"/>
  <c r="I118" i="3" s="1"/>
  <c r="G119" i="2"/>
  <c r="P119" i="2" s="1"/>
  <c r="F676" i="5"/>
  <c r="F692" i="5"/>
  <c r="F720" i="5"/>
  <c r="I761" i="5"/>
  <c r="E111" i="2"/>
  <c r="N111" i="2" s="1"/>
  <c r="G111" i="2"/>
  <c r="P111" i="2" s="1"/>
  <c r="F111" i="2"/>
  <c r="O111" i="2" s="1"/>
  <c r="I110" i="3" s="1"/>
  <c r="T796" i="4"/>
  <c r="G613" i="5"/>
  <c r="F672" i="5"/>
  <c r="F704" i="5"/>
  <c r="E725" i="5"/>
  <c r="F736" i="5"/>
  <c r="E751" i="5"/>
  <c r="F751" i="5"/>
  <c r="G761" i="5"/>
  <c r="E649" i="5"/>
  <c r="F740" i="5"/>
  <c r="G793" i="5"/>
  <c r="G819" i="5"/>
  <c r="V30" i="4"/>
  <c r="U30" i="4"/>
  <c r="U40" i="4"/>
  <c r="V40" i="4"/>
  <c r="U562" i="4"/>
  <c r="R673" i="4"/>
  <c r="S673" i="4"/>
  <c r="U695" i="4"/>
  <c r="F816" i="4"/>
  <c r="P816" i="4"/>
  <c r="P860" i="4"/>
  <c r="R862" i="4"/>
  <c r="S862" i="4"/>
  <c r="P863" i="4"/>
  <c r="Q867" i="4"/>
  <c r="P867" i="4"/>
  <c r="N867" i="4"/>
  <c r="R867" i="4" s="1"/>
  <c r="Q868" i="4"/>
  <c r="P868" i="4"/>
  <c r="N868" i="4"/>
  <c r="R868" i="4" s="1"/>
  <c r="Q881" i="4"/>
  <c r="N881" i="4"/>
  <c r="R881" i="4" s="1"/>
  <c r="P881" i="4"/>
  <c r="Q883" i="4"/>
  <c r="P883" i="4"/>
  <c r="N883" i="4"/>
  <c r="R883" i="4" s="1"/>
  <c r="Q885" i="4"/>
  <c r="P885" i="4"/>
  <c r="N885" i="4"/>
  <c r="R885" i="4" s="1"/>
  <c r="E885" i="4"/>
  <c r="N889" i="4"/>
  <c r="R889" i="4" s="1"/>
  <c r="E889" i="4"/>
  <c r="E895" i="4"/>
  <c r="G895" i="4"/>
  <c r="Q899" i="4"/>
  <c r="N899" i="4"/>
  <c r="R899" i="4" s="1"/>
  <c r="P899" i="4"/>
  <c r="D899" i="4"/>
  <c r="G900" i="4"/>
  <c r="E900" i="4"/>
  <c r="D901" i="4"/>
  <c r="E901" i="4"/>
  <c r="G901" i="4"/>
  <c r="F901" i="4"/>
  <c r="Q915" i="4"/>
  <c r="P915" i="4"/>
  <c r="N915" i="4"/>
  <c r="R915" i="4" s="1"/>
  <c r="G926" i="4"/>
  <c r="E926" i="4"/>
  <c r="Q934" i="4"/>
  <c r="P934" i="4"/>
  <c r="Q940" i="4"/>
  <c r="P940" i="4"/>
  <c r="E940" i="4"/>
  <c r="Q942" i="4"/>
  <c r="P942" i="4"/>
  <c r="D942" i="4"/>
  <c r="Q947" i="4"/>
  <c r="N947" i="4"/>
  <c r="R947" i="4" s="1"/>
  <c r="E947" i="4"/>
  <c r="P947" i="4"/>
  <c r="F956" i="4"/>
  <c r="N956" i="4"/>
  <c r="R956" i="4" s="1"/>
  <c r="N964" i="4"/>
  <c r="R964" i="4" s="1"/>
  <c r="F964" i="4"/>
  <c r="N966" i="4"/>
  <c r="R966" i="4" s="1"/>
  <c r="D966" i="4"/>
  <c r="Q966" i="4"/>
  <c r="P966" i="4"/>
  <c r="N973" i="4"/>
  <c r="R973" i="4" s="1"/>
  <c r="D973" i="4"/>
  <c r="Q973" i="4"/>
  <c r="Q974" i="4"/>
  <c r="D974" i="4"/>
  <c r="E37" i="2"/>
  <c r="N37" i="2" s="1"/>
  <c r="F37" i="2"/>
  <c r="O37" i="2" s="1"/>
  <c r="I36" i="3" s="1"/>
  <c r="G37" i="2"/>
  <c r="P37" i="2" s="1"/>
  <c r="F25" i="2"/>
  <c r="O25" i="2" s="1"/>
  <c r="I24" i="3" s="1"/>
  <c r="G25" i="2"/>
  <c r="P25" i="2" s="1"/>
  <c r="E25" i="2"/>
  <c r="N25" i="2" s="1"/>
  <c r="R682" i="4"/>
  <c r="S682" i="4"/>
  <c r="R878" i="4"/>
  <c r="S878" i="4"/>
  <c r="N860" i="4"/>
  <c r="R860" i="4" s="1"/>
  <c r="S560" i="4"/>
  <c r="V560" i="4" s="1"/>
  <c r="S924" i="4"/>
  <c r="U924" i="4" s="1"/>
  <c r="S621" i="4"/>
  <c r="U621" i="4" s="1"/>
  <c r="S513" i="4"/>
  <c r="U513" i="4" s="1"/>
  <c r="S614" i="4"/>
  <c r="U614" i="4" s="1"/>
  <c r="S726" i="4"/>
  <c r="U726" i="4" s="1"/>
  <c r="U772" i="4"/>
  <c r="V772" i="4"/>
  <c r="S796" i="4"/>
  <c r="S799" i="4"/>
  <c r="U799" i="4" s="1"/>
  <c r="S539" i="4"/>
  <c r="S565" i="4"/>
  <c r="U565" i="4" s="1"/>
  <c r="S633" i="4"/>
  <c r="S552" i="4"/>
  <c r="V479" i="4"/>
  <c r="W479" i="4" s="1"/>
  <c r="X479" i="4" s="1"/>
  <c r="Y479" i="4" s="1"/>
  <c r="AD479" i="4" s="1"/>
  <c r="T502" i="4"/>
  <c r="S508" i="4"/>
  <c r="T546" i="4"/>
  <c r="G348" i="5"/>
  <c r="T375" i="4"/>
  <c r="T377" i="4"/>
  <c r="T253" i="4"/>
  <c r="T371" i="4"/>
  <c r="S377" i="4"/>
  <c r="U377" i="4" s="1"/>
  <c r="S329" i="4"/>
  <c r="T220" i="4"/>
  <c r="T260" i="4"/>
  <c r="V260" i="4" s="1"/>
  <c r="W260" i="4" s="1"/>
  <c r="X260" i="4" s="1"/>
  <c r="T190" i="4"/>
  <c r="V190" i="4" s="1"/>
  <c r="W190" i="4" s="1"/>
  <c r="X190" i="4" s="1"/>
  <c r="S192" i="4"/>
  <c r="S199" i="4"/>
  <c r="E199" i="5"/>
  <c r="T187" i="4"/>
  <c r="T205" i="4"/>
  <c r="T213" i="4"/>
  <c r="S208" i="4"/>
  <c r="U208" i="4" s="1"/>
  <c r="T286" i="4"/>
  <c r="T222" i="4"/>
  <c r="V334" i="4"/>
  <c r="E243" i="5"/>
  <c r="F445" i="5"/>
  <c r="T441" i="4"/>
  <c r="S401" i="4"/>
  <c r="I475" i="5"/>
  <c r="I394" i="5"/>
  <c r="I398" i="5"/>
  <c r="F475" i="5"/>
  <c r="T420" i="4"/>
  <c r="F350" i="5"/>
  <c r="T219" i="4"/>
  <c r="I262" i="5"/>
  <c r="G306" i="5"/>
  <c r="F306" i="5"/>
  <c r="E338" i="5"/>
  <c r="I350" i="5"/>
  <c r="T261" i="4"/>
  <c r="S337" i="4"/>
  <c r="U337" i="4" s="1"/>
  <c r="T252" i="4"/>
  <c r="V252" i="4" s="1"/>
  <c r="T224" i="4"/>
  <c r="F199" i="5"/>
  <c r="T236" i="4"/>
  <c r="V236" i="4" s="1"/>
  <c r="W236" i="4" s="1"/>
  <c r="S250" i="4"/>
  <c r="U250" i="4" s="1"/>
  <c r="F750" i="3"/>
  <c r="S326" i="4"/>
  <c r="U326" i="4" s="1"/>
  <c r="T368" i="4"/>
  <c r="T497" i="4"/>
  <c r="S378" i="4"/>
  <c r="E357" i="5"/>
  <c r="E489" i="5"/>
  <c r="S473" i="4"/>
  <c r="U473" i="4" s="1"/>
  <c r="S499" i="4"/>
  <c r="V565" i="4"/>
  <c r="W565" i="4" s="1"/>
  <c r="T575" i="4"/>
  <c r="I565" i="5"/>
  <c r="E547" i="5"/>
  <c r="E507" i="5"/>
  <c r="G572" i="5"/>
  <c r="I517" i="5"/>
  <c r="G562" i="5"/>
  <c r="G532" i="5"/>
  <c r="I532" i="5"/>
  <c r="G680" i="5"/>
  <c r="G712" i="5"/>
  <c r="F650" i="5"/>
  <c r="S590" i="4"/>
  <c r="Y648" i="4"/>
  <c r="AB648" i="4" s="1"/>
  <c r="E833" i="5"/>
  <c r="E804" i="5"/>
  <c r="G824" i="5"/>
  <c r="G746" i="5"/>
  <c r="W765" i="4"/>
  <c r="W773" i="4"/>
  <c r="W789" i="4"/>
  <c r="T557" i="4"/>
  <c r="S619" i="4"/>
  <c r="I16" i="5"/>
  <c r="E46" i="5"/>
  <c r="H47" i="2" s="1"/>
  <c r="E182" i="5"/>
  <c r="H183" i="2" s="1"/>
  <c r="E488" i="5"/>
  <c r="F507" i="5"/>
  <c r="E514" i="5"/>
  <c r="G527" i="5"/>
  <c r="I591" i="5"/>
  <c r="E594" i="5"/>
  <c r="I605" i="5"/>
  <c r="G633" i="5"/>
  <c r="I649" i="5"/>
  <c r="I668" i="5"/>
  <c r="E672" i="5"/>
  <c r="I676" i="5"/>
  <c r="E683" i="5"/>
  <c r="E688" i="5"/>
  <c r="I690" i="5"/>
  <c r="E692" i="5"/>
  <c r="E699" i="5"/>
  <c r="I704" i="5"/>
  <c r="I708" i="5"/>
  <c r="I715" i="5"/>
  <c r="G715" i="5"/>
  <c r="E720" i="5"/>
  <c r="I724" i="5"/>
  <c r="E736" i="5"/>
  <c r="I738" i="5"/>
  <c r="E740" i="5"/>
  <c r="E746" i="5"/>
  <c r="E769" i="5"/>
  <c r="E801" i="5"/>
  <c r="S19" i="4"/>
  <c r="S43" i="4"/>
  <c r="S163" i="4"/>
  <c r="W661" i="4"/>
  <c r="V727" i="4"/>
  <c r="W727" i="4" s="1"/>
  <c r="X727" i="4" s="1"/>
  <c r="S931" i="4"/>
  <c r="S963" i="4"/>
  <c r="E807" i="5"/>
  <c r="E803" i="5"/>
  <c r="G779" i="5"/>
  <c r="G763" i="5"/>
  <c r="I755" i="5"/>
  <c r="G593" i="5"/>
  <c r="E541" i="5"/>
  <c r="I505" i="5"/>
  <c r="E4" i="2"/>
  <c r="N4" i="2" s="1"/>
  <c r="E745" i="5"/>
  <c r="V5" i="4"/>
  <c r="W5" i="4" s="1"/>
  <c r="E19" i="5"/>
  <c r="H20" i="2" s="1"/>
  <c r="E85" i="5"/>
  <c r="H86" i="2" s="1"/>
  <c r="E69" i="5"/>
  <c r="H70" i="2" s="1"/>
  <c r="E61" i="5"/>
  <c r="H62" i="2" s="1"/>
  <c r="E31" i="5"/>
  <c r="H32" i="2" s="1"/>
  <c r="S16" i="4"/>
  <c r="S11" i="4"/>
  <c r="T11" i="4"/>
  <c r="I536" i="3"/>
  <c r="T4" i="4"/>
  <c r="S6" i="4"/>
  <c r="S15" i="4"/>
  <c r="T15" i="4"/>
  <c r="T19" i="4"/>
  <c r="S26" i="4"/>
  <c r="T26" i="4"/>
  <c r="T27" i="4"/>
  <c r="S31" i="4"/>
  <c r="T31" i="4"/>
  <c r="S41" i="4"/>
  <c r="S56" i="4"/>
  <c r="S57" i="4"/>
  <c r="T57" i="4"/>
  <c r="T62" i="4"/>
  <c r="T67" i="4"/>
  <c r="S79" i="4"/>
  <c r="S107" i="4"/>
  <c r="S109" i="4"/>
  <c r="S113" i="4"/>
  <c r="S117" i="4"/>
  <c r="T122" i="4"/>
  <c r="T130" i="4"/>
  <c r="T137" i="4"/>
  <c r="T146" i="4"/>
  <c r="S150" i="4"/>
  <c r="T161" i="4"/>
  <c r="T163" i="4"/>
  <c r="S168" i="4"/>
  <c r="T176" i="4"/>
  <c r="S412" i="4"/>
  <c r="U412" i="4" s="1"/>
  <c r="T571" i="4"/>
  <c r="S575" i="4"/>
  <c r="U575" i="4" s="1"/>
  <c r="T587" i="4"/>
  <c r="T616" i="4"/>
  <c r="T619" i="4"/>
  <c r="V644" i="4"/>
  <c r="W644" i="4" s="1"/>
  <c r="T653" i="4"/>
  <c r="S657" i="4"/>
  <c r="T657" i="4"/>
  <c r="T663" i="4"/>
  <c r="T669" i="4"/>
  <c r="T685" i="4"/>
  <c r="S691" i="4"/>
  <c r="U691" i="4" s="1"/>
  <c r="S697" i="4"/>
  <c r="T699" i="4"/>
  <c r="T717" i="4"/>
  <c r="N863" i="4"/>
  <c r="R863" i="4" s="1"/>
  <c r="Q864" i="4"/>
  <c r="S873" i="4"/>
  <c r="Q889" i="4"/>
  <c r="T889" i="4" s="1"/>
  <c r="V910" i="4"/>
  <c r="W910" i="4" s="1"/>
  <c r="V938" i="4"/>
  <c r="W938" i="4" s="1"/>
  <c r="Q939" i="4"/>
  <c r="P941" i="4"/>
  <c r="S941" i="4" s="1"/>
  <c r="S945" i="4"/>
  <c r="T945" i="4"/>
  <c r="Q964" i="4"/>
  <c r="T964" i="4" s="1"/>
  <c r="T971" i="4"/>
  <c r="V972" i="4"/>
  <c r="W972" i="4" s="1"/>
  <c r="T981" i="4"/>
  <c r="S982" i="4"/>
  <c r="S984" i="4"/>
  <c r="S986" i="4"/>
  <c r="S992" i="4"/>
  <c r="S994" i="4"/>
  <c r="S996" i="4"/>
  <c r="S1000" i="4"/>
  <c r="G829" i="5"/>
  <c r="G809" i="5"/>
  <c r="E809" i="5"/>
  <c r="E805" i="5"/>
  <c r="T96" i="4"/>
  <c r="T92" i="4"/>
  <c r="T84" i="4"/>
  <c r="I105" i="5"/>
  <c r="I89" i="5"/>
  <c r="I57" i="5"/>
  <c r="E27" i="5"/>
  <c r="H28" i="2" s="1"/>
  <c r="S922" i="4"/>
  <c r="T922" i="4"/>
  <c r="T82" i="4"/>
  <c r="S18" i="4"/>
  <c r="T18" i="4"/>
  <c r="T861" i="4"/>
  <c r="W845" i="4"/>
  <c r="X845" i="4" s="1"/>
  <c r="I511" i="3"/>
  <c r="F160" i="2"/>
  <c r="O160" i="2" s="1"/>
  <c r="S118" i="4"/>
  <c r="S164" i="4"/>
  <c r="T592" i="4"/>
  <c r="S812" i="4"/>
  <c r="V854" i="4"/>
  <c r="W854" i="4" s="1"/>
  <c r="X854" i="4" s="1"/>
  <c r="S663" i="4"/>
  <c r="U663" i="4" s="1"/>
  <c r="N940" i="4"/>
  <c r="S635" i="4"/>
  <c r="V635" i="4" s="1"/>
  <c r="N942" i="4"/>
  <c r="V970" i="4"/>
  <c r="W970" i="4" s="1"/>
  <c r="S557" i="4"/>
  <c r="S861" i="4"/>
  <c r="S120" i="4"/>
  <c r="S888" i="4"/>
  <c r="S154" i="4"/>
  <c r="V886" i="4"/>
  <c r="W886" i="4" s="1"/>
  <c r="I145" i="5"/>
  <c r="F575" i="5"/>
  <c r="N974" i="4"/>
  <c r="T164" i="4"/>
  <c r="T134" i="4"/>
  <c r="T118" i="4"/>
  <c r="T696" i="4"/>
  <c r="T672" i="4"/>
  <c r="I827" i="3"/>
  <c r="T168" i="4"/>
  <c r="S61" i="4"/>
  <c r="T820" i="4"/>
  <c r="U830" i="4"/>
  <c r="W830" i="4" s="1"/>
  <c r="R870" i="4"/>
  <c r="R902" i="4"/>
  <c r="U902" i="4" s="1"/>
  <c r="S879" i="4"/>
  <c r="T996" i="4"/>
  <c r="S784" i="4"/>
  <c r="S653" i="4"/>
  <c r="U653" i="4" s="1"/>
  <c r="S741" i="4"/>
  <c r="U741" i="4" s="1"/>
  <c r="F950" i="4"/>
  <c r="E988" i="4"/>
  <c r="F988" i="4"/>
  <c r="D897" i="4"/>
  <c r="E915" i="4"/>
  <c r="S174" i="4"/>
  <c r="F898" i="4"/>
  <c r="G3" i="5"/>
  <c r="J4" i="2" s="1"/>
  <c r="E3" i="5"/>
  <c r="H4" i="2" s="1"/>
  <c r="F3" i="5"/>
  <c r="I4" i="2" s="1"/>
  <c r="F7" i="5"/>
  <c r="I8" i="2" s="1"/>
  <c r="G7" i="5"/>
  <c r="J8" i="2" s="1"/>
  <c r="I7" i="5"/>
  <c r="F11" i="5"/>
  <c r="I12" i="2" s="1"/>
  <c r="G11" i="5"/>
  <c r="J12" i="2" s="1"/>
  <c r="E23" i="5"/>
  <c r="H24" i="2" s="1"/>
  <c r="F23" i="5"/>
  <c r="I24" i="2" s="1"/>
  <c r="I23" i="5"/>
  <c r="G23" i="5"/>
  <c r="J24" i="2" s="1"/>
  <c r="E39" i="5"/>
  <c r="H40" i="2" s="1"/>
  <c r="F39" i="5"/>
  <c r="I40" i="2" s="1"/>
  <c r="G39" i="5"/>
  <c r="J40" i="2" s="1"/>
  <c r="G159" i="5"/>
  <c r="J160" i="2" s="1"/>
  <c r="F159" i="5"/>
  <c r="I160" i="2" s="1"/>
  <c r="E159" i="5"/>
  <c r="H160" i="2" s="1"/>
  <c r="G171" i="5"/>
  <c r="J172" i="2" s="1"/>
  <c r="F171" i="5"/>
  <c r="I172" i="2" s="1"/>
  <c r="I171" i="5"/>
  <c r="E539" i="5"/>
  <c r="G539" i="5"/>
  <c r="G620" i="5"/>
  <c r="F620" i="5"/>
  <c r="F644" i="5"/>
  <c r="E644" i="5"/>
  <c r="I644" i="5"/>
  <c r="G644" i="5"/>
  <c r="R411" i="4"/>
  <c r="S411" i="4"/>
  <c r="R578" i="4"/>
  <c r="S578" i="4"/>
  <c r="R712" i="4"/>
  <c r="S712" i="4"/>
  <c r="R674" i="4"/>
  <c r="S674" i="4"/>
  <c r="R505" i="4"/>
  <c r="S505" i="4"/>
  <c r="T178" i="4"/>
  <c r="I13" i="5"/>
  <c r="F16" i="2"/>
  <c r="O16" i="2" s="1"/>
  <c r="I15" i="3" s="1"/>
  <c r="G16" i="2"/>
  <c r="P16" i="2" s="1"/>
  <c r="E16" i="2"/>
  <c r="N16" i="2" s="1"/>
  <c r="I25" i="5"/>
  <c r="I41" i="5"/>
  <c r="E45" i="5"/>
  <c r="H46" i="2" s="1"/>
  <c r="G45" i="5"/>
  <c r="J46" i="2" s="1"/>
  <c r="E65" i="5"/>
  <c r="H66" i="2" s="1"/>
  <c r="F65" i="5"/>
  <c r="I66" i="2" s="1"/>
  <c r="G65" i="5"/>
  <c r="J66" i="2" s="1"/>
  <c r="I81" i="5"/>
  <c r="G81" i="5"/>
  <c r="J82" i="2" s="1"/>
  <c r="E97" i="5"/>
  <c r="H98" i="2" s="1"/>
  <c r="F97" i="5"/>
  <c r="I98" i="2" s="1"/>
  <c r="G97" i="5"/>
  <c r="J98" i="2" s="1"/>
  <c r="G105" i="5"/>
  <c r="J106" i="2" s="1"/>
  <c r="E149" i="5"/>
  <c r="H150" i="2" s="1"/>
  <c r="I149" i="5"/>
  <c r="F156" i="5"/>
  <c r="I157" i="2" s="1"/>
  <c r="E167" i="5"/>
  <c r="H168" i="2" s="1"/>
  <c r="E171" i="5"/>
  <c r="H172" i="2" s="1"/>
  <c r="F508" i="5"/>
  <c r="I513" i="5"/>
  <c r="E531" i="5"/>
  <c r="G541" i="5"/>
  <c r="E573" i="5"/>
  <c r="F577" i="5"/>
  <c r="G577" i="5"/>
  <c r="G579" i="5"/>
  <c r="F596" i="5"/>
  <c r="E135" i="2"/>
  <c r="N135" i="2" s="1"/>
  <c r="F135" i="2"/>
  <c r="O135" i="2" s="1"/>
  <c r="I134" i="3" s="1"/>
  <c r="G135" i="2"/>
  <c r="P135" i="2" s="1"/>
  <c r="E127" i="2"/>
  <c r="N127" i="2" s="1"/>
  <c r="G127" i="2"/>
  <c r="P127" i="2" s="1"/>
  <c r="F127" i="2"/>
  <c r="O127" i="2" s="1"/>
  <c r="I126" i="3" s="1"/>
  <c r="G609" i="5"/>
  <c r="E629" i="5"/>
  <c r="F688" i="5"/>
  <c r="E697" i="5"/>
  <c r="G699" i="5"/>
  <c r="G705" i="5"/>
  <c r="I705" i="5"/>
  <c r="F724" i="5"/>
  <c r="F734" i="5"/>
  <c r="S96" i="4"/>
  <c r="U96" i="4" s="1"/>
  <c r="S628" i="4"/>
  <c r="S792" i="4"/>
  <c r="T840" i="4"/>
  <c r="S839" i="4"/>
  <c r="U839" i="4" s="1"/>
  <c r="E621" i="5"/>
  <c r="F664" i="5"/>
  <c r="I689" i="5"/>
  <c r="F708" i="5"/>
  <c r="G721" i="5"/>
  <c r="E721" i="5"/>
  <c r="G741" i="5"/>
  <c r="I697" i="5"/>
  <c r="I793" i="5"/>
  <c r="G803" i="5"/>
  <c r="E811" i="5"/>
  <c r="F811" i="5"/>
  <c r="I811" i="5"/>
  <c r="I819" i="5"/>
  <c r="S68" i="4"/>
  <c r="T68" i="4"/>
  <c r="S76" i="4"/>
  <c r="U76" i="4" s="1"/>
  <c r="S144" i="4"/>
  <c r="U144" i="4" s="1"/>
  <c r="T162" i="4"/>
  <c r="S162" i="4"/>
  <c r="S178" i="4"/>
  <c r="V178" i="4" s="1"/>
  <c r="U529" i="4"/>
  <c r="V529" i="4"/>
  <c r="T539" i="4"/>
  <c r="S561" i="4"/>
  <c r="U561" i="4" s="1"/>
  <c r="T562" i="4"/>
  <c r="V562" i="4" s="1"/>
  <c r="T563" i="4"/>
  <c r="T566" i="4"/>
  <c r="S568" i="4"/>
  <c r="U568" i="4" s="1"/>
  <c r="S616" i="4"/>
  <c r="U616" i="4" s="1"/>
  <c r="S629" i="4"/>
  <c r="T629" i="4"/>
  <c r="T633" i="4"/>
  <c r="T673" i="4"/>
  <c r="S683" i="4"/>
  <c r="U683" i="4" s="1"/>
  <c r="S684" i="4"/>
  <c r="S686" i="4"/>
  <c r="T695" i="4"/>
  <c r="V695" i="4" s="1"/>
  <c r="T697" i="4"/>
  <c r="S734" i="4"/>
  <c r="T764" i="4"/>
  <c r="V764" i="4" s="1"/>
  <c r="U768" i="4"/>
  <c r="V768" i="4"/>
  <c r="T812" i="4"/>
  <c r="S824" i="4"/>
  <c r="S831" i="4"/>
  <c r="U831" i="4" s="1"/>
  <c r="Q849" i="4"/>
  <c r="N849" i="4"/>
  <c r="R849" i="4" s="1"/>
  <c r="P849" i="4"/>
  <c r="Q851" i="4"/>
  <c r="P851" i="4"/>
  <c r="N851" i="4"/>
  <c r="R851" i="4" s="1"/>
  <c r="P855" i="4"/>
  <c r="Q856" i="4"/>
  <c r="P856" i="4"/>
  <c r="N856" i="4"/>
  <c r="R856" i="4" s="1"/>
  <c r="Q858" i="4"/>
  <c r="P858" i="4"/>
  <c r="N858" i="4"/>
  <c r="R858" i="4" s="1"/>
  <c r="Q865" i="4"/>
  <c r="N865" i="4"/>
  <c r="R865" i="4" s="1"/>
  <c r="P865" i="4"/>
  <c r="N866" i="4"/>
  <c r="R866" i="4" s="1"/>
  <c r="P866" i="4"/>
  <c r="Q866" i="4"/>
  <c r="T887" i="4"/>
  <c r="Q892" i="4"/>
  <c r="N892" i="4"/>
  <c r="R892" i="4" s="1"/>
  <c r="P892" i="4"/>
  <c r="E892" i="4"/>
  <c r="Q895" i="4"/>
  <c r="P895" i="4"/>
  <c r="D895" i="4"/>
  <c r="F895" i="4"/>
  <c r="Q898" i="4"/>
  <c r="N898" i="4"/>
  <c r="R898" i="4" s="1"/>
  <c r="P898" i="4"/>
  <c r="E899" i="4"/>
  <c r="G899" i="4"/>
  <c r="Q900" i="4"/>
  <c r="P900" i="4"/>
  <c r="N900" i="4"/>
  <c r="R900" i="4" s="1"/>
  <c r="D900" i="4"/>
  <c r="F900" i="4"/>
  <c r="Q901" i="4"/>
  <c r="P901" i="4"/>
  <c r="N901" i="4"/>
  <c r="R901" i="4" s="1"/>
  <c r="N918" i="4"/>
  <c r="R918" i="4" s="1"/>
  <c r="Q918" i="4"/>
  <c r="P918" i="4"/>
  <c r="E918" i="4"/>
  <c r="N919" i="4"/>
  <c r="R919" i="4" s="1"/>
  <c r="Q919" i="4"/>
  <c r="E919" i="4"/>
  <c r="P919" i="4"/>
  <c r="N920" i="4"/>
  <c r="P920" i="4"/>
  <c r="N921" i="4"/>
  <c r="R921" i="4" s="1"/>
  <c r="E921" i="4"/>
  <c r="Q923" i="4"/>
  <c r="N923" i="4"/>
  <c r="R923" i="4" s="1"/>
  <c r="E923" i="4"/>
  <c r="N926" i="4"/>
  <c r="R926" i="4" s="1"/>
  <c r="Q926" i="4"/>
  <c r="P926" i="4"/>
  <c r="S926" i="4" s="1"/>
  <c r="D926" i="4"/>
  <c r="F926" i="4"/>
  <c r="F932" i="4"/>
  <c r="P932" i="4"/>
  <c r="S932" i="4" s="1"/>
  <c r="U932" i="4" s="1"/>
  <c r="Q950" i="4"/>
  <c r="P950" i="4"/>
  <c r="N950" i="4"/>
  <c r="R950" i="4" s="1"/>
  <c r="P955" i="4"/>
  <c r="E955" i="4"/>
  <c r="E966" i="4"/>
  <c r="G966" i="4"/>
  <c r="F966" i="4"/>
  <c r="G973" i="4"/>
  <c r="E973" i="4"/>
  <c r="F973" i="4"/>
  <c r="S975" i="4"/>
  <c r="V983" i="4"/>
  <c r="W983" i="4" s="1"/>
  <c r="N988" i="4"/>
  <c r="R988" i="4" s="1"/>
  <c r="P988" i="4"/>
  <c r="Q988" i="4"/>
  <c r="T988" i="4" s="1"/>
  <c r="Q1000" i="4"/>
  <c r="F1000" i="4"/>
  <c r="P1001" i="4"/>
  <c r="S1001" i="4" s="1"/>
  <c r="F1001" i="4"/>
  <c r="Q1001" i="4"/>
  <c r="T1001" i="4" s="1"/>
  <c r="T682" i="4"/>
  <c r="S670" i="4"/>
  <c r="T543" i="4"/>
  <c r="E143" i="2"/>
  <c r="N143" i="2" s="1"/>
  <c r="G143" i="2"/>
  <c r="P143" i="2" s="1"/>
  <c r="F143" i="2"/>
  <c r="O143" i="2" s="1"/>
  <c r="I142" i="3" s="1"/>
  <c r="N864" i="4"/>
  <c r="R864" i="4" s="1"/>
  <c r="S736" i="4"/>
  <c r="U736" i="4" s="1"/>
  <c r="S74" i="4"/>
  <c r="S563" i="4"/>
  <c r="S566" i="4"/>
  <c r="T736" i="4"/>
  <c r="T828" i="4"/>
  <c r="V828" i="4" s="1"/>
  <c r="W828" i="4" s="1"/>
  <c r="S152" i="4"/>
  <c r="U152" i="4" s="1"/>
  <c r="S749" i="4"/>
  <c r="T827" i="4"/>
  <c r="U928" i="4"/>
  <c r="W928" i="4" s="1"/>
  <c r="T578" i="4"/>
  <c r="T670" i="4"/>
  <c r="T686" i="4"/>
  <c r="T734" i="4"/>
  <c r="T792" i="4"/>
  <c r="T824" i="4"/>
  <c r="S890" i="4"/>
  <c r="U890" i="4" s="1"/>
  <c r="S735" i="4"/>
  <c r="U735" i="4" s="1"/>
  <c r="S887" i="4"/>
  <c r="T998" i="4"/>
  <c r="V998" i="4" s="1"/>
  <c r="W998" i="4" s="1"/>
  <c r="S761" i="4"/>
  <c r="T975" i="4"/>
  <c r="W804" i="4"/>
  <c r="S894" i="4"/>
  <c r="S827" i="4"/>
  <c r="I402" i="3"/>
  <c r="T536" i="4"/>
  <c r="I206" i="3"/>
  <c r="I294" i="3"/>
  <c r="I614" i="3"/>
  <c r="E51" i="2"/>
  <c r="N51" i="2" s="1"/>
  <c r="F51" i="2"/>
  <c r="O51" i="2" s="1"/>
  <c r="I50" i="3" s="1"/>
  <c r="G51" i="2"/>
  <c r="P51" i="2" s="1"/>
  <c r="I520" i="3"/>
  <c r="I320" i="3"/>
  <c r="I328" i="3"/>
  <c r="I340" i="3"/>
  <c r="I352" i="3"/>
  <c r="I360" i="3"/>
  <c r="I372" i="3"/>
  <c r="I255" i="3"/>
  <c r="I271" i="3"/>
  <c r="I273" i="3"/>
  <c r="I279" i="3"/>
  <c r="I295" i="3"/>
  <c r="I393" i="3"/>
  <c r="I475" i="3"/>
  <c r="I378" i="3"/>
  <c r="I382" i="3"/>
  <c r="I418" i="3"/>
  <c r="I442" i="3"/>
  <c r="I446" i="3"/>
  <c r="I454" i="3"/>
  <c r="I462" i="3"/>
  <c r="I474" i="3"/>
  <c r="I478" i="3"/>
  <c r="I482" i="3"/>
  <c r="T526" i="4"/>
  <c r="V526" i="4" s="1"/>
  <c r="S550" i="4"/>
  <c r="U550" i="4" s="1"/>
  <c r="T458" i="4"/>
  <c r="T490" i="4"/>
  <c r="S490" i="4"/>
  <c r="U490" i="4" s="1"/>
  <c r="T434" i="4"/>
  <c r="I324" i="3"/>
  <c r="V344" i="4"/>
  <c r="W344" i="4" s="1"/>
  <c r="T231" i="4"/>
  <c r="V255" i="4"/>
  <c r="W255" i="4" s="1"/>
  <c r="X255" i="4" s="1"/>
  <c r="Y255" i="4" s="1"/>
  <c r="I275" i="3"/>
  <c r="I287" i="5"/>
  <c r="I291" i="3"/>
  <c r="T443" i="4"/>
  <c r="F468" i="5"/>
  <c r="F484" i="5"/>
  <c r="T453" i="4"/>
  <c r="T398" i="4"/>
  <c r="I409" i="3"/>
  <c r="I441" i="3"/>
  <c r="I425" i="3"/>
  <c r="I386" i="3"/>
  <c r="I406" i="3"/>
  <c r="I422" i="3"/>
  <c r="I430" i="5"/>
  <c r="E434" i="5"/>
  <c r="E442" i="5"/>
  <c r="E482" i="5"/>
  <c r="I486" i="3"/>
  <c r="S380" i="4"/>
  <c r="T380" i="4"/>
  <c r="S386" i="4"/>
  <c r="I341" i="3"/>
  <c r="I318" i="3"/>
  <c r="I346" i="3"/>
  <c r="I222" i="3"/>
  <c r="I358" i="3"/>
  <c r="I373" i="3"/>
  <c r="I381" i="3"/>
  <c r="I465" i="3"/>
  <c r="I655" i="3"/>
  <c r="I630" i="3"/>
  <c r="F47" i="2"/>
  <c r="O47" i="2" s="1"/>
  <c r="I46" i="3" s="1"/>
  <c r="G47" i="2"/>
  <c r="P47" i="2" s="1"/>
  <c r="E47" i="2"/>
  <c r="N47" i="2" s="1"/>
  <c r="I492" i="3"/>
  <c r="I526" i="3"/>
  <c r="I504" i="3"/>
  <c r="U409" i="4"/>
  <c r="W409" i="4" s="1"/>
  <c r="X409" i="4" s="1"/>
  <c r="Y409" i="4" s="1"/>
  <c r="I357" i="3"/>
  <c r="E381" i="5"/>
  <c r="E389" i="5"/>
  <c r="E405" i="5"/>
  <c r="E413" i="5"/>
  <c r="E421" i="5"/>
  <c r="I437" i="3"/>
  <c r="E485" i="5"/>
  <c r="I501" i="3"/>
  <c r="S379" i="4"/>
  <c r="U379" i="4" s="1"/>
  <c r="T387" i="4"/>
  <c r="V387" i="4" s="1"/>
  <c r="S441" i="4"/>
  <c r="U441" i="4" s="1"/>
  <c r="I508" i="3"/>
  <c r="I573" i="3"/>
  <c r="I565" i="3"/>
  <c r="I551" i="3"/>
  <c r="I543" i="3"/>
  <c r="I539" i="3"/>
  <c r="I535" i="3"/>
  <c r="I523" i="3"/>
  <c r="I519" i="3"/>
  <c r="I554" i="3"/>
  <c r="I567" i="3"/>
  <c r="I548" i="3"/>
  <c r="I530" i="3"/>
  <c r="I517" i="3"/>
  <c r="I562" i="3"/>
  <c r="I625" i="3"/>
  <c r="I609" i="3"/>
  <c r="I585" i="3"/>
  <c r="I749" i="3"/>
  <c r="I765" i="3"/>
  <c r="I781" i="3"/>
  <c r="I797" i="3"/>
  <c r="I832" i="3"/>
  <c r="I841" i="3"/>
  <c r="I759" i="3"/>
  <c r="I775" i="3"/>
  <c r="I791" i="3"/>
  <c r="I581" i="5"/>
  <c r="E581" i="5"/>
  <c r="G581" i="5"/>
  <c r="I669" i="5"/>
  <c r="G669" i="5"/>
  <c r="E669" i="5"/>
  <c r="I830" i="5"/>
  <c r="F830" i="5"/>
  <c r="G830" i="5"/>
  <c r="G6" i="2"/>
  <c r="P6" i="2" s="1"/>
  <c r="E6" i="2"/>
  <c r="N6" i="2" s="1"/>
  <c r="F6" i="2"/>
  <c r="O6" i="2" s="1"/>
  <c r="I5" i="3" s="1"/>
  <c r="G7" i="2"/>
  <c r="P7" i="2" s="1"/>
  <c r="F7" i="2"/>
  <c r="O7" i="2" s="1"/>
  <c r="I6" i="3" s="1"/>
  <c r="E7" i="2"/>
  <c r="N7" i="2" s="1"/>
  <c r="E10" i="5"/>
  <c r="H11" i="2" s="1"/>
  <c r="F10" i="5"/>
  <c r="I11" i="2" s="1"/>
  <c r="G10" i="5"/>
  <c r="J11" i="2" s="1"/>
  <c r="E17" i="2"/>
  <c r="N17" i="2" s="1"/>
  <c r="F17" i="2"/>
  <c r="O17" i="2" s="1"/>
  <c r="I16" i="3" s="1"/>
  <c r="G17" i="2"/>
  <c r="P17" i="2" s="1"/>
  <c r="F20" i="5"/>
  <c r="I21" i="2" s="1"/>
  <c r="G20" i="5"/>
  <c r="J21" i="2" s="1"/>
  <c r="E20" i="5"/>
  <c r="H21" i="2" s="1"/>
  <c r="I21" i="5"/>
  <c r="E21" i="5"/>
  <c r="H22" i="2" s="1"/>
  <c r="G21" i="5"/>
  <c r="J22" i="2" s="1"/>
  <c r="E23" i="2"/>
  <c r="N23" i="2" s="1"/>
  <c r="G23" i="2"/>
  <c r="P23" i="2" s="1"/>
  <c r="F23" i="2"/>
  <c r="O23" i="2" s="1"/>
  <c r="I22" i="3" s="1"/>
  <c r="F28" i="5"/>
  <c r="I29" i="2" s="1"/>
  <c r="I28" i="5"/>
  <c r="G28" i="5"/>
  <c r="J29" i="2" s="1"/>
  <c r="F30" i="5"/>
  <c r="I31" i="2" s="1"/>
  <c r="G30" i="5"/>
  <c r="J31" i="2" s="1"/>
  <c r="G34" i="5"/>
  <c r="J35" i="2" s="1"/>
  <c r="F34" i="5"/>
  <c r="I35" i="2" s="1"/>
  <c r="E35" i="5"/>
  <c r="H36" i="2" s="1"/>
  <c r="I35" i="5"/>
  <c r="G35" i="5"/>
  <c r="J36" i="2" s="1"/>
  <c r="E43" i="2"/>
  <c r="N43" i="2" s="1"/>
  <c r="F43" i="2"/>
  <c r="O43" i="2" s="1"/>
  <c r="I42" i="3" s="1"/>
  <c r="G43" i="2"/>
  <c r="P43" i="2" s="1"/>
  <c r="F48" i="5"/>
  <c r="I49" i="2" s="1"/>
  <c r="G48" i="5"/>
  <c r="J49" i="2" s="1"/>
  <c r="I48" i="5"/>
  <c r="I52" i="5"/>
  <c r="G52" i="5"/>
  <c r="J53" i="2" s="1"/>
  <c r="F52" i="5"/>
  <c r="I53" i="2" s="1"/>
  <c r="G54" i="5"/>
  <c r="J55" i="2" s="1"/>
  <c r="F54" i="5"/>
  <c r="I55" i="2" s="1"/>
  <c r="F58" i="5"/>
  <c r="I59" i="2" s="1"/>
  <c r="G58" i="5"/>
  <c r="J59" i="2" s="1"/>
  <c r="F63" i="2"/>
  <c r="O63" i="2" s="1"/>
  <c r="I62" i="3" s="1"/>
  <c r="G63" i="2"/>
  <c r="P63" i="2" s="1"/>
  <c r="E63" i="2"/>
  <c r="N63" i="2" s="1"/>
  <c r="F64" i="5"/>
  <c r="I65" i="2" s="1"/>
  <c r="G64" i="5"/>
  <c r="J65" i="2" s="1"/>
  <c r="I64" i="5"/>
  <c r="E67" i="2"/>
  <c r="N67" i="2" s="1"/>
  <c r="F67" i="2"/>
  <c r="O67" i="2" s="1"/>
  <c r="I66" i="3" s="1"/>
  <c r="G67" i="2"/>
  <c r="P67" i="2" s="1"/>
  <c r="I68" i="5"/>
  <c r="G68" i="5"/>
  <c r="J69" i="2" s="1"/>
  <c r="F68" i="5"/>
  <c r="I69" i="2" s="1"/>
  <c r="G70" i="5"/>
  <c r="J71" i="2" s="1"/>
  <c r="F70" i="5"/>
  <c r="I71" i="2" s="1"/>
  <c r="F74" i="5"/>
  <c r="I75" i="2" s="1"/>
  <c r="G74" i="5"/>
  <c r="J75" i="2" s="1"/>
  <c r="F79" i="2"/>
  <c r="O79" i="2" s="1"/>
  <c r="I78" i="3" s="1"/>
  <c r="G79" i="2"/>
  <c r="P79" i="2" s="1"/>
  <c r="E79" i="2"/>
  <c r="N79" i="2" s="1"/>
  <c r="F80" i="5"/>
  <c r="I81" i="2" s="1"/>
  <c r="G80" i="5"/>
  <c r="J81" i="2" s="1"/>
  <c r="I80" i="5"/>
  <c r="E83" i="2"/>
  <c r="N83" i="2" s="1"/>
  <c r="F83" i="2"/>
  <c r="O83" i="2" s="1"/>
  <c r="I82" i="3" s="1"/>
  <c r="G83" i="2"/>
  <c r="P83" i="2" s="1"/>
  <c r="I84" i="5"/>
  <c r="G84" i="5"/>
  <c r="J85" i="2" s="1"/>
  <c r="F84" i="5"/>
  <c r="I85" i="2" s="1"/>
  <c r="G86" i="5"/>
  <c r="J87" i="2" s="1"/>
  <c r="F86" i="5"/>
  <c r="I87" i="2" s="1"/>
  <c r="F90" i="5"/>
  <c r="I91" i="2" s="1"/>
  <c r="G90" i="5"/>
  <c r="J91" i="2" s="1"/>
  <c r="F95" i="2"/>
  <c r="O95" i="2" s="1"/>
  <c r="I94" i="3" s="1"/>
  <c r="G95" i="2"/>
  <c r="P95" i="2" s="1"/>
  <c r="E95" i="2"/>
  <c r="N95" i="2" s="1"/>
  <c r="F96" i="5"/>
  <c r="I97" i="2" s="1"/>
  <c r="G96" i="5"/>
  <c r="J97" i="2" s="1"/>
  <c r="I96" i="5"/>
  <c r="E99" i="2"/>
  <c r="N99" i="2" s="1"/>
  <c r="F99" i="2"/>
  <c r="O99" i="2" s="1"/>
  <c r="I98" i="3" s="1"/>
  <c r="G99" i="2"/>
  <c r="P99" i="2" s="1"/>
  <c r="I100" i="5"/>
  <c r="G100" i="5"/>
  <c r="J101" i="2" s="1"/>
  <c r="F100" i="5"/>
  <c r="I101" i="2" s="1"/>
  <c r="G102" i="5"/>
  <c r="J103" i="2" s="1"/>
  <c r="F102" i="5"/>
  <c r="I103" i="2" s="1"/>
  <c r="F106" i="5"/>
  <c r="I107" i="2" s="1"/>
  <c r="G106" i="5"/>
  <c r="J107" i="2" s="1"/>
  <c r="E148" i="5"/>
  <c r="H149" i="2" s="1"/>
  <c r="I148" i="5"/>
  <c r="F148" i="5"/>
  <c r="I149" i="2" s="1"/>
  <c r="I151" i="5"/>
  <c r="G151" i="5"/>
  <c r="J152" i="2" s="1"/>
  <c r="E151" i="5"/>
  <c r="H152" i="2" s="1"/>
  <c r="F154" i="5"/>
  <c r="I155" i="2" s="1"/>
  <c r="G154" i="5"/>
  <c r="J155" i="2" s="1"/>
  <c r="E154" i="5"/>
  <c r="H155" i="2" s="1"/>
  <c r="E155" i="5"/>
  <c r="H156" i="2" s="1"/>
  <c r="G155" i="5"/>
  <c r="J156" i="2" s="1"/>
  <c r="I155" i="5"/>
  <c r="I158" i="5"/>
  <c r="I164" i="5"/>
  <c r="I166" i="5"/>
  <c r="F166" i="5"/>
  <c r="I167" i="2" s="1"/>
  <c r="E166" i="5"/>
  <c r="H167" i="2" s="1"/>
  <c r="E169" i="2"/>
  <c r="N169" i="2" s="1"/>
  <c r="F169" i="2"/>
  <c r="O169" i="2" s="1"/>
  <c r="I168" i="3" s="1"/>
  <c r="G169" i="2"/>
  <c r="P169" i="2" s="1"/>
  <c r="G175" i="5"/>
  <c r="J176" i="2" s="1"/>
  <c r="E175" i="5"/>
  <c r="H176" i="2" s="1"/>
  <c r="I175" i="5"/>
  <c r="E180" i="5"/>
  <c r="H181" i="2" s="1"/>
  <c r="F180" i="5"/>
  <c r="I181" i="2" s="1"/>
  <c r="I180" i="5"/>
  <c r="F182" i="5"/>
  <c r="I183" i="2" s="1"/>
  <c r="I182" i="5"/>
  <c r="G185" i="2"/>
  <c r="P185" i="2" s="1"/>
  <c r="E185" i="2"/>
  <c r="N185" i="2" s="1"/>
  <c r="F185" i="2"/>
  <c r="O185" i="2" s="1"/>
  <c r="I184" i="3" s="1"/>
  <c r="G185" i="5"/>
  <c r="J186" i="2" s="1"/>
  <c r="I185" i="5"/>
  <c r="E185" i="5"/>
  <c r="H186" i="2" s="1"/>
  <c r="F488" i="5"/>
  <c r="I488" i="5"/>
  <c r="F500" i="5"/>
  <c r="G500" i="5"/>
  <c r="E500" i="5"/>
  <c r="I500" i="5"/>
  <c r="I507" i="3"/>
  <c r="I514" i="5"/>
  <c r="G514" i="5"/>
  <c r="G515" i="5"/>
  <c r="E515" i="5"/>
  <c r="I515" i="5"/>
  <c r="F517" i="5"/>
  <c r="I518" i="3"/>
  <c r="G528" i="5"/>
  <c r="F528" i="5"/>
  <c r="I531" i="3"/>
  <c r="F534" i="5"/>
  <c r="I534" i="5"/>
  <c r="I538" i="3"/>
  <c r="I542" i="3"/>
  <c r="G552" i="5"/>
  <c r="F552" i="5"/>
  <c r="F556" i="5"/>
  <c r="I556" i="5"/>
  <c r="E556" i="5"/>
  <c r="G556" i="5"/>
  <c r="I558" i="5"/>
  <c r="G560" i="5"/>
  <c r="F560" i="5"/>
  <c r="E560" i="5"/>
  <c r="F565" i="5"/>
  <c r="F567" i="5"/>
  <c r="F580" i="5"/>
  <c r="E580" i="5"/>
  <c r="I580" i="5"/>
  <c r="F584" i="5"/>
  <c r="I584" i="5"/>
  <c r="E584" i="5"/>
  <c r="I588" i="5"/>
  <c r="F588" i="5"/>
  <c r="I590" i="3"/>
  <c r="I591" i="3"/>
  <c r="F602" i="5"/>
  <c r="E602" i="5"/>
  <c r="F604" i="5"/>
  <c r="G604" i="5"/>
  <c r="E604" i="5"/>
  <c r="I604" i="5"/>
  <c r="I605" i="3"/>
  <c r="I616" i="3"/>
  <c r="F616" i="5"/>
  <c r="G616" i="5"/>
  <c r="I618" i="3"/>
  <c r="I633" i="3"/>
  <c r="F634" i="5"/>
  <c r="G634" i="5"/>
  <c r="E634" i="5"/>
  <c r="F636" i="5"/>
  <c r="E636" i="5"/>
  <c r="I636" i="5"/>
  <c r="I637" i="5"/>
  <c r="E637" i="5"/>
  <c r="G637" i="5"/>
  <c r="G642" i="5"/>
  <c r="F642" i="5"/>
  <c r="E653" i="5"/>
  <c r="I653" i="5"/>
  <c r="G653" i="5"/>
  <c r="I660" i="5"/>
  <c r="F660" i="5"/>
  <c r="F669" i="5"/>
  <c r="F674" i="5"/>
  <c r="G674" i="5"/>
  <c r="I680" i="5"/>
  <c r="F680" i="5"/>
  <c r="F682" i="5"/>
  <c r="E682" i="5"/>
  <c r="I682" i="5"/>
  <c r="F684" i="5"/>
  <c r="E684" i="5"/>
  <c r="I684" i="5"/>
  <c r="I686" i="5"/>
  <c r="F686" i="5"/>
  <c r="G694" i="5"/>
  <c r="F694" i="5"/>
  <c r="I696" i="5"/>
  <c r="F696" i="5"/>
  <c r="F698" i="5"/>
  <c r="I698" i="5"/>
  <c r="E698" i="5"/>
  <c r="I699" i="3"/>
  <c r="I703" i="3"/>
  <c r="I706" i="3"/>
  <c r="F706" i="5"/>
  <c r="G706" i="5"/>
  <c r="I708" i="3"/>
  <c r="I711" i="3"/>
  <c r="I719" i="3"/>
  <c r="I722" i="3"/>
  <c r="G722" i="5"/>
  <c r="F722" i="5"/>
  <c r="I724" i="3"/>
  <c r="I727" i="3"/>
  <c r="F732" i="5"/>
  <c r="I732" i="5"/>
  <c r="E732" i="5"/>
  <c r="I736" i="3"/>
  <c r="I737" i="3"/>
  <c r="I740" i="3"/>
  <c r="I741" i="3"/>
  <c r="I742" i="3"/>
  <c r="F742" i="5"/>
  <c r="G742" i="5"/>
  <c r="G743" i="5"/>
  <c r="I743" i="5"/>
  <c r="E743" i="5"/>
  <c r="I746" i="3"/>
  <c r="I752" i="5"/>
  <c r="F752" i="5"/>
  <c r="G752" i="5"/>
  <c r="E752" i="5"/>
  <c r="I760" i="5"/>
  <c r="F760" i="5"/>
  <c r="G760" i="5"/>
  <c r="I764" i="5"/>
  <c r="F764" i="5"/>
  <c r="I772" i="5"/>
  <c r="F772" i="5"/>
  <c r="I784" i="5"/>
  <c r="F784" i="5"/>
  <c r="G784" i="5"/>
  <c r="E784" i="5"/>
  <c r="I792" i="5"/>
  <c r="G792" i="5"/>
  <c r="F792" i="5"/>
  <c r="I796" i="5"/>
  <c r="F796" i="5"/>
  <c r="I804" i="3"/>
  <c r="E810" i="5"/>
  <c r="I822" i="3"/>
  <c r="G825" i="5"/>
  <c r="I825" i="5"/>
  <c r="I831" i="3"/>
  <c r="F833" i="5"/>
  <c r="I838" i="3"/>
  <c r="V19" i="4"/>
  <c r="U19" i="4"/>
  <c r="T29" i="4"/>
  <c r="T33" i="4"/>
  <c r="T35" i="4"/>
  <c r="U44" i="4"/>
  <c r="V44" i="4"/>
  <c r="X5" i="4"/>
  <c r="Y5" i="4" s="1"/>
  <c r="X972" i="4"/>
  <c r="Y972" i="4"/>
  <c r="X884" i="4"/>
  <c r="Y884" i="4"/>
  <c r="X970" i="4"/>
  <c r="Y970" i="4"/>
  <c r="I280" i="3"/>
  <c r="I370" i="3"/>
  <c r="I453" i="3"/>
  <c r="I469" i="3"/>
  <c r="I481" i="3"/>
  <c r="I485" i="3"/>
  <c r="I489" i="3"/>
  <c r="I497" i="3"/>
  <c r="T426" i="4"/>
  <c r="T439" i="4"/>
  <c r="S483" i="4"/>
  <c r="V483" i="4" s="1"/>
  <c r="T499" i="4"/>
  <c r="I491" i="3"/>
  <c r="I506" i="3"/>
  <c r="I510" i="3"/>
  <c r="I547" i="3"/>
  <c r="I572" i="3"/>
  <c r="I578" i="3"/>
  <c r="I532" i="3"/>
  <c r="I546" i="3"/>
  <c r="I587" i="3"/>
  <c r="I613" i="3"/>
  <c r="I597" i="3"/>
  <c r="I642" i="3"/>
  <c r="I621" i="3"/>
  <c r="I606" i="3"/>
  <c r="I731" i="3"/>
  <c r="S622" i="4"/>
  <c r="W692" i="4"/>
  <c r="X692" i="4" s="1"/>
  <c r="I757" i="3"/>
  <c r="I773" i="3"/>
  <c r="I789" i="3"/>
  <c r="I833" i="3"/>
  <c r="I824" i="3"/>
  <c r="I751" i="3"/>
  <c r="I767" i="3"/>
  <c r="I783" i="3"/>
  <c r="I799" i="3"/>
  <c r="I589" i="5"/>
  <c r="E589" i="5"/>
  <c r="G589" i="5"/>
  <c r="F818" i="5"/>
  <c r="I818" i="5"/>
  <c r="I834" i="5"/>
  <c r="F834" i="5"/>
  <c r="E834" i="5"/>
  <c r="F9" i="2"/>
  <c r="O9" i="2" s="1"/>
  <c r="I8" i="3" s="1"/>
  <c r="G9" i="2"/>
  <c r="P9" i="2" s="1"/>
  <c r="E9" i="2"/>
  <c r="N9" i="2" s="1"/>
  <c r="I10" i="5"/>
  <c r="E12" i="2"/>
  <c r="N12" i="2" s="1"/>
  <c r="F12" i="2"/>
  <c r="O12" i="2" s="1"/>
  <c r="I11" i="3" s="1"/>
  <c r="G12" i="2"/>
  <c r="P12" i="2" s="1"/>
  <c r="E13" i="2"/>
  <c r="N13" i="2" s="1"/>
  <c r="F13" i="2"/>
  <c r="O13" i="2" s="1"/>
  <c r="I12" i="3" s="1"/>
  <c r="G13" i="2"/>
  <c r="P13" i="2" s="1"/>
  <c r="E16" i="5"/>
  <c r="H17" i="2" s="1"/>
  <c r="G16" i="5"/>
  <c r="J17" i="2" s="1"/>
  <c r="F18" i="5"/>
  <c r="I19" i="2" s="1"/>
  <c r="I18" i="5"/>
  <c r="G18" i="5"/>
  <c r="J19" i="2" s="1"/>
  <c r="E18" i="5"/>
  <c r="H19" i="2" s="1"/>
  <c r="I20" i="5"/>
  <c r="F21" i="5"/>
  <c r="I22" i="2" s="1"/>
  <c r="E27" i="2"/>
  <c r="N27" i="2" s="1"/>
  <c r="F27" i="2"/>
  <c r="O27" i="2" s="1"/>
  <c r="I26" i="3" s="1"/>
  <c r="G27" i="2"/>
  <c r="P27" i="2" s="1"/>
  <c r="E28" i="5"/>
  <c r="H29" i="2" s="1"/>
  <c r="I30" i="5"/>
  <c r="G32" i="5"/>
  <c r="J33" i="2" s="1"/>
  <c r="F32" i="5"/>
  <c r="I33" i="2" s="1"/>
  <c r="I32" i="5"/>
  <c r="I34" i="5"/>
  <c r="F35" i="5"/>
  <c r="I36" i="2" s="1"/>
  <c r="I37" i="5"/>
  <c r="E37" i="5"/>
  <c r="H38" i="2" s="1"/>
  <c r="G37" i="5"/>
  <c r="J38" i="2" s="1"/>
  <c r="F39" i="2"/>
  <c r="O39" i="2" s="1"/>
  <c r="I38" i="3" s="1"/>
  <c r="G39" i="2"/>
  <c r="P39" i="2" s="1"/>
  <c r="E39" i="2"/>
  <c r="N39" i="2" s="1"/>
  <c r="I44" i="5"/>
  <c r="G44" i="5"/>
  <c r="J45" i="2" s="1"/>
  <c r="F44" i="5"/>
  <c r="I45" i="2" s="1"/>
  <c r="G46" i="5"/>
  <c r="J47" i="2" s="1"/>
  <c r="F46" i="5"/>
  <c r="I47" i="2" s="1"/>
  <c r="F50" i="5"/>
  <c r="I51" i="2" s="1"/>
  <c r="G50" i="5"/>
  <c r="J51" i="2" s="1"/>
  <c r="F55" i="2"/>
  <c r="O55" i="2" s="1"/>
  <c r="I54" i="3" s="1"/>
  <c r="G55" i="2"/>
  <c r="P55" i="2" s="1"/>
  <c r="E55" i="2"/>
  <c r="N55" i="2" s="1"/>
  <c r="F56" i="5"/>
  <c r="I57" i="2" s="1"/>
  <c r="G56" i="5"/>
  <c r="J57" i="2" s="1"/>
  <c r="I56" i="5"/>
  <c r="E59" i="2"/>
  <c r="N59" i="2" s="1"/>
  <c r="F59" i="2"/>
  <c r="O59" i="2" s="1"/>
  <c r="I58" i="3" s="1"/>
  <c r="G59" i="2"/>
  <c r="P59" i="2" s="1"/>
  <c r="I60" i="5"/>
  <c r="G60" i="5"/>
  <c r="J61" i="2" s="1"/>
  <c r="F60" i="5"/>
  <c r="I61" i="2" s="1"/>
  <c r="G62" i="5"/>
  <c r="J63" i="2" s="1"/>
  <c r="F62" i="5"/>
  <c r="I63" i="2" s="1"/>
  <c r="F66" i="5"/>
  <c r="I67" i="2" s="1"/>
  <c r="G66" i="5"/>
  <c r="J67" i="2" s="1"/>
  <c r="E68" i="5"/>
  <c r="H69" i="2" s="1"/>
  <c r="I70" i="5"/>
  <c r="F72" i="5"/>
  <c r="I73" i="2" s="1"/>
  <c r="G72" i="5"/>
  <c r="J73" i="2" s="1"/>
  <c r="I72" i="5"/>
  <c r="I74" i="5"/>
  <c r="I76" i="5"/>
  <c r="G76" i="5"/>
  <c r="J77" i="2" s="1"/>
  <c r="F76" i="5"/>
  <c r="I77" i="2" s="1"/>
  <c r="G78" i="5"/>
  <c r="J79" i="2" s="1"/>
  <c r="F78" i="5"/>
  <c r="I79" i="2" s="1"/>
  <c r="F82" i="5"/>
  <c r="I83" i="2" s="1"/>
  <c r="G82" i="5"/>
  <c r="J83" i="2" s="1"/>
  <c r="E84" i="5"/>
  <c r="H85" i="2" s="1"/>
  <c r="I86" i="5"/>
  <c r="F88" i="5"/>
  <c r="I89" i="2" s="1"/>
  <c r="G88" i="5"/>
  <c r="J89" i="2" s="1"/>
  <c r="I88" i="5"/>
  <c r="E91" i="2"/>
  <c r="N91" i="2" s="1"/>
  <c r="F91" i="2"/>
  <c r="O91" i="2" s="1"/>
  <c r="I90" i="3" s="1"/>
  <c r="G91" i="2"/>
  <c r="P91" i="2" s="1"/>
  <c r="I92" i="5"/>
  <c r="G92" i="5"/>
  <c r="J93" i="2" s="1"/>
  <c r="F92" i="5"/>
  <c r="I93" i="2" s="1"/>
  <c r="G94" i="5"/>
  <c r="J95" i="2" s="1"/>
  <c r="F94" i="5"/>
  <c r="I95" i="2" s="1"/>
  <c r="E96" i="5"/>
  <c r="H97" i="2" s="1"/>
  <c r="F98" i="5"/>
  <c r="I99" i="2" s="1"/>
  <c r="G98" i="5"/>
  <c r="J99" i="2" s="1"/>
  <c r="E100" i="5"/>
  <c r="H101" i="2" s="1"/>
  <c r="I102" i="5"/>
  <c r="F104" i="5"/>
  <c r="I105" i="2" s="1"/>
  <c r="G104" i="5"/>
  <c r="J105" i="2" s="1"/>
  <c r="I104" i="5"/>
  <c r="I106" i="5"/>
  <c r="I108" i="5"/>
  <c r="G108" i="5"/>
  <c r="J109" i="2" s="1"/>
  <c r="F108" i="5"/>
  <c r="I109" i="2" s="1"/>
  <c r="E110" i="2"/>
  <c r="N110" i="2" s="1"/>
  <c r="F110" i="2"/>
  <c r="O110" i="2" s="1"/>
  <c r="I109" i="3" s="1"/>
  <c r="G110" i="2"/>
  <c r="P110" i="2" s="1"/>
  <c r="G112" i="2"/>
  <c r="P112" i="2" s="1"/>
  <c r="E112" i="2"/>
  <c r="N112" i="2" s="1"/>
  <c r="F112" i="2"/>
  <c r="O112" i="2" s="1"/>
  <c r="I111" i="3" s="1"/>
  <c r="E114" i="2"/>
  <c r="N114" i="2" s="1"/>
  <c r="F114" i="2"/>
  <c r="O114" i="2" s="1"/>
  <c r="I113" i="3" s="1"/>
  <c r="G114" i="2"/>
  <c r="P114" i="2" s="1"/>
  <c r="G116" i="2"/>
  <c r="P116" i="2" s="1"/>
  <c r="E116" i="2"/>
  <c r="N116" i="2" s="1"/>
  <c r="F116" i="2"/>
  <c r="O116" i="2" s="1"/>
  <c r="I115" i="3" s="1"/>
  <c r="E118" i="2"/>
  <c r="N118" i="2" s="1"/>
  <c r="F118" i="2"/>
  <c r="O118" i="2" s="1"/>
  <c r="I117" i="3" s="1"/>
  <c r="G118" i="2"/>
  <c r="P118" i="2" s="1"/>
  <c r="G120" i="2"/>
  <c r="P120" i="2" s="1"/>
  <c r="E120" i="2"/>
  <c r="N120" i="2" s="1"/>
  <c r="F120" i="2"/>
  <c r="O120" i="2" s="1"/>
  <c r="I119" i="3" s="1"/>
  <c r="E122" i="2"/>
  <c r="N122" i="2" s="1"/>
  <c r="F122" i="2"/>
  <c r="O122" i="2" s="1"/>
  <c r="I121" i="3" s="1"/>
  <c r="G122" i="2"/>
  <c r="P122" i="2" s="1"/>
  <c r="G124" i="2"/>
  <c r="P124" i="2" s="1"/>
  <c r="E124" i="2"/>
  <c r="N124" i="2" s="1"/>
  <c r="F124" i="2"/>
  <c r="O124" i="2" s="1"/>
  <c r="I123" i="3" s="1"/>
  <c r="E126" i="2"/>
  <c r="N126" i="2" s="1"/>
  <c r="F126" i="2"/>
  <c r="O126" i="2" s="1"/>
  <c r="I125" i="3" s="1"/>
  <c r="G126" i="2"/>
  <c r="P126" i="2" s="1"/>
  <c r="G128" i="2"/>
  <c r="P128" i="2" s="1"/>
  <c r="E128" i="2"/>
  <c r="N128" i="2" s="1"/>
  <c r="F128" i="2"/>
  <c r="O128" i="2" s="1"/>
  <c r="I127" i="3" s="1"/>
  <c r="E130" i="2"/>
  <c r="N130" i="2" s="1"/>
  <c r="F130" i="2"/>
  <c r="O130" i="2" s="1"/>
  <c r="I129" i="3" s="1"/>
  <c r="G130" i="2"/>
  <c r="P130" i="2" s="1"/>
  <c r="G132" i="2"/>
  <c r="P132" i="2" s="1"/>
  <c r="E132" i="2"/>
  <c r="N132" i="2" s="1"/>
  <c r="F132" i="2"/>
  <c r="O132" i="2" s="1"/>
  <c r="I131" i="3" s="1"/>
  <c r="E134" i="2"/>
  <c r="N134" i="2" s="1"/>
  <c r="F134" i="2"/>
  <c r="O134" i="2" s="1"/>
  <c r="I133" i="3" s="1"/>
  <c r="G134" i="2"/>
  <c r="P134" i="2" s="1"/>
  <c r="G136" i="2"/>
  <c r="P136" i="2" s="1"/>
  <c r="E136" i="2"/>
  <c r="N136" i="2" s="1"/>
  <c r="F136" i="2"/>
  <c r="O136" i="2" s="1"/>
  <c r="I135" i="3" s="1"/>
  <c r="E138" i="2"/>
  <c r="N138" i="2" s="1"/>
  <c r="F138" i="2"/>
  <c r="O138" i="2" s="1"/>
  <c r="I137" i="3" s="1"/>
  <c r="G138" i="2"/>
  <c r="P138" i="2" s="1"/>
  <c r="G140" i="2"/>
  <c r="P140" i="2" s="1"/>
  <c r="E140" i="2"/>
  <c r="N140" i="2" s="1"/>
  <c r="F140" i="2"/>
  <c r="O140" i="2" s="1"/>
  <c r="I139" i="3" s="1"/>
  <c r="E142" i="2"/>
  <c r="N142" i="2" s="1"/>
  <c r="F142" i="2"/>
  <c r="O142" i="2" s="1"/>
  <c r="I141" i="3" s="1"/>
  <c r="G142" i="2"/>
  <c r="P142" i="2" s="1"/>
  <c r="G144" i="2"/>
  <c r="P144" i="2" s="1"/>
  <c r="E144" i="2"/>
  <c r="N144" i="2" s="1"/>
  <c r="F144" i="2"/>
  <c r="O144" i="2" s="1"/>
  <c r="I143" i="3" s="1"/>
  <c r="F145" i="2"/>
  <c r="O145" i="2" s="1"/>
  <c r="I144" i="3" s="1"/>
  <c r="G145" i="2"/>
  <c r="P145" i="2" s="1"/>
  <c r="E145" i="2"/>
  <c r="N145" i="2" s="1"/>
  <c r="E147" i="2"/>
  <c r="N147" i="2" s="1"/>
  <c r="G147" i="2"/>
  <c r="P147" i="2" s="1"/>
  <c r="F147" i="2"/>
  <c r="O147" i="2" s="1"/>
  <c r="I146" i="3" s="1"/>
  <c r="G147" i="5"/>
  <c r="J148" i="2" s="1"/>
  <c r="E147" i="5"/>
  <c r="H148" i="2" s="1"/>
  <c r="I147" i="5"/>
  <c r="E150" i="5"/>
  <c r="H151" i="2" s="1"/>
  <c r="I150" i="5"/>
  <c r="F150" i="5"/>
  <c r="I151" i="2" s="1"/>
  <c r="F153" i="2"/>
  <c r="O153" i="2" s="1"/>
  <c r="I152" i="3" s="1"/>
  <c r="E153" i="2"/>
  <c r="N153" i="2" s="1"/>
  <c r="G153" i="2"/>
  <c r="P153" i="2" s="1"/>
  <c r="F155" i="2"/>
  <c r="O155" i="2" s="1"/>
  <c r="I154" i="3" s="1"/>
  <c r="G155" i="2"/>
  <c r="P155" i="2" s="1"/>
  <c r="E155" i="2"/>
  <c r="N155" i="2" s="1"/>
  <c r="F158" i="5"/>
  <c r="I159" i="2" s="1"/>
  <c r="E158" i="5"/>
  <c r="H159" i="2" s="1"/>
  <c r="E163" i="2"/>
  <c r="N163" i="2" s="1"/>
  <c r="F163" i="2"/>
  <c r="O163" i="2" s="1"/>
  <c r="I162" i="3" s="1"/>
  <c r="G163" i="2"/>
  <c r="P163" i="2" s="1"/>
  <c r="G163" i="5"/>
  <c r="J164" i="2" s="1"/>
  <c r="I163" i="5"/>
  <c r="E163" i="5"/>
  <c r="H164" i="2" s="1"/>
  <c r="F164" i="5"/>
  <c r="I165" i="2" s="1"/>
  <c r="E164" i="5"/>
  <c r="H165" i="2" s="1"/>
  <c r="F170" i="5"/>
  <c r="I171" i="2" s="1"/>
  <c r="G170" i="5"/>
  <c r="J171" i="2" s="1"/>
  <c r="I170" i="5"/>
  <c r="F174" i="5"/>
  <c r="I175" i="2" s="1"/>
  <c r="E174" i="5"/>
  <c r="H175" i="2" s="1"/>
  <c r="I174" i="5"/>
  <c r="F179" i="2"/>
  <c r="O179" i="2" s="1"/>
  <c r="I178" i="3" s="1"/>
  <c r="G179" i="2"/>
  <c r="P179" i="2" s="1"/>
  <c r="E179" i="2"/>
  <c r="N179" i="2" s="1"/>
  <c r="I179" i="5"/>
  <c r="G179" i="5"/>
  <c r="J180" i="2" s="1"/>
  <c r="E179" i="5"/>
  <c r="H180" i="2" s="1"/>
  <c r="E183" i="5"/>
  <c r="H184" i="2" s="1"/>
  <c r="G183" i="5"/>
  <c r="J184" i="2" s="1"/>
  <c r="I183" i="5"/>
  <c r="I322" i="5"/>
  <c r="E322" i="5"/>
  <c r="F492" i="5"/>
  <c r="G492" i="5"/>
  <c r="E492" i="5"/>
  <c r="E506" i="5"/>
  <c r="F506" i="5"/>
  <c r="G520" i="5"/>
  <c r="F520" i="5"/>
  <c r="F522" i="5"/>
  <c r="I522" i="5"/>
  <c r="E522" i="5"/>
  <c r="E524" i="5"/>
  <c r="F524" i="5"/>
  <c r="I524" i="5"/>
  <c r="G526" i="5"/>
  <c r="E526" i="5"/>
  <c r="F526" i="5"/>
  <c r="I527" i="3"/>
  <c r="I528" i="3"/>
  <c r="I540" i="3"/>
  <c r="I552" i="3"/>
  <c r="I557" i="3"/>
  <c r="I560" i="3"/>
  <c r="I564" i="5"/>
  <c r="G564" i="5"/>
  <c r="E564" i="5"/>
  <c r="F564" i="5"/>
  <c r="I568" i="3"/>
  <c r="I571" i="5"/>
  <c r="E571" i="5"/>
  <c r="G571" i="5"/>
  <c r="F578" i="5"/>
  <c r="E578" i="5"/>
  <c r="F581" i="5"/>
  <c r="F582" i="5"/>
  <c r="G582" i="5"/>
  <c r="I582" i="5"/>
  <c r="G584" i="5"/>
  <c r="F589" i="5"/>
  <c r="F590" i="5"/>
  <c r="E590" i="5"/>
  <c r="I592" i="5"/>
  <c r="F592" i="5"/>
  <c r="E592" i="5"/>
  <c r="I594" i="5"/>
  <c r="F594" i="5"/>
  <c r="I596" i="3"/>
  <c r="I600" i="3"/>
  <c r="I602" i="3"/>
  <c r="I608" i="3"/>
  <c r="F610" i="5"/>
  <c r="I610" i="5"/>
  <c r="G610" i="5"/>
  <c r="F612" i="5"/>
  <c r="I612" i="5"/>
  <c r="E612" i="5"/>
  <c r="E616" i="5"/>
  <c r="I620" i="3"/>
  <c r="E624" i="5"/>
  <c r="I624" i="5"/>
  <c r="F624" i="5"/>
  <c r="G626" i="5"/>
  <c r="F626" i="5"/>
  <c r="I626" i="5"/>
  <c r="I629" i="3"/>
  <c r="I634" i="5"/>
  <c r="G636" i="5"/>
  <c r="F637" i="5"/>
  <c r="I640" i="5"/>
  <c r="F640" i="5"/>
  <c r="I650" i="5"/>
  <c r="F653" i="5"/>
  <c r="G658" i="5"/>
  <c r="I658" i="5"/>
  <c r="F658" i="5"/>
  <c r="G660" i="5"/>
  <c r="F662" i="5"/>
  <c r="G662" i="5"/>
  <c r="E662" i="5"/>
  <c r="I663" i="5"/>
  <c r="G663" i="5"/>
  <c r="E663" i="5"/>
  <c r="I665" i="5"/>
  <c r="E665" i="5"/>
  <c r="G665" i="5"/>
  <c r="G667" i="5"/>
  <c r="I667" i="5"/>
  <c r="E667" i="5"/>
  <c r="I670" i="5"/>
  <c r="F670" i="5"/>
  <c r="F678" i="5"/>
  <c r="G678" i="5"/>
  <c r="G690" i="5"/>
  <c r="F690" i="5"/>
  <c r="I695" i="3"/>
  <c r="G698" i="5"/>
  <c r="F700" i="5"/>
  <c r="I700" i="5"/>
  <c r="E700" i="5"/>
  <c r="I702" i="5"/>
  <c r="F702" i="5"/>
  <c r="I704" i="3"/>
  <c r="E706" i="5"/>
  <c r="I707" i="3"/>
  <c r="I710" i="3"/>
  <c r="F710" i="5"/>
  <c r="G710" i="5"/>
  <c r="I712" i="5"/>
  <c r="F712" i="5"/>
  <c r="F714" i="5"/>
  <c r="E714" i="5"/>
  <c r="I714" i="5"/>
  <c r="I715" i="3"/>
  <c r="F716" i="5"/>
  <c r="E716" i="5"/>
  <c r="I716" i="5"/>
  <c r="I718" i="5"/>
  <c r="F718" i="5"/>
  <c r="I720" i="3"/>
  <c r="I723" i="3"/>
  <c r="I726" i="3"/>
  <c r="G726" i="5"/>
  <c r="F726" i="5"/>
  <c r="I728" i="5"/>
  <c r="F728" i="5"/>
  <c r="F730" i="5"/>
  <c r="I730" i="5"/>
  <c r="E730" i="5"/>
  <c r="I733" i="3"/>
  <c r="G735" i="5"/>
  <c r="I735" i="5"/>
  <c r="E735" i="5"/>
  <c r="I738" i="3"/>
  <c r="F738" i="5"/>
  <c r="G738" i="5"/>
  <c r="G739" i="5"/>
  <c r="E739" i="5"/>
  <c r="I739" i="5"/>
  <c r="I744" i="3"/>
  <c r="F748" i="5"/>
  <c r="I748" i="5"/>
  <c r="G748" i="5"/>
  <c r="I756" i="5"/>
  <c r="F756" i="5"/>
  <c r="E757" i="5"/>
  <c r="G757" i="5"/>
  <c r="I768" i="5"/>
  <c r="F768" i="5"/>
  <c r="E768" i="5"/>
  <c r="G768" i="5"/>
  <c r="I776" i="5"/>
  <c r="F776" i="5"/>
  <c r="G776" i="5"/>
  <c r="E777" i="5"/>
  <c r="I777" i="5"/>
  <c r="G777" i="5"/>
  <c r="I780" i="5"/>
  <c r="F780" i="5"/>
  <c r="I788" i="5"/>
  <c r="F788" i="5"/>
  <c r="E789" i="5"/>
  <c r="G789" i="5"/>
  <c r="I800" i="5"/>
  <c r="F800" i="5"/>
  <c r="E800" i="5"/>
  <c r="G800" i="5"/>
  <c r="G804" i="5"/>
  <c r="I806" i="3"/>
  <c r="I808" i="3"/>
  <c r="I810" i="3"/>
  <c r="G818" i="5"/>
  <c r="I823" i="5"/>
  <c r="G823" i="5"/>
  <c r="F825" i="5"/>
  <c r="I826" i="3"/>
  <c r="E830" i="5"/>
  <c r="G832" i="5"/>
  <c r="F832" i="5"/>
  <c r="I839" i="3"/>
  <c r="E840" i="5"/>
  <c r="F840" i="5"/>
  <c r="I840" i="5"/>
  <c r="U12" i="4"/>
  <c r="V12" i="4"/>
  <c r="R23" i="4"/>
  <c r="T23" i="4"/>
  <c r="S23" i="4"/>
  <c r="R29" i="4"/>
  <c r="S29" i="4"/>
  <c r="R33" i="4"/>
  <c r="S33" i="4"/>
  <c r="R35" i="4"/>
  <c r="S35" i="4"/>
  <c r="X39" i="4"/>
  <c r="Y39" i="4" s="1"/>
  <c r="R43" i="4"/>
  <c r="T43" i="4"/>
  <c r="V50" i="4"/>
  <c r="U50" i="4"/>
  <c r="X180" i="4"/>
  <c r="R52" i="4"/>
  <c r="T52" i="4"/>
  <c r="T58" i="4"/>
  <c r="S64" i="4"/>
  <c r="R64" i="4"/>
  <c r="R65" i="4"/>
  <c r="T65" i="4"/>
  <c r="R73" i="4"/>
  <c r="S73" i="4"/>
  <c r="T73" i="4"/>
  <c r="U89" i="4"/>
  <c r="V97" i="4"/>
  <c r="U97" i="4"/>
  <c r="T111" i="4"/>
  <c r="U123" i="4"/>
  <c r="V123" i="4"/>
  <c r="S127" i="4"/>
  <c r="R127" i="4"/>
  <c r="X128" i="4"/>
  <c r="Y128" i="4" s="1"/>
  <c r="T135" i="4"/>
  <c r="V139" i="4"/>
  <c r="U139" i="4"/>
  <c r="S143" i="4"/>
  <c r="R143" i="4"/>
  <c r="V147" i="4"/>
  <c r="U147" i="4"/>
  <c r="U151" i="4"/>
  <c r="U155" i="4"/>
  <c r="R159" i="4"/>
  <c r="T159" i="4"/>
  <c r="S159" i="4"/>
  <c r="R167" i="4"/>
  <c r="T167" i="4"/>
  <c r="U179" i="4"/>
  <c r="V179" i="4"/>
  <c r="R183" i="4"/>
  <c r="S183" i="4"/>
  <c r="T183" i="4"/>
  <c r="R927" i="4"/>
  <c r="T927" i="4"/>
  <c r="U935" i="4"/>
  <c r="V935" i="4"/>
  <c r="T943" i="4"/>
  <c r="T955" i="4"/>
  <c r="T967" i="4"/>
  <c r="I821" i="3"/>
  <c r="I803" i="3"/>
  <c r="I645" i="3"/>
  <c r="I593" i="3"/>
  <c r="I577" i="3"/>
  <c r="I561" i="3"/>
  <c r="I549" i="3"/>
  <c r="I541" i="3"/>
  <c r="I533" i="3"/>
  <c r="I525" i="3"/>
  <c r="G170" i="2"/>
  <c r="P170" i="2" s="1"/>
  <c r="E170" i="2"/>
  <c r="N170" i="2" s="1"/>
  <c r="F170" i="2"/>
  <c r="O170" i="2" s="1"/>
  <c r="I169" i="3" s="1"/>
  <c r="I745" i="3"/>
  <c r="G102" i="2"/>
  <c r="P102" i="2" s="1"/>
  <c r="F102" i="2"/>
  <c r="O102" i="2" s="1"/>
  <c r="I101" i="3" s="1"/>
  <c r="E102" i="2"/>
  <c r="N102" i="2" s="1"/>
  <c r="G94" i="2"/>
  <c r="P94" i="2" s="1"/>
  <c r="E94" i="2"/>
  <c r="N94" i="2" s="1"/>
  <c r="F94" i="2"/>
  <c r="O94" i="2" s="1"/>
  <c r="I93" i="3" s="1"/>
  <c r="G86" i="2"/>
  <c r="P86" i="2" s="1"/>
  <c r="E86" i="2"/>
  <c r="N86" i="2" s="1"/>
  <c r="F86" i="2"/>
  <c r="O86" i="2" s="1"/>
  <c r="I85" i="3" s="1"/>
  <c r="R37" i="4"/>
  <c r="S37" i="4"/>
  <c r="U41" i="4"/>
  <c r="V41" i="4"/>
  <c r="R46" i="4"/>
  <c r="T46" i="4"/>
  <c r="U47" i="4"/>
  <c r="V48" i="4"/>
  <c r="U48" i="4"/>
  <c r="S52" i="4"/>
  <c r="V57" i="4"/>
  <c r="U57" i="4"/>
  <c r="Q63" i="4"/>
  <c r="N63" i="4"/>
  <c r="R63" i="4" s="1"/>
  <c r="P63" i="4"/>
  <c r="N105" i="4"/>
  <c r="R105" i="4" s="1"/>
  <c r="P105" i="4"/>
  <c r="V107" i="4"/>
  <c r="U107" i="4"/>
  <c r="U109" i="4"/>
  <c r="T114" i="4"/>
  <c r="Q157" i="4"/>
  <c r="P157" i="4"/>
  <c r="N157" i="4"/>
  <c r="R157" i="4" s="1"/>
  <c r="X656" i="4"/>
  <c r="T731" i="4"/>
  <c r="T739" i="4"/>
  <c r="R744" i="4"/>
  <c r="T744" i="4"/>
  <c r="T747" i="4"/>
  <c r="V750" i="4"/>
  <c r="R751" i="4"/>
  <c r="S751" i="4"/>
  <c r="U752" i="4"/>
  <c r="U755" i="4"/>
  <c r="U756" i="4"/>
  <c r="R760" i="4"/>
  <c r="T760" i="4"/>
  <c r="U779" i="4"/>
  <c r="R788" i="4"/>
  <c r="S788" i="4"/>
  <c r="T788" i="4"/>
  <c r="U790" i="4"/>
  <c r="V790" i="4"/>
  <c r="R807" i="4"/>
  <c r="S807" i="4"/>
  <c r="T811" i="4"/>
  <c r="U814" i="4"/>
  <c r="V814" i="4"/>
  <c r="R815" i="4"/>
  <c r="S815" i="4"/>
  <c r="R816" i="4"/>
  <c r="S816" i="4"/>
  <c r="U818" i="4"/>
  <c r="V818" i="4"/>
  <c r="T819" i="4"/>
  <c r="R843" i="4"/>
  <c r="T843" i="4"/>
  <c r="V857" i="4"/>
  <c r="U857" i="4"/>
  <c r="R859" i="4"/>
  <c r="T859" i="4"/>
  <c r="Y874" i="4"/>
  <c r="X874" i="4"/>
  <c r="R895" i="4"/>
  <c r="T895" i="4"/>
  <c r="S895" i="4"/>
  <c r="V905" i="4"/>
  <c r="U905" i="4"/>
  <c r="R911" i="4"/>
  <c r="T911" i="4"/>
  <c r="Q925" i="4"/>
  <c r="N925" i="4"/>
  <c r="R925" i="4" s="1"/>
  <c r="P925" i="4"/>
  <c r="D925" i="4"/>
  <c r="G933" i="4"/>
  <c r="E933" i="4"/>
  <c r="F933" i="4"/>
  <c r="X938" i="4"/>
  <c r="Y938" i="4"/>
  <c r="T939" i="4"/>
  <c r="U941" i="4"/>
  <c r="X944" i="4"/>
  <c r="Y944" i="4"/>
  <c r="U945" i="4"/>
  <c r="V945" i="4"/>
  <c r="Y948" i="4"/>
  <c r="X948" i="4"/>
  <c r="G949" i="4"/>
  <c r="E949" i="4"/>
  <c r="F949" i="4"/>
  <c r="U951" i="4"/>
  <c r="V951" i="4"/>
  <c r="V953" i="4"/>
  <c r="U953" i="4"/>
  <c r="Q957" i="4"/>
  <c r="N957" i="4"/>
  <c r="R957" i="4" s="1"/>
  <c r="D957" i="4"/>
  <c r="P957" i="4"/>
  <c r="U959" i="4"/>
  <c r="V959" i="4"/>
  <c r="X960" i="4"/>
  <c r="Y960" i="4"/>
  <c r="U961" i="4"/>
  <c r="N965" i="4"/>
  <c r="R965" i="4" s="1"/>
  <c r="P965" i="4"/>
  <c r="Q965" i="4"/>
  <c r="D965" i="4"/>
  <c r="R142" i="4"/>
  <c r="T142" i="4"/>
  <c r="T126" i="4"/>
  <c r="X912" i="4"/>
  <c r="Y912" i="4"/>
  <c r="R535" i="4"/>
  <c r="T535" i="4"/>
  <c r="S535" i="4"/>
  <c r="R740" i="4"/>
  <c r="T740" i="4"/>
  <c r="V625" i="4"/>
  <c r="W625" i="4" s="1"/>
  <c r="X625" i="4" s="1"/>
  <c r="S54" i="4"/>
  <c r="E88" i="2"/>
  <c r="N88" i="2" s="1"/>
  <c r="F88" i="2"/>
  <c r="O88" i="2" s="1"/>
  <c r="I87" i="3" s="1"/>
  <c r="G88" i="2"/>
  <c r="P88" i="2" s="1"/>
  <c r="G66" i="2"/>
  <c r="P66" i="2" s="1"/>
  <c r="F66" i="2"/>
  <c r="O66" i="2" s="1"/>
  <c r="I65" i="3" s="1"/>
  <c r="E66" i="2"/>
  <c r="N66" i="2" s="1"/>
  <c r="G98" i="2"/>
  <c r="P98" i="2" s="1"/>
  <c r="E98" i="2"/>
  <c r="N98" i="2" s="1"/>
  <c r="F98" i="2"/>
  <c r="O98" i="2" s="1"/>
  <c r="I97" i="3" s="1"/>
  <c r="X140" i="4"/>
  <c r="U164" i="4"/>
  <c r="V164" i="4"/>
  <c r="R156" i="4"/>
  <c r="T156" i="4"/>
  <c r="S156" i="4"/>
  <c r="V20" i="4"/>
  <c r="U20" i="4"/>
  <c r="V606" i="4"/>
  <c r="U606" i="4"/>
  <c r="V610" i="4"/>
  <c r="U610" i="4"/>
  <c r="V632" i="4"/>
  <c r="V658" i="4"/>
  <c r="U658" i="4"/>
  <c r="R698" i="4"/>
  <c r="S698" i="4"/>
  <c r="R702" i="4"/>
  <c r="S702" i="4"/>
  <c r="T702" i="4"/>
  <c r="U802" i="4"/>
  <c r="V802" i="4"/>
  <c r="T816" i="4"/>
  <c r="U916" i="4"/>
  <c r="V916" i="4"/>
  <c r="U108" i="4"/>
  <c r="V108" i="4"/>
  <c r="U615" i="4"/>
  <c r="V615" i="4"/>
  <c r="S791" i="4"/>
  <c r="S871" i="4"/>
  <c r="X983" i="4"/>
  <c r="Y983" i="4"/>
  <c r="U893" i="4"/>
  <c r="V893" i="4"/>
  <c r="X985" i="4"/>
  <c r="Y985" i="4"/>
  <c r="U80" i="4"/>
  <c r="V80" i="4"/>
  <c r="U136" i="4"/>
  <c r="V136" i="4"/>
  <c r="U53" i="4"/>
  <c r="V53" i="4"/>
  <c r="U904" i="4"/>
  <c r="V904" i="4"/>
  <c r="U880" i="4"/>
  <c r="V880" i="4"/>
  <c r="U872" i="4"/>
  <c r="V872" i="4"/>
  <c r="U848" i="4"/>
  <c r="V848" i="4"/>
  <c r="V662" i="4"/>
  <c r="U662" i="4"/>
  <c r="V638" i="4"/>
  <c r="V952" i="4"/>
  <c r="U952" i="4"/>
  <c r="Y886" i="4"/>
  <c r="X886" i="4"/>
  <c r="AF972" i="4"/>
  <c r="AH972" i="4"/>
  <c r="AG972" i="4"/>
  <c r="AK972" i="4"/>
  <c r="AI972" i="4"/>
  <c r="AJ972" i="4"/>
  <c r="I617" i="3"/>
  <c r="I601" i="3"/>
  <c r="I537" i="3"/>
  <c r="I529" i="3"/>
  <c r="I509" i="3"/>
  <c r="G166" i="2"/>
  <c r="P166" i="2" s="1"/>
  <c r="F166" i="2"/>
  <c r="O166" i="2" s="1"/>
  <c r="I165" i="3" s="1"/>
  <c r="E166" i="2"/>
  <c r="N166" i="2" s="1"/>
  <c r="F146" i="2"/>
  <c r="O146" i="2" s="1"/>
  <c r="I145" i="3" s="1"/>
  <c r="E146" i="2"/>
  <c r="N146" i="2" s="1"/>
  <c r="G146" i="2"/>
  <c r="P146" i="2" s="1"/>
  <c r="I555" i="3"/>
  <c r="I725" i="3"/>
  <c r="I717" i="3"/>
  <c r="I709" i="3"/>
  <c r="I701" i="3"/>
  <c r="R978" i="4"/>
  <c r="T978" i="4"/>
  <c r="R974" i="4"/>
  <c r="T974" i="4"/>
  <c r="E104" i="2"/>
  <c r="N104" i="2" s="1"/>
  <c r="F104" i="2"/>
  <c r="O104" i="2" s="1"/>
  <c r="I103" i="3" s="1"/>
  <c r="G104" i="2"/>
  <c r="P104" i="2" s="1"/>
  <c r="E72" i="2"/>
  <c r="N72" i="2" s="1"/>
  <c r="F72" i="2"/>
  <c r="O72" i="2" s="1"/>
  <c r="I71" i="3" s="1"/>
  <c r="G72" i="2"/>
  <c r="P72" i="2" s="1"/>
  <c r="F18" i="2"/>
  <c r="O18" i="2" s="1"/>
  <c r="I17" i="3" s="1"/>
  <c r="E18" i="2"/>
  <c r="N18" i="2" s="1"/>
  <c r="G18" i="2"/>
  <c r="P18" i="2" s="1"/>
  <c r="T963" i="4"/>
  <c r="V963" i="4" s="1"/>
  <c r="T182" i="4"/>
  <c r="U166" i="4"/>
  <c r="V34" i="4"/>
  <c r="U34" i="4"/>
  <c r="R748" i="4"/>
  <c r="T748" i="4"/>
  <c r="S681" i="4"/>
  <c r="S927" i="4"/>
  <c r="S58" i="4"/>
  <c r="S955" i="4"/>
  <c r="U10" i="4"/>
  <c r="V10" i="4"/>
  <c r="V134" i="4"/>
  <c r="U134" i="4"/>
  <c r="U61" i="4"/>
  <c r="V61" i="4"/>
  <c r="U572" i="4"/>
  <c r="T738" i="4"/>
  <c r="T746" i="4"/>
  <c r="T754" i="4"/>
  <c r="T762" i="4"/>
  <c r="U879" i="4"/>
  <c r="V879" i="4"/>
  <c r="S911" i="4"/>
  <c r="T555" i="4"/>
  <c r="T999" i="4"/>
  <c r="X172" i="4"/>
  <c r="Y172" i="4" s="1"/>
  <c r="V696" i="4"/>
  <c r="U696" i="4"/>
  <c r="U784" i="4"/>
  <c r="V784" i="4"/>
  <c r="U60" i="4"/>
  <c r="V60" i="4"/>
  <c r="T64" i="4"/>
  <c r="U69" i="4"/>
  <c r="V77" i="4"/>
  <c r="U77" i="4"/>
  <c r="R85" i="4"/>
  <c r="T85" i="4"/>
  <c r="S85" i="4"/>
  <c r="R93" i="4"/>
  <c r="S93" i="4"/>
  <c r="V101" i="4"/>
  <c r="U101" i="4"/>
  <c r="R111" i="4"/>
  <c r="S111" i="4"/>
  <c r="U115" i="4"/>
  <c r="V115" i="4"/>
  <c r="R119" i="4"/>
  <c r="S119" i="4"/>
  <c r="T127" i="4"/>
  <c r="U131" i="4"/>
  <c r="V131" i="4"/>
  <c r="R135" i="4"/>
  <c r="S135" i="4"/>
  <c r="T143" i="4"/>
  <c r="U163" i="4"/>
  <c r="V163" i="4"/>
  <c r="U171" i="4"/>
  <c r="V171" i="4"/>
  <c r="Y727" i="4"/>
  <c r="AK727" i="4" s="1"/>
  <c r="U931" i="4"/>
  <c r="T931" i="4"/>
  <c r="V931" i="4" s="1"/>
  <c r="R943" i="4"/>
  <c r="S943" i="4"/>
  <c r="U963" i="4"/>
  <c r="I835" i="3"/>
  <c r="I836" i="3"/>
  <c r="I787" i="3"/>
  <c r="I771" i="3"/>
  <c r="I755" i="3"/>
  <c r="I505" i="3"/>
  <c r="F178" i="2"/>
  <c r="O178" i="2" s="1"/>
  <c r="I177" i="3" s="1"/>
  <c r="E178" i="2"/>
  <c r="N178" i="2" s="1"/>
  <c r="G178" i="2"/>
  <c r="P178" i="2" s="1"/>
  <c r="E162" i="2"/>
  <c r="N162" i="2" s="1"/>
  <c r="G162" i="2"/>
  <c r="P162" i="2" s="1"/>
  <c r="F162" i="2"/>
  <c r="O162" i="2" s="1"/>
  <c r="I161" i="3" s="1"/>
  <c r="E108" i="2"/>
  <c r="N108" i="2" s="1"/>
  <c r="F108" i="2"/>
  <c r="O108" i="2" s="1"/>
  <c r="I107" i="3" s="1"/>
  <c r="G108" i="2"/>
  <c r="P108" i="2" s="1"/>
  <c r="F84" i="2"/>
  <c r="O84" i="2" s="1"/>
  <c r="I83" i="3" s="1"/>
  <c r="G84" i="2"/>
  <c r="P84" i="2" s="1"/>
  <c r="E84" i="2"/>
  <c r="N84" i="2" s="1"/>
  <c r="E76" i="2"/>
  <c r="N76" i="2" s="1"/>
  <c r="G76" i="2"/>
  <c r="P76" i="2" s="1"/>
  <c r="F76" i="2"/>
  <c r="O76" i="2" s="1"/>
  <c r="I75" i="3" s="1"/>
  <c r="E60" i="2"/>
  <c r="N60" i="2" s="1"/>
  <c r="F60" i="2"/>
  <c r="O60" i="2" s="1"/>
  <c r="I59" i="3" s="1"/>
  <c r="G60" i="2"/>
  <c r="P60" i="2" s="1"/>
  <c r="G52" i="2"/>
  <c r="P52" i="2" s="1"/>
  <c r="F52" i="2"/>
  <c r="O52" i="2" s="1"/>
  <c r="I51" i="3" s="1"/>
  <c r="E52" i="2"/>
  <c r="N52" i="2" s="1"/>
  <c r="G44" i="2"/>
  <c r="P44" i="2" s="1"/>
  <c r="F44" i="2"/>
  <c r="O44" i="2" s="1"/>
  <c r="I43" i="3" s="1"/>
  <c r="E44" i="2"/>
  <c r="N44" i="2" s="1"/>
  <c r="U11" i="4"/>
  <c r="V11" i="4"/>
  <c r="W11" i="4" s="1"/>
  <c r="R589" i="4"/>
  <c r="S589" i="4"/>
  <c r="V6" i="4"/>
  <c r="U6" i="4"/>
  <c r="R13" i="4"/>
  <c r="S13" i="4"/>
  <c r="R14" i="4"/>
  <c r="S14" i="4"/>
  <c r="U15" i="4"/>
  <c r="V15" i="4"/>
  <c r="W15" i="4" s="1"/>
  <c r="U17" i="4"/>
  <c r="V17" i="4"/>
  <c r="W17" i="4" s="1"/>
  <c r="R21" i="4"/>
  <c r="S21" i="4"/>
  <c r="V26" i="4"/>
  <c r="U26" i="4"/>
  <c r="V31" i="4"/>
  <c r="U31" i="4"/>
  <c r="S65" i="4"/>
  <c r="R70" i="4"/>
  <c r="S70" i="4"/>
  <c r="T70" i="4"/>
  <c r="R78" i="4"/>
  <c r="S78" i="4"/>
  <c r="T78" i="4"/>
  <c r="U79" i="4"/>
  <c r="S81" i="4"/>
  <c r="R86" i="4"/>
  <c r="S86" i="4"/>
  <c r="R87" i="4"/>
  <c r="S87" i="4"/>
  <c r="V91" i="4"/>
  <c r="W91" i="4" s="1"/>
  <c r="U91" i="4"/>
  <c r="T103" i="4"/>
  <c r="S121" i="4"/>
  <c r="R125" i="4"/>
  <c r="S125" i="4"/>
  <c r="U129" i="4"/>
  <c r="V129" i="4"/>
  <c r="R133" i="4"/>
  <c r="T133" i="4"/>
  <c r="R138" i="4"/>
  <c r="S138" i="4"/>
  <c r="R141" i="4"/>
  <c r="S141" i="4"/>
  <c r="T141" i="4"/>
  <c r="U145" i="4"/>
  <c r="V145" i="4"/>
  <c r="T155" i="4"/>
  <c r="V155" i="4" s="1"/>
  <c r="W155" i="4" s="1"/>
  <c r="Q165" i="4"/>
  <c r="P165" i="4"/>
  <c r="N165" i="4"/>
  <c r="R165" i="4" s="1"/>
  <c r="S173" i="4"/>
  <c r="T175" i="4"/>
  <c r="Q185" i="4"/>
  <c r="N185" i="4"/>
  <c r="R185" i="4" s="1"/>
  <c r="P185" i="4"/>
  <c r="R509" i="4"/>
  <c r="S509" i="4"/>
  <c r="V525" i="4"/>
  <c r="W525" i="4" s="1"/>
  <c r="U525" i="4"/>
  <c r="V527" i="4"/>
  <c r="U527" i="4"/>
  <c r="U531" i="4"/>
  <c r="V531" i="4"/>
  <c r="R533" i="4"/>
  <c r="S533" i="4"/>
  <c r="T533" i="4"/>
  <c r="U547" i="4"/>
  <c r="V547" i="4"/>
  <c r="U556" i="4"/>
  <c r="V556" i="4"/>
  <c r="R558" i="4"/>
  <c r="S558" i="4"/>
  <c r="R584" i="4"/>
  <c r="S584" i="4"/>
  <c r="T584" i="4"/>
  <c r="R595" i="4"/>
  <c r="T595" i="4"/>
  <c r="U611" i="4"/>
  <c r="V611" i="4"/>
  <c r="V623" i="4"/>
  <c r="U623" i="4"/>
  <c r="T639" i="4"/>
  <c r="U665" i="4"/>
  <c r="V667" i="4"/>
  <c r="U667" i="4"/>
  <c r="R690" i="4"/>
  <c r="S690" i="4"/>
  <c r="V706" i="4"/>
  <c r="U706" i="4"/>
  <c r="R708" i="4"/>
  <c r="T708" i="4"/>
  <c r="S708" i="4"/>
  <c r="R716" i="4"/>
  <c r="T716" i="4"/>
  <c r="R720" i="4"/>
  <c r="S720" i="4"/>
  <c r="T720" i="4"/>
  <c r="R724" i="4"/>
  <c r="S724" i="4"/>
  <c r="R730" i="4"/>
  <c r="T730" i="4"/>
  <c r="Y910" i="4"/>
  <c r="X910" i="4"/>
  <c r="Q929" i="4"/>
  <c r="N929" i="4"/>
  <c r="R929" i="4" s="1"/>
  <c r="P929" i="4"/>
  <c r="S929" i="4" s="1"/>
  <c r="D929" i="4"/>
  <c r="S967" i="4"/>
  <c r="G969" i="4"/>
  <c r="E969" i="4"/>
  <c r="U979" i="4"/>
  <c r="V979" i="4"/>
  <c r="R980" i="4"/>
  <c r="T980" i="4"/>
  <c r="V984" i="4"/>
  <c r="U984" i="4"/>
  <c r="U986" i="4"/>
  <c r="V986" i="4"/>
  <c r="U989" i="4"/>
  <c r="U992" i="4"/>
  <c r="V996" i="4"/>
  <c r="U996" i="4"/>
  <c r="U1000" i="4"/>
  <c r="I828" i="3"/>
  <c r="I813" i="3"/>
  <c r="I814" i="3"/>
  <c r="I802" i="3"/>
  <c r="I641" i="3"/>
  <c r="T151" i="4"/>
  <c r="V151" i="4" s="1"/>
  <c r="U88" i="4"/>
  <c r="V88" i="4"/>
  <c r="V84" i="4"/>
  <c r="U84" i="4"/>
  <c r="E106" i="2"/>
  <c r="N106" i="2" s="1"/>
  <c r="G106" i="2"/>
  <c r="P106" i="2" s="1"/>
  <c r="F106" i="2"/>
  <c r="O106" i="2" s="1"/>
  <c r="I105" i="3" s="1"/>
  <c r="E96" i="2"/>
  <c r="N96" i="2" s="1"/>
  <c r="F96" i="2"/>
  <c r="O96" i="2" s="1"/>
  <c r="I95" i="3" s="1"/>
  <c r="G96" i="2"/>
  <c r="P96" i="2" s="1"/>
  <c r="G90" i="2"/>
  <c r="P90" i="2" s="1"/>
  <c r="F90" i="2"/>
  <c r="O90" i="2" s="1"/>
  <c r="I89" i="3" s="1"/>
  <c r="E90" i="2"/>
  <c r="N90" i="2" s="1"/>
  <c r="G80" i="2"/>
  <c r="P80" i="2" s="1"/>
  <c r="F80" i="2"/>
  <c r="O80" i="2" s="1"/>
  <c r="I79" i="3" s="1"/>
  <c r="E80" i="2"/>
  <c r="N80" i="2" s="1"/>
  <c r="G74" i="2"/>
  <c r="P74" i="2" s="1"/>
  <c r="F74" i="2"/>
  <c r="O74" i="2" s="1"/>
  <c r="I73" i="3" s="1"/>
  <c r="E74" i="2"/>
  <c r="N74" i="2" s="1"/>
  <c r="G58" i="2"/>
  <c r="P58" i="2" s="1"/>
  <c r="E58" i="2"/>
  <c r="N58" i="2" s="1"/>
  <c r="F58" i="2"/>
  <c r="O58" i="2" s="1"/>
  <c r="I57" i="3" s="1"/>
  <c r="G48" i="2"/>
  <c r="P48" i="2" s="1"/>
  <c r="F48" i="2"/>
  <c r="O48" i="2" s="1"/>
  <c r="I47" i="3" s="1"/>
  <c r="E48" i="2"/>
  <c r="N48" i="2" s="1"/>
  <c r="U834" i="4"/>
  <c r="V834" i="4"/>
  <c r="U822" i="4"/>
  <c r="V822" i="4"/>
  <c r="V922" i="4"/>
  <c r="U922" i="4"/>
  <c r="U838" i="4"/>
  <c r="V838" i="4"/>
  <c r="U806" i="4"/>
  <c r="V806" i="4"/>
  <c r="U798" i="4"/>
  <c r="V798" i="4"/>
  <c r="U794" i="4"/>
  <c r="V794" i="4"/>
  <c r="V18" i="4"/>
  <c r="U18" i="4"/>
  <c r="R990" i="4"/>
  <c r="T990" i="4"/>
  <c r="V519" i="4"/>
  <c r="U519" i="4"/>
  <c r="S177" i="4"/>
  <c r="S25" i="4"/>
  <c r="X124" i="4"/>
  <c r="Y124" i="4" s="1"/>
  <c r="V118" i="4"/>
  <c r="U118" i="4"/>
  <c r="V22" i="4"/>
  <c r="U22" i="4"/>
  <c r="V59" i="4"/>
  <c r="U59" i="4"/>
  <c r="R28" i="4"/>
  <c r="S28" i="4"/>
  <c r="T28" i="4"/>
  <c r="R45" i="4"/>
  <c r="S45" i="4"/>
  <c r="T45" i="4"/>
  <c r="S491" i="4"/>
  <c r="U491" i="4" s="1"/>
  <c r="U571" i="4"/>
  <c r="V968" i="4"/>
  <c r="U968" i="4"/>
  <c r="V722" i="4"/>
  <c r="W722" i="4" s="1"/>
  <c r="AG884" i="4"/>
  <c r="AJ884" i="4"/>
  <c r="AF884" i="4"/>
  <c r="AK884" i="4"/>
  <c r="AI884" i="4"/>
  <c r="AH884" i="4"/>
  <c r="U759" i="4"/>
  <c r="V759" i="4"/>
  <c r="U823" i="4"/>
  <c r="V823" i="4"/>
  <c r="S555" i="4"/>
  <c r="R942" i="4"/>
  <c r="S942" i="4"/>
  <c r="T942" i="4"/>
  <c r="U557" i="4"/>
  <c r="T125" i="4"/>
  <c r="T688" i="4"/>
  <c r="S149" i="4"/>
  <c r="S104" i="4"/>
  <c r="S90" i="4"/>
  <c r="T690" i="4"/>
  <c r="T742" i="4"/>
  <c r="T758" i="4"/>
  <c r="S847" i="4"/>
  <c r="T976" i="4"/>
  <c r="V710" i="4"/>
  <c r="W710" i="4" s="1"/>
  <c r="V614" i="4"/>
  <c r="V517" i="4"/>
  <c r="W517" i="4" s="1"/>
  <c r="S167" i="4"/>
  <c r="S716" i="4"/>
  <c r="V741" i="4"/>
  <c r="AG960" i="4"/>
  <c r="U624" i="4"/>
  <c r="V594" i="4"/>
  <c r="U594" i="4"/>
  <c r="V174" i="4"/>
  <c r="U174" i="4"/>
  <c r="X132" i="4"/>
  <c r="Y132" i="4" s="1"/>
  <c r="G3" i="2"/>
  <c r="P3" i="2" s="1"/>
  <c r="E3" i="2"/>
  <c r="N3" i="2" s="1"/>
  <c r="F3" i="2"/>
  <c r="O3" i="2" s="1"/>
  <c r="I2" i="3" s="1"/>
  <c r="Q2" i="4"/>
  <c r="P2" i="4"/>
  <c r="N2" i="4"/>
  <c r="R2" i="4" s="1"/>
  <c r="G78" i="2"/>
  <c r="P78" i="2" s="1"/>
  <c r="F78" i="2"/>
  <c r="O78" i="2" s="1"/>
  <c r="I77" i="3" s="1"/>
  <c r="E78" i="2"/>
  <c r="N78" i="2" s="1"/>
  <c r="F70" i="2"/>
  <c r="O70" i="2" s="1"/>
  <c r="I69" i="3" s="1"/>
  <c r="G70" i="2"/>
  <c r="P70" i="2" s="1"/>
  <c r="E70" i="2"/>
  <c r="N70" i="2" s="1"/>
  <c r="E62" i="2"/>
  <c r="N62" i="2" s="1"/>
  <c r="F62" i="2"/>
  <c r="O62" i="2" s="1"/>
  <c r="I61" i="3" s="1"/>
  <c r="G62" i="2"/>
  <c r="P62" i="2" s="1"/>
  <c r="E54" i="2"/>
  <c r="N54" i="2" s="1"/>
  <c r="F54" i="2"/>
  <c r="O54" i="2" s="1"/>
  <c r="I53" i="3" s="1"/>
  <c r="G54" i="2"/>
  <c r="P54" i="2" s="1"/>
  <c r="F32" i="2"/>
  <c r="O32" i="2" s="1"/>
  <c r="I31" i="3" s="1"/>
  <c r="E32" i="2"/>
  <c r="N32" i="2" s="1"/>
  <c r="G32" i="2"/>
  <c r="P32" i="2" s="1"/>
  <c r="R16" i="4"/>
  <c r="U16" i="4" s="1"/>
  <c r="T16" i="4"/>
  <c r="S7" i="4"/>
  <c r="T7" i="4"/>
  <c r="V170" i="4"/>
  <c r="U170" i="4"/>
  <c r="S4" i="4"/>
  <c r="U8" i="4"/>
  <c r="V8" i="4"/>
  <c r="T13" i="4"/>
  <c r="T14" i="4"/>
  <c r="T21" i="4"/>
  <c r="T25" i="4"/>
  <c r="U27" i="4"/>
  <c r="V27" i="4"/>
  <c r="S32" i="4"/>
  <c r="T32" i="4"/>
  <c r="T37" i="4"/>
  <c r="P42" i="4"/>
  <c r="N42" i="4"/>
  <c r="R42" i="4" s="1"/>
  <c r="Q42" i="4"/>
  <c r="S46" i="4"/>
  <c r="S49" i="4"/>
  <c r="T49" i="4"/>
  <c r="T54" i="4"/>
  <c r="S55" i="4"/>
  <c r="T55" i="4"/>
  <c r="R56" i="4"/>
  <c r="T56" i="4"/>
  <c r="R62" i="4"/>
  <c r="S62" i="4"/>
  <c r="V66" i="4"/>
  <c r="U66" i="4"/>
  <c r="R67" i="4"/>
  <c r="S67" i="4"/>
  <c r="T69" i="4"/>
  <c r="V69" i="4" s="1"/>
  <c r="U71" i="4"/>
  <c r="V71" i="4"/>
  <c r="S75" i="4"/>
  <c r="T75" i="4"/>
  <c r="T79" i="4"/>
  <c r="V79" i="4" s="1"/>
  <c r="T81" i="4"/>
  <c r="Q83" i="4"/>
  <c r="N83" i="4"/>
  <c r="R83" i="4" s="1"/>
  <c r="P83" i="4"/>
  <c r="T86" i="4"/>
  <c r="T87" i="4"/>
  <c r="T89" i="4"/>
  <c r="V89" i="4" s="1"/>
  <c r="S95" i="4"/>
  <c r="T95" i="4"/>
  <c r="S98" i="4"/>
  <c r="T98" i="4"/>
  <c r="Q99" i="4"/>
  <c r="P99" i="4"/>
  <c r="N99" i="4"/>
  <c r="R99" i="4" s="1"/>
  <c r="S103" i="4"/>
  <c r="X110" i="4"/>
  <c r="Y110" i="4" s="1"/>
  <c r="U113" i="4"/>
  <c r="V113" i="4"/>
  <c r="S114" i="4"/>
  <c r="T117" i="4"/>
  <c r="R117" i="4"/>
  <c r="U117" i="4" s="1"/>
  <c r="T121" i="4"/>
  <c r="S122" i="4"/>
  <c r="R130" i="4"/>
  <c r="S130" i="4"/>
  <c r="S133" i="4"/>
  <c r="S137" i="4"/>
  <c r="T138" i="4"/>
  <c r="S146" i="4"/>
  <c r="T149" i="4"/>
  <c r="R150" i="4"/>
  <c r="T150" i="4"/>
  <c r="N153" i="4"/>
  <c r="R153" i="4" s="1"/>
  <c r="U168" i="4"/>
  <c r="V168" i="4"/>
  <c r="S169" i="4"/>
  <c r="T169" i="4"/>
  <c r="T173" i="4"/>
  <c r="S175" i="4"/>
  <c r="U176" i="4"/>
  <c r="V176" i="4"/>
  <c r="T177" i="4"/>
  <c r="U181" i="4"/>
  <c r="V181" i="4"/>
  <c r="U184" i="4"/>
  <c r="V184" i="4"/>
  <c r="U515" i="4"/>
  <c r="V515" i="4"/>
  <c r="R523" i="4"/>
  <c r="S523" i="4"/>
  <c r="R541" i="4"/>
  <c r="T541" i="4"/>
  <c r="V576" i="4"/>
  <c r="U576" i="4"/>
  <c r="S577" i="4"/>
  <c r="U577" i="4" s="1"/>
  <c r="S585" i="4"/>
  <c r="U585" i="4" s="1"/>
  <c r="V586" i="4"/>
  <c r="R588" i="4"/>
  <c r="S588" i="4"/>
  <c r="S595" i="4"/>
  <c r="U601" i="4"/>
  <c r="V601" i="4"/>
  <c r="S639" i="4"/>
  <c r="V641" i="4"/>
  <c r="U641" i="4"/>
  <c r="V649" i="4"/>
  <c r="W649" i="4" s="1"/>
  <c r="S651" i="4"/>
  <c r="V651" i="4" s="1"/>
  <c r="S685" i="4"/>
  <c r="R685" i="4"/>
  <c r="S689" i="4"/>
  <c r="T689" i="4"/>
  <c r="V699" i="4"/>
  <c r="S705" i="4"/>
  <c r="T705" i="4"/>
  <c r="S715" i="4"/>
  <c r="V715" i="4" s="1"/>
  <c r="R717" i="4"/>
  <c r="S717" i="4"/>
  <c r="S721" i="4"/>
  <c r="T721" i="4"/>
  <c r="S723" i="4"/>
  <c r="S730" i="4"/>
  <c r="S731" i="4"/>
  <c r="V737" i="4"/>
  <c r="U737" i="4"/>
  <c r="S739" i="4"/>
  <c r="S742" i="4"/>
  <c r="S744" i="4"/>
  <c r="S745" i="4"/>
  <c r="T745" i="4"/>
  <c r="S747" i="4"/>
  <c r="T751" i="4"/>
  <c r="T755" i="4"/>
  <c r="V755" i="4" s="1"/>
  <c r="S758" i="4"/>
  <c r="S760" i="4"/>
  <c r="T779" i="4"/>
  <c r="V779" i="4" s="1"/>
  <c r="U782" i="4"/>
  <c r="V782" i="4"/>
  <c r="T787" i="4"/>
  <c r="V787" i="4" s="1"/>
  <c r="T791" i="4"/>
  <c r="S809" i="4"/>
  <c r="T809" i="4"/>
  <c r="S811" i="4"/>
  <c r="T815" i="4"/>
  <c r="S817" i="4"/>
  <c r="T817" i="4"/>
  <c r="S819" i="4"/>
  <c r="S841" i="4"/>
  <c r="T841" i="4"/>
  <c r="S843" i="4"/>
  <c r="T847" i="4"/>
  <c r="S859" i="4"/>
  <c r="T871" i="4"/>
  <c r="V873" i="4"/>
  <c r="U873" i="4"/>
  <c r="R875" i="4"/>
  <c r="T875" i="4"/>
  <c r="R891" i="4"/>
  <c r="T891" i="4"/>
  <c r="V897" i="4"/>
  <c r="U897" i="4"/>
  <c r="R907" i="4"/>
  <c r="U907" i="4" s="1"/>
  <c r="T907" i="4"/>
  <c r="U913" i="4"/>
  <c r="V913" i="4"/>
  <c r="G929" i="4"/>
  <c r="E929" i="4"/>
  <c r="F929" i="4"/>
  <c r="Q933" i="4"/>
  <c r="N933" i="4"/>
  <c r="R933" i="4" s="1"/>
  <c r="P933" i="4"/>
  <c r="D933" i="4"/>
  <c r="S937" i="4"/>
  <c r="T937" i="4"/>
  <c r="S939" i="4"/>
  <c r="T941" i="4"/>
  <c r="V941" i="4" s="1"/>
  <c r="Y946" i="4"/>
  <c r="X946" i="4"/>
  <c r="Q949" i="4"/>
  <c r="N949" i="4"/>
  <c r="R949" i="4" s="1"/>
  <c r="P949" i="4"/>
  <c r="D949" i="4"/>
  <c r="T961" i="4"/>
  <c r="V961" i="4" s="1"/>
  <c r="W961" i="4" s="1"/>
  <c r="E965" i="4"/>
  <c r="G965" i="4"/>
  <c r="F965" i="4"/>
  <c r="Q969" i="4"/>
  <c r="N969" i="4"/>
  <c r="R969" i="4" s="1"/>
  <c r="P969" i="4"/>
  <c r="D969" i="4"/>
  <c r="F969" i="4"/>
  <c r="S976" i="4"/>
  <c r="S980" i="4"/>
  <c r="V981" i="4"/>
  <c r="U981" i="4"/>
  <c r="R982" i="4"/>
  <c r="T982" i="4"/>
  <c r="U987" i="4"/>
  <c r="V987" i="4"/>
  <c r="T989" i="4"/>
  <c r="V989" i="4" s="1"/>
  <c r="W989" i="4" s="1"/>
  <c r="R994" i="4"/>
  <c r="T994" i="4"/>
  <c r="U995" i="4"/>
  <c r="V995" i="4"/>
  <c r="S999" i="4"/>
  <c r="I829" i="3"/>
  <c r="I809" i="3"/>
  <c r="I805" i="3"/>
  <c r="I770" i="3"/>
  <c r="G182" i="2"/>
  <c r="P182" i="2" s="1"/>
  <c r="F182" i="2"/>
  <c r="O182" i="2" s="1"/>
  <c r="I181" i="3" s="1"/>
  <c r="E182" i="2"/>
  <c r="N182" i="2" s="1"/>
  <c r="U537" i="4"/>
  <c r="V537" i="4"/>
  <c r="S142" i="4"/>
  <c r="S126" i="4"/>
  <c r="T104" i="4"/>
  <c r="U100" i="4"/>
  <c r="V100" i="4"/>
  <c r="V92" i="4"/>
  <c r="U92" i="4"/>
  <c r="U72" i="4"/>
  <c r="V72" i="4"/>
  <c r="E28" i="2"/>
  <c r="N28" i="2" s="1"/>
  <c r="G28" i="2"/>
  <c r="P28" i="2" s="1"/>
  <c r="F28" i="2"/>
  <c r="O28" i="2" s="1"/>
  <c r="I27" i="3" s="1"/>
  <c r="U810" i="4"/>
  <c r="V810" i="4"/>
  <c r="U786" i="4"/>
  <c r="V786" i="4"/>
  <c r="U778" i="4"/>
  <c r="V778" i="4"/>
  <c r="S754" i="4"/>
  <c r="S746" i="4"/>
  <c r="S738" i="4"/>
  <c r="V582" i="4"/>
  <c r="U582" i="4"/>
  <c r="R551" i="4"/>
  <c r="T551" i="4"/>
  <c r="T109" i="4"/>
  <c r="V109" i="4" s="1"/>
  <c r="W109" i="4" s="1"/>
  <c r="S511" i="4"/>
  <c r="U511" i="4" s="1"/>
  <c r="R82" i="4"/>
  <c r="S82" i="4"/>
  <c r="S990" i="4"/>
  <c r="S991" i="4"/>
  <c r="S740" i="4"/>
  <c r="U521" i="4"/>
  <c r="V521" i="4"/>
  <c r="S803" i="4"/>
  <c r="S795" i="4"/>
  <c r="S771" i="4"/>
  <c r="S763" i="4"/>
  <c r="T607" i="4"/>
  <c r="T47" i="4"/>
  <c r="V47" i="4" s="1"/>
  <c r="W47" i="4" s="1"/>
  <c r="I747" i="3"/>
  <c r="S158" i="4"/>
  <c r="V38" i="4"/>
  <c r="U38" i="4"/>
  <c r="S431" i="4"/>
  <c r="U431" i="4" s="1"/>
  <c r="V36" i="4"/>
  <c r="U36" i="4"/>
  <c r="S457" i="4"/>
  <c r="U102" i="4"/>
  <c r="V102" i="4"/>
  <c r="S551" i="4"/>
  <c r="R618" i="4"/>
  <c r="S618" i="4"/>
  <c r="U764" i="4"/>
  <c r="U812" i="4"/>
  <c r="V812" i="4"/>
  <c r="X997" i="4"/>
  <c r="Y997" i="4"/>
  <c r="U643" i="4"/>
  <c r="V643" i="4"/>
  <c r="U711" i="4"/>
  <c r="V711" i="4"/>
  <c r="S743" i="4"/>
  <c r="S775" i="4"/>
  <c r="S863" i="4"/>
  <c r="R940" i="4"/>
  <c r="T940" i="4"/>
  <c r="U699" i="4"/>
  <c r="R934" i="4"/>
  <c r="T934" i="4"/>
  <c r="V954" i="4"/>
  <c r="U954" i="4"/>
  <c r="AG970" i="4"/>
  <c r="AF970" i="4"/>
  <c r="AI970" i="4"/>
  <c r="AK970" i="4"/>
  <c r="AJ970" i="4"/>
  <c r="AH970" i="4"/>
  <c r="T991" i="4"/>
  <c r="U861" i="4"/>
  <c r="V861" i="4"/>
  <c r="AG985" i="4"/>
  <c r="AI985" i="4"/>
  <c r="AH985" i="4"/>
  <c r="AK985" i="4"/>
  <c r="AJ985" i="4"/>
  <c r="AF985" i="4"/>
  <c r="U120" i="4"/>
  <c r="V120" i="4"/>
  <c r="U908" i="4"/>
  <c r="V908" i="4"/>
  <c r="U896" i="4"/>
  <c r="V896" i="4"/>
  <c r="U888" i="4"/>
  <c r="V888" i="4"/>
  <c r="U876" i="4"/>
  <c r="V876" i="4"/>
  <c r="U844" i="4"/>
  <c r="V844" i="4"/>
  <c r="V650" i="4"/>
  <c r="U650" i="4"/>
  <c r="V630" i="4"/>
  <c r="U630" i="4"/>
  <c r="U604" i="4"/>
  <c r="V154" i="4"/>
  <c r="U154" i="4"/>
  <c r="V850" i="4"/>
  <c r="W850" i="4" s="1"/>
  <c r="Y671" i="4"/>
  <c r="AI671" i="4" s="1"/>
  <c r="I569" i="3"/>
  <c r="I553" i="3"/>
  <c r="I545" i="3"/>
  <c r="I521" i="3"/>
  <c r="E154" i="2"/>
  <c r="N154" i="2" s="1"/>
  <c r="F154" i="2"/>
  <c r="O154" i="2" s="1"/>
  <c r="I153" i="3" s="1"/>
  <c r="G154" i="2"/>
  <c r="P154" i="2" s="1"/>
  <c r="E173" i="2"/>
  <c r="N173" i="2" s="1"/>
  <c r="G173" i="2"/>
  <c r="P173" i="2" s="1"/>
  <c r="F173" i="2"/>
  <c r="O173" i="2" s="1"/>
  <c r="I172" i="3" s="1"/>
  <c r="E161" i="2"/>
  <c r="N161" i="2" s="1"/>
  <c r="G161" i="2"/>
  <c r="P161" i="2" s="1"/>
  <c r="F161" i="2"/>
  <c r="O161" i="2" s="1"/>
  <c r="I160" i="3" s="1"/>
  <c r="I575" i="3"/>
  <c r="S978" i="4"/>
  <c r="S974" i="4"/>
  <c r="U160" i="4"/>
  <c r="V160" i="4"/>
  <c r="E15" i="2"/>
  <c r="N15" i="2" s="1"/>
  <c r="G15" i="2"/>
  <c r="P15" i="2" s="1"/>
  <c r="F15" i="2"/>
  <c r="O15" i="2" s="1"/>
  <c r="I14" i="3" s="1"/>
  <c r="E30" i="2"/>
  <c r="N30" i="2" s="1"/>
  <c r="G30" i="2"/>
  <c r="P30" i="2" s="1"/>
  <c r="F30" i="2"/>
  <c r="O30" i="2" s="1"/>
  <c r="I29" i="3" s="1"/>
  <c r="V714" i="4"/>
  <c r="W714" i="4" s="1"/>
  <c r="T698" i="4"/>
  <c r="U774" i="4"/>
  <c r="V774" i="4"/>
  <c r="U766" i="4"/>
  <c r="V766" i="4"/>
  <c r="S762" i="4"/>
  <c r="T600" i="4"/>
  <c r="S182" i="4"/>
  <c r="T166" i="4"/>
  <c r="V166" i="4" s="1"/>
  <c r="W166" i="4" s="1"/>
  <c r="T158" i="4"/>
  <c r="T90" i="4"/>
  <c r="S826" i="4"/>
  <c r="S748" i="4"/>
  <c r="T700" i="4"/>
  <c r="S688" i="4"/>
  <c r="S672" i="4"/>
  <c r="T691" i="4"/>
  <c r="V691" i="4" s="1"/>
  <c r="W691" i="4" s="1"/>
  <c r="X691" i="4" s="1"/>
  <c r="S659" i="4"/>
  <c r="S161" i="4"/>
  <c r="S971" i="4"/>
  <c r="V51" i="4"/>
  <c r="S587" i="4"/>
  <c r="V636" i="4"/>
  <c r="W636" i="4" s="1"/>
  <c r="T752" i="4"/>
  <c r="V752" i="4" s="1"/>
  <c r="T756" i="4"/>
  <c r="V756" i="4" s="1"/>
  <c r="V655" i="4"/>
  <c r="S783" i="4"/>
  <c r="S855" i="4"/>
  <c r="T992" i="4"/>
  <c r="V992" i="4" s="1"/>
  <c r="T1000" i="4"/>
  <c r="V1000" i="4" s="1"/>
  <c r="W1000" i="4" s="1"/>
  <c r="W917" i="4"/>
  <c r="W958" i="4"/>
  <c r="V549" i="4"/>
  <c r="W549" i="4" s="1"/>
  <c r="AE9" i="4"/>
  <c r="AD9" i="4"/>
  <c r="AI9" i="4"/>
  <c r="AC9" i="4"/>
  <c r="AG9" i="4"/>
  <c r="AF9" i="4"/>
  <c r="Z9" i="4"/>
  <c r="AJ9" i="4"/>
  <c r="AH9" i="4"/>
  <c r="AA9" i="4"/>
  <c r="AK9" i="4"/>
  <c r="AB9" i="4"/>
  <c r="S700" i="4"/>
  <c r="W836" i="4"/>
  <c r="S934" i="4"/>
  <c r="S669" i="4"/>
  <c r="U669" i="4" s="1"/>
  <c r="Q3" i="4"/>
  <c r="T3" i="4" s="1"/>
  <c r="P3" i="4"/>
  <c r="S3" i="4" s="1"/>
  <c r="S820" i="4"/>
  <c r="AG912" i="4"/>
  <c r="AJ912" i="4"/>
  <c r="AF912" i="4"/>
  <c r="AI912" i="4"/>
  <c r="AH912" i="4"/>
  <c r="AK912" i="4"/>
  <c r="S600" i="4"/>
  <c r="T523" i="4"/>
  <c r="X765" i="4"/>
  <c r="Y765" i="4" s="1"/>
  <c r="X773" i="4"/>
  <c r="Y773" i="4" s="1"/>
  <c r="X789" i="4"/>
  <c r="Y789" i="4" s="1"/>
  <c r="X821" i="4"/>
  <c r="Y821" i="4" s="1"/>
  <c r="F406" i="11"/>
  <c r="H406" i="11"/>
  <c r="E406" i="11"/>
  <c r="J532" i="11"/>
  <c r="I532" i="11"/>
  <c r="J448" i="11"/>
  <c r="I448" i="11"/>
  <c r="F442" i="11"/>
  <c r="H442" i="11"/>
  <c r="E442" i="11"/>
  <c r="E458" i="11"/>
  <c r="H458" i="11"/>
  <c r="F458" i="11"/>
  <c r="E474" i="11"/>
  <c r="F474" i="11"/>
  <c r="H474" i="11"/>
  <c r="H559" i="11"/>
  <c r="E559" i="11"/>
  <c r="F559" i="11"/>
  <c r="E521" i="11"/>
  <c r="F521" i="11"/>
  <c r="H521" i="11"/>
  <c r="F525" i="11"/>
  <c r="E525" i="11"/>
  <c r="H525" i="11"/>
  <c r="G399" i="9"/>
  <c r="D399" i="9"/>
  <c r="F400" i="8" s="1"/>
  <c r="G403" i="9"/>
  <c r="D403" i="9"/>
  <c r="F404" i="8" s="1"/>
  <c r="G407" i="9"/>
  <c r="D407" i="9"/>
  <c r="F408" i="8" s="1"/>
  <c r="K400" i="11"/>
  <c r="M400" i="11" s="1"/>
  <c r="H401" i="8" s="1"/>
  <c r="I515" i="11"/>
  <c r="J515" i="11"/>
  <c r="E558" i="11"/>
  <c r="F558" i="11"/>
  <c r="H558" i="11"/>
  <c r="I456" i="11"/>
  <c r="J456" i="11"/>
  <c r="G398" i="9"/>
  <c r="D398" i="9"/>
  <c r="F399" i="8" s="1"/>
  <c r="G402" i="9"/>
  <c r="D402" i="9"/>
  <c r="F403" i="8" s="1"/>
  <c r="G406" i="9"/>
  <c r="D406" i="9"/>
  <c r="F407" i="8" s="1"/>
  <c r="G410" i="9"/>
  <c r="D410" i="9"/>
  <c r="F411" i="8" s="1"/>
  <c r="F407" i="11"/>
  <c r="H407" i="11"/>
  <c r="E407" i="11"/>
  <c r="J409" i="11"/>
  <c r="J401" i="11"/>
  <c r="J523" i="11"/>
  <c r="I523" i="11"/>
  <c r="J397" i="11"/>
  <c r="J488" i="11"/>
  <c r="I488" i="11"/>
  <c r="J410" i="11"/>
  <c r="I410" i="11"/>
  <c r="E438" i="11"/>
  <c r="H438" i="11"/>
  <c r="F438" i="11"/>
  <c r="E446" i="11"/>
  <c r="F446" i="11"/>
  <c r="H446" i="11"/>
  <c r="E454" i="11"/>
  <c r="H454" i="11"/>
  <c r="F454" i="11"/>
  <c r="E470" i="11"/>
  <c r="H470" i="11"/>
  <c r="F470" i="11"/>
  <c r="E486" i="11"/>
  <c r="H486" i="11"/>
  <c r="F486" i="11"/>
  <c r="E530" i="11"/>
  <c r="F530" i="11"/>
  <c r="H530" i="11"/>
  <c r="E542" i="11"/>
  <c r="F542" i="11"/>
  <c r="H542" i="11"/>
  <c r="F414" i="11"/>
  <c r="H414" i="11"/>
  <c r="F555" i="11"/>
  <c r="H555" i="11"/>
  <c r="E555" i="11"/>
  <c r="H516" i="11"/>
  <c r="E516" i="11"/>
  <c r="F516" i="11"/>
  <c r="H528" i="11"/>
  <c r="E528" i="11"/>
  <c r="F528" i="11"/>
  <c r="J396" i="11"/>
  <c r="I396" i="11"/>
  <c r="G397" i="9"/>
  <c r="D397" i="9"/>
  <c r="F398" i="8" s="1"/>
  <c r="G401" i="9"/>
  <c r="D401" i="9"/>
  <c r="F402" i="8" s="1"/>
  <c r="G405" i="9"/>
  <c r="D405" i="9"/>
  <c r="F406" i="8" s="1"/>
  <c r="G409" i="9"/>
  <c r="D409" i="9"/>
  <c r="F410" i="8" s="1"/>
  <c r="F403" i="11"/>
  <c r="H403" i="11"/>
  <c r="E403" i="11"/>
  <c r="F519" i="11"/>
  <c r="H519" i="11"/>
  <c r="E519" i="11"/>
  <c r="E517" i="11"/>
  <c r="F517" i="11"/>
  <c r="H517" i="11"/>
  <c r="H520" i="11"/>
  <c r="E520" i="11"/>
  <c r="F520" i="11"/>
  <c r="F399" i="11"/>
  <c r="H399" i="11"/>
  <c r="E399" i="11"/>
  <c r="F404" i="11"/>
  <c r="H404" i="11"/>
  <c r="E404" i="11"/>
  <c r="J527" i="11"/>
  <c r="I527" i="11"/>
  <c r="H540" i="11"/>
  <c r="F540" i="11"/>
  <c r="E540" i="11"/>
  <c r="J436" i="11"/>
  <c r="I436" i="11"/>
  <c r="I496" i="11"/>
  <c r="J496" i="11"/>
  <c r="F531" i="11"/>
  <c r="E531" i="11"/>
  <c r="H531" i="11"/>
  <c r="E462" i="11"/>
  <c r="H462" i="11"/>
  <c r="F462" i="11"/>
  <c r="F466" i="11"/>
  <c r="H466" i="11"/>
  <c r="E466" i="11"/>
  <c r="E494" i="11"/>
  <c r="H494" i="11"/>
  <c r="F494" i="11"/>
  <c r="E498" i="11"/>
  <c r="F498" i="11"/>
  <c r="H498" i="11"/>
  <c r="H556" i="11"/>
  <c r="F556" i="11"/>
  <c r="E556" i="11"/>
  <c r="H422" i="11"/>
  <c r="F422" i="11"/>
  <c r="F529" i="11"/>
  <c r="H529" i="11"/>
  <c r="E529" i="11"/>
  <c r="E541" i="11"/>
  <c r="F541" i="11"/>
  <c r="H541" i="11"/>
  <c r="E399" i="9"/>
  <c r="G400" i="8" s="1"/>
  <c r="E403" i="9"/>
  <c r="G404" i="8" s="1"/>
  <c r="E407" i="9"/>
  <c r="G408" i="8" s="1"/>
  <c r="G396" i="9"/>
  <c r="D396" i="9"/>
  <c r="F397" i="8" s="1"/>
  <c r="G400" i="9"/>
  <c r="D400" i="9"/>
  <c r="F401" i="8" s="1"/>
  <c r="G404" i="9"/>
  <c r="D404" i="9"/>
  <c r="F405" i="8" s="1"/>
  <c r="G408" i="9"/>
  <c r="D408" i="9"/>
  <c r="F409" i="8" s="1"/>
  <c r="F398" i="11"/>
  <c r="H398" i="11"/>
  <c r="E398" i="11"/>
  <c r="E434" i="11"/>
  <c r="H434" i="11"/>
  <c r="F434" i="11"/>
  <c r="E450" i="11"/>
  <c r="H450" i="11"/>
  <c r="F450" i="11"/>
  <c r="E490" i="11"/>
  <c r="H490" i="11"/>
  <c r="F490" i="11"/>
  <c r="J402" i="11"/>
  <c r="I402" i="11"/>
  <c r="F537" i="11"/>
  <c r="E537" i="11"/>
  <c r="H537" i="11"/>
  <c r="J405" i="11"/>
  <c r="H512" i="11"/>
  <c r="E512" i="11"/>
  <c r="F512" i="11"/>
  <c r="H524" i="11"/>
  <c r="E524" i="11"/>
  <c r="F524" i="11"/>
  <c r="X593" i="4"/>
  <c r="Y593" i="4" s="1"/>
  <c r="I603" i="5"/>
  <c r="G603" i="5"/>
  <c r="E603" i="5"/>
  <c r="I619" i="5"/>
  <c r="F619" i="5"/>
  <c r="G619" i="5"/>
  <c r="E619" i="5"/>
  <c r="G631" i="5"/>
  <c r="E631" i="5"/>
  <c r="F631" i="5"/>
  <c r="G639" i="5"/>
  <c r="E639" i="5"/>
  <c r="F639" i="5"/>
  <c r="G647" i="5"/>
  <c r="E647" i="5"/>
  <c r="G655" i="5"/>
  <c r="E655" i="5"/>
  <c r="I583" i="5"/>
  <c r="E583" i="5"/>
  <c r="G583" i="5"/>
  <c r="G622" i="5"/>
  <c r="F622" i="5"/>
  <c r="E622" i="5"/>
  <c r="I628" i="5"/>
  <c r="F628" i="5"/>
  <c r="E628" i="5"/>
  <c r="F632" i="5"/>
  <c r="I632" i="5"/>
  <c r="E632" i="5"/>
  <c r="F638" i="5"/>
  <c r="G638" i="5"/>
  <c r="I652" i="5"/>
  <c r="F652" i="5"/>
  <c r="E652" i="5"/>
  <c r="F655" i="5"/>
  <c r="T622" i="4"/>
  <c r="S640" i="4"/>
  <c r="T729" i="4"/>
  <c r="W680" i="4"/>
  <c r="W668" i="4"/>
  <c r="G587" i="5"/>
  <c r="E587" i="5"/>
  <c r="F587" i="5"/>
  <c r="I607" i="5"/>
  <c r="E607" i="5"/>
  <c r="F607" i="5"/>
  <c r="G607" i="5"/>
  <c r="I623" i="5"/>
  <c r="G623" i="5"/>
  <c r="E623" i="5"/>
  <c r="I635" i="5"/>
  <c r="T605" i="4"/>
  <c r="S605" i="4"/>
  <c r="R605" i="4"/>
  <c r="F598" i="5"/>
  <c r="E598" i="5"/>
  <c r="G598" i="5"/>
  <c r="F606" i="5"/>
  <c r="E606" i="5"/>
  <c r="G606" i="5"/>
  <c r="F623" i="5"/>
  <c r="V666" i="4"/>
  <c r="U666" i="4"/>
  <c r="R729" i="4"/>
  <c r="S729" i="4"/>
  <c r="X704" i="4"/>
  <c r="Y704" i="4" s="1"/>
  <c r="I595" i="5"/>
  <c r="E595" i="5"/>
  <c r="G595" i="5"/>
  <c r="I611" i="5"/>
  <c r="E611" i="5"/>
  <c r="G611" i="5"/>
  <c r="F611" i="5"/>
  <c r="I627" i="5"/>
  <c r="E627" i="5"/>
  <c r="G627" i="5"/>
  <c r="G635" i="5"/>
  <c r="E635" i="5"/>
  <c r="E643" i="5"/>
  <c r="F643" i="5"/>
  <c r="G643" i="5"/>
  <c r="F651" i="5"/>
  <c r="E651" i="5"/>
  <c r="G651" i="5"/>
  <c r="E659" i="5"/>
  <c r="F659" i="5"/>
  <c r="G659" i="5"/>
  <c r="R609" i="4"/>
  <c r="T609" i="4"/>
  <c r="S609" i="4"/>
  <c r="T637" i="4"/>
  <c r="R637" i="4"/>
  <c r="S637" i="4"/>
  <c r="F586" i="5"/>
  <c r="G586" i="5"/>
  <c r="E586" i="5"/>
  <c r="I598" i="5"/>
  <c r="F627" i="5"/>
  <c r="G630" i="5"/>
  <c r="E630" i="5"/>
  <c r="F630" i="5"/>
  <c r="E646" i="5"/>
  <c r="F646" i="5"/>
  <c r="G646" i="5"/>
  <c r="E666" i="5"/>
  <c r="F666" i="5"/>
  <c r="G666" i="5"/>
  <c r="R590" i="4"/>
  <c r="T590" i="4"/>
  <c r="T642" i="4"/>
  <c r="S693" i="4"/>
  <c r="R693" i="4"/>
  <c r="W638" i="4"/>
  <c r="I599" i="5"/>
  <c r="E599" i="5"/>
  <c r="F599" i="5"/>
  <c r="G599" i="5"/>
  <c r="I615" i="5"/>
  <c r="E615" i="5"/>
  <c r="G615" i="5"/>
  <c r="I631" i="5"/>
  <c r="I639" i="5"/>
  <c r="I647" i="5"/>
  <c r="T645" i="4"/>
  <c r="S645" i="4"/>
  <c r="R645" i="4"/>
  <c r="I586" i="5"/>
  <c r="F603" i="5"/>
  <c r="E614" i="5"/>
  <c r="G614" i="5"/>
  <c r="F614" i="5"/>
  <c r="I622" i="5"/>
  <c r="G628" i="5"/>
  <c r="G632" i="5"/>
  <c r="I638" i="5"/>
  <c r="F647" i="5"/>
  <c r="G654" i="5"/>
  <c r="F654" i="5"/>
  <c r="T640" i="4"/>
  <c r="S642" i="4"/>
  <c r="T693" i="4"/>
  <c r="W713" i="4"/>
  <c r="W707" i="4"/>
  <c r="J351" i="11"/>
  <c r="I351" i="11"/>
  <c r="J355" i="11"/>
  <c r="I355" i="11"/>
  <c r="J359" i="11"/>
  <c r="I359" i="11"/>
  <c r="J363" i="11"/>
  <c r="I363" i="11"/>
  <c r="J367" i="11"/>
  <c r="I367" i="11"/>
  <c r="J371" i="11"/>
  <c r="I371" i="11"/>
  <c r="L372" i="11"/>
  <c r="N372" i="11" s="1"/>
  <c r="I373" i="8" s="1"/>
  <c r="K372" i="11"/>
  <c r="M372" i="11" s="1"/>
  <c r="H373" i="8" s="1"/>
  <c r="F373" i="11"/>
  <c r="E373" i="11"/>
  <c r="J377" i="11"/>
  <c r="I377" i="11"/>
  <c r="J381" i="11"/>
  <c r="I381" i="11"/>
  <c r="J385" i="11"/>
  <c r="I385" i="11"/>
  <c r="J389" i="11"/>
  <c r="I389" i="11"/>
  <c r="J393" i="11"/>
  <c r="I393" i="11"/>
  <c r="J375" i="11"/>
  <c r="I375" i="11"/>
  <c r="J321" i="11"/>
  <c r="I321" i="11"/>
  <c r="I324" i="11"/>
  <c r="J324" i="11"/>
  <c r="I325" i="11"/>
  <c r="J325" i="11"/>
  <c r="I327" i="11"/>
  <c r="J327" i="11"/>
  <c r="J328" i="11"/>
  <c r="I328" i="11"/>
  <c r="I329" i="11"/>
  <c r="J329" i="11"/>
  <c r="I330" i="11"/>
  <c r="J330" i="11"/>
  <c r="I333" i="11"/>
  <c r="J333" i="11"/>
  <c r="I335" i="11"/>
  <c r="J335" i="11"/>
  <c r="J340" i="11"/>
  <c r="I340" i="11"/>
  <c r="I342" i="11"/>
  <c r="J342" i="11"/>
  <c r="I345" i="11"/>
  <c r="J345" i="11"/>
  <c r="I350" i="11"/>
  <c r="J350" i="11"/>
  <c r="H373" i="11"/>
  <c r="J353" i="11"/>
  <c r="I353" i="11"/>
  <c r="J357" i="11"/>
  <c r="I357" i="11"/>
  <c r="J361" i="11"/>
  <c r="I361" i="11"/>
  <c r="J365" i="11"/>
  <c r="I365" i="11"/>
  <c r="J369" i="11"/>
  <c r="I369" i="11"/>
  <c r="J374" i="11"/>
  <c r="J379" i="11"/>
  <c r="I379" i="11"/>
  <c r="J383" i="11"/>
  <c r="I383" i="11"/>
  <c r="J387" i="11"/>
  <c r="I387" i="11"/>
  <c r="J391" i="11"/>
  <c r="I391" i="11"/>
  <c r="J395" i="11"/>
  <c r="I395" i="11"/>
  <c r="J322" i="11"/>
  <c r="I322" i="11"/>
  <c r="J323" i="11"/>
  <c r="I323" i="11"/>
  <c r="J326" i="11"/>
  <c r="I326" i="11"/>
  <c r="K332" i="11"/>
  <c r="M332" i="11" s="1"/>
  <c r="H333" i="8" s="1"/>
  <c r="L332" i="11"/>
  <c r="N332" i="11" s="1"/>
  <c r="I333" i="8" s="1"/>
  <c r="J337" i="11"/>
  <c r="I337" i="11"/>
  <c r="J338" i="11"/>
  <c r="I338" i="11"/>
  <c r="I339" i="11"/>
  <c r="J339" i="11"/>
  <c r="I332" i="11"/>
  <c r="I347" i="11"/>
  <c r="J347" i="11"/>
  <c r="J348" i="11"/>
  <c r="I348" i="11"/>
  <c r="I349" i="11"/>
  <c r="J349" i="11"/>
  <c r="J344" i="11"/>
  <c r="T514" i="4"/>
  <c r="T534" i="4"/>
  <c r="T552" i="4"/>
  <c r="V552" i="4" s="1"/>
  <c r="T528" i="4"/>
  <c r="S538" i="4"/>
  <c r="I512" i="5"/>
  <c r="F512" i="5"/>
  <c r="E512" i="5"/>
  <c r="G512" i="5"/>
  <c r="X567" i="4"/>
  <c r="Y567" i="4" s="1"/>
  <c r="S506" i="4"/>
  <c r="U506" i="4" s="1"/>
  <c r="T510" i="4"/>
  <c r="S532" i="4"/>
  <c r="U532" i="4" s="1"/>
  <c r="S536" i="4"/>
  <c r="T550" i="4"/>
  <c r="S512" i="4"/>
  <c r="T540" i="4"/>
  <c r="S544" i="4"/>
  <c r="T544" i="4"/>
  <c r="S554" i="4"/>
  <c r="U554" i="4" s="1"/>
  <c r="S534" i="4"/>
  <c r="V534" i="4" s="1"/>
  <c r="T508" i="4"/>
  <c r="T538" i="4"/>
  <c r="E510" i="5"/>
  <c r="G510" i="5"/>
  <c r="F510" i="5"/>
  <c r="F566" i="5"/>
  <c r="G566" i="5"/>
  <c r="I566" i="5"/>
  <c r="E566" i="5"/>
  <c r="G574" i="5"/>
  <c r="I574" i="5"/>
  <c r="F574" i="5"/>
  <c r="E574" i="5"/>
  <c r="W573" i="4"/>
  <c r="K311" i="11"/>
  <c r="M311" i="11" s="1"/>
  <c r="H312" i="8" s="1"/>
  <c r="L311" i="11"/>
  <c r="N311" i="11" s="1"/>
  <c r="I312" i="8" s="1"/>
  <c r="L211" i="11"/>
  <c r="N211" i="11" s="1"/>
  <c r="K211" i="11"/>
  <c r="M211" i="11" s="1"/>
  <c r="D285" i="9"/>
  <c r="G285" i="9"/>
  <c r="E285" i="9"/>
  <c r="I167" i="11"/>
  <c r="G194" i="9"/>
  <c r="G235" i="9"/>
  <c r="D258" i="9"/>
  <c r="G242" i="9"/>
  <c r="E242" i="9"/>
  <c r="D242" i="9"/>
  <c r="G262" i="9"/>
  <c r="D262" i="9"/>
  <c r="E262" i="9"/>
  <c r="E217" i="9"/>
  <c r="G217" i="9"/>
  <c r="D217" i="9"/>
  <c r="D229" i="9"/>
  <c r="E229" i="9"/>
  <c r="G229" i="9"/>
  <c r="D257" i="9"/>
  <c r="G257" i="9"/>
  <c r="I265" i="11"/>
  <c r="J265" i="11"/>
  <c r="J318" i="11"/>
  <c r="I318" i="11"/>
  <c r="I311" i="11"/>
  <c r="I315" i="11"/>
  <c r="J315" i="11"/>
  <c r="I307" i="11"/>
  <c r="J307" i="11"/>
  <c r="J314" i="11"/>
  <c r="I314" i="11"/>
  <c r="J246" i="11"/>
  <c r="I246" i="11"/>
  <c r="J316" i="11"/>
  <c r="I316" i="11"/>
  <c r="E304" i="11"/>
  <c r="H304" i="11"/>
  <c r="F304" i="11"/>
  <c r="E194" i="9"/>
  <c r="D185" i="9"/>
  <c r="G258" i="9"/>
  <c r="J271" i="11"/>
  <c r="D252" i="9"/>
  <c r="G252" i="9"/>
  <c r="E252" i="9"/>
  <c r="D225" i="9"/>
  <c r="D247" i="9"/>
  <c r="G247" i="9"/>
  <c r="E247" i="9"/>
  <c r="D261" i="9"/>
  <c r="G261" i="9"/>
  <c r="E261" i="9"/>
  <c r="J309" i="11"/>
  <c r="I309" i="11"/>
  <c r="J320" i="11"/>
  <c r="I320" i="11"/>
  <c r="J303" i="11"/>
  <c r="I303" i="11"/>
  <c r="J313" i="11"/>
  <c r="I313" i="11"/>
  <c r="E225" i="9"/>
  <c r="G305" i="9"/>
  <c r="D305" i="9"/>
  <c r="F306" i="8" s="1"/>
  <c r="J312" i="11"/>
  <c r="D232" i="9"/>
  <c r="E232" i="9"/>
  <c r="G232" i="9"/>
  <c r="G251" i="9"/>
  <c r="D251" i="9"/>
  <c r="E251" i="9"/>
  <c r="K308" i="11"/>
  <c r="M308" i="11" s="1"/>
  <c r="H309" i="8" s="1"/>
  <c r="L308" i="11"/>
  <c r="N308" i="11" s="1"/>
  <c r="I309" i="8" s="1"/>
  <c r="I317" i="11"/>
  <c r="J317" i="11"/>
  <c r="L249" i="11"/>
  <c r="N249" i="11" s="1"/>
  <c r="K249" i="11"/>
  <c r="M249" i="11" s="1"/>
  <c r="D213" i="9"/>
  <c r="J300" i="11"/>
  <c r="G228" i="9"/>
  <c r="D228" i="9"/>
  <c r="E228" i="9"/>
  <c r="D256" i="9"/>
  <c r="G256" i="9"/>
  <c r="E256" i="9"/>
  <c r="L217" i="11"/>
  <c r="N217" i="11" s="1"/>
  <c r="K217" i="11"/>
  <c r="M217" i="11" s="1"/>
  <c r="E223" i="9"/>
  <c r="G223" i="9"/>
  <c r="D223" i="9"/>
  <c r="E249" i="9"/>
  <c r="D249" i="9"/>
  <c r="G249" i="9"/>
  <c r="G281" i="9"/>
  <c r="D281" i="9"/>
  <c r="J306" i="11"/>
  <c r="I306" i="11"/>
  <c r="I305" i="11"/>
  <c r="J305" i="11"/>
  <c r="J310" i="11"/>
  <c r="I310" i="11"/>
  <c r="E257" i="9"/>
  <c r="J319" i="11"/>
  <c r="I319" i="11"/>
  <c r="Y437" i="4"/>
  <c r="AC437" i="4" s="1"/>
  <c r="G429" i="5"/>
  <c r="I429" i="5"/>
  <c r="F493" i="5"/>
  <c r="G493" i="5"/>
  <c r="E493" i="5"/>
  <c r="V419" i="4"/>
  <c r="U419" i="4"/>
  <c r="F461" i="5"/>
  <c r="G461" i="5"/>
  <c r="F487" i="5"/>
  <c r="E487" i="5"/>
  <c r="I487" i="5"/>
  <c r="V499" i="4"/>
  <c r="U499" i="4"/>
  <c r="F477" i="5"/>
  <c r="G477" i="5"/>
  <c r="E477" i="5"/>
  <c r="U423" i="4"/>
  <c r="G438" i="5"/>
  <c r="T477" i="4"/>
  <c r="I458" i="5"/>
  <c r="I362" i="5"/>
  <c r="I377" i="5"/>
  <c r="G377" i="5"/>
  <c r="F377" i="5"/>
  <c r="F457" i="5"/>
  <c r="G457" i="5"/>
  <c r="F473" i="5"/>
  <c r="G473" i="5"/>
  <c r="I477" i="5"/>
  <c r="I493" i="5"/>
  <c r="S354" i="4"/>
  <c r="T428" i="4"/>
  <c r="S408" i="4"/>
  <c r="S442" i="4"/>
  <c r="T452" i="4"/>
  <c r="S494" i="4"/>
  <c r="U494" i="4" s="1"/>
  <c r="S410" i="4"/>
  <c r="S430" i="4"/>
  <c r="S492" i="4"/>
  <c r="T500" i="4"/>
  <c r="P446" i="4"/>
  <c r="T504" i="4"/>
  <c r="T496" i="4"/>
  <c r="S502" i="4"/>
  <c r="U502" i="4" s="1"/>
  <c r="S384" i="4"/>
  <c r="F389" i="5"/>
  <c r="F429" i="5"/>
  <c r="V392" i="4"/>
  <c r="F452" i="5"/>
  <c r="V400" i="4"/>
  <c r="W400" i="4" s="1"/>
  <c r="T485" i="4"/>
  <c r="E399" i="5"/>
  <c r="S385" i="4"/>
  <c r="U385" i="4" s="1"/>
  <c r="F399" i="5"/>
  <c r="E438" i="5"/>
  <c r="S395" i="4"/>
  <c r="U395" i="4" s="1"/>
  <c r="AF405" i="4"/>
  <c r="AD405" i="4"/>
  <c r="Z405" i="4"/>
  <c r="T399" i="4"/>
  <c r="S418" i="4"/>
  <c r="U418" i="4" s="1"/>
  <c r="F357" i="5"/>
  <c r="F373" i="5"/>
  <c r="G373" i="5"/>
  <c r="T354" i="4"/>
  <c r="R416" i="4"/>
  <c r="S416" i="4"/>
  <c r="U497" i="4"/>
  <c r="V497" i="4"/>
  <c r="R378" i="4"/>
  <c r="U378" i="4" s="1"/>
  <c r="T378" i="4"/>
  <c r="F362" i="5"/>
  <c r="F381" i="5"/>
  <c r="G381" i="5"/>
  <c r="I385" i="5"/>
  <c r="G385" i="5"/>
  <c r="F385" i="5"/>
  <c r="I397" i="5"/>
  <c r="I405" i="5"/>
  <c r="I413" i="5"/>
  <c r="I421" i="5"/>
  <c r="I449" i="5"/>
  <c r="F449" i="5"/>
  <c r="G449" i="5"/>
  <c r="F453" i="5"/>
  <c r="G453" i="5"/>
  <c r="E461" i="5"/>
  <c r="F465" i="5"/>
  <c r="G465" i="5"/>
  <c r="F469" i="5"/>
  <c r="G469" i="5"/>
  <c r="E490" i="5"/>
  <c r="I490" i="5"/>
  <c r="G490" i="5"/>
  <c r="F497" i="5"/>
  <c r="G497" i="5"/>
  <c r="S422" i="4"/>
  <c r="U422" i="4" s="1"/>
  <c r="T423" i="4"/>
  <c r="V423" i="4" s="1"/>
  <c r="S427" i="4"/>
  <c r="U427" i="4" s="1"/>
  <c r="V439" i="4"/>
  <c r="G362" i="5"/>
  <c r="I401" i="5"/>
  <c r="G401" i="5"/>
  <c r="F481" i="5"/>
  <c r="G481" i="5"/>
  <c r="I499" i="5"/>
  <c r="F499" i="5"/>
  <c r="E499" i="5"/>
  <c r="N446" i="4"/>
  <c r="R446" i="4" s="1"/>
  <c r="T365" i="4"/>
  <c r="S382" i="4"/>
  <c r="U382" i="4" s="1"/>
  <c r="V455" i="4"/>
  <c r="T418" i="4"/>
  <c r="T471" i="4"/>
  <c r="G374" i="5"/>
  <c r="I374" i="5"/>
  <c r="E374" i="5"/>
  <c r="E429" i="5"/>
  <c r="I445" i="5"/>
  <c r="G487" i="5"/>
  <c r="F495" i="5"/>
  <c r="E495" i="5"/>
  <c r="I495" i="5"/>
  <c r="I498" i="5"/>
  <c r="E498" i="5"/>
  <c r="G498" i="5"/>
  <c r="E502" i="5"/>
  <c r="I502" i="5"/>
  <c r="G502" i="5"/>
  <c r="S388" i="4"/>
  <c r="S394" i="4"/>
  <c r="T425" i="4"/>
  <c r="S487" i="4"/>
  <c r="V435" i="4"/>
  <c r="T382" i="4"/>
  <c r="T384" i="4"/>
  <c r="G357" i="5"/>
  <c r="I366" i="5"/>
  <c r="G434" i="5"/>
  <c r="T427" i="4"/>
  <c r="S477" i="4"/>
  <c r="U477" i="4" s="1"/>
  <c r="U435" i="4"/>
  <c r="I390" i="5"/>
  <c r="I438" i="5"/>
  <c r="I466" i="5"/>
  <c r="AI405" i="4"/>
  <c r="AO405" i="4" s="1"/>
  <c r="AU405" i="4" s="1"/>
  <c r="AC405" i="4"/>
  <c r="AB405" i="4"/>
  <c r="S451" i="4"/>
  <c r="U451" i="4" s="1"/>
  <c r="S399" i="4"/>
  <c r="F375" i="5"/>
  <c r="E375" i="5"/>
  <c r="I375" i="5"/>
  <c r="S420" i="4"/>
  <c r="E373" i="5"/>
  <c r="G375" i="5"/>
  <c r="I389" i="5"/>
  <c r="E401" i="5"/>
  <c r="I417" i="5"/>
  <c r="F417" i="5"/>
  <c r="G417" i="5"/>
  <c r="I433" i="5"/>
  <c r="G433" i="5"/>
  <c r="F433" i="5"/>
  <c r="E445" i="5"/>
  <c r="E449" i="5"/>
  <c r="I457" i="5"/>
  <c r="I461" i="5"/>
  <c r="E465" i="5"/>
  <c r="I473" i="5"/>
  <c r="E481" i="5"/>
  <c r="F485" i="5"/>
  <c r="G485" i="5"/>
  <c r="F489" i="5"/>
  <c r="G489" i="5"/>
  <c r="I494" i="5"/>
  <c r="E494" i="5"/>
  <c r="G494" i="5"/>
  <c r="E497" i="5"/>
  <c r="G499" i="5"/>
  <c r="G501" i="5"/>
  <c r="F501" i="5"/>
  <c r="F503" i="5"/>
  <c r="I503" i="5"/>
  <c r="E503" i="5"/>
  <c r="T388" i="4"/>
  <c r="S425" i="4"/>
  <c r="U425" i="4" s="1"/>
  <c r="S426" i="4"/>
  <c r="S428" i="4"/>
  <c r="U445" i="4"/>
  <c r="V445" i="4"/>
  <c r="S471" i="4"/>
  <c r="T473" i="4"/>
  <c r="V473" i="4" s="1"/>
  <c r="W473" i="4" s="1"/>
  <c r="S485" i="4"/>
  <c r="U485" i="4" s="1"/>
  <c r="S493" i="4"/>
  <c r="AH350" i="4"/>
  <c r="Z350" i="4"/>
  <c r="R335" i="4"/>
  <c r="S335" i="4"/>
  <c r="S349" i="4"/>
  <c r="U349" i="4" s="1"/>
  <c r="E341" i="5"/>
  <c r="E275" i="5"/>
  <c r="I199" i="5"/>
  <c r="S302" i="4"/>
  <c r="S282" i="4"/>
  <c r="U282" i="4" s="1"/>
  <c r="I317" i="5"/>
  <c r="T276" i="4"/>
  <c r="V276" i="4" s="1"/>
  <c r="W276" i="4" s="1"/>
  <c r="X276" i="4" s="1"/>
  <c r="T302" i="4"/>
  <c r="S286" i="4"/>
  <c r="S310" i="4"/>
  <c r="S318" i="4"/>
  <c r="U221" i="4"/>
  <c r="S262" i="4"/>
  <c r="U262" i="4" s="1"/>
  <c r="I149" i="11"/>
  <c r="I116" i="11"/>
  <c r="J132" i="11"/>
  <c r="I41" i="11"/>
  <c r="D66" i="9"/>
  <c r="D49" i="9"/>
  <c r="I55" i="11"/>
  <c r="E2" i="9"/>
  <c r="G3" i="8" s="1"/>
  <c r="G14" i="9"/>
  <c r="E17" i="9"/>
  <c r="G19" i="9"/>
  <c r="E50" i="9"/>
  <c r="E60" i="9"/>
  <c r="E29" i="9"/>
  <c r="I80" i="11"/>
  <c r="E81" i="9"/>
  <c r="G50" i="9"/>
  <c r="E4" i="9"/>
  <c r="D31" i="9"/>
  <c r="G21" i="9"/>
  <c r="J41" i="11"/>
  <c r="K41" i="11" s="1"/>
  <c r="M41" i="11" s="1"/>
  <c r="I23" i="11"/>
  <c r="G65" i="9"/>
  <c r="J30" i="11"/>
  <c r="K30" i="11" s="1"/>
  <c r="M30" i="11" s="1"/>
  <c r="J23" i="11"/>
  <c r="K23" i="11" s="1"/>
  <c r="M23" i="11" s="1"/>
  <c r="G73" i="9"/>
  <c r="G49" i="9"/>
  <c r="D81" i="9"/>
  <c r="G76" i="9"/>
  <c r="I27" i="11"/>
  <c r="J55" i="11"/>
  <c r="L55" i="11" s="1"/>
  <c r="N55" i="11" s="1"/>
  <c r="E20" i="9"/>
  <c r="I29" i="11"/>
  <c r="D65" i="9"/>
  <c r="E255" i="5"/>
  <c r="T259" i="4"/>
  <c r="K80" i="11"/>
  <c r="M80" i="11" s="1"/>
  <c r="L80" i="11"/>
  <c r="N80" i="11" s="1"/>
  <c r="D4" i="9"/>
  <c r="G9" i="9"/>
  <c r="E16" i="9"/>
  <c r="G18" i="9"/>
  <c r="G20" i="9"/>
  <c r="J58" i="11"/>
  <c r="K58" i="11" s="1"/>
  <c r="M58" i="11" s="1"/>
  <c r="J62" i="11"/>
  <c r="L62" i="11" s="1"/>
  <c r="N62" i="11" s="1"/>
  <c r="G57" i="9"/>
  <c r="E73" i="9"/>
  <c r="G121" i="9"/>
  <c r="D152" i="9"/>
  <c r="D29" i="9"/>
  <c r="G109" i="9"/>
  <c r="G66" i="9"/>
  <c r="G166" i="9"/>
  <c r="I43" i="11"/>
  <c r="J178" i="11"/>
  <c r="G122" i="9"/>
  <c r="G155" i="9"/>
  <c r="D37" i="9"/>
  <c r="D69" i="9"/>
  <c r="I49" i="11"/>
  <c r="L54" i="11"/>
  <c r="N54" i="11" s="1"/>
  <c r="E61" i="9"/>
  <c r="D133" i="9"/>
  <c r="G51" i="9"/>
  <c r="E138" i="9"/>
  <c r="E115" i="9"/>
  <c r="I152" i="11"/>
  <c r="G83" i="9"/>
  <c r="J121" i="11"/>
  <c r="K121" i="11" s="1"/>
  <c r="M121" i="11" s="1"/>
  <c r="J29" i="11"/>
  <c r="K29" i="11" s="1"/>
  <c r="M29" i="11" s="1"/>
  <c r="I132" i="11"/>
  <c r="G144" i="9"/>
  <c r="D59" i="9"/>
  <c r="E59" i="9"/>
  <c r="V223" i="4"/>
  <c r="S226" i="4"/>
  <c r="U226" i="4" s="1"/>
  <c r="T238" i="4"/>
  <c r="S222" i="4"/>
  <c r="V262" i="4"/>
  <c r="W262" i="4" s="1"/>
  <c r="X262" i="4" s="1"/>
  <c r="R244" i="4"/>
  <c r="S244" i="4"/>
  <c r="T234" i="4"/>
  <c r="V234" i="4" s="1"/>
  <c r="S224" i="4"/>
  <c r="S246" i="4"/>
  <c r="S238" i="4"/>
  <c r="T246" i="4"/>
  <c r="J38" i="11"/>
  <c r="L38" i="11" s="1"/>
  <c r="N38" i="11" s="1"/>
  <c r="J34" i="11"/>
  <c r="I34" i="11"/>
  <c r="D9" i="9"/>
  <c r="G24" i="9"/>
  <c r="D57" i="9"/>
  <c r="E76" i="9"/>
  <c r="E37" i="9"/>
  <c r="E69" i="9"/>
  <c r="D61" i="9"/>
  <c r="I50" i="11"/>
  <c r="E12" i="9"/>
  <c r="E21" i="9"/>
  <c r="G3" i="9"/>
  <c r="G23" i="9"/>
  <c r="J59" i="11"/>
  <c r="L59" i="11" s="1"/>
  <c r="N59" i="11" s="1"/>
  <c r="J218" i="11"/>
  <c r="G178" i="9"/>
  <c r="G198" i="9"/>
  <c r="J199" i="11"/>
  <c r="L199" i="11" s="1"/>
  <c r="N199" i="11" s="1"/>
  <c r="E153" i="9"/>
  <c r="G191" i="9"/>
  <c r="G199" i="9"/>
  <c r="G182" i="9"/>
  <c r="E199" i="9"/>
  <c r="J184" i="11"/>
  <c r="F157" i="11"/>
  <c r="I157" i="11" s="1"/>
  <c r="G168" i="9"/>
  <c r="G174" i="9"/>
  <c r="D207" i="9"/>
  <c r="G207" i="9"/>
  <c r="K209" i="11"/>
  <c r="M209" i="11" s="1"/>
  <c r="L209" i="11"/>
  <c r="N209" i="11" s="1"/>
  <c r="D196" i="9"/>
  <c r="G196" i="9"/>
  <c r="V241" i="4"/>
  <c r="W241" i="4" s="1"/>
  <c r="X241" i="4" s="1"/>
  <c r="Y241" i="4" s="1"/>
  <c r="G190" i="5"/>
  <c r="I190" i="5"/>
  <c r="S254" i="4"/>
  <c r="S261" i="4"/>
  <c r="U261" i="4" s="1"/>
  <c r="F190" i="5"/>
  <c r="I207" i="5"/>
  <c r="T197" i="4"/>
  <c r="T203" i="4"/>
  <c r="T207" i="4"/>
  <c r="V207" i="4" s="1"/>
  <c r="W207" i="4" s="1"/>
  <c r="X207" i="4" s="1"/>
  <c r="Y207" i="4" s="1"/>
  <c r="T215" i="4"/>
  <c r="V215" i="4" s="1"/>
  <c r="T247" i="4"/>
  <c r="S251" i="4"/>
  <c r="U251" i="4" s="1"/>
  <c r="V221" i="4"/>
  <c r="E190" i="5"/>
  <c r="E222" i="5"/>
  <c r="G206" i="5"/>
  <c r="E206" i="5"/>
  <c r="T251" i="4"/>
  <c r="R263" i="4"/>
  <c r="S263" i="4"/>
  <c r="T254" i="4"/>
  <c r="F206" i="5"/>
  <c r="S259" i="4"/>
  <c r="J64" i="11"/>
  <c r="K64" i="11" s="1"/>
  <c r="M64" i="11" s="1"/>
  <c r="I38" i="11"/>
  <c r="J103" i="11"/>
  <c r="J89" i="11"/>
  <c r="K89" i="11" s="1"/>
  <c r="M89" i="11" s="1"/>
  <c r="S323" i="4"/>
  <c r="T257" i="4"/>
  <c r="S271" i="4"/>
  <c r="U271" i="4" s="1"/>
  <c r="T293" i="4"/>
  <c r="T359" i="4"/>
  <c r="T321" i="4"/>
  <c r="S301" i="4"/>
  <c r="R301" i="4"/>
  <c r="U242" i="4"/>
  <c r="V242" i="4"/>
  <c r="AE350" i="4"/>
  <c r="AG350" i="4"/>
  <c r="AJ350" i="4"/>
  <c r="AF350" i="4"/>
  <c r="AD350" i="4"/>
  <c r="AC350" i="4"/>
  <c r="AI350" i="4"/>
  <c r="AK350" i="4"/>
  <c r="AA350" i="4"/>
  <c r="T272" i="4"/>
  <c r="T249" i="4"/>
  <c r="T227" i="4"/>
  <c r="T218" i="4"/>
  <c r="V274" i="4"/>
  <c r="W274" i="4" s="1"/>
  <c r="V298" i="4"/>
  <c r="W298" i="4" s="1"/>
  <c r="S311" i="4"/>
  <c r="U311" i="4" s="1"/>
  <c r="T317" i="4"/>
  <c r="S321" i="4"/>
  <c r="R219" i="4"/>
  <c r="S219" i="4"/>
  <c r="S325" i="4"/>
  <c r="U325" i="4" s="1"/>
  <c r="V368" i="4"/>
  <c r="U368" i="4"/>
  <c r="U234" i="4"/>
  <c r="AB350" i="4"/>
  <c r="AN350" i="4" s="1"/>
  <c r="AT350" i="4" s="1"/>
  <c r="G75" i="9"/>
  <c r="D75" i="9"/>
  <c r="E75" i="9"/>
  <c r="G107" i="9"/>
  <c r="D107" i="9"/>
  <c r="E107" i="9"/>
  <c r="D14" i="9"/>
  <c r="E19" i="9"/>
  <c r="I66" i="11"/>
  <c r="D156" i="9"/>
  <c r="D90" i="9"/>
  <c r="D116" i="9"/>
  <c r="I64" i="11"/>
  <c r="E140" i="9"/>
  <c r="G129" i="9"/>
  <c r="E35" i="9"/>
  <c r="I60" i="11"/>
  <c r="E5" i="9"/>
  <c r="E174" i="9"/>
  <c r="J84" i="11"/>
  <c r="L84" i="11" s="1"/>
  <c r="N84" i="11" s="1"/>
  <c r="D55" i="9"/>
  <c r="G134" i="9"/>
  <c r="E134" i="9"/>
  <c r="D134" i="9"/>
  <c r="G180" i="9"/>
  <c r="D180" i="9"/>
  <c r="K107" i="11"/>
  <c r="M107" i="11" s="1"/>
  <c r="L107" i="11"/>
  <c r="N107" i="11" s="1"/>
  <c r="G5" i="9"/>
  <c r="H124" i="11"/>
  <c r="I71" i="11"/>
  <c r="E156" i="9"/>
  <c r="J174" i="11"/>
  <c r="L174" i="11" s="1"/>
  <c r="N174" i="11" s="1"/>
  <c r="G74" i="9"/>
  <c r="K21" i="11"/>
  <c r="M21" i="11" s="1"/>
  <c r="D147" i="9"/>
  <c r="G35" i="9"/>
  <c r="G55" i="9"/>
  <c r="D15" i="9"/>
  <c r="E15" i="9"/>
  <c r="G150" i="9"/>
  <c r="E150" i="9"/>
  <c r="D150" i="9"/>
  <c r="G85" i="9"/>
  <c r="D85" i="9"/>
  <c r="G117" i="9"/>
  <c r="D117" i="9"/>
  <c r="G2" i="9"/>
  <c r="F124" i="11"/>
  <c r="J124" i="11" s="1"/>
  <c r="I115" i="11"/>
  <c r="I147" i="11"/>
  <c r="G52" i="9"/>
  <c r="D74" i="9"/>
  <c r="G147" i="9"/>
  <c r="J153" i="11"/>
  <c r="K153" i="11" s="1"/>
  <c r="M153" i="11" s="1"/>
  <c r="I32" i="11"/>
  <c r="D101" i="9"/>
  <c r="G101" i="9"/>
  <c r="G132" i="9"/>
  <c r="D132" i="9"/>
  <c r="F215" i="5"/>
  <c r="I215" i="5"/>
  <c r="E227" i="5"/>
  <c r="F227" i="5"/>
  <c r="I227" i="5"/>
  <c r="E239" i="5"/>
  <c r="I239" i="5"/>
  <c r="F239" i="5"/>
  <c r="G239" i="5"/>
  <c r="E253" i="5"/>
  <c r="I253" i="5"/>
  <c r="G253" i="5"/>
  <c r="F253" i="5"/>
  <c r="G268" i="5"/>
  <c r="E268" i="5"/>
  <c r="F268" i="5"/>
  <c r="I268" i="5"/>
  <c r="I277" i="5"/>
  <c r="F277" i="5"/>
  <c r="G277" i="5"/>
  <c r="I311" i="5"/>
  <c r="E311" i="5"/>
  <c r="F323" i="5"/>
  <c r="I323" i="5"/>
  <c r="R312" i="4"/>
  <c r="S312" i="4"/>
  <c r="T312" i="4"/>
  <c r="I210" i="5"/>
  <c r="F210" i="5"/>
  <c r="G210" i="5"/>
  <c r="E210" i="5"/>
  <c r="F302" i="5"/>
  <c r="G302" i="5"/>
  <c r="E302" i="5"/>
  <c r="I302" i="5"/>
  <c r="I326" i="5"/>
  <c r="G326" i="5"/>
  <c r="E326" i="5"/>
  <c r="T267" i="4"/>
  <c r="R267" i="4"/>
  <c r="S269" i="4"/>
  <c r="R269" i="4"/>
  <c r="F326" i="5"/>
  <c r="T346" i="4"/>
  <c r="T193" i="4"/>
  <c r="G215" i="5"/>
  <c r="S315" i="4"/>
  <c r="U315" i="4" s="1"/>
  <c r="I303" i="5"/>
  <c r="F311" i="5"/>
  <c r="E323" i="5"/>
  <c r="S231" i="4"/>
  <c r="V231" i="4" s="1"/>
  <c r="T277" i="4"/>
  <c r="E366" i="5"/>
  <c r="S227" i="4"/>
  <c r="U227" i="4" s="1"/>
  <c r="S351" i="4"/>
  <c r="E219" i="5"/>
  <c r="F219" i="5"/>
  <c r="I219" i="5"/>
  <c r="I228" i="5"/>
  <c r="F228" i="5"/>
  <c r="G228" i="5"/>
  <c r="I240" i="5"/>
  <c r="F240" i="5"/>
  <c r="G240" i="5"/>
  <c r="G259" i="5"/>
  <c r="E259" i="5"/>
  <c r="F259" i="5"/>
  <c r="I259" i="5"/>
  <c r="G272" i="5"/>
  <c r="F272" i="5"/>
  <c r="E272" i="5"/>
  <c r="I272" i="5"/>
  <c r="E283" i="5"/>
  <c r="F283" i="5"/>
  <c r="I283" i="5"/>
  <c r="G283" i="5"/>
  <c r="G312" i="5"/>
  <c r="I312" i="5"/>
  <c r="F312" i="5"/>
  <c r="E312" i="5"/>
  <c r="E327" i="5"/>
  <c r="F327" i="5"/>
  <c r="I327" i="5"/>
  <c r="I231" i="5"/>
  <c r="F231" i="5"/>
  <c r="G231" i="5"/>
  <c r="I330" i="5"/>
  <c r="E330" i="5"/>
  <c r="G330" i="5"/>
  <c r="R288" i="4"/>
  <c r="S288" i="4"/>
  <c r="T288" i="4"/>
  <c r="G327" i="5"/>
  <c r="T217" i="4"/>
  <c r="S189" i="4"/>
  <c r="U189" i="4" s="1"/>
  <c r="S217" i="4"/>
  <c r="U217" i="4" s="1"/>
  <c r="S307" i="4"/>
  <c r="U307" i="4" s="1"/>
  <c r="T303" i="4"/>
  <c r="T351" i="4"/>
  <c r="U252" i="4"/>
  <c r="E196" i="5"/>
  <c r="G196" i="5"/>
  <c r="I196" i="5"/>
  <c r="F196" i="5"/>
  <c r="F223" i="5"/>
  <c r="G223" i="5"/>
  <c r="I223" i="5"/>
  <c r="E235" i="5"/>
  <c r="I235" i="5"/>
  <c r="F235" i="5"/>
  <c r="F243" i="5"/>
  <c r="I243" i="5"/>
  <c r="E261" i="5"/>
  <c r="F261" i="5"/>
  <c r="I261" i="5"/>
  <c r="G261" i="5"/>
  <c r="G273" i="5"/>
  <c r="F273" i="5"/>
  <c r="G284" i="5"/>
  <c r="E284" i="5"/>
  <c r="F284" i="5"/>
  <c r="I284" i="5"/>
  <c r="G317" i="5"/>
  <c r="F317" i="5"/>
  <c r="F331" i="5"/>
  <c r="I331" i="5"/>
  <c r="R304" i="4"/>
  <c r="S304" i="4"/>
  <c r="T304" i="4"/>
  <c r="I290" i="5"/>
  <c r="G290" i="5"/>
  <c r="E290" i="5"/>
  <c r="G342" i="5"/>
  <c r="E342" i="5"/>
  <c r="I342" i="5"/>
  <c r="F342" i="5"/>
  <c r="S267" i="4"/>
  <c r="R275" i="4"/>
  <c r="S275" i="4"/>
  <c r="E277" i="5"/>
  <c r="F330" i="5"/>
  <c r="T189" i="4"/>
  <c r="S193" i="4"/>
  <c r="U193" i="4" s="1"/>
  <c r="F366" i="5"/>
  <c r="T307" i="4"/>
  <c r="E224" i="5"/>
  <c r="F224" i="5"/>
  <c r="G224" i="5"/>
  <c r="I224" i="5"/>
  <c r="I236" i="5"/>
  <c r="F236" i="5"/>
  <c r="G236" i="5"/>
  <c r="E236" i="5"/>
  <c r="F247" i="5"/>
  <c r="I247" i="5"/>
  <c r="G247" i="5"/>
  <c r="E247" i="5"/>
  <c r="I265" i="5"/>
  <c r="G265" i="5"/>
  <c r="F265" i="5"/>
  <c r="G276" i="5"/>
  <c r="E276" i="5"/>
  <c r="I276" i="5"/>
  <c r="F276" i="5"/>
  <c r="G288" i="5"/>
  <c r="F288" i="5"/>
  <c r="E288" i="5"/>
  <c r="I288" i="5"/>
  <c r="F319" i="5"/>
  <c r="E319" i="5"/>
  <c r="I319" i="5"/>
  <c r="G341" i="5"/>
  <c r="F341" i="5"/>
  <c r="I299" i="5"/>
  <c r="F299" i="5"/>
  <c r="I354" i="5"/>
  <c r="E354" i="5"/>
  <c r="G354" i="5"/>
  <c r="F354" i="5"/>
  <c r="R214" i="4"/>
  <c r="S214" i="4"/>
  <c r="S218" i="4"/>
  <c r="S273" i="4"/>
  <c r="U273" i="4" s="1"/>
  <c r="T275" i="4"/>
  <c r="T311" i="4"/>
  <c r="V311" i="4" s="1"/>
  <c r="S317" i="4"/>
  <c r="R317" i="4"/>
  <c r="E265" i="5"/>
  <c r="F290" i="5"/>
  <c r="I290" i="11"/>
  <c r="J215" i="11"/>
  <c r="I215" i="11"/>
  <c r="I271" i="11"/>
  <c r="J229" i="11"/>
  <c r="I229" i="11"/>
  <c r="J293" i="11"/>
  <c r="I293" i="11"/>
  <c r="J45" i="11"/>
  <c r="I45" i="11"/>
  <c r="J176" i="11"/>
  <c r="J28" i="11"/>
  <c r="K28" i="11" s="1"/>
  <c r="M28" i="11" s="1"/>
  <c r="J33" i="11"/>
  <c r="L33" i="11" s="1"/>
  <c r="N33" i="11" s="1"/>
  <c r="J242" i="11"/>
  <c r="I242" i="11"/>
  <c r="J230" i="11"/>
  <c r="J262" i="11"/>
  <c r="I262" i="11"/>
  <c r="J240" i="11"/>
  <c r="I240" i="11"/>
  <c r="J283" i="11"/>
  <c r="I283" i="11"/>
  <c r="J11" i="11"/>
  <c r="K11" i="11" s="1"/>
  <c r="M11" i="11" s="1"/>
  <c r="J117" i="11"/>
  <c r="K117" i="11" s="1"/>
  <c r="M117" i="11" s="1"/>
  <c r="I30" i="11"/>
  <c r="J247" i="11"/>
  <c r="I247" i="11"/>
  <c r="J280" i="11"/>
  <c r="I280" i="11"/>
  <c r="J253" i="11"/>
  <c r="I253" i="11"/>
  <c r="S458" i="4"/>
  <c r="V458" i="4" s="1"/>
  <c r="S472" i="4"/>
  <c r="U472" i="4" s="1"/>
  <c r="S434" i="4"/>
  <c r="T208" i="4"/>
  <c r="U421" i="4"/>
  <c r="V421" i="4"/>
  <c r="U399" i="4"/>
  <c r="T199" i="4"/>
  <c r="V199" i="4" s="1"/>
  <c r="T367" i="4"/>
  <c r="T229" i="4"/>
  <c r="T281" i="4"/>
  <c r="S406" i="4"/>
  <c r="T407" i="4"/>
  <c r="R389" i="4"/>
  <c r="U389" i="4" s="1"/>
  <c r="T389" i="4"/>
  <c r="S369" i="4"/>
  <c r="U369" i="4" s="1"/>
  <c r="S239" i="4"/>
  <c r="T385" i="4"/>
  <c r="T391" i="4"/>
  <c r="T447" i="4"/>
  <c r="V447" i="4" s="1"/>
  <c r="S475" i="4"/>
  <c r="U475" i="4" s="1"/>
  <c r="T364" i="4"/>
  <c r="S398" i="4"/>
  <c r="U398" i="4" s="1"/>
  <c r="S453" i="4"/>
  <c r="U453" i="4" s="1"/>
  <c r="S330" i="4"/>
  <c r="S303" i="4"/>
  <c r="U392" i="4"/>
  <c r="S360" i="4"/>
  <c r="T206" i="4"/>
  <c r="T461" i="4"/>
  <c r="T390" i="4"/>
  <c r="AN405" i="4"/>
  <c r="AT405" i="4" s="1"/>
  <c r="R305" i="4"/>
  <c r="S305" i="4"/>
  <c r="R370" i="4"/>
  <c r="S370" i="4"/>
  <c r="T370" i="4"/>
  <c r="T239" i="4"/>
  <c r="S364" i="4"/>
  <c r="T211" i="4"/>
  <c r="T289" i="4"/>
  <c r="S359" i="4"/>
  <c r="S249" i="4"/>
  <c r="U249" i="4" s="1"/>
  <c r="T406" i="4"/>
  <c r="X342" i="4"/>
  <c r="Y342" i="4" s="1"/>
  <c r="S391" i="4"/>
  <c r="T330" i="4"/>
  <c r="S443" i="4"/>
  <c r="U443" i="4" s="1"/>
  <c r="D300" i="9"/>
  <c r="F301" i="8" s="1"/>
  <c r="G300" i="9"/>
  <c r="E300" i="9"/>
  <c r="G301" i="8" s="1"/>
  <c r="G267" i="9"/>
  <c r="D267" i="9"/>
  <c r="I267" i="11"/>
  <c r="J267" i="11"/>
  <c r="T451" i="4"/>
  <c r="K290" i="11"/>
  <c r="M290" i="11" s="1"/>
  <c r="H291" i="8" s="1"/>
  <c r="L290" i="11"/>
  <c r="N290" i="11" s="1"/>
  <c r="I291" i="8" s="1"/>
  <c r="K294" i="11"/>
  <c r="M294" i="11" s="1"/>
  <c r="H295" i="8" s="1"/>
  <c r="L294" i="11"/>
  <c r="N294" i="11" s="1"/>
  <c r="I295" i="8" s="1"/>
  <c r="G221" i="9"/>
  <c r="E221" i="9"/>
  <c r="I298" i="11"/>
  <c r="J298" i="11"/>
  <c r="L300" i="11"/>
  <c r="N300" i="11" s="1"/>
  <c r="I301" i="8" s="1"/>
  <c r="K300" i="11"/>
  <c r="M300" i="11" s="1"/>
  <c r="H301" i="8" s="1"/>
  <c r="J291" i="11"/>
  <c r="I269" i="11"/>
  <c r="J269" i="11"/>
  <c r="G220" i="9"/>
  <c r="D220" i="9"/>
  <c r="G230" i="9"/>
  <c r="D230" i="9"/>
  <c r="G254" i="9"/>
  <c r="D254" i="9"/>
  <c r="G286" i="9"/>
  <c r="D286" i="9"/>
  <c r="L250" i="11"/>
  <c r="N250" i="11" s="1"/>
  <c r="K250" i="11"/>
  <c r="M250" i="11" s="1"/>
  <c r="I251" i="11"/>
  <c r="J251" i="11"/>
  <c r="J282" i="11"/>
  <c r="I282" i="11"/>
  <c r="I228" i="11"/>
  <c r="J228" i="11"/>
  <c r="I236" i="11"/>
  <c r="J236" i="11"/>
  <c r="I277" i="11"/>
  <c r="J277" i="11"/>
  <c r="I248" i="11"/>
  <c r="J248" i="11"/>
  <c r="H259" i="11"/>
  <c r="E259" i="11"/>
  <c r="F259" i="11"/>
  <c r="D235" i="9"/>
  <c r="D243" i="9"/>
  <c r="E243" i="9"/>
  <c r="G253" i="9"/>
  <c r="E253" i="9"/>
  <c r="E277" i="9"/>
  <c r="G277" i="9"/>
  <c r="J224" i="11"/>
  <c r="I224" i="11"/>
  <c r="I227" i="11"/>
  <c r="J227" i="11"/>
  <c r="J238" i="11"/>
  <c r="I238" i="11"/>
  <c r="L299" i="11"/>
  <c r="N299" i="11" s="1"/>
  <c r="I300" i="8" s="1"/>
  <c r="K299" i="11"/>
  <c r="M299" i="11" s="1"/>
  <c r="H300" i="8" s="1"/>
  <c r="I237" i="11"/>
  <c r="J237" i="11"/>
  <c r="J286" i="11"/>
  <c r="I286" i="11"/>
  <c r="J260" i="11"/>
  <c r="I260" i="11"/>
  <c r="H284" i="11"/>
  <c r="F284" i="11"/>
  <c r="E284" i="11"/>
  <c r="L279" i="11"/>
  <c r="N279" i="11" s="1"/>
  <c r="K279" i="11"/>
  <c r="M279" i="11" s="1"/>
  <c r="I256" i="11"/>
  <c r="J256" i="11"/>
  <c r="K266" i="11"/>
  <c r="M266" i="11" s="1"/>
  <c r="L266" i="11"/>
  <c r="N266" i="11" s="1"/>
  <c r="G200" i="9"/>
  <c r="D200" i="9"/>
  <c r="D208" i="9"/>
  <c r="G208" i="9"/>
  <c r="D212" i="9"/>
  <c r="G212" i="9"/>
  <c r="G218" i="9"/>
  <c r="D218" i="9"/>
  <c r="G238" i="9"/>
  <c r="D238" i="9"/>
  <c r="D244" i="9"/>
  <c r="G244" i="9"/>
  <c r="G248" i="9"/>
  <c r="D248" i="9"/>
  <c r="E254" i="9"/>
  <c r="G266" i="9"/>
  <c r="D266" i="9"/>
  <c r="J281" i="11"/>
  <c r="I281" i="11"/>
  <c r="I289" i="11"/>
  <c r="J289" i="11"/>
  <c r="I276" i="11"/>
  <c r="J276" i="11"/>
  <c r="G203" i="9"/>
  <c r="E203" i="9"/>
  <c r="J232" i="11"/>
  <c r="I232" i="11"/>
  <c r="J219" i="11"/>
  <c r="I219" i="11"/>
  <c r="J231" i="11"/>
  <c r="I231" i="11"/>
  <c r="I245" i="11"/>
  <c r="J245" i="11"/>
  <c r="I254" i="11"/>
  <c r="J254" i="11"/>
  <c r="J268" i="11"/>
  <c r="I268" i="11"/>
  <c r="D271" i="9"/>
  <c r="E271" i="9"/>
  <c r="D291" i="9"/>
  <c r="F292" i="8" s="1"/>
  <c r="D295" i="9"/>
  <c r="F296" i="8" s="1"/>
  <c r="E295" i="9"/>
  <c r="G296" i="8" s="1"/>
  <c r="L225" i="11"/>
  <c r="N225" i="11" s="1"/>
  <c r="J244" i="11"/>
  <c r="I244" i="11"/>
  <c r="I292" i="11"/>
  <c r="J292" i="11"/>
  <c r="J296" i="11"/>
  <c r="I296" i="11"/>
  <c r="J297" i="11"/>
  <c r="I297" i="11"/>
  <c r="J210" i="11"/>
  <c r="I210" i="11"/>
  <c r="I216" i="11"/>
  <c r="J216" i="11"/>
  <c r="J222" i="11"/>
  <c r="I222" i="11"/>
  <c r="J274" i="11"/>
  <c r="I274" i="11"/>
  <c r="I285" i="11"/>
  <c r="J285" i="11"/>
  <c r="K218" i="11"/>
  <c r="M218" i="11" s="1"/>
  <c r="L218" i="11"/>
  <c r="N218" i="11" s="1"/>
  <c r="L241" i="11"/>
  <c r="N241" i="11" s="1"/>
  <c r="K241" i="11"/>
  <c r="M241" i="11" s="1"/>
  <c r="J258" i="11"/>
  <c r="I258" i="11"/>
  <c r="I263" i="11"/>
  <c r="J263" i="11"/>
  <c r="I272" i="11"/>
  <c r="J272" i="11"/>
  <c r="I275" i="11"/>
  <c r="J275" i="11"/>
  <c r="J302" i="11"/>
  <c r="E220" i="11"/>
  <c r="F220" i="11"/>
  <c r="H220" i="11"/>
  <c r="D192" i="9"/>
  <c r="G192" i="9"/>
  <c r="D222" i="9"/>
  <c r="G222" i="9"/>
  <c r="G226" i="9"/>
  <c r="D226" i="9"/>
  <c r="G234" i="9"/>
  <c r="D234" i="9"/>
  <c r="G246" i="9"/>
  <c r="D246" i="9"/>
  <c r="D270" i="9"/>
  <c r="G270" i="9"/>
  <c r="D292" i="9"/>
  <c r="F293" i="8" s="1"/>
  <c r="G292" i="9"/>
  <c r="K234" i="11"/>
  <c r="M234" i="11" s="1"/>
  <c r="L234" i="11"/>
  <c r="N234" i="11" s="1"/>
  <c r="J287" i="11"/>
  <c r="I287" i="11"/>
  <c r="J264" i="11"/>
  <c r="I264" i="11"/>
  <c r="J239" i="11"/>
  <c r="I239" i="11"/>
  <c r="J295" i="11"/>
  <c r="I295" i="11"/>
  <c r="I301" i="11"/>
  <c r="J301" i="11"/>
  <c r="L233" i="11"/>
  <c r="N233" i="11" s="1"/>
  <c r="K233" i="11"/>
  <c r="M233" i="11" s="1"/>
  <c r="I270" i="11"/>
  <c r="J270" i="11"/>
  <c r="K230" i="11"/>
  <c r="M230" i="11" s="1"/>
  <c r="L230" i="11"/>
  <c r="N230" i="11" s="1"/>
  <c r="D216" i="9"/>
  <c r="G216" i="9"/>
  <c r="G224" i="9"/>
  <c r="D224" i="9"/>
  <c r="D260" i="9"/>
  <c r="G260" i="9"/>
  <c r="G280" i="9"/>
  <c r="D280" i="9"/>
  <c r="I223" i="11"/>
  <c r="J223" i="11"/>
  <c r="J235" i="11"/>
  <c r="I235" i="11"/>
  <c r="I278" i="11"/>
  <c r="J278" i="11"/>
  <c r="I243" i="11"/>
  <c r="J243" i="11"/>
  <c r="D203" i="9"/>
  <c r="E211" i="9"/>
  <c r="D211" i="9"/>
  <c r="D221" i="9"/>
  <c r="E231" i="9"/>
  <c r="G231" i="9"/>
  <c r="E239" i="9"/>
  <c r="D239" i="9"/>
  <c r="G291" i="9"/>
  <c r="L212" i="11"/>
  <c r="N212" i="11" s="1"/>
  <c r="K212" i="11"/>
  <c r="M212" i="11" s="1"/>
  <c r="J214" i="11"/>
  <c r="I214" i="11"/>
  <c r="J221" i="11"/>
  <c r="I221" i="11"/>
  <c r="J226" i="11"/>
  <c r="I226" i="11"/>
  <c r="J288" i="11"/>
  <c r="I288" i="11"/>
  <c r="J257" i="11"/>
  <c r="I257" i="11"/>
  <c r="J261" i="11"/>
  <c r="I261" i="11"/>
  <c r="E273" i="11"/>
  <c r="F273" i="11"/>
  <c r="I241" i="11"/>
  <c r="E213" i="11"/>
  <c r="H213" i="11"/>
  <c r="F213" i="11"/>
  <c r="L252" i="11"/>
  <c r="N252" i="11" s="1"/>
  <c r="K252" i="11"/>
  <c r="M252" i="11" s="1"/>
  <c r="E192" i="9"/>
  <c r="G204" i="9"/>
  <c r="D204" i="9"/>
  <c r="G210" i="9"/>
  <c r="D210" i="9"/>
  <c r="E216" i="9"/>
  <c r="E220" i="9"/>
  <c r="E224" i="9"/>
  <c r="E230" i="9"/>
  <c r="D240" i="9"/>
  <c r="G240" i="9"/>
  <c r="E246" i="9"/>
  <c r="D250" i="9"/>
  <c r="G250" i="9"/>
  <c r="G264" i="9"/>
  <c r="D264" i="9"/>
  <c r="E270" i="9"/>
  <c r="G278" i="9"/>
  <c r="D278" i="9"/>
  <c r="E286" i="9"/>
  <c r="G294" i="9"/>
  <c r="D294" i="9"/>
  <c r="F295" i="8" s="1"/>
  <c r="G302" i="9"/>
  <c r="D302" i="9"/>
  <c r="F303" i="8" s="1"/>
  <c r="X400" i="4"/>
  <c r="Y400" i="4" s="1"/>
  <c r="X467" i="4"/>
  <c r="Y467" i="4" s="1"/>
  <c r="I380" i="5"/>
  <c r="F380" i="5"/>
  <c r="E380" i="5"/>
  <c r="I407" i="5"/>
  <c r="E407" i="5"/>
  <c r="G407" i="5"/>
  <c r="F414" i="5"/>
  <c r="G414" i="5"/>
  <c r="I419" i="5"/>
  <c r="E419" i="5"/>
  <c r="G419" i="5"/>
  <c r="G426" i="5"/>
  <c r="F426" i="5"/>
  <c r="E426" i="5"/>
  <c r="U386" i="4"/>
  <c r="S414" i="4"/>
  <c r="U414" i="4" s="1"/>
  <c r="S462" i="4"/>
  <c r="T430" i="4"/>
  <c r="T444" i="4"/>
  <c r="S460" i="4"/>
  <c r="U460" i="4" s="1"/>
  <c r="S466" i="4"/>
  <c r="U466" i="4" s="1"/>
  <c r="S486" i="4"/>
  <c r="S436" i="4"/>
  <c r="S468" i="4"/>
  <c r="U468" i="4" s="1"/>
  <c r="T464" i="4"/>
  <c r="I388" i="5"/>
  <c r="F388" i="5"/>
  <c r="E388" i="5"/>
  <c r="E448" i="5"/>
  <c r="F448" i="5"/>
  <c r="I448" i="5"/>
  <c r="I379" i="5"/>
  <c r="E379" i="5"/>
  <c r="G379" i="5"/>
  <c r="U469" i="4"/>
  <c r="V469" i="4"/>
  <c r="U481" i="4"/>
  <c r="V481" i="4"/>
  <c r="U397" i="4"/>
  <c r="V397" i="4"/>
  <c r="I391" i="5"/>
  <c r="E391" i="5"/>
  <c r="G391" i="5"/>
  <c r="F394" i="5"/>
  <c r="G394" i="5"/>
  <c r="I403" i="5"/>
  <c r="E403" i="5"/>
  <c r="G403" i="5"/>
  <c r="I408" i="5"/>
  <c r="F408" i="5"/>
  <c r="E408" i="5"/>
  <c r="G410" i="5"/>
  <c r="F410" i="5"/>
  <c r="I415" i="5"/>
  <c r="E415" i="5"/>
  <c r="G415" i="5"/>
  <c r="F419" i="5"/>
  <c r="I434" i="5"/>
  <c r="I436" i="5"/>
  <c r="F436" i="5"/>
  <c r="E436" i="5"/>
  <c r="I440" i="5"/>
  <c r="F440" i="5"/>
  <c r="E440" i="5"/>
  <c r="G446" i="5"/>
  <c r="F446" i="5"/>
  <c r="E446" i="5"/>
  <c r="G450" i="5"/>
  <c r="F450" i="5"/>
  <c r="E456" i="5"/>
  <c r="I456" i="5"/>
  <c r="E459" i="5"/>
  <c r="I459" i="5"/>
  <c r="G459" i="5"/>
  <c r="F462" i="5"/>
  <c r="G462" i="5"/>
  <c r="E463" i="5"/>
  <c r="G463" i="5"/>
  <c r="I463" i="5"/>
  <c r="I476" i="5"/>
  <c r="E476" i="5"/>
  <c r="V383" i="4"/>
  <c r="U383" i="4"/>
  <c r="T386" i="4"/>
  <c r="V386" i="4" s="1"/>
  <c r="T396" i="4"/>
  <c r="P402" i="4"/>
  <c r="N402" i="4"/>
  <c r="R402" i="4" s="1"/>
  <c r="Q402" i="4"/>
  <c r="T459" i="4"/>
  <c r="W387" i="4"/>
  <c r="U429" i="4"/>
  <c r="V429" i="4"/>
  <c r="U417" i="4"/>
  <c r="V417" i="4"/>
  <c r="X433" i="4"/>
  <c r="Y433" i="4" s="1"/>
  <c r="G378" i="5"/>
  <c r="F378" i="5"/>
  <c r="G386" i="5"/>
  <c r="F386" i="5"/>
  <c r="I423" i="5"/>
  <c r="E423" i="5"/>
  <c r="G423" i="5"/>
  <c r="E431" i="5"/>
  <c r="I431" i="5"/>
  <c r="G431" i="5"/>
  <c r="E451" i="5"/>
  <c r="I451" i="5"/>
  <c r="G451" i="5"/>
  <c r="E460" i="5"/>
  <c r="I460" i="5"/>
  <c r="I480" i="5"/>
  <c r="E480" i="5"/>
  <c r="R396" i="4"/>
  <c r="S396" i="4"/>
  <c r="S464" i="4"/>
  <c r="U464" i="4" s="1"/>
  <c r="I400" i="5"/>
  <c r="F400" i="5"/>
  <c r="E400" i="5"/>
  <c r="U415" i="4"/>
  <c r="V415" i="4"/>
  <c r="U449" i="4"/>
  <c r="F376" i="5"/>
  <c r="I376" i="5"/>
  <c r="E376" i="5"/>
  <c r="F379" i="5"/>
  <c r="G382" i="5"/>
  <c r="F382" i="5"/>
  <c r="E382" i="5"/>
  <c r="E384" i="5"/>
  <c r="F384" i="5"/>
  <c r="I384" i="5"/>
  <c r="E387" i="5"/>
  <c r="G387" i="5"/>
  <c r="I387" i="5"/>
  <c r="G402" i="5"/>
  <c r="F402" i="5"/>
  <c r="G406" i="5"/>
  <c r="F406" i="5"/>
  <c r="E406" i="5"/>
  <c r="E414" i="5"/>
  <c r="G422" i="5"/>
  <c r="F422" i="5"/>
  <c r="F424" i="5"/>
  <c r="E424" i="5"/>
  <c r="I424" i="5"/>
  <c r="I427" i="5"/>
  <c r="E427" i="5"/>
  <c r="G427" i="5"/>
  <c r="I432" i="5"/>
  <c r="F432" i="5"/>
  <c r="E432" i="5"/>
  <c r="I443" i="5"/>
  <c r="E443" i="5"/>
  <c r="G443" i="5"/>
  <c r="I447" i="5"/>
  <c r="E447" i="5"/>
  <c r="G447" i="5"/>
  <c r="F466" i="5"/>
  <c r="G466" i="5"/>
  <c r="E468" i="5"/>
  <c r="I468" i="5"/>
  <c r="E471" i="5"/>
  <c r="I471" i="5"/>
  <c r="G471" i="5"/>
  <c r="F474" i="5"/>
  <c r="G474" i="5"/>
  <c r="E474" i="5"/>
  <c r="F478" i="5"/>
  <c r="G478" i="5"/>
  <c r="E479" i="5"/>
  <c r="I479" i="5"/>
  <c r="G479" i="5"/>
  <c r="V403" i="4"/>
  <c r="U403" i="4"/>
  <c r="I396" i="5"/>
  <c r="E396" i="5"/>
  <c r="F396" i="5"/>
  <c r="X465" i="4"/>
  <c r="Y465" i="4" s="1"/>
  <c r="G396" i="5"/>
  <c r="I412" i="5"/>
  <c r="E412" i="5"/>
  <c r="F412" i="5"/>
  <c r="I428" i="5"/>
  <c r="F428" i="5"/>
  <c r="E428" i="5"/>
  <c r="I472" i="5"/>
  <c r="E472" i="5"/>
  <c r="E483" i="5"/>
  <c r="I483" i="5"/>
  <c r="G483" i="5"/>
  <c r="R459" i="4"/>
  <c r="S459" i="4"/>
  <c r="T466" i="4"/>
  <c r="S480" i="4"/>
  <c r="U480" i="4" s="1"/>
  <c r="S432" i="4"/>
  <c r="U432" i="4" s="1"/>
  <c r="S448" i="4"/>
  <c r="U448" i="4" s="1"/>
  <c r="T424" i="4"/>
  <c r="T456" i="4"/>
  <c r="T476" i="4"/>
  <c r="V377" i="4"/>
  <c r="F392" i="5"/>
  <c r="E392" i="5"/>
  <c r="I392" i="5"/>
  <c r="I444" i="5"/>
  <c r="F444" i="5"/>
  <c r="E444" i="5"/>
  <c r="F472" i="5"/>
  <c r="S461" i="4"/>
  <c r="U447" i="4"/>
  <c r="U401" i="4"/>
  <c r="E378" i="5"/>
  <c r="G380" i="5"/>
  <c r="I383" i="5"/>
  <c r="E383" i="5"/>
  <c r="G383" i="5"/>
  <c r="E386" i="5"/>
  <c r="F387" i="5"/>
  <c r="G390" i="5"/>
  <c r="F390" i="5"/>
  <c r="I395" i="5"/>
  <c r="E395" i="5"/>
  <c r="G395" i="5"/>
  <c r="G398" i="5"/>
  <c r="F398" i="5"/>
  <c r="E402" i="5"/>
  <c r="I404" i="5"/>
  <c r="F404" i="5"/>
  <c r="E404" i="5"/>
  <c r="F407" i="5"/>
  <c r="I411" i="5"/>
  <c r="E411" i="5"/>
  <c r="G411" i="5"/>
  <c r="I414" i="5"/>
  <c r="F416" i="5"/>
  <c r="E416" i="5"/>
  <c r="I416" i="5"/>
  <c r="F418" i="5"/>
  <c r="G418" i="5"/>
  <c r="I420" i="5"/>
  <c r="F420" i="5"/>
  <c r="E420" i="5"/>
  <c r="F423" i="5"/>
  <c r="I426" i="5"/>
  <c r="G428" i="5"/>
  <c r="G430" i="5"/>
  <c r="F430" i="5"/>
  <c r="G432" i="5"/>
  <c r="I435" i="5"/>
  <c r="E435" i="5"/>
  <c r="G435" i="5"/>
  <c r="I439" i="5"/>
  <c r="E439" i="5"/>
  <c r="G439" i="5"/>
  <c r="G442" i="5"/>
  <c r="F442" i="5"/>
  <c r="G444" i="5"/>
  <c r="F447" i="5"/>
  <c r="I450" i="5"/>
  <c r="I452" i="5"/>
  <c r="E452" i="5"/>
  <c r="E455" i="5"/>
  <c r="G455" i="5"/>
  <c r="I455" i="5"/>
  <c r="F458" i="5"/>
  <c r="G458" i="5"/>
  <c r="G460" i="5"/>
  <c r="E462" i="5"/>
  <c r="I464" i="5"/>
  <c r="E464" i="5"/>
  <c r="E467" i="5"/>
  <c r="I467" i="5"/>
  <c r="G467" i="5"/>
  <c r="F470" i="5"/>
  <c r="G470" i="5"/>
  <c r="I470" i="5"/>
  <c r="G472" i="5"/>
  <c r="E478" i="5"/>
  <c r="G480" i="5"/>
  <c r="F482" i="5"/>
  <c r="G482" i="5"/>
  <c r="E484" i="5"/>
  <c r="I484" i="5"/>
  <c r="S390" i="4"/>
  <c r="T395" i="4"/>
  <c r="T401" i="4"/>
  <c r="V401" i="4" s="1"/>
  <c r="R407" i="4"/>
  <c r="S407" i="4"/>
  <c r="AL405" i="4"/>
  <c r="AR405" i="4" s="1"/>
  <c r="E7" i="9"/>
  <c r="G7" i="9"/>
  <c r="D71" i="9"/>
  <c r="G71" i="9"/>
  <c r="D154" i="9"/>
  <c r="G154" i="9"/>
  <c r="G17" i="9"/>
  <c r="I47" i="11"/>
  <c r="G162" i="9"/>
  <c r="E44" i="9"/>
  <c r="E92" i="9"/>
  <c r="E116" i="9"/>
  <c r="J169" i="11"/>
  <c r="L169" i="11" s="1"/>
  <c r="N169" i="11" s="1"/>
  <c r="J32" i="11"/>
  <c r="I153" i="11"/>
  <c r="G33" i="9"/>
  <c r="I21" i="11"/>
  <c r="D13" i="9"/>
  <c r="E13" i="9"/>
  <c r="E71" i="9"/>
  <c r="E162" i="9"/>
  <c r="E10" i="9"/>
  <c r="G10" i="9"/>
  <c r="D149" i="9"/>
  <c r="G149" i="9"/>
  <c r="I117" i="11"/>
  <c r="D92" i="9"/>
  <c r="I51" i="11"/>
  <c r="E133" i="9"/>
  <c r="E149" i="9"/>
  <c r="I140" i="11"/>
  <c r="D44" i="9"/>
  <c r="J60" i="11"/>
  <c r="K37" i="11"/>
  <c r="M37" i="11" s="1"/>
  <c r="L37" i="11"/>
  <c r="N37" i="11" s="1"/>
  <c r="G12" i="9"/>
  <c r="D41" i="9"/>
  <c r="G41" i="9"/>
  <c r="G47" i="9"/>
  <c r="D47" i="9"/>
  <c r="D95" i="9"/>
  <c r="G95" i="9"/>
  <c r="D111" i="9"/>
  <c r="G111" i="9"/>
  <c r="D128" i="9"/>
  <c r="G128" i="9"/>
  <c r="D148" i="9"/>
  <c r="G148" i="9"/>
  <c r="G160" i="9"/>
  <c r="D160" i="9"/>
  <c r="L153" i="11"/>
  <c r="N153" i="11" s="1"/>
  <c r="K59" i="11"/>
  <c r="M59" i="11" s="1"/>
  <c r="D22" i="9"/>
  <c r="E22" i="9"/>
  <c r="D27" i="9"/>
  <c r="G27" i="9"/>
  <c r="E27" i="9"/>
  <c r="D43" i="9"/>
  <c r="G43" i="9"/>
  <c r="G63" i="9"/>
  <c r="D63" i="9"/>
  <c r="G123" i="9"/>
  <c r="D123" i="9"/>
  <c r="G185" i="9"/>
  <c r="I184" i="11"/>
  <c r="D7" i="9"/>
  <c r="G22" i="9"/>
  <c r="D171" i="9"/>
  <c r="E171" i="9"/>
  <c r="G171" i="9"/>
  <c r="I59" i="11"/>
  <c r="E33" i="9"/>
  <c r="E41" i="9"/>
  <c r="E47" i="9"/>
  <c r="G91" i="9"/>
  <c r="D91" i="9"/>
  <c r="D103" i="9"/>
  <c r="G103" i="9"/>
  <c r="E128" i="9"/>
  <c r="E154" i="9"/>
  <c r="E160" i="9"/>
  <c r="G176" i="9"/>
  <c r="D176" i="9"/>
  <c r="E225" i="5"/>
  <c r="I225" i="5"/>
  <c r="G225" i="5"/>
  <c r="F225" i="5"/>
  <c r="E241" i="5"/>
  <c r="I241" i="5"/>
  <c r="G241" i="5"/>
  <c r="F241" i="5"/>
  <c r="I289" i="5"/>
  <c r="F289" i="5"/>
  <c r="E289" i="5"/>
  <c r="G289" i="5"/>
  <c r="I297" i="5"/>
  <c r="E297" i="5"/>
  <c r="G297" i="5"/>
  <c r="F297" i="5"/>
  <c r="I305" i="5"/>
  <c r="F305" i="5"/>
  <c r="E305" i="5"/>
  <c r="E337" i="5"/>
  <c r="F337" i="5"/>
  <c r="I337" i="5"/>
  <c r="G337" i="5"/>
  <c r="I353" i="5"/>
  <c r="F353" i="5"/>
  <c r="E353" i="5"/>
  <c r="G353" i="5"/>
  <c r="E369" i="5"/>
  <c r="G369" i="5"/>
  <c r="I369" i="5"/>
  <c r="F369" i="5"/>
  <c r="E186" i="5"/>
  <c r="F186" i="5"/>
  <c r="I186" i="5"/>
  <c r="G186" i="5"/>
  <c r="U316" i="4"/>
  <c r="V316" i="4"/>
  <c r="G343" i="5"/>
  <c r="F343" i="5"/>
  <c r="I343" i="5"/>
  <c r="G359" i="5"/>
  <c r="F359" i="5"/>
  <c r="I359" i="5"/>
  <c r="T313" i="4"/>
  <c r="R313" i="4"/>
  <c r="S313" i="4"/>
  <c r="F220" i="5"/>
  <c r="I220" i="5"/>
  <c r="E220" i="5"/>
  <c r="G220" i="5"/>
  <c r="I248" i="5"/>
  <c r="G248" i="5"/>
  <c r="F248" i="5"/>
  <c r="E248" i="5"/>
  <c r="I258" i="5"/>
  <c r="G258" i="5"/>
  <c r="F258" i="5"/>
  <c r="E258" i="5"/>
  <c r="E278" i="5"/>
  <c r="G278" i="5"/>
  <c r="I278" i="5"/>
  <c r="F278" i="5"/>
  <c r="I296" i="5"/>
  <c r="F296" i="5"/>
  <c r="E296" i="5"/>
  <c r="I310" i="5"/>
  <c r="E310" i="5"/>
  <c r="F310" i="5"/>
  <c r="G310" i="5"/>
  <c r="F364" i="5"/>
  <c r="I364" i="5"/>
  <c r="E364" i="5"/>
  <c r="R361" i="4"/>
  <c r="S361" i="4"/>
  <c r="T243" i="4"/>
  <c r="R243" i="4"/>
  <c r="T283" i="4"/>
  <c r="R283" i="4"/>
  <c r="F307" i="5"/>
  <c r="G307" i="5"/>
  <c r="I307" i="5"/>
  <c r="S233" i="4"/>
  <c r="R233" i="4"/>
  <c r="U237" i="4"/>
  <c r="V237" i="4"/>
  <c r="E229" i="5"/>
  <c r="G229" i="5"/>
  <c r="F229" i="5"/>
  <c r="I229" i="5"/>
  <c r="E245" i="5"/>
  <c r="F245" i="5"/>
  <c r="I245" i="5"/>
  <c r="G245" i="5"/>
  <c r="E321" i="5"/>
  <c r="G321" i="5"/>
  <c r="F321" i="5"/>
  <c r="I321" i="5"/>
  <c r="E345" i="5"/>
  <c r="I345" i="5"/>
  <c r="F345" i="5"/>
  <c r="E361" i="5"/>
  <c r="F361" i="5"/>
  <c r="G361" i="5"/>
  <c r="I361" i="5"/>
  <c r="T319" i="4"/>
  <c r="T331" i="4"/>
  <c r="T339" i="4"/>
  <c r="V333" i="4"/>
  <c r="W333" i="4" s="1"/>
  <c r="X333" i="4" s="1"/>
  <c r="U268" i="4"/>
  <c r="V268" i="4"/>
  <c r="G347" i="5"/>
  <c r="F347" i="5"/>
  <c r="I347" i="5"/>
  <c r="G363" i="5"/>
  <c r="F363" i="5"/>
  <c r="I363" i="5"/>
  <c r="I238" i="5"/>
  <c r="G238" i="5"/>
  <c r="F238" i="5"/>
  <c r="E238" i="5"/>
  <c r="I250" i="5"/>
  <c r="F250" i="5"/>
  <c r="E250" i="5"/>
  <c r="G250" i="5"/>
  <c r="E266" i="5"/>
  <c r="F266" i="5"/>
  <c r="I266" i="5"/>
  <c r="G266" i="5"/>
  <c r="E282" i="5"/>
  <c r="I282" i="5"/>
  <c r="G282" i="5"/>
  <c r="F282" i="5"/>
  <c r="E300" i="5"/>
  <c r="I300" i="5"/>
  <c r="F300" i="5"/>
  <c r="I314" i="5"/>
  <c r="E314" i="5"/>
  <c r="G314" i="5"/>
  <c r="F314" i="5"/>
  <c r="R346" i="4"/>
  <c r="S346" i="4"/>
  <c r="U309" i="4"/>
  <c r="V309" i="4"/>
  <c r="S367" i="4"/>
  <c r="S253" i="4"/>
  <c r="U253" i="4" s="1"/>
  <c r="S257" i="4"/>
  <c r="U257" i="4" s="1"/>
  <c r="T271" i="4"/>
  <c r="S291" i="4"/>
  <c r="S283" i="4"/>
  <c r="S287" i="4"/>
  <c r="T315" i="4"/>
  <c r="G251" i="5"/>
  <c r="F251" i="5"/>
  <c r="I251" i="5"/>
  <c r="G255" i="5"/>
  <c r="F255" i="5"/>
  <c r="G263" i="5"/>
  <c r="I263" i="5"/>
  <c r="F263" i="5"/>
  <c r="E271" i="5"/>
  <c r="G271" i="5"/>
  <c r="F271" i="5"/>
  <c r="F287" i="5"/>
  <c r="G287" i="5"/>
  <c r="G295" i="5"/>
  <c r="F295" i="5"/>
  <c r="E295" i="5"/>
  <c r="E307" i="5"/>
  <c r="F315" i="5"/>
  <c r="G315" i="5"/>
  <c r="I315" i="5"/>
  <c r="E347" i="5"/>
  <c r="S229" i="4"/>
  <c r="R229" i="4"/>
  <c r="T233" i="4"/>
  <c r="S279" i="4"/>
  <c r="S355" i="4"/>
  <c r="R355" i="4"/>
  <c r="E233" i="5"/>
  <c r="F233" i="5"/>
  <c r="G233" i="5"/>
  <c r="I233" i="5"/>
  <c r="G249" i="5"/>
  <c r="F249" i="5"/>
  <c r="I249" i="5"/>
  <c r="E249" i="5"/>
  <c r="I293" i="5"/>
  <c r="F293" i="5"/>
  <c r="E293" i="5"/>
  <c r="I301" i="5"/>
  <c r="E301" i="5"/>
  <c r="F301" i="5"/>
  <c r="E309" i="5"/>
  <c r="I309" i="5"/>
  <c r="G309" i="5"/>
  <c r="F309" i="5"/>
  <c r="I325" i="5"/>
  <c r="E325" i="5"/>
  <c r="F325" i="5"/>
  <c r="T264" i="4"/>
  <c r="T256" i="4"/>
  <c r="T230" i="4"/>
  <c r="S202" i="4"/>
  <c r="U202" i="4" s="1"/>
  <c r="T186" i="4"/>
  <c r="T191" i="4"/>
  <c r="V191" i="4" s="1"/>
  <c r="W191" i="4" s="1"/>
  <c r="X191" i="4" s="1"/>
  <c r="S297" i="4"/>
  <c r="R297" i="4"/>
  <c r="R372" i="4"/>
  <c r="S372" i="4"/>
  <c r="T372" i="4"/>
  <c r="G335" i="5"/>
  <c r="F335" i="5"/>
  <c r="I335" i="5"/>
  <c r="G351" i="5"/>
  <c r="F351" i="5"/>
  <c r="I351" i="5"/>
  <c r="G367" i="5"/>
  <c r="F367" i="5"/>
  <c r="I367" i="5"/>
  <c r="I242" i="5"/>
  <c r="E242" i="5"/>
  <c r="G242" i="5"/>
  <c r="F242" i="5"/>
  <c r="E252" i="5"/>
  <c r="G252" i="5"/>
  <c r="I252" i="5"/>
  <c r="I270" i="5"/>
  <c r="E270" i="5"/>
  <c r="G270" i="5"/>
  <c r="F270" i="5"/>
  <c r="E286" i="5"/>
  <c r="F286" i="5"/>
  <c r="I286" i="5"/>
  <c r="G286" i="5"/>
  <c r="I304" i="5"/>
  <c r="F304" i="5"/>
  <c r="E304" i="5"/>
  <c r="I316" i="5"/>
  <c r="F316" i="5"/>
  <c r="E316" i="5"/>
  <c r="R362" i="4"/>
  <c r="T362" i="4"/>
  <c r="S362" i="4"/>
  <c r="S365" i="4"/>
  <c r="U365" i="4" s="1"/>
  <c r="S371" i="4"/>
  <c r="U371" i="4" s="1"/>
  <c r="S289" i="4"/>
  <c r="R289" i="4"/>
  <c r="T291" i="4"/>
  <c r="S295" i="4"/>
  <c r="S265" i="4"/>
  <c r="T285" i="4"/>
  <c r="T287" i="4"/>
  <c r="F252" i="5"/>
  <c r="G275" i="5"/>
  <c r="F275" i="5"/>
  <c r="I281" i="5"/>
  <c r="F281" i="5"/>
  <c r="E281" i="5"/>
  <c r="G303" i="5"/>
  <c r="F303" i="5"/>
  <c r="I329" i="5"/>
  <c r="E329" i="5"/>
  <c r="E359" i="5"/>
  <c r="S235" i="4"/>
  <c r="R277" i="4"/>
  <c r="S277" i="4"/>
  <c r="T279" i="4"/>
  <c r="W258" i="4"/>
  <c r="X258" i="4" s="1"/>
  <c r="Y258" i="4" s="1"/>
  <c r="W290" i="4"/>
  <c r="X290" i="4" s="1"/>
  <c r="E221" i="5"/>
  <c r="G221" i="5"/>
  <c r="F221" i="5"/>
  <c r="I221" i="5"/>
  <c r="E237" i="5"/>
  <c r="G237" i="5"/>
  <c r="F237" i="5"/>
  <c r="I237" i="5"/>
  <c r="I285" i="5"/>
  <c r="E285" i="5"/>
  <c r="G285" i="5"/>
  <c r="F285" i="5"/>
  <c r="E313" i="5"/>
  <c r="G313" i="5"/>
  <c r="I313" i="5"/>
  <c r="F313" i="5"/>
  <c r="G333" i="5"/>
  <c r="E333" i="5"/>
  <c r="I333" i="5"/>
  <c r="F333" i="5"/>
  <c r="I349" i="5"/>
  <c r="F349" i="5"/>
  <c r="G349" i="5"/>
  <c r="E349" i="5"/>
  <c r="E365" i="5"/>
  <c r="F365" i="5"/>
  <c r="I365" i="5"/>
  <c r="G365" i="5"/>
  <c r="T299" i="4"/>
  <c r="T327" i="4"/>
  <c r="T323" i="4"/>
  <c r="V323" i="4" s="1"/>
  <c r="T363" i="4"/>
  <c r="U332" i="4"/>
  <c r="V332" i="4"/>
  <c r="G339" i="5"/>
  <c r="F339" i="5"/>
  <c r="I339" i="5"/>
  <c r="G355" i="5"/>
  <c r="F355" i="5"/>
  <c r="I355" i="5"/>
  <c r="F371" i="5"/>
  <c r="I371" i="5"/>
  <c r="G371" i="5"/>
  <c r="I218" i="5"/>
  <c r="F218" i="5"/>
  <c r="E218" i="5"/>
  <c r="G218" i="5"/>
  <c r="I246" i="5"/>
  <c r="G246" i="5"/>
  <c r="E246" i="5"/>
  <c r="F246" i="5"/>
  <c r="I254" i="5"/>
  <c r="G254" i="5"/>
  <c r="E254" i="5"/>
  <c r="F254" i="5"/>
  <c r="E274" i="5"/>
  <c r="I274" i="5"/>
  <c r="G274" i="5"/>
  <c r="F274" i="5"/>
  <c r="E292" i="5"/>
  <c r="F292" i="5"/>
  <c r="I292" i="5"/>
  <c r="E308" i="5"/>
  <c r="F308" i="5"/>
  <c r="I308" i="5"/>
  <c r="E348" i="5"/>
  <c r="I348" i="5"/>
  <c r="T361" i="4"/>
  <c r="R248" i="4"/>
  <c r="S248" i="4"/>
  <c r="T248" i="4"/>
  <c r="S243" i="4"/>
  <c r="U373" i="4"/>
  <c r="R293" i="4"/>
  <c r="S293" i="4"/>
  <c r="T265" i="4"/>
  <c r="S285" i="4"/>
  <c r="R285" i="4"/>
  <c r="E257" i="5"/>
  <c r="I257" i="5"/>
  <c r="F257" i="5"/>
  <c r="G267" i="5"/>
  <c r="I267" i="5"/>
  <c r="F267" i="5"/>
  <c r="E291" i="5"/>
  <c r="F291" i="5"/>
  <c r="G291" i="5"/>
  <c r="G301" i="5"/>
  <c r="G305" i="5"/>
  <c r="E343" i="5"/>
  <c r="E351" i="5"/>
  <c r="E363" i="5"/>
  <c r="R235" i="4"/>
  <c r="T235" i="4"/>
  <c r="S281" i="4"/>
  <c r="R281" i="4"/>
  <c r="S375" i="4"/>
  <c r="U375" i="4" s="1"/>
  <c r="I22" i="11"/>
  <c r="U209" i="4"/>
  <c r="V209" i="4"/>
  <c r="S206" i="4"/>
  <c r="U206" i="4" s="1"/>
  <c r="L29" i="11"/>
  <c r="N29" i="11" s="1"/>
  <c r="E8" i="9"/>
  <c r="D8" i="9"/>
  <c r="G8" i="9"/>
  <c r="E193" i="5"/>
  <c r="G193" i="5"/>
  <c r="I193" i="5"/>
  <c r="F193" i="5"/>
  <c r="E201" i="5"/>
  <c r="G201" i="5"/>
  <c r="I201" i="5"/>
  <c r="F201" i="5"/>
  <c r="E209" i="5"/>
  <c r="I209" i="5"/>
  <c r="G209" i="5"/>
  <c r="F209" i="5"/>
  <c r="E217" i="5"/>
  <c r="I217" i="5"/>
  <c r="F217" i="5"/>
  <c r="I198" i="5"/>
  <c r="F198" i="5"/>
  <c r="G198" i="5"/>
  <c r="E198" i="5"/>
  <c r="I204" i="5"/>
  <c r="G204" i="5"/>
  <c r="F204" i="5"/>
  <c r="E204" i="5"/>
  <c r="I214" i="5"/>
  <c r="G214" i="5"/>
  <c r="F214" i="5"/>
  <c r="E214" i="5"/>
  <c r="U200" i="4"/>
  <c r="V200" i="4"/>
  <c r="V211" i="4"/>
  <c r="U211" i="4"/>
  <c r="G187" i="5"/>
  <c r="F187" i="5"/>
  <c r="E187" i="5"/>
  <c r="I187" i="5"/>
  <c r="E203" i="5"/>
  <c r="I203" i="5"/>
  <c r="F203" i="5"/>
  <c r="G217" i="5"/>
  <c r="E189" i="5"/>
  <c r="G189" i="5"/>
  <c r="F189" i="5"/>
  <c r="I189" i="5"/>
  <c r="E197" i="5"/>
  <c r="F197" i="5"/>
  <c r="I197" i="5"/>
  <c r="E205" i="5"/>
  <c r="G205" i="5"/>
  <c r="F205" i="5"/>
  <c r="I205" i="5"/>
  <c r="E213" i="5"/>
  <c r="G213" i="5"/>
  <c r="F213" i="5"/>
  <c r="I213" i="5"/>
  <c r="I194" i="5"/>
  <c r="G194" i="5"/>
  <c r="F194" i="5"/>
  <c r="E194" i="5"/>
  <c r="I202" i="5"/>
  <c r="G202" i="5"/>
  <c r="F202" i="5"/>
  <c r="E202" i="5"/>
  <c r="E212" i="5"/>
  <c r="I212" i="5"/>
  <c r="F212" i="5"/>
  <c r="G212" i="5"/>
  <c r="E216" i="5"/>
  <c r="I216" i="5"/>
  <c r="F216" i="5"/>
  <c r="G216" i="5"/>
  <c r="U192" i="4"/>
  <c r="V192" i="4"/>
  <c r="V195" i="4"/>
  <c r="U195" i="4"/>
  <c r="U199" i="4"/>
  <c r="V201" i="4"/>
  <c r="U201" i="4"/>
  <c r="E191" i="5"/>
  <c r="F191" i="5"/>
  <c r="I191" i="5"/>
  <c r="G191" i="5"/>
  <c r="I192" i="5"/>
  <c r="G192" i="5"/>
  <c r="E192" i="5"/>
  <c r="E200" i="5"/>
  <c r="I200" i="5"/>
  <c r="G200" i="5"/>
  <c r="G203" i="5"/>
  <c r="F207" i="5"/>
  <c r="E207" i="5"/>
  <c r="V187" i="4"/>
  <c r="V203" i="4"/>
  <c r="U203" i="4"/>
  <c r="U205" i="4"/>
  <c r="V205" i="4"/>
  <c r="V213" i="4"/>
  <c r="W213" i="4" s="1"/>
  <c r="X213" i="4" s="1"/>
  <c r="U215" i="4"/>
  <c r="J66" i="11"/>
  <c r="K66" i="11" s="1"/>
  <c r="M66" i="11" s="1"/>
  <c r="J27" i="11"/>
  <c r="L27" i="11" s="1"/>
  <c r="N27" i="11" s="1"/>
  <c r="I78" i="11"/>
  <c r="J78" i="11"/>
  <c r="J133" i="11"/>
  <c r="I133" i="11"/>
  <c r="J126" i="11"/>
  <c r="I126" i="11"/>
  <c r="J68" i="11"/>
  <c r="I68" i="11"/>
  <c r="I39" i="11"/>
  <c r="J39" i="11"/>
  <c r="J115" i="11"/>
  <c r="L115" i="11" s="1"/>
  <c r="N115" i="11" s="1"/>
  <c r="J74" i="11"/>
  <c r="I74" i="11"/>
  <c r="I188" i="11"/>
  <c r="J188" i="11"/>
  <c r="I31" i="11"/>
  <c r="J31" i="11"/>
  <c r="I176" i="11"/>
  <c r="I37" i="11"/>
  <c r="U384" i="4"/>
  <c r="S345" i="4"/>
  <c r="R345" i="4"/>
  <c r="V329" i="4"/>
  <c r="U329" i="4"/>
  <c r="U220" i="4"/>
  <c r="V220" i="4"/>
  <c r="R216" i="4"/>
  <c r="T216" i="4"/>
  <c r="R204" i="4"/>
  <c r="S204" i="4"/>
  <c r="R196" i="4"/>
  <c r="S196" i="4"/>
  <c r="R188" i="4"/>
  <c r="S188" i="4"/>
  <c r="V376" i="4"/>
  <c r="U376" i="4"/>
  <c r="T381" i="4"/>
  <c r="S381" i="4"/>
  <c r="R232" i="4"/>
  <c r="S232" i="4"/>
  <c r="R328" i="4"/>
  <c r="S328" i="4"/>
  <c r="R320" i="4"/>
  <c r="S320" i="4"/>
  <c r="U300" i="4"/>
  <c r="V300" i="4"/>
  <c r="R296" i="4"/>
  <c r="S296" i="4"/>
  <c r="U284" i="4"/>
  <c r="V284" i="4"/>
  <c r="R280" i="4"/>
  <c r="S280" i="4"/>
  <c r="T240" i="4"/>
  <c r="R240" i="4"/>
  <c r="R210" i="4"/>
  <c r="T210" i="4"/>
  <c r="U198" i="4"/>
  <c r="V198" i="4"/>
  <c r="S194" i="4"/>
  <c r="S331" i="4"/>
  <c r="T345" i="4"/>
  <c r="V336" i="4"/>
  <c r="W336" i="4" s="1"/>
  <c r="X336" i="4" s="1"/>
  <c r="V352" i="4"/>
  <c r="W352" i="4" s="1"/>
  <c r="X352" i="4" s="1"/>
  <c r="Y352" i="4" s="1"/>
  <c r="AK352" i="4" s="1"/>
  <c r="W377" i="4"/>
  <c r="X377" i="4" s="1"/>
  <c r="Y377" i="4" s="1"/>
  <c r="W223" i="4"/>
  <c r="X223" i="4" s="1"/>
  <c r="Y223" i="4" s="1"/>
  <c r="W270" i="4"/>
  <c r="X270" i="4" s="1"/>
  <c r="Y270" i="4" s="1"/>
  <c r="W334" i="4"/>
  <c r="X334" i="4" s="1"/>
  <c r="R299" i="4"/>
  <c r="S299" i="4"/>
  <c r="R319" i="4"/>
  <c r="S319" i="4"/>
  <c r="R327" i="4"/>
  <c r="S327" i="4"/>
  <c r="V343" i="4"/>
  <c r="U343" i="4"/>
  <c r="U347" i="4"/>
  <c r="V347" i="4"/>
  <c r="V357" i="4"/>
  <c r="U357" i="4"/>
  <c r="S353" i="4"/>
  <c r="R353" i="4"/>
  <c r="U323" i="4"/>
  <c r="S339" i="4"/>
  <c r="S212" i="4"/>
  <c r="T212" i="4"/>
  <c r="T204" i="4"/>
  <c r="T196" i="4"/>
  <c r="T188" i="4"/>
  <c r="T360" i="4"/>
  <c r="R360" i="4"/>
  <c r="T232" i="4"/>
  <c r="T328" i="4"/>
  <c r="V324" i="4"/>
  <c r="W324" i="4" s="1"/>
  <c r="T320" i="4"/>
  <c r="V308" i="4"/>
  <c r="W308" i="4" s="1"/>
  <c r="X308" i="4" s="1"/>
  <c r="T296" i="4"/>
  <c r="V292" i="4"/>
  <c r="W292" i="4" s="1"/>
  <c r="T280" i="4"/>
  <c r="R272" i="4"/>
  <c r="S272" i="4"/>
  <c r="R264" i="4"/>
  <c r="S264" i="4"/>
  <c r="R256" i="4"/>
  <c r="S256" i="4"/>
  <c r="S240" i="4"/>
  <c r="R230" i="4"/>
  <c r="S230" i="4"/>
  <c r="S210" i="4"/>
  <c r="T202" i="4"/>
  <c r="T194" i="4"/>
  <c r="R186" i="4"/>
  <c r="S186" i="4"/>
  <c r="U374" i="4"/>
  <c r="V374" i="4"/>
  <c r="U366" i="4"/>
  <c r="V366" i="4"/>
  <c r="U358" i="4"/>
  <c r="V358" i="4"/>
  <c r="S363" i="4"/>
  <c r="V341" i="4"/>
  <c r="U341" i="4"/>
  <c r="S216" i="4"/>
  <c r="D25" i="9"/>
  <c r="E25" i="9"/>
  <c r="K25" i="11"/>
  <c r="M25" i="11" s="1"/>
  <c r="I25" i="11"/>
  <c r="G25" i="9"/>
  <c r="J208" i="11"/>
  <c r="I208" i="11"/>
  <c r="J207" i="11"/>
  <c r="I207" i="11"/>
  <c r="J165" i="11"/>
  <c r="K165" i="11" s="1"/>
  <c r="M165" i="11" s="1"/>
  <c r="G30" i="9"/>
  <c r="D30" i="9"/>
  <c r="G68" i="9"/>
  <c r="D68" i="9"/>
  <c r="I92" i="11"/>
  <c r="J92" i="11"/>
  <c r="J35" i="11"/>
  <c r="I35" i="11"/>
  <c r="F63" i="11"/>
  <c r="H63" i="11"/>
  <c r="D52" i="9"/>
  <c r="G106" i="9"/>
  <c r="K112" i="11"/>
  <c r="M112" i="11" s="1"/>
  <c r="L112" i="11"/>
  <c r="N112" i="11" s="1"/>
  <c r="G131" i="9"/>
  <c r="D131" i="9"/>
  <c r="D151" i="9"/>
  <c r="G151" i="9"/>
  <c r="D175" i="9"/>
  <c r="G175" i="9"/>
  <c r="F179" i="11"/>
  <c r="H179" i="11"/>
  <c r="L176" i="11"/>
  <c r="N176" i="11" s="1"/>
  <c r="K176" i="11"/>
  <c r="M176" i="11" s="1"/>
  <c r="E63" i="11"/>
  <c r="J167" i="11"/>
  <c r="L167" i="11" s="1"/>
  <c r="N167" i="11" s="1"/>
  <c r="J152" i="11"/>
  <c r="K152" i="11" s="1"/>
  <c r="M152" i="11" s="1"/>
  <c r="I58" i="11"/>
  <c r="K199" i="11"/>
  <c r="M199" i="11" s="1"/>
  <c r="J76" i="11"/>
  <c r="K76" i="11" s="1"/>
  <c r="M76" i="11" s="1"/>
  <c r="D106" i="9"/>
  <c r="I199" i="11"/>
  <c r="J56" i="11"/>
  <c r="I56" i="11"/>
  <c r="L30" i="11"/>
  <c r="N30" i="11" s="1"/>
  <c r="D26" i="9"/>
  <c r="G26" i="9"/>
  <c r="G36" i="9"/>
  <c r="D36" i="9"/>
  <c r="G46" i="9"/>
  <c r="D46" i="9"/>
  <c r="G62" i="9"/>
  <c r="D62" i="9"/>
  <c r="G100" i="9"/>
  <c r="D100" i="9"/>
  <c r="G110" i="9"/>
  <c r="D110" i="9"/>
  <c r="I136" i="11"/>
  <c r="J136" i="11"/>
  <c r="F53" i="11"/>
  <c r="E53" i="11"/>
  <c r="H53" i="11"/>
  <c r="L96" i="11"/>
  <c r="N96" i="11" s="1"/>
  <c r="K96" i="11"/>
  <c r="M96" i="11" s="1"/>
  <c r="J22" i="11"/>
  <c r="K135" i="11"/>
  <c r="M135" i="11" s="1"/>
  <c r="L135" i="11"/>
  <c r="N135" i="11" s="1"/>
  <c r="G78" i="9"/>
  <c r="D78" i="9"/>
  <c r="L193" i="11"/>
  <c r="N193" i="11" s="1"/>
  <c r="K193" i="11"/>
  <c r="M193" i="11" s="1"/>
  <c r="G94" i="9"/>
  <c r="D94" i="9"/>
  <c r="D163" i="9"/>
  <c r="G163" i="9"/>
  <c r="G183" i="9"/>
  <c r="D183" i="9"/>
  <c r="J123" i="11"/>
  <c r="I123" i="11"/>
  <c r="J51" i="11"/>
  <c r="K51" i="11" s="1"/>
  <c r="M51" i="11" s="1"/>
  <c r="I182" i="11"/>
  <c r="J182" i="11"/>
  <c r="I135" i="11"/>
  <c r="D6" i="9"/>
  <c r="G6" i="9"/>
  <c r="E30" i="9"/>
  <c r="E68" i="9"/>
  <c r="E78" i="9"/>
  <c r="G139" i="9"/>
  <c r="D139" i="9"/>
  <c r="D159" i="9"/>
  <c r="G159" i="9"/>
  <c r="G167" i="9"/>
  <c r="D167" i="9"/>
  <c r="D179" i="9"/>
  <c r="G179" i="9"/>
  <c r="G195" i="9"/>
  <c r="D195" i="9"/>
  <c r="E42" i="11"/>
  <c r="F42" i="11"/>
  <c r="H42" i="11"/>
  <c r="I160" i="11"/>
  <c r="J160" i="11"/>
  <c r="L50" i="11"/>
  <c r="N50" i="11" s="1"/>
  <c r="K50" i="11"/>
  <c r="M50" i="11" s="1"/>
  <c r="I90" i="11"/>
  <c r="J90" i="11"/>
  <c r="K167" i="11"/>
  <c r="M167" i="11" s="1"/>
  <c r="K178" i="11"/>
  <c r="M178" i="11" s="1"/>
  <c r="L178" i="11"/>
  <c r="N178" i="11" s="1"/>
  <c r="J36" i="11"/>
  <c r="I36" i="11"/>
  <c r="J129" i="11"/>
  <c r="I129" i="11"/>
  <c r="I171" i="11"/>
  <c r="J171" i="11"/>
  <c r="I205" i="11"/>
  <c r="J205" i="11"/>
  <c r="L165" i="11"/>
  <c r="N165" i="11" s="1"/>
  <c r="J118" i="11"/>
  <c r="I118" i="11"/>
  <c r="J158" i="11"/>
  <c r="I158" i="11"/>
  <c r="J173" i="11"/>
  <c r="I173" i="11"/>
  <c r="G56" i="9"/>
  <c r="D56" i="9"/>
  <c r="G64" i="9"/>
  <c r="D64" i="9"/>
  <c r="D104" i="9"/>
  <c r="G104" i="9"/>
  <c r="D118" i="9"/>
  <c r="G118" i="9"/>
  <c r="G173" i="9"/>
  <c r="D173" i="9"/>
  <c r="G201" i="9"/>
  <c r="D201" i="9"/>
  <c r="J198" i="11"/>
  <c r="I198" i="11"/>
  <c r="I206" i="11"/>
  <c r="J206" i="11"/>
  <c r="I106" i="11"/>
  <c r="J106" i="11"/>
  <c r="I156" i="11"/>
  <c r="J156" i="11"/>
  <c r="I46" i="11"/>
  <c r="J46" i="11"/>
  <c r="J73" i="11"/>
  <c r="I73" i="11"/>
  <c r="J138" i="11"/>
  <c r="I138" i="11"/>
  <c r="J190" i="11"/>
  <c r="I190" i="11"/>
  <c r="I62" i="11"/>
  <c r="L101" i="11"/>
  <c r="N101" i="11" s="1"/>
  <c r="K101" i="11"/>
  <c r="M101" i="11" s="1"/>
  <c r="I125" i="11"/>
  <c r="J125" i="11"/>
  <c r="J134" i="11"/>
  <c r="I134" i="11"/>
  <c r="I154" i="11"/>
  <c r="J154" i="11"/>
  <c r="J185" i="11"/>
  <c r="I185" i="11"/>
  <c r="G70" i="9"/>
  <c r="D70" i="9"/>
  <c r="E104" i="9"/>
  <c r="J142" i="11"/>
  <c r="I142" i="11"/>
  <c r="I202" i="11"/>
  <c r="J202" i="11"/>
  <c r="J102" i="11"/>
  <c r="I102" i="11"/>
  <c r="I119" i="11"/>
  <c r="J119" i="11"/>
  <c r="J164" i="11"/>
  <c r="I164" i="11"/>
  <c r="I197" i="11"/>
  <c r="J197" i="11"/>
  <c r="J71" i="11"/>
  <c r="I88" i="11"/>
  <c r="J88" i="11"/>
  <c r="J98" i="11"/>
  <c r="I98" i="11"/>
  <c r="J128" i="11"/>
  <c r="I128" i="11"/>
  <c r="J143" i="11"/>
  <c r="I143" i="11"/>
  <c r="L41" i="11"/>
  <c r="N41" i="11" s="1"/>
  <c r="G32" i="9"/>
  <c r="D32" i="9"/>
  <c r="D88" i="9"/>
  <c r="G88" i="9"/>
  <c r="G112" i="9"/>
  <c r="D112" i="9"/>
  <c r="G165" i="9"/>
  <c r="D165" i="9"/>
  <c r="G187" i="9"/>
  <c r="D187" i="9"/>
  <c r="I11" i="11"/>
  <c r="J93" i="11"/>
  <c r="I93" i="11"/>
  <c r="J105" i="11"/>
  <c r="I105" i="11"/>
  <c r="I163" i="11"/>
  <c r="J163" i="11"/>
  <c r="K84" i="11"/>
  <c r="M84" i="11" s="1"/>
  <c r="K184" i="11"/>
  <c r="M184" i="11" s="1"/>
  <c r="L184" i="11"/>
  <c r="N184" i="11" s="1"/>
  <c r="I65" i="11"/>
  <c r="J65" i="11"/>
  <c r="I146" i="11"/>
  <c r="J146" i="11"/>
  <c r="D42" i="9"/>
  <c r="G42" i="9"/>
  <c r="E56" i="9"/>
  <c r="I97" i="11"/>
  <c r="J97" i="11"/>
  <c r="I148" i="11"/>
  <c r="J148" i="11"/>
  <c r="J191" i="11"/>
  <c r="I191" i="11"/>
  <c r="I204" i="11"/>
  <c r="J204" i="11"/>
  <c r="J85" i="11"/>
  <c r="I85" i="11"/>
  <c r="I192" i="11"/>
  <c r="J192" i="11"/>
  <c r="K26" i="11"/>
  <c r="M26" i="11" s="1"/>
  <c r="L26" i="11"/>
  <c r="N26" i="11" s="1"/>
  <c r="G157" i="9"/>
  <c r="D157" i="9"/>
  <c r="G181" i="9"/>
  <c r="D181" i="9"/>
  <c r="L103" i="11"/>
  <c r="N103" i="11" s="1"/>
  <c r="K103" i="11"/>
  <c r="M103" i="11" s="1"/>
  <c r="I178" i="11"/>
  <c r="I40" i="11"/>
  <c r="J40" i="11"/>
  <c r="I113" i="11"/>
  <c r="J113" i="11"/>
  <c r="I141" i="11"/>
  <c r="J141" i="11"/>
  <c r="I86" i="11"/>
  <c r="J86" i="11"/>
  <c r="I159" i="11"/>
  <c r="J159" i="11"/>
  <c r="K130" i="11"/>
  <c r="M130" i="11" s="1"/>
  <c r="L130" i="11"/>
  <c r="N130" i="11" s="1"/>
  <c r="J69" i="11"/>
  <c r="I69" i="11"/>
  <c r="J108" i="11"/>
  <c r="I108" i="11"/>
  <c r="I120" i="11"/>
  <c r="J120" i="11"/>
  <c r="J150" i="11"/>
  <c r="I150" i="11"/>
  <c r="J166" i="11"/>
  <c r="I166" i="11"/>
  <c r="I189" i="11"/>
  <c r="J189" i="11"/>
  <c r="L149" i="11"/>
  <c r="N149" i="11" s="1"/>
  <c r="K149" i="11"/>
  <c r="M149" i="11" s="1"/>
  <c r="G38" i="9"/>
  <c r="D38" i="9"/>
  <c r="D135" i="9"/>
  <c r="G135" i="9"/>
  <c r="D24" i="9"/>
  <c r="G124" i="9"/>
  <c r="I75" i="11"/>
  <c r="J75" i="11"/>
  <c r="I139" i="11"/>
  <c r="J139" i="11"/>
  <c r="J161" i="11"/>
  <c r="I161" i="11"/>
  <c r="I180" i="11"/>
  <c r="J180" i="11"/>
  <c r="J48" i="11"/>
  <c r="I48" i="11"/>
  <c r="I67" i="11"/>
  <c r="J67" i="11"/>
  <c r="I87" i="11"/>
  <c r="J87" i="11"/>
  <c r="I110" i="11"/>
  <c r="J110" i="11"/>
  <c r="J122" i="11"/>
  <c r="I122" i="11"/>
  <c r="I145" i="11"/>
  <c r="J145" i="11"/>
  <c r="J168" i="11"/>
  <c r="I168" i="11"/>
  <c r="J183" i="11"/>
  <c r="I183" i="11"/>
  <c r="I201" i="11"/>
  <c r="J201" i="11"/>
  <c r="J196" i="11"/>
  <c r="I196" i="11"/>
  <c r="L47" i="11"/>
  <c r="N47" i="11" s="1"/>
  <c r="K47" i="11"/>
  <c r="M47" i="11" s="1"/>
  <c r="L117" i="11"/>
  <c r="N117" i="11" s="1"/>
  <c r="I57" i="11"/>
  <c r="J57" i="11"/>
  <c r="I61" i="11"/>
  <c r="J61" i="11"/>
  <c r="L66" i="11"/>
  <c r="N66" i="11" s="1"/>
  <c r="I79" i="11"/>
  <c r="J79" i="11"/>
  <c r="I82" i="11"/>
  <c r="J82" i="11"/>
  <c r="I94" i="11"/>
  <c r="J94" i="11"/>
  <c r="I100" i="11"/>
  <c r="J100" i="11"/>
  <c r="J104" i="11"/>
  <c r="I104" i="11"/>
  <c r="J155" i="11"/>
  <c r="I155" i="11"/>
  <c r="I170" i="11"/>
  <c r="J170" i="11"/>
  <c r="K174" i="11"/>
  <c r="M174" i="11" s="1"/>
  <c r="J177" i="11"/>
  <c r="I177" i="11"/>
  <c r="I181" i="11"/>
  <c r="J181" i="11"/>
  <c r="J203" i="11"/>
  <c r="I203" i="11"/>
  <c r="G40" i="9"/>
  <c r="D40" i="9"/>
  <c r="G48" i="9"/>
  <c r="D48" i="9"/>
  <c r="D72" i="9"/>
  <c r="G72" i="9"/>
  <c r="G80" i="9"/>
  <c r="D80" i="9"/>
  <c r="G86" i="9"/>
  <c r="D86" i="9"/>
  <c r="D120" i="9"/>
  <c r="G120" i="9"/>
  <c r="D127" i="9"/>
  <c r="G127" i="9"/>
  <c r="D161" i="9"/>
  <c r="G161" i="9"/>
  <c r="D169" i="9"/>
  <c r="G169" i="9"/>
  <c r="D177" i="9"/>
  <c r="G177" i="9"/>
  <c r="D189" i="9"/>
  <c r="G189" i="9"/>
  <c r="D193" i="9"/>
  <c r="G193" i="9"/>
  <c r="D205" i="9"/>
  <c r="G205" i="9"/>
  <c r="K140" i="11"/>
  <c r="M140" i="11" s="1"/>
  <c r="L140" i="11"/>
  <c r="N140" i="11" s="1"/>
  <c r="J43" i="11"/>
  <c r="J147" i="11"/>
  <c r="D124" i="9"/>
  <c r="I81" i="11"/>
  <c r="J81" i="11"/>
  <c r="J127" i="11"/>
  <c r="I127" i="11"/>
  <c r="J194" i="11"/>
  <c r="I194" i="11"/>
  <c r="J70" i="11"/>
  <c r="I70" i="11"/>
  <c r="J99" i="11"/>
  <c r="I99" i="11"/>
  <c r="J175" i="11"/>
  <c r="I175" i="11"/>
  <c r="I187" i="11"/>
  <c r="J187" i="11"/>
  <c r="I77" i="11"/>
  <c r="J77" i="11"/>
  <c r="J109" i="11"/>
  <c r="I109" i="11"/>
  <c r="J144" i="11"/>
  <c r="I144" i="11"/>
  <c r="I186" i="11"/>
  <c r="J186" i="11"/>
  <c r="J200" i="11"/>
  <c r="I200" i="11"/>
  <c r="L152" i="11"/>
  <c r="N152" i="11" s="1"/>
  <c r="L172" i="11"/>
  <c r="N172" i="11" s="1"/>
  <c r="K172" i="11"/>
  <c r="M172" i="11" s="1"/>
  <c r="F44" i="11"/>
  <c r="E44" i="11"/>
  <c r="H44" i="11"/>
  <c r="I52" i="11"/>
  <c r="J52" i="11"/>
  <c r="I72" i="11"/>
  <c r="J72" i="11"/>
  <c r="J91" i="11"/>
  <c r="I91" i="11"/>
  <c r="I95" i="11"/>
  <c r="J95" i="11"/>
  <c r="J111" i="11"/>
  <c r="I111" i="11"/>
  <c r="I114" i="11"/>
  <c r="J114" i="11"/>
  <c r="I131" i="11"/>
  <c r="J131" i="11"/>
  <c r="I137" i="11"/>
  <c r="J137" i="11"/>
  <c r="J151" i="11"/>
  <c r="I151" i="11"/>
  <c r="I162" i="11"/>
  <c r="J162" i="11"/>
  <c r="I195" i="11"/>
  <c r="J195" i="11"/>
  <c r="G28" i="9"/>
  <c r="D28" i="9"/>
  <c r="E32" i="9"/>
  <c r="E40" i="9"/>
  <c r="G54" i="9"/>
  <c r="D54" i="9"/>
  <c r="D58" i="9"/>
  <c r="G58" i="9"/>
  <c r="E64" i="9"/>
  <c r="E72" i="9"/>
  <c r="E88" i="9"/>
  <c r="D102" i="9"/>
  <c r="G102" i="9"/>
  <c r="E112" i="9"/>
  <c r="E118" i="9"/>
  <c r="E127" i="9"/>
  <c r="D143" i="9"/>
  <c r="G143" i="9"/>
  <c r="E157" i="9"/>
  <c r="E165" i="9"/>
  <c r="E173" i="9"/>
  <c r="E181" i="9"/>
  <c r="E187" i="9"/>
  <c r="E201" i="9"/>
  <c r="L83" i="11"/>
  <c r="N83" i="11" s="1"/>
  <c r="K83" i="11"/>
  <c r="M83" i="11" s="1"/>
  <c r="L49" i="11"/>
  <c r="N49" i="11" s="1"/>
  <c r="K49" i="11"/>
  <c r="M49" i="11" s="1"/>
  <c r="L64" i="11"/>
  <c r="N64" i="11" s="1"/>
  <c r="I234" i="5"/>
  <c r="E234" i="5"/>
  <c r="G234" i="5"/>
  <c r="F234" i="5"/>
  <c r="G336" i="5"/>
  <c r="F336" i="5"/>
  <c r="I336" i="5"/>
  <c r="F368" i="5"/>
  <c r="E368" i="5"/>
  <c r="G368" i="5"/>
  <c r="G208" i="5"/>
  <c r="F208" i="5"/>
  <c r="I208" i="5"/>
  <c r="F256" i="5"/>
  <c r="G256" i="5"/>
  <c r="I256" i="5"/>
  <c r="F264" i="5"/>
  <c r="I264" i="5"/>
  <c r="G264" i="5"/>
  <c r="G324" i="5"/>
  <c r="E324" i="5"/>
  <c r="F324" i="5"/>
  <c r="X344" i="4"/>
  <c r="Y344" i="4" s="1"/>
  <c r="AE344" i="4" s="1"/>
  <c r="W306" i="4"/>
  <c r="E356" i="5"/>
  <c r="F356" i="5"/>
  <c r="G356" i="5"/>
  <c r="I226" i="5"/>
  <c r="G226" i="5"/>
  <c r="F226" i="5"/>
  <c r="E226" i="5"/>
  <c r="F244" i="5"/>
  <c r="I244" i="5"/>
  <c r="G244" i="5"/>
  <c r="I332" i="5"/>
  <c r="F332" i="5"/>
  <c r="G332" i="5"/>
  <c r="F340" i="5"/>
  <c r="G340" i="5"/>
  <c r="E340" i="5"/>
  <c r="G352" i="5"/>
  <c r="E352" i="5"/>
  <c r="F352" i="5"/>
  <c r="G360" i="5"/>
  <c r="F360" i="5"/>
  <c r="E360" i="5"/>
  <c r="G372" i="5"/>
  <c r="F372" i="5"/>
  <c r="E372" i="5"/>
  <c r="Y190" i="4"/>
  <c r="AE190" i="4" s="1"/>
  <c r="F232" i="5"/>
  <c r="I232" i="5"/>
  <c r="G232" i="5"/>
  <c r="E344" i="5"/>
  <c r="F344" i="5"/>
  <c r="G344" i="5"/>
  <c r="F230" i="5"/>
  <c r="E230" i="5"/>
  <c r="I230" i="5"/>
  <c r="G230" i="5"/>
  <c r="X338" i="4"/>
  <c r="Y338" i="4" s="1"/>
  <c r="I188" i="5"/>
  <c r="G188" i="5"/>
  <c r="F188" i="5"/>
  <c r="E232" i="5"/>
  <c r="E244" i="5"/>
  <c r="I260" i="5"/>
  <c r="F260" i="5"/>
  <c r="G260" i="5"/>
  <c r="E320" i="5"/>
  <c r="G320" i="5"/>
  <c r="F320" i="5"/>
  <c r="F328" i="5"/>
  <c r="E328" i="5"/>
  <c r="G328" i="5"/>
  <c r="E336" i="5"/>
  <c r="I344" i="5"/>
  <c r="I356" i="5"/>
  <c r="I368" i="5"/>
  <c r="U408" i="4"/>
  <c r="U442" i="4"/>
  <c r="U410" i="4"/>
  <c r="U430" i="4"/>
  <c r="V430" i="4"/>
  <c r="U458" i="4"/>
  <c r="U492" i="4"/>
  <c r="U530" i="4"/>
  <c r="U434" i="4"/>
  <c r="V434" i="4"/>
  <c r="S438" i="4"/>
  <c r="T442" i="4"/>
  <c r="V442" i="4" s="1"/>
  <c r="W442" i="4" s="1"/>
  <c r="S484" i="4"/>
  <c r="T494" i="4"/>
  <c r="S522" i="4"/>
  <c r="T410" i="4"/>
  <c r="V410" i="4" s="1"/>
  <c r="T450" i="4"/>
  <c r="S454" i="4"/>
  <c r="T472" i="4"/>
  <c r="V472" i="4" s="1"/>
  <c r="T492" i="4"/>
  <c r="V492" i="4" s="1"/>
  <c r="T530" i="4"/>
  <c r="V530" i="4" s="1"/>
  <c r="S404" i="4"/>
  <c r="T432" i="4"/>
  <c r="V432" i="4" s="1"/>
  <c r="T440" i="4"/>
  <c r="T446" i="4"/>
  <c r="S478" i="4"/>
  <c r="S498" i="4"/>
  <c r="R514" i="4"/>
  <c r="S514" i="4"/>
  <c r="T516" i="4"/>
  <c r="T548" i="4"/>
  <c r="S470" i="4"/>
  <c r="S474" i="4"/>
  <c r="T482" i="4"/>
  <c r="S488" i="4"/>
  <c r="S496" i="4"/>
  <c r="T518" i="4"/>
  <c r="T524" i="4"/>
  <c r="S542" i="4"/>
  <c r="X553" i="4"/>
  <c r="Y553" i="4" s="1"/>
  <c r="U381" i="4"/>
  <c r="U462" i="4"/>
  <c r="T484" i="4"/>
  <c r="U536" i="4"/>
  <c r="V536" i="4"/>
  <c r="S450" i="4"/>
  <c r="V466" i="4"/>
  <c r="U486" i="4"/>
  <c r="U512" i="4"/>
  <c r="U544" i="4"/>
  <c r="T404" i="4"/>
  <c r="U436" i="4"/>
  <c r="S440" i="4"/>
  <c r="T478" i="4"/>
  <c r="T520" i="4"/>
  <c r="S548" i="4"/>
  <c r="T470" i="4"/>
  <c r="T488" i="4"/>
  <c r="U508" i="4"/>
  <c r="V508" i="4"/>
  <c r="S518" i="4"/>
  <c r="U538" i="4"/>
  <c r="V538" i="4"/>
  <c r="T438" i="4"/>
  <c r="T408" i="4"/>
  <c r="V408" i="4" s="1"/>
  <c r="T414" i="4"/>
  <c r="S452" i="4"/>
  <c r="T462" i="4"/>
  <c r="T506" i="4"/>
  <c r="S510" i="4"/>
  <c r="U526" i="4"/>
  <c r="T532" i="4"/>
  <c r="V532" i="4" s="1"/>
  <c r="S444" i="4"/>
  <c r="T454" i="4"/>
  <c r="T460" i="4"/>
  <c r="T480" i="4"/>
  <c r="V480" i="4" s="1"/>
  <c r="T486" i="4"/>
  <c r="V486" i="4" s="1"/>
  <c r="S500" i="4"/>
  <c r="T512" i="4"/>
  <c r="V512" i="4" s="1"/>
  <c r="T554" i="4"/>
  <c r="V554" i="4" s="1"/>
  <c r="T436" i="4"/>
  <c r="V436" i="4" s="1"/>
  <c r="T448" i="4"/>
  <c r="V448" i="4" s="1"/>
  <c r="T468" i="4"/>
  <c r="T498" i="4"/>
  <c r="S504" i="4"/>
  <c r="S516" i="4"/>
  <c r="S520" i="4"/>
  <c r="U552" i="4"/>
  <c r="S424" i="4"/>
  <c r="S456" i="4"/>
  <c r="V464" i="4"/>
  <c r="T474" i="4"/>
  <c r="S476" i="4"/>
  <c r="S482" i="4"/>
  <c r="S524" i="4"/>
  <c r="S528" i="4"/>
  <c r="V546" i="4"/>
  <c r="AJ241" i="4"/>
  <c r="AF241" i="4"/>
  <c r="AK241" i="4"/>
  <c r="AD241" i="4"/>
  <c r="AC241" i="4"/>
  <c r="Z241" i="4"/>
  <c r="AA241" i="4"/>
  <c r="AI241" i="4"/>
  <c r="AH241" i="4"/>
  <c r="AB241" i="4"/>
  <c r="AE241" i="4"/>
  <c r="AQ241" i="4" s="1"/>
  <c r="AW241" i="4" s="1"/>
  <c r="AG241" i="4"/>
  <c r="W545" i="4"/>
  <c r="J24" i="11"/>
  <c r="I24" i="11"/>
  <c r="J20" i="11"/>
  <c r="I20" i="11"/>
  <c r="I19" i="11"/>
  <c r="J19" i="11"/>
  <c r="I18" i="11"/>
  <c r="J18" i="11"/>
  <c r="I17" i="11"/>
  <c r="J17" i="11"/>
  <c r="J16" i="11"/>
  <c r="I16" i="11"/>
  <c r="I15" i="11"/>
  <c r="J15" i="11"/>
  <c r="I13" i="11"/>
  <c r="J13" i="11"/>
  <c r="J14" i="11"/>
  <c r="I14" i="11"/>
  <c r="I12" i="11"/>
  <c r="J12" i="11"/>
  <c r="J10" i="11"/>
  <c r="I10" i="11"/>
  <c r="J9" i="11"/>
  <c r="I9" i="11"/>
  <c r="I8" i="11"/>
  <c r="J8" i="11"/>
  <c r="J7" i="11"/>
  <c r="I7" i="11"/>
  <c r="I6" i="11"/>
  <c r="J6" i="11"/>
  <c r="I5" i="11"/>
  <c r="J5" i="11"/>
  <c r="I4" i="11"/>
  <c r="J4" i="11"/>
  <c r="J3" i="11"/>
  <c r="I3" i="11"/>
  <c r="I2" i="11"/>
  <c r="J2" i="11"/>
  <c r="K509" i="11" l="1"/>
  <c r="M509" i="11" s="1"/>
  <c r="L509" i="11"/>
  <c r="N509" i="11" s="1"/>
  <c r="L503" i="11"/>
  <c r="N503" i="11" s="1"/>
  <c r="K503" i="11"/>
  <c r="M503" i="11" s="1"/>
  <c r="I662" i="3"/>
  <c r="I651" i="3"/>
  <c r="I685" i="3"/>
  <c r="I694" i="3"/>
  <c r="I692" i="3"/>
  <c r="I679" i="3"/>
  <c r="I648" i="3"/>
  <c r="I678" i="3"/>
  <c r="I664" i="3"/>
  <c r="I687" i="3"/>
  <c r="I672" i="3"/>
  <c r="I654" i="3"/>
  <c r="I649" i="3"/>
  <c r="I646" i="3"/>
  <c r="I659" i="3"/>
  <c r="I674" i="3"/>
  <c r="I693" i="3"/>
  <c r="I671" i="3"/>
  <c r="I688" i="3"/>
  <c r="I643" i="3"/>
  <c r="I690" i="3"/>
  <c r="K507" i="11"/>
  <c r="M507" i="11" s="1"/>
  <c r="L507" i="11"/>
  <c r="N507" i="11" s="1"/>
  <c r="V679" i="4"/>
  <c r="W679" i="4" s="1"/>
  <c r="D303" i="8"/>
  <c r="L303" i="8" s="1"/>
  <c r="E303" i="8"/>
  <c r="M303" i="8" s="1"/>
  <c r="D293" i="8"/>
  <c r="L293" i="8" s="1"/>
  <c r="E293" i="8"/>
  <c r="M293" i="8" s="1"/>
  <c r="E409" i="8"/>
  <c r="M409" i="8" s="1"/>
  <c r="D409" i="8"/>
  <c r="L409" i="8" s="1"/>
  <c r="E401" i="8"/>
  <c r="M401" i="8" s="1"/>
  <c r="D401" i="8"/>
  <c r="L401" i="8" s="1"/>
  <c r="E410" i="8"/>
  <c r="M410" i="8" s="1"/>
  <c r="D410" i="8"/>
  <c r="L410" i="8" s="1"/>
  <c r="D402" i="8"/>
  <c r="L402" i="8" s="1"/>
  <c r="E402" i="8"/>
  <c r="M402" i="8" s="1"/>
  <c r="E407" i="8"/>
  <c r="M407" i="8" s="1"/>
  <c r="D407" i="8"/>
  <c r="L407" i="8" s="1"/>
  <c r="D399" i="8"/>
  <c r="L399" i="8" s="1"/>
  <c r="E399" i="8"/>
  <c r="M399" i="8" s="1"/>
  <c r="D404" i="8"/>
  <c r="L404" i="8" s="1"/>
  <c r="E404" i="8"/>
  <c r="M404" i="8" s="1"/>
  <c r="E355" i="8"/>
  <c r="M355" i="8" s="1"/>
  <c r="D355" i="8"/>
  <c r="L355" i="8" s="1"/>
  <c r="D376" i="8"/>
  <c r="L376" i="8" s="1"/>
  <c r="E376" i="8"/>
  <c r="M376" i="8" s="1"/>
  <c r="D379" i="8"/>
  <c r="L379" i="8" s="1"/>
  <c r="E379" i="8"/>
  <c r="M379" i="8" s="1"/>
  <c r="D294" i="8"/>
  <c r="L294" i="8" s="1"/>
  <c r="E294" i="8"/>
  <c r="M294" i="8" s="1"/>
  <c r="E384" i="8"/>
  <c r="M384" i="8" s="1"/>
  <c r="D384" i="8"/>
  <c r="L384" i="8" s="1"/>
  <c r="E316" i="8"/>
  <c r="M316" i="8" s="1"/>
  <c r="D316" i="8"/>
  <c r="L316" i="8" s="1"/>
  <c r="D366" i="8"/>
  <c r="L366" i="8" s="1"/>
  <c r="E366" i="8"/>
  <c r="M366" i="8" s="1"/>
  <c r="E386" i="8"/>
  <c r="M386" i="8" s="1"/>
  <c r="D386" i="8"/>
  <c r="L386" i="8" s="1"/>
  <c r="E363" i="8"/>
  <c r="M363" i="8" s="1"/>
  <c r="D363" i="8"/>
  <c r="L363" i="8" s="1"/>
  <c r="D344" i="8"/>
  <c r="L344" i="8" s="1"/>
  <c r="E344" i="8"/>
  <c r="M344" i="8" s="1"/>
  <c r="D377" i="8"/>
  <c r="L377" i="8" s="1"/>
  <c r="E377" i="8"/>
  <c r="M377" i="8" s="1"/>
  <c r="D305" i="8"/>
  <c r="L305" i="8" s="1"/>
  <c r="E305" i="8"/>
  <c r="M305" i="8" s="1"/>
  <c r="D347" i="8"/>
  <c r="L347" i="8" s="1"/>
  <c r="E347" i="8"/>
  <c r="M347" i="8" s="1"/>
  <c r="D335" i="8"/>
  <c r="L335" i="8" s="1"/>
  <c r="E335" i="8"/>
  <c r="M335" i="8" s="1"/>
  <c r="E447" i="8"/>
  <c r="M447" i="8" s="1"/>
  <c r="D447" i="8"/>
  <c r="L447" i="8" s="1"/>
  <c r="D341" i="8"/>
  <c r="L341" i="8" s="1"/>
  <c r="E341" i="8"/>
  <c r="M341" i="8" s="1"/>
  <c r="E292" i="8"/>
  <c r="M292" i="8" s="1"/>
  <c r="D292" i="8"/>
  <c r="L292" i="8" s="1"/>
  <c r="D301" i="8"/>
  <c r="L301" i="8" s="1"/>
  <c r="E301" i="8"/>
  <c r="M301" i="8" s="1"/>
  <c r="D373" i="8"/>
  <c r="L373" i="8" s="1"/>
  <c r="E373" i="8"/>
  <c r="M373" i="8" s="1"/>
  <c r="E375" i="8"/>
  <c r="M375" i="8" s="1"/>
  <c r="D375" i="8"/>
  <c r="L375" i="8" s="1"/>
  <c r="E314" i="8"/>
  <c r="M314" i="8" s="1"/>
  <c r="D314" i="8"/>
  <c r="L314" i="8" s="1"/>
  <c r="D302" i="8"/>
  <c r="L302" i="8" s="1"/>
  <c r="E302" i="8"/>
  <c r="M302" i="8" s="1"/>
  <c r="D392" i="8"/>
  <c r="L392" i="8" s="1"/>
  <c r="E392" i="8"/>
  <c r="M392" i="8" s="1"/>
  <c r="D393" i="8"/>
  <c r="L393" i="8" s="1"/>
  <c r="E393" i="8"/>
  <c r="M393" i="8" s="1"/>
  <c r="D383" i="8"/>
  <c r="L383" i="8" s="1"/>
  <c r="E383" i="8"/>
  <c r="M383" i="8" s="1"/>
  <c r="D371" i="8"/>
  <c r="L371" i="8" s="1"/>
  <c r="E371" i="8"/>
  <c r="M371" i="8" s="1"/>
  <c r="D390" i="8"/>
  <c r="L390" i="8" s="1"/>
  <c r="E390" i="8"/>
  <c r="M390" i="8" s="1"/>
  <c r="D358" i="8"/>
  <c r="L358" i="8" s="1"/>
  <c r="E358" i="8"/>
  <c r="M358" i="8" s="1"/>
  <c r="E391" i="8"/>
  <c r="M391" i="8" s="1"/>
  <c r="D391" i="8"/>
  <c r="L391" i="8" s="1"/>
  <c r="E369" i="8"/>
  <c r="M369" i="8" s="1"/>
  <c r="D369" i="8"/>
  <c r="L369" i="8" s="1"/>
  <c r="D308" i="8"/>
  <c r="L308" i="8" s="1"/>
  <c r="E308" i="8"/>
  <c r="M308" i="8" s="1"/>
  <c r="D353" i="8"/>
  <c r="L353" i="8" s="1"/>
  <c r="E353" i="8"/>
  <c r="M353" i="8" s="1"/>
  <c r="D290" i="8"/>
  <c r="L290" i="8" s="1"/>
  <c r="E290" i="8"/>
  <c r="M290" i="8" s="1"/>
  <c r="D381" i="8"/>
  <c r="L381" i="8" s="1"/>
  <c r="E381" i="8"/>
  <c r="M381" i="8" s="1"/>
  <c r="E364" i="8"/>
  <c r="M364" i="8" s="1"/>
  <c r="D364" i="8"/>
  <c r="L364" i="8" s="1"/>
  <c r="D378" i="8"/>
  <c r="L378" i="8" s="1"/>
  <c r="E378" i="8"/>
  <c r="M378" i="8" s="1"/>
  <c r="D372" i="8"/>
  <c r="L372" i="8" s="1"/>
  <c r="E372" i="8"/>
  <c r="M372" i="8" s="1"/>
  <c r="D317" i="8"/>
  <c r="L317" i="8" s="1"/>
  <c r="E317" i="8"/>
  <c r="M317" i="8" s="1"/>
  <c r="D321" i="8"/>
  <c r="L321" i="8" s="1"/>
  <c r="E321" i="8"/>
  <c r="M321" i="8" s="1"/>
  <c r="E423" i="8"/>
  <c r="M423" i="8" s="1"/>
  <c r="D423" i="8"/>
  <c r="L423" i="8" s="1"/>
  <c r="D340" i="8"/>
  <c r="L340" i="8" s="1"/>
  <c r="E340" i="8"/>
  <c r="M340" i="8" s="1"/>
  <c r="E328" i="8"/>
  <c r="M328" i="8" s="1"/>
  <c r="D328" i="8"/>
  <c r="L328" i="8" s="1"/>
  <c r="D339" i="8"/>
  <c r="L339" i="8" s="1"/>
  <c r="E339" i="8"/>
  <c r="M339" i="8" s="1"/>
  <c r="D295" i="8"/>
  <c r="L295" i="8" s="1"/>
  <c r="E295" i="8"/>
  <c r="M295" i="8" s="1"/>
  <c r="D405" i="8"/>
  <c r="L405" i="8" s="1"/>
  <c r="E405" i="8"/>
  <c r="M405" i="8" s="1"/>
  <c r="D397" i="8"/>
  <c r="L397" i="8" s="1"/>
  <c r="E397" i="8"/>
  <c r="M397" i="8" s="1"/>
  <c r="D406" i="8"/>
  <c r="L406" i="8" s="1"/>
  <c r="E406" i="8"/>
  <c r="M406" i="8" s="1"/>
  <c r="D398" i="8"/>
  <c r="L398" i="8" s="1"/>
  <c r="E398" i="8"/>
  <c r="M398" i="8" s="1"/>
  <c r="E411" i="8"/>
  <c r="M411" i="8" s="1"/>
  <c r="D411" i="8"/>
  <c r="L411" i="8" s="1"/>
  <c r="E403" i="8"/>
  <c r="M403" i="8" s="1"/>
  <c r="D403" i="8"/>
  <c r="L403" i="8" s="1"/>
  <c r="E408" i="8"/>
  <c r="M408" i="8" s="1"/>
  <c r="D408" i="8"/>
  <c r="L408" i="8" s="1"/>
  <c r="E400" i="8"/>
  <c r="M400" i="8" s="1"/>
  <c r="D400" i="8"/>
  <c r="L400" i="8" s="1"/>
  <c r="E365" i="8"/>
  <c r="M365" i="8" s="1"/>
  <c r="D365" i="8"/>
  <c r="L365" i="8" s="1"/>
  <c r="D361" i="8"/>
  <c r="L361" i="8" s="1"/>
  <c r="E361" i="8"/>
  <c r="M361" i="8" s="1"/>
  <c r="E318" i="8"/>
  <c r="M318" i="8" s="1"/>
  <c r="D318" i="8"/>
  <c r="L318" i="8" s="1"/>
  <c r="D367" i="8"/>
  <c r="L367" i="8" s="1"/>
  <c r="E367" i="8"/>
  <c r="M367" i="8" s="1"/>
  <c r="D382" i="8"/>
  <c r="L382" i="8" s="1"/>
  <c r="E382" i="8"/>
  <c r="M382" i="8" s="1"/>
  <c r="D370" i="8"/>
  <c r="L370" i="8" s="1"/>
  <c r="E370" i="8"/>
  <c r="M370" i="8" s="1"/>
  <c r="D291" i="8"/>
  <c r="L291" i="8" s="1"/>
  <c r="E291" i="8"/>
  <c r="M291" i="8" s="1"/>
  <c r="D395" i="8"/>
  <c r="L395" i="8" s="1"/>
  <c r="E395" i="8"/>
  <c r="M395" i="8" s="1"/>
  <c r="D449" i="8"/>
  <c r="L449" i="8" s="1"/>
  <c r="E449" i="8"/>
  <c r="M449" i="8" s="1"/>
  <c r="D323" i="8"/>
  <c r="L323" i="8" s="1"/>
  <c r="E323" i="8"/>
  <c r="M323" i="8" s="1"/>
  <c r="D306" i="8"/>
  <c r="L306" i="8" s="1"/>
  <c r="E306" i="8"/>
  <c r="M306" i="8" s="1"/>
  <c r="E385" i="8"/>
  <c r="M385" i="8" s="1"/>
  <c r="D385" i="8"/>
  <c r="L385" i="8" s="1"/>
  <c r="D360" i="8"/>
  <c r="L360" i="8" s="1"/>
  <c r="E360" i="8"/>
  <c r="M360" i="8" s="1"/>
  <c r="E320" i="8"/>
  <c r="M320" i="8" s="1"/>
  <c r="D320" i="8"/>
  <c r="L320" i="8" s="1"/>
  <c r="D310" i="8"/>
  <c r="L310" i="8" s="1"/>
  <c r="E310" i="8"/>
  <c r="M310" i="8" s="1"/>
  <c r="E374" i="8"/>
  <c r="M374" i="8" s="1"/>
  <c r="D374" i="8"/>
  <c r="L374" i="8" s="1"/>
  <c r="D359" i="8"/>
  <c r="L359" i="8" s="1"/>
  <c r="E359" i="8"/>
  <c r="M359" i="8" s="1"/>
  <c r="D368" i="8"/>
  <c r="L368" i="8" s="1"/>
  <c r="E368" i="8"/>
  <c r="M368" i="8" s="1"/>
  <c r="D304" i="8"/>
  <c r="L304" i="8" s="1"/>
  <c r="E304" i="8"/>
  <c r="M304" i="8" s="1"/>
  <c r="E387" i="8"/>
  <c r="M387" i="8" s="1"/>
  <c r="D387" i="8"/>
  <c r="L387" i="8" s="1"/>
  <c r="D380" i="8"/>
  <c r="L380" i="8" s="1"/>
  <c r="E380" i="8"/>
  <c r="M380" i="8" s="1"/>
  <c r="E324" i="8"/>
  <c r="M324" i="8" s="1"/>
  <c r="D324" i="8"/>
  <c r="L324" i="8" s="1"/>
  <c r="D362" i="8"/>
  <c r="L362" i="8" s="1"/>
  <c r="E362" i="8"/>
  <c r="M362" i="8" s="1"/>
  <c r="D342" i="8"/>
  <c r="L342" i="8" s="1"/>
  <c r="E342" i="8"/>
  <c r="M342" i="8" s="1"/>
  <c r="D315" i="8"/>
  <c r="L315" i="8" s="1"/>
  <c r="E315" i="8"/>
  <c r="M315" i="8" s="1"/>
  <c r="D337" i="8"/>
  <c r="L337" i="8" s="1"/>
  <c r="E337" i="8"/>
  <c r="M337" i="8" s="1"/>
  <c r="D441" i="8"/>
  <c r="L441" i="8" s="1"/>
  <c r="E441" i="8"/>
  <c r="M441" i="8" s="1"/>
  <c r="K440" i="11"/>
  <c r="M440" i="11" s="1"/>
  <c r="H441" i="8" s="1"/>
  <c r="L440" i="11"/>
  <c r="N440" i="11" s="1"/>
  <c r="I441" i="8" s="1"/>
  <c r="V572" i="4"/>
  <c r="V503" i="4"/>
  <c r="W503" i="4" s="1"/>
  <c r="V617" i="4"/>
  <c r="W617" i="4" s="1"/>
  <c r="X617" i="4" s="1"/>
  <c r="V598" i="4"/>
  <c r="V564" i="4"/>
  <c r="U675" i="4"/>
  <c r="U598" i="4"/>
  <c r="V543" i="4"/>
  <c r="W543" i="4" s="1"/>
  <c r="X543" i="4" s="1"/>
  <c r="Y543" i="4" s="1"/>
  <c r="U603" i="4"/>
  <c r="Y599" i="4"/>
  <c r="Z599" i="4" s="1"/>
  <c r="V592" i="4"/>
  <c r="V631" i="4"/>
  <c r="W631" i="4" s="1"/>
  <c r="W554" i="4"/>
  <c r="V613" i="4"/>
  <c r="W613" i="4" s="1"/>
  <c r="X613" i="4" s="1"/>
  <c r="U579" i="4"/>
  <c r="V579" i="4"/>
  <c r="W579" i="4" s="1"/>
  <c r="V559" i="4"/>
  <c r="W559" i="4" s="1"/>
  <c r="X559" i="4" s="1"/>
  <c r="S446" i="4"/>
  <c r="U446" i="4" s="1"/>
  <c r="L89" i="11"/>
  <c r="N89" i="11" s="1"/>
  <c r="L28" i="11"/>
  <c r="N28" i="11" s="1"/>
  <c r="L116" i="11"/>
  <c r="N116" i="11" s="1"/>
  <c r="K116" i="11"/>
  <c r="M116" i="11" s="1"/>
  <c r="L121" i="11"/>
  <c r="N121" i="11" s="1"/>
  <c r="L23" i="11"/>
  <c r="N23" i="11" s="1"/>
  <c r="V245" i="4"/>
  <c r="W245" i="4" s="1"/>
  <c r="X245" i="4" s="1"/>
  <c r="V278" i="4"/>
  <c r="W278" i="4" s="1"/>
  <c r="V250" i="4"/>
  <c r="W250" i="4" s="1"/>
  <c r="X250" i="4" s="1"/>
  <c r="Y250" i="4" s="1"/>
  <c r="V294" i="4"/>
  <c r="W294" i="4" s="1"/>
  <c r="V463" i="4"/>
  <c r="W463" i="4" s="1"/>
  <c r="X463" i="4" s="1"/>
  <c r="Y463" i="4" s="1"/>
  <c r="V544" i="4"/>
  <c r="V776" i="4"/>
  <c r="W776" i="4" s="1"/>
  <c r="X776" i="4" s="1"/>
  <c r="Y776" i="4" s="1"/>
  <c r="W833" i="4"/>
  <c r="X833" i="4" s="1"/>
  <c r="V793" i="4"/>
  <c r="W793" i="4" s="1"/>
  <c r="X793" i="4" s="1"/>
  <c r="L421" i="11"/>
  <c r="N421" i="11" s="1"/>
  <c r="I422" i="8" s="1"/>
  <c r="K421" i="11"/>
  <c r="M421" i="11" s="1"/>
  <c r="H422" i="8" s="1"/>
  <c r="L444" i="11"/>
  <c r="N444" i="11" s="1"/>
  <c r="I445" i="8" s="1"/>
  <c r="K444" i="11"/>
  <c r="M444" i="11" s="1"/>
  <c r="H445" i="8" s="1"/>
  <c r="K445" i="11"/>
  <c r="M445" i="11" s="1"/>
  <c r="H446" i="8" s="1"/>
  <c r="L445" i="11"/>
  <c r="N445" i="11" s="1"/>
  <c r="I446" i="8" s="1"/>
  <c r="K449" i="11"/>
  <c r="M449" i="11" s="1"/>
  <c r="H450" i="8" s="1"/>
  <c r="L449" i="11"/>
  <c r="N449" i="11" s="1"/>
  <c r="I450" i="8" s="1"/>
  <c r="K430" i="11"/>
  <c r="M430" i="11" s="1"/>
  <c r="H431" i="8" s="1"/>
  <c r="L430" i="11"/>
  <c r="N430" i="11" s="1"/>
  <c r="I431" i="8" s="1"/>
  <c r="L427" i="11"/>
  <c r="N427" i="11" s="1"/>
  <c r="I428" i="8" s="1"/>
  <c r="K427" i="11"/>
  <c r="M427" i="11" s="1"/>
  <c r="H428" i="8" s="1"/>
  <c r="K465" i="11"/>
  <c r="M465" i="11" s="1"/>
  <c r="L465" i="11"/>
  <c r="N465" i="11" s="1"/>
  <c r="K424" i="11"/>
  <c r="M424" i="11" s="1"/>
  <c r="H425" i="8" s="1"/>
  <c r="L424" i="11"/>
  <c r="N424" i="11" s="1"/>
  <c r="I425" i="8" s="1"/>
  <c r="L418" i="11"/>
  <c r="N418" i="11" s="1"/>
  <c r="I419" i="8" s="1"/>
  <c r="K418" i="11"/>
  <c r="M418" i="11" s="1"/>
  <c r="H419" i="8" s="1"/>
  <c r="L433" i="11"/>
  <c r="N433" i="11" s="1"/>
  <c r="I434" i="8" s="1"/>
  <c r="K433" i="11"/>
  <c r="M433" i="11" s="1"/>
  <c r="H434" i="8" s="1"/>
  <c r="K426" i="11"/>
  <c r="M426" i="11" s="1"/>
  <c r="H427" i="8" s="1"/>
  <c r="L426" i="11"/>
  <c r="N426" i="11" s="1"/>
  <c r="I427" i="8" s="1"/>
  <c r="K437" i="11"/>
  <c r="M437" i="11" s="1"/>
  <c r="H438" i="8" s="1"/>
  <c r="L437" i="11"/>
  <c r="N437" i="11" s="1"/>
  <c r="I438" i="8" s="1"/>
  <c r="V654" i="4"/>
  <c r="W654" i="4" s="1"/>
  <c r="X654" i="4" s="1"/>
  <c r="V624" i="4"/>
  <c r="I837" i="11"/>
  <c r="J837" i="11"/>
  <c r="I849" i="11"/>
  <c r="J849" i="11"/>
  <c r="J843" i="11"/>
  <c r="I843" i="11"/>
  <c r="J831" i="11"/>
  <c r="I831" i="11"/>
  <c r="I829" i="11"/>
  <c r="I839" i="11"/>
  <c r="J841" i="11"/>
  <c r="I841" i="11"/>
  <c r="J865" i="11"/>
  <c r="I865" i="11"/>
  <c r="I827" i="11"/>
  <c r="J827" i="11"/>
  <c r="I888" i="11"/>
  <c r="J888" i="11"/>
  <c r="I825" i="11"/>
  <c r="J825" i="11"/>
  <c r="I1000" i="11"/>
  <c r="J1000" i="11"/>
  <c r="I996" i="11"/>
  <c r="J996" i="11"/>
  <c r="I975" i="11"/>
  <c r="J975" i="11"/>
  <c r="I863" i="11"/>
  <c r="J863" i="11"/>
  <c r="J981" i="11"/>
  <c r="I981" i="11"/>
  <c r="I845" i="11"/>
  <c r="J823" i="11"/>
  <c r="I905" i="11"/>
  <c r="I835" i="11"/>
  <c r="J835" i="11"/>
  <c r="J982" i="11"/>
  <c r="I982" i="11"/>
  <c r="J833" i="11"/>
  <c r="I833" i="11"/>
  <c r="I821" i="11"/>
  <c r="J821" i="11"/>
  <c r="I911" i="11"/>
  <c r="J911" i="11"/>
  <c r="I880" i="11"/>
  <c r="J880" i="11"/>
  <c r="I985" i="11"/>
  <c r="J985" i="11"/>
  <c r="J851" i="11"/>
  <c r="I851" i="11"/>
  <c r="J980" i="11"/>
  <c r="I980" i="11"/>
  <c r="J1001" i="11"/>
  <c r="I1001" i="11"/>
  <c r="I983" i="11"/>
  <c r="J983" i="11"/>
  <c r="J997" i="11"/>
  <c r="I997" i="11"/>
  <c r="I984" i="11"/>
  <c r="J984" i="11"/>
  <c r="I998" i="11"/>
  <c r="J998" i="11"/>
  <c r="J999" i="11"/>
  <c r="I999" i="11"/>
  <c r="I994" i="11"/>
  <c r="J994" i="11"/>
  <c r="J990" i="11"/>
  <c r="I990" i="11"/>
  <c r="I995" i="11"/>
  <c r="J995" i="11"/>
  <c r="I988" i="11"/>
  <c r="J988" i="11"/>
  <c r="J986" i="11"/>
  <c r="I986" i="11"/>
  <c r="K412" i="11"/>
  <c r="M412" i="11" s="1"/>
  <c r="H413" i="8" s="1"/>
  <c r="L412" i="11"/>
  <c r="N412" i="11" s="1"/>
  <c r="I413" i="8" s="1"/>
  <c r="L416" i="11"/>
  <c r="N416" i="11" s="1"/>
  <c r="I417" i="8" s="1"/>
  <c r="K416" i="11"/>
  <c r="M416" i="11" s="1"/>
  <c r="H417" i="8" s="1"/>
  <c r="W486" i="4"/>
  <c r="Y413" i="4"/>
  <c r="AD413" i="4" s="1"/>
  <c r="I394" i="3"/>
  <c r="I410" i="3"/>
  <c r="W408" i="4"/>
  <c r="W844" i="4"/>
  <c r="X844" i="4" s="1"/>
  <c r="Y844" i="4" s="1"/>
  <c r="W888" i="4"/>
  <c r="W812" i="4"/>
  <c r="W168" i="4"/>
  <c r="V150" i="4"/>
  <c r="W66" i="4"/>
  <c r="V56" i="4"/>
  <c r="W101" i="4"/>
  <c r="W963" i="4"/>
  <c r="W53" i="4"/>
  <c r="W20" i="4"/>
  <c r="AK960" i="4"/>
  <c r="W147" i="4"/>
  <c r="W139" i="4"/>
  <c r="W12" i="4"/>
  <c r="S988" i="4"/>
  <c r="T926" i="4"/>
  <c r="T923" i="4"/>
  <c r="V162" i="4"/>
  <c r="V657" i="4"/>
  <c r="V571" i="4"/>
  <c r="S973" i="4"/>
  <c r="U973" i="4" s="1"/>
  <c r="V513" i="4"/>
  <c r="W513" i="4" s="1"/>
  <c r="X513" i="4" s="1"/>
  <c r="U878" i="4"/>
  <c r="S947" i="4"/>
  <c r="U947" i="4" s="1"/>
  <c r="U225" i="4"/>
  <c r="I399" i="3"/>
  <c r="R962" i="4"/>
  <c r="S962" i="4"/>
  <c r="U962" i="4" s="1"/>
  <c r="T965" i="4"/>
  <c r="V709" i="4"/>
  <c r="W709" i="4" s="1"/>
  <c r="X709" i="4" s="1"/>
  <c r="Y709" i="4" s="1"/>
  <c r="W322" i="4"/>
  <c r="X322" i="4" s="1"/>
  <c r="Y322" i="4" s="1"/>
  <c r="W876" i="4"/>
  <c r="W896" i="4"/>
  <c r="W176" i="4"/>
  <c r="W71" i="4"/>
  <c r="W174" i="4"/>
  <c r="W872" i="4"/>
  <c r="W904" i="4"/>
  <c r="W136" i="4"/>
  <c r="W905" i="4"/>
  <c r="W179" i="4"/>
  <c r="I398" i="3"/>
  <c r="V694" i="4"/>
  <c r="W694" i="4" s="1"/>
  <c r="X694" i="4" s="1"/>
  <c r="Y694" i="4" s="1"/>
  <c r="AK694" i="4" s="1"/>
  <c r="V835" i="4"/>
  <c r="W835" i="4" s="1"/>
  <c r="X835" i="4" s="1"/>
  <c r="V393" i="4"/>
  <c r="W393" i="4" s="1"/>
  <c r="X393" i="4" s="1"/>
  <c r="Y393" i="4" s="1"/>
  <c r="V732" i="4"/>
  <c r="W732" i="4" s="1"/>
  <c r="X732" i="4" s="1"/>
  <c r="Y732" i="4" s="1"/>
  <c r="T962" i="4"/>
  <c r="V962" i="4" s="1"/>
  <c r="W962" i="4" s="1"/>
  <c r="W992" i="4"/>
  <c r="W160" i="4"/>
  <c r="W102" i="4"/>
  <c r="W92" i="4"/>
  <c r="W995" i="4"/>
  <c r="V982" i="4"/>
  <c r="W941" i="4"/>
  <c r="W79" i="4"/>
  <c r="AJ960" i="4"/>
  <c r="W984" i="4"/>
  <c r="W959" i="4"/>
  <c r="W951" i="4"/>
  <c r="W857" i="4"/>
  <c r="R936" i="4"/>
  <c r="S936" i="4"/>
  <c r="T930" i="4"/>
  <c r="W89" i="4"/>
  <c r="W69" i="4"/>
  <c r="AH960" i="4"/>
  <c r="AI960" i="4"/>
  <c r="S909" i="4"/>
  <c r="V903" i="4"/>
  <c r="W903" i="4" s="1"/>
  <c r="S930" i="4"/>
  <c r="U930" i="4" s="1"/>
  <c r="W448" i="4"/>
  <c r="W386" i="4"/>
  <c r="V359" i="4"/>
  <c r="AL350" i="4"/>
  <c r="AR350" i="4" s="1"/>
  <c r="AF960" i="4"/>
  <c r="W759" i="4"/>
  <c r="X759" i="4" s="1"/>
  <c r="W59" i="4"/>
  <c r="W118" i="4"/>
  <c r="W151" i="4"/>
  <c r="W931" i="4"/>
  <c r="T909" i="4"/>
  <c r="T877" i="4"/>
  <c r="V877" i="4" s="1"/>
  <c r="W877" i="4" s="1"/>
  <c r="R914" i="4"/>
  <c r="U914" i="4" s="1"/>
  <c r="T914" i="4"/>
  <c r="R906" i="4"/>
  <c r="S906" i="4"/>
  <c r="T936" i="4"/>
  <c r="AF5" i="4"/>
  <c r="AJ5" i="4"/>
  <c r="AG5" i="4"/>
  <c r="AI5" i="4"/>
  <c r="AH5" i="4"/>
  <c r="AK5" i="4"/>
  <c r="W954" i="4"/>
  <c r="W22" i="4"/>
  <c r="W922" i="4"/>
  <c r="W996" i="4"/>
  <c r="W163" i="4"/>
  <c r="W916" i="4"/>
  <c r="W44" i="4"/>
  <c r="V380" i="4"/>
  <c r="S918" i="4"/>
  <c r="U918" i="4" s="1"/>
  <c r="AQ405" i="4"/>
  <c r="AW405" i="4" s="1"/>
  <c r="V665" i="4"/>
  <c r="V106" i="4"/>
  <c r="W106" i="4" s="1"/>
  <c r="X106" i="4" s="1"/>
  <c r="Y106" i="4" s="1"/>
  <c r="W981" i="4"/>
  <c r="V891" i="4"/>
  <c r="W873" i="4"/>
  <c r="W113" i="4"/>
  <c r="S42" i="4"/>
  <c r="W27" i="4"/>
  <c r="W547" i="4"/>
  <c r="X547" i="4" s="1"/>
  <c r="Y547" i="4" s="1"/>
  <c r="W131" i="4"/>
  <c r="W879" i="4"/>
  <c r="W61" i="4"/>
  <c r="W10" i="4"/>
  <c r="W848" i="4"/>
  <c r="W880" i="4"/>
  <c r="S957" i="4"/>
  <c r="W107" i="4"/>
  <c r="W123" i="4"/>
  <c r="W97" i="4"/>
  <c r="S892" i="4"/>
  <c r="U892" i="4" s="1"/>
  <c r="I306" i="3"/>
  <c r="I195" i="3"/>
  <c r="I211" i="3"/>
  <c r="I334" i="3"/>
  <c r="V882" i="4"/>
  <c r="W882" i="4" s="1"/>
  <c r="W18" i="4"/>
  <c r="W88" i="4"/>
  <c r="W171" i="4"/>
  <c r="W115" i="4"/>
  <c r="W80" i="4"/>
  <c r="W108" i="4"/>
  <c r="W164" i="4"/>
  <c r="S925" i="4"/>
  <c r="S966" i="4"/>
  <c r="V993" i="4"/>
  <c r="W993" i="4" s="1"/>
  <c r="W897" i="4"/>
  <c r="V875" i="4"/>
  <c r="T42" i="4"/>
  <c r="W8" i="4"/>
  <c r="W170" i="4"/>
  <c r="W145" i="4"/>
  <c r="W31" i="4"/>
  <c r="S950" i="4"/>
  <c r="U950" i="4" s="1"/>
  <c r="I350" i="3"/>
  <c r="I262" i="3"/>
  <c r="T973" i="4"/>
  <c r="V973" i="4" s="1"/>
  <c r="W973" i="4" s="1"/>
  <c r="T966" i="4"/>
  <c r="S885" i="4"/>
  <c r="W40" i="4"/>
  <c r="I338" i="3"/>
  <c r="I298" i="3"/>
  <c r="I269" i="3"/>
  <c r="V398" i="4"/>
  <c r="W398" i="4" s="1"/>
  <c r="X398" i="4" s="1"/>
  <c r="Y398" i="4" s="1"/>
  <c r="AP405" i="4"/>
  <c r="AV405" i="4" s="1"/>
  <c r="V373" i="4"/>
  <c r="V414" i="4"/>
  <c r="W414" i="4" s="1"/>
  <c r="X414" i="4" s="1"/>
  <c r="Y414" i="4" s="1"/>
  <c r="V494" i="4"/>
  <c r="W494" i="4" s="1"/>
  <c r="V502" i="4"/>
  <c r="V550" i="4"/>
  <c r="V197" i="4"/>
  <c r="AK413" i="4"/>
  <c r="V475" i="4"/>
  <c r="W475" i="4" s="1"/>
  <c r="X475" i="4" s="1"/>
  <c r="Y475" i="4" s="1"/>
  <c r="W455" i="4"/>
  <c r="X455" i="4" s="1"/>
  <c r="U646" i="4"/>
  <c r="U608" i="4"/>
  <c r="W582" i="4"/>
  <c r="W610" i="4"/>
  <c r="X610" i="4" s="1"/>
  <c r="Y610" i="4" s="1"/>
  <c r="W562" i="4"/>
  <c r="W592" i="4"/>
  <c r="V468" i="4"/>
  <c r="V540" i="4"/>
  <c r="W540" i="4" s="1"/>
  <c r="X540" i="4" s="1"/>
  <c r="V506" i="4"/>
  <c r="W506" i="4" s="1"/>
  <c r="Y245" i="4"/>
  <c r="AK245" i="4" s="1"/>
  <c r="AC413" i="4"/>
  <c r="U380" i="4"/>
  <c r="V247" i="4"/>
  <c r="W247" i="4" s="1"/>
  <c r="W221" i="4"/>
  <c r="W445" i="4"/>
  <c r="X445" i="4" s="1"/>
  <c r="V379" i="4"/>
  <c r="W379" i="4" s="1"/>
  <c r="U483" i="4"/>
  <c r="W483" i="4" s="1"/>
  <c r="U634" i="4"/>
  <c r="W634" i="4" s="1"/>
  <c r="U657" i="4"/>
  <c r="W657" i="4" s="1"/>
  <c r="AE413" i="4"/>
  <c r="AQ413" i="4" s="1"/>
  <c r="AW413" i="4" s="1"/>
  <c r="AH413" i="4"/>
  <c r="V263" i="4"/>
  <c r="W667" i="4"/>
  <c r="X667" i="4" s="1"/>
  <c r="X661" i="4"/>
  <c r="Y661" i="4" s="1"/>
  <c r="U620" i="4"/>
  <c r="W620" i="4" s="1"/>
  <c r="V266" i="4"/>
  <c r="W266" i="4" s="1"/>
  <c r="V829" i="4"/>
  <c r="W829" i="4" s="1"/>
  <c r="W703" i="4"/>
  <c r="S853" i="4"/>
  <c r="U853" i="4" s="1"/>
  <c r="V805" i="4"/>
  <c r="W805" i="4" s="1"/>
  <c r="X805" i="4" s="1"/>
  <c r="Y805" i="4" s="1"/>
  <c r="W752" i="4"/>
  <c r="Y845" i="4"/>
  <c r="AH845" i="4" s="1"/>
  <c r="S869" i="4"/>
  <c r="U869" i="4" s="1"/>
  <c r="X797" i="4"/>
  <c r="Y797" i="4" s="1"/>
  <c r="V719" i="4"/>
  <c r="W719" i="4" s="1"/>
  <c r="T842" i="4"/>
  <c r="V842" i="4" s="1"/>
  <c r="W842" i="4" s="1"/>
  <c r="X842" i="4" s="1"/>
  <c r="AG845" i="4"/>
  <c r="W737" i="4"/>
  <c r="W861" i="4"/>
  <c r="V697" i="4"/>
  <c r="T853" i="4"/>
  <c r="V853" i="4" s="1"/>
  <c r="W853" i="4" s="1"/>
  <c r="T866" i="4"/>
  <c r="S852" i="4"/>
  <c r="V757" i="4"/>
  <c r="W757" i="4" s="1"/>
  <c r="X757" i="4" s="1"/>
  <c r="Y757" i="4" s="1"/>
  <c r="T869" i="4"/>
  <c r="V769" i="4"/>
  <c r="W769" i="4" s="1"/>
  <c r="X769" i="4" s="1"/>
  <c r="Y769" i="4" s="1"/>
  <c r="AG694" i="4"/>
  <c r="Y842" i="4"/>
  <c r="Y854" i="4"/>
  <c r="V837" i="4"/>
  <c r="U837" i="4"/>
  <c r="R852" i="4"/>
  <c r="T852" i="4"/>
  <c r="L459" i="11"/>
  <c r="N459" i="11" s="1"/>
  <c r="K459" i="11"/>
  <c r="M459" i="11" s="1"/>
  <c r="K499" i="11"/>
  <c r="M499" i="11" s="1"/>
  <c r="L499" i="11"/>
  <c r="N499" i="11" s="1"/>
  <c r="K467" i="11"/>
  <c r="M467" i="11" s="1"/>
  <c r="L467" i="11"/>
  <c r="N467" i="11" s="1"/>
  <c r="K502" i="11"/>
  <c r="M502" i="11" s="1"/>
  <c r="L502" i="11"/>
  <c r="N502" i="11" s="1"/>
  <c r="K482" i="11"/>
  <c r="M482" i="11" s="1"/>
  <c r="L482" i="11"/>
  <c r="N482" i="11" s="1"/>
  <c r="L500" i="11"/>
  <c r="N500" i="11" s="1"/>
  <c r="K500" i="11"/>
  <c r="M500" i="11" s="1"/>
  <c r="L475" i="11"/>
  <c r="N475" i="11" s="1"/>
  <c r="K475" i="11"/>
  <c r="M475" i="11" s="1"/>
  <c r="L484" i="11"/>
  <c r="N484" i="11" s="1"/>
  <c r="K484" i="11"/>
  <c r="M484" i="11" s="1"/>
  <c r="K464" i="11"/>
  <c r="M464" i="11" s="1"/>
  <c r="L464" i="11"/>
  <c r="N464" i="11" s="1"/>
  <c r="K471" i="11"/>
  <c r="M471" i="11" s="1"/>
  <c r="L471" i="11"/>
  <c r="N471" i="11" s="1"/>
  <c r="K492" i="11"/>
  <c r="M492" i="11" s="1"/>
  <c r="L492" i="11"/>
  <c r="N492" i="11" s="1"/>
  <c r="L497" i="11"/>
  <c r="N497" i="11" s="1"/>
  <c r="K497" i="11"/>
  <c r="M497" i="11" s="1"/>
  <c r="K489" i="11"/>
  <c r="M489" i="11" s="1"/>
  <c r="L489" i="11"/>
  <c r="N489" i="11" s="1"/>
  <c r="L487" i="11"/>
  <c r="N487" i="11" s="1"/>
  <c r="K487" i="11"/>
  <c r="M487" i="11" s="1"/>
  <c r="L504" i="11"/>
  <c r="N504" i="11" s="1"/>
  <c r="K504" i="11"/>
  <c r="M504" i="11" s="1"/>
  <c r="L479" i="11"/>
  <c r="N479" i="11" s="1"/>
  <c r="K479" i="11"/>
  <c r="M479" i="11" s="1"/>
  <c r="L463" i="11"/>
  <c r="N463" i="11" s="1"/>
  <c r="K463" i="11"/>
  <c r="M463" i="11" s="1"/>
  <c r="L483" i="11"/>
  <c r="N483" i="11" s="1"/>
  <c r="K483" i="11"/>
  <c r="M483" i="11" s="1"/>
  <c r="L478" i="11"/>
  <c r="N478" i="11" s="1"/>
  <c r="K478" i="11"/>
  <c r="M478" i="11" s="1"/>
  <c r="K468" i="11"/>
  <c r="M468" i="11" s="1"/>
  <c r="L468" i="11"/>
  <c r="N468" i="11" s="1"/>
  <c r="L495" i="11"/>
  <c r="N495" i="11" s="1"/>
  <c r="K495" i="11"/>
  <c r="M495" i="11" s="1"/>
  <c r="K491" i="11"/>
  <c r="M491" i="11" s="1"/>
  <c r="L491" i="11"/>
  <c r="N491" i="11" s="1"/>
  <c r="L476" i="11"/>
  <c r="N476" i="11" s="1"/>
  <c r="K476" i="11"/>
  <c r="M476" i="11" s="1"/>
  <c r="K481" i="11"/>
  <c r="M481" i="11" s="1"/>
  <c r="L481" i="11"/>
  <c r="N481" i="11" s="1"/>
  <c r="L480" i="11"/>
  <c r="N480" i="11" s="1"/>
  <c r="K480" i="11"/>
  <c r="M480" i="11" s="1"/>
  <c r="K472" i="11"/>
  <c r="M472" i="11" s="1"/>
  <c r="L472" i="11"/>
  <c r="N472" i="11" s="1"/>
  <c r="Z652" i="4"/>
  <c r="AJ652" i="4"/>
  <c r="AD652" i="4"/>
  <c r="AB652" i="4"/>
  <c r="AE652" i="4"/>
  <c r="AG652" i="4"/>
  <c r="AC652" i="4"/>
  <c r="AI652" i="4"/>
  <c r="AF652" i="4"/>
  <c r="AL652" i="4" s="1"/>
  <c r="AR652" i="4" s="1"/>
  <c r="AA652" i="4"/>
  <c r="AK652" i="4"/>
  <c r="AH652" i="4"/>
  <c r="V663" i="4"/>
  <c r="Z648" i="4"/>
  <c r="AF648" i="4"/>
  <c r="AJ648" i="4"/>
  <c r="AF671" i="4"/>
  <c r="W675" i="4"/>
  <c r="L378" i="11"/>
  <c r="N378" i="11" s="1"/>
  <c r="I379" i="8" s="1"/>
  <c r="K378" i="11"/>
  <c r="M378" i="11" s="1"/>
  <c r="H379" i="8" s="1"/>
  <c r="L390" i="11"/>
  <c r="N390" i="11" s="1"/>
  <c r="I391" i="8" s="1"/>
  <c r="K390" i="11"/>
  <c r="M390" i="11" s="1"/>
  <c r="H391" i="8" s="1"/>
  <c r="L352" i="11"/>
  <c r="N352" i="11" s="1"/>
  <c r="I353" i="8" s="1"/>
  <c r="K352" i="11"/>
  <c r="M352" i="11" s="1"/>
  <c r="H353" i="8" s="1"/>
  <c r="K435" i="11"/>
  <c r="M435" i="11" s="1"/>
  <c r="H436" i="8" s="1"/>
  <c r="L435" i="11"/>
  <c r="N435" i="11" s="1"/>
  <c r="I436" i="8" s="1"/>
  <c r="L358" i="11"/>
  <c r="N358" i="11" s="1"/>
  <c r="I359" i="8" s="1"/>
  <c r="K358" i="11"/>
  <c r="M358" i="11" s="1"/>
  <c r="H359" i="8" s="1"/>
  <c r="L354" i="11"/>
  <c r="N354" i="11" s="1"/>
  <c r="I355" i="8" s="1"/>
  <c r="K354" i="11"/>
  <c r="M354" i="11" s="1"/>
  <c r="H355" i="8" s="1"/>
  <c r="L408" i="11"/>
  <c r="N408" i="11" s="1"/>
  <c r="I409" i="8" s="1"/>
  <c r="K408" i="11"/>
  <c r="M408" i="11" s="1"/>
  <c r="H409" i="8" s="1"/>
  <c r="L386" i="11"/>
  <c r="N386" i="11" s="1"/>
  <c r="I387" i="8" s="1"/>
  <c r="K386" i="11"/>
  <c r="M386" i="11" s="1"/>
  <c r="H387" i="8" s="1"/>
  <c r="L382" i="11"/>
  <c r="N382" i="11" s="1"/>
  <c r="I383" i="8" s="1"/>
  <c r="K382" i="11"/>
  <c r="M382" i="11" s="1"/>
  <c r="H383" i="8" s="1"/>
  <c r="L447" i="11"/>
  <c r="N447" i="11" s="1"/>
  <c r="I448" i="8" s="1"/>
  <c r="K447" i="11"/>
  <c r="M447" i="11" s="1"/>
  <c r="H448" i="8" s="1"/>
  <c r="L380" i="11"/>
  <c r="N380" i="11" s="1"/>
  <c r="I381" i="8" s="1"/>
  <c r="K380" i="11"/>
  <c r="M380" i="11" s="1"/>
  <c r="H381" i="8" s="1"/>
  <c r="L370" i="11"/>
  <c r="N370" i="11" s="1"/>
  <c r="I371" i="8" s="1"/>
  <c r="K370" i="11"/>
  <c r="M370" i="11" s="1"/>
  <c r="H371" i="8" s="1"/>
  <c r="K420" i="11"/>
  <c r="M420" i="11" s="1"/>
  <c r="H421" i="8" s="1"/>
  <c r="L420" i="11"/>
  <c r="N420" i="11" s="1"/>
  <c r="I421" i="8" s="1"/>
  <c r="L431" i="11"/>
  <c r="N431" i="11" s="1"/>
  <c r="I432" i="8" s="1"/>
  <c r="K431" i="11"/>
  <c r="M431" i="11" s="1"/>
  <c r="H432" i="8" s="1"/>
  <c r="L366" i="11"/>
  <c r="N366" i="11" s="1"/>
  <c r="I367" i="8" s="1"/>
  <c r="K366" i="11"/>
  <c r="M366" i="11" s="1"/>
  <c r="H367" i="8" s="1"/>
  <c r="L362" i="11"/>
  <c r="N362" i="11" s="1"/>
  <c r="I363" i="8" s="1"/>
  <c r="K362" i="11"/>
  <c r="M362" i="11" s="1"/>
  <c r="H363" i="8" s="1"/>
  <c r="L452" i="11"/>
  <c r="N452" i="11" s="1"/>
  <c r="I453" i="8" s="1"/>
  <c r="K452" i="11"/>
  <c r="M452" i="11" s="1"/>
  <c r="H453" i="8" s="1"/>
  <c r="K423" i="11"/>
  <c r="M423" i="11" s="1"/>
  <c r="H424" i="8" s="1"/>
  <c r="L423" i="11"/>
  <c r="N423" i="11" s="1"/>
  <c r="I424" i="8" s="1"/>
  <c r="L443" i="11"/>
  <c r="N443" i="11" s="1"/>
  <c r="I444" i="8" s="1"/>
  <c r="K443" i="11"/>
  <c r="M443" i="11" s="1"/>
  <c r="H444" i="8" s="1"/>
  <c r="K439" i="11"/>
  <c r="M439" i="11" s="1"/>
  <c r="H440" i="8" s="1"/>
  <c r="L439" i="11"/>
  <c r="N439" i="11" s="1"/>
  <c r="I440" i="8" s="1"/>
  <c r="K346" i="11"/>
  <c r="M346" i="11" s="1"/>
  <c r="H347" i="8" s="1"/>
  <c r="L346" i="11"/>
  <c r="N346" i="11" s="1"/>
  <c r="I347" i="8" s="1"/>
  <c r="L394" i="11"/>
  <c r="N394" i="11" s="1"/>
  <c r="I395" i="8" s="1"/>
  <c r="K394" i="11"/>
  <c r="M394" i="11" s="1"/>
  <c r="H395" i="8" s="1"/>
  <c r="L364" i="11"/>
  <c r="N364" i="11" s="1"/>
  <c r="I365" i="8" s="1"/>
  <c r="K364" i="11"/>
  <c r="M364" i="11" s="1"/>
  <c r="H365" i="8" s="1"/>
  <c r="L368" i="11"/>
  <c r="N368" i="11" s="1"/>
  <c r="I369" i="8" s="1"/>
  <c r="K368" i="11"/>
  <c r="M368" i="11" s="1"/>
  <c r="H369" i="8" s="1"/>
  <c r="L384" i="11"/>
  <c r="N384" i="11" s="1"/>
  <c r="I385" i="8" s="1"/>
  <c r="K384" i="11"/>
  <c r="M384" i="11" s="1"/>
  <c r="H385" i="8" s="1"/>
  <c r="K451" i="11"/>
  <c r="M451" i="11" s="1"/>
  <c r="H452" i="8" s="1"/>
  <c r="L451" i="11"/>
  <c r="N451" i="11" s="1"/>
  <c r="I452" i="8" s="1"/>
  <c r="L356" i="11"/>
  <c r="N356" i="11" s="1"/>
  <c r="I357" i="8" s="1"/>
  <c r="K356" i="11"/>
  <c r="M356" i="11" s="1"/>
  <c r="H357" i="8" s="1"/>
  <c r="L360" i="11"/>
  <c r="N360" i="11" s="1"/>
  <c r="I361" i="8" s="1"/>
  <c r="K360" i="11"/>
  <c r="M360" i="11" s="1"/>
  <c r="H361" i="8" s="1"/>
  <c r="K343" i="11"/>
  <c r="M343" i="11" s="1"/>
  <c r="H344" i="8" s="1"/>
  <c r="L343" i="11"/>
  <c r="N343" i="11" s="1"/>
  <c r="I344" i="8" s="1"/>
  <c r="L428" i="11"/>
  <c r="N428" i="11" s="1"/>
  <c r="I429" i="8" s="1"/>
  <c r="K428" i="11"/>
  <c r="M428" i="11" s="1"/>
  <c r="H429" i="8" s="1"/>
  <c r="K415" i="11"/>
  <c r="M415" i="11" s="1"/>
  <c r="H416" i="8" s="1"/>
  <c r="L415" i="11"/>
  <c r="N415" i="11" s="1"/>
  <c r="I416" i="8" s="1"/>
  <c r="L341" i="11"/>
  <c r="N341" i="11" s="1"/>
  <c r="I342" i="8" s="1"/>
  <c r="K341" i="11"/>
  <c r="M341" i="11" s="1"/>
  <c r="H342" i="8" s="1"/>
  <c r="L392" i="11"/>
  <c r="N392" i="11" s="1"/>
  <c r="I393" i="8" s="1"/>
  <c r="K392" i="11"/>
  <c r="M392" i="11" s="1"/>
  <c r="H393" i="8" s="1"/>
  <c r="L388" i="11"/>
  <c r="N388" i="11" s="1"/>
  <c r="I389" i="8" s="1"/>
  <c r="K388" i="11"/>
  <c r="M388" i="11" s="1"/>
  <c r="H389" i="8" s="1"/>
  <c r="K376" i="11"/>
  <c r="M376" i="11" s="1"/>
  <c r="H377" i="8" s="1"/>
  <c r="L376" i="11"/>
  <c r="N376" i="11" s="1"/>
  <c r="I377" i="8" s="1"/>
  <c r="Y617" i="4"/>
  <c r="AI617" i="4" s="1"/>
  <c r="V590" i="4"/>
  <c r="V622" i="4"/>
  <c r="V557" i="4"/>
  <c r="W557" i="4" s="1"/>
  <c r="V477" i="4"/>
  <c r="W611" i="4"/>
  <c r="W572" i="4"/>
  <c r="X572" i="4" s="1"/>
  <c r="Y572" i="4" s="1"/>
  <c r="U505" i="4"/>
  <c r="W480" i="4"/>
  <c r="W564" i="4"/>
  <c r="L255" i="11"/>
  <c r="N255" i="11" s="1"/>
  <c r="K255" i="11"/>
  <c r="M255" i="11" s="1"/>
  <c r="AA437" i="4"/>
  <c r="AF437" i="4"/>
  <c r="V384" i="4"/>
  <c r="V418" i="4"/>
  <c r="W418" i="4" s="1"/>
  <c r="X418" i="4" s="1"/>
  <c r="Y418" i="4" s="1"/>
  <c r="V399" i="4"/>
  <c r="W392" i="4"/>
  <c r="X392" i="4" s="1"/>
  <c r="Y392" i="4" s="1"/>
  <c r="U314" i="4"/>
  <c r="V314" i="4"/>
  <c r="Y513" i="4"/>
  <c r="AG513" i="4" s="1"/>
  <c r="W532" i="4"/>
  <c r="W787" i="4"/>
  <c r="W502" i="4"/>
  <c r="U534" i="4"/>
  <c r="W436" i="4"/>
  <c r="V460" i="4"/>
  <c r="V462" i="4"/>
  <c r="W462" i="4" s="1"/>
  <c r="V490" i="4"/>
  <c r="AG245" i="4"/>
  <c r="V446" i="4"/>
  <c r="W446" i="4" s="1"/>
  <c r="W530" i="4"/>
  <c r="Y334" i="4"/>
  <c r="AI334" i="4" s="1"/>
  <c r="AI413" i="4"/>
  <c r="Z413" i="4"/>
  <c r="AB413" i="4"/>
  <c r="AN413" i="4" s="1"/>
  <c r="AT413" i="4" s="1"/>
  <c r="Y445" i="4"/>
  <c r="AG445" i="4" s="1"/>
  <c r="V451" i="4"/>
  <c r="V208" i="4"/>
  <c r="V501" i="4"/>
  <c r="AK437" i="4"/>
  <c r="AH648" i="4"/>
  <c r="AN648" i="4" s="1"/>
  <c r="AT648" i="4" s="1"/>
  <c r="AG648" i="4"/>
  <c r="AE648" i="4"/>
  <c r="AF694" i="4"/>
  <c r="AA671" i="4"/>
  <c r="AF617" i="4"/>
  <c r="AH617" i="4"/>
  <c r="W586" i="4"/>
  <c r="W576" i="4"/>
  <c r="V568" i="4"/>
  <c r="U697" i="4"/>
  <c r="U589" i="4"/>
  <c r="Y687" i="4"/>
  <c r="AF687" i="4" s="1"/>
  <c r="Y835" i="4"/>
  <c r="AD835" i="4" s="1"/>
  <c r="V570" i="4"/>
  <c r="W570" i="4" s="1"/>
  <c r="W750" i="4"/>
  <c r="W544" i="4"/>
  <c r="W492" i="4"/>
  <c r="X492" i="4" s="1"/>
  <c r="W410" i="4"/>
  <c r="V249" i="4"/>
  <c r="AJ413" i="4"/>
  <c r="AA413" i="4"/>
  <c r="AG413" i="4"/>
  <c r="V385" i="4"/>
  <c r="V301" i="4"/>
  <c r="V422" i="4"/>
  <c r="W422" i="4" s="1"/>
  <c r="X422" i="4" s="1"/>
  <c r="V382" i="4"/>
  <c r="W382" i="4" s="1"/>
  <c r="X382" i="4" s="1"/>
  <c r="Y382" i="4" s="1"/>
  <c r="AC382" i="4" s="1"/>
  <c r="W423" i="4"/>
  <c r="X423" i="4" s="1"/>
  <c r="Y423" i="4" s="1"/>
  <c r="AD423" i="4" s="1"/>
  <c r="AK648" i="4"/>
  <c r="AI648" i="4"/>
  <c r="U622" i="4"/>
  <c r="AH694" i="4"/>
  <c r="AJ694" i="4"/>
  <c r="W756" i="4"/>
  <c r="W766" i="4"/>
  <c r="V607" i="4"/>
  <c r="W607" i="4" s="1"/>
  <c r="X607" i="4" s="1"/>
  <c r="W755" i="4"/>
  <c r="X755" i="4" s="1"/>
  <c r="Y755" i="4" s="1"/>
  <c r="AJ617" i="4"/>
  <c r="V653" i="4"/>
  <c r="AI599" i="4"/>
  <c r="W823" i="4"/>
  <c r="X823" i="4" s="1"/>
  <c r="W834" i="4"/>
  <c r="W556" i="4"/>
  <c r="X556" i="4" s="1"/>
  <c r="AJ599" i="4"/>
  <c r="U635" i="4"/>
  <c r="W635" i="4" s="1"/>
  <c r="W802" i="4"/>
  <c r="W790" i="4"/>
  <c r="V581" i="4"/>
  <c r="W581" i="4" s="1"/>
  <c r="X581" i="4" s="1"/>
  <c r="V781" i="4"/>
  <c r="W781" i="4" s="1"/>
  <c r="X781" i="4" s="1"/>
  <c r="Y781" i="4" s="1"/>
  <c r="W468" i="4"/>
  <c r="V395" i="4"/>
  <c r="W395" i="4" s="1"/>
  <c r="X395" i="4" s="1"/>
  <c r="Y395" i="4" s="1"/>
  <c r="AA648" i="4"/>
  <c r="AD648" i="4"/>
  <c r="AC648" i="4"/>
  <c r="AI694" i="4"/>
  <c r="W643" i="4"/>
  <c r="X643" i="4" s="1"/>
  <c r="W521" i="4"/>
  <c r="W778" i="4"/>
  <c r="W810" i="4"/>
  <c r="X810" i="4" s="1"/>
  <c r="W779" i="4"/>
  <c r="W601" i="4"/>
  <c r="X601" i="4" s="1"/>
  <c r="W741" i="4"/>
  <c r="Z694" i="4"/>
  <c r="W571" i="4"/>
  <c r="U509" i="4"/>
  <c r="AI687" i="4"/>
  <c r="W615" i="4"/>
  <c r="X615" i="4" s="1"/>
  <c r="W818" i="4"/>
  <c r="W695" i="4"/>
  <c r="W772" i="4"/>
  <c r="V626" i="4"/>
  <c r="W626" i="4" s="1"/>
  <c r="X626" i="4" s="1"/>
  <c r="Y626" i="4" s="1"/>
  <c r="V777" i="4"/>
  <c r="W777" i="4" s="1"/>
  <c r="X777" i="4" s="1"/>
  <c r="V356" i="4"/>
  <c r="W356" i="4" s="1"/>
  <c r="X356" i="4" s="1"/>
  <c r="Y356" i="4" s="1"/>
  <c r="V282" i="4"/>
  <c r="W282" i="4" s="1"/>
  <c r="X282" i="4" s="1"/>
  <c r="Y282" i="4" s="1"/>
  <c r="AG334" i="4"/>
  <c r="V227" i="4"/>
  <c r="AO350" i="4"/>
  <c r="AU350" i="4" s="1"/>
  <c r="U360" i="4"/>
  <c r="U231" i="4"/>
  <c r="V381" i="4"/>
  <c r="V335" i="4"/>
  <c r="AJ437" i="4"/>
  <c r="Z437" i="4"/>
  <c r="AL437" i="4" s="1"/>
  <c r="AR437" i="4" s="1"/>
  <c r="W655" i="4"/>
  <c r="X655" i="4" s="1"/>
  <c r="W774" i="4"/>
  <c r="AK671" i="4"/>
  <c r="AJ671" i="4"/>
  <c r="AD671" i="4"/>
  <c r="W711" i="4"/>
  <c r="X711" i="4" s="1"/>
  <c r="W764" i="4"/>
  <c r="X764" i="4" s="1"/>
  <c r="Y764" i="4" s="1"/>
  <c r="W786" i="4"/>
  <c r="W537" i="4"/>
  <c r="X537" i="4" s="1"/>
  <c r="Y537" i="4" s="1"/>
  <c r="W782" i="4"/>
  <c r="AA727" i="4"/>
  <c r="W663" i="4"/>
  <c r="X663" i="4" s="1"/>
  <c r="W814" i="4"/>
  <c r="V701" i="4"/>
  <c r="W701" i="4" s="1"/>
  <c r="V507" i="4"/>
  <c r="W507" i="4" s="1"/>
  <c r="X507" i="4" s="1"/>
  <c r="U411" i="4"/>
  <c r="V753" i="4"/>
  <c r="U753" i="4"/>
  <c r="AP350" i="4"/>
  <c r="AV350" i="4" s="1"/>
  <c r="W641" i="4"/>
  <c r="V541" i="4"/>
  <c r="W519" i="4"/>
  <c r="AD437" i="4"/>
  <c r="AP437" i="4" s="1"/>
  <c r="AV437" i="4" s="1"/>
  <c r="W666" i="4"/>
  <c r="AG671" i="4"/>
  <c r="AC671" i="4"/>
  <c r="AO671" i="4" s="1"/>
  <c r="AU671" i="4" s="1"/>
  <c r="W594" i="4"/>
  <c r="W665" i="4"/>
  <c r="W527" i="4"/>
  <c r="W632" i="4"/>
  <c r="W606" i="4"/>
  <c r="V785" i="4"/>
  <c r="U785" i="4"/>
  <c r="K600" i="11"/>
  <c r="M600" i="11" s="1"/>
  <c r="L600" i="11"/>
  <c r="N600" i="11" s="1"/>
  <c r="K577" i="11"/>
  <c r="M577" i="11" s="1"/>
  <c r="L577" i="11"/>
  <c r="N577" i="11" s="1"/>
  <c r="L645" i="11"/>
  <c r="N645" i="11" s="1"/>
  <c r="K645" i="11"/>
  <c r="M645" i="11" s="1"/>
  <c r="L631" i="11"/>
  <c r="N631" i="11" s="1"/>
  <c r="K631" i="11"/>
  <c r="M631" i="11" s="1"/>
  <c r="K627" i="11"/>
  <c r="M627" i="11" s="1"/>
  <c r="L627" i="11"/>
  <c r="N627" i="11" s="1"/>
  <c r="L610" i="11"/>
  <c r="N610" i="11" s="1"/>
  <c r="K610" i="11"/>
  <c r="M610" i="11" s="1"/>
  <c r="K598" i="11"/>
  <c r="M598" i="11" s="1"/>
  <c r="L598" i="11"/>
  <c r="N598" i="11" s="1"/>
  <c r="K592" i="11"/>
  <c r="M592" i="11" s="1"/>
  <c r="L592" i="11"/>
  <c r="N592" i="11" s="1"/>
  <c r="L650" i="11"/>
  <c r="N650" i="11" s="1"/>
  <c r="K650" i="11"/>
  <c r="M650" i="11" s="1"/>
  <c r="K625" i="11"/>
  <c r="M625" i="11" s="1"/>
  <c r="L625" i="11"/>
  <c r="N625" i="11" s="1"/>
  <c r="K643" i="11"/>
  <c r="M643" i="11" s="1"/>
  <c r="L643" i="11"/>
  <c r="N643" i="11" s="1"/>
  <c r="K620" i="11"/>
  <c r="M620" i="11" s="1"/>
  <c r="L620" i="11"/>
  <c r="N620" i="11" s="1"/>
  <c r="K586" i="11"/>
  <c r="M586" i="11" s="1"/>
  <c r="L586" i="11"/>
  <c r="N586" i="11" s="1"/>
  <c r="K580" i="11"/>
  <c r="M580" i="11" s="1"/>
  <c r="L580" i="11"/>
  <c r="N580" i="11" s="1"/>
  <c r="K574" i="11"/>
  <c r="M574" i="11" s="1"/>
  <c r="L574" i="11"/>
  <c r="N574" i="11" s="1"/>
  <c r="L622" i="11"/>
  <c r="N622" i="11" s="1"/>
  <c r="K622" i="11"/>
  <c r="M622" i="11" s="1"/>
  <c r="L639" i="11"/>
  <c r="N639" i="11" s="1"/>
  <c r="K639" i="11"/>
  <c r="M639" i="11" s="1"/>
  <c r="K637" i="11"/>
  <c r="M637" i="11" s="1"/>
  <c r="L637" i="11"/>
  <c r="N637" i="11" s="1"/>
  <c r="L608" i="11"/>
  <c r="N608" i="11" s="1"/>
  <c r="K608" i="11"/>
  <c r="M608" i="11" s="1"/>
  <c r="L591" i="11"/>
  <c r="N591" i="11" s="1"/>
  <c r="K591" i="11"/>
  <c r="M591" i="11" s="1"/>
  <c r="L623" i="11"/>
  <c r="N623" i="11" s="1"/>
  <c r="K623" i="11"/>
  <c r="M623" i="11" s="1"/>
  <c r="L653" i="11"/>
  <c r="N653" i="11" s="1"/>
  <c r="K653" i="11"/>
  <c r="M653" i="11" s="1"/>
  <c r="L606" i="11"/>
  <c r="N606" i="11" s="1"/>
  <c r="K606" i="11"/>
  <c r="M606" i="11" s="1"/>
  <c r="L596" i="11"/>
  <c r="N596" i="11" s="1"/>
  <c r="K596" i="11"/>
  <c r="M596" i="11" s="1"/>
  <c r="L590" i="11"/>
  <c r="N590" i="11" s="1"/>
  <c r="K590" i="11"/>
  <c r="M590" i="11" s="1"/>
  <c r="K582" i="11"/>
  <c r="M582" i="11" s="1"/>
  <c r="L582" i="11"/>
  <c r="N582" i="11" s="1"/>
  <c r="L572" i="11"/>
  <c r="N572" i="11" s="1"/>
  <c r="K572" i="11"/>
  <c r="M572" i="11" s="1"/>
  <c r="L644" i="11"/>
  <c r="N644" i="11" s="1"/>
  <c r="K644" i="11"/>
  <c r="M644" i="11" s="1"/>
  <c r="L646" i="11"/>
  <c r="N646" i="11" s="1"/>
  <c r="K646" i="11"/>
  <c r="M646" i="11" s="1"/>
  <c r="L642" i="11"/>
  <c r="N642" i="11" s="1"/>
  <c r="K642" i="11"/>
  <c r="M642" i="11" s="1"/>
  <c r="K640" i="11"/>
  <c r="M640" i="11" s="1"/>
  <c r="L640" i="11"/>
  <c r="N640" i="11" s="1"/>
  <c r="K602" i="11"/>
  <c r="M602" i="11" s="1"/>
  <c r="L602" i="11"/>
  <c r="N602" i="11" s="1"/>
  <c r="K561" i="11"/>
  <c r="M561" i="11" s="1"/>
  <c r="L561" i="11"/>
  <c r="N561" i="11" s="1"/>
  <c r="K568" i="11"/>
  <c r="M568" i="11" s="1"/>
  <c r="L568" i="11"/>
  <c r="N568" i="11" s="1"/>
  <c r="L641" i="11"/>
  <c r="N641" i="11" s="1"/>
  <c r="K641" i="11"/>
  <c r="M641" i="11" s="1"/>
  <c r="K621" i="11"/>
  <c r="M621" i="11" s="1"/>
  <c r="L621" i="11"/>
  <c r="N621" i="11" s="1"/>
  <c r="L570" i="11"/>
  <c r="N570" i="11" s="1"/>
  <c r="K570" i="11"/>
  <c r="M570" i="11" s="1"/>
  <c r="K601" i="11"/>
  <c r="M601" i="11" s="1"/>
  <c r="L601" i="11"/>
  <c r="N601" i="11" s="1"/>
  <c r="K648" i="11"/>
  <c r="M648" i="11" s="1"/>
  <c r="L648" i="11"/>
  <c r="N648" i="11" s="1"/>
  <c r="K629" i="11"/>
  <c r="M629" i="11" s="1"/>
  <c r="L629" i="11"/>
  <c r="N629" i="11" s="1"/>
  <c r="L584" i="11"/>
  <c r="N584" i="11" s="1"/>
  <c r="K584" i="11"/>
  <c r="M584" i="11" s="1"/>
  <c r="K573" i="11"/>
  <c r="M573" i="11" s="1"/>
  <c r="L573" i="11"/>
  <c r="N573" i="11" s="1"/>
  <c r="L560" i="11"/>
  <c r="N560" i="11" s="1"/>
  <c r="K560" i="11"/>
  <c r="M560" i="11" s="1"/>
  <c r="K566" i="11"/>
  <c r="M566" i="11" s="1"/>
  <c r="L566" i="11"/>
  <c r="N566" i="11" s="1"/>
  <c r="K588" i="11"/>
  <c r="M588" i="11" s="1"/>
  <c r="L588" i="11"/>
  <c r="N588" i="11" s="1"/>
  <c r="K607" i="11"/>
  <c r="M607" i="11" s="1"/>
  <c r="L607" i="11"/>
  <c r="N607" i="11" s="1"/>
  <c r="K599" i="11"/>
  <c r="M599" i="11" s="1"/>
  <c r="L599" i="11"/>
  <c r="N599" i="11" s="1"/>
  <c r="K569" i="11"/>
  <c r="M569" i="11" s="1"/>
  <c r="L569" i="11"/>
  <c r="N569" i="11" s="1"/>
  <c r="L624" i="11"/>
  <c r="N624" i="11" s="1"/>
  <c r="K624" i="11"/>
  <c r="M624" i="11" s="1"/>
  <c r="L636" i="11"/>
  <c r="N636" i="11" s="1"/>
  <c r="K636" i="11"/>
  <c r="M636" i="11" s="1"/>
  <c r="L562" i="11"/>
  <c r="N562" i="11" s="1"/>
  <c r="K562" i="11"/>
  <c r="M562" i="11" s="1"/>
  <c r="K807" i="11"/>
  <c r="M807" i="11" s="1"/>
  <c r="L807" i="11"/>
  <c r="N807" i="11" s="1"/>
  <c r="X620" i="4"/>
  <c r="Y620" i="4" s="1"/>
  <c r="Z620" i="4" s="1"/>
  <c r="W234" i="4"/>
  <c r="W51" i="4"/>
  <c r="W624" i="4"/>
  <c r="U988" i="4"/>
  <c r="S919" i="4"/>
  <c r="T918" i="4"/>
  <c r="S900" i="4"/>
  <c r="S898" i="4"/>
  <c r="U898" i="4" s="1"/>
  <c r="T898" i="4"/>
  <c r="T892" i="4"/>
  <c r="V892" i="4" s="1"/>
  <c r="W892" i="4" s="1"/>
  <c r="S915" i="4"/>
  <c r="U915" i="4" s="1"/>
  <c r="V148" i="4"/>
  <c r="W148" i="4" s="1"/>
  <c r="U148" i="4"/>
  <c r="V801" i="4"/>
  <c r="U801" i="4"/>
  <c r="U825" i="4"/>
  <c r="V825" i="4"/>
  <c r="U977" i="4"/>
  <c r="V977" i="4"/>
  <c r="U627" i="4"/>
  <c r="V627" i="4"/>
  <c r="I837" i="3"/>
  <c r="F837" i="3"/>
  <c r="V660" i="4"/>
  <c r="W660" i="4" s="1"/>
  <c r="X660" i="4" s="1"/>
  <c r="Y660" i="4" s="1"/>
  <c r="X596" i="4"/>
  <c r="Y596" i="4" s="1"/>
  <c r="V495" i="4"/>
  <c r="W495" i="4" s="1"/>
  <c r="X495" i="4" s="1"/>
  <c r="I516" i="3"/>
  <c r="W612" i="4"/>
  <c r="X612" i="4" s="1"/>
  <c r="Y612" i="4" s="1"/>
  <c r="V597" i="4"/>
  <c r="W597" i="4" s="1"/>
  <c r="X597" i="4" s="1"/>
  <c r="V580" i="4"/>
  <c r="W580" i="4" s="1"/>
  <c r="X580" i="4" s="1"/>
  <c r="Y580" i="4" s="1"/>
  <c r="AB580" i="4" s="1"/>
  <c r="V94" i="4"/>
  <c r="W94" i="4" s="1"/>
  <c r="X94" i="4" s="1"/>
  <c r="V24" i="4"/>
  <c r="W24" i="4" s="1"/>
  <c r="X24" i="4" s="1"/>
  <c r="W550" i="4"/>
  <c r="X550" i="4" s="1"/>
  <c r="W380" i="4"/>
  <c r="AH437" i="4"/>
  <c r="W908" i="4"/>
  <c r="W120" i="4"/>
  <c r="W646" i="4"/>
  <c r="W38" i="4"/>
  <c r="W515" i="4"/>
  <c r="W623" i="4"/>
  <c r="X623" i="4" s="1"/>
  <c r="Y623" i="4" s="1"/>
  <c r="W129" i="4"/>
  <c r="AC727" i="4"/>
  <c r="AB599" i="4"/>
  <c r="W48" i="4"/>
  <c r="W935" i="4"/>
  <c r="V780" i="4"/>
  <c r="U780" i="4"/>
  <c r="U800" i="4"/>
  <c r="V800" i="4"/>
  <c r="U678" i="4"/>
  <c r="V678" i="4"/>
  <c r="I713" i="3"/>
  <c r="E50" i="2"/>
  <c r="N50" i="2" s="1"/>
  <c r="F50" i="2"/>
  <c r="O50" i="2" s="1"/>
  <c r="I49" i="3" s="1"/>
  <c r="G50" i="2"/>
  <c r="P50" i="2" s="1"/>
  <c r="F55" i="3"/>
  <c r="I55" i="3"/>
  <c r="V676" i="4"/>
  <c r="U676" i="4"/>
  <c r="H754" i="3"/>
  <c r="F754" i="3"/>
  <c r="X813" i="4"/>
  <c r="Y813" i="4" s="1"/>
  <c r="AK813" i="4" s="1"/>
  <c r="V664" i="4"/>
  <c r="W664" i="4" s="1"/>
  <c r="V767" i="4"/>
  <c r="W767" i="4" s="1"/>
  <c r="V733" i="4"/>
  <c r="W733" i="4" s="1"/>
  <c r="X733" i="4" s="1"/>
  <c r="V574" i="4"/>
  <c r="U574" i="4"/>
  <c r="U832" i="4"/>
  <c r="V832" i="4"/>
  <c r="U846" i="4"/>
  <c r="V846" i="4"/>
  <c r="F140" i="3"/>
  <c r="H140" i="3"/>
  <c r="H132" i="3"/>
  <c r="F132" i="3"/>
  <c r="H124" i="3"/>
  <c r="F124" i="3"/>
  <c r="F116" i="3"/>
  <c r="H116" i="3"/>
  <c r="V489" i="4"/>
  <c r="W489" i="4" s="1"/>
  <c r="X489" i="4" s="1"/>
  <c r="Y489" i="4" s="1"/>
  <c r="V569" i="4"/>
  <c r="W569" i="4" s="1"/>
  <c r="V225" i="4"/>
  <c r="W225" i="4" s="1"/>
  <c r="H786" i="3"/>
  <c r="F786" i="3"/>
  <c r="F762" i="3"/>
  <c r="F785" i="3"/>
  <c r="H785" i="3"/>
  <c r="AH106" i="4"/>
  <c r="AF106" i="4"/>
  <c r="AJ106" i="4"/>
  <c r="AG106" i="4"/>
  <c r="AI106" i="4"/>
  <c r="AK106" i="4"/>
  <c r="AJ172" i="4"/>
  <c r="AK172" i="4"/>
  <c r="AF172" i="4"/>
  <c r="AH172" i="4"/>
  <c r="AI172" i="4"/>
  <c r="AG172" i="4"/>
  <c r="X928" i="4"/>
  <c r="Y928" i="4"/>
  <c r="X695" i="4"/>
  <c r="Y695" i="4" s="1"/>
  <c r="X562" i="4"/>
  <c r="Y562" i="4" s="1"/>
  <c r="AI562" i="4" s="1"/>
  <c r="AK612" i="4"/>
  <c r="Z732" i="4"/>
  <c r="AK732" i="4"/>
  <c r="AH732" i="4"/>
  <c r="AF732" i="4"/>
  <c r="AI732" i="4"/>
  <c r="AG732" i="4"/>
  <c r="AJ732" i="4"/>
  <c r="V406" i="4"/>
  <c r="V251" i="4"/>
  <c r="V349" i="4"/>
  <c r="W349" i="4" s="1"/>
  <c r="X349" i="4" s="1"/>
  <c r="Y349" i="4" s="1"/>
  <c r="AA349" i="4" s="1"/>
  <c r="W501" i="4"/>
  <c r="AI437" i="4"/>
  <c r="AO437" i="4" s="1"/>
  <c r="AU437" i="4" s="1"/>
  <c r="AL9" i="4"/>
  <c r="AR9" i="4" s="1"/>
  <c r="W604" i="4"/>
  <c r="X604" i="4" s="1"/>
  <c r="Y604" i="4" s="1"/>
  <c r="W36" i="4"/>
  <c r="W598" i="4"/>
  <c r="W568" i="4"/>
  <c r="S185" i="4"/>
  <c r="W784" i="4"/>
  <c r="W893" i="4"/>
  <c r="S965" i="4"/>
  <c r="T925" i="4"/>
  <c r="S105" i="4"/>
  <c r="W50" i="4"/>
  <c r="V43" i="4"/>
  <c r="U894" i="4"/>
  <c r="V894" i="4"/>
  <c r="W894" i="4" s="1"/>
  <c r="V749" i="4"/>
  <c r="U749" i="4"/>
  <c r="V566" i="4"/>
  <c r="U566" i="4"/>
  <c r="U74" i="4"/>
  <c r="V74" i="4"/>
  <c r="W74" i="4" s="1"/>
  <c r="X74" i="4" s="1"/>
  <c r="U975" i="4"/>
  <c r="V975" i="4"/>
  <c r="W975" i="4" s="1"/>
  <c r="V926" i="4"/>
  <c r="U926" i="4"/>
  <c r="S920" i="4"/>
  <c r="U919" i="4"/>
  <c r="T919" i="4"/>
  <c r="V919" i="4" s="1"/>
  <c r="T901" i="4"/>
  <c r="V898" i="4"/>
  <c r="W898" i="4" s="1"/>
  <c r="T858" i="4"/>
  <c r="T856" i="4"/>
  <c r="T851" i="4"/>
  <c r="V734" i="4"/>
  <c r="U734" i="4"/>
  <c r="V684" i="4"/>
  <c r="U684" i="4"/>
  <c r="I819" i="3"/>
  <c r="I697" i="3"/>
  <c r="U792" i="4"/>
  <c r="V792" i="4"/>
  <c r="F126" i="3"/>
  <c r="H126" i="3"/>
  <c r="G150" i="2"/>
  <c r="P150" i="2" s="1"/>
  <c r="E150" i="2"/>
  <c r="N150" i="2" s="1"/>
  <c r="F150" i="2"/>
  <c r="O150" i="2" s="1"/>
  <c r="I149" i="3" s="1"/>
  <c r="E26" i="2"/>
  <c r="N26" i="2" s="1"/>
  <c r="G26" i="2"/>
  <c r="P26" i="2" s="1"/>
  <c r="F26" i="2"/>
  <c r="O26" i="2" s="1"/>
  <c r="I25" i="3" s="1"/>
  <c r="F14" i="2"/>
  <c r="O14" i="2" s="1"/>
  <c r="I13" i="3" s="1"/>
  <c r="E14" i="2"/>
  <c r="N14" i="2" s="1"/>
  <c r="G14" i="2"/>
  <c r="P14" i="2" s="1"/>
  <c r="U674" i="4"/>
  <c r="V674" i="4"/>
  <c r="V712" i="4"/>
  <c r="U712" i="4"/>
  <c r="U578" i="4"/>
  <c r="V578" i="4"/>
  <c r="E172" i="2"/>
  <c r="N172" i="2" s="1"/>
  <c r="F172" i="2"/>
  <c r="O172" i="2" s="1"/>
  <c r="I171" i="3" s="1"/>
  <c r="G172" i="2"/>
  <c r="P172" i="2" s="1"/>
  <c r="F24" i="2"/>
  <c r="O24" i="2" s="1"/>
  <c r="I23" i="3" s="1"/>
  <c r="G24" i="2"/>
  <c r="P24" i="2" s="1"/>
  <c r="E24" i="2"/>
  <c r="N24" i="2" s="1"/>
  <c r="F159" i="3"/>
  <c r="I159" i="3"/>
  <c r="V616" i="4"/>
  <c r="W616" i="4" s="1"/>
  <c r="V619" i="4"/>
  <c r="U619" i="4"/>
  <c r="AG835" i="4"/>
  <c r="V575" i="4"/>
  <c r="W575" i="4" s="1"/>
  <c r="X575" i="4" s="1"/>
  <c r="U633" i="4"/>
  <c r="V633" i="4"/>
  <c r="X772" i="4"/>
  <c r="V682" i="4"/>
  <c r="U682" i="4"/>
  <c r="H24" i="3"/>
  <c r="F24" i="3"/>
  <c r="S956" i="4"/>
  <c r="U956" i="4" s="1"/>
  <c r="T947" i="4"/>
  <c r="V947" i="4" s="1"/>
  <c r="W947" i="4" s="1"/>
  <c r="U885" i="4"/>
  <c r="T883" i="4"/>
  <c r="T868" i="4"/>
  <c r="T867" i="4"/>
  <c r="S860" i="4"/>
  <c r="U860" i="4" s="1"/>
  <c r="U162" i="4"/>
  <c r="W162" i="4" s="1"/>
  <c r="X40" i="4"/>
  <c r="Y40" i="4" s="1"/>
  <c r="AG40" i="4" s="1"/>
  <c r="I761" i="3"/>
  <c r="F118" i="3"/>
  <c r="H118" i="3"/>
  <c r="H4" i="3"/>
  <c r="F4" i="3"/>
  <c r="F173" i="3"/>
  <c r="H173" i="3"/>
  <c r="H138" i="3"/>
  <c r="F138" i="3"/>
  <c r="F122" i="3"/>
  <c r="H122" i="3"/>
  <c r="F19" i="3"/>
  <c r="H19" i="3"/>
  <c r="U840" i="4"/>
  <c r="V840" i="4"/>
  <c r="G10" i="2"/>
  <c r="P10" i="2" s="1"/>
  <c r="E10" i="2"/>
  <c r="N10" i="2" s="1"/>
  <c r="F10" i="2"/>
  <c r="O10" i="2" s="1"/>
  <c r="I9" i="3" s="1"/>
  <c r="U560" i="4"/>
  <c r="W560" i="4" s="1"/>
  <c r="V932" i="4"/>
  <c r="W932" i="4" s="1"/>
  <c r="S921" i="4"/>
  <c r="S889" i="4"/>
  <c r="T863" i="4"/>
  <c r="V621" i="4"/>
  <c r="W621" i="4" s="1"/>
  <c r="V831" i="4"/>
  <c r="W831" i="4" s="1"/>
  <c r="V561" i="4"/>
  <c r="W561" i="4" s="1"/>
  <c r="X561" i="4" s="1"/>
  <c r="Y561" i="4" s="1"/>
  <c r="AH561" i="4" s="1"/>
  <c r="V411" i="4"/>
  <c r="V144" i="4"/>
  <c r="W144" i="4" s="1"/>
  <c r="X144" i="4" s="1"/>
  <c r="F801" i="3"/>
  <c r="H801" i="3"/>
  <c r="H769" i="3"/>
  <c r="F769" i="3"/>
  <c r="V902" i="4"/>
  <c r="W902" i="4" s="1"/>
  <c r="W381" i="4"/>
  <c r="V297" i="4"/>
  <c r="U406" i="4"/>
  <c r="V307" i="4"/>
  <c r="W72" i="4"/>
  <c r="W100" i="4"/>
  <c r="V994" i="4"/>
  <c r="W987" i="4"/>
  <c r="S949" i="4"/>
  <c r="S933" i="4"/>
  <c r="W913" i="4"/>
  <c r="W614" i="4"/>
  <c r="AD727" i="4"/>
  <c r="AG687" i="4"/>
  <c r="AH687" i="4"/>
  <c r="AD687" i="4"/>
  <c r="AF599" i="4"/>
  <c r="AL599" i="4" s="1"/>
  <c r="AR599" i="4" s="1"/>
  <c r="AH599" i="4"/>
  <c r="AD599" i="4"/>
  <c r="W952" i="4"/>
  <c r="W19" i="4"/>
  <c r="U827" i="4"/>
  <c r="V827" i="4"/>
  <c r="X804" i="4"/>
  <c r="Y804" i="4" s="1"/>
  <c r="U761" i="4"/>
  <c r="V761" i="4"/>
  <c r="V887" i="4"/>
  <c r="U887" i="4"/>
  <c r="U563" i="4"/>
  <c r="V563" i="4"/>
  <c r="V736" i="4"/>
  <c r="W736" i="4" s="1"/>
  <c r="F142" i="3"/>
  <c r="H142" i="3"/>
  <c r="V670" i="4"/>
  <c r="U670" i="4"/>
  <c r="V1001" i="4"/>
  <c r="U1001" i="4"/>
  <c r="V988" i="4"/>
  <c r="W988" i="4" s="1"/>
  <c r="T950" i="4"/>
  <c r="V950" i="4" s="1"/>
  <c r="W950" i="4" s="1"/>
  <c r="R920" i="4"/>
  <c r="T920" i="4"/>
  <c r="V918" i="4"/>
  <c r="S901" i="4"/>
  <c r="U900" i="4"/>
  <c r="T900" i="4"/>
  <c r="V900" i="4" s="1"/>
  <c r="S866" i="4"/>
  <c r="S865" i="4"/>
  <c r="T865" i="4"/>
  <c r="S858" i="4"/>
  <c r="U858" i="4" s="1"/>
  <c r="S856" i="4"/>
  <c r="U856" i="4" s="1"/>
  <c r="S851" i="4"/>
  <c r="U851" i="4" s="1"/>
  <c r="S849" i="4"/>
  <c r="T849" i="4"/>
  <c r="U824" i="4"/>
  <c r="V824" i="4"/>
  <c r="W768" i="4"/>
  <c r="V686" i="4"/>
  <c r="U686" i="4"/>
  <c r="U629" i="4"/>
  <c r="V629" i="4"/>
  <c r="W529" i="4"/>
  <c r="V68" i="4"/>
  <c r="I811" i="3"/>
  <c r="I793" i="3"/>
  <c r="I689" i="3"/>
  <c r="U628" i="4"/>
  <c r="V628" i="4"/>
  <c r="I705" i="3"/>
  <c r="H134" i="3"/>
  <c r="F134" i="3"/>
  <c r="I513" i="3"/>
  <c r="G82" i="2"/>
  <c r="P82" i="2" s="1"/>
  <c r="F82" i="2"/>
  <c r="O82" i="2" s="1"/>
  <c r="I81" i="3" s="1"/>
  <c r="E82" i="2"/>
  <c r="N82" i="2" s="1"/>
  <c r="G42" i="2"/>
  <c r="P42" i="2" s="1"/>
  <c r="E42" i="2"/>
  <c r="N42" i="2" s="1"/>
  <c r="F42" i="2"/>
  <c r="O42" i="2" s="1"/>
  <c r="I41" i="3" s="1"/>
  <c r="H15" i="3"/>
  <c r="F15" i="3"/>
  <c r="I644" i="3"/>
  <c r="E8" i="2"/>
  <c r="N8" i="2" s="1"/>
  <c r="F8" i="2"/>
  <c r="O8" i="2" s="1"/>
  <c r="I7" i="3" s="1"/>
  <c r="G8" i="2"/>
  <c r="P8" i="2" s="1"/>
  <c r="U870" i="4"/>
  <c r="V870" i="4"/>
  <c r="V96" i="4"/>
  <c r="W96" i="4" s="1"/>
  <c r="X96" i="4" s="1"/>
  <c r="Y96" i="4" s="1"/>
  <c r="T921" i="4"/>
  <c r="T864" i="4"/>
  <c r="X644" i="4"/>
  <c r="Y644" i="4" s="1"/>
  <c r="V152" i="4"/>
  <c r="W152" i="4" s="1"/>
  <c r="X152" i="4" s="1"/>
  <c r="Y152" i="4" s="1"/>
  <c r="F3" i="3"/>
  <c r="H3" i="3"/>
  <c r="S923" i="4"/>
  <c r="V735" i="4"/>
  <c r="W735" i="4" s="1"/>
  <c r="V683" i="4"/>
  <c r="W683" i="4" s="1"/>
  <c r="V505" i="4"/>
  <c r="W505" i="4" s="1"/>
  <c r="X505" i="4" s="1"/>
  <c r="V412" i="4"/>
  <c r="W412" i="4" s="1"/>
  <c r="X412" i="4" s="1"/>
  <c r="V326" i="4"/>
  <c r="W326" i="4" s="1"/>
  <c r="V539" i="4"/>
  <c r="U539" i="4"/>
  <c r="U796" i="4"/>
  <c r="V796" i="4"/>
  <c r="H36" i="3"/>
  <c r="F36" i="3"/>
  <c r="S964" i="4"/>
  <c r="U964" i="4" s="1"/>
  <c r="S940" i="4"/>
  <c r="V940" i="4" s="1"/>
  <c r="T915" i="4"/>
  <c r="V915" i="4" s="1"/>
  <c r="W915" i="4" s="1"/>
  <c r="S899" i="4"/>
  <c r="U899" i="4" s="1"/>
  <c r="T899" i="4"/>
  <c r="T885" i="4"/>
  <c r="V885" i="4" s="1"/>
  <c r="W885" i="4" s="1"/>
  <c r="S883" i="4"/>
  <c r="U883" i="4" s="1"/>
  <c r="S881" i="4"/>
  <c r="T881" i="4"/>
  <c r="S868" i="4"/>
  <c r="U868" i="4" s="1"/>
  <c r="S867" i="4"/>
  <c r="U867" i="4" s="1"/>
  <c r="U862" i="4"/>
  <c r="V862" i="4"/>
  <c r="U673" i="4"/>
  <c r="V673" i="4"/>
  <c r="U178" i="4"/>
  <c r="W178" i="4" s="1"/>
  <c r="U68" i="4"/>
  <c r="W30" i="4"/>
  <c r="H110" i="3"/>
  <c r="F110" i="3"/>
  <c r="H156" i="3"/>
  <c r="F156" i="3"/>
  <c r="H130" i="3"/>
  <c r="F130" i="3"/>
  <c r="F114" i="3"/>
  <c r="H114" i="3"/>
  <c r="F45" i="3"/>
  <c r="H45" i="3"/>
  <c r="H39" i="3"/>
  <c r="F39" i="3"/>
  <c r="F33" i="3"/>
  <c r="H33" i="3"/>
  <c r="E168" i="2"/>
  <c r="N168" i="2" s="1"/>
  <c r="G168" i="2"/>
  <c r="P168" i="2" s="1"/>
  <c r="F168" i="2"/>
  <c r="O168" i="2" s="1"/>
  <c r="I167" i="3" s="1"/>
  <c r="V76" i="4"/>
  <c r="W76" i="4" s="1"/>
  <c r="T956" i="4"/>
  <c r="V956" i="4" s="1"/>
  <c r="W956" i="4" s="1"/>
  <c r="V924" i="4"/>
  <c r="W924" i="4" s="1"/>
  <c r="V890" i="4"/>
  <c r="W890" i="4" s="1"/>
  <c r="V878" i="4"/>
  <c r="W878" i="4" s="1"/>
  <c r="T860" i="4"/>
  <c r="V860" i="4" s="1"/>
  <c r="W860" i="4" s="1"/>
  <c r="V839" i="4"/>
  <c r="W839" i="4" s="1"/>
  <c r="V799" i="4"/>
  <c r="W799" i="4" s="1"/>
  <c r="V726" i="4"/>
  <c r="W726" i="4" s="1"/>
  <c r="X726" i="4" s="1"/>
  <c r="S864" i="4"/>
  <c r="F827" i="3"/>
  <c r="F779" i="3"/>
  <c r="H779" i="3"/>
  <c r="F536" i="3"/>
  <c r="F511" i="3"/>
  <c r="F807" i="3"/>
  <c r="H807" i="3"/>
  <c r="F763" i="3"/>
  <c r="H763" i="3"/>
  <c r="F753" i="3"/>
  <c r="H753" i="3"/>
  <c r="V337" i="4"/>
  <c r="W337" i="4" s="1"/>
  <c r="I368" i="3"/>
  <c r="I232" i="3"/>
  <c r="I226" i="3"/>
  <c r="I208" i="3"/>
  <c r="I336" i="3"/>
  <c r="I234" i="3"/>
  <c r="I200" i="3"/>
  <c r="I192" i="3"/>
  <c r="I191" i="3"/>
  <c r="I202" i="3"/>
  <c r="I194" i="3"/>
  <c r="I189" i="3"/>
  <c r="I203" i="3"/>
  <c r="I187" i="3"/>
  <c r="I214" i="3"/>
  <c r="I204" i="3"/>
  <c r="I198" i="3"/>
  <c r="I217" i="3"/>
  <c r="I209" i="3"/>
  <c r="I267" i="3"/>
  <c r="I292" i="3"/>
  <c r="I254" i="3"/>
  <c r="I246" i="3"/>
  <c r="I218" i="3"/>
  <c r="I371" i="3"/>
  <c r="I355" i="3"/>
  <c r="I237" i="3"/>
  <c r="I221" i="3"/>
  <c r="I281" i="3"/>
  <c r="I316" i="3"/>
  <c r="I252" i="3"/>
  <c r="I242" i="3"/>
  <c r="I351" i="3"/>
  <c r="I325" i="3"/>
  <c r="I293" i="3"/>
  <c r="I249" i="3"/>
  <c r="I315" i="3"/>
  <c r="I266" i="3"/>
  <c r="I250" i="3"/>
  <c r="I238" i="3"/>
  <c r="I347" i="3"/>
  <c r="I345" i="3"/>
  <c r="I321" i="3"/>
  <c r="I229" i="3"/>
  <c r="I364" i="3"/>
  <c r="I296" i="3"/>
  <c r="I278" i="3"/>
  <c r="I258" i="3"/>
  <c r="I248" i="3"/>
  <c r="I359" i="3"/>
  <c r="I305" i="3"/>
  <c r="I297" i="3"/>
  <c r="I289" i="3"/>
  <c r="I464" i="3"/>
  <c r="I450" i="3"/>
  <c r="I435" i="3"/>
  <c r="I416" i="3"/>
  <c r="I411" i="3"/>
  <c r="I404" i="3"/>
  <c r="I395" i="3"/>
  <c r="I392" i="3"/>
  <c r="I483" i="3"/>
  <c r="I428" i="3"/>
  <c r="I396" i="3"/>
  <c r="I479" i="3"/>
  <c r="I471" i="3"/>
  <c r="I468" i="3"/>
  <c r="I447" i="3"/>
  <c r="I432" i="3"/>
  <c r="I424" i="3"/>
  <c r="I384" i="3"/>
  <c r="I376" i="3"/>
  <c r="I400" i="3"/>
  <c r="I460" i="3"/>
  <c r="I431" i="3"/>
  <c r="I423" i="3"/>
  <c r="I463" i="3"/>
  <c r="I459" i="3"/>
  <c r="I456" i="3"/>
  <c r="I436" i="3"/>
  <c r="I408" i="3"/>
  <c r="I391" i="3"/>
  <c r="I379" i="3"/>
  <c r="I388" i="3"/>
  <c r="I407" i="3"/>
  <c r="I354" i="3"/>
  <c r="I299" i="3"/>
  <c r="I288" i="3"/>
  <c r="I265" i="3"/>
  <c r="I236" i="3"/>
  <c r="I290" i="3"/>
  <c r="I331" i="3"/>
  <c r="I284" i="3"/>
  <c r="I243" i="3"/>
  <c r="I330" i="3"/>
  <c r="I327" i="3"/>
  <c r="I283" i="3"/>
  <c r="I228" i="3"/>
  <c r="I303" i="3"/>
  <c r="I326" i="3"/>
  <c r="I210" i="3"/>
  <c r="I323" i="3"/>
  <c r="I277" i="3"/>
  <c r="I215" i="3"/>
  <c r="I317" i="3"/>
  <c r="I457" i="3"/>
  <c r="I417" i="3"/>
  <c r="I389" i="3"/>
  <c r="I375" i="3"/>
  <c r="I438" i="3"/>
  <c r="I502" i="3"/>
  <c r="I498" i="3"/>
  <c r="I374" i="3"/>
  <c r="I490" i="3"/>
  <c r="I421" i="3"/>
  <c r="I405" i="3"/>
  <c r="I385" i="3"/>
  <c r="I493" i="3"/>
  <c r="I377" i="3"/>
  <c r="I458" i="3"/>
  <c r="I487" i="3"/>
  <c r="I429" i="3"/>
  <c r="AB437" i="4"/>
  <c r="AN437" i="4" s="1"/>
  <c r="AT437" i="4" s="1"/>
  <c r="I574" i="3"/>
  <c r="X1000" i="4"/>
  <c r="Y1000" i="4"/>
  <c r="X756" i="4"/>
  <c r="X166" i="4"/>
  <c r="X961" i="4"/>
  <c r="Y961" i="4"/>
  <c r="X787" i="4"/>
  <c r="Y787" i="4" s="1"/>
  <c r="X79" i="4"/>
  <c r="AK132" i="4"/>
  <c r="AJ132" i="4"/>
  <c r="AG132" i="4"/>
  <c r="AI132" i="4"/>
  <c r="AH132" i="4"/>
  <c r="AF132" i="4"/>
  <c r="AJ660" i="4"/>
  <c r="AF709" i="4"/>
  <c r="AG709" i="4"/>
  <c r="AK709" i="4"/>
  <c r="AH709" i="4"/>
  <c r="AI709" i="4"/>
  <c r="AJ709" i="4"/>
  <c r="X634" i="4"/>
  <c r="Y634" i="4" s="1"/>
  <c r="X722" i="4"/>
  <c r="Y722" i="4" s="1"/>
  <c r="AB722" i="4" s="1"/>
  <c r="AK124" i="4"/>
  <c r="AF124" i="4"/>
  <c r="AJ124" i="4"/>
  <c r="AG124" i="4"/>
  <c r="AH124" i="4"/>
  <c r="AI124" i="4"/>
  <c r="I344" i="3"/>
  <c r="I260" i="3"/>
  <c r="W512" i="4"/>
  <c r="W460" i="4"/>
  <c r="W432" i="4"/>
  <c r="W472" i="4"/>
  <c r="X472" i="4" s="1"/>
  <c r="I356" i="3"/>
  <c r="I188" i="3"/>
  <c r="I230" i="3"/>
  <c r="I332" i="3"/>
  <c r="I244" i="3"/>
  <c r="I264" i="3"/>
  <c r="I256" i="3"/>
  <c r="I212" i="3"/>
  <c r="I213" i="3"/>
  <c r="I205" i="3"/>
  <c r="I197" i="3"/>
  <c r="I201" i="3"/>
  <c r="I193" i="3"/>
  <c r="I257" i="3"/>
  <c r="I348" i="3"/>
  <c r="I308" i="3"/>
  <c r="I274" i="3"/>
  <c r="I339" i="3"/>
  <c r="I365" i="3"/>
  <c r="I349" i="3"/>
  <c r="I333" i="3"/>
  <c r="I313" i="3"/>
  <c r="I285" i="3"/>
  <c r="I329" i="3"/>
  <c r="I304" i="3"/>
  <c r="I286" i="3"/>
  <c r="I270" i="3"/>
  <c r="I367" i="3"/>
  <c r="I335" i="3"/>
  <c r="V253" i="4"/>
  <c r="W253" i="4" s="1"/>
  <c r="X253" i="4" s="1"/>
  <c r="I309" i="3"/>
  <c r="I301" i="3"/>
  <c r="I233" i="3"/>
  <c r="I263" i="3"/>
  <c r="I251" i="3"/>
  <c r="I314" i="3"/>
  <c r="I300" i="3"/>
  <c r="I282" i="3"/>
  <c r="I363" i="3"/>
  <c r="I361" i="3"/>
  <c r="I245" i="3"/>
  <c r="I307" i="3"/>
  <c r="I310" i="3"/>
  <c r="I220" i="3"/>
  <c r="I343" i="3"/>
  <c r="I186" i="3"/>
  <c r="I369" i="3"/>
  <c r="I353" i="3"/>
  <c r="I337" i="3"/>
  <c r="I225" i="3"/>
  <c r="W401" i="4"/>
  <c r="I470" i="3"/>
  <c r="I467" i="3"/>
  <c r="I455" i="3"/>
  <c r="I452" i="3"/>
  <c r="I439" i="3"/>
  <c r="I426" i="3"/>
  <c r="I420" i="3"/>
  <c r="I414" i="3"/>
  <c r="I383" i="3"/>
  <c r="I472" i="3"/>
  <c r="I412" i="3"/>
  <c r="I443" i="3"/>
  <c r="I427" i="3"/>
  <c r="I387" i="3"/>
  <c r="I480" i="3"/>
  <c r="I476" i="3"/>
  <c r="I434" i="3"/>
  <c r="I415" i="3"/>
  <c r="I403" i="3"/>
  <c r="I448" i="3"/>
  <c r="I419" i="3"/>
  <c r="I380" i="3"/>
  <c r="W399" i="4"/>
  <c r="W421" i="4"/>
  <c r="I319" i="3"/>
  <c r="I276" i="3"/>
  <c r="I247" i="3"/>
  <c r="I224" i="3"/>
  <c r="I342" i="3"/>
  <c r="I261" i="3"/>
  <c r="I235" i="3"/>
  <c r="I223" i="3"/>
  <c r="I196" i="3"/>
  <c r="I231" i="3"/>
  <c r="I312" i="3"/>
  <c r="I272" i="3"/>
  <c r="I259" i="3"/>
  <c r="I240" i="3"/>
  <c r="I219" i="3"/>
  <c r="I302" i="3"/>
  <c r="I311" i="3"/>
  <c r="I268" i="3"/>
  <c r="I253" i="3"/>
  <c r="I239" i="3"/>
  <c r="I227" i="3"/>
  <c r="I207" i="3"/>
  <c r="I190" i="3"/>
  <c r="I199" i="3"/>
  <c r="U335" i="4"/>
  <c r="W335" i="4" s="1"/>
  <c r="X335" i="4" s="1"/>
  <c r="I503" i="3"/>
  <c r="I494" i="3"/>
  <c r="I473" i="3"/>
  <c r="I461" i="3"/>
  <c r="I433" i="3"/>
  <c r="I466" i="3"/>
  <c r="I390" i="3"/>
  <c r="I366" i="3"/>
  <c r="I495" i="3"/>
  <c r="I445" i="3"/>
  <c r="I499" i="3"/>
  <c r="I401" i="3"/>
  <c r="I449" i="3"/>
  <c r="I413" i="3"/>
  <c r="I397" i="3"/>
  <c r="I477" i="3"/>
  <c r="I362" i="3"/>
  <c r="I566" i="3"/>
  <c r="X992" i="4"/>
  <c r="Y992" i="4"/>
  <c r="X752" i="4"/>
  <c r="X47" i="4"/>
  <c r="Y47" i="4" s="1"/>
  <c r="X109" i="4"/>
  <c r="Y109" i="4" s="1"/>
  <c r="X989" i="4"/>
  <c r="Y989" i="4"/>
  <c r="X941" i="4"/>
  <c r="Y941" i="4"/>
  <c r="X779" i="4"/>
  <c r="X89" i="4"/>
  <c r="Y89" i="4" s="1"/>
  <c r="X69" i="4"/>
  <c r="Y69" i="4" s="1"/>
  <c r="AB776" i="4"/>
  <c r="AG776" i="4"/>
  <c r="AH776" i="4"/>
  <c r="AF776" i="4"/>
  <c r="AJ776" i="4"/>
  <c r="AK776" i="4"/>
  <c r="AI776" i="4"/>
  <c r="AH116" i="4"/>
  <c r="AJ116" i="4"/>
  <c r="AG116" i="4"/>
  <c r="AF116" i="4"/>
  <c r="AI116" i="4"/>
  <c r="AK116" i="4"/>
  <c r="X151" i="4"/>
  <c r="Y151" i="4" s="1"/>
  <c r="X155" i="4"/>
  <c r="Y931" i="4"/>
  <c r="X931" i="4"/>
  <c r="X635" i="4"/>
  <c r="AJ128" i="4"/>
  <c r="AF128" i="4"/>
  <c r="AI128" i="4"/>
  <c r="AK128" i="4"/>
  <c r="AG128" i="4"/>
  <c r="AH128" i="4"/>
  <c r="AM652" i="4"/>
  <c r="AS652" i="4" s="1"/>
  <c r="I622" i="3"/>
  <c r="I639" i="3"/>
  <c r="I615" i="3"/>
  <c r="I599" i="3"/>
  <c r="AL648" i="4"/>
  <c r="AR648" i="4" s="1"/>
  <c r="G648" i="4" s="1"/>
  <c r="I598" i="3"/>
  <c r="I595" i="3"/>
  <c r="I635" i="3"/>
  <c r="I603" i="3"/>
  <c r="V600" i="4"/>
  <c r="U600" i="4"/>
  <c r="X570" i="4"/>
  <c r="Y570" i="4" s="1"/>
  <c r="U820" i="4"/>
  <c r="V820" i="4"/>
  <c r="U934" i="4"/>
  <c r="V934" i="4"/>
  <c r="W934" i="4" s="1"/>
  <c r="AN9" i="4"/>
  <c r="AT9" i="4" s="1"/>
  <c r="AM9" i="4"/>
  <c r="AS9" i="4" s="1"/>
  <c r="AO9" i="4"/>
  <c r="AU9" i="4" s="1"/>
  <c r="AP9" i="4"/>
  <c r="AV9" i="4" s="1"/>
  <c r="X564" i="4"/>
  <c r="Y564" i="4" s="1"/>
  <c r="AB564" i="4" s="1"/>
  <c r="X998" i="4"/>
  <c r="Y998" i="4"/>
  <c r="U855" i="4"/>
  <c r="V855" i="4"/>
  <c r="W855" i="4" s="1"/>
  <c r="Y655" i="4"/>
  <c r="AD655" i="4" s="1"/>
  <c r="X636" i="4"/>
  <c r="Y636" i="4" s="1"/>
  <c r="Z636" i="4" s="1"/>
  <c r="X51" i="4"/>
  <c r="Y51" i="4" s="1"/>
  <c r="U161" i="4"/>
  <c r="V161" i="4"/>
  <c r="U688" i="4"/>
  <c r="V688" i="4"/>
  <c r="U748" i="4"/>
  <c r="V748" i="4"/>
  <c r="X766" i="4"/>
  <c r="X774" i="4"/>
  <c r="H29" i="3"/>
  <c r="F29" i="3"/>
  <c r="X160" i="4"/>
  <c r="Y160" i="4" s="1"/>
  <c r="U974" i="4"/>
  <c r="V974" i="4"/>
  <c r="W974" i="4" s="1"/>
  <c r="F575" i="3"/>
  <c r="H575" i="3"/>
  <c r="H172" i="3"/>
  <c r="F172" i="3"/>
  <c r="F521" i="3"/>
  <c r="H521" i="3"/>
  <c r="F553" i="3"/>
  <c r="H553" i="3"/>
  <c r="AP671" i="4"/>
  <c r="AV671" i="4" s="1"/>
  <c r="X876" i="4"/>
  <c r="Y876" i="4"/>
  <c r="X888" i="4"/>
  <c r="Y888" i="4"/>
  <c r="X896" i="4"/>
  <c r="Y896" i="4"/>
  <c r="X908" i="4"/>
  <c r="Y908" i="4"/>
  <c r="X120" i="4"/>
  <c r="Y120" i="4" s="1"/>
  <c r="X950" i="4"/>
  <c r="Y950" i="4"/>
  <c r="X861" i="4"/>
  <c r="Y954" i="4"/>
  <c r="X954" i="4"/>
  <c r="U775" i="4"/>
  <c r="V775" i="4"/>
  <c r="Y711" i="4"/>
  <c r="Z711" i="4" s="1"/>
  <c r="Y643" i="4"/>
  <c r="Z643" i="4" s="1"/>
  <c r="X812" i="4"/>
  <c r="Y812" i="4"/>
  <c r="V618" i="4"/>
  <c r="U618" i="4"/>
  <c r="W603" i="4"/>
  <c r="X102" i="4"/>
  <c r="Y102" i="4" s="1"/>
  <c r="U457" i="4"/>
  <c r="V457" i="4"/>
  <c r="X36" i="4"/>
  <c r="Y36" i="4" s="1"/>
  <c r="V158" i="4"/>
  <c r="U158" i="4"/>
  <c r="U763" i="4"/>
  <c r="V763" i="4"/>
  <c r="U795" i="4"/>
  <c r="V795" i="4"/>
  <c r="X521" i="4"/>
  <c r="Y521" i="4" s="1"/>
  <c r="U740" i="4"/>
  <c r="V740" i="4"/>
  <c r="U990" i="4"/>
  <c r="V990" i="4"/>
  <c r="X582" i="4"/>
  <c r="Y582" i="4" s="1"/>
  <c r="U746" i="4"/>
  <c r="V746" i="4"/>
  <c r="X778" i="4"/>
  <c r="X786" i="4"/>
  <c r="H27" i="3"/>
  <c r="F27" i="3"/>
  <c r="X92" i="4"/>
  <c r="Y92" i="4" s="1"/>
  <c r="U126" i="4"/>
  <c r="V126" i="4"/>
  <c r="H181" i="3"/>
  <c r="F181" i="3"/>
  <c r="F770" i="3"/>
  <c r="H770" i="3"/>
  <c r="H805" i="3"/>
  <c r="F805" i="3"/>
  <c r="H829" i="3"/>
  <c r="F829" i="3"/>
  <c r="X995" i="4"/>
  <c r="Y995" i="4"/>
  <c r="X981" i="4"/>
  <c r="Y981" i="4"/>
  <c r="V976" i="4"/>
  <c r="U976" i="4"/>
  <c r="AC946" i="4"/>
  <c r="Z946" i="4"/>
  <c r="AB946" i="4"/>
  <c r="AE946" i="4"/>
  <c r="AT946" i="4"/>
  <c r="AU946" i="4"/>
  <c r="AW946" i="4"/>
  <c r="AA946" i="4"/>
  <c r="AD946" i="4"/>
  <c r="AJ946" i="4"/>
  <c r="AV946" i="4"/>
  <c r="AS946" i="4"/>
  <c r="AG946" i="4"/>
  <c r="AK946" i="4"/>
  <c r="AH946" i="4"/>
  <c r="AF946" i="4"/>
  <c r="AI946" i="4"/>
  <c r="Y897" i="4"/>
  <c r="X897" i="4"/>
  <c r="Y873" i="4"/>
  <c r="X873" i="4"/>
  <c r="U859" i="4"/>
  <c r="V859" i="4"/>
  <c r="U843" i="4"/>
  <c r="V843" i="4"/>
  <c r="U841" i="4"/>
  <c r="V841" i="4"/>
  <c r="X782" i="4"/>
  <c r="Y782" i="4" s="1"/>
  <c r="U758" i="4"/>
  <c r="V758" i="4"/>
  <c r="U744" i="4"/>
  <c r="V744" i="4"/>
  <c r="U739" i="4"/>
  <c r="V739" i="4"/>
  <c r="W739" i="4" s="1"/>
  <c r="X739" i="4" s="1"/>
  <c r="Y739" i="4" s="1"/>
  <c r="X737" i="4"/>
  <c r="Y737" i="4" s="1"/>
  <c r="V730" i="4"/>
  <c r="U730" i="4"/>
  <c r="W699" i="4"/>
  <c r="X699" i="4" s="1"/>
  <c r="U689" i="4"/>
  <c r="V689" i="4"/>
  <c r="U685" i="4"/>
  <c r="V685" i="4"/>
  <c r="X649" i="4"/>
  <c r="Y649" i="4" s="1"/>
  <c r="X641" i="4"/>
  <c r="Y601" i="4"/>
  <c r="AB601" i="4" s="1"/>
  <c r="U595" i="4"/>
  <c r="V595" i="4"/>
  <c r="X586" i="4"/>
  <c r="Y586" i="4" s="1"/>
  <c r="X576" i="4"/>
  <c r="Y576" i="4" s="1"/>
  <c r="X176" i="4"/>
  <c r="V175" i="4"/>
  <c r="U175" i="4"/>
  <c r="X168" i="4"/>
  <c r="T153" i="4"/>
  <c r="U146" i="4"/>
  <c r="V146" i="4"/>
  <c r="U137" i="4"/>
  <c r="V137" i="4"/>
  <c r="U130" i="4"/>
  <c r="V130" i="4"/>
  <c r="U122" i="4"/>
  <c r="V122" i="4"/>
  <c r="U114" i="4"/>
  <c r="V114" i="4"/>
  <c r="T99" i="4"/>
  <c r="U98" i="4"/>
  <c r="V98" i="4"/>
  <c r="U95" i="4"/>
  <c r="V95" i="4"/>
  <c r="X71" i="4"/>
  <c r="X66" i="4"/>
  <c r="Y66" i="4" s="1"/>
  <c r="V55" i="4"/>
  <c r="U55" i="4"/>
  <c r="U46" i="4"/>
  <c r="V46" i="4"/>
  <c r="U42" i="4"/>
  <c r="V42" i="4"/>
  <c r="X27" i="4"/>
  <c r="Y27" i="4" s="1"/>
  <c r="X8" i="4"/>
  <c r="Y8" i="4" s="1"/>
  <c r="V4" i="4"/>
  <c r="U4" i="4"/>
  <c r="X170" i="4"/>
  <c r="Y170" i="4" s="1"/>
  <c r="V7" i="4"/>
  <c r="U7" i="4"/>
  <c r="F31" i="3"/>
  <c r="H31" i="3"/>
  <c r="H53" i="3"/>
  <c r="F53" i="3"/>
  <c r="H69" i="3"/>
  <c r="F69" i="3"/>
  <c r="S2" i="4"/>
  <c r="X624" i="4"/>
  <c r="X741" i="4"/>
  <c r="Y741" i="4" s="1"/>
  <c r="W653" i="4"/>
  <c r="U716" i="4"/>
  <c r="V716" i="4"/>
  <c r="U167" i="4"/>
  <c r="V167" i="4"/>
  <c r="AC732" i="4"/>
  <c r="AO732" i="4" s="1"/>
  <c r="AU732" i="4" s="1"/>
  <c r="AA732" i="4"/>
  <c r="AM732" i="4" s="1"/>
  <c r="AD732" i="4"/>
  <c r="AP732" i="4" s="1"/>
  <c r="AV732" i="4" s="1"/>
  <c r="AB732" i="4"/>
  <c r="AN732" i="4" s="1"/>
  <c r="AT732" i="4" s="1"/>
  <c r="AE732" i="4"/>
  <c r="AQ732" i="4" s="1"/>
  <c r="AW732" i="4" s="1"/>
  <c r="AS732" i="4"/>
  <c r="X517" i="4"/>
  <c r="Y517" i="4" s="1"/>
  <c r="X614" i="4"/>
  <c r="Y614" i="4" s="1"/>
  <c r="AB614" i="4" s="1"/>
  <c r="AE694" i="4"/>
  <c r="AQ694" i="4" s="1"/>
  <c r="AW694" i="4" s="1"/>
  <c r="AC694" i="4"/>
  <c r="AB694" i="4"/>
  <c r="AN694" i="4" s="1"/>
  <c r="AT694" i="4" s="1"/>
  <c r="AA694" i="4"/>
  <c r="AM694" i="4" s="1"/>
  <c r="AS694" i="4" s="1"/>
  <c r="AD694" i="4"/>
  <c r="U940" i="4"/>
  <c r="U847" i="4"/>
  <c r="V847" i="4"/>
  <c r="W847" i="4" s="1"/>
  <c r="U90" i="4"/>
  <c r="V90" i="4"/>
  <c r="Y144" i="4"/>
  <c r="AK144" i="4" s="1"/>
  <c r="U149" i="4"/>
  <c r="V149" i="4"/>
  <c r="X557" i="4"/>
  <c r="Y557" i="4" s="1"/>
  <c r="U541" i="4"/>
  <c r="Y823" i="4"/>
  <c r="Z823" i="4" s="1"/>
  <c r="Y759" i="4"/>
  <c r="Z759" i="4" s="1"/>
  <c r="W968" i="4"/>
  <c r="V28" i="4"/>
  <c r="U28" i="4"/>
  <c r="Y112" i="4"/>
  <c r="AJ112" i="4" s="1"/>
  <c r="V25" i="4"/>
  <c r="U25" i="4"/>
  <c r="W794" i="4"/>
  <c r="W798" i="4"/>
  <c r="W806" i="4"/>
  <c r="W838" i="4"/>
  <c r="Z842" i="4"/>
  <c r="AA842" i="4"/>
  <c r="AE842" i="4"/>
  <c r="AC842" i="4"/>
  <c r="AB842" i="4"/>
  <c r="AD842" i="4"/>
  <c r="AF842" i="4"/>
  <c r="AG842" i="4"/>
  <c r="AJ842" i="4"/>
  <c r="AK842" i="4"/>
  <c r="AI842" i="4"/>
  <c r="AH842" i="4"/>
  <c r="W822" i="4"/>
  <c r="X834" i="4"/>
  <c r="Y834" i="4" s="1"/>
  <c r="H47" i="3"/>
  <c r="F47" i="3"/>
  <c r="H57" i="3"/>
  <c r="F57" i="3"/>
  <c r="H73" i="3"/>
  <c r="F73" i="3"/>
  <c r="F89" i="3"/>
  <c r="H89" i="3"/>
  <c r="F105" i="3"/>
  <c r="H105" i="3"/>
  <c r="W84" i="4"/>
  <c r="F641" i="3"/>
  <c r="H641" i="3"/>
  <c r="F802" i="3"/>
  <c r="H802" i="3"/>
  <c r="H814" i="3"/>
  <c r="F814" i="3"/>
  <c r="Y996" i="4"/>
  <c r="X996" i="4"/>
  <c r="U994" i="4"/>
  <c r="W994" i="4" s="1"/>
  <c r="X984" i="4"/>
  <c r="Y984" i="4"/>
  <c r="U982" i="4"/>
  <c r="AD910" i="4"/>
  <c r="AB910" i="4"/>
  <c r="AW910" i="4"/>
  <c r="AU910" i="4"/>
  <c r="AC910" i="4"/>
  <c r="AG910" i="4"/>
  <c r="AV910" i="4"/>
  <c r="AF910" i="4"/>
  <c r="AT910" i="4"/>
  <c r="AE910" i="4"/>
  <c r="AA910" i="4"/>
  <c r="AM910" i="4" s="1"/>
  <c r="Z910" i="4"/>
  <c r="AL910" i="4" s="1"/>
  <c r="AS910" i="4"/>
  <c r="AJ910" i="4"/>
  <c r="AK910" i="4"/>
  <c r="AI910" i="4"/>
  <c r="AH910" i="4"/>
  <c r="U724" i="4"/>
  <c r="V724" i="4"/>
  <c r="U708" i="4"/>
  <c r="V708" i="4"/>
  <c r="W697" i="4"/>
  <c r="U651" i="4"/>
  <c r="W651" i="4" s="1"/>
  <c r="X651" i="4" s="1"/>
  <c r="X611" i="4"/>
  <c r="V533" i="4"/>
  <c r="U533" i="4"/>
  <c r="W531" i="4"/>
  <c r="X531" i="4" s="1"/>
  <c r="Y531" i="4" s="1"/>
  <c r="S165" i="4"/>
  <c r="X145" i="4"/>
  <c r="V117" i="4"/>
  <c r="W117" i="4" s="1"/>
  <c r="X91" i="4"/>
  <c r="Y91" i="4" s="1"/>
  <c r="U70" i="4"/>
  <c r="V70" i="4"/>
  <c r="V65" i="4"/>
  <c r="U65" i="4"/>
  <c r="X31" i="4"/>
  <c r="Y31" i="4" s="1"/>
  <c r="W26" i="4"/>
  <c r="W6" i="4"/>
  <c r="V16" i="4"/>
  <c r="W16" i="4" s="1"/>
  <c r="F51" i="3"/>
  <c r="H51" i="3"/>
  <c r="F75" i="3"/>
  <c r="H75" i="3"/>
  <c r="H107" i="3"/>
  <c r="F107" i="3"/>
  <c r="F755" i="3"/>
  <c r="H755" i="3"/>
  <c r="H787" i="3"/>
  <c r="F787" i="3"/>
  <c r="F835" i="3"/>
  <c r="H835" i="3"/>
  <c r="AB727" i="4"/>
  <c r="AE727" i="4"/>
  <c r="AQ727" i="4" s="1"/>
  <c r="AW727" i="4" s="1"/>
  <c r="Z727" i="4"/>
  <c r="X171" i="4"/>
  <c r="Y171" i="4" s="1"/>
  <c r="X163" i="4"/>
  <c r="Y163" i="4" s="1"/>
  <c r="U119" i="4"/>
  <c r="V119" i="4"/>
  <c r="X115" i="4"/>
  <c r="Y115" i="4" s="1"/>
  <c r="U111" i="4"/>
  <c r="V111" i="4"/>
  <c r="V93" i="4"/>
  <c r="U93" i="4"/>
  <c r="V85" i="4"/>
  <c r="U85" i="4"/>
  <c r="W77" i="4"/>
  <c r="W60" i="4"/>
  <c r="W696" i="4"/>
  <c r="AA172" i="4"/>
  <c r="AM172" i="4" s="1"/>
  <c r="AS172" i="4" s="1"/>
  <c r="Z172" i="4"/>
  <c r="AL172" i="4" s="1"/>
  <c r="AC172" i="4"/>
  <c r="AO172" i="4" s="1"/>
  <c r="AU172" i="4" s="1"/>
  <c r="AB172" i="4"/>
  <c r="AN172" i="4" s="1"/>
  <c r="AD172" i="4"/>
  <c r="AP172" i="4" s="1"/>
  <c r="AV172" i="4" s="1"/>
  <c r="AR172" i="4"/>
  <c r="AE172" i="4"/>
  <c r="AQ172" i="4" s="1"/>
  <c r="AW172" i="4" s="1"/>
  <c r="AT172" i="4"/>
  <c r="AK112" i="4"/>
  <c r="AG112" i="4"/>
  <c r="AG144" i="4"/>
  <c r="AH144" i="4"/>
  <c r="U911" i="4"/>
  <c r="V911" i="4"/>
  <c r="W911" i="4" s="1"/>
  <c r="W134" i="4"/>
  <c r="V58" i="4"/>
  <c r="U58" i="4"/>
  <c r="V681" i="4"/>
  <c r="U681" i="4"/>
  <c r="W34" i="4"/>
  <c r="F17" i="3"/>
  <c r="H17" i="3"/>
  <c r="F71" i="3"/>
  <c r="H71" i="3"/>
  <c r="F685" i="3"/>
  <c r="H685" i="3"/>
  <c r="F701" i="3"/>
  <c r="H701" i="3"/>
  <c r="H717" i="3"/>
  <c r="F717" i="3"/>
  <c r="H509" i="3"/>
  <c r="F509" i="3"/>
  <c r="H537" i="3"/>
  <c r="F537" i="3"/>
  <c r="F617" i="3"/>
  <c r="H617" i="3"/>
  <c r="AK687" i="4"/>
  <c r="AJ687" i="4"/>
  <c r="AC687" i="4"/>
  <c r="AE687" i="4"/>
  <c r="AE886" i="4"/>
  <c r="AA886" i="4"/>
  <c r="AB886" i="4"/>
  <c r="AW886" i="4"/>
  <c r="AU886" i="4"/>
  <c r="AC886" i="4"/>
  <c r="AG886" i="4"/>
  <c r="AV886" i="4"/>
  <c r="AF886" i="4"/>
  <c r="AT886" i="4"/>
  <c r="AD886" i="4"/>
  <c r="Z886" i="4"/>
  <c r="AS886" i="4"/>
  <c r="AJ886" i="4"/>
  <c r="AI886" i="4"/>
  <c r="AK886" i="4"/>
  <c r="AH886" i="4"/>
  <c r="AK599" i="4"/>
  <c r="AG599" i="4"/>
  <c r="AA599" i="4"/>
  <c r="AC599" i="4"/>
  <c r="AO599" i="4" s="1"/>
  <c r="AU599" i="4" s="1"/>
  <c r="AE599" i="4"/>
  <c r="AQ599" i="4" s="1"/>
  <c r="AW599" i="4" s="1"/>
  <c r="W662" i="4"/>
  <c r="Z985" i="4"/>
  <c r="AL985" i="4" s="1"/>
  <c r="AA985" i="4"/>
  <c r="AM985" i="4" s="1"/>
  <c r="AE985" i="4"/>
  <c r="AQ985" i="4" s="1"/>
  <c r="AC985" i="4"/>
  <c r="AO985" i="4" s="1"/>
  <c r="AV985" i="4"/>
  <c r="AB985" i="4"/>
  <c r="AN985" i="4" s="1"/>
  <c r="AD985" i="4"/>
  <c r="AP985" i="4" s="1"/>
  <c r="AU985" i="4"/>
  <c r="AW985" i="4"/>
  <c r="AS985" i="4"/>
  <c r="AT985" i="4"/>
  <c r="Z983" i="4"/>
  <c r="AD983" i="4"/>
  <c r="AE983" i="4"/>
  <c r="AU983" i="4"/>
  <c r="AW983" i="4"/>
  <c r="AB983" i="4"/>
  <c r="AC983" i="4"/>
  <c r="AF983" i="4"/>
  <c r="AS983" i="4"/>
  <c r="AA983" i="4"/>
  <c r="AI983" i="4"/>
  <c r="AK983" i="4"/>
  <c r="AV983" i="4"/>
  <c r="AT983" i="4"/>
  <c r="AH983" i="4"/>
  <c r="AG983" i="4"/>
  <c r="AJ983" i="4"/>
  <c r="U791" i="4"/>
  <c r="V791" i="4"/>
  <c r="AJ727" i="4"/>
  <c r="AP727" i="4" s="1"/>
  <c r="AV727" i="4" s="1"/>
  <c r="AI727" i="4"/>
  <c r="AF727" i="4"/>
  <c r="Y916" i="4"/>
  <c r="X916" i="4"/>
  <c r="V702" i="4"/>
  <c r="U702" i="4"/>
  <c r="V698" i="4"/>
  <c r="U698" i="4"/>
  <c r="X632" i="4"/>
  <c r="Y632" i="4" s="1"/>
  <c r="X606" i="4"/>
  <c r="Y606" i="4" s="1"/>
  <c r="X20" i="4"/>
  <c r="Y20" i="4" s="1"/>
  <c r="X164" i="4"/>
  <c r="Y164" i="4" s="1"/>
  <c r="H87" i="3"/>
  <c r="F87" i="3"/>
  <c r="Y625" i="4"/>
  <c r="AB625" i="4" s="1"/>
  <c r="Z960" i="4"/>
  <c r="AL960" i="4" s="1"/>
  <c r="AC960" i="4"/>
  <c r="AO960" i="4" s="1"/>
  <c r="AA960" i="4"/>
  <c r="AM960" i="4" s="1"/>
  <c r="AD960" i="4"/>
  <c r="AP960" i="4" s="1"/>
  <c r="AT960" i="4"/>
  <c r="AS960" i="4"/>
  <c r="AU960" i="4"/>
  <c r="AW960" i="4"/>
  <c r="AB960" i="4"/>
  <c r="AN960" i="4" s="1"/>
  <c r="AE960" i="4"/>
  <c r="AQ960" i="4" s="1"/>
  <c r="AV960" i="4"/>
  <c r="T957" i="4"/>
  <c r="W953" i="4"/>
  <c r="AA948" i="4"/>
  <c r="AE948" i="4"/>
  <c r="AD948" i="4"/>
  <c r="AW948" i="4"/>
  <c r="AS948" i="4"/>
  <c r="AV948" i="4"/>
  <c r="AU948" i="4"/>
  <c r="AG948" i="4"/>
  <c r="AH948" i="4"/>
  <c r="AC948" i="4"/>
  <c r="AB948" i="4"/>
  <c r="AT948" i="4"/>
  <c r="Z948" i="4"/>
  <c r="AJ948" i="4"/>
  <c r="AK948" i="4"/>
  <c r="AI948" i="4"/>
  <c r="AF948" i="4"/>
  <c r="W945" i="4"/>
  <c r="AI941" i="4"/>
  <c r="AG941" i="4"/>
  <c r="AH941" i="4"/>
  <c r="AJ941" i="4"/>
  <c r="AF941" i="4"/>
  <c r="AK941" i="4"/>
  <c r="AA938" i="4"/>
  <c r="AB938" i="4"/>
  <c r="AC938" i="4"/>
  <c r="Z938" i="4"/>
  <c r="AD938" i="4"/>
  <c r="AW938" i="4"/>
  <c r="AV938" i="4"/>
  <c r="AE938" i="4"/>
  <c r="AH938" i="4"/>
  <c r="AG938" i="4"/>
  <c r="AS938" i="4"/>
  <c r="AF938" i="4"/>
  <c r="AT938" i="4"/>
  <c r="AU938" i="4"/>
  <c r="AJ938" i="4"/>
  <c r="AI938" i="4"/>
  <c r="AK938" i="4"/>
  <c r="V907" i="4"/>
  <c r="W907" i="4" s="1"/>
  <c r="U895" i="4"/>
  <c r="V895" i="4"/>
  <c r="U891" i="4"/>
  <c r="W891" i="4" s="1"/>
  <c r="U875" i="4"/>
  <c r="X857" i="4"/>
  <c r="X818" i="4"/>
  <c r="Y818" i="4" s="1"/>
  <c r="U816" i="4"/>
  <c r="V816" i="4"/>
  <c r="U815" i="4"/>
  <c r="V815" i="4"/>
  <c r="X814" i="4"/>
  <c r="Y814" i="4" s="1"/>
  <c r="U788" i="4"/>
  <c r="V788" i="4"/>
  <c r="U751" i="4"/>
  <c r="V751" i="4"/>
  <c r="X750" i="4"/>
  <c r="Y750" i="4" s="1"/>
  <c r="T157" i="4"/>
  <c r="U150" i="4"/>
  <c r="S63" i="4"/>
  <c r="T63" i="4"/>
  <c r="W57" i="4"/>
  <c r="U56" i="4"/>
  <c r="W56" i="4" s="1"/>
  <c r="W41" i="4"/>
  <c r="V37" i="4"/>
  <c r="U37" i="4"/>
  <c r="H93" i="3"/>
  <c r="F93" i="3"/>
  <c r="H101" i="3"/>
  <c r="F101" i="3"/>
  <c r="F745" i="3"/>
  <c r="H745" i="3"/>
  <c r="H169" i="3"/>
  <c r="F169" i="3"/>
  <c r="H525" i="3"/>
  <c r="F525" i="3"/>
  <c r="F541" i="3"/>
  <c r="H541" i="3"/>
  <c r="F561" i="3"/>
  <c r="H561" i="3"/>
  <c r="F593" i="3"/>
  <c r="H593" i="3"/>
  <c r="F821" i="3"/>
  <c r="H821" i="3"/>
  <c r="X935" i="4"/>
  <c r="Y935" i="4"/>
  <c r="U183" i="4"/>
  <c r="V183" i="4"/>
  <c r="W183" i="4" s="1"/>
  <c r="X179" i="4"/>
  <c r="Y179" i="4" s="1"/>
  <c r="V159" i="4"/>
  <c r="U159" i="4"/>
  <c r="X147" i="4"/>
  <c r="Y147" i="4" s="1"/>
  <c r="U143" i="4"/>
  <c r="V143" i="4"/>
  <c r="X139" i="4"/>
  <c r="Y139" i="4"/>
  <c r="X123" i="4"/>
  <c r="Y123" i="4" s="1"/>
  <c r="V64" i="4"/>
  <c r="W64" i="4" s="1"/>
  <c r="U64" i="4"/>
  <c r="X50" i="4"/>
  <c r="X12" i="4"/>
  <c r="I840" i="3"/>
  <c r="H826" i="3"/>
  <c r="F826" i="3"/>
  <c r="I823" i="3"/>
  <c r="I739" i="3"/>
  <c r="H738" i="3"/>
  <c r="F738" i="3"/>
  <c r="I728" i="3"/>
  <c r="H726" i="3"/>
  <c r="F726" i="3"/>
  <c r="F720" i="3"/>
  <c r="H720" i="3"/>
  <c r="I716" i="3"/>
  <c r="H715" i="3"/>
  <c r="F715" i="3"/>
  <c r="I714" i="3"/>
  <c r="I712" i="3"/>
  <c r="F710" i="3"/>
  <c r="H710" i="3"/>
  <c r="I702" i="3"/>
  <c r="I700" i="3"/>
  <c r="H695" i="3"/>
  <c r="F695" i="3"/>
  <c r="F690" i="3"/>
  <c r="H690" i="3"/>
  <c r="F678" i="3"/>
  <c r="H678" i="3"/>
  <c r="F672" i="3"/>
  <c r="H672" i="3"/>
  <c r="I667" i="3"/>
  <c r="I665" i="3"/>
  <c r="F656" i="3"/>
  <c r="H656" i="3"/>
  <c r="I634" i="3"/>
  <c r="I626" i="3"/>
  <c r="I624" i="3"/>
  <c r="H620" i="3"/>
  <c r="F620" i="3"/>
  <c r="I610" i="3"/>
  <c r="F608" i="3"/>
  <c r="H608" i="3"/>
  <c r="F600" i="3"/>
  <c r="H600" i="3"/>
  <c r="I592" i="3"/>
  <c r="H568" i="3"/>
  <c r="F568" i="3"/>
  <c r="I564" i="3"/>
  <c r="H557" i="3"/>
  <c r="F557" i="3"/>
  <c r="H540" i="3"/>
  <c r="F540" i="3"/>
  <c r="H527" i="3"/>
  <c r="F527" i="3"/>
  <c r="I524" i="3"/>
  <c r="I522" i="3"/>
  <c r="I322" i="3"/>
  <c r="G180" i="2"/>
  <c r="P180" i="2" s="1"/>
  <c r="E180" i="2"/>
  <c r="N180" i="2" s="1"/>
  <c r="F180" i="2"/>
  <c r="O180" i="2" s="1"/>
  <c r="I179" i="3" s="1"/>
  <c r="F175" i="2"/>
  <c r="O175" i="2" s="1"/>
  <c r="I174" i="3" s="1"/>
  <c r="G175" i="2"/>
  <c r="P175" i="2" s="1"/>
  <c r="E175" i="2"/>
  <c r="N175" i="2" s="1"/>
  <c r="H154" i="3"/>
  <c r="F154" i="3"/>
  <c r="F152" i="3"/>
  <c r="H152" i="3"/>
  <c r="H146" i="3"/>
  <c r="F146" i="3"/>
  <c r="E109" i="2"/>
  <c r="N109" i="2" s="1"/>
  <c r="F109" i="2"/>
  <c r="O109" i="2" s="1"/>
  <c r="I108" i="3" s="1"/>
  <c r="G109" i="2"/>
  <c r="P109" i="2" s="1"/>
  <c r="F105" i="2"/>
  <c r="O105" i="2" s="1"/>
  <c r="I104" i="3" s="1"/>
  <c r="G105" i="2"/>
  <c r="P105" i="2" s="1"/>
  <c r="E105" i="2"/>
  <c r="N105" i="2" s="1"/>
  <c r="E93" i="2"/>
  <c r="N93" i="2" s="1"/>
  <c r="F93" i="2"/>
  <c r="O93" i="2" s="1"/>
  <c r="I92" i="3" s="1"/>
  <c r="G93" i="2"/>
  <c r="P93" i="2" s="1"/>
  <c r="F89" i="2"/>
  <c r="O89" i="2" s="1"/>
  <c r="I88" i="3" s="1"/>
  <c r="G89" i="2"/>
  <c r="P89" i="2" s="1"/>
  <c r="E89" i="2"/>
  <c r="N89" i="2" s="1"/>
  <c r="E75" i="2"/>
  <c r="N75" i="2" s="1"/>
  <c r="F75" i="2"/>
  <c r="O75" i="2" s="1"/>
  <c r="I74" i="3" s="1"/>
  <c r="G75" i="2"/>
  <c r="P75" i="2" s="1"/>
  <c r="F71" i="2"/>
  <c r="O71" i="2" s="1"/>
  <c r="I70" i="3" s="1"/>
  <c r="G71" i="2"/>
  <c r="P71" i="2" s="1"/>
  <c r="E71" i="2"/>
  <c r="N71" i="2" s="1"/>
  <c r="E61" i="2"/>
  <c r="N61" i="2" s="1"/>
  <c r="F61" i="2"/>
  <c r="O61" i="2" s="1"/>
  <c r="I60" i="3" s="1"/>
  <c r="G61" i="2"/>
  <c r="P61" i="2" s="1"/>
  <c r="F57" i="2"/>
  <c r="O57" i="2" s="1"/>
  <c r="I56" i="3" s="1"/>
  <c r="G57" i="2"/>
  <c r="P57" i="2" s="1"/>
  <c r="E57" i="2"/>
  <c r="N57" i="2" s="1"/>
  <c r="E45" i="2"/>
  <c r="N45" i="2" s="1"/>
  <c r="F45" i="2"/>
  <c r="O45" i="2" s="1"/>
  <c r="I44" i="3" s="1"/>
  <c r="G45" i="2"/>
  <c r="P45" i="2" s="1"/>
  <c r="F38" i="2"/>
  <c r="O38" i="2" s="1"/>
  <c r="I37" i="3" s="1"/>
  <c r="E38" i="2"/>
  <c r="N38" i="2" s="1"/>
  <c r="G38" i="2"/>
  <c r="P38" i="2" s="1"/>
  <c r="E35" i="2"/>
  <c r="N35" i="2" s="1"/>
  <c r="F35" i="2"/>
  <c r="O35" i="2" s="1"/>
  <c r="I34" i="3" s="1"/>
  <c r="G35" i="2"/>
  <c r="P35" i="2" s="1"/>
  <c r="F31" i="2"/>
  <c r="O31" i="2" s="1"/>
  <c r="I30" i="3" s="1"/>
  <c r="E31" i="2"/>
  <c r="N31" i="2" s="1"/>
  <c r="G31" i="2"/>
  <c r="P31" i="2" s="1"/>
  <c r="F26" i="3"/>
  <c r="H26" i="3"/>
  <c r="F21" i="2"/>
  <c r="O21" i="2" s="1"/>
  <c r="I20" i="3" s="1"/>
  <c r="G21" i="2"/>
  <c r="P21" i="2" s="1"/>
  <c r="E21" i="2"/>
  <c r="N21" i="2" s="1"/>
  <c r="F11" i="3"/>
  <c r="H11" i="3"/>
  <c r="F8" i="3"/>
  <c r="H8" i="3"/>
  <c r="I818" i="3"/>
  <c r="I589" i="3"/>
  <c r="H783" i="3"/>
  <c r="F783" i="3"/>
  <c r="F751" i="3"/>
  <c r="H751" i="3"/>
  <c r="H824" i="3"/>
  <c r="F824" i="3"/>
  <c r="F833" i="3"/>
  <c r="H833" i="3"/>
  <c r="F773" i="3"/>
  <c r="H773" i="3"/>
  <c r="F757" i="3"/>
  <c r="H757" i="3"/>
  <c r="H646" i="3"/>
  <c r="F646" i="3"/>
  <c r="H621" i="3"/>
  <c r="F621" i="3"/>
  <c r="H597" i="3"/>
  <c r="F597" i="3"/>
  <c r="H546" i="3"/>
  <c r="F546" i="3"/>
  <c r="H578" i="3"/>
  <c r="F578" i="3"/>
  <c r="F547" i="3"/>
  <c r="H547" i="3"/>
  <c r="F510" i="3"/>
  <c r="H510" i="3"/>
  <c r="V511" i="4"/>
  <c r="W511" i="4" s="1"/>
  <c r="F489" i="3"/>
  <c r="H489" i="3"/>
  <c r="H481" i="3"/>
  <c r="F481" i="3"/>
  <c r="H453" i="3"/>
  <c r="F453" i="3"/>
  <c r="F370" i="3"/>
  <c r="H370" i="3"/>
  <c r="H280" i="3"/>
  <c r="F280" i="3"/>
  <c r="Z970" i="4"/>
  <c r="AL970" i="4" s="1"/>
  <c r="AE970" i="4"/>
  <c r="AQ970" i="4" s="1"/>
  <c r="AS970" i="4"/>
  <c r="AU970" i="4"/>
  <c r="AW970" i="4"/>
  <c r="AB970" i="4"/>
  <c r="AN970" i="4" s="1"/>
  <c r="AT970" i="4"/>
  <c r="AA970" i="4"/>
  <c r="AM970" i="4" s="1"/>
  <c r="AC970" i="4"/>
  <c r="AO970" i="4" s="1"/>
  <c r="AD970" i="4"/>
  <c r="AP970" i="4" s="1"/>
  <c r="AV970" i="4"/>
  <c r="AC884" i="4"/>
  <c r="AO884" i="4" s="1"/>
  <c r="Z884" i="4"/>
  <c r="AL884" i="4" s="1"/>
  <c r="AB884" i="4"/>
  <c r="AN884" i="4" s="1"/>
  <c r="AE884" i="4"/>
  <c r="AQ884" i="4" s="1"/>
  <c r="AS884" i="4"/>
  <c r="AW884" i="4"/>
  <c r="AD884" i="4"/>
  <c r="AP884" i="4" s="1"/>
  <c r="AU884" i="4"/>
  <c r="AA884" i="4"/>
  <c r="AM884" i="4" s="1"/>
  <c r="AV884" i="4"/>
  <c r="AT884" i="4"/>
  <c r="AA972" i="4"/>
  <c r="AM972" i="4" s="1"/>
  <c r="AE972" i="4"/>
  <c r="AQ972" i="4" s="1"/>
  <c r="AD972" i="4"/>
  <c r="AP972" i="4" s="1"/>
  <c r="AW972" i="4"/>
  <c r="AS972" i="4"/>
  <c r="AT972" i="4"/>
  <c r="Z972" i="4"/>
  <c r="AL972" i="4" s="1"/>
  <c r="AC972" i="4"/>
  <c r="AO972" i="4" s="1"/>
  <c r="AB972" i="4"/>
  <c r="AN972" i="4" s="1"/>
  <c r="AV972" i="4"/>
  <c r="AU972" i="4"/>
  <c r="Z928" i="4"/>
  <c r="AC928" i="4"/>
  <c r="AA928" i="4"/>
  <c r="AD928" i="4"/>
  <c r="AT928" i="4"/>
  <c r="AS928" i="4"/>
  <c r="AW928" i="4"/>
  <c r="AV928" i="4"/>
  <c r="AB928" i="4"/>
  <c r="AE928" i="4"/>
  <c r="AG928" i="4"/>
  <c r="AU928" i="4"/>
  <c r="AF928" i="4"/>
  <c r="AH928" i="4"/>
  <c r="AJ928" i="4"/>
  <c r="AK928" i="4"/>
  <c r="AI928" i="4"/>
  <c r="AE5" i="4"/>
  <c r="AQ5" i="4" s="1"/>
  <c r="AC5" i="4"/>
  <c r="AO5" i="4" s="1"/>
  <c r="AU5" i="4" s="1"/>
  <c r="Z5" i="4"/>
  <c r="AL5" i="4" s="1"/>
  <c r="AA5" i="4"/>
  <c r="AM5" i="4" s="1"/>
  <c r="AS5" i="4" s="1"/>
  <c r="AW5" i="4"/>
  <c r="AB5" i="4"/>
  <c r="AN5" i="4" s="1"/>
  <c r="AT5" i="4" s="1"/>
  <c r="AR5" i="4"/>
  <c r="AD5" i="4"/>
  <c r="AP5" i="4" s="1"/>
  <c r="AV5" i="4" s="1"/>
  <c r="U43" i="4"/>
  <c r="W43" i="4" s="1"/>
  <c r="F838" i="3"/>
  <c r="H838" i="3"/>
  <c r="F831" i="3"/>
  <c r="H831" i="3"/>
  <c r="H822" i="3"/>
  <c r="F822" i="3"/>
  <c r="I792" i="3"/>
  <c r="I784" i="3"/>
  <c r="I772" i="3"/>
  <c r="I764" i="3"/>
  <c r="H746" i="3"/>
  <c r="F746" i="3"/>
  <c r="I743" i="3"/>
  <c r="H740" i="3"/>
  <c r="F740" i="3"/>
  <c r="H736" i="3"/>
  <c r="F736" i="3"/>
  <c r="I732" i="3"/>
  <c r="F724" i="3"/>
  <c r="H724" i="3"/>
  <c r="H719" i="3"/>
  <c r="F719" i="3"/>
  <c r="H708" i="3"/>
  <c r="F708" i="3"/>
  <c r="F703" i="3"/>
  <c r="H703" i="3"/>
  <c r="I698" i="3"/>
  <c r="F691" i="3"/>
  <c r="H691" i="3"/>
  <c r="F688" i="3"/>
  <c r="H688" i="3"/>
  <c r="I686" i="3"/>
  <c r="H676" i="3"/>
  <c r="F676" i="3"/>
  <c r="H671" i="3"/>
  <c r="F671" i="3"/>
  <c r="F662" i="3"/>
  <c r="H662" i="3"/>
  <c r="H648" i="3"/>
  <c r="F648" i="3"/>
  <c r="I636" i="3"/>
  <c r="H633" i="3"/>
  <c r="F633" i="3"/>
  <c r="F616" i="3"/>
  <c r="H616" i="3"/>
  <c r="I604" i="3"/>
  <c r="H591" i="3"/>
  <c r="F591" i="3"/>
  <c r="I556" i="3"/>
  <c r="H542" i="3"/>
  <c r="F542" i="3"/>
  <c r="I534" i="3"/>
  <c r="H531" i="3"/>
  <c r="F531" i="3"/>
  <c r="F507" i="3"/>
  <c r="H507" i="3"/>
  <c r="F186" i="2"/>
  <c r="O186" i="2" s="1"/>
  <c r="I185" i="3" s="1"/>
  <c r="E186" i="2"/>
  <c r="N186" i="2" s="1"/>
  <c r="G186" i="2"/>
  <c r="P186" i="2" s="1"/>
  <c r="G176" i="2"/>
  <c r="P176" i="2" s="1"/>
  <c r="F176" i="2"/>
  <c r="O176" i="2" s="1"/>
  <c r="I175" i="3" s="1"/>
  <c r="E176" i="2"/>
  <c r="N176" i="2" s="1"/>
  <c r="F167" i="2"/>
  <c r="O167" i="2" s="1"/>
  <c r="I166" i="3" s="1"/>
  <c r="G167" i="2"/>
  <c r="P167" i="2" s="1"/>
  <c r="E167" i="2"/>
  <c r="N167" i="2" s="1"/>
  <c r="F159" i="2"/>
  <c r="O159" i="2" s="1"/>
  <c r="I158" i="3" s="1"/>
  <c r="E159" i="2"/>
  <c r="N159" i="2" s="1"/>
  <c r="G159" i="2"/>
  <c r="P159" i="2" s="1"/>
  <c r="F98" i="3"/>
  <c r="H98" i="3"/>
  <c r="F94" i="3"/>
  <c r="H94" i="3"/>
  <c r="F82" i="3"/>
  <c r="H82" i="3"/>
  <c r="H78" i="3"/>
  <c r="F78" i="3"/>
  <c r="F66" i="3"/>
  <c r="H66" i="3"/>
  <c r="F62" i="3"/>
  <c r="H62" i="3"/>
  <c r="F49" i="2"/>
  <c r="O49" i="2" s="1"/>
  <c r="I48" i="3" s="1"/>
  <c r="G49" i="2"/>
  <c r="P49" i="2" s="1"/>
  <c r="E49" i="2"/>
  <c r="N49" i="2" s="1"/>
  <c r="F29" i="2"/>
  <c r="O29" i="2" s="1"/>
  <c r="I28" i="3" s="1"/>
  <c r="E29" i="2"/>
  <c r="N29" i="2" s="1"/>
  <c r="G29" i="2"/>
  <c r="P29" i="2" s="1"/>
  <c r="F22" i="3"/>
  <c r="H22" i="3"/>
  <c r="I669" i="3"/>
  <c r="H791" i="3"/>
  <c r="F791" i="3"/>
  <c r="F759" i="3"/>
  <c r="H759" i="3"/>
  <c r="H832" i="3"/>
  <c r="F832" i="3"/>
  <c r="F781" i="3"/>
  <c r="H781" i="3"/>
  <c r="F765" i="3"/>
  <c r="H765" i="3"/>
  <c r="F585" i="3"/>
  <c r="H585" i="3"/>
  <c r="F651" i="3"/>
  <c r="H651" i="3"/>
  <c r="F609" i="3"/>
  <c r="H609" i="3"/>
  <c r="V585" i="4"/>
  <c r="W585" i="4" s="1"/>
  <c r="X585" i="4" s="1"/>
  <c r="Y585" i="4" s="1"/>
  <c r="F562" i="3"/>
  <c r="H562" i="3"/>
  <c r="H530" i="3"/>
  <c r="F530" i="3"/>
  <c r="F567" i="3"/>
  <c r="H567" i="3"/>
  <c r="H519" i="3"/>
  <c r="F519" i="3"/>
  <c r="H535" i="3"/>
  <c r="F535" i="3"/>
  <c r="F543" i="3"/>
  <c r="H543" i="3"/>
  <c r="H565" i="3"/>
  <c r="F565" i="3"/>
  <c r="V577" i="4"/>
  <c r="W577" i="4" s="1"/>
  <c r="X577" i="4" s="1"/>
  <c r="Y577" i="4" s="1"/>
  <c r="AA577" i="4" s="1"/>
  <c r="H357" i="3"/>
  <c r="F357" i="3"/>
  <c r="H504" i="3"/>
  <c r="F504" i="3"/>
  <c r="H526" i="3"/>
  <c r="F526" i="3"/>
  <c r="H492" i="3"/>
  <c r="F492" i="3"/>
  <c r="H46" i="3"/>
  <c r="F46" i="3"/>
  <c r="F381" i="3"/>
  <c r="H381" i="3"/>
  <c r="F358" i="3"/>
  <c r="H358" i="3"/>
  <c r="H346" i="3"/>
  <c r="F346" i="3"/>
  <c r="H262" i="3"/>
  <c r="F262" i="3"/>
  <c r="H298" i="3"/>
  <c r="F298" i="3"/>
  <c r="H486" i="3"/>
  <c r="F486" i="3"/>
  <c r="H406" i="3"/>
  <c r="F406" i="3"/>
  <c r="H441" i="3"/>
  <c r="F441" i="3"/>
  <c r="V441" i="4"/>
  <c r="W441" i="4" s="1"/>
  <c r="X441" i="4" s="1"/>
  <c r="Y441" i="4" s="1"/>
  <c r="V431" i="4"/>
  <c r="W431" i="4" s="1"/>
  <c r="X431" i="4" s="1"/>
  <c r="H482" i="3"/>
  <c r="F482" i="3"/>
  <c r="F474" i="3"/>
  <c r="H474" i="3"/>
  <c r="F454" i="3"/>
  <c r="H454" i="3"/>
  <c r="F442" i="3"/>
  <c r="H442" i="3"/>
  <c r="H410" i="3"/>
  <c r="F410" i="3"/>
  <c r="F394" i="3"/>
  <c r="H394" i="3"/>
  <c r="H378" i="3"/>
  <c r="F378" i="3"/>
  <c r="F475" i="3"/>
  <c r="H475" i="3"/>
  <c r="F393" i="3"/>
  <c r="H393" i="3"/>
  <c r="F295" i="3"/>
  <c r="H295" i="3"/>
  <c r="H273" i="3"/>
  <c r="F273" i="3"/>
  <c r="H255" i="3"/>
  <c r="F255" i="3"/>
  <c r="H195" i="3"/>
  <c r="F195" i="3"/>
  <c r="H269" i="3"/>
  <c r="F269" i="3"/>
  <c r="H372" i="3"/>
  <c r="F372" i="3"/>
  <c r="F360" i="3"/>
  <c r="H360" i="3"/>
  <c r="H352" i="3"/>
  <c r="F352" i="3"/>
  <c r="F328" i="3"/>
  <c r="H328" i="3"/>
  <c r="H50" i="3"/>
  <c r="F50" i="3"/>
  <c r="H338" i="3"/>
  <c r="F338" i="3"/>
  <c r="H294" i="3"/>
  <c r="F294" i="3"/>
  <c r="F402" i="3"/>
  <c r="H402" i="3"/>
  <c r="I512" i="3"/>
  <c r="I638" i="3"/>
  <c r="I586" i="3"/>
  <c r="I647" i="3"/>
  <c r="I631" i="3"/>
  <c r="I627" i="3"/>
  <c r="I611" i="3"/>
  <c r="Y607" i="4"/>
  <c r="AI607" i="4" s="1"/>
  <c r="Y691" i="4"/>
  <c r="AH691" i="4" s="1"/>
  <c r="I623" i="3"/>
  <c r="I607" i="3"/>
  <c r="I652" i="3"/>
  <c r="I632" i="3"/>
  <c r="I628" i="3"/>
  <c r="I583" i="3"/>
  <c r="I619" i="3"/>
  <c r="X828" i="4"/>
  <c r="Y828" i="4" s="1"/>
  <c r="AC828" i="4" s="1"/>
  <c r="U3" i="4"/>
  <c r="V3" i="4"/>
  <c r="X836" i="4"/>
  <c r="Y836" i="4" s="1"/>
  <c r="AC836" i="4" s="1"/>
  <c r="X808" i="4"/>
  <c r="Y808" i="4" s="1"/>
  <c r="AB808" i="4" s="1"/>
  <c r="U700" i="4"/>
  <c r="V700" i="4"/>
  <c r="F9" i="4"/>
  <c r="J9" i="4" s="1"/>
  <c r="M10" i="2" s="1"/>
  <c r="D9" i="4"/>
  <c r="H9" i="4" s="1"/>
  <c r="K10" i="2" s="1"/>
  <c r="E9" i="4"/>
  <c r="I9" i="4" s="1"/>
  <c r="L10" i="2" s="1"/>
  <c r="G9" i="4"/>
  <c r="AQ9" i="4"/>
  <c r="AW9" i="4" s="1"/>
  <c r="X549" i="4"/>
  <c r="Y549" i="4" s="1"/>
  <c r="AB549" i="4" s="1"/>
  <c r="X148" i="4"/>
  <c r="Y148" i="4" s="1"/>
  <c r="X958" i="4"/>
  <c r="Y958" i="4"/>
  <c r="X917" i="4"/>
  <c r="Y917" i="4"/>
  <c r="U783" i="4"/>
  <c r="V783" i="4"/>
  <c r="AF655" i="4"/>
  <c r="AK655" i="4"/>
  <c r="AI655" i="4"/>
  <c r="AH655" i="4"/>
  <c r="AJ655" i="4"/>
  <c r="AG655" i="4"/>
  <c r="U587" i="4"/>
  <c r="V587" i="4"/>
  <c r="V971" i="4"/>
  <c r="U971" i="4"/>
  <c r="U659" i="4"/>
  <c r="V659" i="4"/>
  <c r="U672" i="4"/>
  <c r="V672" i="4"/>
  <c r="U826" i="4"/>
  <c r="V826" i="4"/>
  <c r="U182" i="4"/>
  <c r="V182" i="4"/>
  <c r="U762" i="4"/>
  <c r="V762" i="4"/>
  <c r="H14" i="3"/>
  <c r="F14" i="3"/>
  <c r="U978" i="4"/>
  <c r="V978" i="4"/>
  <c r="F160" i="3"/>
  <c r="H160" i="3"/>
  <c r="F153" i="3"/>
  <c r="H153" i="3"/>
  <c r="F545" i="3"/>
  <c r="H545" i="3"/>
  <c r="H569" i="3"/>
  <c r="F569" i="3"/>
  <c r="AH671" i="4"/>
  <c r="AB671" i="4"/>
  <c r="AE671" i="4"/>
  <c r="Z671" i="4"/>
  <c r="AL671" i="4" s="1"/>
  <c r="AR671" i="4" s="1"/>
  <c r="X850" i="4"/>
  <c r="Y850" i="4" s="1"/>
  <c r="W154" i="4"/>
  <c r="W630" i="4"/>
  <c r="W650" i="4"/>
  <c r="AG876" i="4"/>
  <c r="AJ876" i="4"/>
  <c r="AF876" i="4"/>
  <c r="AI876" i="4"/>
  <c r="AH876" i="4"/>
  <c r="AK876" i="4"/>
  <c r="AG888" i="4"/>
  <c r="AJ888" i="4"/>
  <c r="AF888" i="4"/>
  <c r="AK888" i="4"/>
  <c r="AI888" i="4"/>
  <c r="AH888" i="4"/>
  <c r="AG896" i="4"/>
  <c r="AJ896" i="4"/>
  <c r="AF896" i="4"/>
  <c r="AI896" i="4"/>
  <c r="AH896" i="4"/>
  <c r="AK896" i="4"/>
  <c r="AG908" i="4"/>
  <c r="AJ908" i="4"/>
  <c r="AF908" i="4"/>
  <c r="AI908" i="4"/>
  <c r="AH908" i="4"/>
  <c r="AK908" i="4"/>
  <c r="AH950" i="4"/>
  <c r="AG950" i="4"/>
  <c r="AF950" i="4"/>
  <c r="AI950" i="4"/>
  <c r="AJ950" i="4"/>
  <c r="AK950" i="4"/>
  <c r="AH954" i="4"/>
  <c r="AI954" i="4"/>
  <c r="AK954" i="4"/>
  <c r="AG954" i="4"/>
  <c r="AJ954" i="4"/>
  <c r="AF954" i="4"/>
  <c r="U863" i="4"/>
  <c r="V863" i="4"/>
  <c r="U743" i="4"/>
  <c r="V743" i="4"/>
  <c r="AF711" i="4"/>
  <c r="AK711" i="4"/>
  <c r="AI711" i="4"/>
  <c r="AH711" i="4"/>
  <c r="AJ711" i="4"/>
  <c r="AG711" i="4"/>
  <c r="AF643" i="4"/>
  <c r="AK643" i="4"/>
  <c r="AI643" i="4"/>
  <c r="AH643" i="4"/>
  <c r="AJ643" i="4"/>
  <c r="AG643" i="4"/>
  <c r="AC997" i="4"/>
  <c r="Z997" i="4"/>
  <c r="AE997" i="4"/>
  <c r="AH997" i="4"/>
  <c r="AG997" i="4"/>
  <c r="AS997" i="4"/>
  <c r="AJ997" i="4"/>
  <c r="AA997" i="4"/>
  <c r="AB997" i="4"/>
  <c r="AD997" i="4"/>
  <c r="AI997" i="4"/>
  <c r="AF997" i="4"/>
  <c r="AK997" i="4"/>
  <c r="AT997" i="4"/>
  <c r="AU997" i="4"/>
  <c r="AW997" i="4"/>
  <c r="AV997" i="4"/>
  <c r="AK812" i="4"/>
  <c r="AI812" i="4"/>
  <c r="AF812" i="4"/>
  <c r="AG812" i="4"/>
  <c r="AJ812" i="4"/>
  <c r="AH812" i="4"/>
  <c r="X646" i="4"/>
  <c r="W608" i="4"/>
  <c r="V551" i="4"/>
  <c r="U551" i="4"/>
  <c r="X38" i="4"/>
  <c r="F747" i="3"/>
  <c r="H747" i="3"/>
  <c r="U771" i="4"/>
  <c r="V771" i="4"/>
  <c r="U803" i="4"/>
  <c r="V803" i="4"/>
  <c r="V991" i="4"/>
  <c r="U991" i="4"/>
  <c r="V82" i="4"/>
  <c r="U82" i="4"/>
  <c r="V738" i="4"/>
  <c r="U738" i="4"/>
  <c r="U754" i="4"/>
  <c r="V754" i="4"/>
  <c r="X72" i="4"/>
  <c r="X100" i="4"/>
  <c r="U142" i="4"/>
  <c r="V142" i="4"/>
  <c r="H809" i="3"/>
  <c r="F809" i="3"/>
  <c r="V999" i="4"/>
  <c r="U999" i="4"/>
  <c r="AI995" i="4"/>
  <c r="AF995" i="4"/>
  <c r="AK995" i="4"/>
  <c r="AG995" i="4"/>
  <c r="AH995" i="4"/>
  <c r="AJ995" i="4"/>
  <c r="Y987" i="4"/>
  <c r="X987" i="4"/>
  <c r="AI981" i="4"/>
  <c r="AF981" i="4"/>
  <c r="AK981" i="4"/>
  <c r="AH981" i="4"/>
  <c r="AG981" i="4"/>
  <c r="AJ981" i="4"/>
  <c r="U980" i="4"/>
  <c r="V980" i="4"/>
  <c r="S969" i="4"/>
  <c r="T969" i="4"/>
  <c r="U949" i="4"/>
  <c r="T949" i="4"/>
  <c r="V949" i="4" s="1"/>
  <c r="V939" i="4"/>
  <c r="U939" i="4"/>
  <c r="V937" i="4"/>
  <c r="U937" i="4"/>
  <c r="U933" i="4"/>
  <c r="T933" i="4"/>
  <c r="V933" i="4" s="1"/>
  <c r="Y913" i="4"/>
  <c r="X913" i="4"/>
  <c r="AG897" i="4"/>
  <c r="AH897" i="4"/>
  <c r="AK897" i="4"/>
  <c r="AF897" i="4"/>
  <c r="AI897" i="4"/>
  <c r="AJ897" i="4"/>
  <c r="AI873" i="4"/>
  <c r="AJ873" i="4"/>
  <c r="AH873" i="4"/>
  <c r="AF873" i="4"/>
  <c r="AG873" i="4"/>
  <c r="AK873" i="4"/>
  <c r="U819" i="4"/>
  <c r="V819" i="4"/>
  <c r="U817" i="4"/>
  <c r="V817" i="4"/>
  <c r="U811" i="4"/>
  <c r="V811" i="4"/>
  <c r="U809" i="4"/>
  <c r="V809" i="4"/>
  <c r="U760" i="4"/>
  <c r="V760" i="4"/>
  <c r="U747" i="4"/>
  <c r="V747" i="4"/>
  <c r="U745" i="4"/>
  <c r="V745" i="4"/>
  <c r="V742" i="4"/>
  <c r="U742" i="4"/>
  <c r="U731" i="4"/>
  <c r="V731" i="4"/>
  <c r="U723" i="4"/>
  <c r="V723" i="4"/>
  <c r="U721" i="4"/>
  <c r="V721" i="4"/>
  <c r="U717" i="4"/>
  <c r="V717" i="4"/>
  <c r="V705" i="4"/>
  <c r="U705" i="4"/>
  <c r="U639" i="4"/>
  <c r="V639" i="4"/>
  <c r="AI601" i="4"/>
  <c r="AJ601" i="4"/>
  <c r="AK601" i="4"/>
  <c r="AG601" i="4"/>
  <c r="AH601" i="4"/>
  <c r="AF601" i="4"/>
  <c r="V588" i="4"/>
  <c r="U588" i="4"/>
  <c r="U523" i="4"/>
  <c r="V523" i="4"/>
  <c r="X515" i="4"/>
  <c r="W184" i="4"/>
  <c r="W181" i="4"/>
  <c r="U169" i="4"/>
  <c r="V169" i="4"/>
  <c r="U133" i="4"/>
  <c r="V133" i="4"/>
  <c r="X113" i="4"/>
  <c r="AE110" i="4"/>
  <c r="Z110" i="4"/>
  <c r="AD110" i="4"/>
  <c r="AA110" i="4"/>
  <c r="AB110" i="4"/>
  <c r="AC110" i="4"/>
  <c r="AI110" i="4"/>
  <c r="AJ110" i="4"/>
  <c r="AK110" i="4"/>
  <c r="AH110" i="4"/>
  <c r="AG110" i="4"/>
  <c r="AF110" i="4"/>
  <c r="U103" i="4"/>
  <c r="V103" i="4"/>
  <c r="S99" i="4"/>
  <c r="S83" i="4"/>
  <c r="T83" i="4"/>
  <c r="V75" i="4"/>
  <c r="W75" i="4" s="1"/>
  <c r="U75" i="4"/>
  <c r="V67" i="4"/>
  <c r="W67" i="4" s="1"/>
  <c r="U67" i="4"/>
  <c r="V62" i="4"/>
  <c r="W62" i="4" s="1"/>
  <c r="U62" i="4"/>
  <c r="V49" i="4"/>
  <c r="W49" i="4" s="1"/>
  <c r="U49" i="4"/>
  <c r="V32" i="4"/>
  <c r="W32" i="4" s="1"/>
  <c r="U32" i="4"/>
  <c r="F61" i="3"/>
  <c r="H61" i="3"/>
  <c r="F77" i="3"/>
  <c r="H77" i="3"/>
  <c r="T2" i="4"/>
  <c r="F2" i="3"/>
  <c r="H2" i="3"/>
  <c r="AC776" i="4"/>
  <c r="AA776" i="4"/>
  <c r="AM776" i="4" s="1"/>
  <c r="AS776" i="4" s="1"/>
  <c r="AD776" i="4"/>
  <c r="AP776" i="4" s="1"/>
  <c r="AV776" i="4" s="1"/>
  <c r="Z776" i="4"/>
  <c r="AL776" i="4" s="1"/>
  <c r="AR776" i="4" s="1"/>
  <c r="AE776" i="4"/>
  <c r="AQ776" i="4" s="1"/>
  <c r="AW776" i="4" s="1"/>
  <c r="X592" i="4"/>
  <c r="AA132" i="4"/>
  <c r="AM132" i="4" s="1"/>
  <c r="AS132" i="4" s="1"/>
  <c r="AD132" i="4"/>
  <c r="AP132" i="4" s="1"/>
  <c r="Z132" i="4"/>
  <c r="AL132" i="4" s="1"/>
  <c r="AR132" i="4" s="1"/>
  <c r="AE132" i="4"/>
  <c r="AQ132" i="4" s="1"/>
  <c r="AV132" i="4"/>
  <c r="AW132" i="4"/>
  <c r="AB132" i="4"/>
  <c r="AN132" i="4" s="1"/>
  <c r="AT132" i="4" s="1"/>
  <c r="AC132" i="4"/>
  <c r="AO132" i="4" s="1"/>
  <c r="AU132" i="4"/>
  <c r="AA116" i="4"/>
  <c r="AM116" i="4" s="1"/>
  <c r="Z116" i="4"/>
  <c r="AL116" i="4" s="1"/>
  <c r="AR116" i="4" s="1"/>
  <c r="AC116" i="4"/>
  <c r="AO116" i="4" s="1"/>
  <c r="AE116" i="4"/>
  <c r="AQ116" i="4" s="1"/>
  <c r="AW116" i="4" s="1"/>
  <c r="AS116" i="4"/>
  <c r="AB116" i="4"/>
  <c r="AN116" i="4" s="1"/>
  <c r="AT116" i="4" s="1"/>
  <c r="AD116" i="4"/>
  <c r="AP116" i="4" s="1"/>
  <c r="AV116" i="4" s="1"/>
  <c r="AU116" i="4"/>
  <c r="X174" i="4"/>
  <c r="X594" i="4"/>
  <c r="X598" i="4"/>
  <c r="AD660" i="4"/>
  <c r="AP660" i="4" s="1"/>
  <c r="AV660" i="4" s="1"/>
  <c r="AE660" i="4"/>
  <c r="AC709" i="4"/>
  <c r="AE709" i="4"/>
  <c r="AQ709" i="4" s="1"/>
  <c r="AW709" i="4" s="1"/>
  <c r="AD709" i="4"/>
  <c r="AP709" i="4" s="1"/>
  <c r="AV709" i="4" s="1"/>
  <c r="AB709" i="4"/>
  <c r="AA709" i="4"/>
  <c r="AM709" i="4" s="1"/>
  <c r="AS709" i="4" s="1"/>
  <c r="Z709" i="4"/>
  <c r="X568" i="4"/>
  <c r="Y568" i="4" s="1"/>
  <c r="Z568" i="4" s="1"/>
  <c r="X710" i="4"/>
  <c r="Y710" i="4" s="1"/>
  <c r="Y726" i="4"/>
  <c r="U104" i="4"/>
  <c r="V104" i="4"/>
  <c r="W104" i="4" s="1"/>
  <c r="AD144" i="4"/>
  <c r="AB144" i="4"/>
  <c r="AN144" i="4" s="1"/>
  <c r="AT144" i="4" s="1"/>
  <c r="AE144" i="4"/>
  <c r="AC144" i="4"/>
  <c r="Z144" i="4"/>
  <c r="AA144" i="4"/>
  <c r="AM144" i="4" s="1"/>
  <c r="AS144" i="4" s="1"/>
  <c r="AD647" i="4"/>
  <c r="AC647" i="4"/>
  <c r="AE647" i="4"/>
  <c r="AB647" i="4"/>
  <c r="AJ647" i="4"/>
  <c r="AA647" i="4"/>
  <c r="Z647" i="4"/>
  <c r="AK647" i="4"/>
  <c r="AG647" i="4"/>
  <c r="AH647" i="4"/>
  <c r="AF647" i="4"/>
  <c r="AI647" i="4"/>
  <c r="Y74" i="4"/>
  <c r="AE74" i="4" s="1"/>
  <c r="U942" i="4"/>
  <c r="V942" i="4"/>
  <c r="V555" i="4"/>
  <c r="U555" i="4"/>
  <c r="AF823" i="4"/>
  <c r="AJ823" i="4"/>
  <c r="AF759" i="4"/>
  <c r="AK759" i="4"/>
  <c r="AI759" i="4"/>
  <c r="AH759" i="4"/>
  <c r="AJ759" i="4"/>
  <c r="AG759" i="4"/>
  <c r="X571" i="4"/>
  <c r="U45" i="4"/>
  <c r="V45" i="4"/>
  <c r="X59" i="4"/>
  <c r="X22" i="4"/>
  <c r="Y22" i="4" s="1"/>
  <c r="X118" i="4"/>
  <c r="AA124" i="4"/>
  <c r="AM124" i="4" s="1"/>
  <c r="Z124" i="4"/>
  <c r="AL124" i="4" s="1"/>
  <c r="AR124" i="4" s="1"/>
  <c r="AE124" i="4"/>
  <c r="AQ124" i="4" s="1"/>
  <c r="AW124" i="4" s="1"/>
  <c r="AB124" i="4"/>
  <c r="AN124" i="4" s="1"/>
  <c r="AT124" i="4" s="1"/>
  <c r="AS124" i="4"/>
  <c r="AD124" i="4"/>
  <c r="AP124" i="4" s="1"/>
  <c r="AV124" i="4" s="1"/>
  <c r="AC124" i="4"/>
  <c r="AO124" i="4" s="1"/>
  <c r="AU124" i="4" s="1"/>
  <c r="AD112" i="4"/>
  <c r="AB112" i="4"/>
  <c r="AE112" i="4"/>
  <c r="AQ112" i="4" s="1"/>
  <c r="AW112" i="4" s="1"/>
  <c r="AC112" i="4"/>
  <c r="Z112" i="4"/>
  <c r="AA112" i="4"/>
  <c r="AM112" i="4" s="1"/>
  <c r="AS112" i="4" s="1"/>
  <c r="V177" i="4"/>
  <c r="U177" i="4"/>
  <c r="X519" i="4"/>
  <c r="Z845" i="4"/>
  <c r="AD845" i="4"/>
  <c r="AB845" i="4"/>
  <c r="AN845" i="4" s="1"/>
  <c r="AT845" i="4" s="1"/>
  <c r="AC845" i="4"/>
  <c r="AE845" i="4"/>
  <c r="AA845" i="4"/>
  <c r="AM845" i="4" s="1"/>
  <c r="AS845" i="4" s="1"/>
  <c r="X18" i="4"/>
  <c r="Y18" i="4" s="1"/>
  <c r="Y922" i="4"/>
  <c r="X922" i="4"/>
  <c r="H79" i="3"/>
  <c r="F79" i="3"/>
  <c r="H95" i="3"/>
  <c r="F95" i="3"/>
  <c r="X88" i="4"/>
  <c r="H813" i="3"/>
  <c r="F813" i="3"/>
  <c r="F828" i="3"/>
  <c r="H828" i="3"/>
  <c r="AF1000" i="4"/>
  <c r="AG1000" i="4"/>
  <c r="AJ1000" i="4"/>
  <c r="AI1000" i="4"/>
  <c r="AH1000" i="4"/>
  <c r="AK1000" i="4"/>
  <c r="AI996" i="4"/>
  <c r="AH996" i="4"/>
  <c r="AK996" i="4"/>
  <c r="AF996" i="4"/>
  <c r="AG996" i="4"/>
  <c r="AJ996" i="4"/>
  <c r="AF992" i="4"/>
  <c r="AG992" i="4"/>
  <c r="AJ992" i="4"/>
  <c r="AI992" i="4"/>
  <c r="AH992" i="4"/>
  <c r="AK992" i="4"/>
  <c r="AH989" i="4"/>
  <c r="AG989" i="4"/>
  <c r="AJ989" i="4"/>
  <c r="AI989" i="4"/>
  <c r="AF989" i="4"/>
  <c r="AK989" i="4"/>
  <c r="W986" i="4"/>
  <c r="AF984" i="4"/>
  <c r="AG984" i="4"/>
  <c r="AJ984" i="4"/>
  <c r="AI984" i="4"/>
  <c r="AH984" i="4"/>
  <c r="AK984" i="4"/>
  <c r="W979" i="4"/>
  <c r="U967" i="4"/>
  <c r="V967" i="4"/>
  <c r="U929" i="4"/>
  <c r="T929" i="4"/>
  <c r="V929" i="4" s="1"/>
  <c r="W929" i="4" s="1"/>
  <c r="U720" i="4"/>
  <c r="V720" i="4"/>
  <c r="U715" i="4"/>
  <c r="W706" i="4"/>
  <c r="U690" i="4"/>
  <c r="V690" i="4"/>
  <c r="V669" i="4"/>
  <c r="W669" i="4" s="1"/>
  <c r="X669" i="4" s="1"/>
  <c r="Y669" i="4" s="1"/>
  <c r="Y667" i="4"/>
  <c r="X665" i="4"/>
  <c r="Y665" i="4" s="1"/>
  <c r="AB617" i="4"/>
  <c r="AC617" i="4"/>
  <c r="Z617" i="4"/>
  <c r="AL617" i="4" s="1"/>
  <c r="AE617" i="4"/>
  <c r="AA617" i="4"/>
  <c r="AR617" i="4"/>
  <c r="AD617" i="4"/>
  <c r="AP617" i="4" s="1"/>
  <c r="AV617" i="4" s="1"/>
  <c r="Y602" i="4"/>
  <c r="AE602" i="4" s="1"/>
  <c r="U584" i="4"/>
  <c r="V584" i="4"/>
  <c r="V558" i="4"/>
  <c r="U558" i="4"/>
  <c r="X527" i="4"/>
  <c r="Y527" i="4"/>
  <c r="X525" i="4"/>
  <c r="Y525" i="4" s="1"/>
  <c r="U185" i="4"/>
  <c r="T185" i="4"/>
  <c r="V185" i="4" s="1"/>
  <c r="W185" i="4" s="1"/>
  <c r="V173" i="4"/>
  <c r="U173" i="4"/>
  <c r="T165" i="4"/>
  <c r="S153" i="4"/>
  <c r="V141" i="4"/>
  <c r="U141" i="4"/>
  <c r="U138" i="4"/>
  <c r="V138" i="4"/>
  <c r="X129" i="4"/>
  <c r="V125" i="4"/>
  <c r="U125" i="4"/>
  <c r="U121" i="4"/>
  <c r="V121" i="4"/>
  <c r="AA106" i="4"/>
  <c r="AM106" i="4" s="1"/>
  <c r="Z106" i="4"/>
  <c r="AL106" i="4" s="1"/>
  <c r="AC106" i="4"/>
  <c r="AO106" i="4" s="1"/>
  <c r="AU106" i="4" s="1"/>
  <c r="AE106" i="4"/>
  <c r="AQ106" i="4" s="1"/>
  <c r="AW106" i="4" s="1"/>
  <c r="AD106" i="4"/>
  <c r="AP106" i="4" s="1"/>
  <c r="AV106" i="4" s="1"/>
  <c r="AR106" i="4"/>
  <c r="AB106" i="4"/>
  <c r="AN106" i="4" s="1"/>
  <c r="AT106" i="4" s="1"/>
  <c r="AS106" i="4"/>
  <c r="Y94" i="4"/>
  <c r="AD94" i="4" s="1"/>
  <c r="U87" i="4"/>
  <c r="V87" i="4"/>
  <c r="U86" i="4"/>
  <c r="V86" i="4"/>
  <c r="V81" i="4"/>
  <c r="U81" i="4"/>
  <c r="U78" i="4"/>
  <c r="V78" i="4"/>
  <c r="U21" i="4"/>
  <c r="V21" i="4"/>
  <c r="X17" i="4"/>
  <c r="X15" i="4"/>
  <c r="Y15" i="4" s="1"/>
  <c r="V14" i="4"/>
  <c r="U14" i="4"/>
  <c r="U13" i="4"/>
  <c r="V13" i="4"/>
  <c r="X11" i="4"/>
  <c r="F43" i="3"/>
  <c r="H43" i="3"/>
  <c r="F59" i="3"/>
  <c r="H59" i="3"/>
  <c r="H83" i="3"/>
  <c r="F83" i="3"/>
  <c r="H161" i="3"/>
  <c r="F161" i="3"/>
  <c r="F177" i="3"/>
  <c r="H177" i="3"/>
  <c r="H505" i="3"/>
  <c r="F505" i="3"/>
  <c r="F771" i="3"/>
  <c r="H771" i="3"/>
  <c r="H836" i="3"/>
  <c r="F836" i="3"/>
  <c r="X973" i="4"/>
  <c r="Y973" i="4"/>
  <c r="Y963" i="4"/>
  <c r="X963" i="4"/>
  <c r="U943" i="4"/>
  <c r="V943" i="4"/>
  <c r="AH931" i="4"/>
  <c r="AG931" i="4"/>
  <c r="AK931" i="4"/>
  <c r="AI931" i="4"/>
  <c r="AF931" i="4"/>
  <c r="AJ931" i="4"/>
  <c r="AO727" i="4"/>
  <c r="AU727" i="4" s="1"/>
  <c r="V135" i="4"/>
  <c r="U135" i="4"/>
  <c r="X131" i="4"/>
  <c r="X101" i="4"/>
  <c r="X784" i="4"/>
  <c r="AC580" i="4"/>
  <c r="AE580" i="4"/>
  <c r="AA580" i="4"/>
  <c r="AG580" i="4"/>
  <c r="AF580" i="4"/>
  <c r="Z580" i="4"/>
  <c r="AD580" i="4"/>
  <c r="AJ580" i="4"/>
  <c r="AK580" i="4"/>
  <c r="AH580" i="4"/>
  <c r="AN580" i="4" s="1"/>
  <c r="AT580" i="4" s="1"/>
  <c r="AI580" i="4"/>
  <c r="AI112" i="4"/>
  <c r="AH112" i="4"/>
  <c r="AF112" i="4"/>
  <c r="AI144" i="4"/>
  <c r="AJ144" i="4"/>
  <c r="AF144" i="4"/>
  <c r="Y879" i="4"/>
  <c r="X879" i="4"/>
  <c r="X61" i="4"/>
  <c r="X10" i="4"/>
  <c r="U955" i="4"/>
  <c r="V955" i="4"/>
  <c r="W955" i="4" s="1"/>
  <c r="U927" i="4"/>
  <c r="V927" i="4"/>
  <c r="W927" i="4" s="1"/>
  <c r="H103" i="3"/>
  <c r="F103" i="3"/>
  <c r="F677" i="3"/>
  <c r="H677" i="3"/>
  <c r="F693" i="3"/>
  <c r="H693" i="3"/>
  <c r="H709" i="3"/>
  <c r="F709" i="3"/>
  <c r="F725" i="3"/>
  <c r="H725" i="3"/>
  <c r="H555" i="3"/>
  <c r="F555" i="3"/>
  <c r="H145" i="3"/>
  <c r="F145" i="3"/>
  <c r="H165" i="3"/>
  <c r="F165" i="3"/>
  <c r="F529" i="3"/>
  <c r="H529" i="3"/>
  <c r="H601" i="3"/>
  <c r="F601" i="3"/>
  <c r="AP687" i="4"/>
  <c r="AV687" i="4" s="1"/>
  <c r="X830" i="4"/>
  <c r="Y830" i="4" s="1"/>
  <c r="AD830" i="4" s="1"/>
  <c r="AP599" i="4"/>
  <c r="AV599" i="4" s="1"/>
  <c r="Z543" i="4"/>
  <c r="AC543" i="4"/>
  <c r="AA543" i="4"/>
  <c r="AD543" i="4"/>
  <c r="AK543" i="4"/>
  <c r="AI543" i="4"/>
  <c r="AB543" i="4"/>
  <c r="AE543" i="4"/>
  <c r="AG543" i="4"/>
  <c r="AF543" i="4"/>
  <c r="AJ543" i="4"/>
  <c r="AH543" i="4"/>
  <c r="X952" i="4"/>
  <c r="Y952" i="4"/>
  <c r="X848" i="4"/>
  <c r="X872" i="4"/>
  <c r="AJ872" i="4" s="1"/>
  <c r="Y872" i="4"/>
  <c r="X880" i="4"/>
  <c r="Y880" i="4"/>
  <c r="X892" i="4"/>
  <c r="AJ892" i="4" s="1"/>
  <c r="Y892" i="4"/>
  <c r="X904" i="4"/>
  <c r="Y904" i="4"/>
  <c r="Y53" i="4"/>
  <c r="X53" i="4"/>
  <c r="X136" i="4"/>
  <c r="X80" i="4"/>
  <c r="Y80" i="4" s="1"/>
  <c r="X893" i="4"/>
  <c r="Y893" i="4"/>
  <c r="U871" i="4"/>
  <c r="V871" i="4"/>
  <c r="AG727" i="4"/>
  <c r="AH727" i="4"/>
  <c r="Y663" i="4"/>
  <c r="AF663" i="4" s="1"/>
  <c r="Y615" i="4"/>
  <c r="AF615" i="4" s="1"/>
  <c r="X108" i="4"/>
  <c r="Y108" i="4" s="1"/>
  <c r="W918" i="4"/>
  <c r="AG916" i="4"/>
  <c r="AJ916" i="4"/>
  <c r="AF916" i="4"/>
  <c r="AK916" i="4"/>
  <c r="AI916" i="4"/>
  <c r="AH916" i="4"/>
  <c r="X802" i="4"/>
  <c r="Y802" i="4" s="1"/>
  <c r="AE802" i="4" s="1"/>
  <c r="W658" i="4"/>
  <c r="U156" i="4"/>
  <c r="V156" i="4"/>
  <c r="Y140" i="4"/>
  <c r="AD140" i="4" s="1"/>
  <c r="F97" i="3"/>
  <c r="H97" i="3"/>
  <c r="H65" i="3"/>
  <c r="F65" i="3"/>
  <c r="U54" i="4"/>
  <c r="V54" i="4"/>
  <c r="U535" i="4"/>
  <c r="V535" i="4"/>
  <c r="Z912" i="4"/>
  <c r="AL912" i="4" s="1"/>
  <c r="AE912" i="4"/>
  <c r="AQ912" i="4" s="1"/>
  <c r="AS912" i="4"/>
  <c r="AW912" i="4"/>
  <c r="AC912" i="4"/>
  <c r="AO912" i="4" s="1"/>
  <c r="AB912" i="4"/>
  <c r="AN912" i="4" s="1"/>
  <c r="AA912" i="4"/>
  <c r="AM912" i="4" s="1"/>
  <c r="AD912" i="4"/>
  <c r="AP912" i="4" s="1"/>
  <c r="AU912" i="4"/>
  <c r="AT912" i="4"/>
  <c r="AV912" i="4"/>
  <c r="AA96" i="4"/>
  <c r="AD96" i="4"/>
  <c r="AB96" i="4"/>
  <c r="AE96" i="4"/>
  <c r="AJ96" i="4"/>
  <c r="AI96" i="4"/>
  <c r="AC96" i="4"/>
  <c r="AF96" i="4"/>
  <c r="Z96" i="4"/>
  <c r="AG96" i="4"/>
  <c r="AH96" i="4"/>
  <c r="AK96" i="4"/>
  <c r="V965" i="4"/>
  <c r="W965" i="4" s="1"/>
  <c r="U965" i="4"/>
  <c r="AH961" i="4"/>
  <c r="AJ961" i="4"/>
  <c r="AI961" i="4"/>
  <c r="AG961" i="4"/>
  <c r="AF961" i="4"/>
  <c r="AK961" i="4"/>
  <c r="Y959" i="4"/>
  <c r="X959" i="4"/>
  <c r="AI959" i="4" s="1"/>
  <c r="V957" i="4"/>
  <c r="U957" i="4"/>
  <c r="X951" i="4"/>
  <c r="Y951" i="4"/>
  <c r="AC944" i="4"/>
  <c r="Z944" i="4"/>
  <c r="AE944" i="4"/>
  <c r="AU944" i="4"/>
  <c r="AV944" i="4"/>
  <c r="AA944" i="4"/>
  <c r="AG944" i="4"/>
  <c r="AW944" i="4"/>
  <c r="AS944" i="4"/>
  <c r="AB944" i="4"/>
  <c r="AD944" i="4"/>
  <c r="AF944" i="4"/>
  <c r="AH944" i="4"/>
  <c r="AT944" i="4"/>
  <c r="AJ944" i="4"/>
  <c r="AK944" i="4"/>
  <c r="AI944" i="4"/>
  <c r="U925" i="4"/>
  <c r="V925" i="4"/>
  <c r="Y905" i="4"/>
  <c r="X905" i="4"/>
  <c r="Z874" i="4"/>
  <c r="AB874" i="4"/>
  <c r="AE874" i="4"/>
  <c r="AU874" i="4"/>
  <c r="AT874" i="4"/>
  <c r="AA874" i="4"/>
  <c r="AD874" i="4"/>
  <c r="AG874" i="4"/>
  <c r="AJ874" i="4"/>
  <c r="AC874" i="4"/>
  <c r="AS874" i="4"/>
  <c r="AV874" i="4"/>
  <c r="AF874" i="4"/>
  <c r="AW874" i="4"/>
  <c r="AK874" i="4"/>
  <c r="AI874" i="4"/>
  <c r="AH874" i="4"/>
  <c r="U807" i="4"/>
  <c r="V807" i="4"/>
  <c r="X790" i="4"/>
  <c r="Y656" i="4"/>
  <c r="AC656" i="4" s="1"/>
  <c r="Y654" i="4"/>
  <c r="S157" i="4"/>
  <c r="AE152" i="4"/>
  <c r="AA152" i="4"/>
  <c r="Z152" i="4"/>
  <c r="AD152" i="4"/>
  <c r="AC152" i="4"/>
  <c r="AB152" i="4"/>
  <c r="AG152" i="4"/>
  <c r="AI152" i="4"/>
  <c r="AK152" i="4"/>
  <c r="AH152" i="4"/>
  <c r="AF152" i="4"/>
  <c r="AJ152" i="4"/>
  <c r="X107" i="4"/>
  <c r="U105" i="4"/>
  <c r="U52" i="4"/>
  <c r="V52" i="4"/>
  <c r="X48" i="4"/>
  <c r="Y48" i="4" s="1"/>
  <c r="F85" i="3"/>
  <c r="H85" i="3"/>
  <c r="F661" i="3"/>
  <c r="H661" i="3"/>
  <c r="F533" i="3"/>
  <c r="H533" i="3"/>
  <c r="F549" i="3"/>
  <c r="H549" i="3"/>
  <c r="F577" i="3"/>
  <c r="H577" i="3"/>
  <c r="H645" i="3"/>
  <c r="F645" i="3"/>
  <c r="F657" i="3"/>
  <c r="H657" i="3"/>
  <c r="H803" i="3"/>
  <c r="F803" i="3"/>
  <c r="AJ935" i="4"/>
  <c r="AG935" i="4"/>
  <c r="AF935" i="4"/>
  <c r="AH935" i="4"/>
  <c r="AK935" i="4"/>
  <c r="AI935" i="4"/>
  <c r="Y733" i="4"/>
  <c r="AI733" i="4" s="1"/>
  <c r="Y725" i="4"/>
  <c r="AA725" i="4" s="1"/>
  <c r="Y677" i="4"/>
  <c r="AE677" i="4" s="1"/>
  <c r="Y495" i="4"/>
  <c r="Z495" i="4" s="1"/>
  <c r="AI139" i="4"/>
  <c r="AG139" i="4"/>
  <c r="AH139" i="4"/>
  <c r="AF139" i="4"/>
  <c r="AJ139" i="4"/>
  <c r="AK139" i="4"/>
  <c r="AD128" i="4"/>
  <c r="AP128" i="4" s="1"/>
  <c r="AV128" i="4" s="1"/>
  <c r="AE128" i="4"/>
  <c r="AQ128" i="4" s="1"/>
  <c r="AA128" i="4"/>
  <c r="AM128" i="4" s="1"/>
  <c r="AS128" i="4" s="1"/>
  <c r="Z128" i="4"/>
  <c r="AL128" i="4" s="1"/>
  <c r="AB128" i="4"/>
  <c r="AN128" i="4" s="1"/>
  <c r="AT128" i="4" s="1"/>
  <c r="AW128" i="4"/>
  <c r="AC128" i="4"/>
  <c r="AO128" i="4" s="1"/>
  <c r="AU128" i="4" s="1"/>
  <c r="AR128" i="4"/>
  <c r="U127" i="4"/>
  <c r="V127" i="4"/>
  <c r="T105" i="4"/>
  <c r="V105" i="4" s="1"/>
  <c r="X97" i="4"/>
  <c r="V73" i="4"/>
  <c r="U73" i="4"/>
  <c r="Y770" i="4"/>
  <c r="AB770" i="4" s="1"/>
  <c r="Y180" i="4"/>
  <c r="Z180" i="4" s="1"/>
  <c r="AB39" i="4"/>
  <c r="AA39" i="4"/>
  <c r="AC39" i="4"/>
  <c r="Z39" i="4"/>
  <c r="AE39" i="4"/>
  <c r="AH39" i="4"/>
  <c r="AF39" i="4"/>
  <c r="AD39" i="4"/>
  <c r="AK39" i="4"/>
  <c r="AJ39" i="4"/>
  <c r="AI39" i="4"/>
  <c r="AG39" i="4"/>
  <c r="U35" i="4"/>
  <c r="V35" i="4"/>
  <c r="U33" i="4"/>
  <c r="V33" i="4"/>
  <c r="V29" i="4"/>
  <c r="U29" i="4"/>
  <c r="U23" i="4"/>
  <c r="V23" i="4"/>
  <c r="F839" i="3"/>
  <c r="H839" i="3"/>
  <c r="F810" i="3"/>
  <c r="H810" i="3"/>
  <c r="H808" i="3"/>
  <c r="F808" i="3"/>
  <c r="H806" i="3"/>
  <c r="F806" i="3"/>
  <c r="I800" i="3"/>
  <c r="I788" i="3"/>
  <c r="I780" i="3"/>
  <c r="I777" i="3"/>
  <c r="I776" i="3"/>
  <c r="I768" i="3"/>
  <c r="I756" i="3"/>
  <c r="I748" i="3"/>
  <c r="F744" i="3"/>
  <c r="H744" i="3"/>
  <c r="I735" i="3"/>
  <c r="H733" i="3"/>
  <c r="F733" i="3"/>
  <c r="I730" i="3"/>
  <c r="F723" i="3"/>
  <c r="H723" i="3"/>
  <c r="I718" i="3"/>
  <c r="H707" i="3"/>
  <c r="F707" i="3"/>
  <c r="F704" i="3"/>
  <c r="H704" i="3"/>
  <c r="H692" i="3"/>
  <c r="F692" i="3"/>
  <c r="H687" i="3"/>
  <c r="F687" i="3"/>
  <c r="F675" i="3"/>
  <c r="H675" i="3"/>
  <c r="I670" i="3"/>
  <c r="F668" i="3"/>
  <c r="H668" i="3"/>
  <c r="I663" i="3"/>
  <c r="I658" i="3"/>
  <c r="I650" i="3"/>
  <c r="I640" i="3"/>
  <c r="H629" i="3"/>
  <c r="F629" i="3"/>
  <c r="I612" i="3"/>
  <c r="H602" i="3"/>
  <c r="F602" i="3"/>
  <c r="H596" i="3"/>
  <c r="F596" i="3"/>
  <c r="I594" i="3"/>
  <c r="I582" i="3"/>
  <c r="I571" i="3"/>
  <c r="H560" i="3"/>
  <c r="F560" i="3"/>
  <c r="F552" i="3"/>
  <c r="H552" i="3"/>
  <c r="F528" i="3"/>
  <c r="H528" i="3"/>
  <c r="G184" i="2"/>
  <c r="P184" i="2" s="1"/>
  <c r="F184" i="2"/>
  <c r="O184" i="2" s="1"/>
  <c r="I183" i="3" s="1"/>
  <c r="E184" i="2"/>
  <c r="N184" i="2" s="1"/>
  <c r="H178" i="3"/>
  <c r="F178" i="3"/>
  <c r="F171" i="2"/>
  <c r="O171" i="2" s="1"/>
  <c r="I170" i="3" s="1"/>
  <c r="E171" i="2"/>
  <c r="N171" i="2" s="1"/>
  <c r="G171" i="2"/>
  <c r="P171" i="2" s="1"/>
  <c r="G164" i="2"/>
  <c r="P164" i="2" s="1"/>
  <c r="E164" i="2"/>
  <c r="N164" i="2" s="1"/>
  <c r="F164" i="2"/>
  <c r="O164" i="2" s="1"/>
  <c r="I163" i="3" s="1"/>
  <c r="H162" i="3"/>
  <c r="F162" i="3"/>
  <c r="F151" i="2"/>
  <c r="O151" i="2" s="1"/>
  <c r="I150" i="3" s="1"/>
  <c r="G151" i="2"/>
  <c r="P151" i="2" s="1"/>
  <c r="E151" i="2"/>
  <c r="N151" i="2" s="1"/>
  <c r="G148" i="2"/>
  <c r="P148" i="2" s="1"/>
  <c r="F148" i="2"/>
  <c r="O148" i="2" s="1"/>
  <c r="I147" i="3" s="1"/>
  <c r="E148" i="2"/>
  <c r="N148" i="2" s="1"/>
  <c r="F144" i="3"/>
  <c r="H144" i="3"/>
  <c r="H143" i="3"/>
  <c r="F143" i="3"/>
  <c r="F141" i="3"/>
  <c r="H141" i="3"/>
  <c r="H139" i="3"/>
  <c r="F139" i="3"/>
  <c r="H137" i="3"/>
  <c r="F137" i="3"/>
  <c r="H135" i="3"/>
  <c r="F135" i="3"/>
  <c r="H133" i="3"/>
  <c r="F133" i="3"/>
  <c r="F131" i="3"/>
  <c r="H131" i="3"/>
  <c r="F129" i="3"/>
  <c r="H129" i="3"/>
  <c r="F127" i="3"/>
  <c r="H127" i="3"/>
  <c r="H125" i="3"/>
  <c r="F125" i="3"/>
  <c r="H123" i="3"/>
  <c r="F123" i="3"/>
  <c r="H121" i="3"/>
  <c r="F121" i="3"/>
  <c r="H119" i="3"/>
  <c r="F119" i="3"/>
  <c r="F117" i="3"/>
  <c r="H117" i="3"/>
  <c r="H115" i="3"/>
  <c r="F115" i="3"/>
  <c r="F113" i="3"/>
  <c r="H113" i="3"/>
  <c r="F111" i="3"/>
  <c r="H111" i="3"/>
  <c r="F109" i="3"/>
  <c r="H109" i="3"/>
  <c r="E107" i="2"/>
  <c r="N107" i="2" s="1"/>
  <c r="F107" i="2"/>
  <c r="O107" i="2" s="1"/>
  <c r="I106" i="3" s="1"/>
  <c r="G107" i="2"/>
  <c r="P107" i="2" s="1"/>
  <c r="F103" i="2"/>
  <c r="O103" i="2" s="1"/>
  <c r="I102" i="3" s="1"/>
  <c r="G103" i="2"/>
  <c r="P103" i="2" s="1"/>
  <c r="E103" i="2"/>
  <c r="N103" i="2" s="1"/>
  <c r="F90" i="3"/>
  <c r="H90" i="3"/>
  <c r="F87" i="2"/>
  <c r="O87" i="2" s="1"/>
  <c r="I86" i="3" s="1"/>
  <c r="G87" i="2"/>
  <c r="P87" i="2" s="1"/>
  <c r="E87" i="2"/>
  <c r="N87" i="2" s="1"/>
  <c r="E77" i="2"/>
  <c r="N77" i="2" s="1"/>
  <c r="F77" i="2"/>
  <c r="O77" i="2" s="1"/>
  <c r="I76" i="3" s="1"/>
  <c r="G77" i="2"/>
  <c r="P77" i="2" s="1"/>
  <c r="F73" i="2"/>
  <c r="O73" i="2" s="1"/>
  <c r="I72" i="3" s="1"/>
  <c r="G73" i="2"/>
  <c r="P73" i="2" s="1"/>
  <c r="E73" i="2"/>
  <c r="N73" i="2" s="1"/>
  <c r="F58" i="3"/>
  <c r="H58" i="3"/>
  <c r="H54" i="3"/>
  <c r="F54" i="3"/>
  <c r="H38" i="3"/>
  <c r="F38" i="3"/>
  <c r="E33" i="2"/>
  <c r="N33" i="2" s="1"/>
  <c r="G33" i="2"/>
  <c r="P33" i="2" s="1"/>
  <c r="F33" i="2"/>
  <c r="O33" i="2" s="1"/>
  <c r="I32" i="3" s="1"/>
  <c r="F19" i="2"/>
  <c r="O19" i="2" s="1"/>
  <c r="I18" i="3" s="1"/>
  <c r="E19" i="2"/>
  <c r="N19" i="2" s="1"/>
  <c r="G19" i="2"/>
  <c r="P19" i="2" s="1"/>
  <c r="H12" i="3"/>
  <c r="F12" i="3"/>
  <c r="F11" i="2"/>
  <c r="O11" i="2" s="1"/>
  <c r="I10" i="3" s="1"/>
  <c r="G11" i="2"/>
  <c r="P11" i="2" s="1"/>
  <c r="E11" i="2"/>
  <c r="N11" i="2" s="1"/>
  <c r="I834" i="3"/>
  <c r="F799" i="3"/>
  <c r="H799" i="3"/>
  <c r="F767" i="3"/>
  <c r="H767" i="3"/>
  <c r="F789" i="3"/>
  <c r="H789" i="3"/>
  <c r="H731" i="3"/>
  <c r="F731" i="3"/>
  <c r="H666" i="3"/>
  <c r="F666" i="3"/>
  <c r="F654" i="3"/>
  <c r="H654" i="3"/>
  <c r="H606" i="3"/>
  <c r="F606" i="3"/>
  <c r="F642" i="3"/>
  <c r="H642" i="3"/>
  <c r="H613" i="3"/>
  <c r="F613" i="3"/>
  <c r="F659" i="3"/>
  <c r="H659" i="3"/>
  <c r="H587" i="3"/>
  <c r="F587" i="3"/>
  <c r="F532" i="3"/>
  <c r="H532" i="3"/>
  <c r="H572" i="3"/>
  <c r="F572" i="3"/>
  <c r="V509" i="4"/>
  <c r="W509" i="4" s="1"/>
  <c r="H506" i="3"/>
  <c r="F506" i="3"/>
  <c r="F491" i="3"/>
  <c r="H491" i="3"/>
  <c r="H497" i="3"/>
  <c r="F497" i="3"/>
  <c r="F485" i="3"/>
  <c r="H485" i="3"/>
  <c r="H469" i="3"/>
  <c r="F469" i="3"/>
  <c r="V491" i="4"/>
  <c r="W491" i="4" s="1"/>
  <c r="AB854" i="4"/>
  <c r="Z854" i="4"/>
  <c r="AE854" i="4"/>
  <c r="AA854" i="4"/>
  <c r="AC854" i="4"/>
  <c r="AD854" i="4"/>
  <c r="X44" i="4"/>
  <c r="Y24" i="4"/>
  <c r="AA24" i="4" s="1"/>
  <c r="X19" i="4"/>
  <c r="Y19" i="4" s="1"/>
  <c r="I825" i="3"/>
  <c r="H804" i="3"/>
  <c r="F804" i="3"/>
  <c r="I796" i="3"/>
  <c r="I760" i="3"/>
  <c r="I752" i="3"/>
  <c r="H742" i="3"/>
  <c r="F742" i="3"/>
  <c r="F741" i="3"/>
  <c r="H741" i="3"/>
  <c r="F737" i="3"/>
  <c r="H737" i="3"/>
  <c r="F727" i="3"/>
  <c r="H727" i="3"/>
  <c r="F722" i="3"/>
  <c r="H722" i="3"/>
  <c r="H711" i="3"/>
  <c r="F711" i="3"/>
  <c r="H706" i="3"/>
  <c r="F706" i="3"/>
  <c r="H699" i="3"/>
  <c r="F699" i="3"/>
  <c r="I696" i="3"/>
  <c r="H694" i="3"/>
  <c r="F694" i="3"/>
  <c r="I684" i="3"/>
  <c r="H683" i="3"/>
  <c r="F683" i="3"/>
  <c r="I682" i="3"/>
  <c r="I680" i="3"/>
  <c r="F679" i="3"/>
  <c r="H679" i="3"/>
  <c r="F674" i="3"/>
  <c r="H674" i="3"/>
  <c r="I660" i="3"/>
  <c r="I653" i="3"/>
  <c r="F649" i="3"/>
  <c r="H649" i="3"/>
  <c r="I637" i="3"/>
  <c r="F618" i="3"/>
  <c r="H618" i="3"/>
  <c r="H605" i="3"/>
  <c r="F605" i="3"/>
  <c r="H590" i="3"/>
  <c r="F590" i="3"/>
  <c r="I588" i="3"/>
  <c r="I584" i="3"/>
  <c r="I580" i="3"/>
  <c r="I558" i="3"/>
  <c r="H538" i="3"/>
  <c r="F538" i="3"/>
  <c r="F518" i="3"/>
  <c r="H518" i="3"/>
  <c r="I515" i="3"/>
  <c r="I514" i="3"/>
  <c r="I500" i="3"/>
  <c r="I488" i="3"/>
  <c r="F184" i="3"/>
  <c r="H184" i="3"/>
  <c r="E183" i="2"/>
  <c r="N183" i="2" s="1"/>
  <c r="G183" i="2"/>
  <c r="P183" i="2" s="1"/>
  <c r="F183" i="2"/>
  <c r="O183" i="2" s="1"/>
  <c r="I182" i="3" s="1"/>
  <c r="E181" i="2"/>
  <c r="N181" i="2" s="1"/>
  <c r="F181" i="2"/>
  <c r="O181" i="2" s="1"/>
  <c r="I180" i="3" s="1"/>
  <c r="G181" i="2"/>
  <c r="P181" i="2" s="1"/>
  <c r="H168" i="3"/>
  <c r="F168" i="3"/>
  <c r="F165" i="2"/>
  <c r="O165" i="2" s="1"/>
  <c r="I164" i="3" s="1"/>
  <c r="E165" i="2"/>
  <c r="N165" i="2" s="1"/>
  <c r="G165" i="2"/>
  <c r="P165" i="2" s="1"/>
  <c r="E156" i="2"/>
  <c r="N156" i="2" s="1"/>
  <c r="F156" i="2"/>
  <c r="O156" i="2" s="1"/>
  <c r="I155" i="3" s="1"/>
  <c r="G156" i="2"/>
  <c r="P156" i="2" s="1"/>
  <c r="G152" i="2"/>
  <c r="P152" i="2" s="1"/>
  <c r="E152" i="2"/>
  <c r="N152" i="2" s="1"/>
  <c r="F152" i="2"/>
  <c r="O152" i="2" s="1"/>
  <c r="I151" i="3" s="1"/>
  <c r="F149" i="2"/>
  <c r="O149" i="2" s="1"/>
  <c r="I148" i="3" s="1"/>
  <c r="E149" i="2"/>
  <c r="N149" i="2" s="1"/>
  <c r="G149" i="2"/>
  <c r="P149" i="2" s="1"/>
  <c r="E101" i="2"/>
  <c r="N101" i="2" s="1"/>
  <c r="F101" i="2"/>
  <c r="O101" i="2" s="1"/>
  <c r="I100" i="3" s="1"/>
  <c r="G101" i="2"/>
  <c r="P101" i="2" s="1"/>
  <c r="F97" i="2"/>
  <c r="O97" i="2" s="1"/>
  <c r="I96" i="3" s="1"/>
  <c r="G97" i="2"/>
  <c r="P97" i="2" s="1"/>
  <c r="E97" i="2"/>
  <c r="N97" i="2" s="1"/>
  <c r="E85" i="2"/>
  <c r="N85" i="2" s="1"/>
  <c r="F85" i="2"/>
  <c r="O85" i="2" s="1"/>
  <c r="I84" i="3" s="1"/>
  <c r="G85" i="2"/>
  <c r="P85" i="2" s="1"/>
  <c r="F81" i="2"/>
  <c r="O81" i="2" s="1"/>
  <c r="I80" i="3" s="1"/>
  <c r="G81" i="2"/>
  <c r="P81" i="2" s="1"/>
  <c r="E81" i="2"/>
  <c r="N81" i="2" s="1"/>
  <c r="E69" i="2"/>
  <c r="N69" i="2" s="1"/>
  <c r="F69" i="2"/>
  <c r="O69" i="2" s="1"/>
  <c r="I68" i="3" s="1"/>
  <c r="G69" i="2"/>
  <c r="P69" i="2" s="1"/>
  <c r="F65" i="2"/>
  <c r="O65" i="2" s="1"/>
  <c r="I64" i="3" s="1"/>
  <c r="G65" i="2"/>
  <c r="P65" i="2" s="1"/>
  <c r="E65" i="2"/>
  <c r="N65" i="2" s="1"/>
  <c r="E53" i="2"/>
  <c r="N53" i="2" s="1"/>
  <c r="F53" i="2"/>
  <c r="O53" i="2" s="1"/>
  <c r="I52" i="3" s="1"/>
  <c r="G53" i="2"/>
  <c r="P53" i="2" s="1"/>
  <c r="F42" i="3"/>
  <c r="H42" i="3"/>
  <c r="G36" i="2"/>
  <c r="P36" i="2" s="1"/>
  <c r="E36" i="2"/>
  <c r="N36" i="2" s="1"/>
  <c r="F36" i="2"/>
  <c r="O36" i="2" s="1"/>
  <c r="I35" i="3" s="1"/>
  <c r="F22" i="2"/>
  <c r="O22" i="2" s="1"/>
  <c r="I21" i="3" s="1"/>
  <c r="E22" i="2"/>
  <c r="N22" i="2" s="1"/>
  <c r="G22" i="2"/>
  <c r="P22" i="2" s="1"/>
  <c r="H16" i="3"/>
  <c r="F16" i="3"/>
  <c r="F6" i="3"/>
  <c r="H6" i="3"/>
  <c r="H5" i="3"/>
  <c r="F5" i="3"/>
  <c r="I830" i="3"/>
  <c r="I581" i="3"/>
  <c r="F775" i="3"/>
  <c r="H775" i="3"/>
  <c r="F841" i="3"/>
  <c r="H841" i="3"/>
  <c r="F797" i="3"/>
  <c r="H797" i="3"/>
  <c r="F749" i="3"/>
  <c r="H749" i="3"/>
  <c r="H643" i="3"/>
  <c r="F643" i="3"/>
  <c r="H625" i="3"/>
  <c r="F625" i="3"/>
  <c r="V589" i="4"/>
  <c r="W589" i="4" s="1"/>
  <c r="H517" i="3"/>
  <c r="F517" i="3"/>
  <c r="H548" i="3"/>
  <c r="F548" i="3"/>
  <c r="H554" i="3"/>
  <c r="F554" i="3"/>
  <c r="H523" i="3"/>
  <c r="F523" i="3"/>
  <c r="H539" i="3"/>
  <c r="F539" i="3"/>
  <c r="H551" i="3"/>
  <c r="F551" i="3"/>
  <c r="F573" i="3"/>
  <c r="H573" i="3"/>
  <c r="H508" i="3"/>
  <c r="F508" i="3"/>
  <c r="H501" i="3"/>
  <c r="F501" i="3"/>
  <c r="H437" i="3"/>
  <c r="F437" i="3"/>
  <c r="F630" i="3"/>
  <c r="H630" i="3"/>
  <c r="F655" i="3"/>
  <c r="H655" i="3"/>
  <c r="H465" i="3"/>
  <c r="F465" i="3"/>
  <c r="F373" i="3"/>
  <c r="H373" i="3"/>
  <c r="H222" i="3"/>
  <c r="F222" i="3"/>
  <c r="H350" i="3"/>
  <c r="F350" i="3"/>
  <c r="F318" i="3"/>
  <c r="H318" i="3"/>
  <c r="F341" i="3"/>
  <c r="H341" i="3"/>
  <c r="I430" i="3"/>
  <c r="F422" i="3"/>
  <c r="H422" i="3"/>
  <c r="H386" i="3"/>
  <c r="F386" i="3"/>
  <c r="H425" i="3"/>
  <c r="F425" i="3"/>
  <c r="F409" i="3"/>
  <c r="H409" i="3"/>
  <c r="F291" i="3"/>
  <c r="H291" i="3"/>
  <c r="I287" i="3"/>
  <c r="F275" i="3"/>
  <c r="H275" i="3"/>
  <c r="F324" i="3"/>
  <c r="H324" i="3"/>
  <c r="F478" i="3"/>
  <c r="H478" i="3"/>
  <c r="H462" i="3"/>
  <c r="F462" i="3"/>
  <c r="F446" i="3"/>
  <c r="H446" i="3"/>
  <c r="F418" i="3"/>
  <c r="H418" i="3"/>
  <c r="F398" i="3"/>
  <c r="H398" i="3"/>
  <c r="F382" i="3"/>
  <c r="H382" i="3"/>
  <c r="F399" i="3"/>
  <c r="H399" i="3"/>
  <c r="H279" i="3"/>
  <c r="F279" i="3"/>
  <c r="H271" i="3"/>
  <c r="F271" i="3"/>
  <c r="F211" i="3"/>
  <c r="H211" i="3"/>
  <c r="F340" i="3"/>
  <c r="H340" i="3"/>
  <c r="H320" i="3"/>
  <c r="F320" i="3"/>
  <c r="F520" i="3"/>
  <c r="H520" i="3"/>
  <c r="H614" i="3"/>
  <c r="F614" i="3"/>
  <c r="F334" i="3"/>
  <c r="H334" i="3"/>
  <c r="F306" i="3"/>
  <c r="H306" i="3"/>
  <c r="F206" i="3"/>
  <c r="H206" i="3"/>
  <c r="AI769" i="4"/>
  <c r="AF769" i="4"/>
  <c r="AH769" i="4"/>
  <c r="AK769" i="4"/>
  <c r="AG769" i="4"/>
  <c r="AJ769" i="4"/>
  <c r="AI821" i="4"/>
  <c r="AG821" i="4"/>
  <c r="AJ821" i="4"/>
  <c r="AH821" i="4"/>
  <c r="AK821" i="4"/>
  <c r="AF821" i="4"/>
  <c r="AI789" i="4"/>
  <c r="AJ789" i="4"/>
  <c r="AK789" i="4"/>
  <c r="AH789" i="4"/>
  <c r="AF789" i="4"/>
  <c r="AG789" i="4"/>
  <c r="AH773" i="4"/>
  <c r="AJ773" i="4"/>
  <c r="AF773" i="4"/>
  <c r="AI773" i="4"/>
  <c r="AG773" i="4"/>
  <c r="AK773" i="4"/>
  <c r="AI757" i="4"/>
  <c r="AG757" i="4"/>
  <c r="AJ757" i="4"/>
  <c r="AH757" i="4"/>
  <c r="AK757" i="4"/>
  <c r="AF757" i="4"/>
  <c r="AI805" i="4"/>
  <c r="AG805" i="4"/>
  <c r="AK805" i="4"/>
  <c r="AH805" i="4"/>
  <c r="AF805" i="4"/>
  <c r="AJ805" i="4"/>
  <c r="AK781" i="4"/>
  <c r="AF781" i="4"/>
  <c r="AJ781" i="4"/>
  <c r="AI781" i="4"/>
  <c r="AG781" i="4"/>
  <c r="AH781" i="4"/>
  <c r="AJ765" i="4"/>
  <c r="AH765" i="4"/>
  <c r="AK765" i="4"/>
  <c r="AG765" i="4"/>
  <c r="AF765" i="4"/>
  <c r="AI765" i="4"/>
  <c r="Y833" i="4"/>
  <c r="Z769" i="4"/>
  <c r="AD769" i="4"/>
  <c r="AP769" i="4" s="1"/>
  <c r="AV769" i="4" s="1"/>
  <c r="AE769" i="4"/>
  <c r="AB769" i="4"/>
  <c r="AN769" i="4" s="1"/>
  <c r="AT769" i="4" s="1"/>
  <c r="AA769" i="4"/>
  <c r="AC769" i="4"/>
  <c r="AO769" i="4" s="1"/>
  <c r="AU769" i="4" s="1"/>
  <c r="AD821" i="4"/>
  <c r="AE821" i="4"/>
  <c r="AC821" i="4"/>
  <c r="AO821" i="4" s="1"/>
  <c r="AB821" i="4"/>
  <c r="AN821" i="4" s="1"/>
  <c r="AT821" i="4" s="1"/>
  <c r="Z821" i="4"/>
  <c r="AA821" i="4"/>
  <c r="AU821" i="4"/>
  <c r="AB805" i="4"/>
  <c r="AC805" i="4"/>
  <c r="AD805" i="4"/>
  <c r="AE805" i="4"/>
  <c r="AA805" i="4"/>
  <c r="Z805" i="4"/>
  <c r="AA789" i="4"/>
  <c r="AE789" i="4"/>
  <c r="AC789" i="4"/>
  <c r="AB789" i="4"/>
  <c r="AD789" i="4"/>
  <c r="Z789" i="4"/>
  <c r="AA781" i="4"/>
  <c r="Z781" i="4"/>
  <c r="AL781" i="4" s="1"/>
  <c r="AR781" i="4" s="1"/>
  <c r="AD781" i="4"/>
  <c r="AP781" i="4" s="1"/>
  <c r="AE781" i="4"/>
  <c r="AB781" i="4"/>
  <c r="AC781" i="4"/>
  <c r="AO781" i="4" s="1"/>
  <c r="AU781" i="4" s="1"/>
  <c r="AV781" i="4"/>
  <c r="AA773" i="4"/>
  <c r="AD773" i="4"/>
  <c r="Z773" i="4"/>
  <c r="AB773" i="4"/>
  <c r="AN773" i="4" s="1"/>
  <c r="AT773" i="4" s="1"/>
  <c r="AC773" i="4"/>
  <c r="AO773" i="4" s="1"/>
  <c r="AU773" i="4" s="1"/>
  <c r="AE773" i="4"/>
  <c r="AA765" i="4"/>
  <c r="AM765" i="4" s="1"/>
  <c r="AS765" i="4" s="1"/>
  <c r="AC765" i="4"/>
  <c r="AE765" i="4"/>
  <c r="Z765" i="4"/>
  <c r="AL765" i="4" s="1"/>
  <c r="AR765" i="4" s="1"/>
  <c r="AB765" i="4"/>
  <c r="AD765" i="4"/>
  <c r="AP765" i="4" s="1"/>
  <c r="AV765" i="4" s="1"/>
  <c r="Z757" i="4"/>
  <c r="AA757" i="4"/>
  <c r="AE757" i="4"/>
  <c r="AD757" i="4"/>
  <c r="AP757" i="4" s="1"/>
  <c r="AV757" i="4" s="1"/>
  <c r="AC757" i="4"/>
  <c r="AB757" i="4"/>
  <c r="J512" i="11"/>
  <c r="I512" i="11"/>
  <c r="L405" i="11"/>
  <c r="N405" i="11" s="1"/>
  <c r="I406" i="8" s="1"/>
  <c r="K405" i="11"/>
  <c r="M405" i="11" s="1"/>
  <c r="H406" i="8" s="1"/>
  <c r="I422" i="11"/>
  <c r="J422" i="11"/>
  <c r="J556" i="11"/>
  <c r="I556" i="11"/>
  <c r="J399" i="11"/>
  <c r="I399" i="11"/>
  <c r="J403" i="11"/>
  <c r="I403" i="11"/>
  <c r="J486" i="11"/>
  <c r="I486" i="11"/>
  <c r="I470" i="11"/>
  <c r="J470" i="11"/>
  <c r="I454" i="11"/>
  <c r="J454" i="11"/>
  <c r="J438" i="11"/>
  <c r="I438" i="11"/>
  <c r="L397" i="11"/>
  <c r="N397" i="11" s="1"/>
  <c r="I398" i="8" s="1"/>
  <c r="K397" i="11"/>
  <c r="M397" i="11" s="1"/>
  <c r="H398" i="8" s="1"/>
  <c r="L409" i="11"/>
  <c r="N409" i="11" s="1"/>
  <c r="I410" i="8" s="1"/>
  <c r="K409" i="11"/>
  <c r="M409" i="11" s="1"/>
  <c r="H410" i="8" s="1"/>
  <c r="K456" i="11"/>
  <c r="M456" i="11" s="1"/>
  <c r="H457" i="8" s="1"/>
  <c r="L456" i="11"/>
  <c r="N456" i="11" s="1"/>
  <c r="I457" i="8" s="1"/>
  <c r="J525" i="11"/>
  <c r="I525" i="11"/>
  <c r="J559" i="11"/>
  <c r="I559" i="11"/>
  <c r="I474" i="11"/>
  <c r="J474" i="11"/>
  <c r="L448" i="11"/>
  <c r="N448" i="11" s="1"/>
  <c r="I449" i="8" s="1"/>
  <c r="K448" i="11"/>
  <c r="M448" i="11" s="1"/>
  <c r="H449" i="8" s="1"/>
  <c r="J524" i="11"/>
  <c r="I524" i="11"/>
  <c r="L402" i="11"/>
  <c r="N402" i="11" s="1"/>
  <c r="I403" i="8" s="1"/>
  <c r="K402" i="11"/>
  <c r="M402" i="11" s="1"/>
  <c r="H403" i="8" s="1"/>
  <c r="J398" i="11"/>
  <c r="I398" i="11"/>
  <c r="I494" i="11"/>
  <c r="J494" i="11"/>
  <c r="I531" i="11"/>
  <c r="J531" i="11"/>
  <c r="K436" i="11"/>
  <c r="M436" i="11" s="1"/>
  <c r="H437" i="8" s="1"/>
  <c r="L436" i="11"/>
  <c r="N436" i="11" s="1"/>
  <c r="I437" i="8" s="1"/>
  <c r="J404" i="11"/>
  <c r="I404" i="11"/>
  <c r="I520" i="11"/>
  <c r="J520" i="11"/>
  <c r="I517" i="11"/>
  <c r="J517" i="11"/>
  <c r="I519" i="11"/>
  <c r="J519" i="11"/>
  <c r="I530" i="11"/>
  <c r="J530" i="11"/>
  <c r="J446" i="11"/>
  <c r="I446" i="11"/>
  <c r="L410" i="11"/>
  <c r="N410" i="11" s="1"/>
  <c r="I411" i="8" s="1"/>
  <c r="K410" i="11"/>
  <c r="M410" i="11" s="1"/>
  <c r="H411" i="8" s="1"/>
  <c r="K515" i="11"/>
  <c r="M515" i="11" s="1"/>
  <c r="L515" i="11"/>
  <c r="N515" i="11" s="1"/>
  <c r="I442" i="11"/>
  <c r="J442" i="11"/>
  <c r="I490" i="11"/>
  <c r="J490" i="11"/>
  <c r="J450" i="11"/>
  <c r="I450" i="11"/>
  <c r="I434" i="11"/>
  <c r="J434" i="11"/>
  <c r="J541" i="11"/>
  <c r="I541" i="11"/>
  <c r="I529" i="11"/>
  <c r="J529" i="11"/>
  <c r="I466" i="11"/>
  <c r="J466" i="11"/>
  <c r="K496" i="11"/>
  <c r="M496" i="11" s="1"/>
  <c r="L496" i="11"/>
  <c r="N496" i="11" s="1"/>
  <c r="K527" i="11"/>
  <c r="M527" i="11" s="1"/>
  <c r="L527" i="11"/>
  <c r="N527" i="11" s="1"/>
  <c r="K396" i="11"/>
  <c r="M396" i="11" s="1"/>
  <c r="H397" i="8" s="1"/>
  <c r="L396" i="11"/>
  <c r="N396" i="11" s="1"/>
  <c r="I397" i="8" s="1"/>
  <c r="J516" i="11"/>
  <c r="I516" i="11"/>
  <c r="J542" i="11"/>
  <c r="I542" i="11"/>
  <c r="K523" i="11"/>
  <c r="M523" i="11" s="1"/>
  <c r="L523" i="11"/>
  <c r="N523" i="11" s="1"/>
  <c r="I521" i="11"/>
  <c r="J521" i="11"/>
  <c r="K532" i="11"/>
  <c r="M532" i="11" s="1"/>
  <c r="L532" i="11"/>
  <c r="N532" i="11" s="1"/>
  <c r="J406" i="11"/>
  <c r="I406" i="11"/>
  <c r="J537" i="11"/>
  <c r="I537" i="11"/>
  <c r="J498" i="11"/>
  <c r="I498" i="11"/>
  <c r="J462" i="11"/>
  <c r="I462" i="11"/>
  <c r="J540" i="11"/>
  <c r="I540" i="11"/>
  <c r="J528" i="11"/>
  <c r="I528" i="11"/>
  <c r="I555" i="11"/>
  <c r="J555" i="11"/>
  <c r="I414" i="11"/>
  <c r="J414" i="11"/>
  <c r="L488" i="11"/>
  <c r="N488" i="11" s="1"/>
  <c r="K488" i="11"/>
  <c r="M488" i="11" s="1"/>
  <c r="L401" i="11"/>
  <c r="N401" i="11" s="1"/>
  <c r="I402" i="8" s="1"/>
  <c r="K401" i="11"/>
  <c r="M401" i="11" s="1"/>
  <c r="H402" i="8" s="1"/>
  <c r="J407" i="11"/>
  <c r="I407" i="11"/>
  <c r="I558" i="11"/>
  <c r="J558" i="11"/>
  <c r="J458" i="11"/>
  <c r="I458" i="11"/>
  <c r="AF704" i="4"/>
  <c r="AJ704" i="4"/>
  <c r="AK704" i="4"/>
  <c r="AI704" i="4"/>
  <c r="AH704" i="4"/>
  <c r="AG704" i="4"/>
  <c r="F652" i="4"/>
  <c r="J652" i="4" s="1"/>
  <c r="AQ652" i="4"/>
  <c r="AW652" i="4" s="1"/>
  <c r="AN652" i="4"/>
  <c r="AT652" i="4" s="1"/>
  <c r="X707" i="4"/>
  <c r="Y707" i="4" s="1"/>
  <c r="V642" i="4"/>
  <c r="U642" i="4"/>
  <c r="X638" i="4"/>
  <c r="Y638" i="4" s="1"/>
  <c r="U693" i="4"/>
  <c r="V693" i="4"/>
  <c r="U590" i="4"/>
  <c r="AG607" i="4"/>
  <c r="AI691" i="4"/>
  <c r="Y728" i="4"/>
  <c r="AJ728" i="4" s="1"/>
  <c r="X718" i="4"/>
  <c r="U609" i="4"/>
  <c r="V609" i="4"/>
  <c r="AA704" i="4"/>
  <c r="AB704" i="4"/>
  <c r="AC704" i="4"/>
  <c r="Z704" i="4"/>
  <c r="AD704" i="4"/>
  <c r="AE704" i="4"/>
  <c r="AQ704" i="4" s="1"/>
  <c r="AW704" i="4" s="1"/>
  <c r="X666" i="4"/>
  <c r="AJ607" i="4"/>
  <c r="AF691" i="4"/>
  <c r="X680" i="4"/>
  <c r="Y680" i="4" s="1"/>
  <c r="AD593" i="4"/>
  <c r="AB593" i="4"/>
  <c r="AJ593" i="4"/>
  <c r="AE593" i="4"/>
  <c r="AA593" i="4"/>
  <c r="AK593" i="4"/>
  <c r="AG593" i="4"/>
  <c r="AC593" i="4"/>
  <c r="AF593" i="4"/>
  <c r="Z593" i="4"/>
  <c r="AH593" i="4"/>
  <c r="AI593" i="4"/>
  <c r="X713" i="4"/>
  <c r="Y713" i="4" s="1"/>
  <c r="E648" i="4"/>
  <c r="I648" i="4" s="1"/>
  <c r="F648" i="4"/>
  <c r="J648" i="4" s="1"/>
  <c r="V637" i="4"/>
  <c r="U637" i="4"/>
  <c r="AH591" i="4"/>
  <c r="AA591" i="4"/>
  <c r="AE591" i="4"/>
  <c r="AB591" i="4"/>
  <c r="AK591" i="4"/>
  <c r="AI591" i="4"/>
  <c r="AF591" i="4"/>
  <c r="Z591" i="4"/>
  <c r="AG591" i="4"/>
  <c r="AD591" i="4"/>
  <c r="AC591" i="4"/>
  <c r="AJ591" i="4"/>
  <c r="V729" i="4"/>
  <c r="U729" i="4"/>
  <c r="V605" i="4"/>
  <c r="U605" i="4"/>
  <c r="AH607" i="4"/>
  <c r="AG691" i="4"/>
  <c r="X668" i="4"/>
  <c r="Y668" i="4" s="1"/>
  <c r="AD669" i="4"/>
  <c r="AC669" i="4"/>
  <c r="AH669" i="4"/>
  <c r="AF669" i="4"/>
  <c r="AK669" i="4"/>
  <c r="AG669" i="4"/>
  <c r="AO652" i="4"/>
  <c r="AU652" i="4" s="1"/>
  <c r="X675" i="4"/>
  <c r="Y675" i="4" s="1"/>
  <c r="U645" i="4"/>
  <c r="V645" i="4"/>
  <c r="AG585" i="4"/>
  <c r="AK585" i="4"/>
  <c r="AD585" i="4"/>
  <c r="AB585" i="4"/>
  <c r="AH585" i="4"/>
  <c r="AF585" i="4"/>
  <c r="Z585" i="4"/>
  <c r="AA585" i="4"/>
  <c r="AJ585" i="4"/>
  <c r="AC585" i="4"/>
  <c r="AI585" i="4"/>
  <c r="AE585" i="4"/>
  <c r="AM648" i="4"/>
  <c r="AS648" i="4" s="1"/>
  <c r="AO648" i="4"/>
  <c r="AU648" i="4" s="1"/>
  <c r="Y692" i="4"/>
  <c r="Y583" i="4"/>
  <c r="Z583" i="4" s="1"/>
  <c r="AC607" i="4"/>
  <c r="AB607" i="4"/>
  <c r="Z607" i="4"/>
  <c r="AA607" i="4"/>
  <c r="AM607" i="4" s="1"/>
  <c r="AS607" i="4" s="1"/>
  <c r="AD607" i="4"/>
  <c r="AE607" i="4"/>
  <c r="AA691" i="4"/>
  <c r="AE691" i="4"/>
  <c r="AB691" i="4"/>
  <c r="Z691" i="4"/>
  <c r="AD691" i="4"/>
  <c r="AC691" i="4"/>
  <c r="W622" i="4"/>
  <c r="AK607" i="4"/>
  <c r="AF607" i="4"/>
  <c r="AJ691" i="4"/>
  <c r="AK691" i="4"/>
  <c r="X714" i="4"/>
  <c r="U640" i="4"/>
  <c r="V640" i="4"/>
  <c r="K349" i="11"/>
  <c r="M349" i="11" s="1"/>
  <c r="H350" i="8" s="1"/>
  <c r="L349" i="11"/>
  <c r="N349" i="11" s="1"/>
  <c r="I350" i="8" s="1"/>
  <c r="L347" i="11"/>
  <c r="N347" i="11" s="1"/>
  <c r="I348" i="8" s="1"/>
  <c r="K347" i="11"/>
  <c r="M347" i="11" s="1"/>
  <c r="H348" i="8" s="1"/>
  <c r="K338" i="11"/>
  <c r="M338" i="11" s="1"/>
  <c r="H339" i="8" s="1"/>
  <c r="L338" i="11"/>
  <c r="N338" i="11" s="1"/>
  <c r="I339" i="8" s="1"/>
  <c r="L337" i="11"/>
  <c r="N337" i="11" s="1"/>
  <c r="I338" i="8" s="1"/>
  <c r="K337" i="11"/>
  <c r="M337" i="11" s="1"/>
  <c r="H338" i="8" s="1"/>
  <c r="K326" i="11"/>
  <c r="M326" i="11" s="1"/>
  <c r="H327" i="8" s="1"/>
  <c r="L326" i="11"/>
  <c r="N326" i="11" s="1"/>
  <c r="I327" i="8" s="1"/>
  <c r="K323" i="11"/>
  <c r="M323" i="11" s="1"/>
  <c r="H324" i="8" s="1"/>
  <c r="L323" i="11"/>
  <c r="N323" i="11" s="1"/>
  <c r="I324" i="8" s="1"/>
  <c r="K322" i="11"/>
  <c r="M322" i="11" s="1"/>
  <c r="H323" i="8" s="1"/>
  <c r="L322" i="11"/>
  <c r="N322" i="11" s="1"/>
  <c r="I323" i="8" s="1"/>
  <c r="K395" i="11"/>
  <c r="M395" i="11" s="1"/>
  <c r="H396" i="8" s="1"/>
  <c r="L395" i="11"/>
  <c r="N395" i="11" s="1"/>
  <c r="I396" i="8" s="1"/>
  <c r="K391" i="11"/>
  <c r="M391" i="11" s="1"/>
  <c r="H392" i="8" s="1"/>
  <c r="L391" i="11"/>
  <c r="N391" i="11" s="1"/>
  <c r="I392" i="8" s="1"/>
  <c r="K387" i="11"/>
  <c r="M387" i="11" s="1"/>
  <c r="H388" i="8" s="1"/>
  <c r="L387" i="11"/>
  <c r="N387" i="11" s="1"/>
  <c r="I388" i="8" s="1"/>
  <c r="K383" i="11"/>
  <c r="M383" i="11" s="1"/>
  <c r="H384" i="8" s="1"/>
  <c r="L383" i="11"/>
  <c r="N383" i="11" s="1"/>
  <c r="I384" i="8" s="1"/>
  <c r="K379" i="11"/>
  <c r="M379" i="11" s="1"/>
  <c r="H380" i="8" s="1"/>
  <c r="L379" i="11"/>
  <c r="N379" i="11" s="1"/>
  <c r="I380" i="8" s="1"/>
  <c r="K369" i="11"/>
  <c r="M369" i="11" s="1"/>
  <c r="H370" i="8" s="1"/>
  <c r="L369" i="11"/>
  <c r="N369" i="11" s="1"/>
  <c r="I370" i="8" s="1"/>
  <c r="K365" i="11"/>
  <c r="M365" i="11" s="1"/>
  <c r="H366" i="8" s="1"/>
  <c r="L365" i="11"/>
  <c r="N365" i="11" s="1"/>
  <c r="I366" i="8" s="1"/>
  <c r="K361" i="11"/>
  <c r="M361" i="11" s="1"/>
  <c r="H362" i="8" s="1"/>
  <c r="L361" i="11"/>
  <c r="N361" i="11" s="1"/>
  <c r="I362" i="8" s="1"/>
  <c r="K357" i="11"/>
  <c r="M357" i="11" s="1"/>
  <c r="H358" i="8" s="1"/>
  <c r="L357" i="11"/>
  <c r="N357" i="11" s="1"/>
  <c r="I358" i="8" s="1"/>
  <c r="K353" i="11"/>
  <c r="M353" i="11" s="1"/>
  <c r="H354" i="8" s="1"/>
  <c r="L353" i="11"/>
  <c r="N353" i="11" s="1"/>
  <c r="I354" i="8" s="1"/>
  <c r="L350" i="11"/>
  <c r="N350" i="11" s="1"/>
  <c r="I351" i="8" s="1"/>
  <c r="K350" i="11"/>
  <c r="M350" i="11" s="1"/>
  <c r="H351" i="8" s="1"/>
  <c r="K345" i="11"/>
  <c r="M345" i="11" s="1"/>
  <c r="H346" i="8" s="1"/>
  <c r="L345" i="11"/>
  <c r="N345" i="11" s="1"/>
  <c r="I346" i="8" s="1"/>
  <c r="K342" i="11"/>
  <c r="M342" i="11" s="1"/>
  <c r="H343" i="8" s="1"/>
  <c r="L342" i="11"/>
  <c r="N342" i="11" s="1"/>
  <c r="I343" i="8" s="1"/>
  <c r="K335" i="11"/>
  <c r="M335" i="11" s="1"/>
  <c r="H336" i="8" s="1"/>
  <c r="L335" i="11"/>
  <c r="N335" i="11" s="1"/>
  <c r="I336" i="8" s="1"/>
  <c r="K333" i="11"/>
  <c r="M333" i="11" s="1"/>
  <c r="H334" i="8" s="1"/>
  <c r="L333" i="11"/>
  <c r="N333" i="11" s="1"/>
  <c r="I334" i="8" s="1"/>
  <c r="L330" i="11"/>
  <c r="N330" i="11" s="1"/>
  <c r="I331" i="8" s="1"/>
  <c r="K330" i="11"/>
  <c r="M330" i="11" s="1"/>
  <c r="H331" i="8" s="1"/>
  <c r="K329" i="11"/>
  <c r="M329" i="11" s="1"/>
  <c r="H330" i="8" s="1"/>
  <c r="L329" i="11"/>
  <c r="N329" i="11" s="1"/>
  <c r="I330" i="8" s="1"/>
  <c r="L327" i="11"/>
  <c r="N327" i="11" s="1"/>
  <c r="I328" i="8" s="1"/>
  <c r="K327" i="11"/>
  <c r="M327" i="11" s="1"/>
  <c r="H328" i="8" s="1"/>
  <c r="L325" i="11"/>
  <c r="N325" i="11" s="1"/>
  <c r="I326" i="8" s="1"/>
  <c r="K325" i="11"/>
  <c r="M325" i="11" s="1"/>
  <c r="H326" i="8" s="1"/>
  <c r="L324" i="11"/>
  <c r="N324" i="11" s="1"/>
  <c r="I325" i="8" s="1"/>
  <c r="K324" i="11"/>
  <c r="M324" i="11" s="1"/>
  <c r="H325" i="8" s="1"/>
  <c r="L344" i="11"/>
  <c r="N344" i="11" s="1"/>
  <c r="I345" i="8" s="1"/>
  <c r="K344" i="11"/>
  <c r="M344" i="11" s="1"/>
  <c r="H345" i="8" s="1"/>
  <c r="K348" i="11"/>
  <c r="M348" i="11" s="1"/>
  <c r="H349" i="8" s="1"/>
  <c r="L348" i="11"/>
  <c r="N348" i="11" s="1"/>
  <c r="I349" i="8" s="1"/>
  <c r="K339" i="11"/>
  <c r="M339" i="11" s="1"/>
  <c r="H340" i="8" s="1"/>
  <c r="L339" i="11"/>
  <c r="N339" i="11" s="1"/>
  <c r="I340" i="8" s="1"/>
  <c r="K374" i="11"/>
  <c r="M374" i="11" s="1"/>
  <c r="H375" i="8" s="1"/>
  <c r="L374" i="11"/>
  <c r="N374" i="11" s="1"/>
  <c r="I375" i="8" s="1"/>
  <c r="L340" i="11"/>
  <c r="N340" i="11" s="1"/>
  <c r="I341" i="8" s="1"/>
  <c r="K340" i="11"/>
  <c r="M340" i="11" s="1"/>
  <c r="H341" i="8" s="1"/>
  <c r="L328" i="11"/>
  <c r="N328" i="11" s="1"/>
  <c r="I329" i="8" s="1"/>
  <c r="K328" i="11"/>
  <c r="M328" i="11" s="1"/>
  <c r="H329" i="8" s="1"/>
  <c r="L321" i="11"/>
  <c r="N321" i="11" s="1"/>
  <c r="I322" i="8" s="1"/>
  <c r="K321" i="11"/>
  <c r="M321" i="11" s="1"/>
  <c r="H322" i="8" s="1"/>
  <c r="L375" i="11"/>
  <c r="N375" i="11" s="1"/>
  <c r="I376" i="8" s="1"/>
  <c r="K375" i="11"/>
  <c r="M375" i="11" s="1"/>
  <c r="H376" i="8" s="1"/>
  <c r="K393" i="11"/>
  <c r="M393" i="11" s="1"/>
  <c r="H394" i="8" s="1"/>
  <c r="L393" i="11"/>
  <c r="N393" i="11" s="1"/>
  <c r="I394" i="8" s="1"/>
  <c r="K389" i="11"/>
  <c r="M389" i="11" s="1"/>
  <c r="H390" i="8" s="1"/>
  <c r="L389" i="11"/>
  <c r="N389" i="11" s="1"/>
  <c r="I390" i="8" s="1"/>
  <c r="K385" i="11"/>
  <c r="M385" i="11" s="1"/>
  <c r="H386" i="8" s="1"/>
  <c r="L385" i="11"/>
  <c r="N385" i="11" s="1"/>
  <c r="I386" i="8" s="1"/>
  <c r="K381" i="11"/>
  <c r="M381" i="11" s="1"/>
  <c r="H382" i="8" s="1"/>
  <c r="L381" i="11"/>
  <c r="N381" i="11" s="1"/>
  <c r="I382" i="8" s="1"/>
  <c r="K377" i="11"/>
  <c r="M377" i="11" s="1"/>
  <c r="H378" i="8" s="1"/>
  <c r="L377" i="11"/>
  <c r="N377" i="11" s="1"/>
  <c r="I378" i="8" s="1"/>
  <c r="J373" i="11"/>
  <c r="I373" i="11"/>
  <c r="K371" i="11"/>
  <c r="M371" i="11" s="1"/>
  <c r="H372" i="8" s="1"/>
  <c r="L371" i="11"/>
  <c r="N371" i="11" s="1"/>
  <c r="I372" i="8" s="1"/>
  <c r="K367" i="11"/>
  <c r="M367" i="11" s="1"/>
  <c r="H368" i="8" s="1"/>
  <c r="L367" i="11"/>
  <c r="N367" i="11" s="1"/>
  <c r="I368" i="8" s="1"/>
  <c r="K363" i="11"/>
  <c r="M363" i="11" s="1"/>
  <c r="H364" i="8" s="1"/>
  <c r="L363" i="11"/>
  <c r="N363" i="11" s="1"/>
  <c r="I364" i="8" s="1"/>
  <c r="K359" i="11"/>
  <c r="M359" i="11" s="1"/>
  <c r="H360" i="8" s="1"/>
  <c r="L359" i="11"/>
  <c r="N359" i="11" s="1"/>
  <c r="I360" i="8" s="1"/>
  <c r="K355" i="11"/>
  <c r="M355" i="11" s="1"/>
  <c r="H356" i="8" s="1"/>
  <c r="L355" i="11"/>
  <c r="N355" i="11" s="1"/>
  <c r="I356" i="8" s="1"/>
  <c r="K351" i="11"/>
  <c r="M351" i="11" s="1"/>
  <c r="H352" i="8" s="1"/>
  <c r="L351" i="11"/>
  <c r="N351" i="11" s="1"/>
  <c r="I352" i="8" s="1"/>
  <c r="AB537" i="4"/>
  <c r="AC537" i="4"/>
  <c r="AE537" i="4"/>
  <c r="AI537" i="4"/>
  <c r="AH537" i="4"/>
  <c r="AN537" i="4" s="1"/>
  <c r="AT537" i="4" s="1"/>
  <c r="AG537" i="4"/>
  <c r="AJ537" i="4"/>
  <c r="Z537" i="4"/>
  <c r="AD537" i="4"/>
  <c r="AA537" i="4"/>
  <c r="AF537" i="4"/>
  <c r="AK537" i="4"/>
  <c r="X569" i="4"/>
  <c r="Y569" i="4" s="1"/>
  <c r="Z567" i="4"/>
  <c r="AD567" i="4"/>
  <c r="AE567" i="4"/>
  <c r="AF567" i="4"/>
  <c r="AK567" i="4"/>
  <c r="AI567" i="4"/>
  <c r="AB567" i="4"/>
  <c r="AC567" i="4"/>
  <c r="AH567" i="4"/>
  <c r="AA567" i="4"/>
  <c r="AJ567" i="4"/>
  <c r="AG567" i="4"/>
  <c r="X573" i="4"/>
  <c r="Y573" i="4" s="1"/>
  <c r="AA573" i="4" s="1"/>
  <c r="Y556" i="4"/>
  <c r="AA556" i="4" s="1"/>
  <c r="X565" i="4"/>
  <c r="Y565" i="4" s="1"/>
  <c r="Y559" i="4"/>
  <c r="AA559" i="4" s="1"/>
  <c r="Y505" i="4"/>
  <c r="AE505" i="4" s="1"/>
  <c r="Y575" i="4"/>
  <c r="AK575" i="4" s="1"/>
  <c r="AH531" i="4"/>
  <c r="AK531" i="4"/>
  <c r="AD531" i="4"/>
  <c r="AF531" i="4"/>
  <c r="AA531" i="4"/>
  <c r="AI531" i="4"/>
  <c r="AA547" i="4"/>
  <c r="AE547" i="4"/>
  <c r="AD547" i="4"/>
  <c r="AI547" i="4"/>
  <c r="AH547" i="4"/>
  <c r="AK547" i="4"/>
  <c r="AC547" i="4"/>
  <c r="Z547" i="4"/>
  <c r="AG547" i="4"/>
  <c r="AF547" i="4"/>
  <c r="AB547" i="4"/>
  <c r="AJ547" i="4"/>
  <c r="AB577" i="4"/>
  <c r="AD577" i="4"/>
  <c r="AC577" i="4"/>
  <c r="AE577" i="4"/>
  <c r="Z577" i="4"/>
  <c r="AI577" i="4"/>
  <c r="AG577" i="4"/>
  <c r="AM577" i="4" s="1"/>
  <c r="AS577" i="4" s="1"/>
  <c r="AF577" i="4"/>
  <c r="AJ577" i="4"/>
  <c r="AK577" i="4"/>
  <c r="AH577" i="4"/>
  <c r="AA561" i="4"/>
  <c r="Z561" i="4"/>
  <c r="AK561" i="4"/>
  <c r="AF561" i="4"/>
  <c r="AI561" i="4"/>
  <c r="AC561" i="4"/>
  <c r="AD561" i="4"/>
  <c r="AE561" i="4"/>
  <c r="AB561" i="4"/>
  <c r="AN561" i="4" s="1"/>
  <c r="AT561" i="4" s="1"/>
  <c r="AG561" i="4"/>
  <c r="AJ561" i="4"/>
  <c r="L283" i="11"/>
  <c r="N283" i="11" s="1"/>
  <c r="K283" i="11"/>
  <c r="M283" i="11" s="1"/>
  <c r="L262" i="11"/>
  <c r="N262" i="11" s="1"/>
  <c r="K262" i="11"/>
  <c r="M262" i="11" s="1"/>
  <c r="L229" i="11"/>
  <c r="N229" i="11" s="1"/>
  <c r="K229" i="11"/>
  <c r="M229" i="11" s="1"/>
  <c r="L310" i="11"/>
  <c r="N310" i="11" s="1"/>
  <c r="I311" i="8" s="1"/>
  <c r="K310" i="11"/>
  <c r="M310" i="11" s="1"/>
  <c r="H311" i="8" s="1"/>
  <c r="K306" i="11"/>
  <c r="M306" i="11" s="1"/>
  <c r="H307" i="8" s="1"/>
  <c r="L306" i="11"/>
  <c r="N306" i="11" s="1"/>
  <c r="I307" i="8" s="1"/>
  <c r="L313" i="11"/>
  <c r="N313" i="11" s="1"/>
  <c r="I314" i="8" s="1"/>
  <c r="K313" i="11"/>
  <c r="M313" i="11" s="1"/>
  <c r="H314" i="8" s="1"/>
  <c r="K320" i="11"/>
  <c r="M320" i="11" s="1"/>
  <c r="H321" i="8" s="1"/>
  <c r="L320" i="11"/>
  <c r="N320" i="11" s="1"/>
  <c r="I321" i="8" s="1"/>
  <c r="K315" i="11"/>
  <c r="M315" i="11" s="1"/>
  <c r="H316" i="8" s="1"/>
  <c r="L315" i="11"/>
  <c r="N315" i="11" s="1"/>
  <c r="I316" i="8" s="1"/>
  <c r="L318" i="11"/>
  <c r="N318" i="11" s="1"/>
  <c r="I319" i="8" s="1"/>
  <c r="K318" i="11"/>
  <c r="M318" i="11" s="1"/>
  <c r="H319" i="8" s="1"/>
  <c r="L280" i="11"/>
  <c r="N280" i="11" s="1"/>
  <c r="K280" i="11"/>
  <c r="M280" i="11" s="1"/>
  <c r="K319" i="11"/>
  <c r="M319" i="11" s="1"/>
  <c r="H320" i="8" s="1"/>
  <c r="L319" i="11"/>
  <c r="N319" i="11" s="1"/>
  <c r="I320" i="8" s="1"/>
  <c r="L305" i="11"/>
  <c r="N305" i="11" s="1"/>
  <c r="I306" i="8" s="1"/>
  <c r="K305" i="11"/>
  <c r="M305" i="11" s="1"/>
  <c r="H306" i="8" s="1"/>
  <c r="K317" i="11"/>
  <c r="M317" i="11" s="1"/>
  <c r="H318" i="8" s="1"/>
  <c r="L317" i="11"/>
  <c r="N317" i="11" s="1"/>
  <c r="I318" i="8" s="1"/>
  <c r="L271" i="11"/>
  <c r="N271" i="11" s="1"/>
  <c r="K271" i="11"/>
  <c r="M271" i="11" s="1"/>
  <c r="J304" i="11"/>
  <c r="I304" i="11"/>
  <c r="L316" i="11"/>
  <c r="N316" i="11" s="1"/>
  <c r="I317" i="8" s="1"/>
  <c r="K316" i="11"/>
  <c r="M316" i="11" s="1"/>
  <c r="H317" i="8" s="1"/>
  <c r="L314" i="11"/>
  <c r="N314" i="11" s="1"/>
  <c r="I315" i="8" s="1"/>
  <c r="K314" i="11"/>
  <c r="M314" i="11" s="1"/>
  <c r="H315" i="8" s="1"/>
  <c r="L265" i="11"/>
  <c r="N265" i="11" s="1"/>
  <c r="K265" i="11"/>
  <c r="M265" i="11" s="1"/>
  <c r="L240" i="11"/>
  <c r="N240" i="11" s="1"/>
  <c r="K240" i="11"/>
  <c r="M240" i="11" s="1"/>
  <c r="L293" i="11"/>
  <c r="N293" i="11" s="1"/>
  <c r="I294" i="8" s="1"/>
  <c r="K293" i="11"/>
  <c r="M293" i="11" s="1"/>
  <c r="H294" i="8" s="1"/>
  <c r="L303" i="11"/>
  <c r="N303" i="11" s="1"/>
  <c r="I304" i="8" s="1"/>
  <c r="K303" i="11"/>
  <c r="M303" i="11" s="1"/>
  <c r="H304" i="8" s="1"/>
  <c r="L309" i="11"/>
  <c r="N309" i="11" s="1"/>
  <c r="I310" i="8" s="1"/>
  <c r="K309" i="11"/>
  <c r="M309" i="11" s="1"/>
  <c r="H310" i="8" s="1"/>
  <c r="L307" i="11"/>
  <c r="N307" i="11" s="1"/>
  <c r="I308" i="8" s="1"/>
  <c r="K307" i="11"/>
  <c r="M307" i="11" s="1"/>
  <c r="H308" i="8" s="1"/>
  <c r="K253" i="11"/>
  <c r="M253" i="11" s="1"/>
  <c r="L253" i="11"/>
  <c r="N253" i="11" s="1"/>
  <c r="L247" i="11"/>
  <c r="N247" i="11" s="1"/>
  <c r="K247" i="11"/>
  <c r="M247" i="11" s="1"/>
  <c r="L242" i="11"/>
  <c r="N242" i="11" s="1"/>
  <c r="K242" i="11"/>
  <c r="M242" i="11" s="1"/>
  <c r="L312" i="11"/>
  <c r="N312" i="11" s="1"/>
  <c r="I313" i="8" s="1"/>
  <c r="K312" i="11"/>
  <c r="M312" i="11" s="1"/>
  <c r="H313" i="8" s="1"/>
  <c r="K246" i="11"/>
  <c r="M246" i="11" s="1"/>
  <c r="L246" i="11"/>
  <c r="N246" i="11" s="1"/>
  <c r="I444" i="3"/>
  <c r="X483" i="4"/>
  <c r="Y483" i="4" s="1"/>
  <c r="S402" i="4"/>
  <c r="W383" i="4"/>
  <c r="X503" i="4"/>
  <c r="Y503" i="4" s="1"/>
  <c r="U471" i="4"/>
  <c r="V471" i="4"/>
  <c r="U426" i="4"/>
  <c r="V426" i="4"/>
  <c r="U394" i="4"/>
  <c r="V394" i="4"/>
  <c r="AE489" i="4"/>
  <c r="Z489" i="4"/>
  <c r="AB489" i="4"/>
  <c r="AD489" i="4"/>
  <c r="AA489" i="4"/>
  <c r="AG489" i="4"/>
  <c r="AC489" i="4"/>
  <c r="AH489" i="4"/>
  <c r="AJ489" i="4"/>
  <c r="AK489" i="4"/>
  <c r="AF489" i="4"/>
  <c r="AI489" i="4"/>
  <c r="W439" i="4"/>
  <c r="W499" i="4"/>
  <c r="W419" i="4"/>
  <c r="X419" i="4" s="1"/>
  <c r="Y419" i="4" s="1"/>
  <c r="W490" i="4"/>
  <c r="X490" i="4" s="1"/>
  <c r="W430" i="4"/>
  <c r="X430" i="4" s="1"/>
  <c r="Y430" i="4" s="1"/>
  <c r="U493" i="4"/>
  <c r="V493" i="4"/>
  <c r="W435" i="4"/>
  <c r="U388" i="4"/>
  <c r="V388" i="4"/>
  <c r="W497" i="4"/>
  <c r="V425" i="4"/>
  <c r="W425" i="4" s="1"/>
  <c r="X501" i="4"/>
  <c r="Y501" i="4" s="1"/>
  <c r="AJ433" i="4"/>
  <c r="W385" i="4"/>
  <c r="X385" i="4" s="1"/>
  <c r="Y385" i="4" s="1"/>
  <c r="W469" i="4"/>
  <c r="X469" i="4" s="1"/>
  <c r="U420" i="4"/>
  <c r="V420" i="4"/>
  <c r="V427" i="4"/>
  <c r="W427" i="4" s="1"/>
  <c r="U487" i="4"/>
  <c r="V487" i="4"/>
  <c r="V378" i="4"/>
  <c r="W378" i="4" s="1"/>
  <c r="X378" i="4" s="1"/>
  <c r="Y378" i="4" s="1"/>
  <c r="AA378" i="4" s="1"/>
  <c r="U416" i="4"/>
  <c r="V485" i="4"/>
  <c r="W485" i="4" s="1"/>
  <c r="X485" i="4" s="1"/>
  <c r="V354" i="4"/>
  <c r="U354" i="4"/>
  <c r="V416" i="4"/>
  <c r="W416" i="4" s="1"/>
  <c r="AG437" i="4"/>
  <c r="AM437" i="4" s="1"/>
  <c r="AS437" i="4" s="1"/>
  <c r="AE437" i="4"/>
  <c r="AQ437" i="4" s="1"/>
  <c r="AW437" i="4" s="1"/>
  <c r="V428" i="4"/>
  <c r="U428" i="4"/>
  <c r="AF334" i="4"/>
  <c r="I124" i="11"/>
  <c r="K132" i="11"/>
  <c r="M132" i="11" s="1"/>
  <c r="L132" i="11"/>
  <c r="N132" i="11" s="1"/>
  <c r="V286" i="4"/>
  <c r="U286" i="4"/>
  <c r="U302" i="4"/>
  <c r="V302" i="4"/>
  <c r="V202" i="4"/>
  <c r="W202" i="4" s="1"/>
  <c r="V318" i="4"/>
  <c r="U318" i="4"/>
  <c r="W311" i="4"/>
  <c r="X311" i="4" s="1"/>
  <c r="V310" i="4"/>
  <c r="U310" i="4"/>
  <c r="W252" i="4"/>
  <c r="X252" i="4" s="1"/>
  <c r="K62" i="11"/>
  <c r="M62" i="11" s="1"/>
  <c r="K38" i="11"/>
  <c r="M38" i="11" s="1"/>
  <c r="L76" i="11"/>
  <c r="N76" i="11" s="1"/>
  <c r="L58" i="11"/>
  <c r="N58" i="11" s="1"/>
  <c r="L11" i="11"/>
  <c r="N11" i="11" s="1"/>
  <c r="K33" i="11"/>
  <c r="M33" i="11" s="1"/>
  <c r="L51" i="11"/>
  <c r="N51" i="11" s="1"/>
  <c r="K27" i="11"/>
  <c r="M27" i="11" s="1"/>
  <c r="K55" i="11"/>
  <c r="M55" i="11" s="1"/>
  <c r="V226" i="4"/>
  <c r="W226" i="4" s="1"/>
  <c r="X226" i="4" s="1"/>
  <c r="Y226" i="4" s="1"/>
  <c r="AJ226" i="4" s="1"/>
  <c r="E3" i="8"/>
  <c r="M3" i="8" s="1"/>
  <c r="D3" i="8"/>
  <c r="L3" i="8" s="1"/>
  <c r="K115" i="11"/>
  <c r="M115" i="11" s="1"/>
  <c r="K169" i="11"/>
  <c r="M169" i="11" s="1"/>
  <c r="J157" i="11"/>
  <c r="L34" i="11"/>
  <c r="N34" i="11" s="1"/>
  <c r="K34" i="11"/>
  <c r="M34" i="11" s="1"/>
  <c r="W242" i="4"/>
  <c r="U238" i="4"/>
  <c r="V238" i="4"/>
  <c r="U224" i="4"/>
  <c r="V224" i="4"/>
  <c r="U244" i="4"/>
  <c r="V244" i="4"/>
  <c r="U246" i="4"/>
  <c r="V246" i="4"/>
  <c r="U222" i="4"/>
  <c r="V222" i="4"/>
  <c r="K215" i="11"/>
  <c r="M215" i="11" s="1"/>
  <c r="L215" i="11"/>
  <c r="N215" i="11" s="1"/>
  <c r="AK255" i="4"/>
  <c r="AH255" i="4"/>
  <c r="V193" i="4"/>
  <c r="W193" i="4" s="1"/>
  <c r="X193" i="4" s="1"/>
  <c r="U259" i="4"/>
  <c r="V259" i="4"/>
  <c r="X221" i="4"/>
  <c r="U254" i="4"/>
  <c r="V254" i="4"/>
  <c r="Y191" i="4"/>
  <c r="U263" i="4"/>
  <c r="V261" i="4"/>
  <c r="W261" i="4" s="1"/>
  <c r="V321" i="4"/>
  <c r="U321" i="4"/>
  <c r="V325" i="4"/>
  <c r="W325" i="4" s="1"/>
  <c r="AJ334" i="4"/>
  <c r="AE334" i="4"/>
  <c r="AK334" i="4"/>
  <c r="AA334" i="4"/>
  <c r="AG255" i="4"/>
  <c r="F350" i="4"/>
  <c r="J350" i="4" s="1"/>
  <c r="AJ255" i="4"/>
  <c r="Y253" i="4"/>
  <c r="W192" i="4"/>
  <c r="X192" i="4" s="1"/>
  <c r="W209" i="4"/>
  <c r="X209" i="4" s="1"/>
  <c r="Y209" i="4" s="1"/>
  <c r="AE209" i="4" s="1"/>
  <c r="V315" i="4"/>
  <c r="V271" i="4"/>
  <c r="W271" i="4" s="1"/>
  <c r="X271" i="4" s="1"/>
  <c r="Y271" i="4" s="1"/>
  <c r="Z342" i="4"/>
  <c r="U317" i="4"/>
  <c r="V189" i="4"/>
  <c r="W189" i="4" s="1"/>
  <c r="W251" i="4"/>
  <c r="X251" i="4" s="1"/>
  <c r="Y251" i="4" s="1"/>
  <c r="V269" i="4"/>
  <c r="W368" i="4"/>
  <c r="U219" i="4"/>
  <c r="V219" i="4"/>
  <c r="X225" i="4"/>
  <c r="Y225" i="4" s="1"/>
  <c r="AK226" i="4"/>
  <c r="AM350" i="4"/>
  <c r="AS350" i="4" s="1"/>
  <c r="AQ350" i="4"/>
  <c r="AW350" i="4" s="1"/>
  <c r="U301" i="4"/>
  <c r="W301" i="4" s="1"/>
  <c r="AD226" i="4"/>
  <c r="AH226" i="4"/>
  <c r="I216" i="3"/>
  <c r="L45" i="11"/>
  <c r="N45" i="11" s="1"/>
  <c r="K45" i="11"/>
  <c r="M45" i="11" s="1"/>
  <c r="AF356" i="4"/>
  <c r="AG356" i="4"/>
  <c r="U269" i="4"/>
  <c r="AI255" i="4"/>
  <c r="Y290" i="4"/>
  <c r="AH290" i="4" s="1"/>
  <c r="AK356" i="4"/>
  <c r="W357" i="4"/>
  <c r="U359" i="4"/>
  <c r="W359" i="4" s="1"/>
  <c r="X359" i="4" s="1"/>
  <c r="Y359" i="4" s="1"/>
  <c r="U275" i="4"/>
  <c r="V275" i="4"/>
  <c r="V217" i="4"/>
  <c r="W217" i="4" s="1"/>
  <c r="X217" i="4" s="1"/>
  <c r="V273" i="4"/>
  <c r="W273" i="4" s="1"/>
  <c r="Z245" i="4"/>
  <c r="AH245" i="4"/>
  <c r="AJ245" i="4"/>
  <c r="AF255" i="4"/>
  <c r="AI356" i="4"/>
  <c r="Y336" i="4"/>
  <c r="U351" i="4"/>
  <c r="V351" i="4"/>
  <c r="U214" i="4"/>
  <c r="V214" i="4"/>
  <c r="U304" i="4"/>
  <c r="V304" i="4"/>
  <c r="U288" i="4"/>
  <c r="V288" i="4"/>
  <c r="AI245" i="4"/>
  <c r="AE245" i="4"/>
  <c r="AQ245" i="4" s="1"/>
  <c r="AW245" i="4" s="1"/>
  <c r="AJ356" i="4"/>
  <c r="AH356" i="4"/>
  <c r="W315" i="4"/>
  <c r="X315" i="4" s="1"/>
  <c r="Y315" i="4" s="1"/>
  <c r="W309" i="4"/>
  <c r="X309" i="4" s="1"/>
  <c r="Y309" i="4" s="1"/>
  <c r="AJ309" i="4" s="1"/>
  <c r="U218" i="4"/>
  <c r="V218" i="4"/>
  <c r="U267" i="4"/>
  <c r="V267" i="4"/>
  <c r="U312" i="4"/>
  <c r="V312" i="4"/>
  <c r="V317" i="4"/>
  <c r="W376" i="4"/>
  <c r="W203" i="4"/>
  <c r="X203" i="4" s="1"/>
  <c r="W187" i="4"/>
  <c r="X187" i="4" s="1"/>
  <c r="U355" i="4"/>
  <c r="U346" i="4"/>
  <c r="W403" i="4"/>
  <c r="X403" i="4" s="1"/>
  <c r="W307" i="4"/>
  <c r="V303" i="4"/>
  <c r="U303" i="4"/>
  <c r="V239" i="4"/>
  <c r="U239" i="4"/>
  <c r="V389" i="4"/>
  <c r="W389" i="4" s="1"/>
  <c r="X389" i="4" s="1"/>
  <c r="V443" i="4"/>
  <c r="W443" i="4" s="1"/>
  <c r="X443" i="4" s="1"/>
  <c r="W343" i="4"/>
  <c r="X343" i="4" s="1"/>
  <c r="W284" i="4"/>
  <c r="X284" i="4" s="1"/>
  <c r="Y284" i="4" s="1"/>
  <c r="W316" i="4"/>
  <c r="W447" i="4"/>
  <c r="W415" i="4"/>
  <c r="X415" i="4" s="1"/>
  <c r="U391" i="4"/>
  <c r="V391" i="4"/>
  <c r="AA342" i="4"/>
  <c r="AC342" i="4"/>
  <c r="AD342" i="4"/>
  <c r="AE342" i="4"/>
  <c r="AB342" i="4"/>
  <c r="AJ342" i="4"/>
  <c r="AH342" i="4"/>
  <c r="AF342" i="4"/>
  <c r="AI342" i="4"/>
  <c r="AK342" i="4"/>
  <c r="AG342" i="4"/>
  <c r="V364" i="4"/>
  <c r="U364" i="4"/>
  <c r="U330" i="4"/>
  <c r="V330" i="4"/>
  <c r="W227" i="4"/>
  <c r="AJ349" i="4"/>
  <c r="AF349" i="4"/>
  <c r="AI349" i="4"/>
  <c r="Z349" i="4"/>
  <c r="AH349" i="4"/>
  <c r="AK349" i="4"/>
  <c r="AB349" i="4"/>
  <c r="AC349" i="4"/>
  <c r="AE349" i="4"/>
  <c r="AD349" i="4"/>
  <c r="AG349" i="4"/>
  <c r="AM349" i="4" s="1"/>
  <c r="AS349" i="4" s="1"/>
  <c r="U370" i="4"/>
  <c r="V370" i="4"/>
  <c r="V305" i="4"/>
  <c r="U305" i="4"/>
  <c r="V369" i="4"/>
  <c r="W369" i="4" s="1"/>
  <c r="X369" i="4" s="1"/>
  <c r="Y369" i="4" s="1"/>
  <c r="W466" i="4"/>
  <c r="X466" i="4" s="1"/>
  <c r="X421" i="4"/>
  <c r="Y421" i="4" s="1"/>
  <c r="V453" i="4"/>
  <c r="W453" i="4" s="1"/>
  <c r="X453" i="4" s="1"/>
  <c r="Y453" i="4" s="1"/>
  <c r="I484" i="3"/>
  <c r="I440" i="3"/>
  <c r="L267" i="11"/>
  <c r="N267" i="11" s="1"/>
  <c r="K267" i="11"/>
  <c r="M267" i="11" s="1"/>
  <c r="W451" i="4"/>
  <c r="X451" i="4" s="1"/>
  <c r="I451" i="3"/>
  <c r="L223" i="11"/>
  <c r="N223" i="11" s="1"/>
  <c r="K223" i="11"/>
  <c r="M223" i="11" s="1"/>
  <c r="L301" i="11"/>
  <c r="N301" i="11" s="1"/>
  <c r="I302" i="8" s="1"/>
  <c r="K301" i="11"/>
  <c r="M301" i="11" s="1"/>
  <c r="H302" i="8" s="1"/>
  <c r="L216" i="11"/>
  <c r="N216" i="11" s="1"/>
  <c r="K216" i="11"/>
  <c r="M216" i="11" s="1"/>
  <c r="K292" i="11"/>
  <c r="M292" i="11" s="1"/>
  <c r="H293" i="8" s="1"/>
  <c r="L292" i="11"/>
  <c r="N292" i="11" s="1"/>
  <c r="I293" i="8" s="1"/>
  <c r="L237" i="11"/>
  <c r="N237" i="11" s="1"/>
  <c r="K237" i="11"/>
  <c r="M237" i="11" s="1"/>
  <c r="K291" i="11"/>
  <c r="M291" i="11" s="1"/>
  <c r="H292" i="8" s="1"/>
  <c r="L291" i="11"/>
  <c r="N291" i="11" s="1"/>
  <c r="I292" i="8" s="1"/>
  <c r="L207" i="11"/>
  <c r="N207" i="11" s="1"/>
  <c r="K207" i="11"/>
  <c r="M207" i="11" s="1"/>
  <c r="I213" i="11"/>
  <c r="J213" i="11"/>
  <c r="I273" i="11"/>
  <c r="J273" i="11"/>
  <c r="L239" i="11"/>
  <c r="N239" i="11" s="1"/>
  <c r="K239" i="11"/>
  <c r="M239" i="11" s="1"/>
  <c r="K287" i="11"/>
  <c r="M287" i="11" s="1"/>
  <c r="L287" i="11"/>
  <c r="N287" i="11" s="1"/>
  <c r="L302" i="11"/>
  <c r="N302" i="11" s="1"/>
  <c r="I303" i="8" s="1"/>
  <c r="K302" i="11"/>
  <c r="M302" i="11" s="1"/>
  <c r="H303" i="8" s="1"/>
  <c r="K258" i="11"/>
  <c r="M258" i="11" s="1"/>
  <c r="L258" i="11"/>
  <c r="N258" i="11" s="1"/>
  <c r="L274" i="11"/>
  <c r="N274" i="11" s="1"/>
  <c r="K274" i="11"/>
  <c r="M274" i="11" s="1"/>
  <c r="K297" i="11"/>
  <c r="M297" i="11" s="1"/>
  <c r="H298" i="8" s="1"/>
  <c r="L297" i="11"/>
  <c r="N297" i="11" s="1"/>
  <c r="I298" i="8" s="1"/>
  <c r="K231" i="11"/>
  <c r="M231" i="11" s="1"/>
  <c r="L231" i="11"/>
  <c r="N231" i="11" s="1"/>
  <c r="L232" i="11"/>
  <c r="N232" i="11" s="1"/>
  <c r="K232" i="11"/>
  <c r="M232" i="11" s="1"/>
  <c r="L281" i="11"/>
  <c r="N281" i="11" s="1"/>
  <c r="K281" i="11"/>
  <c r="M281" i="11" s="1"/>
  <c r="L256" i="11"/>
  <c r="N256" i="11" s="1"/>
  <c r="K256" i="11"/>
  <c r="M256" i="11" s="1"/>
  <c r="L260" i="11"/>
  <c r="N260" i="11" s="1"/>
  <c r="K260" i="11"/>
  <c r="M260" i="11" s="1"/>
  <c r="K238" i="11"/>
  <c r="M238" i="11" s="1"/>
  <c r="L238" i="11"/>
  <c r="N238" i="11" s="1"/>
  <c r="L224" i="11"/>
  <c r="N224" i="11" s="1"/>
  <c r="K224" i="11"/>
  <c r="M224" i="11" s="1"/>
  <c r="J259" i="11"/>
  <c r="I259" i="11"/>
  <c r="K282" i="11"/>
  <c r="M282" i="11" s="1"/>
  <c r="L282" i="11"/>
  <c r="N282" i="11" s="1"/>
  <c r="K288" i="11"/>
  <c r="M288" i="11" s="1"/>
  <c r="L288" i="11"/>
  <c r="N288" i="11" s="1"/>
  <c r="L278" i="11"/>
  <c r="N278" i="11" s="1"/>
  <c r="K278" i="11"/>
  <c r="M278" i="11" s="1"/>
  <c r="K270" i="11"/>
  <c r="M270" i="11" s="1"/>
  <c r="L270" i="11"/>
  <c r="N270" i="11" s="1"/>
  <c r="K272" i="11"/>
  <c r="M272" i="11" s="1"/>
  <c r="L272" i="11"/>
  <c r="N272" i="11" s="1"/>
  <c r="L236" i="11"/>
  <c r="N236" i="11" s="1"/>
  <c r="K236" i="11"/>
  <c r="M236" i="11" s="1"/>
  <c r="L257" i="11"/>
  <c r="N257" i="11" s="1"/>
  <c r="K257" i="11"/>
  <c r="M257" i="11" s="1"/>
  <c r="L226" i="11"/>
  <c r="N226" i="11" s="1"/>
  <c r="K226" i="11"/>
  <c r="M226" i="11" s="1"/>
  <c r="L214" i="11"/>
  <c r="N214" i="11" s="1"/>
  <c r="K214" i="11"/>
  <c r="M214" i="11" s="1"/>
  <c r="L243" i="11"/>
  <c r="N243" i="11" s="1"/>
  <c r="K243" i="11"/>
  <c r="M243" i="11" s="1"/>
  <c r="K275" i="11"/>
  <c r="M275" i="11" s="1"/>
  <c r="L275" i="11"/>
  <c r="N275" i="11" s="1"/>
  <c r="K263" i="11"/>
  <c r="M263" i="11" s="1"/>
  <c r="L263" i="11"/>
  <c r="N263" i="11" s="1"/>
  <c r="L285" i="11"/>
  <c r="N285" i="11" s="1"/>
  <c r="K285" i="11"/>
  <c r="M285" i="11" s="1"/>
  <c r="K245" i="11"/>
  <c r="M245" i="11" s="1"/>
  <c r="L245" i="11"/>
  <c r="N245" i="11" s="1"/>
  <c r="L289" i="11"/>
  <c r="N289" i="11" s="1"/>
  <c r="I290" i="8" s="1"/>
  <c r="K289" i="11"/>
  <c r="M289" i="11" s="1"/>
  <c r="H290" i="8" s="1"/>
  <c r="J284" i="11"/>
  <c r="I284" i="11"/>
  <c r="L227" i="11"/>
  <c r="N227" i="11" s="1"/>
  <c r="K227" i="11"/>
  <c r="M227" i="11" s="1"/>
  <c r="K277" i="11"/>
  <c r="M277" i="11" s="1"/>
  <c r="L277" i="11"/>
  <c r="N277" i="11" s="1"/>
  <c r="L228" i="11"/>
  <c r="N228" i="11" s="1"/>
  <c r="K228" i="11"/>
  <c r="M228" i="11" s="1"/>
  <c r="K251" i="11"/>
  <c r="M251" i="11" s="1"/>
  <c r="L251" i="11"/>
  <c r="N251" i="11" s="1"/>
  <c r="L269" i="11"/>
  <c r="N269" i="11" s="1"/>
  <c r="K269" i="11"/>
  <c r="M269" i="11" s="1"/>
  <c r="L261" i="11"/>
  <c r="N261" i="11" s="1"/>
  <c r="K261" i="11"/>
  <c r="M261" i="11" s="1"/>
  <c r="L221" i="11"/>
  <c r="N221" i="11" s="1"/>
  <c r="K221" i="11"/>
  <c r="M221" i="11" s="1"/>
  <c r="K254" i="11"/>
  <c r="M254" i="11" s="1"/>
  <c r="L254" i="11"/>
  <c r="N254" i="11" s="1"/>
  <c r="L276" i="11"/>
  <c r="N276" i="11" s="1"/>
  <c r="K276" i="11"/>
  <c r="M276" i="11" s="1"/>
  <c r="K248" i="11"/>
  <c r="M248" i="11" s="1"/>
  <c r="L248" i="11"/>
  <c r="N248" i="11" s="1"/>
  <c r="L208" i="11"/>
  <c r="N208" i="11" s="1"/>
  <c r="K208" i="11"/>
  <c r="M208" i="11" s="1"/>
  <c r="L235" i="11"/>
  <c r="N235" i="11" s="1"/>
  <c r="K235" i="11"/>
  <c r="M235" i="11" s="1"/>
  <c r="K295" i="11"/>
  <c r="M295" i="11" s="1"/>
  <c r="H296" i="8" s="1"/>
  <c r="L295" i="11"/>
  <c r="N295" i="11" s="1"/>
  <c r="I296" i="8" s="1"/>
  <c r="K264" i="11"/>
  <c r="M264" i="11" s="1"/>
  <c r="L264" i="11"/>
  <c r="N264" i="11" s="1"/>
  <c r="I220" i="11"/>
  <c r="J220" i="11"/>
  <c r="L222" i="11"/>
  <c r="N222" i="11" s="1"/>
  <c r="K222" i="11"/>
  <c r="M222" i="11" s="1"/>
  <c r="L210" i="11"/>
  <c r="N210" i="11" s="1"/>
  <c r="K210" i="11"/>
  <c r="M210" i="11" s="1"/>
  <c r="K296" i="11"/>
  <c r="M296" i="11" s="1"/>
  <c r="H297" i="8" s="1"/>
  <c r="L296" i="11"/>
  <c r="N296" i="11" s="1"/>
  <c r="I297" i="8" s="1"/>
  <c r="L244" i="11"/>
  <c r="N244" i="11" s="1"/>
  <c r="K244" i="11"/>
  <c r="M244" i="11" s="1"/>
  <c r="K268" i="11"/>
  <c r="M268" i="11" s="1"/>
  <c r="L268" i="11"/>
  <c r="N268" i="11" s="1"/>
  <c r="K219" i="11"/>
  <c r="M219" i="11" s="1"/>
  <c r="L219" i="11"/>
  <c r="N219" i="11" s="1"/>
  <c r="K286" i="11"/>
  <c r="M286" i="11" s="1"/>
  <c r="L286" i="11"/>
  <c r="N286" i="11" s="1"/>
  <c r="K298" i="11"/>
  <c r="M298" i="11" s="1"/>
  <c r="H299" i="8" s="1"/>
  <c r="L298" i="11"/>
  <c r="N298" i="11" s="1"/>
  <c r="I299" i="8" s="1"/>
  <c r="AJ409" i="4"/>
  <c r="AK409" i="4"/>
  <c r="AF409" i="4"/>
  <c r="AH409" i="4"/>
  <c r="AG409" i="4"/>
  <c r="AI409" i="4"/>
  <c r="X401" i="4"/>
  <c r="AJ377" i="4"/>
  <c r="Z377" i="4"/>
  <c r="AE377" i="4"/>
  <c r="AD377" i="4"/>
  <c r="AA377" i="4"/>
  <c r="AG377" i="4"/>
  <c r="AF377" i="4"/>
  <c r="AH377" i="4"/>
  <c r="AI377" i="4"/>
  <c r="AK377" i="4"/>
  <c r="AC377" i="4"/>
  <c r="AB377" i="4"/>
  <c r="AF467" i="4"/>
  <c r="AH467" i="4"/>
  <c r="AJ467" i="4"/>
  <c r="AG467" i="4"/>
  <c r="AI467" i="4"/>
  <c r="AE467" i="4"/>
  <c r="AD467" i="4"/>
  <c r="AB467" i="4"/>
  <c r="AA467" i="4"/>
  <c r="AK467" i="4"/>
  <c r="AC467" i="4"/>
  <c r="Z467" i="4"/>
  <c r="AF398" i="4"/>
  <c r="AI398" i="4"/>
  <c r="AJ398" i="4"/>
  <c r="AG398" i="4"/>
  <c r="AH398" i="4"/>
  <c r="AK398" i="4"/>
  <c r="AF393" i="4"/>
  <c r="AH393" i="4"/>
  <c r="AG393" i="4"/>
  <c r="AI393" i="4"/>
  <c r="AJ393" i="4"/>
  <c r="AK393" i="4"/>
  <c r="X386" i="4"/>
  <c r="Y386" i="4" s="1"/>
  <c r="AG400" i="4"/>
  <c r="AH400" i="4"/>
  <c r="AI400" i="4"/>
  <c r="AK400" i="4"/>
  <c r="AJ400" i="4"/>
  <c r="AF400" i="4"/>
  <c r="W458" i="4"/>
  <c r="U461" i="4"/>
  <c r="V461" i="4"/>
  <c r="X473" i="4"/>
  <c r="Y473" i="4" s="1"/>
  <c r="AD463" i="4"/>
  <c r="Z463" i="4"/>
  <c r="AH463" i="4"/>
  <c r="AI463" i="4"/>
  <c r="AC463" i="4"/>
  <c r="AA463" i="4"/>
  <c r="AJ463" i="4"/>
  <c r="AG463" i="4"/>
  <c r="AE463" i="4"/>
  <c r="AB463" i="4"/>
  <c r="AK463" i="4"/>
  <c r="AF463" i="4"/>
  <c r="W417" i="4"/>
  <c r="W429" i="4"/>
  <c r="AF433" i="4"/>
  <c r="AI433" i="4"/>
  <c r="AE445" i="4"/>
  <c r="AK445" i="4"/>
  <c r="AH445" i="4"/>
  <c r="W464" i="4"/>
  <c r="AA475" i="4"/>
  <c r="AC475" i="4"/>
  <c r="AE475" i="4"/>
  <c r="AK475" i="4"/>
  <c r="AF475" i="4"/>
  <c r="AG475" i="4"/>
  <c r="Z475" i="4"/>
  <c r="AH475" i="4"/>
  <c r="AI475" i="4"/>
  <c r="AB475" i="4"/>
  <c r="AD475" i="4"/>
  <c r="AJ475" i="4"/>
  <c r="AC479" i="4"/>
  <c r="Z479" i="4"/>
  <c r="AA479" i="4"/>
  <c r="AJ479" i="4"/>
  <c r="AP479" i="4" s="1"/>
  <c r="AV479" i="4" s="1"/>
  <c r="AG479" i="4"/>
  <c r="AE479" i="4"/>
  <c r="AK479" i="4"/>
  <c r="AF479" i="4"/>
  <c r="AI479" i="4"/>
  <c r="AB479" i="4"/>
  <c r="AH479" i="4"/>
  <c r="Z409" i="4"/>
  <c r="AL409" i="4" s="1"/>
  <c r="AR409" i="4" s="1"/>
  <c r="AB409" i="4"/>
  <c r="AD409" i="4"/>
  <c r="AP409" i="4" s="1"/>
  <c r="AA409" i="4"/>
  <c r="AC409" i="4"/>
  <c r="AO409" i="4" s="1"/>
  <c r="AU409" i="4" s="1"/>
  <c r="AE409" i="4"/>
  <c r="AV409" i="4"/>
  <c r="X380" i="4"/>
  <c r="W449" i="4"/>
  <c r="W477" i="4"/>
  <c r="V396" i="4"/>
  <c r="U396" i="4"/>
  <c r="AC418" i="4"/>
  <c r="AE418" i="4"/>
  <c r="AK418" i="4"/>
  <c r="AH418" i="4"/>
  <c r="AI418" i="4"/>
  <c r="AD418" i="4"/>
  <c r="AB418" i="4"/>
  <c r="Z418" i="4"/>
  <c r="AA418" i="4"/>
  <c r="AF418" i="4"/>
  <c r="AG418" i="4"/>
  <c r="AJ418" i="4"/>
  <c r="T402" i="4"/>
  <c r="W397" i="4"/>
  <c r="AF445" i="4"/>
  <c r="AC445" i="4"/>
  <c r="AD445" i="4"/>
  <c r="AD398" i="4"/>
  <c r="Z398" i="4"/>
  <c r="AB398" i="4"/>
  <c r="AC398" i="4"/>
  <c r="AO398" i="4" s="1"/>
  <c r="AU398" i="4" s="1"/>
  <c r="AA398" i="4"/>
  <c r="AM398" i="4" s="1"/>
  <c r="AS398" i="4" s="1"/>
  <c r="AE398" i="4"/>
  <c r="E437" i="4"/>
  <c r="I437" i="4" s="1"/>
  <c r="F437" i="4"/>
  <c r="J437" i="4" s="1"/>
  <c r="G437" i="4"/>
  <c r="D437" i="4"/>
  <c r="H437" i="4" s="1"/>
  <c r="AO413" i="4"/>
  <c r="AU413" i="4" s="1"/>
  <c r="U407" i="4"/>
  <c r="V407" i="4"/>
  <c r="U390" i="4"/>
  <c r="V390" i="4"/>
  <c r="X447" i="4"/>
  <c r="Y447" i="4" s="1"/>
  <c r="V459" i="4"/>
  <c r="U459" i="4"/>
  <c r="AD465" i="4"/>
  <c r="AE465" i="4"/>
  <c r="AG465" i="4"/>
  <c r="AC465" i="4"/>
  <c r="AH465" i="4"/>
  <c r="AF465" i="4"/>
  <c r="AB465" i="4"/>
  <c r="AK465" i="4"/>
  <c r="AI465" i="4"/>
  <c r="Z465" i="4"/>
  <c r="AL465" i="4" s="1"/>
  <c r="AR465" i="4" s="1"/>
  <c r="AA465" i="4"/>
  <c r="AM465" i="4" s="1"/>
  <c r="AS465" i="4" s="1"/>
  <c r="AJ465" i="4"/>
  <c r="AE419" i="4"/>
  <c r="AB419" i="4"/>
  <c r="AH419" i="4"/>
  <c r="AC419" i="4"/>
  <c r="AF419" i="4"/>
  <c r="AD419" i="4"/>
  <c r="AH453" i="4"/>
  <c r="AK453" i="4"/>
  <c r="AE453" i="4"/>
  <c r="AB433" i="4"/>
  <c r="Z433" i="4"/>
  <c r="AA433" i="4"/>
  <c r="AD433" i="4"/>
  <c r="AP433" i="4" s="1"/>
  <c r="AV433" i="4" s="1"/>
  <c r="AE433" i="4"/>
  <c r="AC433" i="4"/>
  <c r="X387" i="4"/>
  <c r="Y387" i="4" s="1"/>
  <c r="AG433" i="4"/>
  <c r="AC423" i="4"/>
  <c r="AA423" i="4"/>
  <c r="AF423" i="4"/>
  <c r="AB423" i="4"/>
  <c r="AG423" i="4"/>
  <c r="AJ423" i="4"/>
  <c r="AP423" i="4" s="1"/>
  <c r="AV423" i="4" s="1"/>
  <c r="AK423" i="4"/>
  <c r="AI423" i="4"/>
  <c r="AE423" i="4"/>
  <c r="AH423" i="4"/>
  <c r="Z423" i="4"/>
  <c r="AL423" i="4" s="1"/>
  <c r="AR423" i="4" s="1"/>
  <c r="W481" i="4"/>
  <c r="AI445" i="4"/>
  <c r="Z445" i="4"/>
  <c r="AL445" i="4" s="1"/>
  <c r="AR445" i="4" s="1"/>
  <c r="AB445" i="4"/>
  <c r="D405" i="4"/>
  <c r="H405" i="4" s="1"/>
  <c r="E405" i="4"/>
  <c r="I405" i="4" s="1"/>
  <c r="F405" i="4"/>
  <c r="J405" i="4" s="1"/>
  <c r="G405" i="4"/>
  <c r="Y451" i="4"/>
  <c r="AC451" i="4" s="1"/>
  <c r="Z393" i="4"/>
  <c r="AB393" i="4"/>
  <c r="AN393" i="4" s="1"/>
  <c r="AT393" i="4" s="1"/>
  <c r="AD393" i="4"/>
  <c r="AA393" i="4"/>
  <c r="AC393" i="4"/>
  <c r="AO393" i="4" s="1"/>
  <c r="AU393" i="4" s="1"/>
  <c r="AE393" i="4"/>
  <c r="AQ393" i="4" s="1"/>
  <c r="AW393" i="4" s="1"/>
  <c r="AK392" i="4"/>
  <c r="AA392" i="4"/>
  <c r="Z392" i="4"/>
  <c r="AH392" i="4"/>
  <c r="AE392" i="4"/>
  <c r="AQ392" i="4" s="1"/>
  <c r="AW392" i="4" s="1"/>
  <c r="AB392" i="4"/>
  <c r="AD392" i="4"/>
  <c r="AJ392" i="4"/>
  <c r="AF392" i="4"/>
  <c r="AI392" i="4"/>
  <c r="AC392" i="4"/>
  <c r="AG392" i="4"/>
  <c r="AG441" i="4"/>
  <c r="AD441" i="4"/>
  <c r="AC441" i="4"/>
  <c r="AF441" i="4"/>
  <c r="AI441" i="4"/>
  <c r="AK441" i="4"/>
  <c r="U402" i="4"/>
  <c r="AH433" i="4"/>
  <c r="AK433" i="4"/>
  <c r="AJ445" i="4"/>
  <c r="AA445" i="4"/>
  <c r="AM445" i="4" s="1"/>
  <c r="AS445" i="4" s="1"/>
  <c r="AA400" i="4"/>
  <c r="AB400" i="4"/>
  <c r="AN400" i="4" s="1"/>
  <c r="AT400" i="4" s="1"/>
  <c r="AC400" i="4"/>
  <c r="AO400" i="4" s="1"/>
  <c r="AD400" i="4"/>
  <c r="AE400" i="4"/>
  <c r="Z400" i="4"/>
  <c r="AL400" i="4" s="1"/>
  <c r="AR400" i="4" s="1"/>
  <c r="AU400" i="4"/>
  <c r="I241" i="3"/>
  <c r="L188" i="11"/>
  <c r="N188" i="11" s="1"/>
  <c r="K188" i="11"/>
  <c r="M188" i="11" s="1"/>
  <c r="K126" i="11"/>
  <c r="M126" i="11" s="1"/>
  <c r="L126" i="11"/>
  <c r="N126" i="11" s="1"/>
  <c r="L157" i="11"/>
  <c r="N157" i="11" s="1"/>
  <c r="K157" i="11"/>
  <c r="M157" i="11" s="1"/>
  <c r="L68" i="11"/>
  <c r="N68" i="11" s="1"/>
  <c r="K68" i="11"/>
  <c r="M68" i="11" s="1"/>
  <c r="K133" i="11"/>
  <c r="M133" i="11" s="1"/>
  <c r="L133" i="11"/>
  <c r="N133" i="11" s="1"/>
  <c r="L60" i="11"/>
  <c r="N60" i="11" s="1"/>
  <c r="K60" i="11"/>
  <c r="M60" i="11" s="1"/>
  <c r="L32" i="11"/>
  <c r="N32" i="11" s="1"/>
  <c r="K32" i="11"/>
  <c r="M32" i="11" s="1"/>
  <c r="L74" i="11"/>
  <c r="N74" i="11" s="1"/>
  <c r="K74" i="11"/>
  <c r="M74" i="11" s="1"/>
  <c r="L39" i="11"/>
  <c r="N39" i="11" s="1"/>
  <c r="K39" i="11"/>
  <c r="M39" i="11" s="1"/>
  <c r="L78" i="11"/>
  <c r="N78" i="11" s="1"/>
  <c r="K78" i="11"/>
  <c r="M78" i="11" s="1"/>
  <c r="AI270" i="4"/>
  <c r="AG270" i="4"/>
  <c r="AK270" i="4"/>
  <c r="AF270" i="4"/>
  <c r="AJ270" i="4"/>
  <c r="AA369" i="4"/>
  <c r="AG369" i="4"/>
  <c r="AC369" i="4"/>
  <c r="AK369" i="4"/>
  <c r="AI369" i="4"/>
  <c r="AF369" i="4"/>
  <c r="AH369" i="4"/>
  <c r="AB369" i="4"/>
  <c r="AD369" i="4"/>
  <c r="Z369" i="4"/>
  <c r="AL369" i="4" s="1"/>
  <c r="AR369" i="4" s="1"/>
  <c r="AE369" i="4"/>
  <c r="AJ369" i="4"/>
  <c r="AJ250" i="4"/>
  <c r="AG250" i="4"/>
  <c r="AI250" i="4"/>
  <c r="AK250" i="4"/>
  <c r="AH250" i="4"/>
  <c r="AG258" i="4"/>
  <c r="AI258" i="4"/>
  <c r="AK258" i="4"/>
  <c r="AF258" i="4"/>
  <c r="AH258" i="4"/>
  <c r="AJ258" i="4"/>
  <c r="AG322" i="4"/>
  <c r="AI322" i="4"/>
  <c r="AK322" i="4"/>
  <c r="AF322" i="4"/>
  <c r="AH322" i="4"/>
  <c r="AJ322" i="4"/>
  <c r="AK253" i="4"/>
  <c r="W329" i="4"/>
  <c r="X329" i="4" s="1"/>
  <c r="W208" i="4"/>
  <c r="X208" i="4" s="1"/>
  <c r="U281" i="4"/>
  <c r="V281" i="4"/>
  <c r="W231" i="4"/>
  <c r="X231" i="4" s="1"/>
  <c r="V285" i="4"/>
  <c r="U285" i="4"/>
  <c r="W373" i="4"/>
  <c r="U248" i="4"/>
  <c r="V248" i="4"/>
  <c r="V277" i="4"/>
  <c r="U277" i="4"/>
  <c r="V265" i="4"/>
  <c r="U265" i="4"/>
  <c r="V289" i="4"/>
  <c r="U289" i="4"/>
  <c r="V355" i="4"/>
  <c r="U279" i="4"/>
  <c r="V279" i="4"/>
  <c r="U291" i="4"/>
  <c r="V291" i="4"/>
  <c r="U367" i="4"/>
  <c r="V367" i="4"/>
  <c r="U361" i="4"/>
  <c r="V361" i="4"/>
  <c r="V313" i="4"/>
  <c r="U313" i="4"/>
  <c r="V375" i="4"/>
  <c r="W375" i="4" s="1"/>
  <c r="V295" i="4"/>
  <c r="U295" i="4"/>
  <c r="U362" i="4"/>
  <c r="V362" i="4"/>
  <c r="V233" i="4"/>
  <c r="U233" i="4"/>
  <c r="X316" i="4"/>
  <c r="Y316" i="4" s="1"/>
  <c r="W341" i="4"/>
  <c r="X341" i="4" s="1"/>
  <c r="Y341" i="4" s="1"/>
  <c r="Y333" i="4"/>
  <c r="AA333" i="4" s="1"/>
  <c r="U230" i="4"/>
  <c r="Y260" i="4"/>
  <c r="AD260" i="4" s="1"/>
  <c r="W249" i="4"/>
  <c r="V293" i="4"/>
  <c r="U293" i="4"/>
  <c r="V243" i="4"/>
  <c r="U243" i="4"/>
  <c r="W332" i="4"/>
  <c r="V235" i="4"/>
  <c r="U235" i="4"/>
  <c r="U297" i="4"/>
  <c r="W297" i="4" s="1"/>
  <c r="U287" i="4"/>
  <c r="V287" i="4"/>
  <c r="W268" i="4"/>
  <c r="X268" i="4" s="1"/>
  <c r="V346" i="4"/>
  <c r="W346" i="4" s="1"/>
  <c r="W237" i="4"/>
  <c r="U372" i="4"/>
  <c r="V372" i="4"/>
  <c r="V365" i="4"/>
  <c r="W365" i="4" s="1"/>
  <c r="X365" i="4" s="1"/>
  <c r="V229" i="4"/>
  <c r="U229" i="4"/>
  <c r="U283" i="4"/>
  <c r="V283" i="4"/>
  <c r="V257" i="4"/>
  <c r="W257" i="4" s="1"/>
  <c r="V371" i="4"/>
  <c r="W371" i="4" s="1"/>
  <c r="W211" i="4"/>
  <c r="V206" i="4"/>
  <c r="W206" i="4" s="1"/>
  <c r="L31" i="11"/>
  <c r="N31" i="11" s="1"/>
  <c r="K31" i="11"/>
  <c r="M31" i="11" s="1"/>
  <c r="Y213" i="4"/>
  <c r="X189" i="4"/>
  <c r="W198" i="4"/>
  <c r="X198" i="4" s="1"/>
  <c r="W215" i="4"/>
  <c r="W205" i="4"/>
  <c r="W197" i="4"/>
  <c r="W201" i="4"/>
  <c r="W199" i="4"/>
  <c r="W195" i="4"/>
  <c r="W200" i="4"/>
  <c r="X202" i="4"/>
  <c r="U216" i="4"/>
  <c r="V216" i="4"/>
  <c r="V240" i="4"/>
  <c r="U240" i="4"/>
  <c r="X292" i="4"/>
  <c r="Y292" i="4" s="1"/>
  <c r="Y308" i="4"/>
  <c r="AD308" i="4" s="1"/>
  <c r="X324" i="4"/>
  <c r="Y324" i="4" s="1"/>
  <c r="U339" i="4"/>
  <c r="V339" i="4"/>
  <c r="U353" i="4"/>
  <c r="V353" i="4"/>
  <c r="Y276" i="4"/>
  <c r="V194" i="4"/>
  <c r="U194" i="4"/>
  <c r="V360" i="4"/>
  <c r="W360" i="4" s="1"/>
  <c r="X376" i="4"/>
  <c r="Y376" i="4" s="1"/>
  <c r="U345" i="4"/>
  <c r="V345" i="4"/>
  <c r="W384" i="4"/>
  <c r="X384" i="4" s="1"/>
  <c r="AB382" i="4"/>
  <c r="AJ382" i="4"/>
  <c r="AD382" i="4"/>
  <c r="AE382" i="4"/>
  <c r="AK382" i="4"/>
  <c r="AF382" i="4"/>
  <c r="AA382" i="4"/>
  <c r="AG382" i="4"/>
  <c r="AI382" i="4"/>
  <c r="AO382" i="4" s="1"/>
  <c r="AU382" i="4" s="1"/>
  <c r="Z382" i="4"/>
  <c r="AL382" i="4" s="1"/>
  <c r="AR382" i="4" s="1"/>
  <c r="AH382" i="4"/>
  <c r="AF250" i="4"/>
  <c r="U363" i="4"/>
  <c r="V363" i="4"/>
  <c r="AB378" i="4"/>
  <c r="AH378" i="4"/>
  <c r="AF378" i="4"/>
  <c r="Z378" i="4"/>
  <c r="AI378" i="4"/>
  <c r="AK378" i="4"/>
  <c r="AI333" i="4"/>
  <c r="Z333" i="4"/>
  <c r="AH333" i="4"/>
  <c r="W358" i="4"/>
  <c r="X358" i="4" s="1"/>
  <c r="Y358" i="4" s="1"/>
  <c r="W366" i="4"/>
  <c r="W374" i="4"/>
  <c r="U186" i="4"/>
  <c r="V186" i="4"/>
  <c r="U210" i="4"/>
  <c r="V210" i="4"/>
  <c r="V230" i="4"/>
  <c r="U256" i="4"/>
  <c r="V256" i="4"/>
  <c r="U264" i="4"/>
  <c r="V264" i="4"/>
  <c r="U272" i="4"/>
  <c r="V272" i="4"/>
  <c r="U212" i="4"/>
  <c r="V212" i="4"/>
  <c r="W323" i="4"/>
  <c r="X323" i="4" s="1"/>
  <c r="W347" i="4"/>
  <c r="V327" i="4"/>
  <c r="U327" i="4"/>
  <c r="V319" i="4"/>
  <c r="U319" i="4"/>
  <c r="U299" i="4"/>
  <c r="V299" i="4"/>
  <c r="U331" i="4"/>
  <c r="V331" i="4"/>
  <c r="Z260" i="4"/>
  <c r="AE260" i="4"/>
  <c r="U280" i="4"/>
  <c r="V280" i="4"/>
  <c r="U296" i="4"/>
  <c r="V296" i="4"/>
  <c r="W300" i="4"/>
  <c r="X300" i="4" s="1"/>
  <c r="U320" i="4"/>
  <c r="V320" i="4"/>
  <c r="U328" i="4"/>
  <c r="V328" i="4"/>
  <c r="U232" i="4"/>
  <c r="V232" i="4"/>
  <c r="U188" i="4"/>
  <c r="V188" i="4"/>
  <c r="U196" i="4"/>
  <c r="V196" i="4"/>
  <c r="V204" i="4"/>
  <c r="U204" i="4"/>
  <c r="W220" i="4"/>
  <c r="K182" i="11"/>
  <c r="M182" i="11" s="1"/>
  <c r="L182" i="11"/>
  <c r="N182" i="11" s="1"/>
  <c r="I53" i="11"/>
  <c r="J53" i="11"/>
  <c r="I42" i="11"/>
  <c r="J42" i="11"/>
  <c r="L35" i="11"/>
  <c r="N35" i="11" s="1"/>
  <c r="K35" i="11"/>
  <c r="M35" i="11" s="1"/>
  <c r="L123" i="11"/>
  <c r="N123" i="11" s="1"/>
  <c r="K123" i="11"/>
  <c r="M123" i="11" s="1"/>
  <c r="L56" i="11"/>
  <c r="N56" i="11" s="1"/>
  <c r="K56" i="11"/>
  <c r="M56" i="11" s="1"/>
  <c r="J63" i="11"/>
  <c r="I63" i="11"/>
  <c r="K22" i="11"/>
  <c r="M22" i="11" s="1"/>
  <c r="L22" i="11"/>
  <c r="N22" i="11" s="1"/>
  <c r="L136" i="11"/>
  <c r="N136" i="11" s="1"/>
  <c r="K136" i="11"/>
  <c r="M136" i="11" s="1"/>
  <c r="L90" i="11"/>
  <c r="N90" i="11" s="1"/>
  <c r="K90" i="11"/>
  <c r="M90" i="11" s="1"/>
  <c r="L160" i="11"/>
  <c r="N160" i="11" s="1"/>
  <c r="K160" i="11"/>
  <c r="M160" i="11" s="1"/>
  <c r="I179" i="11"/>
  <c r="J179" i="11"/>
  <c r="K92" i="11"/>
  <c r="M92" i="11" s="1"/>
  <c r="L92" i="11"/>
  <c r="N92" i="11" s="1"/>
  <c r="L131" i="11"/>
  <c r="N131" i="11" s="1"/>
  <c r="K131" i="11"/>
  <c r="M131" i="11" s="1"/>
  <c r="L72" i="11"/>
  <c r="N72" i="11" s="1"/>
  <c r="K72" i="11"/>
  <c r="M72" i="11" s="1"/>
  <c r="K186" i="11"/>
  <c r="M186" i="11" s="1"/>
  <c r="L186" i="11"/>
  <c r="N186" i="11" s="1"/>
  <c r="L43" i="11"/>
  <c r="N43" i="11" s="1"/>
  <c r="K43" i="11"/>
  <c r="M43" i="11" s="1"/>
  <c r="L177" i="11"/>
  <c r="N177" i="11" s="1"/>
  <c r="K177" i="11"/>
  <c r="M177" i="11" s="1"/>
  <c r="K196" i="11"/>
  <c r="M196" i="11" s="1"/>
  <c r="L196" i="11"/>
  <c r="N196" i="11" s="1"/>
  <c r="L69" i="11"/>
  <c r="N69" i="11" s="1"/>
  <c r="K69" i="11"/>
  <c r="M69" i="11" s="1"/>
  <c r="L97" i="11"/>
  <c r="N97" i="11" s="1"/>
  <c r="K97" i="11"/>
  <c r="M97" i="11" s="1"/>
  <c r="K102" i="11"/>
  <c r="M102" i="11" s="1"/>
  <c r="L102" i="11"/>
  <c r="N102" i="11" s="1"/>
  <c r="L154" i="11"/>
  <c r="N154" i="11" s="1"/>
  <c r="K154" i="11"/>
  <c r="M154" i="11" s="1"/>
  <c r="L125" i="11"/>
  <c r="N125" i="11" s="1"/>
  <c r="K125" i="11"/>
  <c r="M125" i="11" s="1"/>
  <c r="K138" i="11"/>
  <c r="M138" i="11" s="1"/>
  <c r="L138" i="11"/>
  <c r="N138" i="11" s="1"/>
  <c r="L151" i="11"/>
  <c r="N151" i="11" s="1"/>
  <c r="K151" i="11"/>
  <c r="M151" i="11" s="1"/>
  <c r="K109" i="11"/>
  <c r="M109" i="11" s="1"/>
  <c r="L109" i="11"/>
  <c r="N109" i="11" s="1"/>
  <c r="L99" i="11"/>
  <c r="N99" i="11" s="1"/>
  <c r="K99" i="11"/>
  <c r="M99" i="11" s="1"/>
  <c r="L194" i="11"/>
  <c r="N194" i="11" s="1"/>
  <c r="K194" i="11"/>
  <c r="M194" i="11" s="1"/>
  <c r="L181" i="11"/>
  <c r="N181" i="11" s="1"/>
  <c r="K181" i="11"/>
  <c r="M181" i="11" s="1"/>
  <c r="K100" i="11"/>
  <c r="M100" i="11" s="1"/>
  <c r="L100" i="11"/>
  <c r="N100" i="11" s="1"/>
  <c r="L82" i="11"/>
  <c r="N82" i="11" s="1"/>
  <c r="K82" i="11"/>
  <c r="M82" i="11" s="1"/>
  <c r="L57" i="11"/>
  <c r="N57" i="11" s="1"/>
  <c r="K57" i="11"/>
  <c r="M57" i="11" s="1"/>
  <c r="K201" i="11"/>
  <c r="M201" i="11" s="1"/>
  <c r="L201" i="11"/>
  <c r="N201" i="11" s="1"/>
  <c r="L87" i="11"/>
  <c r="N87" i="11" s="1"/>
  <c r="K87" i="11"/>
  <c r="M87" i="11" s="1"/>
  <c r="K75" i="11"/>
  <c r="M75" i="11" s="1"/>
  <c r="L75" i="11"/>
  <c r="N75" i="11" s="1"/>
  <c r="L189" i="11"/>
  <c r="N189" i="11" s="1"/>
  <c r="K189" i="11"/>
  <c r="M189" i="11" s="1"/>
  <c r="K159" i="11"/>
  <c r="M159" i="11" s="1"/>
  <c r="L159" i="11"/>
  <c r="N159" i="11" s="1"/>
  <c r="K141" i="11"/>
  <c r="M141" i="11" s="1"/>
  <c r="L141" i="11"/>
  <c r="N141" i="11" s="1"/>
  <c r="K40" i="11"/>
  <c r="M40" i="11" s="1"/>
  <c r="L40" i="11"/>
  <c r="N40" i="11" s="1"/>
  <c r="L85" i="11"/>
  <c r="N85" i="11" s="1"/>
  <c r="K85" i="11"/>
  <c r="M85" i="11" s="1"/>
  <c r="K191" i="11"/>
  <c r="M191" i="11" s="1"/>
  <c r="L191" i="11"/>
  <c r="N191" i="11" s="1"/>
  <c r="L146" i="11"/>
  <c r="N146" i="11" s="1"/>
  <c r="K146" i="11"/>
  <c r="M146" i="11" s="1"/>
  <c r="K163" i="11"/>
  <c r="M163" i="11" s="1"/>
  <c r="L163" i="11"/>
  <c r="N163" i="11" s="1"/>
  <c r="K128" i="11"/>
  <c r="M128" i="11" s="1"/>
  <c r="L128" i="11"/>
  <c r="N128" i="11" s="1"/>
  <c r="L98" i="11"/>
  <c r="N98" i="11" s="1"/>
  <c r="K98" i="11"/>
  <c r="M98" i="11" s="1"/>
  <c r="K197" i="11"/>
  <c r="M197" i="11" s="1"/>
  <c r="L197" i="11"/>
  <c r="N197" i="11" s="1"/>
  <c r="L119" i="11"/>
  <c r="N119" i="11" s="1"/>
  <c r="K119" i="11"/>
  <c r="M119" i="11" s="1"/>
  <c r="L202" i="11"/>
  <c r="N202" i="11" s="1"/>
  <c r="K202" i="11"/>
  <c r="M202" i="11" s="1"/>
  <c r="K156" i="11"/>
  <c r="M156" i="11" s="1"/>
  <c r="L156" i="11"/>
  <c r="N156" i="11" s="1"/>
  <c r="L206" i="11"/>
  <c r="N206" i="11" s="1"/>
  <c r="K206" i="11"/>
  <c r="M206" i="11" s="1"/>
  <c r="L173" i="11"/>
  <c r="N173" i="11" s="1"/>
  <c r="K173" i="11"/>
  <c r="M173" i="11" s="1"/>
  <c r="K118" i="11"/>
  <c r="M118" i="11" s="1"/>
  <c r="L118" i="11"/>
  <c r="N118" i="11" s="1"/>
  <c r="K129" i="11"/>
  <c r="M129" i="11" s="1"/>
  <c r="L129" i="11"/>
  <c r="N129" i="11" s="1"/>
  <c r="L195" i="11"/>
  <c r="N195" i="11" s="1"/>
  <c r="K195" i="11"/>
  <c r="M195" i="11" s="1"/>
  <c r="L114" i="11"/>
  <c r="N114" i="11" s="1"/>
  <c r="K114" i="11"/>
  <c r="M114" i="11" s="1"/>
  <c r="L187" i="11"/>
  <c r="N187" i="11" s="1"/>
  <c r="K187" i="11"/>
  <c r="M187" i="11" s="1"/>
  <c r="L81" i="11"/>
  <c r="N81" i="11" s="1"/>
  <c r="K81" i="11"/>
  <c r="M81" i="11" s="1"/>
  <c r="K183" i="11"/>
  <c r="M183" i="11" s="1"/>
  <c r="L183" i="11"/>
  <c r="N183" i="11" s="1"/>
  <c r="K124" i="11"/>
  <c r="M124" i="11" s="1"/>
  <c r="L124" i="11"/>
  <c r="N124" i="11" s="1"/>
  <c r="K71" i="11"/>
  <c r="M71" i="11" s="1"/>
  <c r="L71" i="11"/>
  <c r="N71" i="11" s="1"/>
  <c r="L198" i="11"/>
  <c r="N198" i="11" s="1"/>
  <c r="K198" i="11"/>
  <c r="M198" i="11" s="1"/>
  <c r="K205" i="11"/>
  <c r="M205" i="11" s="1"/>
  <c r="L205" i="11"/>
  <c r="N205" i="11" s="1"/>
  <c r="L162" i="11"/>
  <c r="N162" i="11" s="1"/>
  <c r="K162" i="11"/>
  <c r="M162" i="11" s="1"/>
  <c r="K137" i="11"/>
  <c r="M137" i="11" s="1"/>
  <c r="L137" i="11"/>
  <c r="N137" i="11" s="1"/>
  <c r="K52" i="11"/>
  <c r="M52" i="11" s="1"/>
  <c r="L52" i="11"/>
  <c r="N52" i="11" s="1"/>
  <c r="K77" i="11"/>
  <c r="M77" i="11" s="1"/>
  <c r="L77" i="11"/>
  <c r="N77" i="11" s="1"/>
  <c r="K155" i="11"/>
  <c r="M155" i="11" s="1"/>
  <c r="L155" i="11"/>
  <c r="N155" i="11" s="1"/>
  <c r="L168" i="11"/>
  <c r="N168" i="11" s="1"/>
  <c r="K168" i="11"/>
  <c r="M168" i="11" s="1"/>
  <c r="L122" i="11"/>
  <c r="N122" i="11" s="1"/>
  <c r="K122" i="11"/>
  <c r="M122" i="11" s="1"/>
  <c r="L48" i="11"/>
  <c r="N48" i="11" s="1"/>
  <c r="K48" i="11"/>
  <c r="M48" i="11" s="1"/>
  <c r="L161" i="11"/>
  <c r="N161" i="11" s="1"/>
  <c r="K161" i="11"/>
  <c r="M161" i="11" s="1"/>
  <c r="L150" i="11"/>
  <c r="N150" i="11" s="1"/>
  <c r="K150" i="11"/>
  <c r="M150" i="11" s="1"/>
  <c r="K108" i="11"/>
  <c r="M108" i="11" s="1"/>
  <c r="L108" i="11"/>
  <c r="N108" i="11" s="1"/>
  <c r="L192" i="11"/>
  <c r="N192" i="11" s="1"/>
  <c r="K192" i="11"/>
  <c r="M192" i="11" s="1"/>
  <c r="K204" i="11"/>
  <c r="M204" i="11" s="1"/>
  <c r="L204" i="11"/>
  <c r="N204" i="11" s="1"/>
  <c r="L148" i="11"/>
  <c r="N148" i="11" s="1"/>
  <c r="K148" i="11"/>
  <c r="M148" i="11" s="1"/>
  <c r="K93" i="11"/>
  <c r="M93" i="11" s="1"/>
  <c r="L93" i="11"/>
  <c r="N93" i="11" s="1"/>
  <c r="K88" i="11"/>
  <c r="M88" i="11" s="1"/>
  <c r="L88" i="11"/>
  <c r="N88" i="11" s="1"/>
  <c r="K190" i="11"/>
  <c r="M190" i="11" s="1"/>
  <c r="L190" i="11"/>
  <c r="N190" i="11" s="1"/>
  <c r="K73" i="11"/>
  <c r="M73" i="11" s="1"/>
  <c r="L73" i="11"/>
  <c r="N73" i="11" s="1"/>
  <c r="L171" i="11"/>
  <c r="N171" i="11" s="1"/>
  <c r="K171" i="11"/>
  <c r="M171" i="11" s="1"/>
  <c r="L95" i="11"/>
  <c r="N95" i="11" s="1"/>
  <c r="K95" i="11"/>
  <c r="M95" i="11" s="1"/>
  <c r="L203" i="11"/>
  <c r="N203" i="11" s="1"/>
  <c r="K203" i="11"/>
  <c r="M203" i="11" s="1"/>
  <c r="L104" i="11"/>
  <c r="N104" i="11" s="1"/>
  <c r="K104" i="11"/>
  <c r="M104" i="11" s="1"/>
  <c r="L166" i="11"/>
  <c r="N166" i="11" s="1"/>
  <c r="K166" i="11"/>
  <c r="M166" i="11" s="1"/>
  <c r="L105" i="11"/>
  <c r="N105" i="11" s="1"/>
  <c r="K105" i="11"/>
  <c r="M105" i="11" s="1"/>
  <c r="K164" i="11"/>
  <c r="M164" i="11" s="1"/>
  <c r="L164" i="11"/>
  <c r="N164" i="11" s="1"/>
  <c r="K142" i="11"/>
  <c r="M142" i="11" s="1"/>
  <c r="L142" i="11"/>
  <c r="N142" i="11" s="1"/>
  <c r="L111" i="11"/>
  <c r="N111" i="11" s="1"/>
  <c r="K111" i="11"/>
  <c r="M111" i="11" s="1"/>
  <c r="L91" i="11"/>
  <c r="N91" i="11" s="1"/>
  <c r="K91" i="11"/>
  <c r="M91" i="11" s="1"/>
  <c r="I44" i="11"/>
  <c r="J44" i="11"/>
  <c r="K200" i="11"/>
  <c r="M200" i="11" s="1"/>
  <c r="L200" i="11"/>
  <c r="N200" i="11" s="1"/>
  <c r="K144" i="11"/>
  <c r="M144" i="11" s="1"/>
  <c r="L144" i="11"/>
  <c r="N144" i="11" s="1"/>
  <c r="L175" i="11"/>
  <c r="N175" i="11" s="1"/>
  <c r="K175" i="11"/>
  <c r="M175" i="11" s="1"/>
  <c r="K70" i="11"/>
  <c r="M70" i="11" s="1"/>
  <c r="L70" i="11"/>
  <c r="N70" i="11" s="1"/>
  <c r="L127" i="11"/>
  <c r="N127" i="11" s="1"/>
  <c r="K127" i="11"/>
  <c r="M127" i="11" s="1"/>
  <c r="K147" i="11"/>
  <c r="M147" i="11" s="1"/>
  <c r="L147" i="11"/>
  <c r="N147" i="11" s="1"/>
  <c r="K170" i="11"/>
  <c r="M170" i="11" s="1"/>
  <c r="L170" i="11"/>
  <c r="N170" i="11" s="1"/>
  <c r="K94" i="11"/>
  <c r="M94" i="11" s="1"/>
  <c r="L94" i="11"/>
  <c r="N94" i="11" s="1"/>
  <c r="L79" i="11"/>
  <c r="N79" i="11" s="1"/>
  <c r="K79" i="11"/>
  <c r="M79" i="11" s="1"/>
  <c r="K61" i="11"/>
  <c r="M61" i="11" s="1"/>
  <c r="L61" i="11"/>
  <c r="N61" i="11" s="1"/>
  <c r="L145" i="11"/>
  <c r="N145" i="11" s="1"/>
  <c r="K145" i="11"/>
  <c r="M145" i="11" s="1"/>
  <c r="K110" i="11"/>
  <c r="M110" i="11" s="1"/>
  <c r="L110" i="11"/>
  <c r="N110" i="11" s="1"/>
  <c r="L67" i="11"/>
  <c r="N67" i="11" s="1"/>
  <c r="K67" i="11"/>
  <c r="M67" i="11" s="1"/>
  <c r="L180" i="11"/>
  <c r="N180" i="11" s="1"/>
  <c r="K180" i="11"/>
  <c r="M180" i="11" s="1"/>
  <c r="K139" i="11"/>
  <c r="M139" i="11" s="1"/>
  <c r="L139" i="11"/>
  <c r="N139" i="11" s="1"/>
  <c r="K120" i="11"/>
  <c r="M120" i="11" s="1"/>
  <c r="L120" i="11"/>
  <c r="N120" i="11" s="1"/>
  <c r="K86" i="11"/>
  <c r="M86" i="11" s="1"/>
  <c r="L86" i="11"/>
  <c r="N86" i="11" s="1"/>
  <c r="L113" i="11"/>
  <c r="N113" i="11" s="1"/>
  <c r="K113" i="11"/>
  <c r="M113" i="11" s="1"/>
  <c r="L65" i="11"/>
  <c r="N65" i="11" s="1"/>
  <c r="K65" i="11"/>
  <c r="M65" i="11" s="1"/>
  <c r="L143" i="11"/>
  <c r="N143" i="11" s="1"/>
  <c r="K143" i="11"/>
  <c r="M143" i="11" s="1"/>
  <c r="L185" i="11"/>
  <c r="N185" i="11" s="1"/>
  <c r="K185" i="11"/>
  <c r="M185" i="11" s="1"/>
  <c r="L134" i="11"/>
  <c r="N134" i="11" s="1"/>
  <c r="K134" i="11"/>
  <c r="M134" i="11" s="1"/>
  <c r="K46" i="11"/>
  <c r="M46" i="11" s="1"/>
  <c r="L46" i="11"/>
  <c r="N46" i="11" s="1"/>
  <c r="L106" i="11"/>
  <c r="N106" i="11" s="1"/>
  <c r="K106" i="11"/>
  <c r="M106" i="11" s="1"/>
  <c r="K158" i="11"/>
  <c r="M158" i="11" s="1"/>
  <c r="L158" i="11"/>
  <c r="N158" i="11" s="1"/>
  <c r="L36" i="11"/>
  <c r="N36" i="11" s="1"/>
  <c r="K36" i="11"/>
  <c r="M36" i="11" s="1"/>
  <c r="AF207" i="4"/>
  <c r="AK207" i="4"/>
  <c r="AI207" i="4"/>
  <c r="AJ207" i="4"/>
  <c r="AG207" i="4"/>
  <c r="AH207" i="4"/>
  <c r="Z223" i="4"/>
  <c r="AJ223" i="4"/>
  <c r="AH223" i="4"/>
  <c r="AI223" i="4"/>
  <c r="AG223" i="4"/>
  <c r="AF223" i="4"/>
  <c r="AK223" i="4"/>
  <c r="AM334" i="4"/>
  <c r="AS334" i="4" s="1"/>
  <c r="AN241" i="4"/>
  <c r="AT241" i="4" s="1"/>
  <c r="AL241" i="4"/>
  <c r="AR241" i="4" s="1"/>
  <c r="X278" i="4"/>
  <c r="Y278" i="4" s="1"/>
  <c r="X266" i="4"/>
  <c r="Z191" i="4"/>
  <c r="Y262" i="4"/>
  <c r="AG262" i="4" s="1"/>
  <c r="X236" i="4"/>
  <c r="Y236" i="4" s="1"/>
  <c r="Z290" i="4"/>
  <c r="AB290" i="4"/>
  <c r="AD290" i="4"/>
  <c r="AA290" i="4"/>
  <c r="AC290" i="4"/>
  <c r="AE290" i="4"/>
  <c r="AE255" i="4"/>
  <c r="AQ255" i="4" s="1"/>
  <c r="AW255" i="4" s="1"/>
  <c r="AD255" i="4"/>
  <c r="AA255" i="4"/>
  <c r="AC255" i="4"/>
  <c r="AO255" i="4" s="1"/>
  <c r="AU255" i="4" s="1"/>
  <c r="AB255" i="4"/>
  <c r="Z255" i="4"/>
  <c r="AL255" i="4" s="1"/>
  <c r="AR255" i="4" s="1"/>
  <c r="AK190" i="4"/>
  <c r="AQ190" i="4" s="1"/>
  <c r="AW190" i="4" s="1"/>
  <c r="AB190" i="4"/>
  <c r="AI190" i="4"/>
  <c r="AF344" i="4"/>
  <c r="AH344" i="4"/>
  <c r="AB344" i="4"/>
  <c r="AA344" i="4"/>
  <c r="AK344" i="4"/>
  <c r="AQ344" i="4" s="1"/>
  <c r="AW344" i="4" s="1"/>
  <c r="AD344" i="4"/>
  <c r="Z344" i="4"/>
  <c r="AJ344" i="4"/>
  <c r="AC344" i="4"/>
  <c r="AG344" i="4"/>
  <c r="AI344" i="4"/>
  <c r="AC356" i="4"/>
  <c r="AE356" i="4"/>
  <c r="AQ356" i="4" s="1"/>
  <c r="AW356" i="4" s="1"/>
  <c r="Z356" i="4"/>
  <c r="AB356" i="4"/>
  <c r="AD356" i="4"/>
  <c r="AA356" i="4"/>
  <c r="Z336" i="4"/>
  <c r="AI336" i="4"/>
  <c r="AA336" i="4"/>
  <c r="AH270" i="4"/>
  <c r="AB270" i="4"/>
  <c r="AE270" i="4"/>
  <c r="Z270" i="4"/>
  <c r="AD270" i="4"/>
  <c r="AA270" i="4"/>
  <c r="AC270" i="4"/>
  <c r="AB262" i="4"/>
  <c r="X348" i="4"/>
  <c r="Y348" i="4" s="1"/>
  <c r="AC223" i="4"/>
  <c r="AE223" i="4"/>
  <c r="AA223" i="4"/>
  <c r="AB223" i="4"/>
  <c r="AD223" i="4"/>
  <c r="AD352" i="4"/>
  <c r="AE352" i="4"/>
  <c r="AQ352" i="4" s="1"/>
  <c r="AW352" i="4" s="1"/>
  <c r="AJ352" i="4"/>
  <c r="AG352" i="4"/>
  <c r="AA352" i="4"/>
  <c r="AI352" i="4"/>
  <c r="Z352" i="4"/>
  <c r="AH352" i="4"/>
  <c r="AB352" i="4"/>
  <c r="AC352" i="4"/>
  <c r="AO352" i="4" s="1"/>
  <c r="AU352" i="4" s="1"/>
  <c r="AF352" i="4"/>
  <c r="AC190" i="4"/>
  <c r="AA190" i="4"/>
  <c r="Z190" i="4"/>
  <c r="AJ190" i="4"/>
  <c r="AB358" i="4"/>
  <c r="AH358" i="4"/>
  <c r="AI358" i="4"/>
  <c r="AQ369" i="4"/>
  <c r="AW369" i="4" s="1"/>
  <c r="X340" i="4"/>
  <c r="Y340" i="4" s="1"/>
  <c r="X326" i="4"/>
  <c r="Y326" i="4" s="1"/>
  <c r="Z322" i="4"/>
  <c r="AB322" i="4"/>
  <c r="AD322" i="4"/>
  <c r="AA322" i="4"/>
  <c r="AC322" i="4"/>
  <c r="AO322" i="4" s="1"/>
  <c r="AU322" i="4" s="1"/>
  <c r="AE322" i="4"/>
  <c r="Z258" i="4"/>
  <c r="AL258" i="4" s="1"/>
  <c r="AR258" i="4" s="1"/>
  <c r="AB258" i="4"/>
  <c r="AD258" i="4"/>
  <c r="AP258" i="4" s="1"/>
  <c r="AV258" i="4" s="1"/>
  <c r="AA258" i="4"/>
  <c r="AC258" i="4"/>
  <c r="AE258" i="4"/>
  <c r="X306" i="4"/>
  <c r="Y306" i="4" s="1"/>
  <c r="AD190" i="4"/>
  <c r="AP190" i="4" s="1"/>
  <c r="AV190" i="4" s="1"/>
  <c r="AG190" i="4"/>
  <c r="AC250" i="4"/>
  <c r="Z250" i="4"/>
  <c r="AE250" i="4"/>
  <c r="AQ250" i="4" s="1"/>
  <c r="AD250" i="4"/>
  <c r="AB250" i="4"/>
  <c r="AN250" i="4" s="1"/>
  <c r="AT250" i="4" s="1"/>
  <c r="AA250" i="4"/>
  <c r="AW250" i="4"/>
  <c r="X298" i="4"/>
  <c r="Y298" i="4" s="1"/>
  <c r="AJ228" i="4"/>
  <c r="AC228" i="4"/>
  <c r="Z228" i="4"/>
  <c r="AG228" i="4"/>
  <c r="AH228" i="4"/>
  <c r="AK228" i="4"/>
  <c r="AB228" i="4"/>
  <c r="AA228" i="4"/>
  <c r="AM228" i="4" s="1"/>
  <c r="AF228" i="4"/>
  <c r="AE228" i="4"/>
  <c r="AQ228" i="4" s="1"/>
  <c r="AI228" i="4"/>
  <c r="AS228" i="4"/>
  <c r="AD228" i="4"/>
  <c r="AW228" i="4"/>
  <c r="AJ338" i="4"/>
  <c r="AD338" i="4"/>
  <c r="AI338" i="4"/>
  <c r="AB338" i="4"/>
  <c r="AC338" i="4"/>
  <c r="AG338" i="4"/>
  <c r="AE338" i="4"/>
  <c r="AK338" i="4"/>
  <c r="AA338" i="4"/>
  <c r="AF338" i="4"/>
  <c r="Z338" i="4"/>
  <c r="AH338" i="4"/>
  <c r="X294" i="4"/>
  <c r="Y294" i="4" s="1"/>
  <c r="X274" i="4"/>
  <c r="Y274" i="4" s="1"/>
  <c r="AA274" i="4" s="1"/>
  <c r="AF190" i="4"/>
  <c r="AH190" i="4"/>
  <c r="AC207" i="4"/>
  <c r="AD207" i="4"/>
  <c r="AE207" i="4"/>
  <c r="Z207" i="4"/>
  <c r="AA207" i="4"/>
  <c r="AB207" i="4"/>
  <c r="X448" i="4"/>
  <c r="Y448" i="4" s="1"/>
  <c r="X480" i="4"/>
  <c r="X532" i="4"/>
  <c r="X506" i="4"/>
  <c r="X408" i="4"/>
  <c r="Y408" i="4" s="1"/>
  <c r="X410" i="4"/>
  <c r="Y410" i="4" s="1"/>
  <c r="X442" i="4"/>
  <c r="X436" i="4"/>
  <c r="Y436" i="4" s="1"/>
  <c r="X512" i="4"/>
  <c r="Y512" i="4" s="1"/>
  <c r="X460" i="4"/>
  <c r="Y460" i="4" s="1"/>
  <c r="X462" i="4"/>
  <c r="Y462" i="4" s="1"/>
  <c r="X432" i="4"/>
  <c r="Y432" i="4" s="1"/>
  <c r="X554" i="4"/>
  <c r="Y554" i="4" s="1"/>
  <c r="X494" i="4"/>
  <c r="Y494" i="4" s="1"/>
  <c r="X468" i="4"/>
  <c r="Y468" i="4" s="1"/>
  <c r="X486" i="4"/>
  <c r="X446" i="4"/>
  <c r="Y446" i="4" s="1"/>
  <c r="X530" i="4"/>
  <c r="AO241" i="4"/>
  <c r="AU241" i="4" s="1"/>
  <c r="V524" i="4"/>
  <c r="U524" i="4"/>
  <c r="X464" i="4"/>
  <c r="V520" i="4"/>
  <c r="U520" i="4"/>
  <c r="U444" i="4"/>
  <c r="V444" i="4"/>
  <c r="U510" i="4"/>
  <c r="V510" i="4"/>
  <c r="U518" i="4"/>
  <c r="V518" i="4"/>
  <c r="X544" i="4"/>
  <c r="Y544" i="4" s="1"/>
  <c r="V450" i="4"/>
  <c r="U450" i="4"/>
  <c r="V474" i="4"/>
  <c r="U474" i="4"/>
  <c r="V498" i="4"/>
  <c r="U498" i="4"/>
  <c r="V522" i="4"/>
  <c r="U522" i="4"/>
  <c r="U438" i="4"/>
  <c r="V438" i="4"/>
  <c r="AP467" i="4"/>
  <c r="AV467" i="4" s="1"/>
  <c r="X502" i="4"/>
  <c r="Y502" i="4" s="1"/>
  <c r="AM241" i="4"/>
  <c r="AS241" i="4" s="1"/>
  <c r="AP241" i="4"/>
  <c r="AV241" i="4" s="1"/>
  <c r="W546" i="4"/>
  <c r="V482" i="4"/>
  <c r="U482" i="4"/>
  <c r="W552" i="4"/>
  <c r="V516" i="4"/>
  <c r="U516" i="4"/>
  <c r="AN377" i="4"/>
  <c r="AT377" i="4" s="1"/>
  <c r="X381" i="4"/>
  <c r="Y381" i="4" s="1"/>
  <c r="W508" i="4"/>
  <c r="V548" i="4"/>
  <c r="U548" i="4"/>
  <c r="W536" i="4"/>
  <c r="U496" i="4"/>
  <c r="V496" i="4"/>
  <c r="U470" i="4"/>
  <c r="V470" i="4"/>
  <c r="U478" i="4"/>
  <c r="V478" i="4"/>
  <c r="U404" i="4"/>
  <c r="V404" i="4"/>
  <c r="U454" i="4"/>
  <c r="V454" i="4"/>
  <c r="AQ467" i="4"/>
  <c r="AW467" i="4" s="1"/>
  <c r="U476" i="4"/>
  <c r="V476" i="4"/>
  <c r="V456" i="4"/>
  <c r="U456" i="4"/>
  <c r="V504" i="4"/>
  <c r="U504" i="4"/>
  <c r="W538" i="4"/>
  <c r="V440" i="4"/>
  <c r="U440" i="4"/>
  <c r="V542" i="4"/>
  <c r="U542" i="4"/>
  <c r="V488" i="4"/>
  <c r="U488" i="4"/>
  <c r="V514" i="4"/>
  <c r="U514" i="4"/>
  <c r="U484" i="4"/>
  <c r="V484" i="4"/>
  <c r="W434" i="4"/>
  <c r="X545" i="4"/>
  <c r="Y545" i="4" s="1"/>
  <c r="U528" i="4"/>
  <c r="V528" i="4"/>
  <c r="V424" i="4"/>
  <c r="U424" i="4"/>
  <c r="W534" i="4"/>
  <c r="U500" i="4"/>
  <c r="V500" i="4"/>
  <c r="W526" i="4"/>
  <c r="U452" i="4"/>
  <c r="V452" i="4"/>
  <c r="AB553" i="4"/>
  <c r="AE553" i="4"/>
  <c r="AD553" i="4"/>
  <c r="AJ553" i="4"/>
  <c r="AC553" i="4"/>
  <c r="AI553" i="4"/>
  <c r="Z553" i="4"/>
  <c r="AF553" i="4"/>
  <c r="AG553" i="4"/>
  <c r="AA553" i="4"/>
  <c r="AH553" i="4"/>
  <c r="AK553" i="4"/>
  <c r="X458" i="4"/>
  <c r="Y458" i="4" s="1"/>
  <c r="L24" i="11"/>
  <c r="N24" i="11" s="1"/>
  <c r="K24" i="11"/>
  <c r="M24" i="11" s="1"/>
  <c r="L20" i="11"/>
  <c r="N20" i="11" s="1"/>
  <c r="K20" i="11"/>
  <c r="M20" i="11" s="1"/>
  <c r="L19" i="11"/>
  <c r="N19" i="11" s="1"/>
  <c r="K19" i="11"/>
  <c r="M19" i="11" s="1"/>
  <c r="L18" i="11"/>
  <c r="N18" i="11" s="1"/>
  <c r="K18" i="11"/>
  <c r="M18" i="11" s="1"/>
  <c r="L17" i="11"/>
  <c r="N17" i="11" s="1"/>
  <c r="K17" i="11"/>
  <c r="M17" i="11" s="1"/>
  <c r="L16" i="11"/>
  <c r="N16" i="11" s="1"/>
  <c r="K16" i="11"/>
  <c r="M16" i="11" s="1"/>
  <c r="L15" i="11"/>
  <c r="N15" i="11" s="1"/>
  <c r="K15" i="11"/>
  <c r="M15" i="11" s="1"/>
  <c r="L13" i="11"/>
  <c r="N13" i="11" s="1"/>
  <c r="K13" i="11"/>
  <c r="M13" i="11" s="1"/>
  <c r="L14" i="11"/>
  <c r="N14" i="11" s="1"/>
  <c r="K14" i="11"/>
  <c r="M14" i="11" s="1"/>
  <c r="L12" i="11"/>
  <c r="N12" i="11" s="1"/>
  <c r="K12" i="11"/>
  <c r="M12" i="11" s="1"/>
  <c r="L10" i="11"/>
  <c r="N10" i="11" s="1"/>
  <c r="K10" i="11"/>
  <c r="M10" i="11" s="1"/>
  <c r="L9" i="11"/>
  <c r="N9" i="11" s="1"/>
  <c r="K9" i="11"/>
  <c r="M9" i="11" s="1"/>
  <c r="L8" i="11"/>
  <c r="N8" i="11" s="1"/>
  <c r="K8" i="11"/>
  <c r="M8" i="11" s="1"/>
  <c r="L7" i="11"/>
  <c r="N7" i="11" s="1"/>
  <c r="K7" i="11"/>
  <c r="M7" i="11" s="1"/>
  <c r="L6" i="11"/>
  <c r="N6" i="11" s="1"/>
  <c r="K6" i="11"/>
  <c r="M6" i="11" s="1"/>
  <c r="L5" i="11"/>
  <c r="N5" i="11" s="1"/>
  <c r="K5" i="11"/>
  <c r="M5" i="11" s="1"/>
  <c r="L4" i="11"/>
  <c r="N4" i="11" s="1"/>
  <c r="K4" i="11"/>
  <c r="M4" i="11" s="1"/>
  <c r="L3" i="11"/>
  <c r="N3" i="11" s="1"/>
  <c r="K3" i="11"/>
  <c r="M3" i="11" s="1"/>
  <c r="L2" i="11"/>
  <c r="N2" i="11" s="1"/>
  <c r="I3" i="8" s="1"/>
  <c r="K2" i="11"/>
  <c r="M2" i="11" s="1"/>
  <c r="H3" i="8" s="1"/>
  <c r="Z728" i="4" l="1"/>
  <c r="I657" i="3"/>
  <c r="I666" i="3"/>
  <c r="I675" i="3"/>
  <c r="I661" i="3"/>
  <c r="I673" i="3"/>
  <c r="I683" i="3"/>
  <c r="I668" i="3"/>
  <c r="I677" i="3"/>
  <c r="I676" i="3"/>
  <c r="I656" i="3"/>
  <c r="I681" i="3"/>
  <c r="I691" i="3"/>
  <c r="H681" i="3"/>
  <c r="F681" i="3"/>
  <c r="H673" i="3"/>
  <c r="F673" i="3"/>
  <c r="H664" i="3"/>
  <c r="F664" i="3"/>
  <c r="X679" i="4"/>
  <c r="Y679" i="4" s="1"/>
  <c r="AD679" i="4" s="1"/>
  <c r="AD612" i="4"/>
  <c r="AH612" i="4"/>
  <c r="AA612" i="4"/>
  <c r="AE612" i="4"/>
  <c r="AB612" i="4"/>
  <c r="W633" i="4"/>
  <c r="X579" i="4"/>
  <c r="Y579" i="4" s="1"/>
  <c r="AC579" i="4" s="1"/>
  <c r="X631" i="4"/>
  <c r="Y631" i="4"/>
  <c r="Z631" i="4" s="1"/>
  <c r="Y613" i="4"/>
  <c r="AB613" i="4" s="1"/>
  <c r="AI613" i="4"/>
  <c r="AM671" i="4"/>
  <c r="AS671" i="4" s="1"/>
  <c r="AC728" i="4"/>
  <c r="AK823" i="4"/>
  <c r="AG661" i="4"/>
  <c r="AB661" i="4"/>
  <c r="AN661" i="4" s="1"/>
  <c r="AT661" i="4" s="1"/>
  <c r="AI661" i="4"/>
  <c r="AH661" i="4"/>
  <c r="AD661" i="4"/>
  <c r="Z661" i="4"/>
  <c r="AK661" i="4"/>
  <c r="AE661" i="4"/>
  <c r="AC661" i="4"/>
  <c r="AF661" i="4"/>
  <c r="AA661" i="4"/>
  <c r="AJ661" i="4"/>
  <c r="AJ669" i="4"/>
  <c r="AA669" i="4"/>
  <c r="AI669" i="4"/>
  <c r="AA728" i="4"/>
  <c r="AN704" i="4"/>
  <c r="AT704" i="4" s="1"/>
  <c r="AM781" i="4"/>
  <c r="AS781" i="4" s="1"/>
  <c r="AP805" i="4"/>
  <c r="AV805" i="4" s="1"/>
  <c r="AH823" i="4"/>
  <c r="AL709" i="4"/>
  <c r="AR709" i="4" s="1"/>
  <c r="AB660" i="4"/>
  <c r="AA660" i="4"/>
  <c r="AF660" i="4"/>
  <c r="AH660" i="4"/>
  <c r="AI835" i="4"/>
  <c r="AH835" i="4"/>
  <c r="AN765" i="4"/>
  <c r="AT765" i="4" s="1"/>
  <c r="AN789" i="4"/>
  <c r="AT789" i="4" s="1"/>
  <c r="AM821" i="4"/>
  <c r="AS821" i="4" s="1"/>
  <c r="Y793" i="4"/>
  <c r="AM727" i="4"/>
  <c r="AS727" i="4" s="1"/>
  <c r="AI823" i="4"/>
  <c r="AO709" i="4"/>
  <c r="AU709" i="4" s="1"/>
  <c r="Z660" i="4"/>
  <c r="AO776" i="4"/>
  <c r="AU776" i="4" s="1"/>
  <c r="AQ671" i="4"/>
  <c r="AW671" i="4" s="1"/>
  <c r="AO694" i="4"/>
  <c r="AU694" i="4" s="1"/>
  <c r="AG660" i="4"/>
  <c r="AK660" i="4"/>
  <c r="AQ660" i="4" s="1"/>
  <c r="AW660" i="4" s="1"/>
  <c r="AA835" i="4"/>
  <c r="AM835" i="4" s="1"/>
  <c r="AS835" i="4" s="1"/>
  <c r="Z669" i="4"/>
  <c r="AB669" i="4"/>
  <c r="AE669" i="4"/>
  <c r="AL704" i="4"/>
  <c r="AR704" i="4" s="1"/>
  <c r="AN757" i="4"/>
  <c r="AT757" i="4" s="1"/>
  <c r="AM757" i="4"/>
  <c r="AS757" i="4" s="1"/>
  <c r="AM805" i="4"/>
  <c r="AS805" i="4" s="1"/>
  <c r="AG823" i="4"/>
  <c r="AC660" i="4"/>
  <c r="AO660" i="4" s="1"/>
  <c r="AU660" i="4" s="1"/>
  <c r="AP694" i="4"/>
  <c r="AV694" i="4" s="1"/>
  <c r="AI660" i="4"/>
  <c r="AJ612" i="4"/>
  <c r="AI612" i="4"/>
  <c r="AC612" i="4"/>
  <c r="AG612" i="4"/>
  <c r="Z612" i="4"/>
  <c r="AF612" i="4"/>
  <c r="Y641" i="4"/>
  <c r="AF641" i="4" s="1"/>
  <c r="AG582" i="4"/>
  <c r="AH582" i="4"/>
  <c r="AJ582" i="4"/>
  <c r="AI582" i="4"/>
  <c r="AF582" i="4"/>
  <c r="AK582" i="4"/>
  <c r="AN547" i="4"/>
  <c r="AT547" i="4" s="1"/>
  <c r="AP413" i="4"/>
  <c r="AV413" i="4" s="1"/>
  <c r="AN479" i="4"/>
  <c r="AT479" i="4" s="1"/>
  <c r="AJ904" i="4"/>
  <c r="AJ880" i="4"/>
  <c r="Y962" i="4"/>
  <c r="X962" i="4"/>
  <c r="AF413" i="4"/>
  <c r="AL413" i="4" s="1"/>
  <c r="AR413" i="4" s="1"/>
  <c r="AF625" i="4"/>
  <c r="W758" i="4"/>
  <c r="W746" i="4"/>
  <c r="AI625" i="4"/>
  <c r="W114" i="4"/>
  <c r="W130" i="4"/>
  <c r="W820" i="4"/>
  <c r="AJ625" i="4"/>
  <c r="AD625" i="4"/>
  <c r="U906" i="4"/>
  <c r="V906" i="4"/>
  <c r="V909" i="4"/>
  <c r="W909" i="4" s="1"/>
  <c r="U909" i="4"/>
  <c r="W143" i="4"/>
  <c r="AG625" i="4"/>
  <c r="AH625" i="4"/>
  <c r="W122" i="4"/>
  <c r="W137" i="4"/>
  <c r="X877" i="4"/>
  <c r="Y877" i="4"/>
  <c r="V930" i="4"/>
  <c r="W930" i="4" s="1"/>
  <c r="Z625" i="4"/>
  <c r="V914" i="4"/>
  <c r="W914" i="4" s="1"/>
  <c r="E350" i="4"/>
  <c r="I350" i="4" s="1"/>
  <c r="D350" i="4"/>
  <c r="H350" i="4" s="1"/>
  <c r="G350" i="4"/>
  <c r="V936" i="4"/>
  <c r="U936" i="4"/>
  <c r="W146" i="4"/>
  <c r="W785" i="4"/>
  <c r="Y903" i="4"/>
  <c r="X903" i="4"/>
  <c r="AJ163" i="4"/>
  <c r="AK163" i="4"/>
  <c r="AI163" i="4"/>
  <c r="AF163" i="4"/>
  <c r="AG163" i="4"/>
  <c r="AH163" i="4"/>
  <c r="AH36" i="4"/>
  <c r="AF36" i="4"/>
  <c r="AK36" i="4"/>
  <c r="AJ36" i="4"/>
  <c r="AI36" i="4"/>
  <c r="AG36" i="4"/>
  <c r="AJ115" i="4"/>
  <c r="AG115" i="4"/>
  <c r="AH115" i="4"/>
  <c r="AK115" i="4"/>
  <c r="AI115" i="4"/>
  <c r="AF115" i="4"/>
  <c r="AG171" i="4"/>
  <c r="AJ171" i="4"/>
  <c r="AH171" i="4"/>
  <c r="AI171" i="4"/>
  <c r="AF171" i="4"/>
  <c r="AK171" i="4"/>
  <c r="W815" i="4"/>
  <c r="W895" i="4"/>
  <c r="AN948" i="4"/>
  <c r="AE625" i="4"/>
  <c r="AC625" i="4"/>
  <c r="AK625" i="4"/>
  <c r="W42" i="4"/>
  <c r="AA601" i="4"/>
  <c r="W859" i="4"/>
  <c r="W763" i="4"/>
  <c r="W578" i="4"/>
  <c r="X578" i="4" s="1"/>
  <c r="W674" i="4"/>
  <c r="X674" i="4" s="1"/>
  <c r="AN612" i="4"/>
  <c r="AT612" i="4" s="1"/>
  <c r="AQ612" i="4"/>
  <c r="AW612" i="4" s="1"/>
  <c r="AM612" i="4"/>
  <c r="AS612" i="4" s="1"/>
  <c r="AA562" i="4"/>
  <c r="Y882" i="4"/>
  <c r="X882" i="4"/>
  <c r="AF358" i="4"/>
  <c r="Z358" i="4"/>
  <c r="AG333" i="4"/>
  <c r="AC333" i="4"/>
  <c r="AB333" i="4"/>
  <c r="AJ308" i="4"/>
  <c r="AP398" i="4"/>
  <c r="AV398" i="4" s="1"/>
  <c r="AC226" i="4"/>
  <c r="AL805" i="4"/>
  <c r="AR805" i="4" s="1"/>
  <c r="AO805" i="4"/>
  <c r="AU805" i="4" s="1"/>
  <c r="W78" i="4"/>
  <c r="W86" i="4"/>
  <c r="W584" i="4"/>
  <c r="W990" i="4"/>
  <c r="AQ648" i="4"/>
  <c r="AW648" i="4" s="1"/>
  <c r="X993" i="4"/>
  <c r="Y993" i="4"/>
  <c r="AF333" i="4"/>
  <c r="AK333" i="4"/>
  <c r="AE333" i="4"/>
  <c r="AO789" i="4"/>
  <c r="AU789" i="4" s="1"/>
  <c r="AP821" i="4"/>
  <c r="AV821" i="4" s="1"/>
  <c r="W37" i="4"/>
  <c r="W816" i="4"/>
  <c r="W111" i="4"/>
  <c r="W119" i="4"/>
  <c r="W149" i="4"/>
  <c r="W46" i="4"/>
  <c r="W1001" i="4"/>
  <c r="AK617" i="4"/>
  <c r="AQ617" i="4" s="1"/>
  <c r="AW617" i="4" s="1"/>
  <c r="U966" i="4"/>
  <c r="V966" i="4"/>
  <c r="W966" i="4" s="1"/>
  <c r="AJ358" i="4"/>
  <c r="AD333" i="4"/>
  <c r="AP333" i="4" s="1"/>
  <c r="AV333" i="4" s="1"/>
  <c r="AJ333" i="4"/>
  <c r="AB226" i="4"/>
  <c r="AQ805" i="4"/>
  <c r="AW805" i="4" s="1"/>
  <c r="W105" i="4"/>
  <c r="AI973" i="4"/>
  <c r="W21" i="4"/>
  <c r="W87" i="4"/>
  <c r="W141" i="4"/>
  <c r="W173" i="4"/>
  <c r="W967" i="4"/>
  <c r="W753" i="4"/>
  <c r="AF245" i="4"/>
  <c r="AL245" i="4" s="1"/>
  <c r="AR245" i="4" s="1"/>
  <c r="AA245" i="4"/>
  <c r="AM245" i="4" s="1"/>
  <c r="AS245" i="4" s="1"/>
  <c r="AB245" i="4"/>
  <c r="AN245" i="4" s="1"/>
  <c r="AT245" i="4" s="1"/>
  <c r="AK641" i="4"/>
  <c r="AI641" i="4"/>
  <c r="Y412" i="4"/>
  <c r="AB412" i="4" s="1"/>
  <c r="X664" i="4"/>
  <c r="Y664" i="4" s="1"/>
  <c r="X234" i="4"/>
  <c r="Y234" i="4" s="1"/>
  <c r="Y507" i="4"/>
  <c r="AE507" i="4" s="1"/>
  <c r="AC260" i="4"/>
  <c r="AA260" i="4"/>
  <c r="AB260" i="4"/>
  <c r="Y485" i="4"/>
  <c r="AG485" i="4" s="1"/>
  <c r="Y469" i="4"/>
  <c r="AD469" i="4" s="1"/>
  <c r="X491" i="4"/>
  <c r="Y491" i="4"/>
  <c r="AJ667" i="4"/>
  <c r="AC667" i="4"/>
  <c r="AH641" i="4"/>
  <c r="Y455" i="4"/>
  <c r="AG455" i="4" s="1"/>
  <c r="AD276" i="4"/>
  <c r="AF276" i="4"/>
  <c r="AK412" i="4"/>
  <c r="AF412" i="4"/>
  <c r="Y217" i="4"/>
  <c r="AH217" i="4" s="1"/>
  <c r="X357" i="4"/>
  <c r="Y357" i="4" s="1"/>
  <c r="AA253" i="4"/>
  <c r="AH253" i="4"/>
  <c r="AC253" i="4"/>
  <c r="AM591" i="4"/>
  <c r="AS591" i="4" s="1"/>
  <c r="E652" i="4"/>
  <c r="I652" i="4" s="1"/>
  <c r="D652" i="4"/>
  <c r="H652" i="4" s="1"/>
  <c r="G652" i="4"/>
  <c r="Y365" i="4"/>
  <c r="AC365" i="4" s="1"/>
  <c r="Y674" i="4"/>
  <c r="AA674" i="4" s="1"/>
  <c r="Z562" i="4"/>
  <c r="AE562" i="4"/>
  <c r="AC562" i="4"/>
  <c r="AG562" i="4"/>
  <c r="AB562" i="4"/>
  <c r="AF562" i="4"/>
  <c r="AK562" i="4"/>
  <c r="AJ562" i="4"/>
  <c r="AN599" i="4"/>
  <c r="AT599" i="4" s="1"/>
  <c r="Y597" i="4"/>
  <c r="AD597" i="4" s="1"/>
  <c r="AN207" i="4"/>
  <c r="AT207" i="4" s="1"/>
  <c r="AE412" i="4"/>
  <c r="AE336" i="4"/>
  <c r="AD336" i="4"/>
  <c r="AH336" i="4"/>
  <c r="AC191" i="4"/>
  <c r="AF191" i="4"/>
  <c r="AK191" i="4"/>
  <c r="AA507" i="4"/>
  <c r="AH562" i="4"/>
  <c r="Y422" i="4"/>
  <c r="AA422" i="4" s="1"/>
  <c r="X657" i="4"/>
  <c r="Y657" i="4" s="1"/>
  <c r="AP322" i="4"/>
  <c r="AV322" i="4" s="1"/>
  <c r="AP255" i="4"/>
  <c r="AV255" i="4" s="1"/>
  <c r="AM400" i="4"/>
  <c r="AS400" i="4" s="1"/>
  <c r="AE441" i="4"/>
  <c r="AJ441" i="4"/>
  <c r="AB441" i="4"/>
  <c r="AN398" i="4"/>
  <c r="AT398" i="4" s="1"/>
  <c r="AJ531" i="4"/>
  <c r="AB531" i="4"/>
  <c r="AE531" i="4"/>
  <c r="D648" i="4"/>
  <c r="H648" i="4" s="1"/>
  <c r="AM543" i="4"/>
  <c r="AS543" i="4" s="1"/>
  <c r="AO661" i="4"/>
  <c r="AU661" i="4" s="1"/>
  <c r="AM660" i="4"/>
  <c r="AS660" i="4" s="1"/>
  <c r="AO687" i="4"/>
  <c r="AU687" i="4" s="1"/>
  <c r="W533" i="4"/>
  <c r="AC601" i="4"/>
  <c r="AA643" i="4"/>
  <c r="AC655" i="4"/>
  <c r="W314" i="4"/>
  <c r="X314" i="4" s="1"/>
  <c r="Y314" i="4" s="1"/>
  <c r="AD314" i="4" s="1"/>
  <c r="AG617" i="4"/>
  <c r="AM617" i="4" s="1"/>
  <c r="AS617" i="4" s="1"/>
  <c r="X247" i="4"/>
  <c r="Y247" i="4" s="1"/>
  <c r="AB247" i="4" s="1"/>
  <c r="AN356" i="4"/>
  <c r="AT356" i="4" s="1"/>
  <c r="W355" i="4"/>
  <c r="X355" i="4" s="1"/>
  <c r="AP400" i="4"/>
  <c r="AV400" i="4" s="1"/>
  <c r="AH441" i="4"/>
  <c r="AA441" i="4"/>
  <c r="Z441" i="4"/>
  <c r="AL433" i="4"/>
  <c r="AR433" i="4" s="1"/>
  <c r="AQ398" i="4"/>
  <c r="AW398" i="4" s="1"/>
  <c r="AM409" i="4"/>
  <c r="AS409" i="4" s="1"/>
  <c r="AO467" i="4"/>
  <c r="AU467" i="4" s="1"/>
  <c r="AG531" i="4"/>
  <c r="Z531" i="4"/>
  <c r="AC531" i="4"/>
  <c r="AO531" i="4" s="1"/>
  <c r="AU531" i="4" s="1"/>
  <c r="AQ537" i="4"/>
  <c r="AW537" i="4" s="1"/>
  <c r="AQ585" i="4"/>
  <c r="AW585" i="4" s="1"/>
  <c r="AO591" i="4"/>
  <c r="AU591" i="4" s="1"/>
  <c r="AN617" i="4"/>
  <c r="AT617" i="4" s="1"/>
  <c r="W411" i="4"/>
  <c r="X411" i="4" s="1"/>
  <c r="AD334" i="4"/>
  <c r="AP334" i="4" s="1"/>
  <c r="AV334" i="4" s="1"/>
  <c r="AP648" i="4"/>
  <c r="AV648" i="4" s="1"/>
  <c r="X379" i="4"/>
  <c r="Y379" i="4" s="1"/>
  <c r="Z379" i="4" s="1"/>
  <c r="AC245" i="4"/>
  <c r="AO245" i="4" s="1"/>
  <c r="AU245" i="4" s="1"/>
  <c r="AD245" i="4"/>
  <c r="AP245" i="4" s="1"/>
  <c r="AV245" i="4" s="1"/>
  <c r="W590" i="4"/>
  <c r="W685" i="4"/>
  <c r="AD562" i="4"/>
  <c r="X703" i="4"/>
  <c r="Y703" i="4"/>
  <c r="X829" i="4"/>
  <c r="Y829" i="4" s="1"/>
  <c r="W846" i="4"/>
  <c r="AF845" i="4"/>
  <c r="AL845" i="4" s="1"/>
  <c r="AR845" i="4" s="1"/>
  <c r="V869" i="4"/>
  <c r="W869" i="4" s="1"/>
  <c r="X869" i="4" s="1"/>
  <c r="Y869" i="4" s="1"/>
  <c r="AH869" i="4" s="1"/>
  <c r="AK845" i="4"/>
  <c r="AQ845" i="4" s="1"/>
  <c r="AW845" i="4" s="1"/>
  <c r="AJ845" i="4"/>
  <c r="AP845" i="4" s="1"/>
  <c r="AV845" i="4" s="1"/>
  <c r="AI845" i="4"/>
  <c r="AO845" i="4" s="1"/>
  <c r="AU845" i="4" s="1"/>
  <c r="AH797" i="4"/>
  <c r="AB797" i="4"/>
  <c r="AI797" i="4"/>
  <c r="AK797" i="4"/>
  <c r="AG797" i="4"/>
  <c r="AJ797" i="4"/>
  <c r="AC797" i="4"/>
  <c r="AE797" i="4"/>
  <c r="AA797" i="4"/>
  <c r="AD797" i="4"/>
  <c r="Z797" i="4"/>
  <c r="AF797" i="4"/>
  <c r="W807" i="4"/>
  <c r="X807" i="4" s="1"/>
  <c r="X719" i="4"/>
  <c r="Y719" i="4" s="1"/>
  <c r="Z719" i="4" s="1"/>
  <c r="W734" i="4"/>
  <c r="X734" i="4" s="1"/>
  <c r="AJ844" i="4"/>
  <c r="AH844" i="4"/>
  <c r="AF844" i="4"/>
  <c r="AK844" i="4"/>
  <c r="AG844" i="4"/>
  <c r="AI844" i="4"/>
  <c r="AJ869" i="4"/>
  <c r="AI869" i="4"/>
  <c r="AG869" i="4"/>
  <c r="W729" i="4"/>
  <c r="W791" i="4"/>
  <c r="X791" i="4" s="1"/>
  <c r="AL732" i="4"/>
  <c r="AR732" i="4" s="1"/>
  <c r="AM691" i="4"/>
  <c r="AS691" i="4" s="1"/>
  <c r="Y857" i="4"/>
  <c r="W702" i="4"/>
  <c r="X702" i="4" s="1"/>
  <c r="Y702" i="4" s="1"/>
  <c r="W708" i="4"/>
  <c r="Y861" i="4"/>
  <c r="W837" i="4"/>
  <c r="X837" i="4" s="1"/>
  <c r="U852" i="4"/>
  <c r="V852" i="4"/>
  <c r="X853" i="4"/>
  <c r="Y848" i="4"/>
  <c r="AJ848" i="4" s="1"/>
  <c r="W843" i="4"/>
  <c r="W775" i="4"/>
  <c r="X775" i="4" s="1"/>
  <c r="W840" i="4"/>
  <c r="AF835" i="4"/>
  <c r="AH854" i="4"/>
  <c r="AN854" i="4" s="1"/>
  <c r="AT854" i="4" s="1"/>
  <c r="AG854" i="4"/>
  <c r="AM854" i="4" s="1"/>
  <c r="AS854" i="4" s="1"/>
  <c r="AK854" i="4"/>
  <c r="AQ854" i="4" s="1"/>
  <c r="AW854" i="4" s="1"/>
  <c r="AJ854" i="4"/>
  <c r="AP854" i="4" s="1"/>
  <c r="AV854" i="4" s="1"/>
  <c r="AI854" i="4"/>
  <c r="AO854" i="4" s="1"/>
  <c r="AU854" i="4" s="1"/>
  <c r="AF854" i="4"/>
  <c r="AL854" i="4" s="1"/>
  <c r="AR854" i="4" s="1"/>
  <c r="AB663" i="4"/>
  <c r="AE667" i="4"/>
  <c r="AB655" i="4"/>
  <c r="W678" i="4"/>
  <c r="AD663" i="4"/>
  <c r="AA667" i="4"/>
  <c r="AE655" i="4"/>
  <c r="AP652" i="4"/>
  <c r="AV652" i="4" s="1"/>
  <c r="AA655" i="4"/>
  <c r="Z655" i="4"/>
  <c r="W682" i="4"/>
  <c r="X682" i="4" s="1"/>
  <c r="Y682" i="4" s="1"/>
  <c r="W684" i="4"/>
  <c r="X684" i="4" s="1"/>
  <c r="Y684" i="4" s="1"/>
  <c r="AA663" i="4"/>
  <c r="AC521" i="4"/>
  <c r="AI521" i="4"/>
  <c r="AK521" i="4"/>
  <c r="AG521" i="4"/>
  <c r="AH521" i="4"/>
  <c r="AF521" i="4"/>
  <c r="AJ521" i="4"/>
  <c r="AJ557" i="4"/>
  <c r="AI557" i="4"/>
  <c r="AG557" i="4"/>
  <c r="AK557" i="4"/>
  <c r="AF557" i="4"/>
  <c r="AH557" i="4"/>
  <c r="AH513" i="4"/>
  <c r="AC513" i="4"/>
  <c r="AI513" i="4"/>
  <c r="AO617" i="4"/>
  <c r="AU617" i="4" s="1"/>
  <c r="AM413" i="4"/>
  <c r="AS413" i="4" s="1"/>
  <c r="AQ423" i="4"/>
  <c r="AW423" i="4" s="1"/>
  <c r="AQ453" i="4"/>
  <c r="AW453" i="4" s="1"/>
  <c r="Y777" i="4"/>
  <c r="AJ777" i="4" s="1"/>
  <c r="AN475" i="4"/>
  <c r="AT475" i="4" s="1"/>
  <c r="AO377" i="4"/>
  <c r="AU377" i="4" s="1"/>
  <c r="AM562" i="4"/>
  <c r="AS562" i="4" s="1"/>
  <c r="AB596" i="4"/>
  <c r="Z687" i="4"/>
  <c r="AL687" i="4" s="1"/>
  <c r="AR687" i="4" s="1"/>
  <c r="AB687" i="4"/>
  <c r="AN687" i="4" s="1"/>
  <c r="AT687" i="4" s="1"/>
  <c r="AL694" i="4"/>
  <c r="AR694" i="4" s="1"/>
  <c r="AE513" i="4"/>
  <c r="AB513" i="4"/>
  <c r="AD513" i="4"/>
  <c r="AO562" i="4"/>
  <c r="AU562" i="4" s="1"/>
  <c r="W700" i="4"/>
  <c r="W724" i="4"/>
  <c r="X724" i="4" s="1"/>
  <c r="AB759" i="4"/>
  <c r="Z557" i="4"/>
  <c r="AA687" i="4"/>
  <c r="AM687" i="4" s="1"/>
  <c r="AS687" i="4" s="1"/>
  <c r="AC644" i="4"/>
  <c r="AE835" i="4"/>
  <c r="AK513" i="4"/>
  <c r="AA513" i="4"/>
  <c r="AM513" i="4" s="1"/>
  <c r="AS513" i="4" s="1"/>
  <c r="Z513" i="4"/>
  <c r="AL593" i="4"/>
  <c r="AR593" i="4" s="1"/>
  <c r="Z601" i="4"/>
  <c r="AB711" i="4"/>
  <c r="Y581" i="4"/>
  <c r="AB581" i="4" s="1"/>
  <c r="Z835" i="4"/>
  <c r="AL835" i="4" s="1"/>
  <c r="AR835" i="4" s="1"/>
  <c r="AB835" i="4"/>
  <c r="AN835" i="4" s="1"/>
  <c r="AT835" i="4" s="1"/>
  <c r="AJ835" i="4"/>
  <c r="AP835" i="4" s="1"/>
  <c r="AV835" i="4" s="1"/>
  <c r="AK835" i="4"/>
  <c r="AC835" i="4"/>
  <c r="AO835" i="4" s="1"/>
  <c r="AU835" i="4" s="1"/>
  <c r="AB334" i="4"/>
  <c r="AH334" i="4"/>
  <c r="Z334" i="4"/>
  <c r="AL334" i="4" s="1"/>
  <c r="AR334" i="4" s="1"/>
  <c r="AJ513" i="4"/>
  <c r="AF513" i="4"/>
  <c r="AC334" i="4"/>
  <c r="AO334" i="4" s="1"/>
  <c r="AU334" i="4" s="1"/>
  <c r="AN463" i="4"/>
  <c r="AT463" i="4" s="1"/>
  <c r="AN349" i="4"/>
  <c r="AT349" i="4" s="1"/>
  <c r="AE711" i="4"/>
  <c r="W670" i="4"/>
  <c r="X670" i="4" s="1"/>
  <c r="Y670" i="4" s="1"/>
  <c r="W563" i="4"/>
  <c r="W832" i="4"/>
  <c r="X832" i="4" s="1"/>
  <c r="Y832" i="4" s="1"/>
  <c r="AB832" i="4" s="1"/>
  <c r="W800" i="4"/>
  <c r="W605" i="4"/>
  <c r="W637" i="4"/>
  <c r="W681" i="4"/>
  <c r="AE759" i="4"/>
  <c r="AA823" i="4"/>
  <c r="AE601" i="4"/>
  <c r="AD601" i="4"/>
  <c r="AA711" i="4"/>
  <c r="AD711" i="4"/>
  <c r="AO567" i="4"/>
  <c r="AU567" i="4" s="1"/>
  <c r="AQ797" i="4"/>
  <c r="AW797" i="4" s="1"/>
  <c r="AQ562" i="4"/>
  <c r="AW562" i="4" s="1"/>
  <c r="AA759" i="4"/>
  <c r="AD759" i="4"/>
  <c r="W689" i="4"/>
  <c r="W744" i="4"/>
  <c r="AB582" i="4"/>
  <c r="AN582" i="4" s="1"/>
  <c r="W740" i="4"/>
  <c r="W795" i="4"/>
  <c r="W457" i="4"/>
  <c r="AC711" i="4"/>
  <c r="W539" i="4"/>
  <c r="X539" i="4" s="1"/>
  <c r="W629" i="4"/>
  <c r="X629" i="4" s="1"/>
  <c r="W761" i="4"/>
  <c r="X761" i="4" s="1"/>
  <c r="W827" i="4"/>
  <c r="W792" i="4"/>
  <c r="W801" i="4"/>
  <c r="X801" i="4" s="1"/>
  <c r="AJ623" i="4"/>
  <c r="AQ687" i="4"/>
  <c r="AW687" i="4" s="1"/>
  <c r="AC759" i="4"/>
  <c r="W841" i="4"/>
  <c r="W676" i="4"/>
  <c r="X676" i="4" s="1"/>
  <c r="X701" i="4"/>
  <c r="Y701" i="4" s="1"/>
  <c r="AJ544" i="4"/>
  <c r="AK544" i="4"/>
  <c r="AH544" i="4"/>
  <c r="AI446" i="4"/>
  <c r="AF446" i="4"/>
  <c r="AK446" i="4"/>
  <c r="AI695" i="4"/>
  <c r="AF695" i="4"/>
  <c r="AH695" i="4"/>
  <c r="AH502" i="4"/>
  <c r="AI502" i="4"/>
  <c r="AF502" i="4"/>
  <c r="AG414" i="4"/>
  <c r="AF414" i="4"/>
  <c r="AJ414" i="4"/>
  <c r="AH160" i="4"/>
  <c r="AF160" i="4"/>
  <c r="AJ160" i="4"/>
  <c r="AG160" i="4"/>
  <c r="AI160" i="4"/>
  <c r="AK160" i="4"/>
  <c r="W751" i="4"/>
  <c r="X751" i="4" s="1"/>
  <c r="AP886" i="4"/>
  <c r="W85" i="4"/>
  <c r="W25" i="4"/>
  <c r="W976" i="4"/>
  <c r="W158" i="4"/>
  <c r="W870" i="4"/>
  <c r="W628" i="4"/>
  <c r="W686" i="4"/>
  <c r="W824" i="4"/>
  <c r="W919" i="4"/>
  <c r="W566" i="4"/>
  <c r="W574" i="4"/>
  <c r="X767" i="4"/>
  <c r="Y767" i="4" s="1"/>
  <c r="F49" i="3"/>
  <c r="H49" i="3"/>
  <c r="W780" i="4"/>
  <c r="H516" i="3"/>
  <c r="F516" i="3"/>
  <c r="AC596" i="4"/>
  <c r="AJ596" i="4"/>
  <c r="AE596" i="4"/>
  <c r="AD596" i="4"/>
  <c r="AF596" i="4"/>
  <c r="AH596" i="4"/>
  <c r="AN596" i="4" s="1"/>
  <c r="AT596" i="4" s="1"/>
  <c r="AA596" i="4"/>
  <c r="Z596" i="4"/>
  <c r="AI596" i="4"/>
  <c r="AG596" i="4"/>
  <c r="AK596" i="4"/>
  <c r="W627" i="4"/>
  <c r="X627" i="4" s="1"/>
  <c r="Y627" i="4" s="1"/>
  <c r="W977" i="4"/>
  <c r="W825" i="4"/>
  <c r="X825" i="4" s="1"/>
  <c r="AH414" i="4"/>
  <c r="W528" i="4"/>
  <c r="W504" i="4"/>
  <c r="W456" i="4"/>
  <c r="AJ502" i="4"/>
  <c r="AF544" i="4"/>
  <c r="AH446" i="4"/>
  <c r="W522" i="4"/>
  <c r="W518" i="4"/>
  <c r="W524" i="4"/>
  <c r="AQ258" i="4"/>
  <c r="AW258" i="4" s="1"/>
  <c r="AN258" i="4"/>
  <c r="AT258" i="4" s="1"/>
  <c r="AQ322" i="4"/>
  <c r="AW322" i="4" s="1"/>
  <c r="AM322" i="4"/>
  <c r="AS322" i="4" s="1"/>
  <c r="AN322" i="4"/>
  <c r="AT322" i="4" s="1"/>
  <c r="AH365" i="4"/>
  <c r="AB365" i="4"/>
  <c r="AK365" i="4"/>
  <c r="AO270" i="4"/>
  <c r="AU270" i="4" s="1"/>
  <c r="AP270" i="4"/>
  <c r="AV270" i="4" s="1"/>
  <c r="AQ270" i="4"/>
  <c r="AW270" i="4" s="1"/>
  <c r="AH276" i="4"/>
  <c r="AG276" i="4"/>
  <c r="AA276" i="4"/>
  <c r="Y343" i="4"/>
  <c r="AM369" i="4"/>
  <c r="AS369" i="4" s="1"/>
  <c r="AM393" i="4"/>
  <c r="AS393" i="4" s="1"/>
  <c r="AO433" i="4"/>
  <c r="AU433" i="4" s="1"/>
  <c r="AI453" i="4"/>
  <c r="AC453" i="4"/>
  <c r="AB453" i="4"/>
  <c r="AM377" i="4"/>
  <c r="AS377" i="4" s="1"/>
  <c r="W317" i="4"/>
  <c r="X317" i="4" s="1"/>
  <c r="AM255" i="4"/>
  <c r="AS255" i="4" s="1"/>
  <c r="AQ334" i="4"/>
  <c r="AW334" i="4" s="1"/>
  <c r="W310" i="4"/>
  <c r="X310" i="4" s="1"/>
  <c r="Y310" i="4" s="1"/>
  <c r="W286" i="4"/>
  <c r="W428" i="4"/>
  <c r="X428" i="4" s="1"/>
  <c r="W420" i="4"/>
  <c r="X420" i="4" s="1"/>
  <c r="W388" i="4"/>
  <c r="V402" i="4"/>
  <c r="W402" i="4" s="1"/>
  <c r="AQ561" i="4"/>
  <c r="AW561" i="4" s="1"/>
  <c r="AO691" i="4"/>
  <c r="AU691" i="4" s="1"/>
  <c r="AL691" i="4"/>
  <c r="AR691" i="4" s="1"/>
  <c r="AN607" i="4"/>
  <c r="AT607" i="4" s="1"/>
  <c r="AO757" i="4"/>
  <c r="AU757" i="4" s="1"/>
  <c r="AQ757" i="4"/>
  <c r="AW757" i="4" s="1"/>
  <c r="AQ765" i="4"/>
  <c r="AW765" i="4" s="1"/>
  <c r="AL773" i="4"/>
  <c r="AR773" i="4" s="1"/>
  <c r="AM773" i="4"/>
  <c r="AS773" i="4" s="1"/>
  <c r="AQ781" i="4"/>
  <c r="AW781" i="4" s="1"/>
  <c r="AL789" i="4"/>
  <c r="AR789" i="4" s="1"/>
  <c r="AQ789" i="4"/>
  <c r="AW789" i="4" s="1"/>
  <c r="AQ821" i="4"/>
  <c r="AW821" i="4" s="1"/>
  <c r="AM769" i="4"/>
  <c r="AS769" i="4" s="1"/>
  <c r="W73" i="4"/>
  <c r="W156" i="4"/>
  <c r="AC663" i="4"/>
  <c r="AE663" i="4"/>
  <c r="Z663" i="4"/>
  <c r="W871" i="4"/>
  <c r="AK952" i="4"/>
  <c r="W720" i="4"/>
  <c r="W942" i="4"/>
  <c r="W588" i="4"/>
  <c r="W705" i="4"/>
  <c r="W937" i="4"/>
  <c r="W939" i="4"/>
  <c r="W999" i="4"/>
  <c r="W82" i="4"/>
  <c r="W991" i="4"/>
  <c r="AN997" i="4"/>
  <c r="AL562" i="4"/>
  <c r="AR562" i="4" s="1"/>
  <c r="W978" i="4"/>
  <c r="W762" i="4"/>
  <c r="W182" i="4"/>
  <c r="W826" i="4"/>
  <c r="W672" i="4"/>
  <c r="X672" i="4" s="1"/>
  <c r="W659" i="4"/>
  <c r="W587" i="4"/>
  <c r="X587" i="4" s="1"/>
  <c r="W783" i="4"/>
  <c r="X783" i="4" s="1"/>
  <c r="AB823" i="4"/>
  <c r="AB643" i="4"/>
  <c r="W748" i="4"/>
  <c r="V867" i="4"/>
  <c r="W867" i="4" s="1"/>
  <c r="X846" i="4"/>
  <c r="Y846" i="4" s="1"/>
  <c r="AH813" i="4"/>
  <c r="AF813" i="4"/>
  <c r="AE813" i="4"/>
  <c r="AQ813" i="4" s="1"/>
  <c r="AW813" i="4" s="1"/>
  <c r="AD813" i="4"/>
  <c r="AA813" i="4"/>
  <c r="AI813" i="4"/>
  <c r="AB813" i="4"/>
  <c r="AG813" i="4"/>
  <c r="Z813" i="4"/>
  <c r="AC813" i="4"/>
  <c r="AO813" i="4" s="1"/>
  <c r="AU813" i="4" s="1"/>
  <c r="AJ813" i="4"/>
  <c r="H713" i="3"/>
  <c r="F713" i="3"/>
  <c r="X678" i="4"/>
  <c r="X800" i="4"/>
  <c r="Y800" i="4" s="1"/>
  <c r="AC620" i="4"/>
  <c r="AJ620" i="4"/>
  <c r="AH620" i="4"/>
  <c r="AG620" i="4"/>
  <c r="AE620" i="4"/>
  <c r="AB620" i="4"/>
  <c r="AD620" i="4"/>
  <c r="AI620" i="4"/>
  <c r="AA620" i="4"/>
  <c r="AF620" i="4"/>
  <c r="AL620" i="4" s="1"/>
  <c r="AR620" i="4" s="1"/>
  <c r="AK620" i="4"/>
  <c r="AJ554" i="4"/>
  <c r="AF554" i="4"/>
  <c r="AI554" i="4"/>
  <c r="AG448" i="4"/>
  <c r="AH448" i="4"/>
  <c r="AK448" i="4"/>
  <c r="AF395" i="4"/>
  <c r="AJ395" i="4"/>
  <c r="AI395" i="4"/>
  <c r="Y490" i="4"/>
  <c r="AH490" i="4" s="1"/>
  <c r="AF91" i="4"/>
  <c r="AG91" i="4"/>
  <c r="AJ91" i="4"/>
  <c r="AH91" i="4"/>
  <c r="AK91" i="4"/>
  <c r="AI91" i="4"/>
  <c r="AG586" i="4"/>
  <c r="AK586" i="4"/>
  <c r="AJ586" i="4"/>
  <c r="AI586" i="4"/>
  <c r="AH586" i="4"/>
  <c r="AF586" i="4"/>
  <c r="AH92" i="4"/>
  <c r="AG92" i="4"/>
  <c r="AI92" i="4"/>
  <c r="AJ92" i="4"/>
  <c r="AF92" i="4"/>
  <c r="AK92" i="4"/>
  <c r="AF102" i="4"/>
  <c r="AJ102" i="4"/>
  <c r="AI102" i="4"/>
  <c r="AH102" i="4"/>
  <c r="AG102" i="4"/>
  <c r="AK102" i="4"/>
  <c r="AB764" i="4"/>
  <c r="AJ764" i="4"/>
  <c r="AK764" i="4"/>
  <c r="AF764" i="4"/>
  <c r="AH764" i="4"/>
  <c r="AI764" i="4"/>
  <c r="AG764" i="4"/>
  <c r="AJ151" i="4"/>
  <c r="AG151" i="4"/>
  <c r="AF151" i="4"/>
  <c r="AI151" i="4"/>
  <c r="AK151" i="4"/>
  <c r="AH151" i="4"/>
  <c r="AH47" i="4"/>
  <c r="AI47" i="4"/>
  <c r="AJ47" i="4"/>
  <c r="AF47" i="4"/>
  <c r="AK47" i="4"/>
  <c r="AG47" i="4"/>
  <c r="X337" i="4"/>
  <c r="X178" i="4"/>
  <c r="Y178" i="4" s="1"/>
  <c r="X560" i="4"/>
  <c r="Y560" i="4" s="1"/>
  <c r="AJ462" i="4"/>
  <c r="AH462" i="4"/>
  <c r="AF462" i="4"/>
  <c r="AF512" i="4"/>
  <c r="AJ512" i="4"/>
  <c r="AI512" i="4"/>
  <c r="Y466" i="4"/>
  <c r="AF466" i="4" s="1"/>
  <c r="Y540" i="4"/>
  <c r="AJ540" i="4" s="1"/>
  <c r="AI31" i="4"/>
  <c r="AH31" i="4"/>
  <c r="AJ31" i="4"/>
  <c r="AG31" i="4"/>
  <c r="AK31" i="4"/>
  <c r="AF31" i="4"/>
  <c r="AE834" i="4"/>
  <c r="AF834" i="4"/>
  <c r="AJ834" i="4"/>
  <c r="AH834" i="4"/>
  <c r="AI834" i="4"/>
  <c r="AG834" i="4"/>
  <c r="AK834" i="4"/>
  <c r="AB741" i="4"/>
  <c r="AI741" i="4"/>
  <c r="AH741" i="4"/>
  <c r="AK741" i="4"/>
  <c r="AG741" i="4"/>
  <c r="AJ741" i="4"/>
  <c r="AF741" i="4"/>
  <c r="AF66" i="4"/>
  <c r="AG66" i="4"/>
  <c r="AK66" i="4"/>
  <c r="AJ66" i="4"/>
  <c r="AI66" i="4"/>
  <c r="AH66" i="4"/>
  <c r="AC576" i="4"/>
  <c r="AH576" i="4"/>
  <c r="AI576" i="4"/>
  <c r="AJ576" i="4"/>
  <c r="AF576" i="4"/>
  <c r="AK576" i="4"/>
  <c r="AG576" i="4"/>
  <c r="AF737" i="4"/>
  <c r="AG737" i="4"/>
  <c r="AJ737" i="4"/>
  <c r="AI737" i="4"/>
  <c r="AH737" i="4"/>
  <c r="AK737" i="4"/>
  <c r="AI109" i="4"/>
  <c r="AJ109" i="4"/>
  <c r="AG109" i="4"/>
  <c r="AK109" i="4"/>
  <c r="AH109" i="4"/>
  <c r="AF109" i="4"/>
  <c r="Y885" i="4"/>
  <c r="X885" i="4"/>
  <c r="D599" i="4"/>
  <c r="H599" i="4" s="1"/>
  <c r="G599" i="4"/>
  <c r="F599" i="4"/>
  <c r="J599" i="4" s="1"/>
  <c r="E599" i="4"/>
  <c r="I599" i="4" s="1"/>
  <c r="X162" i="4"/>
  <c r="X919" i="4"/>
  <c r="Y919" i="4"/>
  <c r="AI448" i="4"/>
  <c r="AJ448" i="4"/>
  <c r="AF448" i="4"/>
  <c r="AK512" i="4"/>
  <c r="AG512" i="4"/>
  <c r="AH512" i="4"/>
  <c r="AH554" i="4"/>
  <c r="AG554" i="4"/>
  <c r="AK554" i="4"/>
  <c r="AK414" i="4"/>
  <c r="AI414" i="4"/>
  <c r="AC469" i="4"/>
  <c r="AH469" i="4"/>
  <c r="AI469" i="4"/>
  <c r="Z469" i="4"/>
  <c r="AJ469" i="4"/>
  <c r="AB469" i="4"/>
  <c r="AK502" i="4"/>
  <c r="AG502" i="4"/>
  <c r="AG544" i="4"/>
  <c r="AI544" i="4"/>
  <c r="AG446" i="4"/>
  <c r="AJ446" i="4"/>
  <c r="AK462" i="4"/>
  <c r="AG462" i="4"/>
  <c r="AI462" i="4"/>
  <c r="AQ207" i="4"/>
  <c r="AW207" i="4" s="1"/>
  <c r="AP250" i="4"/>
  <c r="AV250" i="4" s="1"/>
  <c r="Y355" i="4"/>
  <c r="AE355" i="4" s="1"/>
  <c r="AG358" i="4"/>
  <c r="AK358" i="4"/>
  <c r="AE358" i="4"/>
  <c r="AA358" i="4"/>
  <c r="AD358" i="4"/>
  <c r="AC358" i="4"/>
  <c r="AJ365" i="4"/>
  <c r="AD365" i="4"/>
  <c r="AE365" i="4"/>
  <c r="AI365" i="4"/>
  <c r="Z365" i="4"/>
  <c r="AG365" i="4"/>
  <c r="AL270" i="4"/>
  <c r="AR270" i="4" s="1"/>
  <c r="AJ336" i="4"/>
  <c r="AG336" i="4"/>
  <c r="AF336" i="4"/>
  <c r="AC336" i="4"/>
  <c r="AK336" i="4"/>
  <c r="AQ336" i="4" s="1"/>
  <c r="AW336" i="4" s="1"/>
  <c r="AB336" i="4"/>
  <c r="AP356" i="4"/>
  <c r="AV356" i="4" s="1"/>
  <c r="AL356" i="4"/>
  <c r="AR356" i="4" s="1"/>
  <c r="AH191" i="4"/>
  <c r="AN255" i="4"/>
  <c r="AT255" i="4" s="1"/>
  <c r="AJ343" i="4"/>
  <c r="AH343" i="4"/>
  <c r="AF343" i="4"/>
  <c r="AJ378" i="4"/>
  <c r="AD378" i="4"/>
  <c r="AC378" i="4"/>
  <c r="AG378" i="4"/>
  <c r="AM378" i="4" s="1"/>
  <c r="AS378" i="4" s="1"/>
  <c r="AE378" i="4"/>
  <c r="Y192" i="4"/>
  <c r="AI192" i="4" s="1"/>
  <c r="Y203" i="4"/>
  <c r="AC203" i="4" s="1"/>
  <c r="AQ400" i="4"/>
  <c r="AW400" i="4" s="1"/>
  <c r="AE485" i="4"/>
  <c r="AD485" i="4"/>
  <c r="AB485" i="4"/>
  <c r="AP393" i="4"/>
  <c r="AV393" i="4" s="1"/>
  <c r="AL393" i="4"/>
  <c r="AR393" i="4" s="1"/>
  <c r="AK395" i="4"/>
  <c r="AH395" i="4"/>
  <c r="AG395" i="4"/>
  <c r="AN445" i="4"/>
  <c r="AT445" i="4" s="1"/>
  <c r="AJ453" i="4"/>
  <c r="AF453" i="4"/>
  <c r="AA453" i="4"/>
  <c r="AD453" i="4"/>
  <c r="AG453" i="4"/>
  <c r="Z453" i="4"/>
  <c r="AK419" i="4"/>
  <c r="AG419" i="4"/>
  <c r="Z419" i="4"/>
  <c r="AI419" i="4"/>
  <c r="AO419" i="4" s="1"/>
  <c r="AU419" i="4" s="1"/>
  <c r="AJ419" i="4"/>
  <c r="AA419" i="4"/>
  <c r="AM419" i="4" s="1"/>
  <c r="AS419" i="4" s="1"/>
  <c r="AL398" i="4"/>
  <c r="AR398" i="4" s="1"/>
  <c r="Y443" i="4"/>
  <c r="AH443" i="4" s="1"/>
  <c r="W396" i="4"/>
  <c r="AQ409" i="4"/>
  <c r="AW409" i="4" s="1"/>
  <c r="AN409" i="4"/>
  <c r="AT409" i="4" s="1"/>
  <c r="AO463" i="4"/>
  <c r="AU463" i="4" s="1"/>
  <c r="AL467" i="4"/>
  <c r="AR467" i="4" s="1"/>
  <c r="AP377" i="4"/>
  <c r="AV377" i="4" s="1"/>
  <c r="AJ485" i="4"/>
  <c r="AK485" i="4"/>
  <c r="AH485" i="4"/>
  <c r="AL342" i="4"/>
  <c r="AR342" i="4" s="1"/>
  <c r="W312" i="4"/>
  <c r="Y252" i="4"/>
  <c r="Z252" i="4" s="1"/>
  <c r="W269" i="4"/>
  <c r="X269" i="4" s="1"/>
  <c r="AF226" i="4"/>
  <c r="AG226" i="4"/>
  <c r="AE226" i="4"/>
  <c r="AQ226" i="4" s="1"/>
  <c r="AW226" i="4" s="1"/>
  <c r="Z226" i="4"/>
  <c r="AI226" i="4"/>
  <c r="W394" i="4"/>
  <c r="X394" i="4" s="1"/>
  <c r="W426" i="4"/>
  <c r="W471" i="4"/>
  <c r="X471" i="4" s="1"/>
  <c r="AO561" i="4"/>
  <c r="AU561" i="4" s="1"/>
  <c r="AM537" i="4"/>
  <c r="AS537" i="4" s="1"/>
  <c r="AG728" i="4"/>
  <c r="AP607" i="4"/>
  <c r="AV607" i="4" s="1"/>
  <c r="AO585" i="4"/>
  <c r="AU585" i="4" s="1"/>
  <c r="AM585" i="4"/>
  <c r="AS585" i="4" s="1"/>
  <c r="W645" i="4"/>
  <c r="AL669" i="4"/>
  <c r="AR669" i="4" s="1"/>
  <c r="AN669" i="4"/>
  <c r="AT669" i="4" s="1"/>
  <c r="AF728" i="4"/>
  <c r="AN591" i="4"/>
  <c r="AT591" i="4" s="1"/>
  <c r="AD728" i="4"/>
  <c r="AE728" i="4"/>
  <c r="AB728" i="4"/>
  <c r="AK728" i="4"/>
  <c r="AP704" i="4"/>
  <c r="AV704" i="4" s="1"/>
  <c r="AO704" i="4"/>
  <c r="AU704" i="4" s="1"/>
  <c r="AM704" i="4"/>
  <c r="AS704" i="4" s="1"/>
  <c r="W609" i="4"/>
  <c r="Y587" i="4"/>
  <c r="W642" i="4"/>
  <c r="AL757" i="4"/>
  <c r="AR757" i="4" s="1"/>
  <c r="AO765" i="4"/>
  <c r="AU765" i="4" s="1"/>
  <c r="AQ773" i="4"/>
  <c r="AW773" i="4" s="1"/>
  <c r="AP773" i="4"/>
  <c r="AV773" i="4" s="1"/>
  <c r="AN781" i="4"/>
  <c r="AT781" i="4" s="1"/>
  <c r="AP789" i="4"/>
  <c r="AV789" i="4" s="1"/>
  <c r="AM789" i="4"/>
  <c r="AS789" i="4" s="1"/>
  <c r="AN805" i="4"/>
  <c r="AT805" i="4" s="1"/>
  <c r="AL821" i="4"/>
  <c r="AR821" i="4" s="1"/>
  <c r="G821" i="4" s="1"/>
  <c r="AQ769" i="4"/>
  <c r="AW769" i="4" s="1"/>
  <c r="AL769" i="4"/>
  <c r="AR769" i="4" s="1"/>
  <c r="W23" i="4"/>
  <c r="W33" i="4"/>
  <c r="W35" i="4"/>
  <c r="W127" i="4"/>
  <c r="W52" i="4"/>
  <c r="W925" i="4"/>
  <c r="AL96" i="4"/>
  <c r="AR96" i="4" s="1"/>
  <c r="AO96" i="4"/>
  <c r="AU96" i="4" s="1"/>
  <c r="W535" i="4"/>
  <c r="AD615" i="4"/>
  <c r="AG893" i="4"/>
  <c r="AN543" i="4"/>
  <c r="AT543" i="4" s="1"/>
  <c r="AQ543" i="4"/>
  <c r="AW543" i="4" s="1"/>
  <c r="AK572" i="4"/>
  <c r="AP580" i="4"/>
  <c r="AV580" i="4" s="1"/>
  <c r="W135" i="4"/>
  <c r="W943" i="4"/>
  <c r="Y11" i="4"/>
  <c r="AJ11" i="4" s="1"/>
  <c r="W13" i="4"/>
  <c r="W125" i="4"/>
  <c r="AH527" i="4"/>
  <c r="AI623" i="4"/>
  <c r="AJ665" i="4"/>
  <c r="AD667" i="4"/>
  <c r="AB667" i="4"/>
  <c r="Z667" i="4"/>
  <c r="Y519" i="4"/>
  <c r="AJ519" i="4" s="1"/>
  <c r="Y59" i="4"/>
  <c r="AG59" i="4" s="1"/>
  <c r="W45" i="4"/>
  <c r="AN647" i="4"/>
  <c r="AT647" i="4" s="1"/>
  <c r="AO110" i="4"/>
  <c r="AU110" i="4" s="1"/>
  <c r="W717" i="4"/>
  <c r="X717" i="4" s="1"/>
  <c r="Y717" i="4" s="1"/>
  <c r="W721" i="4"/>
  <c r="X721" i="4" s="1"/>
  <c r="W723" i="4"/>
  <c r="W731" i="4"/>
  <c r="X731" i="4" s="1"/>
  <c r="W745" i="4"/>
  <c r="W747" i="4"/>
  <c r="W760" i="4"/>
  <c r="W809" i="4"/>
  <c r="X809" i="4" s="1"/>
  <c r="W811" i="4"/>
  <c r="X811" i="4" s="1"/>
  <c r="W817" i="4"/>
  <c r="W819" i="4"/>
  <c r="W933" i="4"/>
  <c r="W949" i="4"/>
  <c r="W980" i="4"/>
  <c r="W142" i="4"/>
  <c r="W803" i="4"/>
  <c r="X803" i="4" s="1"/>
  <c r="W771" i="4"/>
  <c r="W551" i="4"/>
  <c r="AP997" i="4"/>
  <c r="AM997" i="4"/>
  <c r="W743" i="4"/>
  <c r="X743" i="4" s="1"/>
  <c r="W863" i="4"/>
  <c r="W159" i="4"/>
  <c r="W788" i="4"/>
  <c r="AO625" i="4"/>
  <c r="AU625" i="4" s="1"/>
  <c r="AN625" i="4"/>
  <c r="AT625" i="4" s="1"/>
  <c r="W58" i="4"/>
  <c r="AC823" i="4"/>
  <c r="AD823" i="4"/>
  <c r="AP823" i="4" s="1"/>
  <c r="AV823" i="4" s="1"/>
  <c r="AC812" i="4"/>
  <c r="AD643" i="4"/>
  <c r="W688" i="4"/>
  <c r="V864" i="4"/>
  <c r="U864" i="4"/>
  <c r="X799" i="4"/>
  <c r="Y799" i="4" s="1"/>
  <c r="Z799" i="4" s="1"/>
  <c r="X860" i="4"/>
  <c r="Y860" i="4"/>
  <c r="AG860" i="4" s="1"/>
  <c r="Y890" i="4"/>
  <c r="X890" i="4"/>
  <c r="X956" i="4"/>
  <c r="Y956" i="4"/>
  <c r="H167" i="3"/>
  <c r="F167" i="3"/>
  <c r="Y915" i="4"/>
  <c r="X915" i="4"/>
  <c r="X735" i="4"/>
  <c r="Y735" i="4" s="1"/>
  <c r="AK735" i="4" s="1"/>
  <c r="Z644" i="4"/>
  <c r="AJ644" i="4"/>
  <c r="AI644" i="4"/>
  <c r="AO644" i="4" s="1"/>
  <c r="AU644" i="4" s="1"/>
  <c r="AA644" i="4"/>
  <c r="AE644" i="4"/>
  <c r="AB644" i="4"/>
  <c r="AD644" i="4"/>
  <c r="AP644" i="4" s="1"/>
  <c r="AV644" i="4" s="1"/>
  <c r="AF644" i="4"/>
  <c r="AH644" i="4"/>
  <c r="AG644" i="4"/>
  <c r="AK644" i="4"/>
  <c r="H7" i="3"/>
  <c r="F7" i="3"/>
  <c r="F644" i="3"/>
  <c r="H644" i="3"/>
  <c r="H513" i="3"/>
  <c r="F513" i="3"/>
  <c r="X628" i="4"/>
  <c r="F689" i="3"/>
  <c r="H689" i="3"/>
  <c r="F793" i="3"/>
  <c r="H793" i="3"/>
  <c r="H811" i="3"/>
  <c r="F811" i="3"/>
  <c r="X768" i="4"/>
  <c r="U849" i="4"/>
  <c r="V849" i="4"/>
  <c r="W849" i="4" s="1"/>
  <c r="X849" i="4" s="1"/>
  <c r="Y849" i="4" s="1"/>
  <c r="V866" i="4"/>
  <c r="U866" i="4"/>
  <c r="Y988" i="4"/>
  <c r="X988" i="4"/>
  <c r="X563" i="4"/>
  <c r="X827" i="4"/>
  <c r="X621" i="4"/>
  <c r="U889" i="4"/>
  <c r="V889" i="4"/>
  <c r="X932" i="4"/>
  <c r="Y932" i="4"/>
  <c r="AE40" i="4"/>
  <c r="AB40" i="4"/>
  <c r="AA40" i="4"/>
  <c r="AM40" i="4" s="1"/>
  <c r="AS40" i="4" s="1"/>
  <c r="AJ40" i="4"/>
  <c r="AF40" i="4"/>
  <c r="AI40" i="4"/>
  <c r="AC40" i="4"/>
  <c r="AO40" i="4" s="1"/>
  <c r="AU40" i="4" s="1"/>
  <c r="AH40" i="4"/>
  <c r="AK40" i="4"/>
  <c r="AQ40" i="4" s="1"/>
  <c r="AW40" i="4" s="1"/>
  <c r="AD40" i="4"/>
  <c r="AP40" i="4" s="1"/>
  <c r="AV40" i="4" s="1"/>
  <c r="Z40" i="4"/>
  <c r="V899" i="4"/>
  <c r="W899" i="4" s="1"/>
  <c r="AK956" i="4"/>
  <c r="AF956" i="4"/>
  <c r="AI956" i="4"/>
  <c r="AG956" i="4"/>
  <c r="AH956" i="4"/>
  <c r="AJ956" i="4"/>
  <c r="X633" i="4"/>
  <c r="Y633" i="4" s="1"/>
  <c r="W619" i="4"/>
  <c r="X619" i="4" s="1"/>
  <c r="V964" i="4"/>
  <c r="W964" i="4" s="1"/>
  <c r="H171" i="3"/>
  <c r="F171" i="3"/>
  <c r="W712" i="4"/>
  <c r="H13" i="3"/>
  <c r="F13" i="3"/>
  <c r="H25" i="3"/>
  <c r="F25" i="3"/>
  <c r="F149" i="3"/>
  <c r="H149" i="3"/>
  <c r="H697" i="3"/>
  <c r="F697" i="3"/>
  <c r="V856" i="4"/>
  <c r="W856" i="4" s="1"/>
  <c r="Y898" i="4"/>
  <c r="X898" i="4"/>
  <c r="X975" i="4"/>
  <c r="Y975" i="4"/>
  <c r="X894" i="4"/>
  <c r="Y894" i="4"/>
  <c r="AP612" i="4"/>
  <c r="AV612" i="4" s="1"/>
  <c r="AP419" i="4"/>
  <c r="AV419" i="4" s="1"/>
  <c r="AB615" i="4"/>
  <c r="AG15" i="4"/>
  <c r="AF18" i="4"/>
  <c r="AK22" i="4"/>
  <c r="AP647" i="4"/>
  <c r="AV647" i="4" s="1"/>
  <c r="W70" i="4"/>
  <c r="AL823" i="4"/>
  <c r="AR823" i="4" s="1"/>
  <c r="W7" i="4"/>
  <c r="W55" i="4"/>
  <c r="W175" i="4"/>
  <c r="W595" i="4"/>
  <c r="X595" i="4" s="1"/>
  <c r="Y595" i="4" s="1"/>
  <c r="W126" i="4"/>
  <c r="AL643" i="4"/>
  <c r="AR643" i="4" s="1"/>
  <c r="X839" i="4"/>
  <c r="Y839" i="4" s="1"/>
  <c r="Z839" i="4" s="1"/>
  <c r="Y878" i="4"/>
  <c r="X878" i="4"/>
  <c r="X924" i="4"/>
  <c r="Y924" i="4"/>
  <c r="X76" i="4"/>
  <c r="Y76" i="4"/>
  <c r="X30" i="4"/>
  <c r="Y30" i="4" s="1"/>
  <c r="W673" i="4"/>
  <c r="W862" i="4"/>
  <c r="U881" i="4"/>
  <c r="V881" i="4"/>
  <c r="W796" i="4"/>
  <c r="X683" i="4"/>
  <c r="Y683" i="4" s="1"/>
  <c r="U923" i="4"/>
  <c r="V923" i="4"/>
  <c r="F41" i="3"/>
  <c r="H41" i="3"/>
  <c r="H81" i="3"/>
  <c r="F81" i="3"/>
  <c r="H705" i="3"/>
  <c r="F705" i="3"/>
  <c r="W68" i="4"/>
  <c r="X529" i="4"/>
  <c r="Y529" i="4" s="1"/>
  <c r="AD529" i="4" s="1"/>
  <c r="U865" i="4"/>
  <c r="V865" i="4"/>
  <c r="W900" i="4"/>
  <c r="U901" i="4"/>
  <c r="V901" i="4"/>
  <c r="V920" i="4"/>
  <c r="X736" i="4"/>
  <c r="Y736" i="4" s="1"/>
  <c r="AB736" i="4" s="1"/>
  <c r="W887" i="4"/>
  <c r="Z804" i="4"/>
  <c r="AJ804" i="4"/>
  <c r="AH804" i="4"/>
  <c r="AB804" i="4"/>
  <c r="AD804" i="4"/>
  <c r="AE804" i="4"/>
  <c r="AC804" i="4"/>
  <c r="AA804" i="4"/>
  <c r="AG804" i="4"/>
  <c r="AK804" i="4"/>
  <c r="AF804" i="4"/>
  <c r="AI804" i="4"/>
  <c r="X902" i="4"/>
  <c r="Y902" i="4"/>
  <c r="X831" i="4"/>
  <c r="U921" i="4"/>
  <c r="V921" i="4"/>
  <c r="H9" i="3"/>
  <c r="F9" i="3"/>
  <c r="X840" i="4"/>
  <c r="Y840" i="4" s="1"/>
  <c r="F761" i="3"/>
  <c r="H761" i="3"/>
  <c r="AJ860" i="4"/>
  <c r="V868" i="4"/>
  <c r="W868" i="4" s="1"/>
  <c r="V883" i="4"/>
  <c r="W883" i="4" s="1"/>
  <c r="AK885" i="4"/>
  <c r="AG885" i="4"/>
  <c r="AI885" i="4"/>
  <c r="AH885" i="4"/>
  <c r="AJ885" i="4"/>
  <c r="AF885" i="4"/>
  <c r="Y947" i="4"/>
  <c r="X947" i="4"/>
  <c r="Y772" i="4"/>
  <c r="AB772" i="4" s="1"/>
  <c r="X616" i="4"/>
  <c r="Y616" i="4" s="1"/>
  <c r="H23" i="3"/>
  <c r="F23" i="3"/>
  <c r="H819" i="3"/>
  <c r="F819" i="3"/>
  <c r="V851" i="4"/>
  <c r="W851" i="4" s="1"/>
  <c r="V858" i="4"/>
  <c r="W858" i="4" s="1"/>
  <c r="U920" i="4"/>
  <c r="W926" i="4"/>
  <c r="W749" i="4"/>
  <c r="X749" i="4" s="1"/>
  <c r="AA869" i="4"/>
  <c r="AM869" i="4" s="1"/>
  <c r="AS869" i="4" s="1"/>
  <c r="AD869" i="4"/>
  <c r="AP869" i="4" s="1"/>
  <c r="AV869" i="4" s="1"/>
  <c r="AB869" i="4"/>
  <c r="Z869" i="4"/>
  <c r="AE869" i="4"/>
  <c r="AC869" i="4"/>
  <c r="AO869" i="4" s="1"/>
  <c r="AU869" i="4" s="1"/>
  <c r="W406" i="4"/>
  <c r="AD695" i="4"/>
  <c r="AB695" i="4"/>
  <c r="AN695" i="4" s="1"/>
  <c r="AT695" i="4" s="1"/>
  <c r="AJ695" i="4"/>
  <c r="AE695" i="4"/>
  <c r="AA695" i="4"/>
  <c r="AG695" i="4"/>
  <c r="AC695" i="4"/>
  <c r="AO695" i="4" s="1"/>
  <c r="AU695" i="4" s="1"/>
  <c r="AK695" i="4"/>
  <c r="Z695" i="4"/>
  <c r="AL695" i="4" s="1"/>
  <c r="AR695" i="4" s="1"/>
  <c r="AG494" i="4"/>
  <c r="AK494" i="4"/>
  <c r="AJ494" i="4"/>
  <c r="AH494" i="4"/>
  <c r="AF494" i="4"/>
  <c r="AI494" i="4"/>
  <c r="G96" i="4"/>
  <c r="F96" i="4"/>
  <c r="J96" i="4" s="1"/>
  <c r="M97" i="2" s="1"/>
  <c r="E96" i="4"/>
  <c r="I96" i="4" s="1"/>
  <c r="L97" i="2" s="1"/>
  <c r="D96" i="4"/>
  <c r="H96" i="4" s="1"/>
  <c r="K97" i="2" s="1"/>
  <c r="X933" i="4"/>
  <c r="Y933" i="4"/>
  <c r="X949" i="4"/>
  <c r="Y949" i="4"/>
  <c r="AF147" i="4"/>
  <c r="AK147" i="4"/>
  <c r="AG147" i="4"/>
  <c r="AI147" i="4"/>
  <c r="AH147" i="4"/>
  <c r="AJ147" i="4"/>
  <c r="AD814" i="4"/>
  <c r="AI814" i="4"/>
  <c r="AG814" i="4"/>
  <c r="AJ814" i="4"/>
  <c r="AK814" i="4"/>
  <c r="AH814" i="4"/>
  <c r="AF814" i="4"/>
  <c r="X891" i="4"/>
  <c r="Y891" i="4"/>
  <c r="AG20" i="4"/>
  <c r="AI20" i="4"/>
  <c r="AK20" i="4"/>
  <c r="AF20" i="4"/>
  <c r="AH20" i="4"/>
  <c r="AJ20" i="4"/>
  <c r="AI610" i="4"/>
  <c r="AJ610" i="4"/>
  <c r="AF610" i="4"/>
  <c r="AG610" i="4"/>
  <c r="AH610" i="4"/>
  <c r="AK610" i="4"/>
  <c r="AK170" i="4"/>
  <c r="AH170" i="4"/>
  <c r="AF170" i="4"/>
  <c r="AJ170" i="4"/>
  <c r="AG170" i="4"/>
  <c r="AI170" i="4"/>
  <c r="AK8" i="4"/>
  <c r="AF8" i="4"/>
  <c r="AI8" i="4"/>
  <c r="AJ8" i="4"/>
  <c r="AH8" i="4"/>
  <c r="AG8" i="4"/>
  <c r="AH89" i="4"/>
  <c r="AF89" i="4"/>
  <c r="AJ89" i="4"/>
  <c r="AK89" i="4"/>
  <c r="AI89" i="4"/>
  <c r="AG89" i="4"/>
  <c r="Y335" i="4"/>
  <c r="AF335" i="4" s="1"/>
  <c r="AJ634" i="4"/>
  <c r="AK634" i="4"/>
  <c r="AI634" i="4"/>
  <c r="AG634" i="4"/>
  <c r="AF634" i="4"/>
  <c r="AH634" i="4"/>
  <c r="AD755" i="4"/>
  <c r="AH755" i="4"/>
  <c r="AF755" i="4"/>
  <c r="AK755" i="4"/>
  <c r="AJ755" i="4"/>
  <c r="AG755" i="4"/>
  <c r="AI755" i="4"/>
  <c r="X105" i="4"/>
  <c r="Y105" i="4" s="1"/>
  <c r="G124" i="4"/>
  <c r="E124" i="4"/>
  <c r="I124" i="4" s="1"/>
  <c r="L125" i="2" s="1"/>
  <c r="D124" i="4"/>
  <c r="H124" i="4" s="1"/>
  <c r="K125" i="2" s="1"/>
  <c r="F124" i="4"/>
  <c r="J124" i="4" s="1"/>
  <c r="M125" i="2" s="1"/>
  <c r="G562" i="4"/>
  <c r="F562" i="4"/>
  <c r="J562" i="4" s="1"/>
  <c r="D562" i="4"/>
  <c r="H562" i="4" s="1"/>
  <c r="E562" i="4"/>
  <c r="I562" i="4" s="1"/>
  <c r="X43" i="4"/>
  <c r="Y43" i="4"/>
  <c r="AH123" i="4"/>
  <c r="AF123" i="4"/>
  <c r="AJ123" i="4"/>
  <c r="AK123" i="4"/>
  <c r="AI123" i="4"/>
  <c r="AG123" i="4"/>
  <c r="AH179" i="4"/>
  <c r="AG179" i="4"/>
  <c r="AK179" i="4"/>
  <c r="AF179" i="4"/>
  <c r="AI179" i="4"/>
  <c r="AJ179" i="4"/>
  <c r="X56" i="4"/>
  <c r="AE750" i="4"/>
  <c r="AI750" i="4"/>
  <c r="AK750" i="4"/>
  <c r="AJ750" i="4"/>
  <c r="AG750" i="4"/>
  <c r="AH750" i="4"/>
  <c r="AF750" i="4"/>
  <c r="AE818" i="4"/>
  <c r="AI818" i="4"/>
  <c r="AJ818" i="4"/>
  <c r="AF818" i="4"/>
  <c r="AG818" i="4"/>
  <c r="AH818" i="4"/>
  <c r="AK818" i="4"/>
  <c r="AG164" i="4"/>
  <c r="AK164" i="4"/>
  <c r="AH164" i="4"/>
  <c r="AI164" i="4"/>
  <c r="AJ164" i="4"/>
  <c r="AF164" i="4"/>
  <c r="AJ606" i="4"/>
  <c r="AI606" i="4"/>
  <c r="AF606" i="4"/>
  <c r="AG606" i="4"/>
  <c r="AH606" i="4"/>
  <c r="AK606" i="4"/>
  <c r="X994" i="4"/>
  <c r="Y994" i="4"/>
  <c r="F823" i="4"/>
  <c r="J823" i="4" s="1"/>
  <c r="D823" i="4"/>
  <c r="H823" i="4" s="1"/>
  <c r="E823" i="4"/>
  <c r="I823" i="4" s="1"/>
  <c r="G823" i="4"/>
  <c r="AG27" i="4"/>
  <c r="AI27" i="4"/>
  <c r="AH27" i="4"/>
  <c r="AF27" i="4"/>
  <c r="AK27" i="4"/>
  <c r="AJ27" i="4"/>
  <c r="AD782" i="4"/>
  <c r="AK782" i="4"/>
  <c r="AH782" i="4"/>
  <c r="AG782" i="4"/>
  <c r="AI782" i="4"/>
  <c r="AJ782" i="4"/>
  <c r="AF782" i="4"/>
  <c r="F643" i="4"/>
  <c r="J643" i="4" s="1"/>
  <c r="E643" i="4"/>
  <c r="I643" i="4" s="1"/>
  <c r="G643" i="4"/>
  <c r="D643" i="4"/>
  <c r="H643" i="4" s="1"/>
  <c r="AF120" i="4"/>
  <c r="AJ120" i="4"/>
  <c r="AI120" i="4"/>
  <c r="AK120" i="4"/>
  <c r="AG120" i="4"/>
  <c r="AH120" i="4"/>
  <c r="AK69" i="4"/>
  <c r="AI69" i="4"/>
  <c r="AF69" i="4"/>
  <c r="AJ69" i="4"/>
  <c r="AH69" i="4"/>
  <c r="AG69" i="4"/>
  <c r="Z787" i="4"/>
  <c r="AH787" i="4"/>
  <c r="AK787" i="4"/>
  <c r="AI787" i="4"/>
  <c r="AJ787" i="4"/>
  <c r="AG787" i="4"/>
  <c r="AF787" i="4"/>
  <c r="W542" i="4"/>
  <c r="AO489" i="4"/>
  <c r="AU489" i="4" s="1"/>
  <c r="AP489" i="4"/>
  <c r="AV489" i="4" s="1"/>
  <c r="AL489" i="4"/>
  <c r="AR489" i="4" s="1"/>
  <c r="AP531" i="4"/>
  <c r="AV531" i="4" s="1"/>
  <c r="AL531" i="4"/>
  <c r="AR531" i="4" s="1"/>
  <c r="AN691" i="4"/>
  <c r="AT691" i="4" s="1"/>
  <c r="AN593" i="4"/>
  <c r="AT593" i="4" s="1"/>
  <c r="F430" i="3"/>
  <c r="H430" i="3"/>
  <c r="X589" i="4"/>
  <c r="H830" i="3"/>
  <c r="F830" i="3"/>
  <c r="H21" i="3"/>
  <c r="F21" i="3"/>
  <c r="H64" i="3"/>
  <c r="F64" i="3"/>
  <c r="H80" i="3"/>
  <c r="F80" i="3"/>
  <c r="F96" i="3"/>
  <c r="H96" i="3"/>
  <c r="H151" i="3"/>
  <c r="F151" i="3"/>
  <c r="H155" i="3"/>
  <c r="F155" i="3"/>
  <c r="H164" i="3"/>
  <c r="F164" i="3"/>
  <c r="H180" i="3"/>
  <c r="F180" i="3"/>
  <c r="H500" i="3"/>
  <c r="F500" i="3"/>
  <c r="H514" i="3"/>
  <c r="F514" i="3"/>
  <c r="F558" i="3"/>
  <c r="H558" i="3"/>
  <c r="H584" i="3"/>
  <c r="F584" i="3"/>
  <c r="F637" i="3"/>
  <c r="H637" i="3"/>
  <c r="H680" i="3"/>
  <c r="F680" i="3"/>
  <c r="H684" i="3"/>
  <c r="F684" i="3"/>
  <c r="F760" i="3"/>
  <c r="H760" i="3"/>
  <c r="H825" i="3"/>
  <c r="F825" i="3"/>
  <c r="AB19" i="4"/>
  <c r="AC19" i="4"/>
  <c r="Z19" i="4"/>
  <c r="AE19" i="4"/>
  <c r="AD19" i="4"/>
  <c r="AA19" i="4"/>
  <c r="Y44" i="4"/>
  <c r="AF44" i="4" s="1"/>
  <c r="H834" i="3"/>
  <c r="F834" i="3"/>
  <c r="F72" i="3"/>
  <c r="H72" i="3"/>
  <c r="F86" i="3"/>
  <c r="H86" i="3"/>
  <c r="F106" i="3"/>
  <c r="H106" i="3"/>
  <c r="F150" i="3"/>
  <c r="H150" i="3"/>
  <c r="H163" i="3"/>
  <c r="F163" i="3"/>
  <c r="H571" i="3"/>
  <c r="F571" i="3"/>
  <c r="H594" i="3"/>
  <c r="F594" i="3"/>
  <c r="H640" i="3"/>
  <c r="F640" i="3"/>
  <c r="F663" i="3"/>
  <c r="H663" i="3"/>
  <c r="H718" i="3"/>
  <c r="F718" i="3"/>
  <c r="H748" i="3"/>
  <c r="F748" i="3"/>
  <c r="F768" i="3"/>
  <c r="H768" i="3"/>
  <c r="F777" i="3"/>
  <c r="H777" i="3"/>
  <c r="F788" i="3"/>
  <c r="H788" i="3"/>
  <c r="X23" i="4"/>
  <c r="Y23" i="4" s="1"/>
  <c r="X33" i="4"/>
  <c r="X35" i="4"/>
  <c r="Y35" i="4" s="1"/>
  <c r="AL39" i="4"/>
  <c r="AR39" i="4" s="1"/>
  <c r="AM39" i="4"/>
  <c r="AS39" i="4" s="1"/>
  <c r="AC48" i="4"/>
  <c r="Z48" i="4"/>
  <c r="AD48" i="4"/>
  <c r="AE48" i="4"/>
  <c r="AA48" i="4"/>
  <c r="AB48" i="4"/>
  <c r="AN152" i="4"/>
  <c r="AT152" i="4" s="1"/>
  <c r="AL152" i="4"/>
  <c r="AR152" i="4" s="1"/>
  <c r="AQ152" i="4"/>
  <c r="AW152" i="4" s="1"/>
  <c r="AA654" i="4"/>
  <c r="AG654" i="4"/>
  <c r="AH654" i="4"/>
  <c r="AK654" i="4"/>
  <c r="AJ654" i="4"/>
  <c r="AI654" i="4"/>
  <c r="AF654" i="4"/>
  <c r="Y790" i="4"/>
  <c r="AB790" i="4" s="1"/>
  <c r="AO874" i="4"/>
  <c r="AM874" i="4"/>
  <c r="AN874" i="4"/>
  <c r="AB905" i="4"/>
  <c r="AA905" i="4"/>
  <c r="AC905" i="4"/>
  <c r="Z905" i="4"/>
  <c r="AE905" i="4"/>
  <c r="AU905" i="4"/>
  <c r="AW905" i="4"/>
  <c r="AV905" i="4"/>
  <c r="AD905" i="4"/>
  <c r="AS905" i="4"/>
  <c r="AT905" i="4"/>
  <c r="X925" i="4"/>
  <c r="Y925" i="4"/>
  <c r="AK925" i="4" s="1"/>
  <c r="AP944" i="4"/>
  <c r="AQ944" i="4"/>
  <c r="AO944" i="4"/>
  <c r="AB951" i="4"/>
  <c r="AC951" i="4"/>
  <c r="AE951" i="4"/>
  <c r="Z951" i="4"/>
  <c r="AA951" i="4"/>
  <c r="AW951" i="4"/>
  <c r="AU951" i="4"/>
  <c r="AT951" i="4"/>
  <c r="AD951" i="4"/>
  <c r="AS951" i="4"/>
  <c r="AV951" i="4"/>
  <c r="W957" i="4"/>
  <c r="AN96" i="4"/>
  <c r="AT96" i="4" s="1"/>
  <c r="AM96" i="4"/>
  <c r="AS96" i="4" s="1"/>
  <c r="W54" i="4"/>
  <c r="AA802" i="4"/>
  <c r="AB802" i="4"/>
  <c r="AC802" i="4"/>
  <c r="Z802" i="4"/>
  <c r="AD802" i="4"/>
  <c r="X918" i="4"/>
  <c r="Y918" i="4"/>
  <c r="AC108" i="4"/>
  <c r="Z108" i="4"/>
  <c r="AB108" i="4"/>
  <c r="AA108" i="4"/>
  <c r="AE108" i="4"/>
  <c r="AD108" i="4"/>
  <c r="AA615" i="4"/>
  <c r="AC615" i="4"/>
  <c r="AE615" i="4"/>
  <c r="Z615" i="4"/>
  <c r="AL615" i="4" s="1"/>
  <c r="AR615" i="4" s="1"/>
  <c r="AB80" i="4"/>
  <c r="AD80" i="4"/>
  <c r="AC80" i="4"/>
  <c r="AA80" i="4"/>
  <c r="Z80" i="4"/>
  <c r="AE80" i="4"/>
  <c r="Y136" i="4"/>
  <c r="AJ136" i="4" s="1"/>
  <c r="AA53" i="4"/>
  <c r="AD53" i="4"/>
  <c r="Z53" i="4"/>
  <c r="AE53" i="4"/>
  <c r="AB53" i="4"/>
  <c r="AC53" i="4"/>
  <c r="AP543" i="4"/>
  <c r="AV543" i="4" s="1"/>
  <c r="AO543" i="4"/>
  <c r="AU543" i="4" s="1"/>
  <c r="Y927" i="4"/>
  <c r="X927" i="4"/>
  <c r="Y955" i="4"/>
  <c r="X955" i="4"/>
  <c r="Y10" i="4"/>
  <c r="AI10" i="4" s="1"/>
  <c r="Z879" i="4"/>
  <c r="AD879" i="4"/>
  <c r="AE879" i="4"/>
  <c r="AS879" i="4"/>
  <c r="AT879" i="4"/>
  <c r="AB879" i="4"/>
  <c r="AC879" i="4"/>
  <c r="AU879" i="4"/>
  <c r="AV879" i="4"/>
  <c r="AA879" i="4"/>
  <c r="AW879" i="4"/>
  <c r="AL580" i="4"/>
  <c r="AR580" i="4" s="1"/>
  <c r="AQ580" i="4"/>
  <c r="AW580" i="4" s="1"/>
  <c r="X135" i="4"/>
  <c r="AL661" i="4"/>
  <c r="AR661" i="4" s="1"/>
  <c r="AP661" i="4"/>
  <c r="AV661" i="4" s="1"/>
  <c r="Y943" i="4"/>
  <c r="X943" i="4"/>
  <c r="AB963" i="4"/>
  <c r="AC963" i="4"/>
  <c r="AE963" i="4"/>
  <c r="Z963" i="4"/>
  <c r="AA963" i="4"/>
  <c r="AW963" i="4"/>
  <c r="AU963" i="4"/>
  <c r="AT963" i="4"/>
  <c r="AD963" i="4"/>
  <c r="AS963" i="4"/>
  <c r="AV963" i="4"/>
  <c r="X13" i="4"/>
  <c r="Y13" i="4" s="1"/>
  <c r="X21" i="4"/>
  <c r="Y21" i="4" s="1"/>
  <c r="X78" i="4"/>
  <c r="X86" i="4"/>
  <c r="X87" i="4"/>
  <c r="X125" i="4"/>
  <c r="X141" i="4"/>
  <c r="X173" i="4"/>
  <c r="X185" i="4"/>
  <c r="Y185" i="4" s="1"/>
  <c r="X584" i="4"/>
  <c r="D617" i="4"/>
  <c r="H617" i="4" s="1"/>
  <c r="E617" i="4"/>
  <c r="I617" i="4" s="1"/>
  <c r="F617" i="4"/>
  <c r="J617" i="4" s="1"/>
  <c r="G617" i="4"/>
  <c r="AP667" i="4"/>
  <c r="AV667" i="4" s="1"/>
  <c r="X706" i="4"/>
  <c r="Y706" i="4" s="1"/>
  <c r="X720" i="4"/>
  <c r="Y720" i="4" s="1"/>
  <c r="Y929" i="4"/>
  <c r="X929" i="4"/>
  <c r="X967" i="4"/>
  <c r="Y967" i="4"/>
  <c r="Y979" i="4"/>
  <c r="X979" i="4"/>
  <c r="AD922" i="4"/>
  <c r="AA922" i="4"/>
  <c r="Z922" i="4"/>
  <c r="AC922" i="4"/>
  <c r="AE922" i="4"/>
  <c r="AS922" i="4"/>
  <c r="AT922" i="4"/>
  <c r="AB922" i="4"/>
  <c r="AV922" i="4"/>
  <c r="AW922" i="4"/>
  <c r="AU922" i="4"/>
  <c r="AL112" i="4"/>
  <c r="AR112" i="4" s="1"/>
  <c r="AO112" i="4"/>
  <c r="AU112" i="4" s="1"/>
  <c r="AN112" i="4"/>
  <c r="AT112" i="4" s="1"/>
  <c r="X45" i="4"/>
  <c r="X942" i="4"/>
  <c r="Y942" i="4"/>
  <c r="AM647" i="4"/>
  <c r="AS647" i="4" s="1"/>
  <c r="AL144" i="4"/>
  <c r="AR144" i="4" s="1"/>
  <c r="X104" i="4"/>
  <c r="Y104" i="4" s="1"/>
  <c r="AE726" i="4"/>
  <c r="AK726" i="4"/>
  <c r="AF726" i="4"/>
  <c r="AI726" i="4"/>
  <c r="AJ726" i="4"/>
  <c r="AG726" i="4"/>
  <c r="AH726" i="4"/>
  <c r="AC710" i="4"/>
  <c r="Z710" i="4"/>
  <c r="AD710" i="4"/>
  <c r="AE710" i="4"/>
  <c r="AB710" i="4"/>
  <c r="AA710" i="4"/>
  <c r="AJ710" i="4"/>
  <c r="AI710" i="4"/>
  <c r="AG710" i="4"/>
  <c r="AK710" i="4"/>
  <c r="AF710" i="4"/>
  <c r="AL710" i="4" s="1"/>
  <c r="AR710" i="4" s="1"/>
  <c r="AH710" i="4"/>
  <c r="AE568" i="4"/>
  <c r="AA568" i="4"/>
  <c r="AD568" i="4"/>
  <c r="AC568" i="4"/>
  <c r="AB568" i="4"/>
  <c r="AJ568" i="4"/>
  <c r="AH568" i="4"/>
  <c r="AI568" i="4"/>
  <c r="AG568" i="4"/>
  <c r="AF568" i="4"/>
  <c r="AL568" i="4" s="1"/>
  <c r="AR568" i="4" s="1"/>
  <c r="AK568" i="4"/>
  <c r="G709" i="4"/>
  <c r="D709" i="4"/>
  <c r="H709" i="4" s="1"/>
  <c r="E709" i="4"/>
  <c r="I709" i="4" s="1"/>
  <c r="F709" i="4"/>
  <c r="J709" i="4" s="1"/>
  <c r="Y174" i="4"/>
  <c r="AH174" i="4" s="1"/>
  <c r="D132" i="4"/>
  <c r="H132" i="4" s="1"/>
  <c r="K133" i="2" s="1"/>
  <c r="E132" i="4"/>
  <c r="I132" i="4" s="1"/>
  <c r="L133" i="2" s="1"/>
  <c r="G132" i="4"/>
  <c r="F132" i="4"/>
  <c r="J132" i="4" s="1"/>
  <c r="M133" i="2" s="1"/>
  <c r="D776" i="4"/>
  <c r="H776" i="4" s="1"/>
  <c r="G776" i="4"/>
  <c r="E776" i="4"/>
  <c r="I776" i="4" s="1"/>
  <c r="F776" i="4"/>
  <c r="J776" i="4" s="1"/>
  <c r="V99" i="4"/>
  <c r="U99" i="4"/>
  <c r="AN110" i="4"/>
  <c r="AT110" i="4" s="1"/>
  <c r="AP110" i="4"/>
  <c r="AV110" i="4" s="1"/>
  <c r="AQ110" i="4"/>
  <c r="AW110" i="4" s="1"/>
  <c r="X184" i="4"/>
  <c r="X588" i="4"/>
  <c r="Y588" i="4" s="1"/>
  <c r="Y651" i="4"/>
  <c r="AB651" i="4" s="1"/>
  <c r="X705" i="4"/>
  <c r="Y705" i="4" s="1"/>
  <c r="Y721" i="4"/>
  <c r="AA721" i="4" s="1"/>
  <c r="X723" i="4"/>
  <c r="Y731" i="4"/>
  <c r="AB731" i="4" s="1"/>
  <c r="X747" i="4"/>
  <c r="Y747" i="4" s="1"/>
  <c r="X760" i="4"/>
  <c r="X819" i="4"/>
  <c r="AB913" i="4"/>
  <c r="AA913" i="4"/>
  <c r="AC913" i="4"/>
  <c r="AD913" i="4"/>
  <c r="AS913" i="4"/>
  <c r="AT913" i="4"/>
  <c r="Z913" i="4"/>
  <c r="AE913" i="4"/>
  <c r="AU913" i="4"/>
  <c r="AV913" i="4"/>
  <c r="AW913" i="4"/>
  <c r="X937" i="4"/>
  <c r="Y937" i="4"/>
  <c r="Y939" i="4"/>
  <c r="X939" i="4"/>
  <c r="AK949" i="4"/>
  <c r="AI949" i="4"/>
  <c r="AH949" i="4"/>
  <c r="AJ949" i="4"/>
  <c r="AG949" i="4"/>
  <c r="AF949" i="4"/>
  <c r="Y980" i="4"/>
  <c r="X980" i="4"/>
  <c r="AB987" i="4"/>
  <c r="AD987" i="4"/>
  <c r="AW987" i="4"/>
  <c r="AE987" i="4"/>
  <c r="AU987" i="4"/>
  <c r="AT987" i="4"/>
  <c r="AS987" i="4"/>
  <c r="AC987" i="4"/>
  <c r="Z987" i="4"/>
  <c r="AA987" i="4"/>
  <c r="AV987" i="4"/>
  <c r="X142" i="4"/>
  <c r="Y142" i="4" s="1"/>
  <c r="Y100" i="4"/>
  <c r="AG100" i="4" s="1"/>
  <c r="W754" i="4"/>
  <c r="W738" i="4"/>
  <c r="Y803" i="4"/>
  <c r="AD803" i="4" s="1"/>
  <c r="X771" i="4"/>
  <c r="Y38" i="4"/>
  <c r="AI38" i="4" s="1"/>
  <c r="X608" i="4"/>
  <c r="Y608" i="4" s="1"/>
  <c r="Y646" i="4"/>
  <c r="AJ646" i="4" s="1"/>
  <c r="AL997" i="4"/>
  <c r="X863" i="4"/>
  <c r="X650" i="4"/>
  <c r="X978" i="4"/>
  <c r="Y978" i="4"/>
  <c r="X762" i="4"/>
  <c r="Y762" i="4" s="1"/>
  <c r="X182" i="4"/>
  <c r="Y182" i="4" s="1"/>
  <c r="X826" i="4"/>
  <c r="Y826" i="4" s="1"/>
  <c r="X659" i="4"/>
  <c r="Y783" i="4"/>
  <c r="Z783" i="4" s="1"/>
  <c r="AC549" i="4"/>
  <c r="AA549" i="4"/>
  <c r="AD549" i="4"/>
  <c r="Z549" i="4"/>
  <c r="AE549" i="4"/>
  <c r="AJ549" i="4"/>
  <c r="AK549" i="4"/>
  <c r="AI549" i="4"/>
  <c r="AG549" i="4"/>
  <c r="AF549" i="4"/>
  <c r="AH549" i="4"/>
  <c r="AN549" i="4" s="1"/>
  <c r="AT549" i="4" s="1"/>
  <c r="AC808" i="4"/>
  <c r="AA808" i="4"/>
  <c r="AD808" i="4"/>
  <c r="Z808" i="4"/>
  <c r="AE808" i="4"/>
  <c r="AJ808" i="4"/>
  <c r="AI808" i="4"/>
  <c r="AF808" i="4"/>
  <c r="AG808" i="4"/>
  <c r="AH808" i="4"/>
  <c r="AK808" i="4"/>
  <c r="AE836" i="4"/>
  <c r="AD836" i="4"/>
  <c r="AB836" i="4"/>
  <c r="Z836" i="4"/>
  <c r="AA836" i="4"/>
  <c r="AJ836" i="4"/>
  <c r="AI836" i="4"/>
  <c r="AH836" i="4"/>
  <c r="AG836" i="4"/>
  <c r="AF836" i="4"/>
  <c r="AK836" i="4"/>
  <c r="F619" i="3"/>
  <c r="H619" i="3"/>
  <c r="H628" i="3"/>
  <c r="F628" i="3"/>
  <c r="F652" i="3"/>
  <c r="H652" i="3"/>
  <c r="F623" i="3"/>
  <c r="H623" i="3"/>
  <c r="F611" i="3"/>
  <c r="H611" i="3"/>
  <c r="F647" i="3"/>
  <c r="H647" i="3"/>
  <c r="H638" i="3"/>
  <c r="F638" i="3"/>
  <c r="Y431" i="4"/>
  <c r="AK431" i="4" s="1"/>
  <c r="H28" i="3"/>
  <c r="F28" i="3"/>
  <c r="H48" i="3"/>
  <c r="F48" i="3"/>
  <c r="H158" i="3"/>
  <c r="F158" i="3"/>
  <c r="H166" i="3"/>
  <c r="F166" i="3"/>
  <c r="H556" i="3"/>
  <c r="F556" i="3"/>
  <c r="F636" i="3"/>
  <c r="H636" i="3"/>
  <c r="H772" i="3"/>
  <c r="F772" i="3"/>
  <c r="F792" i="3"/>
  <c r="H792" i="3"/>
  <c r="AJ19" i="4"/>
  <c r="AH19" i="4"/>
  <c r="AF19" i="4"/>
  <c r="AG24" i="4"/>
  <c r="AM24" i="4" s="1"/>
  <c r="AS24" i="4" s="1"/>
  <c r="AB24" i="4"/>
  <c r="AF24" i="4"/>
  <c r="AE24" i="4"/>
  <c r="AJ24" i="4"/>
  <c r="Z24" i="4"/>
  <c r="AC24" i="4"/>
  <c r="AG44" i="4"/>
  <c r="E5" i="4"/>
  <c r="I5" i="4" s="1"/>
  <c r="L6" i="2" s="1"/>
  <c r="D5" i="4"/>
  <c r="H5" i="4" s="1"/>
  <c r="K6" i="2" s="1"/>
  <c r="F5" i="4"/>
  <c r="J5" i="4" s="1"/>
  <c r="M6" i="2" s="1"/>
  <c r="G5" i="4"/>
  <c r="AN928" i="4"/>
  <c r="AM928" i="4"/>
  <c r="AL928" i="4"/>
  <c r="X511" i="4"/>
  <c r="Y511" i="4" s="1"/>
  <c r="F589" i="3"/>
  <c r="H589" i="3"/>
  <c r="F818" i="3"/>
  <c r="H818" i="3"/>
  <c r="F56" i="3"/>
  <c r="H56" i="3"/>
  <c r="H70" i="3"/>
  <c r="F70" i="3"/>
  <c r="F88" i="3"/>
  <c r="H88" i="3"/>
  <c r="F104" i="3"/>
  <c r="H104" i="3"/>
  <c r="H174" i="3"/>
  <c r="F174" i="3"/>
  <c r="F179" i="3"/>
  <c r="H179" i="3"/>
  <c r="F524" i="3"/>
  <c r="H524" i="3"/>
  <c r="H592" i="3"/>
  <c r="F592" i="3"/>
  <c r="H624" i="3"/>
  <c r="F624" i="3"/>
  <c r="H634" i="3"/>
  <c r="F634" i="3"/>
  <c r="F665" i="3"/>
  <c r="H665" i="3"/>
  <c r="H700" i="3"/>
  <c r="F700" i="3"/>
  <c r="H712" i="3"/>
  <c r="F712" i="3"/>
  <c r="H716" i="3"/>
  <c r="F716" i="3"/>
  <c r="F823" i="3"/>
  <c r="H823" i="3"/>
  <c r="AJ180" i="4"/>
  <c r="AK180" i="4"/>
  <c r="AE180" i="4"/>
  <c r="AF180" i="4"/>
  <c r="AL180" i="4" s="1"/>
  <c r="AR180" i="4" s="1"/>
  <c r="AH180" i="4"/>
  <c r="AC180" i="4"/>
  <c r="AD770" i="4"/>
  <c r="AC770" i="4"/>
  <c r="X64" i="4"/>
  <c r="AB139" i="4"/>
  <c r="AN139" i="4" s="1"/>
  <c r="AA139" i="4"/>
  <c r="AM139" i="4" s="1"/>
  <c r="AS139" i="4" s="1"/>
  <c r="Z139" i="4"/>
  <c r="AL139" i="4" s="1"/>
  <c r="AR139" i="4" s="1"/>
  <c r="AD139" i="4"/>
  <c r="AP139" i="4" s="1"/>
  <c r="AV139" i="4" s="1"/>
  <c r="AE139" i="4"/>
  <c r="AQ139" i="4" s="1"/>
  <c r="AW139" i="4" s="1"/>
  <c r="AC139" i="4"/>
  <c r="AO139" i="4" s="1"/>
  <c r="AU139" i="4" s="1"/>
  <c r="AT139" i="4"/>
  <c r="X159" i="4"/>
  <c r="AF495" i="4"/>
  <c r="AG495" i="4"/>
  <c r="AB495" i="4"/>
  <c r="AD495" i="4"/>
  <c r="AJ495" i="4"/>
  <c r="AG677" i="4"/>
  <c r="AF677" i="4"/>
  <c r="AK677" i="4"/>
  <c r="AQ677" i="4" s="1"/>
  <c r="AW677" i="4" s="1"/>
  <c r="AB677" i="4"/>
  <c r="AH677" i="4"/>
  <c r="Z677" i="4"/>
  <c r="AL677" i="4" s="1"/>
  <c r="AR677" i="4" s="1"/>
  <c r="AD725" i="4"/>
  <c r="AC725" i="4"/>
  <c r="AB725" i="4"/>
  <c r="AF733" i="4"/>
  <c r="AJ733" i="4"/>
  <c r="AC733" i="4"/>
  <c r="AO733" i="4" s="1"/>
  <c r="AU733" i="4" s="1"/>
  <c r="AB733" i="4"/>
  <c r="AE733" i="4"/>
  <c r="X41" i="4"/>
  <c r="AF48" i="4"/>
  <c r="AJ48" i="4"/>
  <c r="AK48" i="4"/>
  <c r="X57" i="4"/>
  <c r="U63" i="4"/>
  <c r="V63" i="4"/>
  <c r="AB654" i="4"/>
  <c r="AC654" i="4"/>
  <c r="AO654" i="4" s="1"/>
  <c r="AU654" i="4" s="1"/>
  <c r="AB656" i="4"/>
  <c r="Z656" i="4"/>
  <c r="AF790" i="4"/>
  <c r="AH790" i="4"/>
  <c r="Y895" i="4"/>
  <c r="X895" i="4"/>
  <c r="AK905" i="4"/>
  <c r="AF905" i="4"/>
  <c r="AJ905" i="4"/>
  <c r="AQ938" i="4"/>
  <c r="AL938" i="4"/>
  <c r="AN938" i="4"/>
  <c r="Y945" i="4"/>
  <c r="X945" i="4"/>
  <c r="AO948" i="4"/>
  <c r="AQ948" i="4"/>
  <c r="AH951" i="4"/>
  <c r="AI951" i="4"/>
  <c r="AG951" i="4"/>
  <c r="Y953" i="4"/>
  <c r="X953" i="4"/>
  <c r="AK959" i="4"/>
  <c r="AG959" i="4"/>
  <c r="AA625" i="4"/>
  <c r="AM625" i="4" s="1"/>
  <c r="AS625" i="4" s="1"/>
  <c r="AI140" i="4"/>
  <c r="AJ140" i="4"/>
  <c r="AP140" i="4" s="1"/>
  <c r="AV140" i="4" s="1"/>
  <c r="AA140" i="4"/>
  <c r="AG140" i="4"/>
  <c r="AC140" i="4"/>
  <c r="AO140" i="4" s="1"/>
  <c r="AU140" i="4" s="1"/>
  <c r="W698" i="4"/>
  <c r="AH802" i="4"/>
  <c r="AG802" i="4"/>
  <c r="AM802" i="4" s="1"/>
  <c r="AS802" i="4" s="1"/>
  <c r="AJ802" i="4"/>
  <c r="AP802" i="4" s="1"/>
  <c r="AV802" i="4" s="1"/>
  <c r="AC916" i="4"/>
  <c r="AO916" i="4" s="1"/>
  <c r="AB916" i="4"/>
  <c r="AN916" i="4" s="1"/>
  <c r="Z916" i="4"/>
  <c r="AL916" i="4" s="1"/>
  <c r="AW916" i="4"/>
  <c r="AA916" i="4"/>
  <c r="AM916" i="4" s="1"/>
  <c r="AE916" i="4"/>
  <c r="AQ916" i="4" s="1"/>
  <c r="AV916" i="4"/>
  <c r="AU916" i="4"/>
  <c r="AS916" i="4"/>
  <c r="AD916" i="4"/>
  <c r="AP916" i="4" s="1"/>
  <c r="AT916" i="4"/>
  <c r="AJ108" i="4"/>
  <c r="AF108" i="4"/>
  <c r="AH108" i="4"/>
  <c r="AG615" i="4"/>
  <c r="AH615" i="4"/>
  <c r="AK615" i="4"/>
  <c r="AG663" i="4"/>
  <c r="AH663" i="4"/>
  <c r="AN663" i="4" s="1"/>
  <c r="AT663" i="4" s="1"/>
  <c r="AK663" i="4"/>
  <c r="AM983" i="4"/>
  <c r="AN983" i="4"/>
  <c r="AP983" i="4"/>
  <c r="AK893" i="4"/>
  <c r="AF893" i="4"/>
  <c r="AG80" i="4"/>
  <c r="AH80" i="4"/>
  <c r="AK80" i="4"/>
  <c r="AF136" i="4"/>
  <c r="AK136" i="4"/>
  <c r="AI53" i="4"/>
  <c r="AJ53" i="4"/>
  <c r="AG53" i="4"/>
  <c r="AH904" i="4"/>
  <c r="AK904" i="4"/>
  <c r="AK892" i="4"/>
  <c r="AI892" i="4"/>
  <c r="AK880" i="4"/>
  <c r="AI880" i="4"/>
  <c r="AK872" i="4"/>
  <c r="AI872" i="4"/>
  <c r="AK848" i="4"/>
  <c r="AI848" i="4"/>
  <c r="X662" i="4"/>
  <c r="AF952" i="4"/>
  <c r="AJ952" i="4"/>
  <c r="AN886" i="4"/>
  <c r="AQ886" i="4"/>
  <c r="AJ10" i="4"/>
  <c r="AF10" i="4"/>
  <c r="X134" i="4"/>
  <c r="AF572" i="4"/>
  <c r="AH572" i="4"/>
  <c r="AG879" i="4"/>
  <c r="AH879" i="4"/>
  <c r="AK879" i="4"/>
  <c r="Y911" i="4"/>
  <c r="X911" i="4"/>
  <c r="D172" i="4"/>
  <c r="H172" i="4" s="1"/>
  <c r="K173" i="2" s="1"/>
  <c r="G172" i="4"/>
  <c r="F172" i="4"/>
  <c r="J172" i="4" s="1"/>
  <c r="M173" i="2" s="1"/>
  <c r="E172" i="4"/>
  <c r="I172" i="4" s="1"/>
  <c r="L173" i="2" s="1"/>
  <c r="X60" i="4"/>
  <c r="X111" i="4"/>
  <c r="X119" i="4"/>
  <c r="AL727" i="4"/>
  <c r="AR727" i="4" s="1"/>
  <c r="AN727" i="4"/>
  <c r="AT727" i="4" s="1"/>
  <c r="AK963" i="4"/>
  <c r="AF963" i="4"/>
  <c r="AJ963" i="4"/>
  <c r="AG973" i="4"/>
  <c r="AK973" i="4"/>
  <c r="AF11" i="4"/>
  <c r="AH11" i="4"/>
  <c r="X6" i="4"/>
  <c r="AI15" i="4"/>
  <c r="AK15" i="4"/>
  <c r="X70" i="4"/>
  <c r="Y70" i="4" s="1"/>
  <c r="AH94" i="4"/>
  <c r="AF94" i="4"/>
  <c r="AJ94" i="4"/>
  <c r="AP94" i="4" s="1"/>
  <c r="AV94" i="4" s="1"/>
  <c r="AC94" i="4"/>
  <c r="AB94" i="4"/>
  <c r="AN94" i="4" s="1"/>
  <c r="AT94" i="4" s="1"/>
  <c r="AA94" i="4"/>
  <c r="X117" i="4"/>
  <c r="AI527" i="4"/>
  <c r="AF527" i="4"/>
  <c r="X533" i="4"/>
  <c r="AI602" i="4"/>
  <c r="AF602" i="4"/>
  <c r="AA602" i="4"/>
  <c r="AJ602" i="4"/>
  <c r="Z602" i="4"/>
  <c r="AC602" i="4"/>
  <c r="AF623" i="4"/>
  <c r="AH651" i="4"/>
  <c r="AJ651" i="4"/>
  <c r="AI651" i="4"/>
  <c r="AG651" i="4"/>
  <c r="AK651" i="4"/>
  <c r="AF651" i="4"/>
  <c r="AK665" i="4"/>
  <c r="AF665" i="4"/>
  <c r="AH667" i="4"/>
  <c r="AN667" i="4" s="1"/>
  <c r="AT667" i="4" s="1"/>
  <c r="AG667" i="4"/>
  <c r="AK667" i="4"/>
  <c r="AQ667" i="4" s="1"/>
  <c r="AW667" i="4" s="1"/>
  <c r="AO910" i="4"/>
  <c r="AP910" i="4"/>
  <c r="Z984" i="4"/>
  <c r="AL984" i="4" s="1"/>
  <c r="AE984" i="4"/>
  <c r="AQ984" i="4" s="1"/>
  <c r="AB984" i="4"/>
  <c r="AN984" i="4" s="1"/>
  <c r="AC984" i="4"/>
  <c r="AO984" i="4" s="1"/>
  <c r="AD984" i="4"/>
  <c r="AP984" i="4" s="1"/>
  <c r="AS984" i="4"/>
  <c r="AV984" i="4"/>
  <c r="AW984" i="4"/>
  <c r="AA984" i="4"/>
  <c r="AM984" i="4" s="1"/>
  <c r="AT984" i="4"/>
  <c r="AU984" i="4"/>
  <c r="AE996" i="4"/>
  <c r="AQ996" i="4" s="1"/>
  <c r="AD996" i="4"/>
  <c r="AP996" i="4" s="1"/>
  <c r="AB996" i="4"/>
  <c r="AN996" i="4" s="1"/>
  <c r="AU996" i="4"/>
  <c r="AT996" i="4"/>
  <c r="AC996" i="4"/>
  <c r="AO996" i="4" s="1"/>
  <c r="AA996" i="4"/>
  <c r="AM996" i="4" s="1"/>
  <c r="Z996" i="4"/>
  <c r="AL996" i="4" s="1"/>
  <c r="AW996" i="4"/>
  <c r="AV996" i="4"/>
  <c r="AS996" i="4"/>
  <c r="X84" i="4"/>
  <c r="AA834" i="4"/>
  <c r="AM834" i="4" s="1"/>
  <c r="AS834" i="4" s="1"/>
  <c r="AB834" i="4"/>
  <c r="AN834" i="4" s="1"/>
  <c r="AC834" i="4"/>
  <c r="Z834" i="4"/>
  <c r="AL834" i="4" s="1"/>
  <c r="AR834" i="4" s="1"/>
  <c r="AD834" i="4"/>
  <c r="AP834" i="4" s="1"/>
  <c r="AV834" i="4" s="1"/>
  <c r="AT834" i="4"/>
  <c r="X822" i="4"/>
  <c r="AN842" i="4"/>
  <c r="AT842" i="4" s="1"/>
  <c r="AM842" i="4"/>
  <c r="AS842" i="4" s="1"/>
  <c r="AK922" i="4"/>
  <c r="AH922" i="4"/>
  <c r="AI922" i="4"/>
  <c r="X806" i="4"/>
  <c r="Y806" i="4" s="1"/>
  <c r="AB806" i="4" s="1"/>
  <c r="X794" i="4"/>
  <c r="Y794" i="4" s="1"/>
  <c r="AG18" i="4"/>
  <c r="AJ18" i="4"/>
  <c r="AI519" i="4"/>
  <c r="AH519" i="4"/>
  <c r="X25" i="4"/>
  <c r="Y25" i="4" s="1"/>
  <c r="AF22" i="4"/>
  <c r="AJ22" i="4"/>
  <c r="AF59" i="4"/>
  <c r="AH59" i="4"/>
  <c r="W28" i="4"/>
  <c r="AM759" i="4"/>
  <c r="AS759" i="4" s="1"/>
  <c r="AN759" i="4"/>
  <c r="AT759" i="4" s="1"/>
  <c r="AP759" i="4"/>
  <c r="AV759" i="4" s="1"/>
  <c r="AO823" i="4"/>
  <c r="AU823" i="4" s="1"/>
  <c r="AE823" i="4"/>
  <c r="AQ823" i="4" s="1"/>
  <c r="AW823" i="4" s="1"/>
  <c r="AB557" i="4"/>
  <c r="AE557" i="4"/>
  <c r="AQ557" i="4" s="1"/>
  <c r="AW557" i="4" s="1"/>
  <c r="AA557" i="4"/>
  <c r="AM557" i="4" s="1"/>
  <c r="AS557" i="4" s="1"/>
  <c r="AC557" i="4"/>
  <c r="AO557" i="4" s="1"/>
  <c r="AU557" i="4" s="1"/>
  <c r="AD557" i="4"/>
  <c r="AP557" i="4" s="1"/>
  <c r="AV557" i="4" s="1"/>
  <c r="AK74" i="4"/>
  <c r="AQ74" i="4" s="1"/>
  <c r="AW74" i="4" s="1"/>
  <c r="AG74" i="4"/>
  <c r="AF74" i="4"/>
  <c r="Z74" i="4"/>
  <c r="AA74" i="4"/>
  <c r="AM74" i="4" s="1"/>
  <c r="AS74" i="4" s="1"/>
  <c r="AD74" i="4"/>
  <c r="X149" i="4"/>
  <c r="Y149" i="4" s="1"/>
  <c r="AK149" i="4" s="1"/>
  <c r="AA726" i="4"/>
  <c r="Z726" i="4"/>
  <c r="X847" i="4"/>
  <c r="AN741" i="4"/>
  <c r="AT741" i="4" s="1"/>
  <c r="AK174" i="4"/>
  <c r="AJ174" i="4"/>
  <c r="W4" i="4"/>
  <c r="X55" i="4"/>
  <c r="Y55" i="4" s="1"/>
  <c r="X114" i="4"/>
  <c r="Y114" i="4" s="1"/>
  <c r="X122" i="4"/>
  <c r="Y122" i="4" s="1"/>
  <c r="X130" i="4"/>
  <c r="X137" i="4"/>
  <c r="X146" i="4"/>
  <c r="X175" i="4"/>
  <c r="AB576" i="4"/>
  <c r="AN576" i="4" s="1"/>
  <c r="AT576" i="4" s="1"/>
  <c r="AA576" i="4"/>
  <c r="AM576" i="4" s="1"/>
  <c r="AS576" i="4" s="1"/>
  <c r="AD576" i="4"/>
  <c r="AP576" i="4" s="1"/>
  <c r="AV576" i="4" s="1"/>
  <c r="AE576" i="4"/>
  <c r="AQ576" i="4" s="1"/>
  <c r="AW576" i="4" s="1"/>
  <c r="Z576" i="4"/>
  <c r="AL576" i="4" s="1"/>
  <c r="AR576" i="4" s="1"/>
  <c r="AC586" i="4"/>
  <c r="AO586" i="4" s="1"/>
  <c r="AU586" i="4" s="1"/>
  <c r="AA586" i="4"/>
  <c r="AM586" i="4" s="1"/>
  <c r="AS586" i="4" s="1"/>
  <c r="AD586" i="4"/>
  <c r="AP586" i="4" s="1"/>
  <c r="AV586" i="4" s="1"/>
  <c r="AB586" i="4"/>
  <c r="AN586" i="4" s="1"/>
  <c r="AT586" i="4" s="1"/>
  <c r="AE586" i="4"/>
  <c r="AQ586" i="4" s="1"/>
  <c r="AW586" i="4" s="1"/>
  <c r="Z586" i="4"/>
  <c r="AL586" i="4" s="1"/>
  <c r="AR586" i="4" s="1"/>
  <c r="AM601" i="4"/>
  <c r="AS601" i="4" s="1"/>
  <c r="AO601" i="4"/>
  <c r="AU601" i="4" s="1"/>
  <c r="AN601" i="4"/>
  <c r="AT601" i="4" s="1"/>
  <c r="X685" i="4"/>
  <c r="X689" i="4"/>
  <c r="Y699" i="4"/>
  <c r="AA699" i="4" s="1"/>
  <c r="W730" i="4"/>
  <c r="Z737" i="4"/>
  <c r="AL737" i="4" s="1"/>
  <c r="AR737" i="4" s="1"/>
  <c r="AC737" i="4"/>
  <c r="AO737" i="4" s="1"/>
  <c r="AU737" i="4" s="1"/>
  <c r="AD737" i="4"/>
  <c r="AP737" i="4" s="1"/>
  <c r="AV737" i="4" s="1"/>
  <c r="AA737" i="4"/>
  <c r="AB737" i="4"/>
  <c r="AN737" i="4" s="1"/>
  <c r="AT737" i="4" s="1"/>
  <c r="AE737" i="4"/>
  <c r="AI913" i="4"/>
  <c r="AK913" i="4"/>
  <c r="AG913" i="4"/>
  <c r="AM946" i="4"/>
  <c r="AQ946" i="4"/>
  <c r="AL946" i="4"/>
  <c r="AH987" i="4"/>
  <c r="AJ987" i="4"/>
  <c r="AK987" i="4"/>
  <c r="X126" i="4"/>
  <c r="AF100" i="4"/>
  <c r="X746" i="4"/>
  <c r="X990" i="4"/>
  <c r="Y990" i="4"/>
  <c r="X740" i="4"/>
  <c r="Y740" i="4" s="1"/>
  <c r="AC740" i="4" s="1"/>
  <c r="X795" i="4"/>
  <c r="Y795" i="4" s="1"/>
  <c r="AH795" i="4" s="1"/>
  <c r="X763" i="4"/>
  <c r="AG38" i="4"/>
  <c r="AE36" i="4"/>
  <c r="AQ36" i="4" s="1"/>
  <c r="AD36" i="4"/>
  <c r="AP36" i="4" s="1"/>
  <c r="AV36" i="4" s="1"/>
  <c r="AB36" i="4"/>
  <c r="AN36" i="4" s="1"/>
  <c r="AT36" i="4" s="1"/>
  <c r="AA36" i="4"/>
  <c r="AM36" i="4" s="1"/>
  <c r="AS36" i="4" s="1"/>
  <c r="AC36" i="4"/>
  <c r="AO36" i="4" s="1"/>
  <c r="AU36" i="4"/>
  <c r="AW36" i="4"/>
  <c r="Z36" i="4"/>
  <c r="AL36" i="4" s="1"/>
  <c r="AR36" i="4" s="1"/>
  <c r="AI646" i="4"/>
  <c r="AK646" i="4"/>
  <c r="AN764" i="4"/>
  <c r="AT764" i="4" s="1"/>
  <c r="AO812" i="4"/>
  <c r="AN643" i="4"/>
  <c r="AT643" i="4" s="1"/>
  <c r="AP643" i="4"/>
  <c r="AV643" i="4" s="1"/>
  <c r="AM711" i="4"/>
  <c r="AS711" i="4" s="1"/>
  <c r="AO711" i="4"/>
  <c r="AU711" i="4" s="1"/>
  <c r="AQ711" i="4"/>
  <c r="AW711" i="4" s="1"/>
  <c r="AL711" i="4"/>
  <c r="AR711" i="4" s="1"/>
  <c r="Y775" i="4"/>
  <c r="Z775" i="4" s="1"/>
  <c r="AC954" i="4"/>
  <c r="AO954" i="4" s="1"/>
  <c r="AT954" i="4"/>
  <c r="AE954" i="4"/>
  <c r="AQ954" i="4" s="1"/>
  <c r="AU954" i="4"/>
  <c r="AS954" i="4"/>
  <c r="AW954" i="4"/>
  <c r="AB954" i="4"/>
  <c r="AN954" i="4" s="1"/>
  <c r="Z954" i="4"/>
  <c r="AL954" i="4" s="1"/>
  <c r="AA954" i="4"/>
  <c r="AM954" i="4" s="1"/>
  <c r="AD954" i="4"/>
  <c r="AP954" i="4" s="1"/>
  <c r="AV954" i="4"/>
  <c r="AD861" i="4"/>
  <c r="Z861" i="4"/>
  <c r="AC861" i="4"/>
  <c r="AA861" i="4"/>
  <c r="AB861" i="4"/>
  <c r="AE861" i="4"/>
  <c r="X974" i="4"/>
  <c r="Y974" i="4"/>
  <c r="X748" i="4"/>
  <c r="W161" i="4"/>
  <c r="AN655" i="4"/>
  <c r="AT655" i="4" s="1"/>
  <c r="AP655" i="4"/>
  <c r="AV655" i="4" s="1"/>
  <c r="AC998" i="4"/>
  <c r="AB998" i="4"/>
  <c r="Z998" i="4"/>
  <c r="AE998" i="4"/>
  <c r="AU998" i="4"/>
  <c r="AV998" i="4"/>
  <c r="AW998" i="4"/>
  <c r="AA998" i="4"/>
  <c r="AD998" i="4"/>
  <c r="AT998" i="4"/>
  <c r="AS998" i="4"/>
  <c r="AG998" i="4"/>
  <c r="AI998" i="4"/>
  <c r="AH998" i="4"/>
  <c r="AF998" i="4"/>
  <c r="AJ998" i="4"/>
  <c r="AK998" i="4"/>
  <c r="AC564" i="4"/>
  <c r="AE564" i="4"/>
  <c r="AD564" i="4"/>
  <c r="Z564" i="4"/>
  <c r="AA564" i="4"/>
  <c r="AK564" i="4"/>
  <c r="AH564" i="4"/>
  <c r="AN564" i="4" s="1"/>
  <c r="AT564" i="4" s="1"/>
  <c r="AG564" i="4"/>
  <c r="AI564" i="4"/>
  <c r="AJ564" i="4"/>
  <c r="AF564" i="4"/>
  <c r="X820" i="4"/>
  <c r="F603" i="3"/>
  <c r="H603" i="3"/>
  <c r="F598" i="3"/>
  <c r="H598" i="3"/>
  <c r="H599" i="3"/>
  <c r="F599" i="3"/>
  <c r="H639" i="3"/>
  <c r="F639" i="3"/>
  <c r="AC931" i="4"/>
  <c r="AO931" i="4" s="1"/>
  <c r="AA931" i="4"/>
  <c r="AM931" i="4" s="1"/>
  <c r="AD931" i="4"/>
  <c r="AP931" i="4" s="1"/>
  <c r="AW931" i="4"/>
  <c r="AU931" i="4"/>
  <c r="AT931" i="4"/>
  <c r="AV931" i="4"/>
  <c r="AS931" i="4"/>
  <c r="AE931" i="4"/>
  <c r="AQ931" i="4" s="1"/>
  <c r="Z931" i="4"/>
  <c r="AL931" i="4" s="1"/>
  <c r="AB931" i="4"/>
  <c r="AN931" i="4" s="1"/>
  <c r="W541" i="4"/>
  <c r="AB941" i="4"/>
  <c r="AN941" i="4" s="1"/>
  <c r="AE941" i="4"/>
  <c r="AQ941" i="4" s="1"/>
  <c r="AT941" i="4"/>
  <c r="AD941" i="4"/>
  <c r="AP941" i="4" s="1"/>
  <c r="AA941" i="4"/>
  <c r="AM941" i="4" s="1"/>
  <c r="AV941" i="4"/>
  <c r="AS941" i="4"/>
  <c r="AC941" i="4"/>
  <c r="AO941" i="4" s="1"/>
  <c r="Z941" i="4"/>
  <c r="AL941" i="4" s="1"/>
  <c r="AW941" i="4"/>
  <c r="AU941" i="4"/>
  <c r="W940" i="4"/>
  <c r="AD992" i="4"/>
  <c r="AP992" i="4" s="1"/>
  <c r="AC992" i="4"/>
  <c r="AO992" i="4" s="1"/>
  <c r="Z992" i="4"/>
  <c r="AL992" i="4" s="1"/>
  <c r="AE992" i="4"/>
  <c r="AQ992" i="4" s="1"/>
  <c r="AV992" i="4"/>
  <c r="AU992" i="4"/>
  <c r="AA992" i="4"/>
  <c r="AM992" i="4" s="1"/>
  <c r="AB992" i="4"/>
  <c r="AN992" i="4" s="1"/>
  <c r="AW992" i="4"/>
  <c r="AS992" i="4"/>
  <c r="AT992" i="4"/>
  <c r="H566" i="3"/>
  <c r="F566" i="3"/>
  <c r="F397" i="3"/>
  <c r="H397" i="3"/>
  <c r="H499" i="3"/>
  <c r="F499" i="3"/>
  <c r="H445" i="3"/>
  <c r="F445" i="3"/>
  <c r="F495" i="3"/>
  <c r="H495" i="3"/>
  <c r="H366" i="3"/>
  <c r="F366" i="3"/>
  <c r="H466" i="3"/>
  <c r="F466" i="3"/>
  <c r="F433" i="3"/>
  <c r="H433" i="3"/>
  <c r="H473" i="3"/>
  <c r="F473" i="3"/>
  <c r="H494" i="3"/>
  <c r="F494" i="3"/>
  <c r="F503" i="3"/>
  <c r="H503" i="3"/>
  <c r="H227" i="3"/>
  <c r="F227" i="3"/>
  <c r="H253" i="3"/>
  <c r="F253" i="3"/>
  <c r="F268" i="3"/>
  <c r="H268" i="3"/>
  <c r="F311" i="3"/>
  <c r="H311" i="3"/>
  <c r="F302" i="3"/>
  <c r="H302" i="3"/>
  <c r="F219" i="3"/>
  <c r="H219" i="3"/>
  <c r="H240" i="3"/>
  <c r="F240" i="3"/>
  <c r="F259" i="3"/>
  <c r="H259" i="3"/>
  <c r="H272" i="3"/>
  <c r="F272" i="3"/>
  <c r="F235" i="3"/>
  <c r="H235" i="3"/>
  <c r="H342" i="3"/>
  <c r="F342" i="3"/>
  <c r="H224" i="3"/>
  <c r="F224" i="3"/>
  <c r="F247" i="3"/>
  <c r="H247" i="3"/>
  <c r="F276" i="3"/>
  <c r="H276" i="3"/>
  <c r="H448" i="3"/>
  <c r="F448" i="3"/>
  <c r="F403" i="3"/>
  <c r="H403" i="3"/>
  <c r="H427" i="3"/>
  <c r="F427" i="3"/>
  <c r="H472" i="3"/>
  <c r="F472" i="3"/>
  <c r="F383" i="3"/>
  <c r="H383" i="3"/>
  <c r="F414" i="3"/>
  <c r="H414" i="3"/>
  <c r="H426" i="3"/>
  <c r="F426" i="3"/>
  <c r="F439" i="3"/>
  <c r="H439" i="3"/>
  <c r="F452" i="3"/>
  <c r="H452" i="3"/>
  <c r="F455" i="3"/>
  <c r="H455" i="3"/>
  <c r="F225" i="3"/>
  <c r="H225" i="3"/>
  <c r="F220" i="3"/>
  <c r="H220" i="3"/>
  <c r="F245" i="3"/>
  <c r="H245" i="3"/>
  <c r="F361" i="3"/>
  <c r="H361" i="3"/>
  <c r="H282" i="3"/>
  <c r="F282" i="3"/>
  <c r="F314" i="3"/>
  <c r="H314" i="3"/>
  <c r="H251" i="3"/>
  <c r="F251" i="3"/>
  <c r="F233" i="3"/>
  <c r="H233" i="3"/>
  <c r="H309" i="3"/>
  <c r="F309" i="3"/>
  <c r="F367" i="3"/>
  <c r="H367" i="3"/>
  <c r="F286" i="3"/>
  <c r="H286" i="3"/>
  <c r="H329" i="3"/>
  <c r="F329" i="3"/>
  <c r="F285" i="3"/>
  <c r="H285" i="3"/>
  <c r="F349" i="3"/>
  <c r="H349" i="3"/>
  <c r="F339" i="3"/>
  <c r="H339" i="3"/>
  <c r="H308" i="3"/>
  <c r="F308" i="3"/>
  <c r="H348" i="3"/>
  <c r="F348" i="3"/>
  <c r="F197" i="3"/>
  <c r="H197" i="3"/>
  <c r="F213" i="3"/>
  <c r="H213" i="3"/>
  <c r="F212" i="3"/>
  <c r="H212" i="3"/>
  <c r="H256" i="3"/>
  <c r="F256" i="3"/>
  <c r="H244" i="3"/>
  <c r="F244" i="3"/>
  <c r="F332" i="3"/>
  <c r="H332" i="3"/>
  <c r="H230" i="3"/>
  <c r="F230" i="3"/>
  <c r="F188" i="3"/>
  <c r="H188" i="3"/>
  <c r="F356" i="3"/>
  <c r="H356" i="3"/>
  <c r="F260" i="3"/>
  <c r="H260" i="3"/>
  <c r="H344" i="3"/>
  <c r="F344" i="3"/>
  <c r="AN709" i="4"/>
  <c r="AT709" i="4" s="1"/>
  <c r="Z1000" i="4"/>
  <c r="AL1000" i="4" s="1"/>
  <c r="AE1000" i="4"/>
  <c r="AQ1000" i="4" s="1"/>
  <c r="AB1000" i="4"/>
  <c r="AN1000" i="4" s="1"/>
  <c r="AC1000" i="4"/>
  <c r="AO1000" i="4" s="1"/>
  <c r="AA1000" i="4"/>
  <c r="AM1000" i="4" s="1"/>
  <c r="AS1000" i="4"/>
  <c r="AV1000" i="4"/>
  <c r="AW1000" i="4"/>
  <c r="AU1000" i="4"/>
  <c r="AD1000" i="4"/>
  <c r="AP1000" i="4" s="1"/>
  <c r="AT1000" i="4"/>
  <c r="H487" i="3"/>
  <c r="F487" i="3"/>
  <c r="H458" i="3"/>
  <c r="F458" i="3"/>
  <c r="H377" i="3"/>
  <c r="F377" i="3"/>
  <c r="F385" i="3"/>
  <c r="H385" i="3"/>
  <c r="H421" i="3"/>
  <c r="F421" i="3"/>
  <c r="H490" i="3"/>
  <c r="F490" i="3"/>
  <c r="F498" i="3"/>
  <c r="H498" i="3"/>
  <c r="H438" i="3"/>
  <c r="F438" i="3"/>
  <c r="F375" i="3"/>
  <c r="H375" i="3"/>
  <c r="H417" i="3"/>
  <c r="F417" i="3"/>
  <c r="H215" i="3"/>
  <c r="F215" i="3"/>
  <c r="H210" i="3"/>
  <c r="F210" i="3"/>
  <c r="H326" i="3"/>
  <c r="F326" i="3"/>
  <c r="F243" i="3"/>
  <c r="H243" i="3"/>
  <c r="H284" i="3"/>
  <c r="F284" i="3"/>
  <c r="H290" i="3"/>
  <c r="F290" i="3"/>
  <c r="H407" i="3"/>
  <c r="F407" i="3"/>
  <c r="H388" i="3"/>
  <c r="F388" i="3"/>
  <c r="H379" i="3"/>
  <c r="F379" i="3"/>
  <c r="H436" i="3"/>
  <c r="F436" i="3"/>
  <c r="H463" i="3"/>
  <c r="F463" i="3"/>
  <c r="F431" i="3"/>
  <c r="H431" i="3"/>
  <c r="H460" i="3"/>
  <c r="F460" i="3"/>
  <c r="F376" i="3"/>
  <c r="H376" i="3"/>
  <c r="F424" i="3"/>
  <c r="H424" i="3"/>
  <c r="F447" i="3"/>
  <c r="H447" i="3"/>
  <c r="H479" i="3"/>
  <c r="F479" i="3"/>
  <c r="H396" i="3"/>
  <c r="F396" i="3"/>
  <c r="F464" i="3"/>
  <c r="H464" i="3"/>
  <c r="H289" i="3"/>
  <c r="F289" i="3"/>
  <c r="F305" i="3"/>
  <c r="H305" i="3"/>
  <c r="H258" i="3"/>
  <c r="F258" i="3"/>
  <c r="F296" i="3"/>
  <c r="H296" i="3"/>
  <c r="F364" i="3"/>
  <c r="H364" i="3"/>
  <c r="F345" i="3"/>
  <c r="H345" i="3"/>
  <c r="F238" i="3"/>
  <c r="H238" i="3"/>
  <c r="H266" i="3"/>
  <c r="F266" i="3"/>
  <c r="F315" i="3"/>
  <c r="H315" i="3"/>
  <c r="H293" i="3"/>
  <c r="F293" i="3"/>
  <c r="F325" i="3"/>
  <c r="H325" i="3"/>
  <c r="F351" i="3"/>
  <c r="H351" i="3"/>
  <c r="H242" i="3"/>
  <c r="F242" i="3"/>
  <c r="H316" i="3"/>
  <c r="F316" i="3"/>
  <c r="F281" i="3"/>
  <c r="H281" i="3"/>
  <c r="F237" i="3"/>
  <c r="H237" i="3"/>
  <c r="F218" i="3"/>
  <c r="H218" i="3"/>
  <c r="F254" i="3"/>
  <c r="H254" i="3"/>
  <c r="H209" i="3"/>
  <c r="F209" i="3"/>
  <c r="H204" i="3"/>
  <c r="F204" i="3"/>
  <c r="F187" i="3"/>
  <c r="H187" i="3"/>
  <c r="F203" i="3"/>
  <c r="H203" i="3"/>
  <c r="F189" i="3"/>
  <c r="H189" i="3"/>
  <c r="H202" i="3"/>
  <c r="F202" i="3"/>
  <c r="H192" i="3"/>
  <c r="F192" i="3"/>
  <c r="H234" i="3"/>
  <c r="F234" i="3"/>
  <c r="H336" i="3"/>
  <c r="F336" i="3"/>
  <c r="F208" i="3"/>
  <c r="H208" i="3"/>
  <c r="H232" i="3"/>
  <c r="F232" i="3"/>
  <c r="H368" i="3"/>
  <c r="F368" i="3"/>
  <c r="AM553" i="4"/>
  <c r="AS553" i="4" s="1"/>
  <c r="AP475" i="4"/>
  <c r="AV475" i="4" s="1"/>
  <c r="AQ475" i="4"/>
  <c r="AW475" i="4" s="1"/>
  <c r="Y311" i="4"/>
  <c r="AI311" i="4" s="1"/>
  <c r="W318" i="4"/>
  <c r="X318" i="4" s="1"/>
  <c r="Y318" i="4" s="1"/>
  <c r="W302" i="4"/>
  <c r="X302" i="4" s="1"/>
  <c r="AQ531" i="4"/>
  <c r="AW531" i="4" s="1"/>
  <c r="AO607" i="4"/>
  <c r="AU607" i="4" s="1"/>
  <c r="H287" i="3"/>
  <c r="F287" i="3"/>
  <c r="F581" i="3"/>
  <c r="H581" i="3"/>
  <c r="H35" i="3"/>
  <c r="F35" i="3"/>
  <c r="F52" i="3"/>
  <c r="H52" i="3"/>
  <c r="F68" i="3"/>
  <c r="H68" i="3"/>
  <c r="H84" i="3"/>
  <c r="F84" i="3"/>
  <c r="F100" i="3"/>
  <c r="H100" i="3"/>
  <c r="H148" i="3"/>
  <c r="F148" i="3"/>
  <c r="H182" i="3"/>
  <c r="F182" i="3"/>
  <c r="H488" i="3"/>
  <c r="F488" i="3"/>
  <c r="H515" i="3"/>
  <c r="F515" i="3"/>
  <c r="H580" i="3"/>
  <c r="F580" i="3"/>
  <c r="H588" i="3"/>
  <c r="F588" i="3"/>
  <c r="F653" i="3"/>
  <c r="H653" i="3"/>
  <c r="F660" i="3"/>
  <c r="H660" i="3"/>
  <c r="H682" i="3"/>
  <c r="F682" i="3"/>
  <c r="H696" i="3"/>
  <c r="F696" i="3"/>
  <c r="H752" i="3"/>
  <c r="F752" i="3"/>
  <c r="H796" i="3"/>
  <c r="F796" i="3"/>
  <c r="AB44" i="4"/>
  <c r="Z44" i="4"/>
  <c r="AC44" i="4"/>
  <c r="X509" i="4"/>
  <c r="H10" i="3"/>
  <c r="F10" i="3"/>
  <c r="H18" i="3"/>
  <c r="F18" i="3"/>
  <c r="F32" i="3"/>
  <c r="H32" i="3"/>
  <c r="H76" i="3"/>
  <c r="F76" i="3"/>
  <c r="F102" i="3"/>
  <c r="H102" i="3"/>
  <c r="H147" i="3"/>
  <c r="F147" i="3"/>
  <c r="F170" i="3"/>
  <c r="H170" i="3"/>
  <c r="F183" i="3"/>
  <c r="H183" i="3"/>
  <c r="H582" i="3"/>
  <c r="F582" i="3"/>
  <c r="H612" i="3"/>
  <c r="F612" i="3"/>
  <c r="F650" i="3"/>
  <c r="H650" i="3"/>
  <c r="F658" i="3"/>
  <c r="H658" i="3"/>
  <c r="F670" i="3"/>
  <c r="H670" i="3"/>
  <c r="F730" i="3"/>
  <c r="H730" i="3"/>
  <c r="H735" i="3"/>
  <c r="F735" i="3"/>
  <c r="H756" i="3"/>
  <c r="F756" i="3"/>
  <c r="H776" i="3"/>
  <c r="F776" i="3"/>
  <c r="F780" i="3"/>
  <c r="H780" i="3"/>
  <c r="F800" i="3"/>
  <c r="H800" i="3"/>
  <c r="W29" i="4"/>
  <c r="AP39" i="4"/>
  <c r="AV39" i="4" s="1"/>
  <c r="AQ39" i="4"/>
  <c r="AW39" i="4" s="1"/>
  <c r="AO39" i="4"/>
  <c r="AU39" i="4" s="1"/>
  <c r="AN39" i="4"/>
  <c r="AT39" i="4" s="1"/>
  <c r="AE770" i="4"/>
  <c r="AK770" i="4"/>
  <c r="AF770" i="4"/>
  <c r="AG770" i="4"/>
  <c r="AJ770" i="4"/>
  <c r="AP770" i="4" s="1"/>
  <c r="AV770" i="4" s="1"/>
  <c r="AH770" i="4"/>
  <c r="AN770" i="4" s="1"/>
  <c r="AT770" i="4" s="1"/>
  <c r="AI770" i="4"/>
  <c r="X73" i="4"/>
  <c r="Y97" i="4"/>
  <c r="Z97" i="4" s="1"/>
  <c r="X127" i="4"/>
  <c r="Y127" i="4" s="1"/>
  <c r="AG127" i="4" s="1"/>
  <c r="E128" i="4"/>
  <c r="I128" i="4" s="1"/>
  <c r="L129" i="2" s="1"/>
  <c r="D128" i="4"/>
  <c r="H128" i="4" s="1"/>
  <c r="K129" i="2" s="1"/>
  <c r="G128" i="4"/>
  <c r="F128" i="4"/>
  <c r="J128" i="4" s="1"/>
  <c r="M129" i="2" s="1"/>
  <c r="AL495" i="4"/>
  <c r="AR495" i="4" s="1"/>
  <c r="AI725" i="4"/>
  <c r="AF725" i="4"/>
  <c r="AK725" i="4"/>
  <c r="AH725" i="4"/>
  <c r="AG725" i="4"/>
  <c r="AM725" i="4" s="1"/>
  <c r="AS725" i="4" s="1"/>
  <c r="AJ725" i="4"/>
  <c r="X52" i="4"/>
  <c r="Y52" i="4" s="1"/>
  <c r="AG52" i="4" s="1"/>
  <c r="Y107" i="4"/>
  <c r="Z107" i="4" s="1"/>
  <c r="AO152" i="4"/>
  <c r="AU152" i="4" s="1"/>
  <c r="AP152" i="4"/>
  <c r="AV152" i="4" s="1"/>
  <c r="AM152" i="4"/>
  <c r="AS152" i="4" s="1"/>
  <c r="V157" i="4"/>
  <c r="U157" i="4"/>
  <c r="AK656" i="4"/>
  <c r="AH656" i="4"/>
  <c r="AF656" i="4"/>
  <c r="AI656" i="4"/>
  <c r="AO656" i="4" s="1"/>
  <c r="AU656" i="4" s="1"/>
  <c r="AG656" i="4"/>
  <c r="AJ656" i="4"/>
  <c r="AA790" i="4"/>
  <c r="Z790" i="4"/>
  <c r="AE790" i="4"/>
  <c r="AC790" i="4"/>
  <c r="AD790" i="4"/>
  <c r="Y807" i="4"/>
  <c r="AK807" i="4" s="1"/>
  <c r="AP874" i="4"/>
  <c r="AQ874" i="4"/>
  <c r="AL874" i="4"/>
  <c r="AJ925" i="4"/>
  <c r="AI925" i="4"/>
  <c r="AF925" i="4"/>
  <c r="AN944" i="4"/>
  <c r="AM944" i="4"/>
  <c r="AL944" i="4"/>
  <c r="AB959" i="4"/>
  <c r="AE959" i="4"/>
  <c r="AQ959" i="4" s="1"/>
  <c r="AD959" i="4"/>
  <c r="AT959" i="4"/>
  <c r="AV959" i="4"/>
  <c r="AU959" i="4"/>
  <c r="AA959" i="4"/>
  <c r="AM959" i="4" s="1"/>
  <c r="Z959" i="4"/>
  <c r="AC959" i="4"/>
  <c r="AO959" i="4" s="1"/>
  <c r="AS959" i="4"/>
  <c r="AW959" i="4"/>
  <c r="Y965" i="4"/>
  <c r="X965" i="4"/>
  <c r="AQ96" i="4"/>
  <c r="AW96" i="4" s="1"/>
  <c r="AP96" i="4"/>
  <c r="AV96" i="4" s="1"/>
  <c r="X535" i="4"/>
  <c r="Y535" i="4" s="1"/>
  <c r="AG535" i="4" s="1"/>
  <c r="X156" i="4"/>
  <c r="Y156" i="4" s="1"/>
  <c r="AJ156" i="4" s="1"/>
  <c r="X658" i="4"/>
  <c r="Y658" i="4" s="1"/>
  <c r="AN615" i="4"/>
  <c r="AT615" i="4" s="1"/>
  <c r="AM663" i="4"/>
  <c r="AS663" i="4" s="1"/>
  <c r="AQ663" i="4"/>
  <c r="AW663" i="4" s="1"/>
  <c r="AL663" i="4"/>
  <c r="AR663" i="4" s="1"/>
  <c r="Y871" i="4"/>
  <c r="X871" i="4"/>
  <c r="AA893" i="4"/>
  <c r="AM893" i="4" s="1"/>
  <c r="AE893" i="4"/>
  <c r="AQ893" i="4" s="1"/>
  <c r="Z893" i="4"/>
  <c r="AL893" i="4" s="1"/>
  <c r="AC893" i="4"/>
  <c r="AT893" i="4"/>
  <c r="AV893" i="4"/>
  <c r="AD893" i="4"/>
  <c r="AB893" i="4"/>
  <c r="AW893" i="4"/>
  <c r="AS893" i="4"/>
  <c r="AU893" i="4"/>
  <c r="AA136" i="4"/>
  <c r="AD136" i="4"/>
  <c r="Z136" i="4"/>
  <c r="AL136" i="4" s="1"/>
  <c r="AR136" i="4" s="1"/>
  <c r="AB136" i="4"/>
  <c r="AC136" i="4"/>
  <c r="AE136" i="4"/>
  <c r="AQ136" i="4" s="1"/>
  <c r="AW136" i="4" s="1"/>
  <c r="Z904" i="4"/>
  <c r="AE904" i="4"/>
  <c r="AS904" i="4"/>
  <c r="AW904" i="4"/>
  <c r="AU904" i="4"/>
  <c r="AT904" i="4"/>
  <c r="AA904" i="4"/>
  <c r="AC904" i="4"/>
  <c r="AB904" i="4"/>
  <c r="AN904" i="4" s="1"/>
  <c r="AD904" i="4"/>
  <c r="AP904" i="4" s="1"/>
  <c r="AV904" i="4"/>
  <c r="Z892" i="4"/>
  <c r="AC892" i="4"/>
  <c r="AO892" i="4" s="1"/>
  <c r="AB892" i="4"/>
  <c r="AE892" i="4"/>
  <c r="AQ892" i="4" s="1"/>
  <c r="AS892" i="4"/>
  <c r="AV892" i="4"/>
  <c r="AW892" i="4"/>
  <c r="AD892" i="4"/>
  <c r="AP892" i="4" s="1"/>
  <c r="AT892" i="4"/>
  <c r="AA892" i="4"/>
  <c r="AU892" i="4"/>
  <c r="Z880" i="4"/>
  <c r="AE880" i="4"/>
  <c r="AQ880" i="4" s="1"/>
  <c r="AS880" i="4"/>
  <c r="AW880" i="4"/>
  <c r="AC880" i="4"/>
  <c r="AO880" i="4" s="1"/>
  <c r="AB880" i="4"/>
  <c r="AV880" i="4"/>
  <c r="AA880" i="4"/>
  <c r="AD880" i="4"/>
  <c r="AP880" i="4" s="1"/>
  <c r="AU880" i="4"/>
  <c r="AT880" i="4"/>
  <c r="AA872" i="4"/>
  <c r="AD872" i="4"/>
  <c r="AP872" i="4" s="1"/>
  <c r="Z872" i="4"/>
  <c r="AE872" i="4"/>
  <c r="AQ872" i="4" s="1"/>
  <c r="AV872" i="4"/>
  <c r="AB872" i="4"/>
  <c r="AC872" i="4"/>
  <c r="AU872" i="4"/>
  <c r="AT872" i="4"/>
  <c r="AS872" i="4"/>
  <c r="AW872" i="4"/>
  <c r="AC848" i="4"/>
  <c r="AO848" i="4" s="1"/>
  <c r="Z848" i="4"/>
  <c r="AA848" i="4"/>
  <c r="AD848" i="4"/>
  <c r="AB848" i="4"/>
  <c r="AE848" i="4"/>
  <c r="AQ848" i="4" s="1"/>
  <c r="AW848" i="4" s="1"/>
  <c r="AU848" i="4"/>
  <c r="AB952" i="4"/>
  <c r="AC952" i="4"/>
  <c r="AA952" i="4"/>
  <c r="AD952" i="4"/>
  <c r="AP952" i="4" s="1"/>
  <c r="AU952" i="4"/>
  <c r="AW952" i="4"/>
  <c r="AV952" i="4"/>
  <c r="AS952" i="4"/>
  <c r="AT952" i="4"/>
  <c r="Z952" i="4"/>
  <c r="AL952" i="4" s="1"/>
  <c r="AE952" i="4"/>
  <c r="AQ952" i="4" s="1"/>
  <c r="AL543" i="4"/>
  <c r="AR543" i="4" s="1"/>
  <c r="AC830" i="4"/>
  <c r="AB830" i="4"/>
  <c r="AA830" i="4"/>
  <c r="AE830" i="4"/>
  <c r="Z830" i="4"/>
  <c r="AJ830" i="4"/>
  <c r="AP830" i="4" s="1"/>
  <c r="AV830" i="4" s="1"/>
  <c r="AI830" i="4"/>
  <c r="AH830" i="4"/>
  <c r="AG830" i="4"/>
  <c r="AF830" i="4"/>
  <c r="AK830" i="4"/>
  <c r="AI927" i="4"/>
  <c r="AK927" i="4"/>
  <c r="AJ927" i="4"/>
  <c r="AF955" i="4"/>
  <c r="AH955" i="4"/>
  <c r="AG955" i="4"/>
  <c r="AB10" i="4"/>
  <c r="AE10" i="4"/>
  <c r="AD10" i="4"/>
  <c r="AP10" i="4" s="1"/>
  <c r="AV10" i="4" s="1"/>
  <c r="Z10" i="4"/>
  <c r="AL10" i="4" s="1"/>
  <c r="AA10" i="4"/>
  <c r="AC10" i="4"/>
  <c r="AR10" i="4"/>
  <c r="Y61" i="4"/>
  <c r="AC61" i="4" s="1"/>
  <c r="AB572" i="4"/>
  <c r="AC572" i="4"/>
  <c r="AE572" i="4"/>
  <c r="AQ572" i="4" s="1"/>
  <c r="AW572" i="4" s="1"/>
  <c r="Z572" i="4"/>
  <c r="AL572" i="4" s="1"/>
  <c r="AR572" i="4" s="1"/>
  <c r="AD572" i="4"/>
  <c r="AA572" i="4"/>
  <c r="AM580" i="4"/>
  <c r="AS580" i="4" s="1"/>
  <c r="AO580" i="4"/>
  <c r="AU580" i="4" s="1"/>
  <c r="Y784" i="4"/>
  <c r="AB784" i="4" s="1"/>
  <c r="Y101" i="4"/>
  <c r="Z101" i="4" s="1"/>
  <c r="Y131" i="4"/>
  <c r="AA131" i="4" s="1"/>
  <c r="AQ661" i="4"/>
  <c r="AW661" i="4" s="1"/>
  <c r="AF943" i="4"/>
  <c r="AH943" i="4"/>
  <c r="AG943" i="4"/>
  <c r="AC973" i="4"/>
  <c r="AO973" i="4" s="1"/>
  <c r="AB973" i="4"/>
  <c r="AD973" i="4"/>
  <c r="Z973" i="4"/>
  <c r="AW973" i="4"/>
  <c r="AT973" i="4"/>
  <c r="AU973" i="4"/>
  <c r="AS973" i="4"/>
  <c r="AV973" i="4"/>
  <c r="AA973" i="4"/>
  <c r="AM973" i="4" s="1"/>
  <c r="AE973" i="4"/>
  <c r="AQ973" i="4" s="1"/>
  <c r="AA11" i="4"/>
  <c r="AB11" i="4"/>
  <c r="AN11" i="4" s="1"/>
  <c r="AT11" i="4" s="1"/>
  <c r="AC11" i="4"/>
  <c r="AD11" i="4"/>
  <c r="Z11" i="4"/>
  <c r="AE11" i="4"/>
  <c r="W14" i="4"/>
  <c r="Z15" i="4"/>
  <c r="AB15" i="4"/>
  <c r="AC15" i="4"/>
  <c r="AE15" i="4"/>
  <c r="AQ15" i="4" s="1"/>
  <c r="AW15" i="4" s="1"/>
  <c r="AA15" i="4"/>
  <c r="AM15" i="4" s="1"/>
  <c r="AS15" i="4" s="1"/>
  <c r="AD15" i="4"/>
  <c r="Y17" i="4"/>
  <c r="Z17" i="4" s="1"/>
  <c r="W81" i="4"/>
  <c r="D106" i="4"/>
  <c r="H106" i="4" s="1"/>
  <c r="K107" i="2" s="1"/>
  <c r="E106" i="4"/>
  <c r="I106" i="4" s="1"/>
  <c r="L107" i="2" s="1"/>
  <c r="G106" i="4"/>
  <c r="F106" i="4"/>
  <c r="J106" i="4" s="1"/>
  <c r="M107" i="2" s="1"/>
  <c r="W121" i="4"/>
  <c r="Y129" i="4"/>
  <c r="Z129" i="4" s="1"/>
  <c r="W138" i="4"/>
  <c r="U153" i="4"/>
  <c r="V153" i="4"/>
  <c r="AI525" i="4"/>
  <c r="AK525" i="4"/>
  <c r="AB525" i="4"/>
  <c r="AJ525" i="4"/>
  <c r="AF525" i="4"/>
  <c r="AD525" i="4"/>
  <c r="AG525" i="4"/>
  <c r="AH525" i="4"/>
  <c r="AC525" i="4"/>
  <c r="AO525" i="4" s="1"/>
  <c r="AU525" i="4" s="1"/>
  <c r="Z525" i="4"/>
  <c r="AE525" i="4"/>
  <c r="AA525" i="4"/>
  <c r="AB527" i="4"/>
  <c r="AN527" i="4" s="1"/>
  <c r="AT527" i="4" s="1"/>
  <c r="AE527" i="4"/>
  <c r="Z527" i="4"/>
  <c r="AL527" i="4" s="1"/>
  <c r="AR527" i="4" s="1"/>
  <c r="AA527" i="4"/>
  <c r="AC527" i="4"/>
  <c r="AD527" i="4"/>
  <c r="W558" i="4"/>
  <c r="AE623" i="4"/>
  <c r="Z623" i="4"/>
  <c r="AA623" i="4"/>
  <c r="AD623" i="4"/>
  <c r="AP623" i="4" s="1"/>
  <c r="AV623" i="4" s="1"/>
  <c r="AB623" i="4"/>
  <c r="AC623" i="4"/>
  <c r="AO623" i="4" s="1"/>
  <c r="AU623" i="4" s="1"/>
  <c r="AB665" i="4"/>
  <c r="AD665" i="4"/>
  <c r="AP665" i="4" s="1"/>
  <c r="AV665" i="4" s="1"/>
  <c r="AC665" i="4"/>
  <c r="AA665" i="4"/>
  <c r="Z665" i="4"/>
  <c r="AL665" i="4" s="1"/>
  <c r="AR665" i="4" s="1"/>
  <c r="AE665" i="4"/>
  <c r="AQ665" i="4" s="1"/>
  <c r="AW665" i="4" s="1"/>
  <c r="AM667" i="4"/>
  <c r="AS667" i="4" s="1"/>
  <c r="W690" i="4"/>
  <c r="AF929" i="4"/>
  <c r="AG929" i="4"/>
  <c r="AI929" i="4"/>
  <c r="AH967" i="4"/>
  <c r="AG967" i="4"/>
  <c r="AF967" i="4"/>
  <c r="X986" i="4"/>
  <c r="Y986" i="4"/>
  <c r="Y88" i="4"/>
  <c r="AB88" i="4" s="1"/>
  <c r="AA18" i="4"/>
  <c r="AD18" i="4"/>
  <c r="AP18" i="4" s="1"/>
  <c r="AV18" i="4" s="1"/>
  <c r="Z18" i="4"/>
  <c r="AL18" i="4" s="1"/>
  <c r="AR18" i="4"/>
  <c r="AB18" i="4"/>
  <c r="AC18" i="4"/>
  <c r="AE18" i="4"/>
  <c r="AE519" i="4"/>
  <c r="AD519" i="4"/>
  <c r="AA519" i="4"/>
  <c r="AB519" i="4"/>
  <c r="AN519" i="4" s="1"/>
  <c r="AT519" i="4" s="1"/>
  <c r="AC519" i="4"/>
  <c r="Z519" i="4"/>
  <c r="W177" i="4"/>
  <c r="AP112" i="4"/>
  <c r="AV112" i="4" s="1"/>
  <c r="Y118" i="4"/>
  <c r="AD118" i="4" s="1"/>
  <c r="AE22" i="4"/>
  <c r="AQ22" i="4" s="1"/>
  <c r="AW22" i="4" s="1"/>
  <c r="AD22" i="4"/>
  <c r="AB22" i="4"/>
  <c r="Z22" i="4"/>
  <c r="AL22" i="4" s="1"/>
  <c r="AR22" i="4" s="1"/>
  <c r="AA22" i="4"/>
  <c r="AC22" i="4"/>
  <c r="AA59" i="4"/>
  <c r="AD59" i="4"/>
  <c r="Z59" i="4"/>
  <c r="AL59" i="4" s="1"/>
  <c r="AR59" i="4" s="1"/>
  <c r="AB59" i="4"/>
  <c r="AC59" i="4"/>
  <c r="AE59" i="4"/>
  <c r="Y571" i="4"/>
  <c r="AE571" i="4" s="1"/>
  <c r="W555" i="4"/>
  <c r="AH942" i="4"/>
  <c r="AK942" i="4"/>
  <c r="AF942" i="4"/>
  <c r="AN557" i="4"/>
  <c r="AT557" i="4" s="1"/>
  <c r="AL647" i="4"/>
  <c r="AR647" i="4" s="1"/>
  <c r="AQ647" i="4"/>
  <c r="AW647" i="4" s="1"/>
  <c r="AO647" i="4"/>
  <c r="AU647" i="4" s="1"/>
  <c r="AO144" i="4"/>
  <c r="AU144" i="4" s="1"/>
  <c r="AQ144" i="4"/>
  <c r="AW144" i="4" s="1"/>
  <c r="AP144" i="4"/>
  <c r="AV144" i="4" s="1"/>
  <c r="Y598" i="4"/>
  <c r="Z598" i="4" s="1"/>
  <c r="Y594" i="4"/>
  <c r="AC594" i="4" s="1"/>
  <c r="AB174" i="4"/>
  <c r="AE174" i="4"/>
  <c r="AQ174" i="4" s="1"/>
  <c r="AW174" i="4" s="1"/>
  <c r="AC174" i="4"/>
  <c r="AA174" i="4"/>
  <c r="Z174" i="4"/>
  <c r="AD174" i="4"/>
  <c r="F116" i="4"/>
  <c r="J116" i="4" s="1"/>
  <c r="M117" i="2" s="1"/>
  <c r="E116" i="4"/>
  <c r="I116" i="4" s="1"/>
  <c r="L117" i="2" s="1"/>
  <c r="G116" i="4"/>
  <c r="D116" i="4"/>
  <c r="H116" i="4" s="1"/>
  <c r="K117" i="2" s="1"/>
  <c r="Y592" i="4"/>
  <c r="AC592" i="4" s="1"/>
  <c r="X32" i="4"/>
  <c r="Y32" i="4" s="1"/>
  <c r="AG32" i="4" s="1"/>
  <c r="X49" i="4"/>
  <c r="Y49" i="4" s="1"/>
  <c r="AF49" i="4" s="1"/>
  <c r="X62" i="4"/>
  <c r="X67" i="4"/>
  <c r="Y67" i="4" s="1"/>
  <c r="AJ67" i="4" s="1"/>
  <c r="X75" i="4"/>
  <c r="Y75" i="4" s="1"/>
  <c r="AK75" i="4" s="1"/>
  <c r="V83" i="4"/>
  <c r="U83" i="4"/>
  <c r="W103" i="4"/>
  <c r="AM110" i="4"/>
  <c r="AS110" i="4" s="1"/>
  <c r="AL110" i="4"/>
  <c r="AR110" i="4" s="1"/>
  <c r="Y113" i="4"/>
  <c r="Z113" i="4" s="1"/>
  <c r="W133" i="4"/>
  <c r="W169" i="4"/>
  <c r="X181" i="4"/>
  <c r="Y181" i="4" s="1"/>
  <c r="Y515" i="4"/>
  <c r="Z515" i="4" s="1"/>
  <c r="W523" i="4"/>
  <c r="W639" i="4"/>
  <c r="X639" i="4" s="1"/>
  <c r="Y639" i="4" s="1"/>
  <c r="W715" i="4"/>
  <c r="X715" i="4" s="1"/>
  <c r="AG721" i="4"/>
  <c r="AH721" i="4"/>
  <c r="AI721" i="4"/>
  <c r="AK721" i="4"/>
  <c r="AJ721" i="4"/>
  <c r="AF721" i="4"/>
  <c r="AK731" i="4"/>
  <c r="AG731" i="4"/>
  <c r="AH731" i="4"/>
  <c r="W742" i="4"/>
  <c r="AF933" i="4"/>
  <c r="AJ933" i="4"/>
  <c r="AG933" i="4"/>
  <c r="AK933" i="4"/>
  <c r="AI933" i="4"/>
  <c r="AH933" i="4"/>
  <c r="AI937" i="4"/>
  <c r="AK937" i="4"/>
  <c r="AF937" i="4"/>
  <c r="AJ939" i="4"/>
  <c r="AH939" i="4"/>
  <c r="AG939" i="4"/>
  <c r="U969" i="4"/>
  <c r="V969" i="4"/>
  <c r="AI980" i="4"/>
  <c r="AK980" i="4"/>
  <c r="AG980" i="4"/>
  <c r="X999" i="4"/>
  <c r="Y999" i="4"/>
  <c r="AC100" i="4"/>
  <c r="AE100" i="4"/>
  <c r="AD100" i="4"/>
  <c r="Z100" i="4"/>
  <c r="AL100" i="4" s="1"/>
  <c r="AR100" i="4" s="1"/>
  <c r="Y72" i="4"/>
  <c r="AB72" i="4" s="1"/>
  <c r="X82" i="4"/>
  <c r="Y82" i="4" s="1"/>
  <c r="AG82" i="4" s="1"/>
  <c r="Y991" i="4"/>
  <c r="X991" i="4"/>
  <c r="AF803" i="4"/>
  <c r="AK803" i="4"/>
  <c r="AI803" i="4"/>
  <c r="AJ803" i="4"/>
  <c r="AH803" i="4"/>
  <c r="AG803" i="4"/>
  <c r="AB38" i="4"/>
  <c r="AD38" i="4"/>
  <c r="AC38" i="4"/>
  <c r="X551" i="4"/>
  <c r="Z646" i="4"/>
  <c r="AA646" i="4"/>
  <c r="AD646" i="4"/>
  <c r="AB646" i="4"/>
  <c r="AC646" i="4"/>
  <c r="AO646" i="4" s="1"/>
  <c r="AU646" i="4" s="1"/>
  <c r="AE646" i="4"/>
  <c r="AQ997" i="4"/>
  <c r="AO997" i="4"/>
  <c r="X630" i="4"/>
  <c r="AN562" i="4"/>
  <c r="AT562" i="4" s="1"/>
  <c r="X154" i="4"/>
  <c r="Y154" i="4" s="1"/>
  <c r="AA850" i="4"/>
  <c r="AD850" i="4"/>
  <c r="AE850" i="4"/>
  <c r="AB850" i="4"/>
  <c r="AC850" i="4"/>
  <c r="Z850" i="4"/>
  <c r="AK850" i="4"/>
  <c r="AH850" i="4"/>
  <c r="AF850" i="4"/>
  <c r="AI850" i="4"/>
  <c r="AG850" i="4"/>
  <c r="AJ850" i="4"/>
  <c r="E671" i="4"/>
  <c r="I671" i="4" s="1"/>
  <c r="G671" i="4"/>
  <c r="F671" i="4"/>
  <c r="J671" i="4" s="1"/>
  <c r="D671" i="4"/>
  <c r="H671" i="4" s="1"/>
  <c r="AN671" i="4"/>
  <c r="AT671" i="4" s="1"/>
  <c r="AI978" i="4"/>
  <c r="AG978" i="4"/>
  <c r="AH978" i="4"/>
  <c r="W971" i="4"/>
  <c r="Z917" i="4"/>
  <c r="AA917" i="4"/>
  <c r="AB917" i="4"/>
  <c r="AD917" i="4"/>
  <c r="AC917" i="4"/>
  <c r="AS917" i="4"/>
  <c r="AU917" i="4"/>
  <c r="AW917" i="4"/>
  <c r="AV917" i="4"/>
  <c r="AT917" i="4"/>
  <c r="AE917" i="4"/>
  <c r="AJ917" i="4"/>
  <c r="AH917" i="4"/>
  <c r="AF917" i="4"/>
  <c r="AI917" i="4"/>
  <c r="AK917" i="4"/>
  <c r="AG917" i="4"/>
  <c r="Z958" i="4"/>
  <c r="AB958" i="4"/>
  <c r="AA958" i="4"/>
  <c r="AC958" i="4"/>
  <c r="AE958" i="4"/>
  <c r="AV958" i="4"/>
  <c r="AU958" i="4"/>
  <c r="AD958" i="4"/>
  <c r="AT958" i="4"/>
  <c r="AW958" i="4"/>
  <c r="AS958" i="4"/>
  <c r="AJ958" i="4"/>
  <c r="AH958" i="4"/>
  <c r="AF958" i="4"/>
  <c r="AI958" i="4"/>
  <c r="AK958" i="4"/>
  <c r="AG958" i="4"/>
  <c r="AE148" i="4"/>
  <c r="AA148" i="4"/>
  <c r="Z148" i="4"/>
  <c r="AC148" i="4"/>
  <c r="AB148" i="4"/>
  <c r="AD148" i="4"/>
  <c r="AG148" i="4"/>
  <c r="AI148" i="4"/>
  <c r="AK148" i="4"/>
  <c r="AH148" i="4"/>
  <c r="AF148" i="4"/>
  <c r="AJ148" i="4"/>
  <c r="X700" i="4"/>
  <c r="AN808" i="4"/>
  <c r="AT808" i="4" s="1"/>
  <c r="AO836" i="4"/>
  <c r="AU836" i="4" s="1"/>
  <c r="W3" i="4"/>
  <c r="AB828" i="4"/>
  <c r="Z828" i="4"/>
  <c r="AE828" i="4"/>
  <c r="AA828" i="4"/>
  <c r="AD828" i="4"/>
  <c r="AG828" i="4"/>
  <c r="AF828" i="4"/>
  <c r="AH828" i="4"/>
  <c r="AJ828" i="4"/>
  <c r="AK828" i="4"/>
  <c r="AI828" i="4"/>
  <c r="AO828" i="4" s="1"/>
  <c r="AU828" i="4" s="1"/>
  <c r="H583" i="3"/>
  <c r="F583" i="3"/>
  <c r="H632" i="3"/>
  <c r="F632" i="3"/>
  <c r="F607" i="3"/>
  <c r="H607" i="3"/>
  <c r="F627" i="3"/>
  <c r="H627" i="3"/>
  <c r="F631" i="3"/>
  <c r="H631" i="3"/>
  <c r="H586" i="3"/>
  <c r="F586" i="3"/>
  <c r="H512" i="3"/>
  <c r="F512" i="3"/>
  <c r="F669" i="3"/>
  <c r="H669" i="3"/>
  <c r="H175" i="3"/>
  <c r="F175" i="3"/>
  <c r="F185" i="3"/>
  <c r="H185" i="3"/>
  <c r="F534" i="3"/>
  <c r="H534" i="3"/>
  <c r="H604" i="3"/>
  <c r="F604" i="3"/>
  <c r="F686" i="3"/>
  <c r="H686" i="3"/>
  <c r="H698" i="3"/>
  <c r="F698" i="3"/>
  <c r="F732" i="3"/>
  <c r="H732" i="3"/>
  <c r="F743" i="3"/>
  <c r="H743" i="3"/>
  <c r="F764" i="3"/>
  <c r="H764" i="3"/>
  <c r="F784" i="3"/>
  <c r="H784" i="3"/>
  <c r="AI19" i="4"/>
  <c r="AG19" i="4"/>
  <c r="AK19" i="4"/>
  <c r="AD24" i="4"/>
  <c r="AP24" i="4" s="1"/>
  <c r="AV24" i="4" s="1"/>
  <c r="AI24" i="4"/>
  <c r="AH24" i="4"/>
  <c r="AK24" i="4"/>
  <c r="AG43" i="4"/>
  <c r="AI43" i="4"/>
  <c r="AJ43" i="4"/>
  <c r="AK43" i="4"/>
  <c r="AF43" i="4"/>
  <c r="AH43" i="4"/>
  <c r="AI44" i="4"/>
  <c r="AH44" i="4"/>
  <c r="AK44" i="4"/>
  <c r="AQ928" i="4"/>
  <c r="AP928" i="4"/>
  <c r="AO928" i="4"/>
  <c r="H20" i="3"/>
  <c r="F20" i="3"/>
  <c r="H30" i="3"/>
  <c r="F30" i="3"/>
  <c r="H34" i="3"/>
  <c r="F34" i="3"/>
  <c r="H37" i="3"/>
  <c r="F37" i="3"/>
  <c r="H44" i="3"/>
  <c r="F44" i="3"/>
  <c r="H60" i="3"/>
  <c r="F60" i="3"/>
  <c r="H74" i="3"/>
  <c r="F74" i="3"/>
  <c r="F92" i="3"/>
  <c r="H92" i="3"/>
  <c r="H108" i="3"/>
  <c r="F108" i="3"/>
  <c r="F322" i="3"/>
  <c r="H322" i="3"/>
  <c r="H522" i="3"/>
  <c r="F522" i="3"/>
  <c r="F564" i="3"/>
  <c r="H564" i="3"/>
  <c r="H610" i="3"/>
  <c r="F610" i="3"/>
  <c r="H626" i="3"/>
  <c r="F626" i="3"/>
  <c r="F667" i="3"/>
  <c r="H667" i="3"/>
  <c r="H702" i="3"/>
  <c r="F702" i="3"/>
  <c r="F714" i="3"/>
  <c r="H714" i="3"/>
  <c r="F728" i="3"/>
  <c r="H728" i="3"/>
  <c r="F739" i="3"/>
  <c r="H739" i="3"/>
  <c r="H840" i="3"/>
  <c r="F840" i="3"/>
  <c r="Y12" i="4"/>
  <c r="Y50" i="4"/>
  <c r="Z50" i="4" s="1"/>
  <c r="AI180" i="4"/>
  <c r="AG180" i="4"/>
  <c r="AA180" i="4"/>
  <c r="AD180" i="4"/>
  <c r="AP180" i="4" s="1"/>
  <c r="AV180" i="4" s="1"/>
  <c r="AB180" i="4"/>
  <c r="AN180" i="4" s="1"/>
  <c r="AT180" i="4" s="1"/>
  <c r="Z770" i="4"/>
  <c r="AA770" i="4"/>
  <c r="AG97" i="4"/>
  <c r="AF97" i="4"/>
  <c r="AH97" i="4"/>
  <c r="AC123" i="4"/>
  <c r="AO123" i="4" s="1"/>
  <c r="Z123" i="4"/>
  <c r="AL123" i="4" s="1"/>
  <c r="AD123" i="4"/>
  <c r="AP123" i="4" s="1"/>
  <c r="AU123" i="4"/>
  <c r="AE123" i="4"/>
  <c r="AQ123" i="4" s="1"/>
  <c r="AV123" i="4"/>
  <c r="AA123" i="4"/>
  <c r="AM123" i="4" s="1"/>
  <c r="AS123" i="4" s="1"/>
  <c r="AB123" i="4"/>
  <c r="AN123" i="4" s="1"/>
  <c r="AT123" i="4" s="1"/>
  <c r="AW123" i="4"/>
  <c r="AR123" i="4"/>
  <c r="X143" i="4"/>
  <c r="Y143" i="4" s="1"/>
  <c r="AI143" i="4" s="1"/>
  <c r="AB147" i="4"/>
  <c r="AN147" i="4" s="1"/>
  <c r="AA147" i="4"/>
  <c r="AM147" i="4" s="1"/>
  <c r="Z147" i="4"/>
  <c r="AL147" i="4" s="1"/>
  <c r="AR147" i="4" s="1"/>
  <c r="AS147" i="4"/>
  <c r="AT147" i="4"/>
  <c r="AE147" i="4"/>
  <c r="AQ147" i="4" s="1"/>
  <c r="AW147" i="4" s="1"/>
  <c r="AD147" i="4"/>
  <c r="AP147" i="4" s="1"/>
  <c r="AV147" i="4" s="1"/>
  <c r="AC147" i="4"/>
  <c r="AO147" i="4" s="1"/>
  <c r="AU147" i="4" s="1"/>
  <c r="AE179" i="4"/>
  <c r="AQ179" i="4" s="1"/>
  <c r="AW179" i="4" s="1"/>
  <c r="Z179" i="4"/>
  <c r="AL179" i="4" s="1"/>
  <c r="AR179" i="4" s="1"/>
  <c r="AB179" i="4"/>
  <c r="AN179" i="4" s="1"/>
  <c r="AT179" i="4" s="1"/>
  <c r="AC179" i="4"/>
  <c r="AO179" i="4" s="1"/>
  <c r="AU179" i="4" s="1"/>
  <c r="AD179" i="4"/>
  <c r="AP179" i="4" s="1"/>
  <c r="AV179" i="4" s="1"/>
  <c r="AA179" i="4"/>
  <c r="AM179" i="4" s="1"/>
  <c r="AS179" i="4" s="1"/>
  <c r="X183" i="4"/>
  <c r="Y183" i="4" s="1"/>
  <c r="AF183" i="4" s="1"/>
  <c r="AH495" i="4"/>
  <c r="AI495" i="4"/>
  <c r="AA495" i="4"/>
  <c r="AM495" i="4" s="1"/>
  <c r="AS495" i="4" s="1"/>
  <c r="AK495" i="4"/>
  <c r="AE495" i="4"/>
  <c r="AC495" i="4"/>
  <c r="AI677" i="4"/>
  <c r="AJ677" i="4"/>
  <c r="AC677" i="4"/>
  <c r="AD677" i="4"/>
  <c r="AA677" i="4"/>
  <c r="AM677" i="4" s="1"/>
  <c r="AS677" i="4" s="1"/>
  <c r="Z725" i="4"/>
  <c r="AE725" i="4"/>
  <c r="AQ725" i="4" s="1"/>
  <c r="AW725" i="4" s="1"/>
  <c r="AK733" i="4"/>
  <c r="AG733" i="4"/>
  <c r="AH733" i="4"/>
  <c r="Z733" i="4"/>
  <c r="AA733" i="4"/>
  <c r="AD733" i="4"/>
  <c r="AP733" i="4" s="1"/>
  <c r="AV733" i="4" s="1"/>
  <c r="AB935" i="4"/>
  <c r="AN935" i="4" s="1"/>
  <c r="AC935" i="4"/>
  <c r="AO935" i="4" s="1"/>
  <c r="AE935" i="4"/>
  <c r="AQ935" i="4" s="1"/>
  <c r="Z935" i="4"/>
  <c r="AL935" i="4" s="1"/>
  <c r="AA935" i="4"/>
  <c r="AM935" i="4" s="1"/>
  <c r="AW935" i="4"/>
  <c r="AU935" i="4"/>
  <c r="AT935" i="4"/>
  <c r="AD935" i="4"/>
  <c r="AP935" i="4" s="1"/>
  <c r="AS935" i="4"/>
  <c r="AV935" i="4"/>
  <c r="X37" i="4"/>
  <c r="Y37" i="4" s="1"/>
  <c r="AJ37" i="4" s="1"/>
  <c r="AH48" i="4"/>
  <c r="AG48" i="4"/>
  <c r="AI48" i="4"/>
  <c r="AI107" i="4"/>
  <c r="AK107" i="4"/>
  <c r="AF107" i="4"/>
  <c r="AD654" i="4"/>
  <c r="Z654" i="4"/>
  <c r="AE654" i="4"/>
  <c r="AQ654" i="4" s="1"/>
  <c r="AW654" i="4" s="1"/>
  <c r="AA656" i="4"/>
  <c r="AM656" i="4" s="1"/>
  <c r="AS656" i="4" s="1"/>
  <c r="AD656" i="4"/>
  <c r="AE656" i="4"/>
  <c r="AQ656" i="4" s="1"/>
  <c r="AW656" i="4" s="1"/>
  <c r="AC750" i="4"/>
  <c r="AO750" i="4" s="1"/>
  <c r="AU750" i="4" s="1"/>
  <c r="Z750" i="4"/>
  <c r="AD750" i="4"/>
  <c r="AB750" i="4"/>
  <c r="AN750" i="4" s="1"/>
  <c r="AT750" i="4" s="1"/>
  <c r="AA750" i="4"/>
  <c r="Y751" i="4"/>
  <c r="AK751" i="4" s="1"/>
  <c r="X788" i="4"/>
  <c r="Y788" i="4" s="1"/>
  <c r="AC788" i="4" s="1"/>
  <c r="AJ790" i="4"/>
  <c r="AG790" i="4"/>
  <c r="AM790" i="4" s="1"/>
  <c r="AS790" i="4" s="1"/>
  <c r="AI790" i="4"/>
  <c r="AC814" i="4"/>
  <c r="AO814" i="4" s="1"/>
  <c r="AU814" i="4" s="1"/>
  <c r="AB814" i="4"/>
  <c r="AN814" i="4" s="1"/>
  <c r="AT814" i="4" s="1"/>
  <c r="AA814" i="4"/>
  <c r="AE814" i="4"/>
  <c r="AQ814" i="4" s="1"/>
  <c r="AW814" i="4" s="1"/>
  <c r="Z814" i="4"/>
  <c r="X815" i="4"/>
  <c r="Y815" i="4"/>
  <c r="X816" i="4"/>
  <c r="Y816" i="4"/>
  <c r="AA818" i="4"/>
  <c r="AB818" i="4"/>
  <c r="AN818" i="4" s="1"/>
  <c r="AT818" i="4" s="1"/>
  <c r="AD818" i="4"/>
  <c r="Z818" i="4"/>
  <c r="AC818" i="4"/>
  <c r="AO818" i="4" s="1"/>
  <c r="AU818" i="4" s="1"/>
  <c r="AB857" i="4"/>
  <c r="AA857" i="4"/>
  <c r="AC857" i="4"/>
  <c r="Z857" i="4"/>
  <c r="AE857" i="4"/>
  <c r="AD857" i="4"/>
  <c r="AG891" i="4"/>
  <c r="AH891" i="4"/>
  <c r="AF891" i="4"/>
  <c r="AK891" i="4"/>
  <c r="AI891" i="4"/>
  <c r="AJ891" i="4"/>
  <c r="AF895" i="4"/>
  <c r="AI895" i="4"/>
  <c r="AJ895" i="4"/>
  <c r="AG905" i="4"/>
  <c r="AH905" i="4"/>
  <c r="AI905" i="4"/>
  <c r="X907" i="4"/>
  <c r="Y907" i="4"/>
  <c r="AP938" i="4"/>
  <c r="AO938" i="4"/>
  <c r="AM938" i="4"/>
  <c r="AL948" i="4"/>
  <c r="AP948" i="4"/>
  <c r="AM948" i="4"/>
  <c r="AF951" i="4"/>
  <c r="AK951" i="4"/>
  <c r="AJ951" i="4"/>
  <c r="AJ959" i="4"/>
  <c r="AF959" i="4"/>
  <c r="AH959" i="4"/>
  <c r="AP625" i="4"/>
  <c r="AV625" i="4" s="1"/>
  <c r="AL625" i="4"/>
  <c r="AR625" i="4" s="1"/>
  <c r="AH140" i="4"/>
  <c r="AF140" i="4"/>
  <c r="AK140" i="4"/>
  <c r="Z140" i="4"/>
  <c r="AL140" i="4" s="1"/>
  <c r="AR140" i="4" s="1"/>
  <c r="AB140" i="4"/>
  <c r="AN140" i="4" s="1"/>
  <c r="AT140" i="4" s="1"/>
  <c r="AE140" i="4"/>
  <c r="AD164" i="4"/>
  <c r="AP164" i="4" s="1"/>
  <c r="AV164" i="4" s="1"/>
  <c r="AB164" i="4"/>
  <c r="AN164" i="4" s="1"/>
  <c r="Z164" i="4"/>
  <c r="AL164" i="4" s="1"/>
  <c r="AR164" i="4" s="1"/>
  <c r="AA164" i="4"/>
  <c r="AM164" i="4" s="1"/>
  <c r="AS164" i="4" s="1"/>
  <c r="AC164" i="4"/>
  <c r="AO164" i="4" s="1"/>
  <c r="AU164" i="4" s="1"/>
  <c r="AT164" i="4"/>
  <c r="AE164" i="4"/>
  <c r="AQ164" i="4" s="1"/>
  <c r="AW164" i="4" s="1"/>
  <c r="Z20" i="4"/>
  <c r="AL20" i="4" s="1"/>
  <c r="AC20" i="4"/>
  <c r="AO20" i="4" s="1"/>
  <c r="AU20" i="4" s="1"/>
  <c r="AA20" i="4"/>
  <c r="AM20" i="4" s="1"/>
  <c r="AS20" i="4" s="1"/>
  <c r="AB20" i="4"/>
  <c r="AN20" i="4" s="1"/>
  <c r="AT20" i="4" s="1"/>
  <c r="AR20" i="4"/>
  <c r="AE20" i="4"/>
  <c r="AQ20" i="4" s="1"/>
  <c r="AW20" i="4" s="1"/>
  <c r="AD20" i="4"/>
  <c r="AP20" i="4" s="1"/>
  <c r="AV20" i="4" s="1"/>
  <c r="AC606" i="4"/>
  <c r="AO606" i="4" s="1"/>
  <c r="AU606" i="4" s="1"/>
  <c r="AB606" i="4"/>
  <c r="AN606" i="4" s="1"/>
  <c r="AT606" i="4" s="1"/>
  <c r="AA606" i="4"/>
  <c r="AD606" i="4"/>
  <c r="Z606" i="4"/>
  <c r="AE606" i="4"/>
  <c r="AQ606" i="4" s="1"/>
  <c r="AW606" i="4" s="1"/>
  <c r="AB610" i="4"/>
  <c r="AN610" i="4" s="1"/>
  <c r="AT610" i="4" s="1"/>
  <c r="AE610" i="4"/>
  <c r="AQ610" i="4" s="1"/>
  <c r="AW610" i="4" s="1"/>
  <c r="AC610" i="4"/>
  <c r="AO610" i="4" s="1"/>
  <c r="AU610" i="4" s="1"/>
  <c r="AA610" i="4"/>
  <c r="AM610" i="4" s="1"/>
  <c r="AS610" i="4" s="1"/>
  <c r="Z610" i="4"/>
  <c r="AD610" i="4"/>
  <c r="AP610" i="4" s="1"/>
  <c r="AV610" i="4" s="1"/>
  <c r="AB632" i="4"/>
  <c r="AC632" i="4"/>
  <c r="Z632" i="4"/>
  <c r="AI632" i="4"/>
  <c r="AG632" i="4"/>
  <c r="AD632" i="4"/>
  <c r="AH632" i="4"/>
  <c r="AJ632" i="4"/>
  <c r="AA632" i="4"/>
  <c r="AM632" i="4" s="1"/>
  <c r="AS632" i="4" s="1"/>
  <c r="AE632" i="4"/>
  <c r="AF632" i="4"/>
  <c r="AK632" i="4"/>
  <c r="AI802" i="4"/>
  <c r="AF802" i="4"/>
  <c r="AL802" i="4" s="1"/>
  <c r="AR802" i="4" s="1"/>
  <c r="AK802" i="4"/>
  <c r="AQ802" i="4" s="1"/>
  <c r="AW802" i="4" s="1"/>
  <c r="AI108" i="4"/>
  <c r="AK108" i="4"/>
  <c r="AG108" i="4"/>
  <c r="AJ615" i="4"/>
  <c r="AP615" i="4" s="1"/>
  <c r="AV615" i="4" s="1"/>
  <c r="AI615" i="4"/>
  <c r="AJ663" i="4"/>
  <c r="AP663" i="4" s="1"/>
  <c r="AV663" i="4" s="1"/>
  <c r="AI663" i="4"/>
  <c r="AO663" i="4" s="1"/>
  <c r="AU663" i="4" s="1"/>
  <c r="Y791" i="4"/>
  <c r="AK791" i="4" s="1"/>
  <c r="AO983" i="4"/>
  <c r="AQ983" i="4"/>
  <c r="AL983" i="4"/>
  <c r="AJ893" i="4"/>
  <c r="AI893" i="4"/>
  <c r="AH893" i="4"/>
  <c r="AI80" i="4"/>
  <c r="AF80" i="4"/>
  <c r="AJ80" i="4"/>
  <c r="AI136" i="4"/>
  <c r="AG136" i="4"/>
  <c r="AH136" i="4"/>
  <c r="AH53" i="4"/>
  <c r="AF53" i="4"/>
  <c r="AK53" i="4"/>
  <c r="AI904" i="4"/>
  <c r="AF904" i="4"/>
  <c r="AG904" i="4"/>
  <c r="AH892" i="4"/>
  <c r="AF892" i="4"/>
  <c r="AG892" i="4"/>
  <c r="AH880" i="4"/>
  <c r="AF880" i="4"/>
  <c r="AG880" i="4"/>
  <c r="AH872" i="4"/>
  <c r="AF872" i="4"/>
  <c r="AG872" i="4"/>
  <c r="AH848" i="4"/>
  <c r="AF848" i="4"/>
  <c r="AG848" i="4"/>
  <c r="AH952" i="4"/>
  <c r="AG952" i="4"/>
  <c r="AI952" i="4"/>
  <c r="AM599" i="4"/>
  <c r="AS599" i="4" s="1"/>
  <c r="AL886" i="4"/>
  <c r="AO886" i="4"/>
  <c r="AM886" i="4"/>
  <c r="X34" i="4"/>
  <c r="X681" i="4"/>
  <c r="X58" i="4"/>
  <c r="AK10" i="4"/>
  <c r="AH10" i="4"/>
  <c r="AG10" i="4"/>
  <c r="AG61" i="4"/>
  <c r="AF61" i="4"/>
  <c r="AK61" i="4"/>
  <c r="AJ572" i="4"/>
  <c r="AG572" i="4"/>
  <c r="AI572" i="4"/>
  <c r="AJ879" i="4"/>
  <c r="AI879" i="4"/>
  <c r="AF879" i="4"/>
  <c r="AF911" i="4"/>
  <c r="AI911" i="4"/>
  <c r="AJ911" i="4"/>
  <c r="X696" i="4"/>
  <c r="AG784" i="4"/>
  <c r="AH784" i="4"/>
  <c r="AK784" i="4"/>
  <c r="X77" i="4"/>
  <c r="Y77" i="4" s="1"/>
  <c r="X85" i="4"/>
  <c r="Y85" i="4" s="1"/>
  <c r="AJ85" i="4" s="1"/>
  <c r="W93" i="4"/>
  <c r="AK101" i="4"/>
  <c r="AG101" i="4"/>
  <c r="AA115" i="4"/>
  <c r="AM115" i="4" s="1"/>
  <c r="AS115" i="4" s="1"/>
  <c r="AE115" i="4"/>
  <c r="AQ115" i="4" s="1"/>
  <c r="AW115" i="4" s="1"/>
  <c r="AD115" i="4"/>
  <c r="AP115" i="4" s="1"/>
  <c r="AV115" i="4" s="1"/>
  <c r="Z115" i="4"/>
  <c r="AL115" i="4" s="1"/>
  <c r="AR115" i="4" s="1"/>
  <c r="AB115" i="4"/>
  <c r="AN115" i="4" s="1"/>
  <c r="AT115" i="4" s="1"/>
  <c r="AC115" i="4"/>
  <c r="AO115" i="4" s="1"/>
  <c r="AU115" i="4" s="1"/>
  <c r="AI131" i="4"/>
  <c r="AF131" i="4"/>
  <c r="AG131" i="4"/>
  <c r="AB163" i="4"/>
  <c r="AN163" i="4" s="1"/>
  <c r="AT163" i="4" s="1"/>
  <c r="AE163" i="4"/>
  <c r="AQ163" i="4" s="1"/>
  <c r="AW163" i="4" s="1"/>
  <c r="Z163" i="4"/>
  <c r="AL163" i="4" s="1"/>
  <c r="AR163" i="4" s="1"/>
  <c r="AD163" i="4"/>
  <c r="AP163" i="4" s="1"/>
  <c r="AV163" i="4" s="1"/>
  <c r="AA163" i="4"/>
  <c r="AM163" i="4" s="1"/>
  <c r="AS163" i="4" s="1"/>
  <c r="AC163" i="4"/>
  <c r="AO163" i="4" s="1"/>
  <c r="AU163" i="4" s="1"/>
  <c r="AC171" i="4"/>
  <c r="AO171" i="4" s="1"/>
  <c r="AU171" i="4" s="1"/>
  <c r="Z171" i="4"/>
  <c r="AL171" i="4" s="1"/>
  <c r="AD171" i="4"/>
  <c r="AP171" i="4" s="1"/>
  <c r="AE171" i="4"/>
  <c r="AQ171" i="4" s="1"/>
  <c r="AW171" i="4" s="1"/>
  <c r="AV171" i="4"/>
  <c r="AA171" i="4"/>
  <c r="AM171" i="4" s="1"/>
  <c r="AS171" i="4" s="1"/>
  <c r="AB171" i="4"/>
  <c r="AN171" i="4" s="1"/>
  <c r="AT171" i="4" s="1"/>
  <c r="AR171" i="4"/>
  <c r="AI963" i="4"/>
  <c r="AH963" i="4"/>
  <c r="AG963" i="4"/>
  <c r="AF973" i="4"/>
  <c r="AJ973" i="4"/>
  <c r="AH973" i="4"/>
  <c r="X16" i="4"/>
  <c r="Y16" i="4" s="1"/>
  <c r="AI11" i="4"/>
  <c r="AG11" i="4"/>
  <c r="AK11" i="4"/>
  <c r="AH15" i="4"/>
  <c r="AF15" i="4"/>
  <c r="AJ15" i="4"/>
  <c r="AG17" i="4"/>
  <c r="AI17" i="4"/>
  <c r="AJ17" i="4"/>
  <c r="X26" i="4"/>
  <c r="Y26" i="4" s="1"/>
  <c r="Z31" i="4"/>
  <c r="AL31" i="4" s="1"/>
  <c r="AR31" i="4" s="1"/>
  <c r="AD31" i="4"/>
  <c r="AP31" i="4" s="1"/>
  <c r="AV31" i="4" s="1"/>
  <c r="AC31" i="4"/>
  <c r="AO31" i="4" s="1"/>
  <c r="AB31" i="4"/>
  <c r="AN31" i="4" s="1"/>
  <c r="AT31" i="4" s="1"/>
  <c r="AE31" i="4"/>
  <c r="AQ31" i="4" s="1"/>
  <c r="AU31" i="4"/>
  <c r="AA31" i="4"/>
  <c r="AM31" i="4" s="1"/>
  <c r="AS31" i="4" s="1"/>
  <c r="AW31" i="4"/>
  <c r="W65" i="4"/>
  <c r="Z91" i="4"/>
  <c r="AL91" i="4" s="1"/>
  <c r="AR91" i="4" s="1"/>
  <c r="AC91" i="4"/>
  <c r="AO91" i="4" s="1"/>
  <c r="AB91" i="4"/>
  <c r="AN91" i="4" s="1"/>
  <c r="AT91" i="4" s="1"/>
  <c r="AE91" i="4"/>
  <c r="AQ91" i="4" s="1"/>
  <c r="AW91" i="4" s="1"/>
  <c r="AD91" i="4"/>
  <c r="AP91" i="4" s="1"/>
  <c r="AV91" i="4" s="1"/>
  <c r="AA91" i="4"/>
  <c r="AM91" i="4" s="1"/>
  <c r="AS91" i="4" s="1"/>
  <c r="AU91" i="4"/>
  <c r="AG94" i="4"/>
  <c r="AI94" i="4"/>
  <c r="AK94" i="4"/>
  <c r="Z94" i="4"/>
  <c r="AE94" i="4"/>
  <c r="AI129" i="4"/>
  <c r="Y145" i="4"/>
  <c r="V165" i="4"/>
  <c r="U165" i="4"/>
  <c r="AK527" i="4"/>
  <c r="AG527" i="4"/>
  <c r="AJ527" i="4"/>
  <c r="AH602" i="4"/>
  <c r="AG602" i="4"/>
  <c r="AK602" i="4"/>
  <c r="AQ602" i="4" s="1"/>
  <c r="AW602" i="4" s="1"/>
  <c r="AB602" i="4"/>
  <c r="AD602" i="4"/>
  <c r="AP602" i="4" s="1"/>
  <c r="AV602" i="4" s="1"/>
  <c r="Y611" i="4"/>
  <c r="AC611" i="4" s="1"/>
  <c r="AK623" i="4"/>
  <c r="AG623" i="4"/>
  <c r="AH623" i="4"/>
  <c r="AH665" i="4"/>
  <c r="AI665" i="4"/>
  <c r="AG665" i="4"/>
  <c r="AF667" i="4"/>
  <c r="AL667" i="4" s="1"/>
  <c r="AR667" i="4" s="1"/>
  <c r="AI667" i="4"/>
  <c r="AO667" i="4" s="1"/>
  <c r="AU667" i="4" s="1"/>
  <c r="X697" i="4"/>
  <c r="AQ910" i="4"/>
  <c r="AN910" i="4"/>
  <c r="AF994" i="4"/>
  <c r="AJ994" i="4"/>
  <c r="AG994" i="4"/>
  <c r="AI994" i="4"/>
  <c r="AK994" i="4"/>
  <c r="AH994" i="4"/>
  <c r="AJ88" i="4"/>
  <c r="AG88" i="4"/>
  <c r="AQ834" i="4"/>
  <c r="AW834" i="4" s="1"/>
  <c r="AP842" i="4"/>
  <c r="AV842" i="4" s="1"/>
  <c r="AO842" i="4"/>
  <c r="AU842" i="4" s="1"/>
  <c r="AQ842" i="4"/>
  <c r="AW842" i="4" s="1"/>
  <c r="AL842" i="4"/>
  <c r="AR842" i="4" s="1"/>
  <c r="AF922" i="4"/>
  <c r="AJ922" i="4"/>
  <c r="AG922" i="4"/>
  <c r="X838" i="4"/>
  <c r="Y838" i="4" s="1"/>
  <c r="AB838" i="4" s="1"/>
  <c r="X798" i="4"/>
  <c r="Y798" i="4" s="1"/>
  <c r="AD798" i="4" s="1"/>
  <c r="AK18" i="4"/>
  <c r="AI18" i="4"/>
  <c r="AH18" i="4"/>
  <c r="AG519" i="4"/>
  <c r="AF519" i="4"/>
  <c r="AK519" i="4"/>
  <c r="AF118" i="4"/>
  <c r="AI118" i="4"/>
  <c r="AJ118" i="4"/>
  <c r="AH22" i="4"/>
  <c r="AG22" i="4"/>
  <c r="AI22" i="4"/>
  <c r="AK59" i="4"/>
  <c r="AI59" i="4"/>
  <c r="AJ59" i="4"/>
  <c r="X968" i="4"/>
  <c r="Y968" i="4"/>
  <c r="AO759" i="4"/>
  <c r="AU759" i="4" s="1"/>
  <c r="AQ759" i="4"/>
  <c r="AW759" i="4" s="1"/>
  <c r="AL759" i="4"/>
  <c r="AR759" i="4" s="1"/>
  <c r="AM823" i="4"/>
  <c r="AS823" i="4" s="1"/>
  <c r="AN823" i="4"/>
  <c r="AT823" i="4" s="1"/>
  <c r="AL557" i="4"/>
  <c r="AR557" i="4" s="1"/>
  <c r="AH74" i="4"/>
  <c r="AJ74" i="4"/>
  <c r="AI74" i="4"/>
  <c r="AB74" i="4"/>
  <c r="AN74" i="4" s="1"/>
  <c r="AT74" i="4" s="1"/>
  <c r="AC74" i="4"/>
  <c r="AG149" i="4"/>
  <c r="AH149" i="4"/>
  <c r="AI149" i="4"/>
  <c r="W90" i="4"/>
  <c r="AB726" i="4"/>
  <c r="AN726" i="4" s="1"/>
  <c r="AT726" i="4" s="1"/>
  <c r="AD726" i="4"/>
  <c r="AC726" i="4"/>
  <c r="AO726" i="4" s="1"/>
  <c r="AU726" i="4" s="1"/>
  <c r="AC614" i="4"/>
  <c r="AA614" i="4"/>
  <c r="AD614" i="4"/>
  <c r="Z614" i="4"/>
  <c r="AE614" i="4"/>
  <c r="AJ614" i="4"/>
  <c r="AI614" i="4"/>
  <c r="AF614" i="4"/>
  <c r="AL614" i="4" s="1"/>
  <c r="AR614" i="4" s="1"/>
  <c r="AG614" i="4"/>
  <c r="AH614" i="4"/>
  <c r="AN614" i="4" s="1"/>
  <c r="AT614" i="4" s="1"/>
  <c r="AK614" i="4"/>
  <c r="AB517" i="4"/>
  <c r="AE517" i="4"/>
  <c r="Z517" i="4"/>
  <c r="AA517" i="4"/>
  <c r="AG517" i="4"/>
  <c r="AF517" i="4"/>
  <c r="AC517" i="4"/>
  <c r="AD517" i="4"/>
  <c r="AJ517" i="4"/>
  <c r="AH517" i="4"/>
  <c r="AK517" i="4"/>
  <c r="AI517" i="4"/>
  <c r="W167" i="4"/>
  <c r="W716" i="4"/>
  <c r="X716" i="4" s="1"/>
  <c r="Y716" i="4" s="1"/>
  <c r="X653" i="4"/>
  <c r="Y653" i="4" s="1"/>
  <c r="AE741" i="4"/>
  <c r="AQ741" i="4" s="1"/>
  <c r="AW741" i="4" s="1"/>
  <c r="AC741" i="4"/>
  <c r="AO741" i="4" s="1"/>
  <c r="AU741" i="4" s="1"/>
  <c r="AD741" i="4"/>
  <c r="AA741" i="4"/>
  <c r="AM741" i="4" s="1"/>
  <c r="AS741" i="4" s="1"/>
  <c r="Z741" i="4"/>
  <c r="AL741" i="4" s="1"/>
  <c r="AR741" i="4" s="1"/>
  <c r="Y624" i="4"/>
  <c r="AB624" i="4" s="1"/>
  <c r="AJ594" i="4"/>
  <c r="AK594" i="4"/>
  <c r="AI594" i="4"/>
  <c r="AF174" i="4"/>
  <c r="AG174" i="4"/>
  <c r="AI174" i="4"/>
  <c r="AF592" i="4"/>
  <c r="V2" i="4"/>
  <c r="U2" i="4"/>
  <c r="X7" i="4"/>
  <c r="AD170" i="4"/>
  <c r="AP170" i="4" s="1"/>
  <c r="AV170" i="4" s="1"/>
  <c r="AC170" i="4"/>
  <c r="AO170" i="4" s="1"/>
  <c r="AU170" i="4" s="1"/>
  <c r="Z170" i="4"/>
  <c r="AL170" i="4" s="1"/>
  <c r="AR170" i="4" s="1"/>
  <c r="AE170" i="4"/>
  <c r="AQ170" i="4" s="1"/>
  <c r="AW170" i="4" s="1"/>
  <c r="AB170" i="4"/>
  <c r="AN170" i="4" s="1"/>
  <c r="AT170" i="4" s="1"/>
  <c r="AA170" i="4"/>
  <c r="AM170" i="4" s="1"/>
  <c r="AS170" i="4" s="1"/>
  <c r="AB8" i="4"/>
  <c r="AN8" i="4" s="1"/>
  <c r="AT8" i="4" s="1"/>
  <c r="AE8" i="4"/>
  <c r="AQ8" i="4" s="1"/>
  <c r="AW8" i="4" s="1"/>
  <c r="AD8" i="4"/>
  <c r="AP8" i="4" s="1"/>
  <c r="AV8" i="4" s="1"/>
  <c r="Z8" i="4"/>
  <c r="AL8" i="4" s="1"/>
  <c r="AR8" i="4" s="1"/>
  <c r="AA8" i="4"/>
  <c r="AM8" i="4" s="1"/>
  <c r="AS8" i="4" s="1"/>
  <c r="AC8" i="4"/>
  <c r="AO8" i="4" s="1"/>
  <c r="AU8" i="4" s="1"/>
  <c r="AB27" i="4"/>
  <c r="AN27" i="4" s="1"/>
  <c r="AT27" i="4" s="1"/>
  <c r="AA27" i="4"/>
  <c r="AM27" i="4" s="1"/>
  <c r="AS27" i="4" s="1"/>
  <c r="AE27" i="4"/>
  <c r="AQ27" i="4" s="1"/>
  <c r="AW27" i="4" s="1"/>
  <c r="Z27" i="4"/>
  <c r="AL27" i="4" s="1"/>
  <c r="AR27" i="4" s="1"/>
  <c r="AC27" i="4"/>
  <c r="AO27" i="4" s="1"/>
  <c r="AU27" i="4" s="1"/>
  <c r="AD27" i="4"/>
  <c r="AP27" i="4" s="1"/>
  <c r="AV27" i="4" s="1"/>
  <c r="X42" i="4"/>
  <c r="X46" i="4"/>
  <c r="Y46" i="4" s="1"/>
  <c r="AJ46" i="4" s="1"/>
  <c r="AE66" i="4"/>
  <c r="AQ66" i="4" s="1"/>
  <c r="AW66" i="4" s="1"/>
  <c r="AD66" i="4"/>
  <c r="AP66" i="4" s="1"/>
  <c r="AV66" i="4" s="1"/>
  <c r="AB66" i="4"/>
  <c r="AN66" i="4" s="1"/>
  <c r="AT66" i="4" s="1"/>
  <c r="Z66" i="4"/>
  <c r="AL66" i="4" s="1"/>
  <c r="AR66" i="4" s="1"/>
  <c r="AA66" i="4"/>
  <c r="AM66" i="4" s="1"/>
  <c r="AS66" i="4" s="1"/>
  <c r="AC66" i="4"/>
  <c r="AO66" i="4" s="1"/>
  <c r="AU66" i="4" s="1"/>
  <c r="Y71" i="4"/>
  <c r="AA71" i="4" s="1"/>
  <c r="W95" i="4"/>
  <c r="W98" i="4"/>
  <c r="AK113" i="4"/>
  <c r="AF113" i="4"/>
  <c r="Y168" i="4"/>
  <c r="AE168" i="4" s="1"/>
  <c r="Y176" i="4"/>
  <c r="AG515" i="4"/>
  <c r="AJ515" i="4"/>
  <c r="AK515" i="4"/>
  <c r="AQ601" i="4"/>
  <c r="AW601" i="4" s="1"/>
  <c r="AL601" i="4"/>
  <c r="AR601" i="4" s="1"/>
  <c r="AP601" i="4"/>
  <c r="AV601" i="4" s="1"/>
  <c r="AB641" i="4"/>
  <c r="AN641" i="4" s="1"/>
  <c r="AT641" i="4" s="1"/>
  <c r="AA641" i="4"/>
  <c r="AD641" i="4"/>
  <c r="AE641" i="4"/>
  <c r="AQ641" i="4" s="1"/>
  <c r="AW641" i="4" s="1"/>
  <c r="AC641" i="4"/>
  <c r="AO641" i="4" s="1"/>
  <c r="AU641" i="4" s="1"/>
  <c r="Z641" i="4"/>
  <c r="AC649" i="4"/>
  <c r="Z649" i="4"/>
  <c r="AK649" i="4"/>
  <c r="AG649" i="4"/>
  <c r="AF649" i="4"/>
  <c r="AH649" i="4"/>
  <c r="AJ649" i="4"/>
  <c r="AA649" i="4"/>
  <c r="AM649" i="4" s="1"/>
  <c r="AS649" i="4" s="1"/>
  <c r="AD649" i="4"/>
  <c r="AI649" i="4"/>
  <c r="AE649" i="4"/>
  <c r="AQ649" i="4" s="1"/>
  <c r="AW649" i="4" s="1"/>
  <c r="AB649" i="4"/>
  <c r="AN649" i="4" s="1"/>
  <c r="AT649" i="4" s="1"/>
  <c r="X744" i="4"/>
  <c r="Y744" i="4" s="1"/>
  <c r="AB744" i="4" s="1"/>
  <c r="X758" i="4"/>
  <c r="AA782" i="4"/>
  <c r="AC782" i="4"/>
  <c r="AB782" i="4"/>
  <c r="AN782" i="4" s="1"/>
  <c r="AT782" i="4" s="1"/>
  <c r="AE782" i="4"/>
  <c r="AQ782" i="4" s="1"/>
  <c r="AW782" i="4" s="1"/>
  <c r="Z782" i="4"/>
  <c r="X841" i="4"/>
  <c r="Y841" i="4" s="1"/>
  <c r="X843" i="4"/>
  <c r="Y843" i="4" s="1"/>
  <c r="AF843" i="4" s="1"/>
  <c r="X859" i="4"/>
  <c r="Y859" i="4" s="1"/>
  <c r="AK859" i="4" s="1"/>
  <c r="AB873" i="4"/>
  <c r="AN873" i="4" s="1"/>
  <c r="AA873" i="4"/>
  <c r="AM873" i="4" s="1"/>
  <c r="AC873" i="4"/>
  <c r="AO873" i="4" s="1"/>
  <c r="Z873" i="4"/>
  <c r="AL873" i="4" s="1"/>
  <c r="AE873" i="4"/>
  <c r="AQ873" i="4" s="1"/>
  <c r="AU873" i="4"/>
  <c r="AW873" i="4"/>
  <c r="AV873" i="4"/>
  <c r="AD873" i="4"/>
  <c r="AP873" i="4" s="1"/>
  <c r="AS873" i="4"/>
  <c r="AT873" i="4"/>
  <c r="AB897" i="4"/>
  <c r="AN897" i="4" s="1"/>
  <c r="AA897" i="4"/>
  <c r="AM897" i="4" s="1"/>
  <c r="AC897" i="4"/>
  <c r="AO897" i="4" s="1"/>
  <c r="AD897" i="4"/>
  <c r="AP897" i="4" s="1"/>
  <c r="AS897" i="4"/>
  <c r="AT897" i="4"/>
  <c r="Z897" i="4"/>
  <c r="AL897" i="4" s="1"/>
  <c r="AE897" i="4"/>
  <c r="AQ897" i="4" s="1"/>
  <c r="AU897" i="4"/>
  <c r="AV897" i="4"/>
  <c r="AW897" i="4"/>
  <c r="AJ913" i="4"/>
  <c r="AF913" i="4"/>
  <c r="AH913" i="4"/>
  <c r="AP946" i="4"/>
  <c r="AN946" i="4"/>
  <c r="AO946" i="4"/>
  <c r="X976" i="4"/>
  <c r="Y976" i="4"/>
  <c r="AE981" i="4"/>
  <c r="AQ981" i="4" s="1"/>
  <c r="AA981" i="4"/>
  <c r="AM981" i="4" s="1"/>
  <c r="AB981" i="4"/>
  <c r="AN981" i="4" s="1"/>
  <c r="AD981" i="4"/>
  <c r="AP981" i="4" s="1"/>
  <c r="Z981" i="4"/>
  <c r="AL981" i="4" s="1"/>
  <c r="AC981" i="4"/>
  <c r="AO981" i="4" s="1"/>
  <c r="AU981" i="4"/>
  <c r="AW981" i="4"/>
  <c r="AV981" i="4"/>
  <c r="AT981" i="4"/>
  <c r="AS981" i="4"/>
  <c r="AI987" i="4"/>
  <c r="AG987" i="4"/>
  <c r="AF987" i="4"/>
  <c r="AD995" i="4"/>
  <c r="AP995" i="4" s="1"/>
  <c r="AA995" i="4"/>
  <c r="AM995" i="4" s="1"/>
  <c r="Z995" i="4"/>
  <c r="AL995" i="4" s="1"/>
  <c r="AS995" i="4"/>
  <c r="AW995" i="4"/>
  <c r="AB995" i="4"/>
  <c r="AN995" i="4" s="1"/>
  <c r="AE995" i="4"/>
  <c r="AQ995" i="4" s="1"/>
  <c r="AV995" i="4"/>
  <c r="AU995" i="4"/>
  <c r="AT995" i="4"/>
  <c r="AC995" i="4"/>
  <c r="AO995" i="4" s="1"/>
  <c r="AI100" i="4"/>
  <c r="AJ100" i="4"/>
  <c r="AH100" i="4"/>
  <c r="AC92" i="4"/>
  <c r="AO92" i="4" s="1"/>
  <c r="AU92" i="4" s="1"/>
  <c r="AA92" i="4"/>
  <c r="AM92" i="4" s="1"/>
  <c r="AS92" i="4" s="1"/>
  <c r="AE92" i="4"/>
  <c r="AQ92" i="4" s="1"/>
  <c r="AW92" i="4" s="1"/>
  <c r="AD92" i="4"/>
  <c r="AP92" i="4" s="1"/>
  <c r="AV92" i="4" s="1"/>
  <c r="AB92" i="4"/>
  <c r="AN92" i="4" s="1"/>
  <c r="AT92" i="4" s="1"/>
  <c r="Z92" i="4"/>
  <c r="AL92" i="4" s="1"/>
  <c r="AR92" i="4" s="1"/>
  <c r="AG72" i="4"/>
  <c r="Y810" i="4"/>
  <c r="Y786" i="4"/>
  <c r="AD786" i="4" s="1"/>
  <c r="Y778" i="4"/>
  <c r="AT582" i="4"/>
  <c r="AD582" i="4"/>
  <c r="AP582" i="4" s="1"/>
  <c r="AV582" i="4" s="1"/>
  <c r="AE582" i="4"/>
  <c r="AQ582" i="4" s="1"/>
  <c r="AW582" i="4" s="1"/>
  <c r="Z582" i="4"/>
  <c r="AL582" i="4" s="1"/>
  <c r="AR582" i="4" s="1"/>
  <c r="AC582" i="4"/>
  <c r="AO582" i="4" s="1"/>
  <c r="AU582" i="4" s="1"/>
  <c r="AA582" i="4"/>
  <c r="AM582" i="4" s="1"/>
  <c r="AS582" i="4" s="1"/>
  <c r="AG990" i="4"/>
  <c r="AI990" i="4"/>
  <c r="AH990" i="4"/>
  <c r="AJ740" i="4"/>
  <c r="AI740" i="4"/>
  <c r="AE521" i="4"/>
  <c r="AQ521" i="4" s="1"/>
  <c r="AW521" i="4" s="1"/>
  <c r="AA521" i="4"/>
  <c r="AM521" i="4" s="1"/>
  <c r="AS521" i="4" s="1"/>
  <c r="Z521" i="4"/>
  <c r="AL521" i="4" s="1"/>
  <c r="AR521" i="4" s="1"/>
  <c r="AB521" i="4"/>
  <c r="AN521" i="4" s="1"/>
  <c r="AT521" i="4" s="1"/>
  <c r="AD521" i="4"/>
  <c r="AP521" i="4" s="1"/>
  <c r="AV521" i="4" s="1"/>
  <c r="AI795" i="4"/>
  <c r="AK795" i="4"/>
  <c r="AF795" i="4"/>
  <c r="X158" i="4"/>
  <c r="Y158" i="4" s="1"/>
  <c r="AF158" i="4" s="1"/>
  <c r="AF38" i="4"/>
  <c r="AJ38" i="4"/>
  <c r="AK38" i="4"/>
  <c r="X457" i="4"/>
  <c r="Y457" i="4" s="1"/>
  <c r="AA102" i="4"/>
  <c r="AM102" i="4" s="1"/>
  <c r="AS102" i="4" s="1"/>
  <c r="Z102" i="4"/>
  <c r="AL102" i="4" s="1"/>
  <c r="AB102" i="4"/>
  <c r="AN102" i="4" s="1"/>
  <c r="AD102" i="4"/>
  <c r="AP102" i="4" s="1"/>
  <c r="AV102" i="4" s="1"/>
  <c r="AE102" i="4"/>
  <c r="AQ102" i="4" s="1"/>
  <c r="AR102" i="4"/>
  <c r="AT102" i="4"/>
  <c r="AC102" i="4"/>
  <c r="AO102" i="4" s="1"/>
  <c r="AU102" i="4" s="1"/>
  <c r="AW102" i="4"/>
  <c r="X603" i="4"/>
  <c r="Y603" i="4" s="1"/>
  <c r="AJ603" i="4" s="1"/>
  <c r="W618" i="4"/>
  <c r="AF646" i="4"/>
  <c r="AL646" i="4" s="1"/>
  <c r="AR646" i="4" s="1"/>
  <c r="AH646" i="4"/>
  <c r="AG646" i="4"/>
  <c r="AM646" i="4" s="1"/>
  <c r="AS646" i="4" s="1"/>
  <c r="AC764" i="4"/>
  <c r="AO764" i="4" s="1"/>
  <c r="AU764" i="4" s="1"/>
  <c r="Z764" i="4"/>
  <c r="AL764" i="4" s="1"/>
  <c r="AR764" i="4" s="1"/>
  <c r="AA764" i="4"/>
  <c r="AM764" i="4" s="1"/>
  <c r="AS764" i="4" s="1"/>
  <c r="AD764" i="4"/>
  <c r="AP764" i="4" s="1"/>
  <c r="AV764" i="4" s="1"/>
  <c r="AE764" i="4"/>
  <c r="AQ764" i="4" s="1"/>
  <c r="AW764" i="4" s="1"/>
  <c r="Z812" i="4"/>
  <c r="AL812" i="4" s="1"/>
  <c r="AE812" i="4"/>
  <c r="AQ812" i="4" s="1"/>
  <c r="AV812" i="4"/>
  <c r="AS812" i="4"/>
  <c r="AB812" i="4"/>
  <c r="AN812" i="4" s="1"/>
  <c r="AA812" i="4"/>
  <c r="AM812" i="4" s="1"/>
  <c r="AU812" i="4"/>
  <c r="AT812" i="4"/>
  <c r="AW812" i="4"/>
  <c r="AD812" i="4"/>
  <c r="AP812" i="4" s="1"/>
  <c r="AM643" i="4"/>
  <c r="AS643" i="4" s="1"/>
  <c r="AC643" i="4"/>
  <c r="AO643" i="4" s="1"/>
  <c r="AU643" i="4" s="1"/>
  <c r="AE643" i="4"/>
  <c r="AQ643" i="4" s="1"/>
  <c r="AW643" i="4" s="1"/>
  <c r="AN711" i="4"/>
  <c r="AT711" i="4" s="1"/>
  <c r="AP711" i="4"/>
  <c r="AV711" i="4" s="1"/>
  <c r="AF775" i="4"/>
  <c r="AK775" i="4"/>
  <c r="AI775" i="4"/>
  <c r="AH775" i="4"/>
  <c r="AJ775" i="4"/>
  <c r="AG775" i="4"/>
  <c r="AE950" i="4"/>
  <c r="AQ950" i="4" s="1"/>
  <c r="AD950" i="4"/>
  <c r="AP950" i="4" s="1"/>
  <c r="AA950" i="4"/>
  <c r="AM950" i="4" s="1"/>
  <c r="AC950" i="4"/>
  <c r="AO950" i="4" s="1"/>
  <c r="AB950" i="4"/>
  <c r="AN950" i="4" s="1"/>
  <c r="AT950" i="4"/>
  <c r="Z950" i="4"/>
  <c r="AL950" i="4" s="1"/>
  <c r="AW950" i="4"/>
  <c r="AV950" i="4"/>
  <c r="AU950" i="4"/>
  <c r="AS950" i="4"/>
  <c r="AA120" i="4"/>
  <c r="AM120" i="4" s="1"/>
  <c r="AS120" i="4" s="1"/>
  <c r="Z120" i="4"/>
  <c r="AL120" i="4" s="1"/>
  <c r="AR120" i="4" s="1"/>
  <c r="AC120" i="4"/>
  <c r="AO120" i="4" s="1"/>
  <c r="AU120" i="4" s="1"/>
  <c r="AE120" i="4"/>
  <c r="AQ120" i="4" s="1"/>
  <c r="AW120" i="4" s="1"/>
  <c r="AB120" i="4"/>
  <c r="AN120" i="4" s="1"/>
  <c r="AT120" i="4" s="1"/>
  <c r="AD120" i="4"/>
  <c r="AP120" i="4" s="1"/>
  <c r="AV120" i="4" s="1"/>
  <c r="Z908" i="4"/>
  <c r="AL908" i="4" s="1"/>
  <c r="AB908" i="4"/>
  <c r="AN908" i="4" s="1"/>
  <c r="AE908" i="4"/>
  <c r="AQ908" i="4" s="1"/>
  <c r="AS908" i="4"/>
  <c r="AW908" i="4"/>
  <c r="AD908" i="4"/>
  <c r="AP908" i="4" s="1"/>
  <c r="AV908" i="4"/>
  <c r="AT908" i="4"/>
  <c r="AA908" i="4"/>
  <c r="AM908" i="4" s="1"/>
  <c r="AC908" i="4"/>
  <c r="AO908" i="4" s="1"/>
  <c r="AU908" i="4"/>
  <c r="AE896" i="4"/>
  <c r="AQ896" i="4" s="1"/>
  <c r="AS896" i="4"/>
  <c r="AW896" i="4"/>
  <c r="AC896" i="4"/>
  <c r="AO896" i="4" s="1"/>
  <c r="Z896" i="4"/>
  <c r="AL896" i="4" s="1"/>
  <c r="AB896" i="4"/>
  <c r="AN896" i="4" s="1"/>
  <c r="AA896" i="4"/>
  <c r="AM896" i="4" s="1"/>
  <c r="AD896" i="4"/>
  <c r="AP896" i="4" s="1"/>
  <c r="AU896" i="4"/>
  <c r="AT896" i="4"/>
  <c r="AV896" i="4"/>
  <c r="AE888" i="4"/>
  <c r="AQ888" i="4" s="1"/>
  <c r="AS888" i="4"/>
  <c r="AW888" i="4"/>
  <c r="AU888" i="4"/>
  <c r="AT888" i="4"/>
  <c r="AV888" i="4"/>
  <c r="AA888" i="4"/>
  <c r="AM888" i="4" s="1"/>
  <c r="AC888" i="4"/>
  <c r="AO888" i="4" s="1"/>
  <c r="Z888" i="4"/>
  <c r="AL888" i="4" s="1"/>
  <c r="AB888" i="4"/>
  <c r="AN888" i="4" s="1"/>
  <c r="AD888" i="4"/>
  <c r="AP888" i="4" s="1"/>
  <c r="Z876" i="4"/>
  <c r="AL876" i="4" s="1"/>
  <c r="AB876" i="4"/>
  <c r="AN876" i="4" s="1"/>
  <c r="AE876" i="4"/>
  <c r="AQ876" i="4" s="1"/>
  <c r="AS876" i="4"/>
  <c r="AW876" i="4"/>
  <c r="AC876" i="4"/>
  <c r="AO876" i="4" s="1"/>
  <c r="AD876" i="4"/>
  <c r="AP876" i="4" s="1"/>
  <c r="AT876" i="4"/>
  <c r="AA876" i="4"/>
  <c r="AM876" i="4" s="1"/>
  <c r="AU876" i="4"/>
  <c r="AV876" i="4"/>
  <c r="Z844" i="4"/>
  <c r="AL844" i="4" s="1"/>
  <c r="AR844" i="4" s="1"/>
  <c r="AE844" i="4"/>
  <c r="AQ844" i="4" s="1"/>
  <c r="AW844" i="4" s="1"/>
  <c r="AA844" i="4"/>
  <c r="AM844" i="4" s="1"/>
  <c r="AS844" i="4" s="1"/>
  <c r="AC844" i="4"/>
  <c r="AO844" i="4" s="1"/>
  <c r="AU844" i="4" s="1"/>
  <c r="AB844" i="4"/>
  <c r="AN844" i="4" s="1"/>
  <c r="AT844" i="4" s="1"/>
  <c r="AD844" i="4"/>
  <c r="AP844" i="4" s="1"/>
  <c r="AV844" i="4" s="1"/>
  <c r="AB604" i="4"/>
  <c r="AJ604" i="4"/>
  <c r="AC604" i="4"/>
  <c r="AG604" i="4"/>
  <c r="Z604" i="4"/>
  <c r="AK604" i="4"/>
  <c r="AD604" i="4"/>
  <c r="AI604" i="4"/>
  <c r="AA604" i="4"/>
  <c r="AF604" i="4"/>
  <c r="AE604" i="4"/>
  <c r="AH604" i="4"/>
  <c r="AG974" i="4"/>
  <c r="AI974" i="4"/>
  <c r="AH974" i="4"/>
  <c r="AD160" i="4"/>
  <c r="AP160" i="4" s="1"/>
  <c r="AB160" i="4"/>
  <c r="AN160" i="4" s="1"/>
  <c r="AT160" i="4" s="1"/>
  <c r="AE160" i="4"/>
  <c r="AQ160" i="4" s="1"/>
  <c r="AW160" i="4" s="1"/>
  <c r="AC160" i="4"/>
  <c r="AO160" i="4" s="1"/>
  <c r="AU160" i="4" s="1"/>
  <c r="Z160" i="4"/>
  <c r="AL160" i="4" s="1"/>
  <c r="AR160" i="4" s="1"/>
  <c r="AA160" i="4"/>
  <c r="AM160" i="4" s="1"/>
  <c r="AS160" i="4" s="1"/>
  <c r="AV160" i="4"/>
  <c r="Y774" i="4"/>
  <c r="AC774" i="4" s="1"/>
  <c r="Y766" i="4"/>
  <c r="AA51" i="4"/>
  <c r="Z51" i="4"/>
  <c r="AC51" i="4"/>
  <c r="AE51" i="4"/>
  <c r="AB51" i="4"/>
  <c r="AD51" i="4"/>
  <c r="AI51" i="4"/>
  <c r="AH51" i="4"/>
  <c r="AK51" i="4"/>
  <c r="AG51" i="4"/>
  <c r="AJ51" i="4"/>
  <c r="AF51" i="4"/>
  <c r="AB636" i="4"/>
  <c r="AD636" i="4"/>
  <c r="AI636" i="4"/>
  <c r="AA636" i="4"/>
  <c r="AF636" i="4"/>
  <c r="AL636" i="4" s="1"/>
  <c r="AR636" i="4" s="1"/>
  <c r="AK636" i="4"/>
  <c r="AC636" i="4"/>
  <c r="AO636" i="4" s="1"/>
  <c r="AU636" i="4" s="1"/>
  <c r="AJ636" i="4"/>
  <c r="AH636" i="4"/>
  <c r="AG636" i="4"/>
  <c r="AE636" i="4"/>
  <c r="AM655" i="4"/>
  <c r="AS655" i="4" s="1"/>
  <c r="AO655" i="4"/>
  <c r="AU655" i="4" s="1"/>
  <c r="AQ655" i="4"/>
  <c r="AW655" i="4" s="1"/>
  <c r="AL655" i="4"/>
  <c r="AR655" i="4" s="1"/>
  <c r="X855" i="4"/>
  <c r="Y855" i="4" s="1"/>
  <c r="Z919" i="4"/>
  <c r="AD919" i="4"/>
  <c r="AE919" i="4"/>
  <c r="AB919" i="4"/>
  <c r="AC919" i="4"/>
  <c r="AS919" i="4"/>
  <c r="AU919" i="4"/>
  <c r="AV919" i="4"/>
  <c r="AA919" i="4"/>
  <c r="AT919" i="4"/>
  <c r="AW919" i="4"/>
  <c r="AF919" i="4"/>
  <c r="AI919" i="4"/>
  <c r="AJ919" i="4"/>
  <c r="AK919" i="4"/>
  <c r="AH919" i="4"/>
  <c r="AG919" i="4"/>
  <c r="Y934" i="4"/>
  <c r="X934" i="4"/>
  <c r="AD570" i="4"/>
  <c r="AB570" i="4"/>
  <c r="AE570" i="4"/>
  <c r="AC570" i="4"/>
  <c r="AA570" i="4"/>
  <c r="Z570" i="4"/>
  <c r="AI570" i="4"/>
  <c r="AK570" i="4"/>
  <c r="AG570" i="4"/>
  <c r="AH570" i="4"/>
  <c r="AN570" i="4" s="1"/>
  <c r="AT570" i="4" s="1"/>
  <c r="AF570" i="4"/>
  <c r="AJ570" i="4"/>
  <c r="W600" i="4"/>
  <c r="AC832" i="4"/>
  <c r="AA832" i="4"/>
  <c r="AD832" i="4"/>
  <c r="Z832" i="4"/>
  <c r="AE832" i="4"/>
  <c r="AG832" i="4"/>
  <c r="AF832" i="4"/>
  <c r="AI832" i="4"/>
  <c r="AJ832" i="4"/>
  <c r="AK832" i="4"/>
  <c r="AH832" i="4"/>
  <c r="AN832" i="4" s="1"/>
  <c r="AT832" i="4" s="1"/>
  <c r="H635" i="3"/>
  <c r="F635" i="3"/>
  <c r="F595" i="3"/>
  <c r="H595" i="3"/>
  <c r="F615" i="3"/>
  <c r="H615" i="3"/>
  <c r="H622" i="3"/>
  <c r="F622" i="3"/>
  <c r="Y635" i="4"/>
  <c r="AK635" i="4" s="1"/>
  <c r="Y155" i="4"/>
  <c r="Z151" i="4"/>
  <c r="AL151" i="4" s="1"/>
  <c r="AD151" i="4"/>
  <c r="AP151" i="4" s="1"/>
  <c r="AV151" i="4" s="1"/>
  <c r="AA151" i="4"/>
  <c r="AM151" i="4" s="1"/>
  <c r="AS151" i="4" s="1"/>
  <c r="AE151" i="4"/>
  <c r="AQ151" i="4" s="1"/>
  <c r="AW151" i="4" s="1"/>
  <c r="AR151" i="4"/>
  <c r="AB151" i="4"/>
  <c r="AN151" i="4" s="1"/>
  <c r="AT151" i="4" s="1"/>
  <c r="AC151" i="4"/>
  <c r="AO151" i="4" s="1"/>
  <c r="AU151" i="4" s="1"/>
  <c r="AN776" i="4"/>
  <c r="AT776" i="4" s="1"/>
  <c r="AB69" i="4"/>
  <c r="AN69" i="4" s="1"/>
  <c r="AT69" i="4" s="1"/>
  <c r="AA69" i="4"/>
  <c r="AM69" i="4" s="1"/>
  <c r="AE69" i="4"/>
  <c r="AQ69" i="4" s="1"/>
  <c r="AW69" i="4" s="1"/>
  <c r="AD69" i="4"/>
  <c r="AP69" i="4" s="1"/>
  <c r="AV69" i="4" s="1"/>
  <c r="Z69" i="4"/>
  <c r="AL69" i="4" s="1"/>
  <c r="AR69" i="4" s="1"/>
  <c r="AC69" i="4"/>
  <c r="AO69" i="4" s="1"/>
  <c r="AU69" i="4" s="1"/>
  <c r="AS69" i="4"/>
  <c r="Z89" i="4"/>
  <c r="AL89" i="4" s="1"/>
  <c r="AR89" i="4" s="1"/>
  <c r="AD89" i="4"/>
  <c r="AP89" i="4" s="1"/>
  <c r="AC89" i="4"/>
  <c r="AO89" i="4" s="1"/>
  <c r="AU89" i="4" s="1"/>
  <c r="AB89" i="4"/>
  <c r="AN89" i="4" s="1"/>
  <c r="AT89" i="4" s="1"/>
  <c r="AE89" i="4"/>
  <c r="AQ89" i="4" s="1"/>
  <c r="AW89" i="4" s="1"/>
  <c r="AV89" i="4"/>
  <c r="AA89" i="4"/>
  <c r="AM89" i="4" s="1"/>
  <c r="AS89" i="4" s="1"/>
  <c r="W150" i="4"/>
  <c r="Y779" i="4"/>
  <c r="AI779" i="4" s="1"/>
  <c r="W875" i="4"/>
  <c r="W982" i="4"/>
  <c r="AC989" i="4"/>
  <c r="AO989" i="4" s="1"/>
  <c r="AD989" i="4"/>
  <c r="AP989" i="4" s="1"/>
  <c r="AB989" i="4"/>
  <c r="AN989" i="4" s="1"/>
  <c r="AE989" i="4"/>
  <c r="AQ989" i="4" s="1"/>
  <c r="AS989" i="4"/>
  <c r="AA989" i="4"/>
  <c r="AM989" i="4" s="1"/>
  <c r="Z989" i="4"/>
  <c r="AL989" i="4" s="1"/>
  <c r="AT989" i="4"/>
  <c r="AU989" i="4"/>
  <c r="AV989" i="4"/>
  <c r="AW989" i="4"/>
  <c r="AB109" i="4"/>
  <c r="AN109" i="4" s="1"/>
  <c r="AT109" i="4" s="1"/>
  <c r="AC109" i="4"/>
  <c r="AO109" i="4" s="1"/>
  <c r="AU109" i="4" s="1"/>
  <c r="AE109" i="4"/>
  <c r="AQ109" i="4" s="1"/>
  <c r="AD109" i="4"/>
  <c r="AP109" i="4" s="1"/>
  <c r="AV109" i="4" s="1"/>
  <c r="Z109" i="4"/>
  <c r="AL109" i="4" s="1"/>
  <c r="AR109" i="4" s="1"/>
  <c r="AA109" i="4"/>
  <c r="AM109" i="4" s="1"/>
  <c r="AS109" i="4" s="1"/>
  <c r="AW109" i="4"/>
  <c r="AB47" i="4"/>
  <c r="AN47" i="4" s="1"/>
  <c r="AT47" i="4" s="1"/>
  <c r="AC47" i="4"/>
  <c r="AO47" i="4" s="1"/>
  <c r="AU47" i="4" s="1"/>
  <c r="AE47" i="4"/>
  <c r="AQ47" i="4" s="1"/>
  <c r="AW47" i="4" s="1"/>
  <c r="AD47" i="4"/>
  <c r="AP47" i="4" s="1"/>
  <c r="AV47" i="4" s="1"/>
  <c r="Z47" i="4"/>
  <c r="AL47" i="4" s="1"/>
  <c r="AR47" i="4" s="1"/>
  <c r="AA47" i="4"/>
  <c r="AM47" i="4" s="1"/>
  <c r="AS47" i="4" s="1"/>
  <c r="Y752" i="4"/>
  <c r="AD752" i="4" s="1"/>
  <c r="H362" i="3"/>
  <c r="F362" i="3"/>
  <c r="H477" i="3"/>
  <c r="F477" i="3"/>
  <c r="H413" i="3"/>
  <c r="F413" i="3"/>
  <c r="H449" i="3"/>
  <c r="F449" i="3"/>
  <c r="H401" i="3"/>
  <c r="F401" i="3"/>
  <c r="F390" i="3"/>
  <c r="H390" i="3"/>
  <c r="F461" i="3"/>
  <c r="H461" i="3"/>
  <c r="H199" i="3"/>
  <c r="F199" i="3"/>
  <c r="H190" i="3"/>
  <c r="F190" i="3"/>
  <c r="H207" i="3"/>
  <c r="F207" i="3"/>
  <c r="F239" i="3"/>
  <c r="H239" i="3"/>
  <c r="H312" i="3"/>
  <c r="F312" i="3"/>
  <c r="H231" i="3"/>
  <c r="F231" i="3"/>
  <c r="H196" i="3"/>
  <c r="F196" i="3"/>
  <c r="F223" i="3"/>
  <c r="H223" i="3"/>
  <c r="H261" i="3"/>
  <c r="F261" i="3"/>
  <c r="H319" i="3"/>
  <c r="F319" i="3"/>
  <c r="X399" i="4"/>
  <c r="H380" i="3"/>
  <c r="F380" i="3"/>
  <c r="H419" i="3"/>
  <c r="F419" i="3"/>
  <c r="F415" i="3"/>
  <c r="H415" i="3"/>
  <c r="H434" i="3"/>
  <c r="F434" i="3"/>
  <c r="H476" i="3"/>
  <c r="F476" i="3"/>
  <c r="H480" i="3"/>
  <c r="F480" i="3"/>
  <c r="F387" i="3"/>
  <c r="H387" i="3"/>
  <c r="H443" i="3"/>
  <c r="F443" i="3"/>
  <c r="H412" i="3"/>
  <c r="F412" i="3"/>
  <c r="F420" i="3"/>
  <c r="H420" i="3"/>
  <c r="F467" i="3"/>
  <c r="H467" i="3"/>
  <c r="H470" i="3"/>
  <c r="F470" i="3"/>
  <c r="H337" i="3"/>
  <c r="F337" i="3"/>
  <c r="F353" i="3"/>
  <c r="H353" i="3"/>
  <c r="H369" i="3"/>
  <c r="F369" i="3"/>
  <c r="F186" i="3"/>
  <c r="H186" i="3"/>
  <c r="H343" i="3"/>
  <c r="F343" i="3"/>
  <c r="H310" i="3"/>
  <c r="F310" i="3"/>
  <c r="H307" i="3"/>
  <c r="F307" i="3"/>
  <c r="F363" i="3"/>
  <c r="H363" i="3"/>
  <c r="H300" i="3"/>
  <c r="F300" i="3"/>
  <c r="H263" i="3"/>
  <c r="F263" i="3"/>
  <c r="H301" i="3"/>
  <c r="F301" i="3"/>
  <c r="H335" i="3"/>
  <c r="F335" i="3"/>
  <c r="H270" i="3"/>
  <c r="F270" i="3"/>
  <c r="F304" i="3"/>
  <c r="H304" i="3"/>
  <c r="H313" i="3"/>
  <c r="F313" i="3"/>
  <c r="H333" i="3"/>
  <c r="F333" i="3"/>
  <c r="H365" i="3"/>
  <c r="F365" i="3"/>
  <c r="H274" i="3"/>
  <c r="F274" i="3"/>
  <c r="H257" i="3"/>
  <c r="F257" i="3"/>
  <c r="H193" i="3"/>
  <c r="F193" i="3"/>
  <c r="F201" i="3"/>
  <c r="H201" i="3"/>
  <c r="H205" i="3"/>
  <c r="F205" i="3"/>
  <c r="F264" i="3"/>
  <c r="H264" i="3"/>
  <c r="AE722" i="4"/>
  <c r="Z722" i="4"/>
  <c r="AA722" i="4"/>
  <c r="AD722" i="4"/>
  <c r="AC722" i="4"/>
  <c r="AG722" i="4"/>
  <c r="AF722" i="4"/>
  <c r="AL722" i="4" s="1"/>
  <c r="AR722" i="4" s="1"/>
  <c r="AH722" i="4"/>
  <c r="AN722" i="4" s="1"/>
  <c r="AT722" i="4" s="1"/>
  <c r="AJ722" i="4"/>
  <c r="AP722" i="4" s="1"/>
  <c r="AV722" i="4" s="1"/>
  <c r="AK722" i="4"/>
  <c r="AI722" i="4"/>
  <c r="AA634" i="4"/>
  <c r="AM634" i="4" s="1"/>
  <c r="AS634" i="4" s="1"/>
  <c r="AE634" i="4"/>
  <c r="AQ634" i="4" s="1"/>
  <c r="AW634" i="4" s="1"/>
  <c r="AB634" i="4"/>
  <c r="AN634" i="4" s="1"/>
  <c r="AT634" i="4" s="1"/>
  <c r="AC634" i="4"/>
  <c r="AO634" i="4" s="1"/>
  <c r="AU634" i="4" s="1"/>
  <c r="AD634" i="4"/>
  <c r="Z634" i="4"/>
  <c r="AL634" i="4" s="1"/>
  <c r="AR634" i="4" s="1"/>
  <c r="Y79" i="4"/>
  <c r="AE79" i="4" s="1"/>
  <c r="AA755" i="4"/>
  <c r="AM755" i="4" s="1"/>
  <c r="AS755" i="4" s="1"/>
  <c r="AE755" i="4"/>
  <c r="AQ755" i="4" s="1"/>
  <c r="AW755" i="4" s="1"/>
  <c r="AB755" i="4"/>
  <c r="AN755" i="4" s="1"/>
  <c r="AT755" i="4" s="1"/>
  <c r="Z755" i="4"/>
  <c r="AL755" i="4" s="1"/>
  <c r="AR755" i="4" s="1"/>
  <c r="AC755" i="4"/>
  <c r="AO755" i="4" s="1"/>
  <c r="AU755" i="4" s="1"/>
  <c r="AE787" i="4"/>
  <c r="AQ787" i="4" s="1"/>
  <c r="AW787" i="4" s="1"/>
  <c r="AA787" i="4"/>
  <c r="AM787" i="4" s="1"/>
  <c r="AS787" i="4" s="1"/>
  <c r="AD787" i="4"/>
  <c r="AP787" i="4" s="1"/>
  <c r="AV787" i="4" s="1"/>
  <c r="AB787" i="4"/>
  <c r="AN787" i="4" s="1"/>
  <c r="AT787" i="4" s="1"/>
  <c r="AC787" i="4"/>
  <c r="AO787" i="4" s="1"/>
  <c r="AU787" i="4" s="1"/>
  <c r="AD961" i="4"/>
  <c r="AP961" i="4" s="1"/>
  <c r="AW961" i="4"/>
  <c r="AC961" i="4"/>
  <c r="AO961" i="4" s="1"/>
  <c r="AU961" i="4"/>
  <c r="AE961" i="4"/>
  <c r="AQ961" i="4" s="1"/>
  <c r="AB961" i="4"/>
  <c r="AN961" i="4" s="1"/>
  <c r="Z961" i="4"/>
  <c r="AL961" i="4" s="1"/>
  <c r="AA961" i="4"/>
  <c r="AM961" i="4" s="1"/>
  <c r="AS961" i="4"/>
  <c r="AV961" i="4"/>
  <c r="AT961" i="4"/>
  <c r="Y166" i="4"/>
  <c r="Z166" i="4" s="1"/>
  <c r="Y756" i="4"/>
  <c r="AA756" i="4" s="1"/>
  <c r="H574" i="3"/>
  <c r="F574" i="3"/>
  <c r="F429" i="3"/>
  <c r="H429" i="3"/>
  <c r="F493" i="3"/>
  <c r="H493" i="3"/>
  <c r="F405" i="3"/>
  <c r="H405" i="3"/>
  <c r="F374" i="3"/>
  <c r="H374" i="3"/>
  <c r="F502" i="3"/>
  <c r="H502" i="3"/>
  <c r="F389" i="3"/>
  <c r="H389" i="3"/>
  <c r="F457" i="3"/>
  <c r="H457" i="3"/>
  <c r="H317" i="3"/>
  <c r="F317" i="3"/>
  <c r="H277" i="3"/>
  <c r="F277" i="3"/>
  <c r="F323" i="3"/>
  <c r="H323" i="3"/>
  <c r="H303" i="3"/>
  <c r="F303" i="3"/>
  <c r="H228" i="3"/>
  <c r="F228" i="3"/>
  <c r="H283" i="3"/>
  <c r="F283" i="3"/>
  <c r="F327" i="3"/>
  <c r="H327" i="3"/>
  <c r="H330" i="3"/>
  <c r="F330" i="3"/>
  <c r="F331" i="3"/>
  <c r="H331" i="3"/>
  <c r="H236" i="3"/>
  <c r="F236" i="3"/>
  <c r="F265" i="3"/>
  <c r="H265" i="3"/>
  <c r="F288" i="3"/>
  <c r="H288" i="3"/>
  <c r="F299" i="3"/>
  <c r="H299" i="3"/>
  <c r="F354" i="3"/>
  <c r="H354" i="3"/>
  <c r="F391" i="3"/>
  <c r="H391" i="3"/>
  <c r="H408" i="3"/>
  <c r="F408" i="3"/>
  <c r="F456" i="3"/>
  <c r="H456" i="3"/>
  <c r="F459" i="3"/>
  <c r="H459" i="3"/>
  <c r="H423" i="3"/>
  <c r="F423" i="3"/>
  <c r="H400" i="3"/>
  <c r="F400" i="3"/>
  <c r="H384" i="3"/>
  <c r="F384" i="3"/>
  <c r="H432" i="3"/>
  <c r="F432" i="3"/>
  <c r="H468" i="3"/>
  <c r="F468" i="3"/>
  <c r="F471" i="3"/>
  <c r="H471" i="3"/>
  <c r="H428" i="3"/>
  <c r="F428" i="3"/>
  <c r="H483" i="3"/>
  <c r="F483" i="3"/>
  <c r="H392" i="3"/>
  <c r="F392" i="3"/>
  <c r="F395" i="3"/>
  <c r="H395" i="3"/>
  <c r="H404" i="3"/>
  <c r="F404" i="3"/>
  <c r="H411" i="3"/>
  <c r="F411" i="3"/>
  <c r="F416" i="3"/>
  <c r="H416" i="3"/>
  <c r="H435" i="3"/>
  <c r="F435" i="3"/>
  <c r="F450" i="3"/>
  <c r="H450" i="3"/>
  <c r="H297" i="3"/>
  <c r="F297" i="3"/>
  <c r="H359" i="3"/>
  <c r="F359" i="3"/>
  <c r="F248" i="3"/>
  <c r="H248" i="3"/>
  <c r="H278" i="3"/>
  <c r="F278" i="3"/>
  <c r="F229" i="3"/>
  <c r="H229" i="3"/>
  <c r="F321" i="3"/>
  <c r="H321" i="3"/>
  <c r="F347" i="3"/>
  <c r="H347" i="3"/>
  <c r="H250" i="3"/>
  <c r="F250" i="3"/>
  <c r="F249" i="3"/>
  <c r="H249" i="3"/>
  <c r="F252" i="3"/>
  <c r="H252" i="3"/>
  <c r="H221" i="3"/>
  <c r="F221" i="3"/>
  <c r="F355" i="3"/>
  <c r="H355" i="3"/>
  <c r="F371" i="3"/>
  <c r="H371" i="3"/>
  <c r="H246" i="3"/>
  <c r="F246" i="3"/>
  <c r="F292" i="3"/>
  <c r="H292" i="3"/>
  <c r="H267" i="3"/>
  <c r="F267" i="3"/>
  <c r="H217" i="3"/>
  <c r="F217" i="3"/>
  <c r="H198" i="3"/>
  <c r="F198" i="3"/>
  <c r="H214" i="3"/>
  <c r="F214" i="3"/>
  <c r="F194" i="3"/>
  <c r="H194" i="3"/>
  <c r="H191" i="3"/>
  <c r="F191" i="3"/>
  <c r="F200" i="3"/>
  <c r="H200" i="3"/>
  <c r="F226" i="3"/>
  <c r="H226" i="3"/>
  <c r="F789" i="4"/>
  <c r="J789" i="4" s="1"/>
  <c r="D789" i="4"/>
  <c r="H789" i="4" s="1"/>
  <c r="G789" i="4"/>
  <c r="E789" i="4"/>
  <c r="I789" i="4" s="1"/>
  <c r="D765" i="4"/>
  <c r="H765" i="4" s="1"/>
  <c r="E765" i="4"/>
  <c r="I765" i="4" s="1"/>
  <c r="F765" i="4"/>
  <c r="J765" i="4" s="1"/>
  <c r="G765" i="4"/>
  <c r="AG793" i="4"/>
  <c r="AJ793" i="4"/>
  <c r="AK793" i="4"/>
  <c r="AH793" i="4"/>
  <c r="AI793" i="4"/>
  <c r="AF793" i="4"/>
  <c r="AK833" i="4"/>
  <c r="AG833" i="4"/>
  <c r="AJ833" i="4"/>
  <c r="AI833" i="4"/>
  <c r="AF833" i="4"/>
  <c r="AH833" i="4"/>
  <c r="AL797" i="4"/>
  <c r="AR797" i="4" s="1"/>
  <c r="AA793" i="4"/>
  <c r="AM793" i="4" s="1"/>
  <c r="AS793" i="4" s="1"/>
  <c r="AE793" i="4"/>
  <c r="Z793" i="4"/>
  <c r="AA833" i="4"/>
  <c r="AM833" i="4" s="1"/>
  <c r="AS833" i="4" s="1"/>
  <c r="AE833" i="4"/>
  <c r="AQ833" i="4" s="1"/>
  <c r="AW833" i="4" s="1"/>
  <c r="Z833" i="4"/>
  <c r="AP797" i="4"/>
  <c r="AV797" i="4" s="1"/>
  <c r="AM797" i="4"/>
  <c r="AS797" i="4" s="1"/>
  <c r="E757" i="4"/>
  <c r="I757" i="4" s="1"/>
  <c r="F757" i="4"/>
  <c r="J757" i="4" s="1"/>
  <c r="D757" i="4"/>
  <c r="H757" i="4" s="1"/>
  <c r="G757" i="4"/>
  <c r="F773" i="4"/>
  <c r="J773" i="4" s="1"/>
  <c r="G773" i="4"/>
  <c r="E773" i="4"/>
  <c r="I773" i="4" s="1"/>
  <c r="D773" i="4"/>
  <c r="H773" i="4" s="1"/>
  <c r="D781" i="4"/>
  <c r="H781" i="4" s="1"/>
  <c r="E781" i="4"/>
  <c r="I781" i="4" s="1"/>
  <c r="F781" i="4"/>
  <c r="J781" i="4" s="1"/>
  <c r="G781" i="4"/>
  <c r="D805" i="4"/>
  <c r="H805" i="4" s="1"/>
  <c r="F805" i="4"/>
  <c r="J805" i="4" s="1"/>
  <c r="G805" i="4"/>
  <c r="E805" i="4"/>
  <c r="I805" i="4" s="1"/>
  <c r="E821" i="4"/>
  <c r="I821" i="4" s="1"/>
  <c r="D821" i="4"/>
  <c r="H821" i="4" s="1"/>
  <c r="E769" i="4"/>
  <c r="I769" i="4" s="1"/>
  <c r="D769" i="4"/>
  <c r="H769" i="4" s="1"/>
  <c r="G769" i="4"/>
  <c r="F769" i="4"/>
  <c r="J769" i="4" s="1"/>
  <c r="Y825" i="4"/>
  <c r="Z825" i="4" s="1"/>
  <c r="AC793" i="4"/>
  <c r="AB793" i="4"/>
  <c r="AN793" i="4" s="1"/>
  <c r="AT793" i="4" s="1"/>
  <c r="AD793" i="4"/>
  <c r="AC833" i="4"/>
  <c r="AB833" i="4"/>
  <c r="AD833" i="4"/>
  <c r="AO797" i="4"/>
  <c r="AU797" i="4" s="1"/>
  <c r="Y761" i="4"/>
  <c r="Z761" i="4" s="1"/>
  <c r="L558" i="11"/>
  <c r="N558" i="11" s="1"/>
  <c r="K558" i="11"/>
  <c r="M558" i="11" s="1"/>
  <c r="K414" i="11"/>
  <c r="M414" i="11" s="1"/>
  <c r="H415" i="8" s="1"/>
  <c r="L414" i="11"/>
  <c r="N414" i="11" s="1"/>
  <c r="I415" i="8" s="1"/>
  <c r="L466" i="11"/>
  <c r="N466" i="11" s="1"/>
  <c r="K466" i="11"/>
  <c r="M466" i="11" s="1"/>
  <c r="L442" i="11"/>
  <c r="N442" i="11" s="1"/>
  <c r="I443" i="8" s="1"/>
  <c r="K442" i="11"/>
  <c r="M442" i="11" s="1"/>
  <c r="H443" i="8" s="1"/>
  <c r="L530" i="11"/>
  <c r="N530" i="11" s="1"/>
  <c r="K530" i="11"/>
  <c r="M530" i="11" s="1"/>
  <c r="L517" i="11"/>
  <c r="N517" i="11" s="1"/>
  <c r="K517" i="11"/>
  <c r="M517" i="11" s="1"/>
  <c r="L531" i="11"/>
  <c r="N531" i="11" s="1"/>
  <c r="K531" i="11"/>
  <c r="M531" i="11" s="1"/>
  <c r="L474" i="11"/>
  <c r="N474" i="11" s="1"/>
  <c r="K474" i="11"/>
  <c r="M474" i="11" s="1"/>
  <c r="L470" i="11"/>
  <c r="N470" i="11" s="1"/>
  <c r="K470" i="11"/>
  <c r="M470" i="11" s="1"/>
  <c r="L528" i="11"/>
  <c r="N528" i="11" s="1"/>
  <c r="K528" i="11"/>
  <c r="M528" i="11" s="1"/>
  <c r="L462" i="11"/>
  <c r="N462" i="11" s="1"/>
  <c r="K462" i="11"/>
  <c r="M462" i="11" s="1"/>
  <c r="L537" i="11"/>
  <c r="N537" i="11" s="1"/>
  <c r="K537" i="11"/>
  <c r="M537" i="11" s="1"/>
  <c r="L516" i="11"/>
  <c r="N516" i="11" s="1"/>
  <c r="K516" i="11"/>
  <c r="M516" i="11" s="1"/>
  <c r="L541" i="11"/>
  <c r="N541" i="11" s="1"/>
  <c r="K541" i="11"/>
  <c r="M541" i="11" s="1"/>
  <c r="L450" i="11"/>
  <c r="N450" i="11" s="1"/>
  <c r="I451" i="8" s="1"/>
  <c r="K450" i="11"/>
  <c r="M450" i="11" s="1"/>
  <c r="H451" i="8" s="1"/>
  <c r="K404" i="11"/>
  <c r="M404" i="11" s="1"/>
  <c r="H405" i="8" s="1"/>
  <c r="L404" i="11"/>
  <c r="N404" i="11" s="1"/>
  <c r="I405" i="8" s="1"/>
  <c r="L398" i="11"/>
  <c r="N398" i="11" s="1"/>
  <c r="I399" i="8" s="1"/>
  <c r="K398" i="11"/>
  <c r="M398" i="11" s="1"/>
  <c r="H399" i="8" s="1"/>
  <c r="L524" i="11"/>
  <c r="N524" i="11" s="1"/>
  <c r="K524" i="11"/>
  <c r="M524" i="11" s="1"/>
  <c r="L525" i="11"/>
  <c r="N525" i="11" s="1"/>
  <c r="K525" i="11"/>
  <c r="M525" i="11" s="1"/>
  <c r="L438" i="11"/>
  <c r="N438" i="11" s="1"/>
  <c r="I439" i="8" s="1"/>
  <c r="K438" i="11"/>
  <c r="M438" i="11" s="1"/>
  <c r="H439" i="8" s="1"/>
  <c r="L403" i="11"/>
  <c r="N403" i="11" s="1"/>
  <c r="I404" i="8" s="1"/>
  <c r="K403" i="11"/>
  <c r="M403" i="11" s="1"/>
  <c r="H404" i="8" s="1"/>
  <c r="L556" i="11"/>
  <c r="N556" i="11" s="1"/>
  <c r="K556" i="11"/>
  <c r="M556" i="11" s="1"/>
  <c r="L555" i="11"/>
  <c r="N555" i="11" s="1"/>
  <c r="K555" i="11"/>
  <c r="M555" i="11" s="1"/>
  <c r="L521" i="11"/>
  <c r="N521" i="11" s="1"/>
  <c r="K521" i="11"/>
  <c r="M521" i="11" s="1"/>
  <c r="L529" i="11"/>
  <c r="N529" i="11" s="1"/>
  <c r="K529" i="11"/>
  <c r="M529" i="11" s="1"/>
  <c r="L434" i="11"/>
  <c r="N434" i="11" s="1"/>
  <c r="I435" i="8" s="1"/>
  <c r="K434" i="11"/>
  <c r="M434" i="11" s="1"/>
  <c r="H435" i="8" s="1"/>
  <c r="L490" i="11"/>
  <c r="N490" i="11" s="1"/>
  <c r="K490" i="11"/>
  <c r="M490" i="11" s="1"/>
  <c r="L519" i="11"/>
  <c r="N519" i="11" s="1"/>
  <c r="K519" i="11"/>
  <c r="M519" i="11" s="1"/>
  <c r="L520" i="11"/>
  <c r="N520" i="11" s="1"/>
  <c r="K520" i="11"/>
  <c r="M520" i="11" s="1"/>
  <c r="L494" i="11"/>
  <c r="N494" i="11" s="1"/>
  <c r="K494" i="11"/>
  <c r="M494" i="11" s="1"/>
  <c r="L454" i="11"/>
  <c r="N454" i="11" s="1"/>
  <c r="I455" i="8" s="1"/>
  <c r="K454" i="11"/>
  <c r="M454" i="11" s="1"/>
  <c r="H455" i="8" s="1"/>
  <c r="K422" i="11"/>
  <c r="M422" i="11" s="1"/>
  <c r="H423" i="8" s="1"/>
  <c r="L422" i="11"/>
  <c r="N422" i="11" s="1"/>
  <c r="I423" i="8" s="1"/>
  <c r="L458" i="11"/>
  <c r="N458" i="11" s="1"/>
  <c r="I459" i="8" s="1"/>
  <c r="K458" i="11"/>
  <c r="M458" i="11" s="1"/>
  <c r="H459" i="8" s="1"/>
  <c r="L407" i="11"/>
  <c r="N407" i="11" s="1"/>
  <c r="I408" i="8" s="1"/>
  <c r="K407" i="11"/>
  <c r="M407" i="11" s="1"/>
  <c r="H408" i="8" s="1"/>
  <c r="L540" i="11"/>
  <c r="N540" i="11" s="1"/>
  <c r="K540" i="11"/>
  <c r="M540" i="11" s="1"/>
  <c r="L498" i="11"/>
  <c r="N498" i="11" s="1"/>
  <c r="K498" i="11"/>
  <c r="M498" i="11" s="1"/>
  <c r="L406" i="11"/>
  <c r="N406" i="11" s="1"/>
  <c r="I407" i="8" s="1"/>
  <c r="K406" i="11"/>
  <c r="M406" i="11" s="1"/>
  <c r="H407" i="8" s="1"/>
  <c r="L542" i="11"/>
  <c r="N542" i="11" s="1"/>
  <c r="K542" i="11"/>
  <c r="M542" i="11" s="1"/>
  <c r="L446" i="11"/>
  <c r="N446" i="11" s="1"/>
  <c r="I447" i="8" s="1"/>
  <c r="K446" i="11"/>
  <c r="M446" i="11" s="1"/>
  <c r="H447" i="8" s="1"/>
  <c r="L559" i="11"/>
  <c r="N559" i="11" s="1"/>
  <c r="K559" i="11"/>
  <c r="M559" i="11" s="1"/>
  <c r="L486" i="11"/>
  <c r="N486" i="11" s="1"/>
  <c r="K486" i="11"/>
  <c r="M486" i="11" s="1"/>
  <c r="L399" i="11"/>
  <c r="N399" i="11" s="1"/>
  <c r="I400" i="8" s="1"/>
  <c r="K399" i="11"/>
  <c r="M399" i="11" s="1"/>
  <c r="H400" i="8" s="1"/>
  <c r="L512" i="11"/>
  <c r="N512" i="11" s="1"/>
  <c r="K512" i="11"/>
  <c r="M512" i="11" s="1"/>
  <c r="F691" i="4"/>
  <c r="J691" i="4" s="1"/>
  <c r="D691" i="4"/>
  <c r="H691" i="4" s="1"/>
  <c r="E691" i="4"/>
  <c r="I691" i="4" s="1"/>
  <c r="G691" i="4"/>
  <c r="F704" i="4"/>
  <c r="J704" i="4" s="1"/>
  <c r="G704" i="4"/>
  <c r="D704" i="4"/>
  <c r="H704" i="4" s="1"/>
  <c r="E704" i="4"/>
  <c r="I704" i="4" s="1"/>
  <c r="X590" i="4"/>
  <c r="Y590" i="4" s="1"/>
  <c r="X622" i="4"/>
  <c r="Y622" i="4" s="1"/>
  <c r="AL607" i="4"/>
  <c r="AR607" i="4" s="1"/>
  <c r="AF692" i="4"/>
  <c r="AK692" i="4"/>
  <c r="AI692" i="4"/>
  <c r="AH692" i="4"/>
  <c r="AJ692" i="4"/>
  <c r="AG692" i="4"/>
  <c r="F669" i="4"/>
  <c r="J669" i="4" s="1"/>
  <c r="G669" i="4"/>
  <c r="D669" i="4"/>
  <c r="H669" i="4" s="1"/>
  <c r="E669" i="4"/>
  <c r="I669" i="4" s="1"/>
  <c r="AQ669" i="4"/>
  <c r="AW669" i="4" s="1"/>
  <c r="X605" i="4"/>
  <c r="X729" i="4"/>
  <c r="Y729" i="4" s="1"/>
  <c r="X637" i="4"/>
  <c r="Y637" i="4" s="1"/>
  <c r="AP728" i="4"/>
  <c r="AV728" i="4" s="1"/>
  <c r="AO593" i="4"/>
  <c r="AU593" i="4" s="1"/>
  <c r="AQ593" i="4"/>
  <c r="AW593" i="4" s="1"/>
  <c r="Y666" i="4"/>
  <c r="AG666" i="4" s="1"/>
  <c r="AI728" i="4"/>
  <c r="AG583" i="4"/>
  <c r="AF583" i="4"/>
  <c r="AL583" i="4" s="1"/>
  <c r="AR583" i="4" s="1"/>
  <c r="AB583" i="4"/>
  <c r="W693" i="4"/>
  <c r="AD638" i="4"/>
  <c r="AC638" i="4"/>
  <c r="AB638" i="4"/>
  <c r="Z638" i="4"/>
  <c r="AA638" i="4"/>
  <c r="AE638" i="4"/>
  <c r="AK638" i="4"/>
  <c r="AJ638" i="4"/>
  <c r="AI638" i="4"/>
  <c r="AF638" i="4"/>
  <c r="AH638" i="4"/>
  <c r="AG638" i="4"/>
  <c r="AE692" i="4"/>
  <c r="AQ692" i="4" s="1"/>
  <c r="AW692" i="4" s="1"/>
  <c r="Z692" i="4"/>
  <c r="AP691" i="4"/>
  <c r="AV691" i="4" s="1"/>
  <c r="AQ691" i="4"/>
  <c r="AW691" i="4" s="1"/>
  <c r="AQ607" i="4"/>
  <c r="AW607" i="4" s="1"/>
  <c r="AB675" i="4"/>
  <c r="AC675" i="4"/>
  <c r="AD675" i="4"/>
  <c r="AA675" i="4"/>
  <c r="Z675" i="4"/>
  <c r="AE675" i="4"/>
  <c r="AG675" i="4"/>
  <c r="AI675" i="4"/>
  <c r="AK675" i="4"/>
  <c r="AH675" i="4"/>
  <c r="AJ675" i="4"/>
  <c r="AF675" i="4"/>
  <c r="AM669" i="4"/>
  <c r="AS669" i="4" s="1"/>
  <c r="AP669" i="4"/>
  <c r="AV669" i="4" s="1"/>
  <c r="AL591" i="4"/>
  <c r="AR591" i="4" s="1"/>
  <c r="AL728" i="4"/>
  <c r="AR728" i="4" s="1"/>
  <c r="AC680" i="4"/>
  <c r="Z680" i="4"/>
  <c r="AB680" i="4"/>
  <c r="AE680" i="4"/>
  <c r="AD680" i="4"/>
  <c r="AA680" i="4"/>
  <c r="AG680" i="4"/>
  <c r="AF680" i="4"/>
  <c r="AJ680" i="4"/>
  <c r="AK680" i="4"/>
  <c r="AI680" i="4"/>
  <c r="AH680" i="4"/>
  <c r="AB666" i="4"/>
  <c r="AA666" i="4"/>
  <c r="Z666" i="4"/>
  <c r="AC666" i="4"/>
  <c r="AE666" i="4"/>
  <c r="AD666" i="4"/>
  <c r="X609" i="4"/>
  <c r="Y609" i="4" s="1"/>
  <c r="Z739" i="4"/>
  <c r="AE739" i="4"/>
  <c r="AB739" i="4"/>
  <c r="AC739" i="4"/>
  <c r="AD739" i="4"/>
  <c r="AA739" i="4"/>
  <c r="AG739" i="4"/>
  <c r="AI739" i="4"/>
  <c r="AK739" i="4"/>
  <c r="AH739" i="4"/>
  <c r="AJ739" i="4"/>
  <c r="AF739" i="4"/>
  <c r="AH728" i="4"/>
  <c r="AN728" i="4" s="1"/>
  <c r="AT728" i="4" s="1"/>
  <c r="AK666" i="4"/>
  <c r="AH666" i="4"/>
  <c r="AJ583" i="4"/>
  <c r="AD583" i="4"/>
  <c r="AK583" i="4"/>
  <c r="AA692" i="4"/>
  <c r="AB692" i="4"/>
  <c r="X642" i="4"/>
  <c r="Z707" i="4"/>
  <c r="AE707" i="4"/>
  <c r="AB707" i="4"/>
  <c r="AC707" i="4"/>
  <c r="AD707" i="4"/>
  <c r="AA707" i="4"/>
  <c r="AF707" i="4"/>
  <c r="AJ707" i="4"/>
  <c r="AH707" i="4"/>
  <c r="AI707" i="4"/>
  <c r="AK707" i="4"/>
  <c r="AG707" i="4"/>
  <c r="AD626" i="4"/>
  <c r="AB626" i="4"/>
  <c r="AE626" i="4"/>
  <c r="Z626" i="4"/>
  <c r="AA626" i="4"/>
  <c r="AC626" i="4"/>
  <c r="AJ626" i="4"/>
  <c r="AG626" i="4"/>
  <c r="AF626" i="4"/>
  <c r="AK626" i="4"/>
  <c r="AH626" i="4"/>
  <c r="AI626" i="4"/>
  <c r="AN585" i="4"/>
  <c r="AT585" i="4" s="1"/>
  <c r="X645" i="4"/>
  <c r="Y645" i="4" s="1"/>
  <c r="AE713" i="4"/>
  <c r="AA713" i="4"/>
  <c r="AB713" i="4"/>
  <c r="AD713" i="4"/>
  <c r="Z713" i="4"/>
  <c r="AC713" i="4"/>
  <c r="AH713" i="4"/>
  <c r="AJ713" i="4"/>
  <c r="AI713" i="4"/>
  <c r="AF713" i="4"/>
  <c r="AG713" i="4"/>
  <c r="AK713" i="4"/>
  <c r="F593" i="4"/>
  <c r="J593" i="4" s="1"/>
  <c r="D593" i="4"/>
  <c r="H593" i="4" s="1"/>
  <c r="E593" i="4"/>
  <c r="I593" i="4" s="1"/>
  <c r="G593" i="4"/>
  <c r="Z684" i="4"/>
  <c r="AB684" i="4"/>
  <c r="AC684" i="4"/>
  <c r="AA684" i="4"/>
  <c r="AE684" i="4"/>
  <c r="AD684" i="4"/>
  <c r="AJ684" i="4"/>
  <c r="AF684" i="4"/>
  <c r="AI684" i="4"/>
  <c r="AK684" i="4"/>
  <c r="AH684" i="4"/>
  <c r="AG684" i="4"/>
  <c r="AE716" i="4"/>
  <c r="AJ716" i="4"/>
  <c r="AH716" i="4"/>
  <c r="AF666" i="4"/>
  <c r="AA583" i="4"/>
  <c r="AH583" i="4"/>
  <c r="AE583" i="4"/>
  <c r="AD692" i="4"/>
  <c r="AP692" i="4" s="1"/>
  <c r="AV692" i="4" s="1"/>
  <c r="W640" i="4"/>
  <c r="Y714" i="4"/>
  <c r="AB714" i="4" s="1"/>
  <c r="AL585" i="4"/>
  <c r="AR585" i="4" s="1"/>
  <c r="AP585" i="4"/>
  <c r="AV585" i="4" s="1"/>
  <c r="AO669" i="4"/>
  <c r="AU669" i="4" s="1"/>
  <c r="Z668" i="4"/>
  <c r="AB668" i="4"/>
  <c r="AC668" i="4"/>
  <c r="AA668" i="4"/>
  <c r="AE668" i="4"/>
  <c r="AD668" i="4"/>
  <c r="AH668" i="4"/>
  <c r="AG668" i="4"/>
  <c r="AJ668" i="4"/>
  <c r="AF668" i="4"/>
  <c r="AI668" i="4"/>
  <c r="AK668" i="4"/>
  <c r="AP591" i="4"/>
  <c r="AV591" i="4" s="1"/>
  <c r="AQ591" i="4"/>
  <c r="AW591" i="4" s="1"/>
  <c r="AA639" i="4"/>
  <c r="Z639" i="4"/>
  <c r="AE639" i="4"/>
  <c r="AB639" i="4"/>
  <c r="AC639" i="4"/>
  <c r="AD639" i="4"/>
  <c r="AK639" i="4"/>
  <c r="AG639" i="4"/>
  <c r="AJ639" i="4"/>
  <c r="AF639" i="4"/>
  <c r="AI639" i="4"/>
  <c r="AH639" i="4"/>
  <c r="AM728" i="4"/>
  <c r="AS728" i="4" s="1"/>
  <c r="AO728" i="4"/>
  <c r="AU728" i="4" s="1"/>
  <c r="AM593" i="4"/>
  <c r="AS593" i="4" s="1"/>
  <c r="AP593" i="4"/>
  <c r="AV593" i="4" s="1"/>
  <c r="Y718" i="4"/>
  <c r="AC718" i="4" s="1"/>
  <c r="Z682" i="4"/>
  <c r="AA682" i="4"/>
  <c r="AB682" i="4"/>
  <c r="AE682" i="4"/>
  <c r="AC682" i="4"/>
  <c r="AD682" i="4"/>
  <c r="AK682" i="4"/>
  <c r="AG682" i="4"/>
  <c r="AI682" i="4"/>
  <c r="AJ682" i="4"/>
  <c r="AH682" i="4"/>
  <c r="AF682" i="4"/>
  <c r="AA595" i="4"/>
  <c r="Z595" i="4"/>
  <c r="AE595" i="4"/>
  <c r="AB595" i="4"/>
  <c r="AC595" i="4"/>
  <c r="AD595" i="4"/>
  <c r="AF595" i="4"/>
  <c r="AK595" i="4"/>
  <c r="AI595" i="4"/>
  <c r="AJ595" i="4"/>
  <c r="AH595" i="4"/>
  <c r="AG595" i="4"/>
  <c r="AJ666" i="4"/>
  <c r="AE702" i="4"/>
  <c r="AC702" i="4"/>
  <c r="AA702" i="4"/>
  <c r="AB702" i="4"/>
  <c r="Z702" i="4"/>
  <c r="AD702" i="4"/>
  <c r="AJ702" i="4"/>
  <c r="AF702" i="4"/>
  <c r="AK702" i="4"/>
  <c r="AI702" i="4"/>
  <c r="AH702" i="4"/>
  <c r="AG702" i="4"/>
  <c r="AI583" i="4"/>
  <c r="AC583" i="4"/>
  <c r="AE627" i="4"/>
  <c r="Z627" i="4"/>
  <c r="AB627" i="4"/>
  <c r="AA627" i="4"/>
  <c r="AC627" i="4"/>
  <c r="AD627" i="4"/>
  <c r="AG627" i="4"/>
  <c r="AF627" i="4"/>
  <c r="AK627" i="4"/>
  <c r="AJ627" i="4"/>
  <c r="AI627" i="4"/>
  <c r="AH627" i="4"/>
  <c r="AC692" i="4"/>
  <c r="AD670" i="4"/>
  <c r="Z670" i="4"/>
  <c r="AA670" i="4"/>
  <c r="AC670" i="4"/>
  <c r="AE670" i="4"/>
  <c r="AB670" i="4"/>
  <c r="AG670" i="4"/>
  <c r="AK670" i="4"/>
  <c r="AJ670" i="4"/>
  <c r="AI670" i="4"/>
  <c r="AH670" i="4"/>
  <c r="AF670" i="4"/>
  <c r="AF587" i="4"/>
  <c r="K373" i="11"/>
  <c r="M373" i="11" s="1"/>
  <c r="H374" i="8" s="1"/>
  <c r="L373" i="11"/>
  <c r="N373" i="11" s="1"/>
  <c r="I374" i="8" s="1"/>
  <c r="AP561" i="4"/>
  <c r="AV561" i="4" s="1"/>
  <c r="AM561" i="4"/>
  <c r="AS561" i="4" s="1"/>
  <c r="AQ577" i="4"/>
  <c r="AW577" i="4" s="1"/>
  <c r="AP577" i="4"/>
  <c r="AV577" i="4" s="1"/>
  <c r="AN577" i="4"/>
  <c r="AT577" i="4" s="1"/>
  <c r="AO547" i="4"/>
  <c r="AU547" i="4" s="1"/>
  <c r="AP547" i="4"/>
  <c r="AV547" i="4" s="1"/>
  <c r="AM547" i="4"/>
  <c r="AS547" i="4" s="1"/>
  <c r="G531" i="4"/>
  <c r="F531" i="4"/>
  <c r="J531" i="4" s="1"/>
  <c r="E531" i="4"/>
  <c r="I531" i="4" s="1"/>
  <c r="D531" i="4"/>
  <c r="H531" i="4" s="1"/>
  <c r="AM531" i="4"/>
  <c r="AS531" i="4" s="1"/>
  <c r="AN531" i="4"/>
  <c r="AT531" i="4" s="1"/>
  <c r="AN567" i="4"/>
  <c r="AT567" i="4" s="1"/>
  <c r="AQ567" i="4"/>
  <c r="AW567" i="4" s="1"/>
  <c r="AL567" i="4"/>
  <c r="AR567" i="4" s="1"/>
  <c r="AA575" i="4"/>
  <c r="AC575" i="4"/>
  <c r="AD575" i="4"/>
  <c r="AG575" i="4"/>
  <c r="AI575" i="4"/>
  <c r="AF575" i="4"/>
  <c r="AH505" i="4"/>
  <c r="AF505" i="4"/>
  <c r="AC505" i="4"/>
  <c r="AB505" i="4"/>
  <c r="AA505" i="4"/>
  <c r="AD505" i="4"/>
  <c r="AD559" i="4"/>
  <c r="AC559" i="4"/>
  <c r="AB559" i="4"/>
  <c r="AG559" i="4"/>
  <c r="AM559" i="4" s="1"/>
  <c r="AS559" i="4" s="1"/>
  <c r="AI559" i="4"/>
  <c r="AF559" i="4"/>
  <c r="AK559" i="4"/>
  <c r="AP537" i="4"/>
  <c r="AV537" i="4" s="1"/>
  <c r="Z556" i="4"/>
  <c r="AC556" i="4"/>
  <c r="AK556" i="4"/>
  <c r="AF556" i="4"/>
  <c r="AH556" i="4"/>
  <c r="AI556" i="4"/>
  <c r="AL553" i="4"/>
  <c r="AR553" i="4" s="1"/>
  <c r="Y550" i="4"/>
  <c r="Z550" i="4" s="1"/>
  <c r="Y530" i="4"/>
  <c r="Z530" i="4" s="1"/>
  <c r="Y506" i="4"/>
  <c r="AE506" i="4" s="1"/>
  <c r="Y532" i="4"/>
  <c r="AA532" i="4" s="1"/>
  <c r="AL561" i="4"/>
  <c r="AR561" i="4" s="1"/>
  <c r="AL577" i="4"/>
  <c r="AR577" i="4" s="1"/>
  <c r="AO577" i="4"/>
  <c r="AU577" i="4" s="1"/>
  <c r="AL547" i="4"/>
  <c r="AR547" i="4" s="1"/>
  <c r="AQ547" i="4"/>
  <c r="AW547" i="4" s="1"/>
  <c r="AA565" i="4"/>
  <c r="Z565" i="4"/>
  <c r="AJ565" i="4"/>
  <c r="AB565" i="4"/>
  <c r="AF565" i="4"/>
  <c r="AH565" i="4"/>
  <c r="AK565" i="4"/>
  <c r="AE565" i="4"/>
  <c r="AG565" i="4"/>
  <c r="AC565" i="4"/>
  <c r="AD565" i="4"/>
  <c r="AP565" i="4" s="1"/>
  <c r="AV565" i="4" s="1"/>
  <c r="AI565" i="4"/>
  <c r="AC573" i="4"/>
  <c r="AD573" i="4"/>
  <c r="AB573" i="4"/>
  <c r="Z573" i="4"/>
  <c r="AE573" i="4"/>
  <c r="AI573" i="4"/>
  <c r="AF573" i="4"/>
  <c r="AK573" i="4"/>
  <c r="AH573" i="4"/>
  <c r="AG573" i="4"/>
  <c r="AM573" i="4" s="1"/>
  <c r="AS573" i="4" s="1"/>
  <c r="AJ573" i="4"/>
  <c r="AM567" i="4"/>
  <c r="AS567" i="4" s="1"/>
  <c r="AP567" i="4"/>
  <c r="AV567" i="4" s="1"/>
  <c r="AC569" i="4"/>
  <c r="AA569" i="4"/>
  <c r="AD569" i="4"/>
  <c r="AB569" i="4"/>
  <c r="Z569" i="4"/>
  <c r="AE569" i="4"/>
  <c r="AI569" i="4"/>
  <c r="AK569" i="4"/>
  <c r="AF569" i="4"/>
  <c r="AJ569" i="4"/>
  <c r="AG569" i="4"/>
  <c r="AH569" i="4"/>
  <c r="AH575" i="4"/>
  <c r="AB575" i="4"/>
  <c r="AE575" i="4"/>
  <c r="AQ575" i="4" s="1"/>
  <c r="AW575" i="4" s="1"/>
  <c r="Z575" i="4"/>
  <c r="AL575" i="4" s="1"/>
  <c r="AR575" i="4" s="1"/>
  <c r="AJ575" i="4"/>
  <c r="AG505" i="4"/>
  <c r="AK505" i="4"/>
  <c r="AQ505" i="4" s="1"/>
  <c r="AW505" i="4" s="1"/>
  <c r="AJ505" i="4"/>
  <c r="AI505" i="4"/>
  <c r="Z505" i="4"/>
  <c r="AL505" i="4" s="1"/>
  <c r="AR505" i="4" s="1"/>
  <c r="AJ559" i="4"/>
  <c r="AH559" i="4"/>
  <c r="AE559" i="4"/>
  <c r="Z559" i="4"/>
  <c r="AL559" i="4" s="1"/>
  <c r="AR559" i="4" s="1"/>
  <c r="AL537" i="4"/>
  <c r="AR537" i="4" s="1"/>
  <c r="AO537" i="4"/>
  <c r="AU537" i="4" s="1"/>
  <c r="AD556" i="4"/>
  <c r="AG556" i="4"/>
  <c r="AM556" i="4" s="1"/>
  <c r="AS556" i="4" s="1"/>
  <c r="AE556" i="4"/>
  <c r="AJ556" i="4"/>
  <c r="AB556" i="4"/>
  <c r="L304" i="11"/>
  <c r="N304" i="11" s="1"/>
  <c r="I305" i="8" s="1"/>
  <c r="K304" i="11"/>
  <c r="M304" i="11" s="1"/>
  <c r="H305" i="8" s="1"/>
  <c r="H444" i="3"/>
  <c r="F444" i="3"/>
  <c r="AG410" i="4"/>
  <c r="AF410" i="4"/>
  <c r="AH410" i="4"/>
  <c r="AK410" i="4"/>
  <c r="AJ410" i="4"/>
  <c r="AI410" i="4"/>
  <c r="X425" i="4"/>
  <c r="Y425" i="4" s="1"/>
  <c r="AB483" i="4"/>
  <c r="Z483" i="4"/>
  <c r="AK483" i="4"/>
  <c r="AC483" i="4"/>
  <c r="AE483" i="4"/>
  <c r="AJ483" i="4"/>
  <c r="AH483" i="4"/>
  <c r="AF483" i="4"/>
  <c r="AD483" i="4"/>
  <c r="AA483" i="4"/>
  <c r="AI483" i="4"/>
  <c r="AG483" i="4"/>
  <c r="AO392" i="4"/>
  <c r="AU392" i="4" s="1"/>
  <c r="AO465" i="4"/>
  <c r="AU465" i="4" s="1"/>
  <c r="W459" i="4"/>
  <c r="X459" i="4" s="1"/>
  <c r="AP418" i="4"/>
  <c r="AV418" i="4" s="1"/>
  <c r="AG491" i="4"/>
  <c r="X427" i="4"/>
  <c r="Y427" i="4" s="1"/>
  <c r="AE491" i="4"/>
  <c r="AD491" i="4"/>
  <c r="X497" i="4"/>
  <c r="Y497" i="4" s="1"/>
  <c r="X439" i="4"/>
  <c r="Y439" i="4" s="1"/>
  <c r="AN489" i="4"/>
  <c r="AT489" i="4" s="1"/>
  <c r="X383" i="4"/>
  <c r="Y383" i="4" s="1"/>
  <c r="Z383" i="4" s="1"/>
  <c r="W482" i="4"/>
  <c r="X482" i="4" s="1"/>
  <c r="Y482" i="4" s="1"/>
  <c r="Y492" i="4"/>
  <c r="AA492" i="4" s="1"/>
  <c r="AN423" i="4"/>
  <c r="AT423" i="4" s="1"/>
  <c r="AN465" i="4"/>
  <c r="AT465" i="4" s="1"/>
  <c r="Y428" i="4"/>
  <c r="AJ428" i="4" s="1"/>
  <c r="AC491" i="4"/>
  <c r="AB491" i="4"/>
  <c r="X388" i="4"/>
  <c r="Y388" i="4" s="1"/>
  <c r="E489" i="4"/>
  <c r="I489" i="4" s="1"/>
  <c r="D489" i="4"/>
  <c r="H489" i="4" s="1"/>
  <c r="F489" i="4"/>
  <c r="J489" i="4" s="1"/>
  <c r="G489" i="4"/>
  <c r="X426" i="4"/>
  <c r="AO479" i="4"/>
  <c r="AU479" i="4" s="1"/>
  <c r="AM463" i="4"/>
  <c r="AS463" i="4" s="1"/>
  <c r="X416" i="4"/>
  <c r="Y416" i="4" s="1"/>
  <c r="W354" i="4"/>
  <c r="W487" i="4"/>
  <c r="Z491" i="4"/>
  <c r="W493" i="4"/>
  <c r="AM489" i="4"/>
  <c r="AS489" i="4" s="1"/>
  <c r="AQ489" i="4"/>
  <c r="AW489" i="4" s="1"/>
  <c r="Z503" i="4"/>
  <c r="AA503" i="4"/>
  <c r="AC503" i="4"/>
  <c r="AD503" i="4"/>
  <c r="AB503" i="4"/>
  <c r="AE503" i="4"/>
  <c r="AK503" i="4"/>
  <c r="AH503" i="4"/>
  <c r="AJ503" i="4"/>
  <c r="AG503" i="4"/>
  <c r="AF503" i="4"/>
  <c r="AI503" i="4"/>
  <c r="W496" i="4"/>
  <c r="AF491" i="4"/>
  <c r="AJ491" i="4"/>
  <c r="AK491" i="4"/>
  <c r="AH491" i="4"/>
  <c r="AI491" i="4"/>
  <c r="AC501" i="4"/>
  <c r="AI501" i="4"/>
  <c r="AH501" i="4"/>
  <c r="AG501" i="4"/>
  <c r="AK501" i="4"/>
  <c r="AJ501" i="4"/>
  <c r="AF501" i="4"/>
  <c r="AB501" i="4"/>
  <c r="AA501" i="4"/>
  <c r="AE501" i="4"/>
  <c r="Z501" i="4"/>
  <c r="AD501" i="4"/>
  <c r="X435" i="4"/>
  <c r="Y435" i="4" s="1"/>
  <c r="X499" i="4"/>
  <c r="Y499" i="4" s="1"/>
  <c r="Y394" i="4"/>
  <c r="AI394" i="4" s="1"/>
  <c r="Y471" i="4"/>
  <c r="AK471" i="4" s="1"/>
  <c r="AA343" i="4"/>
  <c r="AP207" i="4"/>
  <c r="AV207" i="4" s="1"/>
  <c r="AJ191" i="4"/>
  <c r="AF262" i="4"/>
  <c r="AO223" i="4"/>
  <c r="AU223" i="4" s="1"/>
  <c r="AE262" i="4"/>
  <c r="AE191" i="4"/>
  <c r="AQ191" i="4" s="1"/>
  <c r="AW191" i="4" s="1"/>
  <c r="AB191" i="4"/>
  <c r="AN191" i="4" s="1"/>
  <c r="AT191" i="4" s="1"/>
  <c r="AH308" i="4"/>
  <c r="AD253" i="4"/>
  <c r="AK308" i="4"/>
  <c r="Y302" i="4"/>
  <c r="AF302" i="4" s="1"/>
  <c r="AM250" i="4"/>
  <c r="AS250" i="4" s="1"/>
  <c r="AM258" i="4"/>
  <c r="AS258" i="4" s="1"/>
  <c r="AG191" i="4"/>
  <c r="AA191" i="4"/>
  <c r="AD191" i="4"/>
  <c r="AF308" i="4"/>
  <c r="AB253" i="4"/>
  <c r="AN253" i="4" s="1"/>
  <c r="AT253" i="4" s="1"/>
  <c r="AG253" i="4"/>
  <c r="AM253" i="4" s="1"/>
  <c r="AS253" i="4" s="1"/>
  <c r="AI308" i="4"/>
  <c r="AE276" i="4"/>
  <c r="AE253" i="4"/>
  <c r="AQ253" i="4" s="1"/>
  <c r="AW253" i="4" s="1"/>
  <c r="W267" i="4"/>
  <c r="X267" i="4" s="1"/>
  <c r="AI191" i="4"/>
  <c r="AJ262" i="4"/>
  <c r="AA262" i="4"/>
  <c r="AG308" i="4"/>
  <c r="AJ253" i="4"/>
  <c r="Z308" i="4"/>
  <c r="AL308" i="4" s="1"/>
  <c r="AR308" i="4" s="1"/>
  <c r="Y187" i="4"/>
  <c r="AC187" i="4" s="1"/>
  <c r="AF253" i="4"/>
  <c r="AI253" i="4"/>
  <c r="AO253" i="4" s="1"/>
  <c r="AU253" i="4" s="1"/>
  <c r="Z253" i="4"/>
  <c r="AP226" i="4"/>
  <c r="AV226" i="4" s="1"/>
  <c r="AN226" i="4"/>
  <c r="AT226" i="4" s="1"/>
  <c r="AO226" i="4"/>
  <c r="AU226" i="4" s="1"/>
  <c r="AA226" i="4"/>
  <c r="AM226" i="4" s="1"/>
  <c r="AS226" i="4" s="1"/>
  <c r="AF203" i="4"/>
  <c r="W246" i="4"/>
  <c r="X246" i="4" s="1"/>
  <c r="AG252" i="4"/>
  <c r="W222" i="4"/>
  <c r="X222" i="4" s="1"/>
  <c r="Y222" i="4" s="1"/>
  <c r="W244" i="4"/>
  <c r="X244" i="4" s="1"/>
  <c r="Y244" i="4" s="1"/>
  <c r="AJ244" i="4" s="1"/>
  <c r="W224" i="4"/>
  <c r="X224" i="4" s="1"/>
  <c r="W238" i="4"/>
  <c r="X238" i="4" s="1"/>
  <c r="X242" i="4"/>
  <c r="Y242" i="4" s="1"/>
  <c r="AI251" i="4"/>
  <c r="AF251" i="4"/>
  <c r="AH251" i="4"/>
  <c r="AK251" i="4"/>
  <c r="AG251" i="4"/>
  <c r="AJ251" i="4"/>
  <c r="W218" i="4"/>
  <c r="X218" i="4" s="1"/>
  <c r="Y218" i="4" s="1"/>
  <c r="X261" i="4"/>
  <c r="W254" i="4"/>
  <c r="Y221" i="4"/>
  <c r="Z221" i="4" s="1"/>
  <c r="W259" i="4"/>
  <c r="W263" i="4"/>
  <c r="X301" i="4"/>
  <c r="Y301" i="4" s="1"/>
  <c r="Z301" i="4" s="1"/>
  <c r="AD252" i="4"/>
  <c r="W219" i="4"/>
  <c r="X368" i="4"/>
  <c r="Y368" i="4" s="1"/>
  <c r="X325" i="4"/>
  <c r="Y325" i="4" s="1"/>
  <c r="AH325" i="4" s="1"/>
  <c r="AN270" i="4"/>
  <c r="AT270" i="4" s="1"/>
  <c r="AB308" i="4"/>
  <c r="AN308" i="4" s="1"/>
  <c r="AT308" i="4" s="1"/>
  <c r="AE308" i="4"/>
  <c r="AA192" i="4"/>
  <c r="AA187" i="4"/>
  <c r="AQ349" i="4"/>
  <c r="AW349" i="4" s="1"/>
  <c r="W239" i="4"/>
  <c r="AE252" i="4"/>
  <c r="W275" i="4"/>
  <c r="X275" i="4" s="1"/>
  <c r="AA311" i="4"/>
  <c r="AG290" i="4"/>
  <c r="AG225" i="4"/>
  <c r="AE225" i="4"/>
  <c r="AB225" i="4"/>
  <c r="Z225" i="4"/>
  <c r="AA225" i="4"/>
  <c r="AM225" i="4" s="1"/>
  <c r="AS225" i="4" s="1"/>
  <c r="AD225" i="4"/>
  <c r="AF225" i="4"/>
  <c r="AK225" i="4"/>
  <c r="AI225" i="4"/>
  <c r="AH225" i="4"/>
  <c r="AJ225" i="4"/>
  <c r="AC225" i="4"/>
  <c r="W321" i="4"/>
  <c r="X321" i="4" s="1"/>
  <c r="Y321" i="4" s="1"/>
  <c r="H216" i="3"/>
  <c r="F216" i="3"/>
  <c r="Y269" i="4"/>
  <c r="AI269" i="4" s="1"/>
  <c r="AN223" i="4"/>
  <c r="AT223" i="4" s="1"/>
  <c r="AE213" i="4"/>
  <c r="AD213" i="4"/>
  <c r="AH213" i="4"/>
  <c r="AJ213" i="4"/>
  <c r="AK213" i="4"/>
  <c r="X273" i="4"/>
  <c r="Y273" i="4" s="1"/>
  <c r="AK262" i="4"/>
  <c r="AM223" i="4"/>
  <c r="AS223" i="4" s="1"/>
  <c r="AC262" i="4"/>
  <c r="Z262" i="4"/>
  <c r="AM356" i="4"/>
  <c r="AS356" i="4" s="1"/>
  <c r="AM290" i="4"/>
  <c r="AS290" i="4" s="1"/>
  <c r="W299" i="4"/>
  <c r="X299" i="4" s="1"/>
  <c r="W283" i="4"/>
  <c r="X283" i="4" s="1"/>
  <c r="W233" i="4"/>
  <c r="X233" i="4" s="1"/>
  <c r="W291" i="4"/>
  <c r="X291" i="4" s="1"/>
  <c r="AP349" i="4"/>
  <c r="AV349" i="4" s="1"/>
  <c r="W288" i="4"/>
  <c r="X288" i="4" s="1"/>
  <c r="W214" i="4"/>
  <c r="X214" i="4" s="1"/>
  <c r="AI252" i="4"/>
  <c r="AF311" i="4"/>
  <c r="Z311" i="4"/>
  <c r="AE311" i="4"/>
  <c r="AC311" i="4"/>
  <c r="AD311" i="4"/>
  <c r="AB311" i="4"/>
  <c r="AK290" i="4"/>
  <c r="AQ290" i="4" s="1"/>
  <c r="AW290" i="4" s="1"/>
  <c r="AO258" i="4"/>
  <c r="AU258" i="4" s="1"/>
  <c r="AL322" i="4"/>
  <c r="AR322" i="4" s="1"/>
  <c r="W230" i="4"/>
  <c r="X230" i="4" s="1"/>
  <c r="Y230" i="4" s="1"/>
  <c r="AD230" i="4" s="1"/>
  <c r="AN342" i="4"/>
  <c r="AT342" i="4" s="1"/>
  <c r="AM342" i="4"/>
  <c r="AS342" i="4" s="1"/>
  <c r="X312" i="4"/>
  <c r="AK311" i="4"/>
  <c r="AG311" i="4"/>
  <c r="AM311" i="4" s="1"/>
  <c r="AS311" i="4" s="1"/>
  <c r="AF290" i="4"/>
  <c r="AL290" i="4" s="1"/>
  <c r="AR290" i="4" s="1"/>
  <c r="AJ290" i="4"/>
  <c r="AP290" i="4" s="1"/>
  <c r="AV290" i="4" s="1"/>
  <c r="AL250" i="4"/>
  <c r="AR250" i="4" s="1"/>
  <c r="AO190" i="4"/>
  <c r="AU190" i="4" s="1"/>
  <c r="AQ223" i="4"/>
  <c r="AW223" i="4" s="1"/>
  <c r="AO356" i="4"/>
  <c r="AU356" i="4" s="1"/>
  <c r="AL207" i="4"/>
  <c r="AR207" i="4" s="1"/>
  <c r="AO250" i="4"/>
  <c r="AU250" i="4" s="1"/>
  <c r="AH262" i="4"/>
  <c r="AN262" i="4" s="1"/>
  <c r="AT262" i="4" s="1"/>
  <c r="AD262" i="4"/>
  <c r="AM270" i="4"/>
  <c r="AS270" i="4" s="1"/>
  <c r="AN290" i="4"/>
  <c r="AT290" i="4" s="1"/>
  <c r="Y329" i="4"/>
  <c r="AJ329" i="4" s="1"/>
  <c r="AA308" i="4"/>
  <c r="AH203" i="4"/>
  <c r="W293" i="4"/>
  <c r="X293" i="4" s="1"/>
  <c r="AI309" i="4"/>
  <c r="W295" i="4"/>
  <c r="X295" i="4" s="1"/>
  <c r="W277" i="4"/>
  <c r="W285" i="4"/>
  <c r="AO349" i="4"/>
  <c r="AU349" i="4" s="1"/>
  <c r="AL349" i="4"/>
  <c r="AR349" i="4" s="1"/>
  <c r="D349" i="4" s="1"/>
  <c r="H349" i="4" s="1"/>
  <c r="AF252" i="4"/>
  <c r="AL252" i="4" s="1"/>
  <c r="AR252" i="4" s="1"/>
  <c r="G252" i="4" s="1"/>
  <c r="AA252" i="4"/>
  <c r="AM252" i="4" s="1"/>
  <c r="AS252" i="4" s="1"/>
  <c r="AK252" i="4"/>
  <c r="AQ252" i="4" s="1"/>
  <c r="AW252" i="4" s="1"/>
  <c r="AB252" i="4"/>
  <c r="W304" i="4"/>
  <c r="X304" i="4" s="1"/>
  <c r="W351" i="4"/>
  <c r="AC252" i="4"/>
  <c r="AJ252" i="4"/>
  <c r="AH311" i="4"/>
  <c r="AJ311" i="4"/>
  <c r="AE251" i="4"/>
  <c r="AQ251" i="4" s="1"/>
  <c r="AW251" i="4" s="1"/>
  <c r="AB251" i="4"/>
  <c r="AD251" i="4"/>
  <c r="Z251" i="4"/>
  <c r="AA251" i="4"/>
  <c r="AC251" i="4"/>
  <c r="AH252" i="4"/>
  <c r="AI290" i="4"/>
  <c r="AO290" i="4" s="1"/>
  <c r="AU290" i="4" s="1"/>
  <c r="W438" i="4"/>
  <c r="X438" i="4" s="1"/>
  <c r="W188" i="4"/>
  <c r="W328" i="4"/>
  <c r="X328" i="4" s="1"/>
  <c r="Y328" i="4" s="1"/>
  <c r="W296" i="4"/>
  <c r="X296" i="4" s="1"/>
  <c r="W280" i="4"/>
  <c r="X280" i="4" s="1"/>
  <c r="Y280" i="4" s="1"/>
  <c r="AP382" i="4"/>
  <c r="AV382" i="4" s="1"/>
  <c r="AE343" i="4"/>
  <c r="AC343" i="4"/>
  <c r="AG187" i="4"/>
  <c r="X211" i="4"/>
  <c r="AB187" i="4"/>
  <c r="W372" i="4"/>
  <c r="X372" i="4" s="1"/>
  <c r="AK309" i="4"/>
  <c r="AF309" i="4"/>
  <c r="AP441" i="4"/>
  <c r="AV441" i="4" s="1"/>
  <c r="AN392" i="4"/>
  <c r="AT392" i="4" s="1"/>
  <c r="AL475" i="4"/>
  <c r="AR475" i="4" s="1"/>
  <c r="E475" i="4" s="1"/>
  <c r="I475" i="4" s="1"/>
  <c r="AN467" i="4"/>
  <c r="AT467" i="4" s="1"/>
  <c r="Z421" i="4"/>
  <c r="AD421" i="4"/>
  <c r="AF421" i="4"/>
  <c r="AH421" i="4"/>
  <c r="AK421" i="4"/>
  <c r="AE421" i="4"/>
  <c r="AG421" i="4"/>
  <c r="AA421" i="4"/>
  <c r="AJ421" i="4"/>
  <c r="AB421" i="4"/>
  <c r="AC421" i="4"/>
  <c r="AI421" i="4"/>
  <c r="AM483" i="4"/>
  <c r="AS483" i="4" s="1"/>
  <c r="Y389" i="4"/>
  <c r="AB389" i="4" s="1"/>
  <c r="W303" i="4"/>
  <c r="X303" i="4" s="1"/>
  <c r="W424" i="4"/>
  <c r="X424" i="4" s="1"/>
  <c r="Y424" i="4" s="1"/>
  <c r="W390" i="4"/>
  <c r="AQ418" i="4"/>
  <c r="AW418" i="4" s="1"/>
  <c r="W461" i="4"/>
  <c r="X461" i="4" s="1"/>
  <c r="Y461" i="4" s="1"/>
  <c r="W305" i="4"/>
  <c r="X227" i="4"/>
  <c r="Y227" i="4" s="1"/>
  <c r="W364" i="4"/>
  <c r="E342" i="4"/>
  <c r="I342" i="4" s="1"/>
  <c r="D342" i="4"/>
  <c r="H342" i="4" s="1"/>
  <c r="G342" i="4"/>
  <c r="F342" i="4"/>
  <c r="J342" i="4" s="1"/>
  <c r="AQ342" i="4"/>
  <c r="AW342" i="4" s="1"/>
  <c r="X307" i="4"/>
  <c r="Y307" i="4" s="1"/>
  <c r="W440" i="4"/>
  <c r="X440" i="4" s="1"/>
  <c r="Y440" i="4" s="1"/>
  <c r="AQ365" i="4"/>
  <c r="AW365" i="4" s="1"/>
  <c r="W196" i="4"/>
  <c r="X196" i="4" s="1"/>
  <c r="W232" i="4"/>
  <c r="X232" i="4" s="1"/>
  <c r="AL378" i="4"/>
  <c r="AR378" i="4" s="1"/>
  <c r="F378" i="4" s="1"/>
  <c r="J378" i="4" s="1"/>
  <c r="AK276" i="4"/>
  <c r="AB276" i="4"/>
  <c r="AD343" i="4"/>
  <c r="AP343" i="4" s="1"/>
  <c r="AV343" i="4" s="1"/>
  <c r="AK187" i="4"/>
  <c r="Z187" i="4"/>
  <c r="W229" i="4"/>
  <c r="X229" i="4" s="1"/>
  <c r="W313" i="4"/>
  <c r="X313" i="4" s="1"/>
  <c r="Y313" i="4" s="1"/>
  <c r="AO418" i="4"/>
  <c r="AU418" i="4" s="1"/>
  <c r="AQ412" i="4"/>
  <c r="AW412" i="4" s="1"/>
  <c r="AP342" i="4"/>
  <c r="AV342" i="4" s="1"/>
  <c r="W391" i="4"/>
  <c r="X391" i="4" s="1"/>
  <c r="X239" i="4"/>
  <c r="W454" i="4"/>
  <c r="W478" i="4"/>
  <c r="X478" i="4" s="1"/>
  <c r="Y478" i="4" s="1"/>
  <c r="W474" i="4"/>
  <c r="X474" i="4" s="1"/>
  <c r="Y474" i="4" s="1"/>
  <c r="AP338" i="4"/>
  <c r="AV338" i="4" s="1"/>
  <c r="AO336" i="4"/>
  <c r="AU336" i="4" s="1"/>
  <c r="AB343" i="4"/>
  <c r="W265" i="4"/>
  <c r="W281" i="4"/>
  <c r="X281" i="4" s="1"/>
  <c r="AN369" i="4"/>
  <c r="AT369" i="4" s="1"/>
  <c r="AG385" i="4"/>
  <c r="W407" i="4"/>
  <c r="X407" i="4" s="1"/>
  <c r="Y407" i="4" s="1"/>
  <c r="AL418" i="4"/>
  <c r="AR418" i="4" s="1"/>
  <c r="D418" i="4" s="1"/>
  <c r="H418" i="4" s="1"/>
  <c r="AM467" i="4"/>
  <c r="AS467" i="4" s="1"/>
  <c r="W370" i="4"/>
  <c r="X370" i="4" s="1"/>
  <c r="W330" i="4"/>
  <c r="X330" i="4" s="1"/>
  <c r="Y330" i="4" s="1"/>
  <c r="AO342" i="4"/>
  <c r="AU342" i="4" s="1"/>
  <c r="AK389" i="4"/>
  <c r="H484" i="3"/>
  <c r="F484" i="3"/>
  <c r="H440" i="3"/>
  <c r="F440" i="3"/>
  <c r="F451" i="3"/>
  <c r="H451" i="3"/>
  <c r="L220" i="11"/>
  <c r="N220" i="11" s="1"/>
  <c r="K220" i="11"/>
  <c r="M220" i="11" s="1"/>
  <c r="L213" i="11"/>
  <c r="N213" i="11" s="1"/>
  <c r="K213" i="11"/>
  <c r="M213" i="11" s="1"/>
  <c r="K273" i="11"/>
  <c r="M273" i="11" s="1"/>
  <c r="L273" i="11"/>
  <c r="N273" i="11" s="1"/>
  <c r="L284" i="11"/>
  <c r="N284" i="11" s="1"/>
  <c r="K284" i="11"/>
  <c r="M284" i="11" s="1"/>
  <c r="L259" i="11"/>
  <c r="N259" i="11" s="1"/>
  <c r="K259" i="11"/>
  <c r="M259" i="11" s="1"/>
  <c r="AF460" i="4"/>
  <c r="AI460" i="4"/>
  <c r="AH460" i="4"/>
  <c r="AK460" i="4"/>
  <c r="AJ460" i="4"/>
  <c r="AG460" i="4"/>
  <c r="AG432" i="4"/>
  <c r="AF432" i="4"/>
  <c r="AI432" i="4"/>
  <c r="AH432" i="4"/>
  <c r="AK432" i="4"/>
  <c r="AJ432" i="4"/>
  <c r="AH408" i="4"/>
  <c r="AF408" i="4"/>
  <c r="AI408" i="4"/>
  <c r="AJ408" i="4"/>
  <c r="AK408" i="4"/>
  <c r="AG408" i="4"/>
  <c r="AG376" i="4"/>
  <c r="AK376" i="4"/>
  <c r="AH376" i="4"/>
  <c r="AI376" i="4"/>
  <c r="AF376" i="4"/>
  <c r="AJ376" i="4"/>
  <c r="E465" i="4"/>
  <c r="I465" i="4" s="1"/>
  <c r="G465" i="4"/>
  <c r="D465" i="4"/>
  <c r="H465" i="4" s="1"/>
  <c r="F465" i="4"/>
  <c r="J465" i="4" s="1"/>
  <c r="AB447" i="4"/>
  <c r="AH447" i="4"/>
  <c r="AF447" i="4"/>
  <c r="AK447" i="4"/>
  <c r="AG447" i="4"/>
  <c r="AJ447" i="4"/>
  <c r="AI447" i="4"/>
  <c r="F418" i="4"/>
  <c r="J418" i="4" s="1"/>
  <c r="AI386" i="4"/>
  <c r="AJ386" i="4"/>
  <c r="AH386" i="4"/>
  <c r="AK386" i="4"/>
  <c r="AG386" i="4"/>
  <c r="AF386" i="4"/>
  <c r="AF430" i="4"/>
  <c r="AH430" i="4"/>
  <c r="AK430" i="4"/>
  <c r="AI430" i="4"/>
  <c r="AJ430" i="4"/>
  <c r="AG430" i="4"/>
  <c r="D409" i="4"/>
  <c r="H409" i="4" s="1"/>
  <c r="E409" i="4"/>
  <c r="I409" i="4" s="1"/>
  <c r="G409" i="4"/>
  <c r="F409" i="4"/>
  <c r="J409" i="4" s="1"/>
  <c r="D475" i="4"/>
  <c r="H475" i="4" s="1"/>
  <c r="AJ468" i="4"/>
  <c r="AF468" i="4"/>
  <c r="AH468" i="4"/>
  <c r="AI468" i="4"/>
  <c r="AK468" i="4"/>
  <c r="AG468" i="4"/>
  <c r="AI436" i="4"/>
  <c r="AG436" i="4"/>
  <c r="AK436" i="4"/>
  <c r="D400" i="4"/>
  <c r="H400" i="4" s="1"/>
  <c r="G400" i="4"/>
  <c r="E400" i="4"/>
  <c r="I400" i="4" s="1"/>
  <c r="F400" i="4"/>
  <c r="J400" i="4" s="1"/>
  <c r="G393" i="4"/>
  <c r="F393" i="4"/>
  <c r="J393" i="4" s="1"/>
  <c r="D393" i="4"/>
  <c r="H393" i="4" s="1"/>
  <c r="E393" i="4"/>
  <c r="I393" i="4" s="1"/>
  <c r="X402" i="4"/>
  <c r="AM392" i="4"/>
  <c r="AS392" i="4" s="1"/>
  <c r="X481" i="4"/>
  <c r="Y481" i="4" s="1"/>
  <c r="G423" i="4"/>
  <c r="E423" i="4"/>
  <c r="I423" i="4" s="1"/>
  <c r="F423" i="4"/>
  <c r="J423" i="4" s="1"/>
  <c r="D423" i="4"/>
  <c r="H423" i="4" s="1"/>
  <c r="AM423" i="4"/>
  <c r="AS423" i="4" s="1"/>
  <c r="D433" i="4"/>
  <c r="H433" i="4" s="1"/>
  <c r="F433" i="4"/>
  <c r="J433" i="4" s="1"/>
  <c r="G433" i="4"/>
  <c r="E433" i="4"/>
  <c r="I433" i="4" s="1"/>
  <c r="AN453" i="4"/>
  <c r="AT453" i="4" s="1"/>
  <c r="AL419" i="4"/>
  <c r="AR419" i="4" s="1"/>
  <c r="AQ419" i="4"/>
  <c r="AW419" i="4" s="1"/>
  <c r="AE451" i="4"/>
  <c r="AA451" i="4"/>
  <c r="AP465" i="4"/>
  <c r="AV465" i="4" s="1"/>
  <c r="AM418" i="4"/>
  <c r="AS418" i="4" s="1"/>
  <c r="Y403" i="4"/>
  <c r="AA403" i="4" s="1"/>
  <c r="AL479" i="4"/>
  <c r="AR479" i="4" s="1"/>
  <c r="AE443" i="4"/>
  <c r="AA443" i="4"/>
  <c r="AB443" i="4"/>
  <c r="AN443" i="4" s="1"/>
  <c r="AT443" i="4" s="1"/>
  <c r="AJ385" i="4"/>
  <c r="X429" i="4"/>
  <c r="Y429" i="4" s="1"/>
  <c r="AP463" i="4"/>
  <c r="AV463" i="4" s="1"/>
  <c r="AA395" i="4"/>
  <c r="AM395" i="4" s="1"/>
  <c r="AS395" i="4" s="1"/>
  <c r="AB395" i="4"/>
  <c r="AN395" i="4" s="1"/>
  <c r="Z395" i="4"/>
  <c r="AL395" i="4" s="1"/>
  <c r="AR395" i="4" s="1"/>
  <c r="AE395" i="4"/>
  <c r="AD395" i="4"/>
  <c r="AP395" i="4" s="1"/>
  <c r="AV395" i="4" s="1"/>
  <c r="AC395" i="4"/>
  <c r="AT395" i="4"/>
  <c r="W444" i="4"/>
  <c r="X444" i="4" s="1"/>
  <c r="AM382" i="4"/>
  <c r="AS382" i="4" s="1"/>
  <c r="E467" i="4"/>
  <c r="I467" i="4" s="1"/>
  <c r="G467" i="4"/>
  <c r="F467" i="4"/>
  <c r="J467" i="4" s="1"/>
  <c r="D467" i="4"/>
  <c r="H467" i="4" s="1"/>
  <c r="AO441" i="4"/>
  <c r="AU441" i="4" s="1"/>
  <c r="E445" i="4"/>
  <c r="I445" i="4" s="1"/>
  <c r="D445" i="4"/>
  <c r="H445" i="4" s="1"/>
  <c r="G445" i="4"/>
  <c r="F445" i="4"/>
  <c r="J445" i="4" s="1"/>
  <c r="AO423" i="4"/>
  <c r="AU423" i="4" s="1"/>
  <c r="AD387" i="4"/>
  <c r="AB387" i="4"/>
  <c r="AA387" i="4"/>
  <c r="Z387" i="4"/>
  <c r="AE387" i="4"/>
  <c r="AC387" i="4"/>
  <c r="AI387" i="4"/>
  <c r="AG387" i="4"/>
  <c r="AJ387" i="4"/>
  <c r="AF387" i="4"/>
  <c r="AH387" i="4"/>
  <c r="AK387" i="4"/>
  <c r="AQ433" i="4"/>
  <c r="AW433" i="4" s="1"/>
  <c r="AN433" i="4"/>
  <c r="AT433" i="4" s="1"/>
  <c r="AN419" i="4"/>
  <c r="AT419" i="4" s="1"/>
  <c r="AJ451" i="4"/>
  <c r="AK451" i="4"/>
  <c r="AF451" i="4"/>
  <c r="AD447" i="4"/>
  <c r="AE447" i="4"/>
  <c r="AA447" i="4"/>
  <c r="Z447" i="4"/>
  <c r="AC447" i="4"/>
  <c r="AO447" i="4" s="1"/>
  <c r="AU447" i="4" s="1"/>
  <c r="F398" i="4"/>
  <c r="J398" i="4" s="1"/>
  <c r="D398" i="4"/>
  <c r="H398" i="4" s="1"/>
  <c r="G398" i="4"/>
  <c r="E398" i="4"/>
  <c r="I398" i="4" s="1"/>
  <c r="X396" i="4"/>
  <c r="Y396" i="4" s="1"/>
  <c r="Z403" i="4"/>
  <c r="AG443" i="4"/>
  <c r="AI443" i="4"/>
  <c r="AF443" i="4"/>
  <c r="AC386" i="4"/>
  <c r="AA386" i="4"/>
  <c r="AB386" i="4"/>
  <c r="AE386" i="4"/>
  <c r="AD386" i="4"/>
  <c r="AP386" i="4" s="1"/>
  <c r="AV386" i="4" s="1"/>
  <c r="Z386" i="4"/>
  <c r="W452" i="4"/>
  <c r="AJ436" i="4"/>
  <c r="AB385" i="4"/>
  <c r="Z385" i="4"/>
  <c r="AA385" i="4"/>
  <c r="AD385" i="4"/>
  <c r="AE385" i="4"/>
  <c r="AC385" i="4"/>
  <c r="AQ441" i="4"/>
  <c r="AW441" i="4" s="1"/>
  <c r="AN441" i="4"/>
  <c r="AT441" i="4" s="1"/>
  <c r="Y415" i="4"/>
  <c r="AE415" i="4" s="1"/>
  <c r="Y420" i="4"/>
  <c r="AD420" i="4" s="1"/>
  <c r="AD451" i="4"/>
  <c r="AG451" i="4"/>
  <c r="AI451" i="4"/>
  <c r="AO451" i="4" s="1"/>
  <c r="AU451" i="4" s="1"/>
  <c r="AH451" i="4"/>
  <c r="AP445" i="4"/>
  <c r="AV445" i="4" s="1"/>
  <c r="AN418" i="4"/>
  <c r="AT418" i="4" s="1"/>
  <c r="X477" i="4"/>
  <c r="Y477" i="4" s="1"/>
  <c r="Y380" i="4"/>
  <c r="AK380" i="4" s="1"/>
  <c r="AQ479" i="4"/>
  <c r="AW479" i="4" s="1"/>
  <c r="AO475" i="4"/>
  <c r="AU475" i="4" s="1"/>
  <c r="AJ443" i="4"/>
  <c r="AK443" i="4"/>
  <c r="Z443" i="4"/>
  <c r="AQ445" i="4"/>
  <c r="AW445" i="4" s="1"/>
  <c r="AH385" i="4"/>
  <c r="AK385" i="4"/>
  <c r="X417" i="4"/>
  <c r="Y417" i="4" s="1"/>
  <c r="AA473" i="4"/>
  <c r="AC473" i="4"/>
  <c r="AE473" i="4"/>
  <c r="Z473" i="4"/>
  <c r="AB473" i="4"/>
  <c r="AD473" i="4"/>
  <c r="AG473" i="4"/>
  <c r="AI473" i="4"/>
  <c r="AH473" i="4"/>
  <c r="AJ473" i="4"/>
  <c r="AF473" i="4"/>
  <c r="AK473" i="4"/>
  <c r="AQ377" i="4"/>
  <c r="AW377" i="4" s="1"/>
  <c r="AK458" i="4"/>
  <c r="W450" i="4"/>
  <c r="X450" i="4" s="1"/>
  <c r="Y450" i="4" s="1"/>
  <c r="Y464" i="4"/>
  <c r="AA464" i="4" s="1"/>
  <c r="Y486" i="4"/>
  <c r="AA486" i="4" s="1"/>
  <c r="Y472" i="4"/>
  <c r="AE472" i="4" s="1"/>
  <c r="Y442" i="4"/>
  <c r="AA442" i="4" s="1"/>
  <c r="Y480" i="4"/>
  <c r="AA480" i="4" s="1"/>
  <c r="AM441" i="4"/>
  <c r="AS441" i="4" s="1"/>
  <c r="AL441" i="4"/>
  <c r="AR441" i="4" s="1"/>
  <c r="AP392" i="4"/>
  <c r="AV392" i="4" s="1"/>
  <c r="AL392" i="4"/>
  <c r="AR392" i="4" s="1"/>
  <c r="AB415" i="4"/>
  <c r="E413" i="4"/>
  <c r="I413" i="4" s="1"/>
  <c r="D413" i="4"/>
  <c r="H413" i="4" s="1"/>
  <c r="G413" i="4"/>
  <c r="F413" i="4"/>
  <c r="J413" i="4" s="1"/>
  <c r="AM433" i="4"/>
  <c r="AS433" i="4" s="1"/>
  <c r="AL453" i="4"/>
  <c r="AR453" i="4" s="1"/>
  <c r="AB451" i="4"/>
  <c r="Z451" i="4"/>
  <c r="AL451" i="4" s="1"/>
  <c r="AR451" i="4" s="1"/>
  <c r="AQ465" i="4"/>
  <c r="AW465" i="4" s="1"/>
  <c r="X390" i="4"/>
  <c r="AO445" i="4"/>
  <c r="AU445" i="4" s="1"/>
  <c r="X397" i="4"/>
  <c r="X449" i="4"/>
  <c r="Y449" i="4" s="1"/>
  <c r="AE380" i="4"/>
  <c r="AQ380" i="4" s="1"/>
  <c r="AW380" i="4" s="1"/>
  <c r="AA380" i="4"/>
  <c r="Z380" i="4"/>
  <c r="AM479" i="4"/>
  <c r="AS479" i="4" s="1"/>
  <c r="AM475" i="4"/>
  <c r="AS475" i="4" s="1"/>
  <c r="AC443" i="4"/>
  <c r="AO443" i="4" s="1"/>
  <c r="AU443" i="4" s="1"/>
  <c r="AD443" i="4"/>
  <c r="AF385" i="4"/>
  <c r="AI385" i="4"/>
  <c r="AQ463" i="4"/>
  <c r="AW463" i="4" s="1"/>
  <c r="AL463" i="4"/>
  <c r="AR463" i="4" s="1"/>
  <c r="AK415" i="4"/>
  <c r="AQ415" i="4" s="1"/>
  <c r="AW415" i="4" s="1"/>
  <c r="AJ380" i="4"/>
  <c r="AK403" i="4"/>
  <c r="AL377" i="4"/>
  <c r="AR377" i="4" s="1"/>
  <c r="Y401" i="4"/>
  <c r="Z401" i="4" s="1"/>
  <c r="F241" i="3"/>
  <c r="H241" i="3"/>
  <c r="X297" i="4"/>
  <c r="Y297" i="4" s="1"/>
  <c r="AD271" i="4"/>
  <c r="AI271" i="4"/>
  <c r="AH271" i="4"/>
  <c r="AF271" i="4"/>
  <c r="AK271" i="4"/>
  <c r="AJ271" i="4"/>
  <c r="AG271" i="4"/>
  <c r="AB315" i="4"/>
  <c r="AH315" i="4"/>
  <c r="AI315" i="4"/>
  <c r="AJ315" i="4"/>
  <c r="AK315" i="4"/>
  <c r="AG315" i="4"/>
  <c r="AF315" i="4"/>
  <c r="AI341" i="4"/>
  <c r="AF341" i="4"/>
  <c r="AG341" i="4"/>
  <c r="AH341" i="4"/>
  <c r="AK341" i="4"/>
  <c r="AJ341" i="4"/>
  <c r="AN228" i="4"/>
  <c r="AT228" i="4" s="1"/>
  <c r="AL344" i="4"/>
  <c r="AR344" i="4" s="1"/>
  <c r="D344" i="4" s="1"/>
  <c r="H344" i="4" s="1"/>
  <c r="W345" i="4"/>
  <c r="X345" i="4" s="1"/>
  <c r="AC308" i="4"/>
  <c r="AO308" i="4" s="1"/>
  <c r="AU308" i="4" s="1"/>
  <c r="AH192" i="4"/>
  <c r="X237" i="4"/>
  <c r="Y237" i="4" s="1"/>
  <c r="AG309" i="4"/>
  <c r="W287" i="4"/>
  <c r="W235" i="4"/>
  <c r="W243" i="4"/>
  <c r="AI260" i="4"/>
  <c r="AK260" i="4"/>
  <c r="AQ260" i="4" s="1"/>
  <c r="AW260" i="4" s="1"/>
  <c r="AG260" i="4"/>
  <c r="AM260" i="4" s="1"/>
  <c r="AS260" i="4" s="1"/>
  <c r="AJ260" i="4"/>
  <c r="AP260" i="4" s="1"/>
  <c r="AV260" i="4" s="1"/>
  <c r="AF260" i="4"/>
  <c r="AL260" i="4" s="1"/>
  <c r="AR260" i="4" s="1"/>
  <c r="AH260" i="4"/>
  <c r="AN260" i="4" s="1"/>
  <c r="AT260" i="4" s="1"/>
  <c r="Z309" i="4"/>
  <c r="AC309" i="4"/>
  <c r="AD309" i="4"/>
  <c r="AP309" i="4" s="1"/>
  <c r="AV309" i="4" s="1"/>
  <c r="AA309" i="4"/>
  <c r="AE309" i="4"/>
  <c r="AB309" i="4"/>
  <c r="X375" i="4"/>
  <c r="Y375" i="4" s="1"/>
  <c r="AB375" i="4" s="1"/>
  <c r="W361" i="4"/>
  <c r="X361" i="4" s="1"/>
  <c r="W289" i="4"/>
  <c r="AO369" i="4"/>
  <c r="AU369" i="4" s="1"/>
  <c r="AI262" i="4"/>
  <c r="AJ203" i="4"/>
  <c r="X346" i="4"/>
  <c r="Y346" i="4" s="1"/>
  <c r="AH309" i="4"/>
  <c r="X332" i="4"/>
  <c r="Y332" i="4" s="1"/>
  <c r="Z316" i="4"/>
  <c r="AE316" i="4"/>
  <c r="AJ316" i="4"/>
  <c r="AA316" i="4"/>
  <c r="AF316" i="4"/>
  <c r="AK316" i="4"/>
  <c r="AH316" i="4"/>
  <c r="AG316" i="4"/>
  <c r="AB316" i="4"/>
  <c r="AI316" i="4"/>
  <c r="AD316" i="4"/>
  <c r="AP316" i="4" s="1"/>
  <c r="AV316" i="4" s="1"/>
  <c r="AC316" i="4"/>
  <c r="W367" i="4"/>
  <c r="W279" i="4"/>
  <c r="X279" i="4" s="1"/>
  <c r="X277" i="4"/>
  <c r="W248" i="4"/>
  <c r="X285" i="4"/>
  <c r="Y208" i="4"/>
  <c r="AA208" i="4" s="1"/>
  <c r="W320" i="4"/>
  <c r="AA203" i="4"/>
  <c r="X257" i="4"/>
  <c r="Y257" i="4" s="1"/>
  <c r="Y268" i="4"/>
  <c r="Z268" i="4" s="1"/>
  <c r="W362" i="4"/>
  <c r="Y231" i="4"/>
  <c r="Z231" i="4" s="1"/>
  <c r="AC315" i="4"/>
  <c r="AE315" i="4"/>
  <c r="AA315" i="4"/>
  <c r="Z315" i="4"/>
  <c r="AD315" i="4"/>
  <c r="AP315" i="4" s="1"/>
  <c r="AV315" i="4" s="1"/>
  <c r="AP369" i="4"/>
  <c r="AV369" i="4" s="1"/>
  <c r="AO260" i="4"/>
  <c r="AU260" i="4" s="1"/>
  <c r="X371" i="4"/>
  <c r="Y371" i="4" s="1"/>
  <c r="X249" i="4"/>
  <c r="Y249" i="4" s="1"/>
  <c r="AI359" i="4"/>
  <c r="AD359" i="4"/>
  <c r="AJ359" i="4"/>
  <c r="AC359" i="4"/>
  <c r="AB359" i="4"/>
  <c r="AH359" i="4"/>
  <c r="Z359" i="4"/>
  <c r="AE359" i="4"/>
  <c r="AF359" i="4"/>
  <c r="AA359" i="4"/>
  <c r="AG359" i="4"/>
  <c r="AK359" i="4"/>
  <c r="X265" i="4"/>
  <c r="X373" i="4"/>
  <c r="Y373" i="4" s="1"/>
  <c r="AE271" i="4"/>
  <c r="AC271" i="4"/>
  <c r="AB271" i="4"/>
  <c r="AN271" i="4" s="1"/>
  <c r="AT271" i="4" s="1"/>
  <c r="Z271" i="4"/>
  <c r="AA271" i="4"/>
  <c r="AM271" i="4" s="1"/>
  <c r="AS271" i="4" s="1"/>
  <c r="W210" i="4"/>
  <c r="X210" i="4" s="1"/>
  <c r="W186" i="4"/>
  <c r="X186" i="4" s="1"/>
  <c r="AJ187" i="4"/>
  <c r="AH187" i="4"/>
  <c r="AF187" i="4"/>
  <c r="AJ192" i="4"/>
  <c r="AE187" i="4"/>
  <c r="AQ187" i="4" s="1"/>
  <c r="AW187" i="4" s="1"/>
  <c r="AD187" i="4"/>
  <c r="AB203" i="4"/>
  <c r="Z203" i="4"/>
  <c r="AB213" i="4"/>
  <c r="AC213" i="4"/>
  <c r="X206" i="4"/>
  <c r="Y206" i="4" s="1"/>
  <c r="AH209" i="4"/>
  <c r="AG209" i="4"/>
  <c r="AK209" i="4"/>
  <c r="AQ209" i="4" s="1"/>
  <c r="AW209" i="4" s="1"/>
  <c r="AI209" i="4"/>
  <c r="AC209" i="4"/>
  <c r="Z209" i="4"/>
  <c r="AB209" i="4"/>
  <c r="AA209" i="4"/>
  <c r="AD209" i="4"/>
  <c r="AF209" i="4"/>
  <c r="AJ209" i="4"/>
  <c r="AQ213" i="4"/>
  <c r="AW213" i="4" s="1"/>
  <c r="Y198" i="4"/>
  <c r="AJ198" i="4" s="1"/>
  <c r="X200" i="4"/>
  <c r="X199" i="4"/>
  <c r="Y199" i="4" s="1"/>
  <c r="X197" i="4"/>
  <c r="X215" i="4"/>
  <c r="Y215" i="4" s="1"/>
  <c r="AM207" i="4"/>
  <c r="AS207" i="4" s="1"/>
  <c r="AO207" i="4"/>
  <c r="AU207" i="4" s="1"/>
  <c r="Y202" i="4"/>
  <c r="AF202" i="4" s="1"/>
  <c r="Y193" i="4"/>
  <c r="AB193" i="4" s="1"/>
  <c r="AF213" i="4"/>
  <c r="X195" i="4"/>
  <c r="Y195" i="4" s="1"/>
  <c r="X201" i="4"/>
  <c r="Y201" i="4" s="1"/>
  <c r="AG201" i="4" s="1"/>
  <c r="AK203" i="4"/>
  <c r="AI203" i="4"/>
  <c r="AO203" i="4" s="1"/>
  <c r="AU203" i="4" s="1"/>
  <c r="AG203" i="4"/>
  <c r="X205" i="4"/>
  <c r="Z192" i="4"/>
  <c r="AD192" i="4"/>
  <c r="AG192" i="4"/>
  <c r="AK192" i="4"/>
  <c r="AF192" i="4"/>
  <c r="AB192" i="4"/>
  <c r="AE192" i="4"/>
  <c r="AC192" i="4"/>
  <c r="AO192" i="4" s="1"/>
  <c r="AU192" i="4" s="1"/>
  <c r="AH193" i="4"/>
  <c r="AG213" i="4"/>
  <c r="Y189" i="4"/>
  <c r="AH189" i="4" s="1"/>
  <c r="AE203" i="4"/>
  <c r="AD203" i="4"/>
  <c r="AI213" i="4"/>
  <c r="AA213" i="4"/>
  <c r="Z213" i="4"/>
  <c r="AN338" i="4"/>
  <c r="AT338" i="4" s="1"/>
  <c r="AN336" i="4"/>
  <c r="AT336" i="4" s="1"/>
  <c r="X188" i="4"/>
  <c r="Y188" i="4" s="1"/>
  <c r="X320" i="4"/>
  <c r="Y320" i="4" s="1"/>
  <c r="AI284" i="4"/>
  <c r="AA284" i="4"/>
  <c r="AD284" i="4"/>
  <c r="AF284" i="4"/>
  <c r="AC284" i="4"/>
  <c r="AO284" i="4" s="1"/>
  <c r="AU284" i="4" s="1"/>
  <c r="AK284" i="4"/>
  <c r="Z284" i="4"/>
  <c r="AH284" i="4"/>
  <c r="AE284" i="4"/>
  <c r="AG284" i="4"/>
  <c r="AJ284" i="4"/>
  <c r="AB284" i="4"/>
  <c r="AN284" i="4" s="1"/>
  <c r="AT284" i="4" s="1"/>
  <c r="X347" i="4"/>
  <c r="Y347" i="4" s="1"/>
  <c r="AP253" i="4"/>
  <c r="AV253" i="4" s="1"/>
  <c r="Y323" i="4"/>
  <c r="AB323" i="4" s="1"/>
  <c r="X374" i="4"/>
  <c r="Y374" i="4" s="1"/>
  <c r="AL333" i="4"/>
  <c r="AR333" i="4" s="1"/>
  <c r="AQ333" i="4"/>
  <c r="AW333" i="4" s="1"/>
  <c r="AN378" i="4"/>
  <c r="AT378" i="4" s="1"/>
  <c r="AN382" i="4"/>
  <c r="AT382" i="4" s="1"/>
  <c r="AB376" i="4"/>
  <c r="AN376" i="4" s="1"/>
  <c r="AT376" i="4" s="1"/>
  <c r="AD376" i="4"/>
  <c r="Z376" i="4"/>
  <c r="AL376" i="4" s="1"/>
  <c r="AR376" i="4" s="1"/>
  <c r="AA376" i="4"/>
  <c r="AC376" i="4"/>
  <c r="AO376" i="4" s="1"/>
  <c r="AU376" i="4" s="1"/>
  <c r="AM276" i="4"/>
  <c r="AS276" i="4" s="1"/>
  <c r="AN276" i="4"/>
  <c r="AT276" i="4" s="1"/>
  <c r="AM308" i="4"/>
  <c r="AS308" i="4" s="1"/>
  <c r="AP308" i="4"/>
  <c r="AV308" i="4" s="1"/>
  <c r="AE341" i="4"/>
  <c r="AQ341" i="4" s="1"/>
  <c r="AW341" i="4" s="1"/>
  <c r="AB341" i="4"/>
  <c r="AC341" i="4"/>
  <c r="AO341" i="4" s="1"/>
  <c r="AU341" i="4" s="1"/>
  <c r="AD341" i="4"/>
  <c r="AA341" i="4"/>
  <c r="AM341" i="4" s="1"/>
  <c r="AS341" i="4" s="1"/>
  <c r="Z341" i="4"/>
  <c r="AP358" i="4"/>
  <c r="AV358" i="4" s="1"/>
  <c r="AN352" i="4"/>
  <c r="AT352" i="4" s="1"/>
  <c r="AM352" i="4"/>
  <c r="AS352" i="4" s="1"/>
  <c r="AP352" i="4"/>
  <c r="AV352" i="4" s="1"/>
  <c r="AM336" i="4"/>
  <c r="AS336" i="4" s="1"/>
  <c r="AM344" i="4"/>
  <c r="AS344" i="4" s="1"/>
  <c r="AD278" i="4"/>
  <c r="X220" i="4"/>
  <c r="Y220" i="4" s="1"/>
  <c r="W204" i="4"/>
  <c r="Y300" i="4"/>
  <c r="AF300" i="4" s="1"/>
  <c r="AD198" i="4"/>
  <c r="W331" i="4"/>
  <c r="W319" i="4"/>
  <c r="W327" i="4"/>
  <c r="X327" i="4" s="1"/>
  <c r="W212" i="4"/>
  <c r="W272" i="4"/>
  <c r="W264" i="4"/>
  <c r="W256" i="4"/>
  <c r="X366" i="4"/>
  <c r="Y366" i="4" s="1"/>
  <c r="AO333" i="4"/>
  <c r="AU333" i="4" s="1"/>
  <c r="AN333" i="4"/>
  <c r="AT333" i="4" s="1"/>
  <c r="AM333" i="4"/>
  <c r="AS333" i="4" s="1"/>
  <c r="AO378" i="4"/>
  <c r="AU378" i="4" s="1"/>
  <c r="AQ378" i="4"/>
  <c r="AW378" i="4" s="1"/>
  <c r="W363" i="4"/>
  <c r="D382" i="4"/>
  <c r="H382" i="4" s="1"/>
  <c r="F382" i="4"/>
  <c r="J382" i="4" s="1"/>
  <c r="G382" i="4"/>
  <c r="E382" i="4"/>
  <c r="I382" i="4" s="1"/>
  <c r="AQ382" i="4"/>
  <c r="AW382" i="4" s="1"/>
  <c r="Y384" i="4"/>
  <c r="Z384" i="4" s="1"/>
  <c r="AE376" i="4"/>
  <c r="X360" i="4"/>
  <c r="Y360" i="4" s="1"/>
  <c r="AJ276" i="4"/>
  <c r="AP276" i="4" s="1"/>
  <c r="AV276" i="4" s="1"/>
  <c r="AI276" i="4"/>
  <c r="AH198" i="4"/>
  <c r="W194" i="4"/>
  <c r="AC276" i="4"/>
  <c r="Z276" i="4"/>
  <c r="AL276" i="4" s="1"/>
  <c r="AR276" i="4" s="1"/>
  <c r="AN343" i="4"/>
  <c r="AT343" i="4" s="1"/>
  <c r="W353" i="4"/>
  <c r="AI323" i="4"/>
  <c r="W339" i="4"/>
  <c r="AD324" i="4"/>
  <c r="AE324" i="4"/>
  <c r="AA324" i="4"/>
  <c r="Z324" i="4"/>
  <c r="AC324" i="4"/>
  <c r="AB324" i="4"/>
  <c r="AH324" i="4"/>
  <c r="AF324" i="4"/>
  <c r="AG324" i="4"/>
  <c r="AJ324" i="4"/>
  <c r="AK324" i="4"/>
  <c r="AI324" i="4"/>
  <c r="AQ308" i="4"/>
  <c r="AW308" i="4" s="1"/>
  <c r="AD292" i="4"/>
  <c r="AE292" i="4"/>
  <c r="AA292" i="4"/>
  <c r="Z292" i="4"/>
  <c r="AC292" i="4"/>
  <c r="AB292" i="4"/>
  <c r="AH292" i="4"/>
  <c r="AF292" i="4"/>
  <c r="AG292" i="4"/>
  <c r="AJ292" i="4"/>
  <c r="AK292" i="4"/>
  <c r="AI292" i="4"/>
  <c r="W240" i="4"/>
  <c r="AE321" i="4"/>
  <c r="AD321" i="4"/>
  <c r="AJ321" i="4"/>
  <c r="W216" i="4"/>
  <c r="AB202" i="4"/>
  <c r="L63" i="11"/>
  <c r="N63" i="11" s="1"/>
  <c r="K63" i="11"/>
  <c r="M63" i="11" s="1"/>
  <c r="L53" i="11"/>
  <c r="N53" i="11" s="1"/>
  <c r="K53" i="11"/>
  <c r="M53" i="11" s="1"/>
  <c r="L179" i="11"/>
  <c r="N179" i="11" s="1"/>
  <c r="K179" i="11"/>
  <c r="M179" i="11" s="1"/>
  <c r="L42" i="11"/>
  <c r="N42" i="11" s="1"/>
  <c r="K42" i="11"/>
  <c r="M42" i="11" s="1"/>
  <c r="K44" i="11"/>
  <c r="M44" i="11" s="1"/>
  <c r="L44" i="11"/>
  <c r="N44" i="11" s="1"/>
  <c r="AH381" i="4"/>
  <c r="AJ381" i="4"/>
  <c r="AK381" i="4"/>
  <c r="D356" i="4"/>
  <c r="H356" i="4" s="1"/>
  <c r="G356" i="4"/>
  <c r="F356" i="4"/>
  <c r="J356" i="4" s="1"/>
  <c r="E356" i="4"/>
  <c r="I356" i="4" s="1"/>
  <c r="AF381" i="4"/>
  <c r="D369" i="4"/>
  <c r="H369" i="4" s="1"/>
  <c r="E369" i="4"/>
  <c r="I369" i="4" s="1"/>
  <c r="F369" i="4"/>
  <c r="J369" i="4" s="1"/>
  <c r="G369" i="4"/>
  <c r="AL338" i="4"/>
  <c r="AR338" i="4" s="1"/>
  <c r="AQ338" i="4"/>
  <c r="AW338" i="4" s="1"/>
  <c r="AP228" i="4"/>
  <c r="AV228" i="4" s="1"/>
  <c r="AO228" i="4"/>
  <c r="AU228" i="4" s="1"/>
  <c r="AB222" i="4"/>
  <c r="AG222" i="4"/>
  <c r="AH222" i="4"/>
  <c r="AD330" i="4"/>
  <c r="AC330" i="4"/>
  <c r="Z330" i="4"/>
  <c r="AK330" i="4"/>
  <c r="AG330" i="4"/>
  <c r="AJ330" i="4"/>
  <c r="AO358" i="4"/>
  <c r="AU358" i="4" s="1"/>
  <c r="AL358" i="4"/>
  <c r="AR358" i="4" s="1"/>
  <c r="AA355" i="4"/>
  <c r="Z355" i="4"/>
  <c r="AI355" i="4"/>
  <c r="AL190" i="4"/>
  <c r="AR190" i="4" s="1"/>
  <c r="AL262" i="4"/>
  <c r="AR262" i="4" s="1"/>
  <c r="AN365" i="4"/>
  <c r="AT365" i="4" s="1"/>
  <c r="AL336" i="4"/>
  <c r="AR336" i="4" s="1"/>
  <c r="AB278" i="4"/>
  <c r="AC278" i="4"/>
  <c r="Z278" i="4"/>
  <c r="AA278" i="4"/>
  <c r="AE278" i="4"/>
  <c r="AF278" i="4"/>
  <c r="AG278" i="4"/>
  <c r="AJ278" i="4"/>
  <c r="AH278" i="4"/>
  <c r="AI278" i="4"/>
  <c r="AK278" i="4"/>
  <c r="G334" i="4"/>
  <c r="E334" i="4"/>
  <c r="I334" i="4" s="1"/>
  <c r="D334" i="4"/>
  <c r="H334" i="4" s="1"/>
  <c r="F334" i="4"/>
  <c r="J334" i="4" s="1"/>
  <c r="AE274" i="4"/>
  <c r="Z274" i="4"/>
  <c r="AD274" i="4"/>
  <c r="AB274" i="4"/>
  <c r="AC274" i="4"/>
  <c r="AG274" i="4"/>
  <c r="AM274" i="4" s="1"/>
  <c r="AS274" i="4" s="1"/>
  <c r="AK274" i="4"/>
  <c r="AH274" i="4"/>
  <c r="AF274" i="4"/>
  <c r="AJ274" i="4"/>
  <c r="AI274" i="4"/>
  <c r="AA244" i="4"/>
  <c r="AD244" i="4"/>
  <c r="AP244" i="4" s="1"/>
  <c r="AV244" i="4" s="1"/>
  <c r="AB244" i="4"/>
  <c r="AC244" i="4"/>
  <c r="Z244" i="4"/>
  <c r="AE244" i="4"/>
  <c r="AF244" i="4"/>
  <c r="AK244" i="4"/>
  <c r="AG244" i="4"/>
  <c r="AH244" i="4"/>
  <c r="AI244" i="4"/>
  <c r="D250" i="4"/>
  <c r="H250" i="4" s="1"/>
  <c r="F250" i="4"/>
  <c r="J250" i="4" s="1"/>
  <c r="E250" i="4"/>
  <c r="I250" i="4" s="1"/>
  <c r="G250" i="4"/>
  <c r="F258" i="4"/>
  <c r="J258" i="4" s="1"/>
  <c r="E258" i="4"/>
  <c r="I258" i="4" s="1"/>
  <c r="D258" i="4"/>
  <c r="H258" i="4" s="1"/>
  <c r="G258" i="4"/>
  <c r="G322" i="4"/>
  <c r="F322" i="4"/>
  <c r="J322" i="4" s="1"/>
  <c r="E322" i="4"/>
  <c r="I322" i="4" s="1"/>
  <c r="D322" i="4"/>
  <c r="H322" i="4" s="1"/>
  <c r="Z340" i="4"/>
  <c r="AB340" i="4"/>
  <c r="AC340" i="4"/>
  <c r="AD340" i="4"/>
  <c r="AE340" i="4"/>
  <c r="AA340" i="4"/>
  <c r="AH340" i="4"/>
  <c r="AJ340" i="4"/>
  <c r="AI340" i="4"/>
  <c r="AK340" i="4"/>
  <c r="AF340" i="4"/>
  <c r="AG340" i="4"/>
  <c r="F252" i="4"/>
  <c r="J252" i="4" s="1"/>
  <c r="AH355" i="4"/>
  <c r="AF355" i="4"/>
  <c r="AD355" i="4"/>
  <c r="AM190" i="4"/>
  <c r="AS190" i="4" s="1"/>
  <c r="AL352" i="4"/>
  <c r="AR352" i="4" s="1"/>
  <c r="AC348" i="4"/>
  <c r="AB348" i="4"/>
  <c r="Z348" i="4"/>
  <c r="AA348" i="4"/>
  <c r="AD348" i="4"/>
  <c r="AE348" i="4"/>
  <c r="AJ348" i="4"/>
  <c r="AK348" i="4"/>
  <c r="AI348" i="4"/>
  <c r="AF348" i="4"/>
  <c r="AH348" i="4"/>
  <c r="AG348" i="4"/>
  <c r="AM262" i="4"/>
  <c r="AS262" i="4" s="1"/>
  <c r="AP365" i="4"/>
  <c r="AV365" i="4" s="1"/>
  <c r="G270" i="4"/>
  <c r="F270" i="4"/>
  <c r="J270" i="4" s="1"/>
  <c r="E270" i="4"/>
  <c r="I270" i="4" s="1"/>
  <c r="D270" i="4"/>
  <c r="H270" i="4" s="1"/>
  <c r="AA314" i="4"/>
  <c r="Z314" i="4"/>
  <c r="AB314" i="4"/>
  <c r="AC314" i="4"/>
  <c r="AE314" i="4"/>
  <c r="AI314" i="4"/>
  <c r="AJ314" i="4"/>
  <c r="AP314" i="4" s="1"/>
  <c r="AV314" i="4" s="1"/>
  <c r="AH314" i="4"/>
  <c r="AG314" i="4"/>
  <c r="AK314" i="4"/>
  <c r="AF314" i="4"/>
  <c r="AO191" i="4"/>
  <c r="AU191" i="4" s="1"/>
  <c r="AG318" i="4"/>
  <c r="AA318" i="4"/>
  <c r="AJ318" i="4"/>
  <c r="AB318" i="4"/>
  <c r="AF318" i="4"/>
  <c r="AC318" i="4"/>
  <c r="AH318" i="4"/>
  <c r="AD318" i="4"/>
  <c r="AI318" i="4"/>
  <c r="AK318" i="4"/>
  <c r="Z318" i="4"/>
  <c r="AE318" i="4"/>
  <c r="AI381" i="4"/>
  <c r="AG381" i="4"/>
  <c r="E207" i="4"/>
  <c r="I207" i="4" s="1"/>
  <c r="G207" i="4"/>
  <c r="D207" i="4"/>
  <c r="H207" i="4" s="1"/>
  <c r="F207" i="4"/>
  <c r="J207" i="4" s="1"/>
  <c r="AM338" i="4"/>
  <c r="AS338" i="4" s="1"/>
  <c r="AO338" i="4"/>
  <c r="AU338" i="4" s="1"/>
  <c r="AA306" i="4"/>
  <c r="AC306" i="4"/>
  <c r="AD306" i="4"/>
  <c r="AB306" i="4"/>
  <c r="Z306" i="4"/>
  <c r="AE306" i="4"/>
  <c r="AG306" i="4"/>
  <c r="AH306" i="4"/>
  <c r="AI306" i="4"/>
  <c r="AJ306" i="4"/>
  <c r="AK306" i="4"/>
  <c r="AF306" i="4"/>
  <c r="AE326" i="4"/>
  <c r="Z326" i="4"/>
  <c r="AD326" i="4"/>
  <c r="AK326" i="4"/>
  <c r="AB326" i="4"/>
  <c r="AA326" i="4"/>
  <c r="AF326" i="4"/>
  <c r="AH326" i="4"/>
  <c r="AJ326" i="4"/>
  <c r="AG326" i="4"/>
  <c r="AI326" i="4"/>
  <c r="AC326" i="4"/>
  <c r="AM358" i="4"/>
  <c r="AS358" i="4" s="1"/>
  <c r="AN358" i="4"/>
  <c r="AT358" i="4" s="1"/>
  <c r="AJ355" i="4"/>
  <c r="AG355" i="4"/>
  <c r="AC355" i="4"/>
  <c r="AB282" i="4"/>
  <c r="AC282" i="4"/>
  <c r="AA282" i="4"/>
  <c r="AE282" i="4"/>
  <c r="AD282" i="4"/>
  <c r="Z282" i="4"/>
  <c r="AF282" i="4"/>
  <c r="AH282" i="4"/>
  <c r="AK282" i="4"/>
  <c r="AI282" i="4"/>
  <c r="AG282" i="4"/>
  <c r="AJ282" i="4"/>
  <c r="AP336" i="4"/>
  <c r="AV336" i="4" s="1"/>
  <c r="F344" i="4"/>
  <c r="J344" i="4" s="1"/>
  <c r="G344" i="4"/>
  <c r="AO344" i="4"/>
  <c r="AU344" i="4" s="1"/>
  <c r="AP344" i="4"/>
  <c r="AV344" i="4" s="1"/>
  <c r="AN344" i="4"/>
  <c r="AT344" i="4" s="1"/>
  <c r="AN190" i="4"/>
  <c r="AT190" i="4" s="1"/>
  <c r="E255" i="4"/>
  <c r="I255" i="4" s="1"/>
  <c r="F255" i="4"/>
  <c r="J255" i="4" s="1"/>
  <c r="D255" i="4"/>
  <c r="H255" i="4" s="1"/>
  <c r="G255" i="4"/>
  <c r="AL191" i="4"/>
  <c r="AR191" i="4" s="1"/>
  <c r="Y266" i="4"/>
  <c r="AC266" i="4" s="1"/>
  <c r="E241" i="4"/>
  <c r="I241" i="4" s="1"/>
  <c r="D241" i="4"/>
  <c r="H241" i="4" s="1"/>
  <c r="G241" i="4"/>
  <c r="F241" i="4"/>
  <c r="J241" i="4" s="1"/>
  <c r="AL223" i="4"/>
  <c r="AR223" i="4" s="1"/>
  <c r="AP223" i="4"/>
  <c r="AV223" i="4" s="1"/>
  <c r="AE294" i="4"/>
  <c r="Z294" i="4"/>
  <c r="AB294" i="4"/>
  <c r="AD294" i="4"/>
  <c r="AA294" i="4"/>
  <c r="AC294" i="4"/>
  <c r="AH294" i="4"/>
  <c r="AJ294" i="4"/>
  <c r="AG294" i="4"/>
  <c r="AI294" i="4"/>
  <c r="AK294" i="4"/>
  <c r="AF294" i="4"/>
  <c r="AL228" i="4"/>
  <c r="AR228" i="4" s="1"/>
  <c r="AE298" i="4"/>
  <c r="AA298" i="4"/>
  <c r="AC298" i="4"/>
  <c r="Z298" i="4"/>
  <c r="AB298" i="4"/>
  <c r="AD298" i="4"/>
  <c r="AI298" i="4"/>
  <c r="AK298" i="4"/>
  <c r="AH298" i="4"/>
  <c r="AF298" i="4"/>
  <c r="AJ298" i="4"/>
  <c r="AG298" i="4"/>
  <c r="AD310" i="4"/>
  <c r="Z310" i="4"/>
  <c r="AA310" i="4"/>
  <c r="AB310" i="4"/>
  <c r="AC310" i="4"/>
  <c r="AE310" i="4"/>
  <c r="AJ310" i="4"/>
  <c r="AF310" i="4"/>
  <c r="AK310" i="4"/>
  <c r="AI310" i="4"/>
  <c r="AG310" i="4"/>
  <c r="AH310" i="4"/>
  <c r="F377" i="4"/>
  <c r="J377" i="4" s="1"/>
  <c r="D377" i="4"/>
  <c r="H377" i="4" s="1"/>
  <c r="E377" i="4"/>
  <c r="I377" i="4" s="1"/>
  <c r="G377" i="4"/>
  <c r="AQ358" i="4"/>
  <c r="AW358" i="4" s="1"/>
  <c r="AB355" i="4"/>
  <c r="AN355" i="4" s="1"/>
  <c r="AT355" i="4" s="1"/>
  <c r="AK355" i="4"/>
  <c r="AQ355" i="4" s="1"/>
  <c r="AW355" i="4" s="1"/>
  <c r="AA230" i="4"/>
  <c r="AF230" i="4"/>
  <c r="AJ230" i="4"/>
  <c r="AA236" i="4"/>
  <c r="Z236" i="4"/>
  <c r="AB236" i="4"/>
  <c r="AD236" i="4"/>
  <c r="AC236" i="4"/>
  <c r="AE236" i="4"/>
  <c r="AG236" i="4"/>
  <c r="AH236" i="4"/>
  <c r="AF236" i="4"/>
  <c r="AJ236" i="4"/>
  <c r="AI236" i="4"/>
  <c r="AK236" i="4"/>
  <c r="AP553" i="4"/>
  <c r="AV553" i="4" s="1"/>
  <c r="AQ553" i="4"/>
  <c r="AW553" i="4" s="1"/>
  <c r="X534" i="4"/>
  <c r="Y534" i="4" s="1"/>
  <c r="W488" i="4"/>
  <c r="X538" i="4"/>
  <c r="Y538" i="4" s="1"/>
  <c r="W476" i="4"/>
  <c r="W548" i="4"/>
  <c r="W516" i="4"/>
  <c r="AE550" i="4"/>
  <c r="AC550" i="4"/>
  <c r="AA550" i="4"/>
  <c r="AB502" i="4"/>
  <c r="AN502" i="4" s="1"/>
  <c r="AE502" i="4"/>
  <c r="AQ502" i="4" s="1"/>
  <c r="AW502" i="4" s="1"/>
  <c r="AA502" i="4"/>
  <c r="AM502" i="4" s="1"/>
  <c r="AS502" i="4" s="1"/>
  <c r="AD502" i="4"/>
  <c r="AP502" i="4" s="1"/>
  <c r="AV502" i="4" s="1"/>
  <c r="AC502" i="4"/>
  <c r="AO502" i="4" s="1"/>
  <c r="Z502" i="4"/>
  <c r="AL502" i="4" s="1"/>
  <c r="AR502" i="4" s="1"/>
  <c r="AT502" i="4"/>
  <c r="AU502" i="4"/>
  <c r="W498" i="4"/>
  <c r="AB466" i="4"/>
  <c r="AD466" i="4"/>
  <c r="AA466" i="4"/>
  <c r="Z466" i="4"/>
  <c r="AE466" i="4"/>
  <c r="AC466" i="4"/>
  <c r="AD544" i="4"/>
  <c r="AP544" i="4" s="1"/>
  <c r="AV544" i="4" s="1"/>
  <c r="AA544" i="4"/>
  <c r="AM544" i="4" s="1"/>
  <c r="Z544" i="4"/>
  <c r="AL544" i="4" s="1"/>
  <c r="AR544" i="4" s="1"/>
  <c r="AE544" i="4"/>
  <c r="AQ544" i="4" s="1"/>
  <c r="AW544" i="4" s="1"/>
  <c r="AB544" i="4"/>
  <c r="AN544" i="4" s="1"/>
  <c r="AT544" i="4" s="1"/>
  <c r="AC544" i="4"/>
  <c r="AO544" i="4" s="1"/>
  <c r="AU544" i="4" s="1"/>
  <c r="AS544" i="4"/>
  <c r="AH436" i="4"/>
  <c r="W520" i="4"/>
  <c r="AB464" i="4"/>
  <c r="AC446" i="4"/>
  <c r="AD446" i="4"/>
  <c r="AP446" i="4" s="1"/>
  <c r="AV446" i="4" s="1"/>
  <c r="AB446" i="4"/>
  <c r="AN446" i="4" s="1"/>
  <c r="Z446" i="4"/>
  <c r="AL446" i="4" s="1"/>
  <c r="AR446" i="4" s="1"/>
  <c r="AE446" i="4"/>
  <c r="AQ446" i="4" s="1"/>
  <c r="AW446" i="4" s="1"/>
  <c r="AA446" i="4"/>
  <c r="AM446" i="4" s="1"/>
  <c r="AS446" i="4" s="1"/>
  <c r="AT446" i="4"/>
  <c r="AD462" i="4"/>
  <c r="AP462" i="4" s="1"/>
  <c r="AV462" i="4" s="1"/>
  <c r="Z462" i="4"/>
  <c r="AL462" i="4" s="1"/>
  <c r="AR462" i="4" s="1"/>
  <c r="AA462" i="4"/>
  <c r="AM462" i="4" s="1"/>
  <c r="AS462" i="4" s="1"/>
  <c r="AC462" i="4"/>
  <c r="AO462" i="4" s="1"/>
  <c r="AU462" i="4" s="1"/>
  <c r="AE462" i="4"/>
  <c r="AQ462" i="4" s="1"/>
  <c r="AW462" i="4" s="1"/>
  <c r="AB462" i="4"/>
  <c r="AN462" i="4" s="1"/>
  <c r="AT462" i="4" s="1"/>
  <c r="Z492" i="4"/>
  <c r="AD492" i="4"/>
  <c r="Z458" i="4"/>
  <c r="AA458" i="4"/>
  <c r="AB458" i="4"/>
  <c r="AC458" i="4"/>
  <c r="AD458" i="4"/>
  <c r="AE458" i="4"/>
  <c r="AO553" i="4"/>
  <c r="AU553" i="4" s="1"/>
  <c r="AN553" i="4"/>
  <c r="AT553" i="4" s="1"/>
  <c r="X526" i="4"/>
  <c r="Y526" i="4" s="1"/>
  <c r="AJ458" i="4"/>
  <c r="AH458" i="4"/>
  <c r="W514" i="4"/>
  <c r="W404" i="4"/>
  <c r="W470" i="4"/>
  <c r="X508" i="4"/>
  <c r="Y508" i="4" s="1"/>
  <c r="X552" i="4"/>
  <c r="Y552" i="4" s="1"/>
  <c r="AF436" i="4"/>
  <c r="W510" i="4"/>
  <c r="AD486" i="4"/>
  <c r="AA494" i="4"/>
  <c r="AM494" i="4" s="1"/>
  <c r="AS494" i="4" s="1"/>
  <c r="AB494" i="4"/>
  <c r="AN494" i="4" s="1"/>
  <c r="AT494" i="4" s="1"/>
  <c r="AC494" i="4"/>
  <c r="AO494" i="4" s="1"/>
  <c r="AU494" i="4" s="1"/>
  <c r="AD494" i="4"/>
  <c r="AP494" i="4" s="1"/>
  <c r="AV494" i="4" s="1"/>
  <c r="AE494" i="4"/>
  <c r="AQ494" i="4" s="1"/>
  <c r="AW494" i="4" s="1"/>
  <c r="Z494" i="4"/>
  <c r="AL494" i="4" s="1"/>
  <c r="AR494" i="4" s="1"/>
  <c r="Z472" i="4"/>
  <c r="Z512" i="4"/>
  <c r="AL512" i="4" s="1"/>
  <c r="AR512" i="4" s="1"/>
  <c r="AA512" i="4"/>
  <c r="AM512" i="4" s="1"/>
  <c r="AS512" i="4" s="1"/>
  <c r="AB512" i="4"/>
  <c r="AN512" i="4" s="1"/>
  <c r="AT512" i="4" s="1"/>
  <c r="AC512" i="4"/>
  <c r="AO512" i="4" s="1"/>
  <c r="AU512" i="4" s="1"/>
  <c r="AD512" i="4"/>
  <c r="AP512" i="4" s="1"/>
  <c r="AV512" i="4" s="1"/>
  <c r="AE512" i="4"/>
  <c r="AQ512" i="4" s="1"/>
  <c r="AW512" i="4" s="1"/>
  <c r="AB442" i="4"/>
  <c r="AD442" i="4"/>
  <c r="AB506" i="4"/>
  <c r="Z506" i="4"/>
  <c r="AC506" i="4"/>
  <c r="AB480" i="4"/>
  <c r="W500" i="4"/>
  <c r="AI458" i="4"/>
  <c r="AG458" i="4"/>
  <c r="W484" i="4"/>
  <c r="X542" i="4"/>
  <c r="Y542" i="4" s="1"/>
  <c r="X536" i="4"/>
  <c r="Y536" i="4" s="1"/>
  <c r="X546" i="4"/>
  <c r="Y546" i="4" s="1"/>
  <c r="AA430" i="4"/>
  <c r="AB430" i="4"/>
  <c r="AN430" i="4" s="1"/>
  <c r="AT430" i="4" s="1"/>
  <c r="AC430" i="4"/>
  <c r="AD430" i="4"/>
  <c r="AE430" i="4"/>
  <c r="AQ430" i="4" s="1"/>
  <c r="AW430" i="4" s="1"/>
  <c r="Z430" i="4"/>
  <c r="X522" i="4"/>
  <c r="Y522" i="4" s="1"/>
  <c r="AC490" i="4"/>
  <c r="AD490" i="4"/>
  <c r="AE490" i="4"/>
  <c r="Z490" i="4"/>
  <c r="AA490" i="4"/>
  <c r="AB490" i="4"/>
  <c r="AD540" i="4"/>
  <c r="AA540" i="4"/>
  <c r="AE540" i="4"/>
  <c r="AC540" i="4"/>
  <c r="Z540" i="4"/>
  <c r="AB540" i="4"/>
  <c r="X524" i="4"/>
  <c r="Y524" i="4" s="1"/>
  <c r="AE414" i="4"/>
  <c r="AQ414" i="4" s="1"/>
  <c r="AW414" i="4" s="1"/>
  <c r="Z414" i="4"/>
  <c r="AL414" i="4" s="1"/>
  <c r="AR414" i="4" s="1"/>
  <c r="AA414" i="4"/>
  <c r="AM414" i="4" s="1"/>
  <c r="AB414" i="4"/>
  <c r="AC414" i="4"/>
  <c r="AO414" i="4" s="1"/>
  <c r="AU414" i="4" s="1"/>
  <c r="AD414" i="4"/>
  <c r="AP414" i="4" s="1"/>
  <c r="AV414" i="4" s="1"/>
  <c r="AS414" i="4"/>
  <c r="AD554" i="4"/>
  <c r="AP554" i="4" s="1"/>
  <c r="AA554" i="4"/>
  <c r="AM554" i="4" s="1"/>
  <c r="Z554" i="4"/>
  <c r="AL554" i="4" s="1"/>
  <c r="AR554" i="4" s="1"/>
  <c r="AE554" i="4"/>
  <c r="AQ554" i="4" s="1"/>
  <c r="AW554" i="4" s="1"/>
  <c r="AV554" i="4"/>
  <c r="AB554" i="4"/>
  <c r="AN554" i="4" s="1"/>
  <c r="AC554" i="4"/>
  <c r="AO554" i="4" s="1"/>
  <c r="AU554" i="4" s="1"/>
  <c r="AS554" i="4"/>
  <c r="AT554" i="4"/>
  <c r="AA410" i="4"/>
  <c r="AB410" i="4"/>
  <c r="AC410" i="4"/>
  <c r="AO410" i="4" s="1"/>
  <c r="AU410" i="4" s="1"/>
  <c r="AD410" i="4"/>
  <c r="AE410" i="4"/>
  <c r="Z410" i="4"/>
  <c r="AL410" i="4" s="1"/>
  <c r="AR410" i="4" s="1"/>
  <c r="X452" i="4"/>
  <c r="Y452" i="4" s="1"/>
  <c r="X528" i="4"/>
  <c r="Y528" i="4" s="1"/>
  <c r="AB545" i="4"/>
  <c r="AA545" i="4"/>
  <c r="Z545" i="4"/>
  <c r="AC545" i="4"/>
  <c r="AE545" i="4"/>
  <c r="AD545" i="4"/>
  <c r="AI545" i="4"/>
  <c r="AG545" i="4"/>
  <c r="AF545" i="4"/>
  <c r="AH545" i="4"/>
  <c r="AJ545" i="4"/>
  <c r="AK545" i="4"/>
  <c r="AF458" i="4"/>
  <c r="X434" i="4"/>
  <c r="Y434" i="4" s="1"/>
  <c r="AN469" i="4"/>
  <c r="AT469" i="4" s="1"/>
  <c r="X504" i="4"/>
  <c r="Y504" i="4" s="1"/>
  <c r="X456" i="4"/>
  <c r="Y456" i="4" s="1"/>
  <c r="X454" i="4"/>
  <c r="Y454" i="4" s="1"/>
  <c r="X496" i="4"/>
  <c r="AD381" i="4"/>
  <c r="AP381" i="4" s="1"/>
  <c r="AV381" i="4" s="1"/>
  <c r="AB381" i="4"/>
  <c r="AC381" i="4"/>
  <c r="AO381" i="4" s="1"/>
  <c r="AU381" i="4" s="1"/>
  <c r="AA381" i="4"/>
  <c r="Z381" i="4"/>
  <c r="AE381" i="4"/>
  <c r="X518" i="4"/>
  <c r="Y518" i="4" s="1"/>
  <c r="AB530" i="4"/>
  <c r="AA530" i="4"/>
  <c r="AD530" i="4"/>
  <c r="Z468" i="4"/>
  <c r="AA468" i="4"/>
  <c r="AB468" i="4"/>
  <c r="AC468" i="4"/>
  <c r="AD468" i="4"/>
  <c r="AP468" i="4" s="1"/>
  <c r="AV468" i="4" s="1"/>
  <c r="AE468" i="4"/>
  <c r="Z432" i="4"/>
  <c r="AL432" i="4" s="1"/>
  <c r="AR432" i="4" s="1"/>
  <c r="AA432" i="4"/>
  <c r="AM432" i="4" s="1"/>
  <c r="AS432" i="4" s="1"/>
  <c r="AB432" i="4"/>
  <c r="AN432" i="4" s="1"/>
  <c r="AT432" i="4" s="1"/>
  <c r="AC432" i="4"/>
  <c r="AD432" i="4"/>
  <c r="AP432" i="4" s="1"/>
  <c r="AV432" i="4" s="1"/>
  <c r="AE432" i="4"/>
  <c r="AQ432" i="4" s="1"/>
  <c r="AW432" i="4" s="1"/>
  <c r="Z460" i="4"/>
  <c r="AA460" i="4"/>
  <c r="AM460" i="4" s="1"/>
  <c r="AS460" i="4" s="1"/>
  <c r="AB460" i="4"/>
  <c r="AC460" i="4"/>
  <c r="AO460" i="4" s="1"/>
  <c r="AU460" i="4" s="1"/>
  <c r="AD460" i="4"/>
  <c r="AE460" i="4"/>
  <c r="AQ460" i="4" s="1"/>
  <c r="AW460" i="4" s="1"/>
  <c r="Z436" i="4"/>
  <c r="AA436" i="4"/>
  <c r="AB436" i="4"/>
  <c r="AC436" i="4"/>
  <c r="AD436" i="4"/>
  <c r="AE436" i="4"/>
  <c r="Z408" i="4"/>
  <c r="AL408" i="4" s="1"/>
  <c r="AR408" i="4" s="1"/>
  <c r="AC408" i="4"/>
  <c r="AD408" i="4"/>
  <c r="AP408" i="4" s="1"/>
  <c r="AV408" i="4" s="1"/>
  <c r="AA408" i="4"/>
  <c r="AB408" i="4"/>
  <c r="AE408" i="4"/>
  <c r="Z448" i="4"/>
  <c r="AL448" i="4" s="1"/>
  <c r="AR448" i="4" s="1"/>
  <c r="AA448" i="4"/>
  <c r="AM448" i="4" s="1"/>
  <c r="AS448" i="4" s="1"/>
  <c r="AB448" i="4"/>
  <c r="AC448" i="4"/>
  <c r="AO448" i="4" s="1"/>
  <c r="AU448" i="4" s="1"/>
  <c r="AD448" i="4"/>
  <c r="AP448" i="4" s="1"/>
  <c r="AV448" i="4" s="1"/>
  <c r="AE448" i="4"/>
  <c r="AQ448" i="4" s="1"/>
  <c r="AW448" i="4" s="1"/>
  <c r="AL660" i="4" l="1"/>
  <c r="AR660" i="4" s="1"/>
  <c r="AF679" i="4"/>
  <c r="AI679" i="4"/>
  <c r="AH679" i="4"/>
  <c r="AG679" i="4"/>
  <c r="AC679" i="4"/>
  <c r="AJ679" i="4"/>
  <c r="AP679" i="4" s="1"/>
  <c r="AV679" i="4" s="1"/>
  <c r="AA679" i="4"/>
  <c r="AB679" i="4"/>
  <c r="AN679" i="4" s="1"/>
  <c r="AT679" i="4" s="1"/>
  <c r="Z679" i="4"/>
  <c r="AL679" i="4" s="1"/>
  <c r="AR679" i="4" s="1"/>
  <c r="AE679" i="4"/>
  <c r="AK679" i="4"/>
  <c r="AN483" i="4"/>
  <c r="AT483" i="4" s="1"/>
  <c r="AJ507" i="4"/>
  <c r="AL641" i="4"/>
  <c r="AR641" i="4" s="1"/>
  <c r="AG641" i="4"/>
  <c r="AM641" i="4" s="1"/>
  <c r="AS641" i="4" s="1"/>
  <c r="Y578" i="4"/>
  <c r="AD578" i="4" s="1"/>
  <c r="AJ641" i="4"/>
  <c r="AP641" i="4" s="1"/>
  <c r="AV641" i="4" s="1"/>
  <c r="AO612" i="4"/>
  <c r="AU612" i="4" s="1"/>
  <c r="AH507" i="4"/>
  <c r="AK613" i="4"/>
  <c r="AK631" i="4"/>
  <c r="AH631" i="4"/>
  <c r="AI631" i="4"/>
  <c r="AC631" i="4"/>
  <c r="AA631" i="4"/>
  <c r="AB631" i="4"/>
  <c r="AN631" i="4" s="1"/>
  <c r="AT631" i="4" s="1"/>
  <c r="AG631" i="4"/>
  <c r="AD631" i="4"/>
  <c r="AF631" i="4"/>
  <c r="AL631" i="4" s="1"/>
  <c r="AR631" i="4" s="1"/>
  <c r="AE631" i="4"/>
  <c r="AJ631" i="4"/>
  <c r="AI578" i="4"/>
  <c r="AB578" i="4"/>
  <c r="AE613" i="4"/>
  <c r="AJ613" i="4"/>
  <c r="AG613" i="4"/>
  <c r="AA613" i="4"/>
  <c r="AD613" i="4"/>
  <c r="AP613" i="4" s="1"/>
  <c r="AV613" i="4" s="1"/>
  <c r="Z613" i="4"/>
  <c r="AF613" i="4"/>
  <c r="AC613" i="4"/>
  <c r="AO613" i="4" s="1"/>
  <c r="AU613" i="4" s="1"/>
  <c r="AH613" i="4"/>
  <c r="AN613" i="4" s="1"/>
  <c r="AT613" i="4" s="1"/>
  <c r="AA579" i="4"/>
  <c r="AI579" i="4"/>
  <c r="AO579" i="4" s="1"/>
  <c r="AU579" i="4" s="1"/>
  <c r="AE579" i="4"/>
  <c r="AG579" i="4"/>
  <c r="AB579" i="4"/>
  <c r="AF579" i="4"/>
  <c r="AH579" i="4"/>
  <c r="AK579" i="4"/>
  <c r="AD579" i="4"/>
  <c r="AJ579" i="4"/>
  <c r="Z579" i="4"/>
  <c r="AD412" i="4"/>
  <c r="AF455" i="4"/>
  <c r="AC412" i="4"/>
  <c r="D245" i="4"/>
  <c r="H245" i="4" s="1"/>
  <c r="E245" i="4"/>
  <c r="I245" i="4" s="1"/>
  <c r="G245" i="4"/>
  <c r="F245" i="4"/>
  <c r="J245" i="4" s="1"/>
  <c r="D660" i="4"/>
  <c r="H660" i="4" s="1"/>
  <c r="F660" i="4"/>
  <c r="J660" i="4" s="1"/>
  <c r="G660" i="4"/>
  <c r="E660" i="4"/>
  <c r="I660" i="4" s="1"/>
  <c r="AG664" i="4"/>
  <c r="AH664" i="4"/>
  <c r="AE664" i="4"/>
  <c r="AJ664" i="4"/>
  <c r="AF664" i="4"/>
  <c r="Z664" i="4"/>
  <c r="AD664" i="4"/>
  <c r="AK664" i="4"/>
  <c r="AC664" i="4"/>
  <c r="AI664" i="4"/>
  <c r="AA664" i="4"/>
  <c r="AN660" i="4"/>
  <c r="AT660" i="4" s="1"/>
  <c r="AM661" i="4"/>
  <c r="AS661" i="4" s="1"/>
  <c r="Z657" i="4"/>
  <c r="AK657" i="4"/>
  <c r="AI657" i="4"/>
  <c r="AJ657" i="4"/>
  <c r="AE657" i="4"/>
  <c r="AC657" i="4"/>
  <c r="AD657" i="4"/>
  <c r="AB657" i="4"/>
  <c r="AF657" i="4"/>
  <c r="AH657" i="4"/>
  <c r="AL612" i="4"/>
  <c r="AR612" i="4" s="1"/>
  <c r="AF581" i="4"/>
  <c r="AI431" i="4"/>
  <c r="AI412" i="4"/>
  <c r="AF70" i="4"/>
  <c r="AK70" i="4"/>
  <c r="AH70" i="4"/>
  <c r="AJ70" i="4"/>
  <c r="AL24" i="4"/>
  <c r="AR24" i="4" s="1"/>
  <c r="W923" i="4"/>
  <c r="W881" i="4"/>
  <c r="AJ581" i="4"/>
  <c r="AO513" i="4"/>
  <c r="AU513" i="4" s="1"/>
  <c r="AJ412" i="4"/>
  <c r="AP412" i="4" s="1"/>
  <c r="AV412" i="4" s="1"/>
  <c r="W906" i="4"/>
  <c r="AB962" i="4"/>
  <c r="AW962" i="4"/>
  <c r="AD962" i="4"/>
  <c r="AG962" i="4"/>
  <c r="AE962" i="4"/>
  <c r="AT962" i="4"/>
  <c r="AJ962" i="4"/>
  <c r="AH962" i="4"/>
  <c r="AC962" i="4"/>
  <c r="AO962" i="4" s="1"/>
  <c r="AI962" i="4"/>
  <c r="AU962" i="4"/>
  <c r="AS962" i="4"/>
  <c r="AF962" i="4"/>
  <c r="Z962" i="4"/>
  <c r="AK962" i="4"/>
  <c r="AA962" i="4"/>
  <c r="AM962" i="4" s="1"/>
  <c r="AV962" i="4"/>
  <c r="AL517" i="4"/>
  <c r="AR517" i="4" s="1"/>
  <c r="AM614" i="4"/>
  <c r="AS614" i="4" s="1"/>
  <c r="AE581" i="4"/>
  <c r="AE674" i="4"/>
  <c r="AJ937" i="4"/>
  <c r="Z581" i="4"/>
  <c r="AC674" i="4"/>
  <c r="AK674" i="4"/>
  <c r="AK23" i="4"/>
  <c r="AH23" i="4"/>
  <c r="AJ23" i="4"/>
  <c r="AG23" i="4"/>
  <c r="AJ234" i="4"/>
  <c r="AI234" i="4"/>
  <c r="AH234" i="4"/>
  <c r="AF234" i="4"/>
  <c r="Z234" i="4"/>
  <c r="AO74" i="4"/>
  <c r="AU74" i="4" s="1"/>
  <c r="AQ94" i="4"/>
  <c r="AW94" i="4" s="1"/>
  <c r="AO677" i="4"/>
  <c r="AU677" i="4" s="1"/>
  <c r="AC485" i="4"/>
  <c r="AB507" i="4"/>
  <c r="AN507" i="4" s="1"/>
  <c r="AT507" i="4" s="1"/>
  <c r="AB664" i="4"/>
  <c r="AN664" i="4" s="1"/>
  <c r="AT664" i="4" s="1"/>
  <c r="AO412" i="4"/>
  <c r="AU412" i="4" s="1"/>
  <c r="X930" i="4"/>
  <c r="Y930" i="4"/>
  <c r="AF976" i="4"/>
  <c r="AH597" i="4"/>
  <c r="AF903" i="4"/>
  <c r="AJ903" i="4"/>
  <c r="AK903" i="4"/>
  <c r="AG903" i="4"/>
  <c r="AI903" i="4"/>
  <c r="AH903" i="4"/>
  <c r="Z903" i="4"/>
  <c r="AL903" i="4" s="1"/>
  <c r="AB903" i="4"/>
  <c r="AN903" i="4" s="1"/>
  <c r="AA903" i="4"/>
  <c r="AD903" i="4"/>
  <c r="AP903" i="4" s="1"/>
  <c r="AC903" i="4"/>
  <c r="AO903" i="4" s="1"/>
  <c r="AU903" i="4"/>
  <c r="AE903" i="4"/>
  <c r="AQ903" i="4" s="1"/>
  <c r="AW903" i="4"/>
  <c r="AT903" i="4"/>
  <c r="AV903" i="4"/>
  <c r="AS903" i="4"/>
  <c r="X909" i="4"/>
  <c r="Y909" i="4"/>
  <c r="AG597" i="4"/>
  <c r="AB674" i="4"/>
  <c r="AG507" i="4"/>
  <c r="AM507" i="4" s="1"/>
  <c r="AS507" i="4" s="1"/>
  <c r="W936" i="4"/>
  <c r="Y914" i="4"/>
  <c r="X914" i="4"/>
  <c r="AG877" i="4"/>
  <c r="AK877" i="4"/>
  <c r="AF877" i="4"/>
  <c r="AH877" i="4"/>
  <c r="AI877" i="4"/>
  <c r="AJ877" i="4"/>
  <c r="Z877" i="4"/>
  <c r="AL877" i="4" s="1"/>
  <c r="AE877" i="4"/>
  <c r="AQ877" i="4" s="1"/>
  <c r="AV877" i="4"/>
  <c r="AC877" i="4"/>
  <c r="AO877" i="4" s="1"/>
  <c r="AS877" i="4"/>
  <c r="AW877" i="4"/>
  <c r="AB877" i="4"/>
  <c r="AN877" i="4" s="1"/>
  <c r="AT877" i="4"/>
  <c r="AD877" i="4"/>
  <c r="AP877" i="4" s="1"/>
  <c r="AA877" i="4"/>
  <c r="AM877" i="4" s="1"/>
  <c r="AU877" i="4"/>
  <c r="Y906" i="4"/>
  <c r="X906" i="4"/>
  <c r="AI507" i="4"/>
  <c r="X785" i="4"/>
  <c r="Y785" i="4" s="1"/>
  <c r="Z785" i="4" s="1"/>
  <c r="AH906" i="4"/>
  <c r="AG906" i="4"/>
  <c r="AK906" i="4"/>
  <c r="AJ906" i="4"/>
  <c r="AI906" i="4"/>
  <c r="AF906" i="4"/>
  <c r="AK142" i="4"/>
  <c r="AI142" i="4"/>
  <c r="AG142" i="4"/>
  <c r="AF142" i="4"/>
  <c r="AK25" i="4"/>
  <c r="AH25" i="4"/>
  <c r="AJ25" i="4"/>
  <c r="AG25" i="4"/>
  <c r="AP677" i="4"/>
  <c r="AV677" i="4" s="1"/>
  <c r="AF431" i="4"/>
  <c r="AL40" i="4"/>
  <c r="AR40" i="4" s="1"/>
  <c r="X966" i="4"/>
  <c r="Y966" i="4"/>
  <c r="AK993" i="4"/>
  <c r="AH993" i="4"/>
  <c r="AI993" i="4"/>
  <c r="AG993" i="4"/>
  <c r="AF993" i="4"/>
  <c r="AJ993" i="4"/>
  <c r="Z993" i="4"/>
  <c r="AS993" i="4"/>
  <c r="AE993" i="4"/>
  <c r="AQ993" i="4" s="1"/>
  <c r="AD993" i="4"/>
  <c r="AP993" i="4" s="1"/>
  <c r="AC993" i="4"/>
  <c r="AO993" i="4" s="1"/>
  <c r="AA993" i="4"/>
  <c r="AM993" i="4" s="1"/>
  <c r="AU993" i="4"/>
  <c r="AT993" i="4"/>
  <c r="AB993" i="4"/>
  <c r="AN993" i="4" s="1"/>
  <c r="AW993" i="4"/>
  <c r="AV993" i="4"/>
  <c r="AQ625" i="4"/>
  <c r="AW625" i="4" s="1"/>
  <c r="AP251" i="4"/>
  <c r="AV251" i="4" s="1"/>
  <c r="AC431" i="4"/>
  <c r="Z431" i="4"/>
  <c r="AI942" i="4"/>
  <c r="W889" i="4"/>
  <c r="AP378" i="4"/>
  <c r="AV378" i="4" s="1"/>
  <c r="AH540" i="4"/>
  <c r="AN540" i="4" s="1"/>
  <c r="AT540" i="4" s="1"/>
  <c r="AD703" i="4"/>
  <c r="AG657" i="4"/>
  <c r="AD674" i="4"/>
  <c r="AD507" i="4"/>
  <c r="AP507" i="4" s="1"/>
  <c r="AV507" i="4" s="1"/>
  <c r="AG412" i="4"/>
  <c r="AH412" i="4"/>
  <c r="Z882" i="4"/>
  <c r="AJ882" i="4"/>
  <c r="AS882" i="4"/>
  <c r="AI882" i="4"/>
  <c r="AB882" i="4"/>
  <c r="AF882" i="4"/>
  <c r="AV882" i="4"/>
  <c r="AK882" i="4"/>
  <c r="AE882" i="4"/>
  <c r="AD882" i="4"/>
  <c r="AP882" i="4" s="1"/>
  <c r="AT882" i="4"/>
  <c r="AW882" i="4"/>
  <c r="AH882" i="4"/>
  <c r="AA882" i="4"/>
  <c r="AM882" i="4" s="1"/>
  <c r="AG882" i="4"/>
  <c r="AC882" i="4"/>
  <c r="AO882" i="4" s="1"/>
  <c r="AU882" i="4"/>
  <c r="Y267" i="4"/>
  <c r="AC267" i="4" s="1"/>
  <c r="AK895" i="4"/>
  <c r="X753" i="4"/>
  <c r="Y753" i="4" s="1"/>
  <c r="AM187" i="4"/>
  <c r="AS187" i="4" s="1"/>
  <c r="AO252" i="4"/>
  <c r="AU252" i="4" s="1"/>
  <c r="AB269" i="4"/>
  <c r="AH934" i="4"/>
  <c r="AJ431" i="4"/>
  <c r="W921" i="4"/>
  <c r="AO453" i="4"/>
  <c r="AU453" i="4" s="1"/>
  <c r="AH829" i="4"/>
  <c r="AH422" i="4"/>
  <c r="AG217" i="4"/>
  <c r="AP469" i="4"/>
  <c r="AV469" i="4" s="1"/>
  <c r="Y1001" i="4"/>
  <c r="X1001" i="4"/>
  <c r="AF389" i="4"/>
  <c r="AF365" i="4"/>
  <c r="AL365" i="4" s="1"/>
  <c r="AR365" i="4" s="1"/>
  <c r="AB380" i="4"/>
  <c r="AA365" i="4"/>
  <c r="AM365" i="4" s="1"/>
  <c r="AS365" i="4" s="1"/>
  <c r="AC380" i="4"/>
  <c r="AD380" i="4"/>
  <c r="AI389" i="4"/>
  <c r="AO365" i="4"/>
  <c r="AU365" i="4" s="1"/>
  <c r="AG357" i="4"/>
  <c r="AB357" i="4"/>
  <c r="AE357" i="4"/>
  <c r="AA357" i="4"/>
  <c r="AH357" i="4"/>
  <c r="Z357" i="4"/>
  <c r="AK357" i="4"/>
  <c r="AI357" i="4"/>
  <c r="AD357" i="4"/>
  <c r="AF357" i="4"/>
  <c r="AJ357" i="4"/>
  <c r="AC357" i="4"/>
  <c r="AO357" i="4" s="1"/>
  <c r="AU357" i="4" s="1"/>
  <c r="AK217" i="4"/>
  <c r="AF217" i="4"/>
  <c r="Z217" i="4"/>
  <c r="AG323" i="4"/>
  <c r="Z651" i="4"/>
  <c r="AP453" i="4"/>
  <c r="AV453" i="4" s="1"/>
  <c r="Y411" i="4"/>
  <c r="AD411" i="4" s="1"/>
  <c r="AA657" i="4"/>
  <c r="AM657" i="4" s="1"/>
  <c r="AS657" i="4" s="1"/>
  <c r="AF422" i="4"/>
  <c r="AJ597" i="4"/>
  <c r="AP597" i="4" s="1"/>
  <c r="AV597" i="4" s="1"/>
  <c r="AE597" i="4"/>
  <c r="Z597" i="4"/>
  <c r="AI674" i="4"/>
  <c r="AO674" i="4" s="1"/>
  <c r="AU674" i="4" s="1"/>
  <c r="AG674" i="4"/>
  <c r="AM674" i="4" s="1"/>
  <c r="AS674" i="4" s="1"/>
  <c r="AE217" i="4"/>
  <c r="AQ217" i="4" s="1"/>
  <c r="AW217" i="4" s="1"/>
  <c r="AI217" i="4"/>
  <c r="AB217" i="4"/>
  <c r="AN217" i="4" s="1"/>
  <c r="AT217" i="4" s="1"/>
  <c r="AJ217" i="4"/>
  <c r="AA217" i="4"/>
  <c r="AM217" i="4" s="1"/>
  <c r="AS217" i="4" s="1"/>
  <c r="AB455" i="4"/>
  <c r="AE455" i="4"/>
  <c r="AI485" i="4"/>
  <c r="Z485" i="4"/>
  <c r="AF485" i="4"/>
  <c r="AA485" i="4"/>
  <c r="AM485" i="4" s="1"/>
  <c r="AS485" i="4" s="1"/>
  <c r="AF507" i="4"/>
  <c r="AB234" i="4"/>
  <c r="AN234" i="4" s="1"/>
  <c r="AT234" i="4" s="1"/>
  <c r="Z578" i="4"/>
  <c r="Z412" i="4"/>
  <c r="AA412" i="4"/>
  <c r="AM412" i="4" s="1"/>
  <c r="AS412" i="4" s="1"/>
  <c r="AE651" i="4"/>
  <c r="AD581" i="4"/>
  <c r="AK379" i="4"/>
  <c r="AG379" i="4"/>
  <c r="AH379" i="4"/>
  <c r="AI379" i="4"/>
  <c r="AF379" i="4"/>
  <c r="AL379" i="4" s="1"/>
  <c r="AR379" i="4" s="1"/>
  <c r="AE379" i="4"/>
  <c r="AD379" i="4"/>
  <c r="AB379" i="4"/>
  <c r="AC379" i="4"/>
  <c r="AJ379" i="4"/>
  <c r="AA379" i="4"/>
  <c r="AM379" i="4" s="1"/>
  <c r="AS379" i="4" s="1"/>
  <c r="AJ247" i="4"/>
  <c r="AI247" i="4"/>
  <c r="AG247" i="4"/>
  <c r="AE247" i="4"/>
  <c r="AH247" i="4"/>
  <c r="AN247" i="4" s="1"/>
  <c r="AT247" i="4" s="1"/>
  <c r="Z247" i="4"/>
  <c r="AK247" i="4"/>
  <c r="AA247" i="4"/>
  <c r="AF247" i="4"/>
  <c r="AC247" i="4"/>
  <c r="AO247" i="4" s="1"/>
  <c r="AU247" i="4" s="1"/>
  <c r="AD247" i="4"/>
  <c r="AE422" i="4"/>
  <c r="Z422" i="4"/>
  <c r="AL422" i="4" s="1"/>
  <c r="AR422" i="4" s="1"/>
  <c r="AG411" i="4"/>
  <c r="AB597" i="4"/>
  <c r="AN597" i="4" s="1"/>
  <c r="AT597" i="4" s="1"/>
  <c r="AK597" i="4"/>
  <c r="AP562" i="4"/>
  <c r="AV562" i="4" s="1"/>
  <c r="AF674" i="4"/>
  <c r="AJ674" i="4"/>
  <c r="AP674" i="4" s="1"/>
  <c r="AV674" i="4" s="1"/>
  <c r="Z674" i="4"/>
  <c r="AC217" i="4"/>
  <c r="AO217" i="4" s="1"/>
  <c r="AU217" i="4" s="1"/>
  <c r="AD217" i="4"/>
  <c r="AP217" i="4" s="1"/>
  <c r="AV217" i="4" s="1"/>
  <c r="AC455" i="4"/>
  <c r="Z455" i="4"/>
  <c r="AL455" i="4" s="1"/>
  <c r="AR455" i="4" s="1"/>
  <c r="AD455" i="4"/>
  <c r="AA491" i="4"/>
  <c r="AA469" i="4"/>
  <c r="AK469" i="4"/>
  <c r="AF469" i="4"/>
  <c r="AL469" i="4" s="1"/>
  <c r="AR469" i="4" s="1"/>
  <c r="AE469" i="4"/>
  <c r="AG469" i="4"/>
  <c r="AK507" i="4"/>
  <c r="AQ507" i="4" s="1"/>
  <c r="AW507" i="4" s="1"/>
  <c r="AA234" i="4"/>
  <c r="AG234" i="4"/>
  <c r="AE234" i="4"/>
  <c r="AD234" i="4"/>
  <c r="AP234" i="4" s="1"/>
  <c r="AV234" i="4" s="1"/>
  <c r="AK234" i="4"/>
  <c r="AC234" i="4"/>
  <c r="AO234" i="4" s="1"/>
  <c r="AU234" i="4" s="1"/>
  <c r="AE578" i="4"/>
  <c r="AA578" i="4"/>
  <c r="AN412" i="4"/>
  <c r="AT412" i="4" s="1"/>
  <c r="AK455" i="4"/>
  <c r="AI380" i="4"/>
  <c r="AN573" i="4"/>
  <c r="AT573" i="4" s="1"/>
  <c r="AL651" i="4"/>
  <c r="AR651" i="4" s="1"/>
  <c r="AN513" i="4"/>
  <c r="AT513" i="4" s="1"/>
  <c r="AD422" i="4"/>
  <c r="AI411" i="4"/>
  <c r="AA597" i="4"/>
  <c r="AM597" i="4" s="1"/>
  <c r="AS597" i="4" s="1"/>
  <c r="AF597" i="4"/>
  <c r="AI597" i="4"/>
  <c r="AL412" i="4"/>
  <c r="AR412" i="4" s="1"/>
  <c r="AI455" i="4"/>
  <c r="AJ455" i="4"/>
  <c r="AO485" i="4"/>
  <c r="AU485" i="4" s="1"/>
  <c r="AJ411" i="4"/>
  <c r="AH674" i="4"/>
  <c r="AN674" i="4" s="1"/>
  <c r="AT674" i="4" s="1"/>
  <c r="AM491" i="4"/>
  <c r="AS491" i="4" s="1"/>
  <c r="AL581" i="4"/>
  <c r="AR581" i="4" s="1"/>
  <c r="F581" i="4" s="1"/>
  <c r="J581" i="4" s="1"/>
  <c r="AG422" i="4"/>
  <c r="AM422" i="4" s="1"/>
  <c r="AS422" i="4" s="1"/>
  <c r="AJ422" i="4"/>
  <c r="AI422" i="4"/>
  <c r="AB422" i="4"/>
  <c r="AN422" i="4" s="1"/>
  <c r="AT422" i="4" s="1"/>
  <c r="AK422" i="4"/>
  <c r="AC422" i="4"/>
  <c r="AH455" i="4"/>
  <c r="AA455" i="4"/>
  <c r="AM455" i="4" s="1"/>
  <c r="AS455" i="4" s="1"/>
  <c r="AH411" i="4"/>
  <c r="Z507" i="4"/>
  <c r="AC507" i="4"/>
  <c r="AO507" i="4" s="1"/>
  <c r="AU507" i="4" s="1"/>
  <c r="AC597" i="4"/>
  <c r="Z721" i="4"/>
  <c r="AA829" i="4"/>
  <c r="AF829" i="4"/>
  <c r="AC829" i="4"/>
  <c r="AK829" i="4"/>
  <c r="AE829" i="4"/>
  <c r="Z829" i="4"/>
  <c r="AL829" i="4" s="1"/>
  <c r="AR829" i="4" s="1"/>
  <c r="AJ829" i="4"/>
  <c r="AB829" i="4"/>
  <c r="AN829" i="4" s="1"/>
  <c r="AT829" i="4" s="1"/>
  <c r="AG829" i="4"/>
  <c r="AD829" i="4"/>
  <c r="AI829" i="4"/>
  <c r="AK703" i="4"/>
  <c r="AI703" i="4"/>
  <c r="AH703" i="4"/>
  <c r="AA703" i="4"/>
  <c r="AB703" i="4"/>
  <c r="AC703" i="4"/>
  <c r="AE703" i="4"/>
  <c r="AG703" i="4"/>
  <c r="AF703" i="4"/>
  <c r="AJ703" i="4"/>
  <c r="AP703" i="4" s="1"/>
  <c r="AV703" i="4" s="1"/>
  <c r="Z703" i="4"/>
  <c r="F821" i="4"/>
  <c r="J821" i="4" s="1"/>
  <c r="AM733" i="4"/>
  <c r="AS733" i="4" s="1"/>
  <c r="AJ783" i="4"/>
  <c r="AM737" i="4"/>
  <c r="AS737" i="4" s="1"/>
  <c r="AC803" i="4"/>
  <c r="AC721" i="4"/>
  <c r="AH860" i="4"/>
  <c r="AI783" i="4"/>
  <c r="AO834" i="4"/>
  <c r="AU834" i="4" s="1"/>
  <c r="AK860" i="4"/>
  <c r="AF860" i="4"/>
  <c r="AN692" i="4"/>
  <c r="AT692" i="4" s="1"/>
  <c r="AO833" i="4"/>
  <c r="AU833" i="4" s="1"/>
  <c r="AO782" i="4"/>
  <c r="AU782" i="4" s="1"/>
  <c r="AM692" i="4"/>
  <c r="AS692" i="4" s="1"/>
  <c r="AP741" i="4"/>
  <c r="AV741" i="4" s="1"/>
  <c r="AL725" i="4"/>
  <c r="AR725" i="4" s="1"/>
  <c r="AN828" i="4"/>
  <c r="AT828" i="4" s="1"/>
  <c r="AF783" i="4"/>
  <c r="AQ737" i="4"/>
  <c r="AW737" i="4" s="1"/>
  <c r="Y743" i="4"/>
  <c r="AF743" i="4" s="1"/>
  <c r="AI860" i="4"/>
  <c r="AN797" i="4"/>
  <c r="AT797" i="4" s="1"/>
  <c r="D845" i="4"/>
  <c r="H845" i="4" s="1"/>
  <c r="F845" i="4"/>
  <c r="J845" i="4" s="1"/>
  <c r="E845" i="4"/>
  <c r="I845" i="4" s="1"/>
  <c r="G845" i="4"/>
  <c r="AD721" i="4"/>
  <c r="AN869" i="4"/>
  <c r="AT869" i="4" s="1"/>
  <c r="AL813" i="4"/>
  <c r="AR813" i="4" s="1"/>
  <c r="AK869" i="4"/>
  <c r="AQ869" i="4" s="1"/>
  <c r="AW869" i="4" s="1"/>
  <c r="AF869" i="4"/>
  <c r="AL869" i="4" s="1"/>
  <c r="AR869" i="4" s="1"/>
  <c r="AP813" i="4"/>
  <c r="AV813" i="4" s="1"/>
  <c r="AB775" i="4"/>
  <c r="Z803" i="4"/>
  <c r="AC777" i="4"/>
  <c r="Y734" i="4"/>
  <c r="AD734" i="4" s="1"/>
  <c r="AE731" i="4"/>
  <c r="AM813" i="4"/>
  <c r="AS813" i="4" s="1"/>
  <c r="AK777" i="4"/>
  <c r="W852" i="4"/>
  <c r="AA719" i="4"/>
  <c r="AI719" i="4"/>
  <c r="AH719" i="4"/>
  <c r="AJ719" i="4"/>
  <c r="AG719" i="4"/>
  <c r="AC719" i="4"/>
  <c r="AO719" i="4" s="1"/>
  <c r="AU719" i="4" s="1"/>
  <c r="AD719" i="4"/>
  <c r="AF719" i="4"/>
  <c r="AL719" i="4" s="1"/>
  <c r="AR719" i="4" s="1"/>
  <c r="AE719" i="4"/>
  <c r="AB719" i="4"/>
  <c r="AK719" i="4"/>
  <c r="AB803" i="4"/>
  <c r="AB721" i="4"/>
  <c r="AF717" i="4"/>
  <c r="AH717" i="4"/>
  <c r="AJ717" i="4"/>
  <c r="G854" i="4"/>
  <c r="F854" i="4"/>
  <c r="J854" i="4" s="1"/>
  <c r="E854" i="4"/>
  <c r="I854" i="4" s="1"/>
  <c r="D854" i="4"/>
  <c r="H854" i="4" s="1"/>
  <c r="F844" i="4"/>
  <c r="J844" i="4" s="1"/>
  <c r="G844" i="4"/>
  <c r="E844" i="4"/>
  <c r="I844" i="4" s="1"/>
  <c r="D844" i="4"/>
  <c r="H844" i="4" s="1"/>
  <c r="W865" i="4"/>
  <c r="G842" i="4"/>
  <c r="F842" i="4"/>
  <c r="J842" i="4" s="1"/>
  <c r="D842" i="4"/>
  <c r="H842" i="4" s="1"/>
  <c r="E842" i="4"/>
  <c r="I842" i="4" s="1"/>
  <c r="Y847" i="4"/>
  <c r="Y837" i="4"/>
  <c r="Z837" i="4" s="1"/>
  <c r="AJ857" i="4"/>
  <c r="AP857" i="4" s="1"/>
  <c r="AV857" i="4" s="1"/>
  <c r="AF857" i="4"/>
  <c r="AL857" i="4" s="1"/>
  <c r="AR857" i="4" s="1"/>
  <c r="AG857" i="4"/>
  <c r="AM857" i="4" s="1"/>
  <c r="AS857" i="4" s="1"/>
  <c r="AK857" i="4"/>
  <c r="AQ857" i="4" s="1"/>
  <c r="AW857" i="4" s="1"/>
  <c r="AI857" i="4"/>
  <c r="AO857" i="4" s="1"/>
  <c r="AU857" i="4" s="1"/>
  <c r="AH857" i="4"/>
  <c r="AN857" i="4" s="1"/>
  <c r="AT857" i="4" s="1"/>
  <c r="D732" i="4"/>
  <c r="H732" i="4" s="1"/>
  <c r="G732" i="4"/>
  <c r="E732" i="4"/>
  <c r="I732" i="4" s="1"/>
  <c r="F732" i="4"/>
  <c r="J732" i="4" s="1"/>
  <c r="AA777" i="4"/>
  <c r="Y853" i="4"/>
  <c r="AH853" i="4" s="1"/>
  <c r="AG861" i="4"/>
  <c r="AM861" i="4" s="1"/>
  <c r="AS861" i="4" s="1"/>
  <c r="AK861" i="4"/>
  <c r="AQ861" i="4" s="1"/>
  <c r="AW861" i="4" s="1"/>
  <c r="AF861" i="4"/>
  <c r="AL861" i="4" s="1"/>
  <c r="AR861" i="4" s="1"/>
  <c r="AH861" i="4"/>
  <c r="AN861" i="4" s="1"/>
  <c r="AT861" i="4" s="1"/>
  <c r="AJ861" i="4"/>
  <c r="AP861" i="4" s="1"/>
  <c r="AV861" i="4" s="1"/>
  <c r="AI861" i="4"/>
  <c r="AO861" i="4" s="1"/>
  <c r="AU861" i="4" s="1"/>
  <c r="AP848" i="4"/>
  <c r="AV848" i="4" s="1"/>
  <c r="AB807" i="4"/>
  <c r="Y863" i="4"/>
  <c r="AC731" i="4"/>
  <c r="X852" i="4"/>
  <c r="X708" i="4"/>
  <c r="Y708" i="4" s="1"/>
  <c r="AD708" i="4" s="1"/>
  <c r="AC651" i="4"/>
  <c r="AO651" i="4" s="1"/>
  <c r="AU651" i="4" s="1"/>
  <c r="AA651" i="4"/>
  <c r="AM651" i="4" s="1"/>
  <c r="AS651" i="4" s="1"/>
  <c r="AD651" i="4"/>
  <c r="AB532" i="4"/>
  <c r="AO468" i="4"/>
  <c r="AU468" i="4" s="1"/>
  <c r="AC486" i="4"/>
  <c r="AD471" i="4"/>
  <c r="AB486" i="4"/>
  <c r="Z532" i="4"/>
  <c r="Z486" i="4"/>
  <c r="AE486" i="4"/>
  <c r="AA471" i="4"/>
  <c r="AN559" i="4"/>
  <c r="AT559" i="4" s="1"/>
  <c r="AI592" i="4"/>
  <c r="AO592" i="4" s="1"/>
  <c r="AU592" i="4" s="1"/>
  <c r="AG598" i="4"/>
  <c r="AQ519" i="4"/>
  <c r="AW519" i="4" s="1"/>
  <c r="AL513" i="4"/>
  <c r="AR513" i="4" s="1"/>
  <c r="AP525" i="4"/>
  <c r="AV525" i="4" s="1"/>
  <c r="AL596" i="4"/>
  <c r="AR596" i="4" s="1"/>
  <c r="AG581" i="4"/>
  <c r="AO521" i="4"/>
  <c r="AU521" i="4" s="1"/>
  <c r="AD532" i="4"/>
  <c r="AL468" i="4"/>
  <c r="AR468" i="4" s="1"/>
  <c r="AP483" i="4"/>
  <c r="AV483" i="4" s="1"/>
  <c r="AN575" i="4"/>
  <c r="AT575" i="4" s="1"/>
  <c r="AQ583" i="4"/>
  <c r="AW583" i="4" s="1"/>
  <c r="AN408" i="4"/>
  <c r="AT408" i="4" s="1"/>
  <c r="AN436" i="4"/>
  <c r="AT436" i="4" s="1"/>
  <c r="AN414" i="4"/>
  <c r="AT414" i="4" s="1"/>
  <c r="AE442" i="4"/>
  <c r="AO446" i="4"/>
  <c r="AU446" i="4" s="1"/>
  <c r="AO432" i="4"/>
  <c r="AU432" i="4" s="1"/>
  <c r="AL443" i="4"/>
  <c r="AR443" i="4" s="1"/>
  <c r="AO395" i="4"/>
  <c r="AU395" i="4" s="1"/>
  <c r="G418" i="4"/>
  <c r="AC428" i="4"/>
  <c r="AN448" i="4"/>
  <c r="AT448" i="4" s="1"/>
  <c r="Z442" i="4"/>
  <c r="AN421" i="4"/>
  <c r="AT421" i="4" s="1"/>
  <c r="Z428" i="4"/>
  <c r="AG431" i="4"/>
  <c r="AP436" i="4"/>
  <c r="AV436" i="4" s="1"/>
  <c r="AM381" i="4"/>
  <c r="AS381" i="4" s="1"/>
  <c r="AQ410" i="4"/>
  <c r="AW410" i="4" s="1"/>
  <c r="AC442" i="4"/>
  <c r="AQ376" i="4"/>
  <c r="AW376" i="4" s="1"/>
  <c r="D378" i="4"/>
  <c r="H378" i="4" s="1"/>
  <c r="AM447" i="4"/>
  <c r="AS447" i="4" s="1"/>
  <c r="AQ395" i="4"/>
  <c r="AW395" i="4" s="1"/>
  <c r="AD428" i="4"/>
  <c r="AO276" i="4"/>
  <c r="AU276" i="4" s="1"/>
  <c r="AE803" i="4"/>
  <c r="AP695" i="4"/>
  <c r="AV695" i="4" s="1"/>
  <c r="AN334" i="4"/>
  <c r="AT334" i="4" s="1"/>
  <c r="AH581" i="4"/>
  <c r="AN581" i="4" s="1"/>
  <c r="AT581" i="4" s="1"/>
  <c r="AA581" i="4"/>
  <c r="AM581" i="4" s="1"/>
  <c r="AS581" i="4" s="1"/>
  <c r="AK581" i="4"/>
  <c r="AQ581" i="4" s="1"/>
  <c r="AW581" i="4" s="1"/>
  <c r="AP513" i="4"/>
  <c r="AV513" i="4" s="1"/>
  <c r="AD777" i="4"/>
  <c r="AP777" i="4" s="1"/>
  <c r="AV777" i="4" s="1"/>
  <c r="Z777" i="4"/>
  <c r="AE777" i="4"/>
  <c r="AQ777" i="4" s="1"/>
  <c r="AW777" i="4" s="1"/>
  <c r="AA803" i="4"/>
  <c r="AE721" i="4"/>
  <c r="AB840" i="4"/>
  <c r="AP804" i="4"/>
  <c r="AV804" i="4" s="1"/>
  <c r="AD683" i="4"/>
  <c r="AP596" i="4"/>
  <c r="AV596" i="4" s="1"/>
  <c r="G835" i="4"/>
  <c r="F835" i="4"/>
  <c r="J835" i="4" s="1"/>
  <c r="E835" i="4"/>
  <c r="I835" i="4" s="1"/>
  <c r="D835" i="4"/>
  <c r="H835" i="4" s="1"/>
  <c r="AI581" i="4"/>
  <c r="AC581" i="4"/>
  <c r="Y724" i="4"/>
  <c r="AB724" i="4" s="1"/>
  <c r="D687" i="4"/>
  <c r="H687" i="4" s="1"/>
  <c r="E687" i="4"/>
  <c r="I687" i="4" s="1"/>
  <c r="G687" i="4"/>
  <c r="F687" i="4"/>
  <c r="J687" i="4" s="1"/>
  <c r="AI777" i="4"/>
  <c r="AH777" i="4"/>
  <c r="AF777" i="4"/>
  <c r="AL483" i="4"/>
  <c r="AR483" i="4" s="1"/>
  <c r="Z767" i="4"/>
  <c r="AI701" i="4"/>
  <c r="AP581" i="4"/>
  <c r="AV581" i="4" s="1"/>
  <c r="AQ835" i="4"/>
  <c r="AW835" i="4" s="1"/>
  <c r="AQ513" i="4"/>
  <c r="AW513" i="4" s="1"/>
  <c r="AG777" i="4"/>
  <c r="AM777" i="4" s="1"/>
  <c r="AS777" i="4" s="1"/>
  <c r="AB777" i="4"/>
  <c r="G581" i="4"/>
  <c r="D581" i="4"/>
  <c r="H581" i="4" s="1"/>
  <c r="G694" i="4"/>
  <c r="D694" i="4"/>
  <c r="H694" i="4" s="1"/>
  <c r="E694" i="4"/>
  <c r="I694" i="4" s="1"/>
  <c r="F694" i="4"/>
  <c r="J694" i="4" s="1"/>
  <c r="AO777" i="4"/>
  <c r="AU777" i="4" s="1"/>
  <c r="AB335" i="4"/>
  <c r="AK335" i="4"/>
  <c r="AC335" i="4"/>
  <c r="AI335" i="4"/>
  <c r="Z335" i="4"/>
  <c r="AL253" i="4"/>
  <c r="AR253" i="4" s="1"/>
  <c r="F253" i="4" s="1"/>
  <c r="J253" i="4" s="1"/>
  <c r="AP262" i="4"/>
  <c r="AV262" i="4" s="1"/>
  <c r="AP649" i="4"/>
  <c r="AV649" i="4" s="1"/>
  <c r="AF490" i="4"/>
  <c r="AL490" i="4" s="1"/>
  <c r="AR490" i="4" s="1"/>
  <c r="AN813" i="4"/>
  <c r="AT813" i="4" s="1"/>
  <c r="AJ701" i="4"/>
  <c r="AF701" i="4"/>
  <c r="AA701" i="4"/>
  <c r="Z701" i="4"/>
  <c r="AH701" i="4"/>
  <c r="AC701" i="4"/>
  <c r="AB701" i="4"/>
  <c r="AG701" i="4"/>
  <c r="AD701" i="4"/>
  <c r="AP701" i="4" s="1"/>
  <c r="AV701" i="4" s="1"/>
  <c r="AE701" i="4"/>
  <c r="AK701" i="4"/>
  <c r="Z302" i="4"/>
  <c r="AP501" i="4"/>
  <c r="AV501" i="4" s="1"/>
  <c r="AQ483" i="4"/>
  <c r="AW483" i="4" s="1"/>
  <c r="AC794" i="4"/>
  <c r="AD431" i="4"/>
  <c r="AP431" i="4" s="1"/>
  <c r="AV431" i="4" s="1"/>
  <c r="AH431" i="4"/>
  <c r="AE431" i="4"/>
  <c r="AP814" i="4"/>
  <c r="AV814" i="4" s="1"/>
  <c r="AN804" i="4"/>
  <c r="AT804" i="4" s="1"/>
  <c r="AG490" i="4"/>
  <c r="AM490" i="4" s="1"/>
  <c r="AS490" i="4" s="1"/>
  <c r="AN620" i="4"/>
  <c r="AT620" i="4" s="1"/>
  <c r="Y676" i="4"/>
  <c r="AH676" i="4" s="1"/>
  <c r="Y801" i="4"/>
  <c r="AF801" i="4" s="1"/>
  <c r="Y629" i="4"/>
  <c r="AG629" i="4" s="1"/>
  <c r="AM191" i="4"/>
  <c r="AS191" i="4" s="1"/>
  <c r="AO483" i="4"/>
  <c r="AU483" i="4" s="1"/>
  <c r="AB791" i="4"/>
  <c r="AM830" i="4"/>
  <c r="AS830" i="4" s="1"/>
  <c r="AA775" i="4"/>
  <c r="AB431" i="4"/>
  <c r="AA431" i="4"/>
  <c r="AN836" i="4"/>
  <c r="AT836" i="4" s="1"/>
  <c r="AA731" i="4"/>
  <c r="AM731" i="4" s="1"/>
  <c r="AS731" i="4" s="1"/>
  <c r="AB717" i="4"/>
  <c r="AP782" i="4"/>
  <c r="AV782" i="4" s="1"/>
  <c r="AA335" i="4"/>
  <c r="X792" i="4"/>
  <c r="Y792" i="4" s="1"/>
  <c r="Y539" i="4"/>
  <c r="AA539" i="4" s="1"/>
  <c r="AG841" i="4"/>
  <c r="AP517" i="4"/>
  <c r="AV517" i="4" s="1"/>
  <c r="AL828" i="4"/>
  <c r="AR828" i="4" s="1"/>
  <c r="AQ525" i="4"/>
  <c r="AW525" i="4" s="1"/>
  <c r="AB616" i="4"/>
  <c r="AO576" i="4"/>
  <c r="AU576" i="4" s="1"/>
  <c r="AJ490" i="4"/>
  <c r="AP490" i="4" s="1"/>
  <c r="AV490" i="4" s="1"/>
  <c r="AB800" i="4"/>
  <c r="AK590" i="4"/>
  <c r="AF590" i="4"/>
  <c r="AI590" i="4"/>
  <c r="AB588" i="4"/>
  <c r="AI588" i="4"/>
  <c r="AJ588" i="4"/>
  <c r="AG588" i="4"/>
  <c r="AH104" i="4"/>
  <c r="AJ104" i="4"/>
  <c r="AG104" i="4"/>
  <c r="AK104" i="4"/>
  <c r="AQ408" i="4"/>
  <c r="AW408" i="4" s="1"/>
  <c r="AO408" i="4"/>
  <c r="AU408" i="4" s="1"/>
  <c r="AM436" i="4"/>
  <c r="AS436" i="4" s="1"/>
  <c r="AP460" i="4"/>
  <c r="AV460" i="4" s="1"/>
  <c r="AN460" i="4"/>
  <c r="AT460" i="4" s="1"/>
  <c r="AL460" i="4"/>
  <c r="AR460" i="4" s="1"/>
  <c r="AM468" i="4"/>
  <c r="AS468" i="4" s="1"/>
  <c r="AL381" i="4"/>
  <c r="AR381" i="4" s="1"/>
  <c r="AP410" i="4"/>
  <c r="AV410" i="4" s="1"/>
  <c r="AN410" i="4"/>
  <c r="AT410" i="4" s="1"/>
  <c r="AO430" i="4"/>
  <c r="AU430" i="4" s="1"/>
  <c r="AM430" i="4"/>
  <c r="AS430" i="4" s="1"/>
  <c r="AD480" i="4"/>
  <c r="Z480" i="4"/>
  <c r="AA506" i="4"/>
  <c r="AD506" i="4"/>
  <c r="AD472" i="4"/>
  <c r="AB472" i="4"/>
  <c r="AB492" i="4"/>
  <c r="AD464" i="4"/>
  <c r="Z464" i="4"/>
  <c r="AD550" i="4"/>
  <c r="AB550" i="4"/>
  <c r="AG230" i="4"/>
  <c r="Z230" i="4"/>
  <c r="D252" i="4"/>
  <c r="H252" i="4" s="1"/>
  <c r="AF330" i="4"/>
  <c r="AH330" i="4"/>
  <c r="AI330" i="4"/>
  <c r="AA330" i="4"/>
  <c r="AB330" i="4"/>
  <c r="AE330" i="4"/>
  <c r="AF222" i="4"/>
  <c r="AA222" i="4"/>
  <c r="AD222" i="4"/>
  <c r="AH321" i="4"/>
  <c r="AK321" i="4"/>
  <c r="AC321" i="4"/>
  <c r="AF323" i="4"/>
  <c r="AJ323" i="4"/>
  <c r="Z329" i="4"/>
  <c r="AH323" i="4"/>
  <c r="AM376" i="4"/>
  <c r="AS376" i="4" s="1"/>
  <c r="G378" i="4"/>
  <c r="Y299" i="4"/>
  <c r="AL187" i="4"/>
  <c r="AR187" i="4" s="1"/>
  <c r="Y291" i="4"/>
  <c r="AJ291" i="4" s="1"/>
  <c r="AB268" i="4"/>
  <c r="AO262" i="4"/>
  <c r="AU262" i="4" s="1"/>
  <c r="AM309" i="4"/>
  <c r="AS309" i="4" s="1"/>
  <c r="AO309" i="4"/>
  <c r="AU309" i="4" s="1"/>
  <c r="AA415" i="4"/>
  <c r="AM385" i="4"/>
  <c r="AS385" i="4" s="1"/>
  <c r="AL386" i="4"/>
  <c r="AR386" i="4" s="1"/>
  <c r="AQ386" i="4"/>
  <c r="AW386" i="4" s="1"/>
  <c r="AH403" i="4"/>
  <c r="AD403" i="4"/>
  <c r="AE403" i="4"/>
  <c r="AL447" i="4"/>
  <c r="AR447" i="4" s="1"/>
  <c r="F422" i="4"/>
  <c r="J422" i="4" s="1"/>
  <c r="G475" i="4"/>
  <c r="AL251" i="4"/>
  <c r="AR251" i="4" s="1"/>
  <c r="AG590" i="4"/>
  <c r="AL639" i="4"/>
  <c r="AR639" i="4" s="1"/>
  <c r="AI716" i="4"/>
  <c r="AD716" i="4"/>
  <c r="AA716" i="4"/>
  <c r="AP583" i="4"/>
  <c r="AV583" i="4" s="1"/>
  <c r="AN833" i="4"/>
  <c r="AT833" i="4" s="1"/>
  <c r="AP793" i="4"/>
  <c r="AV793" i="4" s="1"/>
  <c r="AL793" i="4"/>
  <c r="AR793" i="4" s="1"/>
  <c r="AQ570" i="4"/>
  <c r="AW570" i="4" s="1"/>
  <c r="AQ604" i="4"/>
  <c r="AW604" i="4" s="1"/>
  <c r="AM604" i="4"/>
  <c r="AS604" i="4" s="1"/>
  <c r="AP604" i="4"/>
  <c r="AV604" i="4" s="1"/>
  <c r="AK740" i="4"/>
  <c r="AB751" i="4"/>
  <c r="AM180" i="4"/>
  <c r="AS180" i="4" s="1"/>
  <c r="AF720" i="4"/>
  <c r="AH720" i="4"/>
  <c r="AI720" i="4"/>
  <c r="AG720" i="4"/>
  <c r="AA807" i="4"/>
  <c r="AD807" i="4"/>
  <c r="AD775" i="4"/>
  <c r="AC699" i="4"/>
  <c r="AB783" i="4"/>
  <c r="AK967" i="4"/>
  <c r="W866" i="4"/>
  <c r="AI540" i="4"/>
  <c r="AO540" i="4" s="1"/>
  <c r="AU540" i="4" s="1"/>
  <c r="AF540" i="4"/>
  <c r="AL540" i="4" s="1"/>
  <c r="AR540" i="4" s="1"/>
  <c r="AK466" i="4"/>
  <c r="AQ466" i="4" s="1"/>
  <c r="AW466" i="4" s="1"/>
  <c r="AG466" i="4"/>
  <c r="AM466" i="4" s="1"/>
  <c r="AS466" i="4" s="1"/>
  <c r="AI466" i="4"/>
  <c r="AO466" i="4" s="1"/>
  <c r="AU466" i="4" s="1"/>
  <c r="AM620" i="4"/>
  <c r="AS620" i="4" s="1"/>
  <c r="AP620" i="4"/>
  <c r="AV620" i="4" s="1"/>
  <c r="AQ620" i="4"/>
  <c r="AW620" i="4" s="1"/>
  <c r="AO620" i="4"/>
  <c r="AU620" i="4" s="1"/>
  <c r="AE800" i="4"/>
  <c r="AH800" i="4"/>
  <c r="AN800" i="4" s="1"/>
  <c r="AT800" i="4" s="1"/>
  <c r="AD800" i="4"/>
  <c r="AK800" i="4"/>
  <c r="AG800" i="4"/>
  <c r="Z800" i="4"/>
  <c r="AC800" i="4"/>
  <c r="AJ800" i="4"/>
  <c r="AA800" i="4"/>
  <c r="AM800" i="4" s="1"/>
  <c r="AS800" i="4" s="1"/>
  <c r="AF800" i="4"/>
  <c r="AL800" i="4" s="1"/>
  <c r="AR800" i="4" s="1"/>
  <c r="Y678" i="4"/>
  <c r="AF678" i="4" s="1"/>
  <c r="X867" i="4"/>
  <c r="Y867" i="4" s="1"/>
  <c r="X286" i="4"/>
  <c r="Y286" i="4" s="1"/>
  <c r="Y317" i="4"/>
  <c r="AC317" i="4" s="1"/>
  <c r="X780" i="4"/>
  <c r="Y780" i="4" s="1"/>
  <c r="AC780" i="4" s="1"/>
  <c r="X574" i="4"/>
  <c r="Y574" i="4"/>
  <c r="X686" i="4"/>
  <c r="Y686" i="4" s="1"/>
  <c r="X870" i="4"/>
  <c r="AK871" i="4"/>
  <c r="AM564" i="4"/>
  <c r="AS564" i="4" s="1"/>
  <c r="AF990" i="4"/>
  <c r="AK847" i="4"/>
  <c r="AQ726" i="4"/>
  <c r="AW726" i="4" s="1"/>
  <c r="AE335" i="4"/>
  <c r="AQ335" i="4" s="1"/>
  <c r="AW335" i="4" s="1"/>
  <c r="W901" i="4"/>
  <c r="W864" i="4"/>
  <c r="AJ466" i="4"/>
  <c r="AP466" i="4" s="1"/>
  <c r="AV466" i="4" s="1"/>
  <c r="F620" i="4"/>
  <c r="J620" i="4" s="1"/>
  <c r="D620" i="4"/>
  <c r="H620" i="4" s="1"/>
  <c r="E620" i="4"/>
  <c r="I620" i="4" s="1"/>
  <c r="G620" i="4"/>
  <c r="E813" i="4"/>
  <c r="I813" i="4" s="1"/>
  <c r="G813" i="4"/>
  <c r="F813" i="4"/>
  <c r="J813" i="4" s="1"/>
  <c r="D813" i="4"/>
  <c r="H813" i="4" s="1"/>
  <c r="AB846" i="4"/>
  <c r="AC846" i="4"/>
  <c r="AJ846" i="4"/>
  <c r="AA846" i="4"/>
  <c r="Z846" i="4"/>
  <c r="AI846" i="4"/>
  <c r="AD846" i="4"/>
  <c r="AP846" i="4" s="1"/>
  <c r="AV846" i="4" s="1"/>
  <c r="AG846" i="4"/>
  <c r="AE846" i="4"/>
  <c r="AF846" i="4"/>
  <c r="AK846" i="4"/>
  <c r="AH846" i="4"/>
  <c r="Y672" i="4"/>
  <c r="AB672" i="4" s="1"/>
  <c r="Z343" i="4"/>
  <c r="AL343" i="4" s="1"/>
  <c r="AR343" i="4" s="1"/>
  <c r="AK343" i="4"/>
  <c r="AQ343" i="4" s="1"/>
  <c r="AW343" i="4" s="1"/>
  <c r="AG343" i="4"/>
  <c r="AM343" i="4" s="1"/>
  <c r="AS343" i="4" s="1"/>
  <c r="X977" i="4"/>
  <c r="Y977" i="4"/>
  <c r="AM596" i="4"/>
  <c r="AS596" i="4" s="1"/>
  <c r="AQ596" i="4"/>
  <c r="AW596" i="4" s="1"/>
  <c r="AO596" i="4"/>
  <c r="AU596" i="4" s="1"/>
  <c r="AI800" i="4"/>
  <c r="AG678" i="4"/>
  <c r="AA767" i="4"/>
  <c r="AK767" i="4"/>
  <c r="AH767" i="4"/>
  <c r="AG767" i="4"/>
  <c r="AB767" i="4"/>
  <c r="AF767" i="4"/>
  <c r="AL767" i="4" s="1"/>
  <c r="AR767" i="4" s="1"/>
  <c r="AI767" i="4"/>
  <c r="AJ767" i="4"/>
  <c r="AC767" i="4"/>
  <c r="AD767" i="4"/>
  <c r="AE767" i="4"/>
  <c r="X566" i="4"/>
  <c r="X824" i="4"/>
  <c r="AI343" i="4"/>
  <c r="AO343" i="4" s="1"/>
  <c r="AU343" i="4" s="1"/>
  <c r="AH317" i="4"/>
  <c r="AJ114" i="4"/>
  <c r="AF114" i="4"/>
  <c r="AK114" i="4"/>
  <c r="AH114" i="4"/>
  <c r="AJ182" i="4"/>
  <c r="AI182" i="4"/>
  <c r="AG182" i="4"/>
  <c r="AF182" i="4"/>
  <c r="AH747" i="4"/>
  <c r="AJ747" i="4"/>
  <c r="AG747" i="4"/>
  <c r="AI747" i="4"/>
  <c r="AK21" i="4"/>
  <c r="AJ21" i="4"/>
  <c r="AH21" i="4"/>
  <c r="AI21" i="4"/>
  <c r="AG35" i="4"/>
  <c r="AK35" i="4"/>
  <c r="AF35" i="4"/>
  <c r="AJ35" i="4"/>
  <c r="AE178" i="4"/>
  <c r="AJ178" i="4"/>
  <c r="AK178" i="4"/>
  <c r="AQ178" i="4" s="1"/>
  <c r="AW178" i="4" s="1"/>
  <c r="AD178" i="4"/>
  <c r="AA178" i="4"/>
  <c r="AG178" i="4"/>
  <c r="Z178" i="4"/>
  <c r="AF178" i="4"/>
  <c r="AC178" i="4"/>
  <c r="AB178" i="4"/>
  <c r="AI178" i="4"/>
  <c r="AH178" i="4"/>
  <c r="AF122" i="4"/>
  <c r="AJ122" i="4"/>
  <c r="AK122" i="4"/>
  <c r="AH122" i="4"/>
  <c r="AI55" i="4"/>
  <c r="AG55" i="4"/>
  <c r="AF55" i="4"/>
  <c r="AH55" i="4"/>
  <c r="AC826" i="4"/>
  <c r="AJ826" i="4"/>
  <c r="AI826" i="4"/>
  <c r="AK826" i="4"/>
  <c r="AA762" i="4"/>
  <c r="AJ762" i="4"/>
  <c r="AI762" i="4"/>
  <c r="AK762" i="4"/>
  <c r="AI705" i="4"/>
  <c r="AJ705" i="4"/>
  <c r="AK705" i="4"/>
  <c r="AF705" i="4"/>
  <c r="AI185" i="4"/>
  <c r="AF185" i="4"/>
  <c r="AG185" i="4"/>
  <c r="AJ185" i="4"/>
  <c r="AK13" i="4"/>
  <c r="AH13" i="4"/>
  <c r="AG13" i="4"/>
  <c r="AJ13" i="4"/>
  <c r="AG560" i="4"/>
  <c r="AK560" i="4"/>
  <c r="AI560" i="4"/>
  <c r="AA560" i="4"/>
  <c r="AE560" i="4"/>
  <c r="AC560" i="4"/>
  <c r="AF560" i="4"/>
  <c r="AJ560" i="4"/>
  <c r="AH560" i="4"/>
  <c r="Z560" i="4"/>
  <c r="AD560" i="4"/>
  <c r="AB560" i="4"/>
  <c r="Y438" i="4"/>
  <c r="AQ262" i="4"/>
  <c r="AW262" i="4" s="1"/>
  <c r="Y496" i="4"/>
  <c r="Y459" i="4"/>
  <c r="AQ627" i="4"/>
  <c r="AW627" i="4" s="1"/>
  <c r="AP570" i="4"/>
  <c r="AV570" i="4" s="1"/>
  <c r="AP51" i="4"/>
  <c r="AV51" i="4" s="1"/>
  <c r="AL604" i="4"/>
  <c r="AR604" i="4" s="1"/>
  <c r="AO604" i="4"/>
  <c r="AU604" i="4" s="1"/>
  <c r="AN604" i="4"/>
  <c r="AT604" i="4" s="1"/>
  <c r="AM517" i="4"/>
  <c r="AS517" i="4" s="1"/>
  <c r="AQ517" i="4"/>
  <c r="AW517" i="4" s="1"/>
  <c r="AA791" i="4"/>
  <c r="AD791" i="4"/>
  <c r="AQ495" i="4"/>
  <c r="AW495" i="4" s="1"/>
  <c r="AP828" i="4"/>
  <c r="AV828" i="4" s="1"/>
  <c r="AN148" i="4"/>
  <c r="AT148" i="4" s="1"/>
  <c r="AO958" i="4"/>
  <c r="AN958" i="4"/>
  <c r="AQ917" i="4"/>
  <c r="AL917" i="4"/>
  <c r="AL113" i="4"/>
  <c r="AR113" i="4" s="1"/>
  <c r="AQ59" i="4"/>
  <c r="AW59" i="4" s="1"/>
  <c r="AP118" i="4"/>
  <c r="AV118" i="4" s="1"/>
  <c r="AN525" i="4"/>
  <c r="AT525" i="4" s="1"/>
  <c r="AN15" i="4"/>
  <c r="AT15" i="4" s="1"/>
  <c r="AP11" i="4"/>
  <c r="AV11" i="4" s="1"/>
  <c r="AM11" i="4"/>
  <c r="AS11" i="4" s="1"/>
  <c r="AL973" i="4"/>
  <c r="AN973" i="4"/>
  <c r="AM131" i="4"/>
  <c r="AS131" i="4" s="1"/>
  <c r="AM572" i="4"/>
  <c r="AS572" i="4" s="1"/>
  <c r="AN830" i="4"/>
  <c r="AT830" i="4" s="1"/>
  <c r="AN848" i="4"/>
  <c r="AT848" i="4" s="1"/>
  <c r="AM848" i="4"/>
  <c r="AS848" i="4" s="1"/>
  <c r="AM904" i="4"/>
  <c r="AL107" i="4"/>
  <c r="AR107" i="4" s="1"/>
  <c r="AL97" i="4"/>
  <c r="AR97" i="4" s="1"/>
  <c r="AQ770" i="4"/>
  <c r="AW770" i="4" s="1"/>
  <c r="AO44" i="4"/>
  <c r="AU44" i="4" s="1"/>
  <c r="AE756" i="4"/>
  <c r="AC79" i="4"/>
  <c r="AB79" i="4"/>
  <c r="AC752" i="4"/>
  <c r="Z752" i="4"/>
  <c r="AK779" i="4"/>
  <c r="AC779" i="4"/>
  <c r="AE779" i="4"/>
  <c r="AG635" i="4"/>
  <c r="AB635" i="4"/>
  <c r="Z774" i="4"/>
  <c r="AB786" i="4"/>
  <c r="AH515" i="4"/>
  <c r="Z168" i="4"/>
  <c r="AD168" i="4"/>
  <c r="Z71" i="4"/>
  <c r="AH594" i="4"/>
  <c r="AK118" i="4"/>
  <c r="AD611" i="4"/>
  <c r="AO94" i="4"/>
  <c r="AU94" i="4" s="1"/>
  <c r="AH17" i="4"/>
  <c r="AK131" i="4"/>
  <c r="AJ784" i="4"/>
  <c r="AH61" i="4"/>
  <c r="AJ107" i="4"/>
  <c r="AO725" i="4"/>
  <c r="AU725" i="4" s="1"/>
  <c r="AN677" i="4"/>
  <c r="AT677" i="4" s="1"/>
  <c r="AN495" i="4"/>
  <c r="AT495" i="4" s="1"/>
  <c r="AE50" i="4"/>
  <c r="AQ836" i="4"/>
  <c r="AW836" i="4" s="1"/>
  <c r="AA783" i="4"/>
  <c r="AD783" i="4"/>
  <c r="AA743" i="4"/>
  <c r="AC743" i="4"/>
  <c r="AE743" i="4"/>
  <c r="AA515" i="4"/>
  <c r="AB515" i="4"/>
  <c r="AD594" i="4"/>
  <c r="AP594" i="4" s="1"/>
  <c r="AV594" i="4" s="1"/>
  <c r="AE594" i="4"/>
  <c r="AQ710" i="4"/>
  <c r="AW710" i="4" s="1"/>
  <c r="AL726" i="4"/>
  <c r="AR726" i="4" s="1"/>
  <c r="AB118" i="4"/>
  <c r="AB17" i="4"/>
  <c r="AE17" i="4"/>
  <c r="AE131" i="4"/>
  <c r="AD784" i="4"/>
  <c r="AA61" i="4"/>
  <c r="AE61" i="4"/>
  <c r="AQ80" i="4"/>
  <c r="AW80" i="4" s="1"/>
  <c r="AM951" i="4"/>
  <c r="AN951" i="4"/>
  <c r="AE107" i="4"/>
  <c r="AB107" i="4"/>
  <c r="AQ48" i="4"/>
  <c r="AW48" i="4" s="1"/>
  <c r="AL48" i="4"/>
  <c r="AR48" i="4" s="1"/>
  <c r="AB97" i="4"/>
  <c r="F695" i="4"/>
  <c r="J695" i="4" s="1"/>
  <c r="G695" i="4"/>
  <c r="D695" i="4"/>
  <c r="H695" i="4" s="1"/>
  <c r="E695" i="4"/>
  <c r="I695" i="4" s="1"/>
  <c r="AM695" i="4"/>
  <c r="AS695" i="4" s="1"/>
  <c r="Y749" i="4"/>
  <c r="AJ749" i="4" s="1"/>
  <c r="AK749" i="4"/>
  <c r="AF749" i="4"/>
  <c r="AG749" i="4"/>
  <c r="AD749" i="4"/>
  <c r="AC749" i="4"/>
  <c r="AE749" i="4"/>
  <c r="AA749" i="4"/>
  <c r="AM749" i="4" s="1"/>
  <c r="AS749" i="4" s="1"/>
  <c r="AI749" i="4"/>
  <c r="AH749" i="4"/>
  <c r="AB749" i="4"/>
  <c r="X851" i="4"/>
  <c r="Y851" i="4" s="1"/>
  <c r="AC616" i="4"/>
  <c r="Z616" i="4"/>
  <c r="AI616" i="4"/>
  <c r="AG616" i="4"/>
  <c r="AD616" i="4"/>
  <c r="AH616" i="4"/>
  <c r="AJ616" i="4"/>
  <c r="AA616" i="4"/>
  <c r="AM616" i="4" s="1"/>
  <c r="AS616" i="4" s="1"/>
  <c r="AE616" i="4"/>
  <c r="AF616" i="4"/>
  <c r="AK616" i="4"/>
  <c r="AI947" i="4"/>
  <c r="AJ947" i="4"/>
  <c r="AK947" i="4"/>
  <c r="AG947" i="4"/>
  <c r="AF947" i="4"/>
  <c r="AH947" i="4"/>
  <c r="AA947" i="4"/>
  <c r="AM947" i="4" s="1"/>
  <c r="AD947" i="4"/>
  <c r="AP947" i="4" s="1"/>
  <c r="AT947" i="4"/>
  <c r="AB947" i="4"/>
  <c r="AN947" i="4" s="1"/>
  <c r="AS947" i="4"/>
  <c r="Z947" i="4"/>
  <c r="AL947" i="4" s="1"/>
  <c r="AV947" i="4"/>
  <c r="AU947" i="4"/>
  <c r="AE947" i="4"/>
  <c r="AQ947" i="4" s="1"/>
  <c r="AC947" i="4"/>
  <c r="AO947" i="4" s="1"/>
  <c r="AW947" i="4"/>
  <c r="Y883" i="4"/>
  <c r="X883" i="4"/>
  <c r="AE840" i="4"/>
  <c r="Z840" i="4"/>
  <c r="AC840" i="4"/>
  <c r="AD840" i="4"/>
  <c r="AA840" i="4"/>
  <c r="AI902" i="4"/>
  <c r="AG902" i="4"/>
  <c r="AF902" i="4"/>
  <c r="AK902" i="4"/>
  <c r="AH902" i="4"/>
  <c r="AJ902" i="4"/>
  <c r="AB902" i="4"/>
  <c r="AC902" i="4"/>
  <c r="AO902" i="4" s="1"/>
  <c r="AT902" i="4"/>
  <c r="Z902" i="4"/>
  <c r="AV902" i="4"/>
  <c r="AA902" i="4"/>
  <c r="AM902" i="4" s="1"/>
  <c r="AU902" i="4"/>
  <c r="AD902" i="4"/>
  <c r="AP902" i="4" s="1"/>
  <c r="AE902" i="4"/>
  <c r="AQ902" i="4" s="1"/>
  <c r="AS902" i="4"/>
  <c r="AW902" i="4"/>
  <c r="AO804" i="4"/>
  <c r="AU804" i="4" s="1"/>
  <c r="AL804" i="4"/>
  <c r="AR804" i="4" s="1"/>
  <c r="W920" i="4"/>
  <c r="X68" i="4"/>
  <c r="AA683" i="4"/>
  <c r="Z683" i="4"/>
  <c r="AF683" i="4"/>
  <c r="AG683" i="4"/>
  <c r="AH683" i="4"/>
  <c r="AC683" i="4"/>
  <c r="AE683" i="4"/>
  <c r="AJ683" i="4"/>
  <c r="AK683" i="4"/>
  <c r="AI683" i="4"/>
  <c r="AB683" i="4"/>
  <c r="X796" i="4"/>
  <c r="Y796" i="4" s="1"/>
  <c r="X673" i="4"/>
  <c r="Y673" i="4" s="1"/>
  <c r="AE30" i="4"/>
  <c r="AD30" i="4"/>
  <c r="AG30" i="4"/>
  <c r="AA30" i="4"/>
  <c r="AB30" i="4"/>
  <c r="AF30" i="4"/>
  <c r="Z30" i="4"/>
  <c r="AC30" i="4"/>
  <c r="AI30" i="4"/>
  <c r="AJ30" i="4"/>
  <c r="AK30" i="4"/>
  <c r="AH30" i="4"/>
  <c r="AI76" i="4"/>
  <c r="AC76" i="4"/>
  <c r="AE76" i="4"/>
  <c r="AF76" i="4"/>
  <c r="AB76" i="4"/>
  <c r="AK76" i="4"/>
  <c r="AG76" i="4"/>
  <c r="AH76" i="4"/>
  <c r="AA76" i="4"/>
  <c r="AM76" i="4" s="1"/>
  <c r="AS76" i="4" s="1"/>
  <c r="AJ76" i="4"/>
  <c r="Z76" i="4"/>
  <c r="AD76" i="4"/>
  <c r="AP76" i="4" s="1"/>
  <c r="AV76" i="4" s="1"/>
  <c r="AK924" i="4"/>
  <c r="AF924" i="4"/>
  <c r="AI924" i="4"/>
  <c r="AG924" i="4"/>
  <c r="AH924" i="4"/>
  <c r="AJ924" i="4"/>
  <c r="AT924" i="4"/>
  <c r="AC924" i="4"/>
  <c r="AO924" i="4" s="1"/>
  <c r="AA924" i="4"/>
  <c r="AD924" i="4"/>
  <c r="AP924" i="4" s="1"/>
  <c r="Z924" i="4"/>
  <c r="AL924" i="4" s="1"/>
  <c r="AS924" i="4"/>
  <c r="AB924" i="4"/>
  <c r="AN924" i="4" s="1"/>
  <c r="AW924" i="4"/>
  <c r="AE924" i="4"/>
  <c r="AQ924" i="4" s="1"/>
  <c r="AV924" i="4"/>
  <c r="AU924" i="4"/>
  <c r="AD839" i="4"/>
  <c r="AB839" i="4"/>
  <c r="AA839" i="4"/>
  <c r="AK839" i="4"/>
  <c r="AH839" i="4"/>
  <c r="AG839" i="4"/>
  <c r="AE839" i="4"/>
  <c r="AC839" i="4"/>
  <c r="AF839" i="4"/>
  <c r="AI839" i="4"/>
  <c r="AJ839" i="4"/>
  <c r="Z975" i="4"/>
  <c r="AE975" i="4"/>
  <c r="AG975" i="4"/>
  <c r="AB975" i="4"/>
  <c r="AF975" i="4"/>
  <c r="AW975" i="4"/>
  <c r="AI975" i="4"/>
  <c r="AS975" i="4"/>
  <c r="AV975" i="4"/>
  <c r="AD975" i="4"/>
  <c r="AH975" i="4"/>
  <c r="AJ975" i="4"/>
  <c r="AC975" i="4"/>
  <c r="AT975" i="4"/>
  <c r="AA975" i="4"/>
  <c r="AM975" i="4" s="1"/>
  <c r="AK975" i="4"/>
  <c r="AU975" i="4"/>
  <c r="X712" i="4"/>
  <c r="Y712" i="4" s="1"/>
  <c r="Y619" i="4"/>
  <c r="AF619" i="4" s="1"/>
  <c r="AF772" i="4"/>
  <c r="AC772" i="4"/>
  <c r="AJ772" i="4"/>
  <c r="Z772" i="4"/>
  <c r="AG840" i="4"/>
  <c r="AJ840" i="4"/>
  <c r="AK840" i="4"/>
  <c r="AA932" i="4"/>
  <c r="AD932" i="4"/>
  <c r="AW932" i="4"/>
  <c r="AU932" i="4"/>
  <c r="AF932" i="4"/>
  <c r="AB932" i="4"/>
  <c r="AH932" i="4"/>
  <c r="AG932" i="4"/>
  <c r="AI932" i="4"/>
  <c r="AE932" i="4"/>
  <c r="AS932" i="4"/>
  <c r="AV932" i="4"/>
  <c r="AK932" i="4"/>
  <c r="AC932" i="4"/>
  <c r="AT932" i="4"/>
  <c r="Z932" i="4"/>
  <c r="AJ932" i="4"/>
  <c r="X866" i="4"/>
  <c r="AN644" i="4"/>
  <c r="AT644" i="4" s="1"/>
  <c r="AM644" i="4"/>
  <c r="AS644" i="4" s="1"/>
  <c r="AB915" i="4"/>
  <c r="AJ915" i="4"/>
  <c r="AG915" i="4"/>
  <c r="AS915" i="4"/>
  <c r="AT915" i="4"/>
  <c r="AA915" i="4"/>
  <c r="AM915" i="4" s="1"/>
  <c r="AK915" i="4"/>
  <c r="AI915" i="4"/>
  <c r="AE915" i="4"/>
  <c r="AQ915" i="4" s="1"/>
  <c r="AC915" i="4"/>
  <c r="AO915" i="4" s="1"/>
  <c r="AH915" i="4"/>
  <c r="AW915" i="4"/>
  <c r="AV915" i="4"/>
  <c r="Z915" i="4"/>
  <c r="AF915" i="4"/>
  <c r="AD915" i="4"/>
  <c r="AU915" i="4"/>
  <c r="AC890" i="4"/>
  <c r="AT890" i="4"/>
  <c r="AG890" i="4"/>
  <c r="AK890" i="4"/>
  <c r="AB890" i="4"/>
  <c r="AU890" i="4"/>
  <c r="AA890" i="4"/>
  <c r="AM890" i="4" s="1"/>
  <c r="AD890" i="4"/>
  <c r="AJ890" i="4"/>
  <c r="AV890" i="4"/>
  <c r="AW890" i="4"/>
  <c r="AI890" i="4"/>
  <c r="AE890" i="4"/>
  <c r="AQ890" i="4" s="1"/>
  <c r="Z890" i="4"/>
  <c r="AS890" i="4"/>
  <c r="AF890" i="4"/>
  <c r="AH890" i="4"/>
  <c r="X688" i="4"/>
  <c r="Y688" i="4" s="1"/>
  <c r="X817" i="4"/>
  <c r="Y817" i="4" s="1"/>
  <c r="Y809" i="4"/>
  <c r="AF809" i="4" s="1"/>
  <c r="AH587" i="4"/>
  <c r="AI587" i="4"/>
  <c r="AD587" i="4"/>
  <c r="AB587" i="4"/>
  <c r="AA587" i="4"/>
  <c r="AK587" i="4"/>
  <c r="Z587" i="4"/>
  <c r="AG587" i="4"/>
  <c r="AQ728" i="4"/>
  <c r="AW728" i="4" s="1"/>
  <c r="AP485" i="4"/>
  <c r="AV485" i="4" s="1"/>
  <c r="AO469" i="4"/>
  <c r="AU469" i="4" s="1"/>
  <c r="AC587" i="4"/>
  <c r="AO587" i="4" s="1"/>
  <c r="AU587" i="4" s="1"/>
  <c r="AP540" i="4"/>
  <c r="AV540" i="4" s="1"/>
  <c r="AN490" i="4"/>
  <c r="AT490" i="4" s="1"/>
  <c r="AL466" i="4"/>
  <c r="AR466" i="4" s="1"/>
  <c r="AA269" i="4"/>
  <c r="AB302" i="4"/>
  <c r="AQ276" i="4"/>
  <c r="AW276" i="4" s="1"/>
  <c r="AP191" i="4"/>
  <c r="AV191" i="4" s="1"/>
  <c r="AE471" i="4"/>
  <c r="AB471" i="4"/>
  <c r="AE394" i="4"/>
  <c r="AL587" i="4"/>
  <c r="AR587" i="4" s="1"/>
  <c r="AM702" i="4"/>
  <c r="AS702" i="4" s="1"/>
  <c r="AM583" i="4"/>
  <c r="AS583" i="4" s="1"/>
  <c r="AM626" i="4"/>
  <c r="AS626" i="4" s="1"/>
  <c r="AM638" i="4"/>
  <c r="AS638" i="4" s="1"/>
  <c r="AP638" i="4"/>
  <c r="AV638" i="4" s="1"/>
  <c r="AQ722" i="4"/>
  <c r="AW722" i="4" s="1"/>
  <c r="AM832" i="4"/>
  <c r="AS832" i="4" s="1"/>
  <c r="AL919" i="4"/>
  <c r="AK855" i="4"/>
  <c r="AQ51" i="4"/>
  <c r="AW51" i="4" s="1"/>
  <c r="AL649" i="4"/>
  <c r="AR649" i="4" s="1"/>
  <c r="AA751" i="4"/>
  <c r="AD751" i="4"/>
  <c r="AP148" i="4"/>
  <c r="AV148" i="4" s="1"/>
  <c r="AN850" i="4"/>
  <c r="AT850" i="4" s="1"/>
  <c r="AP850" i="4"/>
  <c r="AV850" i="4" s="1"/>
  <c r="AP38" i="4"/>
  <c r="AV38" i="4" s="1"/>
  <c r="AP100" i="4"/>
  <c r="AV100" i="4" s="1"/>
  <c r="AM59" i="4"/>
  <c r="AS59" i="4" s="1"/>
  <c r="AM22" i="4"/>
  <c r="AS22" i="4" s="1"/>
  <c r="AP519" i="4"/>
  <c r="AV519" i="4" s="1"/>
  <c r="AM623" i="4"/>
  <c r="AS623" i="4" s="1"/>
  <c r="AP527" i="4"/>
  <c r="AV527" i="4" s="1"/>
  <c r="AN136" i="4"/>
  <c r="AT136" i="4" s="1"/>
  <c r="AB779" i="4"/>
  <c r="AA779" i="4"/>
  <c r="AG779" i="4"/>
  <c r="Z635" i="4"/>
  <c r="AC635" i="4"/>
  <c r="AJ635" i="4"/>
  <c r="AP564" i="4"/>
  <c r="AV564" i="4" s="1"/>
  <c r="AP998" i="4"/>
  <c r="AF974" i="4"/>
  <c r="AC775" i="4"/>
  <c r="AE775" i="4"/>
  <c r="AQ775" i="4" s="1"/>
  <c r="AW775" i="4" s="1"/>
  <c r="AI515" i="4"/>
  <c r="AG594" i="4"/>
  <c r="AH118" i="4"/>
  <c r="AA611" i="4"/>
  <c r="AM602" i="4"/>
  <c r="AS602" i="4" s="1"/>
  <c r="AO602" i="4"/>
  <c r="AU602" i="4" s="1"/>
  <c r="AF17" i="4"/>
  <c r="AL17" i="4" s="1"/>
  <c r="AR17" i="4" s="1"/>
  <c r="AH131" i="4"/>
  <c r="AL664" i="4"/>
  <c r="AR664" i="4" s="1"/>
  <c r="AL656" i="4"/>
  <c r="AR656" i="4" s="1"/>
  <c r="AG107" i="4"/>
  <c r="AI97" i="4"/>
  <c r="AA50" i="4"/>
  <c r="AN24" i="4"/>
  <c r="AT24" i="4" s="1"/>
  <c r="AL431" i="4"/>
  <c r="AR431" i="4" s="1"/>
  <c r="AQ808" i="4"/>
  <c r="AW808" i="4" s="1"/>
  <c r="AO808" i="4"/>
  <c r="AU808" i="4" s="1"/>
  <c r="AL783" i="4"/>
  <c r="AR783" i="4" s="1"/>
  <c r="AP646" i="4"/>
  <c r="AV646" i="4" s="1"/>
  <c r="AQ803" i="4"/>
  <c r="AW803" i="4" s="1"/>
  <c r="AP987" i="4"/>
  <c r="AO721" i="4"/>
  <c r="AU721" i="4" s="1"/>
  <c r="AM721" i="4"/>
  <c r="AS721" i="4" s="1"/>
  <c r="AE515" i="4"/>
  <c r="AA594" i="4"/>
  <c r="AP568" i="4"/>
  <c r="AV568" i="4" s="1"/>
  <c r="AM710" i="4"/>
  <c r="AS710" i="4" s="1"/>
  <c r="Z118" i="4"/>
  <c r="AA118" i="4"/>
  <c r="AQ922" i="4"/>
  <c r="AD17" i="4"/>
  <c r="AA17" i="4"/>
  <c r="AC131" i="4"/>
  <c r="AC784" i="4"/>
  <c r="AD61" i="4"/>
  <c r="AD107" i="4"/>
  <c r="AC107" i="4"/>
  <c r="AD97" i="4"/>
  <c r="AH335" i="4"/>
  <c r="AN335" i="4" s="1"/>
  <c r="AT335" i="4" s="1"/>
  <c r="AQ695" i="4"/>
  <c r="AW695" i="4" s="1"/>
  <c r="X406" i="4"/>
  <c r="Y406" i="4" s="1"/>
  <c r="Y926" i="4"/>
  <c r="X926" i="4"/>
  <c r="X858" i="4"/>
  <c r="Y858" i="4" s="1"/>
  <c r="AN616" i="4"/>
  <c r="AT616" i="4" s="1"/>
  <c r="AK772" i="4"/>
  <c r="AH772" i="4"/>
  <c r="AN772" i="4" s="1"/>
  <c r="AT772" i="4" s="1"/>
  <c r="X868" i="4"/>
  <c r="X921" i="4"/>
  <c r="Y921" i="4"/>
  <c r="Y831" i="4"/>
  <c r="Z831" i="4" s="1"/>
  <c r="AM804" i="4"/>
  <c r="AS804" i="4" s="1"/>
  <c r="AQ804" i="4"/>
  <c r="AW804" i="4" s="1"/>
  <c r="Y887" i="4"/>
  <c r="X887" i="4"/>
  <c r="AE736" i="4"/>
  <c r="AA736" i="4"/>
  <c r="AG736" i="4"/>
  <c r="AK736" i="4"/>
  <c r="AI736" i="4"/>
  <c r="AC736" i="4"/>
  <c r="Z736" i="4"/>
  <c r="AD736" i="4"/>
  <c r="AF736" i="4"/>
  <c r="AH736" i="4"/>
  <c r="AN736" i="4" s="1"/>
  <c r="AT736" i="4" s="1"/>
  <c r="AJ736" i="4"/>
  <c r="Y901" i="4"/>
  <c r="X901" i="4"/>
  <c r="Y900" i="4"/>
  <c r="X900" i="4"/>
  <c r="AH529" i="4"/>
  <c r="AB529" i="4"/>
  <c r="AJ529" i="4"/>
  <c r="AP529" i="4" s="1"/>
  <c r="AV529" i="4" s="1"/>
  <c r="AG529" i="4"/>
  <c r="AK529" i="4"/>
  <c r="AC529" i="4"/>
  <c r="AE529" i="4"/>
  <c r="AF529" i="4"/>
  <c r="Z529" i="4"/>
  <c r="AI529" i="4"/>
  <c r="AA529" i="4"/>
  <c r="AP683" i="4"/>
  <c r="AV683" i="4" s="1"/>
  <c r="X862" i="4"/>
  <c r="Y862" i="4" s="1"/>
  <c r="AE878" i="4"/>
  <c r="AB878" i="4"/>
  <c r="AU878" i="4"/>
  <c r="AG878" i="4"/>
  <c r="AF878" i="4"/>
  <c r="AA878" i="4"/>
  <c r="AS878" i="4"/>
  <c r="AK878" i="4"/>
  <c r="AH878" i="4"/>
  <c r="AD878" i="4"/>
  <c r="AW878" i="4"/>
  <c r="AC878" i="4"/>
  <c r="AV878" i="4"/>
  <c r="AT878" i="4"/>
  <c r="Z878" i="4"/>
  <c r="AL878" i="4" s="1"/>
  <c r="AJ878" i="4"/>
  <c r="AI878" i="4"/>
  <c r="AL839" i="4"/>
  <c r="AR839" i="4" s="1"/>
  <c r="AD894" i="4"/>
  <c r="AW894" i="4"/>
  <c r="AC894" i="4"/>
  <c r="AG894" i="4"/>
  <c r="AF894" i="4"/>
  <c r="AE894" i="4"/>
  <c r="AS894" i="4"/>
  <c r="AK894" i="4"/>
  <c r="AH894" i="4"/>
  <c r="AB894" i="4"/>
  <c r="AN894" i="4" s="1"/>
  <c r="AU894" i="4"/>
  <c r="AA894" i="4"/>
  <c r="AM894" i="4" s="1"/>
  <c r="AV894" i="4"/>
  <c r="AT894" i="4"/>
  <c r="Z894" i="4"/>
  <c r="AL894" i="4" s="1"/>
  <c r="AJ894" i="4"/>
  <c r="AI894" i="4"/>
  <c r="AC898" i="4"/>
  <c r="AU898" i="4"/>
  <c r="AD898" i="4"/>
  <c r="AV898" i="4"/>
  <c r="AT898" i="4"/>
  <c r="AB898" i="4"/>
  <c r="AJ898" i="4"/>
  <c r="AI898" i="4"/>
  <c r="AH898" i="4"/>
  <c r="AE898" i="4"/>
  <c r="AA898" i="4"/>
  <c r="AS898" i="4"/>
  <c r="AF898" i="4"/>
  <c r="Z898" i="4"/>
  <c r="AG898" i="4"/>
  <c r="AW898" i="4"/>
  <c r="AK898" i="4"/>
  <c r="X856" i="4"/>
  <c r="Y856" i="4" s="1"/>
  <c r="Y964" i="4"/>
  <c r="X964" i="4"/>
  <c r="AF633" i="4"/>
  <c r="AC633" i="4"/>
  <c r="AE633" i="4"/>
  <c r="AA633" i="4"/>
  <c r="AI633" i="4"/>
  <c r="AH633" i="4"/>
  <c r="Z633" i="4"/>
  <c r="AD633" i="4"/>
  <c r="AB633" i="4"/>
  <c r="AJ633" i="4"/>
  <c r="AG633" i="4"/>
  <c r="AK633" i="4"/>
  <c r="AE772" i="4"/>
  <c r="AA772" i="4"/>
  <c r="AI772" i="4"/>
  <c r="AG772" i="4"/>
  <c r="AD772" i="4"/>
  <c r="X899" i="4"/>
  <c r="Y899" i="4"/>
  <c r="AN40" i="4"/>
  <c r="AT40" i="4" s="1"/>
  <c r="AF840" i="4"/>
  <c r="AI840" i="4"/>
  <c r="AH840" i="4"/>
  <c r="AN840" i="4" s="1"/>
  <c r="AT840" i="4" s="1"/>
  <c r="Y621" i="4"/>
  <c r="AF621" i="4" s="1"/>
  <c r="Y827" i="4"/>
  <c r="AA827" i="4" s="1"/>
  <c r="Y563" i="4"/>
  <c r="AD988" i="4"/>
  <c r="Z988" i="4"/>
  <c r="AA988" i="4"/>
  <c r="AU988" i="4"/>
  <c r="AC988" i="4"/>
  <c r="AS988" i="4"/>
  <c r="AH988" i="4"/>
  <c r="AJ988" i="4"/>
  <c r="AK988" i="4"/>
  <c r="AE988" i="4"/>
  <c r="AQ988" i="4" s="1"/>
  <c r="AT988" i="4"/>
  <c r="AB988" i="4"/>
  <c r="AN988" i="4" s="1"/>
  <c r="AW988" i="4"/>
  <c r="AV988" i="4"/>
  <c r="AF988" i="4"/>
  <c r="AI988" i="4"/>
  <c r="AG988" i="4"/>
  <c r="Y768" i="4"/>
  <c r="AB768" i="4" s="1"/>
  <c r="Y628" i="4"/>
  <c r="AC628" i="4" s="1"/>
  <c r="AQ644" i="4"/>
  <c r="AW644" i="4" s="1"/>
  <c r="AL644" i="4"/>
  <c r="AR644" i="4" s="1"/>
  <c r="Z735" i="4"/>
  <c r="AE735" i="4"/>
  <c r="AQ735" i="4" s="1"/>
  <c r="AW735" i="4" s="1"/>
  <c r="AC735" i="4"/>
  <c r="AD735" i="4"/>
  <c r="AB735" i="4"/>
  <c r="AA735" i="4"/>
  <c r="AI735" i="4"/>
  <c r="AO735" i="4" s="1"/>
  <c r="AU735" i="4" s="1"/>
  <c r="AJ735" i="4"/>
  <c r="AP735" i="4" s="1"/>
  <c r="AV735" i="4" s="1"/>
  <c r="AF735" i="4"/>
  <c r="AG735" i="4"/>
  <c r="AM735" i="4" s="1"/>
  <c r="AS735" i="4" s="1"/>
  <c r="AH735" i="4"/>
  <c r="AA956" i="4"/>
  <c r="AM956" i="4" s="1"/>
  <c r="AW956" i="4"/>
  <c r="AC956" i="4"/>
  <c r="AO956" i="4" s="1"/>
  <c r="AU956" i="4"/>
  <c r="AE956" i="4"/>
  <c r="AQ956" i="4" s="1"/>
  <c r="AT956" i="4"/>
  <c r="AS956" i="4"/>
  <c r="AV956" i="4"/>
  <c r="AB956" i="4"/>
  <c r="AN956" i="4" s="1"/>
  <c r="AD956" i="4"/>
  <c r="AP956" i="4" s="1"/>
  <c r="Z956" i="4"/>
  <c r="AL956" i="4" s="1"/>
  <c r="Z860" i="4"/>
  <c r="AL860" i="4" s="1"/>
  <c r="AR860" i="4" s="1"/>
  <c r="AA860" i="4"/>
  <c r="AM860" i="4" s="1"/>
  <c r="AS860" i="4" s="1"/>
  <c r="AC860" i="4"/>
  <c r="AO860" i="4" s="1"/>
  <c r="AU860" i="4"/>
  <c r="AB860" i="4"/>
  <c r="AN860" i="4" s="1"/>
  <c r="AE860" i="4"/>
  <c r="AQ860" i="4" s="1"/>
  <c r="AW860" i="4" s="1"/>
  <c r="AD860" i="4"/>
  <c r="AP860" i="4" s="1"/>
  <c r="AV860" i="4" s="1"/>
  <c r="AT860" i="4"/>
  <c r="AD799" i="4"/>
  <c r="AB799" i="4"/>
  <c r="AA799" i="4"/>
  <c r="AK799" i="4"/>
  <c r="AH799" i="4"/>
  <c r="AG799" i="4"/>
  <c r="AE799" i="4"/>
  <c r="AC799" i="4"/>
  <c r="AF799" i="4"/>
  <c r="AL799" i="4" s="1"/>
  <c r="AR799" i="4" s="1"/>
  <c r="AI799" i="4"/>
  <c r="AJ799" i="4"/>
  <c r="X864" i="4"/>
  <c r="X745" i="4"/>
  <c r="Y745" i="4" s="1"/>
  <c r="AI809" i="4"/>
  <c r="AE587" i="4"/>
  <c r="AQ587" i="4" s="1"/>
  <c r="AW587" i="4" s="1"/>
  <c r="AJ587" i="4"/>
  <c r="AL226" i="4"/>
  <c r="AR226" i="4" s="1"/>
  <c r="AM453" i="4"/>
  <c r="AS453" i="4" s="1"/>
  <c r="AN485" i="4"/>
  <c r="AT485" i="4" s="1"/>
  <c r="AQ485" i="4"/>
  <c r="AW485" i="4" s="1"/>
  <c r="Y162" i="4"/>
  <c r="AD162" i="4" s="1"/>
  <c r="AA885" i="4"/>
  <c r="AM885" i="4" s="1"/>
  <c r="AB885" i="4"/>
  <c r="AN885" i="4" s="1"/>
  <c r="AT885" i="4"/>
  <c r="AW885" i="4"/>
  <c r="Z885" i="4"/>
  <c r="AL885" i="4" s="1"/>
  <c r="AC885" i="4"/>
  <c r="AO885" i="4" s="1"/>
  <c r="AD885" i="4"/>
  <c r="AP885" i="4" s="1"/>
  <c r="AS885" i="4"/>
  <c r="AU885" i="4"/>
  <c r="AV885" i="4"/>
  <c r="AE885" i="4"/>
  <c r="AQ885" i="4" s="1"/>
  <c r="AK540" i="4"/>
  <c r="AQ540" i="4" s="1"/>
  <c r="AW540" i="4" s="1"/>
  <c r="AG540" i="4"/>
  <c r="AM540" i="4" s="1"/>
  <c r="AS540" i="4" s="1"/>
  <c r="AH466" i="4"/>
  <c r="AN466" i="4" s="1"/>
  <c r="AT466" i="4" s="1"/>
  <c r="Y337" i="4"/>
  <c r="Z337" i="4" s="1"/>
  <c r="AG809" i="4"/>
  <c r="AK490" i="4"/>
  <c r="AQ490" i="4" s="1"/>
  <c r="AW490" i="4" s="1"/>
  <c r="AI490" i="4"/>
  <c r="AO490" i="4" s="1"/>
  <c r="AU490" i="4" s="1"/>
  <c r="F47" i="4"/>
  <c r="J47" i="4" s="1"/>
  <c r="M48" i="2" s="1"/>
  <c r="E47" i="4"/>
  <c r="I47" i="4" s="1"/>
  <c r="L48" i="2" s="1"/>
  <c r="G47" i="4"/>
  <c r="D47" i="4"/>
  <c r="H47" i="4" s="1"/>
  <c r="K48" i="2" s="1"/>
  <c r="G109" i="4"/>
  <c r="F109" i="4"/>
  <c r="J109" i="4" s="1"/>
  <c r="M110" i="2" s="1"/>
  <c r="D109" i="4"/>
  <c r="H109" i="4" s="1"/>
  <c r="K110" i="2" s="1"/>
  <c r="E109" i="4"/>
  <c r="I109" i="4" s="1"/>
  <c r="L110" i="2" s="1"/>
  <c r="E160" i="4"/>
  <c r="I160" i="4" s="1"/>
  <c r="L161" i="2" s="1"/>
  <c r="G160" i="4"/>
  <c r="F160" i="4"/>
  <c r="J160" i="4" s="1"/>
  <c r="M161" i="2" s="1"/>
  <c r="D160" i="4"/>
  <c r="H160" i="4" s="1"/>
  <c r="K161" i="2" s="1"/>
  <c r="E641" i="4"/>
  <c r="I641" i="4" s="1"/>
  <c r="G641" i="4"/>
  <c r="F641" i="4"/>
  <c r="J641" i="4" s="1"/>
  <c r="D641" i="4"/>
  <c r="H641" i="4" s="1"/>
  <c r="F741" i="4"/>
  <c r="J741" i="4" s="1"/>
  <c r="E741" i="4"/>
  <c r="I741" i="4" s="1"/>
  <c r="G741" i="4"/>
  <c r="D741" i="4"/>
  <c r="H741" i="4" s="1"/>
  <c r="D115" i="4"/>
  <c r="H115" i="4" s="1"/>
  <c r="K116" i="2" s="1"/>
  <c r="F115" i="4"/>
  <c r="J115" i="4" s="1"/>
  <c r="M116" i="2" s="1"/>
  <c r="E115" i="4"/>
  <c r="I115" i="4" s="1"/>
  <c r="L116" i="2" s="1"/>
  <c r="G115" i="4"/>
  <c r="G164" i="4"/>
  <c r="F164" i="4"/>
  <c r="J164" i="4" s="1"/>
  <c r="M165" i="2" s="1"/>
  <c r="E164" i="4"/>
  <c r="I164" i="4" s="1"/>
  <c r="L165" i="2" s="1"/>
  <c r="D164" i="4"/>
  <c r="H164" i="4" s="1"/>
  <c r="K165" i="2" s="1"/>
  <c r="G179" i="4"/>
  <c r="F179" i="4"/>
  <c r="J179" i="4" s="1"/>
  <c r="M180" i="2" s="1"/>
  <c r="D179" i="4"/>
  <c r="H179" i="4" s="1"/>
  <c r="K180" i="2" s="1"/>
  <c r="E179" i="4"/>
  <c r="I179" i="4" s="1"/>
  <c r="L180" i="2" s="1"/>
  <c r="E100" i="4"/>
  <c r="I100" i="4" s="1"/>
  <c r="L101" i="2" s="1"/>
  <c r="F100" i="4"/>
  <c r="J100" i="4" s="1"/>
  <c r="M101" i="2" s="1"/>
  <c r="D100" i="4"/>
  <c r="H100" i="4" s="1"/>
  <c r="K101" i="2" s="1"/>
  <c r="G100" i="4"/>
  <c r="E113" i="4"/>
  <c r="I113" i="4" s="1"/>
  <c r="L114" i="2" s="1"/>
  <c r="D113" i="4"/>
  <c r="H113" i="4" s="1"/>
  <c r="K114" i="2" s="1"/>
  <c r="F113" i="4"/>
  <c r="J113" i="4" s="1"/>
  <c r="M114" i="2" s="1"/>
  <c r="G113" i="4"/>
  <c r="F22" i="4"/>
  <c r="J22" i="4" s="1"/>
  <c r="M23" i="2" s="1"/>
  <c r="D22" i="4"/>
  <c r="H22" i="4" s="1"/>
  <c r="K23" i="2" s="1"/>
  <c r="G22" i="4"/>
  <c r="E22" i="4"/>
  <c r="I22" i="4" s="1"/>
  <c r="L23" i="2" s="1"/>
  <c r="D572" i="4"/>
  <c r="H572" i="4" s="1"/>
  <c r="E572" i="4"/>
  <c r="I572" i="4" s="1"/>
  <c r="G572" i="4"/>
  <c r="F572" i="4"/>
  <c r="J572" i="4" s="1"/>
  <c r="G136" i="4"/>
  <c r="E136" i="4"/>
  <c r="I136" i="4" s="1"/>
  <c r="L137" i="2" s="1"/>
  <c r="F136" i="4"/>
  <c r="J136" i="4" s="1"/>
  <c r="M137" i="2" s="1"/>
  <c r="D136" i="4"/>
  <c r="H136" i="4" s="1"/>
  <c r="K137" i="2" s="1"/>
  <c r="G107" i="4"/>
  <c r="F107" i="4"/>
  <c r="J107" i="4" s="1"/>
  <c r="M108" i="2" s="1"/>
  <c r="E107" i="4"/>
  <c r="I107" i="4" s="1"/>
  <c r="L108" i="2" s="1"/>
  <c r="D107" i="4"/>
  <c r="H107" i="4" s="1"/>
  <c r="K108" i="2" s="1"/>
  <c r="E97" i="4"/>
  <c r="I97" i="4" s="1"/>
  <c r="L98" i="2" s="1"/>
  <c r="G97" i="4"/>
  <c r="F97" i="4"/>
  <c r="J97" i="4" s="1"/>
  <c r="M98" i="2" s="1"/>
  <c r="D97" i="4"/>
  <c r="H97" i="4" s="1"/>
  <c r="K98" i="2" s="1"/>
  <c r="F586" i="4"/>
  <c r="J586" i="4" s="1"/>
  <c r="D586" i="4"/>
  <c r="H586" i="4" s="1"/>
  <c r="G586" i="4"/>
  <c r="E586" i="4"/>
  <c r="I586" i="4" s="1"/>
  <c r="G834" i="4"/>
  <c r="D834" i="4"/>
  <c r="H834" i="4" s="1"/>
  <c r="F834" i="4"/>
  <c r="J834" i="4" s="1"/>
  <c r="E834" i="4"/>
  <c r="I834" i="4" s="1"/>
  <c r="F568" i="4"/>
  <c r="J568" i="4" s="1"/>
  <c r="E568" i="4"/>
  <c r="I568" i="4" s="1"/>
  <c r="D568" i="4"/>
  <c r="H568" i="4" s="1"/>
  <c r="G568" i="4"/>
  <c r="G48" i="4"/>
  <c r="F48" i="4"/>
  <c r="J48" i="4" s="1"/>
  <c r="M49" i="2" s="1"/>
  <c r="D48" i="4"/>
  <c r="H48" i="4" s="1"/>
  <c r="K49" i="2" s="1"/>
  <c r="E48" i="4"/>
  <c r="I48" i="4" s="1"/>
  <c r="L49" i="2" s="1"/>
  <c r="AF105" i="4"/>
  <c r="AG105" i="4"/>
  <c r="AJ105" i="4"/>
  <c r="AH105" i="4"/>
  <c r="AK105" i="4"/>
  <c r="AI105" i="4"/>
  <c r="F755" i="4"/>
  <c r="J755" i="4" s="1"/>
  <c r="E755" i="4"/>
  <c r="I755" i="4" s="1"/>
  <c r="D755" i="4"/>
  <c r="H755" i="4" s="1"/>
  <c r="G755" i="4"/>
  <c r="D89" i="4"/>
  <c r="H89" i="4" s="1"/>
  <c r="K90" i="2" s="1"/>
  <c r="E89" i="4"/>
  <c r="I89" i="4" s="1"/>
  <c r="L90" i="2" s="1"/>
  <c r="G89" i="4"/>
  <c r="F89" i="4"/>
  <c r="J89" i="4" s="1"/>
  <c r="M90" i="2" s="1"/>
  <c r="D69" i="4"/>
  <c r="H69" i="4" s="1"/>
  <c r="K70" i="2" s="1"/>
  <c r="F69" i="4"/>
  <c r="J69" i="4" s="1"/>
  <c r="M70" i="2" s="1"/>
  <c r="E69" i="4"/>
  <c r="I69" i="4" s="1"/>
  <c r="L70" i="2" s="1"/>
  <c r="G69" i="4"/>
  <c r="F764" i="4"/>
  <c r="J764" i="4" s="1"/>
  <c r="G764" i="4"/>
  <c r="D764" i="4"/>
  <c r="H764" i="4" s="1"/>
  <c r="E764" i="4"/>
  <c r="I764" i="4" s="1"/>
  <c r="D92" i="4"/>
  <c r="H92" i="4" s="1"/>
  <c r="K93" i="2" s="1"/>
  <c r="E92" i="4"/>
  <c r="I92" i="4" s="1"/>
  <c r="L93" i="2" s="1"/>
  <c r="G92" i="4"/>
  <c r="F92" i="4"/>
  <c r="J92" i="4" s="1"/>
  <c r="M93" i="2" s="1"/>
  <c r="G66" i="4"/>
  <c r="D66" i="4"/>
  <c r="H66" i="4" s="1"/>
  <c r="K67" i="2" s="1"/>
  <c r="F66" i="4"/>
  <c r="J66" i="4" s="1"/>
  <c r="M67" i="2" s="1"/>
  <c r="E66" i="4"/>
  <c r="I66" i="4" s="1"/>
  <c r="L67" i="2" s="1"/>
  <c r="G170" i="4"/>
  <c r="E170" i="4"/>
  <c r="I170" i="4" s="1"/>
  <c r="L171" i="2" s="1"/>
  <c r="D170" i="4"/>
  <c r="H170" i="4" s="1"/>
  <c r="K171" i="2" s="1"/>
  <c r="F170" i="4"/>
  <c r="J170" i="4" s="1"/>
  <c r="M171" i="2" s="1"/>
  <c r="D828" i="4"/>
  <c r="H828" i="4" s="1"/>
  <c r="E828" i="4"/>
  <c r="I828" i="4" s="1"/>
  <c r="F828" i="4"/>
  <c r="J828" i="4" s="1"/>
  <c r="G828" i="4"/>
  <c r="G59" i="4"/>
  <c r="E59" i="4"/>
  <c r="I59" i="4" s="1"/>
  <c r="L60" i="2" s="1"/>
  <c r="D59" i="4"/>
  <c r="H59" i="4" s="1"/>
  <c r="K60" i="2" s="1"/>
  <c r="F59" i="4"/>
  <c r="J59" i="4" s="1"/>
  <c r="M60" i="2" s="1"/>
  <c r="G180" i="4"/>
  <c r="D180" i="4"/>
  <c r="H180" i="4" s="1"/>
  <c r="K181" i="2" s="1"/>
  <c r="F180" i="4"/>
  <c r="J180" i="4" s="1"/>
  <c r="M181" i="2" s="1"/>
  <c r="E180" i="4"/>
  <c r="I180" i="4" s="1"/>
  <c r="L181" i="2" s="1"/>
  <c r="F783" i="4"/>
  <c r="J783" i="4" s="1"/>
  <c r="E783" i="4"/>
  <c r="I783" i="4" s="1"/>
  <c r="D783" i="4"/>
  <c r="H783" i="4" s="1"/>
  <c r="G783" i="4"/>
  <c r="AO311" i="4"/>
  <c r="AU311" i="4" s="1"/>
  <c r="AD267" i="4"/>
  <c r="AH302" i="4"/>
  <c r="AN302" i="4" s="1"/>
  <c r="AT302" i="4" s="1"/>
  <c r="AN682" i="4"/>
  <c r="AT682" i="4" s="1"/>
  <c r="AP739" i="4"/>
  <c r="AV739" i="4" s="1"/>
  <c r="AP680" i="4"/>
  <c r="AV680" i="4" s="1"/>
  <c r="G634" i="4"/>
  <c r="F634" i="4"/>
  <c r="J634" i="4" s="1"/>
  <c r="E634" i="4"/>
  <c r="I634" i="4" s="1"/>
  <c r="D634" i="4"/>
  <c r="H634" i="4" s="1"/>
  <c r="G722" i="4"/>
  <c r="D722" i="4"/>
  <c r="H722" i="4" s="1"/>
  <c r="E722" i="4"/>
  <c r="I722" i="4" s="1"/>
  <c r="F722" i="4"/>
  <c r="J722" i="4" s="1"/>
  <c r="AO722" i="4"/>
  <c r="AU722" i="4" s="1"/>
  <c r="Y875" i="4"/>
  <c r="X875" i="4"/>
  <c r="F151" i="4"/>
  <c r="J151" i="4" s="1"/>
  <c r="M152" i="2" s="1"/>
  <c r="G151" i="4"/>
  <c r="E151" i="4"/>
  <c r="I151" i="4" s="1"/>
  <c r="L152" i="2" s="1"/>
  <c r="D151" i="4"/>
  <c r="H151" i="4" s="1"/>
  <c r="K152" i="2" s="1"/>
  <c r="AG155" i="4"/>
  <c r="AI155" i="4"/>
  <c r="AH155" i="4"/>
  <c r="AJ155" i="4"/>
  <c r="AK155" i="4"/>
  <c r="AF155" i="4"/>
  <c r="AL832" i="4"/>
  <c r="AR832" i="4" s="1"/>
  <c r="X600" i="4"/>
  <c r="Y600" i="4" s="1"/>
  <c r="AL570" i="4"/>
  <c r="AR570" i="4" s="1"/>
  <c r="AO570" i="4"/>
  <c r="AU570" i="4" s="1"/>
  <c r="AM919" i="4"/>
  <c r="AO919" i="4"/>
  <c r="AQ919" i="4"/>
  <c r="AM636" i="4"/>
  <c r="AS636" i="4" s="1"/>
  <c r="AP636" i="4"/>
  <c r="AV636" i="4" s="1"/>
  <c r="AL51" i="4"/>
  <c r="AR51" i="4" s="1"/>
  <c r="AD766" i="4"/>
  <c r="AG766" i="4"/>
  <c r="AF766" i="4"/>
  <c r="AK766" i="4"/>
  <c r="AJ766" i="4"/>
  <c r="AP766" i="4" s="1"/>
  <c r="AV766" i="4" s="1"/>
  <c r="AI766" i="4"/>
  <c r="AH766" i="4"/>
  <c r="G646" i="4"/>
  <c r="D646" i="4"/>
  <c r="H646" i="4" s="1"/>
  <c r="F646" i="4"/>
  <c r="J646" i="4" s="1"/>
  <c r="E646" i="4"/>
  <c r="I646" i="4" s="1"/>
  <c r="D102" i="4"/>
  <c r="H102" i="4" s="1"/>
  <c r="K103" i="2" s="1"/>
  <c r="F102" i="4"/>
  <c r="J102" i="4" s="1"/>
  <c r="M103" i="2" s="1"/>
  <c r="E102" i="4"/>
  <c r="I102" i="4" s="1"/>
  <c r="L103" i="2" s="1"/>
  <c r="G102" i="4"/>
  <c r="G521" i="4"/>
  <c r="F521" i="4"/>
  <c r="J521" i="4" s="1"/>
  <c r="D521" i="4"/>
  <c r="H521" i="4" s="1"/>
  <c r="E521" i="4"/>
  <c r="I521" i="4" s="1"/>
  <c r="D582" i="4"/>
  <c r="H582" i="4" s="1"/>
  <c r="F582" i="4"/>
  <c r="J582" i="4" s="1"/>
  <c r="G582" i="4"/>
  <c r="E582" i="4"/>
  <c r="I582" i="4" s="1"/>
  <c r="AC778" i="4"/>
  <c r="AK778" i="4"/>
  <c r="AF778" i="4"/>
  <c r="AJ778" i="4"/>
  <c r="AI778" i="4"/>
  <c r="AG778" i="4"/>
  <c r="AH778" i="4"/>
  <c r="AC810" i="4"/>
  <c r="AK810" i="4"/>
  <c r="AF810" i="4"/>
  <c r="AH810" i="4"/>
  <c r="AI810" i="4"/>
  <c r="AJ810" i="4"/>
  <c r="AG810" i="4"/>
  <c r="AI176" i="4"/>
  <c r="AH176" i="4"/>
  <c r="AK176" i="4"/>
  <c r="AG176" i="4"/>
  <c r="AJ176" i="4"/>
  <c r="AF176" i="4"/>
  <c r="X95" i="4"/>
  <c r="Y95" i="4" s="1"/>
  <c r="E27" i="4"/>
  <c r="I27" i="4" s="1"/>
  <c r="L28" i="2" s="1"/>
  <c r="D27" i="4"/>
  <c r="H27" i="4" s="1"/>
  <c r="K28" i="2" s="1"/>
  <c r="G27" i="4"/>
  <c r="F27" i="4"/>
  <c r="J27" i="4" s="1"/>
  <c r="M28" i="2" s="1"/>
  <c r="D8" i="4"/>
  <c r="H8" i="4" s="1"/>
  <c r="K9" i="2" s="1"/>
  <c r="F8" i="4"/>
  <c r="J8" i="4" s="1"/>
  <c r="M9" i="2" s="1"/>
  <c r="G8" i="4"/>
  <c r="E8" i="4"/>
  <c r="I8" i="4" s="1"/>
  <c r="L9" i="2" s="1"/>
  <c r="D517" i="4"/>
  <c r="H517" i="4" s="1"/>
  <c r="E517" i="4"/>
  <c r="I517" i="4" s="1"/>
  <c r="F517" i="4"/>
  <c r="J517" i="4" s="1"/>
  <c r="G517" i="4"/>
  <c r="AQ614" i="4"/>
  <c r="AW614" i="4" s="1"/>
  <c r="AO614" i="4"/>
  <c r="AU614" i="4" s="1"/>
  <c r="G557" i="4"/>
  <c r="F557" i="4"/>
  <c r="J557" i="4" s="1"/>
  <c r="E557" i="4"/>
  <c r="I557" i="4" s="1"/>
  <c r="D557" i="4"/>
  <c r="H557" i="4" s="1"/>
  <c r="E759" i="4"/>
  <c r="I759" i="4" s="1"/>
  <c r="G759" i="4"/>
  <c r="D759" i="4"/>
  <c r="H759" i="4" s="1"/>
  <c r="F759" i="4"/>
  <c r="J759" i="4" s="1"/>
  <c r="Z968" i="4"/>
  <c r="AB968" i="4"/>
  <c r="AE968" i="4"/>
  <c r="AV968" i="4"/>
  <c r="AU968" i="4"/>
  <c r="AS968" i="4"/>
  <c r="AW968" i="4"/>
  <c r="AC968" i="4"/>
  <c r="AD968" i="4"/>
  <c r="AT968" i="4"/>
  <c r="AA968" i="4"/>
  <c r="AK968" i="4"/>
  <c r="AJ968" i="4"/>
  <c r="AF968" i="4"/>
  <c r="AI968" i="4"/>
  <c r="AG968" i="4"/>
  <c r="AH968" i="4"/>
  <c r="D667" i="4"/>
  <c r="H667" i="4" s="1"/>
  <c r="G667" i="4"/>
  <c r="F667" i="4"/>
  <c r="J667" i="4" s="1"/>
  <c r="E667" i="4"/>
  <c r="I667" i="4" s="1"/>
  <c r="AG145" i="4"/>
  <c r="AI145" i="4"/>
  <c r="AJ145" i="4"/>
  <c r="AF145" i="4"/>
  <c r="AH145" i="4"/>
  <c r="AK145" i="4"/>
  <c r="F91" i="4"/>
  <c r="J91" i="4" s="1"/>
  <c r="M92" i="2" s="1"/>
  <c r="E91" i="4"/>
  <c r="I91" i="4" s="1"/>
  <c r="L92" i="2" s="1"/>
  <c r="D91" i="4"/>
  <c r="H91" i="4" s="1"/>
  <c r="K92" i="2" s="1"/>
  <c r="G91" i="4"/>
  <c r="E31" i="4"/>
  <c r="I31" i="4" s="1"/>
  <c r="L32" i="2" s="1"/>
  <c r="D31" i="4"/>
  <c r="H31" i="4" s="1"/>
  <c r="K32" i="2" s="1"/>
  <c r="F31" i="4"/>
  <c r="J31" i="4" s="1"/>
  <c r="M32" i="2" s="1"/>
  <c r="G31" i="4"/>
  <c r="G163" i="4"/>
  <c r="D163" i="4"/>
  <c r="H163" i="4" s="1"/>
  <c r="K164" i="2" s="1"/>
  <c r="E163" i="4"/>
  <c r="I163" i="4" s="1"/>
  <c r="L164" i="2" s="1"/>
  <c r="F163" i="4"/>
  <c r="J163" i="4" s="1"/>
  <c r="M164" i="2" s="1"/>
  <c r="AL632" i="4"/>
  <c r="AR632" i="4" s="1"/>
  <c r="AN632" i="4"/>
  <c r="AT632" i="4" s="1"/>
  <c r="G20" i="4"/>
  <c r="F20" i="4"/>
  <c r="J20" i="4" s="1"/>
  <c r="M21" i="2" s="1"/>
  <c r="D20" i="4"/>
  <c r="H20" i="4" s="1"/>
  <c r="K21" i="2" s="1"/>
  <c r="E20" i="4"/>
  <c r="I20" i="4" s="1"/>
  <c r="L21" i="2" s="1"/>
  <c r="AC816" i="4"/>
  <c r="AA816" i="4"/>
  <c r="AD816" i="4"/>
  <c r="AT816" i="4"/>
  <c r="Z816" i="4"/>
  <c r="AV816" i="4"/>
  <c r="AW816" i="4"/>
  <c r="AE816" i="4"/>
  <c r="AU816" i="4"/>
  <c r="AS816" i="4"/>
  <c r="Z815" i="4"/>
  <c r="AD815" i="4"/>
  <c r="AE815" i="4"/>
  <c r="AB815" i="4"/>
  <c r="AC815" i="4"/>
  <c r="AS815" i="4"/>
  <c r="AU815" i="4"/>
  <c r="AV815" i="4"/>
  <c r="AA815" i="4"/>
  <c r="AT815" i="4"/>
  <c r="AW815" i="4"/>
  <c r="F725" i="4"/>
  <c r="J725" i="4" s="1"/>
  <c r="E725" i="4"/>
  <c r="I725" i="4" s="1"/>
  <c r="G725" i="4"/>
  <c r="D725" i="4"/>
  <c r="H725" i="4" s="1"/>
  <c r="AO495" i="4"/>
  <c r="AU495" i="4" s="1"/>
  <c r="F147" i="4"/>
  <c r="J147" i="4" s="1"/>
  <c r="M148" i="2" s="1"/>
  <c r="G147" i="4"/>
  <c r="E147" i="4"/>
  <c r="I147" i="4" s="1"/>
  <c r="L148" i="2" s="1"/>
  <c r="D147" i="4"/>
  <c r="H147" i="4" s="1"/>
  <c r="K148" i="2" s="1"/>
  <c r="F123" i="4"/>
  <c r="J123" i="4" s="1"/>
  <c r="M124" i="2" s="1"/>
  <c r="G123" i="4"/>
  <c r="E123" i="4"/>
  <c r="I123" i="4" s="1"/>
  <c r="L124" i="2" s="1"/>
  <c r="D123" i="4"/>
  <c r="H123" i="4" s="1"/>
  <c r="K124" i="2" s="1"/>
  <c r="AH12" i="4"/>
  <c r="AF12" i="4"/>
  <c r="AG12" i="4"/>
  <c r="AK12" i="4"/>
  <c r="AJ12" i="4"/>
  <c r="AI12" i="4"/>
  <c r="AM828" i="4"/>
  <c r="AS828" i="4" s="1"/>
  <c r="X3" i="4"/>
  <c r="Y3" i="4" s="1"/>
  <c r="AL148" i="4"/>
  <c r="AR148" i="4" s="1"/>
  <c r="AQ148" i="4"/>
  <c r="AW148" i="4" s="1"/>
  <c r="AP958" i="4"/>
  <c r="AO917" i="4"/>
  <c r="AN917" i="4"/>
  <c r="AL850" i="4"/>
  <c r="AR850" i="4" s="1"/>
  <c r="AO38" i="4"/>
  <c r="AU38" i="4" s="1"/>
  <c r="Z991" i="4"/>
  <c r="AD991" i="4"/>
  <c r="AE991" i="4"/>
  <c r="AB991" i="4"/>
  <c r="AC991" i="4"/>
  <c r="AV991" i="4"/>
  <c r="AW991" i="4"/>
  <c r="AT991" i="4"/>
  <c r="AA991" i="4"/>
  <c r="AU991" i="4"/>
  <c r="AS991" i="4"/>
  <c r="AO100" i="4"/>
  <c r="AU100" i="4" s="1"/>
  <c r="Z999" i="4"/>
  <c r="AD999" i="4"/>
  <c r="AE999" i="4"/>
  <c r="AS999" i="4"/>
  <c r="AT999" i="4"/>
  <c r="AB999" i="4"/>
  <c r="AC999" i="4"/>
  <c r="AU999" i="4"/>
  <c r="AV999" i="4"/>
  <c r="AA999" i="4"/>
  <c r="AW999" i="4"/>
  <c r="AN731" i="4"/>
  <c r="AT731" i="4" s="1"/>
  <c r="Y715" i="4"/>
  <c r="AA715" i="4" s="1"/>
  <c r="X523" i="4"/>
  <c r="Y523" i="4" s="1"/>
  <c r="X169" i="4"/>
  <c r="Y169" i="4" s="1"/>
  <c r="AM174" i="4"/>
  <c r="AS174" i="4" s="1"/>
  <c r="AN174" i="4"/>
  <c r="AT174" i="4" s="1"/>
  <c r="F647" i="4"/>
  <c r="J647" i="4" s="1"/>
  <c r="G647" i="4"/>
  <c r="E647" i="4"/>
  <c r="I647" i="4" s="1"/>
  <c r="D647" i="4"/>
  <c r="H647" i="4" s="1"/>
  <c r="AO59" i="4"/>
  <c r="AU59" i="4" s="1"/>
  <c r="AN22" i="4"/>
  <c r="AT22" i="4" s="1"/>
  <c r="AL519" i="4"/>
  <c r="AR519" i="4" s="1"/>
  <c r="AN18" i="4"/>
  <c r="AT18" i="4" s="1"/>
  <c r="D18" i="4"/>
  <c r="H18" i="4" s="1"/>
  <c r="K19" i="2" s="1"/>
  <c r="G18" i="4"/>
  <c r="E18" i="4"/>
  <c r="I18" i="4" s="1"/>
  <c r="L19" i="2" s="1"/>
  <c r="F18" i="4"/>
  <c r="J18" i="4" s="1"/>
  <c r="M19" i="2" s="1"/>
  <c r="AC986" i="4"/>
  <c r="Z986" i="4"/>
  <c r="AU986" i="4"/>
  <c r="AA986" i="4"/>
  <c r="AD986" i="4"/>
  <c r="AS986" i="4"/>
  <c r="AT986" i="4"/>
  <c r="AV986" i="4"/>
  <c r="AW986" i="4"/>
  <c r="AB986" i="4"/>
  <c r="AE986" i="4"/>
  <c r="AI986" i="4"/>
  <c r="AH986" i="4"/>
  <c r="AG986" i="4"/>
  <c r="AJ986" i="4"/>
  <c r="AK986" i="4"/>
  <c r="AF986" i="4"/>
  <c r="AK715" i="4"/>
  <c r="D665" i="4"/>
  <c r="H665" i="4" s="1"/>
  <c r="F665" i="4"/>
  <c r="J665" i="4" s="1"/>
  <c r="G665" i="4"/>
  <c r="E665" i="4"/>
  <c r="I665" i="4" s="1"/>
  <c r="AN623" i="4"/>
  <c r="AT623" i="4" s="1"/>
  <c r="AQ623" i="4"/>
  <c r="AW623" i="4" s="1"/>
  <c r="AM527" i="4"/>
  <c r="AS527" i="4" s="1"/>
  <c r="X81" i="4"/>
  <c r="X14" i="4"/>
  <c r="AQ11" i="4"/>
  <c r="AW11" i="4" s="1"/>
  <c r="D10" i="4"/>
  <c r="H10" i="4" s="1"/>
  <c r="K11" i="2" s="1"/>
  <c r="F10" i="4"/>
  <c r="J10" i="4" s="1"/>
  <c r="M11" i="2" s="1"/>
  <c r="G10" i="4"/>
  <c r="E10" i="4"/>
  <c r="I10" i="4" s="1"/>
  <c r="L11" i="2" s="1"/>
  <c r="AM10" i="4"/>
  <c r="AS10" i="4" s="1"/>
  <c r="AQ10" i="4"/>
  <c r="AW10" i="4" s="1"/>
  <c r="AQ830" i="4"/>
  <c r="AW830" i="4" s="1"/>
  <c r="G543" i="4"/>
  <c r="F543" i="4"/>
  <c r="J543" i="4" s="1"/>
  <c r="E543" i="4"/>
  <c r="I543" i="4" s="1"/>
  <c r="D543" i="4"/>
  <c r="H543" i="4" s="1"/>
  <c r="AO952" i="4"/>
  <c r="AN872" i="4"/>
  <c r="AL880" i="4"/>
  <c r="AM892" i="4"/>
  <c r="AL904" i="4"/>
  <c r="AM136" i="4"/>
  <c r="AS136" i="4" s="1"/>
  <c r="AP893" i="4"/>
  <c r="AB965" i="4"/>
  <c r="AC965" i="4"/>
  <c r="AE965" i="4"/>
  <c r="AD965" i="4"/>
  <c r="AW965" i="4"/>
  <c r="AU965" i="4"/>
  <c r="AS965" i="4"/>
  <c r="Z965" i="4"/>
  <c r="AA965" i="4"/>
  <c r="AV965" i="4"/>
  <c r="AT965" i="4"/>
  <c r="AL959" i="4"/>
  <c r="G495" i="4"/>
  <c r="E495" i="4"/>
  <c r="I495" i="4" s="1"/>
  <c r="F495" i="4"/>
  <c r="J495" i="4" s="1"/>
  <c r="D495" i="4"/>
  <c r="H495" i="4" s="1"/>
  <c r="AL770" i="4"/>
  <c r="AR770" i="4" s="1"/>
  <c r="X29" i="4"/>
  <c r="AL44" i="4"/>
  <c r="AR44" i="4" s="1"/>
  <c r="AN44" i="4"/>
  <c r="AT44" i="4" s="1"/>
  <c r="AE166" i="4"/>
  <c r="AA166" i="4"/>
  <c r="AB166" i="4"/>
  <c r="AO779" i="4"/>
  <c r="AU779" i="4" s="1"/>
  <c r="AQ779" i="4"/>
  <c r="AW779" i="4" s="1"/>
  <c r="Z155" i="4"/>
  <c r="AL155" i="4" s="1"/>
  <c r="AR155" i="4" s="1"/>
  <c r="AC155" i="4"/>
  <c r="AO155" i="4" s="1"/>
  <c r="AU155" i="4" s="1"/>
  <c r="AK934" i="4"/>
  <c r="AF934" i="4"/>
  <c r="AO564" i="4"/>
  <c r="AU564" i="4" s="1"/>
  <c r="AL998" i="4"/>
  <c r="AO998" i="4"/>
  <c r="AG855" i="4"/>
  <c r="AH855" i="4"/>
  <c r="X161" i="4"/>
  <c r="Z766" i="4"/>
  <c r="AE766" i="4"/>
  <c r="AQ766" i="4" s="1"/>
  <c r="AW766" i="4" s="1"/>
  <c r="AB766" i="4"/>
  <c r="AN766" i="4" s="1"/>
  <c r="AT766" i="4" s="1"/>
  <c r="AA766" i="4"/>
  <c r="AO775" i="4"/>
  <c r="AU775" i="4" s="1"/>
  <c r="AL775" i="4"/>
  <c r="AR775" i="4" s="1"/>
  <c r="F711" i="4"/>
  <c r="J711" i="4" s="1"/>
  <c r="D711" i="4"/>
  <c r="H711" i="4" s="1"/>
  <c r="G711" i="4"/>
  <c r="E711" i="4"/>
  <c r="I711" i="4" s="1"/>
  <c r="D36" i="4"/>
  <c r="H36" i="4" s="1"/>
  <c r="K37" i="2" s="1"/>
  <c r="G36" i="4"/>
  <c r="F36" i="4"/>
  <c r="J36" i="4" s="1"/>
  <c r="M37" i="2" s="1"/>
  <c r="E36" i="4"/>
  <c r="I36" i="4" s="1"/>
  <c r="L37" i="2" s="1"/>
  <c r="AB849" i="4"/>
  <c r="AA849" i="4"/>
  <c r="AC849" i="4"/>
  <c r="AD849" i="4"/>
  <c r="Z849" i="4"/>
  <c r="AE849" i="4"/>
  <c r="AG849" i="4"/>
  <c r="AK849" i="4"/>
  <c r="AI849" i="4"/>
  <c r="AH849" i="4"/>
  <c r="AF849" i="4"/>
  <c r="AJ849" i="4"/>
  <c r="AI158" i="4"/>
  <c r="AH158" i="4"/>
  <c r="AO740" i="4"/>
  <c r="AU740" i="4" s="1"/>
  <c r="AB778" i="4"/>
  <c r="AN778" i="4" s="1"/>
  <c r="AT778" i="4" s="1"/>
  <c r="AA778" i="4"/>
  <c r="AD810" i="4"/>
  <c r="AE810" i="4"/>
  <c r="AQ810" i="4" s="1"/>
  <c r="AW810" i="4" s="1"/>
  <c r="Z810" i="4"/>
  <c r="AF72" i="4"/>
  <c r="AH976" i="4"/>
  <c r="AJ976" i="4"/>
  <c r="AI859" i="4"/>
  <c r="AJ859" i="4"/>
  <c r="AG843" i="4"/>
  <c r="AI843" i="4"/>
  <c r="AI841" i="4"/>
  <c r="AK841" i="4"/>
  <c r="AK744" i="4"/>
  <c r="AF744" i="4"/>
  <c r="AG744" i="4"/>
  <c r="X730" i="4"/>
  <c r="Y730" i="4" s="1"/>
  <c r="AH699" i="4"/>
  <c r="AK699" i="4"/>
  <c r="AF699" i="4"/>
  <c r="AG699" i="4"/>
  <c r="AM699" i="4" s="1"/>
  <c r="AS699" i="4" s="1"/>
  <c r="AI699" i="4"/>
  <c r="AO699" i="4" s="1"/>
  <c r="AU699" i="4" s="1"/>
  <c r="AJ699" i="4"/>
  <c r="G576" i="4"/>
  <c r="F576" i="4"/>
  <c r="J576" i="4" s="1"/>
  <c r="D576" i="4"/>
  <c r="H576" i="4" s="1"/>
  <c r="E576" i="4"/>
  <c r="I576" i="4" s="1"/>
  <c r="Z176" i="4"/>
  <c r="AL176" i="4" s="1"/>
  <c r="AR176" i="4" s="1"/>
  <c r="AE176" i="4"/>
  <c r="AQ176" i="4" s="1"/>
  <c r="AW176" i="4" s="1"/>
  <c r="AD176" i="4"/>
  <c r="AP176" i="4" s="1"/>
  <c r="AV176" i="4" s="1"/>
  <c r="AI113" i="4"/>
  <c r="AH46" i="4"/>
  <c r="AG46" i="4"/>
  <c r="X4" i="4"/>
  <c r="AH592" i="4"/>
  <c r="AH598" i="4"/>
  <c r="AK624" i="4"/>
  <c r="AG624" i="4"/>
  <c r="AJ624" i="4"/>
  <c r="AA624" i="4"/>
  <c r="AC624" i="4"/>
  <c r="AE624" i="4"/>
  <c r="AH88" i="4"/>
  <c r="AN88" i="4" s="1"/>
  <c r="AT88" i="4" s="1"/>
  <c r="E651" i="4"/>
  <c r="I651" i="4" s="1"/>
  <c r="D651" i="4"/>
  <c r="H651" i="4" s="1"/>
  <c r="F651" i="4"/>
  <c r="J651" i="4" s="1"/>
  <c r="G651" i="4"/>
  <c r="AB145" i="4"/>
  <c r="AN145" i="4" s="1"/>
  <c r="AT145" i="4" s="1"/>
  <c r="AD145" i="4"/>
  <c r="AP145" i="4" s="1"/>
  <c r="AV145" i="4" s="1"/>
  <c r="AC145" i="4"/>
  <c r="AO145" i="4" s="1"/>
  <c r="AU145" i="4" s="1"/>
  <c r="AH129" i="4"/>
  <c r="AM94" i="4"/>
  <c r="AS94" i="4" s="1"/>
  <c r="AI101" i="4"/>
  <c r="AF85" i="4"/>
  <c r="AI85" i="4"/>
  <c r="Z911" i="4"/>
  <c r="AL911" i="4" s="1"/>
  <c r="AD911" i="4"/>
  <c r="AP911" i="4" s="1"/>
  <c r="AE911" i="4"/>
  <c r="AS911" i="4"/>
  <c r="AB911" i="4"/>
  <c r="AC911" i="4"/>
  <c r="AO911" i="4" s="1"/>
  <c r="AU911" i="4"/>
  <c r="AV911" i="4"/>
  <c r="AA911" i="4"/>
  <c r="AT911" i="4"/>
  <c r="AW911" i="4"/>
  <c r="AJ791" i="4"/>
  <c r="AP791" i="4" s="1"/>
  <c r="AV791" i="4" s="1"/>
  <c r="AI791" i="4"/>
  <c r="AF791" i="4"/>
  <c r="X698" i="4"/>
  <c r="Y698" i="4"/>
  <c r="AB945" i="4"/>
  <c r="AC945" i="4"/>
  <c r="AE945" i="4"/>
  <c r="AT945" i="4"/>
  <c r="AU945" i="4"/>
  <c r="AD945" i="4"/>
  <c r="AW945" i="4"/>
  <c r="AV945" i="4"/>
  <c r="Z945" i="4"/>
  <c r="AA945" i="4"/>
  <c r="AS945" i="4"/>
  <c r="AH945" i="4"/>
  <c r="AF945" i="4"/>
  <c r="AI945" i="4"/>
  <c r="AK945" i="4"/>
  <c r="AG945" i="4"/>
  <c r="AJ945" i="4"/>
  <c r="AK816" i="4"/>
  <c r="AF816" i="4"/>
  <c r="AG816" i="4"/>
  <c r="AJ815" i="4"/>
  <c r="AI815" i="4"/>
  <c r="AF815" i="4"/>
  <c r="AL790" i="4"/>
  <c r="AR790" i="4" s="1"/>
  <c r="AH788" i="4"/>
  <c r="AF788" i="4"/>
  <c r="AG788" i="4"/>
  <c r="AJ751" i="4"/>
  <c r="AP751" i="4" s="1"/>
  <c r="AV751" i="4" s="1"/>
  <c r="AI751" i="4"/>
  <c r="AF751" i="4"/>
  <c r="F664" i="4"/>
  <c r="J664" i="4" s="1"/>
  <c r="G664" i="4"/>
  <c r="E664" i="4"/>
  <c r="I664" i="4" s="1"/>
  <c r="D664" i="4"/>
  <c r="H664" i="4" s="1"/>
  <c r="G656" i="4"/>
  <c r="E656" i="4"/>
  <c r="I656" i="4" s="1"/>
  <c r="F656" i="4"/>
  <c r="J656" i="4" s="1"/>
  <c r="D656" i="4"/>
  <c r="H656" i="4" s="1"/>
  <c r="AI37" i="4"/>
  <c r="AG37" i="4"/>
  <c r="AQ733" i="4"/>
  <c r="AW733" i="4" s="1"/>
  <c r="G677" i="4"/>
  <c r="D677" i="4"/>
  <c r="H677" i="4" s="1"/>
  <c r="E677" i="4"/>
  <c r="I677" i="4" s="1"/>
  <c r="F677" i="4"/>
  <c r="J677" i="4" s="1"/>
  <c r="AK183" i="4"/>
  <c r="AG183" i="4"/>
  <c r="AH143" i="4"/>
  <c r="AF143" i="4"/>
  <c r="F139" i="4"/>
  <c r="J139" i="4" s="1"/>
  <c r="M140" i="2" s="1"/>
  <c r="E139" i="4"/>
  <c r="I139" i="4" s="1"/>
  <c r="L140" i="2" s="1"/>
  <c r="G139" i="4"/>
  <c r="D139" i="4"/>
  <c r="H139" i="4" s="1"/>
  <c r="K140" i="2" s="1"/>
  <c r="AO770" i="4"/>
  <c r="AU770" i="4" s="1"/>
  <c r="AO180" i="4"/>
  <c r="AU180" i="4" s="1"/>
  <c r="Z12" i="4"/>
  <c r="AL12" i="4" s="1"/>
  <c r="AR12" i="4" s="1"/>
  <c r="AC12" i="4"/>
  <c r="AO12" i="4" s="1"/>
  <c r="AU12" i="4" s="1"/>
  <c r="AB12" i="4"/>
  <c r="AN12" i="4" s="1"/>
  <c r="AT12" i="4" s="1"/>
  <c r="E24" i="4"/>
  <c r="I24" i="4" s="1"/>
  <c r="L25" i="2" s="1"/>
  <c r="F24" i="4"/>
  <c r="J24" i="4" s="1"/>
  <c r="M25" i="2" s="1"/>
  <c r="G24" i="4"/>
  <c r="D24" i="4"/>
  <c r="H24" i="4" s="1"/>
  <c r="K25" i="2" s="1"/>
  <c r="AQ24" i="4"/>
  <c r="AW24" i="4" s="1"/>
  <c r="AM431" i="4"/>
  <c r="AS431" i="4" s="1"/>
  <c r="F431" i="4"/>
  <c r="J431" i="4" s="1"/>
  <c r="E431" i="4"/>
  <c r="I431" i="4" s="1"/>
  <c r="G431" i="4"/>
  <c r="D431" i="4"/>
  <c r="H431" i="4" s="1"/>
  <c r="AL836" i="4"/>
  <c r="AR836" i="4" s="1"/>
  <c r="AP808" i="4"/>
  <c r="AV808" i="4" s="1"/>
  <c r="AQ549" i="4"/>
  <c r="AW549" i="4" s="1"/>
  <c r="AM549" i="4"/>
  <c r="AS549" i="4" s="1"/>
  <c r="AP783" i="4"/>
  <c r="AV783" i="4" s="1"/>
  <c r="AO826" i="4"/>
  <c r="AU826" i="4" s="1"/>
  <c r="Z978" i="4"/>
  <c r="AE978" i="4"/>
  <c r="AC978" i="4"/>
  <c r="AO978" i="4" s="1"/>
  <c r="AD978" i="4"/>
  <c r="AT978" i="4"/>
  <c r="AV978" i="4"/>
  <c r="AS978" i="4"/>
  <c r="AB978" i="4"/>
  <c r="AN978" i="4" s="1"/>
  <c r="AA978" i="4"/>
  <c r="AM978" i="4" s="1"/>
  <c r="AW978" i="4"/>
  <c r="AU978" i="4"/>
  <c r="AO803" i="4"/>
  <c r="AU803" i="4" s="1"/>
  <c r="AL803" i="4"/>
  <c r="AR803" i="4" s="1"/>
  <c r="AK991" i="4"/>
  <c r="AF991" i="4"/>
  <c r="AG991" i="4"/>
  <c r="AH82" i="4"/>
  <c r="AF82" i="4"/>
  <c r="X738" i="4"/>
  <c r="AE72" i="4"/>
  <c r="AC72" i="4"/>
  <c r="Z72" i="4"/>
  <c r="AL72" i="4" s="1"/>
  <c r="AR72" i="4" s="1"/>
  <c r="AI999" i="4"/>
  <c r="AJ999" i="4"/>
  <c r="AH999" i="4"/>
  <c r="AM987" i="4"/>
  <c r="AO987" i="4"/>
  <c r="AQ987" i="4"/>
  <c r="AA980" i="4"/>
  <c r="AM980" i="4" s="1"/>
  <c r="AB980" i="4"/>
  <c r="Z980" i="4"/>
  <c r="AU980" i="4"/>
  <c r="AT980" i="4"/>
  <c r="AC980" i="4"/>
  <c r="AO980" i="4" s="1"/>
  <c r="AE980" i="4"/>
  <c r="AQ980" i="4" s="1"/>
  <c r="AD980" i="4"/>
  <c r="AV980" i="4"/>
  <c r="AS980" i="4"/>
  <c r="AW980" i="4"/>
  <c r="AE939" i="4"/>
  <c r="AB939" i="4"/>
  <c r="AN939" i="4" s="1"/>
  <c r="AT939" i="4"/>
  <c r="AC939" i="4"/>
  <c r="AA939" i="4"/>
  <c r="AM939" i="4" s="1"/>
  <c r="Z939" i="4"/>
  <c r="AV939" i="4"/>
  <c r="AU939" i="4"/>
  <c r="AS939" i="4"/>
  <c r="AW939" i="4"/>
  <c r="AD939" i="4"/>
  <c r="AP939" i="4" s="1"/>
  <c r="AL913" i="4"/>
  <c r="AO913" i="4"/>
  <c r="AN913" i="4"/>
  <c r="AQ731" i="4"/>
  <c r="AW731" i="4" s="1"/>
  <c r="AN721" i="4"/>
  <c r="AT721" i="4" s="1"/>
  <c r="AM515" i="4"/>
  <c r="AS515" i="4" s="1"/>
  <c r="AQ515" i="4"/>
  <c r="AW515" i="4" s="1"/>
  <c r="AN515" i="4"/>
  <c r="AT515" i="4" s="1"/>
  <c r="AB113" i="4"/>
  <c r="AD113" i="4"/>
  <c r="AC113" i="4"/>
  <c r="AO113" i="4" s="1"/>
  <c r="AU113" i="4" s="1"/>
  <c r="AF75" i="4"/>
  <c r="AJ75" i="4"/>
  <c r="AF67" i="4"/>
  <c r="AI67" i="4"/>
  <c r="AH49" i="4"/>
  <c r="AJ49" i="4"/>
  <c r="AH32" i="4"/>
  <c r="AJ32" i="4"/>
  <c r="Z592" i="4"/>
  <c r="AL592" i="4" s="1"/>
  <c r="AR592" i="4" s="1"/>
  <c r="AE592" i="4"/>
  <c r="AD592" i="4"/>
  <c r="AB592" i="4"/>
  <c r="AN592" i="4" s="1"/>
  <c r="AT592" i="4" s="1"/>
  <c r="AQ594" i="4"/>
  <c r="AW594" i="4" s="1"/>
  <c r="AE598" i="4"/>
  <c r="AD598" i="4"/>
  <c r="AB598" i="4"/>
  <c r="AN598" i="4" s="1"/>
  <c r="AT598" i="4" s="1"/>
  <c r="AN568" i="4"/>
  <c r="AT568" i="4" s="1"/>
  <c r="AQ568" i="4"/>
  <c r="AW568" i="4" s="1"/>
  <c r="G710" i="4"/>
  <c r="D710" i="4"/>
  <c r="H710" i="4" s="1"/>
  <c r="E710" i="4"/>
  <c r="I710" i="4" s="1"/>
  <c r="F710" i="4"/>
  <c r="J710" i="4" s="1"/>
  <c r="AP726" i="4"/>
  <c r="AV726" i="4" s="1"/>
  <c r="F726" i="4"/>
  <c r="J726" i="4" s="1"/>
  <c r="E726" i="4"/>
  <c r="I726" i="4" s="1"/>
  <c r="D726" i="4"/>
  <c r="H726" i="4" s="1"/>
  <c r="G726" i="4"/>
  <c r="AG571" i="4"/>
  <c r="AC571" i="4"/>
  <c r="AF571" i="4"/>
  <c r="AH571" i="4"/>
  <c r="AK571" i="4"/>
  <c r="AQ571" i="4" s="1"/>
  <c r="AW571" i="4" s="1"/>
  <c r="Z571" i="4"/>
  <c r="AL118" i="4"/>
  <c r="AR118" i="4" s="1"/>
  <c r="AN118" i="4"/>
  <c r="AT118" i="4" s="1"/>
  <c r="AL922" i="4"/>
  <c r="AP922" i="4"/>
  <c r="AA88" i="4"/>
  <c r="AM88" i="4" s="1"/>
  <c r="AS88" i="4" s="1"/>
  <c r="Z88" i="4"/>
  <c r="Z979" i="4"/>
  <c r="AD979" i="4"/>
  <c r="AE979" i="4"/>
  <c r="AU979" i="4"/>
  <c r="AS979" i="4"/>
  <c r="AW979" i="4"/>
  <c r="AB979" i="4"/>
  <c r="AC979" i="4"/>
  <c r="AT979" i="4"/>
  <c r="AA979" i="4"/>
  <c r="AV979" i="4"/>
  <c r="AG979" i="4"/>
  <c r="AI979" i="4"/>
  <c r="AF979" i="4"/>
  <c r="AH979" i="4"/>
  <c r="AJ979" i="4"/>
  <c r="AK979" i="4"/>
  <c r="AB929" i="4"/>
  <c r="AC929" i="4"/>
  <c r="AO929" i="4" s="1"/>
  <c r="AE929" i="4"/>
  <c r="AV929" i="4"/>
  <c r="AW929" i="4"/>
  <c r="AT929" i="4"/>
  <c r="AU929" i="4"/>
  <c r="Z929" i="4"/>
  <c r="AL929" i="4" s="1"/>
  <c r="AA929" i="4"/>
  <c r="AM929" i="4" s="1"/>
  <c r="AS929" i="4"/>
  <c r="AD929" i="4"/>
  <c r="AB129" i="4"/>
  <c r="AN129" i="4" s="1"/>
  <c r="AT129" i="4" s="1"/>
  <c r="AD129" i="4"/>
  <c r="AC129" i="4"/>
  <c r="AO129" i="4" s="1"/>
  <c r="AU129" i="4" s="1"/>
  <c r="AN17" i="4"/>
  <c r="AT17" i="4" s="1"/>
  <c r="AP17" i="4"/>
  <c r="AV17" i="4" s="1"/>
  <c r="AM17" i="4"/>
  <c r="AS17" i="4" s="1"/>
  <c r="AL963" i="4"/>
  <c r="AO963" i="4"/>
  <c r="AB943" i="4"/>
  <c r="AN943" i="4" s="1"/>
  <c r="AC943" i="4"/>
  <c r="AE943" i="4"/>
  <c r="AD943" i="4"/>
  <c r="AS943" i="4"/>
  <c r="AV943" i="4"/>
  <c r="Z943" i="4"/>
  <c r="AL943" i="4" s="1"/>
  <c r="AA943" i="4"/>
  <c r="AM943" i="4" s="1"/>
  <c r="AU943" i="4"/>
  <c r="AW943" i="4"/>
  <c r="AT943" i="4"/>
  <c r="AQ131" i="4"/>
  <c r="AW131" i="4" s="1"/>
  <c r="AO131" i="4"/>
  <c r="AU131" i="4" s="1"/>
  <c r="AB101" i="4"/>
  <c r="AA101" i="4"/>
  <c r="AM101" i="4" s="1"/>
  <c r="AS101" i="4" s="1"/>
  <c r="AD101" i="4"/>
  <c r="AP784" i="4"/>
  <c r="AV784" i="4" s="1"/>
  <c r="AO879" i="4"/>
  <c r="AQ879" i="4"/>
  <c r="AL879" i="4"/>
  <c r="AM61" i="4"/>
  <c r="AS61" i="4" s="1"/>
  <c r="AQ61" i="4"/>
  <c r="AW61" i="4" s="1"/>
  <c r="AB955" i="4"/>
  <c r="AN955" i="4" s="1"/>
  <c r="AC955" i="4"/>
  <c r="AE955" i="4"/>
  <c r="AD955" i="4"/>
  <c r="AS955" i="4"/>
  <c r="AV955" i="4"/>
  <c r="Z955" i="4"/>
  <c r="AL955" i="4" s="1"/>
  <c r="AA955" i="4"/>
  <c r="AM955" i="4" s="1"/>
  <c r="AU955" i="4"/>
  <c r="AW955" i="4"/>
  <c r="AT955" i="4"/>
  <c r="AA927" i="4"/>
  <c r="AE927" i="4"/>
  <c r="AQ927" i="4" s="1"/>
  <c r="Z927" i="4"/>
  <c r="AC927" i="4"/>
  <c r="AO927" i="4" s="1"/>
  <c r="AU927" i="4"/>
  <c r="AT927" i="4"/>
  <c r="AS927" i="4"/>
  <c r="AV927" i="4"/>
  <c r="AB927" i="4"/>
  <c r="AW927" i="4"/>
  <c r="AD927" i="4"/>
  <c r="AP927" i="4" s="1"/>
  <c r="AN53" i="4"/>
  <c r="AT53" i="4" s="1"/>
  <c r="AQ53" i="4"/>
  <c r="AW53" i="4" s="1"/>
  <c r="AL53" i="4"/>
  <c r="AR53" i="4" s="1"/>
  <c r="AM53" i="4"/>
  <c r="AS53" i="4" s="1"/>
  <c r="AO80" i="4"/>
  <c r="AU80" i="4" s="1"/>
  <c r="AG871" i="4"/>
  <c r="AH871" i="4"/>
  <c r="E615" i="4"/>
  <c r="I615" i="4" s="1"/>
  <c r="G615" i="4"/>
  <c r="F615" i="4"/>
  <c r="J615" i="4" s="1"/>
  <c r="D615" i="4"/>
  <c r="H615" i="4" s="1"/>
  <c r="AO615" i="4"/>
  <c r="AU615" i="4" s="1"/>
  <c r="AM108" i="4"/>
  <c r="AS108" i="4" s="1"/>
  <c r="AL108" i="4"/>
  <c r="AR108" i="4" s="1"/>
  <c r="AO802" i="4"/>
  <c r="AU802" i="4" s="1"/>
  <c r="AF156" i="4"/>
  <c r="AK156" i="4"/>
  <c r="AH535" i="4"/>
  <c r="AI535" i="4"/>
  <c r="AG965" i="4"/>
  <c r="AH965" i="4"/>
  <c r="AJ965" i="4"/>
  <c r="AP951" i="4"/>
  <c r="AQ951" i="4"/>
  <c r="AP905" i="4"/>
  <c r="AQ905" i="4"/>
  <c r="AO905" i="4"/>
  <c r="AN905" i="4"/>
  <c r="AJ807" i="4"/>
  <c r="AP807" i="4" s="1"/>
  <c r="AV807" i="4" s="1"/>
  <c r="AI807" i="4"/>
  <c r="AF807" i="4"/>
  <c r="AL654" i="4"/>
  <c r="AR654" i="4" s="1"/>
  <c r="AP654" i="4"/>
  <c r="AV654" i="4" s="1"/>
  <c r="F152" i="4"/>
  <c r="J152" i="4" s="1"/>
  <c r="M153" i="2" s="1"/>
  <c r="E152" i="4"/>
  <c r="I152" i="4" s="1"/>
  <c r="L153" i="2" s="1"/>
  <c r="G152" i="4"/>
  <c r="D152" i="4"/>
  <c r="H152" i="4" s="1"/>
  <c r="K153" i="2" s="1"/>
  <c r="AQ107" i="4"/>
  <c r="AW107" i="4" s="1"/>
  <c r="AP107" i="4"/>
  <c r="AV107" i="4" s="1"/>
  <c r="AO107" i="4"/>
  <c r="AU107" i="4" s="1"/>
  <c r="AJ52" i="4"/>
  <c r="AI52" i="4"/>
  <c r="AM48" i="4"/>
  <c r="AS48" i="4" s="1"/>
  <c r="AJ127" i="4"/>
  <c r="AI127" i="4"/>
  <c r="AN97" i="4"/>
  <c r="AT97" i="4" s="1"/>
  <c r="D39" i="4"/>
  <c r="H39" i="4" s="1"/>
  <c r="K40" i="2" s="1"/>
  <c r="F39" i="4"/>
  <c r="J39" i="4" s="1"/>
  <c r="M40" i="2" s="1"/>
  <c r="G39" i="4"/>
  <c r="E39" i="4"/>
  <c r="I39" i="4" s="1"/>
  <c r="L40" i="2" s="1"/>
  <c r="AM19" i="4"/>
  <c r="AS19" i="4" s="1"/>
  <c r="AQ19" i="4"/>
  <c r="AW19" i="4" s="1"/>
  <c r="AN19" i="4"/>
  <c r="AT19" i="4" s="1"/>
  <c r="AL787" i="4"/>
  <c r="AR787" i="4" s="1"/>
  <c r="AM782" i="4"/>
  <c r="AS782" i="4" s="1"/>
  <c r="AM606" i="4"/>
  <c r="AS606" i="4" s="1"/>
  <c r="AM818" i="4"/>
  <c r="AS818" i="4" s="1"/>
  <c r="AP818" i="4"/>
  <c r="AV818" i="4" s="1"/>
  <c r="AQ818" i="4"/>
  <c r="AW818" i="4" s="1"/>
  <c r="AP750" i="4"/>
  <c r="AV750" i="4" s="1"/>
  <c r="AP755" i="4"/>
  <c r="AV755" i="4" s="1"/>
  <c r="AP634" i="4"/>
  <c r="AV634" i="4" s="1"/>
  <c r="AL335" i="4"/>
  <c r="AR335" i="4" s="1"/>
  <c r="AD335" i="4"/>
  <c r="AJ335" i="4"/>
  <c r="AG335" i="4"/>
  <c r="AM335" i="4" s="1"/>
  <c r="AS335" i="4" s="1"/>
  <c r="AL814" i="4"/>
  <c r="AR814" i="4" s="1"/>
  <c r="AM814" i="4"/>
  <c r="AS814" i="4" s="1"/>
  <c r="AK100" i="4"/>
  <c r="AQ100" i="4" s="1"/>
  <c r="AW100" i="4" s="1"/>
  <c r="AB949" i="4"/>
  <c r="AN949" i="4" s="1"/>
  <c r="AC949" i="4"/>
  <c r="AO949" i="4" s="1"/>
  <c r="AE949" i="4"/>
  <c r="AQ949" i="4" s="1"/>
  <c r="AV949" i="4"/>
  <c r="AW949" i="4"/>
  <c r="AD949" i="4"/>
  <c r="AP949" i="4" s="1"/>
  <c r="AT949" i="4"/>
  <c r="Z949" i="4"/>
  <c r="AL949" i="4" s="1"/>
  <c r="AA949" i="4"/>
  <c r="AM949" i="4" s="1"/>
  <c r="AU949" i="4"/>
  <c r="AS949" i="4"/>
  <c r="AB933" i="4"/>
  <c r="AN933" i="4" s="1"/>
  <c r="AC933" i="4"/>
  <c r="AO933" i="4" s="1"/>
  <c r="AE933" i="4"/>
  <c r="AQ933" i="4" s="1"/>
  <c r="AW933" i="4"/>
  <c r="AV933" i="4"/>
  <c r="Z933" i="4"/>
  <c r="AL933" i="4" s="1"/>
  <c r="AA933" i="4"/>
  <c r="AM933" i="4" s="1"/>
  <c r="AT933" i="4"/>
  <c r="AS933" i="4"/>
  <c r="AD933" i="4"/>
  <c r="AP933" i="4" s="1"/>
  <c r="AU933" i="4"/>
  <c r="AK790" i="4"/>
  <c r="AO707" i="4"/>
  <c r="AU707" i="4" s="1"/>
  <c r="AK166" i="4"/>
  <c r="AF166" i="4"/>
  <c r="AL166" i="4" s="1"/>
  <c r="AR166" i="4" s="1"/>
  <c r="AG166" i="4"/>
  <c r="AJ166" i="4"/>
  <c r="AI166" i="4"/>
  <c r="AH166" i="4"/>
  <c r="X150" i="4"/>
  <c r="Y150" i="4" s="1"/>
  <c r="AC532" i="4"/>
  <c r="AE532" i="4"/>
  <c r="AM408" i="4"/>
  <c r="AS408" i="4" s="1"/>
  <c r="AQ436" i="4"/>
  <c r="AW436" i="4" s="1"/>
  <c r="AO436" i="4"/>
  <c r="AU436" i="4" s="1"/>
  <c r="AQ468" i="4"/>
  <c r="AW468" i="4" s="1"/>
  <c r="AN468" i="4"/>
  <c r="AT468" i="4" s="1"/>
  <c r="AC530" i="4"/>
  <c r="AE530" i="4"/>
  <c r="AQ381" i="4"/>
  <c r="AW381" i="4" s="1"/>
  <c r="AN381" i="4"/>
  <c r="AT381" i="4" s="1"/>
  <c r="AM410" i="4"/>
  <c r="AS410" i="4" s="1"/>
  <c r="AL430" i="4"/>
  <c r="AR430" i="4" s="1"/>
  <c r="AP430" i="4"/>
  <c r="AV430" i="4" s="1"/>
  <c r="AE480" i="4"/>
  <c r="AC480" i="4"/>
  <c r="AA472" i="4"/>
  <c r="AC472" i="4"/>
  <c r="AQ458" i="4"/>
  <c r="AW458" i="4" s="1"/>
  <c r="AE492" i="4"/>
  <c r="AC492" i="4"/>
  <c r="AE464" i="4"/>
  <c r="AC464" i="4"/>
  <c r="AK230" i="4"/>
  <c r="AI230" i="4"/>
  <c r="AH230" i="4"/>
  <c r="AC230" i="4"/>
  <c r="AB230" i="4"/>
  <c r="AE230" i="4"/>
  <c r="E344" i="4"/>
  <c r="I344" i="4" s="1"/>
  <c r="AO355" i="4"/>
  <c r="AU355" i="4" s="1"/>
  <c r="E252" i="4"/>
  <c r="I252" i="4" s="1"/>
  <c r="AJ222" i="4"/>
  <c r="AK222" i="4"/>
  <c r="AI222" i="4"/>
  <c r="AE222" i="4"/>
  <c r="AC222" i="4"/>
  <c r="Z222" i="4"/>
  <c r="D365" i="4"/>
  <c r="H365" i="4" s="1"/>
  <c r="AE202" i="4"/>
  <c r="AF321" i="4"/>
  <c r="AG321" i="4"/>
  <c r="AI321" i="4"/>
  <c r="Z321" i="4"/>
  <c r="AB321" i="4"/>
  <c r="AA321" i="4"/>
  <c r="AP357" i="4"/>
  <c r="AV357" i="4" s="1"/>
  <c r="AB329" i="4"/>
  <c r="AB384" i="4"/>
  <c r="AG299" i="4"/>
  <c r="AK299" i="4"/>
  <c r="AD300" i="4"/>
  <c r="AP278" i="4"/>
  <c r="AV278" i="4" s="1"/>
  <c r="AN341" i="4"/>
  <c r="AT341" i="4" s="1"/>
  <c r="AP376" i="4"/>
  <c r="AV376" i="4" s="1"/>
  <c r="E378" i="4"/>
  <c r="I378" i="4" s="1"/>
  <c r="AP203" i="4"/>
  <c r="AV203" i="4" s="1"/>
  <c r="AM192" i="4"/>
  <c r="AS192" i="4" s="1"/>
  <c r="AL203" i="4"/>
  <c r="AR203" i="4" s="1"/>
  <c r="AL271" i="4"/>
  <c r="AR271" i="4" s="1"/>
  <c r="Y293" i="4"/>
  <c r="AH293" i="4" s="1"/>
  <c r="AL309" i="4"/>
  <c r="AR309" i="4" s="1"/>
  <c r="G253" i="4"/>
  <c r="AG403" i="4"/>
  <c r="AM403" i="4" s="1"/>
  <c r="AS403" i="4" s="1"/>
  <c r="AP443" i="4"/>
  <c r="AV443" i="4" s="1"/>
  <c r="AO380" i="4"/>
  <c r="AU380" i="4" s="1"/>
  <c r="Z415" i="4"/>
  <c r="AD415" i="4"/>
  <c r="AC415" i="4"/>
  <c r="AJ403" i="4"/>
  <c r="AP403" i="4" s="1"/>
  <c r="AV403" i="4" s="1"/>
  <c r="AG415" i="4"/>
  <c r="AP385" i="4"/>
  <c r="AV385" i="4" s="1"/>
  <c r="AN386" i="4"/>
  <c r="AT386" i="4" s="1"/>
  <c r="AB403" i="4"/>
  <c r="AN403" i="4" s="1"/>
  <c r="AT403" i="4" s="1"/>
  <c r="AC403" i="4"/>
  <c r="AQ447" i="4"/>
  <c r="AW447" i="4" s="1"/>
  <c r="AP447" i="4"/>
  <c r="AV447" i="4" s="1"/>
  <c r="D422" i="4"/>
  <c r="H422" i="4" s="1"/>
  <c r="F475" i="4"/>
  <c r="J475" i="4" s="1"/>
  <c r="E418" i="4"/>
  <c r="I418" i="4" s="1"/>
  <c r="AN447" i="4"/>
  <c r="AT447" i="4" s="1"/>
  <c r="AG389" i="4"/>
  <c r="AM389" i="4" s="1"/>
  <c r="AS389" i="4" s="1"/>
  <c r="AQ357" i="4"/>
  <c r="AW357" i="4" s="1"/>
  <c r="AD329" i="4"/>
  <c r="AA389" i="4"/>
  <c r="AN251" i="4"/>
  <c r="AT251" i="4" s="1"/>
  <c r="AP252" i="4"/>
  <c r="AV252" i="4" s="1"/>
  <c r="AG267" i="4"/>
  <c r="AD302" i="4"/>
  <c r="AA302" i="4"/>
  <c r="AD394" i="4"/>
  <c r="AN501" i="4"/>
  <c r="AT501" i="4" s="1"/>
  <c r="AN556" i="4"/>
  <c r="AT556" i="4" s="1"/>
  <c r="AQ559" i="4"/>
  <c r="AW559" i="4" s="1"/>
  <c r="AQ565" i="4"/>
  <c r="AW565" i="4" s="1"/>
  <c r="AN505" i="4"/>
  <c r="AT505" i="4" s="1"/>
  <c r="AP670" i="4"/>
  <c r="AV670" i="4" s="1"/>
  <c r="AO692" i="4"/>
  <c r="AU692" i="4" s="1"/>
  <c r="AP627" i="4"/>
  <c r="AV627" i="4" s="1"/>
  <c r="AN702" i="4"/>
  <c r="AT702" i="4" s="1"/>
  <c r="AH590" i="4"/>
  <c r="AJ590" i="4"/>
  <c r="AP595" i="4"/>
  <c r="AV595" i="4" s="1"/>
  <c r="AQ682" i="4"/>
  <c r="AW682" i="4" s="1"/>
  <c r="AP639" i="4"/>
  <c r="AV639" i="4" s="1"/>
  <c r="AM668" i="4"/>
  <c r="AS668" i="4" s="1"/>
  <c r="D649" i="4"/>
  <c r="H649" i="4" s="1"/>
  <c r="AK716" i="4"/>
  <c r="AF716" i="4"/>
  <c r="AG716" i="4"/>
  <c r="AC716" i="4"/>
  <c r="AB716" i="4"/>
  <c r="AN716" i="4" s="1"/>
  <c r="AT716" i="4" s="1"/>
  <c r="Z716" i="4"/>
  <c r="D604" i="4"/>
  <c r="H604" i="4" s="1"/>
  <c r="AL684" i="4"/>
  <c r="AR684" i="4" s="1"/>
  <c r="AN713" i="4"/>
  <c r="AT713" i="4" s="1"/>
  <c r="AL626" i="4"/>
  <c r="AR626" i="4" s="1"/>
  <c r="AQ739" i="4"/>
  <c r="AW739" i="4" s="1"/>
  <c r="AL692" i="4"/>
  <c r="AR692" i="4" s="1"/>
  <c r="AP833" i="4"/>
  <c r="AV833" i="4" s="1"/>
  <c r="AO793" i="4"/>
  <c r="AU793" i="4" s="1"/>
  <c r="AL833" i="4"/>
  <c r="AR833" i="4" s="1"/>
  <c r="AQ793" i="4"/>
  <c r="AW793" i="4" s="1"/>
  <c r="AB756" i="4"/>
  <c r="AJ756" i="4"/>
  <c r="AK756" i="4"/>
  <c r="AQ756" i="4" s="1"/>
  <c r="AW756" i="4" s="1"/>
  <c r="AI756" i="4"/>
  <c r="AG756" i="4"/>
  <c r="AM756" i="4" s="1"/>
  <c r="AS756" i="4" s="1"/>
  <c r="AF756" i="4"/>
  <c r="AH756" i="4"/>
  <c r="AI79" i="4"/>
  <c r="AO79" i="4" s="1"/>
  <c r="AU79" i="4" s="1"/>
  <c r="AK79" i="4"/>
  <c r="AQ79" i="4" s="1"/>
  <c r="AW79" i="4" s="1"/>
  <c r="AJ79" i="4"/>
  <c r="AF79" i="4"/>
  <c r="AH79" i="4"/>
  <c r="AN79" i="4" s="1"/>
  <c r="AT79" i="4" s="1"/>
  <c r="AG79" i="4"/>
  <c r="AM722" i="4"/>
  <c r="AS722" i="4" s="1"/>
  <c r="Y399" i="4"/>
  <c r="AD399" i="4" s="1"/>
  <c r="AB752" i="4"/>
  <c r="AJ752" i="4"/>
  <c r="AP752" i="4" s="1"/>
  <c r="AV752" i="4" s="1"/>
  <c r="AI752" i="4"/>
  <c r="AO752" i="4" s="1"/>
  <c r="AU752" i="4" s="1"/>
  <c r="AH752" i="4"/>
  <c r="AG752" i="4"/>
  <c r="AF752" i="4"/>
  <c r="AL752" i="4" s="1"/>
  <c r="AR752" i="4" s="1"/>
  <c r="AK752" i="4"/>
  <c r="X982" i="4"/>
  <c r="Y982" i="4"/>
  <c r="AQ832" i="4"/>
  <c r="AW832" i="4" s="1"/>
  <c r="AP832" i="4"/>
  <c r="AV832" i="4" s="1"/>
  <c r="AO832" i="4"/>
  <c r="AU832" i="4" s="1"/>
  <c r="AM570" i="4"/>
  <c r="AS570" i="4" s="1"/>
  <c r="AC934" i="4"/>
  <c r="Z934" i="4"/>
  <c r="AL934" i="4" s="1"/>
  <c r="AB934" i="4"/>
  <c r="AN934" i="4" s="1"/>
  <c r="AE934" i="4"/>
  <c r="AQ934" i="4" s="1"/>
  <c r="AW934" i="4"/>
  <c r="AT934" i="4"/>
  <c r="AU934" i="4"/>
  <c r="AA934" i="4"/>
  <c r="AD934" i="4"/>
  <c r="AS934" i="4"/>
  <c r="AV934" i="4"/>
  <c r="AN919" i="4"/>
  <c r="AP919" i="4"/>
  <c r="Z855" i="4"/>
  <c r="AD855" i="4"/>
  <c r="AE855" i="4"/>
  <c r="AQ855" i="4" s="1"/>
  <c r="AB855" i="4"/>
  <c r="AN855" i="4" s="1"/>
  <c r="AT855" i="4" s="1"/>
  <c r="AC855" i="4"/>
  <c r="AA855" i="4"/>
  <c r="AM855" i="4" s="1"/>
  <c r="AS855" i="4" s="1"/>
  <c r="AW855" i="4"/>
  <c r="F655" i="4"/>
  <c r="J655" i="4" s="1"/>
  <c r="D655" i="4"/>
  <c r="H655" i="4" s="1"/>
  <c r="E655" i="4"/>
  <c r="I655" i="4" s="1"/>
  <c r="G655" i="4"/>
  <c r="AQ636" i="4"/>
  <c r="AW636" i="4" s="1"/>
  <c r="F636" i="4"/>
  <c r="J636" i="4" s="1"/>
  <c r="E636" i="4"/>
  <c r="I636" i="4" s="1"/>
  <c r="G636" i="4"/>
  <c r="D636" i="4"/>
  <c r="H636" i="4" s="1"/>
  <c r="AN636" i="4"/>
  <c r="AT636" i="4" s="1"/>
  <c r="AN51" i="4"/>
  <c r="AT51" i="4" s="1"/>
  <c r="AO51" i="4"/>
  <c r="AU51" i="4" s="1"/>
  <c r="AM51" i="4"/>
  <c r="AS51" i="4" s="1"/>
  <c r="AB774" i="4"/>
  <c r="AG774" i="4"/>
  <c r="AF774" i="4"/>
  <c r="AL774" i="4" s="1"/>
  <c r="AR774" i="4" s="1"/>
  <c r="AH774" i="4"/>
  <c r="AJ774" i="4"/>
  <c r="AK774" i="4"/>
  <c r="AI774" i="4"/>
  <c r="AO774" i="4" s="1"/>
  <c r="AU774" i="4" s="1"/>
  <c r="AK974" i="4"/>
  <c r="AJ974" i="4"/>
  <c r="E120" i="4"/>
  <c r="I120" i="4" s="1"/>
  <c r="L121" i="2" s="1"/>
  <c r="G120" i="4"/>
  <c r="F120" i="4"/>
  <c r="J120" i="4" s="1"/>
  <c r="M121" i="2" s="1"/>
  <c r="D120" i="4"/>
  <c r="H120" i="4" s="1"/>
  <c r="K121" i="2" s="1"/>
  <c r="X618" i="4"/>
  <c r="Y618" i="4" s="1"/>
  <c r="AE618" i="4" s="1"/>
  <c r="AI603" i="4"/>
  <c r="AG603" i="4"/>
  <c r="AA603" i="4"/>
  <c r="Z603" i="4"/>
  <c r="AE603" i="4"/>
  <c r="AD603" i="4"/>
  <c r="AP603" i="4" s="1"/>
  <c r="AV603" i="4" s="1"/>
  <c r="AF603" i="4"/>
  <c r="AK603" i="4"/>
  <c r="AH603" i="4"/>
  <c r="AB603" i="4"/>
  <c r="AC603" i="4"/>
  <c r="Z457" i="4"/>
  <c r="AD457" i="4"/>
  <c r="AC457" i="4"/>
  <c r="AG457" i="4"/>
  <c r="AH457" i="4"/>
  <c r="AF457" i="4"/>
  <c r="AJ457" i="4"/>
  <c r="AB457" i="4"/>
  <c r="AA457" i="4"/>
  <c r="AM457" i="4" s="1"/>
  <c r="AS457" i="4" s="1"/>
  <c r="AE457" i="4"/>
  <c r="AI457" i="4"/>
  <c r="AK457" i="4"/>
  <c r="AB158" i="4"/>
  <c r="AN158" i="4" s="1"/>
  <c r="AT158" i="4" s="1"/>
  <c r="AE158" i="4"/>
  <c r="AD158" i="4"/>
  <c r="AA158" i="4"/>
  <c r="AC158" i="4"/>
  <c r="AO158" i="4" s="1"/>
  <c r="AU158" i="4" s="1"/>
  <c r="Z158" i="4"/>
  <c r="AL158" i="4" s="1"/>
  <c r="AR158" i="4" s="1"/>
  <c r="AG795" i="4"/>
  <c r="AJ795" i="4"/>
  <c r="AF740" i="4"/>
  <c r="AH740" i="4"/>
  <c r="AG740" i="4"/>
  <c r="AK990" i="4"/>
  <c r="AJ990" i="4"/>
  <c r="AE786" i="4"/>
  <c r="AG786" i="4"/>
  <c r="AH786" i="4"/>
  <c r="AN786" i="4" s="1"/>
  <c r="AT786" i="4" s="1"/>
  <c r="AF786" i="4"/>
  <c r="AI786" i="4"/>
  <c r="AK786" i="4"/>
  <c r="AJ786" i="4"/>
  <c r="AP786" i="4" s="1"/>
  <c r="AV786" i="4" s="1"/>
  <c r="AK72" i="4"/>
  <c r="AJ72" i="4"/>
  <c r="AD976" i="4"/>
  <c r="AP976" i="4" s="1"/>
  <c r="AC976" i="4"/>
  <c r="Z976" i="4"/>
  <c r="AL976" i="4" s="1"/>
  <c r="AE976" i="4"/>
  <c r="AA976" i="4"/>
  <c r="AB976" i="4"/>
  <c r="AN976" i="4" s="1"/>
  <c r="AU976" i="4"/>
  <c r="AW976" i="4"/>
  <c r="AV976" i="4"/>
  <c r="AT976" i="4"/>
  <c r="AS976" i="4"/>
  <c r="AD859" i="4"/>
  <c r="AP859" i="4" s="1"/>
  <c r="AA859" i="4"/>
  <c r="AV859" i="4"/>
  <c r="AE859" i="4"/>
  <c r="AQ859" i="4" s="1"/>
  <c r="AW859" i="4" s="1"/>
  <c r="AC859" i="4"/>
  <c r="AO859" i="4" s="1"/>
  <c r="AU859" i="4" s="1"/>
  <c r="Z859" i="4"/>
  <c r="AB859" i="4"/>
  <c r="Z843" i="4"/>
  <c r="AL843" i="4" s="1"/>
  <c r="AR843" i="4" s="1"/>
  <c r="AE843" i="4"/>
  <c r="AC843" i="4"/>
  <c r="AO843" i="4" s="1"/>
  <c r="AU843" i="4" s="1"/>
  <c r="AB843" i="4"/>
  <c r="AD843" i="4"/>
  <c r="AA843" i="4"/>
  <c r="AM843" i="4" s="1"/>
  <c r="AS843" i="4" s="1"/>
  <c r="AD841" i="4"/>
  <c r="AB841" i="4"/>
  <c r="AC841" i="4"/>
  <c r="AO841" i="4" s="1"/>
  <c r="Z841" i="4"/>
  <c r="AE841" i="4"/>
  <c r="AQ841" i="4" s="1"/>
  <c r="AW841" i="4" s="1"/>
  <c r="AA841" i="4"/>
  <c r="AM841" i="4" s="1"/>
  <c r="AS841" i="4" s="1"/>
  <c r="AU841" i="4"/>
  <c r="Y758" i="4"/>
  <c r="AE758" i="4" s="1"/>
  <c r="AC744" i="4"/>
  <c r="AE744" i="4"/>
  <c r="AQ744" i="4" s="1"/>
  <c r="AW744" i="4" s="1"/>
  <c r="AD744" i="4"/>
  <c r="Z744" i="4"/>
  <c r="AL744" i="4" s="1"/>
  <c r="AR744" i="4" s="1"/>
  <c r="AA744" i="4"/>
  <c r="AM744" i="4" s="1"/>
  <c r="AS744" i="4" s="1"/>
  <c r="AO649" i="4"/>
  <c r="AU649" i="4" s="1"/>
  <c r="D601" i="4"/>
  <c r="H601" i="4" s="1"/>
  <c r="G601" i="4"/>
  <c r="F601" i="4"/>
  <c r="J601" i="4" s="1"/>
  <c r="E601" i="4"/>
  <c r="I601" i="4" s="1"/>
  <c r="AG168" i="4"/>
  <c r="AH168" i="4"/>
  <c r="AK168" i="4"/>
  <c r="AQ168" i="4" s="1"/>
  <c r="AW168" i="4" s="1"/>
  <c r="AI168" i="4"/>
  <c r="AJ168" i="4"/>
  <c r="AP168" i="4" s="1"/>
  <c r="AV168" i="4" s="1"/>
  <c r="AF168" i="4"/>
  <c r="AL168" i="4" s="1"/>
  <c r="AR168" i="4" s="1"/>
  <c r="AG122" i="4"/>
  <c r="AI122" i="4"/>
  <c r="AG114" i="4"/>
  <c r="AI114" i="4"/>
  <c r="AH113" i="4"/>
  <c r="X98" i="4"/>
  <c r="Y98" i="4" s="1"/>
  <c r="AJ71" i="4"/>
  <c r="AF71" i="4"/>
  <c r="AL71" i="4" s="1"/>
  <c r="AR71" i="4" s="1"/>
  <c r="AI71" i="4"/>
  <c r="AG71" i="4"/>
  <c r="AM71" i="4" s="1"/>
  <c r="AS71" i="4" s="1"/>
  <c r="AH71" i="4"/>
  <c r="AK71" i="4"/>
  <c r="AJ55" i="4"/>
  <c r="AK55" i="4"/>
  <c r="AA46" i="4"/>
  <c r="AM46" i="4" s="1"/>
  <c r="AS46" i="4" s="1"/>
  <c r="AE46" i="4"/>
  <c r="AB46" i="4"/>
  <c r="AN46" i="4" s="1"/>
  <c r="AC46" i="4"/>
  <c r="AD46" i="4"/>
  <c r="AP46" i="4" s="1"/>
  <c r="Z46" i="4"/>
  <c r="AT46" i="4"/>
  <c r="AV46" i="4"/>
  <c r="Y42" i="4"/>
  <c r="AD42" i="4" s="1"/>
  <c r="Y7" i="4"/>
  <c r="AC7" i="4" s="1"/>
  <c r="W2" i="4"/>
  <c r="AJ592" i="4"/>
  <c r="AI598" i="4"/>
  <c r="AJ598" i="4"/>
  <c r="AP598" i="4" s="1"/>
  <c r="AV598" i="4" s="1"/>
  <c r="Z653" i="4"/>
  <c r="AC653" i="4"/>
  <c r="AJ653" i="4"/>
  <c r="AA653" i="4"/>
  <c r="AF653" i="4"/>
  <c r="AI653" i="4"/>
  <c r="AH653" i="4"/>
  <c r="AE653" i="4"/>
  <c r="AB653" i="4"/>
  <c r="AG653" i="4"/>
  <c r="AD653" i="4"/>
  <c r="AP653" i="4" s="1"/>
  <c r="AV653" i="4" s="1"/>
  <c r="AK653" i="4"/>
  <c r="X167" i="4"/>
  <c r="Y167" i="4" s="1"/>
  <c r="AO517" i="4"/>
  <c r="AU517" i="4" s="1"/>
  <c r="AN517" i="4"/>
  <c r="AT517" i="4" s="1"/>
  <c r="F614" i="4"/>
  <c r="J614" i="4" s="1"/>
  <c r="D614" i="4"/>
  <c r="H614" i="4" s="1"/>
  <c r="E614" i="4"/>
  <c r="I614" i="4" s="1"/>
  <c r="G614" i="4"/>
  <c r="AP614" i="4"/>
  <c r="AV614" i="4" s="1"/>
  <c r="AG847" i="4"/>
  <c r="AH847" i="4"/>
  <c r="X90" i="4"/>
  <c r="AJ149" i="4"/>
  <c r="AF149" i="4"/>
  <c r="AI25" i="4"/>
  <c r="AF25" i="4"/>
  <c r="AC798" i="4"/>
  <c r="AB798" i="4"/>
  <c r="AA798" i="4"/>
  <c r="AE798" i="4"/>
  <c r="Z798" i="4"/>
  <c r="AG798" i="4"/>
  <c r="AF798" i="4"/>
  <c r="AH798" i="4"/>
  <c r="AJ798" i="4"/>
  <c r="AP798" i="4" s="1"/>
  <c r="AV798" i="4" s="1"/>
  <c r="AK798" i="4"/>
  <c r="AI798" i="4"/>
  <c r="AA838" i="4"/>
  <c r="Z838" i="4"/>
  <c r="AE838" i="4"/>
  <c r="AC838" i="4"/>
  <c r="AD838" i="4"/>
  <c r="AK838" i="4"/>
  <c r="AH838" i="4"/>
  <c r="AN838" i="4" s="1"/>
  <c r="AT838" i="4" s="1"/>
  <c r="AJ838" i="4"/>
  <c r="AI838" i="4"/>
  <c r="AG838" i="4"/>
  <c r="AF838" i="4"/>
  <c r="AI88" i="4"/>
  <c r="Y697" i="4"/>
  <c r="AH697" i="4" s="1"/>
  <c r="AM665" i="4"/>
  <c r="AS665" i="4" s="1"/>
  <c r="AH611" i="4"/>
  <c r="AF611" i="4"/>
  <c r="AJ611" i="4"/>
  <c r="AP611" i="4" s="1"/>
  <c r="AV611" i="4" s="1"/>
  <c r="AK611" i="4"/>
  <c r="AI611" i="4"/>
  <c r="AO611" i="4" s="1"/>
  <c r="AU611" i="4" s="1"/>
  <c r="AG611" i="4"/>
  <c r="AN602" i="4"/>
  <c r="AT602" i="4" s="1"/>
  <c r="AQ527" i="4"/>
  <c r="AW527" i="4" s="1"/>
  <c r="W165" i="4"/>
  <c r="AG129" i="4"/>
  <c r="AJ129" i="4"/>
  <c r="AL94" i="4"/>
  <c r="AR94" i="4" s="1"/>
  <c r="AI70" i="4"/>
  <c r="AG70" i="4"/>
  <c r="X65" i="4"/>
  <c r="Y65" i="4" s="1"/>
  <c r="AE26" i="4"/>
  <c r="AD26" i="4"/>
  <c r="AB26" i="4"/>
  <c r="Z26" i="4"/>
  <c r="AA26" i="4"/>
  <c r="AC26" i="4"/>
  <c r="AK26" i="4"/>
  <c r="AJ26" i="4"/>
  <c r="AF26" i="4"/>
  <c r="AI26" i="4"/>
  <c r="AG26" i="4"/>
  <c r="AH26" i="4"/>
  <c r="AA16" i="4"/>
  <c r="Z16" i="4"/>
  <c r="AC16" i="4"/>
  <c r="AE16" i="4"/>
  <c r="AB16" i="4"/>
  <c r="AD16" i="4"/>
  <c r="AK16" i="4"/>
  <c r="AH16" i="4"/>
  <c r="AJ16" i="4"/>
  <c r="AI16" i="4"/>
  <c r="AF16" i="4"/>
  <c r="AG16" i="4"/>
  <c r="E171" i="4"/>
  <c r="I171" i="4" s="1"/>
  <c r="L172" i="2" s="1"/>
  <c r="D171" i="4"/>
  <c r="H171" i="4" s="1"/>
  <c r="K172" i="2" s="1"/>
  <c r="F171" i="4"/>
  <c r="J171" i="4" s="1"/>
  <c r="M172" i="2" s="1"/>
  <c r="G171" i="4"/>
  <c r="AH101" i="4"/>
  <c r="X93" i="4"/>
  <c r="Y93" i="4" s="1"/>
  <c r="Z85" i="4"/>
  <c r="AL85" i="4" s="1"/>
  <c r="AR85" i="4" s="1"/>
  <c r="AD85" i="4"/>
  <c r="AP85" i="4" s="1"/>
  <c r="AV85" i="4" s="1"/>
  <c r="AC85" i="4"/>
  <c r="AO85" i="4" s="1"/>
  <c r="AA85" i="4"/>
  <c r="AB85" i="4"/>
  <c r="AE85" i="4"/>
  <c r="AU85" i="4"/>
  <c r="Z77" i="4"/>
  <c r="AD77" i="4"/>
  <c r="AC77" i="4"/>
  <c r="AA77" i="4"/>
  <c r="AB77" i="4"/>
  <c r="AE77" i="4"/>
  <c r="AJ77" i="4"/>
  <c r="AF77" i="4"/>
  <c r="AI77" i="4"/>
  <c r="AG77" i="4"/>
  <c r="AK77" i="4"/>
  <c r="AH77" i="4"/>
  <c r="Y696" i="4"/>
  <c r="AB696" i="4" s="1"/>
  <c r="AG911" i="4"/>
  <c r="AH911" i="4"/>
  <c r="AK911" i="4"/>
  <c r="Y58" i="4"/>
  <c r="AC58" i="4" s="1"/>
  <c r="Y681" i="4"/>
  <c r="AA681" i="4" s="1"/>
  <c r="Y34" i="4"/>
  <c r="AB34" i="4" s="1"/>
  <c r="AC791" i="4"/>
  <c r="AO791" i="4" s="1"/>
  <c r="AU791" i="4" s="1"/>
  <c r="AE791" i="4"/>
  <c r="AQ791" i="4" s="1"/>
  <c r="AW791" i="4" s="1"/>
  <c r="Z791" i="4"/>
  <c r="AL791" i="4" s="1"/>
  <c r="AR791" i="4" s="1"/>
  <c r="G802" i="4"/>
  <c r="D802" i="4"/>
  <c r="H802" i="4" s="1"/>
  <c r="F802" i="4"/>
  <c r="J802" i="4" s="1"/>
  <c r="E802" i="4"/>
  <c r="I802" i="4" s="1"/>
  <c r="AQ632" i="4"/>
  <c r="AW632" i="4" s="1"/>
  <c r="AP632" i="4"/>
  <c r="AV632" i="4" s="1"/>
  <c r="AO632" i="4"/>
  <c r="AU632" i="4" s="1"/>
  <c r="AQ140" i="4"/>
  <c r="AW140" i="4" s="1"/>
  <c r="D140" i="4"/>
  <c r="H140" i="4" s="1"/>
  <c r="K141" i="2" s="1"/>
  <c r="G140" i="4"/>
  <c r="F140" i="4"/>
  <c r="J140" i="4" s="1"/>
  <c r="M141" i="2" s="1"/>
  <c r="E140" i="4"/>
  <c r="I140" i="4" s="1"/>
  <c r="L141" i="2" s="1"/>
  <c r="G625" i="4"/>
  <c r="D625" i="4"/>
  <c r="H625" i="4" s="1"/>
  <c r="E625" i="4"/>
  <c r="I625" i="4" s="1"/>
  <c r="F625" i="4"/>
  <c r="J625" i="4" s="1"/>
  <c r="Z907" i="4"/>
  <c r="AE907" i="4"/>
  <c r="AC907" i="4"/>
  <c r="AB907" i="4"/>
  <c r="AT907" i="4"/>
  <c r="AV907" i="4"/>
  <c r="AU907" i="4"/>
  <c r="AW907" i="4"/>
  <c r="AD907" i="4"/>
  <c r="AA907" i="4"/>
  <c r="AS907" i="4"/>
  <c r="AJ907" i="4"/>
  <c r="AF907" i="4"/>
  <c r="AG907" i="4"/>
  <c r="AH907" i="4"/>
  <c r="AI907" i="4"/>
  <c r="AK907" i="4"/>
  <c r="AG895" i="4"/>
  <c r="AH895" i="4"/>
  <c r="AB816" i="4"/>
  <c r="AP790" i="4"/>
  <c r="AV790" i="4" s="1"/>
  <c r="AE788" i="4"/>
  <c r="Z788" i="4"/>
  <c r="AL788" i="4" s="1"/>
  <c r="AR788" i="4" s="1"/>
  <c r="AD788" i="4"/>
  <c r="AB788" i="4"/>
  <c r="AN788" i="4" s="1"/>
  <c r="AT788" i="4" s="1"/>
  <c r="AA788" i="4"/>
  <c r="AM788" i="4" s="1"/>
  <c r="AS788" i="4" s="1"/>
  <c r="AC751" i="4"/>
  <c r="AO751" i="4" s="1"/>
  <c r="AU751" i="4" s="1"/>
  <c r="AE751" i="4"/>
  <c r="AQ751" i="4" s="1"/>
  <c r="AW751" i="4" s="1"/>
  <c r="Z751" i="4"/>
  <c r="AL751" i="4" s="1"/>
  <c r="AR751" i="4" s="1"/>
  <c r="AM664" i="4"/>
  <c r="AS664" i="4" s="1"/>
  <c r="AP656" i="4"/>
  <c r="AV656" i="4" s="1"/>
  <c r="AE37" i="4"/>
  <c r="AC37" i="4"/>
  <c r="AO37" i="4" s="1"/>
  <c r="AA37" i="4"/>
  <c r="AM37" i="4" s="1"/>
  <c r="AS37" i="4" s="1"/>
  <c r="AB37" i="4"/>
  <c r="Z37" i="4"/>
  <c r="AD37" i="4"/>
  <c r="AP37" i="4" s="1"/>
  <c r="AV37" i="4" s="1"/>
  <c r="AU37" i="4"/>
  <c r="AL733" i="4"/>
  <c r="AR733" i="4" s="1"/>
  <c r="AA183" i="4"/>
  <c r="AM183" i="4" s="1"/>
  <c r="AS183" i="4" s="1"/>
  <c r="AB183" i="4"/>
  <c r="AC183" i="4"/>
  <c r="Z183" i="4"/>
  <c r="AL183" i="4" s="1"/>
  <c r="AR183" i="4" s="1"/>
  <c r="AE183" i="4"/>
  <c r="AQ183" i="4" s="1"/>
  <c r="AW183" i="4" s="1"/>
  <c r="AD183" i="4"/>
  <c r="Z143" i="4"/>
  <c r="AL143" i="4" s="1"/>
  <c r="AR143" i="4" s="1"/>
  <c r="AE143" i="4"/>
  <c r="AD143" i="4"/>
  <c r="AC143" i="4"/>
  <c r="AO143" i="4" s="1"/>
  <c r="AU143" i="4" s="1"/>
  <c r="AB143" i="4"/>
  <c r="AN143" i="4" s="1"/>
  <c r="AT143" i="4" s="1"/>
  <c r="AA143" i="4"/>
  <c r="AF50" i="4"/>
  <c r="AL50" i="4" s="1"/>
  <c r="AR50" i="4" s="1"/>
  <c r="AH50" i="4"/>
  <c r="AK50" i="4"/>
  <c r="AQ50" i="4" s="1"/>
  <c r="AW50" i="4" s="1"/>
  <c r="AG50" i="4"/>
  <c r="AM50" i="4" s="1"/>
  <c r="AS50" i="4" s="1"/>
  <c r="AI50" i="4"/>
  <c r="AJ50" i="4"/>
  <c r="AQ828" i="4"/>
  <c r="AW828" i="4" s="1"/>
  <c r="Y700" i="4"/>
  <c r="Z700" i="4" s="1"/>
  <c r="AO148" i="4"/>
  <c r="AU148" i="4" s="1"/>
  <c r="AM148" i="4"/>
  <c r="AS148" i="4" s="1"/>
  <c r="AQ958" i="4"/>
  <c r="AM958" i="4"/>
  <c r="AL958" i="4"/>
  <c r="AP917" i="4"/>
  <c r="AM917" i="4"/>
  <c r="AG783" i="4"/>
  <c r="AM783" i="4" s="1"/>
  <c r="AS783" i="4" s="1"/>
  <c r="AH783" i="4"/>
  <c r="AN783" i="4" s="1"/>
  <c r="AT783" i="4" s="1"/>
  <c r="AK783" i="4"/>
  <c r="X971" i="4"/>
  <c r="Y971" i="4"/>
  <c r="AF826" i="4"/>
  <c r="AH826" i="4"/>
  <c r="AG826" i="4"/>
  <c r="AK182" i="4"/>
  <c r="AH182" i="4"/>
  <c r="AH762" i="4"/>
  <c r="AF762" i="4"/>
  <c r="AG762" i="4"/>
  <c r="AM762" i="4" s="1"/>
  <c r="AS762" i="4" s="1"/>
  <c r="AJ978" i="4"/>
  <c r="AK978" i="4"/>
  <c r="AF978" i="4"/>
  <c r="AO850" i="4"/>
  <c r="AU850" i="4" s="1"/>
  <c r="AQ850" i="4"/>
  <c r="AW850" i="4" s="1"/>
  <c r="AM850" i="4"/>
  <c r="AS850" i="4" s="1"/>
  <c r="AC154" i="4"/>
  <c r="AA154" i="4"/>
  <c r="Z154" i="4"/>
  <c r="AB154" i="4"/>
  <c r="AE154" i="4"/>
  <c r="AD154" i="4"/>
  <c r="AK154" i="4"/>
  <c r="AF154" i="4"/>
  <c r="AI154" i="4"/>
  <c r="AJ154" i="4"/>
  <c r="AH154" i="4"/>
  <c r="AG154" i="4"/>
  <c r="Y630" i="4"/>
  <c r="AA630" i="4" s="1"/>
  <c r="AG863" i="4"/>
  <c r="AH863" i="4"/>
  <c r="AQ646" i="4"/>
  <c r="AW646" i="4" s="1"/>
  <c r="AN646" i="4"/>
  <c r="AT646" i="4" s="1"/>
  <c r="Y551" i="4"/>
  <c r="AC551" i="4" s="1"/>
  <c r="Z38" i="4"/>
  <c r="AL38" i="4" s="1"/>
  <c r="AR38" i="4" s="1"/>
  <c r="AA38" i="4"/>
  <c r="AM38" i="4" s="1"/>
  <c r="AS38" i="4" s="1"/>
  <c r="AE38" i="4"/>
  <c r="AQ38" i="4" s="1"/>
  <c r="AW38" i="4" s="1"/>
  <c r="AE82" i="4"/>
  <c r="AD82" i="4"/>
  <c r="AA82" i="4"/>
  <c r="AM82" i="4" s="1"/>
  <c r="AC82" i="4"/>
  <c r="Z82" i="4"/>
  <c r="AL82" i="4" s="1"/>
  <c r="AR82" i="4" s="1"/>
  <c r="AB82" i="4"/>
  <c r="AN82" i="4" s="1"/>
  <c r="AT82" i="4" s="1"/>
  <c r="AS82" i="4"/>
  <c r="AB100" i="4"/>
  <c r="AN100" i="4" s="1"/>
  <c r="AT100" i="4" s="1"/>
  <c r="AA100" i="4"/>
  <c r="AM100" i="4" s="1"/>
  <c r="AS100" i="4" s="1"/>
  <c r="AJ142" i="4"/>
  <c r="AH142" i="4"/>
  <c r="AJ980" i="4"/>
  <c r="AF980" i="4"/>
  <c r="AH980" i="4"/>
  <c r="W969" i="4"/>
  <c r="AF939" i="4"/>
  <c r="AK939" i="4"/>
  <c r="AI939" i="4"/>
  <c r="AH937" i="4"/>
  <c r="AG937" i="4"/>
  <c r="AF747" i="4"/>
  <c r="AK747" i="4"/>
  <c r="X742" i="4"/>
  <c r="Y742" i="4" s="1"/>
  <c r="AI731" i="4"/>
  <c r="AO731" i="4" s="1"/>
  <c r="AU731" i="4" s="1"/>
  <c r="AJ731" i="4"/>
  <c r="AF731" i="4"/>
  <c r="AK717" i="4"/>
  <c r="AG717" i="4"/>
  <c r="AI717" i="4"/>
  <c r="AH705" i="4"/>
  <c r="AG705" i="4"/>
  <c r="AF588" i="4"/>
  <c r="AH588" i="4"/>
  <c r="AN588" i="4" s="1"/>
  <c r="AT588" i="4" s="1"/>
  <c r="AK588" i="4"/>
  <c r="AB181" i="4"/>
  <c r="AD181" i="4"/>
  <c r="AC181" i="4"/>
  <c r="AE181" i="4"/>
  <c r="AA181" i="4"/>
  <c r="Z181" i="4"/>
  <c r="AF181" i="4"/>
  <c r="AJ181" i="4"/>
  <c r="AH181" i="4"/>
  <c r="AG181" i="4"/>
  <c r="AK181" i="4"/>
  <c r="AI181" i="4"/>
  <c r="X133" i="4"/>
  <c r="Y133" i="4" s="1"/>
  <c r="E110" i="4"/>
  <c r="I110" i="4" s="1"/>
  <c r="L111" i="2" s="1"/>
  <c r="D110" i="4"/>
  <c r="H110" i="4" s="1"/>
  <c r="K111" i="2" s="1"/>
  <c r="G110" i="4"/>
  <c r="F110" i="4"/>
  <c r="J110" i="4" s="1"/>
  <c r="M111" i="2" s="1"/>
  <c r="X103" i="4"/>
  <c r="Y103" i="4" s="1"/>
  <c r="W83" i="4"/>
  <c r="AC75" i="4"/>
  <c r="AE75" i="4"/>
  <c r="AQ75" i="4" s="1"/>
  <c r="AW75" i="4" s="1"/>
  <c r="AB75" i="4"/>
  <c r="AA75" i="4"/>
  <c r="AD75" i="4"/>
  <c r="AP75" i="4" s="1"/>
  <c r="AV75" i="4" s="1"/>
  <c r="Z75" i="4"/>
  <c r="AL75" i="4" s="1"/>
  <c r="AR75" i="4" s="1"/>
  <c r="Z67" i="4"/>
  <c r="AL67" i="4" s="1"/>
  <c r="AR67" i="4" s="1"/>
  <c r="AD67" i="4"/>
  <c r="AP67" i="4" s="1"/>
  <c r="AC67" i="4"/>
  <c r="AO67" i="4" s="1"/>
  <c r="AA67" i="4"/>
  <c r="AB67" i="4"/>
  <c r="AE67" i="4"/>
  <c r="AU67" i="4"/>
  <c r="AV67" i="4"/>
  <c r="Y62" i="4"/>
  <c r="AA62" i="4" s="1"/>
  <c r="Z49" i="4"/>
  <c r="AL49" i="4" s="1"/>
  <c r="AC49" i="4"/>
  <c r="AB49" i="4"/>
  <c r="AN49" i="4" s="1"/>
  <c r="AT49" i="4" s="1"/>
  <c r="AR49" i="4"/>
  <c r="AE49" i="4"/>
  <c r="AD49" i="4"/>
  <c r="AP49" i="4" s="1"/>
  <c r="AV49" i="4" s="1"/>
  <c r="AA49" i="4"/>
  <c r="AE32" i="4"/>
  <c r="AD32" i="4"/>
  <c r="AP32" i="4" s="1"/>
  <c r="AV32" i="4" s="1"/>
  <c r="AB32" i="4"/>
  <c r="AN32" i="4" s="1"/>
  <c r="AT32" i="4" s="1"/>
  <c r="AA32" i="4"/>
  <c r="AM32" i="4" s="1"/>
  <c r="AS32" i="4" s="1"/>
  <c r="AC32" i="4"/>
  <c r="Z32" i="4"/>
  <c r="AP174" i="4"/>
  <c r="AV174" i="4" s="1"/>
  <c r="AL174" i="4"/>
  <c r="AR174" i="4" s="1"/>
  <c r="AO174" i="4"/>
  <c r="AU174" i="4" s="1"/>
  <c r="AO594" i="4"/>
  <c r="AU594" i="4" s="1"/>
  <c r="AI104" i="4"/>
  <c r="AF104" i="4"/>
  <c r="AJ942" i="4"/>
  <c r="AG942" i="4"/>
  <c r="X555" i="4"/>
  <c r="Y555" i="4" s="1"/>
  <c r="AN59" i="4"/>
  <c r="AT59" i="4" s="1"/>
  <c r="AP59" i="4"/>
  <c r="AV59" i="4" s="1"/>
  <c r="AO22" i="4"/>
  <c r="AU22" i="4" s="1"/>
  <c r="AP22" i="4"/>
  <c r="AV22" i="4" s="1"/>
  <c r="X177" i="4"/>
  <c r="AO519" i="4"/>
  <c r="AU519" i="4" s="1"/>
  <c r="AM519" i="4"/>
  <c r="AS519" i="4" s="1"/>
  <c r="AQ18" i="4"/>
  <c r="AW18" i="4" s="1"/>
  <c r="AO18" i="4"/>
  <c r="AU18" i="4" s="1"/>
  <c r="AM18" i="4"/>
  <c r="AS18" i="4" s="1"/>
  <c r="AJ967" i="4"/>
  <c r="AI967" i="4"/>
  <c r="AK929" i="4"/>
  <c r="AH929" i="4"/>
  <c r="AJ929" i="4"/>
  <c r="AK720" i="4"/>
  <c r="AJ720" i="4"/>
  <c r="AI715" i="4"/>
  <c r="AJ715" i="4"/>
  <c r="AH715" i="4"/>
  <c r="X690" i="4"/>
  <c r="Y690" i="4" s="1"/>
  <c r="AB690" i="4" s="1"/>
  <c r="AO665" i="4"/>
  <c r="AU665" i="4" s="1"/>
  <c r="AN665" i="4"/>
  <c r="AT665" i="4" s="1"/>
  <c r="AL623" i="4"/>
  <c r="AR623" i="4" s="1"/>
  <c r="X558" i="4"/>
  <c r="AO527" i="4"/>
  <c r="AU527" i="4" s="1"/>
  <c r="G527" i="4"/>
  <c r="F527" i="4"/>
  <c r="J527" i="4" s="1"/>
  <c r="D527" i="4"/>
  <c r="H527" i="4" s="1"/>
  <c r="E527" i="4"/>
  <c r="I527" i="4" s="1"/>
  <c r="AM525" i="4"/>
  <c r="AS525" i="4" s="1"/>
  <c r="AL525" i="4"/>
  <c r="AR525" i="4" s="1"/>
  <c r="AK185" i="4"/>
  <c r="AH185" i="4"/>
  <c r="W153" i="4"/>
  <c r="X138" i="4"/>
  <c r="Y138" i="4" s="1"/>
  <c r="X121" i="4"/>
  <c r="Y121" i="4" s="1"/>
  <c r="AF21" i="4"/>
  <c r="AG21" i="4"/>
  <c r="AP15" i="4"/>
  <c r="AV15" i="4" s="1"/>
  <c r="AO15" i="4"/>
  <c r="AU15" i="4" s="1"/>
  <c r="AL15" i="4"/>
  <c r="AR15" i="4" s="1"/>
  <c r="AF13" i="4"/>
  <c r="AI13" i="4"/>
  <c r="AL11" i="4"/>
  <c r="AR11" i="4" s="1"/>
  <c r="AO11" i="4"/>
  <c r="AU11" i="4" s="1"/>
  <c r="AP973" i="4"/>
  <c r="AJ943" i="4"/>
  <c r="AI943" i="4"/>
  <c r="AK943" i="4"/>
  <c r="AN784" i="4"/>
  <c r="AT784" i="4" s="1"/>
  <c r="AP572" i="4"/>
  <c r="AV572" i="4" s="1"/>
  <c r="AO572" i="4"/>
  <c r="AU572" i="4" s="1"/>
  <c r="AO10" i="4"/>
  <c r="AU10" i="4" s="1"/>
  <c r="AN10" i="4"/>
  <c r="AT10" i="4" s="1"/>
  <c r="AJ955" i="4"/>
  <c r="AI955" i="4"/>
  <c r="AK955" i="4"/>
  <c r="AG927" i="4"/>
  <c r="AF927" i="4"/>
  <c r="AH927" i="4"/>
  <c r="AL830" i="4"/>
  <c r="AR830" i="4" s="1"/>
  <c r="AO830" i="4"/>
  <c r="AU830" i="4" s="1"/>
  <c r="AM952" i="4"/>
  <c r="AN952" i="4"/>
  <c r="AL848" i="4"/>
  <c r="AR848" i="4" s="1"/>
  <c r="AO872" i="4"/>
  <c r="AL872" i="4"/>
  <c r="AM872" i="4"/>
  <c r="AM880" i="4"/>
  <c r="AN880" i="4"/>
  <c r="AN892" i="4"/>
  <c r="AL892" i="4"/>
  <c r="AO904" i="4"/>
  <c r="AQ904" i="4"/>
  <c r="AO136" i="4"/>
  <c r="AU136" i="4" s="1"/>
  <c r="AP136" i="4"/>
  <c r="AV136" i="4" s="1"/>
  <c r="AN893" i="4"/>
  <c r="AO893" i="4"/>
  <c r="Z871" i="4"/>
  <c r="AD871" i="4"/>
  <c r="AE871" i="4"/>
  <c r="AQ871" i="4" s="1"/>
  <c r="AV871" i="4"/>
  <c r="AB871" i="4"/>
  <c r="AN871" i="4" s="1"/>
  <c r="AC871" i="4"/>
  <c r="AS871" i="4"/>
  <c r="AA871" i="4"/>
  <c r="AM871" i="4" s="1"/>
  <c r="AU871" i="4"/>
  <c r="AW871" i="4"/>
  <c r="AT871" i="4"/>
  <c r="F663" i="4"/>
  <c r="J663" i="4" s="1"/>
  <c r="E663" i="4"/>
  <c r="I663" i="4" s="1"/>
  <c r="D663" i="4"/>
  <c r="H663" i="4" s="1"/>
  <c r="G663" i="4"/>
  <c r="AA658" i="4"/>
  <c r="AB658" i="4"/>
  <c r="AD658" i="4"/>
  <c r="AC658" i="4"/>
  <c r="AE658" i="4"/>
  <c r="Z658" i="4"/>
  <c r="AK658" i="4"/>
  <c r="AH658" i="4"/>
  <c r="AG658" i="4"/>
  <c r="AM658" i="4" s="1"/>
  <c r="AS658" i="4" s="1"/>
  <c r="AI658" i="4"/>
  <c r="AJ658" i="4"/>
  <c r="AP658" i="4" s="1"/>
  <c r="AV658" i="4" s="1"/>
  <c r="AF658" i="4"/>
  <c r="AA156" i="4"/>
  <c r="Z156" i="4"/>
  <c r="AL156" i="4" s="1"/>
  <c r="AR156" i="4" s="1"/>
  <c r="AC156" i="4"/>
  <c r="AB156" i="4"/>
  <c r="AD156" i="4"/>
  <c r="AP156" i="4" s="1"/>
  <c r="AV156" i="4" s="1"/>
  <c r="AE156" i="4"/>
  <c r="AQ156" i="4" s="1"/>
  <c r="AW156" i="4" s="1"/>
  <c r="AA535" i="4"/>
  <c r="AM535" i="4" s="1"/>
  <c r="AS535" i="4" s="1"/>
  <c r="Z535" i="4"/>
  <c r="AB535" i="4"/>
  <c r="AN535" i="4" s="1"/>
  <c r="AT535" i="4" s="1"/>
  <c r="AC535" i="4"/>
  <c r="AO535" i="4" s="1"/>
  <c r="AU535" i="4" s="1"/>
  <c r="AD535" i="4"/>
  <c r="AE535" i="4"/>
  <c r="AP959" i="4"/>
  <c r="AN959" i="4"/>
  <c r="AG925" i="4"/>
  <c r="AH925" i="4"/>
  <c r="AC807" i="4"/>
  <c r="AO807" i="4" s="1"/>
  <c r="AU807" i="4" s="1"/>
  <c r="AE807" i="4"/>
  <c r="AQ807" i="4" s="1"/>
  <c r="AW807" i="4" s="1"/>
  <c r="Z807" i="4"/>
  <c r="AL807" i="4" s="1"/>
  <c r="AR807" i="4" s="1"/>
  <c r="AO790" i="4"/>
  <c r="AU790" i="4" s="1"/>
  <c r="AQ790" i="4"/>
  <c r="AW790" i="4" s="1"/>
  <c r="W157" i="4"/>
  <c r="AC52" i="4"/>
  <c r="AO52" i="4" s="1"/>
  <c r="Z52" i="4"/>
  <c r="AD52" i="4"/>
  <c r="AP52" i="4" s="1"/>
  <c r="AV52" i="4" s="1"/>
  <c r="AE52" i="4"/>
  <c r="AU52" i="4"/>
  <c r="AA52" i="4"/>
  <c r="AM52" i="4" s="1"/>
  <c r="AS52" i="4" s="1"/>
  <c r="AB52" i="4"/>
  <c r="AC127" i="4"/>
  <c r="AO127" i="4" s="1"/>
  <c r="AU127" i="4" s="1"/>
  <c r="AE127" i="4"/>
  <c r="AA127" i="4"/>
  <c r="AM127" i="4" s="1"/>
  <c r="AB127" i="4"/>
  <c r="Z127" i="4"/>
  <c r="AD127" i="4"/>
  <c r="AP127" i="4" s="1"/>
  <c r="AV127" i="4" s="1"/>
  <c r="AS127" i="4"/>
  <c r="Y73" i="4"/>
  <c r="Z73" i="4" s="1"/>
  <c r="AM770" i="4"/>
  <c r="AS770" i="4" s="1"/>
  <c r="AH35" i="4"/>
  <c r="AI35" i="4"/>
  <c r="AI23" i="4"/>
  <c r="AF23" i="4"/>
  <c r="Y509" i="4"/>
  <c r="AJ509" i="4" s="1"/>
  <c r="AD44" i="4"/>
  <c r="AA44" i="4"/>
  <c r="AM44" i="4" s="1"/>
  <c r="AS44" i="4" s="1"/>
  <c r="AE44" i="4"/>
  <c r="AQ44" i="4" s="1"/>
  <c r="AW44" i="4" s="1"/>
  <c r="Z756" i="4"/>
  <c r="AL756" i="4" s="1"/>
  <c r="AR756" i="4" s="1"/>
  <c r="AC756" i="4"/>
  <c r="AO756" i="4" s="1"/>
  <c r="AU756" i="4" s="1"/>
  <c r="AD756" i="4"/>
  <c r="AP756" i="4" s="1"/>
  <c r="AV756" i="4" s="1"/>
  <c r="AD166" i="4"/>
  <c r="AP166" i="4" s="1"/>
  <c r="AV166" i="4" s="1"/>
  <c r="AC166" i="4"/>
  <c r="AO166" i="4" s="1"/>
  <c r="AU166" i="4" s="1"/>
  <c r="Z79" i="4"/>
  <c r="AL79" i="4" s="1"/>
  <c r="AR79" i="4" s="1"/>
  <c r="AD79" i="4"/>
  <c r="AP79" i="4" s="1"/>
  <c r="AV79" i="4" s="1"/>
  <c r="AA79" i="4"/>
  <c r="AM79" i="4" s="1"/>
  <c r="AS79" i="4" s="1"/>
  <c r="AA752" i="4"/>
  <c r="AM752" i="4" s="1"/>
  <c r="AS752" i="4" s="1"/>
  <c r="AE752" i="4"/>
  <c r="AQ752" i="4" s="1"/>
  <c r="AW752" i="4" s="1"/>
  <c r="X940" i="4"/>
  <c r="Y940" i="4"/>
  <c r="AD779" i="4"/>
  <c r="AF779" i="4"/>
  <c r="Z779" i="4"/>
  <c r="AH779" i="4"/>
  <c r="AN779" i="4" s="1"/>
  <c r="AT779" i="4" s="1"/>
  <c r="AJ779" i="4"/>
  <c r="X541" i="4"/>
  <c r="Y541" i="4" s="1"/>
  <c r="AD155" i="4"/>
  <c r="AP155" i="4" s="1"/>
  <c r="AV155" i="4" s="1"/>
  <c r="AA155" i="4"/>
  <c r="AM155" i="4" s="1"/>
  <c r="AS155" i="4" s="1"/>
  <c r="AE155" i="4"/>
  <c r="AQ155" i="4" s="1"/>
  <c r="AW155" i="4" s="1"/>
  <c r="AB155" i="4"/>
  <c r="AN155" i="4" s="1"/>
  <c r="AT155" i="4" s="1"/>
  <c r="AE635" i="4"/>
  <c r="AQ635" i="4" s="1"/>
  <c r="AW635" i="4" s="1"/>
  <c r="AH635" i="4"/>
  <c r="AN635" i="4" s="1"/>
  <c r="AT635" i="4" s="1"/>
  <c r="AI635" i="4"/>
  <c r="AO635" i="4" s="1"/>
  <c r="AU635" i="4" s="1"/>
  <c r="AA635" i="4"/>
  <c r="AM635" i="4" s="1"/>
  <c r="AS635" i="4" s="1"/>
  <c r="AD635" i="4"/>
  <c r="AP635" i="4" s="1"/>
  <c r="AV635" i="4" s="1"/>
  <c r="AF635" i="4"/>
  <c r="AL635" i="4" s="1"/>
  <c r="AR635" i="4" s="1"/>
  <c r="Y820" i="4"/>
  <c r="AJ934" i="4"/>
  <c r="AI934" i="4"/>
  <c r="AG934" i="4"/>
  <c r="AL564" i="4"/>
  <c r="AR564" i="4" s="1"/>
  <c r="AQ564" i="4"/>
  <c r="AW564" i="4" s="1"/>
  <c r="AM998" i="4"/>
  <c r="AQ998" i="4"/>
  <c r="AN998" i="4"/>
  <c r="AJ855" i="4"/>
  <c r="AI855" i="4"/>
  <c r="AF855" i="4"/>
  <c r="Y748" i="4"/>
  <c r="AC748" i="4" s="1"/>
  <c r="AC766" i="4"/>
  <c r="AO766" i="4" s="1"/>
  <c r="AU766" i="4" s="1"/>
  <c r="AD774" i="4"/>
  <c r="AE774" i="4"/>
  <c r="AQ774" i="4" s="1"/>
  <c r="AW774" i="4" s="1"/>
  <c r="AA774" i="4"/>
  <c r="AC974" i="4"/>
  <c r="AO974" i="4" s="1"/>
  <c r="AB974" i="4"/>
  <c r="AN974" i="4" s="1"/>
  <c r="Z974" i="4"/>
  <c r="AL974" i="4" s="1"/>
  <c r="AE974" i="4"/>
  <c r="AQ974" i="4" s="1"/>
  <c r="AT974" i="4"/>
  <c r="AS974" i="4"/>
  <c r="AA974" i="4"/>
  <c r="AM974" i="4" s="1"/>
  <c r="AD974" i="4"/>
  <c r="AP974" i="4" s="1"/>
  <c r="AV974" i="4"/>
  <c r="AW974" i="4"/>
  <c r="AU974" i="4"/>
  <c r="AN178" i="4"/>
  <c r="AT178" i="4" s="1"/>
  <c r="AO178" i="4"/>
  <c r="AU178" i="4" s="1"/>
  <c r="AM775" i="4"/>
  <c r="AS775" i="4" s="1"/>
  <c r="AN775" i="4"/>
  <c r="AT775" i="4" s="1"/>
  <c r="AP775" i="4"/>
  <c r="AV775" i="4" s="1"/>
  <c r="AH38" i="4"/>
  <c r="AN38" i="4" s="1"/>
  <c r="AT38" i="4" s="1"/>
  <c r="AK158" i="4"/>
  <c r="AG158" i="4"/>
  <c r="AJ158" i="4"/>
  <c r="Y763" i="4"/>
  <c r="AC795" i="4"/>
  <c r="AO795" i="4" s="1"/>
  <c r="AU795" i="4" s="1"/>
  <c r="AE795" i="4"/>
  <c r="AQ795" i="4" s="1"/>
  <c r="AW795" i="4" s="1"/>
  <c r="Z795" i="4"/>
  <c r="AL795" i="4" s="1"/>
  <c r="AR795" i="4" s="1"/>
  <c r="AB795" i="4"/>
  <c r="AN795" i="4" s="1"/>
  <c r="AT795" i="4" s="1"/>
  <c r="AD795" i="4"/>
  <c r="AP795" i="4" s="1"/>
  <c r="AV795" i="4" s="1"/>
  <c r="AA795" i="4"/>
  <c r="AM795" i="4" s="1"/>
  <c r="AS795" i="4" s="1"/>
  <c r="Z740" i="4"/>
  <c r="AL740" i="4" s="1"/>
  <c r="AR740" i="4" s="1"/>
  <c r="AA740" i="4"/>
  <c r="AM740" i="4" s="1"/>
  <c r="AD740" i="4"/>
  <c r="AP740" i="4" s="1"/>
  <c r="AS740" i="4"/>
  <c r="AB740" i="4"/>
  <c r="AN740" i="4" s="1"/>
  <c r="AT740" i="4" s="1"/>
  <c r="AE740" i="4"/>
  <c r="AQ740" i="4" s="1"/>
  <c r="AW740" i="4" s="1"/>
  <c r="AV740" i="4"/>
  <c r="AC990" i="4"/>
  <c r="AO990" i="4" s="1"/>
  <c r="AB990" i="4"/>
  <c r="AN990" i="4" s="1"/>
  <c r="Z990" i="4"/>
  <c r="AL990" i="4" s="1"/>
  <c r="AE990" i="4"/>
  <c r="AQ990" i="4" s="1"/>
  <c r="AT990" i="4"/>
  <c r="AS990" i="4"/>
  <c r="AA990" i="4"/>
  <c r="AM990" i="4" s="1"/>
  <c r="AD990" i="4"/>
  <c r="AP990" i="4" s="1"/>
  <c r="AV990" i="4"/>
  <c r="AW990" i="4"/>
  <c r="AU990" i="4"/>
  <c r="Y746" i="4"/>
  <c r="AB746" i="4" s="1"/>
  <c r="AD778" i="4"/>
  <c r="Z778" i="4"/>
  <c r="AE778" i="4"/>
  <c r="AQ778" i="4" s="1"/>
  <c r="AW778" i="4" s="1"/>
  <c r="AC786" i="4"/>
  <c r="AO786" i="4" s="1"/>
  <c r="AU786" i="4" s="1"/>
  <c r="Z786" i="4"/>
  <c r="AA786" i="4"/>
  <c r="AB810" i="4"/>
  <c r="AN810" i="4" s="1"/>
  <c r="AT810" i="4" s="1"/>
  <c r="AA810" i="4"/>
  <c r="AI72" i="4"/>
  <c r="AH72" i="4"/>
  <c r="AN72" i="4" s="1"/>
  <c r="AT72" i="4" s="1"/>
  <c r="Y126" i="4"/>
  <c r="AK976" i="4"/>
  <c r="AI976" i="4"/>
  <c r="AG976" i="4"/>
  <c r="AF859" i="4"/>
  <c r="AH859" i="4"/>
  <c r="AG859" i="4"/>
  <c r="AJ843" i="4"/>
  <c r="AK843" i="4"/>
  <c r="AH843" i="4"/>
  <c r="AF841" i="4"/>
  <c r="AH841" i="4"/>
  <c r="AJ841" i="4"/>
  <c r="AF758" i="4"/>
  <c r="AJ758" i="4"/>
  <c r="AI758" i="4"/>
  <c r="AH744" i="4"/>
  <c r="AN744" i="4" s="1"/>
  <c r="AT744" i="4" s="1"/>
  <c r="AI744" i="4"/>
  <c r="AJ744" i="4"/>
  <c r="D737" i="4"/>
  <c r="H737" i="4" s="1"/>
  <c r="F737" i="4"/>
  <c r="J737" i="4" s="1"/>
  <c r="E737" i="4"/>
  <c r="I737" i="4" s="1"/>
  <c r="G737" i="4"/>
  <c r="AB699" i="4"/>
  <c r="AN699" i="4" s="1"/>
  <c r="AT699" i="4" s="1"/>
  <c r="AD699" i="4"/>
  <c r="Z699" i="4"/>
  <c r="AE699" i="4"/>
  <c r="Y689" i="4"/>
  <c r="AD689" i="4" s="1"/>
  <c r="Y685" i="4"/>
  <c r="AF515" i="4"/>
  <c r="AL515" i="4" s="1"/>
  <c r="AR515" i="4" s="1"/>
  <c r="AC176" i="4"/>
  <c r="AO176" i="4" s="1"/>
  <c r="AU176" i="4" s="1"/>
  <c r="AA176" i="4"/>
  <c r="AM176" i="4" s="1"/>
  <c r="AS176" i="4" s="1"/>
  <c r="AB176" i="4"/>
  <c r="AN176" i="4" s="1"/>
  <c r="AT176" i="4" s="1"/>
  <c r="Y175" i="4"/>
  <c r="AC175" i="4" s="1"/>
  <c r="AC168" i="4"/>
  <c r="AO168" i="4" s="1"/>
  <c r="AU168" i="4" s="1"/>
  <c r="AA168" i="4"/>
  <c r="AM168" i="4" s="1"/>
  <c r="AS168" i="4" s="1"/>
  <c r="AB168" i="4"/>
  <c r="AN168" i="4" s="1"/>
  <c r="AT168" i="4" s="1"/>
  <c r="Y146" i="4"/>
  <c r="AC146" i="4" s="1"/>
  <c r="Y137" i="4"/>
  <c r="Y130" i="4"/>
  <c r="AA130" i="4" s="1"/>
  <c r="Z122" i="4"/>
  <c r="AL122" i="4" s="1"/>
  <c r="AR122" i="4" s="1"/>
  <c r="AC122" i="4"/>
  <c r="AO122" i="4" s="1"/>
  <c r="AU122" i="4" s="1"/>
  <c r="AB122" i="4"/>
  <c r="AN122" i="4" s="1"/>
  <c r="AT122" i="4" s="1"/>
  <c r="AE122" i="4"/>
  <c r="AQ122" i="4" s="1"/>
  <c r="AW122" i="4" s="1"/>
  <c r="AD122" i="4"/>
  <c r="AP122" i="4" s="1"/>
  <c r="AV122" i="4" s="1"/>
  <c r="AA122" i="4"/>
  <c r="AM122" i="4" s="1"/>
  <c r="AS122" i="4" s="1"/>
  <c r="AD114" i="4"/>
  <c r="AP114" i="4" s="1"/>
  <c r="AB114" i="4"/>
  <c r="AN114" i="4" s="1"/>
  <c r="AT114" i="4" s="1"/>
  <c r="AC114" i="4"/>
  <c r="AO114" i="4" s="1"/>
  <c r="AU114" i="4" s="1"/>
  <c r="AA114" i="4"/>
  <c r="AM114" i="4" s="1"/>
  <c r="AS114" i="4" s="1"/>
  <c r="AE114" i="4"/>
  <c r="AQ114" i="4" s="1"/>
  <c r="AW114" i="4" s="1"/>
  <c r="Z114" i="4"/>
  <c r="AL114" i="4" s="1"/>
  <c r="AR114" i="4" s="1"/>
  <c r="AV114" i="4"/>
  <c r="AG113" i="4"/>
  <c r="AJ113" i="4"/>
  <c r="AD71" i="4"/>
  <c r="AP71" i="4" s="1"/>
  <c r="AV71" i="4" s="1"/>
  <c r="AC71" i="4"/>
  <c r="AO71" i="4" s="1"/>
  <c r="AU71" i="4" s="1"/>
  <c r="AE71" i="4"/>
  <c r="AQ71" i="4" s="1"/>
  <c r="AW71" i="4" s="1"/>
  <c r="AB71" i="4"/>
  <c r="AN71" i="4" s="1"/>
  <c r="AT71" i="4" s="1"/>
  <c r="AE55" i="4"/>
  <c r="AQ55" i="4" s="1"/>
  <c r="AW55" i="4" s="1"/>
  <c r="AA55" i="4"/>
  <c r="AM55" i="4" s="1"/>
  <c r="AS55" i="4" s="1"/>
  <c r="AD55" i="4"/>
  <c r="AP55" i="4" s="1"/>
  <c r="AV55" i="4" s="1"/>
  <c r="AC55" i="4"/>
  <c r="AO55" i="4" s="1"/>
  <c r="AU55" i="4" s="1"/>
  <c r="Z55" i="4"/>
  <c r="AL55" i="4" s="1"/>
  <c r="AR55" i="4" s="1"/>
  <c r="AB55" i="4"/>
  <c r="AN55" i="4" s="1"/>
  <c r="AT55" i="4" s="1"/>
  <c r="AF46" i="4"/>
  <c r="AK46" i="4"/>
  <c r="AI46" i="4"/>
  <c r="AJ42" i="4"/>
  <c r="AH42" i="4"/>
  <c r="AG42" i="4"/>
  <c r="AF7" i="4"/>
  <c r="AJ7" i="4"/>
  <c r="AK7" i="4"/>
  <c r="AK592" i="4"/>
  <c r="AG592" i="4"/>
  <c r="AF594" i="4"/>
  <c r="AK598" i="4"/>
  <c r="AF598" i="4"/>
  <c r="AL598" i="4" s="1"/>
  <c r="AR598" i="4" s="1"/>
  <c r="Z624" i="4"/>
  <c r="AI624" i="4"/>
  <c r="AH624" i="4"/>
  <c r="AN624" i="4" s="1"/>
  <c r="AT624" i="4" s="1"/>
  <c r="AF624" i="4"/>
  <c r="AD624" i="4"/>
  <c r="AP624" i="4" s="1"/>
  <c r="AV624" i="4" s="1"/>
  <c r="Z847" i="4"/>
  <c r="AD847" i="4"/>
  <c r="AE847" i="4"/>
  <c r="AQ847" i="4" s="1"/>
  <c r="AB847" i="4"/>
  <c r="AN847" i="4" s="1"/>
  <c r="AT847" i="4" s="1"/>
  <c r="AC847" i="4"/>
  <c r="AA847" i="4"/>
  <c r="AM847" i="4" s="1"/>
  <c r="AS847" i="4" s="1"/>
  <c r="AW847" i="4"/>
  <c r="AB149" i="4"/>
  <c r="AN149" i="4" s="1"/>
  <c r="AC149" i="4"/>
  <c r="AO149" i="4" s="1"/>
  <c r="AE149" i="4"/>
  <c r="AQ149" i="4" s="1"/>
  <c r="AW149" i="4" s="1"/>
  <c r="Z149" i="4"/>
  <c r="AL149" i="4" s="1"/>
  <c r="AA149" i="4"/>
  <c r="AM149" i="4" s="1"/>
  <c r="AS149" i="4" s="1"/>
  <c r="AU149" i="4"/>
  <c r="AD149" i="4"/>
  <c r="AP149" i="4" s="1"/>
  <c r="AV149" i="4" s="1"/>
  <c r="AR149" i="4"/>
  <c r="AT149" i="4"/>
  <c r="AP74" i="4"/>
  <c r="AV74" i="4" s="1"/>
  <c r="AL74" i="4"/>
  <c r="AR74" i="4" s="1"/>
  <c r="X28" i="4"/>
  <c r="Y28" i="4" s="1"/>
  <c r="AG118" i="4"/>
  <c r="AM118" i="4" s="1"/>
  <c r="AS118" i="4" s="1"/>
  <c r="Z25" i="4"/>
  <c r="AL25" i="4" s="1"/>
  <c r="AR25" i="4" s="1"/>
  <c r="AD25" i="4"/>
  <c r="AP25" i="4" s="1"/>
  <c r="AV25" i="4" s="1"/>
  <c r="AC25" i="4"/>
  <c r="AO25" i="4" s="1"/>
  <c r="AU25" i="4" s="1"/>
  <c r="AB25" i="4"/>
  <c r="AN25" i="4" s="1"/>
  <c r="AT25" i="4" s="1"/>
  <c r="AE25" i="4"/>
  <c r="AQ25" i="4" s="1"/>
  <c r="AW25" i="4" s="1"/>
  <c r="AA25" i="4"/>
  <c r="AM25" i="4" s="1"/>
  <c r="AS25" i="4" s="1"/>
  <c r="Z794" i="4"/>
  <c r="AA794" i="4"/>
  <c r="AE794" i="4"/>
  <c r="AD794" i="4"/>
  <c r="AB794" i="4"/>
  <c r="AG794" i="4"/>
  <c r="AM794" i="4" s="1"/>
  <c r="AS794" i="4" s="1"/>
  <c r="AH794" i="4"/>
  <c r="AK794" i="4"/>
  <c r="AJ794" i="4"/>
  <c r="AI794" i="4"/>
  <c r="AO794" i="4" s="1"/>
  <c r="AU794" i="4" s="1"/>
  <c r="AF794" i="4"/>
  <c r="AA806" i="4"/>
  <c r="Z806" i="4"/>
  <c r="AE806" i="4"/>
  <c r="AC806" i="4"/>
  <c r="AD806" i="4"/>
  <c r="AG806" i="4"/>
  <c r="AF806" i="4"/>
  <c r="AK806" i="4"/>
  <c r="AJ806" i="4"/>
  <c r="AI806" i="4"/>
  <c r="AH806" i="4"/>
  <c r="AN806" i="4" s="1"/>
  <c r="AT806" i="4" s="1"/>
  <c r="Y822" i="4"/>
  <c r="AB822" i="4" s="1"/>
  <c r="Y84" i="4"/>
  <c r="AC84" i="4" s="1"/>
  <c r="AF88" i="4"/>
  <c r="AK88" i="4"/>
  <c r="AQ651" i="4"/>
  <c r="AW651" i="4" s="1"/>
  <c r="AN651" i="4"/>
  <c r="AT651" i="4" s="1"/>
  <c r="AB611" i="4"/>
  <c r="AN611" i="4" s="1"/>
  <c r="AT611" i="4" s="1"/>
  <c r="Z611" i="4"/>
  <c r="AL611" i="4" s="1"/>
  <c r="AR611" i="4" s="1"/>
  <c r="AE611" i="4"/>
  <c r="AQ611" i="4" s="1"/>
  <c r="AW611" i="4" s="1"/>
  <c r="AL602" i="4"/>
  <c r="AR602" i="4" s="1"/>
  <c r="Y533" i="4"/>
  <c r="AC533" i="4" s="1"/>
  <c r="AA145" i="4"/>
  <c r="AM145" i="4" s="1"/>
  <c r="AS145" i="4" s="1"/>
  <c r="AE145" i="4"/>
  <c r="AQ145" i="4" s="1"/>
  <c r="AW145" i="4" s="1"/>
  <c r="Z145" i="4"/>
  <c r="AL145" i="4" s="1"/>
  <c r="AR145" i="4" s="1"/>
  <c r="AF129" i="4"/>
  <c r="AL129" i="4" s="1"/>
  <c r="AR129" i="4" s="1"/>
  <c r="AK129" i="4"/>
  <c r="Y117" i="4"/>
  <c r="AC117" i="4" s="1"/>
  <c r="AD70" i="4"/>
  <c r="AP70" i="4" s="1"/>
  <c r="AV70" i="4" s="1"/>
  <c r="AC70" i="4"/>
  <c r="AO70" i="4" s="1"/>
  <c r="AU70" i="4" s="1"/>
  <c r="Z70" i="4"/>
  <c r="AL70" i="4" s="1"/>
  <c r="AE70" i="4"/>
  <c r="AQ70" i="4" s="1"/>
  <c r="AW70" i="4" s="1"/>
  <c r="AB70" i="4"/>
  <c r="AN70" i="4" s="1"/>
  <c r="AT70" i="4" s="1"/>
  <c r="AA70" i="4"/>
  <c r="AM70" i="4" s="1"/>
  <c r="AS70" i="4" s="1"/>
  <c r="AR70" i="4"/>
  <c r="AK17" i="4"/>
  <c r="AQ17" i="4" s="1"/>
  <c r="AW17" i="4" s="1"/>
  <c r="Y6" i="4"/>
  <c r="AC6" i="4" s="1"/>
  <c r="E727" i="4"/>
  <c r="I727" i="4" s="1"/>
  <c r="G727" i="4"/>
  <c r="F727" i="4"/>
  <c r="J727" i="4" s="1"/>
  <c r="D727" i="4"/>
  <c r="H727" i="4" s="1"/>
  <c r="AJ131" i="4"/>
  <c r="Y119" i="4"/>
  <c r="AE119" i="4" s="1"/>
  <c r="Y111" i="4"/>
  <c r="AJ101" i="4"/>
  <c r="AF101" i="4"/>
  <c r="AL101" i="4" s="1"/>
  <c r="AR101" i="4" s="1"/>
  <c r="AK85" i="4"/>
  <c r="AH85" i="4"/>
  <c r="AG85" i="4"/>
  <c r="Y60" i="4"/>
  <c r="Z60" i="4" s="1"/>
  <c r="AI784" i="4"/>
  <c r="AO784" i="4" s="1"/>
  <c r="AU784" i="4" s="1"/>
  <c r="AF784" i="4"/>
  <c r="AN572" i="4"/>
  <c r="AT572" i="4" s="1"/>
  <c r="AJ61" i="4"/>
  <c r="AP61" i="4" s="1"/>
  <c r="AV61" i="4" s="1"/>
  <c r="AI61" i="4"/>
  <c r="AO61" i="4" s="1"/>
  <c r="AU61" i="4" s="1"/>
  <c r="Y134" i="4"/>
  <c r="AD134" i="4" s="1"/>
  <c r="AH58" i="4"/>
  <c r="AI58" i="4"/>
  <c r="AF58" i="4"/>
  <c r="AG681" i="4"/>
  <c r="AF681" i="4"/>
  <c r="AK681" i="4"/>
  <c r="Y662" i="4"/>
  <c r="AC662" i="4" s="1"/>
  <c r="AG791" i="4"/>
  <c r="AM791" i="4" s="1"/>
  <c r="AS791" i="4" s="1"/>
  <c r="AH791" i="4"/>
  <c r="AN791" i="4" s="1"/>
  <c r="AT791" i="4" s="1"/>
  <c r="AM140" i="4"/>
  <c r="AS140" i="4" s="1"/>
  <c r="AB953" i="4"/>
  <c r="AC953" i="4"/>
  <c r="AE953" i="4"/>
  <c r="Z953" i="4"/>
  <c r="AA953" i="4"/>
  <c r="AS953" i="4"/>
  <c r="AV953" i="4"/>
  <c r="AD953" i="4"/>
  <c r="AU953" i="4"/>
  <c r="AW953" i="4"/>
  <c r="AT953" i="4"/>
  <c r="AF953" i="4"/>
  <c r="AI953" i="4"/>
  <c r="AJ953" i="4"/>
  <c r="AG953" i="4"/>
  <c r="AK953" i="4"/>
  <c r="AH953" i="4"/>
  <c r="Z895" i="4"/>
  <c r="AL895" i="4" s="1"/>
  <c r="AD895" i="4"/>
  <c r="AP895" i="4" s="1"/>
  <c r="AE895" i="4"/>
  <c r="AQ895" i="4" s="1"/>
  <c r="AU895" i="4"/>
  <c r="AW895" i="4"/>
  <c r="AB895" i="4"/>
  <c r="AN895" i="4" s="1"/>
  <c r="AC895" i="4"/>
  <c r="AO895" i="4" s="1"/>
  <c r="AV895" i="4"/>
  <c r="AS895" i="4"/>
  <c r="AA895" i="4"/>
  <c r="AM895" i="4" s="1"/>
  <c r="AT895" i="4"/>
  <c r="AH816" i="4"/>
  <c r="AI816" i="4"/>
  <c r="AJ816" i="4"/>
  <c r="AG815" i="4"/>
  <c r="AH815" i="4"/>
  <c r="AK815" i="4"/>
  <c r="AI788" i="4"/>
  <c r="AO788" i="4" s="1"/>
  <c r="AU788" i="4" s="1"/>
  <c r="AK788" i="4"/>
  <c r="AJ788" i="4"/>
  <c r="AG751" i="4"/>
  <c r="AM751" i="4" s="1"/>
  <c r="AS751" i="4" s="1"/>
  <c r="AH751" i="4"/>
  <c r="AN751" i="4" s="1"/>
  <c r="AT751" i="4" s="1"/>
  <c r="AO664" i="4"/>
  <c r="AU664" i="4" s="1"/>
  <c r="AN656" i="4"/>
  <c r="AT656" i="4" s="1"/>
  <c r="AN654" i="4"/>
  <c r="AT654" i="4" s="1"/>
  <c r="AH107" i="4"/>
  <c r="AN107" i="4" s="1"/>
  <c r="AT107" i="4" s="1"/>
  <c r="W63" i="4"/>
  <c r="Y57" i="4"/>
  <c r="AC57" i="4" s="1"/>
  <c r="Y41" i="4"/>
  <c r="AA41" i="4" s="1"/>
  <c r="AH37" i="4"/>
  <c r="AF37" i="4"/>
  <c r="AK37" i="4"/>
  <c r="AN733" i="4"/>
  <c r="AT733" i="4" s="1"/>
  <c r="AN725" i="4"/>
  <c r="AT725" i="4" s="1"/>
  <c r="AP725" i="4"/>
  <c r="AV725" i="4" s="1"/>
  <c r="AP495" i="4"/>
  <c r="AV495" i="4" s="1"/>
  <c r="AI183" i="4"/>
  <c r="AH183" i="4"/>
  <c r="AJ183" i="4"/>
  <c r="Y159" i="4"/>
  <c r="AG143" i="4"/>
  <c r="AK143" i="4"/>
  <c r="AJ143" i="4"/>
  <c r="AK97" i="4"/>
  <c r="AJ97" i="4"/>
  <c r="AP97" i="4" s="1"/>
  <c r="AV97" i="4" s="1"/>
  <c r="Y64" i="4"/>
  <c r="AQ180" i="4"/>
  <c r="AW180" i="4" s="1"/>
  <c r="AB50" i="4"/>
  <c r="AN50" i="4" s="1"/>
  <c r="AT50" i="4" s="1"/>
  <c r="AD50" i="4"/>
  <c r="AP50" i="4" s="1"/>
  <c r="AV50" i="4" s="1"/>
  <c r="AC50" i="4"/>
  <c r="AO50" i="4" s="1"/>
  <c r="AU50" i="4" s="1"/>
  <c r="AA12" i="4"/>
  <c r="AM12" i="4" s="1"/>
  <c r="AS12" i="4" s="1"/>
  <c r="AE12" i="4"/>
  <c r="AQ12" i="4" s="1"/>
  <c r="AW12" i="4" s="1"/>
  <c r="AD12" i="4"/>
  <c r="AP12" i="4" s="1"/>
  <c r="AV12" i="4" s="1"/>
  <c r="AD511" i="4"/>
  <c r="AK511" i="4"/>
  <c r="AE511" i="4"/>
  <c r="AA511" i="4"/>
  <c r="AH511" i="4"/>
  <c r="Z511" i="4"/>
  <c r="AB511" i="4"/>
  <c r="AI511" i="4"/>
  <c r="AG511" i="4"/>
  <c r="AF511" i="4"/>
  <c r="AC511" i="4"/>
  <c r="AJ511" i="4"/>
  <c r="AM560" i="4"/>
  <c r="AS560" i="4" s="1"/>
  <c r="AJ44" i="4"/>
  <c r="AO24" i="4"/>
  <c r="AU24" i="4" s="1"/>
  <c r="AO431" i="4"/>
  <c r="AU431" i="4" s="1"/>
  <c r="AQ431" i="4"/>
  <c r="AW431" i="4" s="1"/>
  <c r="AM836" i="4"/>
  <c r="AS836" i="4" s="1"/>
  <c r="AP836" i="4"/>
  <c r="AV836" i="4" s="1"/>
  <c r="AL808" i="4"/>
  <c r="AR808" i="4" s="1"/>
  <c r="AM808" i="4"/>
  <c r="AS808" i="4" s="1"/>
  <c r="AF700" i="4"/>
  <c r="AL700" i="4" s="1"/>
  <c r="AR700" i="4" s="1"/>
  <c r="AJ700" i="4"/>
  <c r="AI700" i="4"/>
  <c r="AL549" i="4"/>
  <c r="AR549" i="4" s="1"/>
  <c r="AP549" i="4"/>
  <c r="AV549" i="4" s="1"/>
  <c r="AO549" i="4"/>
  <c r="AU549" i="4" s="1"/>
  <c r="AC783" i="4"/>
  <c r="AO783" i="4" s="1"/>
  <c r="AU783" i="4" s="1"/>
  <c r="AE783" i="4"/>
  <c r="AQ783" i="4" s="1"/>
  <c r="AW783" i="4" s="1"/>
  <c r="Y659" i="4"/>
  <c r="AB659" i="4" s="1"/>
  <c r="Z826" i="4"/>
  <c r="AA826" i="4"/>
  <c r="AE826" i="4"/>
  <c r="AQ826" i="4" s="1"/>
  <c r="AW826" i="4" s="1"/>
  <c r="AD826" i="4"/>
  <c r="AP826" i="4" s="1"/>
  <c r="AV826" i="4" s="1"/>
  <c r="AB826" i="4"/>
  <c r="AN826" i="4" s="1"/>
  <c r="AT826" i="4" s="1"/>
  <c r="AC182" i="4"/>
  <c r="AO182" i="4" s="1"/>
  <c r="AU182" i="4" s="1"/>
  <c r="AB182" i="4"/>
  <c r="AN182" i="4" s="1"/>
  <c r="AT182" i="4" s="1"/>
  <c r="AD182" i="4"/>
  <c r="AP182" i="4" s="1"/>
  <c r="AV182" i="4" s="1"/>
  <c r="Z182" i="4"/>
  <c r="AL182" i="4" s="1"/>
  <c r="AR182" i="4" s="1"/>
  <c r="AA182" i="4"/>
  <c r="AM182" i="4" s="1"/>
  <c r="AS182" i="4" s="1"/>
  <c r="AE182" i="4"/>
  <c r="AQ182" i="4" s="1"/>
  <c r="AW182" i="4" s="1"/>
  <c r="AB762" i="4"/>
  <c r="AN762" i="4" s="1"/>
  <c r="AT762" i="4" s="1"/>
  <c r="AC762" i="4"/>
  <c r="AO762" i="4" s="1"/>
  <c r="AU762" i="4" s="1"/>
  <c r="AE762" i="4"/>
  <c r="AQ762" i="4" s="1"/>
  <c r="AW762" i="4" s="1"/>
  <c r="AD762" i="4"/>
  <c r="AP762" i="4" s="1"/>
  <c r="AV762" i="4" s="1"/>
  <c r="Z762" i="4"/>
  <c r="Y650" i="4"/>
  <c r="AA650" i="4" s="1"/>
  <c r="Z863" i="4"/>
  <c r="AD863" i="4"/>
  <c r="AE863" i="4"/>
  <c r="AB863" i="4"/>
  <c r="AN863" i="4" s="1"/>
  <c r="AC863" i="4"/>
  <c r="AA863" i="4"/>
  <c r="AM863" i="4" s="1"/>
  <c r="AS863" i="4" s="1"/>
  <c r="AT863" i="4"/>
  <c r="AE608" i="4"/>
  <c r="AF608" i="4"/>
  <c r="AI608" i="4"/>
  <c r="AB608" i="4"/>
  <c r="Z608" i="4"/>
  <c r="AK608" i="4"/>
  <c r="AJ608" i="4"/>
  <c r="AD608" i="4"/>
  <c r="AH608" i="4"/>
  <c r="AG608" i="4"/>
  <c r="AA608" i="4"/>
  <c r="AC608" i="4"/>
  <c r="AK551" i="4"/>
  <c r="Y771" i="4"/>
  <c r="AE771" i="4" s="1"/>
  <c r="AM803" i="4"/>
  <c r="AS803" i="4" s="1"/>
  <c r="AN803" i="4"/>
  <c r="AT803" i="4" s="1"/>
  <c r="AP803" i="4"/>
  <c r="AV803" i="4" s="1"/>
  <c r="AI991" i="4"/>
  <c r="AJ991" i="4"/>
  <c r="AH991" i="4"/>
  <c r="AI82" i="4"/>
  <c r="AJ82" i="4"/>
  <c r="AK82" i="4"/>
  <c r="X754" i="4"/>
  <c r="AA72" i="4"/>
  <c r="AM72" i="4" s="1"/>
  <c r="AS72" i="4" s="1"/>
  <c r="AD72" i="4"/>
  <c r="AP72" i="4" s="1"/>
  <c r="AV72" i="4" s="1"/>
  <c r="Z142" i="4"/>
  <c r="AL142" i="4" s="1"/>
  <c r="AC142" i="4"/>
  <c r="AO142" i="4" s="1"/>
  <c r="AB142" i="4"/>
  <c r="AN142" i="4" s="1"/>
  <c r="AT142" i="4" s="1"/>
  <c r="AE142" i="4"/>
  <c r="AQ142" i="4" s="1"/>
  <c r="AW142" i="4" s="1"/>
  <c r="AR142" i="4"/>
  <c r="AD142" i="4"/>
  <c r="AP142" i="4" s="1"/>
  <c r="AU142" i="4"/>
  <c r="AA142" i="4"/>
  <c r="AM142" i="4" s="1"/>
  <c r="AS142" i="4" s="1"/>
  <c r="AV142" i="4"/>
  <c r="AK999" i="4"/>
  <c r="AF999" i="4"/>
  <c r="AG999" i="4"/>
  <c r="AL987" i="4"/>
  <c r="AN987" i="4"/>
  <c r="AA937" i="4"/>
  <c r="AM937" i="4" s="1"/>
  <c r="AC937" i="4"/>
  <c r="AO937" i="4" s="1"/>
  <c r="AU937" i="4"/>
  <c r="AS937" i="4"/>
  <c r="AT937" i="4"/>
  <c r="AV937" i="4"/>
  <c r="Z937" i="4"/>
  <c r="AL937" i="4" s="1"/>
  <c r="AW937" i="4"/>
  <c r="AB937" i="4"/>
  <c r="AN937" i="4" s="1"/>
  <c r="AD937" i="4"/>
  <c r="AP937" i="4" s="1"/>
  <c r="AE937" i="4"/>
  <c r="AQ937" i="4" s="1"/>
  <c r="AQ913" i="4"/>
  <c r="AP913" i="4"/>
  <c r="AM913" i="4"/>
  <c r="Y819" i="4"/>
  <c r="Y811" i="4"/>
  <c r="Z811" i="4" s="1"/>
  <c r="Y760" i="4"/>
  <c r="AB747" i="4"/>
  <c r="AN747" i="4" s="1"/>
  <c r="AT747" i="4" s="1"/>
  <c r="AA747" i="4"/>
  <c r="AM747" i="4" s="1"/>
  <c r="AS747" i="4" s="1"/>
  <c r="AD747" i="4"/>
  <c r="AP747" i="4" s="1"/>
  <c r="AV747" i="4" s="1"/>
  <c r="AE747" i="4"/>
  <c r="AQ747" i="4" s="1"/>
  <c r="AW747" i="4" s="1"/>
  <c r="AC747" i="4"/>
  <c r="AO747" i="4" s="1"/>
  <c r="AU747" i="4" s="1"/>
  <c r="Z747" i="4"/>
  <c r="AL747" i="4" s="1"/>
  <c r="AR747" i="4" s="1"/>
  <c r="Z731" i="4"/>
  <c r="AL731" i="4" s="1"/>
  <c r="AR731" i="4" s="1"/>
  <c r="AD731" i="4"/>
  <c r="AP731" i="4" s="1"/>
  <c r="AV731" i="4" s="1"/>
  <c r="Y723" i="4"/>
  <c r="AE723" i="4" s="1"/>
  <c r="AL721" i="4"/>
  <c r="AR721" i="4" s="1"/>
  <c r="AQ721" i="4"/>
  <c r="AW721" i="4" s="1"/>
  <c r="AP721" i="4"/>
  <c r="AV721" i="4" s="1"/>
  <c r="AA717" i="4"/>
  <c r="AM717" i="4" s="1"/>
  <c r="AS717" i="4" s="1"/>
  <c r="Z717" i="4"/>
  <c r="AL717" i="4" s="1"/>
  <c r="AR717" i="4" s="1"/>
  <c r="AE717" i="4"/>
  <c r="AQ717" i="4" s="1"/>
  <c r="AW717" i="4" s="1"/>
  <c r="AD717" i="4"/>
  <c r="AP717" i="4" s="1"/>
  <c r="AV717" i="4" s="1"/>
  <c r="AC717" i="4"/>
  <c r="AO717" i="4" s="1"/>
  <c r="AU717" i="4" s="1"/>
  <c r="AC705" i="4"/>
  <c r="AO705" i="4" s="1"/>
  <c r="AD705" i="4"/>
  <c r="AP705" i="4" s="1"/>
  <c r="AV705" i="4" s="1"/>
  <c r="AE705" i="4"/>
  <c r="AQ705" i="4" s="1"/>
  <c r="AB705" i="4"/>
  <c r="AN705" i="4" s="1"/>
  <c r="AT705" i="4" s="1"/>
  <c r="Z705" i="4"/>
  <c r="AL705" i="4" s="1"/>
  <c r="AR705" i="4" s="1"/>
  <c r="AA705" i="4"/>
  <c r="AM705" i="4" s="1"/>
  <c r="AS705" i="4" s="1"/>
  <c r="AW705" i="4"/>
  <c r="AU705" i="4"/>
  <c r="AP651" i="4"/>
  <c r="AV651" i="4" s="1"/>
  <c r="AC588" i="4"/>
  <c r="AO588" i="4" s="1"/>
  <c r="AU588" i="4" s="1"/>
  <c r="AE588" i="4"/>
  <c r="AQ588" i="4" s="1"/>
  <c r="AW588" i="4" s="1"/>
  <c r="Z588" i="4"/>
  <c r="AL588" i="4" s="1"/>
  <c r="AR588" i="4" s="1"/>
  <c r="AD588" i="4"/>
  <c r="AP588" i="4" s="1"/>
  <c r="AV588" i="4" s="1"/>
  <c r="AA588" i="4"/>
  <c r="AM588" i="4" s="1"/>
  <c r="AS588" i="4" s="1"/>
  <c r="AD515" i="4"/>
  <c r="AP515" i="4" s="1"/>
  <c r="AV515" i="4" s="1"/>
  <c r="AC515" i="4"/>
  <c r="AO515" i="4" s="1"/>
  <c r="AU515" i="4" s="1"/>
  <c r="Y184" i="4"/>
  <c r="AB184" i="4" s="1"/>
  <c r="AA113" i="4"/>
  <c r="AM113" i="4" s="1"/>
  <c r="AS113" i="4" s="1"/>
  <c r="AE113" i="4"/>
  <c r="AQ113" i="4" s="1"/>
  <c r="AW113" i="4" s="1"/>
  <c r="W99" i="4"/>
  <c r="AI75" i="4"/>
  <c r="AH75" i="4"/>
  <c r="AG75" i="4"/>
  <c r="AK67" i="4"/>
  <c r="AH67" i="4"/>
  <c r="AG67" i="4"/>
  <c r="AF62" i="4"/>
  <c r="AH62" i="4"/>
  <c r="AK62" i="4"/>
  <c r="AI49" i="4"/>
  <c r="AG49" i="4"/>
  <c r="AK49" i="4"/>
  <c r="AK32" i="4"/>
  <c r="AF32" i="4"/>
  <c r="AI32" i="4"/>
  <c r="AA592" i="4"/>
  <c r="AM592" i="4" s="1"/>
  <c r="AS592" i="4" s="1"/>
  <c r="AB594" i="4"/>
  <c r="AN594" i="4" s="1"/>
  <c r="AT594" i="4" s="1"/>
  <c r="Z594" i="4"/>
  <c r="AL594" i="4" s="1"/>
  <c r="AR594" i="4" s="1"/>
  <c r="AC598" i="4"/>
  <c r="AA598" i="4"/>
  <c r="AM598" i="4" s="1"/>
  <c r="AS598" i="4" s="1"/>
  <c r="AO568" i="4"/>
  <c r="AU568" i="4" s="1"/>
  <c r="AM568" i="4"/>
  <c r="AS568" i="4" s="1"/>
  <c r="AN710" i="4"/>
  <c r="AT710" i="4" s="1"/>
  <c r="AP710" i="4"/>
  <c r="AV710" i="4" s="1"/>
  <c r="AO710" i="4"/>
  <c r="AU710" i="4" s="1"/>
  <c r="AM726" i="4"/>
  <c r="AS726" i="4" s="1"/>
  <c r="AC104" i="4"/>
  <c r="AO104" i="4" s="1"/>
  <c r="AU104" i="4" s="1"/>
  <c r="Z104" i="4"/>
  <c r="AL104" i="4" s="1"/>
  <c r="AR104" i="4" s="1"/>
  <c r="AB104" i="4"/>
  <c r="AN104" i="4" s="1"/>
  <c r="AT104" i="4" s="1"/>
  <c r="AA104" i="4"/>
  <c r="AM104" i="4" s="1"/>
  <c r="AS104" i="4" s="1"/>
  <c r="AD104" i="4"/>
  <c r="AP104" i="4" s="1"/>
  <c r="AV104" i="4" s="1"/>
  <c r="AE104" i="4"/>
  <c r="AQ104" i="4" s="1"/>
  <c r="AW104" i="4" s="1"/>
  <c r="F144" i="4"/>
  <c r="J144" i="4" s="1"/>
  <c r="M145" i="2" s="1"/>
  <c r="E144" i="4"/>
  <c r="I144" i="4" s="1"/>
  <c r="L145" i="2" s="1"/>
  <c r="G144" i="4"/>
  <c r="D144" i="4"/>
  <c r="H144" i="4" s="1"/>
  <c r="K145" i="2" s="1"/>
  <c r="AB942" i="4"/>
  <c r="AN942" i="4" s="1"/>
  <c r="AE942" i="4"/>
  <c r="AQ942" i="4" s="1"/>
  <c r="AU942" i="4"/>
  <c r="AT942" i="4"/>
  <c r="AS942" i="4"/>
  <c r="AV942" i="4"/>
  <c r="AC942" i="4"/>
  <c r="AO942" i="4" s="1"/>
  <c r="Z942" i="4"/>
  <c r="AL942" i="4" s="1"/>
  <c r="AA942" i="4"/>
  <c r="AM942" i="4" s="1"/>
  <c r="AD942" i="4"/>
  <c r="AP942" i="4" s="1"/>
  <c r="AW942" i="4"/>
  <c r="AA571" i="4"/>
  <c r="AM571" i="4" s="1"/>
  <c r="AS571" i="4" s="1"/>
  <c r="AI571" i="4"/>
  <c r="AD571" i="4"/>
  <c r="AJ571" i="4"/>
  <c r="AB571" i="4"/>
  <c r="AN571" i="4" s="1"/>
  <c r="AT571" i="4" s="1"/>
  <c r="Y45" i="4"/>
  <c r="AE118" i="4"/>
  <c r="AQ118" i="4" s="1"/>
  <c r="AW118" i="4" s="1"/>
  <c r="AC118" i="4"/>
  <c r="AO118" i="4" s="1"/>
  <c r="AU118" i="4" s="1"/>
  <c r="G112" i="4"/>
  <c r="F112" i="4"/>
  <c r="J112" i="4" s="1"/>
  <c r="M113" i="2" s="1"/>
  <c r="E112" i="4"/>
  <c r="I112" i="4" s="1"/>
  <c r="L113" i="2" s="1"/>
  <c r="D112" i="4"/>
  <c r="H112" i="4" s="1"/>
  <c r="K113" i="2" s="1"/>
  <c r="AN922" i="4"/>
  <c r="AO922" i="4"/>
  <c r="AM922" i="4"/>
  <c r="AC88" i="4"/>
  <c r="AO88" i="4" s="1"/>
  <c r="AU88" i="4" s="1"/>
  <c r="AE88" i="4"/>
  <c r="AQ88" i="4" s="1"/>
  <c r="AW88" i="4" s="1"/>
  <c r="AD88" i="4"/>
  <c r="AP88" i="4" s="1"/>
  <c r="AV88" i="4" s="1"/>
  <c r="AB967" i="4"/>
  <c r="AN967" i="4" s="1"/>
  <c r="AD967" i="4"/>
  <c r="AP967" i="4" s="1"/>
  <c r="Z967" i="4"/>
  <c r="AL967" i="4" s="1"/>
  <c r="AC967" i="4"/>
  <c r="AO967" i="4" s="1"/>
  <c r="AS967" i="4"/>
  <c r="AU967" i="4"/>
  <c r="AE967" i="4"/>
  <c r="AQ967" i="4" s="1"/>
  <c r="AA967" i="4"/>
  <c r="AM967" i="4" s="1"/>
  <c r="AV967" i="4"/>
  <c r="AT967" i="4"/>
  <c r="AW967" i="4"/>
  <c r="AB720" i="4"/>
  <c r="AN720" i="4" s="1"/>
  <c r="AT720" i="4" s="1"/>
  <c r="AC720" i="4"/>
  <c r="AO720" i="4" s="1"/>
  <c r="AU720" i="4" s="1"/>
  <c r="Z720" i="4"/>
  <c r="AL720" i="4" s="1"/>
  <c r="AR720" i="4" s="1"/>
  <c r="AA720" i="4"/>
  <c r="AM720" i="4" s="1"/>
  <c r="AS720" i="4" s="1"/>
  <c r="AE720" i="4"/>
  <c r="AQ720" i="4" s="1"/>
  <c r="AW720" i="4" s="1"/>
  <c r="AD720" i="4"/>
  <c r="AP720" i="4" s="1"/>
  <c r="AV720" i="4" s="1"/>
  <c r="AA706" i="4"/>
  <c r="AB706" i="4"/>
  <c r="AE706" i="4"/>
  <c r="AD706" i="4"/>
  <c r="Z706" i="4"/>
  <c r="AC706" i="4"/>
  <c r="AG706" i="4"/>
  <c r="AF706" i="4"/>
  <c r="AK706" i="4"/>
  <c r="AJ706" i="4"/>
  <c r="AI706" i="4"/>
  <c r="AH706" i="4"/>
  <c r="Y584" i="4"/>
  <c r="AE185" i="4"/>
  <c r="AQ185" i="4" s="1"/>
  <c r="AW185" i="4" s="1"/>
  <c r="AA185" i="4"/>
  <c r="AM185" i="4" s="1"/>
  <c r="AD185" i="4"/>
  <c r="AP185" i="4" s="1"/>
  <c r="AV185" i="4" s="1"/>
  <c r="AC185" i="4"/>
  <c r="AO185" i="4" s="1"/>
  <c r="AU185" i="4" s="1"/>
  <c r="Z185" i="4"/>
  <c r="AL185" i="4" s="1"/>
  <c r="AR185" i="4" s="1"/>
  <c r="AS185" i="4"/>
  <c r="AB185" i="4"/>
  <c r="AN185" i="4" s="1"/>
  <c r="AT185" i="4" s="1"/>
  <c r="Y173" i="4"/>
  <c r="AD173" i="4" s="1"/>
  <c r="Y141" i="4"/>
  <c r="AA129" i="4"/>
  <c r="AM129" i="4" s="1"/>
  <c r="AS129" i="4" s="1"/>
  <c r="AE129" i="4"/>
  <c r="AQ129" i="4" s="1"/>
  <c r="AW129" i="4" s="1"/>
  <c r="Y125" i="4"/>
  <c r="AD125" i="4" s="1"/>
  <c r="Y87" i="4"/>
  <c r="Y86" i="4"/>
  <c r="AD86" i="4" s="1"/>
  <c r="Y78" i="4"/>
  <c r="Z21" i="4"/>
  <c r="AL21" i="4" s="1"/>
  <c r="AR21" i="4" s="1"/>
  <c r="AD21" i="4"/>
  <c r="AP21" i="4" s="1"/>
  <c r="AC21" i="4"/>
  <c r="AO21" i="4" s="1"/>
  <c r="AU21" i="4" s="1"/>
  <c r="AA21" i="4"/>
  <c r="AM21" i="4" s="1"/>
  <c r="AS21" i="4" s="1"/>
  <c r="AV21" i="4"/>
  <c r="AB21" i="4"/>
  <c r="AN21" i="4" s="1"/>
  <c r="AT21" i="4" s="1"/>
  <c r="AE21" i="4"/>
  <c r="AQ21" i="4" s="1"/>
  <c r="AW21" i="4" s="1"/>
  <c r="AC17" i="4"/>
  <c r="AO17" i="4" s="1"/>
  <c r="AU17" i="4" s="1"/>
  <c r="AA13" i="4"/>
  <c r="AM13" i="4" s="1"/>
  <c r="AB13" i="4"/>
  <c r="AN13" i="4" s="1"/>
  <c r="AT13" i="4" s="1"/>
  <c r="Z13" i="4"/>
  <c r="AL13" i="4" s="1"/>
  <c r="AR13" i="4" s="1"/>
  <c r="AC13" i="4"/>
  <c r="AO13" i="4" s="1"/>
  <c r="AU13" i="4" s="1"/>
  <c r="AE13" i="4"/>
  <c r="AQ13" i="4" s="1"/>
  <c r="AW13" i="4" s="1"/>
  <c r="AD13" i="4"/>
  <c r="AP13" i="4" s="1"/>
  <c r="AV13" i="4" s="1"/>
  <c r="AS13" i="4"/>
  <c r="AP963" i="4"/>
  <c r="AM963" i="4"/>
  <c r="AQ963" i="4"/>
  <c r="AN963" i="4"/>
  <c r="F661" i="4"/>
  <c r="J661" i="4" s="1"/>
  <c r="D661" i="4"/>
  <c r="H661" i="4" s="1"/>
  <c r="E661" i="4"/>
  <c r="I661" i="4" s="1"/>
  <c r="G661" i="4"/>
  <c r="Y135" i="4"/>
  <c r="Z131" i="4"/>
  <c r="AL131" i="4" s="1"/>
  <c r="AR131" i="4" s="1"/>
  <c r="AB131" i="4"/>
  <c r="AN131" i="4" s="1"/>
  <c r="AT131" i="4" s="1"/>
  <c r="AD131" i="4"/>
  <c r="AP131" i="4" s="1"/>
  <c r="AV131" i="4" s="1"/>
  <c r="AE101" i="4"/>
  <c r="AQ101" i="4" s="1"/>
  <c r="AW101" i="4" s="1"/>
  <c r="AC101" i="4"/>
  <c r="AO101" i="4" s="1"/>
  <c r="AU101" i="4" s="1"/>
  <c r="AE784" i="4"/>
  <c r="AQ784" i="4" s="1"/>
  <c r="AW784" i="4" s="1"/>
  <c r="Z784" i="4"/>
  <c r="AA784" i="4"/>
  <c r="AM784" i="4" s="1"/>
  <c r="AS784" i="4" s="1"/>
  <c r="G580" i="4"/>
  <c r="E580" i="4"/>
  <c r="I580" i="4" s="1"/>
  <c r="F580" i="4"/>
  <c r="J580" i="4" s="1"/>
  <c r="D580" i="4"/>
  <c r="H580" i="4" s="1"/>
  <c r="AM879" i="4"/>
  <c r="AN879" i="4"/>
  <c r="AP879" i="4"/>
  <c r="AB61" i="4"/>
  <c r="AN61" i="4" s="1"/>
  <c r="AT61" i="4" s="1"/>
  <c r="Z61" i="4"/>
  <c r="AL61" i="4" s="1"/>
  <c r="AR61" i="4" s="1"/>
  <c r="AO53" i="4"/>
  <c r="AU53" i="4" s="1"/>
  <c r="AP53" i="4"/>
  <c r="AV53" i="4" s="1"/>
  <c r="AL80" i="4"/>
  <c r="AR80" i="4" s="1"/>
  <c r="AM80" i="4"/>
  <c r="AS80" i="4" s="1"/>
  <c r="AP80" i="4"/>
  <c r="AV80" i="4" s="1"/>
  <c r="AN80" i="4"/>
  <c r="AT80" i="4" s="1"/>
  <c r="AJ871" i="4"/>
  <c r="AI871" i="4"/>
  <c r="AF871" i="4"/>
  <c r="AQ615" i="4"/>
  <c r="AW615" i="4" s="1"/>
  <c r="AM615" i="4"/>
  <c r="AS615" i="4" s="1"/>
  <c r="AP108" i="4"/>
  <c r="AV108" i="4" s="1"/>
  <c r="AQ108" i="4"/>
  <c r="AW108" i="4" s="1"/>
  <c r="AN108" i="4"/>
  <c r="AT108" i="4" s="1"/>
  <c r="AO108" i="4"/>
  <c r="AU108" i="4" s="1"/>
  <c r="AC918" i="4"/>
  <c r="AB918" i="4"/>
  <c r="Z918" i="4"/>
  <c r="AV918" i="4"/>
  <c r="AS918" i="4"/>
  <c r="AE918" i="4"/>
  <c r="AD918" i="4"/>
  <c r="AU918" i="4"/>
  <c r="AA918" i="4"/>
  <c r="AW918" i="4"/>
  <c r="AT918" i="4"/>
  <c r="AI918" i="4"/>
  <c r="AG918" i="4"/>
  <c r="AF918" i="4"/>
  <c r="AK918" i="4"/>
  <c r="AH918" i="4"/>
  <c r="AJ918" i="4"/>
  <c r="AN802" i="4"/>
  <c r="AT802" i="4" s="1"/>
  <c r="AG156" i="4"/>
  <c r="AI156" i="4"/>
  <c r="AH156" i="4"/>
  <c r="X54" i="4"/>
  <c r="Y54" i="4" s="1"/>
  <c r="AF535" i="4"/>
  <c r="AJ535" i="4"/>
  <c r="AK535" i="4"/>
  <c r="AK965" i="4"/>
  <c r="AI965" i="4"/>
  <c r="AF965" i="4"/>
  <c r="X957" i="4"/>
  <c r="Y957" i="4"/>
  <c r="AL951" i="4"/>
  <c r="AO951" i="4"/>
  <c r="AB925" i="4"/>
  <c r="AN925" i="4" s="1"/>
  <c r="AC925" i="4"/>
  <c r="AO925" i="4" s="1"/>
  <c r="AE925" i="4"/>
  <c r="AQ925" i="4" s="1"/>
  <c r="AW925" i="4"/>
  <c r="AV925" i="4"/>
  <c r="AD925" i="4"/>
  <c r="AP925" i="4" s="1"/>
  <c r="AT925" i="4"/>
  <c r="Z925" i="4"/>
  <c r="AL925" i="4" s="1"/>
  <c r="AA925" i="4"/>
  <c r="AM925" i="4" s="1"/>
  <c r="AS925" i="4"/>
  <c r="AU925" i="4"/>
  <c r="AL905" i="4"/>
  <c r="AM905" i="4"/>
  <c r="AG807" i="4"/>
  <c r="AM807" i="4" s="1"/>
  <c r="AS807" i="4" s="1"/>
  <c r="AH807" i="4"/>
  <c r="AN807" i="4" s="1"/>
  <c r="AT807" i="4" s="1"/>
  <c r="AN790" i="4"/>
  <c r="AT790" i="4" s="1"/>
  <c r="AM654" i="4"/>
  <c r="AS654" i="4" s="1"/>
  <c r="AA107" i="4"/>
  <c r="AM107" i="4" s="1"/>
  <c r="AS107" i="4" s="1"/>
  <c r="AK52" i="4"/>
  <c r="AH52" i="4"/>
  <c r="AF52" i="4"/>
  <c r="AN48" i="4"/>
  <c r="AT48" i="4" s="1"/>
  <c r="AP48" i="4"/>
  <c r="AV48" i="4" s="1"/>
  <c r="AO48" i="4"/>
  <c r="AU48" i="4" s="1"/>
  <c r="AF127" i="4"/>
  <c r="AK127" i="4"/>
  <c r="AH127" i="4"/>
  <c r="AA97" i="4"/>
  <c r="AM97" i="4" s="1"/>
  <c r="AS97" i="4" s="1"/>
  <c r="AE97" i="4"/>
  <c r="AQ97" i="4" s="1"/>
  <c r="AW97" i="4" s="1"/>
  <c r="AC97" i="4"/>
  <c r="AO97" i="4" s="1"/>
  <c r="AU97" i="4" s="1"/>
  <c r="AG73" i="4"/>
  <c r="AI73" i="4"/>
  <c r="AK73" i="4"/>
  <c r="AB35" i="4"/>
  <c r="AN35" i="4" s="1"/>
  <c r="AT35" i="4" s="1"/>
  <c r="AA35" i="4"/>
  <c r="AM35" i="4" s="1"/>
  <c r="AS35" i="4" s="1"/>
  <c r="AE35" i="4"/>
  <c r="AQ35" i="4" s="1"/>
  <c r="AW35" i="4" s="1"/>
  <c r="Z35" i="4"/>
  <c r="AL35" i="4" s="1"/>
  <c r="AC35" i="4"/>
  <c r="AO35" i="4" s="1"/>
  <c r="AU35" i="4" s="1"/>
  <c r="AR35" i="4"/>
  <c r="AD35" i="4"/>
  <c r="AP35" i="4" s="1"/>
  <c r="AV35" i="4" s="1"/>
  <c r="Y33" i="4"/>
  <c r="Z33" i="4" s="1"/>
  <c r="Z23" i="4"/>
  <c r="AL23" i="4" s="1"/>
  <c r="AR23" i="4" s="1"/>
  <c r="AD23" i="4"/>
  <c r="AP23" i="4" s="1"/>
  <c r="AV23" i="4" s="1"/>
  <c r="AC23" i="4"/>
  <c r="AO23" i="4" s="1"/>
  <c r="AU23" i="4" s="1"/>
  <c r="AB23" i="4"/>
  <c r="AN23" i="4" s="1"/>
  <c r="AT23" i="4" s="1"/>
  <c r="AE23" i="4"/>
  <c r="AQ23" i="4" s="1"/>
  <c r="AW23" i="4" s="1"/>
  <c r="AA23" i="4"/>
  <c r="AM23" i="4" s="1"/>
  <c r="AS23" i="4" s="1"/>
  <c r="AP19" i="4"/>
  <c r="AV19" i="4" s="1"/>
  <c r="AL19" i="4"/>
  <c r="AR19" i="4" s="1"/>
  <c r="AO19" i="4"/>
  <c r="AU19" i="4" s="1"/>
  <c r="Y589" i="4"/>
  <c r="AK589" i="4" s="1"/>
  <c r="AL782" i="4"/>
  <c r="AR782" i="4" s="1"/>
  <c r="AC994" i="4"/>
  <c r="AO994" i="4" s="1"/>
  <c r="AE994" i="4"/>
  <c r="AQ994" i="4" s="1"/>
  <c r="AV994" i="4"/>
  <c r="AU994" i="4"/>
  <c r="AS994" i="4"/>
  <c r="Z994" i="4"/>
  <c r="AL994" i="4" s="1"/>
  <c r="AA994" i="4"/>
  <c r="AM994" i="4" s="1"/>
  <c r="AW994" i="4"/>
  <c r="AB994" i="4"/>
  <c r="AN994" i="4" s="1"/>
  <c r="AD994" i="4"/>
  <c r="AP994" i="4" s="1"/>
  <c r="AT994" i="4"/>
  <c r="AL606" i="4"/>
  <c r="AR606" i="4" s="1"/>
  <c r="AP606" i="4"/>
  <c r="AV606" i="4" s="1"/>
  <c r="AL818" i="4"/>
  <c r="AR818" i="4" s="1"/>
  <c r="AL750" i="4"/>
  <c r="AR750" i="4" s="1"/>
  <c r="AM750" i="4"/>
  <c r="AS750" i="4" s="1"/>
  <c r="AQ750" i="4"/>
  <c r="AW750" i="4" s="1"/>
  <c r="Y56" i="4"/>
  <c r="AB43" i="4"/>
  <c r="AN43" i="4" s="1"/>
  <c r="AT43" i="4" s="1"/>
  <c r="AA43" i="4"/>
  <c r="AM43" i="4" s="1"/>
  <c r="AC43" i="4"/>
  <c r="AO43" i="4" s="1"/>
  <c r="Z43" i="4"/>
  <c r="AL43" i="4" s="1"/>
  <c r="AR43" i="4" s="1"/>
  <c r="AE43" i="4"/>
  <c r="AQ43" i="4" s="1"/>
  <c r="AW43" i="4" s="1"/>
  <c r="AS43" i="4"/>
  <c r="AU43" i="4"/>
  <c r="AD43" i="4"/>
  <c r="AP43" i="4" s="1"/>
  <c r="AV43" i="4" s="1"/>
  <c r="AB105" i="4"/>
  <c r="AN105" i="4" s="1"/>
  <c r="AT105" i="4" s="1"/>
  <c r="AC105" i="4"/>
  <c r="AO105" i="4" s="1"/>
  <c r="AU105" i="4" s="1"/>
  <c r="AE105" i="4"/>
  <c r="AQ105" i="4" s="1"/>
  <c r="AW105" i="4" s="1"/>
  <c r="AD105" i="4"/>
  <c r="AP105" i="4" s="1"/>
  <c r="AV105" i="4" s="1"/>
  <c r="Z105" i="4"/>
  <c r="AL105" i="4" s="1"/>
  <c r="AR105" i="4" s="1"/>
  <c r="AA105" i="4"/>
  <c r="AM105" i="4" s="1"/>
  <c r="AS105" i="4" s="1"/>
  <c r="AL610" i="4"/>
  <c r="AR610" i="4" s="1"/>
  <c r="AA891" i="4"/>
  <c r="AM891" i="4" s="1"/>
  <c r="AT891" i="4"/>
  <c r="AD891" i="4"/>
  <c r="AP891" i="4" s="1"/>
  <c r="AV891" i="4"/>
  <c r="AC891" i="4"/>
  <c r="AO891" i="4" s="1"/>
  <c r="AW891" i="4"/>
  <c r="AB891" i="4"/>
  <c r="AN891" i="4" s="1"/>
  <c r="AS891" i="4"/>
  <c r="AE891" i="4"/>
  <c r="AQ891" i="4" s="1"/>
  <c r="Z891" i="4"/>
  <c r="AL891" i="4" s="1"/>
  <c r="AU891" i="4"/>
  <c r="AF761" i="4"/>
  <c r="AL761" i="4" s="1"/>
  <c r="AR761" i="4" s="1"/>
  <c r="AH761" i="4"/>
  <c r="AJ761" i="4"/>
  <c r="AC761" i="4"/>
  <c r="AB761" i="4"/>
  <c r="AD761" i="4"/>
  <c r="F793" i="4"/>
  <c r="J793" i="4" s="1"/>
  <c r="E793" i="4"/>
  <c r="I793" i="4" s="1"/>
  <c r="D793" i="4"/>
  <c r="H793" i="4" s="1"/>
  <c r="G793" i="4"/>
  <c r="AF825" i="4"/>
  <c r="AL825" i="4" s="1"/>
  <c r="AR825" i="4" s="1"/>
  <c r="AH825" i="4"/>
  <c r="AJ825" i="4"/>
  <c r="AC825" i="4"/>
  <c r="AB825" i="4"/>
  <c r="AD825" i="4"/>
  <c r="E797" i="4"/>
  <c r="I797" i="4" s="1"/>
  <c r="F797" i="4"/>
  <c r="J797" i="4" s="1"/>
  <c r="G797" i="4"/>
  <c r="D797" i="4"/>
  <c r="H797" i="4" s="1"/>
  <c r="AI761" i="4"/>
  <c r="AK761" i="4"/>
  <c r="AG761" i="4"/>
  <c r="AA761" i="4"/>
  <c r="AE761" i="4"/>
  <c r="E833" i="4"/>
  <c r="I833" i="4" s="1"/>
  <c r="D833" i="4"/>
  <c r="H833" i="4" s="1"/>
  <c r="G833" i="4"/>
  <c r="F833" i="4"/>
  <c r="J833" i="4" s="1"/>
  <c r="AI825" i="4"/>
  <c r="AK825" i="4"/>
  <c r="AG825" i="4"/>
  <c r="AA825" i="4"/>
  <c r="AE825" i="4"/>
  <c r="E583" i="4"/>
  <c r="I583" i="4" s="1"/>
  <c r="G583" i="4"/>
  <c r="F583" i="4"/>
  <c r="J583" i="4" s="1"/>
  <c r="D583" i="4"/>
  <c r="H583" i="4" s="1"/>
  <c r="AH645" i="4"/>
  <c r="AI645" i="4"/>
  <c r="AK645" i="4"/>
  <c r="AJ645" i="4"/>
  <c r="AG645" i="4"/>
  <c r="AF645" i="4"/>
  <c r="AJ637" i="4"/>
  <c r="AG637" i="4"/>
  <c r="AK637" i="4"/>
  <c r="AF637" i="4"/>
  <c r="AI637" i="4"/>
  <c r="AH637" i="4"/>
  <c r="AI729" i="4"/>
  <c r="AH729" i="4"/>
  <c r="AG729" i="4"/>
  <c r="AK729" i="4"/>
  <c r="AJ729" i="4"/>
  <c r="AF729" i="4"/>
  <c r="F587" i="4"/>
  <c r="J587" i="4" s="1"/>
  <c r="D587" i="4"/>
  <c r="H587" i="4" s="1"/>
  <c r="G587" i="4"/>
  <c r="E587" i="4"/>
  <c r="I587" i="4" s="1"/>
  <c r="AF609" i="4"/>
  <c r="AG609" i="4"/>
  <c r="AK609" i="4"/>
  <c r="AI609" i="4"/>
  <c r="AH609" i="4"/>
  <c r="AJ609" i="4"/>
  <c r="AQ670" i="4"/>
  <c r="AW670" i="4" s="1"/>
  <c r="AO627" i="4"/>
  <c r="AU627" i="4" s="1"/>
  <c r="AM595" i="4"/>
  <c r="AS595" i="4" s="1"/>
  <c r="F639" i="4"/>
  <c r="J639" i="4" s="1"/>
  <c r="E639" i="4"/>
  <c r="I639" i="4" s="1"/>
  <c r="D639" i="4"/>
  <c r="H639" i="4" s="1"/>
  <c r="G639" i="4"/>
  <c r="AM639" i="4"/>
  <c r="AS639" i="4" s="1"/>
  <c r="E585" i="4"/>
  <c r="I585" i="4" s="1"/>
  <c r="D585" i="4"/>
  <c r="H585" i="4" s="1"/>
  <c r="F585" i="4"/>
  <c r="J585" i="4" s="1"/>
  <c r="G585" i="4"/>
  <c r="AQ716" i="4"/>
  <c r="AW716" i="4" s="1"/>
  <c r="AM684" i="4"/>
  <c r="AS684" i="4" s="1"/>
  <c r="AO713" i="4"/>
  <c r="AU713" i="4" s="1"/>
  <c r="AM713" i="4"/>
  <c r="AS713" i="4" s="1"/>
  <c r="G626" i="4"/>
  <c r="E626" i="4"/>
  <c r="I626" i="4" s="1"/>
  <c r="F626" i="4"/>
  <c r="J626" i="4" s="1"/>
  <c r="D626" i="4"/>
  <c r="H626" i="4" s="1"/>
  <c r="AM707" i="4"/>
  <c r="AS707" i="4" s="1"/>
  <c r="AL707" i="4"/>
  <c r="AR707" i="4" s="1"/>
  <c r="AM739" i="4"/>
  <c r="AS739" i="4" s="1"/>
  <c r="AO739" i="4"/>
  <c r="AU739" i="4" s="1"/>
  <c r="AL739" i="4"/>
  <c r="AR739" i="4" s="1"/>
  <c r="AQ680" i="4"/>
  <c r="AW680" i="4" s="1"/>
  <c r="G728" i="4"/>
  <c r="F728" i="4"/>
  <c r="J728" i="4" s="1"/>
  <c r="D728" i="4"/>
  <c r="H728" i="4" s="1"/>
  <c r="E728" i="4"/>
  <c r="I728" i="4" s="1"/>
  <c r="AM675" i="4"/>
  <c r="AS675" i="4" s="1"/>
  <c r="AO675" i="4"/>
  <c r="AU675" i="4" s="1"/>
  <c r="D692" i="4"/>
  <c r="H692" i="4" s="1"/>
  <c r="G692" i="4"/>
  <c r="F692" i="4"/>
  <c r="J692" i="4" s="1"/>
  <c r="E692" i="4"/>
  <c r="I692" i="4" s="1"/>
  <c r="AL638" i="4"/>
  <c r="AR638" i="4" s="1"/>
  <c r="AN583" i="4"/>
  <c r="AT583" i="4" s="1"/>
  <c r="AF718" i="4"/>
  <c r="AH718" i="4"/>
  <c r="AD718" i="4"/>
  <c r="AA718" i="4"/>
  <c r="AF714" i="4"/>
  <c r="Z714" i="4"/>
  <c r="Z590" i="4"/>
  <c r="AL590" i="4" s="1"/>
  <c r="AR590" i="4" s="1"/>
  <c r="AD590" i="4"/>
  <c r="AB590" i="4"/>
  <c r="AN590" i="4" s="1"/>
  <c r="AT590" i="4" s="1"/>
  <c r="AA590" i="4"/>
  <c r="AM590" i="4" s="1"/>
  <c r="AS590" i="4" s="1"/>
  <c r="AC590" i="4"/>
  <c r="AO590" i="4" s="1"/>
  <c r="AU590" i="4" s="1"/>
  <c r="AE590" i="4"/>
  <c r="AQ590" i="4" s="1"/>
  <c r="AW590" i="4" s="1"/>
  <c r="AO670" i="4"/>
  <c r="AU670" i="4" s="1"/>
  <c r="AM627" i="4"/>
  <c r="AS627" i="4" s="1"/>
  <c r="AP702" i="4"/>
  <c r="AV702" i="4" s="1"/>
  <c r="AO702" i="4"/>
  <c r="AU702" i="4" s="1"/>
  <c r="AO595" i="4"/>
  <c r="AU595" i="4" s="1"/>
  <c r="AQ595" i="4"/>
  <c r="AW595" i="4" s="1"/>
  <c r="AP682" i="4"/>
  <c r="AV682" i="4" s="1"/>
  <c r="AM682" i="4"/>
  <c r="AS682" i="4" s="1"/>
  <c r="AP668" i="4"/>
  <c r="AV668" i="4" s="1"/>
  <c r="AO668" i="4"/>
  <c r="AU668" i="4" s="1"/>
  <c r="AO716" i="4"/>
  <c r="AU716" i="4" s="1"/>
  <c r="AL716" i="4"/>
  <c r="AR716" i="4" s="1"/>
  <c r="AP684" i="4"/>
  <c r="AV684" i="4" s="1"/>
  <c r="AO684" i="4"/>
  <c r="AU684" i="4" s="1"/>
  <c r="AL713" i="4"/>
  <c r="AR713" i="4" s="1"/>
  <c r="AQ713" i="4"/>
  <c r="AW713" i="4" s="1"/>
  <c r="AQ626" i="4"/>
  <c r="AW626" i="4" s="1"/>
  <c r="AN707" i="4"/>
  <c r="AT707" i="4" s="1"/>
  <c r="AN739" i="4"/>
  <c r="AT739" i="4" s="1"/>
  <c r="AL666" i="4"/>
  <c r="AR666" i="4" s="1"/>
  <c r="AM680" i="4"/>
  <c r="AS680" i="4" s="1"/>
  <c r="AN680" i="4"/>
  <c r="AT680" i="4" s="1"/>
  <c r="F591" i="4"/>
  <c r="J591" i="4" s="1"/>
  <c r="E591" i="4"/>
  <c r="I591" i="4" s="1"/>
  <c r="D591" i="4"/>
  <c r="H591" i="4" s="1"/>
  <c r="G591" i="4"/>
  <c r="AQ675" i="4"/>
  <c r="AW675" i="4" s="1"/>
  <c r="AN675" i="4"/>
  <c r="AT675" i="4" s="1"/>
  <c r="AN638" i="4"/>
  <c r="AT638" i="4" s="1"/>
  <c r="AG718" i="4"/>
  <c r="AJ718" i="4"/>
  <c r="AB718" i="4"/>
  <c r="Z718" i="4"/>
  <c r="Z637" i="4"/>
  <c r="AL637" i="4" s="1"/>
  <c r="AE637" i="4"/>
  <c r="AB637" i="4"/>
  <c r="AC637" i="4"/>
  <c r="AR637" i="4"/>
  <c r="AA637" i="4"/>
  <c r="AD637" i="4"/>
  <c r="Y605" i="4"/>
  <c r="AJ714" i="4"/>
  <c r="AK714" i="4"/>
  <c r="AC714" i="4"/>
  <c r="AD714" i="4"/>
  <c r="AM670" i="4"/>
  <c r="AS670" i="4" s="1"/>
  <c r="AN627" i="4"/>
  <c r="AT627" i="4" s="1"/>
  <c r="AL702" i="4"/>
  <c r="AR702" i="4" s="1"/>
  <c r="AQ702" i="4"/>
  <c r="AW702" i="4" s="1"/>
  <c r="AN595" i="4"/>
  <c r="AT595" i="4" s="1"/>
  <c r="AL595" i="4"/>
  <c r="AR595" i="4" s="1"/>
  <c r="AO682" i="4"/>
  <c r="AU682" i="4" s="1"/>
  <c r="AL682" i="4"/>
  <c r="AR682" i="4" s="1"/>
  <c r="AO639" i="4"/>
  <c r="AU639" i="4" s="1"/>
  <c r="AQ639" i="4"/>
  <c r="AW639" i="4" s="1"/>
  <c r="AQ668" i="4"/>
  <c r="AW668" i="4" s="1"/>
  <c r="AN668" i="4"/>
  <c r="AT668" i="4" s="1"/>
  <c r="X640" i="4"/>
  <c r="Y640" i="4" s="1"/>
  <c r="AP716" i="4"/>
  <c r="AV716" i="4" s="1"/>
  <c r="AM716" i="4"/>
  <c r="AS716" i="4" s="1"/>
  <c r="AQ684" i="4"/>
  <c r="AW684" i="4" s="1"/>
  <c r="AN684" i="4"/>
  <c r="AT684" i="4" s="1"/>
  <c r="AP713" i="4"/>
  <c r="AV713" i="4" s="1"/>
  <c r="AO626" i="4"/>
  <c r="AU626" i="4" s="1"/>
  <c r="AN626" i="4"/>
  <c r="AT626" i="4" s="1"/>
  <c r="AP707" i="4"/>
  <c r="AV707" i="4" s="1"/>
  <c r="Y642" i="4"/>
  <c r="AH642" i="4" s="1"/>
  <c r="AD609" i="4"/>
  <c r="AC609" i="4"/>
  <c r="AO609" i="4" s="1"/>
  <c r="AU609" i="4" s="1"/>
  <c r="AB609" i="4"/>
  <c r="AE609" i="4"/>
  <c r="AA609" i="4"/>
  <c r="Z609" i="4"/>
  <c r="AP666" i="4"/>
  <c r="AV666" i="4" s="1"/>
  <c r="AM666" i="4"/>
  <c r="AS666" i="4" s="1"/>
  <c r="AL680" i="4"/>
  <c r="AR680" i="4" s="1"/>
  <c r="AL675" i="4"/>
  <c r="AR675" i="4" s="1"/>
  <c r="AP675" i="4"/>
  <c r="AV675" i="4" s="1"/>
  <c r="AQ638" i="4"/>
  <c r="AW638" i="4" s="1"/>
  <c r="AO638" i="4"/>
  <c r="AU638" i="4" s="1"/>
  <c r="AI666" i="4"/>
  <c r="AO666" i="4" s="1"/>
  <c r="AU666" i="4" s="1"/>
  <c r="AI718" i="4"/>
  <c r="AO718" i="4" s="1"/>
  <c r="AU718" i="4" s="1"/>
  <c r="AE718" i="4"/>
  <c r="AI714" i="4"/>
  <c r="AH714" i="4"/>
  <c r="AN714" i="4" s="1"/>
  <c r="AT714" i="4" s="1"/>
  <c r="AA714" i="4"/>
  <c r="AE714" i="4"/>
  <c r="AQ714" i="4" s="1"/>
  <c r="AW714" i="4" s="1"/>
  <c r="AN670" i="4"/>
  <c r="AT670" i="4" s="1"/>
  <c r="AL670" i="4"/>
  <c r="AR670" i="4" s="1"/>
  <c r="AL627" i="4"/>
  <c r="AR627" i="4" s="1"/>
  <c r="AO583" i="4"/>
  <c r="AU583" i="4" s="1"/>
  <c r="AP590" i="4"/>
  <c r="AV590" i="4" s="1"/>
  <c r="AN639" i="4"/>
  <c r="AT639" i="4" s="1"/>
  <c r="AL668" i="4"/>
  <c r="AR668" i="4" s="1"/>
  <c r="G684" i="4"/>
  <c r="F684" i="4"/>
  <c r="J684" i="4" s="1"/>
  <c r="E684" i="4"/>
  <c r="I684" i="4" s="1"/>
  <c r="D684" i="4"/>
  <c r="H684" i="4" s="1"/>
  <c r="AD645" i="4"/>
  <c r="AC645" i="4"/>
  <c r="AO645" i="4" s="1"/>
  <c r="AU645" i="4" s="1"/>
  <c r="Z645" i="4"/>
  <c r="AL645" i="4" s="1"/>
  <c r="AR645" i="4" s="1"/>
  <c r="AE645" i="4"/>
  <c r="AQ645" i="4" s="1"/>
  <c r="AW645" i="4" s="1"/>
  <c r="AB645" i="4"/>
  <c r="AA645" i="4"/>
  <c r="AP626" i="4"/>
  <c r="AV626" i="4" s="1"/>
  <c r="AQ707" i="4"/>
  <c r="AW707" i="4" s="1"/>
  <c r="AQ666" i="4"/>
  <c r="AW666" i="4" s="1"/>
  <c r="AN666" i="4"/>
  <c r="AT666" i="4" s="1"/>
  <c r="AO680" i="4"/>
  <c r="AU680" i="4" s="1"/>
  <c r="AG642" i="4"/>
  <c r="X693" i="4"/>
  <c r="Y693" i="4" s="1"/>
  <c r="AK718" i="4"/>
  <c r="Z729" i="4"/>
  <c r="AL729" i="4" s="1"/>
  <c r="AA729" i="4"/>
  <c r="AM729" i="4" s="1"/>
  <c r="AS729" i="4" s="1"/>
  <c r="AD729" i="4"/>
  <c r="AP729" i="4" s="1"/>
  <c r="AV729" i="4" s="1"/>
  <c r="AC729" i="4"/>
  <c r="AE729" i="4"/>
  <c r="AB729" i="4"/>
  <c r="AN729" i="4" s="1"/>
  <c r="AT729" i="4" s="1"/>
  <c r="AR729" i="4"/>
  <c r="G607" i="4"/>
  <c r="E607" i="4"/>
  <c r="I607" i="4" s="1"/>
  <c r="F607" i="4"/>
  <c r="J607" i="4" s="1"/>
  <c r="D607" i="4"/>
  <c r="H607" i="4" s="1"/>
  <c r="Z622" i="4"/>
  <c r="AE622" i="4"/>
  <c r="AC622" i="4"/>
  <c r="AA622" i="4"/>
  <c r="AD622" i="4"/>
  <c r="AB622" i="4"/>
  <c r="AG622" i="4"/>
  <c r="AJ622" i="4"/>
  <c r="AF622" i="4"/>
  <c r="AK622" i="4"/>
  <c r="AI622" i="4"/>
  <c r="AH622" i="4"/>
  <c r="AG714" i="4"/>
  <c r="E544" i="4"/>
  <c r="I544" i="4" s="1"/>
  <c r="D544" i="4"/>
  <c r="H544" i="4" s="1"/>
  <c r="G544" i="4"/>
  <c r="F544" i="4"/>
  <c r="J544" i="4" s="1"/>
  <c r="F554" i="4"/>
  <c r="J554" i="4" s="1"/>
  <c r="E554" i="4"/>
  <c r="I554" i="4" s="1"/>
  <c r="D554" i="4"/>
  <c r="H554" i="4" s="1"/>
  <c r="G554" i="4"/>
  <c r="E512" i="4"/>
  <c r="I512" i="4" s="1"/>
  <c r="D512" i="4"/>
  <c r="H512" i="4" s="1"/>
  <c r="G512" i="4"/>
  <c r="F512" i="4"/>
  <c r="J512" i="4" s="1"/>
  <c r="AG522" i="4"/>
  <c r="AK542" i="4"/>
  <c r="AP556" i="4"/>
  <c r="AV556" i="4" s="1"/>
  <c r="G537" i="4"/>
  <c r="F537" i="4"/>
  <c r="J537" i="4" s="1"/>
  <c r="E537" i="4"/>
  <c r="I537" i="4" s="1"/>
  <c r="D537" i="4"/>
  <c r="H537" i="4" s="1"/>
  <c r="AL569" i="4"/>
  <c r="AR569" i="4" s="1"/>
  <c r="AP569" i="4"/>
  <c r="AV569" i="4" s="1"/>
  <c r="AO569" i="4"/>
  <c r="AU569" i="4" s="1"/>
  <c r="AO573" i="4"/>
  <c r="AU573" i="4" s="1"/>
  <c r="AO565" i="4"/>
  <c r="AU565" i="4" s="1"/>
  <c r="AN565" i="4"/>
  <c r="AT565" i="4" s="1"/>
  <c r="AL565" i="4"/>
  <c r="AR565" i="4" s="1"/>
  <c r="G547" i="4"/>
  <c r="D547" i="4"/>
  <c r="H547" i="4" s="1"/>
  <c r="E547" i="4"/>
  <c r="I547" i="4" s="1"/>
  <c r="F547" i="4"/>
  <c r="J547" i="4" s="1"/>
  <c r="F577" i="4"/>
  <c r="J577" i="4" s="1"/>
  <c r="D577" i="4"/>
  <c r="H577" i="4" s="1"/>
  <c r="E577" i="4"/>
  <c r="I577" i="4" s="1"/>
  <c r="G577" i="4"/>
  <c r="AK532" i="4"/>
  <c r="AQ532" i="4" s="1"/>
  <c r="AW532" i="4" s="1"/>
  <c r="AG532" i="4"/>
  <c r="AM532" i="4" s="1"/>
  <c r="AS532" i="4" s="1"/>
  <c r="AH532" i="4"/>
  <c r="AN532" i="4" s="1"/>
  <c r="AT532" i="4" s="1"/>
  <c r="AF532" i="4"/>
  <c r="AL532" i="4" s="1"/>
  <c r="AR532" i="4" s="1"/>
  <c r="AJ532" i="4"/>
  <c r="AI532" i="4"/>
  <c r="AO532" i="4" s="1"/>
  <c r="AU532" i="4" s="1"/>
  <c r="AH530" i="4"/>
  <c r="AN530" i="4" s="1"/>
  <c r="AT530" i="4" s="1"/>
  <c r="AG530" i="4"/>
  <c r="AK530" i="4"/>
  <c r="AQ530" i="4" s="1"/>
  <c r="AW530" i="4" s="1"/>
  <c r="AJ530" i="4"/>
  <c r="AP530" i="4" s="1"/>
  <c r="AV530" i="4" s="1"/>
  <c r="AF530" i="4"/>
  <c r="AL530" i="4" s="1"/>
  <c r="AR530" i="4" s="1"/>
  <c r="AI530" i="4"/>
  <c r="AO530" i="4" s="1"/>
  <c r="AU530" i="4" s="1"/>
  <c r="AO556" i="4"/>
  <c r="AU556" i="4" s="1"/>
  <c r="AO559" i="4"/>
  <c r="AU559" i="4" s="1"/>
  <c r="AP505" i="4"/>
  <c r="AV505" i="4" s="1"/>
  <c r="AO575" i="4"/>
  <c r="AU575" i="4" s="1"/>
  <c r="F567" i="4"/>
  <c r="J567" i="4" s="1"/>
  <c r="D567" i="4"/>
  <c r="H567" i="4" s="1"/>
  <c r="E567" i="4"/>
  <c r="I567" i="4" s="1"/>
  <c r="G567" i="4"/>
  <c r="AP532" i="4"/>
  <c r="AV532" i="4" s="1"/>
  <c r="AM530" i="4"/>
  <c r="AS530" i="4" s="1"/>
  <c r="AG518" i="4"/>
  <c r="AP545" i="4"/>
  <c r="AV545" i="4" s="1"/>
  <c r="AM545" i="4"/>
  <c r="AS545" i="4" s="1"/>
  <c r="AJ528" i="4"/>
  <c r="AG524" i="4"/>
  <c r="F559" i="4"/>
  <c r="J559" i="4" s="1"/>
  <c r="E559" i="4"/>
  <c r="I559" i="4" s="1"/>
  <c r="D559" i="4"/>
  <c r="H559" i="4" s="1"/>
  <c r="G559" i="4"/>
  <c r="F505" i="4"/>
  <c r="J505" i="4" s="1"/>
  <c r="E505" i="4"/>
  <c r="I505" i="4" s="1"/>
  <c r="D505" i="4"/>
  <c r="H505" i="4" s="1"/>
  <c r="G505" i="4"/>
  <c r="E575" i="4"/>
  <c r="I575" i="4" s="1"/>
  <c r="F575" i="4"/>
  <c r="J575" i="4" s="1"/>
  <c r="D575" i="4"/>
  <c r="H575" i="4" s="1"/>
  <c r="G575" i="4"/>
  <c r="AQ569" i="4"/>
  <c r="AW569" i="4" s="1"/>
  <c r="AN569" i="4"/>
  <c r="AT569" i="4" s="1"/>
  <c r="AM569" i="4"/>
  <c r="AS569" i="4" s="1"/>
  <c r="AQ573" i="4"/>
  <c r="AW573" i="4" s="1"/>
  <c r="AL573" i="4"/>
  <c r="AR573" i="4" s="1"/>
  <c r="AP573" i="4"/>
  <c r="AV573" i="4" s="1"/>
  <c r="AM565" i="4"/>
  <c r="AS565" i="4" s="1"/>
  <c r="E561" i="4"/>
  <c r="I561" i="4" s="1"/>
  <c r="D561" i="4"/>
  <c r="H561" i="4" s="1"/>
  <c r="G561" i="4"/>
  <c r="F561" i="4"/>
  <c r="J561" i="4" s="1"/>
  <c r="AJ506" i="4"/>
  <c r="AP506" i="4" s="1"/>
  <c r="AV506" i="4" s="1"/>
  <c r="AF506" i="4"/>
  <c r="AL506" i="4" s="1"/>
  <c r="AR506" i="4" s="1"/>
  <c r="AG506" i="4"/>
  <c r="AM506" i="4" s="1"/>
  <c r="AS506" i="4" s="1"/>
  <c r="AK506" i="4"/>
  <c r="AQ506" i="4" s="1"/>
  <c r="AW506" i="4" s="1"/>
  <c r="AI506" i="4"/>
  <c r="AO506" i="4" s="1"/>
  <c r="AU506" i="4" s="1"/>
  <c r="AH506" i="4"/>
  <c r="AN506" i="4" s="1"/>
  <c r="AT506" i="4" s="1"/>
  <c r="AH550" i="4"/>
  <c r="AN550" i="4" s="1"/>
  <c r="AT550" i="4" s="1"/>
  <c r="AI550" i="4"/>
  <c r="AO550" i="4" s="1"/>
  <c r="AU550" i="4" s="1"/>
  <c r="AF550" i="4"/>
  <c r="AL550" i="4" s="1"/>
  <c r="AR550" i="4" s="1"/>
  <c r="AG550" i="4"/>
  <c r="AM550" i="4" s="1"/>
  <c r="AS550" i="4" s="1"/>
  <c r="AJ550" i="4"/>
  <c r="AP550" i="4" s="1"/>
  <c r="AV550" i="4" s="1"/>
  <c r="AK550" i="4"/>
  <c r="AQ550" i="4" s="1"/>
  <c r="AW550" i="4" s="1"/>
  <c r="D553" i="4"/>
  <c r="H553" i="4" s="1"/>
  <c r="F553" i="4"/>
  <c r="J553" i="4" s="1"/>
  <c r="E553" i="4"/>
  <c r="I553" i="4" s="1"/>
  <c r="G553" i="4"/>
  <c r="AQ556" i="4"/>
  <c r="AW556" i="4" s="1"/>
  <c r="AL556" i="4"/>
  <c r="AR556" i="4" s="1"/>
  <c r="AP559" i="4"/>
  <c r="AV559" i="4" s="1"/>
  <c r="AM505" i="4"/>
  <c r="AS505" i="4" s="1"/>
  <c r="AO505" i="4"/>
  <c r="AU505" i="4" s="1"/>
  <c r="AP575" i="4"/>
  <c r="AV575" i="4" s="1"/>
  <c r="AM575" i="4"/>
  <c r="AS575" i="4" s="1"/>
  <c r="Y444" i="4"/>
  <c r="AJ444" i="4" s="1"/>
  <c r="E502" i="4"/>
  <c r="I502" i="4" s="1"/>
  <c r="G502" i="4"/>
  <c r="F502" i="4"/>
  <c r="J502" i="4" s="1"/>
  <c r="D502" i="4"/>
  <c r="H502" i="4" s="1"/>
  <c r="D494" i="4"/>
  <c r="H494" i="4" s="1"/>
  <c r="F494" i="4"/>
  <c r="J494" i="4" s="1"/>
  <c r="E494" i="4"/>
  <c r="I494" i="4" s="1"/>
  <c r="G494" i="4"/>
  <c r="G483" i="4"/>
  <c r="D483" i="4"/>
  <c r="H483" i="4" s="1"/>
  <c r="F483" i="4"/>
  <c r="J483" i="4" s="1"/>
  <c r="E483" i="4"/>
  <c r="I483" i="4" s="1"/>
  <c r="AF459" i="4"/>
  <c r="AL387" i="4"/>
  <c r="AR387" i="4" s="1"/>
  <c r="AJ389" i="4"/>
  <c r="AD389" i="4"/>
  <c r="AQ421" i="4"/>
  <c r="AW421" i="4" s="1"/>
  <c r="AB394" i="4"/>
  <c r="AQ501" i="4"/>
  <c r="AW501" i="4" s="1"/>
  <c r="AO501" i="4"/>
  <c r="AU501" i="4" s="1"/>
  <c r="AQ503" i="4"/>
  <c r="AW503" i="4" s="1"/>
  <c r="AN503" i="4"/>
  <c r="AT503" i="4" s="1"/>
  <c r="AM503" i="4"/>
  <c r="AS503" i="4" s="1"/>
  <c r="X493" i="4"/>
  <c r="Y493" i="4" s="1"/>
  <c r="AE416" i="4"/>
  <c r="AC416" i="4"/>
  <c r="AA416" i="4"/>
  <c r="AD416" i="4"/>
  <c r="AB416" i="4"/>
  <c r="Z416" i="4"/>
  <c r="Z388" i="4"/>
  <c r="AI388" i="4"/>
  <c r="AE388" i="4"/>
  <c r="AC388" i="4"/>
  <c r="AG388" i="4"/>
  <c r="AF388" i="4"/>
  <c r="AD388" i="4"/>
  <c r="AA388" i="4"/>
  <c r="AK388" i="4"/>
  <c r="AJ388" i="4"/>
  <c r="AH388" i="4"/>
  <c r="AB388" i="4"/>
  <c r="AB428" i="4"/>
  <c r="AA428" i="4"/>
  <c r="AJ492" i="4"/>
  <c r="AP492" i="4" s="1"/>
  <c r="AV492" i="4" s="1"/>
  <c r="AG492" i="4"/>
  <c r="AM492" i="4" s="1"/>
  <c r="AS492" i="4" s="1"/>
  <c r="AF492" i="4"/>
  <c r="AL492" i="4" s="1"/>
  <c r="AR492" i="4" s="1"/>
  <c r="AI492" i="4"/>
  <c r="AO492" i="4" s="1"/>
  <c r="AU492" i="4" s="1"/>
  <c r="AH492" i="4"/>
  <c r="AN492" i="4" s="1"/>
  <c r="AT492" i="4" s="1"/>
  <c r="AK492" i="4"/>
  <c r="AF471" i="4"/>
  <c r="AG471" i="4"/>
  <c r="AF394" i="4"/>
  <c r="AC497" i="4"/>
  <c r="AB497" i="4"/>
  <c r="Z497" i="4"/>
  <c r="AA497" i="4"/>
  <c r="AD497" i="4"/>
  <c r="AE497" i="4"/>
  <c r="AH497" i="4"/>
  <c r="AJ497" i="4"/>
  <c r="AF497" i="4"/>
  <c r="AG497" i="4"/>
  <c r="AK497" i="4"/>
  <c r="AI497" i="4"/>
  <c r="AG427" i="4"/>
  <c r="AF427" i="4"/>
  <c r="AH427" i="4"/>
  <c r="Z427" i="4"/>
  <c r="AA427" i="4"/>
  <c r="AM427" i="4" s="1"/>
  <c r="AS427" i="4" s="1"/>
  <c r="AI427" i="4"/>
  <c r="AB427" i="4"/>
  <c r="AN427" i="4" s="1"/>
  <c r="AT427" i="4" s="1"/>
  <c r="AC427" i="4"/>
  <c r="AE427" i="4"/>
  <c r="AK427" i="4"/>
  <c r="AD427" i="4"/>
  <c r="AJ427" i="4"/>
  <c r="AI416" i="4"/>
  <c r="AI428" i="4"/>
  <c r="AO428" i="4" s="1"/>
  <c r="AU428" i="4" s="1"/>
  <c r="AF428" i="4"/>
  <c r="AL428" i="4" s="1"/>
  <c r="AR428" i="4" s="1"/>
  <c r="AG496" i="4"/>
  <c r="AQ471" i="4"/>
  <c r="AW471" i="4" s="1"/>
  <c r="AM471" i="4"/>
  <c r="AS471" i="4" s="1"/>
  <c r="AC394" i="4"/>
  <c r="AO394" i="4" s="1"/>
  <c r="AU394" i="4" s="1"/>
  <c r="AF499" i="4"/>
  <c r="AH499" i="4"/>
  <c r="AJ499" i="4"/>
  <c r="AG499" i="4"/>
  <c r="AI499" i="4"/>
  <c r="AE499" i="4"/>
  <c r="AD499" i="4"/>
  <c r="AP499" i="4" s="1"/>
  <c r="AV499" i="4" s="1"/>
  <c r="AB499" i="4"/>
  <c r="AA499" i="4"/>
  <c r="AK499" i="4"/>
  <c r="AC499" i="4"/>
  <c r="Z499" i="4"/>
  <c r="AL503" i="4"/>
  <c r="AR503" i="4" s="1"/>
  <c r="AL491" i="4"/>
  <c r="AR491" i="4" s="1"/>
  <c r="AN491" i="4"/>
  <c r="AT491" i="4" s="1"/>
  <c r="AJ471" i="4"/>
  <c r="AP471" i="4" s="1"/>
  <c r="AV471" i="4" s="1"/>
  <c r="AH471" i="4"/>
  <c r="AN471" i="4" s="1"/>
  <c r="AT471" i="4" s="1"/>
  <c r="AJ394" i="4"/>
  <c r="AP394" i="4" s="1"/>
  <c r="AV394" i="4" s="1"/>
  <c r="AP491" i="4"/>
  <c r="AV491" i="4" s="1"/>
  <c r="AG416" i="4"/>
  <c r="AF416" i="4"/>
  <c r="AH428" i="4"/>
  <c r="AK428" i="4"/>
  <c r="Y390" i="4"/>
  <c r="AI390" i="4" s="1"/>
  <c r="AO421" i="4"/>
  <c r="AU421" i="4" s="1"/>
  <c r="AC471" i="4"/>
  <c r="Z471" i="4"/>
  <c r="Z394" i="4"/>
  <c r="AL394" i="4" s="1"/>
  <c r="AR394" i="4" s="1"/>
  <c r="AA394" i="4"/>
  <c r="AL501" i="4"/>
  <c r="AR501" i="4" s="1"/>
  <c r="AM501" i="4"/>
  <c r="AS501" i="4" s="1"/>
  <c r="AP503" i="4"/>
  <c r="AV503" i="4" s="1"/>
  <c r="X487" i="4"/>
  <c r="Y487" i="4" s="1"/>
  <c r="Y426" i="4"/>
  <c r="AD426" i="4" s="1"/>
  <c r="AO491" i="4"/>
  <c r="AU491" i="4" s="1"/>
  <c r="AE428" i="4"/>
  <c r="AI471" i="4"/>
  <c r="AK394" i="4"/>
  <c r="AQ394" i="4" s="1"/>
  <c r="AW394" i="4" s="1"/>
  <c r="AG394" i="4"/>
  <c r="AC439" i="4"/>
  <c r="AE439" i="4"/>
  <c r="AB439" i="4"/>
  <c r="AD439" i="4"/>
  <c r="AA439" i="4"/>
  <c r="Z439" i="4"/>
  <c r="AJ439" i="4"/>
  <c r="AI439" i="4"/>
  <c r="AF439" i="4"/>
  <c r="AH439" i="4"/>
  <c r="AK439" i="4"/>
  <c r="AG439" i="4"/>
  <c r="AQ491" i="4"/>
  <c r="AW491" i="4" s="1"/>
  <c r="AK416" i="4"/>
  <c r="AJ416" i="4"/>
  <c r="AG428" i="4"/>
  <c r="AF504" i="4"/>
  <c r="AQ492" i="4"/>
  <c r="AW492" i="4" s="1"/>
  <c r="AK435" i="4"/>
  <c r="AC435" i="4"/>
  <c r="AG435" i="4"/>
  <c r="AD435" i="4"/>
  <c r="AI435" i="4"/>
  <c r="AB435" i="4"/>
  <c r="AF435" i="4"/>
  <c r="AA435" i="4"/>
  <c r="AE435" i="4"/>
  <c r="AQ435" i="4" s="1"/>
  <c r="AW435" i="4" s="1"/>
  <c r="AH435" i="4"/>
  <c r="AJ435" i="4"/>
  <c r="Z435" i="4"/>
  <c r="AO503" i="4"/>
  <c r="AU503" i="4" s="1"/>
  <c r="X354" i="4"/>
  <c r="Y354" i="4" s="1"/>
  <c r="AP428" i="4"/>
  <c r="AV428" i="4" s="1"/>
  <c r="AJ383" i="4"/>
  <c r="AF383" i="4"/>
  <c r="AL383" i="4" s="1"/>
  <c r="AR383" i="4" s="1"/>
  <c r="AI383" i="4"/>
  <c r="AD383" i="4"/>
  <c r="AE383" i="4"/>
  <c r="AB383" i="4"/>
  <c r="AA383" i="4"/>
  <c r="AC383" i="4"/>
  <c r="AH383" i="4"/>
  <c r="AK383" i="4"/>
  <c r="AG383" i="4"/>
  <c r="AH394" i="4"/>
  <c r="AH416" i="4"/>
  <c r="AD425" i="4"/>
  <c r="AF425" i="4"/>
  <c r="AK425" i="4"/>
  <c r="Z425" i="4"/>
  <c r="AA425" i="4"/>
  <c r="AH425" i="4"/>
  <c r="AB425" i="4"/>
  <c r="AJ425" i="4"/>
  <c r="AE425" i="4"/>
  <c r="AG425" i="4"/>
  <c r="AC425" i="4"/>
  <c r="AI425" i="4"/>
  <c r="G349" i="4"/>
  <c r="AL302" i="4"/>
  <c r="AR302" i="4" s="1"/>
  <c r="AI198" i="4"/>
  <c r="AE198" i="4"/>
  <c r="AN203" i="4"/>
  <c r="AT203" i="4" s="1"/>
  <c r="Y283" i="4"/>
  <c r="AF283" i="4" s="1"/>
  <c r="Y295" i="4"/>
  <c r="AI295" i="4" s="1"/>
  <c r="D253" i="4"/>
  <c r="H253" i="4" s="1"/>
  <c r="AK267" i="4"/>
  <c r="Z198" i="4"/>
  <c r="AK198" i="4"/>
  <c r="AQ198" i="4" s="1"/>
  <c r="AW198" i="4" s="1"/>
  <c r="AL284" i="4"/>
  <c r="AR284" i="4" s="1"/>
  <c r="AN187" i="4"/>
  <c r="AT187" i="4" s="1"/>
  <c r="AO271" i="4"/>
  <c r="AU271" i="4" s="1"/>
  <c r="AO315" i="4"/>
  <c r="AU315" i="4" s="1"/>
  <c r="AD293" i="4"/>
  <c r="E253" i="4"/>
  <c r="I253" i="4" s="1"/>
  <c r="AO251" i="4"/>
  <c r="AU251" i="4" s="1"/>
  <c r="AJ267" i="4"/>
  <c r="AP267" i="4" s="1"/>
  <c r="AV267" i="4" s="1"/>
  <c r="AI267" i="4"/>
  <c r="AE267" i="4"/>
  <c r="AQ267" i="4" s="1"/>
  <c r="AW267" i="4" s="1"/>
  <c r="AC269" i="4"/>
  <c r="AJ302" i="4"/>
  <c r="AP302" i="4" s="1"/>
  <c r="AV302" i="4" s="1"/>
  <c r="AI302" i="4"/>
  <c r="AD202" i="4"/>
  <c r="AE300" i="4"/>
  <c r="AP192" i="4"/>
  <c r="AV192" i="4" s="1"/>
  <c r="AN213" i="4"/>
  <c r="AT213" i="4" s="1"/>
  <c r="AL315" i="4"/>
  <c r="AR315" i="4" s="1"/>
  <c r="E315" i="4" s="1"/>
  <c r="I315" i="4" s="1"/>
  <c r="AM251" i="4"/>
  <c r="AS251" i="4" s="1"/>
  <c r="AF267" i="4"/>
  <c r="AH267" i="4"/>
  <c r="AP213" i="4"/>
  <c r="AV213" i="4" s="1"/>
  <c r="AK302" i="4"/>
  <c r="AG302" i="4"/>
  <c r="AM302" i="4" s="1"/>
  <c r="AS302" i="4" s="1"/>
  <c r="AE302" i="4"/>
  <c r="AC302" i="4"/>
  <c r="AI187" i="4"/>
  <c r="AO187" i="4" s="1"/>
  <c r="AU187" i="4" s="1"/>
  <c r="AO225" i="4"/>
  <c r="AU225" i="4" s="1"/>
  <c r="Y246" i="4"/>
  <c r="AA246" i="4" s="1"/>
  <c r="AA242" i="4"/>
  <c r="AC242" i="4"/>
  <c r="AI242" i="4"/>
  <c r="AK242" i="4"/>
  <c r="AE242" i="4"/>
  <c r="AG242" i="4"/>
  <c r="AB242" i="4"/>
  <c r="AD242" i="4"/>
  <c r="AJ242" i="4"/>
  <c r="Z242" i="4"/>
  <c r="AH242" i="4"/>
  <c r="AF242" i="4"/>
  <c r="Y224" i="4"/>
  <c r="AA224" i="4" s="1"/>
  <c r="Y238" i="4"/>
  <c r="AA238" i="4" s="1"/>
  <c r="Y210" i="4"/>
  <c r="AK210" i="4" s="1"/>
  <c r="AP225" i="4"/>
  <c r="AV225" i="4" s="1"/>
  <c r="AL225" i="4"/>
  <c r="AR225" i="4" s="1"/>
  <c r="X263" i="4"/>
  <c r="AJ221" i="4"/>
  <c r="AB221" i="4"/>
  <c r="AE221" i="4"/>
  <c r="AA221" i="4"/>
  <c r="AK221" i="4"/>
  <c r="AG221" i="4"/>
  <c r="Y211" i="4"/>
  <c r="AA211" i="4" s="1"/>
  <c r="X259" i="4"/>
  <c r="Y259" i="4" s="1"/>
  <c r="Z259" i="4" s="1"/>
  <c r="X254" i="4"/>
  <c r="Y254" i="4" s="1"/>
  <c r="AF221" i="4"/>
  <c r="AL221" i="4" s="1"/>
  <c r="AR221" i="4" s="1"/>
  <c r="AD221" i="4"/>
  <c r="AI221" i="4"/>
  <c r="AC221" i="4"/>
  <c r="AH221" i="4"/>
  <c r="Y261" i="4"/>
  <c r="AE261" i="4" s="1"/>
  <c r="AQ321" i="4"/>
  <c r="AW321" i="4" s="1"/>
  <c r="AN324" i="4"/>
  <c r="AT324" i="4" s="1"/>
  <c r="AQ324" i="4"/>
  <c r="AW324" i="4" s="1"/>
  <c r="AJ300" i="4"/>
  <c r="AI300" i="4"/>
  <c r="AM213" i="4"/>
  <c r="AS213" i="4" s="1"/>
  <c r="AO359" i="4"/>
  <c r="AU359" i="4" s="1"/>
  <c r="AC231" i="4"/>
  <c r="AO267" i="4"/>
  <c r="AU267" i="4" s="1"/>
  <c r="AQ225" i="4"/>
  <c r="AW225" i="4" s="1"/>
  <c r="AD368" i="4"/>
  <c r="Z368" i="4"/>
  <c r="AB368" i="4"/>
  <c r="AC368" i="4"/>
  <c r="AA368" i="4"/>
  <c r="AE368" i="4"/>
  <c r="AJ368" i="4"/>
  <c r="AI368" i="4"/>
  <c r="AG368" i="4"/>
  <c r="AF368" i="4"/>
  <c r="AL368" i="4" s="1"/>
  <c r="AR368" i="4" s="1"/>
  <c r="AK368" i="4"/>
  <c r="AK307" i="4"/>
  <c r="AP329" i="4"/>
  <c r="AV329" i="4" s="1"/>
  <c r="AG329" i="4"/>
  <c r="Z267" i="4"/>
  <c r="AA267" i="4"/>
  <c r="AM267" i="4" s="1"/>
  <c r="AS267" i="4" s="1"/>
  <c r="AQ311" i="4"/>
  <c r="AW311" i="4" s="1"/>
  <c r="AG269" i="4"/>
  <c r="AM269" i="4" s="1"/>
  <c r="AS269" i="4" s="1"/>
  <c r="AE269" i="4"/>
  <c r="AH269" i="4"/>
  <c r="AN269" i="4" s="1"/>
  <c r="AT269" i="4" s="1"/>
  <c r="AN225" i="4"/>
  <c r="AT225" i="4" s="1"/>
  <c r="AA325" i="4"/>
  <c r="AE325" i="4"/>
  <c r="AI325" i="4"/>
  <c r="AJ325" i="4"/>
  <c r="AF325" i="4"/>
  <c r="AG325" i="4"/>
  <c r="Z325" i="4"/>
  <c r="AD325" i="4"/>
  <c r="AP325" i="4" s="1"/>
  <c r="AV325" i="4" s="1"/>
  <c r="AK325" i="4"/>
  <c r="AB325" i="4"/>
  <c r="AN325" i="4" s="1"/>
  <c r="AT325" i="4" s="1"/>
  <c r="AC325" i="4"/>
  <c r="AO325" i="4" s="1"/>
  <c r="AU325" i="4" s="1"/>
  <c r="AH368" i="4"/>
  <c r="X219" i="4"/>
  <c r="Y219" i="4" s="1"/>
  <c r="AD301" i="4"/>
  <c r="AK301" i="4"/>
  <c r="AA301" i="4"/>
  <c r="AI301" i="4"/>
  <c r="AH301" i="4"/>
  <c r="AB301" i="4"/>
  <c r="AG301" i="4"/>
  <c r="AF301" i="4"/>
  <c r="AL301" i="4" s="1"/>
  <c r="AR301" i="4" s="1"/>
  <c r="AJ301" i="4"/>
  <c r="AP301" i="4" s="1"/>
  <c r="AV301" i="4" s="1"/>
  <c r="AE301" i="4"/>
  <c r="AQ301" i="4" s="1"/>
  <c r="AW301" i="4" s="1"/>
  <c r="AC301" i="4"/>
  <c r="AK280" i="4"/>
  <c r="AJ280" i="4"/>
  <c r="D290" i="4"/>
  <c r="H290" i="4" s="1"/>
  <c r="G290" i="4"/>
  <c r="E290" i="4"/>
  <c r="I290" i="4" s="1"/>
  <c r="F290" i="4"/>
  <c r="J290" i="4" s="1"/>
  <c r="AJ218" i="4"/>
  <c r="AI218" i="4"/>
  <c r="AK218" i="4"/>
  <c r="AH218" i="4"/>
  <c r="AG218" i="4"/>
  <c r="AF218" i="4"/>
  <c r="E251" i="4"/>
  <c r="I251" i="4" s="1"/>
  <c r="F251" i="4"/>
  <c r="J251" i="4" s="1"/>
  <c r="D251" i="4"/>
  <c r="H251" i="4" s="1"/>
  <c r="G251" i="4"/>
  <c r="AN252" i="4"/>
  <c r="AT252" i="4" s="1"/>
  <c r="F365" i="4"/>
  <c r="J365" i="4" s="1"/>
  <c r="AC202" i="4"/>
  <c r="Y345" i="4"/>
  <c r="AG345" i="4" s="1"/>
  <c r="AC323" i="4"/>
  <c r="AE211" i="4"/>
  <c r="Z193" i="4"/>
  <c r="AQ271" i="4"/>
  <c r="AW271" i="4" s="1"/>
  <c r="AD291" i="4"/>
  <c r="AP291" i="4" s="1"/>
  <c r="AV291" i="4" s="1"/>
  <c r="AM315" i="4"/>
  <c r="AS315" i="4" s="1"/>
  <c r="AB293" i="4"/>
  <c r="AF268" i="4"/>
  <c r="Y229" i="4"/>
  <c r="AD229" i="4" s="1"/>
  <c r="AN316" i="4"/>
  <c r="AT316" i="4" s="1"/>
  <c r="F349" i="4"/>
  <c r="J349" i="4" s="1"/>
  <c r="AB267" i="4"/>
  <c r="AN267" i="4" s="1"/>
  <c r="AT267" i="4" s="1"/>
  <c r="AI329" i="4"/>
  <c r="AN311" i="4"/>
  <c r="AT311" i="4" s="1"/>
  <c r="AL311" i="4"/>
  <c r="AR311" i="4" s="1"/>
  <c r="AF329" i="4"/>
  <c r="AL329" i="4" s="1"/>
  <c r="AR329" i="4" s="1"/>
  <c r="AF269" i="4"/>
  <c r="AD269" i="4"/>
  <c r="Z269" i="4"/>
  <c r="AM306" i="4"/>
  <c r="AS306" i="4" s="1"/>
  <c r="Z202" i="4"/>
  <c r="AI210" i="4"/>
  <c r="AH280" i="4"/>
  <c r="AP341" i="4"/>
  <c r="AV341" i="4" s="1"/>
  <c r="AM203" i="4"/>
  <c r="AS203" i="4" s="1"/>
  <c r="AO209" i="4"/>
  <c r="AU209" i="4" s="1"/>
  <c r="AC291" i="4"/>
  <c r="AC283" i="4"/>
  <c r="AQ315" i="4"/>
  <c r="AW315" i="4" s="1"/>
  <c r="Y233" i="4"/>
  <c r="AI233" i="4" s="1"/>
  <c r="Z293" i="4"/>
  <c r="Y285" i="4"/>
  <c r="AI285" i="4" s="1"/>
  <c r="AE329" i="4"/>
  <c r="E349" i="4"/>
  <c r="I349" i="4" s="1"/>
  <c r="X351" i="4"/>
  <c r="Y351" i="4" s="1"/>
  <c r="AL267" i="4"/>
  <c r="AR267" i="4" s="1"/>
  <c r="AP311" i="4"/>
  <c r="AV311" i="4" s="1"/>
  <c r="Y214" i="4"/>
  <c r="AK214" i="4" s="1"/>
  <c r="Z273" i="4"/>
  <c r="AB273" i="4"/>
  <c r="AG273" i="4"/>
  <c r="AA273" i="4"/>
  <c r="AE273" i="4"/>
  <c r="AF273" i="4"/>
  <c r="AJ273" i="4"/>
  <c r="AK273" i="4"/>
  <c r="AI273" i="4"/>
  <c r="AH273" i="4"/>
  <c r="AC273" i="4"/>
  <c r="AD273" i="4"/>
  <c r="Z218" i="4"/>
  <c r="AC218" i="4"/>
  <c r="AB218" i="4"/>
  <c r="AD218" i="4"/>
  <c r="AE218" i="4"/>
  <c r="AA218" i="4"/>
  <c r="AK269" i="4"/>
  <c r="AJ269" i="4"/>
  <c r="AQ314" i="4"/>
  <c r="AW314" i="4" s="1"/>
  <c r="AF280" i="4"/>
  <c r="AL341" i="4"/>
  <c r="AR341" i="4" s="1"/>
  <c r="AO213" i="4"/>
  <c r="AU213" i="4" s="1"/>
  <c r="AN192" i="4"/>
  <c r="AT192" i="4" s="1"/>
  <c r="AF313" i="4"/>
  <c r="AK208" i="4"/>
  <c r="AQ309" i="4"/>
  <c r="AW309" i="4" s="1"/>
  <c r="Y239" i="4"/>
  <c r="AI239" i="4" s="1"/>
  <c r="Y304" i="4"/>
  <c r="AH304" i="4" s="1"/>
  <c r="AA329" i="4"/>
  <c r="AK329" i="4"/>
  <c r="Y312" i="4"/>
  <c r="AE312" i="4" s="1"/>
  <c r="AC329" i="4"/>
  <c r="AO329" i="4" s="1"/>
  <c r="AU329" i="4" s="1"/>
  <c r="Y288" i="4"/>
  <c r="AF288" i="4" s="1"/>
  <c r="AH329" i="4"/>
  <c r="AN329" i="4" s="1"/>
  <c r="AT329" i="4" s="1"/>
  <c r="Y275" i="4"/>
  <c r="AF275" i="4" s="1"/>
  <c r="AO269" i="4"/>
  <c r="AU269" i="4" s="1"/>
  <c r="AL436" i="4"/>
  <c r="AR436" i="4" s="1"/>
  <c r="F436" i="4" s="1"/>
  <c r="J436" i="4" s="1"/>
  <c r="AO292" i="4"/>
  <c r="AU292" i="4" s="1"/>
  <c r="AP292" i="4"/>
  <c r="AV292" i="4" s="1"/>
  <c r="AH299" i="4"/>
  <c r="AJ299" i="4"/>
  <c r="AG280" i="4"/>
  <c r="Z300" i="4"/>
  <c r="AC300" i="4"/>
  <c r="AD299" i="4"/>
  <c r="AQ284" i="4"/>
  <c r="AW284" i="4" s="1"/>
  <c r="AC193" i="4"/>
  <c r="AB291" i="4"/>
  <c r="AL268" i="4"/>
  <c r="AR268" i="4" s="1"/>
  <c r="AJ208" i="4"/>
  <c r="AN473" i="4"/>
  <c r="AT473" i="4" s="1"/>
  <c r="AI403" i="4"/>
  <c r="AO403" i="4" s="1"/>
  <c r="AU403" i="4" s="1"/>
  <c r="Z307" i="4"/>
  <c r="AD307" i="4"/>
  <c r="AC307" i="4"/>
  <c r="AE307" i="4"/>
  <c r="AB307" i="4"/>
  <c r="AA307" i="4"/>
  <c r="AI307" i="4"/>
  <c r="AF307" i="4"/>
  <c r="AG307" i="4"/>
  <c r="AJ307" i="4"/>
  <c r="AH307" i="4"/>
  <c r="X364" i="4"/>
  <c r="Y364" i="4" s="1"/>
  <c r="Z389" i="4"/>
  <c r="AL389" i="4" s="1"/>
  <c r="AR389" i="4" s="1"/>
  <c r="AM421" i="4"/>
  <c r="AS421" i="4" s="1"/>
  <c r="AP421" i="4"/>
  <c r="AV421" i="4" s="1"/>
  <c r="AE299" i="4"/>
  <c r="AL213" i="4"/>
  <c r="AR213" i="4" s="1"/>
  <c r="F213" i="4" s="1"/>
  <c r="J213" i="4" s="1"/>
  <c r="AQ203" i="4"/>
  <c r="AW203" i="4" s="1"/>
  <c r="AJ193" i="4"/>
  <c r="AD195" i="4"/>
  <c r="AN209" i="4"/>
  <c r="AT209" i="4" s="1"/>
  <c r="AP187" i="4"/>
  <c r="AV187" i="4" s="1"/>
  <c r="Z291" i="4"/>
  <c r="AM359" i="4"/>
  <c r="AS359" i="4" s="1"/>
  <c r="AP359" i="4"/>
  <c r="AV359" i="4" s="1"/>
  <c r="AA283" i="4"/>
  <c r="AC293" i="4"/>
  <c r="AD268" i="4"/>
  <c r="AG208" i="4"/>
  <c r="AM208" i="4" s="1"/>
  <c r="AS208" i="4" s="1"/>
  <c r="AI208" i="4"/>
  <c r="AD295" i="4"/>
  <c r="AP271" i="4"/>
  <c r="AV271" i="4" s="1"/>
  <c r="AI415" i="4"/>
  <c r="AE239" i="4"/>
  <c r="Y391" i="4"/>
  <c r="AB391" i="4" s="1"/>
  <c r="Y232" i="4"/>
  <c r="AD232" i="4" s="1"/>
  <c r="AH239" i="4"/>
  <c r="AA227" i="4"/>
  <c r="X305" i="4"/>
  <c r="Y305" i="4" s="1"/>
  <c r="AH389" i="4"/>
  <c r="AN389" i="4" s="1"/>
  <c r="AT389" i="4" s="1"/>
  <c r="AE389" i="4"/>
  <c r="AQ389" i="4" s="1"/>
  <c r="AW389" i="4" s="1"/>
  <c r="AC389" i="4"/>
  <c r="AO389" i="4" s="1"/>
  <c r="AU389" i="4" s="1"/>
  <c r="AL421" i="4"/>
  <c r="AR421" i="4" s="1"/>
  <c r="AP321" i="4"/>
  <c r="AV321" i="4" s="1"/>
  <c r="AD283" i="4"/>
  <c r="Z283" i="4"/>
  <c r="AP387" i="4"/>
  <c r="AV387" i="4" s="1"/>
  <c r="AJ239" i="4"/>
  <c r="AC227" i="4"/>
  <c r="AB227" i="4"/>
  <c r="AE227" i="4"/>
  <c r="Z227" i="4"/>
  <c r="AD227" i="4"/>
  <c r="AF227" i="4"/>
  <c r="AG227" i="4"/>
  <c r="AH227" i="4"/>
  <c r="AJ227" i="4"/>
  <c r="AK227" i="4"/>
  <c r="AI227" i="4"/>
  <c r="Y303" i="4"/>
  <c r="AB303" i="4" s="1"/>
  <c r="Y372" i="4"/>
  <c r="AB372" i="4" s="1"/>
  <c r="Z208" i="4"/>
  <c r="AN315" i="4"/>
  <c r="AT315" i="4" s="1"/>
  <c r="Y370" i="4"/>
  <c r="AC370" i="4" s="1"/>
  <c r="Y296" i="4"/>
  <c r="Z296" i="4" s="1"/>
  <c r="AN451" i="4"/>
  <c r="AT451" i="4" s="1"/>
  <c r="AP451" i="4"/>
  <c r="AV451" i="4" s="1"/>
  <c r="F408" i="4"/>
  <c r="J408" i="4" s="1"/>
  <c r="G408" i="4"/>
  <c r="D408" i="4"/>
  <c r="H408" i="4" s="1"/>
  <c r="E408" i="4"/>
  <c r="I408" i="4" s="1"/>
  <c r="E432" i="4"/>
  <c r="I432" i="4" s="1"/>
  <c r="F432" i="4"/>
  <c r="J432" i="4" s="1"/>
  <c r="D432" i="4"/>
  <c r="H432" i="4" s="1"/>
  <c r="G432" i="4"/>
  <c r="D462" i="4"/>
  <c r="H462" i="4" s="1"/>
  <c r="F462" i="4"/>
  <c r="J462" i="4" s="1"/>
  <c r="E462" i="4"/>
  <c r="I462" i="4" s="1"/>
  <c r="G462" i="4"/>
  <c r="D430" i="4"/>
  <c r="H430" i="4" s="1"/>
  <c r="F430" i="4"/>
  <c r="J430" i="4" s="1"/>
  <c r="E430" i="4"/>
  <c r="I430" i="4" s="1"/>
  <c r="G430" i="4"/>
  <c r="D446" i="4"/>
  <c r="H446" i="4" s="1"/>
  <c r="E446" i="4"/>
  <c r="I446" i="4" s="1"/>
  <c r="G446" i="4"/>
  <c r="F446" i="4"/>
  <c r="J446" i="4" s="1"/>
  <c r="D466" i="4"/>
  <c r="H466" i="4" s="1"/>
  <c r="G466" i="4"/>
  <c r="F466" i="4"/>
  <c r="J466" i="4" s="1"/>
  <c r="E466" i="4"/>
  <c r="I466" i="4" s="1"/>
  <c r="D460" i="4"/>
  <c r="H460" i="4" s="1"/>
  <c r="G460" i="4"/>
  <c r="E460" i="4"/>
  <c r="I460" i="4" s="1"/>
  <c r="F460" i="4"/>
  <c r="J460" i="4" s="1"/>
  <c r="D410" i="4"/>
  <c r="H410" i="4" s="1"/>
  <c r="G410" i="4"/>
  <c r="F410" i="4"/>
  <c r="J410" i="4" s="1"/>
  <c r="E410" i="4"/>
  <c r="I410" i="4" s="1"/>
  <c r="E448" i="4"/>
  <c r="I448" i="4" s="1"/>
  <c r="F448" i="4"/>
  <c r="J448" i="4" s="1"/>
  <c r="D448" i="4"/>
  <c r="H448" i="4" s="1"/>
  <c r="G448" i="4"/>
  <c r="G468" i="4"/>
  <c r="F468" i="4"/>
  <c r="J468" i="4" s="1"/>
  <c r="D468" i="4"/>
  <c r="H468" i="4" s="1"/>
  <c r="E468" i="4"/>
  <c r="I468" i="4" s="1"/>
  <c r="D387" i="4"/>
  <c r="H387" i="4" s="1"/>
  <c r="E387" i="4"/>
  <c r="I387" i="4" s="1"/>
  <c r="F387" i="4"/>
  <c r="J387" i="4" s="1"/>
  <c r="G387" i="4"/>
  <c r="E414" i="4"/>
  <c r="I414" i="4" s="1"/>
  <c r="G414" i="4"/>
  <c r="D414" i="4"/>
  <c r="H414" i="4" s="1"/>
  <c r="F414" i="4"/>
  <c r="J414" i="4" s="1"/>
  <c r="D386" i="4"/>
  <c r="H386" i="4" s="1"/>
  <c r="G386" i="4"/>
  <c r="F386" i="4"/>
  <c r="J386" i="4" s="1"/>
  <c r="E386" i="4"/>
  <c r="I386" i="4" s="1"/>
  <c r="AK407" i="4"/>
  <c r="AI407" i="4"/>
  <c r="AG407" i="4"/>
  <c r="AJ407" i="4"/>
  <c r="AH407" i="4"/>
  <c r="AF407" i="4"/>
  <c r="D395" i="4"/>
  <c r="H395" i="4" s="1"/>
  <c r="E395" i="4"/>
  <c r="I395" i="4" s="1"/>
  <c r="F395" i="4"/>
  <c r="J395" i="4" s="1"/>
  <c r="G395" i="4"/>
  <c r="AF461" i="4"/>
  <c r="AH461" i="4"/>
  <c r="AK461" i="4"/>
  <c r="AJ461" i="4"/>
  <c r="AG461" i="4"/>
  <c r="AJ454" i="4"/>
  <c r="AK424" i="4"/>
  <c r="AA384" i="4"/>
  <c r="F453" i="4"/>
  <c r="J453" i="4" s="1"/>
  <c r="G453" i="4"/>
  <c r="D453" i="4"/>
  <c r="H453" i="4" s="1"/>
  <c r="E453" i="4"/>
  <c r="I453" i="4" s="1"/>
  <c r="AF472" i="4"/>
  <c r="AL472" i="4" s="1"/>
  <c r="AR472" i="4" s="1"/>
  <c r="AK472" i="4"/>
  <c r="AQ472" i="4" s="1"/>
  <c r="AW472" i="4" s="1"/>
  <c r="AG472" i="4"/>
  <c r="AH472" i="4"/>
  <c r="AN472" i="4" s="1"/>
  <c r="AT472" i="4" s="1"/>
  <c r="AJ472" i="4"/>
  <c r="AP472" i="4" s="1"/>
  <c r="AV472" i="4" s="1"/>
  <c r="AI472" i="4"/>
  <c r="AO472" i="4" s="1"/>
  <c r="AU472" i="4" s="1"/>
  <c r="AQ473" i="4"/>
  <c r="AW473" i="4" s="1"/>
  <c r="G455" i="4"/>
  <c r="D455" i="4"/>
  <c r="H455" i="4" s="1"/>
  <c r="F455" i="4"/>
  <c r="J455" i="4" s="1"/>
  <c r="E455" i="4"/>
  <c r="I455" i="4" s="1"/>
  <c r="AJ415" i="4"/>
  <c r="AP415" i="4" s="1"/>
  <c r="AV415" i="4" s="1"/>
  <c r="Z396" i="4"/>
  <c r="AA396" i="4"/>
  <c r="AB396" i="4"/>
  <c r="AC396" i="4"/>
  <c r="AD396" i="4"/>
  <c r="AE396" i="4"/>
  <c r="AO387" i="4"/>
  <c r="AU387" i="4" s="1"/>
  <c r="AM387" i="4"/>
  <c r="AS387" i="4" s="1"/>
  <c r="AI420" i="4"/>
  <c r="AB420" i="4"/>
  <c r="AE420" i="4"/>
  <c r="AC401" i="4"/>
  <c r="AH380" i="4"/>
  <c r="AN380" i="4" s="1"/>
  <c r="AT380" i="4" s="1"/>
  <c r="AD429" i="4"/>
  <c r="AB429" i="4"/>
  <c r="AC429" i="4"/>
  <c r="AA429" i="4"/>
  <c r="Z429" i="4"/>
  <c r="AE429" i="4"/>
  <c r="AF429" i="4"/>
  <c r="AH429" i="4"/>
  <c r="AJ429" i="4"/>
  <c r="AG429" i="4"/>
  <c r="AI429" i="4"/>
  <c r="AK429" i="4"/>
  <c r="AQ443" i="4"/>
  <c r="AW443" i="4" s="1"/>
  <c r="AK396" i="4"/>
  <c r="AH396" i="4"/>
  <c r="AI459" i="4"/>
  <c r="D419" i="4"/>
  <c r="H419" i="4" s="1"/>
  <c r="F419" i="4"/>
  <c r="J419" i="4" s="1"/>
  <c r="E419" i="4"/>
  <c r="I419" i="4" s="1"/>
  <c r="G419" i="4"/>
  <c r="AF403" i="4"/>
  <c r="AL403" i="4" s="1"/>
  <c r="AR403" i="4" s="1"/>
  <c r="AM386" i="4"/>
  <c r="AS386" i="4" s="1"/>
  <c r="AO386" i="4"/>
  <c r="AU386" i="4" s="1"/>
  <c r="AG450" i="4"/>
  <c r="AG401" i="4"/>
  <c r="AJ401" i="4"/>
  <c r="AI401" i="4"/>
  <c r="AF401" i="4"/>
  <c r="AL401" i="4" s="1"/>
  <c r="AR401" i="4" s="1"/>
  <c r="AK401" i="4"/>
  <c r="AH401" i="4"/>
  <c r="F463" i="4"/>
  <c r="J463" i="4" s="1"/>
  <c r="G463" i="4"/>
  <c r="E463" i="4"/>
  <c r="I463" i="4" s="1"/>
  <c r="D463" i="4"/>
  <c r="H463" i="4" s="1"/>
  <c r="AB449" i="4"/>
  <c r="Z449" i="4"/>
  <c r="AA449" i="4"/>
  <c r="AD449" i="4"/>
  <c r="AE449" i="4"/>
  <c r="AC449" i="4"/>
  <c r="AK449" i="4"/>
  <c r="AH449" i="4"/>
  <c r="AG449" i="4"/>
  <c r="AJ449" i="4"/>
  <c r="AI449" i="4"/>
  <c r="AF449" i="4"/>
  <c r="AE390" i="4"/>
  <c r="AB390" i="4"/>
  <c r="D441" i="4"/>
  <c r="H441" i="4" s="1"/>
  <c r="E441" i="4"/>
  <c r="I441" i="4" s="1"/>
  <c r="F441" i="4"/>
  <c r="J441" i="4" s="1"/>
  <c r="G441" i="4"/>
  <c r="AJ480" i="4"/>
  <c r="AP480" i="4" s="1"/>
  <c r="AV480" i="4" s="1"/>
  <c r="AI480" i="4"/>
  <c r="AO480" i="4" s="1"/>
  <c r="AU480" i="4" s="1"/>
  <c r="AG480" i="4"/>
  <c r="AM480" i="4" s="1"/>
  <c r="AS480" i="4" s="1"/>
  <c r="AF480" i="4"/>
  <c r="AL480" i="4" s="1"/>
  <c r="AR480" i="4" s="1"/>
  <c r="AH480" i="4"/>
  <c r="AN480" i="4" s="1"/>
  <c r="AT480" i="4" s="1"/>
  <c r="AK480" i="4"/>
  <c r="AQ480" i="4" s="1"/>
  <c r="AW480" i="4" s="1"/>
  <c r="AG486" i="4"/>
  <c r="AM486" i="4" s="1"/>
  <c r="AS486" i="4" s="1"/>
  <c r="AK486" i="4"/>
  <c r="AQ486" i="4" s="1"/>
  <c r="AW486" i="4" s="1"/>
  <c r="AF486" i="4"/>
  <c r="AL486" i="4" s="1"/>
  <c r="AR486" i="4" s="1"/>
  <c r="AI486" i="4"/>
  <c r="AO486" i="4" s="1"/>
  <c r="AU486" i="4" s="1"/>
  <c r="AJ486" i="4"/>
  <c r="AP486" i="4" s="1"/>
  <c r="AV486" i="4" s="1"/>
  <c r="AH486" i="4"/>
  <c r="AN486" i="4" s="1"/>
  <c r="AT486" i="4" s="1"/>
  <c r="AP473" i="4"/>
  <c r="AV473" i="4" s="1"/>
  <c r="AO473" i="4"/>
  <c r="AU473" i="4" s="1"/>
  <c r="AM415" i="4"/>
  <c r="AS415" i="4" s="1"/>
  <c r="AO385" i="4"/>
  <c r="AU385" i="4" s="1"/>
  <c r="AL385" i="4"/>
  <c r="AR385" i="4" s="1"/>
  <c r="AF420" i="4"/>
  <c r="AH420" i="4"/>
  <c r="AC420" i="4"/>
  <c r="AO420" i="4" s="1"/>
  <c r="AU420" i="4" s="1"/>
  <c r="AE401" i="4"/>
  <c r="AQ401" i="4" s="1"/>
  <c r="AW401" i="4" s="1"/>
  <c r="AB401" i="4"/>
  <c r="AF415" i="4"/>
  <c r="AL415" i="4" s="1"/>
  <c r="AR415" i="4" s="1"/>
  <c r="E479" i="4"/>
  <c r="I479" i="4" s="1"/>
  <c r="G479" i="4"/>
  <c r="F479" i="4"/>
  <c r="J479" i="4" s="1"/>
  <c r="D479" i="4"/>
  <c r="H479" i="4" s="1"/>
  <c r="AI396" i="4"/>
  <c r="AF396" i="4"/>
  <c r="AM451" i="4"/>
  <c r="AS451" i="4" s="1"/>
  <c r="AD481" i="4"/>
  <c r="AE481" i="4"/>
  <c r="AC481" i="4"/>
  <c r="AB481" i="4"/>
  <c r="Z481" i="4"/>
  <c r="AA481" i="4"/>
  <c r="AG481" i="4"/>
  <c r="AI481" i="4"/>
  <c r="AH481" i="4"/>
  <c r="AJ481" i="4"/>
  <c r="AF481" i="4"/>
  <c r="AK481" i="4"/>
  <c r="Y402" i="4"/>
  <c r="AD402" i="4" s="1"/>
  <c r="G469" i="4"/>
  <c r="D469" i="4"/>
  <c r="H469" i="4" s="1"/>
  <c r="E469" i="4"/>
  <c r="I469" i="4" s="1"/>
  <c r="F469" i="4"/>
  <c r="J469" i="4" s="1"/>
  <c r="AK452" i="4"/>
  <c r="AJ440" i="4"/>
  <c r="AP380" i="4"/>
  <c r="AV380" i="4" s="1"/>
  <c r="F451" i="4"/>
  <c r="J451" i="4" s="1"/>
  <c r="D451" i="4"/>
  <c r="H451" i="4" s="1"/>
  <c r="G451" i="4"/>
  <c r="E451" i="4"/>
  <c r="I451" i="4" s="1"/>
  <c r="AF442" i="4"/>
  <c r="AL442" i="4" s="1"/>
  <c r="AR442" i="4" s="1"/>
  <c r="AG442" i="4"/>
  <c r="AM442" i="4" s="1"/>
  <c r="AS442" i="4" s="1"/>
  <c r="AH442" i="4"/>
  <c r="AN442" i="4" s="1"/>
  <c r="AT442" i="4" s="1"/>
  <c r="AI442" i="4"/>
  <c r="AO442" i="4" s="1"/>
  <c r="AU442" i="4" s="1"/>
  <c r="AJ442" i="4"/>
  <c r="AP442" i="4" s="1"/>
  <c r="AV442" i="4" s="1"/>
  <c r="AK442" i="4"/>
  <c r="AQ442" i="4" s="1"/>
  <c r="AW442" i="4" s="1"/>
  <c r="AI461" i="4"/>
  <c r="Z461" i="4"/>
  <c r="AL461" i="4" s="1"/>
  <c r="AR461" i="4" s="1"/>
  <c r="AB461" i="4"/>
  <c r="AN461" i="4" s="1"/>
  <c r="AT461" i="4" s="1"/>
  <c r="AA461" i="4"/>
  <c r="AC461" i="4"/>
  <c r="AO461" i="4" s="1"/>
  <c r="AU461" i="4" s="1"/>
  <c r="AD461" i="4"/>
  <c r="AE461" i="4"/>
  <c r="AQ461" i="4" s="1"/>
  <c r="AW461" i="4" s="1"/>
  <c r="AM473" i="4"/>
  <c r="AS473" i="4" s="1"/>
  <c r="AK477" i="4"/>
  <c r="Z477" i="4"/>
  <c r="AJ477" i="4"/>
  <c r="AB477" i="4"/>
  <c r="AA477" i="4"/>
  <c r="AC477" i="4"/>
  <c r="AE477" i="4"/>
  <c r="AF477" i="4"/>
  <c r="AH477" i="4"/>
  <c r="AD477" i="4"/>
  <c r="AI477" i="4"/>
  <c r="AG477" i="4"/>
  <c r="AQ385" i="4"/>
  <c r="AW385" i="4" s="1"/>
  <c r="AN385" i="4"/>
  <c r="AT385" i="4" s="1"/>
  <c r="AG380" i="4"/>
  <c r="AM380" i="4" s="1"/>
  <c r="AS380" i="4" s="1"/>
  <c r="AC407" i="4"/>
  <c r="AD407" i="4"/>
  <c r="AA407" i="4"/>
  <c r="AM407" i="4" s="1"/>
  <c r="AS407" i="4" s="1"/>
  <c r="AB407" i="4"/>
  <c r="AN407" i="4" s="1"/>
  <c r="AT407" i="4" s="1"/>
  <c r="AE407" i="4"/>
  <c r="AQ407" i="4" s="1"/>
  <c r="AW407" i="4" s="1"/>
  <c r="Z407" i="4"/>
  <c r="D447" i="4"/>
  <c r="H447" i="4" s="1"/>
  <c r="F447" i="4"/>
  <c r="J447" i="4" s="1"/>
  <c r="E447" i="4"/>
  <c r="I447" i="4" s="1"/>
  <c r="G447" i="4"/>
  <c r="Z459" i="4"/>
  <c r="AB459" i="4"/>
  <c r="AD459" i="4"/>
  <c r="AA459" i="4"/>
  <c r="AC459" i="4"/>
  <c r="AE459" i="4"/>
  <c r="AQ387" i="4"/>
  <c r="AW387" i="4" s="1"/>
  <c r="AN387" i="4"/>
  <c r="AT387" i="4" s="1"/>
  <c r="AJ420" i="4"/>
  <c r="AP420" i="4" s="1"/>
  <c r="AV420" i="4" s="1"/>
  <c r="AG420" i="4"/>
  <c r="Z420" i="4"/>
  <c r="AA420" i="4"/>
  <c r="AD401" i="4"/>
  <c r="AG396" i="4"/>
  <c r="AH459" i="4"/>
  <c r="AJ459" i="4"/>
  <c r="AQ451" i="4"/>
  <c r="AW451" i="4" s="1"/>
  <c r="AH415" i="4"/>
  <c r="AN415" i="4" s="1"/>
  <c r="AT415" i="4" s="1"/>
  <c r="AF438" i="4"/>
  <c r="AK474" i="4"/>
  <c r="AM472" i="4"/>
  <c r="AS472" i="4" s="1"/>
  <c r="Y397" i="4"/>
  <c r="AD397" i="4" s="1"/>
  <c r="G392" i="4"/>
  <c r="F392" i="4"/>
  <c r="J392" i="4" s="1"/>
  <c r="E392" i="4"/>
  <c r="I392" i="4" s="1"/>
  <c r="D392" i="4"/>
  <c r="H392" i="4" s="1"/>
  <c r="AF464" i="4"/>
  <c r="AL464" i="4" s="1"/>
  <c r="AR464" i="4" s="1"/>
  <c r="AI464" i="4"/>
  <c r="AO464" i="4" s="1"/>
  <c r="AU464" i="4" s="1"/>
  <c r="AH464" i="4"/>
  <c r="AN464" i="4" s="1"/>
  <c r="AT464" i="4" s="1"/>
  <c r="AK464" i="4"/>
  <c r="AQ464" i="4" s="1"/>
  <c r="AW464" i="4" s="1"/>
  <c r="AJ464" i="4"/>
  <c r="AP464" i="4" s="1"/>
  <c r="AV464" i="4" s="1"/>
  <c r="AG464" i="4"/>
  <c r="AM464" i="4" s="1"/>
  <c r="AS464" i="4" s="1"/>
  <c r="AL473" i="4"/>
  <c r="AR473" i="4" s="1"/>
  <c r="AB417" i="4"/>
  <c r="Z417" i="4"/>
  <c r="AA417" i="4"/>
  <c r="AD417" i="4"/>
  <c r="AE417" i="4"/>
  <c r="AC417" i="4"/>
  <c r="AG417" i="4"/>
  <c r="AJ417" i="4"/>
  <c r="AI417" i="4"/>
  <c r="AF417" i="4"/>
  <c r="AK417" i="4"/>
  <c r="AH417" i="4"/>
  <c r="E443" i="4"/>
  <c r="I443" i="4" s="1"/>
  <c r="G443" i="4"/>
  <c r="F443" i="4"/>
  <c r="J443" i="4" s="1"/>
  <c r="D443" i="4"/>
  <c r="H443" i="4" s="1"/>
  <c r="AO415" i="4"/>
  <c r="AU415" i="4" s="1"/>
  <c r="AQ403" i="4"/>
  <c r="AW403" i="4" s="1"/>
  <c r="AK420" i="4"/>
  <c r="AA401" i="4"/>
  <c r="AM443" i="4"/>
  <c r="AS443" i="4" s="1"/>
  <c r="AJ396" i="4"/>
  <c r="AK459" i="4"/>
  <c r="AG459" i="4"/>
  <c r="AF380" i="4"/>
  <c r="AL380" i="4" s="1"/>
  <c r="AR380" i="4" s="1"/>
  <c r="AJ320" i="4"/>
  <c r="AH320" i="4"/>
  <c r="AK320" i="4"/>
  <c r="AF320" i="4"/>
  <c r="AI320" i="4"/>
  <c r="AG320" i="4"/>
  <c r="D260" i="4"/>
  <c r="H260" i="4" s="1"/>
  <c r="F260" i="4"/>
  <c r="J260" i="4" s="1"/>
  <c r="G260" i="4"/>
  <c r="E260" i="4"/>
  <c r="I260" i="4" s="1"/>
  <c r="E309" i="4"/>
  <c r="I309" i="4" s="1"/>
  <c r="G309" i="4"/>
  <c r="F309" i="4"/>
  <c r="J309" i="4" s="1"/>
  <c r="D309" i="4"/>
  <c r="H309" i="4" s="1"/>
  <c r="AH297" i="4"/>
  <c r="AJ297" i="4"/>
  <c r="AK297" i="4"/>
  <c r="AG297" i="4"/>
  <c r="AI297" i="4"/>
  <c r="AF297" i="4"/>
  <c r="G268" i="4"/>
  <c r="D268" i="4"/>
  <c r="H268" i="4" s="1"/>
  <c r="F268" i="4"/>
  <c r="J268" i="4" s="1"/>
  <c r="E268" i="4"/>
  <c r="I268" i="4" s="1"/>
  <c r="F343" i="4"/>
  <c r="J343" i="4" s="1"/>
  <c r="G343" i="4"/>
  <c r="D343" i="4"/>
  <c r="H343" i="4" s="1"/>
  <c r="E343" i="4"/>
  <c r="I343" i="4" s="1"/>
  <c r="E276" i="4"/>
  <c r="I276" i="4" s="1"/>
  <c r="D276" i="4"/>
  <c r="H276" i="4" s="1"/>
  <c r="F276" i="4"/>
  <c r="J276" i="4" s="1"/>
  <c r="G276" i="4"/>
  <c r="AK323" i="4"/>
  <c r="AA323" i="4"/>
  <c r="AM323" i="4" s="1"/>
  <c r="AS323" i="4" s="1"/>
  <c r="AC299" i="4"/>
  <c r="AM209" i="4"/>
  <c r="AS209" i="4" s="1"/>
  <c r="Y281" i="4"/>
  <c r="AF281" i="4" s="1"/>
  <c r="Y265" i="4"/>
  <c r="AJ265" i="4" s="1"/>
  <c r="AE291" i="4"/>
  <c r="AA291" i="4"/>
  <c r="AL359" i="4"/>
  <c r="AR359" i="4" s="1"/>
  <c r="Z249" i="4"/>
  <c r="AB249" i="4"/>
  <c r="AG249" i="4"/>
  <c r="AE249" i="4"/>
  <c r="AF249" i="4"/>
  <c r="AJ249" i="4"/>
  <c r="AI249" i="4"/>
  <c r="AH249" i="4"/>
  <c r="AC249" i="4"/>
  <c r="AK249" i="4"/>
  <c r="AA249" i="4"/>
  <c r="AD249" i="4"/>
  <c r="AD231" i="4"/>
  <c r="X362" i="4"/>
  <c r="Y362" i="4" s="1"/>
  <c r="AE293" i="4"/>
  <c r="AA293" i="4"/>
  <c r="AH268" i="4"/>
  <c r="AN268" i="4" s="1"/>
  <c r="AT268" i="4" s="1"/>
  <c r="AK268" i="4"/>
  <c r="AJ268" i="4"/>
  <c r="AP268" i="4" s="1"/>
  <c r="AV268" i="4" s="1"/>
  <c r="AD208" i="4"/>
  <c r="AF208" i="4"/>
  <c r="AB208" i="4"/>
  <c r="AH208" i="4"/>
  <c r="X248" i="4"/>
  <c r="Y248" i="4" s="1"/>
  <c r="AI248" i="4" s="1"/>
  <c r="X367" i="4"/>
  <c r="AJ313" i="4"/>
  <c r="AI293" i="4"/>
  <c r="AO293" i="4" s="1"/>
  <c r="AU293" i="4" s="1"/>
  <c r="AF293" i="4"/>
  <c r="AL293" i="4" s="1"/>
  <c r="AR293" i="4" s="1"/>
  <c r="AF285" i="4"/>
  <c r="AG291" i="4"/>
  <c r="AK291" i="4"/>
  <c r="AH295" i="4"/>
  <c r="AN309" i="4"/>
  <c r="AT309" i="4" s="1"/>
  <c r="X287" i="4"/>
  <c r="AG283" i="4"/>
  <c r="AN323" i="4"/>
  <c r="AT323" i="4" s="1"/>
  <c r="Z281" i="4"/>
  <c r="AA281" i="4"/>
  <c r="AE265" i="4"/>
  <c r="AH231" i="4"/>
  <c r="AK231" i="4"/>
  <c r="AJ231" i="4"/>
  <c r="AG231" i="4"/>
  <c r="AF231" i="4"/>
  <c r="AL231" i="4" s="1"/>
  <c r="AR231" i="4" s="1"/>
  <c r="AI231" i="4"/>
  <c r="AK313" i="4"/>
  <c r="AQ316" i="4"/>
  <c r="AW316" i="4" s="1"/>
  <c r="AG293" i="4"/>
  <c r="AK229" i="4"/>
  <c r="AI291" i="4"/>
  <c r="AO291" i="4" s="1"/>
  <c r="AU291" i="4" s="1"/>
  <c r="Y361" i="4"/>
  <c r="AA361" i="4" s="1"/>
  <c r="AF295" i="4"/>
  <c r="AJ283" i="4"/>
  <c r="AP283" i="4" s="1"/>
  <c r="AV283" i="4" s="1"/>
  <c r="AO326" i="4"/>
  <c r="AU326" i="4" s="1"/>
  <c r="AQ318" i="4"/>
  <c r="AW318" i="4" s="1"/>
  <c r="AD323" i="4"/>
  <c r="AP323" i="4" s="1"/>
  <c r="AV323" i="4" s="1"/>
  <c r="AN359" i="4"/>
  <c r="AT359" i="4" s="1"/>
  <c r="AC371" i="4"/>
  <c r="AB371" i="4"/>
  <c r="AJ371" i="4"/>
  <c r="AH371" i="4"/>
  <c r="AE371" i="4"/>
  <c r="AF371" i="4"/>
  <c r="AD371" i="4"/>
  <c r="AP371" i="4" s="1"/>
  <c r="AV371" i="4" s="1"/>
  <c r="Z371" i="4"/>
  <c r="AI371" i="4"/>
  <c r="AG371" i="4"/>
  <c r="AA371" i="4"/>
  <c r="AK371" i="4"/>
  <c r="AB231" i="4"/>
  <c r="Z313" i="4"/>
  <c r="AB313" i="4"/>
  <c r="AE313" i="4"/>
  <c r="AC313" i="4"/>
  <c r="AA313" i="4"/>
  <c r="AD313" i="4"/>
  <c r="AP313" i="4" s="1"/>
  <c r="AV313" i="4" s="1"/>
  <c r="AA233" i="4"/>
  <c r="AI268" i="4"/>
  <c r="AG268" i="4"/>
  <c r="AE268" i="4"/>
  <c r="AC208" i="4"/>
  <c r="AE208" i="4"/>
  <c r="AQ208" i="4" s="1"/>
  <c r="AW208" i="4" s="1"/>
  <c r="AB285" i="4"/>
  <c r="Y277" i="4"/>
  <c r="AF277" i="4" s="1"/>
  <c r="AH313" i="4"/>
  <c r="AG313" i="4"/>
  <c r="AE295" i="4"/>
  <c r="AL316" i="4"/>
  <c r="AR316" i="4" s="1"/>
  <c r="AJ293" i="4"/>
  <c r="AP293" i="4" s="1"/>
  <c r="AV293" i="4" s="1"/>
  <c r="AJ332" i="4"/>
  <c r="Z332" i="4"/>
  <c r="AE332" i="4"/>
  <c r="AF332" i="4"/>
  <c r="AK332" i="4"/>
  <c r="AA332" i="4"/>
  <c r="AG332" i="4"/>
  <c r="AB332" i="4"/>
  <c r="AH332" i="4"/>
  <c r="AC332" i="4"/>
  <c r="AI332" i="4"/>
  <c r="AD332" i="4"/>
  <c r="AI281" i="4"/>
  <c r="X289" i="4"/>
  <c r="Y289" i="4" s="1"/>
  <c r="AH291" i="4"/>
  <c r="AN291" i="4" s="1"/>
  <c r="AT291" i="4" s="1"/>
  <c r="AG295" i="4"/>
  <c r="AK295" i="4"/>
  <c r="X243" i="4"/>
  <c r="AK283" i="4"/>
  <c r="AH283" i="4"/>
  <c r="AC297" i="4"/>
  <c r="AA297" i="4"/>
  <c r="AD297" i="4"/>
  <c r="Z297" i="4"/>
  <c r="AB297" i="4"/>
  <c r="AE297" i="4"/>
  <c r="AL318" i="4"/>
  <c r="AR318" i="4" s="1"/>
  <c r="D318" i="4" s="1"/>
  <c r="H318" i="4" s="1"/>
  <c r="D308" i="4"/>
  <c r="H308" i="4" s="1"/>
  <c r="G308" i="4"/>
  <c r="E308" i="4"/>
  <c r="I308" i="4" s="1"/>
  <c r="F308" i="4"/>
  <c r="J308" i="4" s="1"/>
  <c r="D333" i="4"/>
  <c r="H333" i="4" s="1"/>
  <c r="G333" i="4"/>
  <c r="F333" i="4"/>
  <c r="J333" i="4" s="1"/>
  <c r="E333" i="4"/>
  <c r="I333" i="4" s="1"/>
  <c r="E271" i="4"/>
  <c r="I271" i="4" s="1"/>
  <c r="G271" i="4"/>
  <c r="D271" i="4"/>
  <c r="H271" i="4" s="1"/>
  <c r="F271" i="4"/>
  <c r="J271" i="4" s="1"/>
  <c r="AD373" i="4"/>
  <c r="AG373" i="4"/>
  <c r="AI373" i="4"/>
  <c r="AB373" i="4"/>
  <c r="AH373" i="4"/>
  <c r="AK373" i="4"/>
  <c r="AE373" i="4"/>
  <c r="AJ373" i="4"/>
  <c r="Z373" i="4"/>
  <c r="AF373" i="4"/>
  <c r="AC373" i="4"/>
  <c r="AO373" i="4" s="1"/>
  <c r="AU373" i="4" s="1"/>
  <c r="AA373" i="4"/>
  <c r="AQ359" i="4"/>
  <c r="AW359" i="4" s="1"/>
  <c r="AL283" i="4"/>
  <c r="AR283" i="4" s="1"/>
  <c r="AE231" i="4"/>
  <c r="AQ231" i="4" s="1"/>
  <c r="AW231" i="4" s="1"/>
  <c r="AA231" i="4"/>
  <c r="AH265" i="4"/>
  <c r="AN293" i="4"/>
  <c r="AT293" i="4" s="1"/>
  <c r="AC268" i="4"/>
  <c r="AA268" i="4"/>
  <c r="AK257" i="4"/>
  <c r="AA257" i="4"/>
  <c r="AD257" i="4"/>
  <c r="Z257" i="4"/>
  <c r="AB257" i="4"/>
  <c r="AG257" i="4"/>
  <c r="AE257" i="4"/>
  <c r="AF257" i="4"/>
  <c r="AJ257" i="4"/>
  <c r="AI257" i="4"/>
  <c r="AH257" i="4"/>
  <c r="AC257" i="4"/>
  <c r="Y279" i="4"/>
  <c r="AE279" i="4" s="1"/>
  <c r="AI313" i="4"/>
  <c r="AO316" i="4"/>
  <c r="AU316" i="4" s="1"/>
  <c r="AM316" i="4"/>
  <c r="AS316" i="4" s="1"/>
  <c r="AK293" i="4"/>
  <c r="AI346" i="4"/>
  <c r="AH346" i="4"/>
  <c r="AC346" i="4"/>
  <c r="AD346" i="4"/>
  <c r="AA346" i="4"/>
  <c r="AG346" i="4"/>
  <c r="AJ346" i="4"/>
  <c r="Z346" i="4"/>
  <c r="AE346" i="4"/>
  <c r="AF346" i="4"/>
  <c r="AB346" i="4"/>
  <c r="AK346" i="4"/>
  <c r="AK277" i="4"/>
  <c r="AF291" i="4"/>
  <c r="AG375" i="4"/>
  <c r="AI375" i="4"/>
  <c r="AJ375" i="4"/>
  <c r="Z375" i="4"/>
  <c r="AH375" i="4"/>
  <c r="AN375" i="4" s="1"/>
  <c r="AT375" i="4" s="1"/>
  <c r="AD375" i="4"/>
  <c r="AK375" i="4"/>
  <c r="AC375" i="4"/>
  <c r="AA375" i="4"/>
  <c r="AF375" i="4"/>
  <c r="AE375" i="4"/>
  <c r="AJ295" i="4"/>
  <c r="AP295" i="4" s="1"/>
  <c r="AV295" i="4" s="1"/>
  <c r="X235" i="4"/>
  <c r="Y235" i="4" s="1"/>
  <c r="AC237" i="4"/>
  <c r="Z237" i="4"/>
  <c r="AA237" i="4"/>
  <c r="AB237" i="4"/>
  <c r="AE237" i="4"/>
  <c r="AD237" i="4"/>
  <c r="AI237" i="4"/>
  <c r="AF237" i="4"/>
  <c r="AG237" i="4"/>
  <c r="AH237" i="4"/>
  <c r="AK237" i="4"/>
  <c r="AJ237" i="4"/>
  <c r="AI283" i="4"/>
  <c r="AO283" i="4" s="1"/>
  <c r="AU283" i="4" s="1"/>
  <c r="AL202" i="4"/>
  <c r="AR202" i="4" s="1"/>
  <c r="G202" i="4" s="1"/>
  <c r="AH202" i="4"/>
  <c r="AP209" i="4"/>
  <c r="AV209" i="4" s="1"/>
  <c r="AH206" i="4"/>
  <c r="AJ206" i="4"/>
  <c r="AC206" i="4"/>
  <c r="AF206" i="4"/>
  <c r="AE206" i="4"/>
  <c r="AK206" i="4"/>
  <c r="AG206" i="4"/>
  <c r="AD206" i="4"/>
  <c r="AA206" i="4"/>
  <c r="AB206" i="4"/>
  <c r="AI206" i="4"/>
  <c r="Z206" i="4"/>
  <c r="AL206" i="4" s="1"/>
  <c r="AR206" i="4" s="1"/>
  <c r="AQ192" i="4"/>
  <c r="AW192" i="4" s="1"/>
  <c r="AL209" i="4"/>
  <c r="AR209" i="4" s="1"/>
  <c r="AF188" i="4"/>
  <c r="AH188" i="4"/>
  <c r="AJ188" i="4"/>
  <c r="AP198" i="4"/>
  <c r="AV198" i="4" s="1"/>
  <c r="D213" i="4"/>
  <c r="H213" i="4" s="1"/>
  <c r="AL192" i="4"/>
  <c r="AR192" i="4" s="1"/>
  <c r="AN193" i="4"/>
  <c r="AT193" i="4" s="1"/>
  <c r="AG193" i="4"/>
  <c r="AK193" i="4"/>
  <c r="AF193" i="4"/>
  <c r="AL193" i="4" s="1"/>
  <c r="AR193" i="4" s="1"/>
  <c r="F203" i="4"/>
  <c r="J203" i="4" s="1"/>
  <c r="G203" i="4"/>
  <c r="E203" i="4"/>
  <c r="I203" i="4" s="1"/>
  <c r="D203" i="4"/>
  <c r="H203" i="4" s="1"/>
  <c r="AA189" i="4"/>
  <c r="AK189" i="4"/>
  <c r="AJ189" i="4"/>
  <c r="AE189" i="4"/>
  <c r="AF189" i="4"/>
  <c r="AI189" i="4"/>
  <c r="AF198" i="4"/>
  <c r="AL198" i="4" s="1"/>
  <c r="AR198" i="4" s="1"/>
  <c r="AN202" i="4"/>
  <c r="AT202" i="4" s="1"/>
  <c r="AG198" i="4"/>
  <c r="AB198" i="4"/>
  <c r="AN198" i="4" s="1"/>
  <c r="AT198" i="4" s="1"/>
  <c r="AC198" i="4"/>
  <c r="AA198" i="4"/>
  <c r="AG188" i="4"/>
  <c r="AK188" i="4"/>
  <c r="AI188" i="4"/>
  <c r="Y186" i="4"/>
  <c r="AA186" i="4" s="1"/>
  <c r="Y196" i="4"/>
  <c r="AA196" i="4" s="1"/>
  <c r="G187" i="4"/>
  <c r="E187" i="4"/>
  <c r="I187" i="4" s="1"/>
  <c r="F187" i="4"/>
  <c r="J187" i="4" s="1"/>
  <c r="D187" i="4"/>
  <c r="H187" i="4" s="1"/>
  <c r="AI193" i="4"/>
  <c r="AO193" i="4" s="1"/>
  <c r="AU193" i="4" s="1"/>
  <c r="Y205" i="4"/>
  <c r="AB205" i="4" s="1"/>
  <c r="AI201" i="4"/>
  <c r="AJ201" i="4"/>
  <c r="AA201" i="4"/>
  <c r="AM201" i="4" s="1"/>
  <c r="AS201" i="4" s="1"/>
  <c r="AK201" i="4"/>
  <c r="AD201" i="4"/>
  <c r="AB201" i="4"/>
  <c r="AF201" i="4"/>
  <c r="AH201" i="4"/>
  <c r="AE201" i="4"/>
  <c r="Z201" i="4"/>
  <c r="AC201" i="4"/>
  <c r="Z195" i="4"/>
  <c r="AE195" i="4"/>
  <c r="AC195" i="4"/>
  <c r="AA195" i="4"/>
  <c r="AB195" i="4"/>
  <c r="AH195" i="4"/>
  <c r="AF195" i="4"/>
  <c r="AK195" i="4"/>
  <c r="AG195" i="4"/>
  <c r="AI195" i="4"/>
  <c r="AJ195" i="4"/>
  <c r="AP195" i="4" s="1"/>
  <c r="AV195" i="4" s="1"/>
  <c r="AD193" i="4"/>
  <c r="AP193" i="4" s="1"/>
  <c r="AV193" i="4" s="1"/>
  <c r="AA193" i="4"/>
  <c r="AE193" i="4"/>
  <c r="AA202" i="4"/>
  <c r="AJ202" i="4"/>
  <c r="AK202" i="4"/>
  <c r="AQ202" i="4" s="1"/>
  <c r="AW202" i="4" s="1"/>
  <c r="AG202" i="4"/>
  <c r="AI202" i="4"/>
  <c r="AO202" i="4" s="1"/>
  <c r="AU202" i="4" s="1"/>
  <c r="AD189" i="4"/>
  <c r="AG189" i="4"/>
  <c r="Z189" i="4"/>
  <c r="AC189" i="4"/>
  <c r="AB189" i="4"/>
  <c r="AN189" i="4" s="1"/>
  <c r="AT189" i="4" s="1"/>
  <c r="AC215" i="4"/>
  <c r="Z215" i="4"/>
  <c r="AD215" i="4"/>
  <c r="AA215" i="4"/>
  <c r="AE215" i="4"/>
  <c r="AB215" i="4"/>
  <c r="AG215" i="4"/>
  <c r="AI215" i="4"/>
  <c r="AK215" i="4"/>
  <c r="AF215" i="4"/>
  <c r="AH215" i="4"/>
  <c r="AJ215" i="4"/>
  <c r="Y197" i="4"/>
  <c r="Z197" i="4" s="1"/>
  <c r="AC199" i="4"/>
  <c r="Z199" i="4"/>
  <c r="AD199" i="4"/>
  <c r="AA199" i="4"/>
  <c r="AE199" i="4"/>
  <c r="AB199" i="4"/>
  <c r="AG199" i="4"/>
  <c r="AI199" i="4"/>
  <c r="AK199" i="4"/>
  <c r="AF199" i="4"/>
  <c r="AH199" i="4"/>
  <c r="AJ199" i="4"/>
  <c r="Y200" i="4"/>
  <c r="AB200" i="4" s="1"/>
  <c r="AP310" i="4"/>
  <c r="AV310" i="4" s="1"/>
  <c r="X216" i="4"/>
  <c r="AO321" i="4"/>
  <c r="AU321" i="4" s="1"/>
  <c r="X240" i="4"/>
  <c r="AM292" i="4"/>
  <c r="AS292" i="4" s="1"/>
  <c r="AL324" i="4"/>
  <c r="AR324" i="4" s="1"/>
  <c r="X339" i="4"/>
  <c r="Y339" i="4" s="1"/>
  <c r="X353" i="4"/>
  <c r="Y353" i="4" s="1"/>
  <c r="AA360" i="4"/>
  <c r="Z360" i="4"/>
  <c r="AE360" i="4"/>
  <c r="AB360" i="4"/>
  <c r="AD360" i="4"/>
  <c r="AC360" i="4"/>
  <c r="AK360" i="4"/>
  <c r="AJ360" i="4"/>
  <c r="AG360" i="4"/>
  <c r="AM360" i="4" s="1"/>
  <c r="AS360" i="4" s="1"/>
  <c r="AI360" i="4"/>
  <c r="AF360" i="4"/>
  <c r="AH360" i="4"/>
  <c r="AN360" i="4" s="1"/>
  <c r="AT360" i="4" s="1"/>
  <c r="AG384" i="4"/>
  <c r="AM384" i="4" s="1"/>
  <c r="AS384" i="4" s="1"/>
  <c r="AI384" i="4"/>
  <c r="AK384" i="4"/>
  <c r="AF384" i="4"/>
  <c r="AL384" i="4" s="1"/>
  <c r="AR384" i="4" s="1"/>
  <c r="AH384" i="4"/>
  <c r="AN384" i="4" s="1"/>
  <c r="AT384" i="4" s="1"/>
  <c r="AJ384" i="4"/>
  <c r="X363" i="4"/>
  <c r="Y363" i="4" s="1"/>
  <c r="X256" i="4"/>
  <c r="X272" i="4"/>
  <c r="Y272" i="4" s="1"/>
  <c r="X319" i="4"/>
  <c r="Y319" i="4" s="1"/>
  <c r="AK319" i="4" s="1"/>
  <c r="AO198" i="4"/>
  <c r="AU198" i="4" s="1"/>
  <c r="AL300" i="4"/>
  <c r="AR300" i="4" s="1"/>
  <c r="AP300" i="4"/>
  <c r="AV300" i="4" s="1"/>
  <c r="AO300" i="4"/>
  <c r="AU300" i="4" s="1"/>
  <c r="X204" i="4"/>
  <c r="Y204" i="4" s="1"/>
  <c r="AI220" i="4"/>
  <c r="AH220" i="4"/>
  <c r="Z220" i="4"/>
  <c r="AG220" i="4"/>
  <c r="AC220" i="4"/>
  <c r="AO220" i="4" s="1"/>
  <c r="AU220" i="4" s="1"/>
  <c r="AK220" i="4"/>
  <c r="AB220" i="4"/>
  <c r="AA220" i="4"/>
  <c r="AF220" i="4"/>
  <c r="AE220" i="4"/>
  <c r="AJ220" i="4"/>
  <c r="AD220" i="4"/>
  <c r="G341" i="4"/>
  <c r="D341" i="4"/>
  <c r="H341" i="4" s="1"/>
  <c r="E341" i="4"/>
  <c r="I341" i="4" s="1"/>
  <c r="F341" i="4"/>
  <c r="J341" i="4" s="1"/>
  <c r="Z345" i="4"/>
  <c r="AB345" i="4"/>
  <c r="AC345" i="4"/>
  <c r="AE345" i="4"/>
  <c r="AA345" i="4"/>
  <c r="AM345" i="4" s="1"/>
  <c r="AS345" i="4" s="1"/>
  <c r="AD345" i="4"/>
  <c r="AB374" i="4"/>
  <c r="AE374" i="4"/>
  <c r="AK374" i="4"/>
  <c r="AH374" i="4"/>
  <c r="AA374" i="4"/>
  <c r="AJ374" i="4"/>
  <c r="AC374" i="4"/>
  <c r="AG374" i="4"/>
  <c r="AI374" i="4"/>
  <c r="Z374" i="4"/>
  <c r="AF374" i="4"/>
  <c r="AD374" i="4"/>
  <c r="AO323" i="4"/>
  <c r="AU323" i="4" s="1"/>
  <c r="AP299" i="4"/>
  <c r="AV299" i="4" s="1"/>
  <c r="AQ299" i="4"/>
  <c r="AW299" i="4" s="1"/>
  <c r="AE280" i="4"/>
  <c r="AQ280" i="4" s="1"/>
  <c r="AW280" i="4" s="1"/>
  <c r="AB280" i="4"/>
  <c r="AN280" i="4" s="1"/>
  <c r="AT280" i="4" s="1"/>
  <c r="AD280" i="4"/>
  <c r="AC280" i="4"/>
  <c r="AA280" i="4"/>
  <c r="Z280" i="4"/>
  <c r="AL280" i="4" s="1"/>
  <c r="AR280" i="4" s="1"/>
  <c r="AM284" i="4"/>
  <c r="AS284" i="4" s="1"/>
  <c r="AH328" i="4"/>
  <c r="AK328" i="4"/>
  <c r="AG328" i="4"/>
  <c r="Z328" i="4"/>
  <c r="AJ328" i="4"/>
  <c r="AI328" i="4"/>
  <c r="AE328" i="4"/>
  <c r="AB328" i="4"/>
  <c r="AA328" i="4"/>
  <c r="AC328" i="4"/>
  <c r="AO328" i="4" s="1"/>
  <c r="AU328" i="4" s="1"/>
  <c r="AD328" i="4"/>
  <c r="AP236" i="4"/>
  <c r="AV236" i="4" s="1"/>
  <c r="AQ230" i="4"/>
  <c r="AW230" i="4" s="1"/>
  <c r="AP298" i="4"/>
  <c r="AV298" i="4" s="1"/>
  <c r="AM294" i="4"/>
  <c r="AS294" i="4" s="1"/>
  <c r="AP282" i="4"/>
  <c r="AV282" i="4" s="1"/>
  <c r="AQ282" i="4"/>
  <c r="AW282" i="4" s="1"/>
  <c r="AP318" i="4"/>
  <c r="AV318" i="4" s="1"/>
  <c r="AL321" i="4"/>
  <c r="AR321" i="4" s="1"/>
  <c r="AN321" i="4"/>
  <c r="AT321" i="4" s="1"/>
  <c r="AM321" i="4"/>
  <c r="AS321" i="4" s="1"/>
  <c r="AN292" i="4"/>
  <c r="AT292" i="4" s="1"/>
  <c r="AL292" i="4"/>
  <c r="AR292" i="4" s="1"/>
  <c r="AQ292" i="4"/>
  <c r="AW292" i="4" s="1"/>
  <c r="AO324" i="4"/>
  <c r="AU324" i="4" s="1"/>
  <c r="AM324" i="4"/>
  <c r="AS324" i="4" s="1"/>
  <c r="AP324" i="4"/>
  <c r="AV324" i="4" s="1"/>
  <c r="X194" i="4"/>
  <c r="Y194" i="4" s="1"/>
  <c r="AE384" i="4"/>
  <c r="AQ384" i="4" s="1"/>
  <c r="AW384" i="4" s="1"/>
  <c r="AD384" i="4"/>
  <c r="AP384" i="4" s="1"/>
  <c r="AV384" i="4" s="1"/>
  <c r="AC384" i="4"/>
  <c r="AK366" i="4"/>
  <c r="AH366" i="4"/>
  <c r="AI366" i="4"/>
  <c r="AB366" i="4"/>
  <c r="AE366" i="4"/>
  <c r="AF366" i="4"/>
  <c r="AA366" i="4"/>
  <c r="AG366" i="4"/>
  <c r="AC366" i="4"/>
  <c r="Z366" i="4"/>
  <c r="AD366" i="4"/>
  <c r="AJ366" i="4"/>
  <c r="X264" i="4"/>
  <c r="Y264" i="4" s="1"/>
  <c r="X212" i="4"/>
  <c r="Y327" i="4"/>
  <c r="AG327" i="4" s="1"/>
  <c r="X331" i="4"/>
  <c r="Y331" i="4" s="1"/>
  <c r="AH300" i="4"/>
  <c r="AB300" i="4"/>
  <c r="AG300" i="4"/>
  <c r="AA300" i="4"/>
  <c r="AK300" i="4"/>
  <c r="AQ300" i="4" s="1"/>
  <c r="AW300" i="4" s="1"/>
  <c r="G376" i="4"/>
  <c r="F376" i="4"/>
  <c r="J376" i="4" s="1"/>
  <c r="E376" i="4"/>
  <c r="I376" i="4" s="1"/>
  <c r="D376" i="4"/>
  <c r="H376" i="4" s="1"/>
  <c r="AA210" i="4"/>
  <c r="AC210" i="4"/>
  <c r="Z210" i="4"/>
  <c r="Z323" i="4"/>
  <c r="AL323" i="4" s="1"/>
  <c r="AR323" i="4" s="1"/>
  <c r="AE323" i="4"/>
  <c r="AQ323" i="4" s="1"/>
  <c r="AW323" i="4" s="1"/>
  <c r="AA347" i="4"/>
  <c r="AE347" i="4"/>
  <c r="AB347" i="4"/>
  <c r="AC347" i="4"/>
  <c r="Z347" i="4"/>
  <c r="AD347" i="4"/>
  <c r="AI347" i="4"/>
  <c r="AK347" i="4"/>
  <c r="AG347" i="4"/>
  <c r="AJ347" i="4"/>
  <c r="AF347" i="4"/>
  <c r="AH347" i="4"/>
  <c r="AF327" i="4"/>
  <c r="Z299" i="4"/>
  <c r="AB299" i="4"/>
  <c r="AI280" i="4"/>
  <c r="AP284" i="4"/>
  <c r="AV284" i="4" s="1"/>
  <c r="AC320" i="4"/>
  <c r="AO320" i="4" s="1"/>
  <c r="AU320" i="4" s="1"/>
  <c r="Z320" i="4"/>
  <c r="AL320" i="4" s="1"/>
  <c r="AR320" i="4" s="1"/>
  <c r="AE320" i="4"/>
  <c r="AQ320" i="4" s="1"/>
  <c r="AW320" i="4" s="1"/>
  <c r="AA320" i="4"/>
  <c r="AM320" i="4" s="1"/>
  <c r="AS320" i="4" s="1"/>
  <c r="AB320" i="4"/>
  <c r="AN320" i="4" s="1"/>
  <c r="AT320" i="4" s="1"/>
  <c r="AD320" i="4"/>
  <c r="AP320" i="4" s="1"/>
  <c r="AV320" i="4" s="1"/>
  <c r="AF328" i="4"/>
  <c r="AD188" i="4"/>
  <c r="AA188" i="4"/>
  <c r="AE188" i="4"/>
  <c r="AB188" i="4"/>
  <c r="AC188" i="4"/>
  <c r="AO188" i="4" s="1"/>
  <c r="AU188" i="4" s="1"/>
  <c r="Z188" i="4"/>
  <c r="AB196" i="4"/>
  <c r="AE196" i="4"/>
  <c r="F381" i="4"/>
  <c r="J381" i="4" s="1"/>
  <c r="E381" i="4"/>
  <c r="I381" i="4" s="1"/>
  <c r="D381" i="4"/>
  <c r="H381" i="4" s="1"/>
  <c r="G381" i="4"/>
  <c r="AQ236" i="4"/>
  <c r="AW236" i="4" s="1"/>
  <c r="AN230" i="4"/>
  <c r="AT230" i="4" s="1"/>
  <c r="AO310" i="4"/>
  <c r="AU310" i="4" s="1"/>
  <c r="AM310" i="4"/>
  <c r="AS310" i="4" s="1"/>
  <c r="AL298" i="4"/>
  <c r="AR298" i="4" s="1"/>
  <c r="G228" i="4"/>
  <c r="D228" i="4"/>
  <c r="H228" i="4" s="1"/>
  <c r="F228" i="4"/>
  <c r="J228" i="4" s="1"/>
  <c r="E228" i="4"/>
  <c r="I228" i="4" s="1"/>
  <c r="AN294" i="4"/>
  <c r="AT294" i="4" s="1"/>
  <c r="AM282" i="4"/>
  <c r="AS282" i="4" s="1"/>
  <c r="AM326" i="4"/>
  <c r="AS326" i="4" s="1"/>
  <c r="AL326" i="4"/>
  <c r="AR326" i="4" s="1"/>
  <c r="AJ266" i="4"/>
  <c r="AB266" i="4"/>
  <c r="AO314" i="4"/>
  <c r="AU314" i="4" s="1"/>
  <c r="AQ348" i="4"/>
  <c r="AW348" i="4" s="1"/>
  <c r="AN348" i="4"/>
  <c r="AT348" i="4" s="1"/>
  <c r="AM340" i="4"/>
  <c r="AS340" i="4" s="1"/>
  <c r="AN340" i="4"/>
  <c r="AT340" i="4" s="1"/>
  <c r="AM244" i="4"/>
  <c r="AS244" i="4" s="1"/>
  <c r="AL274" i="4"/>
  <c r="AR274" i="4" s="1"/>
  <c r="AQ278" i="4"/>
  <c r="AW278" i="4" s="1"/>
  <c r="AN278" i="4"/>
  <c r="AT278" i="4" s="1"/>
  <c r="G336" i="4"/>
  <c r="F336" i="4"/>
  <c r="J336" i="4" s="1"/>
  <c r="E336" i="4"/>
  <c r="I336" i="4" s="1"/>
  <c r="D336" i="4"/>
  <c r="H336" i="4" s="1"/>
  <c r="D262" i="4"/>
  <c r="H262" i="4" s="1"/>
  <c r="G262" i="4"/>
  <c r="F262" i="4"/>
  <c r="J262" i="4" s="1"/>
  <c r="E262" i="4"/>
  <c r="I262" i="4" s="1"/>
  <c r="AL355" i="4"/>
  <c r="AR355" i="4" s="1"/>
  <c r="AN330" i="4"/>
  <c r="AT330" i="4" s="1"/>
  <c r="AM222" i="4"/>
  <c r="AS222" i="4" s="1"/>
  <c r="AP222" i="4"/>
  <c r="AV222" i="4" s="1"/>
  <c r="D338" i="4"/>
  <c r="H338" i="4" s="1"/>
  <c r="E338" i="4"/>
  <c r="I338" i="4" s="1"/>
  <c r="G338" i="4"/>
  <c r="F338" i="4"/>
  <c r="J338" i="4" s="1"/>
  <c r="AO236" i="4"/>
  <c r="AU236" i="4" s="1"/>
  <c r="AL236" i="4"/>
  <c r="AR236" i="4" s="1"/>
  <c r="AO230" i="4"/>
  <c r="AU230" i="4" s="1"/>
  <c r="AM230" i="4"/>
  <c r="AS230" i="4" s="1"/>
  <c r="AN310" i="4"/>
  <c r="AT310" i="4" s="1"/>
  <c r="AL310" i="4"/>
  <c r="AR310" i="4" s="1"/>
  <c r="AO298" i="4"/>
  <c r="AU298" i="4" s="1"/>
  <c r="AO294" i="4"/>
  <c r="AU294" i="4" s="1"/>
  <c r="AL294" i="4"/>
  <c r="AR294" i="4" s="1"/>
  <c r="D223" i="4"/>
  <c r="H223" i="4" s="1"/>
  <c r="F223" i="4"/>
  <c r="J223" i="4" s="1"/>
  <c r="E223" i="4"/>
  <c r="I223" i="4" s="1"/>
  <c r="G223" i="4"/>
  <c r="AO282" i="4"/>
  <c r="AU282" i="4" s="1"/>
  <c r="AN326" i="4"/>
  <c r="AT326" i="4" s="1"/>
  <c r="AQ326" i="4"/>
  <c r="AW326" i="4" s="1"/>
  <c r="AQ306" i="4"/>
  <c r="AW306" i="4" s="1"/>
  <c r="AN306" i="4"/>
  <c r="AT306" i="4" s="1"/>
  <c r="AO306" i="4"/>
  <c r="AU306" i="4" s="1"/>
  <c r="AO318" i="4"/>
  <c r="AU318" i="4" s="1"/>
  <c r="AM318" i="4"/>
  <c r="AS318" i="4" s="1"/>
  <c r="AH266" i="4"/>
  <c r="AG266" i="4"/>
  <c r="Z266" i="4"/>
  <c r="AD266" i="4"/>
  <c r="AN314" i="4"/>
  <c r="AT314" i="4" s="1"/>
  <c r="AP348" i="4"/>
  <c r="AV348" i="4" s="1"/>
  <c r="AO348" i="4"/>
  <c r="AU348" i="4" s="1"/>
  <c r="AP355" i="4"/>
  <c r="AV355" i="4" s="1"/>
  <c r="AQ340" i="4"/>
  <c r="AW340" i="4" s="1"/>
  <c r="AL340" i="4"/>
  <c r="AR340" i="4" s="1"/>
  <c r="AQ244" i="4"/>
  <c r="AW244" i="4" s="1"/>
  <c r="AO244" i="4"/>
  <c r="AU244" i="4" s="1"/>
  <c r="AL278" i="4"/>
  <c r="AR278" i="4" s="1"/>
  <c r="AM355" i="4"/>
  <c r="AS355" i="4" s="1"/>
  <c r="AL330" i="4"/>
  <c r="AR330" i="4" s="1"/>
  <c r="AP330" i="4"/>
  <c r="AV330" i="4" s="1"/>
  <c r="AO222" i="4"/>
  <c r="AU222" i="4" s="1"/>
  <c r="AM236" i="4"/>
  <c r="AS236" i="4" s="1"/>
  <c r="AL230" i="4"/>
  <c r="AR230" i="4" s="1"/>
  <c r="AM298" i="4"/>
  <c r="AS298" i="4" s="1"/>
  <c r="AQ294" i="4"/>
  <c r="AW294" i="4" s="1"/>
  <c r="AN282" i="4"/>
  <c r="AT282" i="4" s="1"/>
  <c r="AP306" i="4"/>
  <c r="AV306" i="4" s="1"/>
  <c r="AK266" i="4"/>
  <c r="AF266" i="4"/>
  <c r="AA266" i="4"/>
  <c r="AE266" i="4"/>
  <c r="AL314" i="4"/>
  <c r="AR314" i="4" s="1"/>
  <c r="AM348" i="4"/>
  <c r="AS348" i="4" s="1"/>
  <c r="AP340" i="4"/>
  <c r="AV340" i="4" s="1"/>
  <c r="AL244" i="4"/>
  <c r="AR244" i="4" s="1"/>
  <c r="AN244" i="4"/>
  <c r="AT244" i="4" s="1"/>
  <c r="AN274" i="4"/>
  <c r="AT274" i="4" s="1"/>
  <c r="AQ274" i="4"/>
  <c r="AW274" i="4" s="1"/>
  <c r="D190" i="4"/>
  <c r="H190" i="4" s="1"/>
  <c r="F190" i="4"/>
  <c r="J190" i="4" s="1"/>
  <c r="E190" i="4"/>
  <c r="I190" i="4" s="1"/>
  <c r="G190" i="4"/>
  <c r="G358" i="4"/>
  <c r="F358" i="4"/>
  <c r="J358" i="4" s="1"/>
  <c r="D358" i="4"/>
  <c r="H358" i="4" s="1"/>
  <c r="E358" i="4"/>
  <c r="I358" i="4" s="1"/>
  <c r="AM330" i="4"/>
  <c r="AS330" i="4" s="1"/>
  <c r="AQ330" i="4"/>
  <c r="AW330" i="4" s="1"/>
  <c r="AN222" i="4"/>
  <c r="AT222" i="4" s="1"/>
  <c r="AN236" i="4"/>
  <c r="AT236" i="4" s="1"/>
  <c r="AP230" i="4"/>
  <c r="AV230" i="4" s="1"/>
  <c r="AQ310" i="4"/>
  <c r="AW310" i="4" s="1"/>
  <c r="AN298" i="4"/>
  <c r="AT298" i="4" s="1"/>
  <c r="AQ298" i="4"/>
  <c r="AW298" i="4" s="1"/>
  <c r="AP294" i="4"/>
  <c r="AV294" i="4" s="1"/>
  <c r="E191" i="4"/>
  <c r="I191" i="4" s="1"/>
  <c r="D191" i="4"/>
  <c r="H191" i="4" s="1"/>
  <c r="F191" i="4"/>
  <c r="J191" i="4" s="1"/>
  <c r="G191" i="4"/>
  <c r="AL282" i="4"/>
  <c r="AR282" i="4" s="1"/>
  <c r="AP326" i="4"/>
  <c r="AV326" i="4" s="1"/>
  <c r="AL306" i="4"/>
  <c r="AR306" i="4" s="1"/>
  <c r="AN318" i="4"/>
  <c r="AT318" i="4" s="1"/>
  <c r="AI266" i="4"/>
  <c r="AO266" i="4" s="1"/>
  <c r="AU266" i="4" s="1"/>
  <c r="AM314" i="4"/>
  <c r="AS314" i="4" s="1"/>
  <c r="AL348" i="4"/>
  <c r="AR348" i="4" s="1"/>
  <c r="G352" i="4"/>
  <c r="D352" i="4"/>
  <c r="H352" i="4" s="1"/>
  <c r="E352" i="4"/>
  <c r="I352" i="4" s="1"/>
  <c r="F352" i="4"/>
  <c r="J352" i="4" s="1"/>
  <c r="AO340" i="4"/>
  <c r="AU340" i="4" s="1"/>
  <c r="AO274" i="4"/>
  <c r="AU274" i="4" s="1"/>
  <c r="AP274" i="4"/>
  <c r="AV274" i="4" s="1"/>
  <c r="AM278" i="4"/>
  <c r="AS278" i="4" s="1"/>
  <c r="AO278" i="4"/>
  <c r="AU278" i="4" s="1"/>
  <c r="AO330" i="4"/>
  <c r="AU330" i="4" s="1"/>
  <c r="AQ222" i="4"/>
  <c r="AW222" i="4" s="1"/>
  <c r="AL222" i="4"/>
  <c r="AR222" i="4" s="1"/>
  <c r="AE478" i="4"/>
  <c r="AD478" i="4"/>
  <c r="AA478" i="4"/>
  <c r="Z478" i="4"/>
  <c r="AC478" i="4"/>
  <c r="AB478" i="4"/>
  <c r="Z456" i="4"/>
  <c r="AD456" i="4"/>
  <c r="AE456" i="4"/>
  <c r="AA456" i="4"/>
  <c r="AB456" i="4"/>
  <c r="AC456" i="4"/>
  <c r="AQ545" i="4"/>
  <c r="AW545" i="4" s="1"/>
  <c r="AN545" i="4"/>
  <c r="AT545" i="4" s="1"/>
  <c r="AA546" i="4"/>
  <c r="AD546" i="4"/>
  <c r="AB546" i="4"/>
  <c r="AC546" i="4"/>
  <c r="AE546" i="4"/>
  <c r="Z546" i="4"/>
  <c r="AK546" i="4"/>
  <c r="AJ546" i="4"/>
  <c r="AH546" i="4"/>
  <c r="AG546" i="4"/>
  <c r="AI546" i="4"/>
  <c r="AF546" i="4"/>
  <c r="AF456" i="4"/>
  <c r="AJ456" i="4"/>
  <c r="AG504" i="4"/>
  <c r="AJ450" i="4"/>
  <c r="AF474" i="4"/>
  <c r="AH522" i="4"/>
  <c r="AA482" i="4"/>
  <c r="AE482" i="4"/>
  <c r="AC482" i="4"/>
  <c r="Z482" i="4"/>
  <c r="AB482" i="4"/>
  <c r="AD482" i="4"/>
  <c r="AJ542" i="4"/>
  <c r="AF542" i="4"/>
  <c r="AH424" i="4"/>
  <c r="AB526" i="4"/>
  <c r="AE526" i="4"/>
  <c r="AC526" i="4"/>
  <c r="Z526" i="4"/>
  <c r="AD526" i="4"/>
  <c r="AA526" i="4"/>
  <c r="AI526" i="4"/>
  <c r="AJ526" i="4"/>
  <c r="AH526" i="4"/>
  <c r="AK526" i="4"/>
  <c r="AG526" i="4"/>
  <c r="AF526" i="4"/>
  <c r="AM458" i="4"/>
  <c r="AS458" i="4" s="1"/>
  <c r="AJ438" i="4"/>
  <c r="AG482" i="4"/>
  <c r="AI482" i="4"/>
  <c r="AI496" i="4"/>
  <c r="AF496" i="4"/>
  <c r="AI478" i="4"/>
  <c r="AG454" i="4"/>
  <c r="AI454" i="4"/>
  <c r="AH440" i="4"/>
  <c r="AI440" i="4"/>
  <c r="AH528" i="4"/>
  <c r="AF452" i="4"/>
  <c r="AJ452" i="4"/>
  <c r="AA518" i="4"/>
  <c r="AC518" i="4"/>
  <c r="AE518" i="4"/>
  <c r="AD518" i="4"/>
  <c r="Z518" i="4"/>
  <c r="AB518" i="4"/>
  <c r="AE438" i="4"/>
  <c r="AD438" i="4"/>
  <c r="AP438" i="4" s="1"/>
  <c r="AV438" i="4" s="1"/>
  <c r="AC438" i="4"/>
  <c r="AB438" i="4"/>
  <c r="Z438" i="4"/>
  <c r="AA438" i="4"/>
  <c r="AO545" i="4"/>
  <c r="AU545" i="4" s="1"/>
  <c r="Z528" i="4"/>
  <c r="AE528" i="4"/>
  <c r="AB528" i="4"/>
  <c r="AC528" i="4"/>
  <c r="AD528" i="4"/>
  <c r="AP528" i="4" s="1"/>
  <c r="AV528" i="4" s="1"/>
  <c r="AA528" i="4"/>
  <c r="AD524" i="4"/>
  <c r="AB524" i="4"/>
  <c r="AE524" i="4"/>
  <c r="AA524" i="4"/>
  <c r="AC524" i="4"/>
  <c r="Z524" i="4"/>
  <c r="Z474" i="4"/>
  <c r="AC474" i="4"/>
  <c r="AE474" i="4"/>
  <c r="AQ474" i="4" s="1"/>
  <c r="AD474" i="4"/>
  <c r="AB474" i="4"/>
  <c r="AA474" i="4"/>
  <c r="AW474" i="4"/>
  <c r="AK456" i="4"/>
  <c r="AH504" i="4"/>
  <c r="X484" i="4"/>
  <c r="Y484" i="4" s="1"/>
  <c r="AI524" i="4"/>
  <c r="AK524" i="4"/>
  <c r="AH450" i="4"/>
  <c r="AK450" i="4"/>
  <c r="AI474" i="4"/>
  <c r="AK522" i="4"/>
  <c r="AF522" i="4"/>
  <c r="X470" i="4"/>
  <c r="Y470" i="4" s="1"/>
  <c r="AH542" i="4"/>
  <c r="AJ424" i="4"/>
  <c r="AP458" i="4"/>
  <c r="AV458" i="4" s="1"/>
  <c r="AL458" i="4"/>
  <c r="AR458" i="4" s="1"/>
  <c r="AH518" i="4"/>
  <c r="AJ518" i="4"/>
  <c r="AH438" i="4"/>
  <c r="AF482" i="4"/>
  <c r="X516" i="4"/>
  <c r="Y516" i="4" s="1"/>
  <c r="AG478" i="4"/>
  <c r="AF478" i="4"/>
  <c r="X476" i="4"/>
  <c r="Y476" i="4" s="1"/>
  <c r="AG440" i="4"/>
  <c r="AI528" i="4"/>
  <c r="AK528" i="4"/>
  <c r="AI452" i="4"/>
  <c r="Z496" i="4"/>
  <c r="AA496" i="4"/>
  <c r="AB496" i="4"/>
  <c r="AC496" i="4"/>
  <c r="AO496" i="4" s="1"/>
  <c r="AU496" i="4" s="1"/>
  <c r="AD496" i="4"/>
  <c r="AE496" i="4"/>
  <c r="Z454" i="4"/>
  <c r="AA454" i="4"/>
  <c r="AB454" i="4"/>
  <c r="AC454" i="4"/>
  <c r="AD454" i="4"/>
  <c r="AP454" i="4" s="1"/>
  <c r="AV454" i="4" s="1"/>
  <c r="AE454" i="4"/>
  <c r="AD504" i="4"/>
  <c r="AA504" i="4"/>
  <c r="AB504" i="4"/>
  <c r="AN504" i="4" s="1"/>
  <c r="AT504" i="4" s="1"/>
  <c r="AE504" i="4"/>
  <c r="AC504" i="4"/>
  <c r="Z504" i="4"/>
  <c r="AD434" i="4"/>
  <c r="AA434" i="4"/>
  <c r="AB434" i="4"/>
  <c r="AC434" i="4"/>
  <c r="Z434" i="4"/>
  <c r="AE434" i="4"/>
  <c r="AH434" i="4"/>
  <c r="AJ434" i="4"/>
  <c r="AG434" i="4"/>
  <c r="AK434" i="4"/>
  <c r="AI434" i="4"/>
  <c r="AF434" i="4"/>
  <c r="AL545" i="4"/>
  <c r="AR545" i="4" s="1"/>
  <c r="AC452" i="4"/>
  <c r="AO452" i="4" s="1"/>
  <c r="AU452" i="4" s="1"/>
  <c r="AE452" i="4"/>
  <c r="AD452" i="4"/>
  <c r="AA452" i="4"/>
  <c r="AB452" i="4"/>
  <c r="Z452" i="4"/>
  <c r="AC536" i="4"/>
  <c r="AA536" i="4"/>
  <c r="AD536" i="4"/>
  <c r="AE536" i="4"/>
  <c r="AB536" i="4"/>
  <c r="Z536" i="4"/>
  <c r="AF536" i="4"/>
  <c r="AG536" i="4"/>
  <c r="AK536" i="4"/>
  <c r="AJ536" i="4"/>
  <c r="AH536" i="4"/>
  <c r="AI536" i="4"/>
  <c r="AI456" i="4"/>
  <c r="AK504" i="4"/>
  <c r="AI504" i="4"/>
  <c r="Z424" i="4"/>
  <c r="AC424" i="4"/>
  <c r="AA424" i="4"/>
  <c r="AD424" i="4"/>
  <c r="AP424" i="4" s="1"/>
  <c r="AV424" i="4" s="1"/>
  <c r="AE424" i="4"/>
  <c r="AQ424" i="4" s="1"/>
  <c r="AW424" i="4" s="1"/>
  <c r="AB424" i="4"/>
  <c r="AH524" i="4"/>
  <c r="AJ524" i="4"/>
  <c r="AI450" i="4"/>
  <c r="AH474" i="4"/>
  <c r="AI522" i="4"/>
  <c r="AE552" i="4"/>
  <c r="AA552" i="4"/>
  <c r="AC552" i="4"/>
  <c r="AB552" i="4"/>
  <c r="Z552" i="4"/>
  <c r="AD552" i="4"/>
  <c r="AG552" i="4"/>
  <c r="AK552" i="4"/>
  <c r="AI552" i="4"/>
  <c r="AH552" i="4"/>
  <c r="AJ552" i="4"/>
  <c r="AF552" i="4"/>
  <c r="X404" i="4"/>
  <c r="Y404" i="4" s="1"/>
  <c r="AE440" i="4"/>
  <c r="AD440" i="4"/>
  <c r="AP440" i="4" s="1"/>
  <c r="AA440" i="4"/>
  <c r="AB440" i="4"/>
  <c r="AC440" i="4"/>
  <c r="Z440" i="4"/>
  <c r="AV440" i="4"/>
  <c r="X514" i="4"/>
  <c r="Y514" i="4" s="1"/>
  <c r="AG424" i="4"/>
  <c r="AF424" i="4"/>
  <c r="AO458" i="4"/>
  <c r="AU458" i="4" s="1"/>
  <c r="X520" i="4"/>
  <c r="Y520" i="4" s="1"/>
  <c r="AF518" i="4"/>
  <c r="AK518" i="4"/>
  <c r="X498" i="4"/>
  <c r="Y498" i="4" s="1"/>
  <c r="AK438" i="4"/>
  <c r="AK482" i="4"/>
  <c r="X548" i="4"/>
  <c r="AJ496" i="4"/>
  <c r="AH478" i="4"/>
  <c r="AJ478" i="4"/>
  <c r="AK454" i="4"/>
  <c r="AK440" i="4"/>
  <c r="X488" i="4"/>
  <c r="Y488" i="4" s="1"/>
  <c r="AG528" i="4"/>
  <c r="AH452" i="4"/>
  <c r="Z444" i="4"/>
  <c r="AA444" i="4"/>
  <c r="AB444" i="4"/>
  <c r="AC444" i="4"/>
  <c r="AD444" i="4"/>
  <c r="AE444" i="4"/>
  <c r="AC450" i="4"/>
  <c r="AB450" i="4"/>
  <c r="AE450" i="4"/>
  <c r="Z450" i="4"/>
  <c r="AD450" i="4"/>
  <c r="AP450" i="4" s="1"/>
  <c r="AV450" i="4" s="1"/>
  <c r="AA450" i="4"/>
  <c r="Z522" i="4"/>
  <c r="AL522" i="4" s="1"/>
  <c r="AR522" i="4" s="1"/>
  <c r="AE522" i="4"/>
  <c r="AQ522" i="4" s="1"/>
  <c r="AW522" i="4" s="1"/>
  <c r="AB522" i="4"/>
  <c r="AC522" i="4"/>
  <c r="AD522" i="4"/>
  <c r="AA522" i="4"/>
  <c r="AG456" i="4"/>
  <c r="AH456" i="4"/>
  <c r="AJ504" i="4"/>
  <c r="Z542" i="4"/>
  <c r="AB542" i="4"/>
  <c r="AN542" i="4" s="1"/>
  <c r="AT542" i="4" s="1"/>
  <c r="AC542" i="4"/>
  <c r="AE542" i="4"/>
  <c r="AQ542" i="4" s="1"/>
  <c r="AW542" i="4" s="1"/>
  <c r="AA542" i="4"/>
  <c r="AD542" i="4"/>
  <c r="X500" i="4"/>
  <c r="Y500" i="4" s="1"/>
  <c r="AF524" i="4"/>
  <c r="X510" i="4"/>
  <c r="Y510" i="4" s="1"/>
  <c r="AF450" i="4"/>
  <c r="AG474" i="4"/>
  <c r="AJ474" i="4"/>
  <c r="AJ522" i="4"/>
  <c r="Z508" i="4"/>
  <c r="AA508" i="4"/>
  <c r="AB508" i="4"/>
  <c r="AC508" i="4"/>
  <c r="AD508" i="4"/>
  <c r="AE508" i="4"/>
  <c r="AF508" i="4"/>
  <c r="AI508" i="4"/>
  <c r="AH508" i="4"/>
  <c r="AK508" i="4"/>
  <c r="AJ508" i="4"/>
  <c r="AG508" i="4"/>
  <c r="AI542" i="4"/>
  <c r="AG542" i="4"/>
  <c r="AI424" i="4"/>
  <c r="AN458" i="4"/>
  <c r="AT458" i="4" s="1"/>
  <c r="AK444" i="4"/>
  <c r="AH444" i="4"/>
  <c r="AI518" i="4"/>
  <c r="AI438" i="4"/>
  <c r="AG438" i="4"/>
  <c r="AH482" i="4"/>
  <c r="AJ482" i="4"/>
  <c r="AK496" i="4"/>
  <c r="AH496" i="4"/>
  <c r="AK478" i="4"/>
  <c r="AF454" i="4"/>
  <c r="AH454" i="4"/>
  <c r="AE538" i="4"/>
  <c r="AA538" i="4"/>
  <c r="AB538" i="4"/>
  <c r="Z538" i="4"/>
  <c r="AD538" i="4"/>
  <c r="AC538" i="4"/>
  <c r="AI538" i="4"/>
  <c r="AH538" i="4"/>
  <c r="AJ538" i="4"/>
  <c r="AK538" i="4"/>
  <c r="AG538" i="4"/>
  <c r="AF538" i="4"/>
  <c r="AF440" i="4"/>
  <c r="AF528" i="4"/>
  <c r="AD534" i="4"/>
  <c r="AE534" i="4"/>
  <c r="AB534" i="4"/>
  <c r="Z534" i="4"/>
  <c r="AC534" i="4"/>
  <c r="AA534" i="4"/>
  <c r="AH534" i="4"/>
  <c r="AF534" i="4"/>
  <c r="AK534" i="4"/>
  <c r="AI534" i="4"/>
  <c r="AG534" i="4"/>
  <c r="AJ534" i="4"/>
  <c r="AG452" i="4"/>
  <c r="AM679" i="4" l="1"/>
  <c r="AS679" i="4" s="1"/>
  <c r="AO679" i="4"/>
  <c r="AU679" i="4" s="1"/>
  <c r="AQ679" i="4"/>
  <c r="AW679" i="4" s="1"/>
  <c r="F679" i="4"/>
  <c r="J679" i="4" s="1"/>
  <c r="D679" i="4"/>
  <c r="H679" i="4" s="1"/>
  <c r="G679" i="4"/>
  <c r="E679" i="4"/>
  <c r="I679" i="4" s="1"/>
  <c r="AL633" i="4"/>
  <c r="AR633" i="4" s="1"/>
  <c r="AM594" i="4"/>
  <c r="AS594" i="4" s="1"/>
  <c r="E581" i="4"/>
  <c r="I581" i="4" s="1"/>
  <c r="AL507" i="4"/>
  <c r="AR507" i="4" s="1"/>
  <c r="AC578" i="4"/>
  <c r="AO578" i="4" s="1"/>
  <c r="AU578" i="4" s="1"/>
  <c r="AG578" i="4"/>
  <c r="AH578" i="4"/>
  <c r="AN578" i="4" s="1"/>
  <c r="AT578" i="4" s="1"/>
  <c r="AK578" i="4"/>
  <c r="AJ578" i="4"/>
  <c r="AP578" i="4" s="1"/>
  <c r="AV578" i="4" s="1"/>
  <c r="AF578" i="4"/>
  <c r="AL578" i="4" s="1"/>
  <c r="AR578" i="4" s="1"/>
  <c r="AQ613" i="4"/>
  <c r="AW613" i="4" s="1"/>
  <c r="AQ631" i="4"/>
  <c r="AW631" i="4" s="1"/>
  <c r="AM578" i="4"/>
  <c r="AS578" i="4" s="1"/>
  <c r="AQ578" i="4"/>
  <c r="AW578" i="4" s="1"/>
  <c r="AP579" i="4"/>
  <c r="AV579" i="4" s="1"/>
  <c r="AL579" i="4"/>
  <c r="AR579" i="4" s="1"/>
  <c r="AM613" i="4"/>
  <c r="AS613" i="4" s="1"/>
  <c r="AP631" i="4"/>
  <c r="AV631" i="4" s="1"/>
  <c r="AO631" i="4"/>
  <c r="AU631" i="4" s="1"/>
  <c r="AN579" i="4"/>
  <c r="AT579" i="4" s="1"/>
  <c r="AM579" i="4"/>
  <c r="AS579" i="4" s="1"/>
  <c r="AL613" i="4"/>
  <c r="AR613" i="4" s="1"/>
  <c r="E579" i="4"/>
  <c r="I579" i="4" s="1"/>
  <c r="G579" i="4"/>
  <c r="D579" i="4"/>
  <c r="H579" i="4" s="1"/>
  <c r="F579" i="4"/>
  <c r="J579" i="4" s="1"/>
  <c r="AQ579" i="4"/>
  <c r="AW579" i="4" s="1"/>
  <c r="F631" i="4"/>
  <c r="J631" i="4" s="1"/>
  <c r="D631" i="4"/>
  <c r="H631" i="4" s="1"/>
  <c r="E631" i="4"/>
  <c r="I631" i="4" s="1"/>
  <c r="G631" i="4"/>
  <c r="AM631" i="4"/>
  <c r="AS631" i="4" s="1"/>
  <c r="AK411" i="4"/>
  <c r="AA411" i="4"/>
  <c r="AF411" i="4"/>
  <c r="AM234" i="4"/>
  <c r="AS234" i="4" s="1"/>
  <c r="AN657" i="4"/>
  <c r="AT657" i="4" s="1"/>
  <c r="AN379" i="4"/>
  <c r="AT379" i="4" s="1"/>
  <c r="AP664" i="4"/>
  <c r="AV664" i="4" s="1"/>
  <c r="AQ664" i="4"/>
  <c r="AW664" i="4" s="1"/>
  <c r="AP657" i="4"/>
  <c r="AV657" i="4" s="1"/>
  <c r="E612" i="4"/>
  <c r="I612" i="4" s="1"/>
  <c r="F612" i="4"/>
  <c r="J612" i="4" s="1"/>
  <c r="D612" i="4"/>
  <c r="H612" i="4" s="1"/>
  <c r="G612" i="4"/>
  <c r="AO657" i="4"/>
  <c r="AU657" i="4" s="1"/>
  <c r="AQ657" i="4"/>
  <c r="AW657" i="4" s="1"/>
  <c r="AL657" i="4"/>
  <c r="AR657" i="4" s="1"/>
  <c r="AN431" i="4"/>
  <c r="AT431" i="4" s="1"/>
  <c r="AO522" i="4"/>
  <c r="AU522" i="4" s="1"/>
  <c r="AM450" i="4"/>
  <c r="AS450" i="4" s="1"/>
  <c r="AP452" i="4"/>
  <c r="AV452" i="4" s="1"/>
  <c r="AL504" i="4"/>
  <c r="AR504" i="4" s="1"/>
  <c r="AM496" i="4"/>
  <c r="AS496" i="4" s="1"/>
  <c r="AD196" i="4"/>
  <c r="AM188" i="4"/>
  <c r="AS188" i="4" s="1"/>
  <c r="AP280" i="4"/>
  <c r="AV280" i="4" s="1"/>
  <c r="AL189" i="4"/>
  <c r="AR189" i="4" s="1"/>
  <c r="AQ193" i="4"/>
  <c r="AW193" i="4" s="1"/>
  <c r="E213" i="4"/>
  <c r="I213" i="4" s="1"/>
  <c r="D315" i="4"/>
  <c r="H315" i="4" s="1"/>
  <c r="AQ297" i="4"/>
  <c r="AW297" i="4" s="1"/>
  <c r="AH233" i="4"/>
  <c r="AE233" i="4"/>
  <c r="AL313" i="4"/>
  <c r="AR313" i="4" s="1"/>
  <c r="AO231" i="4"/>
  <c r="AU231" i="4" s="1"/>
  <c r="AE281" i="4"/>
  <c r="AP401" i="4"/>
  <c r="AV401" i="4" s="1"/>
  <c r="AO459" i="4"/>
  <c r="AU459" i="4" s="1"/>
  <c r="AL459" i="4"/>
  <c r="AR459" i="4" s="1"/>
  <c r="AP461" i="4"/>
  <c r="AV461" i="4" s="1"/>
  <c r="Z390" i="4"/>
  <c r="AC390" i="4"/>
  <c r="AJ390" i="4"/>
  <c r="AB295" i="4"/>
  <c r="Z295" i="4"/>
  <c r="AL295" i="4" s="1"/>
  <c r="AR295" i="4" s="1"/>
  <c r="AQ307" i="4"/>
  <c r="AW307" i="4" s="1"/>
  <c r="AQ269" i="4"/>
  <c r="AW269" i="4" s="1"/>
  <c r="AI211" i="4"/>
  <c r="AQ729" i="4"/>
  <c r="AW729" i="4" s="1"/>
  <c r="AI642" i="4"/>
  <c r="AM609" i="4"/>
  <c r="AS609" i="4" s="1"/>
  <c r="AP609" i="4"/>
  <c r="AV609" i="4" s="1"/>
  <c r="AN637" i="4"/>
  <c r="AT637" i="4" s="1"/>
  <c r="AN718" i="4"/>
  <c r="AT718" i="4" s="1"/>
  <c r="AM903" i="4"/>
  <c r="AL234" i="4"/>
  <c r="AR234" i="4" s="1"/>
  <c r="AP962" i="4"/>
  <c r="AP542" i="4"/>
  <c r="AV542" i="4" s="1"/>
  <c r="AL496" i="4"/>
  <c r="AR496" i="4" s="1"/>
  <c r="AE229" i="4"/>
  <c r="AQ229" i="4" s="1"/>
  <c r="AW229" i="4" s="1"/>
  <c r="AN297" i="4"/>
  <c r="AT297" i="4" s="1"/>
  <c r="AO297" i="4"/>
  <c r="AU297" i="4" s="1"/>
  <c r="AA229" i="4"/>
  <c r="AD233" i="4"/>
  <c r="AC233" i="4"/>
  <c r="AG233" i="4"/>
  <c r="AM233" i="4" s="1"/>
  <c r="AS233" i="4" s="1"/>
  <c r="AG390" i="4"/>
  <c r="AP407" i="4"/>
  <c r="AV407" i="4" s="1"/>
  <c r="AH390" i="4"/>
  <c r="AA390" i="4"/>
  <c r="AC211" i="4"/>
  <c r="AG211" i="4"/>
  <c r="AJ211" i="4"/>
  <c r="AP645" i="4"/>
  <c r="AV645" i="4" s="1"/>
  <c r="AM637" i="4"/>
  <c r="AS637" i="4" s="1"/>
  <c r="AM30" i="4"/>
  <c r="AS30" i="4" s="1"/>
  <c r="AL962" i="4"/>
  <c r="X881" i="4"/>
  <c r="Y881" i="4"/>
  <c r="F318" i="4"/>
  <c r="J318" i="4" s="1"/>
  <c r="AC196" i="4"/>
  <c r="G213" i="4"/>
  <c r="AM522" i="4"/>
  <c r="AS522" i="4" s="1"/>
  <c r="AN440" i="4"/>
  <c r="AT440" i="4" s="1"/>
  <c r="AM524" i="4"/>
  <c r="AS524" i="4" s="1"/>
  <c r="AM518" i="4"/>
  <c r="AS518" i="4" s="1"/>
  <c r="Z196" i="4"/>
  <c r="AN188" i="4"/>
  <c r="AT188" i="4" s="1"/>
  <c r="AM280" i="4"/>
  <c r="AS280" i="4" s="1"/>
  <c r="AP202" i="4"/>
  <c r="AV202" i="4" s="1"/>
  <c r="AJ281" i="4"/>
  <c r="AJ233" i="4"/>
  <c r="AM268" i="4"/>
  <c r="AS268" i="4" s="1"/>
  <c r="AQ268" i="4"/>
  <c r="AW268" i="4" s="1"/>
  <c r="Z233" i="4"/>
  <c r="AB233" i="4"/>
  <c r="AH281" i="4"/>
  <c r="AK233" i="4"/>
  <c r="AN295" i="4"/>
  <c r="AT295" i="4" s="1"/>
  <c r="AK281" i="4"/>
  <c r="AF233" i="4"/>
  <c r="AK390" i="4"/>
  <c r="AF390" i="4"/>
  <c r="AL420" i="4"/>
  <c r="AR420" i="4" s="1"/>
  <c r="AD390" i="4"/>
  <c r="AA295" i="4"/>
  <c r="AM295" i="4" s="1"/>
  <c r="AS295" i="4" s="1"/>
  <c r="AB211" i="4"/>
  <c r="AD211" i="4"/>
  <c r="AC295" i="4"/>
  <c r="AO295" i="4" s="1"/>
  <c r="AU295" i="4" s="1"/>
  <c r="AQ674" i="4"/>
  <c r="AW674" i="4" s="1"/>
  <c r="AQ962" i="4"/>
  <c r="AN962" i="4"/>
  <c r="Y923" i="4"/>
  <c r="X923" i="4"/>
  <c r="AM178" i="4"/>
  <c r="AS178" i="4" s="1"/>
  <c r="AL718" i="4"/>
  <c r="AR718" i="4" s="1"/>
  <c r="AQ624" i="4"/>
  <c r="AW624" i="4" s="1"/>
  <c r="AM924" i="4"/>
  <c r="AP178" i="4"/>
  <c r="AV178" i="4" s="1"/>
  <c r="AJ678" i="4"/>
  <c r="AD672" i="4"/>
  <c r="AB676" i="4"/>
  <c r="AB743" i="4"/>
  <c r="AH734" i="4"/>
  <c r="AD909" i="4"/>
  <c r="AT909" i="4"/>
  <c r="AE909" i="4"/>
  <c r="AB909" i="4"/>
  <c r="AS909" i="4"/>
  <c r="AU909" i="4"/>
  <c r="AA909" i="4"/>
  <c r="AW909" i="4"/>
  <c r="AC909" i="4"/>
  <c r="AV909" i="4"/>
  <c r="Z909" i="4"/>
  <c r="AF909" i="4"/>
  <c r="AI909" i="4"/>
  <c r="AV914" i="4"/>
  <c r="AE914" i="4"/>
  <c r="AC914" i="4"/>
  <c r="AS914" i="4"/>
  <c r="AA914" i="4"/>
  <c r="AD914" i="4"/>
  <c r="AP914" i="4" s="1"/>
  <c r="AB914" i="4"/>
  <c r="AW914" i="4"/>
  <c r="AT914" i="4"/>
  <c r="Z914" i="4"/>
  <c r="AL914" i="4" s="1"/>
  <c r="AU914" i="4"/>
  <c r="AF914" i="4"/>
  <c r="AJ914" i="4"/>
  <c r="AK914" i="4"/>
  <c r="AH914" i="4"/>
  <c r="AI914" i="4"/>
  <c r="AG914" i="4"/>
  <c r="AJ909" i="4"/>
  <c r="AK909" i="4"/>
  <c r="AL76" i="4"/>
  <c r="AR76" i="4" s="1"/>
  <c r="AL902" i="4"/>
  <c r="AC678" i="4"/>
  <c r="AE676" i="4"/>
  <c r="AH743" i="4"/>
  <c r="AO422" i="4"/>
  <c r="AU422" i="4" s="1"/>
  <c r="Z906" i="4"/>
  <c r="AL906" i="4" s="1"/>
  <c r="AT906" i="4"/>
  <c r="AV906" i="4"/>
  <c r="AB906" i="4"/>
  <c r="AN906" i="4" s="1"/>
  <c r="AA906" i="4"/>
  <c r="AM906" i="4" s="1"/>
  <c r="AW906" i="4"/>
  <c r="AE906" i="4"/>
  <c r="AQ906" i="4" s="1"/>
  <c r="AD906" i="4"/>
  <c r="AP906" i="4" s="1"/>
  <c r="AC906" i="4"/>
  <c r="AO906" i="4" s="1"/>
  <c r="AU906" i="4"/>
  <c r="AS906" i="4"/>
  <c r="AG909" i="4"/>
  <c r="AC246" i="4"/>
  <c r="AO302" i="4"/>
  <c r="AU302" i="4" s="1"/>
  <c r="AQ428" i="4"/>
  <c r="AW428" i="4" s="1"/>
  <c r="AN499" i="4"/>
  <c r="AT499" i="4" s="1"/>
  <c r="AP915" i="4"/>
  <c r="AK678" i="4"/>
  <c r="AG672" i="4"/>
  <c r="AD678" i="4"/>
  <c r="AG676" i="4"/>
  <c r="AK734" i="4"/>
  <c r="AQ703" i="4"/>
  <c r="AW703" i="4" s="1"/>
  <c r="AO597" i="4"/>
  <c r="AU597" i="4" s="1"/>
  <c r="AK785" i="4"/>
  <c r="AC785" i="4"/>
  <c r="AO785" i="4" s="1"/>
  <c r="AU785" i="4" s="1"/>
  <c r="AA785" i="4"/>
  <c r="AI785" i="4"/>
  <c r="AG785" i="4"/>
  <c r="AB785" i="4"/>
  <c r="AE785" i="4"/>
  <c r="AF785" i="4"/>
  <c r="AL785" i="4" s="1"/>
  <c r="AR785" i="4" s="1"/>
  <c r="AJ785" i="4"/>
  <c r="AD785" i="4"/>
  <c r="AH785" i="4"/>
  <c r="X936" i="4"/>
  <c r="Y936" i="4"/>
  <c r="AH909" i="4"/>
  <c r="AC930" i="4"/>
  <c r="AV930" i="4"/>
  <c r="AS930" i="4"/>
  <c r="AF930" i="4"/>
  <c r="AK930" i="4"/>
  <c r="AE930" i="4"/>
  <c r="AB930" i="4"/>
  <c r="AT930" i="4"/>
  <c r="AJ930" i="4"/>
  <c r="Z930" i="4"/>
  <c r="AA930" i="4"/>
  <c r="AM930" i="4" s="1"/>
  <c r="AW930" i="4"/>
  <c r="AG930" i="4"/>
  <c r="AD930" i="4"/>
  <c r="AP930" i="4" s="1"/>
  <c r="AU930" i="4"/>
  <c r="AH930" i="4"/>
  <c r="AI930" i="4"/>
  <c r="E490" i="4"/>
  <c r="I490" i="4" s="1"/>
  <c r="D490" i="4"/>
  <c r="H490" i="4" s="1"/>
  <c r="G490" i="4"/>
  <c r="F490" i="4"/>
  <c r="J490" i="4" s="1"/>
  <c r="AO30" i="4"/>
  <c r="AU30" i="4" s="1"/>
  <c r="AN902" i="4"/>
  <c r="AP829" i="4"/>
  <c r="AV829" i="4" s="1"/>
  <c r="Y889" i="4"/>
  <c r="X889" i="4"/>
  <c r="AL993" i="4"/>
  <c r="AH966" i="4"/>
  <c r="AC966" i="4"/>
  <c r="AB966" i="4"/>
  <c r="AA966" i="4"/>
  <c r="AS966" i="4"/>
  <c r="AT966" i="4"/>
  <c r="AK966" i="4"/>
  <c r="AJ966" i="4"/>
  <c r="AE966" i="4"/>
  <c r="AU966" i="4"/>
  <c r="AV966" i="4"/>
  <c r="AI966" i="4"/>
  <c r="AF966" i="4"/>
  <c r="Z966" i="4"/>
  <c r="AD966" i="4"/>
  <c r="AW966" i="4"/>
  <c r="AG966" i="4"/>
  <c r="AP297" i="4"/>
  <c r="AV297" i="4" s="1"/>
  <c r="G436" i="4"/>
  <c r="AM329" i="4"/>
  <c r="AS329" i="4" s="1"/>
  <c r="AF224" i="4"/>
  <c r="AM878" i="4"/>
  <c r="AL932" i="4"/>
  <c r="AL178" i="4"/>
  <c r="AR178" i="4" s="1"/>
  <c r="AI672" i="4"/>
  <c r="AB734" i="4"/>
  <c r="AN703" i="4"/>
  <c r="AT703" i="4" s="1"/>
  <c r="AP247" i="4"/>
  <c r="AV247" i="4" s="1"/>
  <c r="AH753" i="4"/>
  <c r="AF753" i="4"/>
  <c r="AE753" i="4"/>
  <c r="AJ753" i="4"/>
  <c r="AG753" i="4"/>
  <c r="AA753" i="4"/>
  <c r="AD753" i="4"/>
  <c r="AK753" i="4"/>
  <c r="AB753" i="4"/>
  <c r="AN753" i="4" s="1"/>
  <c r="AT753" i="4" s="1"/>
  <c r="AI753" i="4"/>
  <c r="AC753" i="4"/>
  <c r="Z753" i="4"/>
  <c r="AL753" i="4" s="1"/>
  <c r="AR753" i="4" s="1"/>
  <c r="AQ882" i="4"/>
  <c r="AN882" i="4"/>
  <c r="AL882" i="4"/>
  <c r="E40" i="4"/>
  <c r="I40" i="4" s="1"/>
  <c r="L41" i="2" s="1"/>
  <c r="D40" i="4"/>
  <c r="H40" i="4" s="1"/>
  <c r="K41" i="2" s="1"/>
  <c r="F40" i="4"/>
  <c r="J40" i="4" s="1"/>
  <c r="M41" i="2" s="1"/>
  <c r="G40" i="4"/>
  <c r="AM440" i="4"/>
  <c r="AS440" i="4" s="1"/>
  <c r="AN528" i="4"/>
  <c r="AT528" i="4" s="1"/>
  <c r="AC186" i="4"/>
  <c r="AP189" i="4"/>
  <c r="AV189" i="4" s="1"/>
  <c r="E436" i="4"/>
  <c r="I436" i="4" s="1"/>
  <c r="AF210" i="4"/>
  <c r="AL210" i="4" s="1"/>
  <c r="AR210" i="4" s="1"/>
  <c r="AP218" i="4"/>
  <c r="AV218" i="4" s="1"/>
  <c r="AJ224" i="4"/>
  <c r="AM645" i="4"/>
  <c r="AS645" i="4" s="1"/>
  <c r="AO975" i="4"/>
  <c r="AO76" i="4"/>
  <c r="AU76" i="4" s="1"/>
  <c r="AQ469" i="4"/>
  <c r="AW469" i="4" s="1"/>
  <c r="Z1001" i="4"/>
  <c r="AL1001" i="4" s="1"/>
  <c r="AD1001" i="4"/>
  <c r="AU1001" i="4"/>
  <c r="AI1001" i="4"/>
  <c r="AB1001" i="4"/>
  <c r="AN1001" i="4" s="1"/>
  <c r="AV1001" i="4"/>
  <c r="AF1001" i="4"/>
  <c r="AH1001" i="4"/>
  <c r="AT1001" i="4"/>
  <c r="AA1001" i="4"/>
  <c r="AE1001" i="4"/>
  <c r="AJ1001" i="4"/>
  <c r="AK1001" i="4"/>
  <c r="AS1001" i="4"/>
  <c r="AC1001" i="4"/>
  <c r="AO1001" i="4" s="1"/>
  <c r="AW1001" i="4"/>
  <c r="AG1001" i="4"/>
  <c r="AN424" i="4"/>
  <c r="AT424" i="4" s="1"/>
  <c r="AM504" i="4"/>
  <c r="AS504" i="4" s="1"/>
  <c r="AM401" i="4"/>
  <c r="AS401" i="4" s="1"/>
  <c r="AE283" i="4"/>
  <c r="AQ283" i="4" s="1"/>
  <c r="AW283" i="4" s="1"/>
  <c r="AB283" i="4"/>
  <c r="AN283" i="4" s="1"/>
  <c r="AT283" i="4" s="1"/>
  <c r="AO383" i="4"/>
  <c r="AU383" i="4" s="1"/>
  <c r="AO729" i="4"/>
  <c r="AU729" i="4" s="1"/>
  <c r="AN645" i="4"/>
  <c r="AT645" i="4" s="1"/>
  <c r="AQ609" i="4"/>
  <c r="AW609" i="4" s="1"/>
  <c r="AQ637" i="4"/>
  <c r="AW637" i="4" s="1"/>
  <c r="AM706" i="4"/>
  <c r="AS706" i="4" s="1"/>
  <c r="AL798" i="4"/>
  <c r="AR798" i="4" s="1"/>
  <c r="AO581" i="4"/>
  <c r="AU581" i="4" s="1"/>
  <c r="AG734" i="4"/>
  <c r="AL217" i="4"/>
  <c r="AR217" i="4" s="1"/>
  <c r="G217" i="4" s="1"/>
  <c r="AP368" i="4"/>
  <c r="AV368" i="4" s="1"/>
  <c r="AB411" i="4"/>
  <c r="AN411" i="4" s="1"/>
  <c r="AT411" i="4" s="1"/>
  <c r="AP411" i="4"/>
  <c r="AV411" i="4" s="1"/>
  <c r="Z411" i="4"/>
  <c r="E365" i="4"/>
  <c r="I365" i="4" s="1"/>
  <c r="G365" i="4"/>
  <c r="AQ379" i="4"/>
  <c r="AW379" i="4" s="1"/>
  <c r="AE411" i="4"/>
  <c r="AC411" i="4"/>
  <c r="AE224" i="4"/>
  <c r="AM357" i="4"/>
  <c r="AS357" i="4" s="1"/>
  <c r="F217" i="4"/>
  <c r="J217" i="4" s="1"/>
  <c r="E217" i="4"/>
  <c r="I217" i="4" s="1"/>
  <c r="D217" i="4"/>
  <c r="H217" i="4" s="1"/>
  <c r="AM247" i="4"/>
  <c r="AS247" i="4" s="1"/>
  <c r="AL357" i="4"/>
  <c r="AR357" i="4" s="1"/>
  <c r="AN357" i="4"/>
  <c r="AT357" i="4" s="1"/>
  <c r="D379" i="4"/>
  <c r="H379" i="4" s="1"/>
  <c r="G379" i="4"/>
  <c r="F379" i="4"/>
  <c r="J379" i="4" s="1"/>
  <c r="E379" i="4"/>
  <c r="I379" i="4" s="1"/>
  <c r="AA265" i="4"/>
  <c r="AA619" i="4"/>
  <c r="AL247" i="4"/>
  <c r="AR247" i="4" s="1"/>
  <c r="AO379" i="4"/>
  <c r="AU379" i="4" s="1"/>
  <c r="AQ455" i="4"/>
  <c r="AW455" i="4" s="1"/>
  <c r="AM411" i="4"/>
  <c r="AS411" i="4" s="1"/>
  <c r="AO411" i="4"/>
  <c r="AU411" i="4" s="1"/>
  <c r="AP390" i="4"/>
  <c r="AV390" i="4" s="1"/>
  <c r="AP389" i="4"/>
  <c r="AV389" i="4" s="1"/>
  <c r="AO608" i="4"/>
  <c r="AU608" i="4" s="1"/>
  <c r="AC619" i="4"/>
  <c r="AP455" i="4"/>
  <c r="AV455" i="4" s="1"/>
  <c r="E422" i="4"/>
  <c r="I422" i="4" s="1"/>
  <c r="G422" i="4"/>
  <c r="AN455" i="4"/>
  <c r="AT455" i="4" s="1"/>
  <c r="AC265" i="4"/>
  <c r="AH619" i="4"/>
  <c r="E412" i="4"/>
  <c r="I412" i="4" s="1"/>
  <c r="D412" i="4"/>
  <c r="H412" i="4" s="1"/>
  <c r="G412" i="4"/>
  <c r="F412" i="4"/>
  <c r="J412" i="4" s="1"/>
  <c r="AL674" i="4"/>
  <c r="AR674" i="4" s="1"/>
  <c r="AQ422" i="4"/>
  <c r="AW422" i="4" s="1"/>
  <c r="AQ247" i="4"/>
  <c r="AW247" i="4" s="1"/>
  <c r="AP379" i="4"/>
  <c r="AV379" i="4" s="1"/>
  <c r="AL485" i="4"/>
  <c r="AR485" i="4" s="1"/>
  <c r="AL597" i="4"/>
  <c r="AR597" i="4" s="1"/>
  <c r="AL411" i="4"/>
  <c r="AR411" i="4" s="1"/>
  <c r="AN587" i="4"/>
  <c r="AT587" i="4" s="1"/>
  <c r="AJ672" i="4"/>
  <c r="AP672" i="4" s="1"/>
  <c r="AV672" i="4" s="1"/>
  <c r="AK676" i="4"/>
  <c r="AQ676" i="4" s="1"/>
  <c r="AW676" i="4" s="1"/>
  <c r="AP422" i="4"/>
  <c r="AV422" i="4" s="1"/>
  <c r="AQ234" i="4"/>
  <c r="AW234" i="4" s="1"/>
  <c r="AM469" i="4"/>
  <c r="AS469" i="4" s="1"/>
  <c r="AO455" i="4"/>
  <c r="AU455" i="4" s="1"/>
  <c r="AQ597" i="4"/>
  <c r="AW597" i="4" s="1"/>
  <c r="AQ411" i="4"/>
  <c r="AW411" i="4" s="1"/>
  <c r="AB698" i="4"/>
  <c r="AJ837" i="4"/>
  <c r="AE734" i="4"/>
  <c r="AC734" i="4"/>
  <c r="Z734" i="4"/>
  <c r="AL703" i="4"/>
  <c r="AR703" i="4" s="1"/>
  <c r="AO829" i="4"/>
  <c r="AU829" i="4" s="1"/>
  <c r="AO703" i="4"/>
  <c r="AU703" i="4" s="1"/>
  <c r="D829" i="4"/>
  <c r="H829" i="4" s="1"/>
  <c r="F829" i="4"/>
  <c r="J829" i="4" s="1"/>
  <c r="E829" i="4"/>
  <c r="I829" i="4" s="1"/>
  <c r="G829" i="4"/>
  <c r="AO701" i="4"/>
  <c r="AU701" i="4" s="1"/>
  <c r="AI734" i="4"/>
  <c r="AO734" i="4" s="1"/>
  <c r="AU734" i="4" s="1"/>
  <c r="AA734" i="4"/>
  <c r="AQ829" i="4"/>
  <c r="AW829" i="4" s="1"/>
  <c r="AM829" i="4"/>
  <c r="AS829" i="4" s="1"/>
  <c r="AK837" i="4"/>
  <c r="AQ837" i="4" s="1"/>
  <c r="AW837" i="4" s="1"/>
  <c r="AM703" i="4"/>
  <c r="AS703" i="4" s="1"/>
  <c r="AG715" i="4"/>
  <c r="AQ772" i="4"/>
  <c r="AW772" i="4" s="1"/>
  <c r="AG837" i="4"/>
  <c r="AN719" i="4"/>
  <c r="AT719" i="4" s="1"/>
  <c r="AJ734" i="4"/>
  <c r="AF734" i="4"/>
  <c r="AL734" i="4" s="1"/>
  <c r="AR734" i="4" s="1"/>
  <c r="D734" i="4" s="1"/>
  <c r="H734" i="4" s="1"/>
  <c r="AF715" i="4"/>
  <c r="AN717" i="4"/>
  <c r="AT717" i="4" s="1"/>
  <c r="AE837" i="4"/>
  <c r="AD837" i="4"/>
  <c r="AP837" i="4" s="1"/>
  <c r="AV837" i="4" s="1"/>
  <c r="AD743" i="4"/>
  <c r="AQ719" i="4"/>
  <c r="AW719" i="4" s="1"/>
  <c r="AN734" i="4"/>
  <c r="AT734" i="4" s="1"/>
  <c r="AM734" i="4"/>
  <c r="AS734" i="4" s="1"/>
  <c r="AQ734" i="4"/>
  <c r="AW734" i="4" s="1"/>
  <c r="Z743" i="4"/>
  <c r="AL743" i="4" s="1"/>
  <c r="AR743" i="4" s="1"/>
  <c r="AG743" i="4"/>
  <c r="AM743" i="4" s="1"/>
  <c r="AS743" i="4" s="1"/>
  <c r="AK743" i="4"/>
  <c r="AQ743" i="4" s="1"/>
  <c r="AW743" i="4" s="1"/>
  <c r="AJ743" i="4"/>
  <c r="AI743" i="4"/>
  <c r="AO743" i="4" s="1"/>
  <c r="AU743" i="4" s="1"/>
  <c r="F869" i="4"/>
  <c r="J869" i="4" s="1"/>
  <c r="E869" i="4"/>
  <c r="I869" i="4" s="1"/>
  <c r="D869" i="4"/>
  <c r="H869" i="4" s="1"/>
  <c r="G869" i="4"/>
  <c r="AQ846" i="4"/>
  <c r="AW846" i="4" s="1"/>
  <c r="AH837" i="4"/>
  <c r="AF837" i="4"/>
  <c r="AL837" i="4" s="1"/>
  <c r="AR837" i="4" s="1"/>
  <c r="AP734" i="4"/>
  <c r="AV734" i="4" s="1"/>
  <c r="AC837" i="4"/>
  <c r="AB837" i="4"/>
  <c r="AN837" i="4" s="1"/>
  <c r="AT837" i="4" s="1"/>
  <c r="AI837" i="4"/>
  <c r="G719" i="4"/>
  <c r="F719" i="4"/>
  <c r="J719" i="4" s="1"/>
  <c r="D719" i="4"/>
  <c r="H719" i="4" s="1"/>
  <c r="E719" i="4"/>
  <c r="I719" i="4" s="1"/>
  <c r="AK801" i="4"/>
  <c r="AQ701" i="4"/>
  <c r="AW701" i="4" s="1"/>
  <c r="AA837" i="4"/>
  <c r="AM837" i="4" s="1"/>
  <c r="AS837" i="4" s="1"/>
  <c r="AP719" i="4"/>
  <c r="AV719" i="4" s="1"/>
  <c r="AC724" i="4"/>
  <c r="AD715" i="4"/>
  <c r="AP715" i="4" s="1"/>
  <c r="AV715" i="4" s="1"/>
  <c r="Z749" i="4"/>
  <c r="AG724" i="4"/>
  <c r="AM719" i="4"/>
  <c r="AS719" i="4" s="1"/>
  <c r="F734" i="4"/>
  <c r="J734" i="4" s="1"/>
  <c r="AQ767" i="4"/>
  <c r="AW767" i="4" s="1"/>
  <c r="AK724" i="4"/>
  <c r="G843" i="4"/>
  <c r="E843" i="4"/>
  <c r="I843" i="4" s="1"/>
  <c r="F843" i="4"/>
  <c r="J843" i="4" s="1"/>
  <c r="D843" i="4"/>
  <c r="H843" i="4" s="1"/>
  <c r="E860" i="4"/>
  <c r="I860" i="4" s="1"/>
  <c r="G860" i="4"/>
  <c r="D860" i="4"/>
  <c r="H860" i="4" s="1"/>
  <c r="F860" i="4"/>
  <c r="J860" i="4" s="1"/>
  <c r="D848" i="4"/>
  <c r="H848" i="4" s="1"/>
  <c r="E848" i="4"/>
  <c r="I848" i="4" s="1"/>
  <c r="G848" i="4"/>
  <c r="F848" i="4"/>
  <c r="J848" i="4" s="1"/>
  <c r="AJ809" i="4"/>
  <c r="AQ800" i="4"/>
  <c r="AW800" i="4" s="1"/>
  <c r="AA724" i="4"/>
  <c r="AM724" i="4" s="1"/>
  <c r="AS724" i="4" s="1"/>
  <c r="AJ724" i="4"/>
  <c r="AE724" i="4"/>
  <c r="AA708" i="4"/>
  <c r="AF708" i="4"/>
  <c r="AJ708" i="4"/>
  <c r="AP708" i="4" s="1"/>
  <c r="AV708" i="4" s="1"/>
  <c r="AK708" i="4"/>
  <c r="AG708" i="4"/>
  <c r="AE708" i="4"/>
  <c r="AQ708" i="4" s="1"/>
  <c r="AW708" i="4" s="1"/>
  <c r="AI708" i="4"/>
  <c r="AB708" i="4"/>
  <c r="Z708" i="4"/>
  <c r="AC708" i="4"/>
  <c r="AH708" i="4"/>
  <c r="AE853" i="4"/>
  <c r="AJ853" i="4"/>
  <c r="AF853" i="4"/>
  <c r="G850" i="4"/>
  <c r="F850" i="4"/>
  <c r="J850" i="4" s="1"/>
  <c r="E850" i="4"/>
  <c r="I850" i="4" s="1"/>
  <c r="D850" i="4"/>
  <c r="H850" i="4" s="1"/>
  <c r="Y864" i="4"/>
  <c r="AF724" i="4"/>
  <c r="Y852" i="4"/>
  <c r="AJ852" i="4" s="1"/>
  <c r="AK863" i="4"/>
  <c r="AQ863" i="4" s="1"/>
  <c r="AW863" i="4" s="1"/>
  <c r="AI863" i="4"/>
  <c r="AO863" i="4" s="1"/>
  <c r="AU863" i="4" s="1"/>
  <c r="AJ863" i="4"/>
  <c r="AP863" i="4" s="1"/>
  <c r="AV863" i="4" s="1"/>
  <c r="AF863" i="4"/>
  <c r="AL863" i="4" s="1"/>
  <c r="AR863" i="4" s="1"/>
  <c r="AA853" i="4"/>
  <c r="AK853" i="4"/>
  <c r="AI853" i="4"/>
  <c r="X865" i="4"/>
  <c r="Y865" i="4" s="1"/>
  <c r="AC715" i="4"/>
  <c r="AO715" i="4" s="1"/>
  <c r="AU715" i="4" s="1"/>
  <c r="F857" i="4"/>
  <c r="J857" i="4" s="1"/>
  <c r="G857" i="4"/>
  <c r="D857" i="4"/>
  <c r="H857" i="4" s="1"/>
  <c r="E857" i="4"/>
  <c r="I857" i="4" s="1"/>
  <c r="AC853" i="4"/>
  <c r="AO853" i="4" s="1"/>
  <c r="AU853" i="4" s="1"/>
  <c r="Z853" i="4"/>
  <c r="AG853" i="4"/>
  <c r="Y868" i="4"/>
  <c r="AC868" i="4" s="1"/>
  <c r="AK809" i="4"/>
  <c r="Y866" i="4"/>
  <c r="Y870" i="4"/>
  <c r="AI724" i="4"/>
  <c r="AO724" i="4" s="1"/>
  <c r="AU724" i="4" s="1"/>
  <c r="AH724" i="4"/>
  <c r="AN724" i="4" s="1"/>
  <c r="AT724" i="4" s="1"/>
  <c r="E861" i="4"/>
  <c r="I861" i="4" s="1"/>
  <c r="D861" i="4"/>
  <c r="H861" i="4" s="1"/>
  <c r="G861" i="4"/>
  <c r="F861" i="4"/>
  <c r="J861" i="4" s="1"/>
  <c r="AD853" i="4"/>
  <c r="AB853" i="4"/>
  <c r="AN853" i="4" s="1"/>
  <c r="AT853" i="4" s="1"/>
  <c r="AI847" i="4"/>
  <c r="AO847" i="4" s="1"/>
  <c r="AU847" i="4" s="1"/>
  <c r="AJ847" i="4"/>
  <c r="AP847" i="4" s="1"/>
  <c r="AV847" i="4" s="1"/>
  <c r="AF847" i="4"/>
  <c r="AL847" i="4" s="1"/>
  <c r="AR847" i="4" s="1"/>
  <c r="AF852" i="4"/>
  <c r="Z672" i="4"/>
  <c r="AC676" i="4"/>
  <c r="AJ676" i="4"/>
  <c r="E596" i="4"/>
  <c r="I596" i="4" s="1"/>
  <c r="F596" i="4"/>
  <c r="J596" i="4" s="1"/>
  <c r="D596" i="4"/>
  <c r="H596" i="4" s="1"/>
  <c r="G596" i="4"/>
  <c r="AL499" i="4"/>
  <c r="AR499" i="4" s="1"/>
  <c r="AN609" i="4"/>
  <c r="AT609" i="4" s="1"/>
  <c r="AO637" i="4"/>
  <c r="AU637" i="4" s="1"/>
  <c r="AH551" i="4"/>
  <c r="AL608" i="4"/>
  <c r="AR608" i="4" s="1"/>
  <c r="D608" i="4" s="1"/>
  <c r="H608" i="4" s="1"/>
  <c r="AM611" i="4"/>
  <c r="AS611" i="4" s="1"/>
  <c r="AI619" i="4"/>
  <c r="AO619" i="4" s="1"/>
  <c r="AU619" i="4" s="1"/>
  <c r="AB619" i="4"/>
  <c r="AN619" i="4" s="1"/>
  <c r="AT619" i="4" s="1"/>
  <c r="AE619" i="4"/>
  <c r="AL542" i="4"/>
  <c r="AR542" i="4" s="1"/>
  <c r="AM461" i="4"/>
  <c r="AS461" i="4" s="1"/>
  <c r="AL471" i="4"/>
  <c r="AR471" i="4" s="1"/>
  <c r="AL609" i="4"/>
  <c r="AR609" i="4" s="1"/>
  <c r="AP637" i="4"/>
  <c r="AV637" i="4" s="1"/>
  <c r="AO598" i="4"/>
  <c r="AU598" i="4" s="1"/>
  <c r="AO603" i="4"/>
  <c r="AU603" i="4" s="1"/>
  <c r="AJ619" i="4"/>
  <c r="AK619" i="4"/>
  <c r="Z619" i="4"/>
  <c r="AQ560" i="4"/>
  <c r="AW560" i="4" s="1"/>
  <c r="AB539" i="4"/>
  <c r="G513" i="4"/>
  <c r="F513" i="4"/>
  <c r="J513" i="4" s="1"/>
  <c r="E513" i="4"/>
  <c r="I513" i="4" s="1"/>
  <c r="D513" i="4"/>
  <c r="H513" i="4" s="1"/>
  <c r="AN522" i="4"/>
  <c r="AT522" i="4" s="1"/>
  <c r="AI551" i="4"/>
  <c r="AL529" i="4"/>
  <c r="AR529" i="4" s="1"/>
  <c r="AD619" i="4"/>
  <c r="AG619" i="4"/>
  <c r="AC629" i="4"/>
  <c r="AQ452" i="4"/>
  <c r="AW452" i="4" s="1"/>
  <c r="AP444" i="4"/>
  <c r="AV444" i="4" s="1"/>
  <c r="AL438" i="4"/>
  <c r="AR438" i="4" s="1"/>
  <c r="AF444" i="4"/>
  <c r="AO407" i="4"/>
  <c r="AU407" i="4" s="1"/>
  <c r="D436" i="4"/>
  <c r="H436" i="4" s="1"/>
  <c r="AN450" i="4"/>
  <c r="AT450" i="4" s="1"/>
  <c r="AG444" i="4"/>
  <c r="AM444" i="4" s="1"/>
  <c r="AS444" i="4" s="1"/>
  <c r="AI444" i="4"/>
  <c r="AO444" i="4" s="1"/>
  <c r="AU444" i="4" s="1"/>
  <c r="AQ439" i="4"/>
  <c r="AW439" i="4" s="1"/>
  <c r="AL407" i="4"/>
  <c r="AR407" i="4" s="1"/>
  <c r="AO425" i="4"/>
  <c r="AU425" i="4" s="1"/>
  <c r="AP383" i="4"/>
  <c r="AV383" i="4" s="1"/>
  <c r="AQ366" i="4"/>
  <c r="AW366" i="4" s="1"/>
  <c r="AO335" i="4"/>
  <c r="AU335" i="4" s="1"/>
  <c r="AM420" i="4"/>
  <c r="AS420" i="4" s="1"/>
  <c r="AM388" i="4"/>
  <c r="AS388" i="4" s="1"/>
  <c r="AO388" i="4"/>
  <c r="AU388" i="4" s="1"/>
  <c r="AQ761" i="4"/>
  <c r="AW761" i="4" s="1"/>
  <c r="AN735" i="4"/>
  <c r="AT735" i="4" s="1"/>
  <c r="AH809" i="4"/>
  <c r="AA809" i="4"/>
  <c r="AM809" i="4" s="1"/>
  <c r="AS809" i="4" s="1"/>
  <c r="AB678" i="4"/>
  <c r="AH539" i="4"/>
  <c r="AD539" i="4"/>
  <c r="AG801" i="4"/>
  <c r="AL777" i="4"/>
  <c r="AR777" i="4" s="1"/>
  <c r="AN761" i="4"/>
  <c r="AT761" i="4" s="1"/>
  <c r="AP706" i="4"/>
  <c r="AV706" i="4" s="1"/>
  <c r="AM624" i="4"/>
  <c r="AS624" i="4" s="1"/>
  <c r="AE715" i="4"/>
  <c r="AE539" i="4"/>
  <c r="AF539" i="4"/>
  <c r="AD629" i="4"/>
  <c r="AI801" i="4"/>
  <c r="AB801" i="4"/>
  <c r="AF676" i="4"/>
  <c r="AA676" i="4"/>
  <c r="AM676" i="4" s="1"/>
  <c r="AS676" i="4" s="1"/>
  <c r="AD676" i="4"/>
  <c r="AP676" i="4" s="1"/>
  <c r="AV676" i="4" s="1"/>
  <c r="AN777" i="4"/>
  <c r="AT777" i="4" s="1"/>
  <c r="AM608" i="4"/>
  <c r="AS608" i="4" s="1"/>
  <c r="AL794" i="4"/>
  <c r="AR794" i="4" s="1"/>
  <c r="AB715" i="4"/>
  <c r="AN715" i="4" s="1"/>
  <c r="AT715" i="4" s="1"/>
  <c r="Z715" i="4"/>
  <c r="AE809" i="4"/>
  <c r="AQ809" i="4" s="1"/>
  <c r="AW809" i="4" s="1"/>
  <c r="AB809" i="4"/>
  <c r="AN676" i="4"/>
  <c r="AT676" i="4" s="1"/>
  <c r="AQ724" i="4"/>
  <c r="AW724" i="4" s="1"/>
  <c r="AP374" i="4"/>
  <c r="AV374" i="4" s="1"/>
  <c r="AQ799" i="4"/>
  <c r="AW799" i="4" s="1"/>
  <c r="AM529" i="4"/>
  <c r="AS529" i="4" s="1"/>
  <c r="Z809" i="4"/>
  <c r="AD809" i="4"/>
  <c r="AA678" i="4"/>
  <c r="AM678" i="4" s="1"/>
  <c r="AS678" i="4" s="1"/>
  <c r="AC539" i="4"/>
  <c r="AB792" i="4"/>
  <c r="AA629" i="4"/>
  <c r="AM629" i="4" s="1"/>
  <c r="AS629" i="4" s="1"/>
  <c r="AA801" i="4"/>
  <c r="Z676" i="4"/>
  <c r="AL676" i="4" s="1"/>
  <c r="AR676" i="4" s="1"/>
  <c r="E676" i="4" s="1"/>
  <c r="I676" i="4" s="1"/>
  <c r="AI676" i="4"/>
  <c r="Z724" i="4"/>
  <c r="AL724" i="4" s="1"/>
  <c r="AR724" i="4" s="1"/>
  <c r="AD724" i="4"/>
  <c r="AP724" i="4" s="1"/>
  <c r="AV724" i="4" s="1"/>
  <c r="AP249" i="4"/>
  <c r="AV249" i="4" s="1"/>
  <c r="AB279" i="4"/>
  <c r="AM806" i="4"/>
  <c r="AS806" i="4" s="1"/>
  <c r="AP794" i="4"/>
  <c r="AV794" i="4" s="1"/>
  <c r="AN653" i="4"/>
  <c r="AT653" i="4" s="1"/>
  <c r="AP633" i="4"/>
  <c r="AV633" i="4" s="1"/>
  <c r="Z817" i="4"/>
  <c r="AP749" i="4"/>
  <c r="AV749" i="4" s="1"/>
  <c r="AK629" i="4"/>
  <c r="AJ629" i="4"/>
  <c r="AP629" i="4" s="1"/>
  <c r="AV629" i="4" s="1"/>
  <c r="AH629" i="4"/>
  <c r="AI372" i="4"/>
  <c r="AD224" i="4"/>
  <c r="AQ302" i="4"/>
  <c r="AW302" i="4" s="1"/>
  <c r="AL425" i="4"/>
  <c r="AR425" i="4" s="1"/>
  <c r="AP427" i="4"/>
  <c r="AV427" i="4" s="1"/>
  <c r="AQ825" i="4"/>
  <c r="AW825" i="4" s="1"/>
  <c r="AN825" i="4"/>
  <c r="AT825" i="4" s="1"/>
  <c r="AO511" i="4"/>
  <c r="AU511" i="4" s="1"/>
  <c r="AN511" i="4"/>
  <c r="AT511" i="4" s="1"/>
  <c r="AQ511" i="4"/>
  <c r="AW511" i="4" s="1"/>
  <c r="AM715" i="4"/>
  <c r="AS715" i="4" s="1"/>
  <c r="AO633" i="4"/>
  <c r="AU633" i="4" s="1"/>
  <c r="AC809" i="4"/>
  <c r="AM619" i="4"/>
  <c r="AS619" i="4" s="1"/>
  <c r="AQ749" i="4"/>
  <c r="AW749" i="4" s="1"/>
  <c r="AP560" i="4"/>
  <c r="AV560" i="4" s="1"/>
  <c r="AO560" i="4"/>
  <c r="AU560" i="4" s="1"/>
  <c r="AP767" i="4"/>
  <c r="AV767" i="4" s="1"/>
  <c r="AE678" i="4"/>
  <c r="AI678" i="4"/>
  <c r="AG317" i="4"/>
  <c r="AJ539" i="4"/>
  <c r="AP539" i="4" s="1"/>
  <c r="AV539" i="4" s="1"/>
  <c r="AK539" i="4"/>
  <c r="AI539" i="4"/>
  <c r="AO539" i="4" s="1"/>
  <c r="AU539" i="4" s="1"/>
  <c r="AD792" i="4"/>
  <c r="AG792" i="4"/>
  <c r="AJ792" i="4"/>
  <c r="AE792" i="4"/>
  <c r="AH792" i="4"/>
  <c r="AN792" i="4" s="1"/>
  <c r="AT792" i="4" s="1"/>
  <c r="AC792" i="4"/>
  <c r="Z792" i="4"/>
  <c r="AK792" i="4"/>
  <c r="AA792" i="4"/>
  <c r="AI792" i="4"/>
  <c r="AF792" i="4"/>
  <c r="AI629" i="4"/>
  <c r="AE629" i="4"/>
  <c r="Z629" i="4"/>
  <c r="AC801" i="4"/>
  <c r="AO801" i="4" s="1"/>
  <c r="AU801" i="4" s="1"/>
  <c r="Z801" i="4"/>
  <c r="AL801" i="4" s="1"/>
  <c r="AR801" i="4" s="1"/>
  <c r="AJ801" i="4"/>
  <c r="AO676" i="4"/>
  <c r="AU676" i="4" s="1"/>
  <c r="AL701" i="4"/>
  <c r="AR701" i="4" s="1"/>
  <c r="F202" i="4"/>
  <c r="J202" i="4" s="1"/>
  <c r="AN346" i="4"/>
  <c r="AT346" i="4" s="1"/>
  <c r="AI361" i="4"/>
  <c r="AQ477" i="4"/>
  <c r="AW477" i="4" s="1"/>
  <c r="AD372" i="4"/>
  <c r="AL325" i="4"/>
  <c r="AR325" i="4" s="1"/>
  <c r="AN425" i="4"/>
  <c r="AT425" i="4" s="1"/>
  <c r="AL435" i="4"/>
  <c r="AR435" i="4" s="1"/>
  <c r="AM435" i="4"/>
  <c r="AS435" i="4" s="1"/>
  <c r="AM499" i="4"/>
  <c r="AS499" i="4" s="1"/>
  <c r="AL779" i="4"/>
  <c r="AR779" i="4" s="1"/>
  <c r="AE745" i="4"/>
  <c r="AO736" i="4"/>
  <c r="AU736" i="4" s="1"/>
  <c r="AL809" i="4"/>
  <c r="AR809" i="4" s="1"/>
  <c r="AB712" i="4"/>
  <c r="AG673" i="4"/>
  <c r="AN683" i="4"/>
  <c r="AT683" i="4" s="1"/>
  <c r="AO767" i="4"/>
  <c r="AU767" i="4" s="1"/>
  <c r="AN767" i="4"/>
  <c r="AT767" i="4" s="1"/>
  <c r="AM767" i="4"/>
  <c r="AS767" i="4" s="1"/>
  <c r="Z678" i="4"/>
  <c r="AH678" i="4"/>
  <c r="AN678" i="4" s="1"/>
  <c r="AT678" i="4" s="1"/>
  <c r="Z317" i="4"/>
  <c r="AG539" i="4"/>
  <c r="AM539" i="4" s="1"/>
  <c r="AS539" i="4" s="1"/>
  <c r="Z539" i="4"/>
  <c r="AL539" i="4" s="1"/>
  <c r="AR539" i="4" s="1"/>
  <c r="AB629" i="4"/>
  <c r="AN629" i="4" s="1"/>
  <c r="AT629" i="4" s="1"/>
  <c r="AF629" i="4"/>
  <c r="AE801" i="4"/>
  <c r="AQ801" i="4" s="1"/>
  <c r="AW801" i="4" s="1"/>
  <c r="AD801" i="4"/>
  <c r="AH801" i="4"/>
  <c r="AN801" i="4" s="1"/>
  <c r="AT801" i="4" s="1"/>
  <c r="AN701" i="4"/>
  <c r="AT701" i="4" s="1"/>
  <c r="AM701" i="4"/>
  <c r="AS701" i="4" s="1"/>
  <c r="E767" i="4"/>
  <c r="I767" i="4" s="1"/>
  <c r="G767" i="4"/>
  <c r="F767" i="4"/>
  <c r="J767" i="4" s="1"/>
  <c r="D767" i="4"/>
  <c r="H767" i="4" s="1"/>
  <c r="F540" i="4"/>
  <c r="J540" i="4" s="1"/>
  <c r="D540" i="4"/>
  <c r="H540" i="4" s="1"/>
  <c r="E540" i="4"/>
  <c r="I540" i="4" s="1"/>
  <c r="G540" i="4"/>
  <c r="AA370" i="4"/>
  <c r="AL706" i="4"/>
  <c r="AR706" i="4" s="1"/>
  <c r="AP571" i="4"/>
  <c r="AV571" i="4" s="1"/>
  <c r="AL571" i="4"/>
  <c r="AR571" i="4" s="1"/>
  <c r="AN529" i="4"/>
  <c r="AT529" i="4" s="1"/>
  <c r="AL772" i="4"/>
  <c r="AR772" i="4" s="1"/>
  <c r="D772" i="4" s="1"/>
  <c r="H772" i="4" s="1"/>
  <c r="AQ839" i="4"/>
  <c r="AW839" i="4" s="1"/>
  <c r="AN749" i="4"/>
  <c r="AT749" i="4" s="1"/>
  <c r="AE977" i="4"/>
  <c r="AC977" i="4"/>
  <c r="AV977" i="4"/>
  <c r="Z977" i="4"/>
  <c r="AS977" i="4"/>
  <c r="AW977" i="4"/>
  <c r="AI977" i="4"/>
  <c r="AH977" i="4"/>
  <c r="AF977" i="4"/>
  <c r="AB977" i="4"/>
  <c r="AA977" i="4"/>
  <c r="AD977" i="4"/>
  <c r="AU977" i="4"/>
  <c r="AT977" i="4"/>
  <c r="AG977" i="4"/>
  <c r="AK977" i="4"/>
  <c r="AJ977" i="4"/>
  <c r="AE672" i="4"/>
  <c r="AC672" i="4"/>
  <c r="AO672" i="4" s="1"/>
  <c r="AU672" i="4" s="1"/>
  <c r="AK672" i="4"/>
  <c r="AA672" i="4"/>
  <c r="AM672" i="4" s="1"/>
  <c r="AS672" i="4" s="1"/>
  <c r="AH672" i="4"/>
  <c r="AN672" i="4" s="1"/>
  <c r="AT672" i="4" s="1"/>
  <c r="AF672" i="4"/>
  <c r="AL672" i="4" s="1"/>
  <c r="AR672" i="4" s="1"/>
  <c r="AM846" i="4"/>
  <c r="AS846" i="4" s="1"/>
  <c r="AO846" i="4"/>
  <c r="AU846" i="4" s="1"/>
  <c r="AQ678" i="4"/>
  <c r="AW678" i="4" s="1"/>
  <c r="AD574" i="4"/>
  <c r="AC574" i="4"/>
  <c r="AE574" i="4"/>
  <c r="AG574" i="4"/>
  <c r="AH574" i="4"/>
  <c r="AF574" i="4"/>
  <c r="AA574" i="4"/>
  <c r="Z574" i="4"/>
  <c r="AB574" i="4"/>
  <c r="AN574" i="4" s="1"/>
  <c r="AT574" i="4" s="1"/>
  <c r="AI574" i="4"/>
  <c r="AO574" i="4" s="1"/>
  <c r="AU574" i="4" s="1"/>
  <c r="AK574" i="4"/>
  <c r="AQ574" i="4" s="1"/>
  <c r="AW574" i="4" s="1"/>
  <c r="AJ574" i="4"/>
  <c r="AD780" i="4"/>
  <c r="Z780" i="4"/>
  <c r="AI780" i="4"/>
  <c r="AO780" i="4" s="1"/>
  <c r="AU780" i="4" s="1"/>
  <c r="AJ780" i="4"/>
  <c r="AF780" i="4"/>
  <c r="AB780" i="4"/>
  <c r="AA780" i="4"/>
  <c r="AE780" i="4"/>
  <c r="AG780" i="4"/>
  <c r="AH780" i="4"/>
  <c r="AN780" i="4" s="1"/>
  <c r="AT780" i="4" s="1"/>
  <c r="AK780" i="4"/>
  <c r="AI317" i="4"/>
  <c r="AO317" i="4" s="1"/>
  <c r="AU317" i="4" s="1"/>
  <c r="AB317" i="4"/>
  <c r="AN317" i="4" s="1"/>
  <c r="AT317" i="4" s="1"/>
  <c r="AO800" i="4"/>
  <c r="AU800" i="4" s="1"/>
  <c r="AP800" i="4"/>
  <c r="AV800" i="4" s="1"/>
  <c r="AA299" i="4"/>
  <c r="AM299" i="4" s="1"/>
  <c r="AS299" i="4" s="1"/>
  <c r="AI299" i="4"/>
  <c r="AO299" i="4" s="1"/>
  <c r="AU299" i="4" s="1"/>
  <c r="AF299" i="4"/>
  <c r="AL299" i="4" s="1"/>
  <c r="AR299" i="4" s="1"/>
  <c r="AI304" i="4"/>
  <c r="AQ325" i="4"/>
  <c r="AW325" i="4" s="1"/>
  <c r="AM798" i="4"/>
  <c r="AS798" i="4" s="1"/>
  <c r="Y824" i="4"/>
  <c r="AB824" i="4" s="1"/>
  <c r="Y566" i="4"/>
  <c r="AD566" i="4" s="1"/>
  <c r="AL846" i="4"/>
  <c r="AR846" i="4" s="1"/>
  <c r="AN846" i="4"/>
  <c r="AT846" i="4" s="1"/>
  <c r="AL678" i="4"/>
  <c r="AR678" i="4" s="1"/>
  <c r="AP678" i="4"/>
  <c r="AV678" i="4" s="1"/>
  <c r="AE870" i="4"/>
  <c r="AC870" i="4"/>
  <c r="AD870" i="4"/>
  <c r="AI870" i="4"/>
  <c r="AF870" i="4"/>
  <c r="AH870" i="4"/>
  <c r="Z870" i="4"/>
  <c r="AA870" i="4"/>
  <c r="AB870" i="4"/>
  <c r="AG870" i="4"/>
  <c r="AK870" i="4"/>
  <c r="AJ870" i="4"/>
  <c r="AB686" i="4"/>
  <c r="AC686" i="4"/>
  <c r="AA686" i="4"/>
  <c r="AI686" i="4"/>
  <c r="AH686" i="4"/>
  <c r="AK686" i="4"/>
  <c r="Z686" i="4"/>
  <c r="AG686" i="4"/>
  <c r="AJ686" i="4"/>
  <c r="AD686" i="4"/>
  <c r="AE686" i="4"/>
  <c r="AF686" i="4"/>
  <c r="AE317" i="4"/>
  <c r="AJ317" i="4"/>
  <c r="AF317" i="4"/>
  <c r="AK317" i="4"/>
  <c r="AD317" i="4"/>
  <c r="AA317" i="4"/>
  <c r="AM317" i="4" s="1"/>
  <c r="AS317" i="4" s="1"/>
  <c r="AK286" i="4"/>
  <c r="AF286" i="4"/>
  <c r="AA286" i="4"/>
  <c r="Z286" i="4"/>
  <c r="AB286" i="4"/>
  <c r="AH286" i="4"/>
  <c r="AI286" i="4"/>
  <c r="AC286" i="4"/>
  <c r="AE286" i="4"/>
  <c r="AQ286" i="4" s="1"/>
  <c r="AW286" i="4" s="1"/>
  <c r="AD286" i="4"/>
  <c r="AJ286" i="4"/>
  <c r="AG286" i="4"/>
  <c r="Z867" i="4"/>
  <c r="AE867" i="4"/>
  <c r="AA867" i="4"/>
  <c r="AC867" i="4"/>
  <c r="AJ867" i="4"/>
  <c r="AF867" i="4"/>
  <c r="AH867" i="4"/>
  <c r="AD867" i="4"/>
  <c r="AP867" i="4" s="1"/>
  <c r="AV867" i="4" s="1"/>
  <c r="AB867" i="4"/>
  <c r="AK867" i="4"/>
  <c r="AG867" i="4"/>
  <c r="AI867" i="4"/>
  <c r="F800" i="4"/>
  <c r="J800" i="4" s="1"/>
  <c r="D800" i="4"/>
  <c r="H800" i="4" s="1"/>
  <c r="G800" i="4"/>
  <c r="E800" i="4"/>
  <c r="I800" i="4" s="1"/>
  <c r="E799" i="4"/>
  <c r="I799" i="4" s="1"/>
  <c r="D799" i="4"/>
  <c r="H799" i="4" s="1"/>
  <c r="G799" i="4"/>
  <c r="F799" i="4"/>
  <c r="J799" i="4" s="1"/>
  <c r="E809" i="4"/>
  <c r="I809" i="4" s="1"/>
  <c r="G809" i="4"/>
  <c r="D809" i="4"/>
  <c r="H809" i="4" s="1"/>
  <c r="F809" i="4"/>
  <c r="J809" i="4" s="1"/>
  <c r="D17" i="4"/>
  <c r="H17" i="4" s="1"/>
  <c r="K18" i="2" s="1"/>
  <c r="E17" i="4"/>
  <c r="I17" i="4" s="1"/>
  <c r="L18" i="2" s="1"/>
  <c r="F17" i="4"/>
  <c r="J17" i="4" s="1"/>
  <c r="M18" i="2" s="1"/>
  <c r="G17" i="4"/>
  <c r="AK372" i="4"/>
  <c r="AA372" i="4"/>
  <c r="AJ372" i="4"/>
  <c r="AC303" i="4"/>
  <c r="AD391" i="4"/>
  <c r="AG238" i="4"/>
  <c r="AM238" i="4" s="1"/>
  <c r="AS238" i="4" s="1"/>
  <c r="AJ642" i="4"/>
  <c r="AP825" i="4"/>
  <c r="AV825" i="4" s="1"/>
  <c r="AM681" i="4"/>
  <c r="AS681" i="4" s="1"/>
  <c r="Z745" i="4"/>
  <c r="AI745" i="4"/>
  <c r="AF745" i="4"/>
  <c r="AJ745" i="4"/>
  <c r="AA745" i="4"/>
  <c r="AB745" i="4"/>
  <c r="AH745" i="4"/>
  <c r="AK745" i="4"/>
  <c r="AQ745" i="4" s="1"/>
  <c r="AW745" i="4" s="1"/>
  <c r="AG745" i="4"/>
  <c r="AC745" i="4"/>
  <c r="AO745" i="4" s="1"/>
  <c r="AU745" i="4" s="1"/>
  <c r="AD745" i="4"/>
  <c r="AO799" i="4"/>
  <c r="AU799" i="4" s="1"/>
  <c r="AN799" i="4"/>
  <c r="AT799" i="4" s="1"/>
  <c r="AL735" i="4"/>
  <c r="AR735" i="4" s="1"/>
  <c r="AL988" i="4"/>
  <c r="AG563" i="4"/>
  <c r="AK563" i="4"/>
  <c r="AH563" i="4"/>
  <c r="AJ563" i="4"/>
  <c r="AF563" i="4"/>
  <c r="AI563" i="4"/>
  <c r="AS899" i="4"/>
  <c r="AB899" i="4"/>
  <c r="Z899" i="4"/>
  <c r="AE899" i="4"/>
  <c r="AU899" i="4"/>
  <c r="AA899" i="4"/>
  <c r="AV899" i="4"/>
  <c r="AC899" i="4"/>
  <c r="AD899" i="4"/>
  <c r="AW899" i="4"/>
  <c r="AT899" i="4"/>
  <c r="AG899" i="4"/>
  <c r="AJ899" i="4"/>
  <c r="AK899" i="4"/>
  <c r="AI899" i="4"/>
  <c r="AF899" i="4"/>
  <c r="AH899" i="4"/>
  <c r="AM772" i="4"/>
  <c r="AS772" i="4" s="1"/>
  <c r="D633" i="4"/>
  <c r="H633" i="4" s="1"/>
  <c r="G633" i="4"/>
  <c r="E633" i="4"/>
  <c r="I633" i="4" s="1"/>
  <c r="F633" i="4"/>
  <c r="J633" i="4" s="1"/>
  <c r="AM633" i="4"/>
  <c r="AS633" i="4" s="1"/>
  <c r="AA964" i="4"/>
  <c r="AD964" i="4"/>
  <c r="AV964" i="4"/>
  <c r="AW964" i="4"/>
  <c r="AF964" i="4"/>
  <c r="AB964" i="4"/>
  <c r="AH964" i="4"/>
  <c r="AJ964" i="4"/>
  <c r="AI964" i="4"/>
  <c r="AE964" i="4"/>
  <c r="AS964" i="4"/>
  <c r="AU964" i="4"/>
  <c r="AK964" i="4"/>
  <c r="AC964" i="4"/>
  <c r="AT964" i="4"/>
  <c r="Z964" i="4"/>
  <c r="AG964" i="4"/>
  <c r="AM898" i="4"/>
  <c r="AP898" i="4"/>
  <c r="AO898" i="4"/>
  <c r="AQ894" i="4"/>
  <c r="E839" i="4"/>
  <c r="I839" i="4" s="1"/>
  <c r="F839" i="4"/>
  <c r="J839" i="4" s="1"/>
  <c r="G839" i="4"/>
  <c r="D839" i="4"/>
  <c r="H839" i="4" s="1"/>
  <c r="AO878" i="4"/>
  <c r="AP878" i="4"/>
  <c r="AN878" i="4"/>
  <c r="AO529" i="4"/>
  <c r="AU529" i="4" s="1"/>
  <c r="Z900" i="4"/>
  <c r="AB900" i="4"/>
  <c r="AS900" i="4"/>
  <c r="AD900" i="4"/>
  <c r="AV900" i="4"/>
  <c r="AT900" i="4"/>
  <c r="AC900" i="4"/>
  <c r="AE900" i="4"/>
  <c r="AW900" i="4"/>
  <c r="AU900" i="4"/>
  <c r="AA900" i="4"/>
  <c r="AK900" i="4"/>
  <c r="AG900" i="4"/>
  <c r="AI900" i="4"/>
  <c r="AJ900" i="4"/>
  <c r="AH900" i="4"/>
  <c r="AF900" i="4"/>
  <c r="AE901" i="4"/>
  <c r="AB901" i="4"/>
  <c r="AV901" i="4"/>
  <c r="AT901" i="4"/>
  <c r="Z901" i="4"/>
  <c r="AD901" i="4"/>
  <c r="AC901" i="4"/>
  <c r="AU901" i="4"/>
  <c r="AA901" i="4"/>
  <c r="AW901" i="4"/>
  <c r="AS901" i="4"/>
  <c r="AL736" i="4"/>
  <c r="AR736" i="4" s="1"/>
  <c r="AQ736" i="4"/>
  <c r="AW736" i="4" s="1"/>
  <c r="AD868" i="4"/>
  <c r="Z868" i="4"/>
  <c r="AJ868" i="4"/>
  <c r="F649" i="4"/>
  <c r="J649" i="4" s="1"/>
  <c r="E649" i="4"/>
  <c r="I649" i="4" s="1"/>
  <c r="G649" i="4"/>
  <c r="AJ337" i="4"/>
  <c r="AF337" i="4"/>
  <c r="AL337" i="4" s="1"/>
  <c r="AR337" i="4" s="1"/>
  <c r="AE337" i="4"/>
  <c r="AC337" i="4"/>
  <c r="AH337" i="4"/>
  <c r="AI337" i="4"/>
  <c r="Z162" i="4"/>
  <c r="AJ162" i="4"/>
  <c r="AP162" i="4" s="1"/>
  <c r="AV162" i="4" s="1"/>
  <c r="AC162" i="4"/>
  <c r="AI162" i="4"/>
  <c r="AM587" i="4"/>
  <c r="AS587" i="4" s="1"/>
  <c r="AP587" i="4"/>
  <c r="AV587" i="4" s="1"/>
  <c r="AO809" i="4"/>
  <c r="AU809" i="4" s="1"/>
  <c r="AP809" i="4"/>
  <c r="AV809" i="4" s="1"/>
  <c r="AA817" i="4"/>
  <c r="AI817" i="4"/>
  <c r="AH817" i="4"/>
  <c r="AG817" i="4"/>
  <c r="AB817" i="4"/>
  <c r="AE817" i="4"/>
  <c r="AF817" i="4"/>
  <c r="AL817" i="4" s="1"/>
  <c r="AR817" i="4" s="1"/>
  <c r="AK817" i="4"/>
  <c r="AJ817" i="4"/>
  <c r="AC817" i="4"/>
  <c r="AO817" i="4" s="1"/>
  <c r="AU817" i="4" s="1"/>
  <c r="AD817" i="4"/>
  <c r="AH688" i="4"/>
  <c r="AF688" i="4"/>
  <c r="AK688" i="4"/>
  <c r="AC688" i="4"/>
  <c r="Z688" i="4"/>
  <c r="AI688" i="4"/>
  <c r="AG688" i="4"/>
  <c r="AJ688" i="4"/>
  <c r="AE688" i="4"/>
  <c r="AB688" i="4"/>
  <c r="AA688" i="4"/>
  <c r="AM688" i="4" s="1"/>
  <c r="AS688" i="4" s="1"/>
  <c r="AD688" i="4"/>
  <c r="AP688" i="4" s="1"/>
  <c r="AV688" i="4" s="1"/>
  <c r="AL890" i="4"/>
  <c r="AP890" i="4"/>
  <c r="AN915" i="4"/>
  <c r="AA628" i="4"/>
  <c r="AE628" i="4"/>
  <c r="AH768" i="4"/>
  <c r="AN768" i="4" s="1"/>
  <c r="AT768" i="4" s="1"/>
  <c r="AJ768" i="4"/>
  <c r="AG768" i="4"/>
  <c r="AI768" i="4"/>
  <c r="AF768" i="4"/>
  <c r="AA768" i="4"/>
  <c r="AA563" i="4"/>
  <c r="AM563" i="4" s="1"/>
  <c r="AS563" i="4" s="1"/>
  <c r="Z563" i="4"/>
  <c r="AC563" i="4"/>
  <c r="Z827" i="4"/>
  <c r="AE827" i="4"/>
  <c r="AA621" i="4"/>
  <c r="AK621" i="4"/>
  <c r="AI621" i="4"/>
  <c r="AJ621" i="4"/>
  <c r="AH621" i="4"/>
  <c r="AC621" i="4"/>
  <c r="AO932" i="4"/>
  <c r="AQ932" i="4"/>
  <c r="AN932" i="4"/>
  <c r="AP932" i="4"/>
  <c r="AP772" i="4"/>
  <c r="AV772" i="4" s="1"/>
  <c r="AL619" i="4"/>
  <c r="AR619" i="4" s="1"/>
  <c r="AJ712" i="4"/>
  <c r="AK712" i="4"/>
  <c r="AA712" i="4"/>
  <c r="AG712" i="4"/>
  <c r="AD712" i="4"/>
  <c r="AP712" i="4" s="1"/>
  <c r="AV712" i="4" s="1"/>
  <c r="AI712" i="4"/>
  <c r="Z712" i="4"/>
  <c r="AE712" i="4"/>
  <c r="AC712" i="4"/>
  <c r="AH712" i="4"/>
  <c r="AF712" i="4"/>
  <c r="AP975" i="4"/>
  <c r="AN975" i="4"/>
  <c r="AQ975" i="4"/>
  <c r="AM839" i="4"/>
  <c r="AS839" i="4" s="1"/>
  <c r="AP839" i="4"/>
  <c r="AV839" i="4" s="1"/>
  <c r="AP30" i="4"/>
  <c r="AV30" i="4" s="1"/>
  <c r="AQ683" i="4"/>
  <c r="AW683" i="4" s="1"/>
  <c r="AM683" i="4"/>
  <c r="AS683" i="4" s="1"/>
  <c r="AJ901" i="4"/>
  <c r="AH901" i="4"/>
  <c r="AI901" i="4"/>
  <c r="G804" i="4"/>
  <c r="D804" i="4"/>
  <c r="H804" i="4" s="1"/>
  <c r="F804" i="4"/>
  <c r="J804" i="4" s="1"/>
  <c r="E804" i="4"/>
  <c r="I804" i="4" s="1"/>
  <c r="AH831" i="4"/>
  <c r="AC831" i="4"/>
  <c r="AJ831" i="4"/>
  <c r="AF831" i="4"/>
  <c r="AL831" i="4" s="1"/>
  <c r="AR831" i="4" s="1"/>
  <c r="AB831" i="4"/>
  <c r="AN831" i="4" s="1"/>
  <c r="AT831" i="4" s="1"/>
  <c r="AM840" i="4"/>
  <c r="AS840" i="4" s="1"/>
  <c r="AO840" i="4"/>
  <c r="AU840" i="4" s="1"/>
  <c r="AQ840" i="4"/>
  <c r="AW840" i="4" s="1"/>
  <c r="AQ616" i="4"/>
  <c r="AW616" i="4" s="1"/>
  <c r="AP616" i="4"/>
  <c r="AV616" i="4" s="1"/>
  <c r="AO616" i="4"/>
  <c r="AU616" i="4" s="1"/>
  <c r="F604" i="4"/>
  <c r="J604" i="4" s="1"/>
  <c r="E604" i="4"/>
  <c r="I604" i="4" s="1"/>
  <c r="G604" i="4"/>
  <c r="AN560" i="4"/>
  <c r="AT560" i="4" s="1"/>
  <c r="AL560" i="4"/>
  <c r="AR560" i="4" s="1"/>
  <c r="AF361" i="4"/>
  <c r="AG288" i="4"/>
  <c r="AE304" i="4"/>
  <c r="AN439" i="4"/>
  <c r="AT439" i="4" s="1"/>
  <c r="AQ794" i="4"/>
  <c r="AW794" i="4" s="1"/>
  <c r="AO551" i="4"/>
  <c r="AU551" i="4" s="1"/>
  <c r="AO58" i="4"/>
  <c r="AU58" i="4" s="1"/>
  <c r="AP42" i="4"/>
  <c r="AV42" i="4" s="1"/>
  <c r="AN457" i="4"/>
  <c r="AT457" i="4" s="1"/>
  <c r="AM603" i="4"/>
  <c r="AS603" i="4" s="1"/>
  <c r="AA162" i="4"/>
  <c r="AF162" i="4"/>
  <c r="D226" i="4"/>
  <c r="H226" i="4" s="1"/>
  <c r="G226" i="4"/>
  <c r="E226" i="4"/>
  <c r="I226" i="4" s="1"/>
  <c r="F226" i="4"/>
  <c r="J226" i="4" s="1"/>
  <c r="AD864" i="4"/>
  <c r="AB864" i="4"/>
  <c r="AE864" i="4"/>
  <c r="AI864" i="4"/>
  <c r="AG864" i="4"/>
  <c r="AH864" i="4"/>
  <c r="AJ864" i="4"/>
  <c r="AA864" i="4"/>
  <c r="Z864" i="4"/>
  <c r="AC864" i="4"/>
  <c r="AF864" i="4"/>
  <c r="AK864" i="4"/>
  <c r="AM799" i="4"/>
  <c r="AS799" i="4" s="1"/>
  <c r="AP799" i="4"/>
  <c r="AV799" i="4" s="1"/>
  <c r="F644" i="4"/>
  <c r="J644" i="4" s="1"/>
  <c r="E644" i="4"/>
  <c r="I644" i="4" s="1"/>
  <c r="G644" i="4"/>
  <c r="D644" i="4"/>
  <c r="H644" i="4" s="1"/>
  <c r="AH628" i="4"/>
  <c r="AF628" i="4"/>
  <c r="AK628" i="4"/>
  <c r="AJ628" i="4"/>
  <c r="AG628" i="4"/>
  <c r="AI628" i="4"/>
  <c r="AO628" i="4" s="1"/>
  <c r="AU628" i="4" s="1"/>
  <c r="AO988" i="4"/>
  <c r="AM988" i="4"/>
  <c r="AP988" i="4"/>
  <c r="AK827" i="4"/>
  <c r="AG827" i="4"/>
  <c r="AM827" i="4" s="1"/>
  <c r="AS827" i="4" s="1"/>
  <c r="AJ827" i="4"/>
  <c r="AF827" i="4"/>
  <c r="AH827" i="4"/>
  <c r="AI827" i="4"/>
  <c r="AN633" i="4"/>
  <c r="AT633" i="4" s="1"/>
  <c r="AQ633" i="4"/>
  <c r="AW633" i="4" s="1"/>
  <c r="AD856" i="4"/>
  <c r="AB856" i="4"/>
  <c r="AA856" i="4"/>
  <c r="Z856" i="4"/>
  <c r="AC856" i="4"/>
  <c r="AE856" i="4"/>
  <c r="AF856" i="4"/>
  <c r="AJ856" i="4"/>
  <c r="AI856" i="4"/>
  <c r="AG856" i="4"/>
  <c r="AH856" i="4"/>
  <c r="AK856" i="4"/>
  <c r="AL898" i="4"/>
  <c r="AQ898" i="4"/>
  <c r="AN898" i="4"/>
  <c r="AO894" i="4"/>
  <c r="AP894" i="4"/>
  <c r="AQ878" i="4"/>
  <c r="AB862" i="4"/>
  <c r="AE862" i="4"/>
  <c r="AG862" i="4"/>
  <c r="AF862" i="4"/>
  <c r="Z862" i="4"/>
  <c r="AJ862" i="4"/>
  <c r="AK862" i="4"/>
  <c r="AD862" i="4"/>
  <c r="AC862" i="4"/>
  <c r="AA862" i="4"/>
  <c r="AI862" i="4"/>
  <c r="AH862" i="4"/>
  <c r="F529" i="4"/>
  <c r="J529" i="4" s="1"/>
  <c r="D529" i="4"/>
  <c r="H529" i="4" s="1"/>
  <c r="G529" i="4"/>
  <c r="E529" i="4"/>
  <c r="I529" i="4" s="1"/>
  <c r="AQ529" i="4"/>
  <c r="AW529" i="4" s="1"/>
  <c r="AP736" i="4"/>
  <c r="AV736" i="4" s="1"/>
  <c r="AM736" i="4"/>
  <c r="AS736" i="4" s="1"/>
  <c r="AD887" i="4"/>
  <c r="AB887" i="4"/>
  <c r="AT887" i="4"/>
  <c r="AV887" i="4"/>
  <c r="AS887" i="4"/>
  <c r="AF887" i="4"/>
  <c r="AJ887" i="4"/>
  <c r="AH887" i="4"/>
  <c r="Z887" i="4"/>
  <c r="AL887" i="4" s="1"/>
  <c r="AE887" i="4"/>
  <c r="AC887" i="4"/>
  <c r="AU887" i="4"/>
  <c r="AA887" i="4"/>
  <c r="AW887" i="4"/>
  <c r="AI887" i="4"/>
  <c r="AK887" i="4"/>
  <c r="AG887" i="4"/>
  <c r="AJ921" i="4"/>
  <c r="AK921" i="4"/>
  <c r="AB921" i="4"/>
  <c r="AC921" i="4"/>
  <c r="AE921" i="4"/>
  <c r="AW921" i="4"/>
  <c r="AD921" i="4"/>
  <c r="AT921" i="4"/>
  <c r="AH921" i="4"/>
  <c r="AI921" i="4"/>
  <c r="AF921" i="4"/>
  <c r="AA921" i="4"/>
  <c r="Z921" i="4"/>
  <c r="AU921" i="4"/>
  <c r="AV921" i="4"/>
  <c r="AS921" i="4"/>
  <c r="AG921" i="4"/>
  <c r="AE858" i="4"/>
  <c r="AA858" i="4"/>
  <c r="AD858" i="4"/>
  <c r="AJ858" i="4"/>
  <c r="AC858" i="4"/>
  <c r="AK858" i="4"/>
  <c r="Z858" i="4"/>
  <c r="AB858" i="4"/>
  <c r="AG858" i="4"/>
  <c r="AF858" i="4"/>
  <c r="AI858" i="4"/>
  <c r="AH858" i="4"/>
  <c r="AE926" i="4"/>
  <c r="AW926" i="4"/>
  <c r="AB926" i="4"/>
  <c r="AS926" i="4"/>
  <c r="AT926" i="4"/>
  <c r="AG926" i="4"/>
  <c r="AJ926" i="4"/>
  <c r="AI926" i="4"/>
  <c r="AC926" i="4"/>
  <c r="AU926" i="4"/>
  <c r="Z926" i="4"/>
  <c r="AD926" i="4"/>
  <c r="AV926" i="4"/>
  <c r="AA926" i="4"/>
  <c r="AM926" i="4" s="1"/>
  <c r="AK926" i="4"/>
  <c r="AF926" i="4"/>
  <c r="AH926" i="4"/>
  <c r="AJ406" i="4"/>
  <c r="AI406" i="4"/>
  <c r="AG406" i="4"/>
  <c r="AF406" i="4"/>
  <c r="AH406" i="4"/>
  <c r="AK406" i="4"/>
  <c r="AD406" i="4"/>
  <c r="AE406" i="4"/>
  <c r="AB406" i="4"/>
  <c r="AN406" i="4" s="1"/>
  <c r="AT406" i="4" s="1"/>
  <c r="Z406" i="4"/>
  <c r="AA406" i="4"/>
  <c r="AM406" i="4" s="1"/>
  <c r="AS406" i="4" s="1"/>
  <c r="AC406" i="4"/>
  <c r="AO406" i="4" s="1"/>
  <c r="AU406" i="4" s="1"/>
  <c r="AM779" i="4"/>
  <c r="AS779" i="4" s="1"/>
  <c r="AD337" i="4"/>
  <c r="AP337" i="4" s="1"/>
  <c r="AV337" i="4" s="1"/>
  <c r="AA337" i="4"/>
  <c r="AK337" i="4"/>
  <c r="AG337" i="4"/>
  <c r="AB337" i="4"/>
  <c r="AN337" i="4" s="1"/>
  <c r="AT337" i="4" s="1"/>
  <c r="AB162" i="4"/>
  <c r="AK162" i="4"/>
  <c r="AH162" i="4"/>
  <c r="AE162" i="4"/>
  <c r="AG162" i="4"/>
  <c r="AM162" i="4" s="1"/>
  <c r="AS162" i="4" s="1"/>
  <c r="AN809" i="4"/>
  <c r="AT809" i="4" s="1"/>
  <c r="AN890" i="4"/>
  <c r="AO890" i="4"/>
  <c r="AL915" i="4"/>
  <c r="AD628" i="4"/>
  <c r="AB628" i="4"/>
  <c r="AN628" i="4" s="1"/>
  <c r="AT628" i="4" s="1"/>
  <c r="Z628" i="4"/>
  <c r="AL628" i="4" s="1"/>
  <c r="AR628" i="4" s="1"/>
  <c r="AK768" i="4"/>
  <c r="AD768" i="4"/>
  <c r="AP768" i="4" s="1"/>
  <c r="AV768" i="4" s="1"/>
  <c r="Z768" i="4"/>
  <c r="AC768" i="4"/>
  <c r="AO768" i="4" s="1"/>
  <c r="AU768" i="4" s="1"/>
  <c r="AE768" i="4"/>
  <c r="AQ768" i="4" s="1"/>
  <c r="AW768" i="4" s="1"/>
  <c r="AI866" i="4"/>
  <c r="AJ866" i="4"/>
  <c r="AB866" i="4"/>
  <c r="AE866" i="4"/>
  <c r="AH866" i="4"/>
  <c r="AG866" i="4"/>
  <c r="AD866" i="4"/>
  <c r="AC866" i="4"/>
  <c r="Z866" i="4"/>
  <c r="AA866" i="4"/>
  <c r="AM866" i="4" s="1"/>
  <c r="AS866" i="4" s="1"/>
  <c r="AF866" i="4"/>
  <c r="AK866" i="4"/>
  <c r="AB563" i="4"/>
  <c r="AN563" i="4" s="1"/>
  <c r="AT563" i="4" s="1"/>
  <c r="AD563" i="4"/>
  <c r="AP563" i="4" s="1"/>
  <c r="AV563" i="4" s="1"/>
  <c r="AE563" i="4"/>
  <c r="AC827" i="4"/>
  <c r="AD827" i="4"/>
  <c r="AB827" i="4"/>
  <c r="AN827" i="4" s="1"/>
  <c r="AT827" i="4" s="1"/>
  <c r="AE621" i="4"/>
  <c r="AQ621" i="4" s="1"/>
  <c r="AW621" i="4" s="1"/>
  <c r="AG621" i="4"/>
  <c r="AB621" i="4"/>
  <c r="AD621" i="4"/>
  <c r="AP621" i="4" s="1"/>
  <c r="AV621" i="4" s="1"/>
  <c r="Z621" i="4"/>
  <c r="AL621" i="4" s="1"/>
  <c r="AR621" i="4" s="1"/>
  <c r="AM932" i="4"/>
  <c r="E772" i="4"/>
  <c r="I772" i="4" s="1"/>
  <c r="F772" i="4"/>
  <c r="J772" i="4" s="1"/>
  <c r="G772" i="4"/>
  <c r="AO772" i="4"/>
  <c r="AU772" i="4" s="1"/>
  <c r="AP619" i="4"/>
  <c r="AV619" i="4" s="1"/>
  <c r="AQ619" i="4"/>
  <c r="AW619" i="4" s="1"/>
  <c r="AL975" i="4"/>
  <c r="AO839" i="4"/>
  <c r="AU839" i="4" s="1"/>
  <c r="AN839" i="4"/>
  <c r="AT839" i="4" s="1"/>
  <c r="E76" i="4"/>
  <c r="I76" i="4" s="1"/>
  <c r="L77" i="2" s="1"/>
  <c r="F76" i="4"/>
  <c r="J76" i="4" s="1"/>
  <c r="M77" i="2" s="1"/>
  <c r="D76" i="4"/>
  <c r="H76" i="4" s="1"/>
  <c r="K77" i="2" s="1"/>
  <c r="G76" i="4"/>
  <c r="AN76" i="4"/>
  <c r="AT76" i="4" s="1"/>
  <c r="AQ76" i="4"/>
  <c r="AW76" i="4" s="1"/>
  <c r="AL30" i="4"/>
  <c r="AR30" i="4" s="1"/>
  <c r="AN30" i="4"/>
  <c r="AT30" i="4" s="1"/>
  <c r="AQ30" i="4"/>
  <c r="AW30" i="4" s="1"/>
  <c r="AJ673" i="4"/>
  <c r="AF673" i="4"/>
  <c r="AI673" i="4"/>
  <c r="AK673" i="4"/>
  <c r="AB673" i="4"/>
  <c r="AC673" i="4"/>
  <c r="AA673" i="4"/>
  <c r="AM673" i="4" s="1"/>
  <c r="AS673" i="4" s="1"/>
  <c r="Z673" i="4"/>
  <c r="AH673" i="4"/>
  <c r="AE673" i="4"/>
  <c r="AD673" i="4"/>
  <c r="Z796" i="4"/>
  <c r="AA796" i="4"/>
  <c r="AC796" i="4"/>
  <c r="AB796" i="4"/>
  <c r="AD796" i="4"/>
  <c r="AE796" i="4"/>
  <c r="AF796" i="4"/>
  <c r="AI796" i="4"/>
  <c r="AJ796" i="4"/>
  <c r="AG796" i="4"/>
  <c r="AK796" i="4"/>
  <c r="AH796" i="4"/>
  <c r="AO683" i="4"/>
  <c r="AU683" i="4" s="1"/>
  <c r="AL683" i="4"/>
  <c r="AR683" i="4" s="1"/>
  <c r="Y68" i="4"/>
  <c r="Z68" i="4" s="1"/>
  <c r="AG901" i="4"/>
  <c r="AF901" i="4"/>
  <c r="AK901" i="4"/>
  <c r="X920" i="4"/>
  <c r="Y920" i="4"/>
  <c r="AG831" i="4"/>
  <c r="AK831" i="4"/>
  <c r="AE831" i="4"/>
  <c r="AI831" i="4"/>
  <c r="AA831" i="4"/>
  <c r="AM831" i="4" s="1"/>
  <c r="AS831" i="4" s="1"/>
  <c r="AD831" i="4"/>
  <c r="AP831" i="4" s="1"/>
  <c r="AV831" i="4" s="1"/>
  <c r="AP840" i="4"/>
  <c r="AV840" i="4" s="1"/>
  <c r="AL840" i="4"/>
  <c r="AR840" i="4" s="1"/>
  <c r="AA883" i="4"/>
  <c r="AW883" i="4"/>
  <c r="AC883" i="4"/>
  <c r="AB883" i="4"/>
  <c r="AS883" i="4"/>
  <c r="AD883" i="4"/>
  <c r="AT883" i="4"/>
  <c r="AV883" i="4"/>
  <c r="AE883" i="4"/>
  <c r="Z883" i="4"/>
  <c r="AU883" i="4"/>
  <c r="AJ883" i="4"/>
  <c r="AF883" i="4"/>
  <c r="AH883" i="4"/>
  <c r="AG883" i="4"/>
  <c r="AK883" i="4"/>
  <c r="AI883" i="4"/>
  <c r="AL616" i="4"/>
  <c r="AR616" i="4" s="1"/>
  <c r="AC851" i="4"/>
  <c r="AA851" i="4"/>
  <c r="Z851" i="4"/>
  <c r="AB851" i="4"/>
  <c r="AE851" i="4"/>
  <c r="AD851" i="4"/>
  <c r="AJ851" i="4"/>
  <c r="AK851" i="4"/>
  <c r="AF851" i="4"/>
  <c r="AH851" i="4"/>
  <c r="AG851" i="4"/>
  <c r="AI851" i="4"/>
  <c r="AO749" i="4"/>
  <c r="AU749" i="4" s="1"/>
  <c r="AL749" i="4"/>
  <c r="AR749" i="4" s="1"/>
  <c r="E747" i="4"/>
  <c r="I747" i="4" s="1"/>
  <c r="F747" i="4"/>
  <c r="J747" i="4" s="1"/>
  <c r="G747" i="4"/>
  <c r="D747" i="4"/>
  <c r="H747" i="4" s="1"/>
  <c r="E129" i="4"/>
  <c r="I129" i="4" s="1"/>
  <c r="L130" i="2" s="1"/>
  <c r="D129" i="4"/>
  <c r="H129" i="4" s="1"/>
  <c r="K130" i="2" s="1"/>
  <c r="G129" i="4"/>
  <c r="F129" i="4"/>
  <c r="J129" i="4" s="1"/>
  <c r="M130" i="2" s="1"/>
  <c r="E25" i="4"/>
  <c r="I25" i="4" s="1"/>
  <c r="L26" i="2" s="1"/>
  <c r="G25" i="4"/>
  <c r="D25" i="4"/>
  <c r="H25" i="4" s="1"/>
  <c r="K26" i="2" s="1"/>
  <c r="F25" i="4"/>
  <c r="J25" i="4" s="1"/>
  <c r="M26" i="2" s="1"/>
  <c r="F515" i="4"/>
  <c r="J515" i="4" s="1"/>
  <c r="D515" i="4"/>
  <c r="H515" i="4" s="1"/>
  <c r="E515" i="4"/>
  <c r="I515" i="4" s="1"/>
  <c r="G515" i="4"/>
  <c r="F635" i="4"/>
  <c r="J635" i="4" s="1"/>
  <c r="D635" i="4"/>
  <c r="H635" i="4" s="1"/>
  <c r="G635" i="4"/>
  <c r="E635" i="4"/>
  <c r="I635" i="4" s="1"/>
  <c r="F71" i="4"/>
  <c r="J71" i="4" s="1"/>
  <c r="M72" i="2" s="1"/>
  <c r="E71" i="4"/>
  <c r="I71" i="4" s="1"/>
  <c r="L72" i="2" s="1"/>
  <c r="G71" i="4"/>
  <c r="D71" i="4"/>
  <c r="H71" i="4" s="1"/>
  <c r="K72" i="2" s="1"/>
  <c r="E168" i="4"/>
  <c r="I168" i="4" s="1"/>
  <c r="L169" i="2" s="1"/>
  <c r="D168" i="4"/>
  <c r="H168" i="4" s="1"/>
  <c r="K169" i="2" s="1"/>
  <c r="G168" i="4"/>
  <c r="F168" i="4"/>
  <c r="J168" i="4" s="1"/>
  <c r="M169" i="2" s="1"/>
  <c r="G166" i="4"/>
  <c r="F166" i="4"/>
  <c r="J166" i="4" s="1"/>
  <c r="M167" i="2" s="1"/>
  <c r="D166" i="4"/>
  <c r="H166" i="4" s="1"/>
  <c r="K167" i="2" s="1"/>
  <c r="E166" i="4"/>
  <c r="I166" i="4" s="1"/>
  <c r="L167" i="2" s="1"/>
  <c r="D105" i="4"/>
  <c r="H105" i="4" s="1"/>
  <c r="K106" i="2" s="1"/>
  <c r="F105" i="4"/>
  <c r="J105" i="4" s="1"/>
  <c r="M106" i="2" s="1"/>
  <c r="G105" i="4"/>
  <c r="E105" i="4"/>
  <c r="I105" i="4" s="1"/>
  <c r="L106" i="2" s="1"/>
  <c r="G43" i="4"/>
  <c r="F43" i="4"/>
  <c r="J43" i="4" s="1"/>
  <c r="M44" i="2" s="1"/>
  <c r="D43" i="4"/>
  <c r="H43" i="4" s="1"/>
  <c r="K44" i="2" s="1"/>
  <c r="E43" i="4"/>
  <c r="I43" i="4" s="1"/>
  <c r="L44" i="2" s="1"/>
  <c r="E101" i="4"/>
  <c r="I101" i="4" s="1"/>
  <c r="L102" i="2" s="1"/>
  <c r="G101" i="4"/>
  <c r="F101" i="4"/>
  <c r="J101" i="4" s="1"/>
  <c r="M102" i="2" s="1"/>
  <c r="D101" i="4"/>
  <c r="H101" i="4" s="1"/>
  <c r="K102" i="2" s="1"/>
  <c r="G114" i="4"/>
  <c r="E114" i="4"/>
  <c r="I114" i="4" s="1"/>
  <c r="L115" i="2" s="1"/>
  <c r="D114" i="4"/>
  <c r="H114" i="4" s="1"/>
  <c r="K115" i="2" s="1"/>
  <c r="F114" i="4"/>
  <c r="J114" i="4" s="1"/>
  <c r="M115" i="2" s="1"/>
  <c r="E50" i="4"/>
  <c r="I50" i="4" s="1"/>
  <c r="L51" i="2" s="1"/>
  <c r="G50" i="4"/>
  <c r="D50" i="4"/>
  <c r="H50" i="4" s="1"/>
  <c r="K51" i="2" s="1"/>
  <c r="F50" i="4"/>
  <c r="J50" i="4" s="1"/>
  <c r="M51" i="2" s="1"/>
  <c r="G744" i="4"/>
  <c r="F744" i="4"/>
  <c r="J744" i="4" s="1"/>
  <c r="D744" i="4"/>
  <c r="H744" i="4" s="1"/>
  <c r="E744" i="4"/>
  <c r="I744" i="4" s="1"/>
  <c r="G158" i="4"/>
  <c r="F158" i="4"/>
  <c r="J158" i="4" s="1"/>
  <c r="M159" i="2" s="1"/>
  <c r="D158" i="4"/>
  <c r="H158" i="4" s="1"/>
  <c r="K159" i="2" s="1"/>
  <c r="E158" i="4"/>
  <c r="I158" i="4" s="1"/>
  <c r="L159" i="2" s="1"/>
  <c r="F752" i="4"/>
  <c r="J752" i="4" s="1"/>
  <c r="G752" i="4"/>
  <c r="E752" i="4"/>
  <c r="I752" i="4" s="1"/>
  <c r="D752" i="4"/>
  <c r="H752" i="4" s="1"/>
  <c r="AO534" i="4"/>
  <c r="AU534" i="4" s="1"/>
  <c r="AQ508" i="4"/>
  <c r="AW508" i="4" s="1"/>
  <c r="AO508" i="4"/>
  <c r="AU508" i="4" s="1"/>
  <c r="AN328" i="4"/>
  <c r="AT328" i="4" s="1"/>
  <c r="E202" i="4"/>
  <c r="I202" i="4" s="1"/>
  <c r="AM346" i="4"/>
  <c r="AS346" i="4" s="1"/>
  <c r="AD361" i="4"/>
  <c r="AH361" i="4"/>
  <c r="AG296" i="4"/>
  <c r="Z370" i="4"/>
  <c r="AE370" i="4"/>
  <c r="AL208" i="4"/>
  <c r="AR208" i="4" s="1"/>
  <c r="D208" i="4" s="1"/>
  <c r="H208" i="4" s="1"/>
  <c r="AC391" i="4"/>
  <c r="AP273" i="4"/>
  <c r="AV273" i="4" s="1"/>
  <c r="AM273" i="4"/>
  <c r="AS273" i="4" s="1"/>
  <c r="AH214" i="4"/>
  <c r="AH238" i="4"/>
  <c r="AQ383" i="4"/>
  <c r="AW383" i="4" s="1"/>
  <c r="AM439" i="4"/>
  <c r="AS439" i="4" s="1"/>
  <c r="AO439" i="4"/>
  <c r="AU439" i="4" s="1"/>
  <c r="AP497" i="4"/>
  <c r="AV497" i="4" s="1"/>
  <c r="AO497" i="4"/>
  <c r="AU497" i="4" s="1"/>
  <c r="AQ622" i="4"/>
  <c r="AW622" i="4" s="1"/>
  <c r="AP761" i="4"/>
  <c r="AV761" i="4" s="1"/>
  <c r="AG56" i="4"/>
  <c r="AI56" i="4"/>
  <c r="AJ56" i="4"/>
  <c r="AF56" i="4"/>
  <c r="AH56" i="4"/>
  <c r="AK56" i="4"/>
  <c r="G818" i="4"/>
  <c r="E818" i="4"/>
  <c r="I818" i="4" s="1"/>
  <c r="F818" i="4"/>
  <c r="J818" i="4" s="1"/>
  <c r="D818" i="4"/>
  <c r="H818" i="4" s="1"/>
  <c r="G606" i="4"/>
  <c r="F606" i="4"/>
  <c r="J606" i="4" s="1"/>
  <c r="D606" i="4"/>
  <c r="H606" i="4" s="1"/>
  <c r="E606" i="4"/>
  <c r="I606" i="4" s="1"/>
  <c r="G782" i="4"/>
  <c r="E782" i="4"/>
  <c r="I782" i="4" s="1"/>
  <c r="F782" i="4"/>
  <c r="J782" i="4" s="1"/>
  <c r="D782" i="4"/>
  <c r="H782" i="4" s="1"/>
  <c r="E23" i="4"/>
  <c r="I23" i="4" s="1"/>
  <c r="L24" i="2" s="1"/>
  <c r="D23" i="4"/>
  <c r="H23" i="4" s="1"/>
  <c r="K24" i="2" s="1"/>
  <c r="F23" i="4"/>
  <c r="J23" i="4" s="1"/>
  <c r="M24" i="2" s="1"/>
  <c r="G23" i="4"/>
  <c r="E35" i="4"/>
  <c r="I35" i="4" s="1"/>
  <c r="L36" i="2" s="1"/>
  <c r="D35" i="4"/>
  <c r="H35" i="4" s="1"/>
  <c r="K36" i="2" s="1"/>
  <c r="F35" i="4"/>
  <c r="J35" i="4" s="1"/>
  <c r="M36" i="2" s="1"/>
  <c r="G35" i="4"/>
  <c r="AB957" i="4"/>
  <c r="AC957" i="4"/>
  <c r="AE957" i="4"/>
  <c r="AW957" i="4"/>
  <c r="AV957" i="4"/>
  <c r="Z957" i="4"/>
  <c r="AA957" i="4"/>
  <c r="AS957" i="4"/>
  <c r="AT957" i="4"/>
  <c r="AD957" i="4"/>
  <c r="AU957" i="4"/>
  <c r="AF957" i="4"/>
  <c r="AJ957" i="4"/>
  <c r="AK957" i="4"/>
  <c r="AG957" i="4"/>
  <c r="AH957" i="4"/>
  <c r="AI957" i="4"/>
  <c r="AA54" i="4"/>
  <c r="AE54" i="4"/>
  <c r="AB54" i="4"/>
  <c r="AC54" i="4"/>
  <c r="AD54" i="4"/>
  <c r="Z54" i="4"/>
  <c r="AI54" i="4"/>
  <c r="AK54" i="4"/>
  <c r="AF54" i="4"/>
  <c r="AJ54" i="4"/>
  <c r="AG54" i="4"/>
  <c r="AH54" i="4"/>
  <c r="AQ918" i="4"/>
  <c r="AN918" i="4"/>
  <c r="E80" i="4"/>
  <c r="I80" i="4" s="1"/>
  <c r="L81" i="2" s="1"/>
  <c r="G80" i="4"/>
  <c r="D80" i="4"/>
  <c r="H80" i="4" s="1"/>
  <c r="K81" i="2" s="1"/>
  <c r="F80" i="4"/>
  <c r="J80" i="4" s="1"/>
  <c r="M81" i="2" s="1"/>
  <c r="AI135" i="4"/>
  <c r="AK135" i="4"/>
  <c r="AJ135" i="4"/>
  <c r="G13" i="4"/>
  <c r="D13" i="4"/>
  <c r="H13" i="4" s="1"/>
  <c r="K14" i="2" s="1"/>
  <c r="F13" i="4"/>
  <c r="J13" i="4" s="1"/>
  <c r="M14" i="2" s="1"/>
  <c r="E13" i="4"/>
  <c r="I13" i="4" s="1"/>
  <c r="L14" i="2" s="1"/>
  <c r="AK78" i="4"/>
  <c r="AI78" i="4"/>
  <c r="AF78" i="4"/>
  <c r="AG87" i="4"/>
  <c r="AK87" i="4"/>
  <c r="AH87" i="4"/>
  <c r="AK141" i="4"/>
  <c r="AJ141" i="4"/>
  <c r="AF141" i="4"/>
  <c r="F185" i="4"/>
  <c r="J185" i="4" s="1"/>
  <c r="M186" i="2" s="1"/>
  <c r="E185" i="4"/>
  <c r="I185" i="4" s="1"/>
  <c r="L186" i="2" s="1"/>
  <c r="G185" i="4"/>
  <c r="D185" i="4"/>
  <c r="H185" i="4" s="1"/>
  <c r="K186" i="2" s="1"/>
  <c r="Z584" i="4"/>
  <c r="AK584" i="4"/>
  <c r="AH584" i="4"/>
  <c r="AG584" i="4"/>
  <c r="AQ706" i="4"/>
  <c r="AW706" i="4" s="1"/>
  <c r="F720" i="4"/>
  <c r="J720" i="4" s="1"/>
  <c r="G720" i="4"/>
  <c r="E720" i="4"/>
  <c r="I720" i="4" s="1"/>
  <c r="D720" i="4"/>
  <c r="H720" i="4" s="1"/>
  <c r="AF45" i="4"/>
  <c r="AH45" i="4"/>
  <c r="AI45" i="4"/>
  <c r="G104" i="4"/>
  <c r="E104" i="4"/>
  <c r="I104" i="4" s="1"/>
  <c r="L105" i="2" s="1"/>
  <c r="F104" i="4"/>
  <c r="J104" i="4" s="1"/>
  <c r="M105" i="2" s="1"/>
  <c r="D104" i="4"/>
  <c r="H104" i="4" s="1"/>
  <c r="K105" i="2" s="1"/>
  <c r="E705" i="4"/>
  <c r="I705" i="4" s="1"/>
  <c r="G705" i="4"/>
  <c r="F705" i="4"/>
  <c r="J705" i="4" s="1"/>
  <c r="D705" i="4"/>
  <c r="H705" i="4" s="1"/>
  <c r="D731" i="4"/>
  <c r="H731" i="4" s="1"/>
  <c r="G731" i="4"/>
  <c r="E731" i="4"/>
  <c r="I731" i="4" s="1"/>
  <c r="F731" i="4"/>
  <c r="J731" i="4" s="1"/>
  <c r="AB760" i="4"/>
  <c r="AG760" i="4"/>
  <c r="AF760" i="4"/>
  <c r="AK760" i="4"/>
  <c r="AJ819" i="4"/>
  <c r="AG819" i="4"/>
  <c r="AI819" i="4"/>
  <c r="E142" i="4"/>
  <c r="I142" i="4" s="1"/>
  <c r="L143" i="2" s="1"/>
  <c r="G142" i="4"/>
  <c r="F142" i="4"/>
  <c r="J142" i="4" s="1"/>
  <c r="M143" i="2" s="1"/>
  <c r="D142" i="4"/>
  <c r="H142" i="4" s="1"/>
  <c r="K143" i="2" s="1"/>
  <c r="F608" i="4"/>
  <c r="J608" i="4" s="1"/>
  <c r="E608" i="4"/>
  <c r="I608" i="4" s="1"/>
  <c r="G608" i="4"/>
  <c r="AQ608" i="4"/>
  <c r="AW608" i="4" s="1"/>
  <c r="D700" i="4"/>
  <c r="H700" i="4" s="1"/>
  <c r="G700" i="4"/>
  <c r="F700" i="4"/>
  <c r="J700" i="4" s="1"/>
  <c r="E700" i="4"/>
  <c r="I700" i="4" s="1"/>
  <c r="D808" i="4"/>
  <c r="H808" i="4" s="1"/>
  <c r="E808" i="4"/>
  <c r="I808" i="4" s="1"/>
  <c r="G808" i="4"/>
  <c r="F808" i="4"/>
  <c r="J808" i="4" s="1"/>
  <c r="AP511" i="4"/>
  <c r="AV511" i="4" s="1"/>
  <c r="AJ64" i="4"/>
  <c r="AH64" i="4"/>
  <c r="AF64" i="4"/>
  <c r="AG159" i="4"/>
  <c r="AK159" i="4"/>
  <c r="AH159" i="4"/>
  <c r="AM953" i="4"/>
  <c r="AQ953" i="4"/>
  <c r="AN953" i="4"/>
  <c r="AL784" i="4"/>
  <c r="AR784" i="4" s="1"/>
  <c r="AG111" i="4"/>
  <c r="AI111" i="4"/>
  <c r="AF111" i="4"/>
  <c r="E145" i="4"/>
  <c r="I145" i="4" s="1"/>
  <c r="L146" i="2" s="1"/>
  <c r="D145" i="4"/>
  <c r="H145" i="4" s="1"/>
  <c r="K146" i="2" s="1"/>
  <c r="G145" i="4"/>
  <c r="F145" i="4"/>
  <c r="J145" i="4" s="1"/>
  <c r="M146" i="2" s="1"/>
  <c r="G602" i="4"/>
  <c r="E602" i="4"/>
  <c r="I602" i="4" s="1"/>
  <c r="F602" i="4"/>
  <c r="J602" i="4" s="1"/>
  <c r="D602" i="4"/>
  <c r="H602" i="4" s="1"/>
  <c r="F611" i="4"/>
  <c r="J611" i="4" s="1"/>
  <c r="D611" i="4"/>
  <c r="H611" i="4" s="1"/>
  <c r="E611" i="4"/>
  <c r="I611" i="4" s="1"/>
  <c r="G611" i="4"/>
  <c r="AP806" i="4"/>
  <c r="AV806" i="4" s="1"/>
  <c r="AL806" i="4"/>
  <c r="AR806" i="4" s="1"/>
  <c r="AO806" i="4"/>
  <c r="AU806" i="4" s="1"/>
  <c r="AQ806" i="4"/>
  <c r="AW806" i="4" s="1"/>
  <c r="AB28" i="4"/>
  <c r="AE28" i="4"/>
  <c r="AD28" i="4"/>
  <c r="AC28" i="4"/>
  <c r="Z28" i="4"/>
  <c r="AA28" i="4"/>
  <c r="AF28" i="4"/>
  <c r="AK28" i="4"/>
  <c r="AJ28" i="4"/>
  <c r="AH28" i="4"/>
  <c r="AI28" i="4"/>
  <c r="AG28" i="4"/>
  <c r="AL624" i="4"/>
  <c r="AR624" i="4" s="1"/>
  <c r="AG137" i="4"/>
  <c r="AI137" i="4"/>
  <c r="AH137" i="4"/>
  <c r="AH685" i="4"/>
  <c r="AK685" i="4"/>
  <c r="AF685" i="4"/>
  <c r="AF126" i="4"/>
  <c r="AG126" i="4"/>
  <c r="AI126" i="4"/>
  <c r="AG763" i="4"/>
  <c r="AH763" i="4"/>
  <c r="AK763" i="4"/>
  <c r="D564" i="4"/>
  <c r="H564" i="4" s="1"/>
  <c r="E564" i="4"/>
  <c r="I564" i="4" s="1"/>
  <c r="G564" i="4"/>
  <c r="F564" i="4"/>
  <c r="J564" i="4" s="1"/>
  <c r="AC820" i="4"/>
  <c r="AG820" i="4"/>
  <c r="AF820" i="4"/>
  <c r="AH820" i="4"/>
  <c r="AC541" i="4"/>
  <c r="AE541" i="4"/>
  <c r="AA541" i="4"/>
  <c r="Z541" i="4"/>
  <c r="AB541" i="4"/>
  <c r="AD541" i="4"/>
  <c r="AJ541" i="4"/>
  <c r="AG541" i="4"/>
  <c r="AF541" i="4"/>
  <c r="AK541" i="4"/>
  <c r="AH541" i="4"/>
  <c r="AI541" i="4"/>
  <c r="G79" i="4"/>
  <c r="D79" i="4"/>
  <c r="H79" i="4" s="1"/>
  <c r="K80" i="2" s="1"/>
  <c r="F79" i="4"/>
  <c r="J79" i="4" s="1"/>
  <c r="M80" i="2" s="1"/>
  <c r="E79" i="4"/>
  <c r="I79" i="4" s="1"/>
  <c r="L80" i="2" s="1"/>
  <c r="AP44" i="4"/>
  <c r="AV44" i="4" s="1"/>
  <c r="AH33" i="4"/>
  <c r="AG33" i="4"/>
  <c r="AL127" i="4"/>
  <c r="AR127" i="4" s="1"/>
  <c r="AN127" i="4"/>
  <c r="AT127" i="4" s="1"/>
  <c r="AN52" i="4"/>
  <c r="AT52" i="4" s="1"/>
  <c r="E807" i="4"/>
  <c r="I807" i="4" s="1"/>
  <c r="G807" i="4"/>
  <c r="D807" i="4"/>
  <c r="H807" i="4" s="1"/>
  <c r="F807" i="4"/>
  <c r="J807" i="4" s="1"/>
  <c r="AQ535" i="4"/>
  <c r="AW535" i="4" s="1"/>
  <c r="AL535" i="4"/>
  <c r="AR535" i="4" s="1"/>
  <c r="G156" i="4"/>
  <c r="E156" i="4"/>
  <c r="I156" i="4" s="1"/>
  <c r="L157" i="2" s="1"/>
  <c r="F156" i="4"/>
  <c r="J156" i="4" s="1"/>
  <c r="M157" i="2" s="1"/>
  <c r="D156" i="4"/>
  <c r="H156" i="4" s="1"/>
  <c r="K157" i="2" s="1"/>
  <c r="AN156" i="4"/>
  <c r="AT156" i="4" s="1"/>
  <c r="AL658" i="4"/>
  <c r="AR658" i="4" s="1"/>
  <c r="AO658" i="4"/>
  <c r="AU658" i="4" s="1"/>
  <c r="AO871" i="4"/>
  <c r="AP871" i="4"/>
  <c r="AG135" i="4"/>
  <c r="G15" i="4"/>
  <c r="D15" i="4"/>
  <c r="H15" i="4" s="1"/>
  <c r="K16" i="2" s="1"/>
  <c r="E15" i="4"/>
  <c r="I15" i="4" s="1"/>
  <c r="L16" i="2" s="1"/>
  <c r="F15" i="4"/>
  <c r="J15" i="4" s="1"/>
  <c r="M16" i="2" s="1"/>
  <c r="AJ78" i="4"/>
  <c r="AK86" i="4"/>
  <c r="AF86" i="4"/>
  <c r="AI87" i="4"/>
  <c r="AG125" i="4"/>
  <c r="AH125" i="4"/>
  <c r="AG141" i="4"/>
  <c r="X153" i="4"/>
  <c r="Y153" i="4" s="1"/>
  <c r="AG173" i="4"/>
  <c r="G525" i="4"/>
  <c r="E525" i="4"/>
  <c r="I525" i="4" s="1"/>
  <c r="D525" i="4"/>
  <c r="H525" i="4" s="1"/>
  <c r="F525" i="4"/>
  <c r="J525" i="4" s="1"/>
  <c r="AJ584" i="4"/>
  <c r="G623" i="4"/>
  <c r="F623" i="4"/>
  <c r="J623" i="4" s="1"/>
  <c r="D623" i="4"/>
  <c r="H623" i="4" s="1"/>
  <c r="E623" i="4"/>
  <c r="I623" i="4" s="1"/>
  <c r="AG690" i="4"/>
  <c r="AE690" i="4"/>
  <c r="AH690" i="4"/>
  <c r="AN690" i="4" s="1"/>
  <c r="AT690" i="4" s="1"/>
  <c r="AC690" i="4"/>
  <c r="AJ690" i="4"/>
  <c r="AK690" i="4"/>
  <c r="Z690" i="4"/>
  <c r="AF690" i="4"/>
  <c r="AI690" i="4"/>
  <c r="AD690" i="4"/>
  <c r="AA690" i="4"/>
  <c r="AG45" i="4"/>
  <c r="AJ45" i="4"/>
  <c r="AD555" i="4"/>
  <c r="Z555" i="4"/>
  <c r="AB555" i="4"/>
  <c r="AA555" i="4"/>
  <c r="AE555" i="4"/>
  <c r="AC555" i="4"/>
  <c r="AH555" i="4"/>
  <c r="AK555" i="4"/>
  <c r="AF555" i="4"/>
  <c r="AI555" i="4"/>
  <c r="AG555" i="4"/>
  <c r="AJ555" i="4"/>
  <c r="AO32" i="4"/>
  <c r="AU32" i="4" s="1"/>
  <c r="AQ32" i="4"/>
  <c r="AW32" i="4" s="1"/>
  <c r="AQ49" i="4"/>
  <c r="AW49" i="4" s="1"/>
  <c r="AN67" i="4"/>
  <c r="AT67" i="4" s="1"/>
  <c r="AM67" i="4"/>
  <c r="AS67" i="4" s="1"/>
  <c r="X83" i="4"/>
  <c r="Y83" i="4" s="1"/>
  <c r="AL181" i="4"/>
  <c r="AR181" i="4" s="1"/>
  <c r="AQ181" i="4"/>
  <c r="AW181" i="4" s="1"/>
  <c r="AO181" i="4"/>
  <c r="AU181" i="4" s="1"/>
  <c r="AN181" i="4"/>
  <c r="AT181" i="4" s="1"/>
  <c r="AJ760" i="4"/>
  <c r="AH760" i="4"/>
  <c r="AG811" i="4"/>
  <c r="AH819" i="4"/>
  <c r="AK819" i="4"/>
  <c r="Y969" i="4"/>
  <c r="X969" i="4"/>
  <c r="AH771" i="4"/>
  <c r="AK771" i="4"/>
  <c r="AQ771" i="4" s="1"/>
  <c r="AW771" i="4" s="1"/>
  <c r="AQ154" i="4"/>
  <c r="AW154" i="4" s="1"/>
  <c r="AM154" i="4"/>
  <c r="AS154" i="4" s="1"/>
  <c r="AI64" i="4"/>
  <c r="AK64" i="4"/>
  <c r="AM143" i="4"/>
  <c r="AS143" i="4" s="1"/>
  <c r="AF159" i="4"/>
  <c r="AP183" i="4"/>
  <c r="AV183" i="4" s="1"/>
  <c r="E183" i="4"/>
  <c r="I183" i="4" s="1"/>
  <c r="L184" i="2" s="1"/>
  <c r="D183" i="4"/>
  <c r="H183" i="4" s="1"/>
  <c r="K184" i="2" s="1"/>
  <c r="F183" i="4"/>
  <c r="J183" i="4" s="1"/>
  <c r="M184" i="2" s="1"/>
  <c r="G183" i="4"/>
  <c r="AN183" i="4"/>
  <c r="AT183" i="4" s="1"/>
  <c r="E733" i="4"/>
  <c r="I733" i="4" s="1"/>
  <c r="G733" i="4"/>
  <c r="F733" i="4"/>
  <c r="J733" i="4" s="1"/>
  <c r="D733" i="4"/>
  <c r="H733" i="4" s="1"/>
  <c r="AL37" i="4"/>
  <c r="AR37" i="4" s="1"/>
  <c r="AQ37" i="4"/>
  <c r="AW37" i="4" s="1"/>
  <c r="F788" i="4"/>
  <c r="J788" i="4" s="1"/>
  <c r="D788" i="4"/>
  <c r="H788" i="4" s="1"/>
  <c r="G788" i="4"/>
  <c r="E788" i="4"/>
  <c r="I788" i="4" s="1"/>
  <c r="AP907" i="4"/>
  <c r="AO907" i="4"/>
  <c r="AL907" i="4"/>
  <c r="AQ77" i="4"/>
  <c r="AW77" i="4" s="1"/>
  <c r="AO77" i="4"/>
  <c r="AU77" i="4" s="1"/>
  <c r="AL77" i="4"/>
  <c r="AR77" i="4" s="1"/>
  <c r="E85" i="4"/>
  <c r="I85" i="4" s="1"/>
  <c r="L86" i="2" s="1"/>
  <c r="G85" i="4"/>
  <c r="F85" i="4"/>
  <c r="J85" i="4" s="1"/>
  <c r="M86" i="2" s="1"/>
  <c r="D85" i="4"/>
  <c r="H85" i="4" s="1"/>
  <c r="K86" i="2" s="1"/>
  <c r="AQ85" i="4"/>
  <c r="AW85" i="4" s="1"/>
  <c r="Z93" i="4"/>
  <c r="AD93" i="4"/>
  <c r="AC93" i="4"/>
  <c r="AA93" i="4"/>
  <c r="AB93" i="4"/>
  <c r="AE93" i="4"/>
  <c r="AG93" i="4"/>
  <c r="AK93" i="4"/>
  <c r="AH93" i="4"/>
  <c r="AJ93" i="4"/>
  <c r="AF93" i="4"/>
  <c r="AI93" i="4"/>
  <c r="AH111" i="4"/>
  <c r="AK111" i="4"/>
  <c r="AK119" i="4"/>
  <c r="AQ119" i="4" s="1"/>
  <c r="AW119" i="4" s="1"/>
  <c r="AN16" i="4"/>
  <c r="AT16" i="4" s="1"/>
  <c r="AL16" i="4"/>
  <c r="AR16" i="4" s="1"/>
  <c r="AM26" i="4"/>
  <c r="AS26" i="4" s="1"/>
  <c r="AP26" i="4"/>
  <c r="AV26" i="4" s="1"/>
  <c r="G94" i="4"/>
  <c r="E94" i="4"/>
  <c r="I94" i="4" s="1"/>
  <c r="L95" i="2" s="1"/>
  <c r="D94" i="4"/>
  <c r="H94" i="4" s="1"/>
  <c r="K95" i="2" s="1"/>
  <c r="F94" i="4"/>
  <c r="J94" i="4" s="1"/>
  <c r="M95" i="2" s="1"/>
  <c r="AG533" i="4"/>
  <c r="AP838" i="4"/>
  <c r="AV838" i="4" s="1"/>
  <c r="AL838" i="4"/>
  <c r="AR838" i="4" s="1"/>
  <c r="G798" i="4"/>
  <c r="F798" i="4"/>
  <c r="J798" i="4" s="1"/>
  <c r="D798" i="4"/>
  <c r="H798" i="4" s="1"/>
  <c r="E798" i="4"/>
  <c r="I798" i="4" s="1"/>
  <c r="AN798" i="4"/>
  <c r="AT798" i="4" s="1"/>
  <c r="AL653" i="4"/>
  <c r="AR653" i="4" s="1"/>
  <c r="X2" i="4"/>
  <c r="AG130" i="4"/>
  <c r="AM130" i="4" s="1"/>
  <c r="AS130" i="4" s="1"/>
  <c r="AJ130" i="4"/>
  <c r="AJ137" i="4"/>
  <c r="AJ146" i="4"/>
  <c r="AH146" i="4"/>
  <c r="AG175" i="4"/>
  <c r="AJ685" i="4"/>
  <c r="AH689" i="4"/>
  <c r="AJ689" i="4"/>
  <c r="AP689" i="4" s="1"/>
  <c r="AV689" i="4" s="1"/>
  <c r="AO744" i="4"/>
  <c r="AU744" i="4" s="1"/>
  <c r="AN841" i="4"/>
  <c r="AT841" i="4" s="1"/>
  <c r="AP843" i="4"/>
  <c r="AV843" i="4" s="1"/>
  <c r="AN859" i="4"/>
  <c r="AT859" i="4" s="1"/>
  <c r="AM859" i="4"/>
  <c r="AS859" i="4" s="1"/>
  <c r="AM976" i="4"/>
  <c r="AH126" i="4"/>
  <c r="AQ786" i="4"/>
  <c r="AW786" i="4" s="1"/>
  <c r="AH746" i="4"/>
  <c r="AN746" i="4" s="1"/>
  <c r="AT746" i="4" s="1"/>
  <c r="AF763" i="4"/>
  <c r="AM158" i="4"/>
  <c r="AS158" i="4" s="1"/>
  <c r="AQ158" i="4"/>
  <c r="AW158" i="4" s="1"/>
  <c r="AO457" i="4"/>
  <c r="AU457" i="4" s="1"/>
  <c r="AL457" i="4"/>
  <c r="AR457" i="4" s="1"/>
  <c r="AN603" i="4"/>
  <c r="AT603" i="4" s="1"/>
  <c r="AL603" i="4"/>
  <c r="AR603" i="4" s="1"/>
  <c r="AP774" i="4"/>
  <c r="AV774" i="4" s="1"/>
  <c r="G774" i="4"/>
  <c r="D774" i="4"/>
  <c r="H774" i="4" s="1"/>
  <c r="F774" i="4"/>
  <c r="J774" i="4" s="1"/>
  <c r="E774" i="4"/>
  <c r="I774" i="4" s="1"/>
  <c r="AN774" i="4"/>
  <c r="AT774" i="4" s="1"/>
  <c r="AF748" i="4"/>
  <c r="AP855" i="4"/>
  <c r="AV855" i="4" s="1"/>
  <c r="AP934" i="4"/>
  <c r="AO934" i="4"/>
  <c r="AK820" i="4"/>
  <c r="AN752" i="4"/>
  <c r="AT752" i="4" s="1"/>
  <c r="AP335" i="4"/>
  <c r="AV335" i="4" s="1"/>
  <c r="AA56" i="4"/>
  <c r="AM56" i="4" s="1"/>
  <c r="AS56" i="4" s="1"/>
  <c r="AE56" i="4"/>
  <c r="AQ56" i="4" s="1"/>
  <c r="AW56" i="4" s="1"/>
  <c r="Z56" i="4"/>
  <c r="G787" i="4"/>
  <c r="E787" i="4"/>
  <c r="I787" i="4" s="1"/>
  <c r="D787" i="4"/>
  <c r="H787" i="4" s="1"/>
  <c r="F787" i="4"/>
  <c r="J787" i="4" s="1"/>
  <c r="AC589" i="4"/>
  <c r="AD589" i="4"/>
  <c r="AB589" i="4"/>
  <c r="AG589" i="4"/>
  <c r="AJ589" i="4"/>
  <c r="AH589" i="4"/>
  <c r="AE33" i="4"/>
  <c r="AC33" i="4"/>
  <c r="AF73" i="4"/>
  <c r="AL73" i="4" s="1"/>
  <c r="AR73" i="4" s="1"/>
  <c r="G654" i="4"/>
  <c r="F654" i="4"/>
  <c r="J654" i="4" s="1"/>
  <c r="D654" i="4"/>
  <c r="H654" i="4" s="1"/>
  <c r="E654" i="4"/>
  <c r="I654" i="4" s="1"/>
  <c r="E53" i="4"/>
  <c r="I53" i="4" s="1"/>
  <c r="L54" i="2" s="1"/>
  <c r="F53" i="4"/>
  <c r="J53" i="4" s="1"/>
  <c r="M54" i="2" s="1"/>
  <c r="G53" i="4"/>
  <c r="D53" i="4"/>
  <c r="H53" i="4" s="1"/>
  <c r="K54" i="2" s="1"/>
  <c r="AQ955" i="4"/>
  <c r="AE135" i="4"/>
  <c r="AQ943" i="4"/>
  <c r="AD78" i="4"/>
  <c r="AP78" i="4" s="1"/>
  <c r="AV78" i="4" s="1"/>
  <c r="AB78" i="4"/>
  <c r="AC78" i="4"/>
  <c r="AO78" i="4" s="1"/>
  <c r="AU78" i="4" s="1"/>
  <c r="AB86" i="4"/>
  <c r="AA86" i="4"/>
  <c r="Z86" i="4"/>
  <c r="AL86" i="4" s="1"/>
  <c r="AR86" i="4" s="1"/>
  <c r="AD87" i="4"/>
  <c r="AC87" i="4"/>
  <c r="AO87" i="4" s="1"/>
  <c r="AU87" i="4" s="1"/>
  <c r="AE87" i="4"/>
  <c r="AQ87" i="4" s="1"/>
  <c r="AW87" i="4" s="1"/>
  <c r="AB87" i="4"/>
  <c r="AN87" i="4" s="1"/>
  <c r="AT87" i="4" s="1"/>
  <c r="AB125" i="4"/>
  <c r="Z125" i="4"/>
  <c r="AP129" i="4"/>
  <c r="AV129" i="4" s="1"/>
  <c r="AA141" i="4"/>
  <c r="AM141" i="4" s="1"/>
  <c r="AS141" i="4" s="1"/>
  <c r="AE141" i="4"/>
  <c r="Z141" i="4"/>
  <c r="AL141" i="4" s="1"/>
  <c r="AR141" i="4" s="1"/>
  <c r="AA173" i="4"/>
  <c r="AM173" i="4" s="1"/>
  <c r="AS173" i="4" s="1"/>
  <c r="AD584" i="4"/>
  <c r="AB584" i="4"/>
  <c r="AN979" i="4"/>
  <c r="AQ979" i="4"/>
  <c r="AL979" i="4"/>
  <c r="AB45" i="4"/>
  <c r="Z45" i="4"/>
  <c r="AL45" i="4" s="1"/>
  <c r="AR45" i="4" s="1"/>
  <c r="E571" i="4"/>
  <c r="I571" i="4" s="1"/>
  <c r="G571" i="4"/>
  <c r="D571" i="4"/>
  <c r="H571" i="4" s="1"/>
  <c r="F571" i="4"/>
  <c r="J571" i="4" s="1"/>
  <c r="AO571" i="4"/>
  <c r="AU571" i="4" s="1"/>
  <c r="AP592" i="4"/>
  <c r="AV592" i="4" s="1"/>
  <c r="F592" i="4"/>
  <c r="J592" i="4" s="1"/>
  <c r="D592" i="4"/>
  <c r="H592" i="4" s="1"/>
  <c r="E592" i="4"/>
  <c r="I592" i="4" s="1"/>
  <c r="G592" i="4"/>
  <c r="AI62" i="4"/>
  <c r="AN113" i="4"/>
  <c r="AT113" i="4" s="1"/>
  <c r="AH184" i="4"/>
  <c r="AN184" i="4" s="1"/>
  <c r="AT184" i="4" s="1"/>
  <c r="AK184" i="4"/>
  <c r="AG184" i="4"/>
  <c r="AA184" i="4"/>
  <c r="AE184" i="4"/>
  <c r="AQ184" i="4" s="1"/>
  <c r="AW184" i="4" s="1"/>
  <c r="AD184" i="4"/>
  <c r="AK723" i="4"/>
  <c r="AQ723" i="4" s="1"/>
  <c r="AW723" i="4" s="1"/>
  <c r="AH723" i="4"/>
  <c r="AA723" i="4"/>
  <c r="AI723" i="4"/>
  <c r="AC723" i="4"/>
  <c r="AD723" i="4"/>
  <c r="AD760" i="4"/>
  <c r="AP760" i="4" s="1"/>
  <c r="AV760" i="4" s="1"/>
  <c r="AC760" i="4"/>
  <c r="AE760" i="4"/>
  <c r="AD811" i="4"/>
  <c r="AA811" i="4"/>
  <c r="AM811" i="4" s="1"/>
  <c r="AS811" i="4" s="1"/>
  <c r="AA819" i="4"/>
  <c r="AM819" i="4" s="1"/>
  <c r="AS819" i="4" s="1"/>
  <c r="AC819" i="4"/>
  <c r="AE819" i="4"/>
  <c r="AQ939" i="4"/>
  <c r="AP980" i="4"/>
  <c r="AN980" i="4"/>
  <c r="E72" i="4"/>
  <c r="I72" i="4" s="1"/>
  <c r="L73" i="2" s="1"/>
  <c r="G72" i="4"/>
  <c r="F72" i="4"/>
  <c r="J72" i="4" s="1"/>
  <c r="M73" i="2" s="1"/>
  <c r="D72" i="4"/>
  <c r="H72" i="4" s="1"/>
  <c r="K73" i="2" s="1"/>
  <c r="AQ72" i="4"/>
  <c r="AW72" i="4" s="1"/>
  <c r="E803" i="4"/>
  <c r="I803" i="4" s="1"/>
  <c r="G803" i="4"/>
  <c r="D803" i="4"/>
  <c r="H803" i="4" s="1"/>
  <c r="F803" i="4"/>
  <c r="J803" i="4" s="1"/>
  <c r="AC771" i="4"/>
  <c r="AB771" i="4"/>
  <c r="AN771" i="4" s="1"/>
  <c r="AT771" i="4" s="1"/>
  <c r="AJ551" i="4"/>
  <c r="E743" i="4"/>
  <c r="I743" i="4" s="1"/>
  <c r="G743" i="4"/>
  <c r="D743" i="4"/>
  <c r="H743" i="4" s="1"/>
  <c r="F743" i="4"/>
  <c r="J743" i="4" s="1"/>
  <c r="AG650" i="4"/>
  <c r="AM650" i="4" s="1"/>
  <c r="AS650" i="4" s="1"/>
  <c r="AF650" i="4"/>
  <c r="AK650" i="4"/>
  <c r="Z650" i="4"/>
  <c r="AE650" i="4"/>
  <c r="AP978" i="4"/>
  <c r="AQ978" i="4"/>
  <c r="AK659" i="4"/>
  <c r="AC659" i="4"/>
  <c r="AE659" i="4"/>
  <c r="AJ659" i="4"/>
  <c r="AA659" i="4"/>
  <c r="AD659" i="4"/>
  <c r="AK700" i="4"/>
  <c r="AG700" i="4"/>
  <c r="G836" i="4"/>
  <c r="E836" i="4"/>
  <c r="I836" i="4" s="1"/>
  <c r="F836" i="4"/>
  <c r="J836" i="4" s="1"/>
  <c r="D836" i="4"/>
  <c r="H836" i="4" s="1"/>
  <c r="F12" i="4"/>
  <c r="J12" i="4" s="1"/>
  <c r="M13" i="2" s="1"/>
  <c r="G12" i="4"/>
  <c r="D12" i="4"/>
  <c r="H12" i="4" s="1"/>
  <c r="K13" i="2" s="1"/>
  <c r="E12" i="4"/>
  <c r="I12" i="4" s="1"/>
  <c r="L13" i="2" s="1"/>
  <c r="AA64" i="4"/>
  <c r="AC64" i="4"/>
  <c r="AO64" i="4" s="1"/>
  <c r="AU64" i="4" s="1"/>
  <c r="AC159" i="4"/>
  <c r="AA159" i="4"/>
  <c r="AM159" i="4" s="1"/>
  <c r="AS159" i="4" s="1"/>
  <c r="AE159" i="4"/>
  <c r="AK41" i="4"/>
  <c r="AI41" i="4"/>
  <c r="AF41" i="4"/>
  <c r="Z41" i="4"/>
  <c r="AC41" i="4"/>
  <c r="AB41" i="4"/>
  <c r="AK57" i="4"/>
  <c r="AG57" i="4"/>
  <c r="AI57" i="4"/>
  <c r="AO57" i="4" s="1"/>
  <c r="AU57" i="4" s="1"/>
  <c r="AE57" i="4"/>
  <c r="AQ57" i="4" s="1"/>
  <c r="AW57" i="4" s="1"/>
  <c r="AA57" i="4"/>
  <c r="AM57" i="4" s="1"/>
  <c r="AS57" i="4" s="1"/>
  <c r="Z57" i="4"/>
  <c r="AL945" i="4"/>
  <c r="AQ945" i="4"/>
  <c r="AN945" i="4"/>
  <c r="AA698" i="4"/>
  <c r="AD698" i="4"/>
  <c r="AC698" i="4"/>
  <c r="AE698" i="4"/>
  <c r="Z698" i="4"/>
  <c r="AK698" i="4"/>
  <c r="AH698" i="4"/>
  <c r="AN698" i="4" s="1"/>
  <c r="AT698" i="4" s="1"/>
  <c r="AF698" i="4"/>
  <c r="AL698" i="4" s="1"/>
  <c r="AR698" i="4" s="1"/>
  <c r="AI698" i="4"/>
  <c r="AG698" i="4"/>
  <c r="AJ698" i="4"/>
  <c r="AI662" i="4"/>
  <c r="AO662" i="4" s="1"/>
  <c r="AU662" i="4" s="1"/>
  <c r="AJ662" i="4"/>
  <c r="AF662" i="4"/>
  <c r="AE662" i="4"/>
  <c r="AD662" i="4"/>
  <c r="AB662" i="4"/>
  <c r="AI681" i="4"/>
  <c r="AG58" i="4"/>
  <c r="AJ58" i="4"/>
  <c r="AI134" i="4"/>
  <c r="AK134" i="4"/>
  <c r="AH134" i="4"/>
  <c r="AE134" i="4"/>
  <c r="AB134" i="4"/>
  <c r="AA134" i="4"/>
  <c r="AI60" i="4"/>
  <c r="AJ60" i="4"/>
  <c r="AH60" i="4"/>
  <c r="AA60" i="4"/>
  <c r="AC60" i="4"/>
  <c r="AO60" i="4" s="1"/>
  <c r="AU60" i="4" s="1"/>
  <c r="AB60" i="4"/>
  <c r="AN60" i="4" s="1"/>
  <c r="AT60" i="4" s="1"/>
  <c r="AE60" i="4"/>
  <c r="Z111" i="4"/>
  <c r="AL111" i="4" s="1"/>
  <c r="AR111" i="4" s="1"/>
  <c r="AC111" i="4"/>
  <c r="AO111" i="4" s="1"/>
  <c r="AU111" i="4" s="1"/>
  <c r="AE111" i="4"/>
  <c r="AQ111" i="4" s="1"/>
  <c r="AW111" i="4" s="1"/>
  <c r="Z119" i="4"/>
  <c r="AC119" i="4"/>
  <c r="AK6" i="4"/>
  <c r="AF6" i="4"/>
  <c r="AH6" i="4"/>
  <c r="AE6" i="4"/>
  <c r="AB6" i="4"/>
  <c r="AA6" i="4"/>
  <c r="Z6" i="4"/>
  <c r="AK117" i="4"/>
  <c r="AF117" i="4"/>
  <c r="AI117" i="4"/>
  <c r="AO117" i="4" s="1"/>
  <c r="AU117" i="4" s="1"/>
  <c r="AB117" i="4"/>
  <c r="AE117" i="4"/>
  <c r="AQ117" i="4" s="1"/>
  <c r="AW117" i="4" s="1"/>
  <c r="Z117" i="4"/>
  <c r="AL117" i="4" s="1"/>
  <c r="AR117" i="4" s="1"/>
  <c r="Z533" i="4"/>
  <c r="AD533" i="4"/>
  <c r="AK84" i="4"/>
  <c r="AF84" i="4"/>
  <c r="AI84" i="4"/>
  <c r="AO84" i="4" s="1"/>
  <c r="AU84" i="4" s="1"/>
  <c r="AB84" i="4"/>
  <c r="AD84" i="4"/>
  <c r="AA84" i="4"/>
  <c r="AF822" i="4"/>
  <c r="AI822" i="4"/>
  <c r="AH822" i="4"/>
  <c r="AD822" i="4"/>
  <c r="AE822" i="4"/>
  <c r="AA822" i="4"/>
  <c r="AO624" i="4"/>
  <c r="AU624" i="4" s="1"/>
  <c r="AG7" i="4"/>
  <c r="AF42" i="4"/>
  <c r="AK42" i="4"/>
  <c r="Z130" i="4"/>
  <c r="AB137" i="4"/>
  <c r="AN137" i="4" s="1"/>
  <c r="AT137" i="4" s="1"/>
  <c r="AA137" i="4"/>
  <c r="AM137" i="4" s="1"/>
  <c r="AS137" i="4" s="1"/>
  <c r="AC137" i="4"/>
  <c r="AO137" i="4" s="1"/>
  <c r="AU137" i="4" s="1"/>
  <c r="AA146" i="4"/>
  <c r="AB175" i="4"/>
  <c r="AD175" i="4"/>
  <c r="AD685" i="4"/>
  <c r="AP685" i="4" s="1"/>
  <c r="AV685" i="4" s="1"/>
  <c r="Z685" i="4"/>
  <c r="AL685" i="4" s="1"/>
  <c r="AR685" i="4" s="1"/>
  <c r="AB685" i="4"/>
  <c r="AN685" i="4" s="1"/>
  <c r="AT685" i="4" s="1"/>
  <c r="AC689" i="4"/>
  <c r="AP699" i="4"/>
  <c r="AV699" i="4" s="1"/>
  <c r="AQ699" i="4"/>
  <c r="AW699" i="4" s="1"/>
  <c r="AH758" i="4"/>
  <c r="AD126" i="4"/>
  <c r="AE126" i="4"/>
  <c r="AC126" i="4"/>
  <c r="Z763" i="4"/>
  <c r="AB763" i="4"/>
  <c r="AN763" i="4" s="1"/>
  <c r="AT763" i="4" s="1"/>
  <c r="AD763" i="4"/>
  <c r="AQ849" i="4"/>
  <c r="AW849" i="4" s="1"/>
  <c r="AP849" i="4"/>
  <c r="AV849" i="4" s="1"/>
  <c r="AM849" i="4"/>
  <c r="AS849" i="4" s="1"/>
  <c r="AB748" i="4"/>
  <c r="AD748" i="4"/>
  <c r="Z820" i="4"/>
  <c r="AB820" i="4"/>
  <c r="AM166" i="4"/>
  <c r="AS166" i="4" s="1"/>
  <c r="AH509" i="4"/>
  <c r="AG509" i="4"/>
  <c r="AC509" i="4"/>
  <c r="AI509" i="4"/>
  <c r="AK509" i="4"/>
  <c r="AE509" i="4"/>
  <c r="AB73" i="4"/>
  <c r="AD73" i="4"/>
  <c r="AL965" i="4"/>
  <c r="AP965" i="4"/>
  <c r="AO965" i="4"/>
  <c r="AQ986" i="4"/>
  <c r="AP986" i="4"/>
  <c r="AO986" i="4"/>
  <c r="D519" i="4"/>
  <c r="H519" i="4" s="1"/>
  <c r="G519" i="4"/>
  <c r="F519" i="4"/>
  <c r="J519" i="4" s="1"/>
  <c r="E519" i="4"/>
  <c r="I519" i="4" s="1"/>
  <c r="AC62" i="4"/>
  <c r="AO62" i="4" s="1"/>
  <c r="AU62" i="4" s="1"/>
  <c r="AE62" i="4"/>
  <c r="AQ62" i="4" s="1"/>
  <c r="AW62" i="4" s="1"/>
  <c r="AC169" i="4"/>
  <c r="Z169" i="4"/>
  <c r="AD169" i="4"/>
  <c r="AE169" i="4"/>
  <c r="AA169" i="4"/>
  <c r="AB169" i="4"/>
  <c r="AK169" i="4"/>
  <c r="AJ169" i="4"/>
  <c r="AI169" i="4"/>
  <c r="AG169" i="4"/>
  <c r="AF169" i="4"/>
  <c r="AH169" i="4"/>
  <c r="AL715" i="4"/>
  <c r="AR715" i="4" s="1"/>
  <c r="AO999" i="4"/>
  <c r="AQ999" i="4"/>
  <c r="AL999" i="4"/>
  <c r="AN991" i="4"/>
  <c r="AP991" i="4"/>
  <c r="AA551" i="4"/>
  <c r="AB551" i="4"/>
  <c r="AN551" i="4" s="1"/>
  <c r="AT551" i="4" s="1"/>
  <c r="AE551" i="4"/>
  <c r="AQ551" i="4" s="1"/>
  <c r="AW551" i="4" s="1"/>
  <c r="AG630" i="4"/>
  <c r="AM630" i="4" s="1"/>
  <c r="AS630" i="4" s="1"/>
  <c r="AI630" i="4"/>
  <c r="AF630" i="4"/>
  <c r="AB630" i="4"/>
  <c r="Z630" i="4"/>
  <c r="AE630" i="4"/>
  <c r="D148" i="4"/>
  <c r="H148" i="4" s="1"/>
  <c r="K149" i="2" s="1"/>
  <c r="E148" i="4"/>
  <c r="I148" i="4" s="1"/>
  <c r="L149" i="2" s="1"/>
  <c r="G148" i="4"/>
  <c r="F148" i="4"/>
  <c r="J148" i="4" s="1"/>
  <c r="M149" i="2" s="1"/>
  <c r="AA700" i="4"/>
  <c r="AM700" i="4" s="1"/>
  <c r="AS700" i="4" s="1"/>
  <c r="AD700" i="4"/>
  <c r="AP700" i="4" s="1"/>
  <c r="AV700" i="4" s="1"/>
  <c r="AE700" i="4"/>
  <c r="AM815" i="4"/>
  <c r="AO815" i="4"/>
  <c r="AQ815" i="4"/>
  <c r="AL815" i="4"/>
  <c r="AL816" i="4"/>
  <c r="AP816" i="4"/>
  <c r="AO816" i="4"/>
  <c r="D632" i="4"/>
  <c r="H632" i="4" s="1"/>
  <c r="F632" i="4"/>
  <c r="J632" i="4" s="1"/>
  <c r="E632" i="4"/>
  <c r="I632" i="4" s="1"/>
  <c r="G632" i="4"/>
  <c r="AH34" i="4"/>
  <c r="AN34" i="4" s="1"/>
  <c r="AT34" i="4" s="1"/>
  <c r="AI34" i="4"/>
  <c r="AJ34" i="4"/>
  <c r="AC34" i="4"/>
  <c r="AA34" i="4"/>
  <c r="AE34" i="4"/>
  <c r="AD681" i="4"/>
  <c r="Z681" i="4"/>
  <c r="AL681" i="4" s="1"/>
  <c r="AR681" i="4" s="1"/>
  <c r="AB58" i="4"/>
  <c r="AN58" i="4" s="1"/>
  <c r="AT58" i="4" s="1"/>
  <c r="Z58" i="4"/>
  <c r="AL58" i="4" s="1"/>
  <c r="AR58" i="4" s="1"/>
  <c r="AE58" i="4"/>
  <c r="AF696" i="4"/>
  <c r="AK696" i="4"/>
  <c r="AG696" i="4"/>
  <c r="AE696" i="4"/>
  <c r="AD696" i="4"/>
  <c r="AC696" i="4"/>
  <c r="AF697" i="4"/>
  <c r="AG697" i="4"/>
  <c r="AE697" i="4"/>
  <c r="AC697" i="4"/>
  <c r="AA697" i="4"/>
  <c r="AM968" i="4"/>
  <c r="AP968" i="4"/>
  <c r="AQ968" i="4"/>
  <c r="AL968" i="4"/>
  <c r="AB7" i="4"/>
  <c r="Z7" i="4"/>
  <c r="AL7" i="4" s="1"/>
  <c r="AR7" i="4" s="1"/>
  <c r="AE7" i="4"/>
  <c r="AQ7" i="4" s="1"/>
  <c r="AW7" i="4" s="1"/>
  <c r="AB42" i="4"/>
  <c r="AN42" i="4" s="1"/>
  <c r="AT42" i="4" s="1"/>
  <c r="Z42" i="4"/>
  <c r="AL42" i="4" s="1"/>
  <c r="AR42" i="4" s="1"/>
  <c r="AA758" i="4"/>
  <c r="Z758" i="4"/>
  <c r="AM810" i="4"/>
  <c r="AS810" i="4" s="1"/>
  <c r="AL810" i="4"/>
  <c r="AR810" i="4" s="1"/>
  <c r="AO810" i="4"/>
  <c r="AU810" i="4" s="1"/>
  <c r="AM778" i="4"/>
  <c r="AS778" i="4" s="1"/>
  <c r="AP778" i="4"/>
  <c r="AV778" i="4" s="1"/>
  <c r="AL766" i="4"/>
  <c r="AR766" i="4" s="1"/>
  <c r="D570" i="4"/>
  <c r="H570" i="4" s="1"/>
  <c r="F570" i="4"/>
  <c r="J570" i="4" s="1"/>
  <c r="E570" i="4"/>
  <c r="I570" i="4" s="1"/>
  <c r="G570" i="4"/>
  <c r="Z600" i="4"/>
  <c r="AA600" i="4"/>
  <c r="AD600" i="4"/>
  <c r="AB600" i="4"/>
  <c r="AC600" i="4"/>
  <c r="AE600" i="4"/>
  <c r="AH600" i="4"/>
  <c r="AI600" i="4"/>
  <c r="AK600" i="4"/>
  <c r="AJ600" i="4"/>
  <c r="AG600" i="4"/>
  <c r="AF600" i="4"/>
  <c r="Z875" i="4"/>
  <c r="AE875" i="4"/>
  <c r="AV875" i="4"/>
  <c r="AW875" i="4"/>
  <c r="AC875" i="4"/>
  <c r="AU875" i="4"/>
  <c r="AB875" i="4"/>
  <c r="AS875" i="4"/>
  <c r="AT875" i="4"/>
  <c r="AD875" i="4"/>
  <c r="AA875" i="4"/>
  <c r="AK875" i="4"/>
  <c r="AG875" i="4"/>
  <c r="AF875" i="4"/>
  <c r="AJ875" i="4"/>
  <c r="AI875" i="4"/>
  <c r="AH875" i="4"/>
  <c r="Z399" i="4"/>
  <c r="AK399" i="4"/>
  <c r="AF399" i="4"/>
  <c r="AA399" i="4"/>
  <c r="AJ399" i="4"/>
  <c r="AP399" i="4" s="1"/>
  <c r="AV399" i="4" s="1"/>
  <c r="AG399" i="4"/>
  <c r="AP538" i="4"/>
  <c r="AV538" i="4" s="1"/>
  <c r="AN481" i="4"/>
  <c r="AT481" i="4" s="1"/>
  <c r="AM283" i="4"/>
  <c r="AS283" i="4" s="1"/>
  <c r="AL388" i="4"/>
  <c r="AR388" i="4" s="1"/>
  <c r="AO622" i="4"/>
  <c r="AU622" i="4" s="1"/>
  <c r="F610" i="4"/>
  <c r="J610" i="4" s="1"/>
  <c r="D610" i="4"/>
  <c r="H610" i="4" s="1"/>
  <c r="G610" i="4"/>
  <c r="E610" i="4"/>
  <c r="I610" i="4" s="1"/>
  <c r="G750" i="4"/>
  <c r="E750" i="4"/>
  <c r="I750" i="4" s="1"/>
  <c r="F750" i="4"/>
  <c r="J750" i="4" s="1"/>
  <c r="D750" i="4"/>
  <c r="H750" i="4" s="1"/>
  <c r="F19" i="4"/>
  <c r="J19" i="4" s="1"/>
  <c r="M20" i="2" s="1"/>
  <c r="G19" i="4"/>
  <c r="E19" i="4"/>
  <c r="I19" i="4" s="1"/>
  <c r="L20" i="2" s="1"/>
  <c r="D19" i="4"/>
  <c r="H19" i="4" s="1"/>
  <c r="K20" i="2" s="1"/>
  <c r="AK33" i="4"/>
  <c r="AF33" i="4"/>
  <c r="AL33" i="4" s="1"/>
  <c r="AR33" i="4" s="1"/>
  <c r="AI33" i="4"/>
  <c r="AM918" i="4"/>
  <c r="AP918" i="4"/>
  <c r="AL918" i="4"/>
  <c r="AO918" i="4"/>
  <c r="G61" i="4"/>
  <c r="E61" i="4"/>
  <c r="I61" i="4" s="1"/>
  <c r="L62" i="2" s="1"/>
  <c r="F61" i="4"/>
  <c r="J61" i="4" s="1"/>
  <c r="M62" i="2" s="1"/>
  <c r="D61" i="4"/>
  <c r="H61" i="4" s="1"/>
  <c r="K62" i="2" s="1"/>
  <c r="E131" i="4"/>
  <c r="I131" i="4" s="1"/>
  <c r="L132" i="2" s="1"/>
  <c r="F131" i="4"/>
  <c r="J131" i="4" s="1"/>
  <c r="M132" i="2" s="1"/>
  <c r="G131" i="4"/>
  <c r="D131" i="4"/>
  <c r="H131" i="4" s="1"/>
  <c r="K132" i="2" s="1"/>
  <c r="E21" i="4"/>
  <c r="I21" i="4" s="1"/>
  <c r="L22" i="2" s="1"/>
  <c r="G21" i="4"/>
  <c r="F21" i="4"/>
  <c r="J21" i="4" s="1"/>
  <c r="M22" i="2" s="1"/>
  <c r="D21" i="4"/>
  <c r="H21" i="4" s="1"/>
  <c r="K22" i="2" s="1"/>
  <c r="AG86" i="4"/>
  <c r="AJ86" i="4"/>
  <c r="AP86" i="4" s="1"/>
  <c r="AV86" i="4" s="1"/>
  <c r="AI86" i="4"/>
  <c r="AJ125" i="4"/>
  <c r="AP125" i="4" s="1"/>
  <c r="AV125" i="4" s="1"/>
  <c r="AF125" i="4"/>
  <c r="AI125" i="4"/>
  <c r="AK173" i="4"/>
  <c r="AF173" i="4"/>
  <c r="AI173" i="4"/>
  <c r="F706" i="4"/>
  <c r="J706" i="4" s="1"/>
  <c r="D706" i="4"/>
  <c r="H706" i="4" s="1"/>
  <c r="G706" i="4"/>
  <c r="E706" i="4"/>
  <c r="I706" i="4" s="1"/>
  <c r="AO706" i="4"/>
  <c r="AU706" i="4" s="1"/>
  <c r="AN706" i="4"/>
  <c r="AT706" i="4" s="1"/>
  <c r="F594" i="4"/>
  <c r="J594" i="4" s="1"/>
  <c r="G594" i="4"/>
  <c r="D594" i="4"/>
  <c r="H594" i="4" s="1"/>
  <c r="E594" i="4"/>
  <c r="I594" i="4" s="1"/>
  <c r="X99" i="4"/>
  <c r="Y99" i="4" s="1"/>
  <c r="E588" i="4"/>
  <c r="I588" i="4" s="1"/>
  <c r="F588" i="4"/>
  <c r="J588" i="4" s="1"/>
  <c r="D588" i="4"/>
  <c r="H588" i="4" s="1"/>
  <c r="G588" i="4"/>
  <c r="F717" i="4"/>
  <c r="J717" i="4" s="1"/>
  <c r="G717" i="4"/>
  <c r="D717" i="4"/>
  <c r="H717" i="4" s="1"/>
  <c r="E717" i="4"/>
  <c r="I717" i="4" s="1"/>
  <c r="F721" i="4"/>
  <c r="J721" i="4" s="1"/>
  <c r="E721" i="4"/>
  <c r="I721" i="4" s="1"/>
  <c r="D721" i="4"/>
  <c r="H721" i="4" s="1"/>
  <c r="G721" i="4"/>
  <c r="AF811" i="4"/>
  <c r="AL811" i="4" s="1"/>
  <c r="AR811" i="4" s="1"/>
  <c r="AI811" i="4"/>
  <c r="AH811" i="4"/>
  <c r="Y754" i="4"/>
  <c r="AB754" i="4" s="1"/>
  <c r="AJ771" i="4"/>
  <c r="AF771" i="4"/>
  <c r="AG771" i="4"/>
  <c r="AP608" i="4"/>
  <c r="AV608" i="4" s="1"/>
  <c r="AN608" i="4"/>
  <c r="AT608" i="4" s="1"/>
  <c r="F182" i="4"/>
  <c r="J182" i="4" s="1"/>
  <c r="M183" i="2" s="1"/>
  <c r="D182" i="4"/>
  <c r="H182" i="4" s="1"/>
  <c r="K183" i="2" s="1"/>
  <c r="G182" i="4"/>
  <c r="E182" i="4"/>
  <c r="I182" i="4" s="1"/>
  <c r="L183" i="2" s="1"/>
  <c r="E549" i="4"/>
  <c r="I549" i="4" s="1"/>
  <c r="F549" i="4"/>
  <c r="J549" i="4" s="1"/>
  <c r="G549" i="4"/>
  <c r="D549" i="4"/>
  <c r="H549" i="4" s="1"/>
  <c r="AL511" i="4"/>
  <c r="AR511" i="4" s="1"/>
  <c r="AM511" i="4"/>
  <c r="AS511" i="4" s="1"/>
  <c r="X63" i="4"/>
  <c r="Y63" i="4" s="1"/>
  <c r="AP953" i="4"/>
  <c r="AL953" i="4"/>
  <c r="AO953" i="4"/>
  <c r="AJ119" i="4"/>
  <c r="AG119" i="4"/>
  <c r="AH119" i="4"/>
  <c r="G70" i="4"/>
  <c r="F70" i="4"/>
  <c r="J70" i="4" s="1"/>
  <c r="M71" i="2" s="1"/>
  <c r="E70" i="4"/>
  <c r="I70" i="4" s="1"/>
  <c r="L71" i="2" s="1"/>
  <c r="D70" i="4"/>
  <c r="H70" i="4" s="1"/>
  <c r="K71" i="2" s="1"/>
  <c r="AJ533" i="4"/>
  <c r="AH533" i="4"/>
  <c r="AI533" i="4"/>
  <c r="AO533" i="4" s="1"/>
  <c r="AU533" i="4" s="1"/>
  <c r="AN822" i="4"/>
  <c r="AT822" i="4" s="1"/>
  <c r="G794" i="4"/>
  <c r="E794" i="4"/>
  <c r="I794" i="4" s="1"/>
  <c r="F794" i="4"/>
  <c r="J794" i="4" s="1"/>
  <c r="D794" i="4"/>
  <c r="H794" i="4" s="1"/>
  <c r="AN794" i="4"/>
  <c r="AT794" i="4" s="1"/>
  <c r="G74" i="4"/>
  <c r="F74" i="4"/>
  <c r="J74" i="4" s="1"/>
  <c r="M75" i="2" s="1"/>
  <c r="D74" i="4"/>
  <c r="H74" i="4" s="1"/>
  <c r="K75" i="2" s="1"/>
  <c r="E74" i="4"/>
  <c r="I74" i="4" s="1"/>
  <c r="L75" i="2" s="1"/>
  <c r="G149" i="4"/>
  <c r="D149" i="4"/>
  <c r="H149" i="4" s="1"/>
  <c r="K150" i="2" s="1"/>
  <c r="F149" i="4"/>
  <c r="J149" i="4" s="1"/>
  <c r="M150" i="2" s="1"/>
  <c r="E149" i="4"/>
  <c r="I149" i="4" s="1"/>
  <c r="L150" i="2" s="1"/>
  <c r="F598" i="4"/>
  <c r="J598" i="4" s="1"/>
  <c r="D598" i="4"/>
  <c r="H598" i="4" s="1"/>
  <c r="G598" i="4"/>
  <c r="E598" i="4"/>
  <c r="I598" i="4" s="1"/>
  <c r="F55" i="4"/>
  <c r="J55" i="4" s="1"/>
  <c r="M56" i="2" s="1"/>
  <c r="E55" i="4"/>
  <c r="I55" i="4" s="1"/>
  <c r="L56" i="2" s="1"/>
  <c r="G55" i="4"/>
  <c r="D55" i="4"/>
  <c r="H55" i="4" s="1"/>
  <c r="K56" i="2" s="1"/>
  <c r="D122" i="4"/>
  <c r="H122" i="4" s="1"/>
  <c r="K123" i="2" s="1"/>
  <c r="G122" i="4"/>
  <c r="F122" i="4"/>
  <c r="J122" i="4" s="1"/>
  <c r="M123" i="2" s="1"/>
  <c r="E122" i="4"/>
  <c r="I122" i="4" s="1"/>
  <c r="L123" i="2" s="1"/>
  <c r="AF130" i="4"/>
  <c r="AH130" i="4"/>
  <c r="AK130" i="4"/>
  <c r="AK146" i="4"/>
  <c r="AF146" i="4"/>
  <c r="AI146" i="4"/>
  <c r="AO146" i="4" s="1"/>
  <c r="AU146" i="4" s="1"/>
  <c r="AK175" i="4"/>
  <c r="AJ175" i="4"/>
  <c r="AF175" i="4"/>
  <c r="AA689" i="4"/>
  <c r="AK689" i="4"/>
  <c r="AG689" i="4"/>
  <c r="AF689" i="4"/>
  <c r="AL758" i="4"/>
  <c r="AR758" i="4" s="1"/>
  <c r="AD746" i="4"/>
  <c r="AI746" i="4"/>
  <c r="AJ746" i="4"/>
  <c r="AF746" i="4"/>
  <c r="F740" i="4"/>
  <c r="J740" i="4" s="1"/>
  <c r="G740" i="4"/>
  <c r="E740" i="4"/>
  <c r="I740" i="4" s="1"/>
  <c r="D740" i="4"/>
  <c r="H740" i="4" s="1"/>
  <c r="E795" i="4"/>
  <c r="I795" i="4" s="1"/>
  <c r="D795" i="4"/>
  <c r="H795" i="4" s="1"/>
  <c r="G795" i="4"/>
  <c r="F795" i="4"/>
  <c r="J795" i="4" s="1"/>
  <c r="Z748" i="4"/>
  <c r="AL748" i="4" s="1"/>
  <c r="AR748" i="4" s="1"/>
  <c r="AJ748" i="4"/>
  <c r="AK748" i="4"/>
  <c r="AI748" i="4"/>
  <c r="AO748" i="4" s="1"/>
  <c r="AU748" i="4" s="1"/>
  <c r="G779" i="4"/>
  <c r="E779" i="4"/>
  <c r="I779" i="4" s="1"/>
  <c r="F779" i="4"/>
  <c r="J779" i="4" s="1"/>
  <c r="D779" i="4"/>
  <c r="H779" i="4" s="1"/>
  <c r="AP779" i="4"/>
  <c r="AV779" i="4" s="1"/>
  <c r="AA940" i="4"/>
  <c r="AE940" i="4"/>
  <c r="AD940" i="4"/>
  <c r="AW940" i="4"/>
  <c r="AS940" i="4"/>
  <c r="AT940" i="4"/>
  <c r="Z940" i="4"/>
  <c r="AC940" i="4"/>
  <c r="AB940" i="4"/>
  <c r="AV940" i="4"/>
  <c r="AU940" i="4"/>
  <c r="AH940" i="4"/>
  <c r="AK940" i="4"/>
  <c r="AJ940" i="4"/>
  <c r="AF940" i="4"/>
  <c r="AG940" i="4"/>
  <c r="AI940" i="4"/>
  <c r="G756" i="4"/>
  <c r="E756" i="4"/>
  <c r="I756" i="4" s="1"/>
  <c r="F756" i="4"/>
  <c r="J756" i="4" s="1"/>
  <c r="D756" i="4"/>
  <c r="H756" i="4" s="1"/>
  <c r="AJ33" i="4"/>
  <c r="AQ127" i="4"/>
  <c r="AW127" i="4" s="1"/>
  <c r="AQ52" i="4"/>
  <c r="AW52" i="4" s="1"/>
  <c r="AL52" i="4"/>
  <c r="AR52" i="4" s="1"/>
  <c r="X157" i="4"/>
  <c r="AP535" i="4"/>
  <c r="AV535" i="4" s="1"/>
  <c r="AO156" i="4"/>
  <c r="AU156" i="4" s="1"/>
  <c r="AM156" i="4"/>
  <c r="AS156" i="4" s="1"/>
  <c r="AQ658" i="4"/>
  <c r="AW658" i="4" s="1"/>
  <c r="AN658" i="4"/>
  <c r="AT658" i="4" s="1"/>
  <c r="AL871" i="4"/>
  <c r="G830" i="4"/>
  <c r="F830" i="4"/>
  <c r="J830" i="4" s="1"/>
  <c r="D830" i="4"/>
  <c r="H830" i="4" s="1"/>
  <c r="E830" i="4"/>
  <c r="I830" i="4" s="1"/>
  <c r="AF135" i="4"/>
  <c r="AH135" i="4"/>
  <c r="E11" i="4"/>
  <c r="I11" i="4" s="1"/>
  <c r="L12" i="2" s="1"/>
  <c r="F11" i="4"/>
  <c r="J11" i="4" s="1"/>
  <c r="M12" i="2" s="1"/>
  <c r="D11" i="4"/>
  <c r="H11" i="4" s="1"/>
  <c r="K12" i="2" s="1"/>
  <c r="G11" i="4"/>
  <c r="AG78" i="4"/>
  <c r="AH78" i="4"/>
  <c r="AH86" i="4"/>
  <c r="AJ87" i="4"/>
  <c r="AF87" i="4"/>
  <c r="AC121" i="4"/>
  <c r="AE121" i="4"/>
  <c r="AD121" i="4"/>
  <c r="AA121" i="4"/>
  <c r="Z121" i="4"/>
  <c r="AB121" i="4"/>
  <c r="AI121" i="4"/>
  <c r="AG121" i="4"/>
  <c r="AJ121" i="4"/>
  <c r="AF121" i="4"/>
  <c r="AK121" i="4"/>
  <c r="AH121" i="4"/>
  <c r="AK125" i="4"/>
  <c r="Z138" i="4"/>
  <c r="AC138" i="4"/>
  <c r="AB138" i="4"/>
  <c r="AE138" i="4"/>
  <c r="AD138" i="4"/>
  <c r="AA138" i="4"/>
  <c r="AK138" i="4"/>
  <c r="AH138" i="4"/>
  <c r="AJ138" i="4"/>
  <c r="AF138" i="4"/>
  <c r="AI138" i="4"/>
  <c r="AG138" i="4"/>
  <c r="AI141" i="4"/>
  <c r="AH141" i="4"/>
  <c r="AJ173" i="4"/>
  <c r="AP173" i="4" s="1"/>
  <c r="AV173" i="4" s="1"/>
  <c r="AH173" i="4"/>
  <c r="Y558" i="4"/>
  <c r="AB558" i="4" s="1"/>
  <c r="AI584" i="4"/>
  <c r="AF584" i="4"/>
  <c r="AL584" i="4" s="1"/>
  <c r="AR584" i="4" s="1"/>
  <c r="Y177" i="4"/>
  <c r="AE177" i="4" s="1"/>
  <c r="AK45" i="4"/>
  <c r="D174" i="4"/>
  <c r="H174" i="4" s="1"/>
  <c r="K175" i="2" s="1"/>
  <c r="F174" i="4"/>
  <c r="J174" i="4" s="1"/>
  <c r="M175" i="2" s="1"/>
  <c r="G174" i="4"/>
  <c r="E174" i="4"/>
  <c r="I174" i="4" s="1"/>
  <c r="L175" i="2" s="1"/>
  <c r="AL32" i="4"/>
  <c r="AR32" i="4" s="1"/>
  <c r="AM49" i="4"/>
  <c r="AS49" i="4" s="1"/>
  <c r="D49" i="4"/>
  <c r="H49" i="4" s="1"/>
  <c r="K50" i="2" s="1"/>
  <c r="G49" i="4"/>
  <c r="F49" i="4"/>
  <c r="J49" i="4" s="1"/>
  <c r="M50" i="2" s="1"/>
  <c r="E49" i="4"/>
  <c r="I49" i="4" s="1"/>
  <c r="L50" i="2" s="1"/>
  <c r="AO49" i="4"/>
  <c r="AU49" i="4" s="1"/>
  <c r="G67" i="4"/>
  <c r="D67" i="4"/>
  <c r="H67" i="4" s="1"/>
  <c r="K68" i="2" s="1"/>
  <c r="E67" i="4"/>
  <c r="I67" i="4" s="1"/>
  <c r="L68" i="2" s="1"/>
  <c r="F67" i="4"/>
  <c r="J67" i="4" s="1"/>
  <c r="M68" i="2" s="1"/>
  <c r="AQ67" i="4"/>
  <c r="AW67" i="4" s="1"/>
  <c r="G75" i="4"/>
  <c r="F75" i="4"/>
  <c r="J75" i="4" s="1"/>
  <c r="M76" i="2" s="1"/>
  <c r="E75" i="4"/>
  <c r="I75" i="4" s="1"/>
  <c r="L76" i="2" s="1"/>
  <c r="D75" i="4"/>
  <c r="H75" i="4" s="1"/>
  <c r="K76" i="2" s="1"/>
  <c r="AM75" i="4"/>
  <c r="AS75" i="4" s="1"/>
  <c r="AN75" i="4"/>
  <c r="AT75" i="4" s="1"/>
  <c r="AO75" i="4"/>
  <c r="AU75" i="4" s="1"/>
  <c r="AB103" i="4"/>
  <c r="AA103" i="4"/>
  <c r="AE103" i="4"/>
  <c r="Z103" i="4"/>
  <c r="AC103" i="4"/>
  <c r="AD103" i="4"/>
  <c r="AJ103" i="4"/>
  <c r="AF103" i="4"/>
  <c r="AI103" i="4"/>
  <c r="AG103" i="4"/>
  <c r="AH103" i="4"/>
  <c r="AK103" i="4"/>
  <c r="Z133" i="4"/>
  <c r="AA133" i="4"/>
  <c r="AB133" i="4"/>
  <c r="AC133" i="4"/>
  <c r="AE133" i="4"/>
  <c r="AD133" i="4"/>
  <c r="AG133" i="4"/>
  <c r="AK133" i="4"/>
  <c r="AI133" i="4"/>
  <c r="AJ133" i="4"/>
  <c r="AH133" i="4"/>
  <c r="AF133" i="4"/>
  <c r="AM181" i="4"/>
  <c r="AS181" i="4" s="1"/>
  <c r="AP181" i="4"/>
  <c r="AV181" i="4" s="1"/>
  <c r="AD742" i="4"/>
  <c r="AC742" i="4"/>
  <c r="AE742" i="4"/>
  <c r="AH742" i="4"/>
  <c r="AG742" i="4"/>
  <c r="AJ742" i="4"/>
  <c r="AK742" i="4"/>
  <c r="Z742" i="4"/>
  <c r="AB742" i="4"/>
  <c r="AN742" i="4" s="1"/>
  <c r="AT742" i="4" s="1"/>
  <c r="AA742" i="4"/>
  <c r="AI742" i="4"/>
  <c r="AF742" i="4"/>
  <c r="AI760" i="4"/>
  <c r="AK811" i="4"/>
  <c r="AJ811" i="4"/>
  <c r="AP811" i="4" s="1"/>
  <c r="AV811" i="4" s="1"/>
  <c r="AF819" i="4"/>
  <c r="D82" i="4"/>
  <c r="H82" i="4" s="1"/>
  <c r="K83" i="2" s="1"/>
  <c r="E82" i="4"/>
  <c r="I82" i="4" s="1"/>
  <c r="L83" i="2" s="1"/>
  <c r="G82" i="4"/>
  <c r="F82" i="4"/>
  <c r="J82" i="4" s="1"/>
  <c r="M83" i="2" s="1"/>
  <c r="AO82" i="4"/>
  <c r="AU82" i="4" s="1"/>
  <c r="AP82" i="4"/>
  <c r="AV82" i="4" s="1"/>
  <c r="AQ82" i="4"/>
  <c r="AW82" i="4" s="1"/>
  <c r="AI771" i="4"/>
  <c r="G38" i="4"/>
  <c r="E38" i="4"/>
  <c r="I38" i="4" s="1"/>
  <c r="L39" i="2" s="1"/>
  <c r="F38" i="4"/>
  <c r="J38" i="4" s="1"/>
  <c r="M39" i="2" s="1"/>
  <c r="D38" i="4"/>
  <c r="H38" i="4" s="1"/>
  <c r="K39" i="2" s="1"/>
  <c r="AP154" i="4"/>
  <c r="AV154" i="4" s="1"/>
  <c r="AN154" i="4"/>
  <c r="AT154" i="4" s="1"/>
  <c r="AL154" i="4"/>
  <c r="AR154" i="4" s="1"/>
  <c r="AO154" i="4"/>
  <c r="AU154" i="4" s="1"/>
  <c r="AL762" i="4"/>
  <c r="AR762" i="4" s="1"/>
  <c r="AM826" i="4"/>
  <c r="AS826" i="4" s="1"/>
  <c r="AL826" i="4"/>
  <c r="AR826" i="4" s="1"/>
  <c r="AB971" i="4"/>
  <c r="AC971" i="4"/>
  <c r="AE971" i="4"/>
  <c r="AD971" i="4"/>
  <c r="AS971" i="4"/>
  <c r="AV971" i="4"/>
  <c r="Z971" i="4"/>
  <c r="AA971" i="4"/>
  <c r="AU971" i="4"/>
  <c r="AW971" i="4"/>
  <c r="AT971" i="4"/>
  <c r="AF971" i="4"/>
  <c r="AH971" i="4"/>
  <c r="AG971" i="4"/>
  <c r="AK971" i="4"/>
  <c r="AI971" i="4"/>
  <c r="AJ971" i="4"/>
  <c r="AG64" i="4"/>
  <c r="E143" i="4"/>
  <c r="I143" i="4" s="1"/>
  <c r="L144" i="2" s="1"/>
  <c r="F143" i="4"/>
  <c r="J143" i="4" s="1"/>
  <c r="M144" i="2" s="1"/>
  <c r="G143" i="4"/>
  <c r="D143" i="4"/>
  <c r="H143" i="4" s="1"/>
  <c r="K144" i="2" s="1"/>
  <c r="AP143" i="4"/>
  <c r="AV143" i="4" s="1"/>
  <c r="AQ143" i="4"/>
  <c r="AW143" i="4" s="1"/>
  <c r="AJ159" i="4"/>
  <c r="AI159" i="4"/>
  <c r="AO183" i="4"/>
  <c r="AU183" i="4" s="1"/>
  <c r="AN37" i="4"/>
  <c r="AT37" i="4" s="1"/>
  <c r="F751" i="4"/>
  <c r="J751" i="4" s="1"/>
  <c r="D751" i="4"/>
  <c r="H751" i="4" s="1"/>
  <c r="E751" i="4"/>
  <c r="I751" i="4" s="1"/>
  <c r="G751" i="4"/>
  <c r="AP788" i="4"/>
  <c r="AV788" i="4" s="1"/>
  <c r="AQ788" i="4"/>
  <c r="AW788" i="4" s="1"/>
  <c r="AN816" i="4"/>
  <c r="AM907" i="4"/>
  <c r="AN907" i="4"/>
  <c r="AQ907" i="4"/>
  <c r="F791" i="4"/>
  <c r="J791" i="4" s="1"/>
  <c r="E791" i="4"/>
  <c r="I791" i="4" s="1"/>
  <c r="D791" i="4"/>
  <c r="H791" i="4" s="1"/>
  <c r="G791" i="4"/>
  <c r="AN77" i="4"/>
  <c r="AT77" i="4" s="1"/>
  <c r="AM77" i="4"/>
  <c r="AS77" i="4" s="1"/>
  <c r="AP77" i="4"/>
  <c r="AV77" i="4" s="1"/>
  <c r="AN85" i="4"/>
  <c r="AT85" i="4" s="1"/>
  <c r="AM85" i="4"/>
  <c r="AS85" i="4" s="1"/>
  <c r="AJ111" i="4"/>
  <c r="AI119" i="4"/>
  <c r="AF119" i="4"/>
  <c r="AP16" i="4"/>
  <c r="AV16" i="4" s="1"/>
  <c r="AQ16" i="4"/>
  <c r="AW16" i="4" s="1"/>
  <c r="AO16" i="4"/>
  <c r="AU16" i="4" s="1"/>
  <c r="AM16" i="4"/>
  <c r="AS16" i="4" s="1"/>
  <c r="AO26" i="4"/>
  <c r="AU26" i="4" s="1"/>
  <c r="AL26" i="4"/>
  <c r="AR26" i="4" s="1"/>
  <c r="AN26" i="4"/>
  <c r="AT26" i="4" s="1"/>
  <c r="AQ26" i="4"/>
  <c r="AW26" i="4" s="1"/>
  <c r="Z65" i="4"/>
  <c r="AD65" i="4"/>
  <c r="AC65" i="4"/>
  <c r="AE65" i="4"/>
  <c r="AB65" i="4"/>
  <c r="AA65" i="4"/>
  <c r="AJ65" i="4"/>
  <c r="AK65" i="4"/>
  <c r="AH65" i="4"/>
  <c r="AI65" i="4"/>
  <c r="AF65" i="4"/>
  <c r="AG65" i="4"/>
  <c r="X165" i="4"/>
  <c r="Y165" i="4" s="1"/>
  <c r="AF533" i="4"/>
  <c r="AK533" i="4"/>
  <c r="AO838" i="4"/>
  <c r="AU838" i="4" s="1"/>
  <c r="AQ838" i="4"/>
  <c r="AW838" i="4" s="1"/>
  <c r="AM838" i="4"/>
  <c r="AS838" i="4" s="1"/>
  <c r="AQ798" i="4"/>
  <c r="AW798" i="4" s="1"/>
  <c r="AO798" i="4"/>
  <c r="AU798" i="4" s="1"/>
  <c r="Y90" i="4"/>
  <c r="AE90" i="4" s="1"/>
  <c r="AC167" i="4"/>
  <c r="Z167" i="4"/>
  <c r="AD167" i="4"/>
  <c r="AE167" i="4"/>
  <c r="AA167" i="4"/>
  <c r="AB167" i="4"/>
  <c r="AG167" i="4"/>
  <c r="AI167" i="4"/>
  <c r="AJ167" i="4"/>
  <c r="AF167" i="4"/>
  <c r="AH167" i="4"/>
  <c r="AK167" i="4"/>
  <c r="AQ653" i="4"/>
  <c r="AW653" i="4" s="1"/>
  <c r="AM653" i="4"/>
  <c r="AS653" i="4" s="1"/>
  <c r="AO653" i="4"/>
  <c r="AU653" i="4" s="1"/>
  <c r="AL46" i="4"/>
  <c r="AR46" i="4" s="1"/>
  <c r="AO46" i="4"/>
  <c r="AU46" i="4" s="1"/>
  <c r="AQ46" i="4"/>
  <c r="AW46" i="4" s="1"/>
  <c r="AE98" i="4"/>
  <c r="AD98" i="4"/>
  <c r="AB98" i="4"/>
  <c r="AA98" i="4"/>
  <c r="AC98" i="4"/>
  <c r="Z98" i="4"/>
  <c r="AI98" i="4"/>
  <c r="AF98" i="4"/>
  <c r="AK98" i="4"/>
  <c r="AG98" i="4"/>
  <c r="AJ98" i="4"/>
  <c r="AH98" i="4"/>
  <c r="AI130" i="4"/>
  <c r="AK137" i="4"/>
  <c r="AF137" i="4"/>
  <c r="AG146" i="4"/>
  <c r="AI175" i="4"/>
  <c r="AO175" i="4" s="1"/>
  <c r="AU175" i="4" s="1"/>
  <c r="AH175" i="4"/>
  <c r="AG685" i="4"/>
  <c r="AI685" i="4"/>
  <c r="AI689" i="4"/>
  <c r="AP744" i="4"/>
  <c r="AV744" i="4" s="1"/>
  <c r="AL841" i="4"/>
  <c r="AR841" i="4" s="1"/>
  <c r="AP841" i="4"/>
  <c r="AV841" i="4" s="1"/>
  <c r="AN843" i="4"/>
  <c r="AT843" i="4" s="1"/>
  <c r="AQ843" i="4"/>
  <c r="AW843" i="4" s="1"/>
  <c r="AL859" i="4"/>
  <c r="AR859" i="4" s="1"/>
  <c r="AQ976" i="4"/>
  <c r="AO976" i="4"/>
  <c r="AK126" i="4"/>
  <c r="AJ126" i="4"/>
  <c r="AL786" i="4"/>
  <c r="AR786" i="4" s="1"/>
  <c r="AM786" i="4"/>
  <c r="AS786" i="4" s="1"/>
  <c r="AK746" i="4"/>
  <c r="AG746" i="4"/>
  <c r="AJ763" i="4"/>
  <c r="AP763" i="4" s="1"/>
  <c r="AV763" i="4" s="1"/>
  <c r="AI763" i="4"/>
  <c r="AP158" i="4"/>
  <c r="AV158" i="4" s="1"/>
  <c r="AQ457" i="4"/>
  <c r="AW457" i="4" s="1"/>
  <c r="AP457" i="4"/>
  <c r="AV457" i="4" s="1"/>
  <c r="AQ603" i="4"/>
  <c r="AW603" i="4" s="1"/>
  <c r="AA618" i="4"/>
  <c r="AB618" i="4"/>
  <c r="Z618" i="4"/>
  <c r="AD618" i="4"/>
  <c r="AC618" i="4"/>
  <c r="AG618" i="4"/>
  <c r="AH618" i="4"/>
  <c r="AK618" i="4"/>
  <c r="AQ618" i="4" s="1"/>
  <c r="AW618" i="4" s="1"/>
  <c r="AI618" i="4"/>
  <c r="AJ618" i="4"/>
  <c r="AF618" i="4"/>
  <c r="AM774" i="4"/>
  <c r="AS774" i="4" s="1"/>
  <c r="AG748" i="4"/>
  <c r="AH748" i="4"/>
  <c r="AO855" i="4"/>
  <c r="AU855" i="4" s="1"/>
  <c r="AL855" i="4"/>
  <c r="AR855" i="4" s="1"/>
  <c r="AM934" i="4"/>
  <c r="AJ820" i="4"/>
  <c r="AI820" i="4"/>
  <c r="AC982" i="4"/>
  <c r="AB982" i="4"/>
  <c r="Z982" i="4"/>
  <c r="AE982" i="4"/>
  <c r="AU982" i="4"/>
  <c r="AV982" i="4"/>
  <c r="AW982" i="4"/>
  <c r="AA982" i="4"/>
  <c r="AD982" i="4"/>
  <c r="AT982" i="4"/>
  <c r="AS982" i="4"/>
  <c r="AF982" i="4"/>
  <c r="AJ982" i="4"/>
  <c r="AK982" i="4"/>
  <c r="AG982" i="4"/>
  <c r="AI982" i="4"/>
  <c r="AH982" i="4"/>
  <c r="AN756" i="4"/>
  <c r="AT756" i="4" s="1"/>
  <c r="AC150" i="4"/>
  <c r="Z150" i="4"/>
  <c r="AB150" i="4"/>
  <c r="AA150" i="4"/>
  <c r="AE150" i="4"/>
  <c r="AD150" i="4"/>
  <c r="AG150" i="4"/>
  <c r="AI150" i="4"/>
  <c r="AF150" i="4"/>
  <c r="AK150" i="4"/>
  <c r="AJ150" i="4"/>
  <c r="AH150" i="4"/>
  <c r="G814" i="4"/>
  <c r="E814" i="4"/>
  <c r="I814" i="4" s="1"/>
  <c r="F814" i="4"/>
  <c r="J814" i="4" s="1"/>
  <c r="D814" i="4"/>
  <c r="H814" i="4" s="1"/>
  <c r="D335" i="4"/>
  <c r="H335" i="4" s="1"/>
  <c r="G335" i="4"/>
  <c r="E335" i="4"/>
  <c r="I335" i="4" s="1"/>
  <c r="F335" i="4"/>
  <c r="J335" i="4" s="1"/>
  <c r="AB56" i="4"/>
  <c r="AN56" i="4" s="1"/>
  <c r="AT56" i="4" s="1"/>
  <c r="AD56" i="4"/>
  <c r="AP56" i="4" s="1"/>
  <c r="AV56" i="4" s="1"/>
  <c r="AC56" i="4"/>
  <c r="AO56" i="4" s="1"/>
  <c r="AU56" i="4" s="1"/>
  <c r="AE589" i="4"/>
  <c r="AQ589" i="4" s="1"/>
  <c r="AW589" i="4" s="1"/>
  <c r="AA589" i="4"/>
  <c r="AM589" i="4" s="1"/>
  <c r="AS589" i="4" s="1"/>
  <c r="Z589" i="4"/>
  <c r="AF589" i="4"/>
  <c r="AI589" i="4"/>
  <c r="AA33" i="4"/>
  <c r="AM33" i="4" s="1"/>
  <c r="AS33" i="4" s="1"/>
  <c r="AB33" i="4"/>
  <c r="AN33" i="4" s="1"/>
  <c r="AT33" i="4" s="1"/>
  <c r="AD33" i="4"/>
  <c r="AP33" i="4" s="1"/>
  <c r="AV33" i="4" s="1"/>
  <c r="AH73" i="4"/>
  <c r="AJ73" i="4"/>
  <c r="D108" i="4"/>
  <c r="H108" i="4" s="1"/>
  <c r="K109" i="2" s="1"/>
  <c r="E108" i="4"/>
  <c r="I108" i="4" s="1"/>
  <c r="L109" i="2" s="1"/>
  <c r="G108" i="4"/>
  <c r="F108" i="4"/>
  <c r="J108" i="4" s="1"/>
  <c r="M109" i="2" s="1"/>
  <c r="AN927" i="4"/>
  <c r="AL927" i="4"/>
  <c r="AM927" i="4"/>
  <c r="AP955" i="4"/>
  <c r="AO955" i="4"/>
  <c r="AP101" i="4"/>
  <c r="AV101" i="4" s="1"/>
  <c r="AN101" i="4"/>
  <c r="AT101" i="4" s="1"/>
  <c r="AD135" i="4"/>
  <c r="AP135" i="4" s="1"/>
  <c r="AV135" i="4" s="1"/>
  <c r="Z135" i="4"/>
  <c r="AL135" i="4" s="1"/>
  <c r="AR135" i="4" s="1"/>
  <c r="AA135" i="4"/>
  <c r="AM135" i="4" s="1"/>
  <c r="AS135" i="4" s="1"/>
  <c r="AB135" i="4"/>
  <c r="AN135" i="4" s="1"/>
  <c r="AT135" i="4" s="1"/>
  <c r="AC135" i="4"/>
  <c r="AO135" i="4" s="1"/>
  <c r="AU135" i="4" s="1"/>
  <c r="AP943" i="4"/>
  <c r="AO943" i="4"/>
  <c r="Z78" i="4"/>
  <c r="AL78" i="4" s="1"/>
  <c r="AR78" i="4" s="1"/>
  <c r="AE78" i="4"/>
  <c r="AQ78" i="4" s="1"/>
  <c r="AW78" i="4" s="1"/>
  <c r="AA78" i="4"/>
  <c r="AC86" i="4"/>
  <c r="AO86" i="4" s="1"/>
  <c r="AU86" i="4" s="1"/>
  <c r="AE86" i="4"/>
  <c r="AQ86" i="4" s="1"/>
  <c r="AW86" i="4" s="1"/>
  <c r="Z87" i="4"/>
  <c r="AA87" i="4"/>
  <c r="AM87" i="4" s="1"/>
  <c r="AS87" i="4" s="1"/>
  <c r="AC125" i="4"/>
  <c r="AO125" i="4" s="1"/>
  <c r="AU125" i="4" s="1"/>
  <c r="AA125" i="4"/>
  <c r="AM125" i="4" s="1"/>
  <c r="AS125" i="4" s="1"/>
  <c r="AE125" i="4"/>
  <c r="AB141" i="4"/>
  <c r="AN141" i="4" s="1"/>
  <c r="AT141" i="4" s="1"/>
  <c r="AD141" i="4"/>
  <c r="AP141" i="4" s="1"/>
  <c r="AV141" i="4" s="1"/>
  <c r="AC141" i="4"/>
  <c r="AO141" i="4" s="1"/>
  <c r="AU141" i="4" s="1"/>
  <c r="Z173" i="4"/>
  <c r="AL173" i="4" s="1"/>
  <c r="AR173" i="4" s="1"/>
  <c r="AB173" i="4"/>
  <c r="AN173" i="4" s="1"/>
  <c r="AT173" i="4" s="1"/>
  <c r="AC173" i="4"/>
  <c r="AO173" i="4" s="1"/>
  <c r="AU173" i="4" s="1"/>
  <c r="AE173" i="4"/>
  <c r="AQ173" i="4" s="1"/>
  <c r="AW173" i="4" s="1"/>
  <c r="AE584" i="4"/>
  <c r="AQ584" i="4" s="1"/>
  <c r="AW584" i="4" s="1"/>
  <c r="AC584" i="4"/>
  <c r="AO584" i="4" s="1"/>
  <c r="AU584" i="4" s="1"/>
  <c r="AA584" i="4"/>
  <c r="AM584" i="4" s="1"/>
  <c r="AS584" i="4" s="1"/>
  <c r="AP929" i="4"/>
  <c r="AQ929" i="4"/>
  <c r="AN929" i="4"/>
  <c r="AM979" i="4"/>
  <c r="AO979" i="4"/>
  <c r="AP979" i="4"/>
  <c r="AL88" i="4"/>
  <c r="AR88" i="4" s="1"/>
  <c r="F118" i="4"/>
  <c r="J118" i="4" s="1"/>
  <c r="M119" i="2" s="1"/>
  <c r="G118" i="4"/>
  <c r="E118" i="4"/>
  <c r="I118" i="4" s="1"/>
  <c r="L119" i="2" s="1"/>
  <c r="D118" i="4"/>
  <c r="H118" i="4" s="1"/>
  <c r="K119" i="2" s="1"/>
  <c r="AE45" i="4"/>
  <c r="AQ45" i="4" s="1"/>
  <c r="AW45" i="4" s="1"/>
  <c r="AD45" i="4"/>
  <c r="AP45" i="4" s="1"/>
  <c r="AV45" i="4" s="1"/>
  <c r="AC45" i="4"/>
  <c r="AO45" i="4" s="1"/>
  <c r="AU45" i="4" s="1"/>
  <c r="AA45" i="4"/>
  <c r="AM45" i="4" s="1"/>
  <c r="AS45" i="4" s="1"/>
  <c r="AQ598" i="4"/>
  <c r="AW598" i="4" s="1"/>
  <c r="AQ592" i="4"/>
  <c r="AW592" i="4" s="1"/>
  <c r="AJ62" i="4"/>
  <c r="AG62" i="4"/>
  <c r="AM62" i="4" s="1"/>
  <c r="AS62" i="4" s="1"/>
  <c r="AP113" i="4"/>
  <c r="AV113" i="4" s="1"/>
  <c r="AF184" i="4"/>
  <c r="AI184" i="4"/>
  <c r="AJ184" i="4"/>
  <c r="Z184" i="4"/>
  <c r="AL184" i="4" s="1"/>
  <c r="AR184" i="4" s="1"/>
  <c r="AC184" i="4"/>
  <c r="AF723" i="4"/>
  <c r="AJ723" i="4"/>
  <c r="Z723" i="4"/>
  <c r="AB723" i="4"/>
  <c r="AN723" i="4" s="1"/>
  <c r="AT723" i="4" s="1"/>
  <c r="AG723" i="4"/>
  <c r="AA760" i="4"/>
  <c r="AM760" i="4" s="1"/>
  <c r="AS760" i="4" s="1"/>
  <c r="Z760" i="4"/>
  <c r="AL760" i="4" s="1"/>
  <c r="AR760" i="4" s="1"/>
  <c r="AB811" i="4"/>
  <c r="AN811" i="4" s="1"/>
  <c r="AT811" i="4" s="1"/>
  <c r="AC811" i="4"/>
  <c r="AO811" i="4" s="1"/>
  <c r="AU811" i="4" s="1"/>
  <c r="AE811" i="4"/>
  <c r="AQ811" i="4" s="1"/>
  <c r="AW811" i="4" s="1"/>
  <c r="AD819" i="4"/>
  <c r="AP819" i="4" s="1"/>
  <c r="AV819" i="4" s="1"/>
  <c r="Z819" i="4"/>
  <c r="AL819" i="4" s="1"/>
  <c r="AR819" i="4" s="1"/>
  <c r="AB819" i="4"/>
  <c r="AN819" i="4" s="1"/>
  <c r="AT819" i="4" s="1"/>
  <c r="AL939" i="4"/>
  <c r="AO939" i="4"/>
  <c r="AL980" i="4"/>
  <c r="AO72" i="4"/>
  <c r="AU72" i="4" s="1"/>
  <c r="Y738" i="4"/>
  <c r="AB738" i="4" s="1"/>
  <c r="AD771" i="4"/>
  <c r="AA771" i="4"/>
  <c r="AM771" i="4" s="1"/>
  <c r="AS771" i="4" s="1"/>
  <c r="Z771" i="4"/>
  <c r="AF551" i="4"/>
  <c r="AG551" i="4"/>
  <c r="AJ650" i="4"/>
  <c r="AI650" i="4"/>
  <c r="AH650" i="4"/>
  <c r="AC650" i="4"/>
  <c r="AD650" i="4"/>
  <c r="AB650" i="4"/>
  <c r="AL978" i="4"/>
  <c r="AI659" i="4"/>
  <c r="AH659" i="4"/>
  <c r="AN659" i="4" s="1"/>
  <c r="AT659" i="4" s="1"/>
  <c r="Z659" i="4"/>
  <c r="AF659" i="4"/>
  <c r="AG659" i="4"/>
  <c r="AH700" i="4"/>
  <c r="AE64" i="4"/>
  <c r="AQ64" i="4" s="1"/>
  <c r="AW64" i="4" s="1"/>
  <c r="AD64" i="4"/>
  <c r="AP64" i="4" s="1"/>
  <c r="AV64" i="4" s="1"/>
  <c r="AB64" i="4"/>
  <c r="AN64" i="4" s="1"/>
  <c r="AT64" i="4" s="1"/>
  <c r="Z64" i="4"/>
  <c r="AL64" i="4" s="1"/>
  <c r="AR64" i="4" s="1"/>
  <c r="AB159" i="4"/>
  <c r="AN159" i="4" s="1"/>
  <c r="AT159" i="4" s="1"/>
  <c r="Z159" i="4"/>
  <c r="AL159" i="4" s="1"/>
  <c r="AR159" i="4" s="1"/>
  <c r="AD159" i="4"/>
  <c r="AP159" i="4" s="1"/>
  <c r="AV159" i="4" s="1"/>
  <c r="AJ41" i="4"/>
  <c r="AG41" i="4"/>
  <c r="AM41" i="4" s="1"/>
  <c r="AS41" i="4" s="1"/>
  <c r="AH41" i="4"/>
  <c r="AE41" i="4"/>
  <c r="AQ41" i="4" s="1"/>
  <c r="AW41" i="4" s="1"/>
  <c r="AD41" i="4"/>
  <c r="AP41" i="4" s="1"/>
  <c r="AV41" i="4" s="1"/>
  <c r="AJ57" i="4"/>
  <c r="AH57" i="4"/>
  <c r="AF57" i="4"/>
  <c r="AB57" i="4"/>
  <c r="AD57" i="4"/>
  <c r="AP57" i="4" s="1"/>
  <c r="AV57" i="4" s="1"/>
  <c r="G790" i="4"/>
  <c r="F790" i="4"/>
  <c r="J790" i="4" s="1"/>
  <c r="E790" i="4"/>
  <c r="I790" i="4" s="1"/>
  <c r="D790" i="4"/>
  <c r="H790" i="4" s="1"/>
  <c r="AM945" i="4"/>
  <c r="AP945" i="4"/>
  <c r="AO945" i="4"/>
  <c r="AK662" i="4"/>
  <c r="AH662" i="4"/>
  <c r="AG662" i="4"/>
  <c r="Z662" i="4"/>
  <c r="AA662" i="4"/>
  <c r="AH681" i="4"/>
  <c r="AJ681" i="4"/>
  <c r="AK58" i="4"/>
  <c r="AF134" i="4"/>
  <c r="AJ134" i="4"/>
  <c r="AP134" i="4" s="1"/>
  <c r="AV134" i="4" s="1"/>
  <c r="AG134" i="4"/>
  <c r="Z134" i="4"/>
  <c r="AC134" i="4"/>
  <c r="AO134" i="4" s="1"/>
  <c r="AU134" i="4" s="1"/>
  <c r="AM911" i="4"/>
  <c r="AN911" i="4"/>
  <c r="AQ911" i="4"/>
  <c r="AG60" i="4"/>
  <c r="AF60" i="4"/>
  <c r="AL60" i="4" s="1"/>
  <c r="AR60" i="4" s="1"/>
  <c r="AK60" i="4"/>
  <c r="AD60" i="4"/>
  <c r="AP60" i="4" s="1"/>
  <c r="AV60" i="4" s="1"/>
  <c r="AA111" i="4"/>
  <c r="AM111" i="4" s="1"/>
  <c r="AS111" i="4" s="1"/>
  <c r="AD111" i="4"/>
  <c r="AP111" i="4" s="1"/>
  <c r="AV111" i="4" s="1"/>
  <c r="AB111" i="4"/>
  <c r="AN111" i="4" s="1"/>
  <c r="AT111" i="4" s="1"/>
  <c r="AD119" i="4"/>
  <c r="AP119" i="4" s="1"/>
  <c r="AV119" i="4" s="1"/>
  <c r="AB119" i="4"/>
  <c r="AN119" i="4" s="1"/>
  <c r="AT119" i="4" s="1"/>
  <c r="AA119" i="4"/>
  <c r="AM119" i="4" s="1"/>
  <c r="AS119" i="4" s="1"/>
  <c r="AI6" i="4"/>
  <c r="AO6" i="4" s="1"/>
  <c r="AU6" i="4" s="1"/>
  <c r="AJ6" i="4"/>
  <c r="AG6" i="4"/>
  <c r="AD6" i="4"/>
  <c r="AH117" i="4"/>
  <c r="AJ117" i="4"/>
  <c r="AG117" i="4"/>
  <c r="AA117" i="4"/>
  <c r="AD117" i="4"/>
  <c r="AE533" i="4"/>
  <c r="AQ533" i="4" s="1"/>
  <c r="AW533" i="4" s="1"/>
  <c r="AA533" i="4"/>
  <c r="AB533" i="4"/>
  <c r="AN533" i="4" s="1"/>
  <c r="AT533" i="4" s="1"/>
  <c r="AH84" i="4"/>
  <c r="AJ84" i="4"/>
  <c r="AG84" i="4"/>
  <c r="Z84" i="4"/>
  <c r="AL84" i="4" s="1"/>
  <c r="AR84" i="4" s="1"/>
  <c r="AE84" i="4"/>
  <c r="AQ84" i="4" s="1"/>
  <c r="AW84" i="4" s="1"/>
  <c r="AJ822" i="4"/>
  <c r="AP822" i="4" s="1"/>
  <c r="AV822" i="4" s="1"/>
  <c r="AG822" i="4"/>
  <c r="AM822" i="4" s="1"/>
  <c r="AS822" i="4" s="1"/>
  <c r="AK822" i="4"/>
  <c r="AC822" i="4"/>
  <c r="AO822" i="4" s="1"/>
  <c r="AU822" i="4" s="1"/>
  <c r="Z822" i="4"/>
  <c r="AI7" i="4"/>
  <c r="AO7" i="4" s="1"/>
  <c r="AU7" i="4" s="1"/>
  <c r="AH7" i="4"/>
  <c r="Y4" i="4"/>
  <c r="AC4" i="4" s="1"/>
  <c r="AI42" i="4"/>
  <c r="AC130" i="4"/>
  <c r="AD130" i="4"/>
  <c r="AP130" i="4" s="1"/>
  <c r="AV130" i="4" s="1"/>
  <c r="AE130" i="4"/>
  <c r="AQ130" i="4" s="1"/>
  <c r="AW130" i="4" s="1"/>
  <c r="AB130" i="4"/>
  <c r="AN130" i="4" s="1"/>
  <c r="AT130" i="4" s="1"/>
  <c r="Z137" i="4"/>
  <c r="AL137" i="4" s="1"/>
  <c r="AR137" i="4" s="1"/>
  <c r="AE137" i="4"/>
  <c r="AQ137" i="4" s="1"/>
  <c r="AW137" i="4" s="1"/>
  <c r="AD137" i="4"/>
  <c r="AP137" i="4" s="1"/>
  <c r="AV137" i="4" s="1"/>
  <c r="AD146" i="4"/>
  <c r="AP146" i="4" s="1"/>
  <c r="AV146" i="4" s="1"/>
  <c r="AE146" i="4"/>
  <c r="AQ146" i="4" s="1"/>
  <c r="AW146" i="4" s="1"/>
  <c r="AB146" i="4"/>
  <c r="AN146" i="4" s="1"/>
  <c r="AT146" i="4" s="1"/>
  <c r="Z146" i="4"/>
  <c r="AL146" i="4" s="1"/>
  <c r="AR146" i="4" s="1"/>
  <c r="AA175" i="4"/>
  <c r="AM175" i="4" s="1"/>
  <c r="AS175" i="4" s="1"/>
  <c r="AE175" i="4"/>
  <c r="AQ175" i="4" s="1"/>
  <c r="AW175" i="4" s="1"/>
  <c r="Z175" i="4"/>
  <c r="AL175" i="4" s="1"/>
  <c r="AR175" i="4" s="1"/>
  <c r="E176" i="4"/>
  <c r="I176" i="4" s="1"/>
  <c r="L177" i="2" s="1"/>
  <c r="G176" i="4"/>
  <c r="D176" i="4"/>
  <c r="H176" i="4" s="1"/>
  <c r="K177" i="2" s="1"/>
  <c r="F176" i="4"/>
  <c r="J176" i="4" s="1"/>
  <c r="M177" i="2" s="1"/>
  <c r="AE685" i="4"/>
  <c r="AC685" i="4"/>
  <c r="AO685" i="4" s="1"/>
  <c r="AU685" i="4" s="1"/>
  <c r="AA685" i="4"/>
  <c r="AM685" i="4" s="1"/>
  <c r="AS685" i="4" s="1"/>
  <c r="AE689" i="4"/>
  <c r="Z689" i="4"/>
  <c r="AL689" i="4" s="1"/>
  <c r="AR689" i="4" s="1"/>
  <c r="AB689" i="4"/>
  <c r="AN689" i="4" s="1"/>
  <c r="AT689" i="4" s="1"/>
  <c r="AL699" i="4"/>
  <c r="AR699" i="4" s="1"/>
  <c r="AB730" i="4"/>
  <c r="Z730" i="4"/>
  <c r="AC730" i="4"/>
  <c r="AH730" i="4"/>
  <c r="AK730" i="4"/>
  <c r="AI730" i="4"/>
  <c r="AE730" i="4"/>
  <c r="AA730" i="4"/>
  <c r="AF730" i="4"/>
  <c r="AD730" i="4"/>
  <c r="AJ730" i="4"/>
  <c r="AG730" i="4"/>
  <c r="AG758" i="4"/>
  <c r="AM758" i="4" s="1"/>
  <c r="AS758" i="4" s="1"/>
  <c r="AK758" i="4"/>
  <c r="AQ758" i="4" s="1"/>
  <c r="AW758" i="4" s="1"/>
  <c r="AA126" i="4"/>
  <c r="AM126" i="4" s="1"/>
  <c r="AS126" i="4" s="1"/>
  <c r="AB126" i="4"/>
  <c r="AN126" i="4" s="1"/>
  <c r="AT126" i="4" s="1"/>
  <c r="Z126" i="4"/>
  <c r="AL126" i="4" s="1"/>
  <c r="AR126" i="4" s="1"/>
  <c r="Z746" i="4"/>
  <c r="AC746" i="4"/>
  <c r="AO746" i="4" s="1"/>
  <c r="AU746" i="4" s="1"/>
  <c r="AE746" i="4"/>
  <c r="AA746" i="4"/>
  <c r="AE763" i="4"/>
  <c r="AA763" i="4"/>
  <c r="AM763" i="4" s="1"/>
  <c r="AS763" i="4" s="1"/>
  <c r="AC763" i="4"/>
  <c r="AL849" i="4"/>
  <c r="AR849" i="4" s="1"/>
  <c r="AO849" i="4"/>
  <c r="AU849" i="4" s="1"/>
  <c r="AN849" i="4"/>
  <c r="AT849" i="4" s="1"/>
  <c r="F775" i="4"/>
  <c r="J775" i="4" s="1"/>
  <c r="D775" i="4"/>
  <c r="H775" i="4" s="1"/>
  <c r="E775" i="4"/>
  <c r="I775" i="4" s="1"/>
  <c r="G775" i="4"/>
  <c r="AE748" i="4"/>
  <c r="AQ748" i="4" s="1"/>
  <c r="AW748" i="4" s="1"/>
  <c r="AA748" i="4"/>
  <c r="Y161" i="4"/>
  <c r="Z161" i="4" s="1"/>
  <c r="AA820" i="4"/>
  <c r="AM820" i="4" s="1"/>
  <c r="AS820" i="4" s="1"/>
  <c r="AD820" i="4"/>
  <c r="AP820" i="4" s="1"/>
  <c r="AV820" i="4" s="1"/>
  <c r="AE820" i="4"/>
  <c r="AQ820" i="4" s="1"/>
  <c r="AW820" i="4" s="1"/>
  <c r="E155" i="4"/>
  <c r="I155" i="4" s="1"/>
  <c r="L156" i="2" s="1"/>
  <c r="G155" i="4"/>
  <c r="F155" i="4"/>
  <c r="J155" i="4" s="1"/>
  <c r="M156" i="2" s="1"/>
  <c r="D155" i="4"/>
  <c r="H155" i="4" s="1"/>
  <c r="K156" i="2" s="1"/>
  <c r="AN166" i="4"/>
  <c r="AT166" i="4" s="1"/>
  <c r="AQ166" i="4"/>
  <c r="AW166" i="4" s="1"/>
  <c r="E44" i="4"/>
  <c r="I44" i="4" s="1"/>
  <c r="L45" i="2" s="1"/>
  <c r="G44" i="4"/>
  <c r="F44" i="4"/>
  <c r="J44" i="4" s="1"/>
  <c r="M45" i="2" s="1"/>
  <c r="D44" i="4"/>
  <c r="H44" i="4" s="1"/>
  <c r="K45" i="2" s="1"/>
  <c r="AF509" i="4"/>
  <c r="AD509" i="4"/>
  <c r="AP509" i="4" s="1"/>
  <c r="AV509" i="4" s="1"/>
  <c r="AB509" i="4"/>
  <c r="AN509" i="4" s="1"/>
  <c r="AT509" i="4" s="1"/>
  <c r="Z509" i="4"/>
  <c r="AA509" i="4"/>
  <c r="AM509" i="4" s="1"/>
  <c r="AS509" i="4" s="1"/>
  <c r="Y29" i="4"/>
  <c r="Z29" i="4" s="1"/>
  <c r="G770" i="4"/>
  <c r="D770" i="4"/>
  <c r="H770" i="4" s="1"/>
  <c r="F770" i="4"/>
  <c r="J770" i="4" s="1"/>
  <c r="E770" i="4"/>
  <c r="I770" i="4" s="1"/>
  <c r="AA73" i="4"/>
  <c r="AM73" i="4" s="1"/>
  <c r="AS73" i="4" s="1"/>
  <c r="AE73" i="4"/>
  <c r="AQ73" i="4" s="1"/>
  <c r="AW73" i="4" s="1"/>
  <c r="AC73" i="4"/>
  <c r="AO73" i="4" s="1"/>
  <c r="AU73" i="4" s="1"/>
  <c r="AM965" i="4"/>
  <c r="AQ965" i="4"/>
  <c r="AN965" i="4"/>
  <c r="Y14" i="4"/>
  <c r="AC14" i="4" s="1"/>
  <c r="Y81" i="4"/>
  <c r="AD81" i="4" s="1"/>
  <c r="AN986" i="4"/>
  <c r="AM986" i="4"/>
  <c r="AL986" i="4"/>
  <c r="AD62" i="4"/>
  <c r="AP62" i="4" s="1"/>
  <c r="AV62" i="4" s="1"/>
  <c r="AB62" i="4"/>
  <c r="AN62" i="4" s="1"/>
  <c r="AT62" i="4" s="1"/>
  <c r="Z62" i="4"/>
  <c r="AL62" i="4" s="1"/>
  <c r="AR62" i="4" s="1"/>
  <c r="Z523" i="4"/>
  <c r="AB523" i="4"/>
  <c r="AE523" i="4"/>
  <c r="AC523" i="4"/>
  <c r="AD523" i="4"/>
  <c r="AA523" i="4"/>
  <c r="AI523" i="4"/>
  <c r="AF523" i="4"/>
  <c r="AH523" i="4"/>
  <c r="AJ523" i="4"/>
  <c r="AK523" i="4"/>
  <c r="AG523" i="4"/>
  <c r="AQ715" i="4"/>
  <c r="AW715" i="4" s="1"/>
  <c r="AM999" i="4"/>
  <c r="AN999" i="4"/>
  <c r="AP999" i="4"/>
  <c r="AM991" i="4"/>
  <c r="AO991" i="4"/>
  <c r="AQ991" i="4"/>
  <c r="AL991" i="4"/>
  <c r="Z551" i="4"/>
  <c r="AL551" i="4" s="1"/>
  <c r="AR551" i="4" s="1"/>
  <c r="AD551" i="4"/>
  <c r="AP551" i="4" s="1"/>
  <c r="AV551" i="4" s="1"/>
  <c r="AJ630" i="4"/>
  <c r="AH630" i="4"/>
  <c r="AK630" i="4"/>
  <c r="AD630" i="4"/>
  <c r="AC630" i="4"/>
  <c r="AO630" i="4" s="1"/>
  <c r="AU630" i="4" s="1"/>
  <c r="AB700" i="4"/>
  <c r="AN700" i="4" s="1"/>
  <c r="AT700" i="4" s="1"/>
  <c r="AC700" i="4"/>
  <c r="AO700" i="4" s="1"/>
  <c r="AU700" i="4" s="1"/>
  <c r="AE3" i="4"/>
  <c r="AB3" i="4"/>
  <c r="AD3" i="4"/>
  <c r="AC3" i="4"/>
  <c r="AA3" i="4"/>
  <c r="Z3" i="4"/>
  <c r="AF3" i="4"/>
  <c r="AI3" i="4"/>
  <c r="AJ3" i="4"/>
  <c r="AH3" i="4"/>
  <c r="AK3" i="4"/>
  <c r="AG3" i="4"/>
  <c r="AN815" i="4"/>
  <c r="AP815" i="4"/>
  <c r="AQ816" i="4"/>
  <c r="AM816" i="4"/>
  <c r="AG34" i="4"/>
  <c r="AF34" i="4"/>
  <c r="AK34" i="4"/>
  <c r="Z34" i="4"/>
  <c r="AD34" i="4"/>
  <c r="AP34" i="4" s="1"/>
  <c r="AV34" i="4" s="1"/>
  <c r="AE681" i="4"/>
  <c r="AQ681" i="4" s="1"/>
  <c r="AW681" i="4" s="1"/>
  <c r="AB681" i="4"/>
  <c r="AN681" i="4" s="1"/>
  <c r="AT681" i="4" s="1"/>
  <c r="AC681" i="4"/>
  <c r="AO681" i="4" s="1"/>
  <c r="AU681" i="4" s="1"/>
  <c r="AA58" i="4"/>
  <c r="AM58" i="4" s="1"/>
  <c r="AS58" i="4" s="1"/>
  <c r="AD58" i="4"/>
  <c r="AP58" i="4" s="1"/>
  <c r="AV58" i="4" s="1"/>
  <c r="AH696" i="4"/>
  <c r="AN696" i="4" s="1"/>
  <c r="AT696" i="4" s="1"/>
  <c r="AJ696" i="4"/>
  <c r="AI696" i="4"/>
  <c r="Z696" i="4"/>
  <c r="AL696" i="4" s="1"/>
  <c r="AR696" i="4" s="1"/>
  <c r="AA696" i="4"/>
  <c r="AM696" i="4" s="1"/>
  <c r="AS696" i="4" s="1"/>
  <c r="AI697" i="4"/>
  <c r="AK697" i="4"/>
  <c r="AJ697" i="4"/>
  <c r="AB697" i="4"/>
  <c r="AN697" i="4" s="1"/>
  <c r="AT697" i="4" s="1"/>
  <c r="Z697" i="4"/>
  <c r="AL697" i="4" s="1"/>
  <c r="AR697" i="4" s="1"/>
  <c r="AD697" i="4"/>
  <c r="AO968" i="4"/>
  <c r="AN968" i="4"/>
  <c r="AA7" i="4"/>
  <c r="AM7" i="4" s="1"/>
  <c r="AS7" i="4" s="1"/>
  <c r="AD7" i="4"/>
  <c r="AP7" i="4" s="1"/>
  <c r="AV7" i="4" s="1"/>
  <c r="AE42" i="4"/>
  <c r="AQ42" i="4" s="1"/>
  <c r="AW42" i="4" s="1"/>
  <c r="AC42" i="4"/>
  <c r="AO42" i="4" s="1"/>
  <c r="AU42" i="4" s="1"/>
  <c r="AA42" i="4"/>
  <c r="AM42" i="4" s="1"/>
  <c r="AS42" i="4" s="1"/>
  <c r="AB95" i="4"/>
  <c r="AA95" i="4"/>
  <c r="AE95" i="4"/>
  <c r="AD95" i="4"/>
  <c r="Z95" i="4"/>
  <c r="AC95" i="4"/>
  <c r="AI95" i="4"/>
  <c r="AK95" i="4"/>
  <c r="AJ95" i="4"/>
  <c r="AF95" i="4"/>
  <c r="AH95" i="4"/>
  <c r="AG95" i="4"/>
  <c r="AB758" i="4"/>
  <c r="AN758" i="4" s="1"/>
  <c r="AT758" i="4" s="1"/>
  <c r="AD758" i="4"/>
  <c r="AP758" i="4" s="1"/>
  <c r="AV758" i="4" s="1"/>
  <c r="AC758" i="4"/>
  <c r="AO758" i="4" s="1"/>
  <c r="AU758" i="4" s="1"/>
  <c r="AP810" i="4"/>
  <c r="AV810" i="4" s="1"/>
  <c r="AL778" i="4"/>
  <c r="AR778" i="4" s="1"/>
  <c r="AO778" i="4"/>
  <c r="AU778" i="4" s="1"/>
  <c r="AM766" i="4"/>
  <c r="AS766" i="4" s="1"/>
  <c r="E51" i="4"/>
  <c r="I51" i="4" s="1"/>
  <c r="L52" i="2" s="1"/>
  <c r="G51" i="4"/>
  <c r="F51" i="4"/>
  <c r="J51" i="4" s="1"/>
  <c r="M52" i="2" s="1"/>
  <c r="D51" i="4"/>
  <c r="H51" i="4" s="1"/>
  <c r="K52" i="2" s="1"/>
  <c r="D832" i="4"/>
  <c r="H832" i="4" s="1"/>
  <c r="E832" i="4"/>
  <c r="I832" i="4" s="1"/>
  <c r="F832" i="4"/>
  <c r="J832" i="4" s="1"/>
  <c r="G832" i="4"/>
  <c r="AH399" i="4"/>
  <c r="AI399" i="4"/>
  <c r="AC399" i="4"/>
  <c r="AB399" i="4"/>
  <c r="AE399" i="4"/>
  <c r="AQ399" i="4" s="1"/>
  <c r="AW399" i="4" s="1"/>
  <c r="F825" i="4"/>
  <c r="J825" i="4" s="1"/>
  <c r="E825" i="4"/>
  <c r="I825" i="4" s="1"/>
  <c r="D825" i="4"/>
  <c r="H825" i="4" s="1"/>
  <c r="G825" i="4"/>
  <c r="E761" i="4"/>
  <c r="I761" i="4" s="1"/>
  <c r="D761" i="4"/>
  <c r="H761" i="4" s="1"/>
  <c r="G761" i="4"/>
  <c r="F761" i="4"/>
  <c r="J761" i="4" s="1"/>
  <c r="AO761" i="4"/>
  <c r="AU761" i="4" s="1"/>
  <c r="AM825" i="4"/>
  <c r="AS825" i="4" s="1"/>
  <c r="AM761" i="4"/>
  <c r="AS761" i="4" s="1"/>
  <c r="AO825" i="4"/>
  <c r="AU825" i="4" s="1"/>
  <c r="E609" i="4"/>
  <c r="I609" i="4" s="1"/>
  <c r="G609" i="4"/>
  <c r="F609" i="4"/>
  <c r="J609" i="4" s="1"/>
  <c r="D609" i="4"/>
  <c r="H609" i="4" s="1"/>
  <c r="G590" i="4"/>
  <c r="F590" i="4"/>
  <c r="J590" i="4" s="1"/>
  <c r="D590" i="4"/>
  <c r="H590" i="4" s="1"/>
  <c r="E590" i="4"/>
  <c r="I590" i="4" s="1"/>
  <c r="AP622" i="4"/>
  <c r="AV622" i="4" s="1"/>
  <c r="AL622" i="4"/>
  <c r="AR622" i="4" s="1"/>
  <c r="AB640" i="4"/>
  <c r="AC640" i="4"/>
  <c r="Z640" i="4"/>
  <c r="AA640" i="4"/>
  <c r="AE640" i="4"/>
  <c r="AD640" i="4"/>
  <c r="AI640" i="4"/>
  <c r="AH640" i="4"/>
  <c r="AG640" i="4"/>
  <c r="AF640" i="4"/>
  <c r="AJ640" i="4"/>
  <c r="AK640" i="4"/>
  <c r="AP714" i="4"/>
  <c r="AV714" i="4" s="1"/>
  <c r="AH605" i="4"/>
  <c r="AI605" i="4"/>
  <c r="AJ605" i="4"/>
  <c r="AG605" i="4"/>
  <c r="AF605" i="4"/>
  <c r="AK605" i="4"/>
  <c r="AF642" i="4"/>
  <c r="AE642" i="4"/>
  <c r="Z605" i="4"/>
  <c r="AK642" i="4"/>
  <c r="E707" i="4"/>
  <c r="I707" i="4" s="1"/>
  <c r="F707" i="4"/>
  <c r="J707" i="4" s="1"/>
  <c r="G707" i="4"/>
  <c r="D707" i="4"/>
  <c r="H707" i="4" s="1"/>
  <c r="AM622" i="4"/>
  <c r="AS622" i="4" s="1"/>
  <c r="F668" i="4"/>
  <c r="J668" i="4" s="1"/>
  <c r="E668" i="4"/>
  <c r="I668" i="4" s="1"/>
  <c r="D668" i="4"/>
  <c r="H668" i="4" s="1"/>
  <c r="G668" i="4"/>
  <c r="E627" i="4"/>
  <c r="I627" i="4" s="1"/>
  <c r="D627" i="4"/>
  <c r="H627" i="4" s="1"/>
  <c r="G627" i="4"/>
  <c r="F627" i="4"/>
  <c r="J627" i="4" s="1"/>
  <c r="AM714" i="4"/>
  <c r="AS714" i="4" s="1"/>
  <c r="E595" i="4"/>
  <c r="I595" i="4" s="1"/>
  <c r="F595" i="4"/>
  <c r="J595" i="4" s="1"/>
  <c r="G595" i="4"/>
  <c r="D595" i="4"/>
  <c r="H595" i="4" s="1"/>
  <c r="G702" i="4"/>
  <c r="F702" i="4"/>
  <c r="J702" i="4" s="1"/>
  <c r="D702" i="4"/>
  <c r="H702" i="4" s="1"/>
  <c r="E702" i="4"/>
  <c r="I702" i="4" s="1"/>
  <c r="AO714" i="4"/>
  <c r="AU714" i="4" s="1"/>
  <c r="E666" i="4"/>
  <c r="I666" i="4" s="1"/>
  <c r="G666" i="4"/>
  <c r="F666" i="4"/>
  <c r="J666" i="4" s="1"/>
  <c r="D666" i="4"/>
  <c r="H666" i="4" s="1"/>
  <c r="AA642" i="4"/>
  <c r="AM642" i="4" s="1"/>
  <c r="AS642" i="4" s="1"/>
  <c r="AC642" i="4"/>
  <c r="AO642" i="4" s="1"/>
  <c r="AU642" i="4" s="1"/>
  <c r="AA605" i="4"/>
  <c r="AM605" i="4" s="1"/>
  <c r="AS605" i="4" s="1"/>
  <c r="AM718" i="4"/>
  <c r="AS718" i="4" s="1"/>
  <c r="E739" i="4"/>
  <c r="I739" i="4" s="1"/>
  <c r="G739" i="4"/>
  <c r="F739" i="4"/>
  <c r="J739" i="4" s="1"/>
  <c r="D739" i="4"/>
  <c r="H739" i="4" s="1"/>
  <c r="F645" i="4"/>
  <c r="J645" i="4" s="1"/>
  <c r="E645" i="4"/>
  <c r="I645" i="4" s="1"/>
  <c r="G645" i="4"/>
  <c r="D645" i="4"/>
  <c r="H645" i="4" s="1"/>
  <c r="E670" i="4"/>
  <c r="I670" i="4" s="1"/>
  <c r="G670" i="4"/>
  <c r="F670" i="4"/>
  <c r="J670" i="4" s="1"/>
  <c r="D670" i="4"/>
  <c r="H670" i="4" s="1"/>
  <c r="AQ718" i="4"/>
  <c r="AW718" i="4" s="1"/>
  <c r="F675" i="4"/>
  <c r="J675" i="4" s="1"/>
  <c r="E675" i="4"/>
  <c r="I675" i="4" s="1"/>
  <c r="D675" i="4"/>
  <c r="H675" i="4" s="1"/>
  <c r="G675" i="4"/>
  <c r="G718" i="4"/>
  <c r="F718" i="4"/>
  <c r="J718" i="4" s="1"/>
  <c r="D718" i="4"/>
  <c r="H718" i="4" s="1"/>
  <c r="E718" i="4"/>
  <c r="I718" i="4" s="1"/>
  <c r="AB642" i="4"/>
  <c r="AN642" i="4" s="1"/>
  <c r="AT642" i="4" s="1"/>
  <c r="Z642" i="4"/>
  <c r="AL642" i="4" s="1"/>
  <c r="AR642" i="4" s="1"/>
  <c r="G716" i="4"/>
  <c r="D716" i="4"/>
  <c r="H716" i="4" s="1"/>
  <c r="E716" i="4"/>
  <c r="I716" i="4" s="1"/>
  <c r="F716" i="4"/>
  <c r="J716" i="4" s="1"/>
  <c r="AL714" i="4"/>
  <c r="AR714" i="4" s="1"/>
  <c r="AB605" i="4"/>
  <c r="AC605" i="4"/>
  <c r="AP718" i="4"/>
  <c r="AV718" i="4" s="1"/>
  <c r="AN622" i="4"/>
  <c r="AT622" i="4" s="1"/>
  <c r="E729" i="4"/>
  <c r="I729" i="4" s="1"/>
  <c r="G729" i="4"/>
  <c r="F729" i="4"/>
  <c r="J729" i="4" s="1"/>
  <c r="D729" i="4"/>
  <c r="H729" i="4" s="1"/>
  <c r="AA693" i="4"/>
  <c r="AE693" i="4"/>
  <c r="AB693" i="4"/>
  <c r="Z693" i="4"/>
  <c r="AD693" i="4"/>
  <c r="AC693" i="4"/>
  <c r="AI693" i="4"/>
  <c r="AH693" i="4"/>
  <c r="AF693" i="4"/>
  <c r="AG693" i="4"/>
  <c r="AK693" i="4"/>
  <c r="AJ693" i="4"/>
  <c r="G680" i="4"/>
  <c r="F680" i="4"/>
  <c r="J680" i="4" s="1"/>
  <c r="D680" i="4"/>
  <c r="H680" i="4" s="1"/>
  <c r="E680" i="4"/>
  <c r="I680" i="4" s="1"/>
  <c r="E682" i="4"/>
  <c r="I682" i="4" s="1"/>
  <c r="G682" i="4"/>
  <c r="F682" i="4"/>
  <c r="J682" i="4" s="1"/>
  <c r="D682" i="4"/>
  <c r="H682" i="4" s="1"/>
  <c r="E637" i="4"/>
  <c r="I637" i="4" s="1"/>
  <c r="G637" i="4"/>
  <c r="D637" i="4"/>
  <c r="H637" i="4" s="1"/>
  <c r="F637" i="4"/>
  <c r="J637" i="4" s="1"/>
  <c r="AD642" i="4"/>
  <c r="AP642" i="4" s="1"/>
  <c r="AV642" i="4" s="1"/>
  <c r="G713" i="4"/>
  <c r="D713" i="4"/>
  <c r="H713" i="4" s="1"/>
  <c r="F713" i="4"/>
  <c r="J713" i="4" s="1"/>
  <c r="E713" i="4"/>
  <c r="I713" i="4" s="1"/>
  <c r="AD605" i="4"/>
  <c r="AP605" i="4" s="1"/>
  <c r="AV605" i="4" s="1"/>
  <c r="AE605" i="4"/>
  <c r="F638" i="4"/>
  <c r="J638" i="4" s="1"/>
  <c r="D638" i="4"/>
  <c r="H638" i="4" s="1"/>
  <c r="E638" i="4"/>
  <c r="I638" i="4" s="1"/>
  <c r="G638" i="4"/>
  <c r="E542" i="4"/>
  <c r="I542" i="4" s="1"/>
  <c r="G542" i="4"/>
  <c r="D542" i="4"/>
  <c r="H542" i="4" s="1"/>
  <c r="F542" i="4"/>
  <c r="J542" i="4" s="1"/>
  <c r="E506" i="4"/>
  <c r="I506" i="4" s="1"/>
  <c r="D506" i="4"/>
  <c r="H506" i="4" s="1"/>
  <c r="G506" i="4"/>
  <c r="F506" i="4"/>
  <c r="J506" i="4" s="1"/>
  <c r="F522" i="4"/>
  <c r="J522" i="4" s="1"/>
  <c r="G522" i="4"/>
  <c r="E522" i="4"/>
  <c r="I522" i="4" s="1"/>
  <c r="D522" i="4"/>
  <c r="H522" i="4" s="1"/>
  <c r="E550" i="4"/>
  <c r="I550" i="4" s="1"/>
  <c r="D550" i="4"/>
  <c r="H550" i="4" s="1"/>
  <c r="G550" i="4"/>
  <c r="F550" i="4"/>
  <c r="J550" i="4" s="1"/>
  <c r="AM534" i="4"/>
  <c r="AS534" i="4" s="1"/>
  <c r="AQ536" i="4"/>
  <c r="AW536" i="4" s="1"/>
  <c r="G556" i="4"/>
  <c r="E556" i="4"/>
  <c r="I556" i="4" s="1"/>
  <c r="F556" i="4"/>
  <c r="J556" i="4" s="1"/>
  <c r="D556" i="4"/>
  <c r="H556" i="4" s="1"/>
  <c r="D573" i="4"/>
  <c r="H573" i="4" s="1"/>
  <c r="F573" i="4"/>
  <c r="J573" i="4" s="1"/>
  <c r="E573" i="4"/>
  <c r="I573" i="4" s="1"/>
  <c r="G573" i="4"/>
  <c r="D530" i="4"/>
  <c r="H530" i="4" s="1"/>
  <c r="E530" i="4"/>
  <c r="I530" i="4" s="1"/>
  <c r="G530" i="4"/>
  <c r="F530" i="4"/>
  <c r="J530" i="4" s="1"/>
  <c r="E532" i="4"/>
  <c r="I532" i="4" s="1"/>
  <c r="D532" i="4"/>
  <c r="H532" i="4" s="1"/>
  <c r="G532" i="4"/>
  <c r="F532" i="4"/>
  <c r="J532" i="4" s="1"/>
  <c r="AQ538" i="4"/>
  <c r="AW538" i="4" s="1"/>
  <c r="AM508" i="4"/>
  <c r="AS508" i="4" s="1"/>
  <c r="Y548" i="4"/>
  <c r="AD548" i="4" s="1"/>
  <c r="AL552" i="4"/>
  <c r="AR552" i="4" s="1"/>
  <c r="AQ552" i="4"/>
  <c r="AW552" i="4" s="1"/>
  <c r="G545" i="4"/>
  <c r="F545" i="4"/>
  <c r="J545" i="4" s="1"/>
  <c r="E545" i="4"/>
  <c r="I545" i="4" s="1"/>
  <c r="D545" i="4"/>
  <c r="H545" i="4" s="1"/>
  <c r="E565" i="4"/>
  <c r="I565" i="4" s="1"/>
  <c r="F565" i="4"/>
  <c r="J565" i="4" s="1"/>
  <c r="G565" i="4"/>
  <c r="D565" i="4"/>
  <c r="H565" i="4" s="1"/>
  <c r="D569" i="4"/>
  <c r="H569" i="4" s="1"/>
  <c r="E569" i="4"/>
  <c r="I569" i="4" s="1"/>
  <c r="F569" i="4"/>
  <c r="J569" i="4" s="1"/>
  <c r="G569" i="4"/>
  <c r="F504" i="4"/>
  <c r="J504" i="4" s="1"/>
  <c r="G504" i="4"/>
  <c r="D504" i="4"/>
  <c r="H504" i="4" s="1"/>
  <c r="E504" i="4"/>
  <c r="I504" i="4" s="1"/>
  <c r="E388" i="4"/>
  <c r="I388" i="4" s="1"/>
  <c r="D388" i="4"/>
  <c r="H388" i="4" s="1"/>
  <c r="F388" i="4"/>
  <c r="J388" i="4" s="1"/>
  <c r="G388" i="4"/>
  <c r="G496" i="4"/>
  <c r="E496" i="4"/>
  <c r="I496" i="4" s="1"/>
  <c r="D496" i="4"/>
  <c r="H496" i="4" s="1"/>
  <c r="F496" i="4"/>
  <c r="J496" i="4" s="1"/>
  <c r="G499" i="4"/>
  <c r="D499" i="4"/>
  <c r="H499" i="4" s="1"/>
  <c r="F499" i="4"/>
  <c r="J499" i="4" s="1"/>
  <c r="E499" i="4"/>
  <c r="I499" i="4" s="1"/>
  <c r="AL373" i="4"/>
  <c r="AR373" i="4" s="1"/>
  <c r="Z361" i="4"/>
  <c r="AO390" i="4"/>
  <c r="AU390" i="4" s="1"/>
  <c r="AO429" i="4"/>
  <c r="AU429" i="4" s="1"/>
  <c r="AF370" i="4"/>
  <c r="Z391" i="4"/>
  <c r="AA391" i="4"/>
  <c r="AQ368" i="4"/>
  <c r="AW368" i="4" s="1"/>
  <c r="AM383" i="4"/>
  <c r="AS383" i="4" s="1"/>
  <c r="AP435" i="4"/>
  <c r="AV435" i="4" s="1"/>
  <c r="AL439" i="4"/>
  <c r="AR439" i="4" s="1"/>
  <c r="AF426" i="4"/>
  <c r="D501" i="4"/>
  <c r="H501" i="4" s="1"/>
  <c r="F501" i="4"/>
  <c r="J501" i="4" s="1"/>
  <c r="G501" i="4"/>
  <c r="E501" i="4"/>
  <c r="I501" i="4" s="1"/>
  <c r="AO471" i="4"/>
  <c r="AU471" i="4" s="1"/>
  <c r="E428" i="4"/>
  <c r="I428" i="4" s="1"/>
  <c r="F428" i="4"/>
  <c r="J428" i="4" s="1"/>
  <c r="D428" i="4"/>
  <c r="H428" i="4" s="1"/>
  <c r="G428" i="4"/>
  <c r="AB426" i="4"/>
  <c r="AO499" i="4"/>
  <c r="AU499" i="4" s="1"/>
  <c r="AQ427" i="4"/>
  <c r="AW427" i="4" s="1"/>
  <c r="AL497" i="4"/>
  <c r="AR497" i="4" s="1"/>
  <c r="AM428" i="4"/>
  <c r="AS428" i="4" s="1"/>
  <c r="AP388" i="4"/>
  <c r="AV388" i="4" s="1"/>
  <c r="AQ388" i="4"/>
  <c r="AW388" i="4" s="1"/>
  <c r="AP416" i="4"/>
  <c r="AV416" i="4" s="1"/>
  <c r="AM373" i="4"/>
  <c r="AS373" i="4" s="1"/>
  <c r="AL371" i="4"/>
  <c r="AR371" i="4" s="1"/>
  <c r="G371" i="4" s="1"/>
  <c r="AL417" i="4"/>
  <c r="AR417" i="4" s="1"/>
  <c r="AJ370" i="4"/>
  <c r="AB370" i="4"/>
  <c r="AD370" i="4"/>
  <c r="AE391" i="4"/>
  <c r="AQ425" i="4"/>
  <c r="AW425" i="4" s="1"/>
  <c r="AM425" i="4"/>
  <c r="AS425" i="4" s="1"/>
  <c r="AP425" i="4"/>
  <c r="AV425" i="4" s="1"/>
  <c r="AN383" i="4"/>
  <c r="AT383" i="4" s="1"/>
  <c r="G383" i="4"/>
  <c r="E383" i="4"/>
  <c r="I383" i="4" s="1"/>
  <c r="F383" i="4"/>
  <c r="J383" i="4" s="1"/>
  <c r="D383" i="4"/>
  <c r="H383" i="4" s="1"/>
  <c r="AJ426" i="4"/>
  <c r="AP426" i="4" s="1"/>
  <c r="AV426" i="4" s="1"/>
  <c r="AG426" i="4"/>
  <c r="AI426" i="4"/>
  <c r="AH426" i="4"/>
  <c r="AM394" i="4"/>
  <c r="AS394" i="4" s="1"/>
  <c r="AA426" i="4"/>
  <c r="AM426" i="4" s="1"/>
  <c r="AS426" i="4" s="1"/>
  <c r="D491" i="4"/>
  <c r="H491" i="4" s="1"/>
  <c r="E491" i="4"/>
  <c r="I491" i="4" s="1"/>
  <c r="G491" i="4"/>
  <c r="F491" i="4"/>
  <c r="J491" i="4" s="1"/>
  <c r="AQ499" i="4"/>
  <c r="AW499" i="4" s="1"/>
  <c r="AO427" i="4"/>
  <c r="AU427" i="4" s="1"/>
  <c r="AL427" i="4"/>
  <c r="AR427" i="4" s="1"/>
  <c r="AQ497" i="4"/>
  <c r="AW497" i="4" s="1"/>
  <c r="AN497" i="4"/>
  <c r="AT497" i="4" s="1"/>
  <c r="AN428" i="4"/>
  <c r="AT428" i="4" s="1"/>
  <c r="AL416" i="4"/>
  <c r="AR416" i="4" s="1"/>
  <c r="AM416" i="4"/>
  <c r="AS416" i="4" s="1"/>
  <c r="AC493" i="4"/>
  <c r="AA493" i="4"/>
  <c r="AB493" i="4"/>
  <c r="AD493" i="4"/>
  <c r="AE493" i="4"/>
  <c r="Z493" i="4"/>
  <c r="AG493" i="4"/>
  <c r="AF493" i="4"/>
  <c r="AH493" i="4"/>
  <c r="AK493" i="4"/>
  <c r="AJ493" i="4"/>
  <c r="AI493" i="4"/>
  <c r="AK370" i="4"/>
  <c r="AQ370" i="4" s="1"/>
  <c r="AW370" i="4" s="1"/>
  <c r="AG370" i="4"/>
  <c r="AH370" i="4"/>
  <c r="AN370" i="4" s="1"/>
  <c r="AT370" i="4" s="1"/>
  <c r="AI370" i="4"/>
  <c r="AO370" i="4" s="1"/>
  <c r="AU370" i="4" s="1"/>
  <c r="D425" i="4"/>
  <c r="H425" i="4" s="1"/>
  <c r="E425" i="4"/>
  <c r="I425" i="4" s="1"/>
  <c r="G425" i="4"/>
  <c r="F425" i="4"/>
  <c r="J425" i="4" s="1"/>
  <c r="Z354" i="4"/>
  <c r="AH354" i="4"/>
  <c r="AI354" i="4"/>
  <c r="AG354" i="4"/>
  <c r="AD354" i="4"/>
  <c r="AA354" i="4"/>
  <c r="AB354" i="4"/>
  <c r="AC354" i="4"/>
  <c r="AE354" i="4"/>
  <c r="AF354" i="4"/>
  <c r="AK354" i="4"/>
  <c r="AJ354" i="4"/>
  <c r="AN435" i="4"/>
  <c r="AT435" i="4" s="1"/>
  <c r="AO435" i="4"/>
  <c r="AU435" i="4" s="1"/>
  <c r="AP439" i="4"/>
  <c r="AV439" i="4" s="1"/>
  <c r="F394" i="4"/>
  <c r="J394" i="4" s="1"/>
  <c r="E394" i="4"/>
  <c r="I394" i="4" s="1"/>
  <c r="D394" i="4"/>
  <c r="H394" i="4" s="1"/>
  <c r="G394" i="4"/>
  <c r="AC426" i="4"/>
  <c r="AE426" i="4"/>
  <c r="F503" i="4"/>
  <c r="J503" i="4" s="1"/>
  <c r="G503" i="4"/>
  <c r="D503" i="4"/>
  <c r="H503" i="4" s="1"/>
  <c r="E503" i="4"/>
  <c r="I503" i="4" s="1"/>
  <c r="E492" i="4"/>
  <c r="I492" i="4" s="1"/>
  <c r="G492" i="4"/>
  <c r="D492" i="4"/>
  <c r="H492" i="4" s="1"/>
  <c r="F492" i="4"/>
  <c r="J492" i="4" s="1"/>
  <c r="AN388" i="4"/>
  <c r="AT388" i="4" s="1"/>
  <c r="AN416" i="4"/>
  <c r="AT416" i="4" s="1"/>
  <c r="AO416" i="4"/>
  <c r="AU416" i="4" s="1"/>
  <c r="AB487" i="4"/>
  <c r="Z487" i="4"/>
  <c r="AA487" i="4"/>
  <c r="AD487" i="4"/>
  <c r="AC487" i="4"/>
  <c r="AE487" i="4"/>
  <c r="AH487" i="4"/>
  <c r="AF487" i="4"/>
  <c r="AG487" i="4"/>
  <c r="AI487" i="4"/>
  <c r="AK487" i="4"/>
  <c r="AJ487" i="4"/>
  <c r="G471" i="4"/>
  <c r="F471" i="4"/>
  <c r="J471" i="4" s="1"/>
  <c r="E471" i="4"/>
  <c r="I471" i="4" s="1"/>
  <c r="D471" i="4"/>
  <c r="H471" i="4" s="1"/>
  <c r="Z426" i="4"/>
  <c r="AM497" i="4"/>
  <c r="AS497" i="4" s="1"/>
  <c r="AQ416" i="4"/>
  <c r="AW416" i="4" s="1"/>
  <c r="AN394" i="4"/>
  <c r="AT394" i="4" s="1"/>
  <c r="AK426" i="4"/>
  <c r="AI345" i="4"/>
  <c r="AO345" i="4" s="1"/>
  <c r="AU345" i="4" s="1"/>
  <c r="AM325" i="4"/>
  <c r="AS325" i="4" s="1"/>
  <c r="AM249" i="4"/>
  <c r="AS249" i="4" s="1"/>
  <c r="G318" i="4"/>
  <c r="AQ188" i="4"/>
  <c r="AW188" i="4" s="1"/>
  <c r="AE210" i="4"/>
  <c r="AG210" i="4"/>
  <c r="AM210" i="4" s="1"/>
  <c r="AS210" i="4" s="1"/>
  <c r="AJ285" i="4"/>
  <c r="AB229" i="4"/>
  <c r="AK265" i="4"/>
  <c r="F315" i="4"/>
  <c r="J315" i="4" s="1"/>
  <c r="AM297" i="4"/>
  <c r="AS297" i="4" s="1"/>
  <c r="AG229" i="4"/>
  <c r="AD285" i="4"/>
  <c r="Z285" i="4"/>
  <c r="AL285" i="4" s="1"/>
  <c r="AR285" i="4" s="1"/>
  <c r="AF265" i="4"/>
  <c r="AB265" i="4"/>
  <c r="AP208" i="4"/>
  <c r="AV208" i="4" s="1"/>
  <c r="AD296" i="4"/>
  <c r="AK304" i="4"/>
  <c r="AQ304" i="4" s="1"/>
  <c r="AW304" i="4" s="1"/>
  <c r="Z288" i="4"/>
  <c r="AL288" i="4" s="1"/>
  <c r="AR288" i="4" s="1"/>
  <c r="G288" i="4" s="1"/>
  <c r="AG304" i="4"/>
  <c r="AA304" i="4"/>
  <c r="G284" i="4"/>
  <c r="E284" i="4"/>
  <c r="I284" i="4" s="1"/>
  <c r="F284" i="4"/>
  <c r="J284" i="4" s="1"/>
  <c r="D284" i="4"/>
  <c r="H284" i="4" s="1"/>
  <c r="AL291" i="4"/>
  <c r="AR291" i="4" s="1"/>
  <c r="E291" i="4" s="1"/>
  <c r="I291" i="4" s="1"/>
  <c r="G315" i="4"/>
  <c r="AK285" i="4"/>
  <c r="AF229" i="4"/>
  <c r="AA285" i="4"/>
  <c r="AQ313" i="4"/>
  <c r="AW313" i="4" s="1"/>
  <c r="AH229" i="4"/>
  <c r="AC229" i="4"/>
  <c r="Z304" i="4"/>
  <c r="AB304" i="4"/>
  <c r="AN304" i="4" s="1"/>
  <c r="AT304" i="4" s="1"/>
  <c r="AM218" i="4"/>
  <c r="AS218" i="4" s="1"/>
  <c r="E318" i="4"/>
  <c r="I318" i="4" s="1"/>
  <c r="AL188" i="4"/>
  <c r="AR188" i="4" s="1"/>
  <c r="E188" i="4" s="1"/>
  <c r="I188" i="4" s="1"/>
  <c r="AN299" i="4"/>
  <c r="AT299" i="4" s="1"/>
  <c r="AO210" i="4"/>
  <c r="AU210" i="4" s="1"/>
  <c r="AH210" i="4"/>
  <c r="AM266" i="4"/>
  <c r="AS266" i="4" s="1"/>
  <c r="AP188" i="4"/>
  <c r="AV188" i="4" s="1"/>
  <c r="AB210" i="4"/>
  <c r="AD210" i="4"/>
  <c r="AM193" i="4"/>
  <c r="AS193" i="4" s="1"/>
  <c r="AH277" i="4"/>
  <c r="AJ229" i="4"/>
  <c r="AM231" i="4"/>
  <c r="AS231" i="4" s="1"/>
  <c r="AL297" i="4"/>
  <c r="AR297" i="4" s="1"/>
  <c r="G297" i="4" s="1"/>
  <c r="AG285" i="4"/>
  <c r="AE285" i="4"/>
  <c r="AQ285" i="4" s="1"/>
  <c r="AW285" i="4" s="1"/>
  <c r="AC285" i="4"/>
  <c r="AO208" i="4"/>
  <c r="AU208" i="4" s="1"/>
  <c r="AG265" i="4"/>
  <c r="Z265" i="4"/>
  <c r="AD265" i="4"/>
  <c r="AC296" i="4"/>
  <c r="AH285" i="4"/>
  <c r="AN285" i="4" s="1"/>
  <c r="AT285" i="4" s="1"/>
  <c r="AC304" i="4"/>
  <c r="AO304" i="4" s="1"/>
  <c r="AU304" i="4" s="1"/>
  <c r="AD304" i="4"/>
  <c r="AJ210" i="4"/>
  <c r="AO301" i="4"/>
  <c r="AU301" i="4" s="1"/>
  <c r="AI238" i="4"/>
  <c r="AG224" i="4"/>
  <c r="AM224" i="4" s="1"/>
  <c r="AS224" i="4" s="1"/>
  <c r="AE246" i="4"/>
  <c r="F302" i="4"/>
  <c r="J302" i="4" s="1"/>
  <c r="D302" i="4"/>
  <c r="H302" i="4" s="1"/>
  <c r="G302" i="4"/>
  <c r="E302" i="4"/>
  <c r="I302" i="4" s="1"/>
  <c r="AM206" i="4"/>
  <c r="AS206" i="4" s="1"/>
  <c r="AO257" i="4"/>
  <c r="AU257" i="4" s="1"/>
  <c r="AC239" i="4"/>
  <c r="Z238" i="4"/>
  <c r="AI246" i="4"/>
  <c r="AQ210" i="4"/>
  <c r="AW210" i="4" s="1"/>
  <c r="AQ257" i="4"/>
  <c r="AW257" i="4" s="1"/>
  <c r="AD239" i="4"/>
  <c r="AP239" i="4" s="1"/>
  <c r="AV239" i="4" s="1"/>
  <c r="AD238" i="4"/>
  <c r="AB224" i="4"/>
  <c r="AF246" i="4"/>
  <c r="AD246" i="4"/>
  <c r="AO246" i="4"/>
  <c r="AU246" i="4" s="1"/>
  <c r="AH224" i="4"/>
  <c r="AF238" i="4"/>
  <c r="AB238" i="4"/>
  <c r="AN238" i="4" s="1"/>
  <c r="AT238" i="4" s="1"/>
  <c r="AE238" i="4"/>
  <c r="AJ238" i="4"/>
  <c r="AK238" i="4"/>
  <c r="AC238" i="4"/>
  <c r="AK224" i="4"/>
  <c r="AI224" i="4"/>
  <c r="AC224" i="4"/>
  <c r="Z224" i="4"/>
  <c r="AL224" i="4" s="1"/>
  <c r="AR224" i="4" s="1"/>
  <c r="D224" i="4" s="1"/>
  <c r="H224" i="4" s="1"/>
  <c r="AP242" i="4"/>
  <c r="AV242" i="4" s="1"/>
  <c r="AO242" i="4"/>
  <c r="AU242" i="4" s="1"/>
  <c r="AG246" i="4"/>
  <c r="AM246" i="4" s="1"/>
  <c r="AS246" i="4" s="1"/>
  <c r="AJ246" i="4"/>
  <c r="AP246" i="4" s="1"/>
  <c r="AV246" i="4" s="1"/>
  <c r="Z246" i="4"/>
  <c r="AH246" i="4"/>
  <c r="AK246" i="4"/>
  <c r="AB246" i="4"/>
  <c r="AL242" i="4"/>
  <c r="AR242" i="4" s="1"/>
  <c r="AM227" i="4"/>
  <c r="AS227" i="4" s="1"/>
  <c r="AO211" i="4"/>
  <c r="AU211" i="4" s="1"/>
  <c r="AG214" i="4"/>
  <c r="AE214" i="4"/>
  <c r="AO221" i="4"/>
  <c r="AU221" i="4" s="1"/>
  <c r="AP221" i="4"/>
  <c r="AV221" i="4" s="1"/>
  <c r="AP224" i="4"/>
  <c r="AV224" i="4" s="1"/>
  <c r="AQ224" i="4"/>
  <c r="AW224" i="4" s="1"/>
  <c r="AN242" i="4"/>
  <c r="AT242" i="4" s="1"/>
  <c r="AQ242" i="4"/>
  <c r="AW242" i="4" s="1"/>
  <c r="AM242" i="4"/>
  <c r="AS242" i="4" s="1"/>
  <c r="F221" i="4"/>
  <c r="J221" i="4" s="1"/>
  <c r="D221" i="4"/>
  <c r="H221" i="4" s="1"/>
  <c r="G221" i="4"/>
  <c r="E221" i="4"/>
  <c r="I221" i="4" s="1"/>
  <c r="AH211" i="4"/>
  <c r="AN211" i="4" s="1"/>
  <c r="AT211" i="4" s="1"/>
  <c r="AF211" i="4"/>
  <c r="Z211" i="4"/>
  <c r="Z261" i="4"/>
  <c r="AD261" i="4"/>
  <c r="AH261" i="4"/>
  <c r="AI261" i="4"/>
  <c r="AC261" i="4"/>
  <c r="AA261" i="4"/>
  <c r="AQ221" i="4"/>
  <c r="AW221" i="4" s="1"/>
  <c r="AG232" i="4"/>
  <c r="AD254" i="4"/>
  <c r="AB254" i="4"/>
  <c r="AA254" i="4"/>
  <c r="AE254" i="4"/>
  <c r="AC254" i="4"/>
  <c r="Z254" i="4"/>
  <c r="AH254" i="4"/>
  <c r="AF254" i="4"/>
  <c r="AG254" i="4"/>
  <c r="AJ254" i="4"/>
  <c r="AK254" i="4"/>
  <c r="AI254" i="4"/>
  <c r="AA259" i="4"/>
  <c r="AD259" i="4"/>
  <c r="AB259" i="4"/>
  <c r="AE259" i="4"/>
  <c r="AC259" i="4"/>
  <c r="AG259" i="4"/>
  <c r="AF259" i="4"/>
  <c r="AL259" i="4" s="1"/>
  <c r="AR259" i="4" s="1"/>
  <c r="AJ259" i="4"/>
  <c r="AH259" i="4"/>
  <c r="AK259" i="4"/>
  <c r="AI259" i="4"/>
  <c r="AJ261" i="4"/>
  <c r="AB261" i="4"/>
  <c r="AG261" i="4"/>
  <c r="AK261" i="4"/>
  <c r="AQ261" i="4" s="1"/>
  <c r="AW261" i="4" s="1"/>
  <c r="AF261" i="4"/>
  <c r="AM221" i="4"/>
  <c r="AS221" i="4" s="1"/>
  <c r="AN221" i="4"/>
  <c r="AT221" i="4" s="1"/>
  <c r="Y263" i="4"/>
  <c r="AF263" i="4" s="1"/>
  <c r="G225" i="4"/>
  <c r="E225" i="4"/>
  <c r="I225" i="4" s="1"/>
  <c r="D225" i="4"/>
  <c r="H225" i="4" s="1"/>
  <c r="F225" i="4"/>
  <c r="J225" i="4" s="1"/>
  <c r="AK211" i="4"/>
  <c r="AQ211" i="4" s="1"/>
  <c r="AW211" i="4" s="1"/>
  <c r="AP257" i="4"/>
  <c r="AV257" i="4" s="1"/>
  <c r="AM301" i="4"/>
  <c r="AS301" i="4" s="1"/>
  <c r="Z219" i="4"/>
  <c r="AJ219" i="4"/>
  <c r="AC219" i="4"/>
  <c r="AA219" i="4"/>
  <c r="AI219" i="4"/>
  <c r="AE219" i="4"/>
  <c r="AD219" i="4"/>
  <c r="AF219" i="4"/>
  <c r="AG219" i="4"/>
  <c r="AB219" i="4"/>
  <c r="AH219" i="4"/>
  <c r="E325" i="4"/>
  <c r="I325" i="4" s="1"/>
  <c r="F325" i="4"/>
  <c r="J325" i="4" s="1"/>
  <c r="G325" i="4"/>
  <c r="D325" i="4"/>
  <c r="H325" i="4" s="1"/>
  <c r="D368" i="4"/>
  <c r="H368" i="4" s="1"/>
  <c r="G368" i="4"/>
  <c r="E368" i="4"/>
  <c r="I368" i="4" s="1"/>
  <c r="F368" i="4"/>
  <c r="J368" i="4" s="1"/>
  <c r="AO368" i="4"/>
  <c r="AU368" i="4" s="1"/>
  <c r="AD279" i="4"/>
  <c r="AA279" i="4"/>
  <c r="AK361" i="4"/>
  <c r="AC361" i="4"/>
  <c r="AO361" i="4" s="1"/>
  <c r="AU361" i="4" s="1"/>
  <c r="AB361" i="4"/>
  <c r="AE361" i="4"/>
  <c r="AG361" i="4"/>
  <c r="AM361" i="4" s="1"/>
  <c r="AS361" i="4" s="1"/>
  <c r="AQ281" i="4"/>
  <c r="AW281" i="4" s="1"/>
  <c r="AI265" i="4"/>
  <c r="AO265" i="4" s="1"/>
  <c r="AU265" i="4" s="1"/>
  <c r="AB296" i="4"/>
  <c r="AK296" i="4"/>
  <c r="AH296" i="4"/>
  <c r="AE296" i="4"/>
  <c r="AF239" i="4"/>
  <c r="AA303" i="4"/>
  <c r="AH303" i="4"/>
  <c r="AK239" i="4"/>
  <c r="AQ239" i="4" s="1"/>
  <c r="AW239" i="4" s="1"/>
  <c r="AG239" i="4"/>
  <c r="AI232" i="4"/>
  <c r="Z239" i="4"/>
  <c r="AB239" i="4"/>
  <c r="AA239" i="4"/>
  <c r="AM239" i="4" s="1"/>
  <c r="AS239" i="4" s="1"/>
  <c r="AN218" i="4"/>
  <c r="AT218" i="4" s="1"/>
  <c r="AL218" i="4"/>
  <c r="AR218" i="4" s="1"/>
  <c r="F218" i="4" s="1"/>
  <c r="J218" i="4" s="1"/>
  <c r="AP211" i="4"/>
  <c r="AV211" i="4" s="1"/>
  <c r="AH345" i="4"/>
  <c r="AN345" i="4" s="1"/>
  <c r="AT345" i="4" s="1"/>
  <c r="AK345" i="4"/>
  <c r="AQ345" i="4" s="1"/>
  <c r="AW345" i="4" s="1"/>
  <c r="G301" i="4"/>
  <c r="E301" i="4"/>
  <c r="I301" i="4" s="1"/>
  <c r="D301" i="4"/>
  <c r="H301" i="4" s="1"/>
  <c r="F301" i="4"/>
  <c r="J301" i="4" s="1"/>
  <c r="AN301" i="4"/>
  <c r="AT301" i="4" s="1"/>
  <c r="AK219" i="4"/>
  <c r="AM368" i="4"/>
  <c r="AS368" i="4" s="1"/>
  <c r="AN368" i="4"/>
  <c r="AT368" i="4" s="1"/>
  <c r="G329" i="4"/>
  <c r="D329" i="4"/>
  <c r="H329" i="4" s="1"/>
  <c r="E329" i="4"/>
  <c r="I329" i="4" s="1"/>
  <c r="F329" i="4"/>
  <c r="J329" i="4" s="1"/>
  <c r="AJ361" i="4"/>
  <c r="AP361" i="4" s="1"/>
  <c r="AV361" i="4" s="1"/>
  <c r="AI296" i="4"/>
  <c r="AJ296" i="4"/>
  <c r="AG303" i="4"/>
  <c r="AD303" i="4"/>
  <c r="Z232" i="4"/>
  <c r="AH232" i="4"/>
  <c r="AA288" i="4"/>
  <c r="AM288" i="4" s="1"/>
  <c r="AS288" i="4" s="1"/>
  <c r="AB288" i="4"/>
  <c r="AK288" i="4"/>
  <c r="AJ275" i="4"/>
  <c r="AO273" i="4"/>
  <c r="AU273" i="4" s="1"/>
  <c r="AC214" i="4"/>
  <c r="AF214" i="4"/>
  <c r="Z214" i="4"/>
  <c r="AG275" i="4"/>
  <c r="AG312" i="4"/>
  <c r="AL269" i="4"/>
  <c r="AR269" i="4" s="1"/>
  <c r="AD275" i="4"/>
  <c r="AB275" i="4"/>
  <c r="AD312" i="4"/>
  <c r="AC312" i="4"/>
  <c r="AF345" i="4"/>
  <c r="AL345" i="4" s="1"/>
  <c r="AR345" i="4" s="1"/>
  <c r="AF304" i="4"/>
  <c r="AQ332" i="4"/>
  <c r="AW332" i="4" s="1"/>
  <c r="AO285" i="4"/>
  <c r="AU285" i="4" s="1"/>
  <c r="AE232" i="4"/>
  <c r="AB232" i="4"/>
  <c r="AO239" i="4"/>
  <c r="AU239" i="4" s="1"/>
  <c r="AM307" i="4"/>
  <c r="AS307" i="4" s="1"/>
  <c r="AE288" i="4"/>
  <c r="AI288" i="4"/>
  <c r="AJ288" i="4"/>
  <c r="AI275" i="4"/>
  <c r="AN273" i="4"/>
  <c r="AT273" i="4" s="1"/>
  <c r="AI214" i="4"/>
  <c r="AB214" i="4"/>
  <c r="AA214" i="4"/>
  <c r="AK275" i="4"/>
  <c r="AK312" i="4"/>
  <c r="AQ312" i="4" s="1"/>
  <c r="AW312" i="4" s="1"/>
  <c r="AQ329" i="4"/>
  <c r="AW329" i="4" s="1"/>
  <c r="AP269" i="4"/>
  <c r="AV269" i="4" s="1"/>
  <c r="AH275" i="4"/>
  <c r="AM211" i="4"/>
  <c r="AS211" i="4" s="1"/>
  <c r="AC275" i="4"/>
  <c r="AO275" i="4" s="1"/>
  <c r="AU275" i="4" s="1"/>
  <c r="Z312" i="4"/>
  <c r="AA312" i="4"/>
  <c r="AM312" i="4" s="1"/>
  <c r="AS312" i="4" s="1"/>
  <c r="AQ218" i="4"/>
  <c r="AW218" i="4" s="1"/>
  <c r="AM198" i="4"/>
  <c r="AS198" i="4" s="1"/>
  <c r="Z279" i="4"/>
  <c r="AN303" i="4"/>
  <c r="AT303" i="4" s="1"/>
  <c r="AP227" i="4"/>
  <c r="AV227" i="4" s="1"/>
  <c r="AO227" i="4"/>
  <c r="AU227" i="4" s="1"/>
  <c r="AK232" i="4"/>
  <c r="AA232" i="4"/>
  <c r="AH288" i="4"/>
  <c r="AC288" i="4"/>
  <c r="AD288" i="4"/>
  <c r="D218" i="4"/>
  <c r="H218" i="4" s="1"/>
  <c r="AQ273" i="4"/>
  <c r="AW273" i="4" s="1"/>
  <c r="AL273" i="4"/>
  <c r="AR273" i="4" s="1"/>
  <c r="AJ214" i="4"/>
  <c r="AD214" i="4"/>
  <c r="AD351" i="4"/>
  <c r="AB351" i="4"/>
  <c r="AA351" i="4"/>
  <c r="AE351" i="4"/>
  <c r="AC351" i="4"/>
  <c r="Z351" i="4"/>
  <c r="AJ351" i="4"/>
  <c r="AK351" i="4"/>
  <c r="AG351" i="4"/>
  <c r="AH351" i="4"/>
  <c r="AF351" i="4"/>
  <c r="AI351" i="4"/>
  <c r="E311" i="4"/>
  <c r="I311" i="4" s="1"/>
  <c r="F311" i="4"/>
  <c r="J311" i="4" s="1"/>
  <c r="G311" i="4"/>
  <c r="D311" i="4"/>
  <c r="H311" i="4" s="1"/>
  <c r="AJ304" i="4"/>
  <c r="AI229" i="4"/>
  <c r="AO229" i="4" s="1"/>
  <c r="AU229" i="4" s="1"/>
  <c r="Z229" i="4"/>
  <c r="AL229" i="4" s="1"/>
  <c r="AR229" i="4" s="1"/>
  <c r="AA275" i="4"/>
  <c r="AJ345" i="4"/>
  <c r="AP345" i="4" s="1"/>
  <c r="AV345" i="4" s="1"/>
  <c r="AO218" i="4"/>
  <c r="AU218" i="4" s="1"/>
  <c r="AN300" i="4"/>
  <c r="AT300" i="4" s="1"/>
  <c r="AO233" i="4"/>
  <c r="AU233" i="4" s="1"/>
  <c r="AM303" i="4"/>
  <c r="AS303" i="4" s="1"/>
  <c r="F288" i="4"/>
  <c r="J288" i="4" s="1"/>
  <c r="D288" i="4"/>
  <c r="H288" i="4" s="1"/>
  <c r="E288" i="4"/>
  <c r="I288" i="4" s="1"/>
  <c r="AF312" i="4"/>
  <c r="AI312" i="4"/>
  <c r="AH312" i="4"/>
  <c r="AP304" i="4"/>
  <c r="AV304" i="4" s="1"/>
  <c r="AQ214" i="4"/>
  <c r="AW214" i="4" s="1"/>
  <c r="E267" i="4"/>
  <c r="I267" i="4" s="1"/>
  <c r="D267" i="4"/>
  <c r="H267" i="4" s="1"/>
  <c r="F267" i="4"/>
  <c r="J267" i="4" s="1"/>
  <c r="G267" i="4"/>
  <c r="AJ312" i="4"/>
  <c r="AE275" i="4"/>
  <c r="Z275" i="4"/>
  <c r="AL275" i="4" s="1"/>
  <c r="AR275" i="4" s="1"/>
  <c r="AB312" i="4"/>
  <c r="AQ450" i="4"/>
  <c r="AW450" i="4" s="1"/>
  <c r="AL474" i="4"/>
  <c r="AR474" i="4" s="1"/>
  <c r="D474" i="4" s="1"/>
  <c r="H474" i="4" s="1"/>
  <c r="AQ328" i="4"/>
  <c r="AW328" i="4" s="1"/>
  <c r="AQ220" i="4"/>
  <c r="AW220" i="4" s="1"/>
  <c r="AP237" i="4"/>
  <c r="AV237" i="4" s="1"/>
  <c r="AO268" i="4"/>
  <c r="AU268" i="4" s="1"/>
  <c r="AI277" i="4"/>
  <c r="AM229" i="4"/>
  <c r="AS229" i="4" s="1"/>
  <c r="AQ233" i="4"/>
  <c r="AW233" i="4" s="1"/>
  <c r="AM371" i="4"/>
  <c r="AS371" i="4" s="1"/>
  <c r="AD281" i="4"/>
  <c r="AB281" i="4"/>
  <c r="AN281" i="4" s="1"/>
  <c r="AT281" i="4" s="1"/>
  <c r="AQ459" i="4"/>
  <c r="AW459" i="4" s="1"/>
  <c r="AP477" i="4"/>
  <c r="AV477" i="4" s="1"/>
  <c r="AF296" i="4"/>
  <c r="AL296" i="4" s="1"/>
  <c r="AR296" i="4" s="1"/>
  <c r="AA296" i="4"/>
  <c r="AM296" i="4" s="1"/>
  <c r="AS296" i="4" s="1"/>
  <c r="AL370" i="4"/>
  <c r="AR370" i="4" s="1"/>
  <c r="AM370" i="4"/>
  <c r="AS370" i="4" s="1"/>
  <c r="AE372" i="4"/>
  <c r="AQ372" i="4" s="1"/>
  <c r="AW372" i="4" s="1"/>
  <c r="Z372" i="4"/>
  <c r="AG372" i="4"/>
  <c r="AM372" i="4" s="1"/>
  <c r="AS372" i="4" s="1"/>
  <c r="AF372" i="4"/>
  <c r="AE303" i="4"/>
  <c r="AF303" i="4"/>
  <c r="AJ303" i="4"/>
  <c r="AI303" i="4"/>
  <c r="AO303" i="4" s="1"/>
  <c r="AU303" i="4" s="1"/>
  <c r="AN227" i="4"/>
  <c r="AT227" i="4" s="1"/>
  <c r="AJ232" i="4"/>
  <c r="AP232" i="4" s="1"/>
  <c r="AV232" i="4" s="1"/>
  <c r="AF232" i="4"/>
  <c r="AC232" i="4"/>
  <c r="AH391" i="4"/>
  <c r="AI391" i="4"/>
  <c r="AO391" i="4" s="1"/>
  <c r="AU391" i="4" s="1"/>
  <c r="AK391" i="4"/>
  <c r="AQ391" i="4" s="1"/>
  <c r="AW391" i="4" s="1"/>
  <c r="AJ391" i="4"/>
  <c r="AP391" i="4" s="1"/>
  <c r="AV391" i="4" s="1"/>
  <c r="AF391" i="4"/>
  <c r="AG391" i="4"/>
  <c r="AM391" i="4" s="1"/>
  <c r="AS391" i="4" s="1"/>
  <c r="AN239" i="4"/>
  <c r="AT239" i="4" s="1"/>
  <c r="AB364" i="4"/>
  <c r="AN307" i="4"/>
  <c r="AT307" i="4" s="1"/>
  <c r="AL307" i="4"/>
  <c r="AR307" i="4" s="1"/>
  <c r="AO237" i="4"/>
  <c r="AU237" i="4" s="1"/>
  <c r="E421" i="4"/>
  <c r="I421" i="4" s="1"/>
  <c r="F421" i="4"/>
  <c r="J421" i="4" s="1"/>
  <c r="G421" i="4"/>
  <c r="D421" i="4"/>
  <c r="H421" i="4" s="1"/>
  <c r="AD364" i="4"/>
  <c r="AF364" i="4"/>
  <c r="Z364" i="4"/>
  <c r="AJ364" i="4"/>
  <c r="AH364" i="4"/>
  <c r="AC364" i="4"/>
  <c r="AA364" i="4"/>
  <c r="AG364" i="4"/>
  <c r="AI364" i="4"/>
  <c r="AE364" i="4"/>
  <c r="AK364" i="4"/>
  <c r="AO450" i="4"/>
  <c r="AU450" i="4" s="1"/>
  <c r="AL444" i="4"/>
  <c r="AR444" i="4" s="1"/>
  <c r="G444" i="4" s="1"/>
  <c r="AO440" i="4"/>
  <c r="AU440" i="4" s="1"/>
  <c r="AL452" i="4"/>
  <c r="AR452" i="4" s="1"/>
  <c r="D452" i="4" s="1"/>
  <c r="H452" i="4" s="1"/>
  <c r="AQ434" i="4"/>
  <c r="AW434" i="4" s="1"/>
  <c r="AO454" i="4"/>
  <c r="AU454" i="4" s="1"/>
  <c r="AO384" i="4"/>
  <c r="AU384" i="4" s="1"/>
  <c r="AI272" i="4"/>
  <c r="AM202" i="4"/>
  <c r="AS202" i="4" s="1"/>
  <c r="AL201" i="4"/>
  <c r="AR201" i="4" s="1"/>
  <c r="AN373" i="4"/>
  <c r="AT373" i="4" s="1"/>
  <c r="AP332" i="4"/>
  <c r="AV332" i="4" s="1"/>
  <c r="AN332" i="4"/>
  <c r="AT332" i="4" s="1"/>
  <c r="AN231" i="4"/>
  <c r="AT231" i="4" s="1"/>
  <c r="AG281" i="4"/>
  <c r="AM281" i="4" s="1"/>
  <c r="AS281" i="4" s="1"/>
  <c r="AC281" i="4"/>
  <c r="AN208" i="4"/>
  <c r="AT208" i="4" s="1"/>
  <c r="AO449" i="4"/>
  <c r="AU449" i="4" s="1"/>
  <c r="AP296" i="4"/>
  <c r="AV296" i="4" s="1"/>
  <c r="AH372" i="4"/>
  <c r="AN372" i="4" s="1"/>
  <c r="AT372" i="4" s="1"/>
  <c r="AC372" i="4"/>
  <c r="AO372" i="4" s="1"/>
  <c r="AU372" i="4" s="1"/>
  <c r="AK303" i="4"/>
  <c r="Z303" i="4"/>
  <c r="AL227" i="4"/>
  <c r="AR227" i="4" s="1"/>
  <c r="Z305" i="4"/>
  <c r="AB305" i="4"/>
  <c r="AE305" i="4"/>
  <c r="AC305" i="4"/>
  <c r="AA305" i="4"/>
  <c r="AD305" i="4"/>
  <c r="AF305" i="4"/>
  <c r="AK305" i="4"/>
  <c r="AJ305" i="4"/>
  <c r="AI305" i="4"/>
  <c r="AG305" i="4"/>
  <c r="AH305" i="4"/>
  <c r="AL391" i="4"/>
  <c r="AR391" i="4" s="1"/>
  <c r="AO307" i="4"/>
  <c r="AU307" i="4" s="1"/>
  <c r="AN220" i="4"/>
  <c r="AT220" i="4" s="1"/>
  <c r="AO417" i="4"/>
  <c r="AU417" i="4" s="1"/>
  <c r="AO481" i="4"/>
  <c r="AU481" i="4" s="1"/>
  <c r="AQ227" i="4"/>
  <c r="AW227" i="4" s="1"/>
  <c r="AL232" i="4"/>
  <c r="AR232" i="4" s="1"/>
  <c r="AN391" i="4"/>
  <c r="AT391" i="4" s="1"/>
  <c r="E389" i="4"/>
  <c r="I389" i="4" s="1"/>
  <c r="F389" i="4"/>
  <c r="J389" i="4" s="1"/>
  <c r="G389" i="4"/>
  <c r="D389" i="4"/>
  <c r="H389" i="4" s="1"/>
  <c r="AP307" i="4"/>
  <c r="AV307" i="4" s="1"/>
  <c r="AQ440" i="4"/>
  <c r="AW440" i="4" s="1"/>
  <c r="F407" i="4"/>
  <c r="J407" i="4" s="1"/>
  <c r="D407" i="4"/>
  <c r="H407" i="4" s="1"/>
  <c r="G407" i="4"/>
  <c r="E407" i="4"/>
  <c r="I407" i="4" s="1"/>
  <c r="F480" i="4"/>
  <c r="J480" i="4" s="1"/>
  <c r="D480" i="4"/>
  <c r="H480" i="4" s="1"/>
  <c r="E480" i="4"/>
  <c r="I480" i="4" s="1"/>
  <c r="G480" i="4"/>
  <c r="E452" i="4"/>
  <c r="I452" i="4" s="1"/>
  <c r="G452" i="4"/>
  <c r="D438" i="4"/>
  <c r="H438" i="4" s="1"/>
  <c r="G438" i="4"/>
  <c r="F438" i="4"/>
  <c r="J438" i="4" s="1"/>
  <c r="E438" i="4"/>
  <c r="I438" i="4" s="1"/>
  <c r="E415" i="4"/>
  <c r="I415" i="4" s="1"/>
  <c r="D415" i="4"/>
  <c r="H415" i="4" s="1"/>
  <c r="F415" i="4"/>
  <c r="J415" i="4" s="1"/>
  <c r="G415" i="4"/>
  <c r="E401" i="4"/>
  <c r="I401" i="4" s="1"/>
  <c r="D401" i="4"/>
  <c r="H401" i="4" s="1"/>
  <c r="F401" i="4"/>
  <c r="J401" i="4" s="1"/>
  <c r="G401" i="4"/>
  <c r="F403" i="4"/>
  <c r="J403" i="4" s="1"/>
  <c r="G403" i="4"/>
  <c r="E403" i="4"/>
  <c r="I403" i="4" s="1"/>
  <c r="D403" i="4"/>
  <c r="H403" i="4" s="1"/>
  <c r="F464" i="4"/>
  <c r="J464" i="4" s="1"/>
  <c r="D464" i="4"/>
  <c r="H464" i="4" s="1"/>
  <c r="E464" i="4"/>
  <c r="I464" i="4" s="1"/>
  <c r="G464" i="4"/>
  <c r="E474" i="4"/>
  <c r="I474" i="4" s="1"/>
  <c r="G474" i="4"/>
  <c r="G380" i="4"/>
  <c r="D380" i="4"/>
  <c r="H380" i="4" s="1"/>
  <c r="F380" i="4"/>
  <c r="J380" i="4" s="1"/>
  <c r="E380" i="4"/>
  <c r="I380" i="4" s="1"/>
  <c r="AM454" i="4"/>
  <c r="AS454" i="4" s="1"/>
  <c r="D458" i="4"/>
  <c r="H458" i="4" s="1"/>
  <c r="G458" i="4"/>
  <c r="F458" i="4"/>
  <c r="J458" i="4" s="1"/>
  <c r="E458" i="4"/>
  <c r="I458" i="4" s="1"/>
  <c r="AP417" i="4"/>
  <c r="AV417" i="4" s="1"/>
  <c r="E473" i="4"/>
  <c r="I473" i="4" s="1"/>
  <c r="F473" i="4"/>
  <c r="J473" i="4" s="1"/>
  <c r="D473" i="4"/>
  <c r="H473" i="4" s="1"/>
  <c r="G473" i="4"/>
  <c r="AM459" i="4"/>
  <c r="AS459" i="4" s="1"/>
  <c r="AO477" i="4"/>
  <c r="AU477" i="4" s="1"/>
  <c r="AG397" i="4"/>
  <c r="AA397" i="4"/>
  <c r="AM481" i="4"/>
  <c r="AS481" i="4" s="1"/>
  <c r="AQ481" i="4"/>
  <c r="AW481" i="4" s="1"/>
  <c r="AL390" i="4"/>
  <c r="AR390" i="4" s="1"/>
  <c r="AQ390" i="4"/>
  <c r="AW390" i="4" s="1"/>
  <c r="AQ449" i="4"/>
  <c r="AW449" i="4" s="1"/>
  <c r="AN449" i="4"/>
  <c r="AT449" i="4" s="1"/>
  <c r="AE402" i="4"/>
  <c r="AQ429" i="4"/>
  <c r="AW429" i="4" s="1"/>
  <c r="AN429" i="4"/>
  <c r="AT429" i="4" s="1"/>
  <c r="AQ420" i="4"/>
  <c r="AW420" i="4" s="1"/>
  <c r="AP396" i="4"/>
  <c r="AV396" i="4" s="1"/>
  <c r="AL396" i="4"/>
  <c r="AR396" i="4" s="1"/>
  <c r="AM417" i="4"/>
  <c r="AS417" i="4" s="1"/>
  <c r="AP459" i="4"/>
  <c r="AV459" i="4" s="1"/>
  <c r="AM477" i="4"/>
  <c r="AS477" i="4" s="1"/>
  <c r="AL477" i="4"/>
  <c r="AR477" i="4" s="1"/>
  <c r="AJ397" i="4"/>
  <c r="AP397" i="4" s="1"/>
  <c r="AV397" i="4" s="1"/>
  <c r="AC397" i="4"/>
  <c r="AL481" i="4"/>
  <c r="AR481" i="4" s="1"/>
  <c r="AP481" i="4"/>
  <c r="AV481" i="4" s="1"/>
  <c r="F385" i="4"/>
  <c r="J385" i="4" s="1"/>
  <c r="G385" i="4"/>
  <c r="E385" i="4"/>
  <c r="I385" i="4" s="1"/>
  <c r="D385" i="4"/>
  <c r="H385" i="4" s="1"/>
  <c r="AP449" i="4"/>
  <c r="AV449" i="4" s="1"/>
  <c r="AB402" i="4"/>
  <c r="AA402" i="4"/>
  <c r="AL429" i="4"/>
  <c r="AR429" i="4" s="1"/>
  <c r="AP429" i="4"/>
  <c r="AV429" i="4" s="1"/>
  <c r="AN420" i="4"/>
  <c r="AT420" i="4" s="1"/>
  <c r="AO396" i="4"/>
  <c r="AU396" i="4" s="1"/>
  <c r="G417" i="4"/>
  <c r="E417" i="4"/>
  <c r="I417" i="4" s="1"/>
  <c r="D417" i="4"/>
  <c r="H417" i="4" s="1"/>
  <c r="F417" i="4"/>
  <c r="J417" i="4" s="1"/>
  <c r="D459" i="4"/>
  <c r="H459" i="4" s="1"/>
  <c r="E459" i="4"/>
  <c r="I459" i="4" s="1"/>
  <c r="F459" i="4"/>
  <c r="J459" i="4" s="1"/>
  <c r="G459" i="4"/>
  <c r="AN459" i="4"/>
  <c r="AT459" i="4" s="1"/>
  <c r="AK397" i="4"/>
  <c r="AH397" i="4"/>
  <c r="AE397" i="4"/>
  <c r="AB397" i="4"/>
  <c r="E486" i="4"/>
  <c r="I486" i="4" s="1"/>
  <c r="G486" i="4"/>
  <c r="D486" i="4"/>
  <c r="H486" i="4" s="1"/>
  <c r="F486" i="4"/>
  <c r="J486" i="4" s="1"/>
  <c r="AM390" i="4"/>
  <c r="AS390" i="4" s="1"/>
  <c r="AM449" i="4"/>
  <c r="AS449" i="4" s="1"/>
  <c r="Z402" i="4"/>
  <c r="AM429" i="4"/>
  <c r="AS429" i="4" s="1"/>
  <c r="AN396" i="4"/>
  <c r="AT396" i="4" s="1"/>
  <c r="G384" i="4"/>
  <c r="E384" i="4"/>
  <c r="I384" i="4" s="1"/>
  <c r="F384" i="4"/>
  <c r="J384" i="4" s="1"/>
  <c r="D384" i="4"/>
  <c r="H384" i="4" s="1"/>
  <c r="AQ417" i="4"/>
  <c r="AW417" i="4" s="1"/>
  <c r="AN417" i="4"/>
  <c r="AT417" i="4" s="1"/>
  <c r="G442" i="4"/>
  <c r="E442" i="4"/>
  <c r="I442" i="4" s="1"/>
  <c r="F442" i="4"/>
  <c r="J442" i="4" s="1"/>
  <c r="D442" i="4"/>
  <c r="H442" i="4" s="1"/>
  <c r="E420" i="4"/>
  <c r="I420" i="4" s="1"/>
  <c r="G420" i="4"/>
  <c r="F420" i="4"/>
  <c r="J420" i="4" s="1"/>
  <c r="D420" i="4"/>
  <c r="H420" i="4" s="1"/>
  <c r="AN477" i="4"/>
  <c r="AT477" i="4" s="1"/>
  <c r="F461" i="4"/>
  <c r="J461" i="4" s="1"/>
  <c r="G461" i="4"/>
  <c r="E461" i="4"/>
  <c r="I461" i="4" s="1"/>
  <c r="D461" i="4"/>
  <c r="H461" i="4" s="1"/>
  <c r="AI397" i="4"/>
  <c r="AF397" i="4"/>
  <c r="Z397" i="4"/>
  <c r="AK402" i="4"/>
  <c r="AF402" i="4"/>
  <c r="AG402" i="4"/>
  <c r="AJ402" i="4"/>
  <c r="AP402" i="4" s="1"/>
  <c r="AV402" i="4" s="1"/>
  <c r="AI402" i="4"/>
  <c r="AH402" i="4"/>
  <c r="AN401" i="4"/>
  <c r="AT401" i="4" s="1"/>
  <c r="AN390" i="4"/>
  <c r="AT390" i="4" s="1"/>
  <c r="AL449" i="4"/>
  <c r="AR449" i="4" s="1"/>
  <c r="F472" i="4"/>
  <c r="J472" i="4" s="1"/>
  <c r="D472" i="4"/>
  <c r="H472" i="4" s="1"/>
  <c r="E472" i="4"/>
  <c r="I472" i="4" s="1"/>
  <c r="G472" i="4"/>
  <c r="AC402" i="4"/>
  <c r="AO401" i="4"/>
  <c r="AU401" i="4" s="1"/>
  <c r="AQ396" i="4"/>
  <c r="AW396" i="4" s="1"/>
  <c r="AM396" i="4"/>
  <c r="AS396" i="4" s="1"/>
  <c r="D320" i="4"/>
  <c r="H320" i="4" s="1"/>
  <c r="G320" i="4"/>
  <c r="E320" i="4"/>
  <c r="I320" i="4" s="1"/>
  <c r="F320" i="4"/>
  <c r="J320" i="4" s="1"/>
  <c r="G280" i="4"/>
  <c r="F280" i="4"/>
  <c r="J280" i="4" s="1"/>
  <c r="D280" i="4"/>
  <c r="H280" i="4" s="1"/>
  <c r="E280" i="4"/>
  <c r="I280" i="4" s="1"/>
  <c r="G291" i="4"/>
  <c r="E231" i="4"/>
  <c r="I231" i="4" s="1"/>
  <c r="G231" i="4"/>
  <c r="F231" i="4"/>
  <c r="J231" i="4" s="1"/>
  <c r="D231" i="4"/>
  <c r="H231" i="4" s="1"/>
  <c r="AP266" i="4"/>
  <c r="AV266" i="4" s="1"/>
  <c r="AM300" i="4"/>
  <c r="AS300" i="4" s="1"/>
  <c r="Z327" i="4"/>
  <c r="AL327" i="4" s="1"/>
  <c r="AR327" i="4" s="1"/>
  <c r="AL366" i="4"/>
  <c r="AR366" i="4" s="1"/>
  <c r="G292" i="4"/>
  <c r="D292" i="4"/>
  <c r="H292" i="4" s="1"/>
  <c r="F292" i="4"/>
  <c r="J292" i="4" s="1"/>
  <c r="E292" i="4"/>
  <c r="I292" i="4" s="1"/>
  <c r="E321" i="4"/>
  <c r="I321" i="4" s="1"/>
  <c r="F321" i="4"/>
  <c r="J321" i="4" s="1"/>
  <c r="G321" i="4"/>
  <c r="D321" i="4"/>
  <c r="H321" i="4" s="1"/>
  <c r="AE186" i="4"/>
  <c r="AN206" i="4"/>
  <c r="AT206" i="4" s="1"/>
  <c r="AN237" i="4"/>
  <c r="AT237" i="4" s="1"/>
  <c r="AQ375" i="4"/>
  <c r="AW375" i="4" s="1"/>
  <c r="AO375" i="4"/>
  <c r="AU375" i="4" s="1"/>
  <c r="AL346" i="4"/>
  <c r="AR346" i="4" s="1"/>
  <c r="AL257" i="4"/>
  <c r="AR257" i="4" s="1"/>
  <c r="E373" i="4"/>
  <c r="I373" i="4" s="1"/>
  <c r="G373" i="4"/>
  <c r="D373" i="4"/>
  <c r="H373" i="4" s="1"/>
  <c r="F373" i="4"/>
  <c r="J373" i="4" s="1"/>
  <c r="AP373" i="4"/>
  <c r="AV373" i="4" s="1"/>
  <c r="AN313" i="4"/>
  <c r="AT313" i="4" s="1"/>
  <c r="E371" i="4"/>
  <c r="I371" i="4" s="1"/>
  <c r="AJ277" i="4"/>
  <c r="AP265" i="4"/>
  <c r="AV265" i="4" s="1"/>
  <c r="AL281" i="4"/>
  <c r="AR281" i="4" s="1"/>
  <c r="AP229" i="4"/>
  <c r="AV229" i="4" s="1"/>
  <c r="AM293" i="4"/>
  <c r="AS293" i="4" s="1"/>
  <c r="AM291" i="4"/>
  <c r="AS291" i="4" s="1"/>
  <c r="AM237" i="4"/>
  <c r="AS237" i="4" s="1"/>
  <c r="AP346" i="4"/>
  <c r="AV346" i="4" s="1"/>
  <c r="E283" i="4"/>
  <c r="I283" i="4" s="1"/>
  <c r="D283" i="4"/>
  <c r="H283" i="4" s="1"/>
  <c r="F283" i="4"/>
  <c r="J283" i="4" s="1"/>
  <c r="G283" i="4"/>
  <c r="F297" i="4"/>
  <c r="J297" i="4" s="1"/>
  <c r="AA289" i="4"/>
  <c r="AD289" i="4"/>
  <c r="Z289" i="4"/>
  <c r="AB289" i="4"/>
  <c r="AE289" i="4"/>
  <c r="AC289" i="4"/>
  <c r="AF289" i="4"/>
  <c r="AJ289" i="4"/>
  <c r="AK289" i="4"/>
  <c r="AI289" i="4"/>
  <c r="AG289" i="4"/>
  <c r="AH289" i="4"/>
  <c r="E316" i="4"/>
  <c r="I316" i="4" s="1"/>
  <c r="D316" i="4"/>
  <c r="H316" i="4" s="1"/>
  <c r="F316" i="4"/>
  <c r="J316" i="4" s="1"/>
  <c r="G316" i="4"/>
  <c r="AM313" i="4"/>
  <c r="AS313" i="4" s="1"/>
  <c r="D313" i="4"/>
  <c r="H313" i="4" s="1"/>
  <c r="E313" i="4"/>
  <c r="I313" i="4" s="1"/>
  <c r="G313" i="4"/>
  <c r="F313" i="4"/>
  <c r="J313" i="4" s="1"/>
  <c r="AE277" i="4"/>
  <c r="AQ277" i="4" s="1"/>
  <c r="AW277" i="4" s="1"/>
  <c r="AM265" i="4"/>
  <c r="AS265" i="4" s="1"/>
  <c r="AO281" i="4"/>
  <c r="AU281" i="4" s="1"/>
  <c r="Y287" i="4"/>
  <c r="AA287" i="4" s="1"/>
  <c r="AQ293" i="4"/>
  <c r="AW293" i="4" s="1"/>
  <c r="AP231" i="4"/>
  <c r="AV231" i="4" s="1"/>
  <c r="AN249" i="4"/>
  <c r="AT249" i="4" s="1"/>
  <c r="AQ291" i="4"/>
  <c r="AW291" i="4" s="1"/>
  <c r="AQ266" i="4"/>
  <c r="AW266" i="4" s="1"/>
  <c r="AH327" i="4"/>
  <c r="AB327" i="4"/>
  <c r="AD186" i="4"/>
  <c r="Z186" i="4"/>
  <c r="D202" i="4"/>
  <c r="H202" i="4" s="1"/>
  <c r="AP206" i="4"/>
  <c r="AV206" i="4" s="1"/>
  <c r="AL237" i="4"/>
  <c r="AR237" i="4" s="1"/>
  <c r="AB235" i="4"/>
  <c r="Z235" i="4"/>
  <c r="AH235" i="4"/>
  <c r="AE235" i="4"/>
  <c r="AA235" i="4"/>
  <c r="AK235" i="4"/>
  <c r="AD235" i="4"/>
  <c r="AG235" i="4"/>
  <c r="AI235" i="4"/>
  <c r="AC235" i="4"/>
  <c r="AF235" i="4"/>
  <c r="AJ235" i="4"/>
  <c r="AM375" i="4"/>
  <c r="AS375" i="4" s="1"/>
  <c r="AP375" i="4"/>
  <c r="AV375" i="4" s="1"/>
  <c r="AL375" i="4"/>
  <c r="AR375" i="4" s="1"/>
  <c r="AO346" i="4"/>
  <c r="AU346" i="4" s="1"/>
  <c r="AC279" i="4"/>
  <c r="AM257" i="4"/>
  <c r="AS257" i="4" s="1"/>
  <c r="AQ373" i="4"/>
  <c r="AW373" i="4" s="1"/>
  <c r="AO332" i="4"/>
  <c r="AU332" i="4" s="1"/>
  <c r="AM332" i="4"/>
  <c r="AS332" i="4" s="1"/>
  <c r="AL332" i="4"/>
  <c r="AR332" i="4" s="1"/>
  <c r="F285" i="4"/>
  <c r="J285" i="4" s="1"/>
  <c r="D285" i="4"/>
  <c r="H285" i="4" s="1"/>
  <c r="G285" i="4"/>
  <c r="E285" i="4"/>
  <c r="I285" i="4" s="1"/>
  <c r="AP233" i="4"/>
  <c r="AV233" i="4" s="1"/>
  <c r="AO313" i="4"/>
  <c r="AU313" i="4" s="1"/>
  <c r="AN371" i="4"/>
  <c r="AT371" i="4" s="1"/>
  <c r="AL361" i="4"/>
  <c r="AR361" i="4" s="1"/>
  <c r="AD277" i="4"/>
  <c r="AB277" i="4"/>
  <c r="AN277" i="4" s="1"/>
  <c r="AT277" i="4" s="1"/>
  <c r="AC277" i="4"/>
  <c r="AO277" i="4" s="1"/>
  <c r="AU277" i="4" s="1"/>
  <c r="AN265" i="4"/>
  <c r="AT265" i="4" s="1"/>
  <c r="AD248" i="4"/>
  <c r="AE248" i="4"/>
  <c r="AC248" i="4"/>
  <c r="AO248" i="4" s="1"/>
  <c r="AU248" i="4" s="1"/>
  <c r="Z248" i="4"/>
  <c r="AB248" i="4"/>
  <c r="AA248" i="4"/>
  <c r="AF248" i="4"/>
  <c r="AG248" i="4"/>
  <c r="AK248" i="4"/>
  <c r="AJ248" i="4"/>
  <c r="AH248" i="4"/>
  <c r="AO249" i="4"/>
  <c r="AU249" i="4" s="1"/>
  <c r="AL249" i="4"/>
  <c r="AR249" i="4" s="1"/>
  <c r="AJ327" i="4"/>
  <c r="AP347" i="4"/>
  <c r="AV347" i="4" s="1"/>
  <c r="AQ347" i="4"/>
  <c r="AW347" i="4" s="1"/>
  <c r="AA327" i="4"/>
  <c r="AN366" i="4"/>
  <c r="AT366" i="4" s="1"/>
  <c r="AB186" i="4"/>
  <c r="AL374" i="4"/>
  <c r="AR374" i="4" s="1"/>
  <c r="AQ374" i="4"/>
  <c r="AW374" i="4" s="1"/>
  <c r="AP220" i="4"/>
  <c r="AV220" i="4" s="1"/>
  <c r="AM220" i="4"/>
  <c r="AS220" i="4" s="1"/>
  <c r="Y256" i="4"/>
  <c r="AE256" i="4" s="1"/>
  <c r="Y240" i="4"/>
  <c r="AD240" i="4" s="1"/>
  <c r="AO189" i="4"/>
  <c r="AU189" i="4" s="1"/>
  <c r="AO201" i="4"/>
  <c r="AU201" i="4" s="1"/>
  <c r="AQ189" i="4"/>
  <c r="AW189" i="4" s="1"/>
  <c r="AQ237" i="4"/>
  <c r="AW237" i="4" s="1"/>
  <c r="AQ346" i="4"/>
  <c r="AW346" i="4" s="1"/>
  <c r="AH279" i="4"/>
  <c r="AI279" i="4"/>
  <c r="AJ279" i="4"/>
  <c r="AP279" i="4" s="1"/>
  <c r="AV279" i="4" s="1"/>
  <c r="AK279" i="4"/>
  <c r="AQ279" i="4" s="1"/>
  <c r="AW279" i="4" s="1"/>
  <c r="AG279" i="4"/>
  <c r="AF279" i="4"/>
  <c r="AL279" i="4" s="1"/>
  <c r="AR279" i="4" s="1"/>
  <c r="AN257" i="4"/>
  <c r="AT257" i="4" s="1"/>
  <c r="Y243" i="4"/>
  <c r="AD243" i="4" s="1"/>
  <c r="AQ295" i="4"/>
  <c r="AW295" i="4" s="1"/>
  <c r="AP285" i="4"/>
  <c r="AV285" i="4" s="1"/>
  <c r="AN233" i="4"/>
  <c r="AT233" i="4" s="1"/>
  <c r="AQ371" i="4"/>
  <c r="AW371" i="4" s="1"/>
  <c r="AO371" i="4"/>
  <c r="AU371" i="4" s="1"/>
  <c r="AN361" i="4"/>
  <c r="AT361" i="4" s="1"/>
  <c r="Z277" i="4"/>
  <c r="AL277" i="4" s="1"/>
  <c r="AR277" i="4" s="1"/>
  <c r="AA277" i="4"/>
  <c r="F208" i="4"/>
  <c r="J208" i="4" s="1"/>
  <c r="D293" i="4"/>
  <c r="H293" i="4" s="1"/>
  <c r="G293" i="4"/>
  <c r="F293" i="4"/>
  <c r="J293" i="4" s="1"/>
  <c r="E293" i="4"/>
  <c r="I293" i="4" s="1"/>
  <c r="AQ265" i="4"/>
  <c r="AW265" i="4" s="1"/>
  <c r="AP281" i="4"/>
  <c r="AV281" i="4" s="1"/>
  <c r="Y367" i="4"/>
  <c r="Z367" i="4" s="1"/>
  <c r="AE362" i="4"/>
  <c r="AF362" i="4"/>
  <c r="AJ362" i="4"/>
  <c r="Z362" i="4"/>
  <c r="AA362" i="4"/>
  <c r="AK362" i="4"/>
  <c r="AC362" i="4"/>
  <c r="AH362" i="4"/>
  <c r="AB362" i="4"/>
  <c r="AD362" i="4"/>
  <c r="AG362" i="4"/>
  <c r="AI362" i="4"/>
  <c r="AQ249" i="4"/>
  <c r="AW249" i="4" s="1"/>
  <c r="D359" i="4"/>
  <c r="H359" i="4" s="1"/>
  <c r="E359" i="4"/>
  <c r="I359" i="4" s="1"/>
  <c r="F359" i="4"/>
  <c r="J359" i="4" s="1"/>
  <c r="G359" i="4"/>
  <c r="AG277" i="4"/>
  <c r="AQ206" i="4"/>
  <c r="AW206" i="4" s="1"/>
  <c r="AO206" i="4"/>
  <c r="AU206" i="4" s="1"/>
  <c r="AQ199" i="4"/>
  <c r="AW199" i="4" s="1"/>
  <c r="AL215" i="4"/>
  <c r="AR215" i="4" s="1"/>
  <c r="G215" i="4" s="1"/>
  <c r="AL195" i="4"/>
  <c r="AR195" i="4" s="1"/>
  <c r="E195" i="4" s="1"/>
  <c r="I195" i="4" s="1"/>
  <c r="F209" i="4"/>
  <c r="J209" i="4" s="1"/>
  <c r="E209" i="4"/>
  <c r="I209" i="4" s="1"/>
  <c r="G209" i="4"/>
  <c r="D209" i="4"/>
  <c r="H209" i="4" s="1"/>
  <c r="F206" i="4"/>
  <c r="J206" i="4" s="1"/>
  <c r="D206" i="4"/>
  <c r="H206" i="4" s="1"/>
  <c r="E206" i="4"/>
  <c r="I206" i="4" s="1"/>
  <c r="G206" i="4"/>
  <c r="G198" i="4"/>
  <c r="E198" i="4"/>
  <c r="I198" i="4" s="1"/>
  <c r="D198" i="4"/>
  <c r="H198" i="4" s="1"/>
  <c r="F198" i="4"/>
  <c r="J198" i="4" s="1"/>
  <c r="E193" i="4"/>
  <c r="I193" i="4" s="1"/>
  <c r="D193" i="4"/>
  <c r="H193" i="4" s="1"/>
  <c r="G193" i="4"/>
  <c r="F193" i="4"/>
  <c r="J193" i="4" s="1"/>
  <c r="AL199" i="4"/>
  <c r="AR199" i="4" s="1"/>
  <c r="AQ215" i="4"/>
  <c r="AW215" i="4" s="1"/>
  <c r="D215" i="4"/>
  <c r="H215" i="4" s="1"/>
  <c r="D189" i="4"/>
  <c r="H189" i="4" s="1"/>
  <c r="F189" i="4"/>
  <c r="J189" i="4" s="1"/>
  <c r="E189" i="4"/>
  <c r="I189" i="4" s="1"/>
  <c r="G189" i="4"/>
  <c r="AN195" i="4"/>
  <c r="AT195" i="4" s="1"/>
  <c r="AO195" i="4"/>
  <c r="AU195" i="4" s="1"/>
  <c r="E201" i="4"/>
  <c r="I201" i="4" s="1"/>
  <c r="F201" i="4"/>
  <c r="J201" i="4" s="1"/>
  <c r="D201" i="4"/>
  <c r="H201" i="4" s="1"/>
  <c r="G201" i="4"/>
  <c r="AN201" i="4"/>
  <c r="AT201" i="4" s="1"/>
  <c r="AG196" i="4"/>
  <c r="AM196" i="4" s="1"/>
  <c r="AS196" i="4" s="1"/>
  <c r="AF196" i="4"/>
  <c r="AL196" i="4" s="1"/>
  <c r="AR196" i="4" s="1"/>
  <c r="AK196" i="4"/>
  <c r="AQ196" i="4" s="1"/>
  <c r="AW196" i="4" s="1"/>
  <c r="AH186" i="4"/>
  <c r="AN186" i="4" s="1"/>
  <c r="AT186" i="4" s="1"/>
  <c r="AG186" i="4"/>
  <c r="AM186" i="4" s="1"/>
  <c r="AS186" i="4" s="1"/>
  <c r="AI186" i="4"/>
  <c r="AO186" i="4" s="1"/>
  <c r="AU186" i="4" s="1"/>
  <c r="AH196" i="4"/>
  <c r="AN196" i="4" s="1"/>
  <c r="AT196" i="4" s="1"/>
  <c r="AF186" i="4"/>
  <c r="AL186" i="4" s="1"/>
  <c r="AR186" i="4" s="1"/>
  <c r="AK186" i="4"/>
  <c r="AQ186" i="4" s="1"/>
  <c r="AW186" i="4" s="1"/>
  <c r="AH200" i="4"/>
  <c r="AN200" i="4" s="1"/>
  <c r="AT200" i="4" s="1"/>
  <c r="AI200" i="4"/>
  <c r="AD200" i="4"/>
  <c r="Z200" i="4"/>
  <c r="AE200" i="4"/>
  <c r="AA200" i="4"/>
  <c r="AH197" i="4"/>
  <c r="AK197" i="4"/>
  <c r="AI197" i="4"/>
  <c r="AG197" i="4"/>
  <c r="AC197" i="4"/>
  <c r="AA197" i="4"/>
  <c r="AI205" i="4"/>
  <c r="AH205" i="4"/>
  <c r="AN205" i="4" s="1"/>
  <c r="AT205" i="4" s="1"/>
  <c r="AK205" i="4"/>
  <c r="AD205" i="4"/>
  <c r="AA205" i="4"/>
  <c r="AE205" i="4"/>
  <c r="Y212" i="4"/>
  <c r="AA212" i="4" s="1"/>
  <c r="Y216" i="4"/>
  <c r="AB216" i="4" s="1"/>
  <c r="AN199" i="4"/>
  <c r="AT199" i="4" s="1"/>
  <c r="AM199" i="4"/>
  <c r="AS199" i="4" s="1"/>
  <c r="AP199" i="4"/>
  <c r="AV199" i="4" s="1"/>
  <c r="AO199" i="4"/>
  <c r="AU199" i="4" s="1"/>
  <c r="AN215" i="4"/>
  <c r="AT215" i="4" s="1"/>
  <c r="AM215" i="4"/>
  <c r="AS215" i="4" s="1"/>
  <c r="AP215" i="4"/>
  <c r="AV215" i="4" s="1"/>
  <c r="AO215" i="4"/>
  <c r="AU215" i="4" s="1"/>
  <c r="AM195" i="4"/>
  <c r="AS195" i="4" s="1"/>
  <c r="AQ195" i="4"/>
  <c r="AW195" i="4" s="1"/>
  <c r="AQ201" i="4"/>
  <c r="AW201" i="4" s="1"/>
  <c r="AP201" i="4"/>
  <c r="AV201" i="4" s="1"/>
  <c r="AI196" i="4"/>
  <c r="AO196" i="4" s="1"/>
  <c r="AU196" i="4" s="1"/>
  <c r="AJ196" i="4"/>
  <c r="AP196" i="4" s="1"/>
  <c r="AV196" i="4" s="1"/>
  <c r="AJ186" i="4"/>
  <c r="AP186" i="4" s="1"/>
  <c r="AV186" i="4" s="1"/>
  <c r="AK200" i="4"/>
  <c r="AG200" i="4"/>
  <c r="AF200" i="4"/>
  <c r="AJ200" i="4"/>
  <c r="AC200" i="4"/>
  <c r="AJ197" i="4"/>
  <c r="AD197" i="4"/>
  <c r="AB197" i="4"/>
  <c r="AF197" i="4"/>
  <c r="AL197" i="4" s="1"/>
  <c r="AR197" i="4" s="1"/>
  <c r="AE197" i="4"/>
  <c r="AM189" i="4"/>
  <c r="AS189" i="4" s="1"/>
  <c r="AJ205" i="4"/>
  <c r="AG205" i="4"/>
  <c r="AF205" i="4"/>
  <c r="AC205" i="4"/>
  <c r="Z205" i="4"/>
  <c r="G192" i="4"/>
  <c r="D192" i="4"/>
  <c r="H192" i="4" s="1"/>
  <c r="E192" i="4"/>
  <c r="I192" i="4" s="1"/>
  <c r="F192" i="4"/>
  <c r="J192" i="4" s="1"/>
  <c r="AO347" i="4"/>
  <c r="AU347" i="4" s="1"/>
  <c r="AM327" i="4"/>
  <c r="AS327" i="4" s="1"/>
  <c r="AF212" i="4"/>
  <c r="AI212" i="4"/>
  <c r="AE264" i="4"/>
  <c r="AB264" i="4"/>
  <c r="AD264" i="4"/>
  <c r="AC264" i="4"/>
  <c r="AA264" i="4"/>
  <c r="Z264" i="4"/>
  <c r="AF264" i="4"/>
  <c r="AK264" i="4"/>
  <c r="AG264" i="4"/>
  <c r="AJ264" i="4"/>
  <c r="AI264" i="4"/>
  <c r="AH264" i="4"/>
  <c r="E366" i="4"/>
  <c r="I366" i="4" s="1"/>
  <c r="D366" i="4"/>
  <c r="H366" i="4" s="1"/>
  <c r="G366" i="4"/>
  <c r="F366" i="4"/>
  <c r="J366" i="4" s="1"/>
  <c r="AI327" i="4"/>
  <c r="AL220" i="4"/>
  <c r="AR220" i="4" s="1"/>
  <c r="Z204" i="4"/>
  <c r="AC204" i="4"/>
  <c r="AB204" i="4"/>
  <c r="AA204" i="4"/>
  <c r="AE204" i="4"/>
  <c r="AD204" i="4"/>
  <c r="AI204" i="4"/>
  <c r="AG204" i="4"/>
  <c r="AF204" i="4"/>
  <c r="AH204" i="4"/>
  <c r="AK204" i="4"/>
  <c r="AJ204" i="4"/>
  <c r="AQ360" i="4"/>
  <c r="AW360" i="4" s="1"/>
  <c r="Z353" i="4"/>
  <c r="AB353" i="4"/>
  <c r="AC353" i="4"/>
  <c r="AE353" i="4"/>
  <c r="AA353" i="4"/>
  <c r="AD353" i="4"/>
  <c r="AH353" i="4"/>
  <c r="AK353" i="4"/>
  <c r="AJ353" i="4"/>
  <c r="AI353" i="4"/>
  <c r="AG353" i="4"/>
  <c r="AF353" i="4"/>
  <c r="AE339" i="4"/>
  <c r="AB339" i="4"/>
  <c r="AC339" i="4"/>
  <c r="Z339" i="4"/>
  <c r="AA339" i="4"/>
  <c r="AI339" i="4"/>
  <c r="AH339" i="4"/>
  <c r="AF339" i="4"/>
  <c r="AK339" i="4"/>
  <c r="AJ339" i="4"/>
  <c r="AG339" i="4"/>
  <c r="AE240" i="4"/>
  <c r="AB240" i="4"/>
  <c r="AA240" i="4"/>
  <c r="Z240" i="4"/>
  <c r="AH240" i="4"/>
  <c r="AG240" i="4"/>
  <c r="AF240" i="4"/>
  <c r="AI240" i="4"/>
  <c r="AJ240" i="4"/>
  <c r="AF216" i="4"/>
  <c r="D188" i="4"/>
  <c r="H188" i="4" s="1"/>
  <c r="AL347" i="4"/>
  <c r="AR347" i="4" s="1"/>
  <c r="AN347" i="4"/>
  <c r="AT347" i="4" s="1"/>
  <c r="AM347" i="4"/>
  <c r="AS347" i="4" s="1"/>
  <c r="G323" i="4"/>
  <c r="D323" i="4"/>
  <c r="H323" i="4" s="1"/>
  <c r="F323" i="4"/>
  <c r="J323" i="4" s="1"/>
  <c r="E323" i="4"/>
  <c r="I323" i="4" s="1"/>
  <c r="AA331" i="4"/>
  <c r="AE331" i="4"/>
  <c r="AB331" i="4"/>
  <c r="AC331" i="4"/>
  <c r="Z331" i="4"/>
  <c r="AD331" i="4"/>
  <c r="AJ331" i="4"/>
  <c r="AF331" i="4"/>
  <c r="AH331" i="4"/>
  <c r="AI331" i="4"/>
  <c r="AK331" i="4"/>
  <c r="AG331" i="4"/>
  <c r="AE327" i="4"/>
  <c r="AD327" i="4"/>
  <c r="AP327" i="4" s="1"/>
  <c r="AV327" i="4" s="1"/>
  <c r="AC327" i="4"/>
  <c r="AP366" i="4"/>
  <c r="AV366" i="4" s="1"/>
  <c r="AO366" i="4"/>
  <c r="AU366" i="4" s="1"/>
  <c r="AM366" i="4"/>
  <c r="AS366" i="4" s="1"/>
  <c r="AE194" i="4"/>
  <c r="AB194" i="4"/>
  <c r="Z194" i="4"/>
  <c r="AD194" i="4"/>
  <c r="AC194" i="4"/>
  <c r="AA194" i="4"/>
  <c r="AF194" i="4"/>
  <c r="AG194" i="4"/>
  <c r="AI194" i="4"/>
  <c r="AK194" i="4"/>
  <c r="AH194" i="4"/>
  <c r="AJ194" i="4"/>
  <c r="AP328" i="4"/>
  <c r="AV328" i="4" s="1"/>
  <c r="AM328" i="4"/>
  <c r="AS328" i="4" s="1"/>
  <c r="AL328" i="4"/>
  <c r="AR328" i="4" s="1"/>
  <c r="AO280" i="4"/>
  <c r="AU280" i="4" s="1"/>
  <c r="AK327" i="4"/>
  <c r="AO374" i="4"/>
  <c r="AU374" i="4" s="1"/>
  <c r="AM374" i="4"/>
  <c r="AS374" i="4" s="1"/>
  <c r="AN374" i="4"/>
  <c r="AT374" i="4" s="1"/>
  <c r="G300" i="4"/>
  <c r="E300" i="4"/>
  <c r="I300" i="4" s="1"/>
  <c r="D300" i="4"/>
  <c r="H300" i="4" s="1"/>
  <c r="F300" i="4"/>
  <c r="J300" i="4" s="1"/>
  <c r="Z319" i="4"/>
  <c r="AB319" i="4"/>
  <c r="AA319" i="4"/>
  <c r="AG319" i="4"/>
  <c r="AJ319" i="4"/>
  <c r="AE319" i="4"/>
  <c r="AQ319" i="4" s="1"/>
  <c r="AW319" i="4" s="1"/>
  <c r="AC319" i="4"/>
  <c r="AD319" i="4"/>
  <c r="AF319" i="4"/>
  <c r="AH319" i="4"/>
  <c r="AI319" i="4"/>
  <c r="AE272" i="4"/>
  <c r="AB272" i="4"/>
  <c r="AA272" i="4"/>
  <c r="AC272" i="4"/>
  <c r="AD272" i="4"/>
  <c r="Z272" i="4"/>
  <c r="AH272" i="4"/>
  <c r="AJ272" i="4"/>
  <c r="AG272" i="4"/>
  <c r="AF272" i="4"/>
  <c r="AK272" i="4"/>
  <c r="AD256" i="4"/>
  <c r="AB363" i="4"/>
  <c r="AC363" i="4"/>
  <c r="AE363" i="4"/>
  <c r="Z363" i="4"/>
  <c r="AD363" i="4"/>
  <c r="AA363" i="4"/>
  <c r="AI363" i="4"/>
  <c r="AK363" i="4"/>
  <c r="AG363" i="4"/>
  <c r="AH363" i="4"/>
  <c r="AF363" i="4"/>
  <c r="AJ363" i="4"/>
  <c r="AP360" i="4"/>
  <c r="AV360" i="4" s="1"/>
  <c r="AO360" i="4"/>
  <c r="AU360" i="4" s="1"/>
  <c r="AL360" i="4"/>
  <c r="AR360" i="4" s="1"/>
  <c r="AD339" i="4"/>
  <c r="D324" i="4"/>
  <c r="H324" i="4" s="1"/>
  <c r="F324" i="4"/>
  <c r="J324" i="4" s="1"/>
  <c r="E324" i="4"/>
  <c r="I324" i="4" s="1"/>
  <c r="G324" i="4"/>
  <c r="AC240" i="4"/>
  <c r="D222" i="4"/>
  <c r="H222" i="4" s="1"/>
  <c r="F222" i="4"/>
  <c r="J222" i="4" s="1"/>
  <c r="E222" i="4"/>
  <c r="I222" i="4" s="1"/>
  <c r="G222" i="4"/>
  <c r="G348" i="4"/>
  <c r="F348" i="4"/>
  <c r="J348" i="4" s="1"/>
  <c r="E348" i="4"/>
  <c r="I348" i="4" s="1"/>
  <c r="D348" i="4"/>
  <c r="H348" i="4" s="1"/>
  <c r="G306" i="4"/>
  <c r="F306" i="4"/>
  <c r="J306" i="4" s="1"/>
  <c r="D306" i="4"/>
  <c r="H306" i="4" s="1"/>
  <c r="E306" i="4"/>
  <c r="I306" i="4" s="1"/>
  <c r="D282" i="4"/>
  <c r="H282" i="4" s="1"/>
  <c r="F282" i="4"/>
  <c r="J282" i="4" s="1"/>
  <c r="E282" i="4"/>
  <c r="I282" i="4" s="1"/>
  <c r="G282" i="4"/>
  <c r="E314" i="4"/>
  <c r="I314" i="4" s="1"/>
  <c r="F314" i="4"/>
  <c r="J314" i="4" s="1"/>
  <c r="D314" i="4"/>
  <c r="H314" i="4" s="1"/>
  <c r="G314" i="4"/>
  <c r="AL266" i="4"/>
  <c r="AR266" i="4" s="1"/>
  <c r="D310" i="4"/>
  <c r="H310" i="4" s="1"/>
  <c r="F310" i="4"/>
  <c r="J310" i="4" s="1"/>
  <c r="G310" i="4"/>
  <c r="E310" i="4"/>
  <c r="I310" i="4" s="1"/>
  <c r="D236" i="4"/>
  <c r="H236" i="4" s="1"/>
  <c r="F236" i="4"/>
  <c r="J236" i="4" s="1"/>
  <c r="G236" i="4"/>
  <c r="E236" i="4"/>
  <c r="I236" i="4" s="1"/>
  <c r="F274" i="4"/>
  <c r="J274" i="4" s="1"/>
  <c r="G274" i="4"/>
  <c r="D274" i="4"/>
  <c r="H274" i="4" s="1"/>
  <c r="E274" i="4"/>
  <c r="I274" i="4" s="1"/>
  <c r="D244" i="4"/>
  <c r="H244" i="4" s="1"/>
  <c r="E244" i="4"/>
  <c r="I244" i="4" s="1"/>
  <c r="F244" i="4"/>
  <c r="J244" i="4" s="1"/>
  <c r="G244" i="4"/>
  <c r="D340" i="4"/>
  <c r="H340" i="4" s="1"/>
  <c r="G340" i="4"/>
  <c r="F340" i="4"/>
  <c r="J340" i="4" s="1"/>
  <c r="E340" i="4"/>
  <c r="I340" i="4" s="1"/>
  <c r="G294" i="4"/>
  <c r="F294" i="4"/>
  <c r="J294" i="4" s="1"/>
  <c r="E294" i="4"/>
  <c r="I294" i="4" s="1"/>
  <c r="D294" i="4"/>
  <c r="H294" i="4" s="1"/>
  <c r="D355" i="4"/>
  <c r="H355" i="4" s="1"/>
  <c r="F355" i="4"/>
  <c r="J355" i="4" s="1"/>
  <c r="G355" i="4"/>
  <c r="E355" i="4"/>
  <c r="I355" i="4" s="1"/>
  <c r="G326" i="4"/>
  <c r="F326" i="4"/>
  <c r="J326" i="4" s="1"/>
  <c r="E326" i="4"/>
  <c r="I326" i="4" s="1"/>
  <c r="D326" i="4"/>
  <c r="H326" i="4" s="1"/>
  <c r="F278" i="4"/>
  <c r="J278" i="4" s="1"/>
  <c r="E278" i="4"/>
  <c r="I278" i="4" s="1"/>
  <c r="G278" i="4"/>
  <c r="D278" i="4"/>
  <c r="H278" i="4" s="1"/>
  <c r="F298" i="4"/>
  <c r="J298" i="4" s="1"/>
  <c r="E298" i="4"/>
  <c r="I298" i="4" s="1"/>
  <c r="D298" i="4"/>
  <c r="H298" i="4" s="1"/>
  <c r="G298" i="4"/>
  <c r="E230" i="4"/>
  <c r="I230" i="4" s="1"/>
  <c r="F230" i="4"/>
  <c r="J230" i="4" s="1"/>
  <c r="D230" i="4"/>
  <c r="H230" i="4" s="1"/>
  <c r="G230" i="4"/>
  <c r="D330" i="4"/>
  <c r="H330" i="4" s="1"/>
  <c r="F330" i="4"/>
  <c r="J330" i="4" s="1"/>
  <c r="E330" i="4"/>
  <c r="I330" i="4" s="1"/>
  <c r="G330" i="4"/>
  <c r="AN266" i="4"/>
  <c r="AT266" i="4" s="1"/>
  <c r="AA498" i="4"/>
  <c r="AC498" i="4"/>
  <c r="Z498" i="4"/>
  <c r="AB498" i="4"/>
  <c r="AD498" i="4"/>
  <c r="AE498" i="4"/>
  <c r="AK498" i="4"/>
  <c r="AF498" i="4"/>
  <c r="AG498" i="4"/>
  <c r="AH498" i="4"/>
  <c r="AI498" i="4"/>
  <c r="AJ498" i="4"/>
  <c r="AP552" i="4"/>
  <c r="AV552" i="4" s="1"/>
  <c r="AM552" i="4"/>
  <c r="AS552" i="4" s="1"/>
  <c r="AL434" i="4"/>
  <c r="AR434" i="4" s="1"/>
  <c r="AP434" i="4"/>
  <c r="AV434" i="4" s="1"/>
  <c r="AQ504" i="4"/>
  <c r="AW504" i="4" s="1"/>
  <c r="AQ454" i="4"/>
  <c r="AW454" i="4" s="1"/>
  <c r="AN454" i="4"/>
  <c r="AT454" i="4" s="1"/>
  <c r="AP496" i="4"/>
  <c r="AV496" i="4" s="1"/>
  <c r="AL524" i="4"/>
  <c r="AR524" i="4" s="1"/>
  <c r="AO438" i="4"/>
  <c r="AU438" i="4" s="1"/>
  <c r="AN518" i="4"/>
  <c r="AT518" i="4" s="1"/>
  <c r="AL518" i="4"/>
  <c r="AR518" i="4" s="1"/>
  <c r="AO518" i="4"/>
  <c r="AU518" i="4" s="1"/>
  <c r="AP526" i="4"/>
  <c r="AV526" i="4" s="1"/>
  <c r="AL482" i="4"/>
  <c r="AR482" i="4" s="1"/>
  <c r="AM482" i="4"/>
  <c r="AS482" i="4" s="1"/>
  <c r="AN546" i="4"/>
  <c r="AT546" i="4" s="1"/>
  <c r="AO456" i="4"/>
  <c r="AU456" i="4" s="1"/>
  <c r="AM456" i="4"/>
  <c r="AS456" i="4" s="1"/>
  <c r="AL456" i="4"/>
  <c r="AR456" i="4" s="1"/>
  <c r="AQ534" i="4"/>
  <c r="AW534" i="4" s="1"/>
  <c r="AP534" i="4"/>
  <c r="AV534" i="4" s="1"/>
  <c r="AL538" i="4"/>
  <c r="AR538" i="4" s="1"/>
  <c r="AL508" i="4"/>
  <c r="AR508" i="4" s="1"/>
  <c r="AO542" i="4"/>
  <c r="AU542" i="4" s="1"/>
  <c r="AQ444" i="4"/>
  <c r="AW444" i="4" s="1"/>
  <c r="AD488" i="4"/>
  <c r="AA488" i="4"/>
  <c r="Z488" i="4"/>
  <c r="AE488" i="4"/>
  <c r="AB488" i="4"/>
  <c r="AC488" i="4"/>
  <c r="AI488" i="4"/>
  <c r="AH488" i="4"/>
  <c r="AG488" i="4"/>
  <c r="AJ488" i="4"/>
  <c r="AF488" i="4"/>
  <c r="AK488" i="4"/>
  <c r="AC514" i="4"/>
  <c r="AA514" i="4"/>
  <c r="AD514" i="4"/>
  <c r="AB514" i="4"/>
  <c r="AE514" i="4"/>
  <c r="Z514" i="4"/>
  <c r="AI514" i="4"/>
  <c r="AK514" i="4"/>
  <c r="AG514" i="4"/>
  <c r="AJ514" i="4"/>
  <c r="AF514" i="4"/>
  <c r="AH514" i="4"/>
  <c r="AM424" i="4"/>
  <c r="AS424" i="4" s="1"/>
  <c r="AP536" i="4"/>
  <c r="AV536" i="4" s="1"/>
  <c r="AM452" i="4"/>
  <c r="AS452" i="4" s="1"/>
  <c r="AO434" i="4"/>
  <c r="AU434" i="4" s="1"/>
  <c r="AM474" i="4"/>
  <c r="AS474" i="4" s="1"/>
  <c r="AO474" i="4"/>
  <c r="AU474" i="4" s="1"/>
  <c r="AQ524" i="4"/>
  <c r="AW524" i="4" s="1"/>
  <c r="AM528" i="4"/>
  <c r="AS528" i="4" s="1"/>
  <c r="AQ528" i="4"/>
  <c r="AW528" i="4" s="1"/>
  <c r="AM438" i="4"/>
  <c r="AS438" i="4" s="1"/>
  <c r="AP518" i="4"/>
  <c r="AV518" i="4" s="1"/>
  <c r="AQ526" i="4"/>
  <c r="AW526" i="4" s="1"/>
  <c r="AP482" i="4"/>
  <c r="AV482" i="4" s="1"/>
  <c r="AO482" i="4"/>
  <c r="AU482" i="4" s="1"/>
  <c r="AP546" i="4"/>
  <c r="AV546" i="4" s="1"/>
  <c r="AQ456" i="4"/>
  <c r="AW456" i="4" s="1"/>
  <c r="AN478" i="4"/>
  <c r="AT478" i="4" s="1"/>
  <c r="AM478" i="4"/>
  <c r="AS478" i="4" s="1"/>
  <c r="AL534" i="4"/>
  <c r="AR534" i="4" s="1"/>
  <c r="AN538" i="4"/>
  <c r="AT538" i="4" s="1"/>
  <c r="Z500" i="4"/>
  <c r="AA500" i="4"/>
  <c r="AB500" i="4"/>
  <c r="AC500" i="4"/>
  <c r="AD500" i="4"/>
  <c r="AE500" i="4"/>
  <c r="AJ500" i="4"/>
  <c r="AF500" i="4"/>
  <c r="AH500" i="4"/>
  <c r="AI500" i="4"/>
  <c r="AK500" i="4"/>
  <c r="AG500" i="4"/>
  <c r="AM542" i="4"/>
  <c r="AS542" i="4" s="1"/>
  <c r="AL450" i="4"/>
  <c r="AR450" i="4" s="1"/>
  <c r="Z404" i="4"/>
  <c r="AA404" i="4"/>
  <c r="AB404" i="4"/>
  <c r="AC404" i="4"/>
  <c r="AD404" i="4"/>
  <c r="AE404" i="4"/>
  <c r="AI404" i="4"/>
  <c r="AK404" i="4"/>
  <c r="AG404" i="4"/>
  <c r="AJ404" i="4"/>
  <c r="AF404" i="4"/>
  <c r="AH404" i="4"/>
  <c r="AN552" i="4"/>
  <c r="AT552" i="4" s="1"/>
  <c r="AO424" i="4"/>
  <c r="AU424" i="4" s="1"/>
  <c r="AL536" i="4"/>
  <c r="AR536" i="4" s="1"/>
  <c r="AM536" i="4"/>
  <c r="AS536" i="4" s="1"/>
  <c r="AN452" i="4"/>
  <c r="AT452" i="4" s="1"/>
  <c r="AN434" i="4"/>
  <c r="AT434" i="4" s="1"/>
  <c r="AP504" i="4"/>
  <c r="AV504" i="4" s="1"/>
  <c r="AL454" i="4"/>
  <c r="AR454" i="4" s="1"/>
  <c r="AA470" i="4"/>
  <c r="AD470" i="4"/>
  <c r="Z470" i="4"/>
  <c r="AE470" i="4"/>
  <c r="AB470" i="4"/>
  <c r="AC470" i="4"/>
  <c r="AJ470" i="4"/>
  <c r="AH470" i="4"/>
  <c r="AI470" i="4"/>
  <c r="AG470" i="4"/>
  <c r="AF470" i="4"/>
  <c r="AK470" i="4"/>
  <c r="AN474" i="4"/>
  <c r="AT474" i="4" s="1"/>
  <c r="AN524" i="4"/>
  <c r="AT524" i="4" s="1"/>
  <c r="AL528" i="4"/>
  <c r="AR528" i="4" s="1"/>
  <c r="AQ438" i="4"/>
  <c r="AW438" i="4" s="1"/>
  <c r="AM526" i="4"/>
  <c r="AS526" i="4" s="1"/>
  <c r="AL526" i="4"/>
  <c r="AR526" i="4" s="1"/>
  <c r="AN526" i="4"/>
  <c r="AT526" i="4" s="1"/>
  <c r="AQ546" i="4"/>
  <c r="AW546" i="4" s="1"/>
  <c r="AN456" i="4"/>
  <c r="AT456" i="4" s="1"/>
  <c r="AP456" i="4"/>
  <c r="AV456" i="4" s="1"/>
  <c r="AO478" i="4"/>
  <c r="AU478" i="4" s="1"/>
  <c r="AP478" i="4"/>
  <c r="AV478" i="4" s="1"/>
  <c r="AN534" i="4"/>
  <c r="AT534" i="4" s="1"/>
  <c r="AO538" i="4"/>
  <c r="AU538" i="4" s="1"/>
  <c r="AM538" i="4"/>
  <c r="AS538" i="4" s="1"/>
  <c r="AP508" i="4"/>
  <c r="AV508" i="4" s="1"/>
  <c r="AN508" i="4"/>
  <c r="AT508" i="4" s="1"/>
  <c r="Z510" i="4"/>
  <c r="AC510" i="4"/>
  <c r="AB510" i="4"/>
  <c r="AD510" i="4"/>
  <c r="AA510" i="4"/>
  <c r="AE510" i="4"/>
  <c r="AH510" i="4"/>
  <c r="AJ510" i="4"/>
  <c r="AI510" i="4"/>
  <c r="AG510" i="4"/>
  <c r="AK510" i="4"/>
  <c r="AF510" i="4"/>
  <c r="AP522" i="4"/>
  <c r="AV522" i="4" s="1"/>
  <c r="AN444" i="4"/>
  <c r="AT444" i="4" s="1"/>
  <c r="AC548" i="4"/>
  <c r="AE548" i="4"/>
  <c r="AG548" i="4"/>
  <c r="AD520" i="4"/>
  <c r="AA520" i="4"/>
  <c r="Z520" i="4"/>
  <c r="AC520" i="4"/>
  <c r="AB520" i="4"/>
  <c r="AE520" i="4"/>
  <c r="AK520" i="4"/>
  <c r="AG520" i="4"/>
  <c r="AF520" i="4"/>
  <c r="AH520" i="4"/>
  <c r="AI520" i="4"/>
  <c r="AJ520" i="4"/>
  <c r="AL440" i="4"/>
  <c r="AR440" i="4" s="1"/>
  <c r="AO552" i="4"/>
  <c r="AU552" i="4" s="1"/>
  <c r="AL424" i="4"/>
  <c r="AR424" i="4" s="1"/>
  <c r="AN536" i="4"/>
  <c r="AT536" i="4" s="1"/>
  <c r="AO536" i="4"/>
  <c r="AU536" i="4" s="1"/>
  <c r="AM434" i="4"/>
  <c r="AS434" i="4" s="1"/>
  <c r="AO504" i="4"/>
  <c r="AU504" i="4" s="1"/>
  <c r="AQ496" i="4"/>
  <c r="AW496" i="4" s="1"/>
  <c r="AN496" i="4"/>
  <c r="AT496" i="4" s="1"/>
  <c r="AA476" i="4"/>
  <c r="AE476" i="4"/>
  <c r="AD476" i="4"/>
  <c r="Z476" i="4"/>
  <c r="AC476" i="4"/>
  <c r="AB476" i="4"/>
  <c r="AK476" i="4"/>
  <c r="AJ476" i="4"/>
  <c r="AG476" i="4"/>
  <c r="AF476" i="4"/>
  <c r="AH476" i="4"/>
  <c r="AI476" i="4"/>
  <c r="AB516" i="4"/>
  <c r="AC516" i="4"/>
  <c r="AD516" i="4"/>
  <c r="AA516" i="4"/>
  <c r="Z516" i="4"/>
  <c r="AE516" i="4"/>
  <c r="AK516" i="4"/>
  <c r="AH516" i="4"/>
  <c r="AJ516" i="4"/>
  <c r="AG516" i="4"/>
  <c r="AF516" i="4"/>
  <c r="AI516" i="4"/>
  <c r="AC484" i="4"/>
  <c r="AA484" i="4"/>
  <c r="Z484" i="4"/>
  <c r="AE484" i="4"/>
  <c r="AB484" i="4"/>
  <c r="AD484" i="4"/>
  <c r="AF484" i="4"/>
  <c r="AI484" i="4"/>
  <c r="AK484" i="4"/>
  <c r="AJ484" i="4"/>
  <c r="AH484" i="4"/>
  <c r="AG484" i="4"/>
  <c r="AP474" i="4"/>
  <c r="AV474" i="4" s="1"/>
  <c r="AO524" i="4"/>
  <c r="AU524" i="4" s="1"/>
  <c r="AP524" i="4"/>
  <c r="AV524" i="4" s="1"/>
  <c r="AO528" i="4"/>
  <c r="AU528" i="4" s="1"/>
  <c r="AN438" i="4"/>
  <c r="AT438" i="4" s="1"/>
  <c r="AQ518" i="4"/>
  <c r="AW518" i="4" s="1"/>
  <c r="AO526" i="4"/>
  <c r="AU526" i="4" s="1"/>
  <c r="AN482" i="4"/>
  <c r="AT482" i="4" s="1"/>
  <c r="AQ482" i="4"/>
  <c r="AW482" i="4" s="1"/>
  <c r="AL546" i="4"/>
  <c r="AR546" i="4" s="1"/>
  <c r="AO546" i="4"/>
  <c r="AU546" i="4" s="1"/>
  <c r="AM546" i="4"/>
  <c r="AS546" i="4" s="1"/>
  <c r="AL478" i="4"/>
  <c r="AR478" i="4" s="1"/>
  <c r="AQ478" i="4"/>
  <c r="AW478" i="4" s="1"/>
  <c r="AQ689" i="4" l="1"/>
  <c r="AW689" i="4" s="1"/>
  <c r="G578" i="4"/>
  <c r="E578" i="4"/>
  <c r="I578" i="4" s="1"/>
  <c r="F578" i="4"/>
  <c r="J578" i="4" s="1"/>
  <c r="D578" i="4"/>
  <c r="H578" i="4" s="1"/>
  <c r="D507" i="4"/>
  <c r="H507" i="4" s="1"/>
  <c r="E507" i="4"/>
  <c r="I507" i="4" s="1"/>
  <c r="F507" i="4"/>
  <c r="J507" i="4" s="1"/>
  <c r="G507" i="4"/>
  <c r="AK548" i="4"/>
  <c r="Z548" i="4"/>
  <c r="AB548" i="4"/>
  <c r="AI548" i="4"/>
  <c r="AA548" i="4"/>
  <c r="AL605" i="4"/>
  <c r="AR605" i="4" s="1"/>
  <c r="AH548" i="4"/>
  <c r="AJ548" i="4"/>
  <c r="AP548" i="4" s="1"/>
  <c r="AV548" i="4" s="1"/>
  <c r="AF548" i="4"/>
  <c r="AQ629" i="4"/>
  <c r="AW629" i="4" s="1"/>
  <c r="E613" i="4"/>
  <c r="I613" i="4" s="1"/>
  <c r="G613" i="4"/>
  <c r="D613" i="4"/>
  <c r="H613" i="4" s="1"/>
  <c r="F613" i="4"/>
  <c r="J613" i="4" s="1"/>
  <c r="AN224" i="4"/>
  <c r="AT224" i="4" s="1"/>
  <c r="AM304" i="4"/>
  <c r="AS304" i="4" s="1"/>
  <c r="AL233" i="4"/>
  <c r="AR233" i="4" s="1"/>
  <c r="AQ659" i="4"/>
  <c r="AW659" i="4" s="1"/>
  <c r="AO753" i="4"/>
  <c r="AU753" i="4" s="1"/>
  <c r="AP827" i="4"/>
  <c r="AV827" i="4" s="1"/>
  <c r="AP801" i="4"/>
  <c r="AV801" i="4" s="1"/>
  <c r="F676" i="4"/>
  <c r="J676" i="4" s="1"/>
  <c r="AN621" i="4"/>
  <c r="AT621" i="4" s="1"/>
  <c r="AP628" i="4"/>
  <c r="AV628" i="4" s="1"/>
  <c r="G657" i="4"/>
  <c r="F657" i="4"/>
  <c r="J657" i="4" s="1"/>
  <c r="E657" i="4"/>
  <c r="I657" i="4" s="1"/>
  <c r="D657" i="4"/>
  <c r="H657" i="4" s="1"/>
  <c r="AO629" i="4"/>
  <c r="AU629" i="4" s="1"/>
  <c r="AN539" i="4"/>
  <c r="AT539" i="4" s="1"/>
  <c r="F295" i="4"/>
  <c r="J295" i="4" s="1"/>
  <c r="G295" i="4"/>
  <c r="D295" i="4"/>
  <c r="H295" i="4" s="1"/>
  <c r="E295" i="4"/>
  <c r="I295" i="4" s="1"/>
  <c r="AC256" i="4"/>
  <c r="Z216" i="4"/>
  <c r="AM78" i="4"/>
  <c r="AS78" i="4" s="1"/>
  <c r="AN6" i="4"/>
  <c r="AT6" i="4" s="1"/>
  <c r="AO41" i="4"/>
  <c r="AU41" i="4" s="1"/>
  <c r="AP659" i="4"/>
  <c r="AV659" i="4" s="1"/>
  <c r="AQ650" i="4"/>
  <c r="AW650" i="4" s="1"/>
  <c r="AQ819" i="4"/>
  <c r="AW819" i="4" s="1"/>
  <c r="AL56" i="4"/>
  <c r="AR56" i="4" s="1"/>
  <c r="AN712" i="4"/>
  <c r="AT712" i="4" s="1"/>
  <c r="AI868" i="4"/>
  <c r="AE868" i="4"/>
  <c r="AB868" i="4"/>
  <c r="AL964" i="4"/>
  <c r="AL317" i="4"/>
  <c r="AR317" i="4" s="1"/>
  <c r="AP853" i="4"/>
  <c r="AV853" i="4" s="1"/>
  <c r="AI852" i="4"/>
  <c r="G734" i="4"/>
  <c r="AL930" i="4"/>
  <c r="AD923" i="4"/>
  <c r="AA923" i="4"/>
  <c r="AK923" i="4"/>
  <c r="AH923" i="4"/>
  <c r="AB923" i="4"/>
  <c r="AN923" i="4" s="1"/>
  <c r="AS923" i="4"/>
  <c r="AU923" i="4"/>
  <c r="AI923" i="4"/>
  <c r="AG923" i="4"/>
  <c r="AC923" i="4"/>
  <c r="AO923" i="4" s="1"/>
  <c r="AV923" i="4"/>
  <c r="AW923" i="4"/>
  <c r="AJ923" i="4"/>
  <c r="AE923" i="4"/>
  <c r="AQ923" i="4" s="1"/>
  <c r="Z923" i="4"/>
  <c r="AT923" i="4"/>
  <c r="AF923" i="4"/>
  <c r="E234" i="4"/>
  <c r="I234" i="4" s="1"/>
  <c r="F234" i="4"/>
  <c r="J234" i="4" s="1"/>
  <c r="D234" i="4"/>
  <c r="H234" i="4" s="1"/>
  <c r="G234" i="4"/>
  <c r="AI216" i="4"/>
  <c r="AK216" i="4"/>
  <c r="AK240" i="4"/>
  <c r="Z212" i="4"/>
  <c r="AO205" i="4"/>
  <c r="AU205" i="4" s="1"/>
  <c r="AL303" i="4"/>
  <c r="AR303" i="4" s="1"/>
  <c r="AO232" i="4"/>
  <c r="AU232" i="4" s="1"/>
  <c r="AM275" i="4"/>
  <c r="AS275" i="4" s="1"/>
  <c r="G218" i="4"/>
  <c r="AL426" i="4"/>
  <c r="AR426" i="4" s="1"/>
  <c r="AN605" i="4"/>
  <c r="AT605" i="4" s="1"/>
  <c r="AM748" i="4"/>
  <c r="AS748" i="4" s="1"/>
  <c r="AO763" i="4"/>
  <c r="AU763" i="4" s="1"/>
  <c r="AQ746" i="4"/>
  <c r="AW746" i="4" s="1"/>
  <c r="AO130" i="4"/>
  <c r="AU130" i="4" s="1"/>
  <c r="AQ125" i="4"/>
  <c r="AW125" i="4" s="1"/>
  <c r="AL87" i="4"/>
  <c r="AR87" i="4" s="1"/>
  <c r="AL533" i="4"/>
  <c r="AR533" i="4" s="1"/>
  <c r="E533" i="4" s="1"/>
  <c r="I533" i="4" s="1"/>
  <c r="AQ700" i="4"/>
  <c r="AW700" i="4" s="1"/>
  <c r="AL820" i="4"/>
  <c r="AR820" i="4" s="1"/>
  <c r="AO126" i="4"/>
  <c r="AU126" i="4" s="1"/>
  <c r="AQ159" i="4"/>
  <c r="AW159" i="4" s="1"/>
  <c r="AL650" i="4"/>
  <c r="AR650" i="4" s="1"/>
  <c r="AO819" i="4"/>
  <c r="AU819" i="4" s="1"/>
  <c r="AQ760" i="4"/>
  <c r="AW760" i="4" s="1"/>
  <c r="AO723" i="4"/>
  <c r="AU723" i="4" s="1"/>
  <c r="AN45" i="4"/>
  <c r="AT45" i="4" s="1"/>
  <c r="AN584" i="4"/>
  <c r="AT584" i="4" s="1"/>
  <c r="AQ141" i="4"/>
  <c r="AW141" i="4" s="1"/>
  <c r="AN125" i="4"/>
  <c r="AT125" i="4" s="1"/>
  <c r="AQ135" i="4"/>
  <c r="AW135" i="4" s="1"/>
  <c r="AO827" i="4"/>
  <c r="AU827" i="4" s="1"/>
  <c r="AO866" i="4"/>
  <c r="AU866" i="4" s="1"/>
  <c r="AL921" i="4"/>
  <c r="AQ921" i="4"/>
  <c r="AO712" i="4"/>
  <c r="AU712" i="4" s="1"/>
  <c r="AN688" i="4"/>
  <c r="AT688" i="4" s="1"/>
  <c r="AF868" i="4"/>
  <c r="AG868" i="4"/>
  <c r="AA868" i="4"/>
  <c r="AP745" i="4"/>
  <c r="AV745" i="4" s="1"/>
  <c r="AO678" i="4"/>
  <c r="AU678" i="4" s="1"/>
  <c r="AJ256" i="4"/>
  <c r="AJ216" i="4"/>
  <c r="AP303" i="4"/>
  <c r="AV303" i="4" s="1"/>
  <c r="E218" i="4"/>
  <c r="I218" i="4" s="1"/>
  <c r="AO224" i="4"/>
  <c r="AU224" i="4" s="1"/>
  <c r="AO354" i="4"/>
  <c r="AU354" i="4" s="1"/>
  <c r="AP584" i="4"/>
  <c r="AV584" i="4" s="1"/>
  <c r="AL563" i="4"/>
  <c r="AR563" i="4" s="1"/>
  <c r="G563" i="4" s="1"/>
  <c r="AH868" i="4"/>
  <c r="AK868" i="4"/>
  <c r="AO964" i="4"/>
  <c r="AM801" i="4"/>
  <c r="AS801" i="4" s="1"/>
  <c r="AB881" i="4"/>
  <c r="AS881" i="4"/>
  <c r="AU881" i="4"/>
  <c r="AK881" i="4"/>
  <c r="AJ881" i="4"/>
  <c r="AA881" i="4"/>
  <c r="AT881" i="4"/>
  <c r="AV881" i="4"/>
  <c r="AI881" i="4"/>
  <c r="AC881" i="4"/>
  <c r="Z881" i="4"/>
  <c r="AW881" i="4"/>
  <c r="AH881" i="4"/>
  <c r="AD881" i="4"/>
  <c r="AP881" i="4" s="1"/>
  <c r="AE881" i="4"/>
  <c r="AG881" i="4"/>
  <c r="AF881" i="4"/>
  <c r="AN930" i="4"/>
  <c r="AQ914" i="4"/>
  <c r="AL909" i="4"/>
  <c r="AM909" i="4"/>
  <c r="AQ909" i="4"/>
  <c r="AN743" i="4"/>
  <c r="AT743" i="4" s="1"/>
  <c r="AQ930" i="4"/>
  <c r="AB936" i="4"/>
  <c r="AS936" i="4"/>
  <c r="AD936" i="4"/>
  <c r="AH936" i="4"/>
  <c r="AE936" i="4"/>
  <c r="AW936" i="4"/>
  <c r="AT936" i="4"/>
  <c r="AI936" i="4"/>
  <c r="AV936" i="4"/>
  <c r="AA936" i="4"/>
  <c r="AK936" i="4"/>
  <c r="AF936" i="4"/>
  <c r="Z936" i="4"/>
  <c r="AL936" i="4" s="1"/>
  <c r="AU936" i="4"/>
  <c r="AC936" i="4"/>
  <c r="AJ936" i="4"/>
  <c r="AG936" i="4"/>
  <c r="F785" i="4"/>
  <c r="J785" i="4" s="1"/>
  <c r="E785" i="4"/>
  <c r="I785" i="4" s="1"/>
  <c r="D785" i="4"/>
  <c r="H785" i="4" s="1"/>
  <c r="G785" i="4"/>
  <c r="AM914" i="4"/>
  <c r="AB212" i="4"/>
  <c r="F474" i="4"/>
  <c r="J474" i="4" s="1"/>
  <c r="AP117" i="4"/>
  <c r="AV117" i="4" s="1"/>
  <c r="AM862" i="4"/>
  <c r="AS862" i="4" s="1"/>
  <c r="AL286" i="4"/>
  <c r="AR286" i="4" s="1"/>
  <c r="AO966" i="4"/>
  <c r="AO930" i="4"/>
  <c r="AQ785" i="4"/>
  <c r="AW785" i="4" s="1"/>
  <c r="AM785" i="4"/>
  <c r="AS785" i="4" s="1"/>
  <c r="AO909" i="4"/>
  <c r="AP909" i="4"/>
  <c r="AG212" i="4"/>
  <c r="AE212" i="4"/>
  <c r="AN197" i="4"/>
  <c r="AT197" i="4" s="1"/>
  <c r="AP6" i="4"/>
  <c r="AV6" i="4" s="1"/>
  <c r="AP1001" i="4"/>
  <c r="AQ966" i="4"/>
  <c r="AP785" i="4"/>
  <c r="AV785" i="4" s="1"/>
  <c r="AN785" i="4"/>
  <c r="AT785" i="4" s="1"/>
  <c r="AN914" i="4"/>
  <c r="AO914" i="4"/>
  <c r="AN909" i="4"/>
  <c r="G210" i="4"/>
  <c r="D210" i="4"/>
  <c r="H210" i="4" s="1"/>
  <c r="E210" i="4"/>
  <c r="I210" i="4" s="1"/>
  <c r="F210" i="4"/>
  <c r="J210" i="4" s="1"/>
  <c r="AL34" i="4"/>
  <c r="AR34" i="4" s="1"/>
  <c r="AQ730" i="4"/>
  <c r="AW730" i="4" s="1"/>
  <c r="AN57" i="4"/>
  <c r="AT57" i="4" s="1"/>
  <c r="AO650" i="4"/>
  <c r="AU650" i="4" s="1"/>
  <c r="AN134" i="4"/>
  <c r="AT134" i="4" s="1"/>
  <c r="AL41" i="4"/>
  <c r="AR41" i="4" s="1"/>
  <c r="AQ162" i="4"/>
  <c r="AW162" i="4" s="1"/>
  <c r="AL926" i="4"/>
  <c r="AO864" i="4"/>
  <c r="AU864" i="4" s="1"/>
  <c r="AQ539" i="4"/>
  <c r="AW539" i="4" s="1"/>
  <c r="Z852" i="4"/>
  <c r="E734" i="4"/>
  <c r="I734" i="4" s="1"/>
  <c r="AP753" i="4"/>
  <c r="AV753" i="4" s="1"/>
  <c r="AQ753" i="4"/>
  <c r="AW753" i="4" s="1"/>
  <c r="AM966" i="4"/>
  <c r="AO34" i="4"/>
  <c r="AU34" i="4" s="1"/>
  <c r="AL6" i="4"/>
  <c r="AR6" i="4" s="1"/>
  <c r="AQ134" i="4"/>
  <c r="AW134" i="4" s="1"/>
  <c r="AP673" i="4"/>
  <c r="AV673" i="4" s="1"/>
  <c r="AP921" i="4"/>
  <c r="AN977" i="4"/>
  <c r="AG852" i="4"/>
  <c r="AL853" i="4"/>
  <c r="AR853" i="4" s="1"/>
  <c r="AA852" i="4"/>
  <c r="AQ1001" i="4"/>
  <c r="AM753" i="4"/>
  <c r="AS753" i="4" s="1"/>
  <c r="AP966" i="4"/>
  <c r="AN966" i="4"/>
  <c r="AB889" i="4"/>
  <c r="AE889" i="4"/>
  <c r="AD889" i="4"/>
  <c r="AK889" i="4"/>
  <c r="AH889" i="4"/>
  <c r="AA889" i="4"/>
  <c r="AU889" i="4"/>
  <c r="AS889" i="4"/>
  <c r="AF889" i="4"/>
  <c r="AC889" i="4"/>
  <c r="AW889" i="4"/>
  <c r="AT889" i="4"/>
  <c r="AI889" i="4"/>
  <c r="Z889" i="4"/>
  <c r="AV889" i="4"/>
  <c r="AJ889" i="4"/>
  <c r="AG889" i="4"/>
  <c r="AO926" i="4"/>
  <c r="AM1001" i="4"/>
  <c r="AL966" i="4"/>
  <c r="AL134" i="4"/>
  <c r="AR134" i="4" s="1"/>
  <c r="D753" i="4"/>
  <c r="H753" i="4" s="1"/>
  <c r="F753" i="4"/>
  <c r="J753" i="4" s="1"/>
  <c r="E753" i="4"/>
  <c r="I753" i="4" s="1"/>
  <c r="G753" i="4"/>
  <c r="G178" i="4"/>
  <c r="D178" i="4"/>
  <c r="H178" i="4" s="1"/>
  <c r="K179" i="2" s="1"/>
  <c r="E178" i="4"/>
  <c r="I178" i="4" s="1"/>
  <c r="L179" i="2" s="1"/>
  <c r="F178" i="4"/>
  <c r="J178" i="4" s="1"/>
  <c r="M179" i="2" s="1"/>
  <c r="F357" i="4"/>
  <c r="J357" i="4" s="1"/>
  <c r="G357" i="4"/>
  <c r="D357" i="4"/>
  <c r="H357" i="4" s="1"/>
  <c r="E357" i="4"/>
  <c r="I357" i="4" s="1"/>
  <c r="AN327" i="4"/>
  <c r="AT327" i="4" s="1"/>
  <c r="F452" i="4"/>
  <c r="J452" i="4" s="1"/>
  <c r="AN232" i="4"/>
  <c r="AT232" i="4" s="1"/>
  <c r="AL239" i="4"/>
  <c r="AR239" i="4" s="1"/>
  <c r="AL238" i="4"/>
  <c r="AR238" i="4" s="1"/>
  <c r="AO296" i="4"/>
  <c r="AU296" i="4" s="1"/>
  <c r="AL304" i="4"/>
  <c r="AR304" i="4" s="1"/>
  <c r="AM285" i="4"/>
  <c r="AS285" i="4" s="1"/>
  <c r="AL265" i="4"/>
  <c r="AR265" i="4" s="1"/>
  <c r="AP372" i="4"/>
  <c r="AV372" i="4" s="1"/>
  <c r="D485" i="4"/>
  <c r="H485" i="4" s="1"/>
  <c r="G485" i="4"/>
  <c r="E485" i="4"/>
  <c r="I485" i="4" s="1"/>
  <c r="F485" i="4"/>
  <c r="J485" i="4" s="1"/>
  <c r="F674" i="4"/>
  <c r="J674" i="4" s="1"/>
  <c r="D674" i="4"/>
  <c r="H674" i="4" s="1"/>
  <c r="G674" i="4"/>
  <c r="E674" i="4"/>
  <c r="I674" i="4" s="1"/>
  <c r="E247" i="4"/>
  <c r="I247" i="4" s="1"/>
  <c r="G247" i="4"/>
  <c r="D247" i="4"/>
  <c r="H247" i="4" s="1"/>
  <c r="F247" i="4"/>
  <c r="J247" i="4" s="1"/>
  <c r="AL574" i="4"/>
  <c r="AR574" i="4" s="1"/>
  <c r="D574" i="4" s="1"/>
  <c r="H574" i="4" s="1"/>
  <c r="E411" i="4"/>
  <c r="I411" i="4" s="1"/>
  <c r="F411" i="4"/>
  <c r="J411" i="4" s="1"/>
  <c r="G411" i="4"/>
  <c r="D411" i="4"/>
  <c r="H411" i="4" s="1"/>
  <c r="AQ288" i="4"/>
  <c r="AW288" i="4" s="1"/>
  <c r="AN261" i="4"/>
  <c r="AT261" i="4" s="1"/>
  <c r="AQ673" i="4"/>
  <c r="AW673" i="4" s="1"/>
  <c r="D597" i="4"/>
  <c r="H597" i="4" s="1"/>
  <c r="F597" i="4"/>
  <c r="J597" i="4" s="1"/>
  <c r="E597" i="4"/>
  <c r="I597" i="4" s="1"/>
  <c r="G597" i="4"/>
  <c r="AP866" i="4"/>
  <c r="AV866" i="4" s="1"/>
  <c r="AN870" i="4"/>
  <c r="AT870" i="4" s="1"/>
  <c r="AC852" i="4"/>
  <c r="AE852" i="4"/>
  <c r="AL708" i="4"/>
  <c r="AR708" i="4" s="1"/>
  <c r="AD852" i="4"/>
  <c r="AB852" i="4"/>
  <c r="AM792" i="4"/>
  <c r="AS792" i="4" s="1"/>
  <c r="D703" i="4"/>
  <c r="H703" i="4" s="1"/>
  <c r="F703" i="4"/>
  <c r="J703" i="4" s="1"/>
  <c r="E703" i="4"/>
  <c r="I703" i="4" s="1"/>
  <c r="G703" i="4"/>
  <c r="AP746" i="4"/>
  <c r="AV746" i="4" s="1"/>
  <c r="AM697" i="4"/>
  <c r="AS697" i="4" s="1"/>
  <c r="AO708" i="4"/>
  <c r="AU708" i="4" s="1"/>
  <c r="AM712" i="4"/>
  <c r="AS712" i="4" s="1"/>
  <c r="AP817" i="4"/>
  <c r="AV817" i="4" s="1"/>
  <c r="AP743" i="4"/>
  <c r="AV743" i="4" s="1"/>
  <c r="E837" i="4"/>
  <c r="I837" i="4" s="1"/>
  <c r="G837" i="4"/>
  <c r="D837" i="4"/>
  <c r="H837" i="4" s="1"/>
  <c r="F837" i="4"/>
  <c r="J837" i="4" s="1"/>
  <c r="AO837" i="4"/>
  <c r="AU837" i="4" s="1"/>
  <c r="AP697" i="4"/>
  <c r="AV697" i="4" s="1"/>
  <c r="AM864" i="4"/>
  <c r="AS864" i="4" s="1"/>
  <c r="AN867" i="4"/>
  <c r="AT867" i="4" s="1"/>
  <c r="F847" i="4"/>
  <c r="J847" i="4" s="1"/>
  <c r="E847" i="4"/>
  <c r="I847" i="4" s="1"/>
  <c r="D847" i="4"/>
  <c r="H847" i="4" s="1"/>
  <c r="G847" i="4"/>
  <c r="G849" i="4"/>
  <c r="F849" i="4"/>
  <c r="J849" i="4" s="1"/>
  <c r="E849" i="4"/>
  <c r="I849" i="4" s="1"/>
  <c r="D849" i="4"/>
  <c r="H849" i="4" s="1"/>
  <c r="F855" i="4"/>
  <c r="J855" i="4" s="1"/>
  <c r="G855" i="4"/>
  <c r="D855" i="4"/>
  <c r="H855" i="4" s="1"/>
  <c r="E855" i="4"/>
  <c r="I855" i="4" s="1"/>
  <c r="AP862" i="4"/>
  <c r="AV862" i="4" s="1"/>
  <c r="AP852" i="4"/>
  <c r="AV852" i="4" s="1"/>
  <c r="AM852" i="4"/>
  <c r="AS852" i="4" s="1"/>
  <c r="AC865" i="4"/>
  <c r="Z865" i="4"/>
  <c r="AH865" i="4"/>
  <c r="AD865" i="4"/>
  <c r="AE865" i="4"/>
  <c r="AG865" i="4"/>
  <c r="AF865" i="4"/>
  <c r="AB865" i="4"/>
  <c r="AN865" i="4" s="1"/>
  <c r="AT865" i="4" s="1"/>
  <c r="AK865" i="4"/>
  <c r="AJ865" i="4"/>
  <c r="AA865" i="4"/>
  <c r="AI865" i="4"/>
  <c r="AM853" i="4"/>
  <c r="AS853" i="4" s="1"/>
  <c r="AH852" i="4"/>
  <c r="AN852" i="4" s="1"/>
  <c r="AT852" i="4" s="1"/>
  <c r="AN708" i="4"/>
  <c r="AT708" i="4" s="1"/>
  <c r="E859" i="4"/>
  <c r="I859" i="4" s="1"/>
  <c r="F859" i="4"/>
  <c r="J859" i="4" s="1"/>
  <c r="G859" i="4"/>
  <c r="D859" i="4"/>
  <c r="H859" i="4" s="1"/>
  <c r="AL870" i="4"/>
  <c r="AR870" i="4" s="1"/>
  <c r="AL723" i="4"/>
  <c r="AR723" i="4" s="1"/>
  <c r="AQ712" i="4"/>
  <c r="AW712" i="4" s="1"/>
  <c r="G846" i="4"/>
  <c r="F846" i="4"/>
  <c r="J846" i="4" s="1"/>
  <c r="E846" i="4"/>
  <c r="I846" i="4" s="1"/>
  <c r="D846" i="4"/>
  <c r="H846" i="4" s="1"/>
  <c r="D777" i="4"/>
  <c r="H777" i="4" s="1"/>
  <c r="G777" i="4"/>
  <c r="F777" i="4"/>
  <c r="J777" i="4" s="1"/>
  <c r="E777" i="4"/>
  <c r="I777" i="4" s="1"/>
  <c r="AQ696" i="4"/>
  <c r="AW696" i="4" s="1"/>
  <c r="F853" i="4"/>
  <c r="J853" i="4" s="1"/>
  <c r="G853" i="4"/>
  <c r="E853" i="4"/>
  <c r="I853" i="4" s="1"/>
  <c r="D853" i="4"/>
  <c r="H853" i="4" s="1"/>
  <c r="AO852" i="4"/>
  <c r="AU852" i="4" s="1"/>
  <c r="AL852" i="4"/>
  <c r="AR852" i="4" s="1"/>
  <c r="E863" i="4"/>
  <c r="I863" i="4" s="1"/>
  <c r="G863" i="4"/>
  <c r="F863" i="4"/>
  <c r="J863" i="4" s="1"/>
  <c r="D863" i="4"/>
  <c r="H863" i="4" s="1"/>
  <c r="AK852" i="4"/>
  <c r="AQ852" i="4" s="1"/>
  <c r="AW852" i="4" s="1"/>
  <c r="AQ853" i="4"/>
  <c r="AW853" i="4" s="1"/>
  <c r="AM708" i="4"/>
  <c r="AS708" i="4" s="1"/>
  <c r="D676" i="4"/>
  <c r="H676" i="4" s="1"/>
  <c r="G676" i="4"/>
  <c r="G188" i="4"/>
  <c r="G208" i="4"/>
  <c r="AM279" i="4"/>
  <c r="AS279" i="4" s="1"/>
  <c r="AN279" i="4"/>
  <c r="AT279" i="4" s="1"/>
  <c r="E297" i="4"/>
  <c r="I297" i="4" s="1"/>
  <c r="F371" i="4"/>
  <c r="J371" i="4" s="1"/>
  <c r="F291" i="4"/>
  <c r="J291" i="4" s="1"/>
  <c r="AM232" i="4"/>
  <c r="AS232" i="4" s="1"/>
  <c r="AQ246" i="4"/>
  <c r="AW246" i="4" s="1"/>
  <c r="AB256" i="4"/>
  <c r="AA256" i="4"/>
  <c r="AG256" i="4"/>
  <c r="AK256" i="4"/>
  <c r="Z256" i="4"/>
  <c r="AQ272" i="4"/>
  <c r="AW272" i="4" s="1"/>
  <c r="F188" i="4"/>
  <c r="J188" i="4" s="1"/>
  <c r="E208" i="4"/>
  <c r="I208" i="4" s="1"/>
  <c r="D297" i="4"/>
  <c r="H297" i="4" s="1"/>
  <c r="D371" i="4"/>
  <c r="H371" i="4" s="1"/>
  <c r="D291" i="4"/>
  <c r="H291" i="4" s="1"/>
  <c r="AM214" i="4"/>
  <c r="AS214" i="4" s="1"/>
  <c r="AF256" i="4"/>
  <c r="AO272" i="4"/>
  <c r="AU272" i="4" s="1"/>
  <c r="AH256" i="4"/>
  <c r="AN256" i="4" s="1"/>
  <c r="AT256" i="4" s="1"/>
  <c r="AI256" i="4"/>
  <c r="AN214" i="4"/>
  <c r="AT214" i="4" s="1"/>
  <c r="AQ296" i="4"/>
  <c r="AW296" i="4" s="1"/>
  <c r="AQ361" i="4"/>
  <c r="AW361" i="4" s="1"/>
  <c r="AO286" i="4"/>
  <c r="AU286" i="4" s="1"/>
  <c r="E724" i="4"/>
  <c r="I724" i="4" s="1"/>
  <c r="D724" i="4"/>
  <c r="H724" i="4" s="1"/>
  <c r="G724" i="4"/>
  <c r="F724" i="4"/>
  <c r="J724" i="4" s="1"/>
  <c r="AQ275" i="4"/>
  <c r="AW275" i="4" s="1"/>
  <c r="AO426" i="4"/>
  <c r="AU426" i="4" s="1"/>
  <c r="AP618" i="4"/>
  <c r="AV618" i="4" s="1"/>
  <c r="AM690" i="4"/>
  <c r="AS690" i="4" s="1"/>
  <c r="AO621" i="4"/>
  <c r="AU621" i="4" s="1"/>
  <c r="AO288" i="4"/>
  <c r="AU288" i="4" s="1"/>
  <c r="AL246" i="4"/>
  <c r="AR246" i="4" s="1"/>
  <c r="AQ605" i="4"/>
  <c r="AW605" i="4" s="1"/>
  <c r="AL406" i="4"/>
  <c r="AR406" i="4" s="1"/>
  <c r="AP277" i="4"/>
  <c r="AV277" i="4" s="1"/>
  <c r="AN246" i="4"/>
  <c r="AT246" i="4" s="1"/>
  <c r="AO605" i="4"/>
  <c r="AU605" i="4" s="1"/>
  <c r="AM574" i="4"/>
  <c r="AS574" i="4" s="1"/>
  <c r="F299" i="4"/>
  <c r="J299" i="4" s="1"/>
  <c r="G299" i="4"/>
  <c r="D299" i="4"/>
  <c r="H299" i="4" s="1"/>
  <c r="E299" i="4"/>
  <c r="I299" i="4" s="1"/>
  <c r="AP317" i="4"/>
  <c r="AV317" i="4" s="1"/>
  <c r="AP238" i="4"/>
  <c r="AV238" i="4" s="1"/>
  <c r="AN364" i="4"/>
  <c r="AT364" i="4" s="1"/>
  <c r="AP288" i="4"/>
  <c r="AV288" i="4" s="1"/>
  <c r="AM354" i="4"/>
  <c r="AS354" i="4" s="1"/>
  <c r="AO399" i="4"/>
  <c r="AU399" i="4" s="1"/>
  <c r="AL629" i="4"/>
  <c r="AR629" i="4" s="1"/>
  <c r="AO792" i="4"/>
  <c r="AU792" i="4" s="1"/>
  <c r="AL673" i="4"/>
  <c r="AR673" i="4" s="1"/>
  <c r="AQ406" i="4"/>
  <c r="AW406" i="4" s="1"/>
  <c r="E539" i="4"/>
  <c r="I539" i="4" s="1"/>
  <c r="D539" i="4"/>
  <c r="H539" i="4" s="1"/>
  <c r="G539" i="4"/>
  <c r="F539" i="4"/>
  <c r="J539" i="4" s="1"/>
  <c r="AP792" i="4"/>
  <c r="AV792" i="4" s="1"/>
  <c r="AM618" i="4"/>
  <c r="AS618" i="4" s="1"/>
  <c r="AP406" i="4"/>
  <c r="AV406" i="4" s="1"/>
  <c r="AN817" i="4"/>
  <c r="AT817" i="4" s="1"/>
  <c r="AP286" i="4"/>
  <c r="AV286" i="4" s="1"/>
  <c r="F801" i="4"/>
  <c r="J801" i="4" s="1"/>
  <c r="E801" i="4"/>
  <c r="I801" i="4" s="1"/>
  <c r="D801" i="4"/>
  <c r="H801" i="4" s="1"/>
  <c r="G801" i="4"/>
  <c r="AQ792" i="4"/>
  <c r="AW792" i="4" s="1"/>
  <c r="AO238" i="4"/>
  <c r="AU238" i="4" s="1"/>
  <c r="AL509" i="4"/>
  <c r="AR509" i="4" s="1"/>
  <c r="AP730" i="4"/>
  <c r="AV730" i="4" s="1"/>
  <c r="AP698" i="4"/>
  <c r="AV698" i="4" s="1"/>
  <c r="AQ831" i="4"/>
  <c r="AW831" i="4" s="1"/>
  <c r="AO673" i="4"/>
  <c r="AU673" i="4" s="1"/>
  <c r="AQ688" i="4"/>
  <c r="AW688" i="4" s="1"/>
  <c r="AQ686" i="4"/>
  <c r="AW686" i="4" s="1"/>
  <c r="AP780" i="4"/>
  <c r="AV780" i="4" s="1"/>
  <c r="D435" i="4"/>
  <c r="H435" i="4" s="1"/>
  <c r="G435" i="4"/>
  <c r="E435" i="4"/>
  <c r="I435" i="4" s="1"/>
  <c r="F435" i="4"/>
  <c r="J435" i="4" s="1"/>
  <c r="E701" i="4"/>
  <c r="I701" i="4" s="1"/>
  <c r="F701" i="4"/>
  <c r="J701" i="4" s="1"/>
  <c r="D701" i="4"/>
  <c r="H701" i="4" s="1"/>
  <c r="G701" i="4"/>
  <c r="AL792" i="4"/>
  <c r="AR792" i="4" s="1"/>
  <c r="G317" i="4"/>
  <c r="E317" i="4"/>
  <c r="I317" i="4" s="1"/>
  <c r="D317" i="4"/>
  <c r="H317" i="4" s="1"/>
  <c r="F317" i="4"/>
  <c r="J317" i="4" s="1"/>
  <c r="AL730" i="4"/>
  <c r="AR730" i="4" s="1"/>
  <c r="AL600" i="4"/>
  <c r="AR600" i="4" s="1"/>
  <c r="D600" i="4" s="1"/>
  <c r="H600" i="4" s="1"/>
  <c r="AM867" i="4"/>
  <c r="AS867" i="4" s="1"/>
  <c r="AL867" i="4"/>
  <c r="AR867" i="4" s="1"/>
  <c r="AN286" i="4"/>
  <c r="AT286" i="4" s="1"/>
  <c r="AM286" i="4"/>
  <c r="AS286" i="4" s="1"/>
  <c r="AQ317" i="4"/>
  <c r="AW317" i="4" s="1"/>
  <c r="AP686" i="4"/>
  <c r="AV686" i="4" s="1"/>
  <c r="AO686" i="4"/>
  <c r="AU686" i="4" s="1"/>
  <c r="AQ870" i="4"/>
  <c r="AW870" i="4" s="1"/>
  <c r="D678" i="4"/>
  <c r="H678" i="4" s="1"/>
  <c r="E678" i="4"/>
  <c r="I678" i="4" s="1"/>
  <c r="F678" i="4"/>
  <c r="J678" i="4" s="1"/>
  <c r="G678" i="4"/>
  <c r="AQ780" i="4"/>
  <c r="AW780" i="4" s="1"/>
  <c r="AL780" i="4"/>
  <c r="AR780" i="4" s="1"/>
  <c r="F574" i="4"/>
  <c r="J574" i="4" s="1"/>
  <c r="AQ672" i="4"/>
  <c r="AW672" i="4" s="1"/>
  <c r="AM977" i="4"/>
  <c r="AQ977" i="4"/>
  <c r="AJ566" i="4"/>
  <c r="AP566" i="4" s="1"/>
  <c r="AV566" i="4" s="1"/>
  <c r="AK566" i="4"/>
  <c r="AG566" i="4"/>
  <c r="AC566" i="4"/>
  <c r="Z566" i="4"/>
  <c r="AF824" i="4"/>
  <c r="AJ824" i="4"/>
  <c r="AA824" i="4"/>
  <c r="AG824" i="4"/>
  <c r="Z824" i="4"/>
  <c r="AL824" i="4" s="1"/>
  <c r="AR824" i="4" s="1"/>
  <c r="AC824" i="4"/>
  <c r="AO162" i="4"/>
  <c r="AU162" i="4" s="1"/>
  <c r="AO867" i="4"/>
  <c r="AU867" i="4" s="1"/>
  <c r="AQ867" i="4"/>
  <c r="AW867" i="4" s="1"/>
  <c r="G286" i="4"/>
  <c r="E286" i="4"/>
  <c r="I286" i="4" s="1"/>
  <c r="D286" i="4"/>
  <c r="H286" i="4" s="1"/>
  <c r="F286" i="4"/>
  <c r="J286" i="4" s="1"/>
  <c r="AL686" i="4"/>
  <c r="AR686" i="4" s="1"/>
  <c r="AM686" i="4"/>
  <c r="AS686" i="4" s="1"/>
  <c r="AN686" i="4"/>
  <c r="AT686" i="4" s="1"/>
  <c r="AM870" i="4"/>
  <c r="AS870" i="4" s="1"/>
  <c r="AP870" i="4"/>
  <c r="AV870" i="4" s="1"/>
  <c r="AO870" i="4"/>
  <c r="AU870" i="4" s="1"/>
  <c r="AM780" i="4"/>
  <c r="AS780" i="4" s="1"/>
  <c r="AP574" i="4"/>
  <c r="AV574" i="4" s="1"/>
  <c r="E672" i="4"/>
  <c r="I672" i="4" s="1"/>
  <c r="G672" i="4"/>
  <c r="F672" i="4"/>
  <c r="J672" i="4" s="1"/>
  <c r="D672" i="4"/>
  <c r="H672" i="4" s="1"/>
  <c r="AP977" i="4"/>
  <c r="AL977" i="4"/>
  <c r="AO977" i="4"/>
  <c r="AI566" i="4"/>
  <c r="AF566" i="4"/>
  <c r="AH566" i="4"/>
  <c r="AB566" i="4"/>
  <c r="AA566" i="4"/>
  <c r="AE566" i="4"/>
  <c r="AH824" i="4"/>
  <c r="AN824" i="4" s="1"/>
  <c r="AT824" i="4" s="1"/>
  <c r="AE824" i="4"/>
  <c r="AK824" i="4"/>
  <c r="AI824" i="4"/>
  <c r="AO824" i="4" s="1"/>
  <c r="AU824" i="4" s="1"/>
  <c r="AD824" i="4"/>
  <c r="F337" i="4"/>
  <c r="J337" i="4" s="1"/>
  <c r="G337" i="4"/>
  <c r="E337" i="4"/>
  <c r="I337" i="4" s="1"/>
  <c r="D337" i="4"/>
  <c r="H337" i="4" s="1"/>
  <c r="AN650" i="4"/>
  <c r="AT650" i="4" s="1"/>
  <c r="AP169" i="4"/>
  <c r="AV169" i="4" s="1"/>
  <c r="AO509" i="4"/>
  <c r="AU509" i="4" s="1"/>
  <c r="AP555" i="4"/>
  <c r="AV555" i="4" s="1"/>
  <c r="AL690" i="4"/>
  <c r="AR690" i="4" s="1"/>
  <c r="AN851" i="4"/>
  <c r="AT851" i="4" s="1"/>
  <c r="AL851" i="4"/>
  <c r="AR851" i="4" s="1"/>
  <c r="E616" i="4"/>
  <c r="I616" i="4" s="1"/>
  <c r="F616" i="4"/>
  <c r="J616" i="4" s="1"/>
  <c r="G616" i="4"/>
  <c r="D616" i="4"/>
  <c r="H616" i="4" s="1"/>
  <c r="AL883" i="4"/>
  <c r="AP883" i="4"/>
  <c r="AN883" i="4"/>
  <c r="G840" i="4"/>
  <c r="E840" i="4"/>
  <c r="I840" i="4" s="1"/>
  <c r="D840" i="4"/>
  <c r="H840" i="4" s="1"/>
  <c r="F840" i="4"/>
  <c r="J840" i="4" s="1"/>
  <c r="D683" i="4"/>
  <c r="H683" i="4" s="1"/>
  <c r="E683" i="4"/>
  <c r="I683" i="4" s="1"/>
  <c r="F683" i="4"/>
  <c r="J683" i="4" s="1"/>
  <c r="G683" i="4"/>
  <c r="AQ796" i="4"/>
  <c r="AW796" i="4" s="1"/>
  <c r="AN796" i="4"/>
  <c r="AT796" i="4" s="1"/>
  <c r="AM796" i="4"/>
  <c r="AS796" i="4" s="1"/>
  <c r="AN673" i="4"/>
  <c r="AT673" i="4" s="1"/>
  <c r="AL866" i="4"/>
  <c r="AR866" i="4" s="1"/>
  <c r="AQ866" i="4"/>
  <c r="AW866" i="4" s="1"/>
  <c r="AN866" i="4"/>
  <c r="AT866" i="4" s="1"/>
  <c r="G628" i="4"/>
  <c r="D628" i="4"/>
  <c r="H628" i="4" s="1"/>
  <c r="F628" i="4"/>
  <c r="J628" i="4" s="1"/>
  <c r="E628" i="4"/>
  <c r="I628" i="4" s="1"/>
  <c r="AN926" i="4"/>
  <c r="AQ926" i="4"/>
  <c r="AM858" i="4"/>
  <c r="AS858" i="4" s="1"/>
  <c r="AN921" i="4"/>
  <c r="AM887" i="4"/>
  <c r="AO887" i="4"/>
  <c r="AP887" i="4"/>
  <c r="AO862" i="4"/>
  <c r="AU862" i="4" s="1"/>
  <c r="AQ862" i="4"/>
  <c r="AW862" i="4" s="1"/>
  <c r="AN862" i="4"/>
  <c r="AT862" i="4" s="1"/>
  <c r="AQ856" i="4"/>
  <c r="AW856" i="4" s="1"/>
  <c r="AM856" i="4"/>
  <c r="AS856" i="4" s="1"/>
  <c r="AN856" i="4"/>
  <c r="AT856" i="4" s="1"/>
  <c r="AN864" i="4"/>
  <c r="AT864" i="4" s="1"/>
  <c r="G560" i="4"/>
  <c r="F560" i="4"/>
  <c r="J560" i="4" s="1"/>
  <c r="D560" i="4"/>
  <c r="H560" i="4" s="1"/>
  <c r="E560" i="4"/>
  <c r="I560" i="4" s="1"/>
  <c r="AO831" i="4"/>
  <c r="AU831" i="4" s="1"/>
  <c r="AH68" i="4"/>
  <c r="AD68" i="4"/>
  <c r="AF68" i="4"/>
  <c r="AL68" i="4" s="1"/>
  <c r="AR68" i="4" s="1"/>
  <c r="AK68" i="4"/>
  <c r="AB68" i="4"/>
  <c r="AN68" i="4" s="1"/>
  <c r="AT68" i="4" s="1"/>
  <c r="AI68" i="4"/>
  <c r="AL712" i="4"/>
  <c r="AR712" i="4" s="1"/>
  <c r="AQ827" i="4"/>
  <c r="AW827" i="4" s="1"/>
  <c r="AL768" i="4"/>
  <c r="AR768" i="4" s="1"/>
  <c r="AM768" i="4"/>
  <c r="AS768" i="4" s="1"/>
  <c r="AM628" i="4"/>
  <c r="AS628" i="4" s="1"/>
  <c r="AO688" i="4"/>
  <c r="AU688" i="4" s="1"/>
  <c r="E817" i="4"/>
  <c r="I817" i="4" s="1"/>
  <c r="G817" i="4"/>
  <c r="F817" i="4"/>
  <c r="J817" i="4" s="1"/>
  <c r="D817" i="4"/>
  <c r="H817" i="4" s="1"/>
  <c r="AM817" i="4"/>
  <c r="AS817" i="4" s="1"/>
  <c r="AL162" i="4"/>
  <c r="AR162" i="4" s="1"/>
  <c r="AQ337" i="4"/>
  <c r="AW337" i="4" s="1"/>
  <c r="AQ868" i="4"/>
  <c r="AW868" i="4" s="1"/>
  <c r="AM868" i="4"/>
  <c r="AS868" i="4" s="1"/>
  <c r="AN868" i="4"/>
  <c r="AT868" i="4" s="1"/>
  <c r="G736" i="4"/>
  <c r="E736" i="4"/>
  <c r="I736" i="4" s="1"/>
  <c r="F736" i="4"/>
  <c r="J736" i="4" s="1"/>
  <c r="D736" i="4"/>
  <c r="H736" i="4" s="1"/>
  <c r="AP901" i="4"/>
  <c r="AN901" i="4"/>
  <c r="AM900" i="4"/>
  <c r="AO900" i="4"/>
  <c r="AL900" i="4"/>
  <c r="AQ964" i="4"/>
  <c r="AN964" i="4"/>
  <c r="AP964" i="4"/>
  <c r="AP899" i="4"/>
  <c r="AL899" i="4"/>
  <c r="G735" i="4"/>
  <c r="F735" i="4"/>
  <c r="J735" i="4" s="1"/>
  <c r="E735" i="4"/>
  <c r="I735" i="4" s="1"/>
  <c r="D735" i="4"/>
  <c r="H735" i="4" s="1"/>
  <c r="AN745" i="4"/>
  <c r="AT745" i="4" s="1"/>
  <c r="AP742" i="4"/>
  <c r="AV742" i="4" s="1"/>
  <c r="AQ133" i="4"/>
  <c r="AW133" i="4" s="1"/>
  <c r="AN169" i="4"/>
  <c r="AT169" i="4" s="1"/>
  <c r="E749" i="4"/>
  <c r="I749" i="4" s="1"/>
  <c r="G749" i="4"/>
  <c r="F749" i="4"/>
  <c r="J749" i="4" s="1"/>
  <c r="D749" i="4"/>
  <c r="H749" i="4" s="1"/>
  <c r="AP851" i="4"/>
  <c r="AV851" i="4" s="1"/>
  <c r="AQ851" i="4"/>
  <c r="AW851" i="4" s="1"/>
  <c r="AM851" i="4"/>
  <c r="AS851" i="4" s="1"/>
  <c r="AO851" i="4"/>
  <c r="AU851" i="4" s="1"/>
  <c r="AQ883" i="4"/>
  <c r="AO883" i="4"/>
  <c r="AM883" i="4"/>
  <c r="AB920" i="4"/>
  <c r="AW920" i="4"/>
  <c r="AD920" i="4"/>
  <c r="AA920" i="4"/>
  <c r="AV920" i="4"/>
  <c r="AC920" i="4"/>
  <c r="Z920" i="4"/>
  <c r="AS920" i="4"/>
  <c r="AT920" i="4"/>
  <c r="AE920" i="4"/>
  <c r="AU920" i="4"/>
  <c r="AF920" i="4"/>
  <c r="AJ920" i="4"/>
  <c r="AH920" i="4"/>
  <c r="AG920" i="4"/>
  <c r="AI920" i="4"/>
  <c r="AK920" i="4"/>
  <c r="AP796" i="4"/>
  <c r="AV796" i="4" s="1"/>
  <c r="AO796" i="4"/>
  <c r="AU796" i="4" s="1"/>
  <c r="AL796" i="4"/>
  <c r="AR796" i="4" s="1"/>
  <c r="D673" i="4"/>
  <c r="H673" i="4" s="1"/>
  <c r="E673" i="4"/>
  <c r="I673" i="4" s="1"/>
  <c r="F673" i="4"/>
  <c r="J673" i="4" s="1"/>
  <c r="G673" i="4"/>
  <c r="G30" i="4"/>
  <c r="E30" i="4"/>
  <c r="I30" i="4" s="1"/>
  <c r="L31" i="2" s="1"/>
  <c r="F30" i="4"/>
  <c r="J30" i="4" s="1"/>
  <c r="M31" i="2" s="1"/>
  <c r="D30" i="4"/>
  <c r="H30" i="4" s="1"/>
  <c r="K31" i="2" s="1"/>
  <c r="F621" i="4"/>
  <c r="J621" i="4" s="1"/>
  <c r="G621" i="4"/>
  <c r="D621" i="4"/>
  <c r="H621" i="4" s="1"/>
  <c r="E621" i="4"/>
  <c r="I621" i="4" s="1"/>
  <c r="AN162" i="4"/>
  <c r="AT162" i="4" s="1"/>
  <c r="AM337" i="4"/>
  <c r="AS337" i="4" s="1"/>
  <c r="D406" i="4"/>
  <c r="H406" i="4" s="1"/>
  <c r="G406" i="4"/>
  <c r="F406" i="4"/>
  <c r="J406" i="4" s="1"/>
  <c r="E406" i="4"/>
  <c r="I406" i="4" s="1"/>
  <c r="AP926" i="4"/>
  <c r="AN858" i="4"/>
  <c r="AT858" i="4" s="1"/>
  <c r="AL858" i="4"/>
  <c r="AR858" i="4" s="1"/>
  <c r="AO858" i="4"/>
  <c r="AU858" i="4" s="1"/>
  <c r="AP858" i="4"/>
  <c r="AV858" i="4" s="1"/>
  <c r="AQ858" i="4"/>
  <c r="AW858" i="4" s="1"/>
  <c r="AM921" i="4"/>
  <c r="AO921" i="4"/>
  <c r="F831" i="4"/>
  <c r="J831" i="4" s="1"/>
  <c r="E831" i="4"/>
  <c r="I831" i="4" s="1"/>
  <c r="D831" i="4"/>
  <c r="H831" i="4" s="1"/>
  <c r="G831" i="4"/>
  <c r="AQ887" i="4"/>
  <c r="AN887" i="4"/>
  <c r="AL862" i="4"/>
  <c r="AR862" i="4" s="1"/>
  <c r="AO856" i="4"/>
  <c r="AU856" i="4" s="1"/>
  <c r="AL856" i="4"/>
  <c r="AR856" i="4" s="1"/>
  <c r="AP856" i="4"/>
  <c r="AV856" i="4" s="1"/>
  <c r="AL864" i="4"/>
  <c r="AR864" i="4" s="1"/>
  <c r="AQ864" i="4"/>
  <c r="AW864" i="4" s="1"/>
  <c r="AP864" i="4"/>
  <c r="AV864" i="4" s="1"/>
  <c r="AJ68" i="4"/>
  <c r="AA68" i="4"/>
  <c r="AG68" i="4"/>
  <c r="AC68" i="4"/>
  <c r="AO68" i="4" s="1"/>
  <c r="AU68" i="4" s="1"/>
  <c r="AE68" i="4"/>
  <c r="AQ68" i="4" s="1"/>
  <c r="AW68" i="4" s="1"/>
  <c r="G619" i="4"/>
  <c r="F619" i="4"/>
  <c r="J619" i="4" s="1"/>
  <c r="E619" i="4"/>
  <c r="I619" i="4" s="1"/>
  <c r="D619" i="4"/>
  <c r="H619" i="4" s="1"/>
  <c r="AM621" i="4"/>
  <c r="AS621" i="4" s="1"/>
  <c r="AL827" i="4"/>
  <c r="AR827" i="4" s="1"/>
  <c r="F563" i="4"/>
  <c r="J563" i="4" s="1"/>
  <c r="AQ628" i="4"/>
  <c r="AW628" i="4" s="1"/>
  <c r="AL688" i="4"/>
  <c r="AR688" i="4" s="1"/>
  <c r="AQ817" i="4"/>
  <c r="AW817" i="4" s="1"/>
  <c r="AO337" i="4"/>
  <c r="AU337" i="4" s="1"/>
  <c r="AL868" i="4"/>
  <c r="AR868" i="4" s="1"/>
  <c r="AO868" i="4"/>
  <c r="AU868" i="4" s="1"/>
  <c r="AP868" i="4"/>
  <c r="AV868" i="4" s="1"/>
  <c r="AM901" i="4"/>
  <c r="AO901" i="4"/>
  <c r="AL901" i="4"/>
  <c r="AQ901" i="4"/>
  <c r="AQ900" i="4"/>
  <c r="AP900" i="4"/>
  <c r="AN900" i="4"/>
  <c r="AM964" i="4"/>
  <c r="AO899" i="4"/>
  <c r="AM899" i="4"/>
  <c r="AQ899" i="4"/>
  <c r="AN899" i="4"/>
  <c r="AO563" i="4"/>
  <c r="AU563" i="4" s="1"/>
  <c r="AQ563" i="4"/>
  <c r="AW563" i="4" s="1"/>
  <c r="AM745" i="4"/>
  <c r="AS745" i="4" s="1"/>
  <c r="AL745" i="4"/>
  <c r="AR745" i="4" s="1"/>
  <c r="F60" i="4"/>
  <c r="J60" i="4" s="1"/>
  <c r="M61" i="2" s="1"/>
  <c r="G60" i="4"/>
  <c r="D60" i="4"/>
  <c r="H60" i="4" s="1"/>
  <c r="K61" i="2" s="1"/>
  <c r="E60" i="4"/>
  <c r="I60" i="4" s="1"/>
  <c r="L61" i="2" s="1"/>
  <c r="E811" i="4"/>
  <c r="I811" i="4" s="1"/>
  <c r="D811" i="4"/>
  <c r="H811" i="4" s="1"/>
  <c r="F811" i="4"/>
  <c r="J811" i="4" s="1"/>
  <c r="G811" i="4"/>
  <c r="E33" i="4"/>
  <c r="I33" i="4" s="1"/>
  <c r="L34" i="2" s="1"/>
  <c r="G33" i="4"/>
  <c r="F33" i="4"/>
  <c r="J33" i="4" s="1"/>
  <c r="M34" i="2" s="1"/>
  <c r="D33" i="4"/>
  <c r="H33" i="4" s="1"/>
  <c r="K34" i="2" s="1"/>
  <c r="E73" i="4"/>
  <c r="I73" i="4" s="1"/>
  <c r="L74" i="2" s="1"/>
  <c r="G73" i="4"/>
  <c r="F73" i="4"/>
  <c r="J73" i="4" s="1"/>
  <c r="M74" i="2" s="1"/>
  <c r="D73" i="4"/>
  <c r="H73" i="4" s="1"/>
  <c r="K74" i="2" s="1"/>
  <c r="AO500" i="4"/>
  <c r="AU500" i="4" s="1"/>
  <c r="AQ488" i="4"/>
  <c r="AW488" i="4" s="1"/>
  <c r="AO327" i="4"/>
  <c r="AU327" i="4" s="1"/>
  <c r="AH216" i="4"/>
  <c r="AN216" i="4" s="1"/>
  <c r="AT216" i="4" s="1"/>
  <c r="AE216" i="4"/>
  <c r="AC216" i="4"/>
  <c r="AD216" i="4"/>
  <c r="AA216" i="4"/>
  <c r="AG216" i="4"/>
  <c r="AN210" i="4"/>
  <c r="AT210" i="4" s="1"/>
  <c r="AO487" i="4"/>
  <c r="AU487" i="4" s="1"/>
  <c r="AP354" i="4"/>
  <c r="AV354" i="4" s="1"/>
  <c r="AO693" i="4"/>
  <c r="AU693" i="4" s="1"/>
  <c r="AP640" i="4"/>
  <c r="AV640" i="4" s="1"/>
  <c r="AL95" i="4"/>
  <c r="AR95" i="4" s="1"/>
  <c r="AP95" i="4"/>
  <c r="AV95" i="4" s="1"/>
  <c r="AM95" i="4"/>
  <c r="AS95" i="4" s="1"/>
  <c r="E697" i="4"/>
  <c r="I697" i="4" s="1"/>
  <c r="G697" i="4"/>
  <c r="D697" i="4"/>
  <c r="H697" i="4" s="1"/>
  <c r="F697" i="4"/>
  <c r="J697" i="4" s="1"/>
  <c r="F696" i="4"/>
  <c r="J696" i="4" s="1"/>
  <c r="D696" i="4"/>
  <c r="H696" i="4" s="1"/>
  <c r="G696" i="4"/>
  <c r="E696" i="4"/>
  <c r="I696" i="4" s="1"/>
  <c r="E34" i="4"/>
  <c r="I34" i="4" s="1"/>
  <c r="L35" i="2" s="1"/>
  <c r="G34" i="4"/>
  <c r="F34" i="4"/>
  <c r="J34" i="4" s="1"/>
  <c r="M35" i="2" s="1"/>
  <c r="D34" i="4"/>
  <c r="H34" i="4" s="1"/>
  <c r="K35" i="2" s="1"/>
  <c r="AM3" i="4"/>
  <c r="AS3" i="4" s="1"/>
  <c r="AO3" i="4"/>
  <c r="AU3" i="4" s="1"/>
  <c r="AP3" i="4"/>
  <c r="AV3" i="4" s="1"/>
  <c r="AN3" i="4"/>
  <c r="AT3" i="4" s="1"/>
  <c r="AP630" i="4"/>
  <c r="AV630" i="4" s="1"/>
  <c r="E551" i="4"/>
  <c r="I551" i="4" s="1"/>
  <c r="D551" i="4"/>
  <c r="H551" i="4" s="1"/>
  <c r="G551" i="4"/>
  <c r="F551" i="4"/>
  <c r="J551" i="4" s="1"/>
  <c r="AP523" i="4"/>
  <c r="AV523" i="4" s="1"/>
  <c r="AQ523" i="4"/>
  <c r="AW523" i="4" s="1"/>
  <c r="AL523" i="4"/>
  <c r="AR523" i="4" s="1"/>
  <c r="F126" i="4"/>
  <c r="J126" i="4" s="1"/>
  <c r="M127" i="2" s="1"/>
  <c r="E126" i="4"/>
  <c r="I126" i="4" s="1"/>
  <c r="L127" i="2" s="1"/>
  <c r="G126" i="4"/>
  <c r="D126" i="4"/>
  <c r="H126" i="4" s="1"/>
  <c r="K127" i="2" s="1"/>
  <c r="AO730" i="4"/>
  <c r="AU730" i="4" s="1"/>
  <c r="AN730" i="4"/>
  <c r="AT730" i="4" s="1"/>
  <c r="D175" i="4"/>
  <c r="H175" i="4" s="1"/>
  <c r="K176" i="2" s="1"/>
  <c r="F175" i="4"/>
  <c r="J175" i="4" s="1"/>
  <c r="M176" i="2" s="1"/>
  <c r="G175" i="4"/>
  <c r="E175" i="4"/>
  <c r="I175" i="4" s="1"/>
  <c r="L176" i="2" s="1"/>
  <c r="G84" i="4"/>
  <c r="F84" i="4"/>
  <c r="J84" i="4" s="1"/>
  <c r="M85" i="2" s="1"/>
  <c r="D84" i="4"/>
  <c r="H84" i="4" s="1"/>
  <c r="K85" i="2" s="1"/>
  <c r="E84" i="4"/>
  <c r="I84" i="4" s="1"/>
  <c r="L85" i="2" s="1"/>
  <c r="AM117" i="4"/>
  <c r="AS117" i="4" s="1"/>
  <c r="AM662" i="4"/>
  <c r="AS662" i="4" s="1"/>
  <c r="D159" i="4"/>
  <c r="H159" i="4" s="1"/>
  <c r="K160" i="2" s="1"/>
  <c r="E159" i="4"/>
  <c r="I159" i="4" s="1"/>
  <c r="L160" i="2" s="1"/>
  <c r="G159" i="4"/>
  <c r="F159" i="4"/>
  <c r="J159" i="4" s="1"/>
  <c r="M160" i="2" s="1"/>
  <c r="E64" i="4"/>
  <c r="I64" i="4" s="1"/>
  <c r="L65" i="2" s="1"/>
  <c r="G64" i="4"/>
  <c r="D64" i="4"/>
  <c r="H64" i="4" s="1"/>
  <c r="K65" i="2" s="1"/>
  <c r="F64" i="4"/>
  <c r="J64" i="4" s="1"/>
  <c r="M65" i="2" s="1"/>
  <c r="F760" i="4"/>
  <c r="J760" i="4" s="1"/>
  <c r="E760" i="4"/>
  <c r="I760" i="4" s="1"/>
  <c r="G760" i="4"/>
  <c r="D760" i="4"/>
  <c r="H760" i="4" s="1"/>
  <c r="F723" i="4"/>
  <c r="J723" i="4" s="1"/>
  <c r="D723" i="4"/>
  <c r="H723" i="4" s="1"/>
  <c r="E723" i="4"/>
  <c r="I723" i="4" s="1"/>
  <c r="G723" i="4"/>
  <c r="F184" i="4"/>
  <c r="J184" i="4" s="1"/>
  <c r="M185" i="2" s="1"/>
  <c r="G184" i="4"/>
  <c r="D184" i="4"/>
  <c r="H184" i="4" s="1"/>
  <c r="K185" i="2" s="1"/>
  <c r="E184" i="4"/>
  <c r="I184" i="4" s="1"/>
  <c r="L185" i="2" s="1"/>
  <c r="G173" i="4"/>
  <c r="E173" i="4"/>
  <c r="I173" i="4" s="1"/>
  <c r="L174" i="2" s="1"/>
  <c r="F173" i="4"/>
  <c r="J173" i="4" s="1"/>
  <c r="M174" i="2" s="1"/>
  <c r="D173" i="4"/>
  <c r="H173" i="4" s="1"/>
  <c r="K174" i="2" s="1"/>
  <c r="E87" i="4"/>
  <c r="I87" i="4" s="1"/>
  <c r="L88" i="2" s="1"/>
  <c r="G87" i="4"/>
  <c r="D87" i="4"/>
  <c r="H87" i="4" s="1"/>
  <c r="K88" i="2" s="1"/>
  <c r="F87" i="4"/>
  <c r="J87" i="4" s="1"/>
  <c r="M88" i="2" s="1"/>
  <c r="AP150" i="4"/>
  <c r="AV150" i="4" s="1"/>
  <c r="AM150" i="4"/>
  <c r="AS150" i="4" s="1"/>
  <c r="AN150" i="4"/>
  <c r="AT150" i="4" s="1"/>
  <c r="AO150" i="4"/>
  <c r="AU150" i="4" s="1"/>
  <c r="AP982" i="4"/>
  <c r="AL982" i="4"/>
  <c r="AO982" i="4"/>
  <c r="AN618" i="4"/>
  <c r="AT618" i="4" s="1"/>
  <c r="G786" i="4"/>
  <c r="D786" i="4"/>
  <c r="H786" i="4" s="1"/>
  <c r="F786" i="4"/>
  <c r="J786" i="4" s="1"/>
  <c r="E786" i="4"/>
  <c r="I786" i="4" s="1"/>
  <c r="AL98" i="4"/>
  <c r="AR98" i="4" s="1"/>
  <c r="AO98" i="4"/>
  <c r="AU98" i="4" s="1"/>
  <c r="AN98" i="4"/>
  <c r="AT98" i="4" s="1"/>
  <c r="AQ98" i="4"/>
  <c r="AW98" i="4" s="1"/>
  <c r="AN167" i="4"/>
  <c r="AT167" i="4" s="1"/>
  <c r="AP167" i="4"/>
  <c r="AV167" i="4" s="1"/>
  <c r="AO167" i="4"/>
  <c r="AU167" i="4" s="1"/>
  <c r="D533" i="4"/>
  <c r="H533" i="4" s="1"/>
  <c r="AN65" i="4"/>
  <c r="AT65" i="4" s="1"/>
  <c r="AQ65" i="4"/>
  <c r="AW65" i="4" s="1"/>
  <c r="AL65" i="4"/>
  <c r="AR65" i="4" s="1"/>
  <c r="AL971" i="4"/>
  <c r="AQ971" i="4"/>
  <c r="AN971" i="4"/>
  <c r="AM742" i="4"/>
  <c r="AS742" i="4" s="1"/>
  <c r="AL742" i="4"/>
  <c r="AR742" i="4" s="1"/>
  <c r="AO742" i="4"/>
  <c r="AU742" i="4" s="1"/>
  <c r="AP133" i="4"/>
  <c r="AV133" i="4" s="1"/>
  <c r="AM133" i="4"/>
  <c r="AS133" i="4" s="1"/>
  <c r="AL103" i="4"/>
  <c r="AR103" i="4" s="1"/>
  <c r="AM103" i="4"/>
  <c r="AS103" i="4" s="1"/>
  <c r="G32" i="4"/>
  <c r="D32" i="4"/>
  <c r="H32" i="4" s="1"/>
  <c r="K33" i="2" s="1"/>
  <c r="F32" i="4"/>
  <c r="J32" i="4" s="1"/>
  <c r="M33" i="2" s="1"/>
  <c r="E32" i="4"/>
  <c r="I32" i="4" s="1"/>
  <c r="L33" i="2" s="1"/>
  <c r="AQ138" i="4"/>
  <c r="AW138" i="4" s="1"/>
  <c r="AO138" i="4"/>
  <c r="AU138" i="4" s="1"/>
  <c r="AN121" i="4"/>
  <c r="AT121" i="4" s="1"/>
  <c r="AP121" i="4"/>
  <c r="AV121" i="4" s="1"/>
  <c r="AO121" i="4"/>
  <c r="AU121" i="4" s="1"/>
  <c r="E52" i="4"/>
  <c r="I52" i="4" s="1"/>
  <c r="L53" i="2" s="1"/>
  <c r="D52" i="4"/>
  <c r="H52" i="4" s="1"/>
  <c r="K53" i="2" s="1"/>
  <c r="F52" i="4"/>
  <c r="J52" i="4" s="1"/>
  <c r="M53" i="2" s="1"/>
  <c r="G52" i="4"/>
  <c r="AN940" i="4"/>
  <c r="AL940" i="4"/>
  <c r="AP940" i="4"/>
  <c r="AM940" i="4"/>
  <c r="AL746" i="4"/>
  <c r="AR746" i="4" s="1"/>
  <c r="G758" i="4"/>
  <c r="F758" i="4"/>
  <c r="J758" i="4" s="1"/>
  <c r="E758" i="4"/>
  <c r="I758" i="4" s="1"/>
  <c r="D758" i="4"/>
  <c r="H758" i="4" s="1"/>
  <c r="AM689" i="4"/>
  <c r="AS689" i="4" s="1"/>
  <c r="G511" i="4"/>
  <c r="E511" i="4"/>
  <c r="I511" i="4" s="1"/>
  <c r="F511" i="4"/>
  <c r="J511" i="4" s="1"/>
  <c r="D511" i="4"/>
  <c r="H511" i="4" s="1"/>
  <c r="AL771" i="4"/>
  <c r="AR771" i="4" s="1"/>
  <c r="AL399" i="4"/>
  <c r="AR399" i="4" s="1"/>
  <c r="AP875" i="4"/>
  <c r="AQ875" i="4"/>
  <c r="G600" i="4"/>
  <c r="AQ600" i="4"/>
  <c r="AW600" i="4" s="1"/>
  <c r="AN600" i="4"/>
  <c r="AT600" i="4" s="1"/>
  <c r="AM600" i="4"/>
  <c r="AS600" i="4" s="1"/>
  <c r="G766" i="4"/>
  <c r="F766" i="4"/>
  <c r="J766" i="4" s="1"/>
  <c r="D766" i="4"/>
  <c r="H766" i="4" s="1"/>
  <c r="E766" i="4"/>
  <c r="I766" i="4" s="1"/>
  <c r="G810" i="4"/>
  <c r="E810" i="4"/>
  <c r="I810" i="4" s="1"/>
  <c r="F810" i="4"/>
  <c r="J810" i="4" s="1"/>
  <c r="D810" i="4"/>
  <c r="H810" i="4" s="1"/>
  <c r="G42" i="4"/>
  <c r="F42" i="4"/>
  <c r="J42" i="4" s="1"/>
  <c r="M43" i="2" s="1"/>
  <c r="E42" i="4"/>
  <c r="I42" i="4" s="1"/>
  <c r="L43" i="2" s="1"/>
  <c r="D42" i="4"/>
  <c r="H42" i="4" s="1"/>
  <c r="K43" i="2" s="1"/>
  <c r="AN7" i="4"/>
  <c r="AT7" i="4" s="1"/>
  <c r="AO697" i="4"/>
  <c r="AU697" i="4" s="1"/>
  <c r="AO696" i="4"/>
  <c r="AU696" i="4" s="1"/>
  <c r="AQ58" i="4"/>
  <c r="AW58" i="4" s="1"/>
  <c r="AP681" i="4"/>
  <c r="AV681" i="4" s="1"/>
  <c r="AM34" i="4"/>
  <c r="AS34" i="4" s="1"/>
  <c r="AL630" i="4"/>
  <c r="AR630" i="4" s="1"/>
  <c r="AM169" i="4"/>
  <c r="AS169" i="4" s="1"/>
  <c r="AL169" i="4"/>
  <c r="AR169" i="4" s="1"/>
  <c r="AI81" i="4"/>
  <c r="AG81" i="4"/>
  <c r="AH81" i="4"/>
  <c r="AA81" i="4"/>
  <c r="AE81" i="4"/>
  <c r="AC81" i="4"/>
  <c r="Z81" i="4"/>
  <c r="AI14" i="4"/>
  <c r="AO14" i="4" s="1"/>
  <c r="AU14" i="4" s="1"/>
  <c r="AG14" i="4"/>
  <c r="AK14" i="4"/>
  <c r="AE14" i="4"/>
  <c r="AA14" i="4"/>
  <c r="AB14" i="4"/>
  <c r="Z14" i="4"/>
  <c r="AP73" i="4"/>
  <c r="AV73" i="4" s="1"/>
  <c r="AI29" i="4"/>
  <c r="AH29" i="4"/>
  <c r="AG29" i="4"/>
  <c r="AB29" i="4"/>
  <c r="AA29" i="4"/>
  <c r="AD29" i="4"/>
  <c r="AQ509" i="4"/>
  <c r="AW509" i="4" s="1"/>
  <c r="G820" i="4"/>
  <c r="E820" i="4"/>
  <c r="I820" i="4" s="1"/>
  <c r="D820" i="4"/>
  <c r="H820" i="4" s="1"/>
  <c r="F820" i="4"/>
  <c r="J820" i="4" s="1"/>
  <c r="AH161" i="4"/>
  <c r="AG161" i="4"/>
  <c r="AK161" i="4"/>
  <c r="AE161" i="4"/>
  <c r="AB161" i="4"/>
  <c r="AN161" i="4" s="1"/>
  <c r="AT161" i="4" s="1"/>
  <c r="AC161" i="4"/>
  <c r="AN748" i="4"/>
  <c r="AT748" i="4" s="1"/>
  <c r="AP126" i="4"/>
  <c r="AV126" i="4" s="1"/>
  <c r="AO689" i="4"/>
  <c r="AU689" i="4" s="1"/>
  <c r="F685" i="4"/>
  <c r="J685" i="4" s="1"/>
  <c r="E685" i="4"/>
  <c r="I685" i="4" s="1"/>
  <c r="G685" i="4"/>
  <c r="D685" i="4"/>
  <c r="H685" i="4" s="1"/>
  <c r="AP175" i="4"/>
  <c r="AV175" i="4" s="1"/>
  <c r="AM146" i="4"/>
  <c r="AS146" i="4" s="1"/>
  <c r="AL130" i="4"/>
  <c r="AR130" i="4" s="1"/>
  <c r="AF4" i="4"/>
  <c r="AJ4" i="4"/>
  <c r="AG4" i="4"/>
  <c r="AE4" i="4"/>
  <c r="AA4" i="4"/>
  <c r="Z4" i="4"/>
  <c r="AQ822" i="4"/>
  <c r="AW822" i="4" s="1"/>
  <c r="AL822" i="4"/>
  <c r="AR822" i="4" s="1"/>
  <c r="AP84" i="4"/>
  <c r="AV84" i="4" s="1"/>
  <c r="AM6" i="4"/>
  <c r="AS6" i="4" s="1"/>
  <c r="AQ6" i="4"/>
  <c r="AW6" i="4" s="1"/>
  <c r="AL119" i="4"/>
  <c r="AR119" i="4" s="1"/>
  <c r="AQ60" i="4"/>
  <c r="AW60" i="4" s="1"/>
  <c r="AN662" i="4"/>
  <c r="AT662" i="4" s="1"/>
  <c r="AQ662" i="4"/>
  <c r="AW662" i="4" s="1"/>
  <c r="AP662" i="4"/>
  <c r="AV662" i="4" s="1"/>
  <c r="AQ698" i="4"/>
  <c r="AW698" i="4" s="1"/>
  <c r="AO659" i="4"/>
  <c r="AU659" i="4" s="1"/>
  <c r="G650" i="4"/>
  <c r="D650" i="4"/>
  <c r="H650" i="4" s="1"/>
  <c r="F650" i="4"/>
  <c r="J650" i="4" s="1"/>
  <c r="E650" i="4"/>
  <c r="I650" i="4" s="1"/>
  <c r="AO771" i="4"/>
  <c r="AU771" i="4" s="1"/>
  <c r="AG738" i="4"/>
  <c r="AF738" i="4"/>
  <c r="AK738" i="4"/>
  <c r="AE738" i="4"/>
  <c r="AD738" i="4"/>
  <c r="AO760" i="4"/>
  <c r="AU760" i="4" s="1"/>
  <c r="AP723" i="4"/>
  <c r="AV723" i="4" s="1"/>
  <c r="AP184" i="4"/>
  <c r="AV184" i="4" s="1"/>
  <c r="AM184" i="4"/>
  <c r="AS184" i="4" s="1"/>
  <c r="G45" i="4"/>
  <c r="F45" i="4"/>
  <c r="J45" i="4" s="1"/>
  <c r="M46" i="2" s="1"/>
  <c r="E45" i="4"/>
  <c r="I45" i="4" s="1"/>
  <c r="L46" i="2" s="1"/>
  <c r="D45" i="4"/>
  <c r="H45" i="4" s="1"/>
  <c r="K46" i="2" s="1"/>
  <c r="D141" i="4"/>
  <c r="H141" i="4" s="1"/>
  <c r="K142" i="2" s="1"/>
  <c r="E141" i="4"/>
  <c r="I141" i="4" s="1"/>
  <c r="L142" i="2" s="1"/>
  <c r="G141" i="4"/>
  <c r="F141" i="4"/>
  <c r="J141" i="4" s="1"/>
  <c r="M142" i="2" s="1"/>
  <c r="AL125" i="4"/>
  <c r="AR125" i="4" s="1"/>
  <c r="F86" i="4"/>
  <c r="J86" i="4" s="1"/>
  <c r="M87" i="2" s="1"/>
  <c r="D86" i="4"/>
  <c r="H86" i="4" s="1"/>
  <c r="K87" i="2" s="1"/>
  <c r="G86" i="4"/>
  <c r="E86" i="4"/>
  <c r="I86" i="4" s="1"/>
  <c r="L87" i="2" s="1"/>
  <c r="AN86" i="4"/>
  <c r="AT86" i="4" s="1"/>
  <c r="AN78" i="4"/>
  <c r="AT78" i="4" s="1"/>
  <c r="AO33" i="4"/>
  <c r="AU33" i="4" s="1"/>
  <c r="AP589" i="4"/>
  <c r="AV589" i="4" s="1"/>
  <c r="G56" i="4"/>
  <c r="F56" i="4"/>
  <c r="J56" i="4" s="1"/>
  <c r="M57" i="2" s="1"/>
  <c r="D56" i="4"/>
  <c r="H56" i="4" s="1"/>
  <c r="K57" i="2" s="1"/>
  <c r="E56" i="4"/>
  <c r="I56" i="4" s="1"/>
  <c r="L57" i="2" s="1"/>
  <c r="F603" i="4"/>
  <c r="J603" i="4" s="1"/>
  <c r="D603" i="4"/>
  <c r="H603" i="4" s="1"/>
  <c r="G603" i="4"/>
  <c r="E603" i="4"/>
  <c r="I603" i="4" s="1"/>
  <c r="F457" i="4"/>
  <c r="J457" i="4" s="1"/>
  <c r="E457" i="4"/>
  <c r="I457" i="4" s="1"/>
  <c r="G457" i="4"/>
  <c r="D457" i="4"/>
  <c r="H457" i="4" s="1"/>
  <c r="G653" i="4"/>
  <c r="F653" i="4"/>
  <c r="J653" i="4" s="1"/>
  <c r="E653" i="4"/>
  <c r="I653" i="4" s="1"/>
  <c r="D653" i="4"/>
  <c r="H653" i="4" s="1"/>
  <c r="AG90" i="4"/>
  <c r="AF90" i="4"/>
  <c r="AI90" i="4"/>
  <c r="Z90" i="4"/>
  <c r="AL90" i="4" s="1"/>
  <c r="AR90" i="4" s="1"/>
  <c r="AA90" i="4"/>
  <c r="AM90" i="4" s="1"/>
  <c r="AS90" i="4" s="1"/>
  <c r="AD90" i="4"/>
  <c r="G838" i="4"/>
  <c r="F838" i="4"/>
  <c r="J838" i="4" s="1"/>
  <c r="D838" i="4"/>
  <c r="H838" i="4" s="1"/>
  <c r="E838" i="4"/>
  <c r="I838" i="4" s="1"/>
  <c r="AM533" i="4"/>
  <c r="AS533" i="4" s="1"/>
  <c r="AN93" i="4"/>
  <c r="AT93" i="4" s="1"/>
  <c r="AM93" i="4"/>
  <c r="AS93" i="4" s="1"/>
  <c r="AP93" i="4"/>
  <c r="AV93" i="4" s="1"/>
  <c r="G37" i="4"/>
  <c r="E37" i="4"/>
  <c r="I37" i="4" s="1"/>
  <c r="L38" i="2" s="1"/>
  <c r="F37" i="4"/>
  <c r="J37" i="4" s="1"/>
  <c r="M38" i="2" s="1"/>
  <c r="D37" i="4"/>
  <c r="H37" i="4" s="1"/>
  <c r="K38" i="2" s="1"/>
  <c r="AQ555" i="4"/>
  <c r="AW555" i="4" s="1"/>
  <c r="AN555" i="4"/>
  <c r="AT555" i="4" s="1"/>
  <c r="AG177" i="4"/>
  <c r="AF177" i="4"/>
  <c r="AI177" i="4"/>
  <c r="AD177" i="4"/>
  <c r="AB177" i="4"/>
  <c r="AA177" i="4"/>
  <c r="AM177" i="4" s="1"/>
  <c r="AS177" i="4" s="1"/>
  <c r="AP690" i="4"/>
  <c r="AV690" i="4" s="1"/>
  <c r="AO690" i="4"/>
  <c r="AU690" i="4" s="1"/>
  <c r="AQ690" i="4"/>
  <c r="AW690" i="4" s="1"/>
  <c r="AF558" i="4"/>
  <c r="AH558" i="4"/>
  <c r="AN558" i="4" s="1"/>
  <c r="AT558" i="4" s="1"/>
  <c r="AJ558" i="4"/>
  <c r="AD558" i="4"/>
  <c r="AA558" i="4"/>
  <c r="Z558" i="4"/>
  <c r="AN541" i="4"/>
  <c r="AT541" i="4" s="1"/>
  <c r="AM541" i="4"/>
  <c r="AS541" i="4" s="1"/>
  <c r="AO541" i="4"/>
  <c r="AU541" i="4" s="1"/>
  <c r="AO820" i="4"/>
  <c r="AU820" i="4" s="1"/>
  <c r="D624" i="4"/>
  <c r="H624" i="4" s="1"/>
  <c r="F624" i="4"/>
  <c r="J624" i="4" s="1"/>
  <c r="E624" i="4"/>
  <c r="I624" i="4" s="1"/>
  <c r="G624" i="4"/>
  <c r="AL28" i="4"/>
  <c r="AR28" i="4" s="1"/>
  <c r="AP28" i="4"/>
  <c r="AV28" i="4" s="1"/>
  <c r="AN28" i="4"/>
  <c r="AT28" i="4" s="1"/>
  <c r="F784" i="4"/>
  <c r="J784" i="4" s="1"/>
  <c r="D784" i="4"/>
  <c r="H784" i="4" s="1"/>
  <c r="E784" i="4"/>
  <c r="I784" i="4" s="1"/>
  <c r="G784" i="4"/>
  <c r="AJ754" i="4"/>
  <c r="AI754" i="4"/>
  <c r="AH754" i="4"/>
  <c r="AN754" i="4" s="1"/>
  <c r="AT754" i="4" s="1"/>
  <c r="AA754" i="4"/>
  <c r="AC754" i="4"/>
  <c r="AE754" i="4"/>
  <c r="AL54" i="4"/>
  <c r="AR54" i="4" s="1"/>
  <c r="AO54" i="4"/>
  <c r="AU54" i="4" s="1"/>
  <c r="AQ54" i="4"/>
  <c r="AW54" i="4" s="1"/>
  <c r="AM957" i="4"/>
  <c r="AQ957" i="4"/>
  <c r="AN957" i="4"/>
  <c r="AL548" i="4"/>
  <c r="AR548" i="4" s="1"/>
  <c r="E548" i="4" s="1"/>
  <c r="I548" i="4" s="1"/>
  <c r="AN354" i="4"/>
  <c r="AT354" i="4" s="1"/>
  <c r="AN493" i="4"/>
  <c r="AT493" i="4" s="1"/>
  <c r="AO493" i="4"/>
  <c r="AU493" i="4" s="1"/>
  <c r="AN693" i="4"/>
  <c r="AT693" i="4" s="1"/>
  <c r="AQ642" i="4"/>
  <c r="AW642" i="4" s="1"/>
  <c r="AN399" i="4"/>
  <c r="AT399" i="4" s="1"/>
  <c r="G778" i="4"/>
  <c r="E778" i="4"/>
  <c r="I778" i="4" s="1"/>
  <c r="F778" i="4"/>
  <c r="J778" i="4" s="1"/>
  <c r="D778" i="4"/>
  <c r="H778" i="4" s="1"/>
  <c r="AO95" i="4"/>
  <c r="AU95" i="4" s="1"/>
  <c r="AQ95" i="4"/>
  <c r="AW95" i="4" s="1"/>
  <c r="AN95" i="4"/>
  <c r="AT95" i="4" s="1"/>
  <c r="AL3" i="4"/>
  <c r="AR3" i="4" s="1"/>
  <c r="AQ3" i="4"/>
  <c r="AW3" i="4" s="1"/>
  <c r="AM523" i="4"/>
  <c r="AS523" i="4" s="1"/>
  <c r="AO523" i="4"/>
  <c r="AU523" i="4" s="1"/>
  <c r="AN523" i="4"/>
  <c r="AT523" i="4" s="1"/>
  <c r="G62" i="4"/>
  <c r="E62" i="4"/>
  <c r="I62" i="4" s="1"/>
  <c r="L63" i="2" s="1"/>
  <c r="D62" i="4"/>
  <c r="H62" i="4" s="1"/>
  <c r="K63" i="2" s="1"/>
  <c r="F62" i="4"/>
  <c r="J62" i="4" s="1"/>
  <c r="M63" i="2" s="1"/>
  <c r="F509" i="4"/>
  <c r="J509" i="4" s="1"/>
  <c r="D509" i="4"/>
  <c r="H509" i="4" s="1"/>
  <c r="G509" i="4"/>
  <c r="E509" i="4"/>
  <c r="I509" i="4" s="1"/>
  <c r="AM730" i="4"/>
  <c r="AS730" i="4" s="1"/>
  <c r="D699" i="4"/>
  <c r="H699" i="4" s="1"/>
  <c r="G699" i="4"/>
  <c r="F699" i="4"/>
  <c r="J699" i="4" s="1"/>
  <c r="E699" i="4"/>
  <c r="I699" i="4" s="1"/>
  <c r="F689" i="4"/>
  <c r="J689" i="4" s="1"/>
  <c r="D689" i="4"/>
  <c r="H689" i="4" s="1"/>
  <c r="E689" i="4"/>
  <c r="I689" i="4" s="1"/>
  <c r="G689" i="4"/>
  <c r="E146" i="4"/>
  <c r="I146" i="4" s="1"/>
  <c r="L147" i="2" s="1"/>
  <c r="F146" i="4"/>
  <c r="J146" i="4" s="1"/>
  <c r="M147" i="2" s="1"/>
  <c r="G146" i="4"/>
  <c r="D146" i="4"/>
  <c r="H146" i="4" s="1"/>
  <c r="K147" i="2" s="1"/>
  <c r="E137" i="4"/>
  <c r="I137" i="4" s="1"/>
  <c r="L138" i="2" s="1"/>
  <c r="G137" i="4"/>
  <c r="D137" i="4"/>
  <c r="H137" i="4" s="1"/>
  <c r="K138" i="2" s="1"/>
  <c r="F137" i="4"/>
  <c r="J137" i="4" s="1"/>
  <c r="M138" i="2" s="1"/>
  <c r="E134" i="4"/>
  <c r="I134" i="4" s="1"/>
  <c r="L135" i="2" s="1"/>
  <c r="F134" i="4"/>
  <c r="J134" i="4" s="1"/>
  <c r="M135" i="2" s="1"/>
  <c r="G134" i="4"/>
  <c r="D134" i="4"/>
  <c r="H134" i="4" s="1"/>
  <c r="K135" i="2" s="1"/>
  <c r="AL659" i="4"/>
  <c r="AR659" i="4" s="1"/>
  <c r="AP650" i="4"/>
  <c r="AV650" i="4" s="1"/>
  <c r="F819" i="4"/>
  <c r="J819" i="4" s="1"/>
  <c r="G819" i="4"/>
  <c r="D819" i="4"/>
  <c r="H819" i="4" s="1"/>
  <c r="E819" i="4"/>
  <c r="I819" i="4" s="1"/>
  <c r="AO184" i="4"/>
  <c r="AU184" i="4" s="1"/>
  <c r="F88" i="4"/>
  <c r="J88" i="4" s="1"/>
  <c r="M89" i="2" s="1"/>
  <c r="G88" i="4"/>
  <c r="E88" i="4"/>
  <c r="I88" i="4" s="1"/>
  <c r="L89" i="2" s="1"/>
  <c r="D88" i="4"/>
  <c r="H88" i="4" s="1"/>
  <c r="K89" i="2" s="1"/>
  <c r="D78" i="4"/>
  <c r="H78" i="4" s="1"/>
  <c r="K79" i="2" s="1"/>
  <c r="E78" i="4"/>
  <c r="I78" i="4" s="1"/>
  <c r="L79" i="2" s="1"/>
  <c r="G78" i="4"/>
  <c r="F78" i="4"/>
  <c r="J78" i="4" s="1"/>
  <c r="M79" i="2" s="1"/>
  <c r="D135" i="4"/>
  <c r="H135" i="4" s="1"/>
  <c r="K136" i="2" s="1"/>
  <c r="F135" i="4"/>
  <c r="J135" i="4" s="1"/>
  <c r="M136" i="2" s="1"/>
  <c r="E135" i="4"/>
  <c r="I135" i="4" s="1"/>
  <c r="L136" i="2" s="1"/>
  <c r="G135" i="4"/>
  <c r="AL589" i="4"/>
  <c r="AR589" i="4" s="1"/>
  <c r="AQ150" i="4"/>
  <c r="AW150" i="4" s="1"/>
  <c r="AL150" i="4"/>
  <c r="AR150" i="4" s="1"/>
  <c r="AM982" i="4"/>
  <c r="AQ982" i="4"/>
  <c r="AN982" i="4"/>
  <c r="AO618" i="4"/>
  <c r="AU618" i="4" s="1"/>
  <c r="AL618" i="4"/>
  <c r="AR618" i="4" s="1"/>
  <c r="AM746" i="4"/>
  <c r="AS746" i="4" s="1"/>
  <c r="E841" i="4"/>
  <c r="I841" i="4" s="1"/>
  <c r="G841" i="4"/>
  <c r="D841" i="4"/>
  <c r="H841" i="4" s="1"/>
  <c r="F841" i="4"/>
  <c r="J841" i="4" s="1"/>
  <c r="AM98" i="4"/>
  <c r="AS98" i="4" s="1"/>
  <c r="AP98" i="4"/>
  <c r="AV98" i="4" s="1"/>
  <c r="F46" i="4"/>
  <c r="J46" i="4" s="1"/>
  <c r="M47" i="2" s="1"/>
  <c r="G46" i="4"/>
  <c r="E46" i="4"/>
  <c r="I46" i="4" s="1"/>
  <c r="L47" i="2" s="1"/>
  <c r="D46" i="4"/>
  <c r="H46" i="4" s="1"/>
  <c r="K47" i="2" s="1"/>
  <c r="AM167" i="4"/>
  <c r="AS167" i="4" s="1"/>
  <c r="AQ167" i="4"/>
  <c r="AW167" i="4" s="1"/>
  <c r="AL167" i="4"/>
  <c r="AR167" i="4" s="1"/>
  <c r="AA165" i="4"/>
  <c r="AD165" i="4"/>
  <c r="AC165" i="4"/>
  <c r="AB165" i="4"/>
  <c r="Z165" i="4"/>
  <c r="AE165" i="4"/>
  <c r="AF165" i="4"/>
  <c r="AH165" i="4"/>
  <c r="AJ165" i="4"/>
  <c r="AK165" i="4"/>
  <c r="AI165" i="4"/>
  <c r="AG165" i="4"/>
  <c r="AM65" i="4"/>
  <c r="AS65" i="4" s="1"/>
  <c r="AO65" i="4"/>
  <c r="AU65" i="4" s="1"/>
  <c r="AP65" i="4"/>
  <c r="AV65" i="4" s="1"/>
  <c r="G26" i="4"/>
  <c r="F26" i="4"/>
  <c r="J26" i="4" s="1"/>
  <c r="M27" i="2" s="1"/>
  <c r="D26" i="4"/>
  <c r="H26" i="4" s="1"/>
  <c r="K27" i="2" s="1"/>
  <c r="E26" i="4"/>
  <c r="I26" i="4" s="1"/>
  <c r="L27" i="2" s="1"/>
  <c r="AM971" i="4"/>
  <c r="AP971" i="4"/>
  <c r="AO971" i="4"/>
  <c r="G826" i="4"/>
  <c r="D826" i="4"/>
  <c r="H826" i="4" s="1"/>
  <c r="F826" i="4"/>
  <c r="J826" i="4" s="1"/>
  <c r="E826" i="4"/>
  <c r="I826" i="4" s="1"/>
  <c r="G762" i="4"/>
  <c r="E762" i="4"/>
  <c r="I762" i="4" s="1"/>
  <c r="F762" i="4"/>
  <c r="J762" i="4" s="1"/>
  <c r="D762" i="4"/>
  <c r="H762" i="4" s="1"/>
  <c r="G154" i="4"/>
  <c r="D154" i="4"/>
  <c r="H154" i="4" s="1"/>
  <c r="K155" i="2" s="1"/>
  <c r="F154" i="4"/>
  <c r="J154" i="4" s="1"/>
  <c r="M155" i="2" s="1"/>
  <c r="E154" i="4"/>
  <c r="I154" i="4" s="1"/>
  <c r="L155" i="2" s="1"/>
  <c r="AQ742" i="4"/>
  <c r="AW742" i="4" s="1"/>
  <c r="AO133" i="4"/>
  <c r="AU133" i="4" s="1"/>
  <c r="AN133" i="4"/>
  <c r="AT133" i="4" s="1"/>
  <c r="AL133" i="4"/>
  <c r="AR133" i="4" s="1"/>
  <c r="AP103" i="4"/>
  <c r="AV103" i="4" s="1"/>
  <c r="AO103" i="4"/>
  <c r="AU103" i="4" s="1"/>
  <c r="AQ103" i="4"/>
  <c r="AW103" i="4" s="1"/>
  <c r="AN103" i="4"/>
  <c r="AT103" i="4" s="1"/>
  <c r="D584" i="4"/>
  <c r="H584" i="4" s="1"/>
  <c r="G584" i="4"/>
  <c r="E584" i="4"/>
  <c r="I584" i="4" s="1"/>
  <c r="F584" i="4"/>
  <c r="J584" i="4" s="1"/>
  <c r="AM138" i="4"/>
  <c r="AS138" i="4" s="1"/>
  <c r="AP138" i="4"/>
  <c r="AV138" i="4" s="1"/>
  <c r="AN138" i="4"/>
  <c r="AT138" i="4" s="1"/>
  <c r="AL138" i="4"/>
  <c r="AR138" i="4" s="1"/>
  <c r="AL121" i="4"/>
  <c r="AR121" i="4" s="1"/>
  <c r="AM121" i="4"/>
  <c r="AS121" i="4" s="1"/>
  <c r="AQ121" i="4"/>
  <c r="AW121" i="4" s="1"/>
  <c r="Y157" i="4"/>
  <c r="AD157" i="4" s="1"/>
  <c r="AO940" i="4"/>
  <c r="AQ940" i="4"/>
  <c r="D748" i="4"/>
  <c r="H748" i="4" s="1"/>
  <c r="G748" i="4"/>
  <c r="F748" i="4"/>
  <c r="J748" i="4" s="1"/>
  <c r="E748" i="4"/>
  <c r="I748" i="4" s="1"/>
  <c r="AD63" i="4"/>
  <c r="Z63" i="4"/>
  <c r="AB63" i="4"/>
  <c r="AC63" i="4"/>
  <c r="AE63" i="4"/>
  <c r="AA63" i="4"/>
  <c r="AJ63" i="4"/>
  <c r="AH63" i="4"/>
  <c r="AK63" i="4"/>
  <c r="AG63" i="4"/>
  <c r="AI63" i="4"/>
  <c r="AF63" i="4"/>
  <c r="AP771" i="4"/>
  <c r="AV771" i="4" s="1"/>
  <c r="Z99" i="4"/>
  <c r="AD99" i="4"/>
  <c r="AC99" i="4"/>
  <c r="AE99" i="4"/>
  <c r="AB99" i="4"/>
  <c r="AA99" i="4"/>
  <c r="AJ99" i="4"/>
  <c r="AI99" i="4"/>
  <c r="AH99" i="4"/>
  <c r="AF99" i="4"/>
  <c r="AK99" i="4"/>
  <c r="AG99" i="4"/>
  <c r="AM399" i="4"/>
  <c r="AS399" i="4" s="1"/>
  <c r="AM875" i="4"/>
  <c r="AN875" i="4"/>
  <c r="AO875" i="4"/>
  <c r="AL875" i="4"/>
  <c r="AO600" i="4"/>
  <c r="AU600" i="4" s="1"/>
  <c r="AP600" i="4"/>
  <c r="AV600" i="4" s="1"/>
  <c r="E7" i="4"/>
  <c r="I7" i="4" s="1"/>
  <c r="L8" i="2" s="1"/>
  <c r="G7" i="4"/>
  <c r="F7" i="4"/>
  <c r="J7" i="4" s="1"/>
  <c r="M8" i="2" s="1"/>
  <c r="D7" i="4"/>
  <c r="H7" i="4" s="1"/>
  <c r="K8" i="2" s="1"/>
  <c r="AQ697" i="4"/>
  <c r="AW697" i="4" s="1"/>
  <c r="AP696" i="4"/>
  <c r="AV696" i="4" s="1"/>
  <c r="E58" i="4"/>
  <c r="I58" i="4" s="1"/>
  <c r="L59" i="2" s="1"/>
  <c r="D58" i="4"/>
  <c r="H58" i="4" s="1"/>
  <c r="K59" i="2" s="1"/>
  <c r="F58" i="4"/>
  <c r="J58" i="4" s="1"/>
  <c r="M59" i="2" s="1"/>
  <c r="G58" i="4"/>
  <c r="D681" i="4"/>
  <c r="H681" i="4" s="1"/>
  <c r="E681" i="4"/>
  <c r="I681" i="4" s="1"/>
  <c r="G681" i="4"/>
  <c r="F681" i="4"/>
  <c r="J681" i="4" s="1"/>
  <c r="AQ34" i="4"/>
  <c r="AW34" i="4" s="1"/>
  <c r="AQ630" i="4"/>
  <c r="AW630" i="4" s="1"/>
  <c r="AN630" i="4"/>
  <c r="AT630" i="4" s="1"/>
  <c r="AM551" i="4"/>
  <c r="AS551" i="4" s="1"/>
  <c r="E715" i="4"/>
  <c r="I715" i="4" s="1"/>
  <c r="F715" i="4"/>
  <c r="J715" i="4" s="1"/>
  <c r="G715" i="4"/>
  <c r="D715" i="4"/>
  <c r="H715" i="4" s="1"/>
  <c r="AQ169" i="4"/>
  <c r="AW169" i="4" s="1"/>
  <c r="AO169" i="4"/>
  <c r="AU169" i="4" s="1"/>
  <c r="AJ81" i="4"/>
  <c r="AP81" i="4" s="1"/>
  <c r="AV81" i="4" s="1"/>
  <c r="AK81" i="4"/>
  <c r="AF81" i="4"/>
  <c r="AB81" i="4"/>
  <c r="AN81" i="4" s="1"/>
  <c r="AT81" i="4" s="1"/>
  <c r="AH14" i="4"/>
  <c r="AJ14" i="4"/>
  <c r="AF14" i="4"/>
  <c r="AD14" i="4"/>
  <c r="AN73" i="4"/>
  <c r="AT73" i="4" s="1"/>
  <c r="AJ29" i="4"/>
  <c r="AF29" i="4"/>
  <c r="AL29" i="4" s="1"/>
  <c r="AR29" i="4" s="1"/>
  <c r="AK29" i="4"/>
  <c r="AE29" i="4"/>
  <c r="AC29" i="4"/>
  <c r="AO29" i="4" s="1"/>
  <c r="AU29" i="4" s="1"/>
  <c r="AF161" i="4"/>
  <c r="AL161" i="4" s="1"/>
  <c r="AR161" i="4" s="1"/>
  <c r="AJ161" i="4"/>
  <c r="AI161" i="4"/>
  <c r="AD161" i="4"/>
  <c r="AA161" i="4"/>
  <c r="AM161" i="4" s="1"/>
  <c r="AS161" i="4" s="1"/>
  <c r="AP748" i="4"/>
  <c r="AV748" i="4" s="1"/>
  <c r="AQ126" i="4"/>
  <c r="AW126" i="4" s="1"/>
  <c r="AN175" i="4"/>
  <c r="AT175" i="4" s="1"/>
  <c r="AH4" i="4"/>
  <c r="AI4" i="4"/>
  <c r="AO4" i="4" s="1"/>
  <c r="AU4" i="4" s="1"/>
  <c r="AK4" i="4"/>
  <c r="AD4" i="4"/>
  <c r="AP4" i="4" s="1"/>
  <c r="AV4" i="4" s="1"/>
  <c r="AB4" i="4"/>
  <c r="AN4" i="4" s="1"/>
  <c r="AT4" i="4" s="1"/>
  <c r="AM84" i="4"/>
  <c r="AS84" i="4" s="1"/>
  <c r="AN84" i="4"/>
  <c r="AT84" i="4" s="1"/>
  <c r="AP533" i="4"/>
  <c r="AV533" i="4" s="1"/>
  <c r="G117" i="4"/>
  <c r="F117" i="4"/>
  <c r="J117" i="4" s="1"/>
  <c r="M118" i="2" s="1"/>
  <c r="D117" i="4"/>
  <c r="H117" i="4" s="1"/>
  <c r="K118" i="2" s="1"/>
  <c r="E117" i="4"/>
  <c r="I117" i="4" s="1"/>
  <c r="L118" i="2" s="1"/>
  <c r="AN117" i="4"/>
  <c r="AT117" i="4" s="1"/>
  <c r="E6" i="4"/>
  <c r="I6" i="4" s="1"/>
  <c r="L7" i="2" s="1"/>
  <c r="F6" i="4"/>
  <c r="J6" i="4" s="1"/>
  <c r="M7" i="2" s="1"/>
  <c r="D6" i="4"/>
  <c r="H6" i="4" s="1"/>
  <c r="K7" i="2" s="1"/>
  <c r="G6" i="4"/>
  <c r="AO119" i="4"/>
  <c r="AU119" i="4" s="1"/>
  <c r="F111" i="4"/>
  <c r="J111" i="4" s="1"/>
  <c r="M112" i="2" s="1"/>
  <c r="E111" i="4"/>
  <c r="I111" i="4" s="1"/>
  <c r="L112" i="2" s="1"/>
  <c r="G111" i="4"/>
  <c r="D111" i="4"/>
  <c r="H111" i="4" s="1"/>
  <c r="K112" i="2" s="1"/>
  <c r="AM60" i="4"/>
  <c r="AS60" i="4" s="1"/>
  <c r="AM134" i="4"/>
  <c r="AS134" i="4" s="1"/>
  <c r="AL662" i="4"/>
  <c r="AR662" i="4" s="1"/>
  <c r="G698" i="4"/>
  <c r="E698" i="4"/>
  <c r="I698" i="4" s="1"/>
  <c r="F698" i="4"/>
  <c r="J698" i="4" s="1"/>
  <c r="D698" i="4"/>
  <c r="H698" i="4" s="1"/>
  <c r="AO698" i="4"/>
  <c r="AU698" i="4" s="1"/>
  <c r="AM698" i="4"/>
  <c r="AS698" i="4" s="1"/>
  <c r="AL57" i="4"/>
  <c r="AR57" i="4" s="1"/>
  <c r="AN41" i="4"/>
  <c r="AT41" i="4" s="1"/>
  <c r="E41" i="4"/>
  <c r="I41" i="4" s="1"/>
  <c r="L42" i="2" s="1"/>
  <c r="D41" i="4"/>
  <c r="H41" i="4" s="1"/>
  <c r="K42" i="2" s="1"/>
  <c r="F41" i="4"/>
  <c r="J41" i="4" s="1"/>
  <c r="M42" i="2" s="1"/>
  <c r="G41" i="4"/>
  <c r="AO159" i="4"/>
  <c r="AU159" i="4" s="1"/>
  <c r="AM64" i="4"/>
  <c r="AS64" i="4" s="1"/>
  <c r="AM659" i="4"/>
  <c r="AS659" i="4" s="1"/>
  <c r="AJ738" i="4"/>
  <c r="AP738" i="4" s="1"/>
  <c r="AV738" i="4" s="1"/>
  <c r="AI738" i="4"/>
  <c r="AH738" i="4"/>
  <c r="AN738" i="4" s="1"/>
  <c r="AT738" i="4" s="1"/>
  <c r="Z738" i="4"/>
  <c r="AC738" i="4"/>
  <c r="AA738" i="4"/>
  <c r="AM723" i="4"/>
  <c r="AS723" i="4" s="1"/>
  <c r="AP87" i="4"/>
  <c r="AV87" i="4" s="1"/>
  <c r="AM86" i="4"/>
  <c r="AS86" i="4" s="1"/>
  <c r="AQ33" i="4"/>
  <c r="AW33" i="4" s="1"/>
  <c r="AN589" i="4"/>
  <c r="AT589" i="4" s="1"/>
  <c r="AO589" i="4"/>
  <c r="AU589" i="4" s="1"/>
  <c r="AL763" i="4"/>
  <c r="AR763" i="4" s="1"/>
  <c r="Y2" i="4"/>
  <c r="Z2" i="4" s="1"/>
  <c r="AJ90" i="4"/>
  <c r="AK90" i="4"/>
  <c r="AQ90" i="4" s="1"/>
  <c r="AW90" i="4" s="1"/>
  <c r="AH90" i="4"/>
  <c r="AB90" i="4"/>
  <c r="AC90" i="4"/>
  <c r="AO90" i="4" s="1"/>
  <c r="AU90" i="4" s="1"/>
  <c r="E16" i="4"/>
  <c r="I16" i="4" s="1"/>
  <c r="L17" i="2" s="1"/>
  <c r="G16" i="4"/>
  <c r="F16" i="4"/>
  <c r="J16" i="4" s="1"/>
  <c r="M17" i="2" s="1"/>
  <c r="D16" i="4"/>
  <c r="H16" i="4" s="1"/>
  <c r="K17" i="2" s="1"/>
  <c r="AQ93" i="4"/>
  <c r="AW93" i="4" s="1"/>
  <c r="AO93" i="4"/>
  <c r="AU93" i="4" s="1"/>
  <c r="AL93" i="4"/>
  <c r="AR93" i="4" s="1"/>
  <c r="E77" i="4"/>
  <c r="I77" i="4" s="1"/>
  <c r="L78" i="2" s="1"/>
  <c r="D77" i="4"/>
  <c r="H77" i="4" s="1"/>
  <c r="K78" i="2" s="1"/>
  <c r="G77" i="4"/>
  <c r="F77" i="4"/>
  <c r="J77" i="4" s="1"/>
  <c r="M78" i="2" s="1"/>
  <c r="AB969" i="4"/>
  <c r="AC969" i="4"/>
  <c r="AE969" i="4"/>
  <c r="AW969" i="4"/>
  <c r="AV969" i="4"/>
  <c r="AT969" i="4"/>
  <c r="AU969" i="4"/>
  <c r="Z969" i="4"/>
  <c r="AA969" i="4"/>
  <c r="AS969" i="4"/>
  <c r="AD969" i="4"/>
  <c r="AF969" i="4"/>
  <c r="AG969" i="4"/>
  <c r="AI969" i="4"/>
  <c r="AJ969" i="4"/>
  <c r="AK969" i="4"/>
  <c r="AH969" i="4"/>
  <c r="E181" i="4"/>
  <c r="I181" i="4" s="1"/>
  <c r="L182" i="2" s="1"/>
  <c r="G181" i="4"/>
  <c r="D181" i="4"/>
  <c r="H181" i="4" s="1"/>
  <c r="K182" i="2" s="1"/>
  <c r="F181" i="4"/>
  <c r="J181" i="4" s="1"/>
  <c r="M182" i="2" s="1"/>
  <c r="Z83" i="4"/>
  <c r="AD83" i="4"/>
  <c r="AC83" i="4"/>
  <c r="AE83" i="4"/>
  <c r="AB83" i="4"/>
  <c r="AA83" i="4"/>
  <c r="AJ83" i="4"/>
  <c r="AK83" i="4"/>
  <c r="AG83" i="4"/>
  <c r="AH83" i="4"/>
  <c r="AI83" i="4"/>
  <c r="AF83" i="4"/>
  <c r="AO555" i="4"/>
  <c r="AU555" i="4" s="1"/>
  <c r="AM555" i="4"/>
  <c r="AS555" i="4" s="1"/>
  <c r="AL555" i="4"/>
  <c r="AR555" i="4" s="1"/>
  <c r="AH177" i="4"/>
  <c r="AJ177" i="4"/>
  <c r="AK177" i="4"/>
  <c r="AQ177" i="4" s="1"/>
  <c r="AW177" i="4" s="1"/>
  <c r="Z177" i="4"/>
  <c r="AL177" i="4" s="1"/>
  <c r="AR177" i="4" s="1"/>
  <c r="AC177" i="4"/>
  <c r="AO177" i="4" s="1"/>
  <c r="AU177" i="4" s="1"/>
  <c r="AK558" i="4"/>
  <c r="AG558" i="4"/>
  <c r="AI558" i="4"/>
  <c r="AC558" i="4"/>
  <c r="AE558" i="4"/>
  <c r="AQ558" i="4" s="1"/>
  <c r="AW558" i="4" s="1"/>
  <c r="AB153" i="4"/>
  <c r="AC153" i="4"/>
  <c r="AE153" i="4"/>
  <c r="Z153" i="4"/>
  <c r="AA153" i="4"/>
  <c r="AD153" i="4"/>
  <c r="AJ153" i="4"/>
  <c r="AG153" i="4"/>
  <c r="AI153" i="4"/>
  <c r="AK153" i="4"/>
  <c r="AF153" i="4"/>
  <c r="AH153" i="4"/>
  <c r="G658" i="4"/>
  <c r="F658" i="4"/>
  <c r="J658" i="4" s="1"/>
  <c r="D658" i="4"/>
  <c r="H658" i="4" s="1"/>
  <c r="E658" i="4"/>
  <c r="I658" i="4" s="1"/>
  <c r="D535" i="4"/>
  <c r="H535" i="4" s="1"/>
  <c r="E535" i="4"/>
  <c r="I535" i="4" s="1"/>
  <c r="G535" i="4"/>
  <c r="F535" i="4"/>
  <c r="J535" i="4" s="1"/>
  <c r="F127" i="4"/>
  <c r="J127" i="4" s="1"/>
  <c r="M128" i="2" s="1"/>
  <c r="D127" i="4"/>
  <c r="H127" i="4" s="1"/>
  <c r="K128" i="2" s="1"/>
  <c r="E127" i="4"/>
  <c r="I127" i="4" s="1"/>
  <c r="L128" i="2" s="1"/>
  <c r="G127" i="4"/>
  <c r="AP541" i="4"/>
  <c r="AV541" i="4" s="1"/>
  <c r="AL541" i="4"/>
  <c r="AR541" i="4" s="1"/>
  <c r="AQ541" i="4"/>
  <c r="AW541" i="4" s="1"/>
  <c r="AN820" i="4"/>
  <c r="AT820" i="4" s="1"/>
  <c r="AQ763" i="4"/>
  <c r="AW763" i="4" s="1"/>
  <c r="AQ685" i="4"/>
  <c r="AW685" i="4" s="1"/>
  <c r="AM28" i="4"/>
  <c r="AS28" i="4" s="1"/>
  <c r="AO28" i="4"/>
  <c r="AU28" i="4" s="1"/>
  <c r="AQ28" i="4"/>
  <c r="AW28" i="4" s="1"/>
  <c r="G806" i="4"/>
  <c r="D806" i="4"/>
  <c r="H806" i="4" s="1"/>
  <c r="F806" i="4"/>
  <c r="J806" i="4" s="1"/>
  <c r="E806" i="4"/>
  <c r="I806" i="4" s="1"/>
  <c r="AG754" i="4"/>
  <c r="AM754" i="4" s="1"/>
  <c r="AS754" i="4" s="1"/>
  <c r="AF754" i="4"/>
  <c r="AK754" i="4"/>
  <c r="AD754" i="4"/>
  <c r="Z754" i="4"/>
  <c r="AN760" i="4"/>
  <c r="AT760" i="4" s="1"/>
  <c r="AP54" i="4"/>
  <c r="AV54" i="4" s="1"/>
  <c r="AN54" i="4"/>
  <c r="AT54" i="4" s="1"/>
  <c r="AM54" i="4"/>
  <c r="AS54" i="4" s="1"/>
  <c r="AP957" i="4"/>
  <c r="AL957" i="4"/>
  <c r="AO957" i="4"/>
  <c r="AP693" i="4"/>
  <c r="AV693" i="4" s="1"/>
  <c r="AQ693" i="4"/>
  <c r="AW693" i="4" s="1"/>
  <c r="AQ640" i="4"/>
  <c r="AW640" i="4" s="1"/>
  <c r="AO640" i="4"/>
  <c r="AU640" i="4" s="1"/>
  <c r="AM693" i="4"/>
  <c r="AS693" i="4" s="1"/>
  <c r="AN640" i="4"/>
  <c r="AT640" i="4" s="1"/>
  <c r="AL693" i="4"/>
  <c r="AR693" i="4" s="1"/>
  <c r="E714" i="4"/>
  <c r="I714" i="4" s="1"/>
  <c r="G714" i="4"/>
  <c r="F714" i="4"/>
  <c r="J714" i="4" s="1"/>
  <c r="D714" i="4"/>
  <c r="H714" i="4" s="1"/>
  <c r="E605" i="4"/>
  <c r="I605" i="4" s="1"/>
  <c r="F605" i="4"/>
  <c r="J605" i="4" s="1"/>
  <c r="D605" i="4"/>
  <c r="H605" i="4" s="1"/>
  <c r="G605" i="4"/>
  <c r="AM640" i="4"/>
  <c r="AS640" i="4" s="1"/>
  <c r="E622" i="4"/>
  <c r="I622" i="4" s="1"/>
  <c r="G622" i="4"/>
  <c r="F622" i="4"/>
  <c r="J622" i="4" s="1"/>
  <c r="D622" i="4"/>
  <c r="H622" i="4" s="1"/>
  <c r="D642" i="4"/>
  <c r="H642" i="4" s="1"/>
  <c r="G642" i="4"/>
  <c r="F642" i="4"/>
  <c r="J642" i="4" s="1"/>
  <c r="E642" i="4"/>
  <c r="I642" i="4" s="1"/>
  <c r="AL640" i="4"/>
  <c r="AR640" i="4" s="1"/>
  <c r="G548" i="4"/>
  <c r="F548" i="4"/>
  <c r="J548" i="4" s="1"/>
  <c r="D548" i="4"/>
  <c r="H548" i="4" s="1"/>
  <c r="F546" i="4"/>
  <c r="J546" i="4" s="1"/>
  <c r="E546" i="4"/>
  <c r="I546" i="4" s="1"/>
  <c r="D546" i="4"/>
  <c r="H546" i="4" s="1"/>
  <c r="G546" i="4"/>
  <c r="AL516" i="4"/>
  <c r="AR516" i="4" s="1"/>
  <c r="AP516" i="4"/>
  <c r="AV516" i="4" s="1"/>
  <c r="E526" i="4"/>
  <c r="I526" i="4" s="1"/>
  <c r="F526" i="4"/>
  <c r="J526" i="4" s="1"/>
  <c r="D526" i="4"/>
  <c r="H526" i="4" s="1"/>
  <c r="G526" i="4"/>
  <c r="AL514" i="4"/>
  <c r="AR514" i="4" s="1"/>
  <c r="AO514" i="4"/>
  <c r="AU514" i="4" s="1"/>
  <c r="F508" i="4"/>
  <c r="J508" i="4" s="1"/>
  <c r="D508" i="4"/>
  <c r="H508" i="4" s="1"/>
  <c r="E508" i="4"/>
  <c r="I508" i="4" s="1"/>
  <c r="G508" i="4"/>
  <c r="F518" i="4"/>
  <c r="J518" i="4" s="1"/>
  <c r="D518" i="4"/>
  <c r="H518" i="4" s="1"/>
  <c r="G518" i="4"/>
  <c r="E518" i="4"/>
  <c r="I518" i="4" s="1"/>
  <c r="AM520" i="4"/>
  <c r="AS520" i="4" s="1"/>
  <c r="AP510" i="4"/>
  <c r="AV510" i="4" s="1"/>
  <c r="E528" i="4"/>
  <c r="I528" i="4" s="1"/>
  <c r="F528" i="4"/>
  <c r="J528" i="4" s="1"/>
  <c r="D528" i="4"/>
  <c r="H528" i="4" s="1"/>
  <c r="G528" i="4"/>
  <c r="E536" i="4"/>
  <c r="I536" i="4" s="1"/>
  <c r="G536" i="4"/>
  <c r="F536" i="4"/>
  <c r="J536" i="4" s="1"/>
  <c r="D536" i="4"/>
  <c r="H536" i="4" s="1"/>
  <c r="G534" i="4"/>
  <c r="F534" i="4"/>
  <c r="J534" i="4" s="1"/>
  <c r="D534" i="4"/>
  <c r="H534" i="4" s="1"/>
  <c r="E534" i="4"/>
  <c r="I534" i="4" s="1"/>
  <c r="D538" i="4"/>
  <c r="H538" i="4" s="1"/>
  <c r="E538" i="4"/>
  <c r="I538" i="4" s="1"/>
  <c r="F538" i="4"/>
  <c r="J538" i="4" s="1"/>
  <c r="G538" i="4"/>
  <c r="F524" i="4"/>
  <c r="J524" i="4" s="1"/>
  <c r="D524" i="4"/>
  <c r="H524" i="4" s="1"/>
  <c r="E524" i="4"/>
  <c r="I524" i="4" s="1"/>
  <c r="G524" i="4"/>
  <c r="G552" i="4"/>
  <c r="F552" i="4"/>
  <c r="J552" i="4" s="1"/>
  <c r="D552" i="4"/>
  <c r="H552" i="4" s="1"/>
  <c r="E552" i="4"/>
  <c r="I552" i="4" s="1"/>
  <c r="F444" i="4"/>
  <c r="J444" i="4" s="1"/>
  <c r="D444" i="4"/>
  <c r="H444" i="4" s="1"/>
  <c r="AM498" i="4"/>
  <c r="AS498" i="4" s="1"/>
  <c r="AM397" i="4"/>
  <c r="AS397" i="4" s="1"/>
  <c r="E444" i="4"/>
  <c r="I444" i="4" s="1"/>
  <c r="AL372" i="4"/>
  <c r="AR372" i="4" s="1"/>
  <c r="AQ493" i="4"/>
  <c r="AW493" i="4" s="1"/>
  <c r="G416" i="4"/>
  <c r="F416" i="4"/>
  <c r="J416" i="4" s="1"/>
  <c r="D416" i="4"/>
  <c r="H416" i="4" s="1"/>
  <c r="E416" i="4"/>
  <c r="I416" i="4" s="1"/>
  <c r="G427" i="4"/>
  <c r="F427" i="4"/>
  <c r="J427" i="4" s="1"/>
  <c r="D427" i="4"/>
  <c r="H427" i="4" s="1"/>
  <c r="E427" i="4"/>
  <c r="I427" i="4" s="1"/>
  <c r="AP370" i="4"/>
  <c r="AV370" i="4" s="1"/>
  <c r="D439" i="4"/>
  <c r="H439" i="4" s="1"/>
  <c r="G439" i="4"/>
  <c r="F439" i="4"/>
  <c r="J439" i="4" s="1"/>
  <c r="E439" i="4"/>
  <c r="I439" i="4" s="1"/>
  <c r="G426" i="4"/>
  <c r="F426" i="4"/>
  <c r="J426" i="4" s="1"/>
  <c r="E426" i="4"/>
  <c r="I426" i="4" s="1"/>
  <c r="D426" i="4"/>
  <c r="H426" i="4" s="1"/>
  <c r="AP487" i="4"/>
  <c r="AV487" i="4" s="1"/>
  <c r="AM487" i="4"/>
  <c r="AS487" i="4" s="1"/>
  <c r="AQ354" i="4"/>
  <c r="AW354" i="4" s="1"/>
  <c r="AL493" i="4"/>
  <c r="AR493" i="4" s="1"/>
  <c r="AP493" i="4"/>
  <c r="AV493" i="4" s="1"/>
  <c r="AM493" i="4"/>
  <c r="AS493" i="4" s="1"/>
  <c r="AN426" i="4"/>
  <c r="AT426" i="4" s="1"/>
  <c r="AM500" i="4"/>
  <c r="AS500" i="4" s="1"/>
  <c r="AQ487" i="4"/>
  <c r="AW487" i="4" s="1"/>
  <c r="AL487" i="4"/>
  <c r="AR487" i="4" s="1"/>
  <c r="E497" i="4"/>
  <c r="I497" i="4" s="1"/>
  <c r="G497" i="4"/>
  <c r="F497" i="4"/>
  <c r="J497" i="4" s="1"/>
  <c r="D497" i="4"/>
  <c r="H497" i="4" s="1"/>
  <c r="AN487" i="4"/>
  <c r="AT487" i="4" s="1"/>
  <c r="AQ426" i="4"/>
  <c r="AW426" i="4" s="1"/>
  <c r="AL354" i="4"/>
  <c r="AR354" i="4" s="1"/>
  <c r="AN312" i="4"/>
  <c r="AT312" i="4" s="1"/>
  <c r="AQ259" i="4"/>
  <c r="AW259" i="4" s="1"/>
  <c r="G224" i="4"/>
  <c r="AP210" i="4"/>
  <c r="AV210" i="4" s="1"/>
  <c r="AN229" i="4"/>
  <c r="AT229" i="4" s="1"/>
  <c r="AN219" i="4"/>
  <c r="AT219" i="4" s="1"/>
  <c r="AP259" i="4"/>
  <c r="AV259" i="4" s="1"/>
  <c r="E224" i="4"/>
  <c r="I224" i="4" s="1"/>
  <c r="F224" i="4"/>
  <c r="J224" i="4" s="1"/>
  <c r="AN254" i="4"/>
  <c r="AT254" i="4" s="1"/>
  <c r="AJ212" i="4"/>
  <c r="AK212" i="4"/>
  <c r="AH212" i="4"/>
  <c r="AD212" i="4"/>
  <c r="AP212" i="4" s="1"/>
  <c r="AV212" i="4" s="1"/>
  <c r="AC212" i="4"/>
  <c r="AQ197" i="4"/>
  <c r="AW197" i="4" s="1"/>
  <c r="G195" i="4"/>
  <c r="D246" i="4"/>
  <c r="H246" i="4" s="1"/>
  <c r="G246" i="4"/>
  <c r="F246" i="4"/>
  <c r="J246" i="4" s="1"/>
  <c r="E246" i="4"/>
  <c r="I246" i="4" s="1"/>
  <c r="AQ238" i="4"/>
  <c r="AW238" i="4" s="1"/>
  <c r="G242" i="4"/>
  <c r="E242" i="4"/>
  <c r="I242" i="4" s="1"/>
  <c r="D242" i="4"/>
  <c r="H242" i="4" s="1"/>
  <c r="F242" i="4"/>
  <c r="J242" i="4" s="1"/>
  <c r="AO259" i="4"/>
  <c r="AU259" i="4" s="1"/>
  <c r="AN259" i="4"/>
  <c r="AT259" i="4" s="1"/>
  <c r="AO261" i="4"/>
  <c r="AU261" i="4" s="1"/>
  <c r="G238" i="4"/>
  <c r="F238" i="4"/>
  <c r="J238" i="4" s="1"/>
  <c r="D238" i="4"/>
  <c r="H238" i="4" s="1"/>
  <c r="E238" i="4"/>
  <c r="I238" i="4" s="1"/>
  <c r="G259" i="4"/>
  <c r="D259" i="4"/>
  <c r="H259" i="4" s="1"/>
  <c r="E259" i="4"/>
  <c r="I259" i="4" s="1"/>
  <c r="F259" i="4"/>
  <c r="J259" i="4" s="1"/>
  <c r="AM259" i="4"/>
  <c r="AS259" i="4" s="1"/>
  <c r="AL254" i="4"/>
  <c r="AR254" i="4" s="1"/>
  <c r="AQ254" i="4"/>
  <c r="AW254" i="4" s="1"/>
  <c r="AK263" i="4"/>
  <c r="AJ263" i="4"/>
  <c r="AH263" i="4"/>
  <c r="AC263" i="4"/>
  <c r="AE263" i="4"/>
  <c r="AQ263" i="4" s="1"/>
  <c r="AW263" i="4" s="1"/>
  <c r="AL261" i="4"/>
  <c r="AR261" i="4" s="1"/>
  <c r="AQ256" i="4"/>
  <c r="AW256" i="4" s="1"/>
  <c r="AO254" i="4"/>
  <c r="AU254" i="4" s="1"/>
  <c r="AM254" i="4"/>
  <c r="AS254" i="4" s="1"/>
  <c r="AP254" i="4"/>
  <c r="AV254" i="4" s="1"/>
  <c r="AG263" i="4"/>
  <c r="AA263" i="4"/>
  <c r="AI263" i="4"/>
  <c r="AD263" i="4"/>
  <c r="AP263" i="4" s="1"/>
  <c r="AV263" i="4" s="1"/>
  <c r="AB263" i="4"/>
  <c r="Z263" i="4"/>
  <c r="AL263" i="4" s="1"/>
  <c r="AR263" i="4" s="1"/>
  <c r="AM261" i="4"/>
  <c r="AS261" i="4" s="1"/>
  <c r="AP261" i="4"/>
  <c r="AV261" i="4" s="1"/>
  <c r="AL211" i="4"/>
  <c r="AR211" i="4" s="1"/>
  <c r="AO339" i="4"/>
  <c r="AU339" i="4" s="1"/>
  <c r="AM248" i="4"/>
  <c r="AS248" i="4" s="1"/>
  <c r="AQ351" i="4"/>
  <c r="AW351" i="4" s="1"/>
  <c r="AP214" i="4"/>
  <c r="AV214" i="4" s="1"/>
  <c r="AP275" i="4"/>
  <c r="AV275" i="4" s="1"/>
  <c r="AN296" i="4"/>
  <c r="AT296" i="4" s="1"/>
  <c r="AM219" i="4"/>
  <c r="AS219" i="4" s="1"/>
  <c r="AP219" i="4"/>
  <c r="AV219" i="4" s="1"/>
  <c r="AO219" i="4"/>
  <c r="AU219" i="4" s="1"/>
  <c r="AL219" i="4"/>
  <c r="AR219" i="4" s="1"/>
  <c r="AQ219" i="4"/>
  <c r="AW219" i="4" s="1"/>
  <c r="E229" i="4"/>
  <c r="I229" i="4" s="1"/>
  <c r="F229" i="4"/>
  <c r="J229" i="4" s="1"/>
  <c r="G229" i="4"/>
  <c r="D229" i="4"/>
  <c r="H229" i="4" s="1"/>
  <c r="F345" i="4"/>
  <c r="J345" i="4" s="1"/>
  <c r="G345" i="4"/>
  <c r="D345" i="4"/>
  <c r="H345" i="4" s="1"/>
  <c r="E345" i="4"/>
  <c r="I345" i="4" s="1"/>
  <c r="G275" i="4"/>
  <c r="D275" i="4"/>
  <c r="H275" i="4" s="1"/>
  <c r="F275" i="4"/>
  <c r="J275" i="4" s="1"/>
  <c r="E275" i="4"/>
  <c r="I275" i="4" s="1"/>
  <c r="AL351" i="4"/>
  <c r="AR351" i="4" s="1"/>
  <c r="AM351" i="4"/>
  <c r="AS351" i="4" s="1"/>
  <c r="AL312" i="4"/>
  <c r="AR312" i="4" s="1"/>
  <c r="AQ232" i="4"/>
  <c r="AW232" i="4" s="1"/>
  <c r="AL214" i="4"/>
  <c r="AR214" i="4" s="1"/>
  <c r="G303" i="4"/>
  <c r="D303" i="4"/>
  <c r="H303" i="4" s="1"/>
  <c r="E303" i="4"/>
  <c r="I303" i="4" s="1"/>
  <c r="F303" i="4"/>
  <c r="J303" i="4" s="1"/>
  <c r="AN351" i="4"/>
  <c r="AT351" i="4" s="1"/>
  <c r="E273" i="4"/>
  <c r="I273" i="4" s="1"/>
  <c r="F273" i="4"/>
  <c r="J273" i="4" s="1"/>
  <c r="G273" i="4"/>
  <c r="D273" i="4"/>
  <c r="H273" i="4" s="1"/>
  <c r="AO312" i="4"/>
  <c r="AU312" i="4" s="1"/>
  <c r="G269" i="4"/>
  <c r="F269" i="4"/>
  <c r="J269" i="4" s="1"/>
  <c r="E269" i="4"/>
  <c r="I269" i="4" s="1"/>
  <c r="D269" i="4"/>
  <c r="H269" i="4" s="1"/>
  <c r="AO353" i="4"/>
  <c r="AU353" i="4" s="1"/>
  <c r="F215" i="4"/>
  <c r="J215" i="4" s="1"/>
  <c r="D195" i="4"/>
  <c r="H195" i="4" s="1"/>
  <c r="G307" i="4"/>
  <c r="F307" i="4"/>
  <c r="J307" i="4" s="1"/>
  <c r="E307" i="4"/>
  <c r="I307" i="4" s="1"/>
  <c r="D307" i="4"/>
  <c r="H307" i="4" s="1"/>
  <c r="AO351" i="4"/>
  <c r="AU351" i="4" s="1"/>
  <c r="AP351" i="4"/>
  <c r="AV351" i="4" s="1"/>
  <c r="AP312" i="4"/>
  <c r="AV312" i="4" s="1"/>
  <c r="AO214" i="4"/>
  <c r="AU214" i="4" s="1"/>
  <c r="E215" i="4"/>
  <c r="I215" i="4" s="1"/>
  <c r="AM305" i="4"/>
  <c r="AS305" i="4" s="1"/>
  <c r="AL305" i="4"/>
  <c r="AR305" i="4" s="1"/>
  <c r="G305" i="4" s="1"/>
  <c r="E304" i="4"/>
  <c r="I304" i="4" s="1"/>
  <c r="D304" i="4"/>
  <c r="H304" i="4" s="1"/>
  <c r="F304" i="4"/>
  <c r="J304" i="4" s="1"/>
  <c r="G304" i="4"/>
  <c r="AN275" i="4"/>
  <c r="AT275" i="4" s="1"/>
  <c r="AN288" i="4"/>
  <c r="AT288" i="4" s="1"/>
  <c r="D296" i="4"/>
  <c r="H296" i="4" s="1"/>
  <c r="E296" i="4"/>
  <c r="I296" i="4" s="1"/>
  <c r="G296" i="4"/>
  <c r="F296" i="4"/>
  <c r="J296" i="4" s="1"/>
  <c r="AQ205" i="4"/>
  <c r="AW205" i="4" s="1"/>
  <c r="AO197" i="4"/>
  <c r="AU197" i="4" s="1"/>
  <c r="AN248" i="4"/>
  <c r="AT248" i="4" s="1"/>
  <c r="D391" i="4"/>
  <c r="H391" i="4" s="1"/>
  <c r="G391" i="4"/>
  <c r="E391" i="4"/>
  <c r="I391" i="4" s="1"/>
  <c r="F391" i="4"/>
  <c r="J391" i="4" s="1"/>
  <c r="AP305" i="4"/>
  <c r="AV305" i="4" s="1"/>
  <c r="AN305" i="4"/>
  <c r="AT305" i="4" s="1"/>
  <c r="AQ364" i="4"/>
  <c r="AW364" i="4" s="1"/>
  <c r="AM364" i="4"/>
  <c r="AS364" i="4" s="1"/>
  <c r="AL364" i="4"/>
  <c r="AR364" i="4" s="1"/>
  <c r="AL205" i="4"/>
  <c r="AR205" i="4" s="1"/>
  <c r="D205" i="4" s="1"/>
  <c r="H205" i="4" s="1"/>
  <c r="AF287" i="4"/>
  <c r="AN402" i="4"/>
  <c r="AT402" i="4" s="1"/>
  <c r="AO397" i="4"/>
  <c r="AU397" i="4" s="1"/>
  <c r="F370" i="4"/>
  <c r="J370" i="4" s="1"/>
  <c r="G370" i="4"/>
  <c r="D370" i="4"/>
  <c r="H370" i="4" s="1"/>
  <c r="E370" i="4"/>
  <c r="I370" i="4" s="1"/>
  <c r="AL476" i="4"/>
  <c r="AR476" i="4" s="1"/>
  <c r="G476" i="4" s="1"/>
  <c r="AO362" i="4"/>
  <c r="AU362" i="4" s="1"/>
  <c r="AN362" i="4"/>
  <c r="AT362" i="4" s="1"/>
  <c r="AM362" i="4"/>
  <c r="AS362" i="4" s="1"/>
  <c r="AP289" i="4"/>
  <c r="AV289" i="4" s="1"/>
  <c r="AD287" i="4"/>
  <c r="G239" i="4"/>
  <c r="E239" i="4"/>
  <c r="I239" i="4" s="1"/>
  <c r="D239" i="4"/>
  <c r="H239" i="4" s="1"/>
  <c r="F239" i="4"/>
  <c r="J239" i="4" s="1"/>
  <c r="AO305" i="4"/>
  <c r="AU305" i="4" s="1"/>
  <c r="F227" i="4"/>
  <c r="J227" i="4" s="1"/>
  <c r="G227" i="4"/>
  <c r="E227" i="4"/>
  <c r="I227" i="4" s="1"/>
  <c r="D227" i="4"/>
  <c r="H227" i="4" s="1"/>
  <c r="AO364" i="4"/>
  <c r="AU364" i="4" s="1"/>
  <c r="AP364" i="4"/>
  <c r="AV364" i="4" s="1"/>
  <c r="AQ303" i="4"/>
  <c r="AW303" i="4" s="1"/>
  <c r="AQ235" i="4"/>
  <c r="AW235" i="4" s="1"/>
  <c r="AE287" i="4"/>
  <c r="AN397" i="4"/>
  <c r="AT397" i="4" s="1"/>
  <c r="F232" i="4"/>
  <c r="J232" i="4" s="1"/>
  <c r="D232" i="4"/>
  <c r="H232" i="4" s="1"/>
  <c r="G232" i="4"/>
  <c r="E232" i="4"/>
  <c r="I232" i="4" s="1"/>
  <c r="AQ305" i="4"/>
  <c r="AW305" i="4" s="1"/>
  <c r="AM484" i="4"/>
  <c r="AS484" i="4" s="1"/>
  <c r="E396" i="4"/>
  <c r="I396" i="4" s="1"/>
  <c r="F396" i="4"/>
  <c r="J396" i="4" s="1"/>
  <c r="D396" i="4"/>
  <c r="H396" i="4" s="1"/>
  <c r="G396" i="4"/>
  <c r="AO476" i="4"/>
  <c r="AU476" i="4" s="1"/>
  <c r="D440" i="4"/>
  <c r="H440" i="4" s="1"/>
  <c r="F440" i="4"/>
  <c r="J440" i="4" s="1"/>
  <c r="E440" i="4"/>
  <c r="I440" i="4" s="1"/>
  <c r="G440" i="4"/>
  <c r="AQ470" i="4"/>
  <c r="AW470" i="4" s="1"/>
  <c r="G454" i="4"/>
  <c r="D454" i="4"/>
  <c r="H454" i="4" s="1"/>
  <c r="F454" i="4"/>
  <c r="J454" i="4" s="1"/>
  <c r="E454" i="4"/>
  <c r="I454" i="4" s="1"/>
  <c r="AL404" i="4"/>
  <c r="AR404" i="4" s="1"/>
  <c r="E456" i="4"/>
  <c r="I456" i="4" s="1"/>
  <c r="F456" i="4"/>
  <c r="J456" i="4" s="1"/>
  <c r="D456" i="4"/>
  <c r="H456" i="4" s="1"/>
  <c r="G456" i="4"/>
  <c r="AL397" i="4"/>
  <c r="AR397" i="4" s="1"/>
  <c r="AL402" i="4"/>
  <c r="AR402" i="4" s="1"/>
  <c r="AQ397" i="4"/>
  <c r="AW397" i="4" s="1"/>
  <c r="AQ402" i="4"/>
  <c r="AW402" i="4" s="1"/>
  <c r="D390" i="4"/>
  <c r="H390" i="4" s="1"/>
  <c r="F390" i="4"/>
  <c r="J390" i="4" s="1"/>
  <c r="E390" i="4"/>
  <c r="I390" i="4" s="1"/>
  <c r="G390" i="4"/>
  <c r="E450" i="4"/>
  <c r="I450" i="4" s="1"/>
  <c r="F450" i="4"/>
  <c r="J450" i="4" s="1"/>
  <c r="G450" i="4"/>
  <c r="D450" i="4"/>
  <c r="H450" i="4" s="1"/>
  <c r="E482" i="4"/>
  <c r="I482" i="4" s="1"/>
  <c r="D482" i="4"/>
  <c r="H482" i="4" s="1"/>
  <c r="F482" i="4"/>
  <c r="J482" i="4" s="1"/>
  <c r="G482" i="4"/>
  <c r="G434" i="4"/>
  <c r="F434" i="4"/>
  <c r="J434" i="4" s="1"/>
  <c r="D434" i="4"/>
  <c r="H434" i="4" s="1"/>
  <c r="E434" i="4"/>
  <c r="I434" i="4" s="1"/>
  <c r="D429" i="4"/>
  <c r="H429" i="4" s="1"/>
  <c r="G429" i="4"/>
  <c r="F429" i="4"/>
  <c r="J429" i="4" s="1"/>
  <c r="E429" i="4"/>
  <c r="I429" i="4" s="1"/>
  <c r="D477" i="4"/>
  <c r="H477" i="4" s="1"/>
  <c r="F477" i="4"/>
  <c r="J477" i="4" s="1"/>
  <c r="G477" i="4"/>
  <c r="E477" i="4"/>
  <c r="I477" i="4" s="1"/>
  <c r="E449" i="4"/>
  <c r="I449" i="4" s="1"/>
  <c r="D449" i="4"/>
  <c r="H449" i="4" s="1"/>
  <c r="F449" i="4"/>
  <c r="J449" i="4" s="1"/>
  <c r="G449" i="4"/>
  <c r="E478" i="4"/>
  <c r="I478" i="4" s="1"/>
  <c r="G478" i="4"/>
  <c r="F478" i="4"/>
  <c r="J478" i="4" s="1"/>
  <c r="D478" i="4"/>
  <c r="H478" i="4" s="1"/>
  <c r="AP484" i="4"/>
  <c r="AV484" i="4" s="1"/>
  <c r="E424" i="4"/>
  <c r="I424" i="4" s="1"/>
  <c r="F424" i="4"/>
  <c r="J424" i="4" s="1"/>
  <c r="D424" i="4"/>
  <c r="H424" i="4" s="1"/>
  <c r="G424" i="4"/>
  <c r="AO402" i="4"/>
  <c r="AU402" i="4" s="1"/>
  <c r="AM402" i="4"/>
  <c r="AS402" i="4" s="1"/>
  <c r="G481" i="4"/>
  <c r="D481" i="4"/>
  <c r="H481" i="4" s="1"/>
  <c r="F481" i="4"/>
  <c r="J481" i="4" s="1"/>
  <c r="E481" i="4"/>
  <c r="I481" i="4" s="1"/>
  <c r="F279" i="4"/>
  <c r="J279" i="4" s="1"/>
  <c r="G279" i="4"/>
  <c r="D279" i="4"/>
  <c r="H279" i="4" s="1"/>
  <c r="E279" i="4"/>
  <c r="I279" i="4" s="1"/>
  <c r="AP240" i="4"/>
  <c r="AV240" i="4" s="1"/>
  <c r="E249" i="4"/>
  <c r="I249" i="4" s="1"/>
  <c r="G249" i="4"/>
  <c r="D249" i="4"/>
  <c r="H249" i="4" s="1"/>
  <c r="F249" i="4"/>
  <c r="J249" i="4" s="1"/>
  <c r="AQ248" i="4"/>
  <c r="AW248" i="4" s="1"/>
  <c r="D237" i="4"/>
  <c r="H237" i="4" s="1"/>
  <c r="E237" i="4"/>
  <c r="I237" i="4" s="1"/>
  <c r="G237" i="4"/>
  <c r="F237" i="4"/>
  <c r="J237" i="4" s="1"/>
  <c r="AL289" i="4"/>
  <c r="AR289" i="4" s="1"/>
  <c r="AK367" i="4"/>
  <c r="AD367" i="4"/>
  <c r="AC367" i="4"/>
  <c r="E265" i="4"/>
  <c r="I265" i="4" s="1"/>
  <c r="F265" i="4"/>
  <c r="J265" i="4" s="1"/>
  <c r="G265" i="4"/>
  <c r="D265" i="4"/>
  <c r="H265" i="4" s="1"/>
  <c r="AK243" i="4"/>
  <c r="AI243" i="4"/>
  <c r="AC243" i="4"/>
  <c r="AL272" i="4"/>
  <c r="AR272" i="4" s="1"/>
  <c r="F195" i="4"/>
  <c r="J195" i="4" s="1"/>
  <c r="AL362" i="4"/>
  <c r="AR362" i="4" s="1"/>
  <c r="AQ362" i="4"/>
  <c r="AW362" i="4" s="1"/>
  <c r="D374" i="4"/>
  <c r="H374" i="4" s="1"/>
  <c r="F374" i="4"/>
  <c r="J374" i="4" s="1"/>
  <c r="E374" i="4"/>
  <c r="I374" i="4" s="1"/>
  <c r="G374" i="4"/>
  <c r="AP248" i="4"/>
  <c r="AV248" i="4" s="1"/>
  <c r="D375" i="4"/>
  <c r="H375" i="4" s="1"/>
  <c r="E375" i="4"/>
  <c r="I375" i="4" s="1"/>
  <c r="F375" i="4"/>
  <c r="J375" i="4" s="1"/>
  <c r="G375" i="4"/>
  <c r="AP235" i="4"/>
  <c r="AV235" i="4" s="1"/>
  <c r="AO289" i="4"/>
  <c r="AU289" i="4" s="1"/>
  <c r="AF367" i="4"/>
  <c r="AL367" i="4" s="1"/>
  <c r="AR367" i="4" s="1"/>
  <c r="AA367" i="4"/>
  <c r="AB367" i="4"/>
  <c r="AI287" i="4"/>
  <c r="Z287" i="4"/>
  <c r="AC287" i="4"/>
  <c r="G281" i="4"/>
  <c r="F281" i="4"/>
  <c r="J281" i="4" s="1"/>
  <c r="E281" i="4"/>
  <c r="I281" i="4" s="1"/>
  <c r="D281" i="4"/>
  <c r="H281" i="4" s="1"/>
  <c r="AF243" i="4"/>
  <c r="AJ243" i="4"/>
  <c r="AP243" i="4" s="1"/>
  <c r="AV243" i="4" s="1"/>
  <c r="AA243" i="4"/>
  <c r="D257" i="4"/>
  <c r="H257" i="4" s="1"/>
  <c r="F257" i="4"/>
  <c r="J257" i="4" s="1"/>
  <c r="G257" i="4"/>
  <c r="E257" i="4"/>
  <c r="I257" i="4" s="1"/>
  <c r="D360" i="4"/>
  <c r="H360" i="4" s="1"/>
  <c r="G360" i="4"/>
  <c r="F360" i="4"/>
  <c r="J360" i="4" s="1"/>
  <c r="E360" i="4"/>
  <c r="I360" i="4" s="1"/>
  <c r="AL353" i="4"/>
  <c r="AR353" i="4" s="1"/>
  <c r="E353" i="4" s="1"/>
  <c r="I353" i="4" s="1"/>
  <c r="AM264" i="4"/>
  <c r="AS264" i="4" s="1"/>
  <c r="AO200" i="4"/>
  <c r="AU200" i="4" s="1"/>
  <c r="AM197" i="4"/>
  <c r="AS197" i="4" s="1"/>
  <c r="AP362" i="4"/>
  <c r="AV362" i="4" s="1"/>
  <c r="AM277" i="4"/>
  <c r="AS277" i="4" s="1"/>
  <c r="AL248" i="4"/>
  <c r="AR248" i="4" s="1"/>
  <c r="G361" i="4"/>
  <c r="D361" i="4"/>
  <c r="H361" i="4" s="1"/>
  <c r="F361" i="4"/>
  <c r="J361" i="4" s="1"/>
  <c r="E361" i="4"/>
  <c r="I361" i="4" s="1"/>
  <c r="E332" i="4"/>
  <c r="I332" i="4" s="1"/>
  <c r="F332" i="4"/>
  <c r="J332" i="4" s="1"/>
  <c r="D332" i="4"/>
  <c r="H332" i="4" s="1"/>
  <c r="G332" i="4"/>
  <c r="AO235" i="4"/>
  <c r="AU235" i="4" s="1"/>
  <c r="AL235" i="4"/>
  <c r="AR235" i="4" s="1"/>
  <c r="AQ289" i="4"/>
  <c r="AW289" i="4" s="1"/>
  <c r="AM289" i="4"/>
  <c r="AS289" i="4" s="1"/>
  <c r="AG367" i="4"/>
  <c r="AJ367" i="4"/>
  <c r="AE367" i="4"/>
  <c r="AG287" i="4"/>
  <c r="AM287" i="4" s="1"/>
  <c r="AS287" i="4" s="1"/>
  <c r="AH287" i="4"/>
  <c r="AB287" i="4"/>
  <c r="AG243" i="4"/>
  <c r="AE243" i="4"/>
  <c r="Z243" i="4"/>
  <c r="E328" i="4"/>
  <c r="I328" i="4" s="1"/>
  <c r="G328" i="4"/>
  <c r="D328" i="4"/>
  <c r="H328" i="4" s="1"/>
  <c r="F328" i="4"/>
  <c r="J328" i="4" s="1"/>
  <c r="AL331" i="4"/>
  <c r="AR331" i="4" s="1"/>
  <c r="E331" i="4" s="1"/>
  <c r="I331" i="4" s="1"/>
  <c r="AM331" i="4"/>
  <c r="AS331" i="4" s="1"/>
  <c r="E277" i="4"/>
  <c r="I277" i="4" s="1"/>
  <c r="D277" i="4"/>
  <c r="H277" i="4" s="1"/>
  <c r="G277" i="4"/>
  <c r="F277" i="4"/>
  <c r="J277" i="4" s="1"/>
  <c r="AO279" i="4"/>
  <c r="AU279" i="4" s="1"/>
  <c r="AM235" i="4"/>
  <c r="AS235" i="4" s="1"/>
  <c r="AN235" i="4"/>
  <c r="AT235" i="4" s="1"/>
  <c r="AN289" i="4"/>
  <c r="AT289" i="4" s="1"/>
  <c r="AH367" i="4"/>
  <c r="AI367" i="4"/>
  <c r="AJ287" i="4"/>
  <c r="AP287" i="4" s="1"/>
  <c r="AV287" i="4" s="1"/>
  <c r="AK287" i="4"/>
  <c r="AQ287" i="4" s="1"/>
  <c r="AW287" i="4" s="1"/>
  <c r="AH243" i="4"/>
  <c r="AB243" i="4"/>
  <c r="F346" i="4"/>
  <c r="J346" i="4" s="1"/>
  <c r="G346" i="4"/>
  <c r="D346" i="4"/>
  <c r="H346" i="4" s="1"/>
  <c r="E346" i="4"/>
  <c r="I346" i="4" s="1"/>
  <c r="G197" i="4"/>
  <c r="F197" i="4"/>
  <c r="J197" i="4" s="1"/>
  <c r="E197" i="4"/>
  <c r="I197" i="4" s="1"/>
  <c r="D197" i="4"/>
  <c r="H197" i="4" s="1"/>
  <c r="E196" i="4"/>
  <c r="I196" i="4" s="1"/>
  <c r="D196" i="4"/>
  <c r="H196" i="4" s="1"/>
  <c r="G196" i="4"/>
  <c r="F196" i="4"/>
  <c r="J196" i="4" s="1"/>
  <c r="AQ194" i="4"/>
  <c r="AW194" i="4" s="1"/>
  <c r="AO204" i="4"/>
  <c r="AU204" i="4" s="1"/>
  <c r="E205" i="4"/>
  <c r="I205" i="4" s="1"/>
  <c r="G186" i="4"/>
  <c r="D186" i="4"/>
  <c r="H186" i="4" s="1"/>
  <c r="F186" i="4"/>
  <c r="J186" i="4" s="1"/>
  <c r="E186" i="4"/>
  <c r="I186" i="4" s="1"/>
  <c r="AM205" i="4"/>
  <c r="AS205" i="4" s="1"/>
  <c r="AQ200" i="4"/>
  <c r="AW200" i="4" s="1"/>
  <c r="AP200" i="4"/>
  <c r="AV200" i="4" s="1"/>
  <c r="D199" i="4"/>
  <c r="H199" i="4" s="1"/>
  <c r="E199" i="4"/>
  <c r="I199" i="4" s="1"/>
  <c r="F199" i="4"/>
  <c r="J199" i="4" s="1"/>
  <c r="G199" i="4"/>
  <c r="AP197" i="4"/>
  <c r="AV197" i="4" s="1"/>
  <c r="AP205" i="4"/>
  <c r="AV205" i="4" s="1"/>
  <c r="AM200" i="4"/>
  <c r="AS200" i="4" s="1"/>
  <c r="AL200" i="4"/>
  <c r="AR200" i="4" s="1"/>
  <c r="AP363" i="4"/>
  <c r="AV363" i="4" s="1"/>
  <c r="AQ363" i="4"/>
  <c r="AW363" i="4" s="1"/>
  <c r="AN363" i="4"/>
  <c r="AT363" i="4" s="1"/>
  <c r="AO256" i="4"/>
  <c r="AU256" i="4" s="1"/>
  <c r="AN272" i="4"/>
  <c r="AT272" i="4" s="1"/>
  <c r="AO319" i="4"/>
  <c r="AU319" i="4" s="1"/>
  <c r="AL319" i="4"/>
  <c r="AR319" i="4" s="1"/>
  <c r="AO194" i="4"/>
  <c r="AU194" i="4" s="1"/>
  <c r="AL194" i="4"/>
  <c r="AR194" i="4" s="1"/>
  <c r="AQ327" i="4"/>
  <c r="AW327" i="4" s="1"/>
  <c r="AN331" i="4"/>
  <c r="AT331" i="4" s="1"/>
  <c r="AL216" i="4"/>
  <c r="AR216" i="4" s="1"/>
  <c r="AO240" i="4"/>
  <c r="AU240" i="4" s="1"/>
  <c r="AN240" i="4"/>
  <c r="AT240" i="4" s="1"/>
  <c r="AM339" i="4"/>
  <c r="AS339" i="4" s="1"/>
  <c r="AN339" i="4"/>
  <c r="AT339" i="4" s="1"/>
  <c r="AM353" i="4"/>
  <c r="AS353" i="4" s="1"/>
  <c r="AP204" i="4"/>
  <c r="AV204" i="4" s="1"/>
  <c r="AM204" i="4"/>
  <c r="AS204" i="4" s="1"/>
  <c r="G220" i="4"/>
  <c r="F220" i="4"/>
  <c r="J220" i="4" s="1"/>
  <c r="D220" i="4"/>
  <c r="H220" i="4" s="1"/>
  <c r="E220" i="4"/>
  <c r="I220" i="4" s="1"/>
  <c r="AP264" i="4"/>
  <c r="AV264" i="4" s="1"/>
  <c r="AQ264" i="4"/>
  <c r="AW264" i="4" s="1"/>
  <c r="AO212" i="4"/>
  <c r="AU212" i="4" s="1"/>
  <c r="AM212" i="4"/>
  <c r="AS212" i="4" s="1"/>
  <c r="E327" i="4"/>
  <c r="I327" i="4" s="1"/>
  <c r="G327" i="4"/>
  <c r="F327" i="4"/>
  <c r="J327" i="4" s="1"/>
  <c r="D327" i="4"/>
  <c r="H327" i="4" s="1"/>
  <c r="AM363" i="4"/>
  <c r="AS363" i="4" s="1"/>
  <c r="AL363" i="4"/>
  <c r="AR363" i="4" s="1"/>
  <c r="AO363" i="4"/>
  <c r="AU363" i="4" s="1"/>
  <c r="AP256" i="4"/>
  <c r="AV256" i="4" s="1"/>
  <c r="AL256" i="4"/>
  <c r="AR256" i="4" s="1"/>
  <c r="AP272" i="4"/>
  <c r="AV272" i="4" s="1"/>
  <c r="AM272" i="4"/>
  <c r="AS272" i="4" s="1"/>
  <c r="AP319" i="4"/>
  <c r="AV319" i="4" s="1"/>
  <c r="AM319" i="4"/>
  <c r="AS319" i="4" s="1"/>
  <c r="AN319" i="4"/>
  <c r="AT319" i="4" s="1"/>
  <c r="AM194" i="4"/>
  <c r="AS194" i="4" s="1"/>
  <c r="AP194" i="4"/>
  <c r="AV194" i="4" s="1"/>
  <c r="AN194" i="4"/>
  <c r="AT194" i="4" s="1"/>
  <c r="AP331" i="4"/>
  <c r="AV331" i="4" s="1"/>
  <c r="AO331" i="4"/>
  <c r="AU331" i="4" s="1"/>
  <c r="AQ331" i="4"/>
  <c r="AW331" i="4" s="1"/>
  <c r="E347" i="4"/>
  <c r="I347" i="4" s="1"/>
  <c r="D347" i="4"/>
  <c r="H347" i="4" s="1"/>
  <c r="G347" i="4"/>
  <c r="F347" i="4"/>
  <c r="J347" i="4" s="1"/>
  <c r="AQ216" i="4"/>
  <c r="AW216" i="4" s="1"/>
  <c r="AO216" i="4"/>
  <c r="AU216" i="4" s="1"/>
  <c r="AP216" i="4"/>
  <c r="AV216" i="4" s="1"/>
  <c r="AM216" i="4"/>
  <c r="AS216" i="4" s="1"/>
  <c r="AL240" i="4"/>
  <c r="AR240" i="4" s="1"/>
  <c r="AM240" i="4"/>
  <c r="AS240" i="4" s="1"/>
  <c r="AQ240" i="4"/>
  <c r="AW240" i="4" s="1"/>
  <c r="AP339" i="4"/>
  <c r="AV339" i="4" s="1"/>
  <c r="AL339" i="4"/>
  <c r="AR339" i="4" s="1"/>
  <c r="AQ339" i="4"/>
  <c r="AW339" i="4" s="1"/>
  <c r="AP353" i="4"/>
  <c r="AV353" i="4" s="1"/>
  <c r="AQ353" i="4"/>
  <c r="AW353" i="4" s="1"/>
  <c r="AN353" i="4"/>
  <c r="AT353" i="4" s="1"/>
  <c r="AQ204" i="4"/>
  <c r="AW204" i="4" s="1"/>
  <c r="AN204" i="4"/>
  <c r="AT204" i="4" s="1"/>
  <c r="AL204" i="4"/>
  <c r="AR204" i="4" s="1"/>
  <c r="AL264" i="4"/>
  <c r="AR264" i="4" s="1"/>
  <c r="AO264" i="4"/>
  <c r="AU264" i="4" s="1"/>
  <c r="AN264" i="4"/>
  <c r="AT264" i="4" s="1"/>
  <c r="AN212" i="4"/>
  <c r="AT212" i="4" s="1"/>
  <c r="AQ212" i="4"/>
  <c r="AW212" i="4" s="1"/>
  <c r="AL212" i="4"/>
  <c r="AR212" i="4" s="1"/>
  <c r="G266" i="4"/>
  <c r="D266" i="4"/>
  <c r="H266" i="4" s="1"/>
  <c r="E266" i="4"/>
  <c r="I266" i="4" s="1"/>
  <c r="F266" i="4"/>
  <c r="J266" i="4" s="1"/>
  <c r="AO484" i="4"/>
  <c r="AU484" i="4" s="1"/>
  <c r="AQ516" i="4"/>
  <c r="AW516" i="4" s="1"/>
  <c r="AO516" i="4"/>
  <c r="AU516" i="4" s="1"/>
  <c r="AN520" i="4"/>
  <c r="AT520" i="4" s="1"/>
  <c r="AP520" i="4"/>
  <c r="AV520" i="4" s="1"/>
  <c r="AQ548" i="4"/>
  <c r="AW548" i="4" s="1"/>
  <c r="AO548" i="4"/>
  <c r="AU548" i="4" s="1"/>
  <c r="AM510" i="4"/>
  <c r="AS510" i="4" s="1"/>
  <c r="AL510" i="4"/>
  <c r="AR510" i="4" s="1"/>
  <c r="AL470" i="4"/>
  <c r="AR470" i="4" s="1"/>
  <c r="AQ404" i="4"/>
  <c r="AW404" i="4" s="1"/>
  <c r="AP500" i="4"/>
  <c r="AV500" i="4" s="1"/>
  <c r="AN500" i="4"/>
  <c r="AT500" i="4" s="1"/>
  <c r="AP514" i="4"/>
  <c r="AV514" i="4" s="1"/>
  <c r="AO488" i="4"/>
  <c r="AU488" i="4" s="1"/>
  <c r="AN488" i="4"/>
  <c r="AT488" i="4" s="1"/>
  <c r="AP488" i="4"/>
  <c r="AV488" i="4" s="1"/>
  <c r="AN498" i="4"/>
  <c r="AT498" i="4" s="1"/>
  <c r="AN516" i="4"/>
  <c r="AT516" i="4" s="1"/>
  <c r="AN476" i="4"/>
  <c r="AT476" i="4" s="1"/>
  <c r="AO520" i="4"/>
  <c r="AU520" i="4" s="1"/>
  <c r="AN548" i="4"/>
  <c r="AT548" i="4" s="1"/>
  <c r="AO470" i="4"/>
  <c r="AU470" i="4" s="1"/>
  <c r="AP470" i="4"/>
  <c r="AV470" i="4" s="1"/>
  <c r="AP404" i="4"/>
  <c r="AV404" i="4" s="1"/>
  <c r="AN404" i="4"/>
  <c r="AT404" i="4" s="1"/>
  <c r="AQ514" i="4"/>
  <c r="AW514" i="4" s="1"/>
  <c r="AL498" i="4"/>
  <c r="AR498" i="4" s="1"/>
  <c r="AN484" i="4"/>
  <c r="AT484" i="4" s="1"/>
  <c r="AL484" i="4"/>
  <c r="AR484" i="4" s="1"/>
  <c r="AM516" i="4"/>
  <c r="AS516" i="4" s="1"/>
  <c r="AP476" i="4"/>
  <c r="AV476" i="4" s="1"/>
  <c r="AM476" i="4"/>
  <c r="AS476" i="4" s="1"/>
  <c r="AL520" i="4"/>
  <c r="AR520" i="4" s="1"/>
  <c r="AM548" i="4"/>
  <c r="AS548" i="4" s="1"/>
  <c r="AN510" i="4"/>
  <c r="AT510" i="4" s="1"/>
  <c r="AN470" i="4"/>
  <c r="AT470" i="4" s="1"/>
  <c r="AM470" i="4"/>
  <c r="AS470" i="4" s="1"/>
  <c r="AO404" i="4"/>
  <c r="AU404" i="4" s="1"/>
  <c r="AM404" i="4"/>
  <c r="AS404" i="4" s="1"/>
  <c r="AL500" i="4"/>
  <c r="AR500" i="4" s="1"/>
  <c r="AM514" i="4"/>
  <c r="AS514" i="4" s="1"/>
  <c r="AL488" i="4"/>
  <c r="AR488" i="4" s="1"/>
  <c r="AQ498" i="4"/>
  <c r="AW498" i="4" s="1"/>
  <c r="AO498" i="4"/>
  <c r="AU498" i="4" s="1"/>
  <c r="AQ484" i="4"/>
  <c r="AW484" i="4" s="1"/>
  <c r="AQ476" i="4"/>
  <c r="AW476" i="4" s="1"/>
  <c r="AQ520" i="4"/>
  <c r="AW520" i="4" s="1"/>
  <c r="AQ510" i="4"/>
  <c r="AW510" i="4" s="1"/>
  <c r="AO510" i="4"/>
  <c r="AU510" i="4" s="1"/>
  <c r="AQ500" i="4"/>
  <c r="AW500" i="4" s="1"/>
  <c r="AN514" i="4"/>
  <c r="AT514" i="4" s="1"/>
  <c r="AM488" i="4"/>
  <c r="AS488" i="4" s="1"/>
  <c r="AP498" i="4"/>
  <c r="AV498" i="4" s="1"/>
  <c r="E600" i="4" l="1"/>
  <c r="I600" i="4" s="1"/>
  <c r="F533" i="4"/>
  <c r="J533" i="4" s="1"/>
  <c r="D563" i="4"/>
  <c r="H563" i="4" s="1"/>
  <c r="E574" i="4"/>
  <c r="I574" i="4" s="1"/>
  <c r="F600" i="4"/>
  <c r="J600" i="4" s="1"/>
  <c r="G533" i="4"/>
  <c r="E563" i="4"/>
  <c r="I563" i="4" s="1"/>
  <c r="G574" i="4"/>
  <c r="AQ566" i="4"/>
  <c r="AW566" i="4" s="1"/>
  <c r="AL566" i="4"/>
  <c r="AR566" i="4" s="1"/>
  <c r="AO566" i="4"/>
  <c r="AU566" i="4" s="1"/>
  <c r="AN566" i="4"/>
  <c r="AT566" i="4" s="1"/>
  <c r="G233" i="4"/>
  <c r="F233" i="4"/>
  <c r="J233" i="4" s="1"/>
  <c r="E233" i="4"/>
  <c r="I233" i="4" s="1"/>
  <c r="D233" i="4"/>
  <c r="H233" i="4" s="1"/>
  <c r="AM566" i="4"/>
  <c r="AS566" i="4" s="1"/>
  <c r="F476" i="4"/>
  <c r="J476" i="4" s="1"/>
  <c r="AO881" i="4"/>
  <c r="AM881" i="4"/>
  <c r="AP923" i="4"/>
  <c r="AN881" i="4"/>
  <c r="AL923" i="4"/>
  <c r="AO936" i="4"/>
  <c r="AQ881" i="4"/>
  <c r="AL881" i="4"/>
  <c r="AM923" i="4"/>
  <c r="AQ936" i="4"/>
  <c r="AN936" i="4"/>
  <c r="AM4" i="4"/>
  <c r="AS4" i="4" s="1"/>
  <c r="AN29" i="4"/>
  <c r="AT29" i="4" s="1"/>
  <c r="AP14" i="4"/>
  <c r="AV14" i="4" s="1"/>
  <c r="AP936" i="4"/>
  <c r="AM936" i="4"/>
  <c r="AP889" i="4"/>
  <c r="AL889" i="4"/>
  <c r="AO889" i="4"/>
  <c r="AM889" i="4"/>
  <c r="AQ889" i="4"/>
  <c r="AP161" i="4"/>
  <c r="AV161" i="4" s="1"/>
  <c r="AM29" i="4"/>
  <c r="AS29" i="4" s="1"/>
  <c r="AM81" i="4"/>
  <c r="AS81" i="4" s="1"/>
  <c r="AN889" i="4"/>
  <c r="AM256" i="4"/>
  <c r="AS256" i="4" s="1"/>
  <c r="E708" i="4"/>
  <c r="I708" i="4" s="1"/>
  <c r="F708" i="4"/>
  <c r="J708" i="4" s="1"/>
  <c r="G708" i="4"/>
  <c r="D708" i="4"/>
  <c r="H708" i="4" s="1"/>
  <c r="G864" i="4"/>
  <c r="E864" i="4"/>
  <c r="I864" i="4" s="1"/>
  <c r="F864" i="4"/>
  <c r="J864" i="4" s="1"/>
  <c r="D864" i="4"/>
  <c r="H864" i="4" s="1"/>
  <c r="E862" i="4"/>
  <c r="I862" i="4" s="1"/>
  <c r="D862" i="4"/>
  <c r="H862" i="4" s="1"/>
  <c r="G862" i="4"/>
  <c r="F862" i="4"/>
  <c r="J862" i="4" s="1"/>
  <c r="G858" i="4"/>
  <c r="E858" i="4"/>
  <c r="I858" i="4" s="1"/>
  <c r="F858" i="4"/>
  <c r="J858" i="4" s="1"/>
  <c r="D858" i="4"/>
  <c r="H858" i="4" s="1"/>
  <c r="AP824" i="4"/>
  <c r="AV824" i="4" s="1"/>
  <c r="G866" i="4"/>
  <c r="D866" i="4"/>
  <c r="H866" i="4" s="1"/>
  <c r="F866" i="4"/>
  <c r="J866" i="4" s="1"/>
  <c r="E866" i="4"/>
  <c r="I866" i="4" s="1"/>
  <c r="G851" i="4"/>
  <c r="F851" i="4"/>
  <c r="J851" i="4" s="1"/>
  <c r="D851" i="4"/>
  <c r="H851" i="4" s="1"/>
  <c r="E851" i="4"/>
  <c r="I851" i="4" s="1"/>
  <c r="F852" i="4"/>
  <c r="J852" i="4" s="1"/>
  <c r="G852" i="4"/>
  <c r="E852" i="4"/>
  <c r="I852" i="4" s="1"/>
  <c r="D852" i="4"/>
  <c r="H852" i="4" s="1"/>
  <c r="E868" i="4"/>
  <c r="I868" i="4" s="1"/>
  <c r="F868" i="4"/>
  <c r="J868" i="4" s="1"/>
  <c r="G868" i="4"/>
  <c r="D868" i="4"/>
  <c r="H868" i="4" s="1"/>
  <c r="G856" i="4"/>
  <c r="F856" i="4"/>
  <c r="J856" i="4" s="1"/>
  <c r="D856" i="4"/>
  <c r="H856" i="4" s="1"/>
  <c r="E856" i="4"/>
  <c r="I856" i="4" s="1"/>
  <c r="AM865" i="4"/>
  <c r="AS865" i="4" s="1"/>
  <c r="AQ865" i="4"/>
  <c r="AW865" i="4" s="1"/>
  <c r="AL865" i="4"/>
  <c r="AR865" i="4" s="1"/>
  <c r="D867" i="4"/>
  <c r="H867" i="4" s="1"/>
  <c r="G867" i="4"/>
  <c r="F867" i="4"/>
  <c r="J867" i="4" s="1"/>
  <c r="E867" i="4"/>
  <c r="I867" i="4" s="1"/>
  <c r="G870" i="4"/>
  <c r="F870" i="4"/>
  <c r="J870" i="4" s="1"/>
  <c r="D870" i="4"/>
  <c r="H870" i="4" s="1"/>
  <c r="E870" i="4"/>
  <c r="I870" i="4" s="1"/>
  <c r="AP865" i="4"/>
  <c r="AV865" i="4" s="1"/>
  <c r="AO865" i="4"/>
  <c r="AU865" i="4" s="1"/>
  <c r="E476" i="4"/>
  <c r="I476" i="4" s="1"/>
  <c r="F205" i="4"/>
  <c r="J205" i="4" s="1"/>
  <c r="D353" i="4"/>
  <c r="H353" i="4" s="1"/>
  <c r="G205" i="4"/>
  <c r="G353" i="4"/>
  <c r="G331" i="4"/>
  <c r="AQ824" i="4"/>
  <c r="AW824" i="4" s="1"/>
  <c r="D792" i="4"/>
  <c r="H792" i="4" s="1"/>
  <c r="G792" i="4"/>
  <c r="F792" i="4"/>
  <c r="J792" i="4" s="1"/>
  <c r="E792" i="4"/>
  <c r="I792" i="4" s="1"/>
  <c r="D629" i="4"/>
  <c r="H629" i="4" s="1"/>
  <c r="F629" i="4"/>
  <c r="J629" i="4" s="1"/>
  <c r="E629" i="4"/>
  <c r="I629" i="4" s="1"/>
  <c r="G629" i="4"/>
  <c r="F686" i="4"/>
  <c r="J686" i="4" s="1"/>
  <c r="E686" i="4"/>
  <c r="I686" i="4" s="1"/>
  <c r="G686" i="4"/>
  <c r="D686" i="4"/>
  <c r="H686" i="4" s="1"/>
  <c r="E780" i="4"/>
  <c r="I780" i="4" s="1"/>
  <c r="D780" i="4"/>
  <c r="H780" i="4" s="1"/>
  <c r="F780" i="4"/>
  <c r="J780" i="4" s="1"/>
  <c r="G780" i="4"/>
  <c r="F353" i="4"/>
  <c r="J353" i="4" s="1"/>
  <c r="D331" i="4"/>
  <c r="H331" i="4" s="1"/>
  <c r="AQ367" i="4"/>
  <c r="AW367" i="4" s="1"/>
  <c r="AL287" i="4"/>
  <c r="AR287" i="4" s="1"/>
  <c r="D476" i="4"/>
  <c r="H476" i="4" s="1"/>
  <c r="D305" i="4"/>
  <c r="H305" i="4" s="1"/>
  <c r="AN90" i="4"/>
  <c r="AT90" i="4" s="1"/>
  <c r="AL165" i="4"/>
  <c r="AR165" i="4" s="1"/>
  <c r="D566" i="4"/>
  <c r="H566" i="4" s="1"/>
  <c r="E566" i="4"/>
  <c r="I566" i="4" s="1"/>
  <c r="G566" i="4"/>
  <c r="F566" i="4"/>
  <c r="J566" i="4" s="1"/>
  <c r="F824" i="4"/>
  <c r="J824" i="4" s="1"/>
  <c r="D824" i="4"/>
  <c r="H824" i="4" s="1"/>
  <c r="E824" i="4"/>
  <c r="I824" i="4" s="1"/>
  <c r="G824" i="4"/>
  <c r="AM824" i="4"/>
  <c r="AS824" i="4" s="1"/>
  <c r="E730" i="4"/>
  <c r="I730" i="4" s="1"/>
  <c r="F730" i="4"/>
  <c r="J730" i="4" s="1"/>
  <c r="G730" i="4"/>
  <c r="D730" i="4"/>
  <c r="H730" i="4" s="1"/>
  <c r="D68" i="4"/>
  <c r="H68" i="4" s="1"/>
  <c r="K69" i="2" s="1"/>
  <c r="F68" i="4"/>
  <c r="J68" i="4" s="1"/>
  <c r="M69" i="2" s="1"/>
  <c r="G68" i="4"/>
  <c r="E68" i="4"/>
  <c r="I68" i="4" s="1"/>
  <c r="L69" i="2" s="1"/>
  <c r="AP153" i="4"/>
  <c r="AV153" i="4" s="1"/>
  <c r="AM99" i="4"/>
  <c r="AS99" i="4" s="1"/>
  <c r="AO63" i="4"/>
  <c r="AU63" i="4" s="1"/>
  <c r="AP165" i="4"/>
  <c r="AV165" i="4" s="1"/>
  <c r="F688" i="4"/>
  <c r="J688" i="4" s="1"/>
  <c r="G688" i="4"/>
  <c r="E688" i="4"/>
  <c r="I688" i="4" s="1"/>
  <c r="D688" i="4"/>
  <c r="H688" i="4" s="1"/>
  <c r="D827" i="4"/>
  <c r="H827" i="4" s="1"/>
  <c r="G827" i="4"/>
  <c r="E827" i="4"/>
  <c r="I827" i="4" s="1"/>
  <c r="F827" i="4"/>
  <c r="J827" i="4" s="1"/>
  <c r="E796" i="4"/>
  <c r="I796" i="4" s="1"/>
  <c r="F796" i="4"/>
  <c r="J796" i="4" s="1"/>
  <c r="D796" i="4"/>
  <c r="H796" i="4" s="1"/>
  <c r="G796" i="4"/>
  <c r="AQ920" i="4"/>
  <c r="AO920" i="4"/>
  <c r="AM920" i="4"/>
  <c r="E768" i="4"/>
  <c r="I768" i="4" s="1"/>
  <c r="F768" i="4"/>
  <c r="J768" i="4" s="1"/>
  <c r="D768" i="4"/>
  <c r="H768" i="4" s="1"/>
  <c r="G768" i="4"/>
  <c r="G712" i="4"/>
  <c r="D712" i="4"/>
  <c r="H712" i="4" s="1"/>
  <c r="F712" i="4"/>
  <c r="J712" i="4" s="1"/>
  <c r="E712" i="4"/>
  <c r="I712" i="4" s="1"/>
  <c r="F690" i="4"/>
  <c r="J690" i="4" s="1"/>
  <c r="D690" i="4"/>
  <c r="H690" i="4" s="1"/>
  <c r="E690" i="4"/>
  <c r="I690" i="4" s="1"/>
  <c r="G690" i="4"/>
  <c r="AL153" i="4"/>
  <c r="AR153" i="4" s="1"/>
  <c r="AO153" i="4"/>
  <c r="AU153" i="4" s="1"/>
  <c r="AL83" i="4"/>
  <c r="AR83" i="4" s="1"/>
  <c r="AL99" i="4"/>
  <c r="AR99" i="4" s="1"/>
  <c r="AL558" i="4"/>
  <c r="AR558" i="4" s="1"/>
  <c r="AQ738" i="4"/>
  <c r="AW738" i="4" s="1"/>
  <c r="AQ14" i="4"/>
  <c r="AW14" i="4" s="1"/>
  <c r="F745" i="4"/>
  <c r="J745" i="4" s="1"/>
  <c r="D745" i="4"/>
  <c r="H745" i="4" s="1"/>
  <c r="E745" i="4"/>
  <c r="I745" i="4" s="1"/>
  <c r="G745" i="4"/>
  <c r="AM68" i="4"/>
  <c r="AS68" i="4" s="1"/>
  <c r="AL920" i="4"/>
  <c r="AP920" i="4"/>
  <c r="AN920" i="4"/>
  <c r="D162" i="4"/>
  <c r="H162" i="4" s="1"/>
  <c r="K163" i="2" s="1"/>
  <c r="E162" i="4"/>
  <c r="I162" i="4" s="1"/>
  <c r="L163" i="2" s="1"/>
  <c r="G162" i="4"/>
  <c r="F162" i="4"/>
  <c r="J162" i="4" s="1"/>
  <c r="M163" i="2" s="1"/>
  <c r="AP68" i="4"/>
  <c r="AV68" i="4" s="1"/>
  <c r="G83" i="4"/>
  <c r="F83" i="4"/>
  <c r="J83" i="4" s="1"/>
  <c r="M84" i="2" s="1"/>
  <c r="E83" i="4"/>
  <c r="I83" i="4" s="1"/>
  <c r="L84" i="2" s="1"/>
  <c r="D83" i="4"/>
  <c r="H83" i="4" s="1"/>
  <c r="K84" i="2" s="1"/>
  <c r="E99" i="4"/>
  <c r="I99" i="4" s="1"/>
  <c r="L100" i="2" s="1"/>
  <c r="G99" i="4"/>
  <c r="D99" i="4"/>
  <c r="H99" i="4" s="1"/>
  <c r="K100" i="2" s="1"/>
  <c r="F99" i="4"/>
  <c r="J99" i="4" s="1"/>
  <c r="M100" i="2" s="1"/>
  <c r="E161" i="4"/>
  <c r="I161" i="4" s="1"/>
  <c r="L162" i="2" s="1"/>
  <c r="G161" i="4"/>
  <c r="F161" i="4"/>
  <c r="J161" i="4" s="1"/>
  <c r="M162" i="2" s="1"/>
  <c r="D161" i="4"/>
  <c r="H161" i="4" s="1"/>
  <c r="K162" i="2" s="1"/>
  <c r="D29" i="4"/>
  <c r="H29" i="4" s="1"/>
  <c r="K30" i="2" s="1"/>
  <c r="F29" i="4"/>
  <c r="J29" i="4" s="1"/>
  <c r="M30" i="2" s="1"/>
  <c r="E29" i="4"/>
  <c r="I29" i="4" s="1"/>
  <c r="L30" i="2" s="1"/>
  <c r="G29" i="4"/>
  <c r="AL754" i="4"/>
  <c r="AR754" i="4" s="1"/>
  <c r="AM153" i="4"/>
  <c r="AS153" i="4" s="1"/>
  <c r="AQ153" i="4"/>
  <c r="AW153" i="4" s="1"/>
  <c r="AN153" i="4"/>
  <c r="AT153" i="4" s="1"/>
  <c r="AO558" i="4"/>
  <c r="AU558" i="4" s="1"/>
  <c r="AN83" i="4"/>
  <c r="AT83" i="4" s="1"/>
  <c r="AQ83" i="4"/>
  <c r="AW83" i="4" s="1"/>
  <c r="AO83" i="4"/>
  <c r="AU83" i="4" s="1"/>
  <c r="AP83" i="4"/>
  <c r="AV83" i="4" s="1"/>
  <c r="AP969" i="4"/>
  <c r="AM969" i="4"/>
  <c r="AQ969" i="4"/>
  <c r="AN969" i="4"/>
  <c r="D763" i="4"/>
  <c r="H763" i="4" s="1"/>
  <c r="G763" i="4"/>
  <c r="F763" i="4"/>
  <c r="J763" i="4" s="1"/>
  <c r="E763" i="4"/>
  <c r="I763" i="4" s="1"/>
  <c r="AO738" i="4"/>
  <c r="AU738" i="4" s="1"/>
  <c r="G662" i="4"/>
  <c r="E662" i="4"/>
  <c r="I662" i="4" s="1"/>
  <c r="F662" i="4"/>
  <c r="J662" i="4" s="1"/>
  <c r="D662" i="4"/>
  <c r="H662" i="4" s="1"/>
  <c r="AQ29" i="4"/>
  <c r="AW29" i="4" s="1"/>
  <c r="AN99" i="4"/>
  <c r="AT99" i="4" s="1"/>
  <c r="AO99" i="4"/>
  <c r="AU99" i="4" s="1"/>
  <c r="AP99" i="4"/>
  <c r="AV99" i="4" s="1"/>
  <c r="AM63" i="4"/>
  <c r="AS63" i="4" s="1"/>
  <c r="AQ63" i="4"/>
  <c r="AW63" i="4" s="1"/>
  <c r="AN63" i="4"/>
  <c r="AT63" i="4" s="1"/>
  <c r="AP63" i="4"/>
  <c r="AV63" i="4" s="1"/>
  <c r="E121" i="4"/>
  <c r="I121" i="4" s="1"/>
  <c r="L122" i="2" s="1"/>
  <c r="F121" i="4"/>
  <c r="J121" i="4" s="1"/>
  <c r="M122" i="2" s="1"/>
  <c r="D121" i="4"/>
  <c r="H121" i="4" s="1"/>
  <c r="K122" i="2" s="1"/>
  <c r="G121" i="4"/>
  <c r="AQ165" i="4"/>
  <c r="AW165" i="4" s="1"/>
  <c r="AN165" i="4"/>
  <c r="AT165" i="4" s="1"/>
  <c r="AO165" i="4"/>
  <c r="AU165" i="4" s="1"/>
  <c r="AM165" i="4"/>
  <c r="AS165" i="4" s="1"/>
  <c r="D150" i="4"/>
  <c r="H150" i="4" s="1"/>
  <c r="K151" i="2" s="1"/>
  <c r="E150" i="4"/>
  <c r="I150" i="4" s="1"/>
  <c r="L151" i="2" s="1"/>
  <c r="G150" i="4"/>
  <c r="F150" i="4"/>
  <c r="J150" i="4" s="1"/>
  <c r="M151" i="2" s="1"/>
  <c r="E589" i="4"/>
  <c r="I589" i="4" s="1"/>
  <c r="F589" i="4"/>
  <c r="J589" i="4" s="1"/>
  <c r="D589" i="4"/>
  <c r="H589" i="4" s="1"/>
  <c r="G589" i="4"/>
  <c r="F659" i="4"/>
  <c r="J659" i="4" s="1"/>
  <c r="G659" i="4"/>
  <c r="E659" i="4"/>
  <c r="I659" i="4" s="1"/>
  <c r="D659" i="4"/>
  <c r="H659" i="4" s="1"/>
  <c r="G3" i="4"/>
  <c r="E3" i="4"/>
  <c r="I3" i="4" s="1"/>
  <c r="L4" i="2" s="1"/>
  <c r="D3" i="4"/>
  <c r="H3" i="4" s="1"/>
  <c r="K4" i="2" s="1"/>
  <c r="F3" i="4"/>
  <c r="J3" i="4" s="1"/>
  <c r="M4" i="2" s="1"/>
  <c r="E54" i="4"/>
  <c r="I54" i="4" s="1"/>
  <c r="L55" i="2" s="1"/>
  <c r="D54" i="4"/>
  <c r="H54" i="4" s="1"/>
  <c r="K55" i="2" s="1"/>
  <c r="F54" i="4"/>
  <c r="J54" i="4" s="1"/>
  <c r="M55" i="2" s="1"/>
  <c r="G54" i="4"/>
  <c r="AO754" i="4"/>
  <c r="AU754" i="4" s="1"/>
  <c r="AP754" i="4"/>
  <c r="AV754" i="4" s="1"/>
  <c r="AP558" i="4"/>
  <c r="AV558" i="4" s="1"/>
  <c r="AN177" i="4"/>
  <c r="AT177" i="4" s="1"/>
  <c r="AF2" i="4"/>
  <c r="AL2" i="4" s="1"/>
  <c r="AR2" i="4" s="1"/>
  <c r="AG2" i="4"/>
  <c r="AI2" i="4"/>
  <c r="AC2" i="4"/>
  <c r="AD2" i="4"/>
  <c r="AB2" i="4"/>
  <c r="AM738" i="4"/>
  <c r="AS738" i="4" s="1"/>
  <c r="F119" i="4"/>
  <c r="J119" i="4" s="1"/>
  <c r="M120" i="2" s="1"/>
  <c r="D119" i="4"/>
  <c r="H119" i="4" s="1"/>
  <c r="K120" i="2" s="1"/>
  <c r="G119" i="4"/>
  <c r="E119" i="4"/>
  <c r="I119" i="4" s="1"/>
  <c r="L120" i="2" s="1"/>
  <c r="G822" i="4"/>
  <c r="F822" i="4"/>
  <c r="J822" i="4" s="1"/>
  <c r="E822" i="4"/>
  <c r="I822" i="4" s="1"/>
  <c r="D822" i="4"/>
  <c r="H822" i="4" s="1"/>
  <c r="AL4" i="4"/>
  <c r="AR4" i="4" s="1"/>
  <c r="AQ4" i="4"/>
  <c r="AW4" i="4" s="1"/>
  <c r="F130" i="4"/>
  <c r="J130" i="4" s="1"/>
  <c r="M131" i="2" s="1"/>
  <c r="G130" i="4"/>
  <c r="D130" i="4"/>
  <c r="H130" i="4" s="1"/>
  <c r="K131" i="2" s="1"/>
  <c r="E130" i="4"/>
  <c r="I130" i="4" s="1"/>
  <c r="L131" i="2" s="1"/>
  <c r="AO161" i="4"/>
  <c r="AU161" i="4" s="1"/>
  <c r="AQ161" i="4"/>
  <c r="AW161" i="4" s="1"/>
  <c r="AL14" i="4"/>
  <c r="AR14" i="4" s="1"/>
  <c r="AM14" i="4"/>
  <c r="AS14" i="4" s="1"/>
  <c r="AO81" i="4"/>
  <c r="AU81" i="4" s="1"/>
  <c r="E169" i="4"/>
  <c r="I169" i="4" s="1"/>
  <c r="L170" i="2" s="1"/>
  <c r="G169" i="4"/>
  <c r="F169" i="4"/>
  <c r="J169" i="4" s="1"/>
  <c r="M170" i="2" s="1"/>
  <c r="D169" i="4"/>
  <c r="H169" i="4" s="1"/>
  <c r="K170" i="2" s="1"/>
  <c r="G630" i="4"/>
  <c r="D630" i="4"/>
  <c r="H630" i="4" s="1"/>
  <c r="E630" i="4"/>
  <c r="I630" i="4" s="1"/>
  <c r="F630" i="4"/>
  <c r="J630" i="4" s="1"/>
  <c r="G399" i="4"/>
  <c r="F399" i="4"/>
  <c r="J399" i="4" s="1"/>
  <c r="D399" i="4"/>
  <c r="H399" i="4" s="1"/>
  <c r="E399" i="4"/>
  <c r="I399" i="4" s="1"/>
  <c r="D771" i="4"/>
  <c r="H771" i="4" s="1"/>
  <c r="F771" i="4"/>
  <c r="J771" i="4" s="1"/>
  <c r="G771" i="4"/>
  <c r="E771" i="4"/>
  <c r="I771" i="4" s="1"/>
  <c r="G746" i="4"/>
  <c r="E746" i="4"/>
  <c r="I746" i="4" s="1"/>
  <c r="F746" i="4"/>
  <c r="J746" i="4" s="1"/>
  <c r="D746" i="4"/>
  <c r="H746" i="4" s="1"/>
  <c r="AH157" i="4"/>
  <c r="AG157" i="4"/>
  <c r="AF157" i="4"/>
  <c r="AA157" i="4"/>
  <c r="AB157" i="4"/>
  <c r="AN157" i="4" s="1"/>
  <c r="AT157" i="4" s="1"/>
  <c r="AE157" i="4"/>
  <c r="Z157" i="4"/>
  <c r="AL157" i="4" s="1"/>
  <c r="AR157" i="4" s="1"/>
  <c r="G65" i="4"/>
  <c r="F65" i="4"/>
  <c r="J65" i="4" s="1"/>
  <c r="M66" i="2" s="1"/>
  <c r="D65" i="4"/>
  <c r="H65" i="4" s="1"/>
  <c r="K66" i="2" s="1"/>
  <c r="E65" i="4"/>
  <c r="I65" i="4" s="1"/>
  <c r="L66" i="2" s="1"/>
  <c r="F523" i="4"/>
  <c r="J523" i="4" s="1"/>
  <c r="G523" i="4"/>
  <c r="E523" i="4"/>
  <c r="I523" i="4" s="1"/>
  <c r="D523" i="4"/>
  <c r="H523" i="4" s="1"/>
  <c r="G95" i="4"/>
  <c r="D95" i="4"/>
  <c r="H95" i="4" s="1"/>
  <c r="K96" i="2" s="1"/>
  <c r="F95" i="4"/>
  <c r="J95" i="4" s="1"/>
  <c r="M96" i="2" s="1"/>
  <c r="E95" i="4"/>
  <c r="I95" i="4" s="1"/>
  <c r="L96" i="2" s="1"/>
  <c r="D541" i="4"/>
  <c r="H541" i="4" s="1"/>
  <c r="F541" i="4"/>
  <c r="J541" i="4" s="1"/>
  <c r="E541" i="4"/>
  <c r="I541" i="4" s="1"/>
  <c r="G541" i="4"/>
  <c r="E153" i="4"/>
  <c r="I153" i="4" s="1"/>
  <c r="L154" i="2" s="1"/>
  <c r="G153" i="4"/>
  <c r="D153" i="4"/>
  <c r="H153" i="4" s="1"/>
  <c r="K154" i="2" s="1"/>
  <c r="F153" i="4"/>
  <c r="J153" i="4" s="1"/>
  <c r="M154" i="2" s="1"/>
  <c r="F177" i="4"/>
  <c r="J177" i="4" s="1"/>
  <c r="M178" i="2" s="1"/>
  <c r="D177" i="4"/>
  <c r="H177" i="4" s="1"/>
  <c r="K178" i="2" s="1"/>
  <c r="G177" i="4"/>
  <c r="E177" i="4"/>
  <c r="I177" i="4" s="1"/>
  <c r="L178" i="2" s="1"/>
  <c r="E555" i="4"/>
  <c r="I555" i="4" s="1"/>
  <c r="D555" i="4"/>
  <c r="H555" i="4" s="1"/>
  <c r="F555" i="4"/>
  <c r="J555" i="4" s="1"/>
  <c r="G555" i="4"/>
  <c r="AM83" i="4"/>
  <c r="AS83" i="4" s="1"/>
  <c r="AL969" i="4"/>
  <c r="AO969" i="4"/>
  <c r="E93" i="4"/>
  <c r="I93" i="4" s="1"/>
  <c r="L94" i="2" s="1"/>
  <c r="G93" i="4"/>
  <c r="D93" i="4"/>
  <c r="H93" i="4" s="1"/>
  <c r="K94" i="2" s="1"/>
  <c r="F93" i="4"/>
  <c r="J93" i="4" s="1"/>
  <c r="M94" i="2" s="1"/>
  <c r="G57" i="4"/>
  <c r="F57" i="4"/>
  <c r="J57" i="4" s="1"/>
  <c r="M58" i="2" s="1"/>
  <c r="E57" i="4"/>
  <c r="I57" i="4" s="1"/>
  <c r="L58" i="2" s="1"/>
  <c r="D57" i="4"/>
  <c r="H57" i="4" s="1"/>
  <c r="K58" i="2" s="1"/>
  <c r="AQ99" i="4"/>
  <c r="AW99" i="4" s="1"/>
  <c r="AL63" i="4"/>
  <c r="AR63" i="4" s="1"/>
  <c r="F138" i="4"/>
  <c r="J138" i="4" s="1"/>
  <c r="M139" i="2" s="1"/>
  <c r="E138" i="4"/>
  <c r="I138" i="4" s="1"/>
  <c r="L139" i="2" s="1"/>
  <c r="G138" i="4"/>
  <c r="D138" i="4"/>
  <c r="H138" i="4" s="1"/>
  <c r="K139" i="2" s="1"/>
  <c r="D133" i="4"/>
  <c r="H133" i="4" s="1"/>
  <c r="K134" i="2" s="1"/>
  <c r="G133" i="4"/>
  <c r="F133" i="4"/>
  <c r="J133" i="4" s="1"/>
  <c r="M134" i="2" s="1"/>
  <c r="E133" i="4"/>
  <c r="I133" i="4" s="1"/>
  <c r="L134" i="2" s="1"/>
  <c r="F165" i="4"/>
  <c r="J165" i="4" s="1"/>
  <c r="M166" i="2" s="1"/>
  <c r="E165" i="4"/>
  <c r="I165" i="4" s="1"/>
  <c r="L166" i="2" s="1"/>
  <c r="G165" i="4"/>
  <c r="D165" i="4"/>
  <c r="H165" i="4" s="1"/>
  <c r="K166" i="2" s="1"/>
  <c r="G167" i="4"/>
  <c r="F167" i="4"/>
  <c r="J167" i="4" s="1"/>
  <c r="M168" i="2" s="1"/>
  <c r="D167" i="4"/>
  <c r="H167" i="4" s="1"/>
  <c r="K168" i="2" s="1"/>
  <c r="E167" i="4"/>
  <c r="I167" i="4" s="1"/>
  <c r="L168" i="2" s="1"/>
  <c r="G618" i="4"/>
  <c r="F618" i="4"/>
  <c r="J618" i="4" s="1"/>
  <c r="D618" i="4"/>
  <c r="H618" i="4" s="1"/>
  <c r="E618" i="4"/>
  <c r="I618" i="4" s="1"/>
  <c r="AQ754" i="4"/>
  <c r="AW754" i="4" s="1"/>
  <c r="G28" i="4"/>
  <c r="E28" i="4"/>
  <c r="I28" i="4" s="1"/>
  <c r="L29" i="2" s="1"/>
  <c r="D28" i="4"/>
  <c r="H28" i="4" s="1"/>
  <c r="K29" i="2" s="1"/>
  <c r="F28" i="4"/>
  <c r="J28" i="4" s="1"/>
  <c r="M29" i="2" s="1"/>
  <c r="AM558" i="4"/>
  <c r="AS558" i="4" s="1"/>
  <c r="G558" i="4"/>
  <c r="D558" i="4"/>
  <c r="H558" i="4" s="1"/>
  <c r="E558" i="4"/>
  <c r="I558" i="4" s="1"/>
  <c r="F558" i="4"/>
  <c r="J558" i="4" s="1"/>
  <c r="AP177" i="4"/>
  <c r="AV177" i="4" s="1"/>
  <c r="AP90" i="4"/>
  <c r="AV90" i="4" s="1"/>
  <c r="D90" i="4"/>
  <c r="H90" i="4" s="1"/>
  <c r="K91" i="2" s="1"/>
  <c r="G90" i="4"/>
  <c r="F90" i="4"/>
  <c r="J90" i="4" s="1"/>
  <c r="M91" i="2" s="1"/>
  <c r="E90" i="4"/>
  <c r="I90" i="4" s="1"/>
  <c r="L91" i="2" s="1"/>
  <c r="AK2" i="4"/>
  <c r="AH2" i="4"/>
  <c r="AJ2" i="4"/>
  <c r="AE2" i="4"/>
  <c r="AQ2" i="4" s="1"/>
  <c r="AW2" i="4" s="1"/>
  <c r="AA2" i="4"/>
  <c r="AM2" i="4" s="1"/>
  <c r="AS2" i="4" s="1"/>
  <c r="F125" i="4"/>
  <c r="J125" i="4" s="1"/>
  <c r="M126" i="2" s="1"/>
  <c r="D125" i="4"/>
  <c r="H125" i="4" s="1"/>
  <c r="K126" i="2" s="1"/>
  <c r="G125" i="4"/>
  <c r="E125" i="4"/>
  <c r="I125" i="4" s="1"/>
  <c r="L126" i="2" s="1"/>
  <c r="AL738" i="4"/>
  <c r="AR738" i="4" s="1"/>
  <c r="AP29" i="4"/>
  <c r="AV29" i="4" s="1"/>
  <c r="AN14" i="4"/>
  <c r="AT14" i="4" s="1"/>
  <c r="AL81" i="4"/>
  <c r="AR81" i="4" s="1"/>
  <c r="AQ81" i="4"/>
  <c r="AW81" i="4" s="1"/>
  <c r="AJ157" i="4"/>
  <c r="AP157" i="4" s="1"/>
  <c r="AV157" i="4" s="1"/>
  <c r="AK157" i="4"/>
  <c r="AI157" i="4"/>
  <c r="AC157" i="4"/>
  <c r="F103" i="4"/>
  <c r="J103" i="4" s="1"/>
  <c r="M104" i="2" s="1"/>
  <c r="E103" i="4"/>
  <c r="I103" i="4" s="1"/>
  <c r="L104" i="2" s="1"/>
  <c r="G103" i="4"/>
  <c r="D103" i="4"/>
  <c r="H103" i="4" s="1"/>
  <c r="K104" i="2" s="1"/>
  <c r="G742" i="4"/>
  <c r="E742" i="4"/>
  <c r="I742" i="4" s="1"/>
  <c r="D742" i="4"/>
  <c r="H742" i="4" s="1"/>
  <c r="F742" i="4"/>
  <c r="J742" i="4" s="1"/>
  <c r="G98" i="4"/>
  <c r="F98" i="4"/>
  <c r="J98" i="4" s="1"/>
  <c r="M99" i="2" s="1"/>
  <c r="E98" i="4"/>
  <c r="I98" i="4" s="1"/>
  <c r="L99" i="2" s="1"/>
  <c r="D98" i="4"/>
  <c r="H98" i="4" s="1"/>
  <c r="K99" i="2" s="1"/>
  <c r="D693" i="4"/>
  <c r="H693" i="4" s="1"/>
  <c r="E693" i="4"/>
  <c r="I693" i="4" s="1"/>
  <c r="G693" i="4"/>
  <c r="F693" i="4"/>
  <c r="J693" i="4" s="1"/>
  <c r="G640" i="4"/>
  <c r="E640" i="4"/>
  <c r="I640" i="4" s="1"/>
  <c r="F640" i="4"/>
  <c r="J640" i="4" s="1"/>
  <c r="D640" i="4"/>
  <c r="H640" i="4" s="1"/>
  <c r="F510" i="4"/>
  <c r="J510" i="4" s="1"/>
  <c r="G510" i="4"/>
  <c r="E510" i="4"/>
  <c r="I510" i="4" s="1"/>
  <c r="D510" i="4"/>
  <c r="H510" i="4" s="1"/>
  <c r="G520" i="4"/>
  <c r="E520" i="4"/>
  <c r="I520" i="4" s="1"/>
  <c r="D520" i="4"/>
  <c r="H520" i="4" s="1"/>
  <c r="F520" i="4"/>
  <c r="J520" i="4" s="1"/>
  <c r="D514" i="4"/>
  <c r="H514" i="4" s="1"/>
  <c r="G514" i="4"/>
  <c r="F514" i="4"/>
  <c r="J514" i="4" s="1"/>
  <c r="E514" i="4"/>
  <c r="I514" i="4" s="1"/>
  <c r="E516" i="4"/>
  <c r="I516" i="4" s="1"/>
  <c r="D516" i="4"/>
  <c r="H516" i="4" s="1"/>
  <c r="F516" i="4"/>
  <c r="J516" i="4" s="1"/>
  <c r="G516" i="4"/>
  <c r="D487" i="4"/>
  <c r="H487" i="4" s="1"/>
  <c r="G487" i="4"/>
  <c r="E487" i="4"/>
  <c r="I487" i="4" s="1"/>
  <c r="F487" i="4"/>
  <c r="J487" i="4" s="1"/>
  <c r="E372" i="4"/>
  <c r="I372" i="4" s="1"/>
  <c r="D372" i="4"/>
  <c r="H372" i="4" s="1"/>
  <c r="F372" i="4"/>
  <c r="J372" i="4" s="1"/>
  <c r="G372" i="4"/>
  <c r="F500" i="4"/>
  <c r="J500" i="4" s="1"/>
  <c r="D500" i="4"/>
  <c r="H500" i="4" s="1"/>
  <c r="G500" i="4"/>
  <c r="E500" i="4"/>
  <c r="I500" i="4" s="1"/>
  <c r="F354" i="4"/>
  <c r="J354" i="4" s="1"/>
  <c r="G354" i="4"/>
  <c r="D354" i="4"/>
  <c r="H354" i="4" s="1"/>
  <c r="E354" i="4"/>
  <c r="I354" i="4" s="1"/>
  <c r="E498" i="4"/>
  <c r="I498" i="4" s="1"/>
  <c r="G498" i="4"/>
  <c r="F498" i="4"/>
  <c r="J498" i="4" s="1"/>
  <c r="D498" i="4"/>
  <c r="H498" i="4" s="1"/>
  <c r="D493" i="4"/>
  <c r="H493" i="4" s="1"/>
  <c r="F493" i="4"/>
  <c r="J493" i="4" s="1"/>
  <c r="E493" i="4"/>
  <c r="I493" i="4" s="1"/>
  <c r="G493" i="4"/>
  <c r="F488" i="4"/>
  <c r="J488" i="4" s="1"/>
  <c r="D488" i="4"/>
  <c r="H488" i="4" s="1"/>
  <c r="E488" i="4"/>
  <c r="I488" i="4" s="1"/>
  <c r="G488" i="4"/>
  <c r="F305" i="4"/>
  <c r="J305" i="4" s="1"/>
  <c r="G211" i="4"/>
  <c r="F211" i="4"/>
  <c r="J211" i="4" s="1"/>
  <c r="E211" i="4"/>
  <c r="I211" i="4" s="1"/>
  <c r="D211" i="4"/>
  <c r="H211" i="4" s="1"/>
  <c r="AN263" i="4"/>
  <c r="AT263" i="4" s="1"/>
  <c r="E254" i="4"/>
  <c r="I254" i="4" s="1"/>
  <c r="F254" i="4"/>
  <c r="J254" i="4" s="1"/>
  <c r="D254" i="4"/>
  <c r="H254" i="4" s="1"/>
  <c r="G254" i="4"/>
  <c r="E263" i="4"/>
  <c r="I263" i="4" s="1"/>
  <c r="F263" i="4"/>
  <c r="J263" i="4" s="1"/>
  <c r="D263" i="4"/>
  <c r="H263" i="4" s="1"/>
  <c r="G263" i="4"/>
  <c r="AM263" i="4"/>
  <c r="AS263" i="4" s="1"/>
  <c r="G261" i="4"/>
  <c r="E261" i="4"/>
  <c r="I261" i="4" s="1"/>
  <c r="F261" i="4"/>
  <c r="J261" i="4" s="1"/>
  <c r="D261" i="4"/>
  <c r="H261" i="4" s="1"/>
  <c r="AO263" i="4"/>
  <c r="AU263" i="4" s="1"/>
  <c r="F219" i="4"/>
  <c r="J219" i="4" s="1"/>
  <c r="E219" i="4"/>
  <c r="I219" i="4" s="1"/>
  <c r="G219" i="4"/>
  <c r="D219" i="4"/>
  <c r="H219" i="4" s="1"/>
  <c r="E305" i="4"/>
  <c r="I305" i="4" s="1"/>
  <c r="G312" i="4"/>
  <c r="D312" i="4"/>
  <c r="H312" i="4" s="1"/>
  <c r="E312" i="4"/>
  <c r="I312" i="4" s="1"/>
  <c r="F312" i="4"/>
  <c r="J312" i="4" s="1"/>
  <c r="AN287" i="4"/>
  <c r="AT287" i="4" s="1"/>
  <c r="E214" i="4"/>
  <c r="I214" i="4" s="1"/>
  <c r="G214" i="4"/>
  <c r="D214" i="4"/>
  <c r="H214" i="4" s="1"/>
  <c r="F214" i="4"/>
  <c r="J214" i="4" s="1"/>
  <c r="E351" i="4"/>
  <c r="I351" i="4" s="1"/>
  <c r="G351" i="4"/>
  <c r="D351" i="4"/>
  <c r="H351" i="4" s="1"/>
  <c r="F351" i="4"/>
  <c r="J351" i="4" s="1"/>
  <c r="AN367" i="4"/>
  <c r="AT367" i="4" s="1"/>
  <c r="G364" i="4"/>
  <c r="D364" i="4"/>
  <c r="H364" i="4" s="1"/>
  <c r="F364" i="4"/>
  <c r="J364" i="4" s="1"/>
  <c r="E364" i="4"/>
  <c r="I364" i="4" s="1"/>
  <c r="AP367" i="4"/>
  <c r="AV367" i="4" s="1"/>
  <c r="E484" i="4"/>
  <c r="I484" i="4" s="1"/>
  <c r="F484" i="4"/>
  <c r="J484" i="4" s="1"/>
  <c r="D484" i="4"/>
  <c r="H484" i="4" s="1"/>
  <c r="G484" i="4"/>
  <c r="D470" i="4"/>
  <c r="H470" i="4" s="1"/>
  <c r="G470" i="4"/>
  <c r="E470" i="4"/>
  <c r="I470" i="4" s="1"/>
  <c r="F470" i="4"/>
  <c r="J470" i="4" s="1"/>
  <c r="E397" i="4"/>
  <c r="I397" i="4" s="1"/>
  <c r="D397" i="4"/>
  <c r="H397" i="4" s="1"/>
  <c r="G397" i="4"/>
  <c r="F397" i="4"/>
  <c r="J397" i="4" s="1"/>
  <c r="F404" i="4"/>
  <c r="J404" i="4" s="1"/>
  <c r="D404" i="4"/>
  <c r="H404" i="4" s="1"/>
  <c r="E404" i="4"/>
  <c r="I404" i="4" s="1"/>
  <c r="G404" i="4"/>
  <c r="G402" i="4"/>
  <c r="F402" i="4"/>
  <c r="J402" i="4" s="1"/>
  <c r="E402" i="4"/>
  <c r="I402" i="4" s="1"/>
  <c r="D402" i="4"/>
  <c r="H402" i="4" s="1"/>
  <c r="D367" i="4"/>
  <c r="H367" i="4" s="1"/>
  <c r="E367" i="4"/>
  <c r="I367" i="4" s="1"/>
  <c r="G367" i="4"/>
  <c r="F367" i="4"/>
  <c r="J367" i="4" s="1"/>
  <c r="F235" i="4"/>
  <c r="J235" i="4" s="1"/>
  <c r="E235" i="4"/>
  <c r="I235" i="4" s="1"/>
  <c r="G235" i="4"/>
  <c r="D235" i="4"/>
  <c r="H235" i="4" s="1"/>
  <c r="AO287" i="4"/>
  <c r="AU287" i="4" s="1"/>
  <c r="AM367" i="4"/>
  <c r="AS367" i="4" s="1"/>
  <c r="G272" i="4"/>
  <c r="F272" i="4"/>
  <c r="J272" i="4" s="1"/>
  <c r="D272" i="4"/>
  <c r="H272" i="4" s="1"/>
  <c r="E272" i="4"/>
  <c r="I272" i="4" s="1"/>
  <c r="D240" i="4"/>
  <c r="H240" i="4" s="1"/>
  <c r="F240" i="4"/>
  <c r="J240" i="4" s="1"/>
  <c r="E240" i="4"/>
  <c r="I240" i="4" s="1"/>
  <c r="G240" i="4"/>
  <c r="F363" i="4"/>
  <c r="J363" i="4" s="1"/>
  <c r="E363" i="4"/>
  <c r="I363" i="4" s="1"/>
  <c r="G363" i="4"/>
  <c r="D363" i="4"/>
  <c r="H363" i="4" s="1"/>
  <c r="F331" i="4"/>
  <c r="J331" i="4" s="1"/>
  <c r="AN243" i="4"/>
  <c r="AT243" i="4" s="1"/>
  <c r="AL243" i="4"/>
  <c r="AR243" i="4" s="1"/>
  <c r="AM243" i="4"/>
  <c r="AS243" i="4" s="1"/>
  <c r="D287" i="4"/>
  <c r="H287" i="4" s="1"/>
  <c r="E287" i="4"/>
  <c r="I287" i="4" s="1"/>
  <c r="G287" i="4"/>
  <c r="F287" i="4"/>
  <c r="J287" i="4" s="1"/>
  <c r="AO243" i="4"/>
  <c r="AU243" i="4" s="1"/>
  <c r="E289" i="4"/>
  <c r="I289" i="4" s="1"/>
  <c r="G289" i="4"/>
  <c r="D289" i="4"/>
  <c r="H289" i="4" s="1"/>
  <c r="F289" i="4"/>
  <c r="J289" i="4" s="1"/>
  <c r="G256" i="4"/>
  <c r="D256" i="4"/>
  <c r="H256" i="4" s="1"/>
  <c r="F256" i="4"/>
  <c r="J256" i="4" s="1"/>
  <c r="E256" i="4"/>
  <c r="I256" i="4" s="1"/>
  <c r="AQ243" i="4"/>
  <c r="AW243" i="4" s="1"/>
  <c r="D248" i="4"/>
  <c r="H248" i="4" s="1"/>
  <c r="G248" i="4"/>
  <c r="E248" i="4"/>
  <c r="I248" i="4" s="1"/>
  <c r="F248" i="4"/>
  <c r="J248" i="4" s="1"/>
  <c r="D362" i="4"/>
  <c r="H362" i="4" s="1"/>
  <c r="F362" i="4"/>
  <c r="J362" i="4" s="1"/>
  <c r="G362" i="4"/>
  <c r="E362" i="4"/>
  <c r="I362" i="4" s="1"/>
  <c r="AO367" i="4"/>
  <c r="AU367" i="4" s="1"/>
  <c r="D200" i="4"/>
  <c r="H200" i="4" s="1"/>
  <c r="F200" i="4"/>
  <c r="J200" i="4" s="1"/>
  <c r="E200" i="4"/>
  <c r="I200" i="4" s="1"/>
  <c r="G200" i="4"/>
  <c r="F212" i="4"/>
  <c r="J212" i="4" s="1"/>
  <c r="D212" i="4"/>
  <c r="H212" i="4" s="1"/>
  <c r="E212" i="4"/>
  <c r="I212" i="4" s="1"/>
  <c r="G212" i="4"/>
  <c r="F216" i="4"/>
  <c r="J216" i="4" s="1"/>
  <c r="E216" i="4"/>
  <c r="I216" i="4" s="1"/>
  <c r="D216" i="4"/>
  <c r="H216" i="4" s="1"/>
  <c r="G216" i="4"/>
  <c r="F264" i="4"/>
  <c r="J264" i="4" s="1"/>
  <c r="E264" i="4"/>
  <c r="I264" i="4" s="1"/>
  <c r="G264" i="4"/>
  <c r="D264" i="4"/>
  <c r="H264" i="4" s="1"/>
  <c r="F339" i="4"/>
  <c r="J339" i="4" s="1"/>
  <c r="E339" i="4"/>
  <c r="I339" i="4" s="1"/>
  <c r="G339" i="4"/>
  <c r="D339" i="4"/>
  <c r="H339" i="4" s="1"/>
  <c r="E194" i="4"/>
  <c r="I194" i="4" s="1"/>
  <c r="F194" i="4"/>
  <c r="J194" i="4" s="1"/>
  <c r="D194" i="4"/>
  <c r="H194" i="4" s="1"/>
  <c r="G194" i="4"/>
  <c r="G319" i="4"/>
  <c r="E319" i="4"/>
  <c r="I319" i="4" s="1"/>
  <c r="F319" i="4"/>
  <c r="J319" i="4" s="1"/>
  <c r="D319" i="4"/>
  <c r="H319" i="4" s="1"/>
  <c r="D204" i="4"/>
  <c r="H204" i="4" s="1"/>
  <c r="E204" i="4"/>
  <c r="I204" i="4" s="1"/>
  <c r="G204" i="4"/>
  <c r="F204" i="4"/>
  <c r="J204" i="4" s="1"/>
  <c r="AM157" i="4" l="1"/>
  <c r="AS157" i="4" s="1"/>
  <c r="F865" i="4"/>
  <c r="J865" i="4" s="1"/>
  <c r="G865" i="4"/>
  <c r="D865" i="4"/>
  <c r="H865" i="4" s="1"/>
  <c r="E865" i="4"/>
  <c r="I865" i="4" s="1"/>
  <c r="G2" i="4"/>
  <c r="E2" i="4"/>
  <c r="I2" i="4" s="1"/>
  <c r="L3" i="2" s="1"/>
  <c r="F2" i="4"/>
  <c r="J2" i="4" s="1"/>
  <c r="M3" i="2" s="1"/>
  <c r="D2" i="4"/>
  <c r="H2" i="4" s="1"/>
  <c r="K3" i="2" s="1"/>
  <c r="AO157" i="4"/>
  <c r="AU157" i="4" s="1"/>
  <c r="F738" i="4"/>
  <c r="J738" i="4" s="1"/>
  <c r="D738" i="4"/>
  <c r="H738" i="4" s="1"/>
  <c r="E738" i="4"/>
  <c r="I738" i="4" s="1"/>
  <c r="G738" i="4"/>
  <c r="F63" i="4"/>
  <c r="J63" i="4" s="1"/>
  <c r="M64" i="2" s="1"/>
  <c r="E63" i="4"/>
  <c r="I63" i="4" s="1"/>
  <c r="L64" i="2" s="1"/>
  <c r="G63" i="4"/>
  <c r="D63" i="4"/>
  <c r="H63" i="4" s="1"/>
  <c r="K64" i="2" s="1"/>
  <c r="AQ157" i="4"/>
  <c r="AW157" i="4" s="1"/>
  <c r="D14" i="4"/>
  <c r="H14" i="4" s="1"/>
  <c r="K15" i="2" s="1"/>
  <c r="E14" i="4"/>
  <c r="I14" i="4" s="1"/>
  <c r="L15" i="2" s="1"/>
  <c r="G14" i="4"/>
  <c r="F14" i="4"/>
  <c r="J14" i="4" s="1"/>
  <c r="M15" i="2" s="1"/>
  <c r="D4" i="4"/>
  <c r="H4" i="4" s="1"/>
  <c r="K5" i="2" s="1"/>
  <c r="E4" i="4"/>
  <c r="I4" i="4" s="1"/>
  <c r="L5" i="2" s="1"/>
  <c r="F4" i="4"/>
  <c r="J4" i="4" s="1"/>
  <c r="M5" i="2" s="1"/>
  <c r="G4" i="4"/>
  <c r="AN2" i="4"/>
  <c r="AT2" i="4" s="1"/>
  <c r="AO2" i="4"/>
  <c r="AU2" i="4" s="1"/>
  <c r="E81" i="4"/>
  <c r="I81" i="4" s="1"/>
  <c r="L82" i="2" s="1"/>
  <c r="G81" i="4"/>
  <c r="F81" i="4"/>
  <c r="J81" i="4" s="1"/>
  <c r="M82" i="2" s="1"/>
  <c r="D81" i="4"/>
  <c r="H81" i="4" s="1"/>
  <c r="K82" i="2" s="1"/>
  <c r="E157" i="4"/>
  <c r="I157" i="4" s="1"/>
  <c r="L158" i="2" s="1"/>
  <c r="G157" i="4"/>
  <c r="F157" i="4"/>
  <c r="J157" i="4" s="1"/>
  <c r="M158" i="2" s="1"/>
  <c r="D157" i="4"/>
  <c r="H157" i="4" s="1"/>
  <c r="K158" i="2" s="1"/>
  <c r="AP2" i="4"/>
  <c r="AV2" i="4" s="1"/>
  <c r="G754" i="4"/>
  <c r="D754" i="4"/>
  <c r="H754" i="4" s="1"/>
  <c r="F754" i="4"/>
  <c r="J754" i="4" s="1"/>
  <c r="E754" i="4"/>
  <c r="I754" i="4" s="1"/>
  <c r="F243" i="4"/>
  <c r="J243" i="4" s="1"/>
  <c r="E243" i="4"/>
  <c r="I243" i="4" s="1"/>
  <c r="G243" i="4"/>
  <c r="D243" i="4"/>
  <c r="H243" i="4" s="1"/>
</calcChain>
</file>

<file path=xl/sharedStrings.xml><?xml version="1.0" encoding="utf-8"?>
<sst xmlns="http://schemas.openxmlformats.org/spreadsheetml/2006/main" count="4864" uniqueCount="520">
  <si>
    <t>Target overround</t>
  </si>
  <si>
    <t>X</t>
  </si>
  <si>
    <t>'c'</t>
  </si>
  <si>
    <t>Accuracy, decimal places</t>
  </si>
  <si>
    <t>Market</t>
  </si>
  <si>
    <t>Check</t>
  </si>
  <si>
    <t>Home</t>
  </si>
  <si>
    <t>Draw</t>
  </si>
  <si>
    <t>Away</t>
  </si>
  <si>
    <t>Bookmaker's odds</t>
  </si>
  <si>
    <t>Logarithmic function</t>
  </si>
  <si>
    <t>Odds Ratio</t>
  </si>
  <si>
    <t>OR</t>
  </si>
  <si>
    <t>H</t>
  </si>
  <si>
    <t>D</t>
  </si>
  <si>
    <t>A</t>
  </si>
  <si>
    <t>x</t>
  </si>
  <si>
    <t>y</t>
  </si>
  <si>
    <t>z</t>
  </si>
  <si>
    <t>a</t>
  </si>
  <si>
    <t>b</t>
  </si>
  <si>
    <t>c</t>
  </si>
  <si>
    <t>d</t>
  </si>
  <si>
    <t>Margin proportional to odds</t>
  </si>
  <si>
    <t>Margin</t>
  </si>
  <si>
    <t>Equal margin (no bias)</t>
  </si>
  <si>
    <t>M+1</t>
  </si>
  <si>
    <t>M</t>
  </si>
  <si>
    <t>S1</t>
  </si>
  <si>
    <t>S2</t>
  </si>
  <si>
    <t>p</t>
  </si>
  <si>
    <t>q</t>
  </si>
  <si>
    <t>HT</t>
  </si>
  <si>
    <t>AT</t>
  </si>
  <si>
    <t>Crystal Palace</t>
  </si>
  <si>
    <t>Chelsea</t>
  </si>
  <si>
    <t>Watford</t>
  </si>
  <si>
    <t>Norwich</t>
  </si>
  <si>
    <t>Arsenal</t>
  </si>
  <si>
    <t>Leicester</t>
  </si>
  <si>
    <t>Nott'm Forest</t>
  </si>
  <si>
    <t>Fulham</t>
  </si>
  <si>
    <t>Brentford</t>
  </si>
  <si>
    <t>Charlton</t>
  </si>
  <si>
    <t>Luton</t>
  </si>
  <si>
    <t>Barnsley</t>
  </si>
  <si>
    <t>Reading</t>
  </si>
  <si>
    <t>Huddersfield</t>
  </si>
  <si>
    <t>Cardiff</t>
  </si>
  <si>
    <t>Blackburn</t>
  </si>
  <si>
    <t>Lecce</t>
  </si>
  <si>
    <t>Lazio</t>
  </si>
  <si>
    <t>Milan</t>
  </si>
  <si>
    <t>Juventus</t>
  </si>
  <si>
    <t>Valencia</t>
  </si>
  <si>
    <t>Valladolid</t>
  </si>
  <si>
    <t>Celta</t>
  </si>
  <si>
    <t>Ath Madrid</t>
  </si>
  <si>
    <t>Mirandes</t>
  </si>
  <si>
    <t>Elche</t>
  </si>
  <si>
    <t>Fuenlabrada</t>
  </si>
  <si>
    <t>Santander</t>
  </si>
  <si>
    <t>Extremadura UD</t>
  </si>
  <si>
    <t>Cadiz</t>
  </si>
  <si>
    <t>Genclerbirligi</t>
  </si>
  <si>
    <t>Fenerbahce</t>
  </si>
  <si>
    <t>Buyuksehyr</t>
  </si>
  <si>
    <t>Denizlispor</t>
  </si>
  <si>
    <t>Man City</t>
  </si>
  <si>
    <t>Newcastle</t>
  </si>
  <si>
    <t>Sheffield United</t>
  </si>
  <si>
    <t>Wolves</t>
  </si>
  <si>
    <t>West Ham</t>
  </si>
  <si>
    <t>Burnley</t>
  </si>
  <si>
    <t>Brighton</t>
  </si>
  <si>
    <t>Liverpool</t>
  </si>
  <si>
    <t>Millwall</t>
  </si>
  <si>
    <t>Middlesbrough</t>
  </si>
  <si>
    <t>West Brom</t>
  </si>
  <si>
    <t>Derby</t>
  </si>
  <si>
    <t>Birmingham</t>
  </si>
  <si>
    <t>Swansea</t>
  </si>
  <si>
    <t>Bristol City</t>
  </si>
  <si>
    <t>Hull</t>
  </si>
  <si>
    <t>Wigan</t>
  </si>
  <si>
    <t>QPR</t>
  </si>
  <si>
    <t>Sheffield Weds</t>
  </si>
  <si>
    <t>Preston</t>
  </si>
  <si>
    <t>Aris</t>
  </si>
  <si>
    <t>Olympiakos</t>
  </si>
  <si>
    <t>PAOK</t>
  </si>
  <si>
    <t>Panathinaikos</t>
  </si>
  <si>
    <t>AEK</t>
  </si>
  <si>
    <t>OFI Crete</t>
  </si>
  <si>
    <t>Fiorentina</t>
  </si>
  <si>
    <t>Cagliari</t>
  </si>
  <si>
    <t>Genoa</t>
  </si>
  <si>
    <t>Napoli</t>
  </si>
  <si>
    <t>Atalanta</t>
  </si>
  <si>
    <t>Sampdoria</t>
  </si>
  <si>
    <t>Bologna</t>
  </si>
  <si>
    <t>Sassuolo</t>
  </si>
  <si>
    <t>Roma</t>
  </si>
  <si>
    <t>Parma</t>
  </si>
  <si>
    <t>Torino</t>
  </si>
  <si>
    <t>Brescia</t>
  </si>
  <si>
    <t>Boavista</t>
  </si>
  <si>
    <t>Maritimo</t>
  </si>
  <si>
    <t>Aves</t>
  </si>
  <si>
    <t>Vitoria Setubal</t>
  </si>
  <si>
    <t>Betis</t>
  </si>
  <si>
    <t>Osasuna</t>
  </si>
  <si>
    <t>Getafe</t>
  </si>
  <si>
    <t>Villarreal</t>
  </si>
  <si>
    <t>Barcelona</t>
  </si>
  <si>
    <t>Espanol</t>
  </si>
  <si>
    <t>Malaga</t>
  </si>
  <si>
    <t>La Coruna</t>
  </si>
  <si>
    <t>Oviedo</t>
  </si>
  <si>
    <t>Las Palmas</t>
  </si>
  <si>
    <t>Huesca</t>
  </si>
  <si>
    <t>Alcorcon</t>
  </si>
  <si>
    <t>Ponferradina</t>
  </si>
  <si>
    <t>Lugo</t>
  </si>
  <si>
    <t>Sivasspor</t>
  </si>
  <si>
    <t>Yeni Malatyaspor</t>
  </si>
  <si>
    <t>Trabzonspor</t>
  </si>
  <si>
    <t>Antalyaspor</t>
  </si>
  <si>
    <t>Alanyaspor</t>
  </si>
  <si>
    <t>Galatasaray</t>
  </si>
  <si>
    <t>Goztep</t>
  </si>
  <si>
    <t>Ankaragucu</t>
  </si>
  <si>
    <t>Bournemouth</t>
  </si>
  <si>
    <t>Tottenham</t>
  </si>
  <si>
    <t>Everton</t>
  </si>
  <si>
    <t>Southampton</t>
  </si>
  <si>
    <t>Aston Villa</t>
  </si>
  <si>
    <t>Man United</t>
  </si>
  <si>
    <t>Leeds</t>
  </si>
  <si>
    <t>Stoke</t>
  </si>
  <si>
    <t>Spal</t>
  </si>
  <si>
    <t>Udinese</t>
  </si>
  <si>
    <t>Verona</t>
  </si>
  <si>
    <t>Inter</t>
  </si>
  <si>
    <t>Rio Ave</t>
  </si>
  <si>
    <t>Portimonense</t>
  </si>
  <si>
    <t>Tondela</t>
  </si>
  <si>
    <t>Porto</t>
  </si>
  <si>
    <t>Famalicao</t>
  </si>
  <si>
    <t>Benfica</t>
  </si>
  <si>
    <t>Eibar</t>
  </si>
  <si>
    <t>Leganes</t>
  </si>
  <si>
    <t>Mallorca</t>
  </si>
  <si>
    <t>Levante</t>
  </si>
  <si>
    <t>Ath Bilbao</t>
  </si>
  <si>
    <t>Sevilla</t>
  </si>
  <si>
    <t>Albacete</t>
  </si>
  <si>
    <t>Sp Gijon</t>
  </si>
  <si>
    <t>Vallecano</t>
  </si>
  <si>
    <t>Numancia</t>
  </si>
  <si>
    <t>Girona</t>
  </si>
  <si>
    <t>Almeria</t>
  </si>
  <si>
    <t>Tenerife</t>
  </si>
  <si>
    <t>Zaragoza</t>
  </si>
  <si>
    <t>Rizespor</t>
  </si>
  <si>
    <t>Kayserispor</t>
  </si>
  <si>
    <t>Besiktas</t>
  </si>
  <si>
    <t>Kasimpasa</t>
  </si>
  <si>
    <t>Gaziantep</t>
  </si>
  <si>
    <t>Konyaspor</t>
  </si>
  <si>
    <t>Vitoria Guimaraes</t>
  </si>
  <si>
    <t>Gil Vicente</t>
  </si>
  <si>
    <t>Sp Lisbon</t>
  </si>
  <si>
    <t>Santa Clara</t>
  </si>
  <si>
    <t>Pacos Ferreira</t>
  </si>
  <si>
    <t>Sp Braga</t>
  </si>
  <si>
    <t>Sociedad</t>
  </si>
  <si>
    <t>Granada</t>
  </si>
  <si>
    <t>Real Madrid</t>
  </si>
  <si>
    <t>Alaves</t>
  </si>
  <si>
    <t>Date</t>
  </si>
  <si>
    <t>True bookies probability</t>
  </si>
  <si>
    <t>Moreirense</t>
  </si>
  <si>
    <t>Ferreira</t>
  </si>
  <si>
    <t>Braga</t>
  </si>
  <si>
    <t>Belenenses</t>
  </si>
  <si>
    <t>FC Porto</t>
  </si>
  <si>
    <t>Sporting</t>
  </si>
  <si>
    <t>15/07/2020</t>
  </si>
  <si>
    <t>16/07/2020</t>
  </si>
  <si>
    <t>17/07/2020</t>
  </si>
  <si>
    <t>PWH</t>
  </si>
  <si>
    <t>PWD</t>
  </si>
  <si>
    <t>PWA</t>
  </si>
  <si>
    <t>PLH</t>
  </si>
  <si>
    <t>PLD</t>
  </si>
  <si>
    <t>PLA</t>
  </si>
  <si>
    <t>EVH</t>
  </si>
  <si>
    <t>EVD</t>
  </si>
  <si>
    <t>EVA</t>
  </si>
  <si>
    <t>STAKE</t>
  </si>
  <si>
    <t>True prob %</t>
  </si>
  <si>
    <t>PW1</t>
  </si>
  <si>
    <t>PW2</t>
  </si>
  <si>
    <t>PL1</t>
  </si>
  <si>
    <t>PL2</t>
  </si>
  <si>
    <t>EV1</t>
  </si>
  <si>
    <t>EV2</t>
  </si>
  <si>
    <t>Coventry</t>
  </si>
  <si>
    <t>SCORE</t>
  </si>
  <si>
    <t>OV25</t>
  </si>
  <si>
    <t>UN25</t>
  </si>
  <si>
    <t>P GOALS</t>
  </si>
  <si>
    <t>P SCORE</t>
  </si>
  <si>
    <t>Goals O</t>
  </si>
  <si>
    <t>20/11/2020</t>
  </si>
  <si>
    <t>Edge</t>
  </si>
  <si>
    <t>Odds</t>
  </si>
  <si>
    <t>Edge - 1</t>
  </si>
  <si>
    <t>Odds - 1</t>
  </si>
  <si>
    <t>Kelly Stake(decimal)</t>
  </si>
  <si>
    <t>Kelly Stake(%)</t>
  </si>
  <si>
    <t>Bankroll</t>
  </si>
  <si>
    <t>Actual Stake</t>
  </si>
  <si>
    <t>Div</t>
  </si>
  <si>
    <t>Bayern Munich</t>
  </si>
  <si>
    <t>Karlsruhe</t>
  </si>
  <si>
    <t>Greuther Furth</t>
  </si>
  <si>
    <t>Sandhausen</t>
  </si>
  <si>
    <t>Heidenheim</t>
  </si>
  <si>
    <t>D1</t>
  </si>
  <si>
    <t>D2</t>
  </si>
  <si>
    <t>Hannover</t>
  </si>
  <si>
    <t>Osnabruck</t>
  </si>
  <si>
    <t>Reggina</t>
  </si>
  <si>
    <t>Salernitana</t>
  </si>
  <si>
    <t>Sabadell</t>
  </si>
  <si>
    <t>Logrones</t>
  </si>
  <si>
    <t>Antwerp</t>
  </si>
  <si>
    <t>Waasland-Beveren</t>
  </si>
  <si>
    <t>Stuttgart</t>
  </si>
  <si>
    <t>Mainz</t>
  </si>
  <si>
    <t>Erzgebirge Aue</t>
  </si>
  <si>
    <t>Wurzburger Kickers</t>
  </si>
  <si>
    <t>Fortuna Dusseldorf</t>
  </si>
  <si>
    <t>Colchester</t>
  </si>
  <si>
    <t>Scunthorpe</t>
  </si>
  <si>
    <t>Lyon</t>
  </si>
  <si>
    <t>Bordeaux</t>
  </si>
  <si>
    <t>Vicenza</t>
  </si>
  <si>
    <t>Venezia</t>
  </si>
  <si>
    <t>Karagumruk</t>
  </si>
  <si>
    <t>Mechelen</t>
  </si>
  <si>
    <t>Genk</t>
  </si>
  <si>
    <t>Eupen</t>
  </si>
  <si>
    <t>Mouscron</t>
  </si>
  <si>
    <t>Oud-Heverlee Leuven</t>
  </si>
  <si>
    <t>Beerschot VA</t>
  </si>
  <si>
    <t>Kortrijk</t>
  </si>
  <si>
    <t>Charleroi</t>
  </si>
  <si>
    <t>Hoffenheim</t>
  </si>
  <si>
    <t>Dortmund</t>
  </si>
  <si>
    <t>Augsburg</t>
  </si>
  <si>
    <t>Ein Frankfurt</t>
  </si>
  <si>
    <t>Hertha</t>
  </si>
  <si>
    <t>Union Berlin</t>
  </si>
  <si>
    <t>Mgladbach</t>
  </si>
  <si>
    <t>Werder Bremen</t>
  </si>
  <si>
    <t>Schalke 04</t>
  </si>
  <si>
    <t>RB Leipzig</t>
  </si>
  <si>
    <t>Leverkusen</t>
  </si>
  <si>
    <t>Hamburg</t>
  </si>
  <si>
    <t>Paderborn</t>
  </si>
  <si>
    <t>Holstein Kiel</t>
  </si>
  <si>
    <t>Braunschweig</t>
  </si>
  <si>
    <t>Regensburg</t>
  </si>
  <si>
    <t>Darmstadt</t>
  </si>
  <si>
    <t>Wycombe</t>
  </si>
  <si>
    <t>Nottm Forest</t>
  </si>
  <si>
    <t>Rotherham</t>
  </si>
  <si>
    <t>Sunderland</t>
  </si>
  <si>
    <t>Gillingham</t>
  </si>
  <si>
    <t>AFC Wimbledon</t>
  </si>
  <si>
    <t>Milton Keynes Dons</t>
  </si>
  <si>
    <t>Bristol Rvs</t>
  </si>
  <si>
    <t>Rochdale</t>
  </si>
  <si>
    <t>Ipswich</t>
  </si>
  <si>
    <t>Swindon</t>
  </si>
  <si>
    <t>Lincoln</t>
  </si>
  <si>
    <t>Doncaster</t>
  </si>
  <si>
    <t>Northampton</t>
  </si>
  <si>
    <t>Fleetwood Town</t>
  </si>
  <si>
    <t>Plymouth</t>
  </si>
  <si>
    <t>Accrington</t>
  </si>
  <si>
    <t>Shrewsbury</t>
  </si>
  <si>
    <t>Peterboro</t>
  </si>
  <si>
    <t>Bolton</t>
  </si>
  <si>
    <t>Bradford</t>
  </si>
  <si>
    <t>Cambridge</t>
  </si>
  <si>
    <t>Cheltenham</t>
  </si>
  <si>
    <t>Grimsby</t>
  </si>
  <si>
    <t>Stevenage</t>
  </si>
  <si>
    <t>Morecambe</t>
  </si>
  <si>
    <t>Tranmere</t>
  </si>
  <si>
    <t>Salford</t>
  </si>
  <si>
    <t>Southend</t>
  </si>
  <si>
    <t>Walsall</t>
  </si>
  <si>
    <t>Mansfield</t>
  </si>
  <si>
    <t>Barnet</t>
  </si>
  <si>
    <t>Boreham Wood</t>
  </si>
  <si>
    <t>Dag and Red</t>
  </si>
  <si>
    <t>Hartlepool</t>
  </si>
  <si>
    <t>Wrexham</t>
  </si>
  <si>
    <t>Solihull</t>
  </si>
  <si>
    <t>Wealdstone</t>
  </si>
  <si>
    <t>Weymouth</t>
  </si>
  <si>
    <t>Stockport</t>
  </si>
  <si>
    <t>Yeovil</t>
  </si>
  <si>
    <t>Bromley</t>
  </si>
  <si>
    <t>Montpellier</t>
  </si>
  <si>
    <t>Lens</t>
  </si>
  <si>
    <t>Marseille</t>
  </si>
  <si>
    <t>Rennes</t>
  </si>
  <si>
    <t>Toulouse</t>
  </si>
  <si>
    <t>Clermont</t>
  </si>
  <si>
    <t>Troyes</t>
  </si>
  <si>
    <t>Auxerre</t>
  </si>
  <si>
    <t>Ajaccio</t>
  </si>
  <si>
    <t>Grenoble</t>
  </si>
  <si>
    <t>Amiens</t>
  </si>
  <si>
    <t>Chateauroux</t>
  </si>
  <si>
    <t>Chambly</t>
  </si>
  <si>
    <t>Caen</t>
  </si>
  <si>
    <t>Guingamp</t>
  </si>
  <si>
    <t>Pau FC</t>
  </si>
  <si>
    <t>Nancy</t>
  </si>
  <si>
    <t>Paris FC</t>
  </si>
  <si>
    <t>Niort</t>
  </si>
  <si>
    <t>Le Havre</t>
  </si>
  <si>
    <t>Rodez</t>
  </si>
  <si>
    <t>Sochaux</t>
  </si>
  <si>
    <t>Valenciennes</t>
  </si>
  <si>
    <t>Dunkerque</t>
  </si>
  <si>
    <t>Larisa</t>
  </si>
  <si>
    <t>Volos NFC</t>
  </si>
  <si>
    <t>Asteras Tripolis</t>
  </si>
  <si>
    <t>Lamia</t>
  </si>
  <si>
    <t>Benevento</t>
  </si>
  <si>
    <t>Ascoli</t>
  </si>
  <si>
    <t>Empoli</t>
  </si>
  <si>
    <t>Frosinone</t>
  </si>
  <si>
    <t>Pordenone</t>
  </si>
  <si>
    <t>Virtus Entella</t>
  </si>
  <si>
    <t>Cosenza</t>
  </si>
  <si>
    <t>Pisa</t>
  </si>
  <si>
    <t>Reggiana</t>
  </si>
  <si>
    <t>Heracles</t>
  </si>
  <si>
    <t>Groningen</t>
  </si>
  <si>
    <t>Utrecht</t>
  </si>
  <si>
    <t>Zwolle</t>
  </si>
  <si>
    <t>For Sittard</t>
  </si>
  <si>
    <t>VVV Venlo</t>
  </si>
  <si>
    <t>Vitesse</t>
  </si>
  <si>
    <t>Waalwijk</t>
  </si>
  <si>
    <t>Nacional</t>
  </si>
  <si>
    <t>Farense</t>
  </si>
  <si>
    <t>Celtic</t>
  </si>
  <si>
    <t>St Mirren</t>
  </si>
  <si>
    <t>Dundee United</t>
  </si>
  <si>
    <t>Hibernian</t>
  </si>
  <si>
    <t>Kilmarnock</t>
  </si>
  <si>
    <t>Aberdeen</t>
  </si>
  <si>
    <t>Alloa</t>
  </si>
  <si>
    <t>Hearts</t>
  </si>
  <si>
    <t>Inverness C</t>
  </si>
  <si>
    <t>Queen of Sth</t>
  </si>
  <si>
    <t>Morton</t>
  </si>
  <si>
    <t>Arbroath</t>
  </si>
  <si>
    <t>Castellon</t>
  </si>
  <si>
    <t>Hatayspor</t>
  </si>
  <si>
    <t>Club Brugge</t>
  </si>
  <si>
    <t>Standard</t>
  </si>
  <si>
    <t>Waregem</t>
  </si>
  <si>
    <t>Oostende</t>
  </si>
  <si>
    <t>Anderlecht</t>
  </si>
  <si>
    <t>Gent</t>
  </si>
  <si>
    <t>St Truiden</t>
  </si>
  <si>
    <t>Cercle Brugge</t>
  </si>
  <si>
    <t>FC Koln</t>
  </si>
  <si>
    <t>Bielefeld</t>
  </si>
  <si>
    <t>Wolfsburg</t>
  </si>
  <si>
    <t>Freiburg</t>
  </si>
  <si>
    <t>Bochum</t>
  </si>
  <si>
    <t>St Pauli</t>
  </si>
  <si>
    <t>Nurnberg</t>
  </si>
  <si>
    <t>Nice</t>
  </si>
  <si>
    <t>St Etienne</t>
  </si>
  <si>
    <t>Angers</t>
  </si>
  <si>
    <t>Nimes</t>
  </si>
  <si>
    <t>Brest</t>
  </si>
  <si>
    <t>Metz</t>
  </si>
  <si>
    <t>Lorient</t>
  </si>
  <si>
    <t>Paris SG</t>
  </si>
  <si>
    <t>Strasbourg</t>
  </si>
  <si>
    <t>Reims</t>
  </si>
  <si>
    <t>Lille</t>
  </si>
  <si>
    <t>Dijon</t>
  </si>
  <si>
    <t>Nantes</t>
  </si>
  <si>
    <t>Monaco</t>
  </si>
  <si>
    <t>Giannina</t>
  </si>
  <si>
    <t>Atromitos</t>
  </si>
  <si>
    <t>Panetolikos</t>
  </si>
  <si>
    <t>Apollon</t>
  </si>
  <si>
    <t>Spezia</t>
  </si>
  <si>
    <t>Crotone</t>
  </si>
  <si>
    <t>Chievo</t>
  </si>
  <si>
    <t>Pescara</t>
  </si>
  <si>
    <t>Monza</t>
  </si>
  <si>
    <t>Cittadella</t>
  </si>
  <si>
    <t>Cremonese</t>
  </si>
  <si>
    <t>Twente</t>
  </si>
  <si>
    <t>Heerenveen</t>
  </si>
  <si>
    <t>Feyenoord</t>
  </si>
  <si>
    <t>PSV Eindhoven</t>
  </si>
  <si>
    <t>Willem II</t>
  </si>
  <si>
    <t>FC Emmen</t>
  </si>
  <si>
    <t>AZ Alkmaar</t>
  </si>
  <si>
    <t>Ajax</t>
  </si>
  <si>
    <t>Den Haag</t>
  </si>
  <si>
    <t>Sparta Rotterdam</t>
  </si>
  <si>
    <t>Guimaraes</t>
  </si>
  <si>
    <t>Cartagena</t>
  </si>
  <si>
    <t>Erzurum BB</t>
  </si>
  <si>
    <t>E1</t>
  </si>
  <si>
    <t>I2</t>
  </si>
  <si>
    <t>P1</t>
  </si>
  <si>
    <t>SP1</t>
  </si>
  <si>
    <t>SP2</t>
  </si>
  <si>
    <t>B1</t>
  </si>
  <si>
    <t>E3</t>
  </si>
  <si>
    <t>F1</t>
  </si>
  <si>
    <t>I1</t>
  </si>
  <si>
    <t>T1</t>
  </si>
  <si>
    <t>E0</t>
  </si>
  <si>
    <t>E2</t>
  </si>
  <si>
    <t>EC</t>
  </si>
  <si>
    <t>F2</t>
  </si>
  <si>
    <t>G1</t>
  </si>
  <si>
    <t>N1</t>
  </si>
  <si>
    <t>SC0</t>
  </si>
  <si>
    <t>SC1</t>
  </si>
  <si>
    <t>Blackpool</t>
  </si>
  <si>
    <t>Altrincham</t>
  </si>
  <si>
    <t>Ross County</t>
  </si>
  <si>
    <t>Motherwell</t>
  </si>
  <si>
    <t>Burton</t>
  </si>
  <si>
    <t>Forest Green</t>
  </si>
  <si>
    <t>Oldham</t>
  </si>
  <si>
    <t>Portsmouth</t>
  </si>
  <si>
    <t>Crawley Town</t>
  </si>
  <si>
    <t>Harrogate</t>
  </si>
  <si>
    <t>Carlisle</t>
  </si>
  <si>
    <t>Newport County</t>
  </si>
  <si>
    <t>Exeter</t>
  </si>
  <si>
    <t>Barrow</t>
  </si>
  <si>
    <t>Kings Lynn</t>
  </si>
  <si>
    <t>Oxford</t>
  </si>
  <si>
    <t>Crewe</t>
  </si>
  <si>
    <t>Leyton Orient</t>
  </si>
  <si>
    <t>Port Vale</t>
  </si>
  <si>
    <t>Chesterfield</t>
  </si>
  <si>
    <t>Raith Rvs</t>
  </si>
  <si>
    <t>Ayr</t>
  </si>
  <si>
    <t>Dundee</t>
  </si>
  <si>
    <t>Dunfermline</t>
  </si>
  <si>
    <t>26/02/2021</t>
  </si>
  <si>
    <t>27/02/2021</t>
  </si>
  <si>
    <t>28/02/2021</t>
  </si>
  <si>
    <t>2-0</t>
  </si>
  <si>
    <t>1-0</t>
  </si>
  <si>
    <t>1-2</t>
  </si>
  <si>
    <t>2-2</t>
  </si>
  <si>
    <t>1-1</t>
  </si>
  <si>
    <t>2-1</t>
  </si>
  <si>
    <t>0-1</t>
  </si>
  <si>
    <t>0-0</t>
  </si>
  <si>
    <t>4-1</t>
  </si>
  <si>
    <t>3-0</t>
  </si>
  <si>
    <t>5-1</t>
  </si>
  <si>
    <t>3-2</t>
  </si>
  <si>
    <t>1-3</t>
  </si>
  <si>
    <t>0-3</t>
  </si>
  <si>
    <t>4-3</t>
  </si>
  <si>
    <t>0-2</t>
  </si>
  <si>
    <t>3-1</t>
  </si>
  <si>
    <t>0-4</t>
  </si>
  <si>
    <t>1-4</t>
  </si>
  <si>
    <t>4-0</t>
  </si>
  <si>
    <t>P</t>
  </si>
  <si>
    <t>4-2</t>
  </si>
  <si>
    <t>Woking</t>
  </si>
  <si>
    <t>Halifax</t>
  </si>
  <si>
    <t>Sutton</t>
  </si>
  <si>
    <t>Eastleigh</t>
  </si>
  <si>
    <t>Notts County</t>
  </si>
  <si>
    <t>Hamilton</t>
  </si>
  <si>
    <t>St Johnstone</t>
  </si>
  <si>
    <t>Livingston</t>
  </si>
  <si>
    <t>Rangers</t>
  </si>
  <si>
    <t>0-5</t>
  </si>
  <si>
    <t>2-3</t>
  </si>
  <si>
    <t>3-3</t>
  </si>
  <si>
    <t>Maidenhead</t>
  </si>
  <si>
    <t>Torquay</t>
  </si>
  <si>
    <t>13/03/2021</t>
  </si>
  <si>
    <t>14/03/2021</t>
  </si>
  <si>
    <t>15/03/2021</t>
  </si>
  <si>
    <t>Aldershot</t>
  </si>
  <si>
    <t>17/03/2021</t>
  </si>
  <si>
    <t>16/03/2021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</si>
</sst>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3">
    <numFmt numFmtId="164" formatCode="_-* #,##0.00_-;\-* #,##0.00_-;_-* &quot;-&quot;??_-;_-@_-"/>
    <numFmt numFmtId="165" formatCode="_-* #,##0_-;\-* #,##0_-;_-* &quot;-&quot;??_-;_-@_-"/>
    <numFmt numFmtId="166" formatCode="0.000"/>
  </numFmts>
  <fonts count="7" x14ac:knownFonts="1">
    <font>
      <sz val="11"/>
      <color theme="1"/>
      <name val="Calibri"/>
      <family val="2"/>
      <scheme val="minor"/>
    </font>
    <font>
      <sz val="10"/>
      <color theme="1"/>
      <name val="Arial"/>
      <family val="2"/>
    </font>
    <font>
      <sz val="11"/>
      <color theme="1"/>
      <name val="Calibri"/>
      <family val="2"/>
      <scheme val="minor"/>
    </font>
    <font>
      <sz val="10"/>
      <name val="Arial"/>
      <family val="2"/>
    </font>
    <font>
      <b/>
      <sz val="10"/>
      <color theme="1"/>
      <name val="Arial"/>
      <family val="2"/>
    </font>
    <font>
      <b/>
      <sz val="10"/>
      <color rgb="FFFF0000"/>
      <name val="Arial"/>
      <family val="2"/>
    </font>
    <font>
      <sz val="10"/>
      <color rgb="FFFF0000"/>
      <name val="Arial"/>
      <family val="2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FF0000"/>
        <bgColor indexed="64"/>
      </patternFill>
    </fill>
  </fills>
  <borders count="4">
    <border>
      <left/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164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87">
    <xf numFmtId="0" fontId="0" fillId="0" borderId="0" xfId="0"/>
    <xf numFmtId="10" fontId="0" fillId="0" borderId="0" xfId="0" applyNumberFormat="1"/>
    <xf numFmtId="0" fontId="0" fillId="0" borderId="0" xfId="0" quotePrefix="1" applyAlignment="1">
      <alignment horizontal="center"/>
    </xf>
    <xf numFmtId="165" fontId="0" fillId="0" borderId="0" xfId="1" applyNumberFormat="1" applyFont="1"/>
    <xf numFmtId="0" fontId="1" fillId="0" borderId="0" xfId="0" applyFont="1"/>
    <xf numFmtId="0" fontId="1" fillId="0" borderId="0" xfId="0" applyFont="1" applyAlignment="1">
      <alignment horizontal="center"/>
    </xf>
    <xf numFmtId="10" fontId="1" fillId="0" borderId="0" xfId="2" applyNumberFormat="1" applyFont="1"/>
    <xf numFmtId="0" fontId="3" fillId="0" borderId="0" xfId="0" applyNumberFormat="1" applyFont="1" applyFill="1" applyBorder="1" applyAlignment="1"/>
    <xf numFmtId="0" fontId="3" fillId="0" borderId="0" xfId="0" applyFont="1" applyFill="1" applyBorder="1" applyAlignment="1"/>
    <xf numFmtId="0" fontId="3" fillId="0" borderId="0" xfId="0" applyNumberFormat="1" applyFont="1"/>
    <xf numFmtId="0" fontId="5" fillId="0" borderId="0" xfId="0" applyNumberFormat="1" applyFont="1"/>
    <xf numFmtId="0" fontId="1" fillId="0" borderId="0" xfId="0" applyNumberFormat="1" applyFont="1"/>
    <xf numFmtId="0" fontId="1" fillId="0" borderId="0" xfId="0" applyFont="1" applyAlignment="1"/>
    <xf numFmtId="0" fontId="4" fillId="0" borderId="0" xfId="0" applyFont="1"/>
    <xf numFmtId="0" fontId="1" fillId="0" borderId="0" xfId="0" applyFont="1" applyBorder="1" applyAlignment="1">
      <alignment horizontal="center"/>
    </xf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166" fontId="1" fillId="0" borderId="2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/>
    </xf>
    <xf numFmtId="0" fontId="1" fillId="0" borderId="3" xfId="0" applyFont="1" applyBorder="1" applyAlignment="1">
      <alignment horizontal="center"/>
    </xf>
    <xf numFmtId="10" fontId="1" fillId="0" borderId="3" xfId="0" applyNumberFormat="1" applyFont="1" applyBorder="1" applyAlignment="1">
      <alignment horizontal="center"/>
    </xf>
    <xf numFmtId="166" fontId="1" fillId="0" borderId="0" xfId="0" applyNumberFormat="1" applyFont="1" applyBorder="1" applyAlignment="1">
      <alignment horizontal="center"/>
    </xf>
    <xf numFmtId="166" fontId="1" fillId="0" borderId="1" xfId="0" applyNumberFormat="1" applyFont="1" applyBorder="1" applyAlignment="1">
      <alignment horizontal="center"/>
    </xf>
    <xf numFmtId="0" fontId="0" fillId="2" borderId="0" xfId="0" applyFill="1"/>
    <xf numFmtId="10" fontId="1" fillId="2" borderId="3" xfId="0" applyNumberFormat="1" applyFont="1" applyFill="1" applyBorder="1" applyAlignment="1">
      <alignment horizontal="center"/>
    </xf>
    <xf numFmtId="166" fontId="1" fillId="2" borderId="2" xfId="0" applyNumberFormat="1" applyFont="1" applyFill="1" applyBorder="1" applyAlignment="1">
      <alignment horizontal="center"/>
    </xf>
    <xf numFmtId="166" fontId="1" fillId="2" borderId="0" xfId="0" applyNumberFormat="1" applyFont="1" applyFill="1" applyBorder="1" applyAlignment="1">
      <alignment horizontal="center"/>
    </xf>
    <xf numFmtId="166" fontId="1" fillId="2" borderId="1" xfId="0" applyNumberFormat="1" applyFont="1" applyFill="1" applyBorder="1" applyAlignment="1">
      <alignment horizontal="center"/>
    </xf>
    <xf numFmtId="0" fontId="1" fillId="2" borderId="0" xfId="0" applyFont="1" applyFill="1"/>
    <xf numFmtId="1" fontId="1" fillId="0" borderId="2" xfId="0" applyNumberFormat="1" applyFont="1" applyBorder="1" applyAlignment="1">
      <alignment horizontal="center"/>
    </xf>
    <xf numFmtId="1" fontId="1" fillId="0" borderId="0" xfId="0" applyNumberFormat="1" applyFont="1" applyBorder="1" applyAlignment="1">
      <alignment horizontal="center"/>
    </xf>
    <xf numFmtId="0" fontId="0" fillId="3" borderId="0" xfId="0" applyFill="1"/>
    <xf numFmtId="9" fontId="1" fillId="0" borderId="0" xfId="2" applyFont="1"/>
    <xf numFmtId="0" fontId="4" fillId="0" borderId="0" xfId="0" applyFont="1" applyAlignment="1">
      <alignment horizontal="left"/>
    </xf>
    <xf numFmtId="0" fontId="1" fillId="0" borderId="0" xfId="0" applyFont="1" applyAlignment="1">
      <alignment horizontal="left"/>
    </xf>
    <xf numFmtId="14" fontId="0" fillId="0" borderId="0" xfId="0" applyNumberFormat="1" applyAlignment="1">
      <alignment horizontal="left"/>
    </xf>
    <xf numFmtId="0" fontId="0" fillId="2" borderId="0" xfId="0" applyFill="1" applyAlignment="1">
      <alignment horizontal="left"/>
    </xf>
    <xf numFmtId="0" fontId="0" fillId="0" borderId="0" xfId="0" applyAlignment="1">
      <alignment horizontal="left"/>
    </xf>
    <xf numFmtId="14" fontId="0" fillId="0" borderId="0" xfId="0" applyNumberFormat="1"/>
    <xf numFmtId="49" fontId="4" fillId="0" borderId="0" xfId="0" applyNumberFormat="1" applyFont="1" applyAlignment="1">
      <alignment horizontal="center"/>
    </xf>
    <xf numFmtId="49" fontId="1" fillId="0" borderId="0" xfId="0" applyNumberFormat="1" applyFont="1" applyAlignment="1">
      <alignment horizontal="center"/>
    </xf>
    <xf numFmtId="49" fontId="1" fillId="2" borderId="0" xfId="0" applyNumberFormat="1" applyFont="1" applyFill="1" applyAlignment="1">
      <alignment horizontal="center"/>
    </xf>
    <xf numFmtId="0" fontId="0" fillId="0" borderId="0" xfId="0" applyFill="1"/>
    <xf numFmtId="10" fontId="1" fillId="0" borderId="3" xfId="0" applyNumberFormat="1" applyFont="1" applyFill="1" applyBorder="1" applyAlignment="1">
      <alignment horizontal="center"/>
    </xf>
    <xf numFmtId="166" fontId="1" fillId="0" borderId="2" xfId="0" applyNumberFormat="1" applyFont="1" applyFill="1" applyBorder="1" applyAlignment="1">
      <alignment horizontal="center"/>
    </xf>
    <xf numFmtId="166" fontId="1" fillId="0" borderId="0" xfId="0" applyNumberFormat="1" applyFont="1" applyFill="1" applyBorder="1" applyAlignment="1">
      <alignment horizontal="center"/>
    </xf>
    <xf numFmtId="166" fontId="1" fillId="0" borderId="1" xfId="0" applyNumberFormat="1" applyFont="1" applyFill="1" applyBorder="1" applyAlignment="1">
      <alignment horizontal="center"/>
    </xf>
    <xf numFmtId="1" fontId="1" fillId="0" borderId="2" xfId="0" applyNumberFormat="1" applyFont="1" applyFill="1" applyBorder="1" applyAlignment="1">
      <alignment horizontal="center"/>
    </xf>
    <xf numFmtId="1" fontId="1" fillId="0" borderId="0" xfId="0" applyNumberFormat="1" applyFont="1" applyFill="1" applyBorder="1" applyAlignment="1">
      <alignment horizontal="center"/>
    </xf>
    <xf numFmtId="0" fontId="0" fillId="0" borderId="0" xfId="0" applyFill="1" applyAlignment="1">
      <alignment horizontal="left"/>
    </xf>
    <xf numFmtId="0" fontId="1" fillId="0" borderId="0" xfId="0" applyFont="1" applyFill="1"/>
    <xf numFmtId="49" fontId="1" fillId="0" borderId="0" xfId="0" applyNumberFormat="1" applyFont="1" applyFill="1" applyAlignment="1">
      <alignment horizontal="center"/>
    </xf>
    <xf numFmtId="14" fontId="0" fillId="0" borderId="0" xfId="0" applyNumberFormat="1" applyFill="1"/>
    <xf numFmtId="9" fontId="1" fillId="0" borderId="0" xfId="2" applyFont="1" applyFill="1" applyAlignment="1"/>
    <xf numFmtId="0" fontId="1" fillId="0" borderId="0" xfId="0" applyFont="1" applyFill="1" applyAlignment="1"/>
    <xf numFmtId="2" fontId="1" fillId="0" borderId="0" xfId="0" applyNumberFormat="1" applyFont="1" applyFill="1" applyAlignment="1"/>
    <xf numFmtId="9" fontId="0" fillId="0" borderId="0" xfId="2" applyFont="1"/>
    <xf numFmtId="0" fontId="0" fillId="4" borderId="0" xfId="0" applyFill="1"/>
    <xf numFmtId="10" fontId="1" fillId="4" borderId="3" xfId="0" applyNumberFormat="1" applyFont="1" applyFill="1" applyBorder="1" applyAlignment="1">
      <alignment horizontal="center"/>
    </xf>
    <xf numFmtId="166" fontId="1" fillId="4" borderId="2" xfId="0" applyNumberFormat="1" applyFont="1" applyFill="1" applyBorder="1" applyAlignment="1">
      <alignment horizontal="center"/>
    </xf>
    <xf numFmtId="166" fontId="1" fillId="4" borderId="0" xfId="0" applyNumberFormat="1" applyFont="1" applyFill="1" applyBorder="1" applyAlignment="1">
      <alignment horizontal="center"/>
    </xf>
    <xf numFmtId="166" fontId="1" fillId="4" borderId="1" xfId="0" applyNumberFormat="1" applyFont="1" applyFill="1" applyBorder="1" applyAlignment="1">
      <alignment horizontal="center"/>
    </xf>
    <xf numFmtId="1" fontId="1" fillId="4" borderId="2" xfId="0" applyNumberFormat="1" applyFont="1" applyFill="1" applyBorder="1" applyAlignment="1">
      <alignment horizontal="center"/>
    </xf>
    <xf numFmtId="1" fontId="1" fillId="4" borderId="0" xfId="0" applyNumberFormat="1" applyFont="1" applyFill="1" applyBorder="1" applyAlignment="1">
      <alignment horizontal="center"/>
    </xf>
    <xf numFmtId="0" fontId="1" fillId="4" borderId="0" xfId="0" applyFont="1" applyFill="1"/>
    <xf numFmtId="49" fontId="1" fillId="4" borderId="0" xfId="0" applyNumberFormat="1" applyFont="1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4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Alignment="1">
      <alignment horizontal="center"/>
    </xf>
    <xf numFmtId="49" fontId="4" fillId="0" borderId="0" xfId="0" applyNumberFormat="1" applyFont="1" applyFill="1" applyAlignment="1">
      <alignment horizontal="center"/>
    </xf>
    <xf numFmtId="0" fontId="4" fillId="0" borderId="0" xfId="0" applyFont="1" applyFill="1"/>
    <xf numFmtId="0" fontId="6" fillId="0" borderId="0" xfId="0" applyFont="1" applyFill="1"/>
    <xf numFmtId="49" fontId="6" fillId="0" borderId="0" xfId="0" applyNumberFormat="1" applyFont="1" applyFill="1" applyAlignment="1">
      <alignment horizontal="center"/>
    </xf>
    <xf numFmtId="1" fontId="1" fillId="2" borderId="2" xfId="0" applyNumberFormat="1" applyFont="1" applyFill="1" applyBorder="1" applyAlignment="1">
      <alignment horizontal="center"/>
    </xf>
    <xf numFmtId="1" fontId="1" fillId="2" borderId="0" xfId="0" applyNumberFormat="1" applyFont="1" applyFill="1" applyBorder="1" applyAlignment="1">
      <alignment horizontal="center"/>
    </xf>
    <xf numFmtId="49" fontId="0" fillId="2" borderId="0" xfId="0" applyNumberFormat="1" applyFill="1" applyAlignment="1">
      <alignment horizontal="center"/>
    </xf>
    <xf numFmtId="9" fontId="1" fillId="2" borderId="0" xfId="2" applyFont="1" applyFill="1" applyAlignment="1"/>
    <xf numFmtId="0" fontId="1" fillId="2" borderId="0" xfId="0" applyFont="1" applyFill="1" applyAlignment="1"/>
    <xf numFmtId="2" fontId="1" fillId="2" borderId="0" xfId="0" applyNumberFormat="1" applyFont="1" applyFill="1" applyAlignment="1"/>
    <xf numFmtId="14" fontId="0" fillId="2" borderId="0" xfId="0" applyNumberFormat="1" applyFill="1"/>
    <xf numFmtId="9" fontId="4" fillId="0" borderId="2" xfId="2" applyFont="1" applyBorder="1" applyAlignment="1">
      <alignment horizontal="center"/>
    </xf>
    <xf numFmtId="9" fontId="4" fillId="0" borderId="0" xfId="2" applyFont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0" fontId="4" fillId="0" borderId="2" xfId="0" applyFont="1" applyBorder="1" applyAlignment="1">
      <alignment horizontal="center"/>
    </xf>
  </cellXfs>
  <cellStyles count="3">
    <cellStyle name="Comma" xfId="1" builtinId="3"/>
    <cellStyle name="Normal" xfId="0" builtinId="0"/>
    <cellStyle name="Percent" xfId="2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K1001"/>
  <sheetViews>
    <sheetView workbookViewId="0">
      <selection activeCell="F9" sqref="F9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/>
      <c r="H1" s="5"/>
      <c r="I1" s="5"/>
      <c r="J1" s="5"/>
      <c r="K1" s="4"/>
    </row>
    <row r="2" spans="1:11" x14ac:dyDescent="0.25">
      <c r="A2" t="s">
        <v>3</v>
      </c>
      <c r="B2" s="3">
        <v>10</v>
      </c>
      <c r="D2">
        <f>solve_for_d('True_Odds_Calculator_2-way'!A3,'True_Odds_Calculator_2-way'!#REF!,'True_Odds_Calculator_2-way'!B3,'Log_working_2-way'!B$1,'Log_working_2-way'!B$2)</f>
        <v>1.0636569760020114</v>
      </c>
      <c r="F2" s="6"/>
      <c r="H2" s="6"/>
      <c r="I2" s="6"/>
      <c r="J2" s="6"/>
      <c r="K2" s="6"/>
    </row>
    <row r="3" spans="1:11" x14ac:dyDescent="0.25">
      <c r="D3">
        <f>solve_for_d('True_Odds_Calculator_2-way'!A4,'True_Odds_Calculator_2-way'!#REF!,'True_Odds_Calculator_2-way'!B4,'Log_working_2-way'!B$1,'Log_working_2-way'!B$2)</f>
        <v>1.0597065109096055</v>
      </c>
      <c r="F3" s="6"/>
      <c r="H3" s="6"/>
      <c r="I3" s="6"/>
      <c r="J3" s="6"/>
      <c r="K3" s="6"/>
    </row>
    <row r="4" spans="1:11" x14ac:dyDescent="0.25">
      <c r="D4">
        <f>solve_for_d('True_Odds_Calculator_2-way'!A5,'True_Odds_Calculator_2-way'!#REF!,'True_Odds_Calculator_2-way'!B5,'Log_working_2-way'!B$1,'Log_working_2-way'!B$2)</f>
        <v>1.0399586640868308</v>
      </c>
      <c r="F4" s="6"/>
      <c r="H4" s="6"/>
      <c r="I4" s="6"/>
      <c r="J4" s="6"/>
      <c r="K4" s="6"/>
    </row>
    <row r="5" spans="1:11" x14ac:dyDescent="0.25">
      <c r="D5">
        <f>solve_for_d('True_Odds_Calculator_2-way'!A6,'True_Odds_Calculator_2-way'!#REF!,'True_Odds_Calculator_2-way'!B6,'Log_working_2-way'!B$1,'Log_working_2-way'!B$2)</f>
        <v>1.0797191791004319</v>
      </c>
      <c r="F5" s="6"/>
      <c r="H5" s="6"/>
      <c r="I5" s="6"/>
      <c r="J5" s="6"/>
      <c r="K5" s="6"/>
    </row>
    <row r="6" spans="1:11" x14ac:dyDescent="0.25">
      <c r="D6">
        <f>solve_for_d('True_Odds_Calculator_2-way'!A7,'True_Odds_Calculator_2-way'!#REF!,'True_Odds_Calculator_2-way'!B7,'Log_working_2-way'!B$1,'Log_working_2-way'!B$2)</f>
        <v>1.049459408292031</v>
      </c>
      <c r="F6" s="6"/>
      <c r="H6" s="6"/>
      <c r="I6" s="6"/>
      <c r="J6" s="6"/>
      <c r="K6" s="6"/>
    </row>
    <row r="7" spans="1:11" x14ac:dyDescent="0.25">
      <c r="D7">
        <f>solve_for_d('True_Odds_Calculator_2-way'!A8,'True_Odds_Calculator_2-way'!#REF!,'True_Odds_Calculator_2-way'!B8,'Log_working_2-way'!B$1,'Log_working_2-way'!B$2)</f>
        <v>1.0632706922771613</v>
      </c>
      <c r="F7" s="6"/>
      <c r="H7" s="6"/>
      <c r="I7" s="6"/>
      <c r="J7" s="6"/>
      <c r="K7" s="6"/>
    </row>
    <row r="8" spans="1:11" x14ac:dyDescent="0.25">
      <c r="D8">
        <f>solve_for_d('True_Odds_Calculator_2-way'!A9,'True_Odds_Calculator_2-way'!#REF!,'True_Odds_Calculator_2-way'!B9,'Log_working_2-way'!B$1,'Log_working_2-way'!B$2)</f>
        <v>1.0376740753093197</v>
      </c>
      <c r="F8" s="6"/>
      <c r="H8" s="6"/>
      <c r="I8" s="6"/>
      <c r="J8" s="6"/>
      <c r="K8" s="6"/>
    </row>
    <row r="9" spans="1:11" x14ac:dyDescent="0.25">
      <c r="D9">
        <f>solve_for_d('True_Odds_Calculator_2-way'!A10,'True_Odds_Calculator_2-way'!#REF!,'True_Odds_Calculator_2-way'!B10,'Log_working_2-way'!B$1,'Log_working_2-way'!B$2)</f>
        <v>1.0646019609962662</v>
      </c>
      <c r="F9" s="6"/>
      <c r="H9" s="6"/>
      <c r="I9" s="6"/>
      <c r="J9" s="6"/>
      <c r="K9" s="6"/>
    </row>
    <row r="10" spans="1:11" x14ac:dyDescent="0.25">
      <c r="D10">
        <f>solve_for_d('True_Odds_Calculator_2-way'!A11,'True_Odds_Calculator_2-way'!#REF!,'True_Odds_Calculator_2-way'!B11,'Log_working_2-way'!B$1,'Log_working_2-way'!B$2)</f>
        <v>1.0535792336879053</v>
      </c>
      <c r="F10" s="6"/>
      <c r="H10" s="6"/>
      <c r="I10" s="6"/>
      <c r="J10" s="6"/>
      <c r="K10" s="6"/>
    </row>
    <row r="11" spans="1:11" x14ac:dyDescent="0.25">
      <c r="D11">
        <f>solve_for_d('True_Odds_Calculator_2-way'!A12,'True_Odds_Calculator_2-way'!#REF!,'True_Odds_Calculator_2-way'!B12,'Log_working_2-way'!B$1,'Log_working_2-way'!B$2)</f>
        <v>1.0344490471441554</v>
      </c>
      <c r="F11" s="6"/>
      <c r="H11" s="6"/>
      <c r="I11" s="6"/>
      <c r="J11" s="6"/>
      <c r="K11" s="6"/>
    </row>
    <row r="12" spans="1:11" x14ac:dyDescent="0.25">
      <c r="D12">
        <f>solve_for_d('True_Odds_Calculator_2-way'!A13,'True_Odds_Calculator_2-way'!#REF!,'True_Odds_Calculator_2-way'!B13,'Log_working_2-way'!B$1,'Log_working_2-way'!B$2)</f>
        <v>1.048153965543114</v>
      </c>
      <c r="F12" s="6"/>
      <c r="H12" s="6"/>
      <c r="I12" s="6"/>
      <c r="J12" s="6"/>
      <c r="K12" s="6"/>
    </row>
    <row r="13" spans="1:11" x14ac:dyDescent="0.25">
      <c r="D13">
        <f>solve_for_d('True_Odds_Calculator_2-way'!A14,'True_Odds_Calculator_2-way'!#REF!,'True_Odds_Calculator_2-way'!B14,'Log_working_2-way'!B$1,'Log_working_2-way'!B$2)</f>
        <v>1.042106143326367</v>
      </c>
      <c r="F13" s="6"/>
      <c r="H13" s="6"/>
      <c r="I13" s="6"/>
      <c r="J13" s="6"/>
      <c r="K13" s="6"/>
    </row>
    <row r="14" spans="1:11" x14ac:dyDescent="0.25">
      <c r="D14">
        <f>solve_for_d('True_Odds_Calculator_2-way'!A15,'True_Odds_Calculator_2-way'!#REF!,'True_Odds_Calculator_2-way'!B15,'Log_working_2-way'!B$1,'Log_working_2-way'!B$2)</f>
        <v>1.0529292923090063</v>
      </c>
      <c r="F14" s="6"/>
      <c r="H14" s="6"/>
      <c r="I14" s="6"/>
      <c r="J14" s="6"/>
      <c r="K14" s="6"/>
    </row>
    <row r="15" spans="1:11" x14ac:dyDescent="0.25">
      <c r="D15">
        <f>solve_for_d('True_Odds_Calculator_2-way'!A16,'True_Odds_Calculator_2-way'!#REF!,'True_Odds_Calculator_2-way'!B16,'Log_working_2-way'!B$1,'Log_working_2-way'!B$2)</f>
        <v>1.0407298027485501</v>
      </c>
      <c r="F15" s="6"/>
      <c r="H15" s="6"/>
      <c r="I15" s="6"/>
      <c r="J15" s="6"/>
      <c r="K15" s="6"/>
    </row>
    <row r="16" spans="1:11" x14ac:dyDescent="0.25">
      <c r="D16">
        <f>solve_for_d('True_Odds_Calculator_2-way'!A17,'True_Odds_Calculator_2-way'!#REF!,'True_Odds_Calculator_2-way'!B17,'Log_working_2-way'!B$1,'Log_working_2-way'!B$2)</f>
        <v>1.0509930436304777</v>
      </c>
      <c r="F16" s="6"/>
      <c r="H16" s="6"/>
      <c r="I16" s="6"/>
      <c r="J16" s="6"/>
      <c r="K16" s="6"/>
    </row>
    <row r="17" spans="4:11" x14ac:dyDescent="0.25">
      <c r="D17">
        <f>solve_for_d('True_Odds_Calculator_2-way'!A18,'True_Odds_Calculator_2-way'!#REF!,'True_Odds_Calculator_2-way'!B18,'Log_working_2-way'!B$1,'Log_working_2-way'!B$2)</f>
        <v>1.0424343751332963</v>
      </c>
      <c r="F17" s="6"/>
      <c r="H17" s="6"/>
      <c r="I17" s="6"/>
      <c r="J17" s="6"/>
      <c r="K17" s="6"/>
    </row>
    <row r="18" spans="4:11" x14ac:dyDescent="0.25">
      <c r="D18">
        <f>solve_for_d('True_Odds_Calculator_2-way'!A19,'True_Odds_Calculator_2-way'!#REF!,'True_Odds_Calculator_2-way'!B19,'Log_working_2-way'!B$1,'Log_working_2-way'!B$2)</f>
        <v>1.0449864577049268</v>
      </c>
      <c r="F18" s="6"/>
      <c r="H18" s="6"/>
      <c r="I18" s="6"/>
      <c r="J18" s="6"/>
      <c r="K18" s="6"/>
    </row>
    <row r="19" spans="4:11" x14ac:dyDescent="0.25">
      <c r="D19">
        <f>solve_for_d('True_Odds_Calculator_2-way'!A20,'True_Odds_Calculator_2-way'!#REF!,'True_Odds_Calculator_2-way'!B20,'Log_working_2-way'!B$1,'Log_working_2-way'!B$2)</f>
        <v>1.0510694237812139</v>
      </c>
      <c r="F19" s="6"/>
      <c r="H19" s="6"/>
      <c r="I19" s="6"/>
      <c r="J19" s="6"/>
      <c r="K19" s="6"/>
    </row>
    <row r="20" spans="4:11" x14ac:dyDescent="0.25">
      <c r="D20">
        <f>solve_for_d('True_Odds_Calculator_2-way'!A21,'True_Odds_Calculator_2-way'!#REF!,'True_Odds_Calculator_2-way'!B21,'Log_working_2-way'!B$1,'Log_working_2-way'!B$2)</f>
        <v>1.0597065109096055</v>
      </c>
      <c r="F20" s="6"/>
      <c r="H20" s="6"/>
      <c r="I20" s="6"/>
      <c r="J20" s="6"/>
      <c r="K20" s="6"/>
    </row>
    <row r="21" spans="4:11" x14ac:dyDescent="0.25">
      <c r="D21">
        <f>solve_for_d('True_Odds_Calculator_2-way'!A22,'True_Odds_Calculator_2-way'!#REF!,'True_Odds_Calculator_2-way'!B22,'Log_working_2-way'!B$1,'Log_working_2-way'!B$2)</f>
        <v>1.042708496600167</v>
      </c>
      <c r="F21" s="6"/>
      <c r="H21" s="6"/>
      <c r="I21" s="6"/>
      <c r="J21" s="6"/>
      <c r="K21" s="6"/>
    </row>
    <row r="22" spans="4:11" x14ac:dyDescent="0.25">
      <c r="D22">
        <f>solve_for_d('True_Odds_Calculator_2-way'!A23,'True_Odds_Calculator_2-way'!#REF!,'True_Odds_Calculator_2-way'!B23,'Log_working_2-way'!B$1,'Log_working_2-way'!B$2)</f>
        <v>1.0510869493716231</v>
      </c>
      <c r="F22" s="6"/>
      <c r="H22" s="6"/>
      <c r="I22" s="6"/>
      <c r="J22" s="6"/>
      <c r="K22" s="6"/>
    </row>
    <row r="23" spans="4:11" x14ac:dyDescent="0.25">
      <c r="D23">
        <f>solve_for_d('True_Odds_Calculator_2-way'!A24,'True_Odds_Calculator_2-way'!#REF!,'True_Odds_Calculator_2-way'!B24,'Log_working_2-way'!B$1,'Log_working_2-way'!B$2)</f>
        <v>1.0570899221118917</v>
      </c>
      <c r="F23" s="6"/>
      <c r="H23" s="6"/>
      <c r="I23" s="6"/>
      <c r="J23" s="6"/>
      <c r="K23" s="6"/>
    </row>
    <row r="24" spans="4:11" x14ac:dyDescent="0.25">
      <c r="D24">
        <f>solve_for_d('True_Odds_Calculator_2-way'!A25,'True_Odds_Calculator_2-way'!#REF!,'True_Odds_Calculator_2-way'!B25,'Log_working_2-way'!B$1,'Log_working_2-way'!B$2)</f>
        <v>1.0571615895212632</v>
      </c>
      <c r="F24" s="6"/>
      <c r="H24" s="6"/>
      <c r="I24" s="6"/>
      <c r="J24" s="6"/>
      <c r="K24" s="6"/>
    </row>
    <row r="25" spans="4:11" x14ac:dyDescent="0.25">
      <c r="D25">
        <f>solve_for_d('True_Odds_Calculator_2-way'!A26,'True_Odds_Calculator_2-way'!#REF!,'True_Odds_Calculator_2-way'!B26,'Log_working_2-way'!B$1,'Log_working_2-way'!B$2)</f>
        <v>1.0619437671691367</v>
      </c>
      <c r="F25" s="6"/>
      <c r="H25" s="6"/>
      <c r="I25" s="6"/>
      <c r="J25" s="6"/>
      <c r="K25" s="6"/>
    </row>
    <row r="26" spans="4:11" x14ac:dyDescent="0.25">
      <c r="D26">
        <f>solve_for_d('True_Odds_Calculator_2-way'!A27,'True_Odds_Calculator_2-way'!#REF!,'True_Odds_Calculator_2-way'!B27,'Log_working_2-way'!B$1,'Log_working_2-way'!B$2)</f>
        <v>1.0629592441321463</v>
      </c>
      <c r="F26" s="6"/>
      <c r="H26" s="6"/>
      <c r="I26" s="6"/>
      <c r="J26" s="6"/>
      <c r="K26" s="6"/>
    </row>
    <row r="27" spans="4:11" x14ac:dyDescent="0.25">
      <c r="D27">
        <f>solve_for_d('True_Odds_Calculator_2-way'!A28,'True_Odds_Calculator_2-way'!#REF!,'True_Odds_Calculator_2-way'!B28,'Log_working_2-way'!B$1,'Log_working_2-way'!B$2)</f>
        <v>1.0672505015642557</v>
      </c>
      <c r="F27" s="6"/>
      <c r="H27" s="6"/>
      <c r="I27" s="6"/>
      <c r="J27" s="6"/>
      <c r="K27" s="6"/>
    </row>
    <row r="28" spans="4:11" x14ac:dyDescent="0.25">
      <c r="D28">
        <f>solve_for_d('True_Odds_Calculator_2-way'!A29,'True_Odds_Calculator_2-way'!#REF!,'True_Odds_Calculator_2-way'!B29,'Log_working_2-way'!B$1,'Log_working_2-way'!B$2)</f>
        <v>1.0666566032202576</v>
      </c>
      <c r="F28" s="6"/>
      <c r="H28" s="6"/>
      <c r="I28" s="6"/>
      <c r="J28" s="6"/>
      <c r="K28" s="6"/>
    </row>
    <row r="29" spans="4:11" x14ac:dyDescent="0.25">
      <c r="D29">
        <f>solve_for_d('True_Odds_Calculator_2-way'!A30,'True_Odds_Calculator_2-way'!#REF!,'True_Odds_Calculator_2-way'!B30,'Log_working_2-way'!B$1,'Log_working_2-way'!B$2)</f>
        <v>1.0626784802592908</v>
      </c>
      <c r="F29" s="6"/>
      <c r="H29" s="6"/>
      <c r="I29" s="6"/>
      <c r="J29" s="6"/>
      <c r="K29" s="6"/>
    </row>
    <row r="30" spans="4:11" x14ac:dyDescent="0.25">
      <c r="D30">
        <f>solve_for_d('True_Odds_Calculator_2-way'!A31,'True_Odds_Calculator_2-way'!#REF!,'True_Odds_Calculator_2-way'!B31,'Log_working_2-way'!B$1,'Log_working_2-way'!B$2)</f>
        <v>1.0847962681572476</v>
      </c>
      <c r="F30" s="6"/>
      <c r="H30" s="6"/>
      <c r="I30" s="6"/>
      <c r="J30" s="6"/>
      <c r="K30" s="6"/>
    </row>
    <row r="31" spans="4:11" x14ac:dyDescent="0.25">
      <c r="D31">
        <f>solve_for_d('True_Odds_Calculator_2-way'!A32,'True_Odds_Calculator_2-way'!#REF!,'True_Odds_Calculator_2-way'!B32,'Log_working_2-way'!B$1,'Log_working_2-way'!B$2)</f>
        <v>1.0755802342973508</v>
      </c>
      <c r="F31" s="6"/>
      <c r="H31" s="6"/>
      <c r="I31" s="6"/>
      <c r="J31" s="6"/>
      <c r="K31" s="6"/>
    </row>
    <row r="32" spans="4:11" x14ac:dyDescent="0.25">
      <c r="D32">
        <f>solve_for_d('True_Odds_Calculator_2-way'!A33,'True_Odds_Calculator_2-way'!#REF!,'True_Odds_Calculator_2-way'!B33,'Log_working_2-way'!B$1,'Log_working_2-way'!B$2)</f>
        <v>1.0434324628629703</v>
      </c>
      <c r="F32" s="6"/>
      <c r="H32" s="6"/>
      <c r="I32" s="6"/>
      <c r="J32" s="6"/>
      <c r="K32" s="6"/>
    </row>
    <row r="33" spans="4:11" x14ac:dyDescent="0.25">
      <c r="D33">
        <f>solve_for_d('True_Odds_Calculator_2-way'!A34,'True_Odds_Calculator_2-way'!#REF!,'True_Odds_Calculator_2-way'!B34,'Log_working_2-way'!B$1,'Log_working_2-way'!B$2)</f>
        <v>1.0450375961866025</v>
      </c>
      <c r="F33" s="6"/>
      <c r="H33" s="6"/>
      <c r="I33" s="6"/>
      <c r="J33" s="6"/>
      <c r="K33" s="6"/>
    </row>
    <row r="34" spans="4:11" x14ac:dyDescent="0.25">
      <c r="D34">
        <f>solve_for_d('True_Odds_Calculator_2-way'!A35,'True_Odds_Calculator_2-way'!#REF!,'True_Odds_Calculator_2-way'!B35,'Log_working_2-way'!B$1,'Log_working_2-way'!B$2)</f>
        <v>1.0440279853919932</v>
      </c>
      <c r="F34" s="6"/>
      <c r="H34" s="6"/>
      <c r="I34" s="6"/>
      <c r="J34" s="6"/>
      <c r="K34" s="6"/>
    </row>
    <row r="35" spans="4:11" x14ac:dyDescent="0.25">
      <c r="D35">
        <f>solve_for_d('True_Odds_Calculator_2-way'!A36,'True_Odds_Calculator_2-way'!#REF!,'True_Odds_Calculator_2-way'!B36,'Log_working_2-way'!B$1,'Log_working_2-way'!B$2)</f>
        <v>1.0524934496338532</v>
      </c>
      <c r="F35" s="6"/>
      <c r="H35" s="6"/>
      <c r="I35" s="6"/>
      <c r="J35" s="6"/>
      <c r="K35" s="6"/>
    </row>
    <row r="36" spans="4:11" x14ac:dyDescent="0.25">
      <c r="D36">
        <f>solve_for_d('True_Odds_Calculator_2-way'!A37,'True_Odds_Calculator_2-way'!#REF!,'True_Odds_Calculator_2-way'!B37,'Log_working_2-way'!B$1,'Log_working_2-way'!B$2)</f>
        <v>1.0543300667589199</v>
      </c>
      <c r="F36" s="6"/>
      <c r="H36" s="6"/>
      <c r="I36" s="6"/>
      <c r="J36" s="6"/>
      <c r="K36" s="6"/>
    </row>
    <row r="37" spans="4:11" x14ac:dyDescent="0.25">
      <c r="D37">
        <f>solve_for_d('True_Odds_Calculator_2-way'!A38,'True_Odds_Calculator_2-way'!#REF!,'True_Odds_Calculator_2-way'!B38,'Log_working_2-way'!B$1,'Log_working_2-way'!B$2)</f>
        <v>1.0535792336879053</v>
      </c>
      <c r="F37" s="6"/>
      <c r="H37" s="6"/>
      <c r="I37" s="6"/>
      <c r="J37" s="6"/>
      <c r="K37" s="6"/>
    </row>
    <row r="38" spans="4:11" x14ac:dyDescent="0.25">
      <c r="D38">
        <f>solve_for_d('True_Odds_Calculator_2-way'!A39,'True_Odds_Calculator_2-way'!#REF!,'True_Odds_Calculator_2-way'!B39,'Log_working_2-way'!B$1,'Log_working_2-way'!B$2)</f>
        <v>1.0537461604267786</v>
      </c>
      <c r="F38" s="6"/>
      <c r="H38" s="6"/>
      <c r="I38" s="6"/>
      <c r="J38" s="6"/>
      <c r="K38" s="6"/>
    </row>
    <row r="39" spans="4:11" x14ac:dyDescent="0.25">
      <c r="D39">
        <f>solve_for_d('True_Odds_Calculator_2-way'!A40,'True_Odds_Calculator_2-way'!#REF!,'True_Odds_Calculator_2-way'!B40,'Log_working_2-way'!B$1,'Log_working_2-way'!B$2)</f>
        <v>1.0438817895444492</v>
      </c>
      <c r="F39" s="6"/>
      <c r="H39" s="6"/>
      <c r="I39" s="6"/>
      <c r="J39" s="6"/>
      <c r="K39" s="6"/>
    </row>
    <row r="40" spans="4:11" x14ac:dyDescent="0.25">
      <c r="D40">
        <f>solve_for_d('True_Odds_Calculator_2-way'!A41,'True_Odds_Calculator_2-way'!#REF!,'True_Odds_Calculator_2-way'!B41,'Log_working_2-way'!B$1,'Log_working_2-way'!B$2)</f>
        <v>1.0461286947489423</v>
      </c>
      <c r="F40" s="6"/>
      <c r="H40" s="6"/>
      <c r="I40" s="6"/>
      <c r="J40" s="6"/>
      <c r="K40" s="6"/>
    </row>
    <row r="41" spans="4:11" x14ac:dyDescent="0.25">
      <c r="D41">
        <f>solve_for_d('True_Odds_Calculator_2-way'!A42,'True_Odds_Calculator_2-way'!#REF!,'True_Odds_Calculator_2-way'!B42,'Log_working_2-way'!B$1,'Log_working_2-way'!B$2)</f>
        <v>1.047592923283859</v>
      </c>
      <c r="F41" s="6"/>
      <c r="H41" s="6"/>
      <c r="I41" s="6"/>
      <c r="J41" s="6"/>
      <c r="K41" s="6"/>
    </row>
    <row r="42" spans="4:11" x14ac:dyDescent="0.25">
      <c r="D42">
        <f>solve_for_d('True_Odds_Calculator_2-way'!A43,'True_Odds_Calculator_2-way'!#REF!,'True_Odds_Calculator_2-way'!B43,'Log_working_2-way'!B$1,'Log_working_2-way'!B$2)</f>
        <v>1.0517344996321181</v>
      </c>
      <c r="F42" s="6"/>
      <c r="H42" s="6"/>
      <c r="I42" s="6"/>
      <c r="J42" s="6"/>
      <c r="K42" s="6"/>
    </row>
    <row r="43" spans="4:11" x14ac:dyDescent="0.25">
      <c r="D43">
        <f>solve_for_d('True_Odds_Calculator_2-way'!A44,'True_Odds_Calculator_2-way'!#REF!,'True_Odds_Calculator_2-way'!B44,'Log_working_2-way'!B$1,'Log_working_2-way'!B$2)</f>
        <v>1.0529232824658912</v>
      </c>
      <c r="F43" s="6"/>
      <c r="H43" s="6"/>
      <c r="I43" s="6"/>
      <c r="J43" s="6"/>
      <c r="K43" s="6"/>
    </row>
    <row r="44" spans="4:11" x14ac:dyDescent="0.25">
      <c r="D44">
        <f>solve_for_d('True_Odds_Calculator_2-way'!A45,'True_Odds_Calculator_2-way'!#REF!,'True_Odds_Calculator_2-way'!B45,'Log_working_2-way'!B$1,'Log_working_2-way'!B$2)</f>
        <v>1.0543819242504819</v>
      </c>
      <c r="F44" s="6"/>
      <c r="H44" s="6"/>
      <c r="I44" s="6"/>
      <c r="J44" s="6"/>
      <c r="K44" s="6"/>
    </row>
    <row r="45" spans="4:11" x14ac:dyDescent="0.25">
      <c r="D45">
        <f>solve_for_d('True_Odds_Calculator_2-way'!A46,'True_Odds_Calculator_2-way'!#REF!,'True_Odds_Calculator_2-way'!B46,'Log_working_2-way'!B$1,'Log_working_2-way'!B$2)</f>
        <v>1.0502085589023142</v>
      </c>
      <c r="F45" s="6"/>
      <c r="H45" s="6"/>
      <c r="I45" s="6"/>
      <c r="J45" s="6"/>
      <c r="K45" s="6"/>
    </row>
    <row r="46" spans="4:11" x14ac:dyDescent="0.25">
      <c r="D46">
        <f>solve_for_d('True_Odds_Calculator_2-way'!A47,'True_Odds_Calculator_2-way'!#REF!,'True_Odds_Calculator_2-way'!B47,'Log_working_2-way'!B$1,'Log_working_2-way'!B$2)</f>
        <v>1.0511368361869355</v>
      </c>
      <c r="F46" s="6"/>
      <c r="H46" s="6"/>
      <c r="I46" s="6"/>
      <c r="J46" s="6"/>
      <c r="K46" s="6"/>
    </row>
    <row r="47" spans="4:11" x14ac:dyDescent="0.25">
      <c r="D47">
        <f>solve_for_d('True_Odds_Calculator_2-way'!A48,'True_Odds_Calculator_2-way'!#REF!,'True_Odds_Calculator_2-way'!B48,'Log_working_2-way'!B$1,'Log_working_2-way'!B$2)</f>
        <v>1.0549385447709132</v>
      </c>
      <c r="F47" s="6"/>
      <c r="H47" s="6"/>
      <c r="I47" s="6"/>
      <c r="J47" s="6"/>
      <c r="K47" s="6"/>
    </row>
    <row r="48" spans="4:11" x14ac:dyDescent="0.25">
      <c r="D48">
        <f>solve_for_d('True_Odds_Calculator_2-way'!A49,'True_Odds_Calculator_2-way'!#REF!,'True_Odds_Calculator_2-way'!B49,'Log_working_2-way'!B$1,'Log_working_2-way'!B$2)</f>
        <v>1.048153965543114</v>
      </c>
      <c r="F48" s="6"/>
      <c r="H48" s="6"/>
      <c r="I48" s="6"/>
      <c r="J48" s="6"/>
      <c r="K48" s="6"/>
    </row>
    <row r="49" spans="4:11" x14ac:dyDescent="0.25">
      <c r="D49">
        <f>solve_for_d('True_Odds_Calculator_2-way'!A50,'True_Odds_Calculator_2-way'!#REF!,'True_Odds_Calculator_2-way'!B50,'Log_working_2-way'!B$1,'Log_working_2-way'!B$2)</f>
        <v>1.0517344996321181</v>
      </c>
      <c r="F49" s="6"/>
      <c r="H49" s="6"/>
      <c r="I49" s="6"/>
      <c r="J49" s="6"/>
      <c r="K49" s="6"/>
    </row>
    <row r="50" spans="4:11" x14ac:dyDescent="0.25">
      <c r="D50">
        <f>solve_for_d('True_Odds_Calculator_2-way'!A51,'True_Odds_Calculator_2-way'!#REF!,'True_Odds_Calculator_2-way'!B51,'Log_working_2-way'!B$1,'Log_working_2-way'!B$2)</f>
        <v>1.0494125025023127</v>
      </c>
      <c r="F50" s="6"/>
      <c r="H50" s="6"/>
      <c r="I50" s="6"/>
      <c r="J50" s="6"/>
      <c r="K50" s="6"/>
    </row>
    <row r="51" spans="4:11" x14ac:dyDescent="0.25">
      <c r="D51">
        <f>solve_for_d('True_Odds_Calculator_2-way'!A52,'True_Odds_Calculator_2-way'!#REF!,'True_Odds_Calculator_2-way'!B52,'Log_working_2-way'!B$1,'Log_working_2-way'!B$2)</f>
        <v>1.0556120689697279</v>
      </c>
      <c r="F51" s="6"/>
      <c r="H51" s="6"/>
      <c r="I51" s="6"/>
      <c r="J51" s="6"/>
      <c r="K51" s="6"/>
    </row>
    <row r="52" spans="4:11" x14ac:dyDescent="0.25">
      <c r="D52">
        <f>solve_for_d('True_Odds_Calculator_2-way'!A53,'True_Odds_Calculator_2-way'!#REF!,'True_Odds_Calculator_2-way'!B53,'Log_working_2-way'!B$1,'Log_working_2-way'!B$2)</f>
        <v>1.0586402402731725</v>
      </c>
      <c r="F52" s="6"/>
      <c r="H52" s="6"/>
      <c r="I52" s="6"/>
      <c r="J52" s="6"/>
      <c r="K52" s="6"/>
    </row>
    <row r="53" spans="4:11" x14ac:dyDescent="0.25">
      <c r="D53">
        <f>solve_for_d('True_Odds_Calculator_2-way'!A54,'True_Odds_Calculator_2-way'!#REF!,'True_Odds_Calculator_2-way'!B54,'Log_working_2-way'!B$1,'Log_working_2-way'!B$2)</f>
        <v>1.0652016546735219</v>
      </c>
      <c r="F53" s="6"/>
      <c r="H53" s="6"/>
      <c r="I53" s="6"/>
      <c r="J53" s="6"/>
      <c r="K53" s="6"/>
    </row>
    <row r="54" spans="4:11" x14ac:dyDescent="0.25">
      <c r="D54">
        <f>solve_for_d('True_Odds_Calculator_2-way'!A55,'True_Odds_Calculator_2-way'!#REF!,'True_Odds_Calculator_2-way'!B55,'Log_working_2-way'!B$1,'Log_working_2-way'!B$2)</f>
        <v>1.0657284823689301</v>
      </c>
      <c r="F54" s="6"/>
      <c r="H54" s="6"/>
      <c r="I54" s="6"/>
      <c r="J54" s="6"/>
      <c r="K54" s="6"/>
    </row>
    <row r="55" spans="4:11" x14ac:dyDescent="0.25">
      <c r="D55">
        <f>solve_for_d('True_Odds_Calculator_2-way'!A56,'True_Odds_Calculator_2-way'!#REF!,'True_Odds_Calculator_2-way'!B56,'Log_working_2-way'!B$1,'Log_working_2-way'!B$2)</f>
        <v>1.0577874143093966</v>
      </c>
      <c r="F55" s="6"/>
      <c r="H55" s="6"/>
      <c r="I55" s="6"/>
      <c r="J55" s="6"/>
      <c r="K55" s="6"/>
    </row>
    <row r="56" spans="4:11" x14ac:dyDescent="0.25">
      <c r="D56">
        <f>solve_for_d('True_Odds_Calculator_2-way'!A57,'True_Odds_Calculator_2-way'!#REF!,'True_Odds_Calculator_2-way'!B57,'Log_working_2-way'!B$1,'Log_working_2-way'!B$2)</f>
        <v>1.0656804364016281</v>
      </c>
      <c r="F56" s="6"/>
      <c r="H56" s="6"/>
      <c r="I56" s="6"/>
      <c r="J56" s="6"/>
      <c r="K56" s="6"/>
    </row>
    <row r="57" spans="4:11" x14ac:dyDescent="0.25">
      <c r="D57">
        <f>solve_for_d('True_Odds_Calculator_2-way'!A58,'True_Odds_Calculator_2-way'!#REF!,'True_Odds_Calculator_2-way'!B58,'Log_working_2-way'!B$1,'Log_working_2-way'!B$2)</f>
        <v>1.0662627066031662</v>
      </c>
      <c r="F57" s="6"/>
      <c r="H57" s="6"/>
      <c r="I57" s="6"/>
      <c r="J57" s="6"/>
      <c r="K57" s="6"/>
    </row>
    <row r="58" spans="4:11" x14ac:dyDescent="0.25">
      <c r="D58">
        <f>solve_for_d('True_Odds_Calculator_2-way'!A59,'True_Odds_Calculator_2-way'!#REF!,'True_Odds_Calculator_2-way'!B59,'Log_working_2-way'!B$1,'Log_working_2-way'!B$2)</f>
        <v>1.0583708135254832</v>
      </c>
      <c r="F58" s="6"/>
      <c r="H58" s="6"/>
      <c r="I58" s="6"/>
      <c r="J58" s="6"/>
      <c r="K58" s="6"/>
    </row>
    <row r="59" spans="4:11" x14ac:dyDescent="0.25">
      <c r="D59">
        <f>solve_for_d('True_Odds_Calculator_2-way'!A60,'True_Odds_Calculator_2-way'!#REF!,'True_Odds_Calculator_2-way'!B60,'Log_working_2-way'!B$1,'Log_working_2-way'!B$2)</f>
        <v>1.0637069279289246</v>
      </c>
      <c r="F59" s="6"/>
      <c r="H59" s="6"/>
      <c r="I59" s="6"/>
      <c r="J59" s="6"/>
      <c r="K59" s="6"/>
    </row>
    <row r="60" spans="4:11" x14ac:dyDescent="0.25">
      <c r="D60">
        <f>solve_for_d('True_Odds_Calculator_2-way'!A61,'True_Odds_Calculator_2-way'!#REF!,'True_Odds_Calculator_2-way'!B61,'Log_working_2-way'!B$1,'Log_working_2-way'!B$2)</f>
        <v>1.0570274463634663</v>
      </c>
      <c r="F60" s="6"/>
      <c r="H60" s="6"/>
      <c r="I60" s="6"/>
      <c r="J60" s="6"/>
      <c r="K60" s="6"/>
    </row>
    <row r="61" spans="4:11" x14ac:dyDescent="0.25">
      <c r="D61">
        <f>solve_for_d('True_Odds_Calculator_2-way'!A62,'True_Odds_Calculator_2-way'!#REF!,'True_Odds_Calculator_2-way'!B62,'Log_working_2-way'!B$1,'Log_working_2-way'!B$2)</f>
        <v>1.0666566032202576</v>
      </c>
      <c r="F61" s="6"/>
      <c r="H61" s="6"/>
      <c r="I61" s="6"/>
      <c r="J61" s="6"/>
      <c r="K61" s="6"/>
    </row>
    <row r="62" spans="4:11" x14ac:dyDescent="0.25">
      <c r="D62">
        <f>solve_for_d('True_Odds_Calculator_2-way'!A63,'True_Odds_Calculator_2-way'!#REF!,'True_Odds_Calculator_2-way'!B63,'Log_working_2-way'!B$1,'Log_working_2-way'!B$2)</f>
        <v>1.0577874143093966</v>
      </c>
      <c r="F62" s="6"/>
      <c r="H62" s="6"/>
      <c r="I62" s="6"/>
      <c r="J62" s="6"/>
      <c r="K62" s="6"/>
    </row>
    <row r="63" spans="4:11" x14ac:dyDescent="0.25">
      <c r="D63">
        <f>solve_for_d('True_Odds_Calculator_2-way'!A64,'True_Odds_Calculator_2-way'!#REF!,'True_Odds_Calculator_2-way'!B64,'Log_working_2-way'!B$1,'Log_working_2-way'!B$2)</f>
        <v>1.0643058963539642</v>
      </c>
      <c r="F63" s="6"/>
      <c r="H63" s="6"/>
      <c r="I63" s="6"/>
      <c r="J63" s="6"/>
      <c r="K63" s="6"/>
    </row>
    <row r="64" spans="4:11" x14ac:dyDescent="0.25">
      <c r="D64">
        <f>solve_for_d('True_Odds_Calculator_2-way'!A65,'True_Odds_Calculator_2-way'!#REF!,'True_Odds_Calculator_2-way'!B65,'Log_working_2-way'!B$1,'Log_working_2-way'!B$2)</f>
        <v>1.0602620774953408</v>
      </c>
      <c r="F64" s="6"/>
      <c r="H64" s="6"/>
      <c r="I64" s="6"/>
      <c r="J64" s="6"/>
      <c r="K64" s="6"/>
    </row>
    <row r="65" spans="4:11" x14ac:dyDescent="0.25">
      <c r="D65">
        <f>solve_for_d('True_Odds_Calculator_2-way'!A66,'True_Odds_Calculator_2-way'!#REF!,'True_Odds_Calculator_2-way'!B66,'Log_working_2-way'!B$1,'Log_working_2-way'!B$2)</f>
        <v>1.0643058963539642</v>
      </c>
      <c r="F65" s="6"/>
      <c r="H65" s="6"/>
      <c r="I65" s="6"/>
      <c r="J65" s="6"/>
      <c r="K65" s="6"/>
    </row>
    <row r="66" spans="4:11" x14ac:dyDescent="0.25">
      <c r="D66">
        <f>solve_for_d('True_Odds_Calculator_2-way'!A67,'True_Odds_Calculator_2-way'!#REF!,'True_Odds_Calculator_2-way'!B67,'Log_working_2-way'!B$1,'Log_working_2-way'!B$2)</f>
        <v>1.0637069279289246</v>
      </c>
      <c r="F66" s="6"/>
      <c r="H66" s="6"/>
      <c r="I66" s="6"/>
      <c r="J66" s="6"/>
      <c r="K66" s="6"/>
    </row>
    <row r="67" spans="4:11" x14ac:dyDescent="0.25">
      <c r="D67">
        <f>solve_for_d('True_Odds_Calculator_2-way'!A68,'True_Odds_Calculator_2-way'!#REF!,'True_Odds_Calculator_2-way'!B68,'Log_working_2-way'!B$1,'Log_working_2-way'!B$2)</f>
        <v>1.0643058963539642</v>
      </c>
      <c r="F67" s="6"/>
      <c r="H67" s="6"/>
      <c r="I67" s="6"/>
      <c r="J67" s="6"/>
      <c r="K67" s="6"/>
    </row>
    <row r="68" spans="4:11" x14ac:dyDescent="0.25">
      <c r="D68">
        <f>solve_for_d('True_Odds_Calculator_2-way'!A69,'True_Odds_Calculator_2-way'!#REF!,'True_Odds_Calculator_2-way'!B69,'Log_working_2-way'!B$1,'Log_working_2-way'!B$2)</f>
        <v>1.0675466351235279</v>
      </c>
      <c r="F68" s="6"/>
      <c r="H68" s="6"/>
      <c r="I68" s="6"/>
      <c r="J68" s="6"/>
      <c r="K68" s="6"/>
    </row>
    <row r="69" spans="4:11" x14ac:dyDescent="0.25">
      <c r="D69">
        <f>solve_for_d('True_Odds_Calculator_2-way'!A70,'True_Odds_Calculator_2-way'!#REF!,'True_Odds_Calculator_2-way'!B70,'Log_working_2-way'!B$1,'Log_working_2-way'!B$2)</f>
        <v>1.0586402402731725</v>
      </c>
      <c r="F69" s="6"/>
      <c r="H69" s="6"/>
      <c r="I69" s="6"/>
      <c r="J69" s="6"/>
      <c r="K69" s="6"/>
    </row>
    <row r="70" spans="4:11" x14ac:dyDescent="0.25">
      <c r="D70">
        <f>solve_for_d('True_Odds_Calculator_2-way'!A71,'True_Odds_Calculator_2-way'!#REF!,'True_Odds_Calculator_2-way'!B71,'Log_working_2-way'!B$1,'Log_working_2-way'!B$2)</f>
        <v>1.0681124392162278</v>
      </c>
      <c r="F70" s="6"/>
      <c r="H70" s="6"/>
      <c r="I70" s="6"/>
      <c r="J70" s="6"/>
      <c r="K70" s="6"/>
    </row>
    <row r="71" spans="4:11" x14ac:dyDescent="0.25">
      <c r="D71">
        <f>solve_for_d('True_Odds_Calculator_2-way'!A72,'True_Odds_Calculator_2-way'!#REF!,'True_Odds_Calculator_2-way'!B72,'Log_working_2-way'!B$1,'Log_working_2-way'!B$2)</f>
        <v>1.0666566032202576</v>
      </c>
      <c r="F71" s="6"/>
      <c r="H71" s="6"/>
      <c r="I71" s="6"/>
      <c r="J71" s="6"/>
      <c r="K71" s="6"/>
    </row>
    <row r="72" spans="4:11" x14ac:dyDescent="0.25">
      <c r="D72">
        <f>solve_for_d('True_Odds_Calculator_2-way'!A73,'True_Odds_Calculator_2-way'!#REF!,'True_Odds_Calculator_2-way'!B73,'Log_working_2-way'!B$1,'Log_working_2-way'!B$2)</f>
        <v>1.0647027958175614</v>
      </c>
      <c r="F72" s="6"/>
      <c r="H72" s="6"/>
      <c r="I72" s="6"/>
      <c r="J72" s="6"/>
      <c r="K72" s="6"/>
    </row>
    <row r="73" spans="4:11" x14ac:dyDescent="0.25">
      <c r="D73">
        <f>solve_for_d('True_Odds_Calculator_2-way'!A74,'True_Odds_Calculator_2-way'!#REF!,'True_Odds_Calculator_2-way'!B74,'Log_working_2-way'!B$1,'Log_working_2-way'!B$2)</f>
        <v>1.0658734026705068</v>
      </c>
      <c r="F73" s="6"/>
      <c r="H73" s="6"/>
      <c r="I73" s="6"/>
      <c r="J73" s="6"/>
      <c r="K73" s="6"/>
    </row>
    <row r="74" spans="4:11" x14ac:dyDescent="0.25">
      <c r="D74">
        <f>solve_for_d('True_Odds_Calculator_2-way'!A75,'True_Odds_Calculator_2-way'!#REF!,'True_Odds_Calculator_2-way'!B75,'Log_working_2-way'!B$1,'Log_working_2-way'!B$2)</f>
        <v>1.0671049906442842</v>
      </c>
      <c r="F74" s="6"/>
      <c r="H74" s="6"/>
      <c r="I74" s="6"/>
      <c r="J74" s="6"/>
      <c r="K74" s="6"/>
    </row>
    <row r="75" spans="4:11" x14ac:dyDescent="0.25">
      <c r="D75">
        <f>solve_for_d('True_Odds_Calculator_2-way'!A76,'True_Odds_Calculator_2-way'!#REF!,'True_Odds_Calculator_2-way'!B76,'Log_working_2-way'!B$1,'Log_working_2-way'!B$2)</f>
        <v>1.0629813436677837</v>
      </c>
      <c r="F75" s="6"/>
      <c r="H75" s="6"/>
      <c r="I75" s="6"/>
      <c r="J75" s="6"/>
      <c r="K75" s="6"/>
    </row>
    <row r="76" spans="4:11" x14ac:dyDescent="0.25">
      <c r="D76">
        <f>solve_for_d('True_Odds_Calculator_2-way'!A77,'True_Odds_Calculator_2-way'!#REF!,'True_Odds_Calculator_2-way'!B77,'Log_working_2-way'!B$1,'Log_working_2-way'!B$2)</f>
        <v>1.0835244144200842</v>
      </c>
      <c r="F76" s="6"/>
      <c r="H76" s="6"/>
      <c r="I76" s="6"/>
      <c r="J76" s="6"/>
      <c r="K76" s="6"/>
    </row>
    <row r="77" spans="4:11" x14ac:dyDescent="0.25">
      <c r="D77">
        <f>solve_for_d('True_Odds_Calculator_2-way'!A78,'True_Odds_Calculator_2-way'!#REF!,'True_Odds_Calculator_2-way'!B78,'Log_working_2-way'!B$1,'Log_working_2-way'!B$2)</f>
        <v>1.0681458983010155</v>
      </c>
      <c r="F77" s="6"/>
      <c r="H77" s="6"/>
      <c r="I77" s="6"/>
      <c r="J77" s="6"/>
      <c r="K77" s="6"/>
    </row>
    <row r="78" spans="4:11" x14ac:dyDescent="0.25">
      <c r="D78">
        <f>solve_for_d('True_Odds_Calculator_2-way'!A79,'True_Odds_Calculator_2-way'!#REF!,'True_Odds_Calculator_2-way'!B79,'Log_working_2-way'!B$1,'Log_working_2-way'!B$2)</f>
        <v>1.0846738705094816</v>
      </c>
      <c r="F78" s="6"/>
      <c r="H78" s="6"/>
      <c r="I78" s="6"/>
      <c r="J78" s="6"/>
      <c r="K78" s="6"/>
    </row>
    <row r="79" spans="4:11" x14ac:dyDescent="0.25">
      <c r="D79">
        <f>solve_for_d('True_Odds_Calculator_2-way'!A80,'True_Odds_Calculator_2-way'!#REF!,'True_Odds_Calculator_2-way'!B80,'Log_working_2-way'!B$1,'Log_working_2-way'!B$2)</f>
        <v>1.0855074934514506</v>
      </c>
      <c r="F79" s="6"/>
      <c r="H79" s="6"/>
      <c r="I79" s="6"/>
      <c r="J79" s="6"/>
      <c r="K79" s="6"/>
    </row>
    <row r="80" spans="4:11" x14ac:dyDescent="0.25">
      <c r="D80">
        <f>solve_for_d('True_Odds_Calculator_2-way'!A81,'True_Odds_Calculator_2-way'!#REF!,'True_Odds_Calculator_2-way'!B81,'Log_working_2-way'!B$1,'Log_working_2-way'!B$2)</f>
        <v>1.0723310006406619</v>
      </c>
      <c r="F80" s="6"/>
      <c r="H80" s="6"/>
      <c r="I80" s="6"/>
      <c r="J80" s="6"/>
      <c r="K80" s="6"/>
    </row>
    <row r="81" spans="4:11" x14ac:dyDescent="0.25">
      <c r="D81">
        <f>solve_for_d('True_Odds_Calculator_2-way'!A82,'True_Odds_Calculator_2-way'!#REF!,'True_Odds_Calculator_2-way'!B82,'Log_working_2-way'!B$1,'Log_working_2-way'!B$2)</f>
        <v>1.0713419446858048</v>
      </c>
      <c r="F81" s="6"/>
      <c r="H81" s="6"/>
      <c r="I81" s="6"/>
      <c r="J81" s="6"/>
      <c r="K81" s="6"/>
    </row>
    <row r="82" spans="4:11" x14ac:dyDescent="0.25">
      <c r="D82">
        <f>solve_for_d('True_Odds_Calculator_2-way'!A83,'True_Odds_Calculator_2-way'!#REF!,'True_Odds_Calculator_2-way'!B83,'Log_working_2-way'!B$1,'Log_working_2-way'!B$2)</f>
        <v>1.0760544219039903</v>
      </c>
      <c r="F82" s="6"/>
      <c r="H82" s="6"/>
      <c r="I82" s="6"/>
      <c r="J82" s="6"/>
      <c r="K82" s="6"/>
    </row>
    <row r="83" spans="4:11" x14ac:dyDescent="0.25">
      <c r="D83">
        <f>solve_for_d('True_Odds_Calculator_2-way'!A84,'True_Odds_Calculator_2-way'!#REF!,'True_Odds_Calculator_2-way'!B84,'Log_working_2-way'!B$1,'Log_working_2-way'!B$2)</f>
        <v>1.0476415951389864</v>
      </c>
      <c r="F83" s="6"/>
      <c r="H83" s="6"/>
      <c r="I83" s="6"/>
      <c r="J83" s="6"/>
      <c r="K83" s="6"/>
    </row>
    <row r="84" spans="4:11" x14ac:dyDescent="0.25">
      <c r="D84">
        <f>solve_for_d('True_Odds_Calculator_2-way'!A85,'True_Odds_Calculator_2-way'!#REF!,'True_Odds_Calculator_2-way'!B85,'Log_working_2-way'!B$1,'Log_working_2-way'!B$2)</f>
        <v>1.082456810703325</v>
      </c>
      <c r="F84" s="6"/>
      <c r="H84" s="6"/>
      <c r="I84" s="6"/>
      <c r="J84" s="6"/>
      <c r="K84" s="6"/>
    </row>
    <row r="85" spans="4:11" x14ac:dyDescent="0.25">
      <c r="D85">
        <f>solve_for_d('True_Odds_Calculator_2-way'!A86,'True_Odds_Calculator_2-way'!#REF!,'True_Odds_Calculator_2-way'!B86,'Log_working_2-way'!B$1,'Log_working_2-way'!B$2)</f>
        <v>1.069601405639077</v>
      </c>
      <c r="F85" s="6"/>
      <c r="H85" s="6"/>
      <c r="I85" s="6"/>
      <c r="J85" s="6"/>
      <c r="K85" s="6"/>
    </row>
    <row r="86" spans="4:11" x14ac:dyDescent="0.25">
      <c r="D86">
        <f>solve_for_d('True_Odds_Calculator_2-way'!A87,'True_Odds_Calculator_2-way'!#REF!,'True_Odds_Calculator_2-way'!B87,'Log_working_2-way'!B$1,'Log_working_2-way'!B$2)</f>
        <v>1.0643058963539642</v>
      </c>
      <c r="F86" s="6"/>
      <c r="H86" s="6"/>
      <c r="I86" s="6"/>
      <c r="J86" s="6"/>
      <c r="K86" s="6"/>
    </row>
    <row r="87" spans="4:11" x14ac:dyDescent="0.25">
      <c r="D87">
        <f>solve_for_d('True_Odds_Calculator_2-way'!A88,'True_Odds_Calculator_2-way'!#REF!,'True_Odds_Calculator_2-way'!B88,'Log_working_2-way'!B$1,'Log_working_2-way'!B$2)</f>
        <v>1.0629444687848131</v>
      </c>
      <c r="F87" s="6"/>
      <c r="H87" s="6"/>
      <c r="I87" s="6"/>
      <c r="J87" s="6"/>
      <c r="K87" s="6"/>
    </row>
    <row r="88" spans="4:11" x14ac:dyDescent="0.25">
      <c r="D88">
        <f>solve_for_d('True_Odds_Calculator_2-way'!A89,'True_Odds_Calculator_2-way'!#REF!,'True_Odds_Calculator_2-way'!B89,'Log_working_2-way'!B$1,'Log_working_2-way'!B$2)</f>
        <v>1.0686742982506554</v>
      </c>
      <c r="F88" s="6"/>
      <c r="H88" s="6"/>
      <c r="I88" s="6"/>
      <c r="J88" s="6"/>
      <c r="K88" s="6"/>
    </row>
    <row r="89" spans="4:11" x14ac:dyDescent="0.25">
      <c r="D89">
        <f>solve_for_d('True_Odds_Calculator_2-way'!A90,'True_Odds_Calculator_2-way'!#REF!,'True_Odds_Calculator_2-way'!B90,'Log_working_2-way'!B$1,'Log_working_2-way'!B$2)</f>
        <v>1.0707920252364764</v>
      </c>
      <c r="F89" s="6"/>
      <c r="H89" s="6"/>
      <c r="I89" s="6"/>
      <c r="J89" s="6"/>
      <c r="K89" s="6"/>
    </row>
    <row r="90" spans="4:11" x14ac:dyDescent="0.25">
      <c r="D90">
        <f>solve_for_d('True_Odds_Calculator_2-way'!A91,'True_Odds_Calculator_2-way'!#REF!,'True_Odds_Calculator_2-way'!B91,'Log_working_2-way'!B$1,'Log_working_2-way'!B$2)</f>
        <v>1.0666566032202576</v>
      </c>
      <c r="F90" s="6"/>
      <c r="H90" s="6"/>
      <c r="I90" s="6"/>
      <c r="J90" s="6"/>
      <c r="K90" s="6"/>
    </row>
    <row r="91" spans="4:11" x14ac:dyDescent="0.25">
      <c r="D91">
        <f>solve_for_d('True_Odds_Calculator_2-way'!A92,'True_Odds_Calculator_2-way'!#REF!,'True_Odds_Calculator_2-way'!B92,'Log_working_2-way'!B$1,'Log_working_2-way'!B$2)</f>
        <v>1.0656804364016281</v>
      </c>
      <c r="F91" s="6"/>
      <c r="H91" s="6"/>
      <c r="I91" s="6"/>
      <c r="J91" s="6"/>
      <c r="K91" s="6"/>
    </row>
    <row r="92" spans="4:11" x14ac:dyDescent="0.25">
      <c r="D92">
        <f>solve_for_d('True_Odds_Calculator_2-way'!A93,'True_Odds_Calculator_2-way'!#REF!,'True_Odds_Calculator_2-way'!B93,'Log_working_2-way'!B$1,'Log_working_2-way'!B$2)</f>
        <v>1.0586391570182949</v>
      </c>
      <c r="F92" s="6"/>
      <c r="H92" s="6"/>
      <c r="I92" s="6"/>
      <c r="J92" s="6"/>
      <c r="K92" s="6"/>
    </row>
    <row r="93" spans="4:11" x14ac:dyDescent="0.25">
      <c r="D93">
        <f>solve_for_d('True_Odds_Calculator_2-way'!A94,'True_Odds_Calculator_2-way'!#REF!,'True_Odds_Calculator_2-way'!B94,'Log_working_2-way'!B$1,'Log_working_2-way'!B$2)</f>
        <v>1.071587589916037</v>
      </c>
      <c r="F93" s="6"/>
      <c r="H93" s="6"/>
      <c r="I93" s="6"/>
      <c r="J93" s="6"/>
      <c r="K93" s="6"/>
    </row>
    <row r="94" spans="4:11" x14ac:dyDescent="0.25">
      <c r="D94">
        <f>solve_for_d('True_Odds_Calculator_2-way'!A95,'True_Odds_Calculator_2-way'!#REF!,'True_Odds_Calculator_2-way'!B95,'Log_working_2-way'!B$1,'Log_working_2-way'!B$2)</f>
        <v>1.0691226859170895</v>
      </c>
      <c r="F94" s="6"/>
      <c r="H94" s="6"/>
      <c r="I94" s="6"/>
      <c r="J94" s="6"/>
      <c r="K94" s="6"/>
    </row>
    <row r="95" spans="4:11" x14ac:dyDescent="0.25">
      <c r="D95">
        <f>solve_for_d('True_Odds_Calculator_2-way'!A96,'True_Odds_Calculator_2-way'!#REF!,'True_Odds_Calculator_2-way'!B96,'Log_working_2-way'!B$1,'Log_working_2-way'!B$2)</f>
        <v>1.0840677409696946</v>
      </c>
      <c r="F95" s="6"/>
      <c r="H95" s="6"/>
      <c r="I95" s="6"/>
      <c r="J95" s="6"/>
      <c r="K95" s="6"/>
    </row>
    <row r="96" spans="4:11" x14ac:dyDescent="0.25">
      <c r="D96">
        <f>solve_for_d('True_Odds_Calculator_2-way'!A97,'True_Odds_Calculator_2-way'!#REF!,'True_Odds_Calculator_2-way'!B97,'Log_working_2-way'!B$1,'Log_working_2-way'!B$2)</f>
        <v>1.0758906966555091</v>
      </c>
      <c r="F96" s="6"/>
      <c r="H96" s="6"/>
      <c r="I96" s="6"/>
      <c r="J96" s="6"/>
      <c r="K96" s="6"/>
    </row>
    <row r="97" spans="4:11" x14ac:dyDescent="0.25">
      <c r="D97">
        <f>solve_for_d('True_Odds_Calculator_2-way'!A98,'True_Odds_Calculator_2-way'!#REF!,'True_Odds_Calculator_2-way'!B98,'Log_working_2-way'!B$1,'Log_working_2-way'!B$2)</f>
        <v>1.0633504678478547</v>
      </c>
      <c r="F97" s="6"/>
      <c r="H97" s="6"/>
      <c r="I97" s="6"/>
      <c r="J97" s="6"/>
      <c r="K97" s="6"/>
    </row>
    <row r="98" spans="4:11" x14ac:dyDescent="0.25">
      <c r="D98">
        <f>solve_for_d('True_Odds_Calculator_2-way'!A99,'True_Odds_Calculator_2-way'!#REF!,'True_Odds_Calculator_2-way'!B99,'Log_working_2-way'!B$1,'Log_working_2-way'!B$2)</f>
        <v>1.042708496600167</v>
      </c>
      <c r="F98" s="6"/>
      <c r="H98" s="6"/>
      <c r="I98" s="6"/>
      <c r="J98" s="6"/>
      <c r="K98" s="6"/>
    </row>
    <row r="99" spans="4:11" x14ac:dyDescent="0.25">
      <c r="D99">
        <f>solve_for_d('True_Odds_Calculator_2-way'!A100,'True_Odds_Calculator_2-way'!#REF!,'True_Odds_Calculator_2-way'!B100,'Log_working_2-way'!B$1,'Log_working_2-way'!B$2)</f>
        <v>1.045344963452246</v>
      </c>
      <c r="F99" s="6"/>
      <c r="H99" s="6"/>
      <c r="I99" s="6"/>
      <c r="J99" s="6"/>
      <c r="K99" s="6"/>
    </row>
    <row r="100" spans="4:11" x14ac:dyDescent="0.25">
      <c r="D100">
        <f>solve_for_d('True_Odds_Calculator_2-way'!A101,'True_Odds_Calculator_2-way'!#REF!,'True_Odds_Calculator_2-way'!B101,'Log_working_2-way'!B$1,'Log_working_2-way'!B$2)</f>
        <v>1.0512150176064545</v>
      </c>
      <c r="F100" s="6"/>
      <c r="H100" s="6"/>
      <c r="I100" s="6"/>
      <c r="J100" s="6"/>
      <c r="K100" s="6"/>
    </row>
    <row r="101" spans="4:11" x14ac:dyDescent="0.25">
      <c r="D101">
        <f>solve_for_d('True_Odds_Calculator_2-way'!A102,'True_Odds_Calculator_2-way'!#REF!,'True_Odds_Calculator_2-way'!B102,'Log_working_2-way'!B$1,'Log_working_2-way'!B$2)</f>
        <v>1.0488545698370915</v>
      </c>
      <c r="F101" s="6"/>
      <c r="H101" s="6"/>
      <c r="I101" s="6"/>
      <c r="J101" s="6"/>
      <c r="K101" s="6"/>
    </row>
    <row r="102" spans="4:11" x14ac:dyDescent="0.25">
      <c r="D102">
        <f>solve_for_d('True_Odds_Calculator_2-way'!A103,'True_Odds_Calculator_2-way'!#REF!,'True_Odds_Calculator_2-way'!B103,'Log_working_2-way'!B$1,'Log_working_2-way'!B$2)</f>
        <v>1.04299513543169</v>
      </c>
      <c r="F102" s="6"/>
      <c r="H102" s="6"/>
      <c r="I102" s="6"/>
      <c r="J102" s="6"/>
      <c r="K102" s="6"/>
    </row>
    <row r="103" spans="4:11" x14ac:dyDescent="0.25">
      <c r="D103">
        <f>solve_for_d('True_Odds_Calculator_2-way'!A104,'True_Odds_Calculator_2-way'!#REF!,'True_Odds_Calculator_2-way'!B104,'Log_working_2-way'!B$1,'Log_working_2-way'!B$2)</f>
        <v>1.052267086616911</v>
      </c>
      <c r="F103" s="6"/>
      <c r="H103" s="6"/>
      <c r="I103" s="6"/>
      <c r="J103" s="6"/>
      <c r="K103" s="6"/>
    </row>
    <row r="104" spans="4:11" x14ac:dyDescent="0.25">
      <c r="D104">
        <f>solve_for_d('True_Odds_Calculator_2-way'!A105,'True_Odds_Calculator_2-way'!#REF!,'True_Odds_Calculator_2-way'!B105,'Log_working_2-way'!B$1,'Log_working_2-way'!B$2)</f>
        <v>1.0510694237812139</v>
      </c>
      <c r="F104" s="6"/>
      <c r="H104" s="6"/>
      <c r="I104" s="6"/>
      <c r="J104" s="6"/>
      <c r="K104" s="6"/>
    </row>
    <row r="105" spans="4:11" x14ac:dyDescent="0.25">
      <c r="D105">
        <f>solve_for_d('True_Odds_Calculator_2-way'!A106,'True_Odds_Calculator_2-way'!#REF!,'True_Odds_Calculator_2-way'!B106,'Log_working_2-way'!B$1,'Log_working_2-way'!B$2)</f>
        <v>1.0538611122400778</v>
      </c>
      <c r="F105" s="6"/>
      <c r="H105" s="6"/>
      <c r="I105" s="6"/>
      <c r="J105" s="6"/>
      <c r="K105" s="6"/>
    </row>
    <row r="106" spans="4:11" x14ac:dyDescent="0.25">
      <c r="D106">
        <f>solve_for_d('True_Odds_Calculator_2-way'!A107,'True_Odds_Calculator_2-way'!#REF!,'True_Odds_Calculator_2-way'!B107,'Log_working_2-way'!B$1,'Log_working_2-way'!B$2)</f>
        <v>1.0543819242504819</v>
      </c>
      <c r="F106" s="6"/>
      <c r="H106" s="6"/>
      <c r="I106" s="6"/>
      <c r="J106" s="6"/>
      <c r="K106" s="6"/>
    </row>
    <row r="107" spans="4:11" x14ac:dyDescent="0.25">
      <c r="D107">
        <f>solve_for_d('True_Odds_Calculator_2-way'!A108,'True_Odds_Calculator_2-way'!#REF!,'True_Odds_Calculator_2-way'!B108,'Log_working_2-way'!B$1,'Log_working_2-way'!B$2)</f>
        <v>1.0427733349764023</v>
      </c>
      <c r="F107" s="6"/>
      <c r="H107" s="6"/>
      <c r="I107" s="6"/>
      <c r="J107" s="6"/>
      <c r="K107" s="6"/>
    </row>
    <row r="108" spans="4:11" x14ac:dyDescent="0.25">
      <c r="D108">
        <f>solve_for_d('True_Odds_Calculator_2-way'!A109,'True_Odds_Calculator_2-way'!#REF!,'True_Odds_Calculator_2-way'!B109,'Log_working_2-way'!B$1,'Log_working_2-way'!B$2)</f>
        <v>1.0738046565096138</v>
      </c>
      <c r="F108" s="6"/>
      <c r="H108" s="6"/>
      <c r="I108" s="6"/>
      <c r="J108" s="6"/>
      <c r="K108" s="6"/>
    </row>
    <row r="109" spans="4:11" x14ac:dyDescent="0.25">
      <c r="D109">
        <f>solve_for_d('True_Odds_Calculator_2-way'!A110,'True_Odds_Calculator_2-way'!#REF!,'True_Odds_Calculator_2-way'!B110,'Log_working_2-way'!B$1,'Log_working_2-way'!B$2)</f>
        <v>1.0405885922597782</v>
      </c>
      <c r="F109" s="6"/>
      <c r="H109" s="6"/>
      <c r="I109" s="6"/>
      <c r="J109" s="6"/>
      <c r="K109" s="6"/>
    </row>
    <row r="110" spans="4:11" x14ac:dyDescent="0.25">
      <c r="D110">
        <f>solve_for_d('True_Odds_Calculator_2-way'!A111,'True_Odds_Calculator_2-way'!#REF!,'True_Odds_Calculator_2-way'!B111,'Log_working_2-way'!B$1,'Log_working_2-way'!B$2)</f>
        <v>1.0536369139215562</v>
      </c>
      <c r="F110" s="6"/>
      <c r="H110" s="6"/>
      <c r="I110" s="6"/>
      <c r="J110" s="6"/>
      <c r="K110" s="6"/>
    </row>
    <row r="111" spans="4:11" x14ac:dyDescent="0.25">
      <c r="D111">
        <f>solve_for_d('True_Odds_Calculator_2-way'!A112,'True_Odds_Calculator_2-way'!#REF!,'True_Odds_Calculator_2-way'!B112,'Log_working_2-way'!B$1,'Log_working_2-way'!B$2)</f>
        <v>1.0420112422030368</v>
      </c>
      <c r="F111" s="6"/>
      <c r="H111" s="6"/>
      <c r="I111" s="6"/>
      <c r="J111" s="6"/>
      <c r="K111" s="6"/>
    </row>
    <row r="112" spans="4:11" x14ac:dyDescent="0.25">
      <c r="D112">
        <f>solve_for_d('True_Odds_Calculator_2-way'!A113,'True_Odds_Calculator_2-way'!#REF!,'True_Odds_Calculator_2-way'!B113,'Log_working_2-way'!B$1,'Log_working_2-way'!B$2)</f>
        <v>1.0543300667589199</v>
      </c>
      <c r="F112" s="6"/>
      <c r="H112" s="6"/>
      <c r="I112" s="6"/>
      <c r="J112" s="6"/>
      <c r="K112" s="6"/>
    </row>
    <row r="113" spans="4:11" x14ac:dyDescent="0.25">
      <c r="D113">
        <f>solve_for_d('True_Odds_Calculator_2-way'!A114,'True_Odds_Calculator_2-way'!#REF!,'True_Odds_Calculator_2-way'!B114,'Log_working_2-way'!B$1,'Log_working_2-way'!B$2)</f>
        <v>1.0534523975910519</v>
      </c>
      <c r="F113" s="6"/>
      <c r="H113" s="6"/>
      <c r="I113" s="6"/>
      <c r="J113" s="6"/>
      <c r="K113" s="6"/>
    </row>
    <row r="114" spans="4:11" x14ac:dyDescent="0.25">
      <c r="D114">
        <f>solve_for_d('True_Odds_Calculator_2-way'!A115,'True_Odds_Calculator_2-way'!#REF!,'True_Odds_Calculator_2-way'!B115,'Log_working_2-way'!B$1,'Log_working_2-way'!B$2)</f>
        <v>1.0509444270006065</v>
      </c>
      <c r="F114" s="6"/>
      <c r="H114" s="6"/>
      <c r="I114" s="6"/>
      <c r="J114" s="6"/>
      <c r="K114" s="6"/>
    </row>
    <row r="115" spans="4:11" x14ac:dyDescent="0.25">
      <c r="D115">
        <f>solve_for_d('True_Odds_Calculator_2-way'!A116,'True_Odds_Calculator_2-way'!#REF!,'True_Odds_Calculator_2-way'!B116,'Log_working_2-way'!B$1,'Log_working_2-way'!B$2)</f>
        <v>1.0449864577049268</v>
      </c>
      <c r="F115" s="6"/>
      <c r="H115" s="6"/>
      <c r="I115" s="6"/>
      <c r="J115" s="6"/>
      <c r="K115" s="6"/>
    </row>
    <row r="116" spans="4:11" x14ac:dyDescent="0.25">
      <c r="D116">
        <f>solve_for_d('True_Odds_Calculator_2-way'!A117,'True_Odds_Calculator_2-way'!#REF!,'True_Odds_Calculator_2-way'!B117,'Log_working_2-way'!B$1,'Log_working_2-way'!B$2)</f>
        <v>1.0461929391857427</v>
      </c>
      <c r="F116" s="6"/>
      <c r="H116" s="6"/>
      <c r="I116" s="6"/>
      <c r="J116" s="6"/>
      <c r="K116" s="6"/>
    </row>
    <row r="117" spans="4:11" x14ac:dyDescent="0.25">
      <c r="D117">
        <f>solve_for_d('True_Odds_Calculator_2-way'!A118,'True_Odds_Calculator_2-way'!#REF!,'True_Odds_Calculator_2-way'!B118,'Log_working_2-way'!B$1,'Log_working_2-way'!B$2)</f>
        <v>1.0518428764688503</v>
      </c>
      <c r="F117" s="6"/>
      <c r="H117" s="6"/>
      <c r="I117" s="6"/>
      <c r="J117" s="6"/>
      <c r="K117" s="6"/>
    </row>
    <row r="118" spans="4:11" x14ac:dyDescent="0.25">
      <c r="D118">
        <f>solve_for_d('True_Odds_Calculator_2-way'!A119,'True_Odds_Calculator_2-way'!#REF!,'True_Odds_Calculator_2-way'!B119,'Log_working_2-way'!B$1,'Log_working_2-way'!B$2)</f>
        <v>1.0488545698370915</v>
      </c>
      <c r="F118" s="6"/>
      <c r="H118" s="6"/>
      <c r="I118" s="6"/>
      <c r="J118" s="6"/>
      <c r="K118" s="6"/>
    </row>
    <row r="119" spans="4:11" x14ac:dyDescent="0.25">
      <c r="D119">
        <f>solve_for_d('True_Odds_Calculator_2-way'!A120,'True_Odds_Calculator_2-way'!#REF!,'True_Odds_Calculator_2-way'!B120,'Log_working_2-way'!B$1,'Log_working_2-way'!B$2)</f>
        <v>1.0657284823689301</v>
      </c>
      <c r="F119" s="6"/>
      <c r="H119" s="6"/>
      <c r="I119" s="6"/>
      <c r="J119" s="6"/>
      <c r="K119" s="6"/>
    </row>
    <row r="120" spans="4:11" x14ac:dyDescent="0.25">
      <c r="D120">
        <f>solve_for_d('True_Odds_Calculator_2-way'!A121,'True_Odds_Calculator_2-way'!#REF!,'True_Odds_Calculator_2-way'!B121,'Log_working_2-way'!B$1,'Log_working_2-way'!B$2)</f>
        <v>1.0592698779777294</v>
      </c>
      <c r="F120" s="6"/>
      <c r="H120" s="6"/>
      <c r="I120" s="6"/>
      <c r="J120" s="6"/>
      <c r="K120" s="6"/>
    </row>
    <row r="121" spans="4:11" x14ac:dyDescent="0.25">
      <c r="D121">
        <f>solve_for_d('True_Odds_Calculator_2-way'!A122,'True_Odds_Calculator_2-way'!#REF!,'True_Odds_Calculator_2-way'!B122,'Log_working_2-way'!B$1,'Log_working_2-way'!B$2)</f>
        <v>1.0602620774953408</v>
      </c>
      <c r="F121" s="6"/>
      <c r="H121" s="6"/>
      <c r="I121" s="6"/>
      <c r="J121" s="6"/>
      <c r="K121" s="6"/>
    </row>
    <row r="122" spans="4:11" x14ac:dyDescent="0.25">
      <c r="D122">
        <f>solve_for_d('True_Odds_Calculator_2-way'!A123,'True_Odds_Calculator_2-way'!#REF!,'True_Odds_Calculator_2-way'!B123,'Log_working_2-way'!B$1,'Log_working_2-way'!B$2)</f>
        <v>1.0637069279289246</v>
      </c>
      <c r="F122" s="6"/>
      <c r="H122" s="6"/>
      <c r="I122" s="6"/>
      <c r="J122" s="6"/>
      <c r="K122" s="6"/>
    </row>
    <row r="123" spans="4:11" x14ac:dyDescent="0.25">
      <c r="D123">
        <f>solve_for_d('True_Odds_Calculator_2-way'!A124,'True_Odds_Calculator_2-way'!#REF!,'True_Odds_Calculator_2-way'!B124,'Log_working_2-way'!B$1,'Log_working_2-way'!B$2)</f>
        <v>1.047592923283859</v>
      </c>
      <c r="F123" s="6"/>
      <c r="H123" s="6"/>
      <c r="I123" s="6"/>
      <c r="J123" s="6"/>
      <c r="K123" s="6"/>
    </row>
    <row r="124" spans="4:11" x14ac:dyDescent="0.25">
      <c r="D124">
        <f>solve_for_d('True_Odds_Calculator_2-way'!A125,'True_Odds_Calculator_2-way'!#REF!,'True_Odds_Calculator_2-way'!B125,'Log_working_2-way'!B$1,'Log_working_2-way'!B$2)</f>
        <v>1.0480610077274732</v>
      </c>
      <c r="F124" s="6"/>
      <c r="H124" s="6"/>
      <c r="I124" s="6"/>
      <c r="J124" s="6"/>
      <c r="K124" s="6"/>
    </row>
    <row r="125" spans="4:11" x14ac:dyDescent="0.25">
      <c r="D125">
        <f>solve_for_d('True_Odds_Calculator_2-way'!A126,'True_Odds_Calculator_2-way'!#REF!,'True_Odds_Calculator_2-way'!B126,'Log_working_2-way'!B$1,'Log_working_2-way'!B$2)</f>
        <v>1.0488038688665162</v>
      </c>
      <c r="F125" s="6"/>
      <c r="H125" s="6"/>
      <c r="I125" s="6"/>
      <c r="J125" s="6"/>
      <c r="K125" s="6"/>
    </row>
    <row r="126" spans="4:11" x14ac:dyDescent="0.25">
      <c r="D126">
        <f>solve_for_d('True_Odds_Calculator_2-way'!A127,'True_Odds_Calculator_2-way'!#REF!,'True_Odds_Calculator_2-way'!B127,'Log_working_2-way'!B$1,'Log_working_2-way'!B$2)</f>
        <v>1.0467303289817578</v>
      </c>
      <c r="F126" s="6"/>
      <c r="H126" s="6"/>
      <c r="I126" s="6"/>
      <c r="J126" s="6"/>
      <c r="K126" s="6"/>
    </row>
    <row r="127" spans="4:11" x14ac:dyDescent="0.25">
      <c r="D127">
        <f>solve_for_d('True_Odds_Calculator_2-way'!A128,'True_Odds_Calculator_2-way'!#REF!,'True_Odds_Calculator_2-way'!B128,'Log_working_2-way'!B$1,'Log_working_2-way'!B$2)</f>
        <v>1.0565141204944781</v>
      </c>
      <c r="F127" s="6"/>
      <c r="H127" s="6"/>
      <c r="I127" s="6"/>
      <c r="J127" s="6"/>
      <c r="K127" s="6"/>
    </row>
    <row r="128" spans="4:11" x14ac:dyDescent="0.25">
      <c r="D128">
        <f>solve_for_d('True_Odds_Calculator_2-way'!A129,'True_Odds_Calculator_2-way'!#REF!,'True_Odds_Calculator_2-way'!B129,'Log_working_2-way'!B$1,'Log_working_2-way'!B$2)</f>
        <v>1.0600632093526758</v>
      </c>
      <c r="F128" s="6"/>
      <c r="H128" s="6"/>
      <c r="I128" s="6"/>
      <c r="J128" s="6"/>
      <c r="K128" s="6"/>
    </row>
    <row r="129" spans="4:11" x14ac:dyDescent="0.25">
      <c r="D129">
        <f>solve_for_d('True_Odds_Calculator_2-way'!A130,'True_Odds_Calculator_2-way'!#REF!,'True_Odds_Calculator_2-way'!B130,'Log_working_2-way'!B$1,'Log_working_2-way'!B$2)</f>
        <v>1.0658193208676467</v>
      </c>
      <c r="F129" s="6"/>
      <c r="H129" s="6"/>
      <c r="I129" s="6"/>
      <c r="J129" s="6"/>
      <c r="K129" s="6"/>
    </row>
    <row r="130" spans="4:11" x14ac:dyDescent="0.25">
      <c r="D130">
        <f>solve_for_d('True_Odds_Calculator_2-way'!A131,'True_Odds_Calculator_2-way'!#REF!,'True_Odds_Calculator_2-way'!B131,'Log_working_2-way'!B$1,'Log_working_2-way'!B$2)</f>
        <v>1.0629114617744848</v>
      </c>
      <c r="F130" s="6"/>
      <c r="H130" s="6"/>
      <c r="I130" s="6"/>
      <c r="J130" s="6"/>
      <c r="K130" s="6"/>
    </row>
    <row r="131" spans="4:11" x14ac:dyDescent="0.25">
      <c r="D131">
        <f>solve_for_d('True_Odds_Calculator_2-way'!A132,'True_Odds_Calculator_2-way'!#REF!,'True_Odds_Calculator_2-way'!B132,'Log_working_2-way'!B$1,'Log_working_2-way'!B$2)</f>
        <v>1.0557800700829107</v>
      </c>
      <c r="F131" s="6"/>
      <c r="H131" s="6"/>
      <c r="I131" s="6"/>
      <c r="J131" s="6"/>
      <c r="K131" s="6"/>
    </row>
    <row r="132" spans="4:11" x14ac:dyDescent="0.25">
      <c r="D132">
        <f>solve_for_d('True_Odds_Calculator_2-way'!A133,'True_Odds_Calculator_2-way'!#REF!,'True_Odds_Calculator_2-way'!B133,'Log_working_2-way'!B$1,'Log_working_2-way'!B$2)</f>
        <v>1.0654583973780449</v>
      </c>
      <c r="F132" s="6"/>
      <c r="H132" s="6"/>
      <c r="I132" s="6"/>
      <c r="J132" s="6"/>
      <c r="K132" s="6"/>
    </row>
    <row r="133" spans="4:11" x14ac:dyDescent="0.25">
      <c r="D133">
        <f>solve_for_d('True_Odds_Calculator_2-way'!A134,'True_Odds_Calculator_2-way'!#REF!,'True_Odds_Calculator_2-way'!B134,'Log_working_2-way'!B$1,'Log_working_2-way'!B$2)</f>
        <v>1.0636410008450974</v>
      </c>
      <c r="F133" s="6"/>
      <c r="H133" s="6"/>
      <c r="I133" s="6"/>
      <c r="J133" s="6"/>
      <c r="K133" s="6"/>
    </row>
    <row r="134" spans="4:11" x14ac:dyDescent="0.25">
      <c r="D134">
        <f>solve_for_d('True_Odds_Calculator_2-way'!A135,'True_Odds_Calculator_2-way'!#REF!,'True_Odds_Calculator_2-way'!B135,'Log_working_2-way'!B$1,'Log_working_2-way'!B$2)</f>
        <v>1.0631376838968771</v>
      </c>
      <c r="F134" s="6"/>
      <c r="H134" s="6"/>
      <c r="I134" s="6"/>
      <c r="J134" s="6"/>
      <c r="K134" s="6"/>
    </row>
    <row r="135" spans="4:11" x14ac:dyDescent="0.25">
      <c r="D135">
        <f>solve_for_d('True_Odds_Calculator_2-way'!A136,'True_Odds_Calculator_2-way'!#REF!,'True_Odds_Calculator_2-way'!B136,'Log_working_2-way'!B$1,'Log_working_2-way'!B$2)</f>
        <v>1.0678037670587686</v>
      </c>
      <c r="F135" s="6"/>
      <c r="H135" s="6"/>
      <c r="I135" s="6"/>
      <c r="J135" s="6"/>
      <c r="K135" s="6"/>
    </row>
    <row r="136" spans="4:11" x14ac:dyDescent="0.25">
      <c r="D136">
        <f>solve_for_d('True_Odds_Calculator_2-way'!A137,'True_Odds_Calculator_2-way'!#REF!,'True_Odds_Calculator_2-way'!B137,'Log_working_2-way'!B$1,'Log_working_2-way'!B$2)</f>
        <v>1.0558699045953301</v>
      </c>
      <c r="F136" s="6"/>
      <c r="H136" s="6"/>
      <c r="I136" s="6"/>
      <c r="J136" s="6"/>
      <c r="K136" s="6"/>
    </row>
    <row r="137" spans="4:11" x14ac:dyDescent="0.25">
      <c r="D137">
        <f>solve_for_d('True_Odds_Calculator_2-way'!A138,'True_Odds_Calculator_2-way'!#REF!,'True_Odds_Calculator_2-way'!B138,'Log_working_2-way'!B$1,'Log_working_2-way'!B$2)</f>
        <v>1.0563585399442623</v>
      </c>
      <c r="F137" s="6"/>
      <c r="H137" s="6"/>
      <c r="I137" s="6"/>
      <c r="J137" s="6"/>
      <c r="K137" s="6"/>
    </row>
    <row r="138" spans="4:11" x14ac:dyDescent="0.25">
      <c r="D138">
        <f>solve_for_d('True_Odds_Calculator_2-way'!A139,'True_Odds_Calculator_2-way'!#REF!,'True_Odds_Calculator_2-way'!B139,'Log_working_2-way'!B$1,'Log_working_2-way'!B$2)</f>
        <v>1.0570274463634663</v>
      </c>
      <c r="F138" s="6"/>
      <c r="H138" s="6"/>
      <c r="I138" s="6"/>
      <c r="J138" s="6"/>
      <c r="K138" s="6"/>
    </row>
    <row r="139" spans="4:11" x14ac:dyDescent="0.25">
      <c r="D139">
        <f>solve_for_d('True_Odds_Calculator_2-way'!A140,'True_Odds_Calculator_2-way'!#REF!,'True_Odds_Calculator_2-way'!B140,'Log_working_2-way'!B$1,'Log_working_2-way'!B$2)</f>
        <v>1.0589099176352577</v>
      </c>
      <c r="F139" s="6"/>
      <c r="H139" s="6"/>
      <c r="I139" s="6"/>
      <c r="J139" s="6"/>
      <c r="K139" s="6"/>
    </row>
    <row r="140" spans="4:11" x14ac:dyDescent="0.25">
      <c r="D140">
        <f>solve_for_d('True_Odds_Calculator_2-way'!A141,'True_Odds_Calculator_2-way'!#REF!,'True_Odds_Calculator_2-way'!B141,'Log_working_2-way'!B$1,'Log_working_2-way'!B$2)</f>
        <v>1.0369265649091</v>
      </c>
      <c r="F140" s="6"/>
      <c r="H140" s="6"/>
      <c r="I140" s="6"/>
      <c r="J140" s="6"/>
      <c r="K140" s="6"/>
    </row>
    <row r="141" spans="4:11" x14ac:dyDescent="0.25">
      <c r="D141">
        <f>solve_for_d('True_Odds_Calculator_2-way'!A142,'True_Odds_Calculator_2-way'!#REF!,'True_Odds_Calculator_2-way'!B142,'Log_working_2-way'!B$1,'Log_working_2-way'!B$2)</f>
        <v>1.0326216037183769</v>
      </c>
      <c r="F141" s="6"/>
      <c r="H141" s="6"/>
      <c r="I141" s="6"/>
      <c r="J141" s="6"/>
      <c r="K141" s="6"/>
    </row>
    <row r="142" spans="4:11" x14ac:dyDescent="0.25">
      <c r="D142">
        <f>solve_for_d('True_Odds_Calculator_2-way'!A143,'True_Odds_Calculator_2-way'!#REF!,'True_Odds_Calculator_2-way'!B143,'Log_working_2-way'!B$1,'Log_working_2-way'!B$2)</f>
        <v>1.0410043397874882</v>
      </c>
      <c r="F142" s="6"/>
      <c r="H142" s="6"/>
      <c r="I142" s="6"/>
      <c r="J142" s="6"/>
      <c r="K142" s="6"/>
    </row>
    <row r="143" spans="4:11" x14ac:dyDescent="0.25">
      <c r="D143">
        <f>solve_for_d('True_Odds_Calculator_2-way'!A144,'True_Odds_Calculator_2-way'!#REF!,'True_Odds_Calculator_2-way'!B144,'Log_working_2-way'!B$1,'Log_working_2-way'!B$2)</f>
        <v>1.0502085589023142</v>
      </c>
      <c r="F143" s="6"/>
      <c r="H143" s="6"/>
      <c r="I143" s="6"/>
      <c r="J143" s="6"/>
      <c r="K143" s="6"/>
    </row>
    <row r="144" spans="4:11" x14ac:dyDescent="0.25">
      <c r="D144">
        <f>solve_for_d('True_Odds_Calculator_2-way'!A145,'True_Odds_Calculator_2-way'!#REF!,'True_Odds_Calculator_2-way'!B145,'Log_working_2-way'!B$1,'Log_working_2-way'!B$2)</f>
        <v>1.0459631209894389</v>
      </c>
      <c r="F144" s="6"/>
      <c r="H144" s="6"/>
      <c r="I144" s="6"/>
      <c r="J144" s="6"/>
      <c r="K144" s="6"/>
    </row>
    <row r="145" spans="4:11" x14ac:dyDescent="0.25">
      <c r="D145">
        <f>solve_for_d('True_Odds_Calculator_2-way'!A146,'True_Odds_Calculator_2-way'!#REF!,'True_Odds_Calculator_2-way'!B146,'Log_working_2-way'!B$1,'Log_working_2-way'!B$2)</f>
        <v>1.0399586640868308</v>
      </c>
      <c r="F145" s="6"/>
      <c r="H145" s="6"/>
      <c r="I145" s="6"/>
      <c r="J145" s="6"/>
      <c r="K145" s="6"/>
    </row>
    <row r="146" spans="4:11" x14ac:dyDescent="0.25">
      <c r="D146">
        <f>solve_for_d('True_Odds_Calculator_2-way'!A147,'True_Odds_Calculator_2-way'!#REF!,'True_Odds_Calculator_2-way'!B147,'Log_working_2-way'!B$1,'Log_working_2-way'!B$2)</f>
        <v>1.0407647371379136</v>
      </c>
      <c r="F146" s="6"/>
      <c r="H146" s="6"/>
      <c r="I146" s="6"/>
      <c r="J146" s="6"/>
      <c r="K146" s="6"/>
    </row>
    <row r="147" spans="4:11" x14ac:dyDescent="0.25">
      <c r="D147">
        <f>solve_for_d('True_Odds_Calculator_2-way'!A148,'True_Odds_Calculator_2-way'!#REF!,'True_Odds_Calculator_2-way'!B148,'Log_working_2-way'!B$1,'Log_working_2-way'!B$2)</f>
        <v>1.0362637658896696</v>
      </c>
      <c r="F147" s="6"/>
      <c r="H147" s="6"/>
      <c r="I147" s="6"/>
      <c r="J147" s="6"/>
      <c r="K147" s="6"/>
    </row>
    <row r="148" spans="4:11" x14ac:dyDescent="0.25">
      <c r="D148">
        <f>solve_for_d('True_Odds_Calculator_2-way'!A149,'True_Odds_Calculator_2-way'!#REF!,'True_Odds_Calculator_2-way'!B149,'Log_working_2-way'!B$1,'Log_working_2-way'!B$2)</f>
        <v>1.0342024872400046</v>
      </c>
      <c r="F148" s="6"/>
      <c r="H148" s="6"/>
      <c r="I148" s="6"/>
      <c r="J148" s="6"/>
      <c r="K148" s="6"/>
    </row>
    <row r="149" spans="4:11" x14ac:dyDescent="0.25">
      <c r="D149">
        <f>solve_for_d('True_Odds_Calculator_2-way'!A150,'True_Odds_Calculator_2-way'!#REF!,'True_Odds_Calculator_2-way'!B150,'Log_working_2-way'!B$1,'Log_working_2-way'!B$2)</f>
        <v>1.0351900225906741</v>
      </c>
      <c r="F149" s="6"/>
      <c r="H149" s="6"/>
      <c r="I149" s="6"/>
      <c r="J149" s="6"/>
      <c r="K149" s="6"/>
    </row>
    <row r="150" spans="4:11" x14ac:dyDescent="0.25">
      <c r="D150">
        <f>solve_for_d('True_Odds_Calculator_2-way'!A151,'True_Odds_Calculator_2-way'!#REF!,'True_Odds_Calculator_2-way'!B151,'Log_working_2-way'!B$1,'Log_working_2-way'!B$2)</f>
        <v>1.0483906463555754</v>
      </c>
      <c r="F150" s="6"/>
      <c r="H150" s="6"/>
      <c r="I150" s="6"/>
      <c r="J150" s="6"/>
      <c r="K150" s="6"/>
    </row>
    <row r="151" spans="4:11" x14ac:dyDescent="0.25">
      <c r="D151">
        <f>solve_for_d('True_Odds_Calculator_2-way'!A152,'True_Odds_Calculator_2-way'!#REF!,'True_Odds_Calculator_2-way'!B152,'Log_working_2-way'!B$1,'Log_working_2-way'!B$2)</f>
        <v>1.0483511839381512</v>
      </c>
      <c r="F151" s="6"/>
      <c r="H151" s="6"/>
      <c r="I151" s="6"/>
      <c r="J151" s="6"/>
      <c r="K151" s="6"/>
    </row>
    <row r="152" spans="4:11" x14ac:dyDescent="0.25">
      <c r="D152">
        <f>solve_for_d('True_Odds_Calculator_2-way'!A153,'True_Odds_Calculator_2-way'!#REF!,'True_Odds_Calculator_2-way'!B153,'Log_working_2-way'!B$1,'Log_working_2-way'!B$2)</f>
        <v>1.0442736271125563</v>
      </c>
      <c r="F152" s="6"/>
      <c r="H152" s="6"/>
      <c r="I152" s="6"/>
      <c r="J152" s="6"/>
      <c r="K152" s="6"/>
    </row>
    <row r="153" spans="4:11" x14ac:dyDescent="0.25">
      <c r="D153">
        <f>solve_for_d('True_Odds_Calculator_2-way'!A154,'True_Odds_Calculator_2-way'!#REF!,'True_Odds_Calculator_2-way'!B154,'Log_working_2-way'!B$1,'Log_working_2-way'!B$2)</f>
        <v>1.0434322558420379</v>
      </c>
      <c r="F153" s="6"/>
      <c r="H153" s="6"/>
      <c r="I153" s="6"/>
      <c r="J153" s="6"/>
      <c r="K153" s="6"/>
    </row>
    <row r="154" spans="4:11" x14ac:dyDescent="0.25">
      <c r="D154">
        <f>solve_for_d('True_Odds_Calculator_2-way'!A155,'True_Odds_Calculator_2-way'!#REF!,'True_Odds_Calculator_2-way'!B155,'Log_working_2-way'!B$1,'Log_working_2-way'!B$2)</f>
        <v>1.0369403410931437</v>
      </c>
      <c r="F154" s="6"/>
      <c r="H154" s="6"/>
      <c r="I154" s="6"/>
      <c r="J154" s="6"/>
      <c r="K154" s="6"/>
    </row>
    <row r="155" spans="4:11" x14ac:dyDescent="0.25">
      <c r="D155">
        <f>solve_for_d('True_Odds_Calculator_2-way'!A156,'True_Odds_Calculator_2-way'!#REF!,'True_Odds_Calculator_2-way'!B156,'Log_working_2-way'!B$1,'Log_working_2-way'!B$2)</f>
        <v>1.0417159380917833</v>
      </c>
      <c r="F155" s="6"/>
      <c r="H155" s="6"/>
      <c r="I155" s="6"/>
      <c r="J155" s="6"/>
      <c r="K155" s="6"/>
    </row>
    <row r="156" spans="4:11" x14ac:dyDescent="0.25">
      <c r="D156">
        <f>solve_for_d('True_Odds_Calculator_2-way'!A157,'True_Odds_Calculator_2-way'!#REF!,'True_Odds_Calculator_2-way'!B157,'Log_working_2-way'!B$1,'Log_working_2-way'!B$2)</f>
        <v>1.0401197761406094</v>
      </c>
      <c r="F156" s="6"/>
      <c r="H156" s="6"/>
      <c r="I156" s="6"/>
      <c r="J156" s="6"/>
      <c r="K156" s="6"/>
    </row>
    <row r="157" spans="4:11" x14ac:dyDescent="0.25">
      <c r="D157">
        <f>solve_for_d('True_Odds_Calculator_2-way'!A158,'True_Odds_Calculator_2-way'!#REF!,'True_Odds_Calculator_2-way'!B158,'Log_working_2-way'!B$1,'Log_working_2-way'!B$2)</f>
        <v>1.0410043397874882</v>
      </c>
      <c r="F157" s="6"/>
      <c r="H157" s="6"/>
      <c r="I157" s="6"/>
      <c r="J157" s="6"/>
      <c r="K157" s="6"/>
    </row>
    <row r="158" spans="4:11" x14ac:dyDescent="0.25">
      <c r="D158">
        <f>solve_for_d('True_Odds_Calculator_2-way'!A159,'True_Odds_Calculator_2-way'!#REF!,'True_Odds_Calculator_2-way'!B159,'Log_working_2-way'!B$1,'Log_working_2-way'!B$2)</f>
        <v>1.0448679076073528</v>
      </c>
      <c r="F158" s="6"/>
      <c r="H158" s="6"/>
      <c r="I158" s="6"/>
      <c r="J158" s="6"/>
      <c r="K158" s="6"/>
    </row>
    <row r="159" spans="4:11" x14ac:dyDescent="0.25">
      <c r="D159">
        <f>solve_for_d('True_Odds_Calculator_2-way'!A160,'True_Odds_Calculator_2-way'!#REF!,'True_Odds_Calculator_2-way'!B160,'Log_working_2-way'!B$1,'Log_working_2-way'!B$2)</f>
        <v>1.0844219611566195</v>
      </c>
      <c r="F159" s="6"/>
      <c r="H159" s="6"/>
      <c r="I159" s="6"/>
      <c r="J159" s="6"/>
      <c r="K159" s="6"/>
    </row>
    <row r="160" spans="4:11" x14ac:dyDescent="0.25">
      <c r="D160">
        <f>solve_for_d('True_Odds_Calculator_2-way'!A161,'True_Odds_Calculator_2-way'!#REF!,'True_Odds_Calculator_2-way'!B161,'Log_working_2-way'!B$1,'Log_working_2-way'!B$2)</f>
        <v>1.0901942927996273</v>
      </c>
      <c r="F160" s="6"/>
      <c r="H160" s="6"/>
      <c r="I160" s="6"/>
      <c r="J160" s="6"/>
      <c r="K160" s="6"/>
    </row>
    <row r="161" spans="4:11" x14ac:dyDescent="0.25">
      <c r="D161">
        <f>solve_for_d('True_Odds_Calculator_2-way'!A162,'True_Odds_Calculator_2-way'!#REF!,'True_Odds_Calculator_2-way'!B162,'Log_working_2-way'!B$1,'Log_working_2-way'!B$2)</f>
        <v>1.0882031460515309</v>
      </c>
      <c r="F161" s="6"/>
      <c r="H161" s="6"/>
      <c r="I161" s="6"/>
      <c r="J161" s="6"/>
      <c r="K161" s="6"/>
    </row>
    <row r="162" spans="4:11" x14ac:dyDescent="0.25">
      <c r="D162">
        <f>solve_for_d('True_Odds_Calculator_2-way'!A163,'True_Odds_Calculator_2-way'!#REF!,'True_Odds_Calculator_2-way'!B163,'Log_working_2-way'!B$1,'Log_working_2-way'!B$2)</f>
        <v>1.0819464260128329</v>
      </c>
      <c r="F162" s="6"/>
      <c r="H162" s="6"/>
      <c r="I162" s="6"/>
      <c r="J162" s="6"/>
      <c r="K162" s="6"/>
    </row>
    <row r="163" spans="4:11" x14ac:dyDescent="0.25">
      <c r="D163">
        <f>solve_for_d('True_Odds_Calculator_2-way'!A164,'True_Odds_Calculator_2-way'!#REF!,'True_Odds_Calculator_2-way'!B164,'Log_working_2-way'!B$1,'Log_working_2-way'!B$2)</f>
        <v>1.0446618226996724</v>
      </c>
      <c r="F163" s="6"/>
      <c r="H163" s="6"/>
      <c r="I163" s="6"/>
      <c r="J163" s="6"/>
      <c r="K163" s="6"/>
    </row>
    <row r="164" spans="4:11" x14ac:dyDescent="0.25">
      <c r="D164">
        <f>solve_for_d('True_Odds_Calculator_2-way'!A165,'True_Odds_Calculator_2-way'!#REF!,'True_Odds_Calculator_2-way'!B165,'Log_working_2-way'!B$1,'Log_working_2-way'!B$2)</f>
        <v>1.0342024872400046</v>
      </c>
      <c r="F164" s="6"/>
      <c r="H164" s="6"/>
      <c r="I164" s="6"/>
      <c r="J164" s="6"/>
      <c r="K164" s="6"/>
    </row>
    <row r="165" spans="4:11" x14ac:dyDescent="0.25">
      <c r="D165">
        <f>solve_for_d('True_Odds_Calculator_2-way'!A166,'True_Odds_Calculator_2-way'!#REF!,'True_Odds_Calculator_2-way'!B166,'Log_working_2-way'!B$1,'Log_working_2-way'!B$2)</f>
        <v>1.0638506360918354</v>
      </c>
      <c r="F165" s="6"/>
      <c r="H165" s="6"/>
      <c r="I165" s="6"/>
      <c r="J165" s="6"/>
      <c r="K165" s="6"/>
    </row>
    <row r="166" spans="4:11" x14ac:dyDescent="0.25">
      <c r="D166">
        <f>solve_for_d('True_Odds_Calculator_2-way'!A167,'True_Odds_Calculator_2-way'!#REF!,'True_Odds_Calculator_2-way'!B167,'Log_working_2-way'!B$1,'Log_working_2-way'!B$2)</f>
        <v>1.0463684894705136</v>
      </c>
      <c r="F166" s="6"/>
      <c r="H166" s="6"/>
      <c r="I166" s="6"/>
      <c r="J166" s="6"/>
      <c r="K166" s="6"/>
    </row>
    <row r="167" spans="4:11" x14ac:dyDescent="0.25">
      <c r="D167">
        <f>solve_for_d('True_Odds_Calculator_2-way'!A168,'True_Odds_Calculator_2-way'!#REF!,'True_Odds_Calculator_2-way'!B168,'Log_working_2-way'!B$1,'Log_working_2-way'!B$2)</f>
        <v>1.047592923283859</v>
      </c>
      <c r="F167" s="6"/>
      <c r="H167" s="6"/>
      <c r="I167" s="6"/>
      <c r="J167" s="6"/>
      <c r="K167" s="6"/>
    </row>
    <row r="168" spans="4:11" x14ac:dyDescent="0.25">
      <c r="D168">
        <f>solve_for_d('True_Odds_Calculator_2-way'!A169,'True_Odds_Calculator_2-way'!#REF!,'True_Odds_Calculator_2-way'!B169,'Log_working_2-way'!B$1,'Log_working_2-way'!B$2)</f>
        <v>1.0461286947489423</v>
      </c>
      <c r="F168" s="6"/>
      <c r="H168" s="6"/>
      <c r="I168" s="6"/>
      <c r="J168" s="6"/>
      <c r="K168" s="6"/>
    </row>
    <row r="169" spans="4:11" x14ac:dyDescent="0.25">
      <c r="D169">
        <f>solve_for_d('True_Odds_Calculator_2-way'!A170,'True_Odds_Calculator_2-way'!#REF!,'True_Odds_Calculator_2-way'!B170,'Log_working_2-way'!B$1,'Log_working_2-way'!B$2)</f>
        <v>1.0611497315460385</v>
      </c>
      <c r="F169" s="6"/>
      <c r="H169" s="6"/>
      <c r="I169" s="6"/>
      <c r="J169" s="6"/>
      <c r="K169" s="6"/>
    </row>
    <row r="170" spans="4:11" x14ac:dyDescent="0.25">
      <c r="D170">
        <f>solve_for_d('True_Odds_Calculator_2-way'!A171,'True_Odds_Calculator_2-way'!#REF!,'True_Odds_Calculator_2-way'!B171,'Log_working_2-way'!B$1,'Log_working_2-way'!B$2)</f>
        <v>1.0431976029859278</v>
      </c>
      <c r="F170" s="6"/>
      <c r="H170" s="6"/>
      <c r="I170" s="6"/>
      <c r="J170" s="6"/>
      <c r="K170" s="6"/>
    </row>
    <row r="171" spans="4:11" x14ac:dyDescent="0.25">
      <c r="D171">
        <f>solve_for_d('True_Odds_Calculator_2-way'!A172,'True_Odds_Calculator_2-way'!#REF!,'True_Odds_Calculator_2-way'!B172,'Log_working_2-way'!B$1,'Log_working_2-way'!B$2)</f>
        <v>1.0511007709925617</v>
      </c>
      <c r="F171" s="6"/>
      <c r="H171" s="6"/>
      <c r="I171" s="6"/>
      <c r="J171" s="6"/>
      <c r="K171" s="6"/>
    </row>
    <row r="172" spans="4:11" x14ac:dyDescent="0.25">
      <c r="D172">
        <f>solve_for_d('True_Odds_Calculator_2-way'!A173,'True_Odds_Calculator_2-way'!#REF!,'True_Odds_Calculator_2-way'!B173,'Log_working_2-way'!B$1,'Log_working_2-way'!B$2)</f>
        <v>1.0562131576327949</v>
      </c>
      <c r="F172" s="6"/>
      <c r="H172" s="6"/>
      <c r="I172" s="6"/>
      <c r="J172" s="6"/>
      <c r="K172" s="6"/>
    </row>
    <row r="173" spans="4:11" x14ac:dyDescent="0.25">
      <c r="D173">
        <f>solve_for_d('True_Odds_Calculator_2-way'!A174,'True_Odds_Calculator_2-way'!#REF!,'True_Odds_Calculator_2-way'!B174,'Log_working_2-way'!B$1,'Log_working_2-way'!B$2)</f>
        <v>1.0562131576327949</v>
      </c>
      <c r="F173" s="6"/>
      <c r="H173" s="6"/>
      <c r="I173" s="6"/>
      <c r="J173" s="6"/>
      <c r="K173" s="6"/>
    </row>
    <row r="174" spans="4:11" x14ac:dyDescent="0.25">
      <c r="D174">
        <f>solve_for_d('True_Odds_Calculator_2-way'!A175,'True_Odds_Calculator_2-way'!#REF!,'True_Odds_Calculator_2-way'!B175,'Log_working_2-way'!B$1,'Log_working_2-way'!B$2)</f>
        <v>1.0526045231274919</v>
      </c>
      <c r="F174" s="6"/>
      <c r="H174" s="6"/>
      <c r="I174" s="6"/>
      <c r="J174" s="6"/>
      <c r="K174" s="6"/>
    </row>
    <row r="175" spans="4:11" x14ac:dyDescent="0.25">
      <c r="D175">
        <f>solve_for_d('True_Odds_Calculator_2-way'!A176,'True_Odds_Calculator_2-way'!#REF!,'True_Odds_Calculator_2-way'!B176,'Log_working_2-way'!B$1,'Log_working_2-way'!B$2)</f>
        <v>1.0460060256260135</v>
      </c>
      <c r="F175" s="6"/>
      <c r="H175" s="6"/>
      <c r="I175" s="6"/>
      <c r="J175" s="6"/>
      <c r="K175" s="6"/>
    </row>
    <row r="176" spans="4:11" x14ac:dyDescent="0.25">
      <c r="D176">
        <f>solve_for_d('True_Odds_Calculator_2-way'!A177,'True_Odds_Calculator_2-way'!#REF!,'True_Odds_Calculator_2-way'!B177,'Log_working_2-way'!B$1,'Log_working_2-way'!B$2)</f>
        <v>1.042708496600167</v>
      </c>
      <c r="F176" s="6"/>
      <c r="H176" s="6"/>
      <c r="I176" s="6"/>
      <c r="J176" s="6"/>
      <c r="K176" s="6"/>
    </row>
    <row r="177" spans="4:11" x14ac:dyDescent="0.25">
      <c r="D177">
        <f>solve_for_d('True_Odds_Calculator_2-way'!A178,'True_Odds_Calculator_2-way'!#REF!,'True_Odds_Calculator_2-way'!B178,'Log_working_2-way'!B$1,'Log_working_2-way'!B$2)</f>
        <v>1.0427491060172347</v>
      </c>
      <c r="F177" s="6"/>
      <c r="H177" s="6"/>
      <c r="I177" s="6"/>
      <c r="J177" s="6"/>
      <c r="K177" s="6"/>
    </row>
    <row r="178" spans="4:11" x14ac:dyDescent="0.25">
      <c r="D178">
        <f>solve_for_d('True_Odds_Calculator_2-way'!A179,'True_Odds_Calculator_2-way'!#REF!,'True_Odds_Calculator_2-way'!B179,'Log_working_2-way'!B$1,'Log_working_2-way'!B$2)</f>
        <v>1.0456526785031968</v>
      </c>
      <c r="F178" s="6"/>
      <c r="H178" s="6"/>
      <c r="I178" s="6"/>
      <c r="J178" s="6"/>
      <c r="K178" s="6"/>
    </row>
    <row r="179" spans="4:11" x14ac:dyDescent="0.25">
      <c r="D179">
        <f>solve_for_d('True_Odds_Calculator_2-way'!A180,'True_Odds_Calculator_2-way'!#REF!,'True_Odds_Calculator_2-way'!B180,'Log_working_2-way'!B$1,'Log_working_2-way'!B$2)</f>
        <v>1.0435904275699541</v>
      </c>
      <c r="F179" s="6"/>
      <c r="H179" s="6"/>
      <c r="I179" s="6"/>
      <c r="J179" s="6"/>
      <c r="K179" s="6"/>
    </row>
    <row r="180" spans="4:11" x14ac:dyDescent="0.25">
      <c r="D180">
        <f>solve_for_d('True_Odds_Calculator_2-way'!A181,'True_Odds_Calculator_2-way'!#REF!,'True_Odds_Calculator_2-way'!B181,'Log_working_2-way'!B$1,'Log_working_2-way'!B$2)</f>
        <v>1.0614473041522947</v>
      </c>
      <c r="F180" s="6"/>
      <c r="H180" s="6"/>
      <c r="I180" s="6"/>
      <c r="J180" s="6"/>
      <c r="K180" s="6"/>
    </row>
    <row r="181" spans="4:11" x14ac:dyDescent="0.25">
      <c r="D181">
        <f>solve_for_d('True_Odds_Calculator_2-way'!A182,'True_Odds_Calculator_2-way'!#REF!,'True_Odds_Calculator_2-way'!B182,'Log_working_2-way'!B$1,'Log_working_2-way'!B$2)</f>
        <v>1.0632706922771613</v>
      </c>
      <c r="F181" s="6"/>
      <c r="H181" s="6"/>
      <c r="I181" s="6"/>
      <c r="J181" s="6"/>
      <c r="K181" s="6"/>
    </row>
    <row r="182" spans="4:11" x14ac:dyDescent="0.25">
      <c r="D182">
        <f>solve_for_d('True_Odds_Calculator_2-way'!A183,'True_Odds_Calculator_2-way'!#REF!,'True_Odds_Calculator_2-way'!B183,'Log_working_2-way'!B$1,'Log_working_2-way'!B$2)</f>
        <v>1.0704735502621208</v>
      </c>
      <c r="F182" s="6"/>
      <c r="H182" s="6"/>
      <c r="I182" s="6"/>
      <c r="J182" s="6"/>
      <c r="K182" s="6"/>
    </row>
    <row r="183" spans="4:11" x14ac:dyDescent="0.25">
      <c r="D183">
        <f>solve_for_d('True_Odds_Calculator_2-way'!A184,'True_Odds_Calculator_2-way'!#REF!,'True_Odds_Calculator_2-way'!B184,'Log_working_2-way'!B$1,'Log_working_2-way'!B$2)</f>
        <v>1.0666596559601409</v>
      </c>
      <c r="F183" s="6"/>
      <c r="H183" s="6"/>
      <c r="I183" s="6"/>
      <c r="J183" s="6"/>
      <c r="K183" s="6"/>
    </row>
    <row r="184" spans="4:11" x14ac:dyDescent="0.25">
      <c r="D184">
        <f>solve_for_d('True_Odds_Calculator_2-way'!A185,'True_Odds_Calculator_2-way'!#REF!,'True_Odds_Calculator_2-way'!B185,'Log_working_2-way'!B$1,'Log_working_2-way'!B$2)</f>
        <v>1.0629813436677837</v>
      </c>
      <c r="F184" s="6"/>
      <c r="H184" s="6"/>
      <c r="I184" s="6"/>
      <c r="J184" s="6"/>
      <c r="K184" s="6"/>
    </row>
    <row r="185" spans="4:11" x14ac:dyDescent="0.25">
      <c r="D185">
        <f>solve_for_d('True_Odds_Calculator_2-way'!A186,'True_Odds_Calculator_2-way'!#REF!,'True_Odds_Calculator_2-way'!B186,'Log_working_2-way'!B$1,'Log_working_2-way'!B$2)</f>
        <v>1.0589099176352577</v>
      </c>
      <c r="F185" s="6"/>
      <c r="H185" s="6"/>
      <c r="I185" s="6"/>
      <c r="J185" s="6"/>
      <c r="K185" s="6"/>
    </row>
    <row r="186" spans="4:11" x14ac:dyDescent="0.25">
      <c r="D186">
        <f>solve_for_d('True_Odds_Calculator_2-way'!A187,'True_Odds_Calculator_2-way'!#REF!,'True_Odds_Calculator_2-way'!B187,'Log_working_2-way'!B$1,'Log_working_2-way'!B$2)</f>
        <v>1.0484438729518561</v>
      </c>
      <c r="F186" s="6"/>
      <c r="H186" s="6"/>
      <c r="I186" s="6"/>
      <c r="J186" s="6"/>
      <c r="K186" s="6"/>
    </row>
    <row r="187" spans="4:11" x14ac:dyDescent="0.25">
      <c r="D187">
        <f>solve_for_d('True_Odds_Calculator_2-way'!A188,'True_Odds_Calculator_2-way'!#REF!,'True_Odds_Calculator_2-way'!B188,'Log_working_2-way'!B$1,'Log_working_2-way'!B$2)</f>
        <v>1.0523293923701496</v>
      </c>
      <c r="F187" s="6"/>
      <c r="H187" s="6"/>
      <c r="I187" s="6"/>
      <c r="J187" s="6"/>
      <c r="K187" s="6"/>
    </row>
    <row r="188" spans="4:11" x14ac:dyDescent="0.25">
      <c r="D188">
        <f>solve_for_d('True_Odds_Calculator_2-way'!A189,'True_Odds_Calculator_2-way'!#REF!,'True_Odds_Calculator_2-way'!B189,'Log_working_2-way'!B$1,'Log_working_2-way'!B$2)</f>
        <v>1.0513326278789881</v>
      </c>
      <c r="F188" s="6"/>
      <c r="H188" s="6"/>
      <c r="I188" s="6"/>
      <c r="J188" s="6"/>
      <c r="K188" s="6"/>
    </row>
    <row r="189" spans="4:11" x14ac:dyDescent="0.25">
      <c r="D189">
        <f>solve_for_d('True_Odds_Calculator_2-way'!A190,'True_Odds_Calculator_2-way'!#REF!,'True_Odds_Calculator_2-way'!B190,'Log_working_2-way'!B$1,'Log_working_2-way'!B$2)</f>
        <v>1.0521795989414335</v>
      </c>
      <c r="F189" s="6"/>
      <c r="H189" s="6"/>
      <c r="I189" s="6"/>
      <c r="J189" s="6"/>
      <c r="K189" s="6"/>
    </row>
    <row r="190" spans="4:11" x14ac:dyDescent="0.25">
      <c r="D190">
        <f>solve_for_d('True_Odds_Calculator_2-way'!A191,'True_Odds_Calculator_2-way'!#REF!,'True_Odds_Calculator_2-way'!B191,'Log_working_2-way'!B$1,'Log_working_2-way'!B$2)</f>
        <v>1.0513326278789881</v>
      </c>
      <c r="F190" s="6"/>
      <c r="H190" s="6"/>
      <c r="I190" s="6"/>
      <c r="J190" s="6"/>
      <c r="K190" s="6"/>
    </row>
    <row r="191" spans="4:11" x14ac:dyDescent="0.25">
      <c r="D191">
        <f>solve_for_d('True_Odds_Calculator_2-way'!A192,'True_Odds_Calculator_2-way'!#REF!,'True_Odds_Calculator_2-way'!B192,'Log_working_2-way'!B$1,'Log_working_2-way'!B$2)</f>
        <v>1.0549385447709132</v>
      </c>
      <c r="F191" s="6"/>
      <c r="H191" s="6"/>
      <c r="I191" s="6"/>
      <c r="J191" s="6"/>
      <c r="K191" s="6"/>
    </row>
    <row r="192" spans="4:11" x14ac:dyDescent="0.25">
      <c r="D192">
        <f>solve_for_d('True_Odds_Calculator_2-way'!A193,'True_Odds_Calculator_2-way'!#REF!,'True_Odds_Calculator_2-way'!B193,'Log_working_2-way'!B$1,'Log_working_2-way'!B$2)</f>
        <v>1.0522559150967761</v>
      </c>
      <c r="F192" s="6"/>
      <c r="H192" s="6"/>
      <c r="I192" s="6"/>
      <c r="J192" s="6"/>
      <c r="K192" s="6"/>
    </row>
    <row r="193" spans="4:11" x14ac:dyDescent="0.25">
      <c r="D193">
        <f>solve_for_d('True_Odds_Calculator_2-way'!A194,'True_Odds_Calculator_2-way'!#REF!,'True_Odds_Calculator_2-way'!B194,'Log_working_2-way'!B$1,'Log_working_2-way'!B$2)</f>
        <v>1.0541841730823214</v>
      </c>
      <c r="F193" s="6"/>
      <c r="H193" s="6"/>
      <c r="I193" s="6"/>
      <c r="J193" s="6"/>
      <c r="K193" s="6"/>
    </row>
    <row r="194" spans="4:11" x14ac:dyDescent="0.25">
      <c r="D194">
        <f>solve_for_d('True_Odds_Calculator_2-way'!A195,'True_Odds_Calculator_2-way'!#REF!,'True_Odds_Calculator_2-way'!B195,'Log_working_2-way'!B$1,'Log_working_2-way'!B$2)</f>
        <v>1.0548923717759795</v>
      </c>
      <c r="F194" s="6"/>
      <c r="H194" s="6"/>
      <c r="I194" s="6"/>
      <c r="J194" s="6"/>
      <c r="K194" s="6"/>
    </row>
    <row r="195" spans="4:11" x14ac:dyDescent="0.25">
      <c r="D195">
        <f>solve_for_d('True_Odds_Calculator_2-way'!A196,'True_Odds_Calculator_2-way'!#REF!,'True_Odds_Calculator_2-way'!B196,'Log_working_2-way'!B$1,'Log_working_2-way'!B$2)</f>
        <v>1.0629444687848131</v>
      </c>
      <c r="F195" s="6"/>
      <c r="H195" s="6"/>
      <c r="I195" s="6"/>
      <c r="J195" s="6"/>
      <c r="K195" s="6"/>
    </row>
    <row r="196" spans="4:11" x14ac:dyDescent="0.25">
      <c r="D196">
        <f>solve_for_d('True_Odds_Calculator_2-way'!A197,'True_Odds_Calculator_2-way'!#REF!,'True_Odds_Calculator_2-way'!B197,'Log_working_2-way'!B$1,'Log_working_2-way'!B$2)</f>
        <v>1.0584574108458336</v>
      </c>
      <c r="F196" s="6"/>
      <c r="H196" s="6"/>
      <c r="I196" s="6"/>
      <c r="J196" s="6"/>
      <c r="K196" s="6"/>
    </row>
    <row r="197" spans="4:11" x14ac:dyDescent="0.25">
      <c r="D197">
        <f>solve_for_d('True_Odds_Calculator_2-way'!A198,'True_Odds_Calculator_2-way'!#REF!,'True_Odds_Calculator_2-way'!B198,'Log_working_2-way'!B$1,'Log_working_2-way'!B$2)</f>
        <v>1.0926365508339835</v>
      </c>
      <c r="F197" s="6"/>
      <c r="H197" s="6"/>
      <c r="I197" s="6"/>
      <c r="J197" s="6"/>
      <c r="K197" s="6"/>
    </row>
    <row r="198" spans="4:11" x14ac:dyDescent="0.25">
      <c r="D198">
        <f>solve_for_d('True_Odds_Calculator_2-way'!A199,'True_Odds_Calculator_2-way'!#REF!,'True_Odds_Calculator_2-way'!B199,'Log_working_2-way'!B$1,'Log_working_2-way'!B$2)</f>
        <v>1.0502857379813271</v>
      </c>
      <c r="F198" s="6"/>
      <c r="H198" s="6"/>
      <c r="I198" s="6"/>
      <c r="J198" s="6"/>
      <c r="K198" s="6"/>
    </row>
    <row r="199" spans="4:11" x14ac:dyDescent="0.25">
      <c r="D199">
        <f>solve_for_d('True_Odds_Calculator_2-way'!A200,'True_Odds_Calculator_2-way'!#REF!,'True_Odds_Calculator_2-way'!B200,'Log_working_2-way'!B$1,'Log_working_2-way'!B$2)</f>
        <v>1.0597111971376585</v>
      </c>
      <c r="F199" s="6"/>
      <c r="H199" s="6"/>
      <c r="I199" s="6"/>
      <c r="J199" s="6"/>
      <c r="K199" s="6"/>
    </row>
    <row r="200" spans="4:11" x14ac:dyDescent="0.25">
      <c r="D200">
        <f>solve_for_d('True_Odds_Calculator_2-way'!A201,'True_Odds_Calculator_2-way'!#REF!,'True_Odds_Calculator_2-way'!B201,'Log_working_2-way'!B$1,'Log_working_2-way'!B$2)</f>
        <v>1.0597111971376585</v>
      </c>
      <c r="F200" s="6"/>
      <c r="H200" s="6"/>
      <c r="I200" s="6"/>
      <c r="J200" s="6"/>
      <c r="K200" s="6"/>
    </row>
    <row r="201" spans="4:11" x14ac:dyDescent="0.25">
      <c r="D201">
        <f>solve_for_d('True_Odds_Calculator_2-way'!A202,'True_Odds_Calculator_2-way'!#REF!,'True_Odds_Calculator_2-way'!B202,'Log_working_2-way'!B$1,'Log_working_2-way'!B$2)</f>
        <v>1.0593568958392465</v>
      </c>
      <c r="F201" s="6"/>
      <c r="H201" s="6"/>
      <c r="I201" s="6"/>
      <c r="J201" s="6"/>
      <c r="K201" s="6"/>
    </row>
    <row r="202" spans="4:11" x14ac:dyDescent="0.25">
      <c r="D202">
        <f>solve_for_d('True_Odds_Calculator_2-way'!A203,'True_Odds_Calculator_2-way'!#REF!,'True_Odds_Calculator_2-way'!B203,'Log_working_2-way'!B$1,'Log_working_2-way'!B$2)</f>
        <v>1.0608381246291672</v>
      </c>
      <c r="F202" s="6"/>
      <c r="H202" s="6"/>
      <c r="I202" s="6"/>
      <c r="J202" s="6"/>
      <c r="K202" s="6"/>
    </row>
    <row r="203" spans="4:11" x14ac:dyDescent="0.25">
      <c r="D203">
        <f>solve_for_d('True_Odds_Calculator_2-way'!A204,'True_Odds_Calculator_2-way'!#REF!,'True_Odds_Calculator_2-way'!B204,'Log_working_2-way'!B$1,'Log_working_2-way'!B$2)</f>
        <v>1.0597111971376585</v>
      </c>
      <c r="F203" s="6"/>
      <c r="H203" s="6"/>
      <c r="I203" s="6"/>
      <c r="J203" s="6"/>
      <c r="K203" s="6"/>
    </row>
    <row r="204" spans="4:11" x14ac:dyDescent="0.25">
      <c r="D204">
        <f>solve_for_d('True_Odds_Calculator_2-way'!A205,'True_Odds_Calculator_2-way'!#REF!,'True_Odds_Calculator_2-way'!B205,'Log_working_2-way'!B$1,'Log_working_2-way'!B$2)</f>
        <v>1.0512018249471584</v>
      </c>
      <c r="F204" s="6"/>
      <c r="H204" s="6"/>
      <c r="I204" s="6"/>
      <c r="J204" s="6"/>
      <c r="K204" s="6"/>
    </row>
    <row r="205" spans="4:11" x14ac:dyDescent="0.25">
      <c r="D205">
        <f>solve_for_d('True_Odds_Calculator_2-way'!A206,'True_Odds_Calculator_2-way'!#REF!,'True_Odds_Calculator_2-way'!B206,'Log_working_2-way'!B$1,'Log_working_2-way'!B$2)</f>
        <v>1.0509354515449301</v>
      </c>
      <c r="F205" s="6"/>
      <c r="H205" s="6"/>
      <c r="I205" s="6"/>
      <c r="J205" s="6"/>
      <c r="K205" s="6"/>
    </row>
    <row r="206" spans="4:11" x14ac:dyDescent="0.25">
      <c r="D206">
        <f>solve_for_d('True_Odds_Calculator_2-way'!A207,'True_Odds_Calculator_2-way'!#REF!,'True_Odds_Calculator_2-way'!B207,'Log_working_2-way'!B$1,'Log_working_2-way'!B$2)</f>
        <v>1.0575635508862022</v>
      </c>
      <c r="F206" s="6"/>
      <c r="H206" s="6"/>
      <c r="I206" s="6"/>
      <c r="J206" s="6"/>
      <c r="K206" s="6"/>
    </row>
    <row r="207" spans="4:11" x14ac:dyDescent="0.25">
      <c r="D207">
        <f>solve_for_d('True_Odds_Calculator_2-way'!A208,'True_Odds_Calculator_2-way'!#REF!,'True_Odds_Calculator_2-way'!B208,'Log_working_2-way'!B$1,'Log_working_2-way'!B$2)</f>
        <v>1.0611497315460385</v>
      </c>
      <c r="F207" s="6"/>
      <c r="H207" s="6"/>
      <c r="I207" s="6"/>
      <c r="J207" s="6"/>
      <c r="K207" s="6"/>
    </row>
    <row r="208" spans="4:11" x14ac:dyDescent="0.25">
      <c r="D208">
        <f>solve_for_d('True_Odds_Calculator_2-way'!A209,'True_Odds_Calculator_2-way'!#REF!,'True_Odds_Calculator_2-way'!B209,'Log_working_2-way'!B$1,'Log_working_2-way'!B$2)</f>
        <v>1.0602391541885894</v>
      </c>
      <c r="F208" s="6"/>
      <c r="H208" s="6"/>
      <c r="I208" s="6"/>
      <c r="J208" s="6"/>
      <c r="K208" s="6"/>
    </row>
    <row r="209" spans="4:11" x14ac:dyDescent="0.25">
      <c r="D209">
        <f>solve_for_d('True_Odds_Calculator_2-way'!A210,'True_Odds_Calculator_2-way'!#REF!,'True_Odds_Calculator_2-way'!B210,'Log_working_2-way'!B$1,'Log_working_2-way'!B$2)</f>
        <v>1.0535792336879053</v>
      </c>
      <c r="F209" s="6"/>
      <c r="H209" s="6"/>
      <c r="I209" s="6"/>
      <c r="J209" s="6"/>
      <c r="K209" s="6"/>
    </row>
    <row r="210" spans="4:11" x14ac:dyDescent="0.25">
      <c r="D210">
        <f>solve_for_d('True_Odds_Calculator_2-way'!A211,'True_Odds_Calculator_2-way'!#REF!,'True_Odds_Calculator_2-way'!B211,'Log_working_2-way'!B$1,'Log_working_2-way'!B$2)</f>
        <v>1.0581003177923753</v>
      </c>
      <c r="F210" s="6"/>
      <c r="H210" s="6"/>
      <c r="I210" s="6"/>
      <c r="J210" s="6"/>
      <c r="K210" s="6"/>
    </row>
    <row r="211" spans="4:11" x14ac:dyDescent="0.25">
      <c r="D211">
        <f>solve_for_d('True_Odds_Calculator_2-way'!A212,'True_Odds_Calculator_2-way'!#REF!,'True_Odds_Calculator_2-way'!B212,'Log_working_2-way'!B$1,'Log_working_2-way'!B$2)</f>
        <v>1.0509354515449301</v>
      </c>
      <c r="F211" s="6"/>
      <c r="H211" s="6"/>
      <c r="I211" s="6"/>
      <c r="J211" s="6"/>
      <c r="K211" s="6"/>
    </row>
    <row r="212" spans="4:11" x14ac:dyDescent="0.25">
      <c r="D212">
        <f>solve_for_d('True_Odds_Calculator_2-way'!A213,'True_Odds_Calculator_2-way'!#REF!,'True_Odds_Calculator_2-way'!B213,'Log_working_2-way'!B$1,'Log_working_2-way'!B$2)</f>
        <v>1.057702745646198</v>
      </c>
      <c r="F212" s="6"/>
      <c r="H212" s="6"/>
      <c r="I212" s="6"/>
      <c r="J212" s="6"/>
      <c r="K212" s="6"/>
    </row>
    <row r="213" spans="4:11" x14ac:dyDescent="0.25">
      <c r="D213">
        <f>solve_for_d('True_Odds_Calculator_2-way'!A214,'True_Odds_Calculator_2-way'!#REF!,'True_Odds_Calculator_2-way'!B214,'Log_working_2-way'!B$1,'Log_working_2-way'!B$2)</f>
        <v>1.056895036351561</v>
      </c>
      <c r="F213" s="6"/>
      <c r="H213" s="6"/>
      <c r="I213" s="6"/>
      <c r="J213" s="6"/>
      <c r="K213" s="6"/>
    </row>
    <row r="214" spans="4:11" x14ac:dyDescent="0.25">
      <c r="D214">
        <f>solve_for_d('True_Odds_Calculator_2-way'!A215,'True_Odds_Calculator_2-way'!#REF!,'True_Odds_Calculator_2-way'!B215,'Log_working_2-way'!B$1,'Log_working_2-way'!B$2)</f>
        <v>1.0628171656645378</v>
      </c>
      <c r="F214" s="6"/>
      <c r="H214" s="6"/>
      <c r="I214" s="6"/>
      <c r="J214" s="6"/>
      <c r="K214" s="6"/>
    </row>
    <row r="215" spans="4:11" x14ac:dyDescent="0.25">
      <c r="D215">
        <f>solve_for_d('True_Odds_Calculator_2-way'!A216,'True_Odds_Calculator_2-way'!#REF!,'True_Odds_Calculator_2-way'!B216,'Log_working_2-way'!B$1,'Log_working_2-way'!B$2)</f>
        <v>1.0597953687722241</v>
      </c>
      <c r="F215" s="6"/>
      <c r="H215" s="6"/>
      <c r="I215" s="6"/>
      <c r="J215" s="6"/>
      <c r="K215" s="6"/>
    </row>
    <row r="216" spans="4:11" x14ac:dyDescent="0.25">
      <c r="D216">
        <f>solve_for_d('True_Odds_Calculator_2-way'!A217,'True_Odds_Calculator_2-way'!#REF!,'True_Odds_Calculator_2-way'!B217,'Log_working_2-way'!B$1,'Log_working_2-way'!B$2)</f>
        <v>1.0600632093526758</v>
      </c>
      <c r="F216" s="6"/>
      <c r="H216" s="6"/>
      <c r="I216" s="6"/>
      <c r="J216" s="6"/>
      <c r="K216" s="6"/>
    </row>
    <row r="217" spans="4:11" x14ac:dyDescent="0.25">
      <c r="D217">
        <f>solve_for_d('True_Odds_Calculator_2-way'!A218,'True_Odds_Calculator_2-way'!#REF!,'True_Odds_Calculator_2-way'!B218,'Log_working_2-way'!B$1,'Log_working_2-way'!B$2)</f>
        <v>1.0819204349687941</v>
      </c>
      <c r="F217" s="6"/>
      <c r="H217" s="6"/>
      <c r="I217" s="6"/>
      <c r="J217" s="6"/>
      <c r="K217" s="6"/>
    </row>
    <row r="218" spans="4:11" x14ac:dyDescent="0.25">
      <c r="D218">
        <f>solve_for_d('True_Odds_Calculator_2-way'!A219,'True_Odds_Calculator_2-way'!#REF!,'True_Odds_Calculator_2-way'!B219,'Log_working_2-way'!B$1,'Log_working_2-way'!B$2)</f>
        <v>1.0626247827424988</v>
      </c>
      <c r="F218" s="6"/>
      <c r="H218" s="6"/>
      <c r="I218" s="6"/>
      <c r="J218" s="6"/>
      <c r="K218" s="6"/>
    </row>
    <row r="219" spans="4:11" x14ac:dyDescent="0.25">
      <c r="D219">
        <f>solve_for_d('True_Odds_Calculator_2-way'!A220,'True_Odds_Calculator_2-way'!#REF!,'True_Odds_Calculator_2-way'!B220,'Log_working_2-way'!B$1,'Log_working_2-way'!B$2)</f>
        <v>1.0813984437283319</v>
      </c>
      <c r="F219" s="6"/>
      <c r="H219" s="6"/>
      <c r="I219" s="6"/>
      <c r="J219" s="6"/>
      <c r="K219" s="6"/>
    </row>
    <row r="220" spans="4:11" x14ac:dyDescent="0.25">
      <c r="D220">
        <f>solve_for_d('True_Odds_Calculator_2-way'!A221,'True_Odds_Calculator_2-way'!#REF!,'True_Odds_Calculator_2-way'!B221,'Log_working_2-way'!B$1,'Log_working_2-way'!B$2)</f>
        <v>1.0744841031203913</v>
      </c>
      <c r="F220" s="6"/>
      <c r="H220" s="6"/>
      <c r="I220" s="6"/>
      <c r="J220" s="6"/>
      <c r="K220" s="6"/>
    </row>
    <row r="221" spans="4:11" x14ac:dyDescent="0.25">
      <c r="D221">
        <f>solve_for_d('True_Odds_Calculator_2-way'!A222,'True_Odds_Calculator_2-way'!#REF!,'True_Odds_Calculator_2-way'!B222,'Log_working_2-way'!B$1,'Log_working_2-way'!B$2)</f>
        <v>1.0792039355386174</v>
      </c>
      <c r="F221" s="6"/>
      <c r="H221" s="6"/>
      <c r="I221" s="6"/>
      <c r="J221" s="6"/>
      <c r="K221" s="6"/>
    </row>
    <row r="222" spans="4:11" x14ac:dyDescent="0.25">
      <c r="D222">
        <f>solve_for_d('True_Odds_Calculator_2-way'!A223,'True_Odds_Calculator_2-way'!#REF!,'True_Odds_Calculator_2-way'!B223,'Log_working_2-way'!B$1,'Log_working_2-way'!B$2)</f>
        <v>1.0781763507516477</v>
      </c>
      <c r="F222" s="6"/>
      <c r="H222" s="6"/>
      <c r="I222" s="6"/>
      <c r="J222" s="6"/>
      <c r="K222" s="6"/>
    </row>
    <row r="223" spans="4:11" x14ac:dyDescent="0.25">
      <c r="D223">
        <f>solve_for_d('True_Odds_Calculator_2-way'!A224,'True_Odds_Calculator_2-way'!#REF!,'True_Odds_Calculator_2-way'!B224,'Log_working_2-way'!B$1,'Log_working_2-way'!B$2)</f>
        <v>1.0817182877227722</v>
      </c>
      <c r="F223" s="6"/>
      <c r="H223" s="6"/>
      <c r="I223" s="6"/>
      <c r="J223" s="6"/>
      <c r="K223" s="6"/>
    </row>
    <row r="224" spans="4:11" x14ac:dyDescent="0.25">
      <c r="D224">
        <f>solve_for_d('True_Odds_Calculator_2-way'!A225,'True_Odds_Calculator_2-way'!#REF!,'True_Odds_Calculator_2-way'!B225,'Log_working_2-way'!B$1,'Log_working_2-way'!B$2)</f>
        <v>1.0719901214070431</v>
      </c>
      <c r="F224" s="6"/>
      <c r="H224" s="6"/>
      <c r="I224" s="6"/>
      <c r="J224" s="6"/>
      <c r="K224" s="6"/>
    </row>
    <row r="225" spans="4:11" x14ac:dyDescent="0.25">
      <c r="D225">
        <f>solve_for_d('True_Odds_Calculator_2-way'!A226,'True_Odds_Calculator_2-way'!#REF!,'True_Odds_Calculator_2-way'!B226,'Log_working_2-way'!B$1,'Log_working_2-way'!B$2)</f>
        <v>1.0636236687327365</v>
      </c>
      <c r="F225" s="6"/>
      <c r="H225" s="6"/>
      <c r="I225" s="6"/>
      <c r="J225" s="6"/>
      <c r="K225" s="6"/>
    </row>
    <row r="226" spans="4:11" x14ac:dyDescent="0.25">
      <c r="D226">
        <f>solve_for_d('True_Odds_Calculator_2-way'!A227,'True_Odds_Calculator_2-way'!#REF!,'True_Odds_Calculator_2-way'!B227,'Log_working_2-way'!B$1,'Log_working_2-way'!B$2)</f>
        <v>1.0565141204944781</v>
      </c>
      <c r="F226" s="6"/>
      <c r="H226" s="6"/>
      <c r="I226" s="6"/>
      <c r="J226" s="6"/>
      <c r="K226" s="6"/>
    </row>
    <row r="227" spans="4:11" x14ac:dyDescent="0.25">
      <c r="D227">
        <f>solve_for_d('True_Odds_Calculator_2-way'!A228,'True_Odds_Calculator_2-way'!#REF!,'True_Odds_Calculator_2-way'!B228,'Log_working_2-way'!B$1,'Log_working_2-way'!B$2)</f>
        <v>1.0503245504598744</v>
      </c>
      <c r="F227" s="6"/>
      <c r="H227" s="6"/>
      <c r="I227" s="6"/>
      <c r="J227" s="6"/>
      <c r="K227" s="6"/>
    </row>
    <row r="228" spans="4:11" x14ac:dyDescent="0.25">
      <c r="D228">
        <f>solve_for_d('True_Odds_Calculator_2-way'!A229,'True_Odds_Calculator_2-way'!#REF!,'True_Odds_Calculator_2-way'!B229,'Log_working_2-way'!B$1,'Log_working_2-way'!B$2)</f>
        <v>1.0503245504598744</v>
      </c>
      <c r="F228" s="6"/>
      <c r="H228" s="6"/>
      <c r="I228" s="6"/>
      <c r="J228" s="6"/>
      <c r="K228" s="6"/>
    </row>
    <row r="229" spans="4:11" x14ac:dyDescent="0.25">
      <c r="D229">
        <f>solve_for_d('True_Odds_Calculator_2-way'!A230,'True_Odds_Calculator_2-way'!#REF!,'True_Odds_Calculator_2-way'!B230,'Log_working_2-way'!B$1,'Log_working_2-way'!B$2)</f>
        <v>1.0581225564953149</v>
      </c>
      <c r="F229" s="6"/>
      <c r="H229" s="6"/>
      <c r="I229" s="6"/>
      <c r="J229" s="6"/>
      <c r="K229" s="6"/>
    </row>
    <row r="230" spans="4:11" x14ac:dyDescent="0.25">
      <c r="D230">
        <f>solve_for_d('True_Odds_Calculator_2-way'!A231,'True_Odds_Calculator_2-way'!#REF!,'True_Odds_Calculator_2-way'!B231,'Log_working_2-way'!B$1,'Log_working_2-way'!B$2)</f>
        <v>1.0602391541885894</v>
      </c>
      <c r="F230" s="6"/>
      <c r="H230" s="6"/>
      <c r="I230" s="6"/>
      <c r="J230" s="6"/>
      <c r="K230" s="6"/>
    </row>
    <row r="231" spans="4:11" x14ac:dyDescent="0.25">
      <c r="D231">
        <f>solve_for_d('True_Odds_Calculator_2-way'!A232,'True_Odds_Calculator_2-way'!#REF!,'True_Odds_Calculator_2-way'!B232,'Log_working_2-way'!B$1,'Log_working_2-way'!B$2)</f>
        <v>1.0602395532056077</v>
      </c>
      <c r="F231" s="6"/>
      <c r="H231" s="6"/>
      <c r="I231" s="6"/>
      <c r="J231" s="6"/>
      <c r="K231" s="6"/>
    </row>
    <row r="232" spans="4:11" x14ac:dyDescent="0.25">
      <c r="D232">
        <f>solve_for_d('True_Odds_Calculator_2-way'!A233,'True_Odds_Calculator_2-way'!#REF!,'True_Odds_Calculator_2-way'!B233,'Log_working_2-way'!B$1,'Log_working_2-way'!B$2)</f>
        <v>1.056895036351561</v>
      </c>
      <c r="F232" s="6"/>
      <c r="H232" s="6"/>
      <c r="I232" s="6"/>
      <c r="J232" s="6"/>
      <c r="K232" s="6"/>
    </row>
    <row r="233" spans="4:11" x14ac:dyDescent="0.25">
      <c r="D233">
        <f>solve_for_d('True_Odds_Calculator_2-way'!A234,'True_Odds_Calculator_2-way'!#REF!,'True_Odds_Calculator_2-way'!B234,'Log_working_2-way'!B$1,'Log_working_2-way'!B$2)</f>
        <v>1.0572141669010744</v>
      </c>
      <c r="F233" s="6"/>
      <c r="H233" s="6"/>
      <c r="I233" s="6"/>
      <c r="J233" s="6"/>
      <c r="K233" s="6"/>
    </row>
    <row r="234" spans="4:11" x14ac:dyDescent="0.25">
      <c r="D234">
        <f>solve_for_d('True_Odds_Calculator_2-way'!A235,'True_Odds_Calculator_2-way'!#REF!,'True_Odds_Calculator_2-way'!B235,'Log_working_2-way'!B$1,'Log_working_2-way'!B$2)</f>
        <v>1.0571615895212632</v>
      </c>
      <c r="F234" s="6"/>
      <c r="H234" s="6"/>
      <c r="I234" s="6"/>
      <c r="J234" s="6"/>
      <c r="K234" s="6"/>
    </row>
    <row r="235" spans="4:11" x14ac:dyDescent="0.25">
      <c r="D235">
        <f>solve_for_d('True_Odds_Calculator_2-way'!A236,'True_Odds_Calculator_2-way'!#REF!,'True_Odds_Calculator_2-way'!B236,'Log_working_2-way'!B$1,'Log_working_2-way'!B$2)</f>
        <v>1.0439719885779606</v>
      </c>
      <c r="F235" s="6"/>
      <c r="H235" s="6"/>
      <c r="I235" s="6"/>
      <c r="J235" s="6"/>
      <c r="K235" s="6"/>
    </row>
    <row r="236" spans="4:11" x14ac:dyDescent="0.25">
      <c r="D236">
        <f>solve_for_d('True_Odds_Calculator_2-way'!A237,'True_Odds_Calculator_2-way'!#REF!,'True_Odds_Calculator_2-way'!B237,'Log_working_2-way'!B$1,'Log_working_2-way'!B$2)</f>
        <v>1.0501106530953337</v>
      </c>
      <c r="F236" s="6"/>
      <c r="H236" s="6"/>
      <c r="I236" s="6"/>
      <c r="J236" s="6"/>
      <c r="K236" s="6"/>
    </row>
    <row r="237" spans="4:11" x14ac:dyDescent="0.25">
      <c r="D237">
        <f>solve_for_d('True_Odds_Calculator_2-way'!A238,'True_Odds_Calculator_2-way'!#REF!,'True_Odds_Calculator_2-way'!B238,'Log_working_2-way'!B$1,'Log_working_2-way'!B$2)</f>
        <v>1.0521795989414335</v>
      </c>
      <c r="F237" s="6"/>
      <c r="H237" s="6"/>
      <c r="I237" s="6"/>
      <c r="J237" s="6"/>
      <c r="K237" s="6"/>
    </row>
    <row r="238" spans="4:11" x14ac:dyDescent="0.25">
      <c r="D238">
        <f>solve_for_d('True_Odds_Calculator_2-way'!A239,'True_Odds_Calculator_2-way'!#REF!,'True_Odds_Calculator_2-way'!B239,'Log_working_2-way'!B$1,'Log_working_2-way'!B$2)</f>
        <v>1.050186013602848</v>
      </c>
      <c r="F238" s="6"/>
      <c r="H238" s="6"/>
      <c r="I238" s="6"/>
      <c r="J238" s="6"/>
      <c r="K238" s="6"/>
    </row>
    <row r="239" spans="4:11" x14ac:dyDescent="0.25">
      <c r="D239">
        <f>solve_for_d('True_Odds_Calculator_2-way'!A240,'True_Odds_Calculator_2-way'!#REF!,'True_Odds_Calculator_2-way'!B240,'Log_working_2-way'!B$1,'Log_working_2-way'!B$2)</f>
        <v>1.0449864577049268</v>
      </c>
      <c r="F239" s="6"/>
      <c r="H239" s="6"/>
      <c r="I239" s="6"/>
      <c r="J239" s="6"/>
      <c r="K239" s="6"/>
    </row>
    <row r="240" spans="4:11" x14ac:dyDescent="0.25">
      <c r="D240">
        <f>solve_for_d('True_Odds_Calculator_2-way'!A241,'True_Odds_Calculator_2-way'!#REF!,'True_Odds_Calculator_2-way'!B241,'Log_working_2-way'!B$1,'Log_working_2-way'!B$2)</f>
        <v>1.0511989710920113</v>
      </c>
      <c r="F240" s="6"/>
      <c r="H240" s="6"/>
      <c r="I240" s="6"/>
      <c r="J240" s="6"/>
      <c r="K240" s="6"/>
    </row>
    <row r="241" spans="4:11" x14ac:dyDescent="0.25">
      <c r="D241">
        <f>solve_for_d('True_Odds_Calculator_2-way'!A242,'True_Odds_Calculator_2-way'!#REF!,'True_Odds_Calculator_2-way'!B242,'Log_working_2-way'!B$1,'Log_working_2-way'!B$2)</f>
        <v>1.0522559150967761</v>
      </c>
      <c r="F241" s="6"/>
      <c r="H241" s="6"/>
      <c r="I241" s="6"/>
      <c r="J241" s="6"/>
      <c r="K241" s="6"/>
    </row>
    <row r="242" spans="4:11" x14ac:dyDescent="0.25">
      <c r="D242">
        <f>solve_for_d('True_Odds_Calculator_2-way'!A243,'True_Odds_Calculator_2-way'!#REF!,'True_Odds_Calculator_2-way'!B243,'Log_working_2-way'!B$1,'Log_working_2-way'!B$2)</f>
        <v>1.042106143326367</v>
      </c>
      <c r="F242" s="6"/>
      <c r="H242" s="6"/>
      <c r="I242" s="6"/>
      <c r="J242" s="6"/>
      <c r="K242" s="6"/>
    </row>
    <row r="243" spans="4:11" x14ac:dyDescent="0.25">
      <c r="D243">
        <f>solve_for_d('True_Odds_Calculator_2-way'!A244,'True_Odds_Calculator_2-way'!#REF!,'True_Odds_Calculator_2-way'!B244,'Log_working_2-way'!B$1,'Log_working_2-way'!B$2)</f>
        <v>1.0511368361869355</v>
      </c>
      <c r="F243" s="6"/>
      <c r="H243" s="6"/>
      <c r="I243" s="6"/>
      <c r="J243" s="6"/>
      <c r="K243" s="6"/>
    </row>
    <row r="244" spans="4:11" x14ac:dyDescent="0.25">
      <c r="D244">
        <f>solve_for_d('True_Odds_Calculator_2-way'!A245,'True_Odds_Calculator_2-way'!#REF!,'True_Odds_Calculator_2-way'!B245,'Log_working_2-way'!B$1,'Log_working_2-way'!B$2)</f>
        <v>1.0538644213740753</v>
      </c>
      <c r="F244" s="6"/>
      <c r="H244" s="6"/>
      <c r="I244" s="6"/>
      <c r="J244" s="6"/>
      <c r="K244" s="6"/>
    </row>
    <row r="245" spans="4:11" x14ac:dyDescent="0.25">
      <c r="D245">
        <f>solve_for_d('True_Odds_Calculator_2-way'!A246,'True_Odds_Calculator_2-way'!#REF!,'True_Odds_Calculator_2-way'!B246,'Log_working_2-way'!B$1,'Log_working_2-way'!B$2)</f>
        <v>1.0535792336879053</v>
      </c>
      <c r="F245" s="6"/>
      <c r="H245" s="6"/>
      <c r="I245" s="6"/>
      <c r="J245" s="6"/>
      <c r="K245" s="6"/>
    </row>
    <row r="246" spans="4:11" x14ac:dyDescent="0.25">
      <c r="D246">
        <f>solve_for_d('True_Odds_Calculator_2-way'!A247,'True_Odds_Calculator_2-way'!#REF!,'True_Odds_Calculator_2-way'!B247,'Log_working_2-way'!B$1,'Log_working_2-way'!B$2)</f>
        <v>1.0552914984182968</v>
      </c>
      <c r="F246" s="6"/>
      <c r="H246" s="6"/>
      <c r="I246" s="6"/>
      <c r="J246" s="6"/>
      <c r="K246" s="6"/>
    </row>
    <row r="247" spans="4:11" x14ac:dyDescent="0.25">
      <c r="D247">
        <f>solve_for_d('True_Odds_Calculator_2-way'!A248,'True_Odds_Calculator_2-way'!#REF!,'True_Odds_Calculator_2-way'!B248,'Log_working_2-way'!B$1,'Log_working_2-way'!B$2)</f>
        <v>1.0399586640868308</v>
      </c>
      <c r="F247" s="6"/>
      <c r="H247" s="6"/>
      <c r="I247" s="6"/>
      <c r="J247" s="6"/>
      <c r="K247" s="6"/>
    </row>
    <row r="248" spans="4:11" x14ac:dyDescent="0.25">
      <c r="D248">
        <f>solve_for_d('True_Odds_Calculator_2-way'!A249,'True_Odds_Calculator_2-way'!#REF!,'True_Odds_Calculator_2-way'!B249,'Log_working_2-way'!B$1,'Log_working_2-way'!B$2)</f>
        <v>1.0497253316960662</v>
      </c>
      <c r="F248" s="6"/>
      <c r="H248" s="6"/>
      <c r="I248" s="6"/>
      <c r="J248" s="6"/>
      <c r="K248" s="6"/>
    </row>
    <row r="249" spans="4:11" x14ac:dyDescent="0.25">
      <c r="D249">
        <f>solve_for_d('True_Odds_Calculator_2-way'!A250,'True_Odds_Calculator_2-way'!#REF!,'True_Odds_Calculator_2-way'!B250,'Log_working_2-way'!B$1,'Log_working_2-way'!B$2)</f>
        <v>1.041979455975633</v>
      </c>
      <c r="F249" s="6"/>
      <c r="H249" s="6"/>
      <c r="I249" s="6"/>
      <c r="J249" s="6"/>
      <c r="K249" s="6"/>
    </row>
    <row r="250" spans="4:11" x14ac:dyDescent="0.25">
      <c r="D250">
        <f>solve_for_d('True_Odds_Calculator_2-way'!A251,'True_Odds_Calculator_2-way'!#REF!,'True_Odds_Calculator_2-way'!B251,'Log_working_2-way'!B$1,'Log_working_2-way'!B$2)</f>
        <v>1.0451911230503124</v>
      </c>
      <c r="F250" s="6"/>
      <c r="H250" s="6"/>
      <c r="I250" s="6"/>
      <c r="J250" s="6"/>
      <c r="K250" s="6"/>
    </row>
    <row r="251" spans="4:11" x14ac:dyDescent="0.25">
      <c r="D251">
        <f>solve_for_d('True_Odds_Calculator_2-way'!A252,'True_Odds_Calculator_2-way'!#REF!,'True_Odds_Calculator_2-way'!B252,'Log_working_2-way'!B$1,'Log_working_2-way'!B$2)</f>
        <v>1.0461929391857427</v>
      </c>
      <c r="F251" s="6"/>
      <c r="H251" s="6"/>
      <c r="I251" s="6"/>
      <c r="J251" s="6"/>
      <c r="K251" s="6"/>
    </row>
    <row r="252" spans="4:11" x14ac:dyDescent="0.25">
      <c r="D252">
        <f>solve_for_d('True_Odds_Calculator_2-way'!A253,'True_Odds_Calculator_2-way'!#REF!,'True_Odds_Calculator_2-way'!B253,'Log_working_2-way'!B$1,'Log_working_2-way'!B$2)</f>
        <v>1.0466503691020506</v>
      </c>
      <c r="F252" s="6"/>
      <c r="H252" s="6"/>
      <c r="I252" s="6"/>
      <c r="J252" s="6"/>
      <c r="K252" s="6"/>
    </row>
    <row r="253" spans="4:11" x14ac:dyDescent="0.25">
      <c r="D253">
        <f>solve_for_d('True_Odds_Calculator_2-way'!A254,'True_Odds_Calculator_2-way'!#REF!,'True_Odds_Calculator_2-way'!B254,'Log_working_2-way'!B$1,'Log_working_2-way'!B$2)</f>
        <v>1.0517344996321181</v>
      </c>
      <c r="F253" s="6"/>
      <c r="H253" s="6"/>
      <c r="I253" s="6"/>
      <c r="J253" s="6"/>
      <c r="K253" s="6"/>
    </row>
    <row r="254" spans="4:11" x14ac:dyDescent="0.25">
      <c r="D254">
        <f>solve_for_d('True_Odds_Calculator_2-way'!A255,'True_Odds_Calculator_2-way'!#REF!,'True_Odds_Calculator_2-way'!B255,'Log_working_2-way'!B$1,'Log_working_2-way'!B$2)</f>
        <v>1.0509442098096211</v>
      </c>
      <c r="F254" s="6"/>
      <c r="H254" s="6"/>
      <c r="I254" s="6"/>
      <c r="J254" s="6"/>
      <c r="K254" s="6"/>
    </row>
    <row r="255" spans="4:11" x14ac:dyDescent="0.25">
      <c r="D255">
        <f>solve_for_d('True_Odds_Calculator_2-way'!A256,'True_Odds_Calculator_2-way'!#REF!,'True_Odds_Calculator_2-way'!B256,'Log_working_2-way'!B$1,'Log_working_2-way'!B$2)</f>
        <v>1.044303665417317</v>
      </c>
      <c r="F255" s="6"/>
      <c r="H255" s="6"/>
      <c r="I255" s="6"/>
      <c r="J255" s="6"/>
      <c r="K255" s="6"/>
    </row>
    <row r="256" spans="4:11" x14ac:dyDescent="0.25">
      <c r="D256">
        <f>solve_for_d('True_Odds_Calculator_2-way'!A257,'True_Odds_Calculator_2-way'!#REF!,'True_Odds_Calculator_2-way'!B257,'Log_working_2-way'!B$1,'Log_working_2-way'!B$2)</f>
        <v>1.0513686083765104</v>
      </c>
      <c r="F256" s="6"/>
      <c r="H256" s="6"/>
      <c r="I256" s="6"/>
      <c r="J256" s="6"/>
      <c r="K256" s="6"/>
    </row>
    <row r="257" spans="4:11" x14ac:dyDescent="0.25">
      <c r="D257">
        <f>solve_for_d('True_Odds_Calculator_2-way'!A258,'True_Odds_Calculator_2-way'!#REF!,'True_Odds_Calculator_2-way'!B258,'Log_working_2-way'!B$1,'Log_working_2-way'!B$2)</f>
        <v>1.0563848669654847</v>
      </c>
      <c r="F257" s="6"/>
      <c r="H257" s="6"/>
      <c r="I257" s="6"/>
      <c r="J257" s="6"/>
      <c r="K257" s="6"/>
    </row>
    <row r="258" spans="4:11" x14ac:dyDescent="0.25">
      <c r="D258">
        <f>solve_for_d('True_Odds_Calculator_2-way'!A259,'True_Odds_Calculator_2-way'!#REF!,'True_Odds_Calculator_2-way'!B259,'Log_working_2-way'!B$1,'Log_working_2-way'!B$2)</f>
        <v>1.0419581736699886</v>
      </c>
      <c r="F258" s="6"/>
      <c r="H258" s="6"/>
      <c r="I258" s="6"/>
      <c r="J258" s="6"/>
      <c r="K258" s="6"/>
    </row>
    <row r="259" spans="4:11" x14ac:dyDescent="0.25">
      <c r="D259">
        <f>solve_for_d('True_Odds_Calculator_2-way'!A260,'True_Odds_Calculator_2-way'!#REF!,'True_Odds_Calculator_2-way'!B260,'Log_working_2-way'!B$1,'Log_working_2-way'!B$2)</f>
        <v>1.0452436950640556</v>
      </c>
      <c r="F259" s="6"/>
      <c r="H259" s="6"/>
      <c r="I259" s="6"/>
      <c r="J259" s="6"/>
      <c r="K259" s="6"/>
    </row>
    <row r="260" spans="4:11" x14ac:dyDescent="0.25">
      <c r="D260">
        <f>solve_for_d('True_Odds_Calculator_2-way'!A261,'True_Odds_Calculator_2-way'!#REF!,'True_Odds_Calculator_2-way'!B261,'Log_working_2-way'!B$1,'Log_working_2-way'!B$2)</f>
        <v>1.049117409735107</v>
      </c>
      <c r="F260" s="6"/>
      <c r="H260" s="6"/>
      <c r="I260" s="6"/>
      <c r="J260" s="6"/>
      <c r="K260" s="6"/>
    </row>
    <row r="261" spans="4:11" x14ac:dyDescent="0.25">
      <c r="D261">
        <f>solve_for_d('True_Odds_Calculator_2-way'!A262,'True_Odds_Calculator_2-way'!#REF!,'True_Odds_Calculator_2-way'!B262,'Log_working_2-way'!B$1,'Log_working_2-way'!B$2)</f>
        <v>1.0376740753093197</v>
      </c>
      <c r="F261" s="6"/>
      <c r="H261" s="6"/>
      <c r="I261" s="6"/>
      <c r="J261" s="6"/>
      <c r="K261" s="6"/>
    </row>
    <row r="262" spans="4:11" x14ac:dyDescent="0.25">
      <c r="D262">
        <f>solve_for_d('True_Odds_Calculator_2-way'!A263,'True_Odds_Calculator_2-way'!#REF!,'True_Odds_Calculator_2-way'!B263,'Log_working_2-way'!B$1,'Log_working_2-way'!B$2)</f>
        <v>1.0463684894705136</v>
      </c>
      <c r="F262" s="6"/>
      <c r="H262" s="6"/>
      <c r="I262" s="6"/>
      <c r="J262" s="6"/>
      <c r="K262" s="6"/>
    </row>
    <row r="263" spans="4:11" x14ac:dyDescent="0.25">
      <c r="D263">
        <f>solve_for_d('True_Odds_Calculator_2-way'!A264,'True_Odds_Calculator_2-way'!#REF!,'True_Odds_Calculator_2-way'!B264,'Log_working_2-way'!B$1,'Log_working_2-way'!B$2)</f>
        <v>1.0417159380917833</v>
      </c>
      <c r="F263" s="6"/>
      <c r="H263" s="6"/>
      <c r="I263" s="6"/>
      <c r="J263" s="6"/>
      <c r="K263" s="6"/>
    </row>
    <row r="264" spans="4:11" x14ac:dyDescent="0.25">
      <c r="D264">
        <f>solve_for_d('True_Odds_Calculator_2-way'!A265,'True_Odds_Calculator_2-way'!#REF!,'True_Odds_Calculator_2-way'!B265,'Log_working_2-way'!B$1,'Log_working_2-way'!B$2)</f>
        <v>1.0485628287452582</v>
      </c>
      <c r="F264" s="6"/>
      <c r="H264" s="6"/>
      <c r="I264" s="6"/>
      <c r="J264" s="6"/>
      <c r="K264" s="6"/>
    </row>
    <row r="265" spans="4:11" x14ac:dyDescent="0.25">
      <c r="D265">
        <f>solve_for_d('True_Odds_Calculator_2-way'!A266,'True_Odds_Calculator_2-way'!#REF!,'True_Odds_Calculator_2-way'!B266,'Log_working_2-way'!B$1,'Log_working_2-way'!B$2)</f>
        <v>1.0342024872400046</v>
      </c>
      <c r="F265" s="6"/>
      <c r="H265" s="6"/>
      <c r="I265" s="6"/>
      <c r="J265" s="6"/>
      <c r="K265" s="6"/>
    </row>
    <row r="266" spans="4:11" x14ac:dyDescent="0.25">
      <c r="D266">
        <f>solve_for_d('True_Odds_Calculator_2-way'!A267,'True_Odds_Calculator_2-way'!#REF!,'True_Odds_Calculator_2-way'!B267,'Log_working_2-way'!B$1,'Log_working_2-way'!B$2)</f>
        <v>1.0474928276143702</v>
      </c>
      <c r="F266" s="6"/>
      <c r="H266" s="6"/>
      <c r="I266" s="6"/>
      <c r="J266" s="6"/>
      <c r="K266" s="6"/>
    </row>
    <row r="267" spans="4:11" x14ac:dyDescent="0.25">
      <c r="D267">
        <f>solve_for_d('True_Odds_Calculator_2-way'!A268,'True_Odds_Calculator_2-way'!#REF!,'True_Odds_Calculator_2-way'!B268,'Log_working_2-way'!B$1,'Log_working_2-way'!B$2)</f>
        <v>1.0342024872400046</v>
      </c>
      <c r="F267" s="6"/>
      <c r="H267" s="6"/>
      <c r="I267" s="6"/>
      <c r="J267" s="6"/>
      <c r="K267" s="6"/>
    </row>
    <row r="268" spans="4:11" x14ac:dyDescent="0.25">
      <c r="D268">
        <f>solve_for_d('True_Odds_Calculator_2-way'!A269,'True_Odds_Calculator_2-way'!#REF!,'True_Odds_Calculator_2-way'!B269,'Log_working_2-way'!B$1,'Log_working_2-way'!B$2)</f>
        <v>1.0463684894705136</v>
      </c>
      <c r="F268" s="6"/>
      <c r="H268" s="6"/>
      <c r="I268" s="6"/>
      <c r="J268" s="6"/>
      <c r="K268" s="6"/>
    </row>
    <row r="269" spans="4:11" x14ac:dyDescent="0.25">
      <c r="D269">
        <f>solve_for_d('True_Odds_Calculator_2-way'!A270,'True_Odds_Calculator_2-way'!#REF!,'True_Odds_Calculator_2-way'!B270,'Log_working_2-way'!B$1,'Log_working_2-way'!B$2)</f>
        <v>1.0624101239736632</v>
      </c>
      <c r="F269" s="6"/>
      <c r="H269" s="6"/>
      <c r="I269" s="6"/>
      <c r="J269" s="6"/>
      <c r="K269" s="6"/>
    </row>
    <row r="270" spans="4:11" x14ac:dyDescent="0.25">
      <c r="D270">
        <f>solve_for_d('True_Odds_Calculator_2-way'!A271,'True_Odds_Calculator_2-way'!#REF!,'True_Odds_Calculator_2-way'!B271,'Log_working_2-way'!B$1,'Log_working_2-way'!B$2)</f>
        <v>1.0379105936695237</v>
      </c>
      <c r="F270" s="6"/>
      <c r="H270" s="6"/>
      <c r="I270" s="6"/>
      <c r="J270" s="6"/>
      <c r="K270" s="6"/>
    </row>
    <row r="271" spans="4:11" x14ac:dyDescent="0.25">
      <c r="D271">
        <f>solve_for_d('True_Odds_Calculator_2-way'!A272,'True_Odds_Calculator_2-way'!#REF!,'True_Odds_Calculator_2-way'!B272,'Log_working_2-way'!B$1,'Log_working_2-way'!B$2)</f>
        <v>1.0385777255461535</v>
      </c>
      <c r="F271" s="6"/>
      <c r="H271" s="6"/>
      <c r="I271" s="6"/>
      <c r="J271" s="6"/>
      <c r="K271" s="6"/>
    </row>
    <row r="272" spans="4:11" x14ac:dyDescent="0.25">
      <c r="D272">
        <f>solve_for_d('True_Odds_Calculator_2-way'!A273,'True_Odds_Calculator_2-way'!#REF!,'True_Odds_Calculator_2-way'!B273,'Log_working_2-way'!B$1,'Log_working_2-way'!B$2)</f>
        <v>1.0439719885779606</v>
      </c>
      <c r="F272" s="6"/>
      <c r="H272" s="6"/>
      <c r="I272" s="6"/>
      <c r="J272" s="6"/>
      <c r="K272" s="6"/>
    </row>
    <row r="273" spans="4:11" x14ac:dyDescent="0.25">
      <c r="D273">
        <f>solve_for_d('True_Odds_Calculator_2-way'!A274,'True_Odds_Calculator_2-way'!#REF!,'True_Odds_Calculator_2-way'!B274,'Log_working_2-way'!B$1,'Log_working_2-way'!B$2)</f>
        <v>1.0401197761406094</v>
      </c>
      <c r="F273" s="6"/>
      <c r="H273" s="6"/>
      <c r="I273" s="6"/>
      <c r="J273" s="6"/>
      <c r="K273" s="6"/>
    </row>
    <row r="274" spans="4:11" x14ac:dyDescent="0.25">
      <c r="D274">
        <f>solve_for_d('True_Odds_Calculator_2-way'!A275,'True_Odds_Calculator_2-way'!#REF!,'True_Odds_Calculator_2-way'!B275,'Log_working_2-way'!B$1,'Log_working_2-way'!B$2)</f>
        <v>1.0326216037183769</v>
      </c>
      <c r="F274" s="6"/>
      <c r="H274" s="6"/>
      <c r="I274" s="6"/>
      <c r="J274" s="6"/>
      <c r="K274" s="6"/>
    </row>
    <row r="275" spans="4:11" x14ac:dyDescent="0.25">
      <c r="D275">
        <f>solve_for_d('True_Odds_Calculator_2-way'!A276,'True_Odds_Calculator_2-way'!#REF!,'True_Odds_Calculator_2-way'!B276,'Log_working_2-way'!B$1,'Log_working_2-way'!B$2)</f>
        <v>1.0468011795556451</v>
      </c>
      <c r="F275" s="6"/>
      <c r="H275" s="6"/>
      <c r="I275" s="6"/>
      <c r="J275" s="6"/>
      <c r="K275" s="6"/>
    </row>
    <row r="276" spans="4:11" x14ac:dyDescent="0.25">
      <c r="D276">
        <f>solve_for_d('True_Odds_Calculator_2-way'!A277,'True_Odds_Calculator_2-way'!#REF!,'True_Odds_Calculator_2-way'!B277,'Log_working_2-way'!B$1,'Log_working_2-way'!B$2)</f>
        <v>1.0459631209894389</v>
      </c>
      <c r="F276" s="6"/>
      <c r="H276" s="6"/>
      <c r="I276" s="6"/>
      <c r="J276" s="6"/>
      <c r="K276" s="6"/>
    </row>
    <row r="277" spans="4:11" x14ac:dyDescent="0.25">
      <c r="D277">
        <f>solve_for_d('True_Odds_Calculator_2-way'!A278,'True_Odds_Calculator_2-way'!#REF!,'True_Odds_Calculator_2-way'!B278,'Log_working_2-way'!B$1,'Log_working_2-way'!B$2)</f>
        <v>1.0533218816775407</v>
      </c>
      <c r="F277" s="6"/>
      <c r="H277" s="6"/>
      <c r="I277" s="6"/>
      <c r="J277" s="6"/>
      <c r="K277" s="6"/>
    </row>
    <row r="278" spans="4:11" x14ac:dyDescent="0.25">
      <c r="D278">
        <f>solve_for_d('True_Odds_Calculator_2-way'!A279,'True_Odds_Calculator_2-way'!#REF!,'True_Odds_Calculator_2-way'!B279,'Log_working_2-way'!B$1,'Log_working_2-way'!B$2)</f>
        <v>1.0497253316960662</v>
      </c>
      <c r="F278" s="6"/>
      <c r="H278" s="6"/>
      <c r="I278" s="6"/>
      <c r="J278" s="6"/>
      <c r="K278" s="6"/>
    </row>
    <row r="279" spans="4:11" x14ac:dyDescent="0.25">
      <c r="D279">
        <f>solve_for_d('True_Odds_Calculator_2-way'!A280,'True_Odds_Calculator_2-way'!#REF!,'True_Odds_Calculator_2-way'!B280,'Log_working_2-way'!B$1,'Log_working_2-way'!B$2)</f>
        <v>1.0580097445486314</v>
      </c>
      <c r="F279" s="6"/>
      <c r="H279" s="6"/>
      <c r="I279" s="6"/>
      <c r="J279" s="6"/>
      <c r="K279" s="6"/>
    </row>
    <row r="280" spans="4:11" x14ac:dyDescent="0.25">
      <c r="D280">
        <f>solve_for_d('True_Odds_Calculator_2-way'!A281,'True_Odds_Calculator_2-way'!#REF!,'True_Odds_Calculator_2-way'!B281,'Log_working_2-way'!B$1,'Log_working_2-way'!B$2)</f>
        <v>1.0619653803953464</v>
      </c>
      <c r="F280" s="6"/>
      <c r="H280" s="6"/>
      <c r="I280" s="6"/>
      <c r="J280" s="6"/>
      <c r="K280" s="6"/>
    </row>
    <row r="281" spans="4:11" x14ac:dyDescent="0.25">
      <c r="D281">
        <f>solve_for_d('True_Odds_Calculator_2-way'!A282,'True_Odds_Calculator_2-way'!#REF!,'True_Odds_Calculator_2-way'!B282,'Log_working_2-way'!B$1,'Log_working_2-way'!B$2)</f>
        <v>1.0605174007793741</v>
      </c>
      <c r="F281" s="6"/>
      <c r="H281" s="6"/>
      <c r="I281" s="6"/>
      <c r="J281" s="6"/>
      <c r="K281" s="6"/>
    </row>
    <row r="282" spans="4:11" x14ac:dyDescent="0.25">
      <c r="D282">
        <f>solve_for_d('True_Odds_Calculator_2-way'!A283,'True_Odds_Calculator_2-way'!#REF!,'True_Odds_Calculator_2-way'!B283,'Log_working_2-way'!B$1,'Log_working_2-way'!B$2)</f>
        <v>1.0376740753093197</v>
      </c>
      <c r="F282" s="6"/>
      <c r="H282" s="6"/>
      <c r="I282" s="6"/>
      <c r="J282" s="6"/>
      <c r="K282" s="6"/>
    </row>
    <row r="283" spans="4:11" x14ac:dyDescent="0.25">
      <c r="D283">
        <f>solve_for_d('True_Odds_Calculator_2-way'!A284,'True_Odds_Calculator_2-way'!#REF!,'True_Odds_Calculator_2-way'!B284,'Log_working_2-way'!B$1,'Log_working_2-way'!B$2)</f>
        <v>1.0351900225906741</v>
      </c>
      <c r="F283" s="6"/>
      <c r="H283" s="6"/>
      <c r="I283" s="6"/>
      <c r="J283" s="6"/>
      <c r="K283" s="6"/>
    </row>
    <row r="284" spans="4:11" x14ac:dyDescent="0.25">
      <c r="D284">
        <f>solve_for_d('True_Odds_Calculator_2-way'!A285,'True_Odds_Calculator_2-way'!#REF!,'True_Odds_Calculator_2-way'!B285,'Log_working_2-way'!B$1,'Log_working_2-way'!B$2)</f>
        <v>1.0439719885779606</v>
      </c>
      <c r="F284" s="6"/>
      <c r="H284" s="6"/>
      <c r="I284" s="6"/>
      <c r="J284" s="6"/>
      <c r="K284" s="6"/>
    </row>
    <row r="285" spans="4:11" x14ac:dyDescent="0.25">
      <c r="D285">
        <f>solve_for_d('True_Odds_Calculator_2-way'!A286,'True_Odds_Calculator_2-way'!#REF!,'True_Odds_Calculator_2-way'!B286,'Log_working_2-way'!B$1,'Log_working_2-way'!B$2)</f>
        <v>1.051371167265241</v>
      </c>
      <c r="F285" s="6"/>
      <c r="H285" s="6"/>
      <c r="I285" s="6"/>
      <c r="J285" s="6"/>
      <c r="K285" s="6"/>
    </row>
    <row r="286" spans="4:11" x14ac:dyDescent="0.25">
      <c r="D286">
        <f>solve_for_d('True_Odds_Calculator_2-way'!A287,'True_Odds_Calculator_2-way'!#REF!,'True_Odds_Calculator_2-way'!B287,'Log_working_2-way'!B$1,'Log_working_2-way'!B$2)</f>
        <v>1.0602107487113226</v>
      </c>
      <c r="F286" s="6"/>
      <c r="H286" s="6"/>
      <c r="I286" s="6"/>
      <c r="J286" s="6"/>
      <c r="K286" s="6"/>
    </row>
    <row r="287" spans="4:11" x14ac:dyDescent="0.25">
      <c r="D287">
        <f>solve_for_d('True_Odds_Calculator_2-way'!A288,'True_Odds_Calculator_2-way'!#REF!,'True_Odds_Calculator_2-way'!B288,'Log_working_2-way'!B$1,'Log_working_2-way'!B$2)</f>
        <v>1.0571615895212632</v>
      </c>
      <c r="F287" s="6"/>
      <c r="H287" s="6"/>
      <c r="I287" s="6"/>
      <c r="J287" s="6"/>
      <c r="K287" s="6"/>
    </row>
    <row r="288" spans="4:11" x14ac:dyDescent="0.25">
      <c r="D288">
        <f>solve_for_d('True_Odds_Calculator_2-way'!A289,'True_Odds_Calculator_2-way'!#REF!,'True_Odds_Calculator_2-way'!B289,'Log_working_2-way'!B$1,'Log_working_2-way'!B$2)</f>
        <v>1.0502085589023142</v>
      </c>
      <c r="F288" s="6"/>
      <c r="H288" s="6"/>
      <c r="I288" s="6"/>
      <c r="J288" s="6"/>
      <c r="K288" s="6"/>
    </row>
    <row r="289" spans="4:11" x14ac:dyDescent="0.25">
      <c r="D289">
        <f>solve_for_d('True_Odds_Calculator_2-way'!A290,'True_Odds_Calculator_2-way'!#REF!,'True_Odds_Calculator_2-way'!B290,'Log_working_2-way'!B$1,'Log_working_2-way'!B$2)</f>
        <v>1.0518980699471303</v>
      </c>
      <c r="F289" s="6"/>
      <c r="H289" s="6"/>
      <c r="I289" s="6"/>
      <c r="J289" s="6"/>
      <c r="K289" s="6"/>
    </row>
    <row r="290" spans="4:11" x14ac:dyDescent="0.25">
      <c r="D290">
        <f>solve_for_d('True_Odds_Calculator_2-way'!A291,'True_Odds_Calculator_2-way'!#REF!,'True_Odds_Calculator_2-way'!B291,'Log_working_2-way'!B$1,'Log_working_2-way'!B$2)</f>
        <v>1.0362637658896696</v>
      </c>
      <c r="F290" s="6"/>
      <c r="H290" s="6"/>
      <c r="I290" s="6"/>
      <c r="J290" s="6"/>
      <c r="K290" s="6"/>
    </row>
    <row r="291" spans="4:11" x14ac:dyDescent="0.25">
      <c r="D291">
        <f>solve_for_d('True_Odds_Calculator_2-way'!A292,'True_Odds_Calculator_2-way'!#REF!,'True_Odds_Calculator_2-way'!B292,'Log_working_2-way'!B$1,'Log_working_2-way'!B$2)</f>
        <v>1.047073470420135</v>
      </c>
      <c r="F291" s="6"/>
      <c r="H291" s="6"/>
      <c r="I291" s="6"/>
      <c r="J291" s="6"/>
      <c r="K291" s="6"/>
    </row>
    <row r="292" spans="4:11" x14ac:dyDescent="0.25">
      <c r="D292">
        <f>solve_for_d('True_Odds_Calculator_2-way'!A293,'True_Odds_Calculator_2-way'!#REF!,'True_Odds_Calculator_2-way'!B293,'Log_working_2-way'!B$1,'Log_working_2-way'!B$2)</f>
        <v>1.0423806634244144</v>
      </c>
      <c r="F292" s="6"/>
      <c r="H292" s="6"/>
      <c r="I292" s="6"/>
      <c r="J292" s="6"/>
      <c r="K292" s="6"/>
    </row>
    <row r="293" spans="4:11" x14ac:dyDescent="0.25">
      <c r="D293">
        <f>solve_for_d('True_Odds_Calculator_2-way'!A294,'True_Odds_Calculator_2-way'!#REF!,'True_Odds_Calculator_2-way'!B294,'Log_working_2-way'!B$1,'Log_working_2-way'!B$2)</f>
        <v>1.0437075600663159</v>
      </c>
      <c r="F293" s="6"/>
      <c r="H293" s="6"/>
      <c r="I293" s="6"/>
      <c r="J293" s="6"/>
      <c r="K293" s="6"/>
    </row>
    <row r="294" spans="4:11" x14ac:dyDescent="0.25">
      <c r="D294">
        <f>solve_for_d('True_Odds_Calculator_2-way'!A295,'True_Odds_Calculator_2-way'!#REF!,'True_Odds_Calculator_2-way'!B295,'Log_working_2-way'!B$1,'Log_working_2-way'!B$2)</f>
        <v>1.0611303767406881</v>
      </c>
      <c r="F294" s="6"/>
      <c r="H294" s="6"/>
      <c r="I294" s="6"/>
      <c r="J294" s="6"/>
      <c r="K294" s="6"/>
    </row>
    <row r="295" spans="4:11" x14ac:dyDescent="0.25">
      <c r="D295">
        <f>solve_for_d('True_Odds_Calculator_2-way'!A296,'True_Odds_Calculator_2-way'!#REF!,'True_Odds_Calculator_2-way'!B296,'Log_working_2-way'!B$1,'Log_working_2-way'!B$2)</f>
        <v>1.0401197761406094</v>
      </c>
      <c r="F295" s="6"/>
      <c r="H295" s="6"/>
      <c r="I295" s="6"/>
      <c r="J295" s="6"/>
      <c r="K295" s="6"/>
    </row>
    <row r="296" spans="4:11" x14ac:dyDescent="0.25">
      <c r="D296">
        <f>solve_for_d('True_Odds_Calculator_2-way'!A297,'True_Odds_Calculator_2-way'!#REF!,'True_Odds_Calculator_2-way'!B297,'Log_working_2-way'!B$1,'Log_working_2-way'!B$2)</f>
        <v>1.0523717905370724</v>
      </c>
      <c r="F296" s="6"/>
      <c r="H296" s="6"/>
      <c r="I296" s="6"/>
      <c r="J296" s="6"/>
      <c r="K296" s="6"/>
    </row>
    <row r="297" spans="4:11" x14ac:dyDescent="0.25">
      <c r="D297">
        <f>solve_for_d('True_Odds_Calculator_2-way'!A298,'True_Odds_Calculator_2-way'!#REF!,'True_Odds_Calculator_2-way'!B298,'Log_working_2-way'!B$1,'Log_working_2-way'!B$2)</f>
        <v>1.0485628287452582</v>
      </c>
      <c r="F297" s="6"/>
      <c r="H297" s="6"/>
      <c r="I297" s="6"/>
      <c r="J297" s="6"/>
      <c r="K297" s="6"/>
    </row>
    <row r="298" spans="4:11" x14ac:dyDescent="0.25">
      <c r="D298">
        <f>solve_for_d('True_Odds_Calculator_2-way'!A299,'True_Odds_Calculator_2-way'!#REF!,'True_Odds_Calculator_2-way'!B299,'Log_working_2-way'!B$1,'Log_working_2-way'!B$2)</f>
        <v>1.04299513543169</v>
      </c>
      <c r="F298" s="6"/>
      <c r="H298" s="6"/>
      <c r="I298" s="6"/>
      <c r="J298" s="6"/>
      <c r="K298" s="6"/>
    </row>
    <row r="299" spans="4:11" x14ac:dyDescent="0.25">
      <c r="D299">
        <f>solve_for_d('True_Odds_Calculator_2-way'!A300,'True_Odds_Calculator_2-way'!#REF!,'True_Odds_Calculator_2-way'!B300,'Log_working_2-way'!B$1,'Log_working_2-way'!B$2)</f>
        <v>1.0513686083765104</v>
      </c>
      <c r="F299" s="6"/>
      <c r="H299" s="6"/>
      <c r="I299" s="6"/>
      <c r="J299" s="6"/>
      <c r="K299" s="6"/>
    </row>
    <row r="300" spans="4:11" x14ac:dyDescent="0.25">
      <c r="D300">
        <f>solve_for_d('True_Odds_Calculator_2-way'!A301,'True_Odds_Calculator_2-way'!#REF!,'True_Odds_Calculator_2-way'!B301,'Log_working_2-way'!B$1,'Log_working_2-way'!B$2)</f>
        <v>1.0509444270006065</v>
      </c>
      <c r="F300" s="6"/>
      <c r="H300" s="6"/>
      <c r="I300" s="6"/>
      <c r="J300" s="6"/>
      <c r="K300" s="6"/>
    </row>
    <row r="301" spans="4:11" x14ac:dyDescent="0.25">
      <c r="D301">
        <f>solve_for_d('True_Odds_Calculator_2-way'!A302,'True_Odds_Calculator_2-way'!#REF!,'True_Odds_Calculator_2-way'!B302,'Log_working_2-way'!B$1,'Log_working_2-way'!B$2)</f>
        <v>1.0502857379813271</v>
      </c>
      <c r="F301" s="6"/>
      <c r="H301" s="6"/>
      <c r="I301" s="6"/>
      <c r="J301" s="6"/>
      <c r="K301" s="6"/>
    </row>
    <row r="302" spans="4:11" x14ac:dyDescent="0.25">
      <c r="D302">
        <f>solve_for_d('True_Odds_Calculator_2-way'!A303,'True_Odds_Calculator_2-way'!#REF!,'True_Odds_Calculator_2-way'!B303,'Log_working_2-way'!B$1,'Log_working_2-way'!B$2)</f>
        <v>1.0379105936695237</v>
      </c>
      <c r="F302" s="6"/>
      <c r="H302" s="6"/>
      <c r="I302" s="6"/>
      <c r="J302" s="6"/>
      <c r="K302" s="6"/>
    </row>
    <row r="303" spans="4:11" x14ac:dyDescent="0.25">
      <c r="D303">
        <f>solve_for_d('True_Odds_Calculator_2-way'!A304,'True_Odds_Calculator_2-way'!#REF!,'True_Odds_Calculator_2-way'!B304,'Log_working_2-way'!B$1,'Log_working_2-way'!B$2)</f>
        <v>1.0558828310536696</v>
      </c>
      <c r="F303" s="6"/>
      <c r="H303" s="6"/>
      <c r="I303" s="6"/>
      <c r="J303" s="6"/>
      <c r="K303" s="6"/>
    </row>
    <row r="304" spans="4:11" x14ac:dyDescent="0.25">
      <c r="D304">
        <f>solve_for_d('True_Odds_Calculator_2-way'!A305,'True_Odds_Calculator_2-way'!#REF!,'True_Odds_Calculator_2-way'!B305,'Log_working_2-way'!B$1,'Log_working_2-way'!B$2)</f>
        <v>1.054131501614133</v>
      </c>
      <c r="F304" s="6"/>
      <c r="H304" s="6"/>
      <c r="I304" s="6"/>
      <c r="J304" s="6"/>
      <c r="K304" s="6"/>
    </row>
    <row r="305" spans="4:11" x14ac:dyDescent="0.25">
      <c r="D305">
        <f>solve_for_d('True_Odds_Calculator_2-way'!A306,'True_Odds_Calculator_2-way'!#REF!,'True_Odds_Calculator_2-way'!B306,'Log_working_2-way'!B$1,'Log_working_2-way'!B$2)</f>
        <v>1.0437075600663159</v>
      </c>
      <c r="F305" s="6"/>
      <c r="H305" s="6"/>
      <c r="I305" s="6"/>
      <c r="J305" s="6"/>
      <c r="K305" s="6"/>
    </row>
    <row r="306" spans="4:11" x14ac:dyDescent="0.25">
      <c r="D306">
        <f>solve_for_d('True_Odds_Calculator_2-way'!A307,'True_Odds_Calculator_2-way'!#REF!,'True_Odds_Calculator_2-way'!B307,'Log_working_2-way'!B$1,'Log_working_2-way'!B$2)</f>
        <v>1.0362637658896696</v>
      </c>
      <c r="F306" s="6"/>
      <c r="H306" s="6"/>
      <c r="I306" s="6"/>
      <c r="J306" s="6"/>
      <c r="K306" s="6"/>
    </row>
    <row r="307" spans="4:11" x14ac:dyDescent="0.25">
      <c r="D307">
        <f>solve_for_d('True_Odds_Calculator_2-way'!A308,'True_Odds_Calculator_2-way'!#REF!,'True_Odds_Calculator_2-way'!B308,'Log_working_2-way'!B$1,'Log_working_2-way'!B$2)</f>
        <v>1.0456526785031968</v>
      </c>
      <c r="F307" s="6"/>
      <c r="H307" s="6"/>
      <c r="I307" s="6"/>
      <c r="J307" s="6"/>
      <c r="K307" s="6"/>
    </row>
    <row r="308" spans="4:11" x14ac:dyDescent="0.25">
      <c r="D308">
        <f>solve_for_d('True_Odds_Calculator_2-way'!A309,'True_Odds_Calculator_2-way'!#REF!,'True_Odds_Calculator_2-way'!B309,'Log_working_2-way'!B$1,'Log_working_2-way'!B$2)</f>
        <v>1.0605016726562277</v>
      </c>
      <c r="F308" s="6"/>
      <c r="H308" s="6"/>
      <c r="I308" s="6"/>
      <c r="J308" s="6"/>
      <c r="K308" s="6"/>
    </row>
    <row r="309" spans="4:11" x14ac:dyDescent="0.25">
      <c r="D309">
        <f>solve_for_d('True_Odds_Calculator_2-way'!A310,'True_Odds_Calculator_2-way'!#REF!,'True_Odds_Calculator_2-way'!B310,'Log_working_2-way'!B$1,'Log_working_2-way'!B$2)</f>
        <v>1.0480610077274732</v>
      </c>
      <c r="F309" s="6"/>
      <c r="H309" s="6"/>
      <c r="I309" s="6"/>
      <c r="J309" s="6"/>
      <c r="K309" s="6"/>
    </row>
    <row r="310" spans="4:11" x14ac:dyDescent="0.25">
      <c r="D310">
        <f>solve_for_d('True_Odds_Calculator_2-way'!A311,'True_Odds_Calculator_2-way'!#REF!,'True_Odds_Calculator_2-way'!B311,'Log_working_2-way'!B$1,'Log_working_2-way'!B$2)</f>
        <v>1.0460641267135338</v>
      </c>
      <c r="F310" s="6"/>
      <c r="H310" s="6"/>
      <c r="I310" s="6"/>
      <c r="J310" s="6"/>
      <c r="K310" s="6"/>
    </row>
    <row r="311" spans="4:11" x14ac:dyDescent="0.25">
      <c r="D311">
        <f>solve_for_d('True_Odds_Calculator_2-way'!A312,'True_Odds_Calculator_2-way'!#REF!,'True_Odds_Calculator_2-way'!B312,'Log_working_2-way'!B$1,'Log_working_2-way'!B$2)</f>
        <v>1.0533067630678474</v>
      </c>
      <c r="F311" s="6"/>
      <c r="H311" s="6"/>
      <c r="I311" s="6"/>
      <c r="J311" s="6"/>
      <c r="K311" s="6"/>
    </row>
    <row r="312" spans="4:11" x14ac:dyDescent="0.25">
      <c r="D312">
        <f>solve_for_d('True_Odds_Calculator_2-way'!A313,'True_Odds_Calculator_2-way'!#REF!,'True_Odds_Calculator_2-way'!B313,'Log_working_2-way'!B$1,'Log_working_2-way'!B$2)</f>
        <v>1.0459631209894389</v>
      </c>
      <c r="F312" s="6"/>
      <c r="H312" s="6"/>
      <c r="I312" s="6"/>
      <c r="J312" s="6"/>
      <c r="K312" s="6"/>
    </row>
    <row r="313" spans="4:11" x14ac:dyDescent="0.25">
      <c r="D313">
        <f>solve_for_d('True_Odds_Calculator_2-way'!A314,'True_Odds_Calculator_2-way'!#REF!,'True_Odds_Calculator_2-way'!B314,'Log_working_2-way'!B$1,'Log_working_2-way'!B$2)</f>
        <v>1.0450375961866025</v>
      </c>
      <c r="F313" s="6"/>
      <c r="H313" s="6"/>
      <c r="I313" s="6"/>
      <c r="J313" s="6"/>
      <c r="K313" s="6"/>
    </row>
    <row r="314" spans="4:11" x14ac:dyDescent="0.25">
      <c r="D314">
        <f>solve_for_d('True_Odds_Calculator_2-way'!A315,'True_Odds_Calculator_2-way'!#REF!,'True_Odds_Calculator_2-way'!B315,'Log_working_2-way'!B$1,'Log_working_2-way'!B$2)</f>
        <v>1.0446618226996724</v>
      </c>
      <c r="F314" s="6"/>
      <c r="H314" s="6"/>
      <c r="I314" s="6"/>
      <c r="J314" s="6"/>
      <c r="K314" s="6"/>
    </row>
    <row r="315" spans="4:11" x14ac:dyDescent="0.25">
      <c r="D315">
        <f>solve_for_d('True_Odds_Calculator_2-way'!A316,'True_Odds_Calculator_2-way'!#REF!,'True_Odds_Calculator_2-way'!B316,'Log_working_2-way'!B$1,'Log_working_2-way'!B$2)</f>
        <v>1.0434058512320166</v>
      </c>
      <c r="F315" s="6"/>
      <c r="H315" s="6"/>
      <c r="I315" s="6"/>
      <c r="J315" s="6"/>
      <c r="K315" s="6"/>
    </row>
    <row r="316" spans="4:11" x14ac:dyDescent="0.25">
      <c r="D316">
        <f>solve_for_d('True_Odds_Calculator_2-way'!A317,'True_Odds_Calculator_2-way'!#REF!,'True_Odds_Calculator_2-way'!B317,'Log_working_2-way'!B$1,'Log_working_2-way'!B$2)</f>
        <v>1.0475615653703467</v>
      </c>
      <c r="F316" s="6"/>
      <c r="H316" s="6"/>
      <c r="I316" s="6"/>
      <c r="J316" s="6"/>
      <c r="K316" s="6"/>
    </row>
    <row r="317" spans="4:11" x14ac:dyDescent="0.25">
      <c r="D317">
        <f>solve_for_d('True_Odds_Calculator_2-way'!A318,'True_Odds_Calculator_2-way'!#REF!,'True_Odds_Calculator_2-way'!B318,'Log_working_2-way'!B$1,'Log_working_2-way'!B$2)</f>
        <v>1.0488545698370915</v>
      </c>
      <c r="F317" s="6"/>
      <c r="H317" s="6"/>
      <c r="I317" s="6"/>
      <c r="J317" s="6"/>
      <c r="K317" s="6"/>
    </row>
    <row r="318" spans="4:11" x14ac:dyDescent="0.25">
      <c r="D318">
        <f>solve_for_d('True_Odds_Calculator_2-way'!A319,'True_Odds_Calculator_2-way'!#REF!,'True_Odds_Calculator_2-way'!B319,'Log_working_2-way'!B$1,'Log_working_2-way'!B$2)</f>
        <v>1.0567919280515341</v>
      </c>
      <c r="F318" s="6"/>
      <c r="H318" s="6"/>
      <c r="I318" s="6"/>
      <c r="J318" s="6"/>
      <c r="K318" s="6"/>
    </row>
    <row r="319" spans="4:11" x14ac:dyDescent="0.25">
      <c r="D319">
        <f>solve_for_d('True_Odds_Calculator_2-way'!A320,'True_Odds_Calculator_2-way'!#REF!,'True_Odds_Calculator_2-way'!B320,'Log_working_2-way'!B$1,'Log_working_2-way'!B$2)</f>
        <v>1.0543300667589199</v>
      </c>
      <c r="F319" s="6"/>
      <c r="H319" s="6"/>
      <c r="I319" s="6"/>
      <c r="J319" s="6"/>
      <c r="K319" s="6"/>
    </row>
    <row r="320" spans="4:11" x14ac:dyDescent="0.25">
      <c r="D320">
        <f>solve_for_d('True_Odds_Calculator_2-way'!A321,'True_Odds_Calculator_2-way'!#REF!,'True_Odds_Calculator_2-way'!B321,'Log_working_2-way'!B$1,'Log_working_2-way'!B$2)</f>
        <v>1.0516104099147749</v>
      </c>
      <c r="F320" s="6"/>
      <c r="H320" s="6"/>
      <c r="I320" s="6"/>
      <c r="J320" s="6"/>
      <c r="K320" s="6"/>
    </row>
    <row r="321" spans="4:11" x14ac:dyDescent="0.25">
      <c r="D321">
        <f>solve_for_d('True_Odds_Calculator_2-way'!A322,'True_Odds_Calculator_2-way'!#REF!,'True_Odds_Calculator_2-way'!B322,'Log_working_2-way'!B$1,'Log_working_2-way'!B$2)</f>
        <v>1.0558828310536696</v>
      </c>
      <c r="F321" s="6"/>
      <c r="H321" s="6"/>
      <c r="I321" s="6"/>
      <c r="J321" s="6"/>
      <c r="K321" s="6"/>
    </row>
    <row r="322" spans="4:11" x14ac:dyDescent="0.25">
      <c r="D322">
        <f>solve_for_d('True_Odds_Calculator_2-way'!A323,'True_Odds_Calculator_2-way'!#REF!,'True_Odds_Calculator_2-way'!B323,'Log_working_2-way'!B$1,'Log_working_2-way'!B$2)</f>
        <v>1.054302385067432</v>
      </c>
      <c r="F322" s="6"/>
      <c r="H322" s="6"/>
      <c r="I322" s="6"/>
      <c r="J322" s="6"/>
      <c r="K322" s="6"/>
    </row>
    <row r="323" spans="4:11" x14ac:dyDescent="0.25">
      <c r="D323">
        <f>solve_for_d('True_Odds_Calculator_2-way'!A324,'True_Odds_Calculator_2-way'!#REF!,'True_Odds_Calculator_2-way'!B324,'Log_working_2-way'!B$1,'Log_working_2-way'!B$2)</f>
        <v>1.0557597764789854</v>
      </c>
      <c r="F323" s="6"/>
      <c r="H323" s="6"/>
      <c r="I323" s="6"/>
      <c r="J323" s="6"/>
      <c r="K323" s="6"/>
    </row>
    <row r="324" spans="4:11" x14ac:dyDescent="0.25">
      <c r="D324">
        <f>solve_for_d('True_Odds_Calculator_2-way'!A325,'True_Odds_Calculator_2-way'!#REF!,'True_Odds_Calculator_2-way'!B325,'Log_working_2-way'!B$1,'Log_working_2-way'!B$2)</f>
        <v>1.0421804198806015</v>
      </c>
      <c r="F324" s="6"/>
      <c r="H324" s="6"/>
      <c r="I324" s="6"/>
      <c r="J324" s="6"/>
      <c r="K324" s="6"/>
    </row>
    <row r="325" spans="4:11" x14ac:dyDescent="0.25">
      <c r="D325">
        <f>solve_for_d('True_Odds_Calculator_2-way'!A326,'True_Odds_Calculator_2-way'!#REF!,'True_Odds_Calculator_2-way'!B326,'Log_working_2-way'!B$1,'Log_working_2-way'!B$2)</f>
        <v>1.0517344996321181</v>
      </c>
      <c r="F325" s="6"/>
      <c r="H325" s="6"/>
      <c r="I325" s="6"/>
      <c r="J325" s="6"/>
      <c r="K325" s="6"/>
    </row>
    <row r="326" spans="4:11" x14ac:dyDescent="0.25">
      <c r="D326">
        <f>solve_for_d('True_Odds_Calculator_2-way'!A327,'True_Odds_Calculator_2-way'!#REF!,'True_Odds_Calculator_2-way'!B327,'Log_working_2-way'!B$1,'Log_working_2-way'!B$2)</f>
        <v>1.0557800700829107</v>
      </c>
      <c r="F326" s="6"/>
      <c r="H326" s="6"/>
      <c r="I326" s="6"/>
      <c r="J326" s="6"/>
      <c r="K326" s="6"/>
    </row>
    <row r="327" spans="4:11" x14ac:dyDescent="0.25">
      <c r="D327">
        <f>solve_for_d('True_Odds_Calculator_2-way'!A328,'True_Odds_Calculator_2-way'!#REF!,'True_Odds_Calculator_2-way'!B328,'Log_working_2-way'!B$1,'Log_working_2-way'!B$2)</f>
        <v>1.0636410008450974</v>
      </c>
      <c r="F327" s="6"/>
      <c r="H327" s="6"/>
      <c r="I327" s="6"/>
      <c r="J327" s="6"/>
      <c r="K327" s="6"/>
    </row>
    <row r="328" spans="4:11" x14ac:dyDescent="0.25">
      <c r="D328">
        <f>solve_for_d('True_Odds_Calculator_2-way'!A329,'True_Odds_Calculator_2-way'!#REF!,'True_Odds_Calculator_2-way'!B329,'Log_working_2-way'!B$1,'Log_working_2-way'!B$2)</f>
        <v>1.0557800700829107</v>
      </c>
      <c r="F328" s="6"/>
      <c r="H328" s="6"/>
      <c r="I328" s="6"/>
      <c r="J328" s="6"/>
      <c r="K328" s="6"/>
    </row>
    <row r="329" spans="4:11" x14ac:dyDescent="0.25">
      <c r="D329">
        <f>solve_for_d('True_Odds_Calculator_2-way'!A330,'True_Odds_Calculator_2-way'!#REF!,'True_Odds_Calculator_2-way'!B330,'Log_working_2-way'!B$1,'Log_working_2-way'!B$2)</f>
        <v>1.0618834148859952</v>
      </c>
      <c r="F329" s="6"/>
      <c r="H329" s="6"/>
      <c r="I329" s="6"/>
      <c r="J329" s="6"/>
      <c r="K329" s="6"/>
    </row>
    <row r="330" spans="4:11" x14ac:dyDescent="0.25">
      <c r="D330">
        <f>solve_for_d('True_Odds_Calculator_2-way'!A331,'True_Odds_Calculator_2-way'!#REF!,'True_Odds_Calculator_2-way'!B331,'Log_working_2-way'!B$1,'Log_working_2-way'!B$2)</f>
        <v>1.0541841730823214</v>
      </c>
      <c r="F330" s="6"/>
      <c r="H330" s="6"/>
      <c r="I330" s="6"/>
      <c r="J330" s="6"/>
      <c r="K330" s="6"/>
    </row>
    <row r="331" spans="4:11" x14ac:dyDescent="0.25">
      <c r="D331">
        <f>solve_for_d('True_Odds_Calculator_2-way'!A332,'True_Odds_Calculator_2-way'!#REF!,'True_Odds_Calculator_2-way'!B332,'Log_working_2-way'!B$1,'Log_working_2-way'!B$2)</f>
        <v>1.0583708135254832</v>
      </c>
      <c r="F331" s="6"/>
      <c r="H331" s="6"/>
      <c r="I331" s="6"/>
      <c r="J331" s="6"/>
      <c r="K331" s="6"/>
    </row>
    <row r="332" spans="4:11" x14ac:dyDescent="0.25">
      <c r="D332">
        <f>solve_for_d('True_Odds_Calculator_2-way'!A333,'True_Odds_Calculator_2-way'!#REF!,'True_Odds_Calculator_2-way'!B333,'Log_working_2-way'!B$1,'Log_working_2-way'!B$2)</f>
        <v>1.06243870990235</v>
      </c>
      <c r="F332" s="6"/>
      <c r="H332" s="6"/>
      <c r="I332" s="6"/>
      <c r="J332" s="6"/>
      <c r="K332" s="6"/>
    </row>
    <row r="333" spans="4:11" x14ac:dyDescent="0.25">
      <c r="D333">
        <f>solve_for_d('True_Odds_Calculator_2-way'!A334,'True_Odds_Calculator_2-way'!#REF!,'True_Odds_Calculator_2-way'!B334,'Log_working_2-way'!B$1,'Log_working_2-way'!B$2)</f>
        <v>1.0592698779777294</v>
      </c>
      <c r="F333" s="6"/>
      <c r="H333" s="6"/>
      <c r="I333" s="6"/>
      <c r="J333" s="6"/>
      <c r="K333" s="6"/>
    </row>
    <row r="334" spans="4:11" x14ac:dyDescent="0.25">
      <c r="D334">
        <f>solve_for_d('True_Odds_Calculator_2-way'!A335,'True_Odds_Calculator_2-way'!#REF!,'True_Odds_Calculator_2-way'!B335,'Log_working_2-way'!B$1,'Log_working_2-way'!B$2)</f>
        <v>1.0577874143093966</v>
      </c>
      <c r="F334" s="6"/>
      <c r="H334" s="6"/>
      <c r="I334" s="6"/>
      <c r="J334" s="6"/>
      <c r="K334" s="6"/>
    </row>
    <row r="335" spans="4:11" x14ac:dyDescent="0.25">
      <c r="D335">
        <f>solve_for_d('True_Odds_Calculator_2-way'!A336,'True_Odds_Calculator_2-way'!#REF!,'True_Odds_Calculator_2-way'!B336,'Log_working_2-way'!B$1,'Log_working_2-way'!B$2)</f>
        <v>1.0672505015642557</v>
      </c>
      <c r="F335" s="6"/>
      <c r="H335" s="6"/>
      <c r="I335" s="6"/>
      <c r="J335" s="6"/>
      <c r="K335" s="6"/>
    </row>
    <row r="336" spans="4:11" x14ac:dyDescent="0.25">
      <c r="D336">
        <f>solve_for_d('True_Odds_Calculator_2-way'!A337,'True_Odds_Calculator_2-way'!#REF!,'True_Odds_Calculator_2-way'!B337,'Log_working_2-way'!B$1,'Log_working_2-way'!B$2)</f>
        <v>1.0668028349405521</v>
      </c>
      <c r="F336" s="6"/>
      <c r="H336" s="6"/>
      <c r="I336" s="6"/>
      <c r="J336" s="6"/>
      <c r="K336" s="6"/>
    </row>
    <row r="337" spans="4:11" x14ac:dyDescent="0.25">
      <c r="D337">
        <f>solve_for_d('True_Odds_Calculator_2-way'!A338,'True_Odds_Calculator_2-way'!#REF!,'True_Odds_Calculator_2-way'!B338,'Log_working_2-way'!B$1,'Log_working_2-way'!B$2)</f>
        <v>1.0637069279289246</v>
      </c>
      <c r="F337" s="6"/>
      <c r="H337" s="6"/>
      <c r="I337" s="6"/>
      <c r="J337" s="6"/>
      <c r="K337" s="6"/>
    </row>
    <row r="338" spans="4:11" x14ac:dyDescent="0.25">
      <c r="D338">
        <f>solve_for_d('True_Odds_Calculator_2-way'!A339,'True_Odds_Calculator_2-way'!#REF!,'True_Odds_Calculator_2-way'!B339,'Log_working_2-way'!B$1,'Log_working_2-way'!B$2)</f>
        <v>1.0607092988079927</v>
      </c>
      <c r="F338" s="6"/>
      <c r="H338" s="6"/>
      <c r="I338" s="6"/>
      <c r="J338" s="6"/>
      <c r="K338" s="6"/>
    </row>
    <row r="339" spans="4:11" x14ac:dyDescent="0.25">
      <c r="D339">
        <f>solve_for_d('True_Odds_Calculator_2-way'!A340,'True_Odds_Calculator_2-way'!#REF!,'True_Odds_Calculator_2-way'!B340,'Log_working_2-way'!B$1,'Log_working_2-way'!B$2)</f>
        <v>1.0653550983353486</v>
      </c>
      <c r="F339" s="6"/>
      <c r="H339" s="6"/>
      <c r="I339" s="6"/>
      <c r="J339" s="6"/>
      <c r="K339" s="6"/>
    </row>
    <row r="340" spans="4:11" x14ac:dyDescent="0.25">
      <c r="D340">
        <f>solve_for_d('True_Odds_Calculator_2-way'!A341,'True_Odds_Calculator_2-way'!#REF!,'True_Odds_Calculator_2-way'!B341,'Log_working_2-way'!B$1,'Log_working_2-way'!B$2)</f>
        <v>1.0688734653100223</v>
      </c>
      <c r="F340" s="6"/>
      <c r="H340" s="6"/>
      <c r="I340" s="6"/>
      <c r="J340" s="6"/>
      <c r="K340" s="6"/>
    </row>
    <row r="341" spans="4:11" x14ac:dyDescent="0.25">
      <c r="D341">
        <f>solve_for_d('True_Odds_Calculator_2-way'!A342,'True_Odds_Calculator_2-way'!#REF!,'True_Odds_Calculator_2-way'!B342,'Log_working_2-way'!B$1,'Log_working_2-way'!B$2)</f>
        <v>1.0606212727063642</v>
      </c>
      <c r="F341" s="6"/>
      <c r="H341" s="6"/>
      <c r="I341" s="6"/>
      <c r="J341" s="6"/>
      <c r="K341" s="6"/>
    </row>
    <row r="342" spans="4:11" x14ac:dyDescent="0.25">
      <c r="D342">
        <f>solve_for_d('True_Odds_Calculator_2-way'!A343,'True_Odds_Calculator_2-way'!#REF!,'True_Odds_Calculator_2-way'!B343,'Log_working_2-way'!B$1,'Log_working_2-way'!B$2)</f>
        <v>1.0584605946196426</v>
      </c>
      <c r="F342" s="6"/>
      <c r="H342" s="6"/>
      <c r="I342" s="6"/>
      <c r="J342" s="6"/>
      <c r="K342" s="6"/>
    </row>
    <row r="343" spans="4:11" x14ac:dyDescent="0.25">
      <c r="D343">
        <f>solve_for_d('True_Odds_Calculator_2-way'!A344,'True_Odds_Calculator_2-way'!#REF!,'True_Odds_Calculator_2-way'!B344,'Log_working_2-way'!B$1,'Log_working_2-way'!B$2)</f>
        <v>1.0684787671157105</v>
      </c>
      <c r="F343" s="6"/>
      <c r="H343" s="6"/>
      <c r="I343" s="6"/>
      <c r="J343" s="6"/>
      <c r="K343" s="6"/>
    </row>
    <row r="344" spans="4:11" x14ac:dyDescent="0.25">
      <c r="D344">
        <f>solve_for_d('True_Odds_Calculator_2-way'!A345,'True_Odds_Calculator_2-way'!#REF!,'True_Odds_Calculator_2-way'!B345,'Log_working_2-way'!B$1,'Log_working_2-way'!B$2)</f>
        <v>1.0678037670587686</v>
      </c>
      <c r="F344" s="6"/>
      <c r="H344" s="6"/>
      <c r="I344" s="6"/>
      <c r="J344" s="6"/>
      <c r="K344" s="6"/>
    </row>
    <row r="345" spans="4:11" x14ac:dyDescent="0.25">
      <c r="D345">
        <f>solve_for_d('True_Odds_Calculator_2-way'!A346,'True_Odds_Calculator_2-way'!#REF!,'True_Odds_Calculator_2-way'!B346,'Log_working_2-way'!B$1,'Log_working_2-way'!B$2)</f>
        <v>1.0633489274224441</v>
      </c>
      <c r="F345" s="6"/>
      <c r="H345" s="6"/>
      <c r="I345" s="6"/>
      <c r="J345" s="6"/>
      <c r="K345" s="6"/>
    </row>
    <row r="346" spans="4:11" x14ac:dyDescent="0.25">
      <c r="D346">
        <f>solve_for_d('True_Odds_Calculator_2-way'!A347,'True_Odds_Calculator_2-way'!#REF!,'True_Odds_Calculator_2-way'!B347,'Log_working_2-way'!B$1,'Log_working_2-way'!B$2)</f>
        <v>1.080113542354888</v>
      </c>
      <c r="F346" s="6"/>
      <c r="H346" s="6"/>
      <c r="I346" s="6"/>
      <c r="J346" s="6"/>
      <c r="K346" s="6"/>
    </row>
    <row r="347" spans="4:11" x14ac:dyDescent="0.25">
      <c r="D347">
        <f>solve_for_d('True_Odds_Calculator_2-way'!A348,'True_Odds_Calculator_2-way'!#REF!,'True_Odds_Calculator_2-way'!B348,'Log_working_2-way'!B$1,'Log_working_2-way'!B$2)</f>
        <v>1.0741766796315904</v>
      </c>
      <c r="F347" s="6"/>
      <c r="H347" s="6"/>
      <c r="I347" s="6"/>
      <c r="J347" s="6"/>
      <c r="K347" s="6"/>
    </row>
    <row r="348" spans="4:11" x14ac:dyDescent="0.25">
      <c r="D348">
        <f>solve_for_d('True_Odds_Calculator_2-way'!A349,'True_Odds_Calculator_2-way'!#REF!,'True_Odds_Calculator_2-way'!B349,'Log_working_2-way'!B$1,'Log_working_2-way'!B$2)</f>
        <v>1.0741766796315904</v>
      </c>
      <c r="F348" s="6"/>
      <c r="H348" s="6"/>
      <c r="I348" s="6"/>
      <c r="J348" s="6"/>
      <c r="K348" s="6"/>
    </row>
    <row r="349" spans="4:11" x14ac:dyDescent="0.25">
      <c r="D349">
        <f>solve_for_d('True_Odds_Calculator_2-way'!A350,'True_Odds_Calculator_2-way'!#REF!,'True_Odds_Calculator_2-way'!B350,'Log_working_2-way'!B$1,'Log_working_2-way'!B$2)</f>
        <v>1.0805105737403</v>
      </c>
      <c r="F349" s="6"/>
      <c r="H349" s="6"/>
      <c r="I349" s="6"/>
      <c r="J349" s="6"/>
      <c r="K349" s="6"/>
    </row>
    <row r="350" spans="4:11" x14ac:dyDescent="0.25">
      <c r="D350">
        <f>solve_for_d('True_Odds_Calculator_2-way'!A351,'True_Odds_Calculator_2-way'!#REF!,'True_Odds_Calculator_2-way'!B351,'Log_working_2-way'!B$1,'Log_working_2-way'!B$2)</f>
        <v>1.0758906966555091</v>
      </c>
      <c r="F350" s="6"/>
      <c r="H350" s="6"/>
      <c r="I350" s="6"/>
      <c r="J350" s="6"/>
      <c r="K350" s="6"/>
    </row>
    <row r="351" spans="4:11" x14ac:dyDescent="0.25">
      <c r="D351">
        <f>solve_for_d('True_Odds_Calculator_2-way'!A352,'True_Odds_Calculator_2-way'!#REF!,'True_Odds_Calculator_2-way'!B352,'Log_working_2-way'!B$1,'Log_working_2-way'!B$2)</f>
        <v>1.071200922068871</v>
      </c>
      <c r="F351" s="6"/>
      <c r="H351" s="6"/>
      <c r="I351" s="6"/>
      <c r="J351" s="6"/>
      <c r="K351" s="6"/>
    </row>
    <row r="352" spans="4:11" x14ac:dyDescent="0.25">
      <c r="D352">
        <f>solve_for_d('True_Odds_Calculator_2-way'!A353,'True_Odds_Calculator_2-way'!#REF!,'True_Odds_Calculator_2-way'!B353,'Log_working_2-way'!B$1,'Log_working_2-way'!B$2)</f>
        <v>1.0713419446858048</v>
      </c>
      <c r="F352" s="6"/>
      <c r="H352" s="6"/>
      <c r="I352" s="6"/>
      <c r="J352" s="6"/>
      <c r="K352" s="6"/>
    </row>
    <row r="353" spans="4:11" x14ac:dyDescent="0.25">
      <c r="D353">
        <f>solve_for_d('True_Odds_Calculator_2-way'!A354,'True_Odds_Calculator_2-way'!#REF!,'True_Odds_Calculator_2-way'!B354,'Log_working_2-way'!B$1,'Log_working_2-way'!B$2)</f>
        <v>1.071200922068871</v>
      </c>
      <c r="F353" s="6"/>
      <c r="H353" s="6"/>
      <c r="I353" s="6"/>
      <c r="J353" s="6"/>
      <c r="K353" s="6"/>
    </row>
    <row r="354" spans="4:11" x14ac:dyDescent="0.25">
      <c r="D354">
        <f>solve_for_d('True_Odds_Calculator_2-way'!A355,'True_Odds_Calculator_2-way'!#REF!,'True_Odds_Calculator_2-way'!B355,'Log_working_2-way'!B$1,'Log_working_2-way'!B$2)</f>
        <v>1.0435904275699541</v>
      </c>
      <c r="F354" s="6"/>
      <c r="H354" s="6"/>
      <c r="I354" s="6"/>
      <c r="J354" s="6"/>
      <c r="K354" s="6"/>
    </row>
    <row r="355" spans="4:11" x14ac:dyDescent="0.25">
      <c r="D355">
        <f>solve_for_d('True_Odds_Calculator_2-way'!A356,'True_Odds_Calculator_2-way'!#REF!,'True_Odds_Calculator_2-way'!B356,'Log_working_2-way'!B$1,'Log_working_2-way'!B$2)</f>
        <v>1.037952243407696</v>
      </c>
      <c r="F355" s="6"/>
      <c r="H355" s="6"/>
      <c r="I355" s="6"/>
      <c r="J355" s="6"/>
      <c r="K355" s="6"/>
    </row>
    <row r="356" spans="4:11" x14ac:dyDescent="0.25">
      <c r="D356">
        <f>solve_for_d('True_Odds_Calculator_2-way'!A357,'True_Odds_Calculator_2-way'!#REF!,'True_Odds_Calculator_2-way'!B357,'Log_working_2-way'!B$1,'Log_working_2-way'!B$2)</f>
        <v>1.0643284330398253</v>
      </c>
      <c r="F356" s="6"/>
      <c r="H356" s="6"/>
      <c r="I356" s="6"/>
      <c r="J356" s="6"/>
      <c r="K356" s="6"/>
    </row>
    <row r="357" spans="4:11" x14ac:dyDescent="0.25">
      <c r="D357">
        <f>solve_for_d('True_Odds_Calculator_2-way'!A358,'True_Odds_Calculator_2-way'!#REF!,'True_Odds_Calculator_2-way'!B358,'Log_working_2-way'!B$1,'Log_working_2-way'!B$2)</f>
        <v>1.0681124392162278</v>
      </c>
      <c r="F357" s="6"/>
      <c r="H357" s="6"/>
      <c r="I357" s="6"/>
      <c r="J357" s="6"/>
      <c r="K357" s="6"/>
    </row>
    <row r="358" spans="4:11" x14ac:dyDescent="0.25">
      <c r="D358">
        <f>solve_for_d('True_Odds_Calculator_2-way'!A359,'True_Odds_Calculator_2-way'!#REF!,'True_Odds_Calculator_2-way'!B359,'Log_working_2-way'!B$1,'Log_working_2-way'!B$2)</f>
        <v>1.0691226859170895</v>
      </c>
      <c r="F358" s="6"/>
      <c r="H358" s="6"/>
      <c r="I358" s="6"/>
      <c r="J358" s="6"/>
      <c r="K358" s="6"/>
    </row>
    <row r="359" spans="4:11" x14ac:dyDescent="0.25">
      <c r="D359">
        <f>solve_for_d('True_Odds_Calculator_2-way'!A360,'True_Odds_Calculator_2-way'!#REF!,'True_Odds_Calculator_2-way'!B360,'Log_working_2-way'!B$1,'Log_working_2-way'!B$2)</f>
        <v>1.0643284330398253</v>
      </c>
      <c r="F359" s="6"/>
      <c r="H359" s="6"/>
      <c r="I359" s="6"/>
      <c r="J359" s="6"/>
      <c r="K359" s="6"/>
    </row>
    <row r="360" spans="4:11" x14ac:dyDescent="0.25">
      <c r="D360">
        <f>solve_for_d('True_Odds_Calculator_2-way'!A361,'True_Odds_Calculator_2-way'!#REF!,'True_Odds_Calculator_2-way'!B361,'Log_working_2-way'!B$1,'Log_working_2-way'!B$2)</f>
        <v>1.0689662376712907</v>
      </c>
      <c r="F360" s="6"/>
      <c r="H360" s="6"/>
      <c r="I360" s="6"/>
      <c r="J360" s="6"/>
      <c r="K360" s="6"/>
    </row>
    <row r="361" spans="4:11" x14ac:dyDescent="0.25">
      <c r="D361">
        <f>solve_for_d('True_Odds_Calculator_2-way'!A362,'True_Odds_Calculator_2-way'!#REF!,'True_Odds_Calculator_2-way'!B362,'Log_working_2-way'!B$1,'Log_working_2-way'!B$2)</f>
        <v>1.0655332071550867</v>
      </c>
      <c r="F361" s="6"/>
      <c r="H361" s="6"/>
      <c r="I361" s="6"/>
      <c r="J361" s="6"/>
      <c r="K361" s="6"/>
    </row>
    <row r="362" spans="4:11" x14ac:dyDescent="0.25">
      <c r="D362">
        <f>solve_for_d('True_Odds_Calculator_2-way'!A363,'True_Odds_Calculator_2-way'!#REF!,'True_Odds_Calculator_2-way'!B363,'Log_working_2-way'!B$1,'Log_working_2-way'!B$2)</f>
        <v>1.0672505015642557</v>
      </c>
      <c r="F362" s="6"/>
      <c r="H362" s="6"/>
      <c r="I362" s="6"/>
      <c r="J362" s="6"/>
      <c r="K362" s="6"/>
    </row>
    <row r="363" spans="4:11" x14ac:dyDescent="0.25">
      <c r="D363">
        <f>solve_for_d('True_Odds_Calculator_2-way'!A364,'True_Odds_Calculator_2-way'!#REF!,'True_Odds_Calculator_2-way'!B364,'Log_working_2-way'!B$1,'Log_working_2-way'!B$2)</f>
        <v>1.0541841730823214</v>
      </c>
      <c r="F363" s="6"/>
      <c r="H363" s="6"/>
      <c r="I363" s="6"/>
      <c r="J363" s="6"/>
      <c r="K363" s="6"/>
    </row>
    <row r="364" spans="4:11" x14ac:dyDescent="0.25">
      <c r="D364">
        <f>solve_for_d('True_Odds_Calculator_2-way'!A365,'True_Odds_Calculator_2-way'!#REF!,'True_Odds_Calculator_2-way'!B365,'Log_working_2-way'!B$1,'Log_working_2-way'!B$2)</f>
        <v>1.0382856620047121</v>
      </c>
      <c r="F364" s="6"/>
      <c r="H364" s="6"/>
      <c r="I364" s="6"/>
      <c r="J364" s="6"/>
      <c r="K364" s="6"/>
    </row>
    <row r="365" spans="4:11" x14ac:dyDescent="0.25">
      <c r="D365">
        <f>solve_for_d('True_Odds_Calculator_2-way'!A366,'True_Odds_Calculator_2-way'!#REF!,'True_Odds_Calculator_2-way'!B366,'Log_working_2-way'!B$1,'Log_working_2-way'!B$2)</f>
        <v>1.0434058512320166</v>
      </c>
      <c r="F365" s="6"/>
      <c r="H365" s="6"/>
      <c r="I365" s="6"/>
      <c r="J365" s="6"/>
      <c r="K365" s="6"/>
    </row>
    <row r="366" spans="4:11" x14ac:dyDescent="0.25">
      <c r="D366">
        <f>solve_for_d('True_Odds_Calculator_2-way'!A367,'True_Odds_Calculator_2-way'!#REF!,'True_Odds_Calculator_2-way'!B367,'Log_working_2-way'!B$1,'Log_working_2-way'!B$2)</f>
        <v>1.0465751168236677</v>
      </c>
      <c r="F366" s="6"/>
      <c r="H366" s="6"/>
      <c r="I366" s="6"/>
      <c r="J366" s="6"/>
      <c r="K366" s="6"/>
    </row>
    <row r="367" spans="4:11" x14ac:dyDescent="0.25">
      <c r="D367">
        <f>solve_for_d('True_Odds_Calculator_2-way'!A368,'True_Odds_Calculator_2-way'!#REF!,'True_Odds_Calculator_2-way'!B368,'Log_working_2-way'!B$1,'Log_working_2-way'!B$2)</f>
        <v>1.0543819242504819</v>
      </c>
      <c r="F367" s="6"/>
      <c r="H367" s="6"/>
      <c r="I367" s="6"/>
      <c r="J367" s="6"/>
      <c r="K367" s="6"/>
    </row>
    <row r="368" spans="4:11" x14ac:dyDescent="0.25">
      <c r="D368">
        <f>solve_for_d('True_Odds_Calculator_2-way'!A369,'True_Odds_Calculator_2-way'!#REF!,'True_Odds_Calculator_2-way'!B369,'Log_working_2-way'!B$1,'Log_working_2-way'!B$2)</f>
        <v>1.0449864577049268</v>
      </c>
      <c r="F368" s="6"/>
      <c r="H368" s="6"/>
      <c r="I368" s="6"/>
      <c r="J368" s="6"/>
      <c r="K368" s="6"/>
    </row>
    <row r="369" spans="4:11" x14ac:dyDescent="0.25">
      <c r="D369">
        <f>solve_for_d('True_Odds_Calculator_2-way'!A370,'True_Odds_Calculator_2-way'!#REF!,'True_Odds_Calculator_2-way'!B370,'Log_working_2-way'!B$1,'Log_working_2-way'!B$2)</f>
        <v>1.0543819242504819</v>
      </c>
      <c r="F369" s="6"/>
      <c r="H369" s="6"/>
      <c r="I369" s="6"/>
      <c r="J369" s="6"/>
      <c r="K369" s="6"/>
    </row>
    <row r="370" spans="4:11" x14ac:dyDescent="0.25">
      <c r="D370">
        <f>solve_for_d('True_Odds_Calculator_2-way'!A371,'True_Odds_Calculator_2-way'!#REF!,'True_Odds_Calculator_2-way'!B371,'Log_working_2-way'!B$1,'Log_working_2-way'!B$2)</f>
        <v>1.047073470420135</v>
      </c>
      <c r="F370" s="6"/>
      <c r="H370" s="6"/>
      <c r="I370" s="6"/>
      <c r="J370" s="6"/>
      <c r="K370" s="6"/>
    </row>
    <row r="371" spans="4:11" x14ac:dyDescent="0.25">
      <c r="D371">
        <f>solve_for_d('True_Odds_Calculator_2-way'!A372,'True_Odds_Calculator_2-way'!#REF!,'True_Odds_Calculator_2-way'!B372,'Log_working_2-way'!B$1,'Log_working_2-way'!B$2)</f>
        <v>1.0533218816775407</v>
      </c>
      <c r="F371" s="6"/>
      <c r="H371" s="6"/>
      <c r="I371" s="6"/>
      <c r="J371" s="6"/>
      <c r="K371" s="6"/>
    </row>
    <row r="372" spans="4:11" x14ac:dyDescent="0.25">
      <c r="D372">
        <f>solve_for_d('True_Odds_Calculator_2-way'!A373,'True_Odds_Calculator_2-way'!#REF!,'True_Odds_Calculator_2-way'!B373,'Log_working_2-way'!B$1,'Log_working_2-way'!B$2)</f>
        <v>1.1135860417993562</v>
      </c>
      <c r="F372" s="6"/>
      <c r="H372" s="6"/>
      <c r="I372" s="6"/>
      <c r="J372" s="6"/>
      <c r="K372" s="6"/>
    </row>
    <row r="373" spans="4:11" x14ac:dyDescent="0.25">
      <c r="D373">
        <f>solve_for_d('True_Odds_Calculator_2-way'!A374,'True_Odds_Calculator_2-way'!#REF!,'True_Odds_Calculator_2-way'!B374,'Log_working_2-way'!B$1,'Log_working_2-way'!B$2)</f>
        <v>1.0481397396121741</v>
      </c>
      <c r="F373" s="6"/>
      <c r="H373" s="6"/>
      <c r="I373" s="6"/>
      <c r="J373" s="6"/>
      <c r="K373" s="6"/>
    </row>
    <row r="374" spans="4:11" x14ac:dyDescent="0.25">
      <c r="D374">
        <f>solve_for_d('True_Odds_Calculator_2-way'!A375,'True_Odds_Calculator_2-way'!#REF!,'True_Odds_Calculator_2-way'!B375,'Log_working_2-way'!B$1,'Log_working_2-way'!B$2)</f>
        <v>1.0550761118040843</v>
      </c>
      <c r="F374" s="6"/>
      <c r="H374" s="6"/>
      <c r="I374" s="6"/>
      <c r="J374" s="6"/>
      <c r="K374" s="6"/>
    </row>
    <row r="375" spans="4:11" x14ac:dyDescent="0.25">
      <c r="D375">
        <f>solve_for_d('True_Odds_Calculator_2-way'!A376,'True_Odds_Calculator_2-way'!#REF!,'True_Odds_Calculator_2-way'!B376,'Log_working_2-way'!B$1,'Log_working_2-way'!B$2)</f>
        <v>1.052267086616911</v>
      </c>
      <c r="F375" s="6"/>
      <c r="H375" s="6"/>
      <c r="I375" s="6"/>
      <c r="J375" s="6"/>
      <c r="K375" s="6"/>
    </row>
    <row r="376" spans="4:11" x14ac:dyDescent="0.25">
      <c r="D376">
        <f>solve_for_d('True_Odds_Calculator_2-way'!A377,'True_Odds_Calculator_2-way'!#REF!,'True_Odds_Calculator_2-way'!B377,'Log_working_2-way'!B$1,'Log_working_2-way'!B$2)</f>
        <v>1.0424343751332963</v>
      </c>
      <c r="F376" s="6"/>
      <c r="H376" s="6"/>
      <c r="I376" s="6"/>
      <c r="J376" s="6"/>
      <c r="K376" s="6"/>
    </row>
    <row r="377" spans="4:11" x14ac:dyDescent="0.25">
      <c r="D377">
        <f>solve_for_d('True_Odds_Calculator_2-way'!A378,'True_Odds_Calculator_2-way'!#REF!,'True_Odds_Calculator_2-way'!B378,'Log_working_2-way'!B$1,'Log_working_2-way'!B$2)</f>
        <v>1.0526045231274919</v>
      </c>
      <c r="F377" s="6"/>
      <c r="H377" s="6"/>
      <c r="I377" s="6"/>
      <c r="J377" s="6"/>
      <c r="K377" s="6"/>
    </row>
    <row r="378" spans="4:11" x14ac:dyDescent="0.25">
      <c r="D378">
        <f>solve_for_d('True_Odds_Calculator_2-way'!A379,'True_Odds_Calculator_2-way'!#REF!,'True_Odds_Calculator_2-way'!B379,'Log_working_2-way'!B$1,'Log_working_2-way'!B$2)</f>
        <v>1.0450375961866025</v>
      </c>
      <c r="F378" s="6"/>
      <c r="H378" s="6"/>
      <c r="I378" s="6"/>
      <c r="J378" s="6"/>
      <c r="K378" s="6"/>
    </row>
    <row r="379" spans="4:11" x14ac:dyDescent="0.25">
      <c r="D379">
        <f>solve_for_d('True_Odds_Calculator_2-way'!A380,'True_Odds_Calculator_2-way'!#REF!,'True_Odds_Calculator_2-way'!B380,'Log_working_2-way'!B$1,'Log_working_2-way'!B$2)</f>
        <v>1.0424343751332963</v>
      </c>
      <c r="F379" s="6"/>
      <c r="H379" s="6"/>
      <c r="I379" s="6"/>
      <c r="J379" s="6"/>
      <c r="K379" s="6"/>
    </row>
    <row r="380" spans="4:11" x14ac:dyDescent="0.25">
      <c r="D380">
        <f>solve_for_d('True_Odds_Calculator_2-way'!A381,'True_Odds_Calculator_2-way'!#REF!,'True_Odds_Calculator_2-way'!B381,'Log_working_2-way'!B$1,'Log_working_2-way'!B$2)</f>
        <v>1.0538424813225786</v>
      </c>
      <c r="F380" s="6"/>
      <c r="H380" s="6"/>
      <c r="I380" s="6"/>
      <c r="J380" s="6"/>
      <c r="K380" s="6"/>
    </row>
    <row r="381" spans="4:11" x14ac:dyDescent="0.25">
      <c r="D381">
        <f>solve_for_d('True_Odds_Calculator_2-way'!A382,'True_Odds_Calculator_2-way'!#REF!,'True_Odds_Calculator_2-way'!B382,'Log_working_2-way'!B$1,'Log_working_2-way'!B$2)</f>
        <v>1.0538644213740753</v>
      </c>
      <c r="F381" s="6"/>
      <c r="H381" s="6"/>
      <c r="I381" s="6"/>
      <c r="J381" s="6"/>
      <c r="K381" s="6"/>
    </row>
    <row r="382" spans="4:11" x14ac:dyDescent="0.25">
      <c r="D382">
        <f>solve_for_d('True_Odds_Calculator_2-way'!A383,'True_Odds_Calculator_2-way'!#REF!,'True_Odds_Calculator_2-way'!B383,'Log_working_2-way'!B$1,'Log_working_2-way'!B$2)</f>
        <v>1.0534523975910519</v>
      </c>
      <c r="F382" s="6"/>
      <c r="H382" s="6"/>
      <c r="I382" s="6"/>
      <c r="J382" s="6"/>
      <c r="K382" s="6"/>
    </row>
    <row r="383" spans="4:11" x14ac:dyDescent="0.25">
      <c r="D383">
        <f>solve_for_d('True_Odds_Calculator_2-way'!A384,'True_Odds_Calculator_2-way'!#REF!,'True_Odds_Calculator_2-way'!B384,'Log_working_2-way'!B$1,'Log_working_2-way'!B$2)</f>
        <v>1.0421804198806015</v>
      </c>
      <c r="F383" s="6"/>
      <c r="H383" s="6"/>
      <c r="I383" s="6"/>
      <c r="J383" s="6"/>
      <c r="K383" s="6"/>
    </row>
    <row r="384" spans="4:11" x14ac:dyDescent="0.25">
      <c r="D384">
        <f>solve_for_d('True_Odds_Calculator_2-way'!A385,'True_Odds_Calculator_2-way'!#REF!,'True_Odds_Calculator_2-way'!B385,'Log_working_2-way'!B$1,'Log_working_2-way'!B$2)</f>
        <v>1.0533218816775407</v>
      </c>
      <c r="F384" s="6"/>
      <c r="H384" s="6"/>
      <c r="I384" s="6"/>
      <c r="J384" s="6"/>
      <c r="K384" s="6"/>
    </row>
    <row r="385" spans="4:11" x14ac:dyDescent="0.25">
      <c r="D385">
        <f>solve_for_d('True_Odds_Calculator_2-way'!A386,'True_Odds_Calculator_2-way'!#REF!,'True_Odds_Calculator_2-way'!B386,'Log_working_2-way'!B$1,'Log_working_2-way'!B$2)</f>
        <v>1.0509442098096211</v>
      </c>
      <c r="F385" s="6"/>
      <c r="H385" s="6"/>
      <c r="I385" s="6"/>
      <c r="J385" s="6"/>
      <c r="K385" s="6"/>
    </row>
    <row r="386" spans="4:11" x14ac:dyDescent="0.25">
      <c r="D386">
        <f>solve_for_d('True_Odds_Calculator_2-way'!A387,'True_Odds_Calculator_2-way'!#REF!,'True_Odds_Calculator_2-way'!B387,'Log_working_2-way'!B$1,'Log_working_2-way'!B$2)</f>
        <v>1.0597204573559456</v>
      </c>
      <c r="F386" s="6"/>
      <c r="H386" s="6"/>
      <c r="I386" s="6"/>
      <c r="J386" s="6"/>
      <c r="K386" s="6"/>
    </row>
    <row r="387" spans="4:11" x14ac:dyDescent="0.25">
      <c r="D387">
        <f>solve_for_d('True_Odds_Calculator_2-way'!A388,'True_Odds_Calculator_2-way'!#REF!,'True_Odds_Calculator_2-way'!B388,'Log_working_2-way'!B$1,'Log_working_2-way'!B$2)</f>
        <v>1.0584605946196426</v>
      </c>
      <c r="F387" s="6"/>
      <c r="H387" s="6"/>
      <c r="I387" s="6"/>
      <c r="J387" s="6"/>
      <c r="K387" s="6"/>
    </row>
    <row r="388" spans="4:11" x14ac:dyDescent="0.25">
      <c r="D388">
        <f>solve_for_d('True_Odds_Calculator_2-way'!A389,'True_Odds_Calculator_2-way'!#REF!,'True_Odds_Calculator_2-way'!B389,'Log_working_2-way'!B$1,'Log_working_2-way'!B$2)</f>
        <v>1.0727876198998851</v>
      </c>
      <c r="F388" s="6"/>
      <c r="H388" s="6"/>
      <c r="I388" s="6"/>
      <c r="J388" s="6"/>
      <c r="K388" s="6"/>
    </row>
    <row r="389" spans="4:11" x14ac:dyDescent="0.25">
      <c r="D389">
        <f>solve_for_d('True_Odds_Calculator_2-way'!A390,'True_Odds_Calculator_2-way'!#REF!,'True_Odds_Calculator_2-way'!B390,'Log_working_2-way'!B$1,'Log_working_2-way'!B$2)</f>
        <v>1.0643058963539642</v>
      </c>
      <c r="F389" s="6"/>
      <c r="H389" s="6"/>
      <c r="I389" s="6"/>
      <c r="J389" s="6"/>
      <c r="K389" s="6"/>
    </row>
    <row r="390" spans="4:11" x14ac:dyDescent="0.25">
      <c r="D390">
        <f>solve_for_d('True_Odds_Calculator_2-way'!A391,'True_Odds_Calculator_2-way'!#REF!,'True_Odds_Calculator_2-way'!B391,'Log_working_2-way'!B$1,'Log_working_2-way'!B$2)</f>
        <v>1.0487791001734383</v>
      </c>
      <c r="F390" s="6"/>
      <c r="H390" s="6"/>
      <c r="I390" s="6"/>
      <c r="J390" s="6"/>
      <c r="K390" s="6"/>
    </row>
    <row r="391" spans="4:11" x14ac:dyDescent="0.25">
      <c r="D391">
        <f>solve_for_d('True_Odds_Calculator_2-way'!A392,'True_Odds_Calculator_2-way'!#REF!,'True_Odds_Calculator_2-way'!B392,'Log_working_2-way'!B$1,'Log_working_2-way'!B$2)</f>
        <v>1.0459944258216356</v>
      </c>
      <c r="F391" s="6"/>
      <c r="H391" s="6"/>
      <c r="I391" s="6"/>
      <c r="J391" s="6"/>
      <c r="K391" s="6"/>
    </row>
    <row r="392" spans="4:11" x14ac:dyDescent="0.25">
      <c r="D392">
        <f>solve_for_d('True_Odds_Calculator_2-way'!A393,'True_Odds_Calculator_2-way'!#REF!,'True_Odds_Calculator_2-way'!B393,'Log_working_2-way'!B$1,'Log_working_2-way'!B$2)</f>
        <v>1.0469799548748147</v>
      </c>
      <c r="F392" s="6"/>
      <c r="H392" s="6"/>
      <c r="I392" s="6"/>
      <c r="J392" s="6"/>
      <c r="K392" s="6"/>
    </row>
    <row r="393" spans="4:11" x14ac:dyDescent="0.25">
      <c r="D393">
        <f>solve_for_d('True_Odds_Calculator_2-way'!A394,'True_Odds_Calculator_2-way'!#REF!,'True_Odds_Calculator_2-way'!B394,'Log_working_2-way'!B$1,'Log_working_2-way'!B$2)</f>
        <v>1.0571938366452731</v>
      </c>
      <c r="F393" s="6"/>
      <c r="H393" s="6"/>
      <c r="I393" s="6"/>
      <c r="J393" s="6"/>
      <c r="K393" s="6"/>
    </row>
    <row r="394" spans="4:11" x14ac:dyDescent="0.25">
      <c r="D394">
        <f>solve_for_d('True_Odds_Calculator_2-way'!A395,'True_Odds_Calculator_2-way'!#REF!,'True_Odds_Calculator_2-way'!B395,'Log_working_2-way'!B$1,'Log_working_2-way'!B$2)</f>
        <v>1.0650522192189402</v>
      </c>
      <c r="F394" s="6"/>
      <c r="H394" s="6"/>
      <c r="I394" s="6"/>
      <c r="J394" s="6"/>
      <c r="K394" s="6"/>
    </row>
    <row r="395" spans="4:11" x14ac:dyDescent="0.25">
      <c r="D395">
        <f>solve_for_d('True_Odds_Calculator_2-way'!A396,'True_Odds_Calculator_2-way'!#REF!,'True_Odds_Calculator_2-way'!B396,'Log_working_2-way'!B$1,'Log_working_2-way'!B$2)</f>
        <v>1.064647591214239</v>
      </c>
      <c r="F395" s="6"/>
      <c r="H395" s="6"/>
      <c r="I395" s="6"/>
      <c r="J395" s="6"/>
      <c r="K395" s="6"/>
    </row>
    <row r="396" spans="4:11" x14ac:dyDescent="0.25">
      <c r="D396">
        <f>solve_for_d('True_Odds_Calculator_2-way'!A397,'True_Odds_Calculator_2-way'!#REF!,'True_Odds_Calculator_2-way'!B397,'Log_working_2-way'!B$1,'Log_working_2-way'!B$2)</f>
        <v>1.0615765272904456</v>
      </c>
      <c r="F396" s="6"/>
      <c r="H396" s="6"/>
      <c r="I396" s="6"/>
      <c r="J396" s="6"/>
      <c r="K396" s="6"/>
    </row>
    <row r="397" spans="4:11" x14ac:dyDescent="0.25">
      <c r="D397">
        <f>solve_for_d('True_Odds_Calculator_2-way'!A398,'True_Odds_Calculator_2-way'!#REF!,'True_Odds_Calculator_2-way'!B398,'Log_working_2-way'!B$1,'Log_working_2-way'!B$2)</f>
        <v>1.0629114617744848</v>
      </c>
      <c r="F397" s="6"/>
      <c r="H397" s="6"/>
      <c r="I397" s="6"/>
      <c r="J397" s="6"/>
      <c r="K397" s="6"/>
    </row>
    <row r="398" spans="4:11" x14ac:dyDescent="0.25">
      <c r="D398">
        <f>solve_for_d('True_Odds_Calculator_2-way'!A399,'True_Odds_Calculator_2-way'!#REF!,'True_Odds_Calculator_2-way'!B399,'Log_working_2-way'!B$1,'Log_working_2-way'!B$2)</f>
        <v>1.0497253316960662</v>
      </c>
      <c r="F398" s="6"/>
      <c r="H398" s="6"/>
      <c r="I398" s="6"/>
      <c r="J398" s="6"/>
      <c r="K398" s="6"/>
    </row>
    <row r="399" spans="4:11" x14ac:dyDescent="0.25">
      <c r="D399">
        <f>solve_for_d('True_Odds_Calculator_2-way'!A400,'True_Odds_Calculator_2-way'!#REF!,'True_Odds_Calculator_2-way'!B400,'Log_working_2-way'!B$1,'Log_working_2-way'!B$2)</f>
        <v>1.0499964535568072</v>
      </c>
      <c r="F399" s="6"/>
      <c r="H399" s="6"/>
      <c r="I399" s="6"/>
      <c r="J399" s="6"/>
      <c r="K399" s="6"/>
    </row>
    <row r="400" spans="4:11" x14ac:dyDescent="0.25">
      <c r="D400">
        <f>solve_for_d('True_Odds_Calculator_2-way'!A401,'True_Odds_Calculator_2-way'!#REF!,'True_Odds_Calculator_2-way'!B401,'Log_working_2-way'!B$1,'Log_working_2-way'!B$2)</f>
        <v>1.0449864577049268</v>
      </c>
      <c r="F400" s="6"/>
      <c r="H400" s="6"/>
      <c r="I400" s="6"/>
      <c r="J400" s="6"/>
      <c r="K400" s="6"/>
    </row>
    <row r="401" spans="4:11" x14ac:dyDescent="0.25">
      <c r="D401">
        <f>solve_for_d('True_Odds_Calculator_2-way'!A402,'True_Odds_Calculator_2-way'!#REF!,'True_Odds_Calculator_2-way'!B402,'Log_working_2-way'!B$1,'Log_working_2-way'!B$2)</f>
        <v>1.0497253316960662</v>
      </c>
      <c r="F401" s="6"/>
      <c r="H401" s="6"/>
      <c r="I401" s="6"/>
      <c r="J401" s="6"/>
      <c r="K401" s="6"/>
    </row>
    <row r="402" spans="4:11" x14ac:dyDescent="0.25">
      <c r="D402">
        <f>solve_for_d('True_Odds_Calculator_2-way'!A403,'True_Odds_Calculator_2-way'!#REF!,'True_Odds_Calculator_2-way'!B403,'Log_working_2-way'!B$1,'Log_working_2-way'!B$2)</f>
        <v>1.0452102388436428</v>
      </c>
      <c r="F402" s="6"/>
      <c r="H402" s="6"/>
      <c r="I402" s="6"/>
      <c r="J402" s="6"/>
      <c r="K402" s="6"/>
    </row>
    <row r="403" spans="4:11" x14ac:dyDescent="0.25">
      <c r="D403">
        <f>solve_for_d('True_Odds_Calculator_2-way'!A404,'True_Odds_Calculator_2-way'!#REF!,'True_Odds_Calculator_2-way'!B404,'Log_working_2-way'!B$1,'Log_working_2-way'!B$2)</f>
        <v>1.0441161747080836</v>
      </c>
      <c r="F403" s="6"/>
      <c r="H403" s="6"/>
      <c r="I403" s="6"/>
      <c r="J403" s="6"/>
      <c r="K403" s="6"/>
    </row>
    <row r="404" spans="4:11" x14ac:dyDescent="0.25">
      <c r="D404">
        <f>solve_for_d('True_Odds_Calculator_2-way'!A405,'True_Odds_Calculator_2-way'!#REF!,'True_Odds_Calculator_2-way'!B405,'Log_working_2-way'!B$1,'Log_working_2-way'!B$2)</f>
        <v>1.0518985731239796</v>
      </c>
      <c r="F404" s="6"/>
      <c r="H404" s="6"/>
      <c r="I404" s="6"/>
      <c r="J404" s="6"/>
      <c r="K404" s="6"/>
    </row>
    <row r="405" spans="4:11" x14ac:dyDescent="0.25">
      <c r="D405">
        <f>solve_for_d('True_Odds_Calculator_2-way'!A406,'True_Odds_Calculator_2-way'!#REF!,'True_Odds_Calculator_2-way'!B406,'Log_working_2-way'!B$1,'Log_working_2-way'!B$2)</f>
        <v>1.050186013602848</v>
      </c>
      <c r="F405" s="6"/>
      <c r="H405" s="6"/>
      <c r="I405" s="6"/>
      <c r="J405" s="6"/>
      <c r="K405" s="6"/>
    </row>
    <row r="406" spans="4:11" x14ac:dyDescent="0.25">
      <c r="D406">
        <f>solve_for_d('True_Odds_Calculator_2-way'!A407,'True_Odds_Calculator_2-way'!#REF!,'True_Odds_Calculator_2-way'!B407,'Log_working_2-way'!B$1,'Log_working_2-way'!B$2)</f>
        <v>1.0424343751332963</v>
      </c>
      <c r="F406" s="6"/>
      <c r="H406" s="6"/>
      <c r="I406" s="6"/>
      <c r="J406" s="6"/>
      <c r="K406" s="6"/>
    </row>
    <row r="407" spans="4:11" x14ac:dyDescent="0.25">
      <c r="D407">
        <f>solve_for_d('True_Odds_Calculator_2-way'!A408,'True_Odds_Calculator_2-way'!#REF!,'True_Odds_Calculator_2-way'!B408,'Log_working_2-way'!B$1,'Log_working_2-way'!B$2)</f>
        <v>1.0415257892008067</v>
      </c>
      <c r="F407" s="6"/>
      <c r="H407" s="6"/>
      <c r="I407" s="6"/>
      <c r="J407" s="6"/>
      <c r="K407" s="6"/>
    </row>
    <row r="408" spans="4:11" x14ac:dyDescent="0.25">
      <c r="D408">
        <f>solve_for_d('True_Odds_Calculator_2-way'!A409,'True_Odds_Calculator_2-way'!#REF!,'True_Odds_Calculator_2-way'!B409,'Log_working_2-way'!B$1,'Log_working_2-way'!B$2)</f>
        <v>1.0449698306901456</v>
      </c>
      <c r="F408" s="6"/>
      <c r="H408" s="6"/>
      <c r="I408" s="6"/>
      <c r="J408" s="6"/>
      <c r="K408" s="6"/>
    </row>
    <row r="409" spans="4:11" x14ac:dyDescent="0.25">
      <c r="D409">
        <f>solve_for_d('True_Odds_Calculator_2-way'!A410,'True_Odds_Calculator_2-way'!#REF!,'True_Odds_Calculator_2-way'!B410,'Log_working_2-way'!B$1,'Log_working_2-way'!B$2)</f>
        <v>1.042708496600167</v>
      </c>
      <c r="F409" s="6"/>
      <c r="H409" s="6"/>
      <c r="I409" s="6"/>
      <c r="J409" s="6"/>
      <c r="K409" s="6"/>
    </row>
    <row r="410" spans="4:11" x14ac:dyDescent="0.25">
      <c r="D410">
        <f>solve_for_d('True_Odds_Calculator_2-way'!A411,'True_Odds_Calculator_2-way'!#REF!,'True_Odds_Calculator_2-way'!B411,'Log_working_2-way'!B$1,'Log_working_2-way'!B$2)</f>
        <v>1.037952243407696</v>
      </c>
      <c r="F410" s="6"/>
      <c r="H410" s="6"/>
      <c r="I410" s="6"/>
      <c r="J410" s="6"/>
      <c r="K410" s="6"/>
    </row>
    <row r="411" spans="4:11" x14ac:dyDescent="0.25">
      <c r="D411">
        <f>solve_for_d('True_Odds_Calculator_2-way'!A412,'True_Odds_Calculator_2-way'!#REF!,'True_Odds_Calculator_2-way'!B412,'Log_working_2-way'!B$1,'Log_working_2-way'!B$2)</f>
        <v>1.038077229388916</v>
      </c>
      <c r="F411" s="6"/>
      <c r="H411" s="6"/>
      <c r="I411" s="6"/>
      <c r="J411" s="6"/>
      <c r="K411" s="6"/>
    </row>
    <row r="412" spans="4:11" x14ac:dyDescent="0.25">
      <c r="D412">
        <f>solve_for_d('True_Odds_Calculator_2-way'!A413,'True_Odds_Calculator_2-way'!#REF!,'True_Odds_Calculator_2-way'!B413,'Log_working_2-way'!B$1,'Log_working_2-way'!B$2)</f>
        <v>1.0427733349764023</v>
      </c>
      <c r="F412" s="6"/>
      <c r="H412" s="6"/>
      <c r="I412" s="6"/>
      <c r="J412" s="6"/>
      <c r="K412" s="6"/>
    </row>
    <row r="413" spans="4:11" x14ac:dyDescent="0.25">
      <c r="D413">
        <f>solve_for_d('True_Odds_Calculator_2-way'!A414,'True_Odds_Calculator_2-way'!#REF!,'True_Odds_Calculator_2-way'!B414,'Log_working_2-way'!B$1,'Log_working_2-way'!B$2)</f>
        <v>1.042708496600167</v>
      </c>
      <c r="F413" s="6"/>
      <c r="H413" s="6"/>
      <c r="I413" s="6"/>
      <c r="J413" s="6"/>
      <c r="K413" s="6"/>
    </row>
    <row r="414" spans="4:11" x14ac:dyDescent="0.25">
      <c r="D414">
        <f>solve_for_d('True_Odds_Calculator_2-way'!A415,'True_Odds_Calculator_2-way'!#REF!,'True_Odds_Calculator_2-way'!B415,'Log_working_2-way'!B$1,'Log_working_2-way'!B$2)</f>
        <v>1.042708496600167</v>
      </c>
      <c r="F414" s="6"/>
      <c r="H414" s="6"/>
      <c r="I414" s="6"/>
      <c r="J414" s="6"/>
      <c r="K414" s="6"/>
    </row>
    <row r="415" spans="4:11" x14ac:dyDescent="0.25">
      <c r="D415">
        <f>solve_for_d('True_Odds_Calculator_2-way'!A416,'True_Odds_Calculator_2-way'!#REF!,'True_Odds_Calculator_2-way'!B416,'Log_working_2-way'!B$1,'Log_working_2-way'!B$2)</f>
        <v>1.0425381099894757</v>
      </c>
      <c r="F415" s="6"/>
      <c r="H415" s="6"/>
      <c r="I415" s="6"/>
      <c r="J415" s="6"/>
      <c r="K415" s="6"/>
    </row>
    <row r="416" spans="4:11" x14ac:dyDescent="0.25">
      <c r="D416">
        <f>solve_for_d('True_Odds_Calculator_2-way'!A417,'True_Odds_Calculator_2-way'!#REF!,'True_Odds_Calculator_2-way'!B417,'Log_working_2-way'!B$1,'Log_working_2-way'!B$2)</f>
        <v>1.0369403410931437</v>
      </c>
      <c r="F416" s="6"/>
      <c r="H416" s="6"/>
      <c r="I416" s="6"/>
      <c r="J416" s="6"/>
      <c r="K416" s="6"/>
    </row>
    <row r="417" spans="4:11" x14ac:dyDescent="0.25">
      <c r="D417">
        <f>solve_for_d('True_Odds_Calculator_2-way'!A418,'True_Odds_Calculator_2-way'!#REF!,'True_Odds_Calculator_2-way'!B418,'Log_working_2-way'!B$1,'Log_working_2-way'!B$2)</f>
        <v>1.0452436950640556</v>
      </c>
      <c r="F417" s="6"/>
      <c r="H417" s="6"/>
      <c r="I417" s="6"/>
      <c r="J417" s="6"/>
      <c r="K417" s="6"/>
    </row>
    <row r="418" spans="4:11" x14ac:dyDescent="0.25">
      <c r="D418">
        <f>solve_for_d('True_Odds_Calculator_2-way'!A419,'True_Odds_Calculator_2-way'!#REF!,'True_Odds_Calculator_2-way'!B419,'Log_working_2-way'!B$1,'Log_working_2-way'!B$2)</f>
        <v>1.0440279853919932</v>
      </c>
      <c r="F418" s="6"/>
      <c r="H418" s="6"/>
      <c r="I418" s="6"/>
      <c r="J418" s="6"/>
      <c r="K418" s="6"/>
    </row>
    <row r="419" spans="4:11" x14ac:dyDescent="0.25">
      <c r="D419">
        <f>solve_for_d('True_Odds_Calculator_2-way'!A420,'True_Odds_Calculator_2-way'!#REF!,'True_Odds_Calculator_2-way'!B420,'Log_working_2-way'!B$1,'Log_working_2-way'!B$2)</f>
        <v>1.0502439111838868</v>
      </c>
      <c r="F419" s="6"/>
      <c r="H419" s="6"/>
      <c r="I419" s="6"/>
      <c r="J419" s="6"/>
      <c r="K419" s="6"/>
    </row>
    <row r="420" spans="4:11" x14ac:dyDescent="0.25">
      <c r="D420">
        <f>solve_for_d('True_Odds_Calculator_2-way'!A421,'True_Odds_Calculator_2-way'!#REF!,'True_Odds_Calculator_2-way'!B421,'Log_working_2-way'!B$1,'Log_working_2-way'!B$2)</f>
        <v>1.0857525690849796</v>
      </c>
      <c r="F420" s="6"/>
      <c r="H420" s="6"/>
      <c r="I420" s="6"/>
      <c r="J420" s="6"/>
      <c r="K420" s="6"/>
    </row>
    <row r="421" spans="4:11" x14ac:dyDescent="0.25">
      <c r="D421">
        <f>solve_for_d('True_Odds_Calculator_2-way'!A422,'True_Odds_Calculator_2-way'!#REF!,'True_Odds_Calculator_2-way'!B422,'Log_working_2-way'!B$1,'Log_working_2-way'!B$2)</f>
        <v>1.071200922068871</v>
      </c>
      <c r="F421" s="6"/>
      <c r="H421" s="6"/>
      <c r="I421" s="6"/>
      <c r="J421" s="6"/>
      <c r="K421" s="6"/>
    </row>
    <row r="422" spans="4:11" x14ac:dyDescent="0.25">
      <c r="D422">
        <f>solve_for_d('True_Odds_Calculator_2-way'!A423,'True_Odds_Calculator_2-way'!#REF!,'True_Odds_Calculator_2-way'!B423,'Log_working_2-way'!B$1,'Log_working_2-way'!B$2)</f>
        <v>1.0882291958141275</v>
      </c>
      <c r="F422" s="6"/>
      <c r="H422" s="6"/>
      <c r="I422" s="6"/>
      <c r="J422" s="6"/>
      <c r="K422" s="6"/>
    </row>
    <row r="423" spans="4:11" x14ac:dyDescent="0.25">
      <c r="D423">
        <f>solve_for_d('True_Odds_Calculator_2-way'!A424,'True_Odds_Calculator_2-way'!#REF!,'True_Odds_Calculator_2-way'!B424,'Log_working_2-way'!B$1,'Log_working_2-way'!B$2)</f>
        <v>1.0836310734376002</v>
      </c>
      <c r="F423" s="6"/>
      <c r="H423" s="6"/>
      <c r="I423" s="6"/>
      <c r="J423" s="6"/>
      <c r="K423" s="6"/>
    </row>
    <row r="424" spans="4:11" x14ac:dyDescent="0.25">
      <c r="D424">
        <f>solve_for_d('True_Odds_Calculator_2-way'!A425,'True_Odds_Calculator_2-way'!#REF!,'True_Odds_Calculator_2-way'!B425,'Log_working_2-way'!B$1,'Log_working_2-way'!B$2)</f>
        <v>1.0769576152392319</v>
      </c>
      <c r="F424" s="6"/>
      <c r="H424" s="6"/>
      <c r="I424" s="6"/>
      <c r="J424" s="6"/>
      <c r="K424" s="6"/>
    </row>
    <row r="425" spans="4:11" x14ac:dyDescent="0.25">
      <c r="D425">
        <f>solve_for_d('True_Odds_Calculator_2-way'!A426,'True_Odds_Calculator_2-way'!#REF!,'True_Odds_Calculator_2-way'!B426,'Log_working_2-way'!B$1,'Log_working_2-way'!B$2)</f>
        <v>1.0828252129318454</v>
      </c>
      <c r="F425" s="6"/>
      <c r="H425" s="6"/>
      <c r="I425" s="6"/>
      <c r="J425" s="6"/>
      <c r="K425" s="6"/>
    </row>
    <row r="426" spans="4:11" x14ac:dyDescent="0.25">
      <c r="D426">
        <f>solve_for_d('True_Odds_Calculator_2-way'!A427,'True_Odds_Calculator_2-way'!#REF!,'True_Odds_Calculator_2-way'!B427,'Log_working_2-way'!B$1,'Log_working_2-way'!B$2)</f>
        <v>1.0778583502295505</v>
      </c>
      <c r="F426" s="6"/>
      <c r="H426" s="6"/>
      <c r="I426" s="6"/>
      <c r="J426" s="6"/>
      <c r="K426" s="6"/>
    </row>
    <row r="427" spans="4:11" x14ac:dyDescent="0.25">
      <c r="D427">
        <f>solve_for_d('True_Odds_Calculator_2-way'!A428,'True_Odds_Calculator_2-way'!#REF!,'True_Odds_Calculator_2-way'!B428,'Log_working_2-way'!B$1,'Log_working_2-way'!B$2)</f>
        <v>1.0333163546654354</v>
      </c>
      <c r="F427" s="6"/>
      <c r="H427" s="6"/>
      <c r="I427" s="6"/>
      <c r="J427" s="6"/>
      <c r="K427" s="6"/>
    </row>
    <row r="428" spans="4:11" x14ac:dyDescent="0.25">
      <c r="D428">
        <f>solve_for_d('True_Odds_Calculator_2-way'!A429,'True_Odds_Calculator_2-way'!#REF!,'True_Odds_Calculator_2-way'!B429,'Log_working_2-way'!B$1,'Log_working_2-way'!B$2)</f>
        <v>1.0440279853919932</v>
      </c>
      <c r="F428" s="6"/>
      <c r="H428" s="6"/>
      <c r="I428" s="6"/>
      <c r="J428" s="6"/>
      <c r="K428" s="6"/>
    </row>
    <row r="429" spans="4:11" x14ac:dyDescent="0.25">
      <c r="D429">
        <f>solve_for_d('True_Odds_Calculator_2-way'!A430,'True_Odds_Calculator_2-way'!#REF!,'True_Odds_Calculator_2-way'!B430,'Log_working_2-way'!B$1,'Log_working_2-way'!B$2)</f>
        <v>1.0454473653146403</v>
      </c>
      <c r="F429" s="6"/>
      <c r="H429" s="6"/>
      <c r="I429" s="6"/>
      <c r="J429" s="6"/>
      <c r="K429" s="6"/>
    </row>
    <row r="430" spans="4:11" x14ac:dyDescent="0.25">
      <c r="D430">
        <f>solve_for_d('True_Odds_Calculator_2-way'!A431,'True_Odds_Calculator_2-way'!#REF!,'True_Odds_Calculator_2-way'!B431,'Log_working_2-way'!B$1,'Log_working_2-way'!B$2)</f>
        <v>1.0448679076073528</v>
      </c>
      <c r="F430" s="6"/>
      <c r="H430" s="6"/>
      <c r="I430" s="6"/>
      <c r="J430" s="6"/>
      <c r="K430" s="6"/>
    </row>
    <row r="431" spans="4:11" x14ac:dyDescent="0.25">
      <c r="D431">
        <f>solve_for_d('True_Odds_Calculator_2-way'!A432,'True_Odds_Calculator_2-way'!#REF!,'True_Odds_Calculator_2-way'!B432,'Log_working_2-way'!B$1,'Log_working_2-way'!B$2)</f>
        <v>1.038953678663225</v>
      </c>
      <c r="F431" s="6"/>
      <c r="H431" s="6"/>
      <c r="I431" s="6"/>
      <c r="J431" s="6"/>
      <c r="K431" s="6"/>
    </row>
    <row r="432" spans="4:11" x14ac:dyDescent="0.25">
      <c r="D432">
        <f>solve_for_d('True_Odds_Calculator_2-way'!A433,'True_Odds_Calculator_2-way'!#REF!,'True_Odds_Calculator_2-way'!B433,'Log_working_2-way'!B$1,'Log_working_2-way'!B$2)</f>
        <v>1.0509930436304777</v>
      </c>
      <c r="F432" s="6"/>
      <c r="H432" s="6"/>
      <c r="I432" s="6"/>
      <c r="J432" s="6"/>
      <c r="K432" s="6"/>
    </row>
    <row r="433" spans="4:11" x14ac:dyDescent="0.25">
      <c r="D433">
        <f>solve_for_d('True_Odds_Calculator_2-way'!A434,'True_Odds_Calculator_2-way'!#REF!,'True_Odds_Calculator_2-way'!B434,'Log_working_2-way'!B$1,'Log_working_2-way'!B$2)</f>
        <v>1.0534192952886015</v>
      </c>
      <c r="F433" s="6"/>
      <c r="H433" s="6"/>
      <c r="I433" s="6"/>
      <c r="J433" s="6"/>
      <c r="K433" s="6"/>
    </row>
    <row r="434" spans="4:11" x14ac:dyDescent="0.25">
      <c r="D434">
        <f>solve_for_d('True_Odds_Calculator_2-way'!A435,'True_Odds_Calculator_2-way'!#REF!,'True_Odds_Calculator_2-way'!B435,'Log_working_2-way'!B$1,'Log_working_2-way'!B$2)</f>
        <v>1.0522559150967761</v>
      </c>
      <c r="F434" s="6"/>
      <c r="H434" s="6"/>
      <c r="I434" s="6"/>
      <c r="J434" s="6"/>
      <c r="K434" s="6"/>
    </row>
    <row r="435" spans="4:11" x14ac:dyDescent="0.25">
      <c r="D435">
        <f>solve_for_d('True_Odds_Calculator_2-way'!A436,'True_Odds_Calculator_2-way'!#REF!,'True_Odds_Calculator_2-way'!B436,'Log_working_2-way'!B$1,'Log_working_2-way'!B$2)</f>
        <v>1.0736865331190519</v>
      </c>
      <c r="F435" s="6"/>
      <c r="H435" s="6"/>
      <c r="I435" s="6"/>
      <c r="J435" s="6"/>
      <c r="K435" s="6"/>
    </row>
    <row r="436" spans="4:11" x14ac:dyDescent="0.25">
      <c r="D436">
        <f>solve_for_d('True_Odds_Calculator_2-way'!A437,'True_Odds_Calculator_2-way'!#REF!,'True_Odds_Calculator_2-way'!B437,'Log_working_2-way'!B$1,'Log_working_2-way'!B$2)</f>
        <v>1.0569028949649302</v>
      </c>
      <c r="F436" s="6"/>
      <c r="H436" s="6"/>
      <c r="I436" s="6"/>
      <c r="J436" s="6"/>
      <c r="K436" s="6"/>
    </row>
    <row r="437" spans="4:11" x14ac:dyDescent="0.25">
      <c r="D437">
        <f>solve_for_d('True_Odds_Calculator_2-way'!A438,'True_Odds_Calculator_2-way'!#REF!,'True_Odds_Calculator_2-way'!B438,'Log_working_2-way'!B$1,'Log_working_2-way'!B$2)</f>
        <v>1.0512150176064545</v>
      </c>
      <c r="F437" s="6"/>
      <c r="H437" s="6"/>
      <c r="I437" s="6"/>
      <c r="J437" s="6"/>
      <c r="K437" s="6"/>
    </row>
    <row r="438" spans="4:11" x14ac:dyDescent="0.25">
      <c r="D438">
        <f>solve_for_d('True_Odds_Calculator_2-way'!A439,'True_Odds_Calculator_2-way'!#REF!,'True_Odds_Calculator_2-way'!B439,'Log_working_2-way'!B$1,'Log_working_2-way'!B$2)</f>
        <v>1.0466503691020506</v>
      </c>
      <c r="F438" s="6"/>
      <c r="H438" s="6"/>
      <c r="I438" s="6"/>
      <c r="J438" s="6"/>
      <c r="K438" s="6"/>
    </row>
    <row r="439" spans="4:11" x14ac:dyDescent="0.25">
      <c r="D439">
        <f>solve_for_d('True_Odds_Calculator_2-way'!A440,'True_Odds_Calculator_2-way'!#REF!,'True_Odds_Calculator_2-way'!B440,'Log_working_2-way'!B$1,'Log_working_2-way'!B$2)</f>
        <v>1.0392709482743203</v>
      </c>
      <c r="F439" s="6"/>
      <c r="H439" s="6"/>
      <c r="I439" s="6"/>
      <c r="J439" s="6"/>
      <c r="K439" s="6"/>
    </row>
    <row r="440" spans="4:11" x14ac:dyDescent="0.25">
      <c r="D440">
        <f>solve_for_d('True_Odds_Calculator_2-way'!A441,'True_Odds_Calculator_2-way'!#REF!,'True_Odds_Calculator_2-way'!B441,'Log_working_2-way'!B$1,'Log_working_2-way'!B$2)</f>
        <v>1.0347781293381613</v>
      </c>
      <c r="F440" s="6"/>
      <c r="H440" s="6"/>
      <c r="I440" s="6"/>
      <c r="J440" s="6"/>
      <c r="K440" s="6"/>
    </row>
    <row r="441" spans="4:11" x14ac:dyDescent="0.25">
      <c r="D441">
        <f>solve_for_d('True_Odds_Calculator_2-way'!A442,'True_Odds_Calculator_2-way'!#REF!,'True_Odds_Calculator_2-way'!B442,'Log_working_2-way'!B$1,'Log_working_2-way'!B$2)</f>
        <v>1.0438817895444492</v>
      </c>
      <c r="F441" s="6"/>
      <c r="H441" s="6"/>
      <c r="I441" s="6"/>
      <c r="J441" s="6"/>
      <c r="K441" s="6"/>
    </row>
    <row r="442" spans="4:11" x14ac:dyDescent="0.25">
      <c r="D442">
        <f>solve_for_d('True_Odds_Calculator_2-way'!A443,'True_Odds_Calculator_2-way'!#REF!,'True_Odds_Calculator_2-way'!B443,'Log_working_2-way'!B$1,'Log_working_2-way'!B$2)</f>
        <v>1.042708496600167</v>
      </c>
      <c r="F442" s="6"/>
      <c r="H442" s="6"/>
      <c r="I442" s="6"/>
      <c r="J442" s="6"/>
      <c r="K442" s="6"/>
    </row>
    <row r="443" spans="4:11" x14ac:dyDescent="0.25">
      <c r="D443">
        <f>solve_for_d('True_Odds_Calculator_2-way'!A444,'True_Odds_Calculator_2-way'!#REF!,'True_Odds_Calculator_2-way'!B444,'Log_working_2-way'!B$1,'Log_working_2-way'!B$2)</f>
        <v>1.0700415351800971</v>
      </c>
      <c r="F443" s="6"/>
      <c r="H443" s="6"/>
      <c r="I443" s="6"/>
      <c r="J443" s="6"/>
      <c r="K443" s="6"/>
    </row>
    <row r="444" spans="4:11" x14ac:dyDescent="0.25">
      <c r="D444">
        <f>solve_for_d('True_Odds_Calculator_2-way'!A445,'True_Odds_Calculator_2-way'!#REF!,'True_Odds_Calculator_2-way'!B445,'Log_working_2-way'!B$1,'Log_working_2-way'!B$2)</f>
        <v>1.0697333647833527</v>
      </c>
      <c r="F444" s="6"/>
      <c r="H444" s="6"/>
      <c r="I444" s="6"/>
      <c r="J444" s="6"/>
      <c r="K444" s="6"/>
    </row>
    <row r="445" spans="4:11" x14ac:dyDescent="0.25">
      <c r="D445">
        <f>solve_for_d('True_Odds_Calculator_2-way'!A446,'True_Odds_Calculator_2-way'!#REF!,'True_Odds_Calculator_2-way'!B446,'Log_working_2-way'!B$1,'Log_working_2-way'!B$2)</f>
        <v>1.0688796690542866</v>
      </c>
      <c r="F445" s="6"/>
      <c r="H445" s="6"/>
      <c r="I445" s="6"/>
      <c r="J445" s="6"/>
      <c r="K445" s="6"/>
    </row>
    <row r="446" spans="4:11" x14ac:dyDescent="0.25">
      <c r="D446">
        <f>solve_for_d('True_Odds_Calculator_2-way'!A447,'True_Odds_Calculator_2-way'!#REF!,'True_Odds_Calculator_2-way'!B447,'Log_working_2-way'!B$1,'Log_working_2-way'!B$2)</f>
        <v>1.0734509255858986</v>
      </c>
      <c r="F446" s="6"/>
      <c r="H446" s="6"/>
      <c r="I446" s="6"/>
      <c r="J446" s="6"/>
      <c r="K446" s="6"/>
    </row>
    <row r="447" spans="4:11" x14ac:dyDescent="0.25">
      <c r="D447">
        <f>solve_for_d('True_Odds_Calculator_2-way'!A448,'True_Odds_Calculator_2-way'!#REF!,'True_Odds_Calculator_2-way'!B448,'Log_working_2-way'!B$1,'Log_working_2-way'!B$2)</f>
        <v>1.0437075600663159</v>
      </c>
      <c r="F447" s="6"/>
      <c r="H447" s="6"/>
      <c r="I447" s="6"/>
      <c r="J447" s="6"/>
      <c r="K447" s="6"/>
    </row>
    <row r="448" spans="4:11" x14ac:dyDescent="0.25">
      <c r="D448">
        <f>solve_for_d('True_Odds_Calculator_2-way'!A449,'True_Odds_Calculator_2-way'!#REF!,'True_Odds_Calculator_2-way'!B449,'Log_working_2-way'!B$1,'Log_working_2-way'!B$2)</f>
        <v>1.0483906463555754</v>
      </c>
      <c r="F448" s="6"/>
      <c r="H448" s="6"/>
      <c r="I448" s="6"/>
      <c r="J448" s="6"/>
      <c r="K448" s="6"/>
    </row>
    <row r="449" spans="4:11" x14ac:dyDescent="0.25">
      <c r="D449">
        <f>solve_for_d('True_Odds_Calculator_2-way'!A450,'True_Odds_Calculator_2-way'!#REF!,'True_Odds_Calculator_2-way'!B450,'Log_working_2-way'!B$1,'Log_working_2-way'!B$2)</f>
        <v>1.0449864577049268</v>
      </c>
      <c r="F449" s="6"/>
      <c r="H449" s="6"/>
      <c r="I449" s="6"/>
      <c r="J449" s="6"/>
      <c r="K449" s="6"/>
    </row>
    <row r="450" spans="4:11" x14ac:dyDescent="0.25">
      <c r="D450">
        <f>solve_for_d('True_Odds_Calculator_2-way'!A451,'True_Odds_Calculator_2-way'!#REF!,'True_Odds_Calculator_2-way'!B451,'Log_working_2-way'!B$1,'Log_working_2-way'!B$2)</f>
        <v>1.0615765272904456</v>
      </c>
      <c r="F450" s="6"/>
      <c r="H450" s="6"/>
      <c r="I450" s="6"/>
      <c r="J450" s="6"/>
      <c r="K450" s="6"/>
    </row>
    <row r="451" spans="4:11" x14ac:dyDescent="0.25">
      <c r="D451">
        <f>solve_for_d('True_Odds_Calculator_2-way'!A452,'True_Odds_Calculator_2-way'!#REF!,'True_Odds_Calculator_2-way'!B452,'Log_working_2-way'!B$1,'Log_working_2-way'!B$2)</f>
        <v>1.0681458983010155</v>
      </c>
      <c r="F451" s="6"/>
      <c r="H451" s="6"/>
      <c r="I451" s="6"/>
      <c r="J451" s="6"/>
      <c r="K451" s="6"/>
    </row>
    <row r="452" spans="4:11" x14ac:dyDescent="0.25">
      <c r="D452">
        <f>solve_for_d('True_Odds_Calculator_2-way'!A453,'True_Odds_Calculator_2-way'!#REF!,'True_Odds_Calculator_2-way'!B453,'Log_working_2-way'!B$1,'Log_working_2-way'!B$2)</f>
        <v>1.056895036351561</v>
      </c>
      <c r="F452" s="6"/>
      <c r="H452" s="6"/>
      <c r="I452" s="6"/>
      <c r="J452" s="6"/>
      <c r="K452" s="6"/>
    </row>
    <row r="453" spans="4:11" x14ac:dyDescent="0.25">
      <c r="D453">
        <f>solve_for_d('True_Odds_Calculator_2-way'!A454,'True_Odds_Calculator_2-way'!#REF!,'True_Odds_Calculator_2-way'!B454,'Log_working_2-way'!B$1,'Log_working_2-way'!B$2)</f>
        <v>1.0362637658896696</v>
      </c>
      <c r="F453" s="6"/>
      <c r="H453" s="6"/>
      <c r="I453" s="6"/>
      <c r="J453" s="6"/>
      <c r="K453" s="6"/>
    </row>
    <row r="454" spans="4:11" x14ac:dyDescent="0.25">
      <c r="D454">
        <f>solve_for_d('True_Odds_Calculator_2-way'!A455,'True_Odds_Calculator_2-way'!#REF!,'True_Odds_Calculator_2-way'!B455,'Log_working_2-way'!B$1,'Log_working_2-way'!B$2)</f>
        <v>1.0653482211578977</v>
      </c>
      <c r="F454" s="6"/>
      <c r="H454" s="6"/>
      <c r="I454" s="6"/>
      <c r="J454" s="6"/>
      <c r="K454" s="6"/>
    </row>
    <row r="455" spans="4:11" x14ac:dyDescent="0.25">
      <c r="D455">
        <f>solve_for_d('True_Odds_Calculator_2-way'!A456,'True_Odds_Calculator_2-way'!#REF!,'True_Odds_Calculator_2-way'!B456,'Log_working_2-way'!B$1,'Log_working_2-way'!B$2)</f>
        <v>1.0564966775030487</v>
      </c>
      <c r="F455" s="6"/>
      <c r="H455" s="6"/>
      <c r="I455" s="6"/>
      <c r="J455" s="6"/>
      <c r="K455" s="6"/>
    </row>
    <row r="456" spans="4:11" x14ac:dyDescent="0.25">
      <c r="D456">
        <f>solve_for_d('True_Odds_Calculator_2-way'!A457,'True_Odds_Calculator_2-way'!#REF!,'True_Odds_Calculator_2-way'!B457,'Log_working_2-way'!B$1,'Log_working_2-way'!B$2)</f>
        <v>1.0661145131927083</v>
      </c>
      <c r="F456" s="6"/>
      <c r="H456" s="6"/>
      <c r="I456" s="6"/>
      <c r="J456" s="6"/>
      <c r="K456" s="6"/>
    </row>
    <row r="457" spans="4:11" x14ac:dyDescent="0.25">
      <c r="D457">
        <f>solve_for_d('True_Odds_Calculator_2-way'!A458,'True_Odds_Calculator_2-way'!#REF!,'True_Odds_Calculator_2-way'!B458,'Log_working_2-way'!B$1,'Log_working_2-way'!B$2)</f>
        <v>1.0569028949649302</v>
      </c>
      <c r="F457" s="6"/>
      <c r="H457" s="6"/>
      <c r="I457" s="6"/>
      <c r="J457" s="6"/>
      <c r="K457" s="6"/>
    </row>
    <row r="458" spans="4:11" x14ac:dyDescent="0.25">
      <c r="D458">
        <f>solve_for_d('True_Odds_Calculator_2-way'!A459,'True_Odds_Calculator_2-way'!#REF!,'True_Odds_Calculator_2-way'!B459,'Log_working_2-way'!B$1,'Log_working_2-way'!B$2)</f>
        <v>1.0593568958392465</v>
      </c>
      <c r="F458" s="6"/>
      <c r="H458" s="6"/>
      <c r="I458" s="6"/>
      <c r="J458" s="6"/>
      <c r="K458" s="6"/>
    </row>
    <row r="459" spans="4:11" x14ac:dyDescent="0.25">
      <c r="D459">
        <f>solve_for_d('True_Odds_Calculator_2-way'!A460,'True_Odds_Calculator_2-way'!#REF!,'True_Odds_Calculator_2-way'!B460,'Log_working_2-way'!B$1,'Log_working_2-way'!B$2)</f>
        <v>1.0536369139215562</v>
      </c>
      <c r="F459" s="6"/>
      <c r="H459" s="6"/>
      <c r="I459" s="6"/>
      <c r="J459" s="6"/>
      <c r="K459" s="6"/>
    </row>
    <row r="460" spans="4:11" x14ac:dyDescent="0.25">
      <c r="D460">
        <f>solve_for_d('True_Odds_Calculator_2-way'!A461,'True_Odds_Calculator_2-way'!#REF!,'True_Odds_Calculator_2-way'!B461,'Log_working_2-way'!B$1,'Log_working_2-way'!B$2)</f>
        <v>1.0551236153407171</v>
      </c>
      <c r="F460" s="6"/>
      <c r="H460" s="6"/>
      <c r="I460" s="6"/>
      <c r="J460" s="6"/>
      <c r="K460" s="6"/>
    </row>
    <row r="461" spans="4:11" x14ac:dyDescent="0.25">
      <c r="D461">
        <f>solve_for_d('True_Odds_Calculator_2-way'!A462,'True_Odds_Calculator_2-way'!#REF!,'True_Odds_Calculator_2-way'!B462,'Log_working_2-way'!B$1,'Log_working_2-way'!B$2)</f>
        <v>1.0529232824658912</v>
      </c>
      <c r="F461" s="6"/>
      <c r="H461" s="6"/>
      <c r="I461" s="6"/>
      <c r="J461" s="6"/>
      <c r="K461" s="6"/>
    </row>
    <row r="462" spans="4:11" x14ac:dyDescent="0.25">
      <c r="D462">
        <f>solve_for_d('True_Odds_Calculator_2-way'!A463,'True_Odds_Calculator_2-way'!#REF!,'True_Odds_Calculator_2-way'!B463,'Log_working_2-way'!B$1,'Log_working_2-way'!B$2)</f>
        <v>1.0509444270006065</v>
      </c>
      <c r="F462" s="6"/>
      <c r="H462" s="6"/>
      <c r="I462" s="6"/>
      <c r="J462" s="6"/>
      <c r="K462" s="6"/>
    </row>
    <row r="463" spans="4:11" x14ac:dyDescent="0.25">
      <c r="D463">
        <f>solve_for_d('True_Odds_Calculator_2-way'!A464,'True_Odds_Calculator_2-way'!#REF!,'True_Odds_Calculator_2-way'!B464,'Log_working_2-way'!B$1,'Log_working_2-way'!B$2)</f>
        <v>1.0535792336879053</v>
      </c>
      <c r="F463" s="6"/>
      <c r="H463" s="6"/>
      <c r="I463" s="6"/>
      <c r="J463" s="6"/>
      <c r="K463" s="6"/>
    </row>
    <row r="464" spans="4:11" x14ac:dyDescent="0.25">
      <c r="D464">
        <f>solve_for_d('True_Odds_Calculator_2-way'!A465,'True_Odds_Calculator_2-way'!#REF!,'True_Odds_Calculator_2-way'!B465,'Log_working_2-way'!B$1,'Log_working_2-way'!B$2)</f>
        <v>1.0481397396121741</v>
      </c>
      <c r="F464" s="6"/>
      <c r="H464" s="6"/>
      <c r="I464" s="6"/>
      <c r="J464" s="6"/>
      <c r="K464" s="6"/>
    </row>
    <row r="465" spans="4:11" x14ac:dyDescent="0.25">
      <c r="D465">
        <f>solve_for_d('True_Odds_Calculator_2-way'!A466,'True_Odds_Calculator_2-way'!#REF!,'True_Odds_Calculator_2-way'!B466,'Log_working_2-way'!B$1,'Log_working_2-way'!B$2)</f>
        <v>1.0581003177923753</v>
      </c>
      <c r="F465" s="6"/>
      <c r="H465" s="6"/>
      <c r="I465" s="6"/>
      <c r="J465" s="6"/>
      <c r="K465" s="6"/>
    </row>
    <row r="466" spans="4:11" x14ac:dyDescent="0.25">
      <c r="D466">
        <f>solve_for_d('True_Odds_Calculator_2-way'!A467,'True_Odds_Calculator_2-way'!#REF!,'True_Odds_Calculator_2-way'!B467,'Log_working_2-way'!B$1,'Log_working_2-way'!B$2)</f>
        <v>1.0587691192107669</v>
      </c>
      <c r="F466" s="6"/>
      <c r="H466" s="6"/>
      <c r="I466" s="6"/>
      <c r="J466" s="6"/>
      <c r="K466" s="6"/>
    </row>
    <row r="467" spans="4:11" x14ac:dyDescent="0.25">
      <c r="D467">
        <f>solve_for_d('True_Odds_Calculator_2-way'!A468,'True_Odds_Calculator_2-way'!#REF!,'True_Odds_Calculator_2-way'!B468,'Log_working_2-way'!B$1,'Log_working_2-way'!B$2)</f>
        <v>1.0500631329117833</v>
      </c>
      <c r="F467" s="6"/>
      <c r="H467" s="6"/>
      <c r="I467" s="6"/>
      <c r="J467" s="6"/>
      <c r="K467" s="6"/>
    </row>
    <row r="468" spans="4:11" x14ac:dyDescent="0.25">
      <c r="D468">
        <f>solve_for_d('True_Odds_Calculator_2-way'!A469,'True_Odds_Calculator_2-way'!#REF!,'True_Odds_Calculator_2-way'!B469,'Log_working_2-way'!B$1,'Log_working_2-way'!B$2)</f>
        <v>1.0512018249471584</v>
      </c>
      <c r="F468" s="6"/>
      <c r="H468" s="6"/>
      <c r="I468" s="6"/>
      <c r="J468" s="6"/>
      <c r="K468" s="6"/>
    </row>
    <row r="469" spans="4:11" x14ac:dyDescent="0.25">
      <c r="D469">
        <f>solve_for_d('True_Odds_Calculator_2-way'!A470,'True_Odds_Calculator_2-way'!#REF!,'True_Odds_Calculator_2-way'!B470,'Log_working_2-way'!B$1,'Log_working_2-way'!B$2)</f>
        <v>1.0600668335258359</v>
      </c>
      <c r="F469" s="6"/>
      <c r="H469" s="6"/>
      <c r="I469" s="6"/>
      <c r="J469" s="6"/>
      <c r="K469" s="6"/>
    </row>
    <row r="470" spans="4:11" x14ac:dyDescent="0.25">
      <c r="D470">
        <f>solve_for_d('True_Odds_Calculator_2-way'!A471,'True_Odds_Calculator_2-way'!#REF!,'True_Odds_Calculator_2-way'!B471,'Log_working_2-way'!B$1,'Log_working_2-way'!B$2)</f>
        <v>1.0567609363032806</v>
      </c>
      <c r="F470" s="6"/>
      <c r="H470" s="6"/>
      <c r="I470" s="6"/>
      <c r="J470" s="6"/>
      <c r="K470" s="6"/>
    </row>
    <row r="471" spans="4:11" x14ac:dyDescent="0.25">
      <c r="D471">
        <f>solve_for_d('True_Odds_Calculator_2-way'!A472,'True_Odds_Calculator_2-way'!#REF!,'True_Odds_Calculator_2-way'!B472,'Log_working_2-way'!B$1,'Log_working_2-way'!B$2)</f>
        <v>1.0567609363032806</v>
      </c>
      <c r="F471" s="6"/>
      <c r="H471" s="6"/>
      <c r="I471" s="6"/>
      <c r="J471" s="6"/>
      <c r="K471" s="6"/>
    </row>
    <row r="472" spans="4:11" x14ac:dyDescent="0.25">
      <c r="D472">
        <f>solve_for_d('True_Odds_Calculator_2-way'!A473,'True_Odds_Calculator_2-way'!#REF!,'True_Odds_Calculator_2-way'!B473,'Log_working_2-way'!B$1,'Log_working_2-way'!B$2)</f>
        <v>1.0687346519929564</v>
      </c>
      <c r="F472" s="6"/>
      <c r="H472" s="6"/>
      <c r="I472" s="6"/>
      <c r="J472" s="6"/>
      <c r="K472" s="6"/>
    </row>
    <row r="473" spans="4:11" x14ac:dyDescent="0.25">
      <c r="D473">
        <f>solve_for_d('True_Odds_Calculator_2-way'!A474,'True_Odds_Calculator_2-way'!#REF!,'True_Odds_Calculator_2-way'!B474,'Log_working_2-way'!B$1,'Log_working_2-way'!B$2)</f>
        <v>1.0644124233859844</v>
      </c>
      <c r="F473" s="6"/>
      <c r="H473" s="6"/>
      <c r="I473" s="6"/>
      <c r="J473" s="6"/>
      <c r="K473" s="6"/>
    </row>
    <row r="474" spans="4:11" x14ac:dyDescent="0.25">
      <c r="D474">
        <f>solve_for_d('True_Odds_Calculator_2-way'!A475,'True_Odds_Calculator_2-way'!#REF!,'True_Odds_Calculator_2-way'!B475,'Log_working_2-way'!B$1,'Log_working_2-way'!B$2)</f>
        <v>1.0568116952111755</v>
      </c>
      <c r="F474" s="6"/>
      <c r="H474" s="6"/>
      <c r="I474" s="6"/>
      <c r="J474" s="6"/>
      <c r="K474" s="6"/>
    </row>
    <row r="475" spans="4:11" x14ac:dyDescent="0.25">
      <c r="D475">
        <f>solve_for_d('True_Odds_Calculator_2-way'!A476,'True_Odds_Calculator_2-way'!#REF!,'True_Odds_Calculator_2-way'!B476,'Log_working_2-way'!B$1,'Log_working_2-way'!B$2)</f>
        <v>1.0619653803953464</v>
      </c>
      <c r="F475" s="6"/>
      <c r="H475" s="6"/>
      <c r="I475" s="6"/>
      <c r="J475" s="6"/>
      <c r="K475" s="6"/>
    </row>
    <row r="476" spans="4:11" x14ac:dyDescent="0.25">
      <c r="D476">
        <f>solve_for_d('True_Odds_Calculator_2-way'!A477,'True_Odds_Calculator_2-way'!#REF!,'True_Odds_Calculator_2-way'!B477,'Log_working_2-way'!B$1,'Log_working_2-way'!B$2)</f>
        <v>1.0605079846757564</v>
      </c>
      <c r="F476" s="6"/>
      <c r="H476" s="6"/>
      <c r="I476" s="6"/>
      <c r="J476" s="6"/>
      <c r="K476" s="6"/>
    </row>
    <row r="477" spans="4:11" x14ac:dyDescent="0.25">
      <c r="D477">
        <f>solve_for_d('True_Odds_Calculator_2-way'!A478,'True_Odds_Calculator_2-way'!#REF!,'True_Odds_Calculator_2-way'!B478,'Log_working_2-way'!B$1,'Log_working_2-way'!B$2)</f>
        <v>1.0574312850692822</v>
      </c>
      <c r="F477" s="6"/>
      <c r="H477" s="6"/>
      <c r="I477" s="6"/>
      <c r="J477" s="6"/>
      <c r="K477" s="6"/>
    </row>
    <row r="478" spans="4:11" x14ac:dyDescent="0.25">
      <c r="D478">
        <f>solve_for_d('True_Odds_Calculator_2-way'!A479,'True_Odds_Calculator_2-way'!#REF!,'True_Odds_Calculator_2-way'!B479,'Log_working_2-way'!B$1,'Log_working_2-way'!B$2)</f>
        <v>1.0569383568656741</v>
      </c>
      <c r="F478" s="6"/>
      <c r="H478" s="6"/>
      <c r="I478" s="6"/>
      <c r="J478" s="6"/>
      <c r="K478" s="6"/>
    </row>
    <row r="479" spans="4:11" x14ac:dyDescent="0.25">
      <c r="D479">
        <f>solve_for_d('True_Odds_Calculator_2-way'!A480,'True_Odds_Calculator_2-way'!#REF!,'True_Odds_Calculator_2-way'!B480,'Log_working_2-way'!B$1,'Log_working_2-way'!B$2)</f>
        <v>1.079003012155004</v>
      </c>
      <c r="F479" s="6"/>
      <c r="H479" s="6"/>
      <c r="I479" s="6"/>
      <c r="J479" s="6"/>
      <c r="K479" s="6"/>
    </row>
    <row r="480" spans="4:11" x14ac:dyDescent="0.25">
      <c r="D480">
        <f>solve_for_d('True_Odds_Calculator_2-way'!A481,'True_Odds_Calculator_2-way'!#REF!,'True_Odds_Calculator_2-way'!B481,'Log_working_2-way'!B$1,'Log_working_2-way'!B$2)</f>
        <v>1.0669478732554383</v>
      </c>
      <c r="F480" s="6"/>
      <c r="H480" s="6"/>
      <c r="I480" s="6"/>
      <c r="J480" s="6"/>
      <c r="K480" s="6"/>
    </row>
    <row r="481" spans="4:11" x14ac:dyDescent="0.25">
      <c r="D481">
        <f>solve_for_d('True_Odds_Calculator_2-way'!A482,'True_Odds_Calculator_2-way'!#REF!,'True_Odds_Calculator_2-way'!B482,'Log_working_2-way'!B$1,'Log_working_2-way'!B$2)</f>
        <v>1.0655103519273617</v>
      </c>
      <c r="F481" s="6"/>
      <c r="H481" s="6"/>
      <c r="I481" s="6"/>
      <c r="J481" s="6"/>
      <c r="K481" s="6"/>
    </row>
    <row r="482" spans="4:11" x14ac:dyDescent="0.25">
      <c r="D482">
        <f>solve_for_d('True_Odds_Calculator_2-way'!A483,'True_Odds_Calculator_2-way'!#REF!,'True_Odds_Calculator_2-way'!B483,'Log_working_2-way'!B$1,'Log_working_2-way'!B$2)</f>
        <v>1.0823669606052535</v>
      </c>
      <c r="F482" s="6"/>
      <c r="H482" s="6"/>
      <c r="I482" s="6"/>
      <c r="J482" s="6"/>
      <c r="K482" s="6"/>
    </row>
    <row r="483" spans="4:11" x14ac:dyDescent="0.25">
      <c r="D483">
        <f>solve_for_d('True_Odds_Calculator_2-way'!A484,'True_Odds_Calculator_2-way'!#REF!,'True_Odds_Calculator_2-way'!B484,'Log_working_2-way'!B$1,'Log_working_2-way'!B$2)</f>
        <v>1.0739401188879121</v>
      </c>
      <c r="F483" s="6"/>
      <c r="H483" s="6"/>
      <c r="I483" s="6"/>
      <c r="J483" s="6"/>
      <c r="K483" s="6"/>
    </row>
    <row r="484" spans="4:11" x14ac:dyDescent="0.25">
      <c r="D484">
        <f>solve_for_d('True_Odds_Calculator_2-way'!A485,'True_Odds_Calculator_2-way'!#REF!,'True_Odds_Calculator_2-way'!B485,'Log_working_2-way'!B$1,'Log_working_2-way'!B$2)</f>
        <v>1.0739401188879121</v>
      </c>
      <c r="F484" s="6"/>
      <c r="H484" s="6"/>
      <c r="I484" s="6"/>
      <c r="J484" s="6"/>
      <c r="K484" s="6"/>
    </row>
    <row r="485" spans="4:11" x14ac:dyDescent="0.25">
      <c r="D485">
        <f>solve_for_d('True_Odds_Calculator_2-way'!A486,'True_Odds_Calculator_2-way'!#REF!,'True_Odds_Calculator_2-way'!B486,'Log_working_2-way'!B$1,'Log_working_2-way'!B$2)</f>
        <v>1.0744841031203913</v>
      </c>
      <c r="F485" s="6"/>
      <c r="H485" s="6"/>
      <c r="I485" s="6"/>
      <c r="J485" s="6"/>
      <c r="K485" s="6"/>
    </row>
    <row r="486" spans="4:11" x14ac:dyDescent="0.25">
      <c r="D486">
        <f>solve_for_d('True_Odds_Calculator_2-way'!A487,'True_Odds_Calculator_2-way'!#REF!,'True_Odds_Calculator_2-way'!B487,'Log_working_2-way'!B$1,'Log_working_2-way'!B$2)</f>
        <v>1.0681458983010155</v>
      </c>
      <c r="F486" s="6"/>
      <c r="H486" s="6"/>
      <c r="I486" s="6"/>
      <c r="J486" s="6"/>
      <c r="K486" s="6"/>
    </row>
    <row r="487" spans="4:11" x14ac:dyDescent="0.25">
      <c r="D487">
        <f>solve_for_d('True_Odds_Calculator_2-way'!A488,'True_Odds_Calculator_2-way'!#REF!,'True_Odds_Calculator_2-way'!B488,'Log_working_2-way'!B$1,'Log_working_2-way'!B$2)</f>
        <v>1.0744841031203913</v>
      </c>
      <c r="F487" s="6"/>
      <c r="H487" s="6"/>
      <c r="I487" s="6"/>
      <c r="J487" s="6"/>
      <c r="K487" s="6"/>
    </row>
    <row r="488" spans="4:11" x14ac:dyDescent="0.25">
      <c r="D488">
        <f>solve_for_d('True_Odds_Calculator_2-way'!A489,'True_Odds_Calculator_2-way'!#REF!,'True_Odds_Calculator_2-way'!B489,'Log_working_2-way'!B$1,'Log_working_2-way'!B$2)</f>
        <v>1.0669478732554383</v>
      </c>
      <c r="F488" s="6"/>
      <c r="H488" s="6"/>
      <c r="I488" s="6"/>
      <c r="J488" s="6"/>
      <c r="K488" s="6"/>
    </row>
    <row r="489" spans="4:11" x14ac:dyDescent="0.25">
      <c r="D489">
        <f>solve_for_d('True_Odds_Calculator_2-way'!A490,'True_Odds_Calculator_2-way'!#REF!,'True_Odds_Calculator_2-way'!B490,'Log_working_2-way'!B$1,'Log_working_2-way'!B$2)</f>
        <v>1.0535792336879053</v>
      </c>
      <c r="F489" s="6"/>
      <c r="H489" s="6"/>
      <c r="I489" s="6"/>
      <c r="J489" s="6"/>
      <c r="K489" s="6"/>
    </row>
    <row r="490" spans="4:11" x14ac:dyDescent="0.25">
      <c r="D490">
        <f>solve_for_d('True_Odds_Calculator_2-way'!A491,'True_Odds_Calculator_2-way'!#REF!,'True_Odds_Calculator_2-way'!B491,'Log_working_2-way'!B$1,'Log_working_2-way'!B$2)</f>
        <v>1.0521795989414335</v>
      </c>
      <c r="F490" s="6"/>
      <c r="H490" s="6"/>
      <c r="I490" s="6"/>
      <c r="J490" s="6"/>
      <c r="K490" s="6"/>
    </row>
    <row r="491" spans="4:11" x14ac:dyDescent="0.25">
      <c r="D491">
        <f>solve_for_d('True_Odds_Calculator_2-way'!A492,'True_Odds_Calculator_2-way'!#REF!,'True_Odds_Calculator_2-way'!B492,'Log_working_2-way'!B$1,'Log_working_2-way'!B$2)</f>
        <v>1.0517344996321181</v>
      </c>
      <c r="F491" s="6"/>
      <c r="H491" s="6"/>
      <c r="I491" s="6"/>
      <c r="J491" s="6"/>
      <c r="K491" s="6"/>
    </row>
    <row r="492" spans="4:11" x14ac:dyDescent="0.25">
      <c r="D492">
        <f>solve_for_d('True_Odds_Calculator_2-way'!A493,'True_Odds_Calculator_2-way'!#REF!,'True_Odds_Calculator_2-way'!B493,'Log_working_2-way'!B$1,'Log_working_2-way'!B$2)</f>
        <v>1.0509442098096211</v>
      </c>
      <c r="F492" s="6"/>
      <c r="H492" s="6"/>
      <c r="I492" s="6"/>
      <c r="J492" s="6"/>
      <c r="K492" s="6"/>
    </row>
    <row r="493" spans="4:11" x14ac:dyDescent="0.25">
      <c r="D493">
        <f>solve_for_d('True_Odds_Calculator_2-way'!A494,'True_Odds_Calculator_2-way'!#REF!,'True_Odds_Calculator_2-way'!B494,'Log_working_2-way'!B$1,'Log_working_2-way'!B$2)</f>
        <v>1.0526045231274919</v>
      </c>
      <c r="F493" s="6"/>
      <c r="H493" s="6"/>
      <c r="I493" s="6"/>
      <c r="J493" s="6"/>
      <c r="K493" s="6"/>
    </row>
    <row r="494" spans="4:11" x14ac:dyDescent="0.25">
      <c r="D494">
        <f>solve_for_d('True_Odds_Calculator_2-way'!A495,'True_Odds_Calculator_2-way'!#REF!,'True_Odds_Calculator_2-way'!B495,'Log_working_2-way'!B$1,'Log_working_2-way'!B$2)</f>
        <v>1.050186013602848</v>
      </c>
      <c r="F494" s="6"/>
      <c r="H494" s="6"/>
      <c r="I494" s="6"/>
      <c r="J494" s="6"/>
      <c r="K494" s="6"/>
    </row>
    <row r="495" spans="4:11" x14ac:dyDescent="0.25">
      <c r="D495">
        <f>solve_for_d('True_Odds_Calculator_2-way'!A496,'True_Odds_Calculator_2-way'!#REF!,'True_Odds_Calculator_2-way'!B496,'Log_working_2-way'!B$1,'Log_working_2-way'!B$2)</f>
        <v>1.0724395508015951</v>
      </c>
      <c r="F495" s="6"/>
      <c r="H495" s="6"/>
      <c r="I495" s="6"/>
      <c r="J495" s="6"/>
      <c r="K495" s="6"/>
    </row>
    <row r="496" spans="4:11" x14ac:dyDescent="0.25">
      <c r="D496">
        <f>solve_for_d('True_Odds_Calculator_2-way'!A497,'True_Odds_Calculator_2-way'!#REF!,'True_Odds_Calculator_2-way'!B497,'Log_working_2-way'!B$1,'Log_working_2-way'!B$2)</f>
        <v>1.0421804198806015</v>
      </c>
      <c r="F496" s="6"/>
      <c r="H496" s="6"/>
      <c r="I496" s="6"/>
      <c r="J496" s="6"/>
      <c r="K496" s="6"/>
    </row>
    <row r="497" spans="4:11" x14ac:dyDescent="0.25">
      <c r="D497">
        <f>solve_for_d('True_Odds_Calculator_2-way'!A498,'True_Odds_Calculator_2-way'!#REF!,'True_Odds_Calculator_2-way'!B498,'Log_working_2-way'!B$1,'Log_working_2-way'!B$2)</f>
        <v>1.0551236153407171</v>
      </c>
      <c r="F497" s="6"/>
      <c r="H497" s="6"/>
      <c r="I497" s="6"/>
      <c r="J497" s="6"/>
      <c r="K497" s="6"/>
    </row>
    <row r="498" spans="4:11" x14ac:dyDescent="0.25">
      <c r="D498">
        <f>solve_for_d('True_Odds_Calculator_2-way'!A499,'True_Odds_Calculator_2-way'!#REF!,'True_Odds_Calculator_2-way'!B499,'Log_working_2-way'!B$1,'Log_working_2-way'!B$2)</f>
        <v>1.0533067630678474</v>
      </c>
      <c r="F498" s="6"/>
      <c r="H498" s="6"/>
      <c r="I498" s="6"/>
      <c r="J498" s="6"/>
      <c r="K498" s="6"/>
    </row>
    <row r="499" spans="4:11" x14ac:dyDescent="0.25">
      <c r="D499">
        <f>solve_for_d('True_Odds_Calculator_2-way'!A500,'True_Odds_Calculator_2-way'!#REF!,'True_Odds_Calculator_2-way'!B500,'Log_working_2-way'!B$1,'Log_working_2-way'!B$2)</f>
        <v>1.0500631329117833</v>
      </c>
      <c r="F499" s="6"/>
      <c r="H499" s="6"/>
      <c r="I499" s="6"/>
      <c r="J499" s="6"/>
      <c r="K499" s="6"/>
    </row>
    <row r="500" spans="4:11" x14ac:dyDescent="0.25">
      <c r="D500">
        <f>solve_for_d('True_Odds_Calculator_2-way'!A501,'True_Odds_Calculator_2-way'!#REF!,'True_Odds_Calculator_2-way'!B501,'Log_working_2-way'!B$1,'Log_working_2-way'!B$2)</f>
        <v>1.042106143326367</v>
      </c>
      <c r="F500" s="6"/>
      <c r="H500" s="6"/>
      <c r="I500" s="6"/>
      <c r="J500" s="6"/>
      <c r="K500" s="6"/>
    </row>
    <row r="501" spans="4:11" x14ac:dyDescent="0.25">
      <c r="D501">
        <f>solve_for_d('True_Odds_Calculator_2-way'!A502,'True_Odds_Calculator_2-way'!#REF!,'True_Odds_Calculator_2-way'!B502,'Log_working_2-way'!B$1,'Log_working_2-way'!B$2)</f>
        <v>1.0509442098096211</v>
      </c>
      <c r="F501" s="6"/>
      <c r="H501" s="6"/>
      <c r="I501" s="6"/>
      <c r="J501" s="6"/>
      <c r="K501" s="6"/>
    </row>
    <row r="502" spans="4:11" x14ac:dyDescent="0.25">
      <c r="D502">
        <f>solve_for_d('True_Odds_Calculator_2-way'!A503,'True_Odds_Calculator_2-way'!#REF!,'True_Odds_Calculator_2-way'!B503,'Log_working_2-way'!B$1,'Log_working_2-way'!B$2)</f>
        <v>1.048583109071006</v>
      </c>
      <c r="F502" s="6"/>
      <c r="H502" s="6"/>
      <c r="I502" s="6"/>
      <c r="J502" s="6"/>
      <c r="K502" s="6"/>
    </row>
    <row r="503" spans="4:11" x14ac:dyDescent="0.25">
      <c r="D503">
        <f>solve_for_d('True_Odds_Calculator_2-way'!A504,'True_Odds_Calculator_2-way'!#REF!,'True_Odds_Calculator_2-way'!B504,'Log_working_2-way'!B$1,'Log_working_2-way'!B$2)</f>
        <v>1.0487772084693074</v>
      </c>
      <c r="F503" s="6"/>
      <c r="H503" s="6"/>
      <c r="I503" s="6"/>
      <c r="J503" s="6"/>
      <c r="K503" s="6"/>
    </row>
    <row r="504" spans="4:11" x14ac:dyDescent="0.25">
      <c r="D504">
        <f>solve_for_d('True_Odds_Calculator_2-way'!A505,'True_Odds_Calculator_2-way'!#REF!,'True_Odds_Calculator_2-way'!B505,'Log_working_2-way'!B$1,'Log_working_2-way'!B$2)</f>
        <v>1.0537461604267786</v>
      </c>
      <c r="F504" s="6"/>
      <c r="H504" s="6"/>
      <c r="I504" s="6"/>
      <c r="J504" s="6"/>
      <c r="K504" s="6"/>
    </row>
    <row r="505" spans="4:11" x14ac:dyDescent="0.25">
      <c r="D505">
        <f>solve_for_d('True_Odds_Calculator_2-way'!A506,'True_Odds_Calculator_2-way'!#REF!,'True_Odds_Calculator_2-way'!B506,'Log_working_2-way'!B$1,'Log_working_2-way'!B$2)</f>
        <v>1.0437075600663159</v>
      </c>
      <c r="F505" s="6"/>
      <c r="H505" s="6"/>
      <c r="I505" s="6"/>
      <c r="J505" s="6"/>
      <c r="K505" s="6"/>
    </row>
    <row r="506" spans="4:11" x14ac:dyDescent="0.25">
      <c r="D506">
        <f>solve_for_d('True_Odds_Calculator_2-way'!A507,'True_Odds_Calculator_2-way'!#REF!,'True_Odds_Calculator_2-way'!B507,'Log_working_2-way'!B$1,'Log_working_2-way'!B$2)</f>
        <v>1.0543819242504819</v>
      </c>
      <c r="F506" s="6"/>
      <c r="H506" s="6"/>
      <c r="I506" s="6"/>
      <c r="J506" s="6"/>
      <c r="K506" s="6"/>
    </row>
    <row r="507" spans="4:11" x14ac:dyDescent="0.25">
      <c r="D507">
        <f>solve_for_d('True_Odds_Calculator_2-way'!A508,'True_Odds_Calculator_2-way'!#REF!,'True_Odds_Calculator_2-way'!B508,'Log_working_2-way'!B$1,'Log_working_2-way'!B$2)</f>
        <v>1.0675140074300833</v>
      </c>
      <c r="F507" s="6"/>
      <c r="H507" s="6"/>
      <c r="I507" s="6"/>
      <c r="J507" s="6"/>
      <c r="K507" s="6"/>
    </row>
    <row r="508" spans="4:11" x14ac:dyDescent="0.25">
      <c r="D508">
        <f>solve_for_d('True_Odds_Calculator_2-way'!A509,'True_Odds_Calculator_2-way'!#REF!,'True_Odds_Calculator_2-way'!B509,'Log_working_2-way'!B$1,'Log_working_2-way'!B$2)</f>
        <v>1.0569383568656741</v>
      </c>
      <c r="F508" s="6"/>
      <c r="H508" s="6"/>
      <c r="I508" s="6"/>
      <c r="J508" s="6"/>
      <c r="K508" s="6"/>
    </row>
    <row r="509" spans="4:11" x14ac:dyDescent="0.25">
      <c r="D509">
        <f>solve_for_d('True_Odds_Calculator_2-way'!A510,'True_Odds_Calculator_2-way'!#REF!,'True_Odds_Calculator_2-way'!B510,'Log_working_2-way'!B$1,'Log_working_2-way'!B$2)</f>
        <v>1.042708496600167</v>
      </c>
      <c r="F509" s="6"/>
      <c r="H509" s="6"/>
      <c r="I509" s="6"/>
      <c r="J509" s="6"/>
      <c r="K509" s="6"/>
    </row>
    <row r="510" spans="4:11" x14ac:dyDescent="0.25">
      <c r="D510">
        <f>solve_for_d('True_Odds_Calculator_2-way'!A511,'True_Odds_Calculator_2-way'!#REF!,'True_Odds_Calculator_2-way'!B511,'Log_working_2-way'!B$1,'Log_working_2-way'!B$2)</f>
        <v>1.038506964435719</v>
      </c>
      <c r="F510" s="6"/>
      <c r="H510" s="6"/>
      <c r="I510" s="6"/>
      <c r="J510" s="6"/>
      <c r="K510" s="6"/>
    </row>
    <row r="511" spans="4:11" x14ac:dyDescent="0.25">
      <c r="D511" t="str">
        <f>solve_for_d('True_Odds_Calculator_2-way'!A512,'True_Odds_Calculator_2-way'!#REF!,'True_Odds_Calculator_2-way'!B512,'Log_working_2-way'!B$1,'Log_working_2-way'!B$2)</f>
        <v/>
      </c>
      <c r="F511" s="6"/>
      <c r="H511" s="6"/>
      <c r="I511" s="6"/>
      <c r="J511" s="6"/>
      <c r="K511" s="6"/>
    </row>
    <row r="512" spans="4:11" x14ac:dyDescent="0.25">
      <c r="D512" t="str">
        <f>solve_for_d('True_Odds_Calculator_2-way'!A513,'True_Odds_Calculator_2-way'!#REF!,'True_Odds_Calculator_2-way'!B513,'Log_working_2-way'!B$1,'Log_working_2-way'!B$2)</f>
        <v/>
      </c>
      <c r="F512" s="6"/>
      <c r="H512" s="6"/>
      <c r="I512" s="6"/>
      <c r="J512" s="6"/>
      <c r="K512" s="6"/>
    </row>
    <row r="513" spans="4:11" x14ac:dyDescent="0.25">
      <c r="D513" t="str">
        <f>solve_for_d('True_Odds_Calculator_2-way'!A514,'True_Odds_Calculator_2-way'!#REF!,'True_Odds_Calculator_2-way'!B514,'Log_working_2-way'!B$1,'Log_working_2-way'!B$2)</f>
        <v/>
      </c>
      <c r="F513" s="6"/>
      <c r="H513" s="6"/>
      <c r="I513" s="6"/>
      <c r="J513" s="6"/>
      <c r="K513" s="6"/>
    </row>
    <row r="514" spans="4:11" x14ac:dyDescent="0.25">
      <c r="D514" t="str">
        <f>solve_for_d('True_Odds_Calculator_2-way'!A515,'True_Odds_Calculator_2-way'!#REF!,'True_Odds_Calculator_2-way'!B515,'Log_working_2-way'!B$1,'Log_working_2-way'!B$2)</f>
        <v/>
      </c>
      <c r="F514" s="6"/>
      <c r="H514" s="6"/>
      <c r="I514" s="6"/>
      <c r="J514" s="6"/>
      <c r="K514" s="6"/>
    </row>
    <row r="515" spans="4:11" x14ac:dyDescent="0.25">
      <c r="D515" t="str">
        <f>solve_for_d('True_Odds_Calculator_2-way'!A516,'True_Odds_Calculator_2-way'!#REF!,'True_Odds_Calculator_2-way'!B516,'Log_working_2-way'!B$1,'Log_working_2-way'!B$2)</f>
        <v/>
      </c>
      <c r="F515" s="6"/>
      <c r="H515" s="6"/>
      <c r="I515" s="6"/>
      <c r="J515" s="6"/>
      <c r="K515" s="6"/>
    </row>
    <row r="516" spans="4:11" x14ac:dyDescent="0.25">
      <c r="D516" t="str">
        <f>solve_for_d('True_Odds_Calculator_2-way'!A517,'True_Odds_Calculator_2-way'!#REF!,'True_Odds_Calculator_2-way'!B517,'Log_working_2-way'!B$1,'Log_working_2-way'!B$2)</f>
        <v/>
      </c>
      <c r="F516" s="6"/>
      <c r="H516" s="6"/>
      <c r="I516" s="6"/>
      <c r="J516" s="6"/>
      <c r="K516" s="6"/>
    </row>
    <row r="517" spans="4:11" x14ac:dyDescent="0.25">
      <c r="D517" t="str">
        <f>solve_for_d('True_Odds_Calculator_2-way'!A518,'True_Odds_Calculator_2-way'!#REF!,'True_Odds_Calculator_2-way'!B518,'Log_working_2-way'!B$1,'Log_working_2-way'!B$2)</f>
        <v/>
      </c>
      <c r="F517" s="6"/>
      <c r="H517" s="6"/>
      <c r="I517" s="6"/>
      <c r="J517" s="6"/>
      <c r="K517" s="6"/>
    </row>
    <row r="518" spans="4:11" x14ac:dyDescent="0.25">
      <c r="D518" t="str">
        <f>solve_for_d('True_Odds_Calculator_2-way'!A519,'True_Odds_Calculator_2-way'!#REF!,'True_Odds_Calculator_2-way'!B519,'Log_working_2-way'!B$1,'Log_working_2-way'!B$2)</f>
        <v/>
      </c>
      <c r="F518" s="6"/>
      <c r="H518" s="6"/>
      <c r="I518" s="6"/>
      <c r="J518" s="6"/>
      <c r="K518" s="6"/>
    </row>
    <row r="519" spans="4:11" x14ac:dyDescent="0.25">
      <c r="D519" t="str">
        <f>solve_for_d('True_Odds_Calculator_2-way'!A520,'True_Odds_Calculator_2-way'!#REF!,'True_Odds_Calculator_2-way'!B520,'Log_working_2-way'!B$1,'Log_working_2-way'!B$2)</f>
        <v/>
      </c>
      <c r="F519" s="6"/>
      <c r="H519" s="6"/>
      <c r="I519" s="6"/>
      <c r="J519" s="6"/>
      <c r="K519" s="6"/>
    </row>
    <row r="520" spans="4:11" x14ac:dyDescent="0.25">
      <c r="D520" t="str">
        <f>solve_for_d('True_Odds_Calculator_2-way'!A521,'True_Odds_Calculator_2-way'!#REF!,'True_Odds_Calculator_2-way'!B521,'Log_working_2-way'!B$1,'Log_working_2-way'!B$2)</f>
        <v/>
      </c>
      <c r="F520" s="6"/>
      <c r="H520" s="6"/>
      <c r="I520" s="6"/>
      <c r="J520" s="6"/>
      <c r="K520" s="6"/>
    </row>
    <row r="521" spans="4:11" x14ac:dyDescent="0.25">
      <c r="D521" t="str">
        <f>solve_for_d('True_Odds_Calculator_2-way'!A522,'True_Odds_Calculator_2-way'!#REF!,'True_Odds_Calculator_2-way'!B522,'Log_working_2-way'!B$1,'Log_working_2-way'!B$2)</f>
        <v/>
      </c>
      <c r="F521" s="6"/>
      <c r="H521" s="6"/>
      <c r="I521" s="6"/>
      <c r="J521" s="6"/>
      <c r="K521" s="6"/>
    </row>
    <row r="522" spans="4:11" x14ac:dyDescent="0.25">
      <c r="D522" t="str">
        <f>solve_for_d('True_Odds_Calculator_2-way'!A523,'True_Odds_Calculator_2-way'!#REF!,'True_Odds_Calculator_2-way'!B523,'Log_working_2-way'!B$1,'Log_working_2-way'!B$2)</f>
        <v/>
      </c>
      <c r="F522" s="6"/>
      <c r="H522" s="6"/>
      <c r="I522" s="6"/>
      <c r="J522" s="6"/>
      <c r="K522" s="6"/>
    </row>
    <row r="523" spans="4:11" x14ac:dyDescent="0.25">
      <c r="D523" t="str">
        <f>solve_for_d('True_Odds_Calculator_2-way'!A524,'True_Odds_Calculator_2-way'!#REF!,'True_Odds_Calculator_2-way'!B524,'Log_working_2-way'!B$1,'Log_working_2-way'!B$2)</f>
        <v/>
      </c>
      <c r="F523" s="6"/>
      <c r="H523" s="6"/>
      <c r="I523" s="6"/>
      <c r="J523" s="6"/>
      <c r="K523" s="6"/>
    </row>
    <row r="524" spans="4:11" x14ac:dyDescent="0.25">
      <c r="D524" t="str">
        <f>solve_for_d('True_Odds_Calculator_2-way'!A525,'True_Odds_Calculator_2-way'!#REF!,'True_Odds_Calculator_2-way'!B525,'Log_working_2-way'!B$1,'Log_working_2-way'!B$2)</f>
        <v/>
      </c>
      <c r="F524" s="6"/>
      <c r="H524" s="6"/>
      <c r="I524" s="6"/>
      <c r="J524" s="6"/>
      <c r="K524" s="6"/>
    </row>
    <row r="525" spans="4:11" x14ac:dyDescent="0.25">
      <c r="D525" t="str">
        <f>solve_for_d('True_Odds_Calculator_2-way'!A526,'True_Odds_Calculator_2-way'!#REF!,'True_Odds_Calculator_2-way'!B526,'Log_working_2-way'!B$1,'Log_working_2-way'!B$2)</f>
        <v/>
      </c>
      <c r="F525" s="6"/>
      <c r="H525" s="6"/>
      <c r="I525" s="6"/>
      <c r="J525" s="6"/>
      <c r="K525" s="6"/>
    </row>
    <row r="526" spans="4:11" x14ac:dyDescent="0.25">
      <c r="D526" t="str">
        <f>solve_for_d('True_Odds_Calculator_2-way'!A527,'True_Odds_Calculator_2-way'!#REF!,'True_Odds_Calculator_2-way'!B527,'Log_working_2-way'!B$1,'Log_working_2-way'!B$2)</f>
        <v/>
      </c>
      <c r="F526" s="6"/>
      <c r="H526" s="6"/>
      <c r="I526" s="6"/>
      <c r="J526" s="6"/>
      <c r="K526" s="6"/>
    </row>
    <row r="527" spans="4:11" x14ac:dyDescent="0.25">
      <c r="D527" t="str">
        <f>solve_for_d('True_Odds_Calculator_2-way'!A528,'True_Odds_Calculator_2-way'!#REF!,'True_Odds_Calculator_2-way'!B528,'Log_working_2-way'!B$1,'Log_working_2-way'!B$2)</f>
        <v/>
      </c>
      <c r="F527" s="6"/>
      <c r="H527" s="6"/>
      <c r="I527" s="6"/>
      <c r="J527" s="6"/>
      <c r="K527" s="6"/>
    </row>
    <row r="528" spans="4:11" x14ac:dyDescent="0.25">
      <c r="D528" t="str">
        <f>solve_for_d('True_Odds_Calculator_2-way'!A529,'True_Odds_Calculator_2-way'!#REF!,'True_Odds_Calculator_2-way'!B529,'Log_working_2-way'!B$1,'Log_working_2-way'!B$2)</f>
        <v/>
      </c>
      <c r="F528" s="6"/>
      <c r="H528" s="6"/>
      <c r="I528" s="6"/>
      <c r="J528" s="6"/>
      <c r="K528" s="6"/>
    </row>
    <row r="529" spans="4:11" x14ac:dyDescent="0.25">
      <c r="D529" t="str">
        <f>solve_for_d('True_Odds_Calculator_2-way'!A530,'True_Odds_Calculator_2-way'!#REF!,'True_Odds_Calculator_2-way'!B530,'Log_working_2-way'!B$1,'Log_working_2-way'!B$2)</f>
        <v/>
      </c>
      <c r="F529" s="6"/>
      <c r="H529" s="6"/>
      <c r="I529" s="6"/>
      <c r="J529" s="6"/>
      <c r="K529" s="6"/>
    </row>
    <row r="530" spans="4:11" x14ac:dyDescent="0.25">
      <c r="D530" t="str">
        <f>solve_for_d('True_Odds_Calculator_2-way'!A531,'True_Odds_Calculator_2-way'!#REF!,'True_Odds_Calculator_2-way'!B531,'Log_working_2-way'!B$1,'Log_working_2-way'!B$2)</f>
        <v/>
      </c>
      <c r="F530" s="6"/>
      <c r="H530" s="6"/>
      <c r="I530" s="6"/>
      <c r="J530" s="6"/>
      <c r="K530" s="6"/>
    </row>
    <row r="531" spans="4:11" x14ac:dyDescent="0.25">
      <c r="D531" t="str">
        <f>solve_for_d('True_Odds_Calculator_2-way'!A532,'True_Odds_Calculator_2-way'!#REF!,'True_Odds_Calculator_2-way'!B532,'Log_working_2-way'!B$1,'Log_working_2-way'!B$2)</f>
        <v/>
      </c>
      <c r="F531" s="6"/>
      <c r="H531" s="6"/>
      <c r="I531" s="6"/>
      <c r="J531" s="6"/>
      <c r="K531" s="6"/>
    </row>
    <row r="532" spans="4:11" x14ac:dyDescent="0.25">
      <c r="D532" t="str">
        <f>solve_for_d('True_Odds_Calculator_2-way'!A533,'True_Odds_Calculator_2-way'!#REF!,'True_Odds_Calculator_2-way'!B533,'Log_working_2-way'!B$1,'Log_working_2-way'!B$2)</f>
        <v/>
      </c>
      <c r="F532" s="6"/>
      <c r="H532" s="6"/>
      <c r="I532" s="6"/>
      <c r="J532" s="6"/>
      <c r="K532" s="6"/>
    </row>
    <row r="533" spans="4:11" x14ac:dyDescent="0.25">
      <c r="D533" t="str">
        <f>solve_for_d('True_Odds_Calculator_2-way'!A534,'True_Odds_Calculator_2-way'!#REF!,'True_Odds_Calculator_2-way'!B534,'Log_working_2-way'!B$1,'Log_working_2-way'!B$2)</f>
        <v/>
      </c>
      <c r="F533" s="6"/>
      <c r="H533" s="6"/>
      <c r="I533" s="6"/>
      <c r="J533" s="6"/>
      <c r="K533" s="6"/>
    </row>
    <row r="534" spans="4:11" x14ac:dyDescent="0.25">
      <c r="D534" t="str">
        <f>solve_for_d('True_Odds_Calculator_2-way'!A535,'True_Odds_Calculator_2-way'!#REF!,'True_Odds_Calculator_2-way'!B535,'Log_working_2-way'!B$1,'Log_working_2-way'!B$2)</f>
        <v/>
      </c>
      <c r="F534" s="6"/>
      <c r="H534" s="6"/>
      <c r="I534" s="6"/>
      <c r="J534" s="6"/>
      <c r="K534" s="6"/>
    </row>
    <row r="535" spans="4:11" x14ac:dyDescent="0.25">
      <c r="D535" t="str">
        <f>solve_for_d('True_Odds_Calculator_2-way'!A536,'True_Odds_Calculator_2-way'!#REF!,'True_Odds_Calculator_2-way'!B536,'Log_working_2-way'!B$1,'Log_working_2-way'!B$2)</f>
        <v/>
      </c>
      <c r="F535" s="6"/>
      <c r="H535" s="6"/>
      <c r="I535" s="6"/>
      <c r="J535" s="6"/>
      <c r="K535" s="6"/>
    </row>
    <row r="536" spans="4:11" x14ac:dyDescent="0.25">
      <c r="D536" t="str">
        <f>solve_for_d('True_Odds_Calculator_2-way'!A537,'True_Odds_Calculator_2-way'!#REF!,'True_Odds_Calculator_2-way'!B537,'Log_working_2-way'!B$1,'Log_working_2-way'!B$2)</f>
        <v/>
      </c>
      <c r="F536" s="6"/>
      <c r="H536" s="6"/>
      <c r="I536" s="6"/>
      <c r="J536" s="6"/>
      <c r="K536" s="6"/>
    </row>
    <row r="537" spans="4:11" x14ac:dyDescent="0.25">
      <c r="D537" t="str">
        <f>solve_for_d('True_Odds_Calculator_2-way'!A538,'True_Odds_Calculator_2-way'!#REF!,'True_Odds_Calculator_2-way'!B538,'Log_working_2-way'!B$1,'Log_working_2-way'!B$2)</f>
        <v/>
      </c>
      <c r="F537" s="6"/>
      <c r="H537" s="6"/>
      <c r="I537" s="6"/>
      <c r="J537" s="6"/>
      <c r="K537" s="6"/>
    </row>
    <row r="538" spans="4:11" x14ac:dyDescent="0.25">
      <c r="D538" t="str">
        <f>solve_for_d('True_Odds_Calculator_2-way'!A539,'True_Odds_Calculator_2-way'!#REF!,'True_Odds_Calculator_2-way'!B539,'Log_working_2-way'!B$1,'Log_working_2-way'!B$2)</f>
        <v/>
      </c>
      <c r="F538" s="6"/>
      <c r="H538" s="6"/>
      <c r="I538" s="6"/>
      <c r="J538" s="6"/>
      <c r="K538" s="6"/>
    </row>
    <row r="539" spans="4:11" x14ac:dyDescent="0.25">
      <c r="D539" t="str">
        <f>solve_for_d('True_Odds_Calculator_2-way'!A540,'True_Odds_Calculator_2-way'!#REF!,'True_Odds_Calculator_2-way'!B540,'Log_working_2-way'!B$1,'Log_working_2-way'!B$2)</f>
        <v/>
      </c>
      <c r="F539" s="6"/>
      <c r="H539" s="6"/>
      <c r="I539" s="6"/>
      <c r="J539" s="6"/>
      <c r="K539" s="6"/>
    </row>
    <row r="540" spans="4:11" x14ac:dyDescent="0.25">
      <c r="D540" t="str">
        <f>solve_for_d('True_Odds_Calculator_2-way'!A541,'True_Odds_Calculator_2-way'!#REF!,'True_Odds_Calculator_2-way'!B541,'Log_working_2-way'!B$1,'Log_working_2-way'!B$2)</f>
        <v/>
      </c>
      <c r="F540" s="6"/>
      <c r="H540" s="6"/>
      <c r="I540" s="6"/>
      <c r="J540" s="6"/>
      <c r="K540" s="6"/>
    </row>
    <row r="541" spans="4:11" x14ac:dyDescent="0.25">
      <c r="D541" t="str">
        <f>solve_for_d('True_Odds_Calculator_2-way'!A542,'True_Odds_Calculator_2-way'!#REF!,'True_Odds_Calculator_2-way'!B542,'Log_working_2-way'!B$1,'Log_working_2-way'!B$2)</f>
        <v/>
      </c>
      <c r="F541" s="6"/>
      <c r="H541" s="6"/>
      <c r="I541" s="6"/>
      <c r="J541" s="6"/>
      <c r="K541" s="6"/>
    </row>
    <row r="542" spans="4:11" x14ac:dyDescent="0.25">
      <c r="D542" t="str">
        <f>solve_for_d('True_Odds_Calculator_2-way'!A543,'True_Odds_Calculator_2-way'!#REF!,'True_Odds_Calculator_2-way'!B543,'Log_working_2-way'!B$1,'Log_working_2-way'!B$2)</f>
        <v/>
      </c>
      <c r="F542" s="6"/>
      <c r="H542" s="6"/>
      <c r="I542" s="6"/>
      <c r="J542" s="6"/>
      <c r="K542" s="6"/>
    </row>
    <row r="543" spans="4:11" x14ac:dyDescent="0.25">
      <c r="D543" t="str">
        <f>solve_for_d('True_Odds_Calculator_2-way'!A544,'True_Odds_Calculator_2-way'!#REF!,'True_Odds_Calculator_2-way'!B544,'Log_working_2-way'!B$1,'Log_working_2-way'!B$2)</f>
        <v/>
      </c>
      <c r="F543" s="6"/>
      <c r="H543" s="6"/>
      <c r="I543" s="6"/>
      <c r="J543" s="6"/>
      <c r="K543" s="6"/>
    </row>
    <row r="544" spans="4:11" x14ac:dyDescent="0.25">
      <c r="D544" t="str">
        <f>solve_for_d('True_Odds_Calculator_2-way'!A545,'True_Odds_Calculator_2-way'!#REF!,'True_Odds_Calculator_2-way'!B545,'Log_working_2-way'!B$1,'Log_working_2-way'!B$2)</f>
        <v/>
      </c>
      <c r="F544" s="6"/>
      <c r="H544" s="6"/>
      <c r="I544" s="6"/>
      <c r="J544" s="6"/>
      <c r="K544" s="6"/>
    </row>
    <row r="545" spans="4:11" x14ac:dyDescent="0.25">
      <c r="D545" t="str">
        <f>solve_for_d('True_Odds_Calculator_2-way'!A546,'True_Odds_Calculator_2-way'!#REF!,'True_Odds_Calculator_2-way'!B546,'Log_working_2-way'!B$1,'Log_working_2-way'!B$2)</f>
        <v/>
      </c>
      <c r="F545" s="6"/>
      <c r="H545" s="6"/>
      <c r="I545" s="6"/>
      <c r="J545" s="6"/>
      <c r="K545" s="6"/>
    </row>
    <row r="546" spans="4:11" x14ac:dyDescent="0.25">
      <c r="D546" t="str">
        <f>solve_for_d('True_Odds_Calculator_2-way'!A547,'True_Odds_Calculator_2-way'!#REF!,'True_Odds_Calculator_2-way'!B547,'Log_working_2-way'!B$1,'Log_working_2-way'!B$2)</f>
        <v/>
      </c>
      <c r="F546" s="6"/>
      <c r="H546" s="6"/>
      <c r="I546" s="6"/>
      <c r="J546" s="6"/>
      <c r="K546" s="6"/>
    </row>
    <row r="547" spans="4:11" x14ac:dyDescent="0.25">
      <c r="D547" t="str">
        <f>solve_for_d('True_Odds_Calculator_2-way'!A548,'True_Odds_Calculator_2-way'!#REF!,'True_Odds_Calculator_2-way'!B548,'Log_working_2-way'!B$1,'Log_working_2-way'!B$2)</f>
        <v/>
      </c>
      <c r="F547" s="6"/>
      <c r="H547" s="6"/>
      <c r="I547" s="6"/>
      <c r="J547" s="6"/>
      <c r="K547" s="6"/>
    </row>
    <row r="548" spans="4:11" x14ac:dyDescent="0.25">
      <c r="D548" t="str">
        <f>solve_for_d('True_Odds_Calculator_2-way'!A549,'True_Odds_Calculator_2-way'!#REF!,'True_Odds_Calculator_2-way'!B549,'Log_working_2-way'!B$1,'Log_working_2-way'!B$2)</f>
        <v/>
      </c>
      <c r="F548" s="6"/>
      <c r="H548" s="6"/>
      <c r="I548" s="6"/>
      <c r="J548" s="6"/>
      <c r="K548" s="6"/>
    </row>
    <row r="549" spans="4:11" x14ac:dyDescent="0.25">
      <c r="D549" t="str">
        <f>solve_for_d('True_Odds_Calculator_2-way'!A550,'True_Odds_Calculator_2-way'!#REF!,'True_Odds_Calculator_2-way'!B550,'Log_working_2-way'!B$1,'Log_working_2-way'!B$2)</f>
        <v/>
      </c>
      <c r="F549" s="6"/>
      <c r="H549" s="6"/>
      <c r="I549" s="6"/>
      <c r="J549" s="6"/>
      <c r="K549" s="6"/>
    </row>
    <row r="550" spans="4:11" x14ac:dyDescent="0.25">
      <c r="D550" t="str">
        <f>solve_for_d('True_Odds_Calculator_2-way'!A551,'True_Odds_Calculator_2-way'!#REF!,'True_Odds_Calculator_2-way'!B551,'Log_working_2-way'!B$1,'Log_working_2-way'!B$2)</f>
        <v/>
      </c>
      <c r="F550" s="6"/>
      <c r="H550" s="6"/>
      <c r="I550" s="6"/>
      <c r="J550" s="6"/>
      <c r="K550" s="6"/>
    </row>
    <row r="551" spans="4:11" x14ac:dyDescent="0.25">
      <c r="D551" t="str">
        <f>solve_for_d('True_Odds_Calculator_2-way'!A552,'True_Odds_Calculator_2-way'!#REF!,'True_Odds_Calculator_2-way'!B552,'Log_working_2-way'!B$1,'Log_working_2-way'!B$2)</f>
        <v/>
      </c>
      <c r="F551" s="6"/>
      <c r="H551" s="6"/>
      <c r="I551" s="6"/>
      <c r="J551" s="6"/>
      <c r="K551" s="6"/>
    </row>
    <row r="552" spans="4:11" x14ac:dyDescent="0.25">
      <c r="D552" t="str">
        <f>solve_for_d('True_Odds_Calculator_2-way'!A553,'True_Odds_Calculator_2-way'!#REF!,'True_Odds_Calculator_2-way'!B553,'Log_working_2-way'!B$1,'Log_working_2-way'!B$2)</f>
        <v/>
      </c>
      <c r="F552" s="6"/>
      <c r="H552" s="6"/>
      <c r="I552" s="6"/>
      <c r="J552" s="6"/>
      <c r="K552" s="6"/>
    </row>
    <row r="553" spans="4:11" x14ac:dyDescent="0.25">
      <c r="D553" t="str">
        <f>solve_for_d('True_Odds_Calculator_2-way'!A554,'True_Odds_Calculator_2-way'!#REF!,'True_Odds_Calculator_2-way'!B554,'Log_working_2-way'!B$1,'Log_working_2-way'!B$2)</f>
        <v/>
      </c>
      <c r="F553" s="6"/>
      <c r="H553" s="6"/>
      <c r="I553" s="6"/>
      <c r="J553" s="6"/>
      <c r="K553" s="6"/>
    </row>
    <row r="554" spans="4:11" x14ac:dyDescent="0.25">
      <c r="D554" t="str">
        <f>solve_for_d('True_Odds_Calculator_2-way'!A555,'True_Odds_Calculator_2-way'!#REF!,'True_Odds_Calculator_2-way'!B555,'Log_working_2-way'!B$1,'Log_working_2-way'!B$2)</f>
        <v/>
      </c>
      <c r="F554" s="6"/>
      <c r="H554" s="6"/>
      <c r="I554" s="6"/>
      <c r="J554" s="6"/>
      <c r="K554" s="6"/>
    </row>
    <row r="555" spans="4:11" x14ac:dyDescent="0.25">
      <c r="D555" t="str">
        <f>solve_for_d('True_Odds_Calculator_2-way'!A556,'True_Odds_Calculator_2-way'!#REF!,'True_Odds_Calculator_2-way'!B556,'Log_working_2-way'!B$1,'Log_working_2-way'!B$2)</f>
        <v/>
      </c>
      <c r="F555" s="6"/>
      <c r="H555" s="6"/>
      <c r="I555" s="6"/>
      <c r="J555" s="6"/>
      <c r="K555" s="6"/>
    </row>
    <row r="556" spans="4:11" x14ac:dyDescent="0.25">
      <c r="D556" t="str">
        <f>solve_for_d('True_Odds_Calculator_2-way'!A557,'True_Odds_Calculator_2-way'!#REF!,'True_Odds_Calculator_2-way'!B557,'Log_working_2-way'!B$1,'Log_working_2-way'!B$2)</f>
        <v/>
      </c>
      <c r="F556" s="6"/>
      <c r="H556" s="6"/>
      <c r="I556" s="6"/>
      <c r="J556" s="6"/>
      <c r="K556" s="6"/>
    </row>
    <row r="557" spans="4:11" x14ac:dyDescent="0.25">
      <c r="D557" t="str">
        <f>solve_for_d('True_Odds_Calculator_2-way'!A558,'True_Odds_Calculator_2-way'!#REF!,'True_Odds_Calculator_2-way'!B558,'Log_working_2-way'!B$1,'Log_working_2-way'!B$2)</f>
        <v/>
      </c>
      <c r="F557" s="6"/>
      <c r="H557" s="6"/>
      <c r="I557" s="6"/>
      <c r="J557" s="6"/>
      <c r="K557" s="6"/>
    </row>
    <row r="558" spans="4:11" x14ac:dyDescent="0.25">
      <c r="D558" t="str">
        <f>solve_for_d('True_Odds_Calculator_2-way'!A559,'True_Odds_Calculator_2-way'!#REF!,'True_Odds_Calculator_2-way'!B559,'Log_working_2-way'!B$1,'Log_working_2-way'!B$2)</f>
        <v/>
      </c>
      <c r="F558" s="6"/>
      <c r="H558" s="6"/>
      <c r="I558" s="6"/>
      <c r="J558" s="6"/>
      <c r="K558" s="6"/>
    </row>
    <row r="559" spans="4:11" x14ac:dyDescent="0.25">
      <c r="D559" t="str">
        <f>solve_for_d('True_Odds_Calculator_2-way'!A560,'True_Odds_Calculator_2-way'!#REF!,'True_Odds_Calculator_2-way'!B560,'Log_working_2-way'!B$1,'Log_working_2-way'!B$2)</f>
        <v/>
      </c>
      <c r="F559" s="6"/>
      <c r="H559" s="6"/>
      <c r="I559" s="6"/>
      <c r="J559" s="6"/>
      <c r="K559" s="6"/>
    </row>
    <row r="560" spans="4:11" x14ac:dyDescent="0.25">
      <c r="D560" t="str">
        <f>solve_for_d('True_Odds_Calculator_2-way'!A561,'True_Odds_Calculator_2-way'!#REF!,'True_Odds_Calculator_2-way'!B561,'Log_working_2-way'!B$1,'Log_working_2-way'!B$2)</f>
        <v/>
      </c>
      <c r="F560" s="6"/>
      <c r="H560" s="6"/>
      <c r="I560" s="6"/>
      <c r="J560" s="6"/>
      <c r="K560" s="6"/>
    </row>
    <row r="561" spans="4:11" x14ac:dyDescent="0.25">
      <c r="D561" t="str">
        <f>solve_for_d('True_Odds_Calculator_2-way'!A562,'True_Odds_Calculator_2-way'!#REF!,'True_Odds_Calculator_2-way'!B562,'Log_working_2-way'!B$1,'Log_working_2-way'!B$2)</f>
        <v/>
      </c>
      <c r="F561" s="6"/>
      <c r="H561" s="6"/>
      <c r="I561" s="6"/>
      <c r="J561" s="6"/>
      <c r="K561" s="6"/>
    </row>
    <row r="562" spans="4:11" x14ac:dyDescent="0.25">
      <c r="D562" t="str">
        <f>solve_for_d('True_Odds_Calculator_2-way'!A563,'True_Odds_Calculator_2-way'!#REF!,'True_Odds_Calculator_2-way'!B563,'Log_working_2-way'!B$1,'Log_working_2-way'!B$2)</f>
        <v/>
      </c>
      <c r="F562" s="6"/>
      <c r="H562" s="6"/>
      <c r="I562" s="6"/>
      <c r="J562" s="6"/>
      <c r="K562" s="6"/>
    </row>
    <row r="563" spans="4:11" x14ac:dyDescent="0.25">
      <c r="D563" t="str">
        <f>solve_for_d('True_Odds_Calculator_2-way'!A564,'True_Odds_Calculator_2-way'!#REF!,'True_Odds_Calculator_2-way'!B564,'Log_working_2-way'!B$1,'Log_working_2-way'!B$2)</f>
        <v/>
      </c>
      <c r="F563" s="6"/>
      <c r="H563" s="6"/>
      <c r="I563" s="6"/>
      <c r="J563" s="6"/>
      <c r="K563" s="6"/>
    </row>
    <row r="564" spans="4:11" x14ac:dyDescent="0.25">
      <c r="D564" t="str">
        <f>solve_for_d('True_Odds_Calculator_2-way'!A565,'True_Odds_Calculator_2-way'!#REF!,'True_Odds_Calculator_2-way'!B565,'Log_working_2-way'!B$1,'Log_working_2-way'!B$2)</f>
        <v/>
      </c>
      <c r="F564" s="6"/>
      <c r="H564" s="6"/>
      <c r="I564" s="6"/>
      <c r="J564" s="6"/>
      <c r="K564" s="6"/>
    </row>
    <row r="565" spans="4:11" x14ac:dyDescent="0.25">
      <c r="D565" t="str">
        <f>solve_for_d('True_Odds_Calculator_2-way'!A566,'True_Odds_Calculator_2-way'!#REF!,'True_Odds_Calculator_2-way'!B566,'Log_working_2-way'!B$1,'Log_working_2-way'!B$2)</f>
        <v/>
      </c>
      <c r="F565" s="6"/>
      <c r="H565" s="6"/>
      <c r="I565" s="6"/>
      <c r="J565" s="6"/>
      <c r="K565" s="6"/>
    </row>
    <row r="566" spans="4:11" x14ac:dyDescent="0.25">
      <c r="D566" t="str">
        <f>solve_for_d('True_Odds_Calculator_2-way'!A567,'True_Odds_Calculator_2-way'!#REF!,'True_Odds_Calculator_2-way'!B567,'Log_working_2-way'!B$1,'Log_working_2-way'!B$2)</f>
        <v/>
      </c>
      <c r="F566" s="6"/>
      <c r="H566" s="6"/>
      <c r="I566" s="6"/>
      <c r="J566" s="6"/>
      <c r="K566" s="6"/>
    </row>
    <row r="567" spans="4:11" x14ac:dyDescent="0.25">
      <c r="D567" t="str">
        <f>solve_for_d('True_Odds_Calculator_2-way'!A568,'True_Odds_Calculator_2-way'!#REF!,'True_Odds_Calculator_2-way'!B568,'Log_working_2-way'!B$1,'Log_working_2-way'!B$2)</f>
        <v/>
      </c>
      <c r="F567" s="6"/>
      <c r="H567" s="6"/>
      <c r="I567" s="6"/>
      <c r="J567" s="6"/>
      <c r="K567" s="6"/>
    </row>
    <row r="568" spans="4:11" x14ac:dyDescent="0.25">
      <c r="D568" t="str">
        <f>solve_for_d('True_Odds_Calculator_2-way'!A569,'True_Odds_Calculator_2-way'!#REF!,'True_Odds_Calculator_2-way'!B569,'Log_working_2-way'!B$1,'Log_working_2-way'!B$2)</f>
        <v/>
      </c>
      <c r="F568" s="6"/>
      <c r="H568" s="6"/>
      <c r="I568" s="6"/>
      <c r="J568" s="6"/>
      <c r="K568" s="6"/>
    </row>
    <row r="569" spans="4:11" x14ac:dyDescent="0.25">
      <c r="D569" t="str">
        <f>solve_for_d('True_Odds_Calculator_2-way'!A570,'True_Odds_Calculator_2-way'!#REF!,'True_Odds_Calculator_2-way'!B570,'Log_working_2-way'!B$1,'Log_working_2-way'!B$2)</f>
        <v/>
      </c>
      <c r="F569" s="6"/>
      <c r="H569" s="6"/>
      <c r="I569" s="6"/>
      <c r="J569" s="6"/>
      <c r="K569" s="6"/>
    </row>
    <row r="570" spans="4:11" x14ac:dyDescent="0.25">
      <c r="D570" t="str">
        <f>solve_for_d('True_Odds_Calculator_2-way'!A571,'True_Odds_Calculator_2-way'!#REF!,'True_Odds_Calculator_2-way'!B571,'Log_working_2-way'!B$1,'Log_working_2-way'!B$2)</f>
        <v/>
      </c>
      <c r="F570" s="6"/>
      <c r="H570" s="6"/>
      <c r="I570" s="6"/>
      <c r="J570" s="6"/>
      <c r="K570" s="6"/>
    </row>
    <row r="571" spans="4:11" x14ac:dyDescent="0.25">
      <c r="D571" t="str">
        <f>solve_for_d('True_Odds_Calculator_2-way'!A572,'True_Odds_Calculator_2-way'!#REF!,'True_Odds_Calculator_2-way'!B572,'Log_working_2-way'!B$1,'Log_working_2-way'!B$2)</f>
        <v/>
      </c>
      <c r="F571" s="6"/>
      <c r="H571" s="6"/>
      <c r="I571" s="6"/>
      <c r="J571" s="6"/>
      <c r="K571" s="6"/>
    </row>
    <row r="572" spans="4:11" x14ac:dyDescent="0.25">
      <c r="D572" t="str">
        <f>solve_for_d('True_Odds_Calculator_2-way'!A573,'True_Odds_Calculator_2-way'!#REF!,'True_Odds_Calculator_2-way'!B573,'Log_working_2-way'!B$1,'Log_working_2-way'!B$2)</f>
        <v/>
      </c>
      <c r="F572" s="6"/>
      <c r="H572" s="6"/>
      <c r="I572" s="6"/>
      <c r="J572" s="6"/>
      <c r="K572" s="6"/>
    </row>
    <row r="573" spans="4:11" x14ac:dyDescent="0.25">
      <c r="D573" t="str">
        <f>solve_for_d('True_Odds_Calculator_2-way'!A574,'True_Odds_Calculator_2-way'!#REF!,'True_Odds_Calculator_2-way'!B574,'Log_working_2-way'!B$1,'Log_working_2-way'!B$2)</f>
        <v/>
      </c>
      <c r="F573" s="6"/>
      <c r="H573" s="6"/>
      <c r="I573" s="6"/>
      <c r="J573" s="6"/>
      <c r="K573" s="6"/>
    </row>
    <row r="574" spans="4:11" x14ac:dyDescent="0.25">
      <c r="D574" t="str">
        <f>solve_for_d('True_Odds_Calculator_2-way'!A575,'True_Odds_Calculator_2-way'!#REF!,'True_Odds_Calculator_2-way'!B575,'Log_working_2-way'!B$1,'Log_working_2-way'!B$2)</f>
        <v/>
      </c>
      <c r="F574" s="6"/>
      <c r="H574" s="6"/>
      <c r="I574" s="6"/>
      <c r="J574" s="6"/>
      <c r="K574" s="6"/>
    </row>
    <row r="575" spans="4:11" x14ac:dyDescent="0.25">
      <c r="D575" t="str">
        <f>solve_for_d('True_Odds_Calculator_2-way'!A576,'True_Odds_Calculator_2-way'!#REF!,'True_Odds_Calculator_2-way'!B576,'Log_working_2-way'!B$1,'Log_working_2-way'!B$2)</f>
        <v/>
      </c>
      <c r="F575" s="6"/>
      <c r="H575" s="6"/>
      <c r="I575" s="6"/>
      <c r="J575" s="6"/>
      <c r="K575" s="6"/>
    </row>
    <row r="576" spans="4:11" x14ac:dyDescent="0.25">
      <c r="D576" t="str">
        <f>solve_for_d('True_Odds_Calculator_2-way'!A577,'True_Odds_Calculator_2-way'!#REF!,'True_Odds_Calculator_2-way'!B577,'Log_working_2-way'!B$1,'Log_working_2-way'!B$2)</f>
        <v/>
      </c>
      <c r="F576" s="6"/>
      <c r="H576" s="6"/>
      <c r="I576" s="6"/>
      <c r="J576" s="6"/>
      <c r="K576" s="6"/>
    </row>
    <row r="577" spans="4:11" x14ac:dyDescent="0.25">
      <c r="D577" t="str">
        <f>solve_for_d('True_Odds_Calculator_2-way'!A578,'True_Odds_Calculator_2-way'!#REF!,'True_Odds_Calculator_2-way'!B578,'Log_working_2-way'!B$1,'Log_working_2-way'!B$2)</f>
        <v/>
      </c>
      <c r="F577" s="6"/>
      <c r="H577" s="6"/>
      <c r="I577" s="6"/>
      <c r="J577" s="6"/>
      <c r="K577" s="6"/>
    </row>
    <row r="578" spans="4:11" x14ac:dyDescent="0.25">
      <c r="D578" t="str">
        <f>solve_for_d('True_Odds_Calculator_2-way'!A579,'True_Odds_Calculator_2-way'!#REF!,'True_Odds_Calculator_2-way'!B579,'Log_working_2-way'!B$1,'Log_working_2-way'!B$2)</f>
        <v/>
      </c>
      <c r="F578" s="6"/>
      <c r="H578" s="6"/>
      <c r="I578" s="6"/>
      <c r="J578" s="6"/>
      <c r="K578" s="6"/>
    </row>
    <row r="579" spans="4:11" x14ac:dyDescent="0.25">
      <c r="D579" t="str">
        <f>solve_for_d('True_Odds_Calculator_2-way'!A580,'True_Odds_Calculator_2-way'!#REF!,'True_Odds_Calculator_2-way'!B580,'Log_working_2-way'!B$1,'Log_working_2-way'!B$2)</f>
        <v/>
      </c>
      <c r="F579" s="6"/>
      <c r="H579" s="6"/>
      <c r="I579" s="6"/>
      <c r="J579" s="6"/>
      <c r="K579" s="6"/>
    </row>
    <row r="580" spans="4:11" x14ac:dyDescent="0.25">
      <c r="D580" t="str">
        <f>solve_for_d('True_Odds_Calculator_2-way'!A581,'True_Odds_Calculator_2-way'!#REF!,'True_Odds_Calculator_2-way'!B581,'Log_working_2-way'!B$1,'Log_working_2-way'!B$2)</f>
        <v/>
      </c>
      <c r="F580" s="6"/>
      <c r="H580" s="6"/>
      <c r="I580" s="6"/>
      <c r="J580" s="6"/>
      <c r="K580" s="6"/>
    </row>
    <row r="581" spans="4:11" x14ac:dyDescent="0.25">
      <c r="D581" t="str">
        <f>solve_for_d('True_Odds_Calculator_2-way'!A582,'True_Odds_Calculator_2-way'!#REF!,'True_Odds_Calculator_2-way'!B582,'Log_working_2-way'!B$1,'Log_working_2-way'!B$2)</f>
        <v/>
      </c>
      <c r="F581" s="6"/>
      <c r="H581" s="6"/>
      <c r="I581" s="6"/>
      <c r="J581" s="6"/>
      <c r="K581" s="6"/>
    </row>
    <row r="582" spans="4:11" x14ac:dyDescent="0.25">
      <c r="D582" t="str">
        <f>solve_for_d('True_Odds_Calculator_2-way'!A583,'True_Odds_Calculator_2-way'!#REF!,'True_Odds_Calculator_2-way'!B583,'Log_working_2-way'!B$1,'Log_working_2-way'!B$2)</f>
        <v/>
      </c>
      <c r="F582" s="6"/>
      <c r="H582" s="6"/>
      <c r="I582" s="6"/>
      <c r="J582" s="6"/>
      <c r="K582" s="6"/>
    </row>
    <row r="583" spans="4:11" x14ac:dyDescent="0.25">
      <c r="D583" t="str">
        <f>solve_for_d('True_Odds_Calculator_2-way'!A584,'True_Odds_Calculator_2-way'!#REF!,'True_Odds_Calculator_2-way'!B584,'Log_working_2-way'!B$1,'Log_working_2-way'!B$2)</f>
        <v/>
      </c>
      <c r="F583" s="6"/>
      <c r="H583" s="6"/>
      <c r="I583" s="6"/>
      <c r="J583" s="6"/>
      <c r="K583" s="6"/>
    </row>
    <row r="584" spans="4:11" x14ac:dyDescent="0.25">
      <c r="D584" t="str">
        <f>solve_for_d('True_Odds_Calculator_2-way'!A585,'True_Odds_Calculator_2-way'!#REF!,'True_Odds_Calculator_2-way'!B585,'Log_working_2-way'!B$1,'Log_working_2-way'!B$2)</f>
        <v/>
      </c>
      <c r="F584" s="6"/>
      <c r="H584" s="6"/>
      <c r="I584" s="6"/>
      <c r="J584" s="6"/>
      <c r="K584" s="6"/>
    </row>
    <row r="585" spans="4:11" x14ac:dyDescent="0.25">
      <c r="D585" t="str">
        <f>solve_for_d('True_Odds_Calculator_2-way'!A586,'True_Odds_Calculator_2-way'!#REF!,'True_Odds_Calculator_2-way'!B586,'Log_working_2-way'!B$1,'Log_working_2-way'!B$2)</f>
        <v/>
      </c>
      <c r="F585" s="6"/>
      <c r="H585" s="6"/>
      <c r="I585" s="6"/>
      <c r="J585" s="6"/>
      <c r="K585" s="6"/>
    </row>
    <row r="586" spans="4:11" x14ac:dyDescent="0.25">
      <c r="D586" t="str">
        <f>solve_for_d('True_Odds_Calculator_2-way'!A587,'True_Odds_Calculator_2-way'!#REF!,'True_Odds_Calculator_2-way'!B587,'Log_working_2-way'!B$1,'Log_working_2-way'!B$2)</f>
        <v/>
      </c>
      <c r="F586" s="6"/>
      <c r="H586" s="6"/>
      <c r="I586" s="6"/>
      <c r="J586" s="6"/>
      <c r="K586" s="6"/>
    </row>
    <row r="587" spans="4:11" x14ac:dyDescent="0.25">
      <c r="D587" t="str">
        <f>solve_for_d('True_Odds_Calculator_2-way'!A588,'True_Odds_Calculator_2-way'!#REF!,'True_Odds_Calculator_2-way'!B588,'Log_working_2-way'!B$1,'Log_working_2-way'!B$2)</f>
        <v/>
      </c>
      <c r="F587" s="6"/>
      <c r="H587" s="6"/>
      <c r="I587" s="6"/>
      <c r="J587" s="6"/>
      <c r="K587" s="6"/>
    </row>
    <row r="588" spans="4:11" x14ac:dyDescent="0.25">
      <c r="D588" t="str">
        <f>solve_for_d('True_Odds_Calculator_2-way'!A589,'True_Odds_Calculator_2-way'!#REF!,'True_Odds_Calculator_2-way'!B589,'Log_working_2-way'!B$1,'Log_working_2-way'!B$2)</f>
        <v/>
      </c>
      <c r="F588" s="6"/>
      <c r="H588" s="6"/>
      <c r="I588" s="6"/>
      <c r="J588" s="6"/>
      <c r="K588" s="6"/>
    </row>
    <row r="589" spans="4:11" x14ac:dyDescent="0.25">
      <c r="D589" t="str">
        <f>solve_for_d('True_Odds_Calculator_2-way'!A590,'True_Odds_Calculator_2-way'!#REF!,'True_Odds_Calculator_2-way'!B590,'Log_working_2-way'!B$1,'Log_working_2-way'!B$2)</f>
        <v/>
      </c>
      <c r="F589" s="6"/>
      <c r="H589" s="6"/>
      <c r="I589" s="6"/>
      <c r="J589" s="6"/>
      <c r="K589" s="6"/>
    </row>
    <row r="590" spans="4:11" x14ac:dyDescent="0.25">
      <c r="D590" t="str">
        <f>solve_for_d('True_Odds_Calculator_2-way'!A591,'True_Odds_Calculator_2-way'!#REF!,'True_Odds_Calculator_2-way'!B591,'Log_working_2-way'!B$1,'Log_working_2-way'!B$2)</f>
        <v/>
      </c>
      <c r="F590" s="6"/>
      <c r="H590" s="6"/>
      <c r="I590" s="6"/>
      <c r="J590" s="6"/>
      <c r="K590" s="6"/>
    </row>
    <row r="591" spans="4:11" x14ac:dyDescent="0.25">
      <c r="D591" t="str">
        <f>solve_for_d('True_Odds_Calculator_2-way'!A592,'True_Odds_Calculator_2-way'!#REF!,'True_Odds_Calculator_2-way'!B592,'Log_working_2-way'!B$1,'Log_working_2-way'!B$2)</f>
        <v/>
      </c>
      <c r="F591" s="6"/>
      <c r="H591" s="6"/>
      <c r="I591" s="6"/>
      <c r="J591" s="6"/>
      <c r="K591" s="6"/>
    </row>
    <row r="592" spans="4:11" x14ac:dyDescent="0.25">
      <c r="D592" t="str">
        <f>solve_for_d('True_Odds_Calculator_2-way'!A593,'True_Odds_Calculator_2-way'!#REF!,'True_Odds_Calculator_2-way'!B593,'Log_working_2-way'!B$1,'Log_working_2-way'!B$2)</f>
        <v/>
      </c>
      <c r="F592" s="6"/>
      <c r="H592" s="6"/>
      <c r="I592" s="6"/>
      <c r="J592" s="6"/>
      <c r="K592" s="6"/>
    </row>
    <row r="593" spans="4:11" x14ac:dyDescent="0.25">
      <c r="D593" t="str">
        <f>solve_for_d('True_Odds_Calculator_2-way'!A594,'True_Odds_Calculator_2-way'!#REF!,'True_Odds_Calculator_2-way'!B594,'Log_working_2-way'!B$1,'Log_working_2-way'!B$2)</f>
        <v/>
      </c>
      <c r="F593" s="6"/>
      <c r="H593" s="6"/>
      <c r="I593" s="6"/>
      <c r="J593" s="6"/>
      <c r="K593" s="6"/>
    </row>
    <row r="594" spans="4:11" x14ac:dyDescent="0.25">
      <c r="D594" t="str">
        <f>solve_for_d('True_Odds_Calculator_2-way'!A595,'True_Odds_Calculator_2-way'!#REF!,'True_Odds_Calculator_2-way'!B595,'Log_working_2-way'!B$1,'Log_working_2-way'!B$2)</f>
        <v/>
      </c>
      <c r="F594" s="6"/>
      <c r="H594" s="6"/>
      <c r="I594" s="6"/>
      <c r="J594" s="6"/>
      <c r="K594" s="6"/>
    </row>
    <row r="595" spans="4:11" x14ac:dyDescent="0.25">
      <c r="D595" t="str">
        <f>solve_for_d('True_Odds_Calculator_2-way'!A596,'True_Odds_Calculator_2-way'!#REF!,'True_Odds_Calculator_2-way'!B596,'Log_working_2-way'!B$1,'Log_working_2-way'!B$2)</f>
        <v/>
      </c>
      <c r="F595" s="6"/>
      <c r="H595" s="6"/>
      <c r="I595" s="6"/>
      <c r="J595" s="6"/>
      <c r="K595" s="6"/>
    </row>
    <row r="596" spans="4:11" x14ac:dyDescent="0.25">
      <c r="D596" t="str">
        <f>solve_for_d('True_Odds_Calculator_2-way'!A597,'True_Odds_Calculator_2-way'!#REF!,'True_Odds_Calculator_2-way'!B597,'Log_working_2-way'!B$1,'Log_working_2-way'!B$2)</f>
        <v/>
      </c>
      <c r="F596" s="6"/>
      <c r="H596" s="6"/>
      <c r="I596" s="6"/>
      <c r="J596" s="6"/>
      <c r="K596" s="6"/>
    </row>
    <row r="597" spans="4:11" x14ac:dyDescent="0.25">
      <c r="D597" t="str">
        <f>solve_for_d('True_Odds_Calculator_2-way'!A598,'True_Odds_Calculator_2-way'!#REF!,'True_Odds_Calculator_2-way'!B598,'Log_working_2-way'!B$1,'Log_working_2-way'!B$2)</f>
        <v/>
      </c>
      <c r="F597" s="6"/>
      <c r="H597" s="6"/>
      <c r="I597" s="6"/>
      <c r="J597" s="6"/>
      <c r="K597" s="6"/>
    </row>
    <row r="598" spans="4:11" x14ac:dyDescent="0.25">
      <c r="D598" t="str">
        <f>solve_for_d('True_Odds_Calculator_2-way'!A599,'True_Odds_Calculator_2-way'!#REF!,'True_Odds_Calculator_2-way'!B599,'Log_working_2-way'!B$1,'Log_working_2-way'!B$2)</f>
        <v/>
      </c>
      <c r="F598" s="6"/>
      <c r="H598" s="6"/>
      <c r="I598" s="6"/>
      <c r="J598" s="6"/>
      <c r="K598" s="6"/>
    </row>
    <row r="599" spans="4:11" x14ac:dyDescent="0.25">
      <c r="D599" t="str">
        <f>solve_for_d('True_Odds_Calculator_2-way'!A600,'True_Odds_Calculator_2-way'!#REF!,'True_Odds_Calculator_2-way'!B600,'Log_working_2-way'!B$1,'Log_working_2-way'!B$2)</f>
        <v/>
      </c>
      <c r="F599" s="6"/>
      <c r="H599" s="6"/>
      <c r="I599" s="6"/>
      <c r="J599" s="6"/>
      <c r="K599" s="6"/>
    </row>
    <row r="600" spans="4:11" x14ac:dyDescent="0.25">
      <c r="D600" t="str">
        <f>solve_for_d('True_Odds_Calculator_2-way'!A601,'True_Odds_Calculator_2-way'!#REF!,'True_Odds_Calculator_2-way'!B601,'Log_working_2-way'!B$1,'Log_working_2-way'!B$2)</f>
        <v/>
      </c>
      <c r="F600" s="6"/>
      <c r="H600" s="6"/>
      <c r="I600" s="6"/>
      <c r="J600" s="6"/>
      <c r="K600" s="6"/>
    </row>
    <row r="601" spans="4:11" x14ac:dyDescent="0.25">
      <c r="D601" t="str">
        <f>solve_for_d('True_Odds_Calculator_2-way'!A602,'True_Odds_Calculator_2-way'!#REF!,'True_Odds_Calculator_2-way'!B602,'Log_working_2-way'!B$1,'Log_working_2-way'!B$2)</f>
        <v/>
      </c>
      <c r="F601" s="6"/>
      <c r="H601" s="6"/>
      <c r="I601" s="6"/>
      <c r="J601" s="6"/>
      <c r="K601" s="6"/>
    </row>
    <row r="602" spans="4:11" x14ac:dyDescent="0.25">
      <c r="D602" t="str">
        <f>solve_for_d('True_Odds_Calculator_2-way'!A603,'True_Odds_Calculator_2-way'!#REF!,'True_Odds_Calculator_2-way'!B603,'Log_working_2-way'!B$1,'Log_working_2-way'!B$2)</f>
        <v/>
      </c>
      <c r="F602" s="6"/>
      <c r="H602" s="6"/>
      <c r="I602" s="6"/>
      <c r="J602" s="6"/>
      <c r="K602" s="6"/>
    </row>
    <row r="603" spans="4:11" x14ac:dyDescent="0.25">
      <c r="D603" t="str">
        <f>solve_for_d('True_Odds_Calculator_2-way'!A604,'True_Odds_Calculator_2-way'!#REF!,'True_Odds_Calculator_2-way'!B604,'Log_working_2-way'!B$1,'Log_working_2-way'!B$2)</f>
        <v/>
      </c>
      <c r="F603" s="6"/>
      <c r="H603" s="6"/>
      <c r="I603" s="6"/>
      <c r="J603" s="6"/>
      <c r="K603" s="6"/>
    </row>
    <row r="604" spans="4:11" x14ac:dyDescent="0.25">
      <c r="D604" t="str">
        <f>solve_for_d('True_Odds_Calculator_2-way'!A605,'True_Odds_Calculator_2-way'!#REF!,'True_Odds_Calculator_2-way'!B605,'Log_working_2-way'!B$1,'Log_working_2-way'!B$2)</f>
        <v/>
      </c>
      <c r="F604" s="6"/>
      <c r="H604" s="6"/>
      <c r="I604" s="6"/>
      <c r="J604" s="6"/>
      <c r="K604" s="6"/>
    </row>
    <row r="605" spans="4:11" x14ac:dyDescent="0.25">
      <c r="D605" t="str">
        <f>solve_for_d('True_Odds_Calculator_2-way'!A606,'True_Odds_Calculator_2-way'!#REF!,'True_Odds_Calculator_2-way'!B606,'Log_working_2-way'!B$1,'Log_working_2-way'!B$2)</f>
        <v/>
      </c>
      <c r="F605" s="6"/>
      <c r="H605" s="6"/>
      <c r="I605" s="6"/>
      <c r="J605" s="6"/>
      <c r="K605" s="6"/>
    </row>
    <row r="606" spans="4:11" x14ac:dyDescent="0.25">
      <c r="D606" t="str">
        <f>solve_for_d('True_Odds_Calculator_2-way'!A607,'True_Odds_Calculator_2-way'!#REF!,'True_Odds_Calculator_2-way'!B607,'Log_working_2-way'!B$1,'Log_working_2-way'!B$2)</f>
        <v/>
      </c>
      <c r="F606" s="6"/>
      <c r="H606" s="6"/>
      <c r="I606" s="6"/>
      <c r="J606" s="6"/>
      <c r="K606" s="6"/>
    </row>
    <row r="607" spans="4:11" x14ac:dyDescent="0.25">
      <c r="D607" t="str">
        <f>solve_for_d('True_Odds_Calculator_2-way'!A608,'True_Odds_Calculator_2-way'!#REF!,'True_Odds_Calculator_2-way'!B608,'Log_working_2-way'!B$1,'Log_working_2-way'!B$2)</f>
        <v/>
      </c>
      <c r="F607" s="6"/>
      <c r="H607" s="6"/>
      <c r="I607" s="6"/>
      <c r="J607" s="6"/>
      <c r="K607" s="6"/>
    </row>
    <row r="608" spans="4:11" x14ac:dyDescent="0.25">
      <c r="D608" t="str">
        <f>solve_for_d('True_Odds_Calculator_2-way'!A609,'True_Odds_Calculator_2-way'!#REF!,'True_Odds_Calculator_2-way'!B609,'Log_working_2-way'!B$1,'Log_working_2-way'!B$2)</f>
        <v/>
      </c>
      <c r="F608" s="6"/>
      <c r="H608" s="6"/>
      <c r="I608" s="6"/>
      <c r="J608" s="6"/>
      <c r="K608" s="6"/>
    </row>
    <row r="609" spans="4:11" x14ac:dyDescent="0.25">
      <c r="D609" t="str">
        <f>solve_for_d('True_Odds_Calculator_2-way'!A610,'True_Odds_Calculator_2-way'!#REF!,'True_Odds_Calculator_2-way'!B610,'Log_working_2-way'!B$1,'Log_working_2-way'!B$2)</f>
        <v/>
      </c>
      <c r="F609" s="6"/>
      <c r="H609" s="6"/>
      <c r="I609" s="6"/>
      <c r="J609" s="6"/>
      <c r="K609" s="6"/>
    </row>
    <row r="610" spans="4:11" x14ac:dyDescent="0.25">
      <c r="D610" t="str">
        <f>solve_for_d('True_Odds_Calculator_2-way'!A611,'True_Odds_Calculator_2-way'!#REF!,'True_Odds_Calculator_2-way'!B611,'Log_working_2-way'!B$1,'Log_working_2-way'!B$2)</f>
        <v/>
      </c>
      <c r="F610" s="6"/>
      <c r="H610" s="6"/>
      <c r="I610" s="6"/>
      <c r="J610" s="6"/>
      <c r="K610" s="6"/>
    </row>
    <row r="611" spans="4:11" x14ac:dyDescent="0.25">
      <c r="D611" t="str">
        <f>solve_for_d('True_Odds_Calculator_2-way'!A612,'True_Odds_Calculator_2-way'!#REF!,'True_Odds_Calculator_2-way'!B612,'Log_working_2-way'!B$1,'Log_working_2-way'!B$2)</f>
        <v/>
      </c>
      <c r="F611" s="6"/>
      <c r="H611" s="6"/>
      <c r="I611" s="6"/>
      <c r="J611" s="6"/>
      <c r="K611" s="6"/>
    </row>
    <row r="612" spans="4:11" x14ac:dyDescent="0.25">
      <c r="D612" t="str">
        <f>solve_for_d('True_Odds_Calculator_2-way'!A613,'True_Odds_Calculator_2-way'!#REF!,'True_Odds_Calculator_2-way'!B613,'Log_working_2-way'!B$1,'Log_working_2-way'!B$2)</f>
        <v/>
      </c>
      <c r="F612" s="6"/>
      <c r="H612" s="6"/>
      <c r="I612" s="6"/>
      <c r="J612" s="6"/>
      <c r="K612" s="6"/>
    </row>
    <row r="613" spans="4:11" x14ac:dyDescent="0.25">
      <c r="D613" t="str">
        <f>solve_for_d('True_Odds_Calculator_2-way'!A614,'True_Odds_Calculator_2-way'!#REF!,'True_Odds_Calculator_2-way'!B614,'Log_working_2-way'!B$1,'Log_working_2-way'!B$2)</f>
        <v/>
      </c>
      <c r="F613" s="6"/>
      <c r="H613" s="6"/>
      <c r="I613" s="6"/>
      <c r="J613" s="6"/>
      <c r="K613" s="6"/>
    </row>
    <row r="614" spans="4:11" x14ac:dyDescent="0.25">
      <c r="D614" t="str">
        <f>solve_for_d('True_Odds_Calculator_2-way'!A615,'True_Odds_Calculator_2-way'!#REF!,'True_Odds_Calculator_2-way'!B615,'Log_working_2-way'!B$1,'Log_working_2-way'!B$2)</f>
        <v/>
      </c>
      <c r="F614" s="6"/>
      <c r="H614" s="6"/>
      <c r="I614" s="6"/>
      <c r="J614" s="6"/>
      <c r="K614" s="6"/>
    </row>
    <row r="615" spans="4:11" x14ac:dyDescent="0.25">
      <c r="D615" t="str">
        <f>solve_for_d('True_Odds_Calculator_2-way'!A616,'True_Odds_Calculator_2-way'!#REF!,'True_Odds_Calculator_2-way'!B616,'Log_working_2-way'!B$1,'Log_working_2-way'!B$2)</f>
        <v/>
      </c>
      <c r="F615" s="6"/>
      <c r="H615" s="6"/>
      <c r="I615" s="6"/>
      <c r="J615" s="6"/>
      <c r="K615" s="6"/>
    </row>
    <row r="616" spans="4:11" x14ac:dyDescent="0.25">
      <c r="D616" t="str">
        <f>solve_for_d('True_Odds_Calculator_2-way'!A617,'True_Odds_Calculator_2-way'!#REF!,'True_Odds_Calculator_2-way'!B617,'Log_working_2-way'!B$1,'Log_working_2-way'!B$2)</f>
        <v/>
      </c>
      <c r="F616" s="6"/>
      <c r="H616" s="6"/>
      <c r="I616" s="6"/>
      <c r="J616" s="6"/>
      <c r="K616" s="6"/>
    </row>
    <row r="617" spans="4:11" x14ac:dyDescent="0.25">
      <c r="D617" t="str">
        <f>solve_for_d('True_Odds_Calculator_2-way'!A618,'True_Odds_Calculator_2-way'!#REF!,'True_Odds_Calculator_2-way'!B618,'Log_working_2-way'!B$1,'Log_working_2-way'!B$2)</f>
        <v/>
      </c>
      <c r="F617" s="6"/>
      <c r="H617" s="6"/>
      <c r="I617" s="6"/>
      <c r="J617" s="6"/>
      <c r="K617" s="6"/>
    </row>
    <row r="618" spans="4:11" x14ac:dyDescent="0.25">
      <c r="D618" t="str">
        <f>solve_for_d('True_Odds_Calculator_2-way'!A619,'True_Odds_Calculator_2-way'!#REF!,'True_Odds_Calculator_2-way'!B619,'Log_working_2-way'!B$1,'Log_working_2-way'!B$2)</f>
        <v/>
      </c>
      <c r="F618" s="6"/>
      <c r="H618" s="6"/>
      <c r="I618" s="6"/>
      <c r="J618" s="6"/>
      <c r="K618" s="6"/>
    </row>
    <row r="619" spans="4:11" x14ac:dyDescent="0.25">
      <c r="D619" t="str">
        <f>solve_for_d('True_Odds_Calculator_2-way'!A620,'True_Odds_Calculator_2-way'!#REF!,'True_Odds_Calculator_2-way'!B620,'Log_working_2-way'!B$1,'Log_working_2-way'!B$2)</f>
        <v/>
      </c>
      <c r="F619" s="6"/>
      <c r="H619" s="6"/>
      <c r="I619" s="6"/>
      <c r="J619" s="6"/>
      <c r="K619" s="6"/>
    </row>
    <row r="620" spans="4:11" x14ac:dyDescent="0.25">
      <c r="D620" t="str">
        <f>solve_for_d('True_Odds_Calculator_2-way'!A621,'True_Odds_Calculator_2-way'!#REF!,'True_Odds_Calculator_2-way'!B621,'Log_working_2-way'!B$1,'Log_working_2-way'!B$2)</f>
        <v/>
      </c>
      <c r="F620" s="6"/>
      <c r="H620" s="6"/>
      <c r="I620" s="6"/>
      <c r="J620" s="6"/>
      <c r="K620" s="6"/>
    </row>
    <row r="621" spans="4:11" x14ac:dyDescent="0.25">
      <c r="D621" t="str">
        <f>solve_for_d('True_Odds_Calculator_2-way'!A622,'True_Odds_Calculator_2-way'!#REF!,'True_Odds_Calculator_2-way'!B622,'Log_working_2-way'!B$1,'Log_working_2-way'!B$2)</f>
        <v/>
      </c>
      <c r="F621" s="6"/>
      <c r="H621" s="6"/>
      <c r="I621" s="6"/>
      <c r="J621" s="6"/>
      <c r="K621" s="6"/>
    </row>
    <row r="622" spans="4:11" x14ac:dyDescent="0.25">
      <c r="D622" t="str">
        <f>solve_for_d('True_Odds_Calculator_2-way'!A623,'True_Odds_Calculator_2-way'!#REF!,'True_Odds_Calculator_2-way'!B623,'Log_working_2-way'!B$1,'Log_working_2-way'!B$2)</f>
        <v/>
      </c>
      <c r="F622" s="6"/>
      <c r="H622" s="6"/>
      <c r="I622" s="6"/>
      <c r="J622" s="6"/>
      <c r="K622" s="6"/>
    </row>
    <row r="623" spans="4:11" x14ac:dyDescent="0.25">
      <c r="D623" t="str">
        <f>solve_for_d('True_Odds_Calculator_2-way'!A624,'True_Odds_Calculator_2-way'!#REF!,'True_Odds_Calculator_2-way'!B624,'Log_working_2-way'!B$1,'Log_working_2-way'!B$2)</f>
        <v/>
      </c>
      <c r="F623" s="6"/>
      <c r="H623" s="6"/>
      <c r="I623" s="6"/>
      <c r="J623" s="6"/>
      <c r="K623" s="6"/>
    </row>
    <row r="624" spans="4:11" x14ac:dyDescent="0.25">
      <c r="D624" t="str">
        <f>solve_for_d('True_Odds_Calculator_2-way'!A625,'True_Odds_Calculator_2-way'!#REF!,'True_Odds_Calculator_2-way'!B625,'Log_working_2-way'!B$1,'Log_working_2-way'!B$2)</f>
        <v/>
      </c>
      <c r="F624" s="6"/>
      <c r="H624" s="6"/>
      <c r="I624" s="6"/>
      <c r="J624" s="6"/>
      <c r="K624" s="6"/>
    </row>
    <row r="625" spans="4:11" x14ac:dyDescent="0.25">
      <c r="D625" t="str">
        <f>solve_for_d('True_Odds_Calculator_2-way'!A626,'True_Odds_Calculator_2-way'!#REF!,'True_Odds_Calculator_2-way'!B626,'Log_working_2-way'!B$1,'Log_working_2-way'!B$2)</f>
        <v/>
      </c>
      <c r="F625" s="6"/>
      <c r="H625" s="6"/>
      <c r="I625" s="6"/>
      <c r="J625" s="6"/>
      <c r="K625" s="6"/>
    </row>
    <row r="626" spans="4:11" x14ac:dyDescent="0.25">
      <c r="D626" t="str">
        <f>solve_for_d('True_Odds_Calculator_2-way'!A627,'True_Odds_Calculator_2-way'!#REF!,'True_Odds_Calculator_2-way'!B627,'Log_working_2-way'!B$1,'Log_working_2-way'!B$2)</f>
        <v/>
      </c>
      <c r="F626" s="6"/>
      <c r="H626" s="6"/>
      <c r="I626" s="6"/>
      <c r="J626" s="6"/>
      <c r="K626" s="6"/>
    </row>
    <row r="627" spans="4:11" x14ac:dyDescent="0.25">
      <c r="D627" t="str">
        <f>solve_for_d('True_Odds_Calculator_2-way'!A628,'True_Odds_Calculator_2-way'!#REF!,'True_Odds_Calculator_2-way'!B628,'Log_working_2-way'!B$1,'Log_working_2-way'!B$2)</f>
        <v/>
      </c>
      <c r="F627" s="6"/>
      <c r="H627" s="6"/>
      <c r="I627" s="6"/>
      <c r="J627" s="6"/>
      <c r="K627" s="6"/>
    </row>
    <row r="628" spans="4:11" x14ac:dyDescent="0.25">
      <c r="D628" t="str">
        <f>solve_for_d('True_Odds_Calculator_2-way'!A629,'True_Odds_Calculator_2-way'!#REF!,'True_Odds_Calculator_2-way'!B629,'Log_working_2-way'!B$1,'Log_working_2-way'!B$2)</f>
        <v/>
      </c>
      <c r="F628" s="6"/>
      <c r="H628" s="6"/>
      <c r="I628" s="6"/>
      <c r="J628" s="6"/>
      <c r="K628" s="6"/>
    </row>
    <row r="629" spans="4:11" x14ac:dyDescent="0.25">
      <c r="D629" t="str">
        <f>solve_for_d('True_Odds_Calculator_2-way'!A630,'True_Odds_Calculator_2-way'!#REF!,'True_Odds_Calculator_2-way'!B630,'Log_working_2-way'!B$1,'Log_working_2-way'!B$2)</f>
        <v/>
      </c>
      <c r="F629" s="6"/>
      <c r="H629" s="6"/>
      <c r="I629" s="6"/>
      <c r="J629" s="6"/>
      <c r="K629" s="6"/>
    </row>
    <row r="630" spans="4:11" x14ac:dyDescent="0.25">
      <c r="D630" t="str">
        <f>solve_for_d('True_Odds_Calculator_2-way'!A631,'True_Odds_Calculator_2-way'!#REF!,'True_Odds_Calculator_2-way'!B631,'Log_working_2-way'!B$1,'Log_working_2-way'!B$2)</f>
        <v/>
      </c>
      <c r="F630" s="6"/>
      <c r="H630" s="6"/>
      <c r="I630" s="6"/>
      <c r="J630" s="6"/>
      <c r="K630" s="6"/>
    </row>
    <row r="631" spans="4:11" x14ac:dyDescent="0.25">
      <c r="D631" t="str">
        <f>solve_for_d('True_Odds_Calculator_2-way'!A632,'True_Odds_Calculator_2-way'!#REF!,'True_Odds_Calculator_2-way'!B632,'Log_working_2-way'!B$1,'Log_working_2-way'!B$2)</f>
        <v/>
      </c>
      <c r="F631" s="6"/>
      <c r="H631" s="6"/>
      <c r="I631" s="6"/>
      <c r="J631" s="6"/>
      <c r="K631" s="6"/>
    </row>
    <row r="632" spans="4:11" x14ac:dyDescent="0.25">
      <c r="D632" t="str">
        <f>solve_for_d('True_Odds_Calculator_2-way'!A633,'True_Odds_Calculator_2-way'!#REF!,'True_Odds_Calculator_2-way'!B633,'Log_working_2-way'!B$1,'Log_working_2-way'!B$2)</f>
        <v/>
      </c>
      <c r="F632" s="6"/>
      <c r="H632" s="6"/>
      <c r="I632" s="6"/>
      <c r="J632" s="6"/>
      <c r="K632" s="6"/>
    </row>
    <row r="633" spans="4:11" x14ac:dyDescent="0.25">
      <c r="D633" t="str">
        <f>solve_for_d('True_Odds_Calculator_2-way'!A634,'True_Odds_Calculator_2-way'!#REF!,'True_Odds_Calculator_2-way'!B634,'Log_working_2-way'!B$1,'Log_working_2-way'!B$2)</f>
        <v/>
      </c>
      <c r="F633" s="6"/>
      <c r="H633" s="6"/>
      <c r="I633" s="6"/>
      <c r="J633" s="6"/>
      <c r="K633" s="6"/>
    </row>
    <row r="634" spans="4:11" x14ac:dyDescent="0.25">
      <c r="D634" t="str">
        <f>solve_for_d('True_Odds_Calculator_2-way'!A635,'True_Odds_Calculator_2-way'!#REF!,'True_Odds_Calculator_2-way'!B635,'Log_working_2-way'!B$1,'Log_working_2-way'!B$2)</f>
        <v/>
      </c>
      <c r="F634" s="6"/>
      <c r="H634" s="6"/>
      <c r="I634" s="6"/>
      <c r="J634" s="6"/>
      <c r="K634" s="6"/>
    </row>
    <row r="635" spans="4:11" x14ac:dyDescent="0.25">
      <c r="D635" t="str">
        <f>solve_for_d('True_Odds_Calculator_2-way'!A636,'True_Odds_Calculator_2-way'!#REF!,'True_Odds_Calculator_2-way'!B636,'Log_working_2-way'!B$1,'Log_working_2-way'!B$2)</f>
        <v/>
      </c>
      <c r="F635" s="6"/>
      <c r="H635" s="6"/>
      <c r="I635" s="6"/>
      <c r="J635" s="6"/>
      <c r="K635" s="6"/>
    </row>
    <row r="636" spans="4:11" x14ac:dyDescent="0.25">
      <c r="D636" t="str">
        <f>solve_for_d('True_Odds_Calculator_2-way'!A637,'True_Odds_Calculator_2-way'!#REF!,'True_Odds_Calculator_2-way'!B637,'Log_working_2-way'!B$1,'Log_working_2-way'!B$2)</f>
        <v/>
      </c>
      <c r="F636" s="6"/>
      <c r="H636" s="6"/>
      <c r="I636" s="6"/>
      <c r="J636" s="6"/>
      <c r="K636" s="6"/>
    </row>
    <row r="637" spans="4:11" x14ac:dyDescent="0.25">
      <c r="D637" t="str">
        <f>solve_for_d('True_Odds_Calculator_2-way'!A638,'True_Odds_Calculator_2-way'!#REF!,'True_Odds_Calculator_2-way'!B638,'Log_working_2-way'!B$1,'Log_working_2-way'!B$2)</f>
        <v/>
      </c>
      <c r="F637" s="6"/>
      <c r="H637" s="6"/>
      <c r="I637" s="6"/>
      <c r="J637" s="6"/>
      <c r="K637" s="6"/>
    </row>
    <row r="638" spans="4:11" x14ac:dyDescent="0.25">
      <c r="D638" t="str">
        <f>solve_for_d('True_Odds_Calculator_2-way'!A639,'True_Odds_Calculator_2-way'!#REF!,'True_Odds_Calculator_2-way'!B639,'Log_working_2-way'!B$1,'Log_working_2-way'!B$2)</f>
        <v/>
      </c>
      <c r="F638" s="6"/>
      <c r="H638" s="6"/>
      <c r="I638" s="6"/>
      <c r="J638" s="6"/>
      <c r="K638" s="6"/>
    </row>
    <row r="639" spans="4:11" x14ac:dyDescent="0.25">
      <c r="D639" t="str">
        <f>solve_for_d('True_Odds_Calculator_2-way'!A640,'True_Odds_Calculator_2-way'!#REF!,'True_Odds_Calculator_2-way'!B640,'Log_working_2-way'!B$1,'Log_working_2-way'!B$2)</f>
        <v/>
      </c>
      <c r="F639" s="6"/>
      <c r="H639" s="6"/>
      <c r="I639" s="6"/>
      <c r="J639" s="6"/>
      <c r="K639" s="6"/>
    </row>
    <row r="640" spans="4:11" x14ac:dyDescent="0.25">
      <c r="D640" t="str">
        <f>solve_for_d('True_Odds_Calculator_2-way'!A641,'True_Odds_Calculator_2-way'!#REF!,'True_Odds_Calculator_2-way'!B641,'Log_working_2-way'!B$1,'Log_working_2-way'!B$2)</f>
        <v/>
      </c>
      <c r="F640" s="6"/>
      <c r="H640" s="6"/>
      <c r="I640" s="6"/>
      <c r="J640" s="6"/>
      <c r="K640" s="6"/>
    </row>
    <row r="641" spans="4:11" x14ac:dyDescent="0.25">
      <c r="D641" t="str">
        <f>solve_for_d('True_Odds_Calculator_2-way'!A642,'True_Odds_Calculator_2-way'!#REF!,'True_Odds_Calculator_2-way'!B642,'Log_working_2-way'!B$1,'Log_working_2-way'!B$2)</f>
        <v/>
      </c>
      <c r="F641" s="6"/>
      <c r="H641" s="6"/>
      <c r="I641" s="6"/>
      <c r="J641" s="6"/>
      <c r="K641" s="6"/>
    </row>
    <row r="642" spans="4:11" x14ac:dyDescent="0.25">
      <c r="D642" t="str">
        <f>solve_for_d('True_Odds_Calculator_2-way'!A643,'True_Odds_Calculator_2-way'!#REF!,'True_Odds_Calculator_2-way'!B643,'Log_working_2-way'!B$1,'Log_working_2-way'!B$2)</f>
        <v/>
      </c>
      <c r="F642" s="6"/>
      <c r="H642" s="6"/>
      <c r="I642" s="6"/>
      <c r="J642" s="6"/>
      <c r="K642" s="6"/>
    </row>
    <row r="643" spans="4:11" x14ac:dyDescent="0.25">
      <c r="D643" t="str">
        <f>solve_for_d('True_Odds_Calculator_2-way'!A644,'True_Odds_Calculator_2-way'!#REF!,'True_Odds_Calculator_2-way'!B644,'Log_working_2-way'!B$1,'Log_working_2-way'!B$2)</f>
        <v/>
      </c>
      <c r="F643" s="6"/>
      <c r="H643" s="6"/>
      <c r="I643" s="6"/>
      <c r="J643" s="6"/>
      <c r="K643" s="6"/>
    </row>
    <row r="644" spans="4:11" x14ac:dyDescent="0.25">
      <c r="D644" t="str">
        <f>solve_for_d('True_Odds_Calculator_2-way'!A645,'True_Odds_Calculator_2-way'!#REF!,'True_Odds_Calculator_2-way'!B645,'Log_working_2-way'!B$1,'Log_working_2-way'!B$2)</f>
        <v/>
      </c>
      <c r="F644" s="6"/>
      <c r="H644" s="6"/>
      <c r="I644" s="6"/>
      <c r="J644" s="6"/>
      <c r="K644" s="6"/>
    </row>
    <row r="645" spans="4:11" x14ac:dyDescent="0.25">
      <c r="D645" t="str">
        <f>solve_for_d('True_Odds_Calculator_2-way'!A646,'True_Odds_Calculator_2-way'!#REF!,'True_Odds_Calculator_2-way'!B646,'Log_working_2-way'!B$1,'Log_working_2-way'!B$2)</f>
        <v/>
      </c>
      <c r="F645" s="6"/>
      <c r="H645" s="6"/>
      <c r="I645" s="6"/>
      <c r="J645" s="6"/>
      <c r="K645" s="6"/>
    </row>
    <row r="646" spans="4:11" x14ac:dyDescent="0.25">
      <c r="D646" t="str">
        <f>solve_for_d('True_Odds_Calculator_2-way'!A647,'True_Odds_Calculator_2-way'!#REF!,'True_Odds_Calculator_2-way'!B647,'Log_working_2-way'!B$1,'Log_working_2-way'!B$2)</f>
        <v/>
      </c>
      <c r="F646" s="6"/>
      <c r="H646" s="6"/>
      <c r="I646" s="6"/>
      <c r="J646" s="6"/>
      <c r="K646" s="6"/>
    </row>
    <row r="647" spans="4:11" x14ac:dyDescent="0.25">
      <c r="D647" t="str">
        <f>solve_for_d('True_Odds_Calculator_2-way'!A648,'True_Odds_Calculator_2-way'!#REF!,'True_Odds_Calculator_2-way'!B648,'Log_working_2-way'!B$1,'Log_working_2-way'!B$2)</f>
        <v/>
      </c>
      <c r="F647" s="6"/>
      <c r="H647" s="6"/>
      <c r="I647" s="6"/>
      <c r="J647" s="6"/>
      <c r="K647" s="6"/>
    </row>
    <row r="648" spans="4:11" x14ac:dyDescent="0.25">
      <c r="D648" t="str">
        <f>solve_for_d('True_Odds_Calculator_2-way'!A649,'True_Odds_Calculator_2-way'!#REF!,'True_Odds_Calculator_2-way'!B649,'Log_working_2-way'!B$1,'Log_working_2-way'!B$2)</f>
        <v/>
      </c>
      <c r="F648" s="6"/>
      <c r="H648" s="6"/>
      <c r="I648" s="6"/>
      <c r="J648" s="6"/>
      <c r="K648" s="6"/>
    </row>
    <row r="649" spans="4:11" x14ac:dyDescent="0.25">
      <c r="D649" t="str">
        <f>solve_for_d('True_Odds_Calculator_2-way'!A650,'True_Odds_Calculator_2-way'!#REF!,'True_Odds_Calculator_2-way'!B650,'Log_working_2-way'!B$1,'Log_working_2-way'!B$2)</f>
        <v/>
      </c>
      <c r="F649" s="6"/>
      <c r="H649" s="6"/>
      <c r="I649" s="6"/>
      <c r="J649" s="6"/>
      <c r="K649" s="6"/>
    </row>
    <row r="650" spans="4:11" x14ac:dyDescent="0.25">
      <c r="D650" t="str">
        <f>solve_for_d('True_Odds_Calculator_2-way'!A651,'True_Odds_Calculator_2-way'!#REF!,'True_Odds_Calculator_2-way'!B651,'Log_working_2-way'!B$1,'Log_working_2-way'!B$2)</f>
        <v/>
      </c>
      <c r="F650" s="6"/>
      <c r="H650" s="6"/>
      <c r="I650" s="6"/>
      <c r="J650" s="6"/>
      <c r="K650" s="6"/>
    </row>
    <row r="651" spans="4:11" x14ac:dyDescent="0.25">
      <c r="D651" t="str">
        <f>solve_for_d('True_Odds_Calculator_2-way'!A652,'True_Odds_Calculator_2-way'!#REF!,'True_Odds_Calculator_2-way'!B652,'Log_working_2-way'!B$1,'Log_working_2-way'!B$2)</f>
        <v/>
      </c>
      <c r="F651" s="6"/>
      <c r="H651" s="6"/>
      <c r="I651" s="6"/>
      <c r="J651" s="6"/>
      <c r="K651" s="6"/>
    </row>
    <row r="652" spans="4:11" x14ac:dyDescent="0.25">
      <c r="D652" t="str">
        <f>solve_for_d('True_Odds_Calculator_2-way'!A653,'True_Odds_Calculator_2-way'!#REF!,'True_Odds_Calculator_2-way'!B653,'Log_working_2-way'!B$1,'Log_working_2-way'!B$2)</f>
        <v/>
      </c>
      <c r="F652" s="6"/>
      <c r="H652" s="6"/>
      <c r="I652" s="6"/>
      <c r="J652" s="6"/>
      <c r="K652" s="6"/>
    </row>
    <row r="653" spans="4:11" x14ac:dyDescent="0.25">
      <c r="D653" t="str">
        <f>solve_for_d('True_Odds_Calculator_2-way'!A654,'True_Odds_Calculator_2-way'!#REF!,'True_Odds_Calculator_2-way'!B654,'Log_working_2-way'!B$1,'Log_working_2-way'!B$2)</f>
        <v/>
      </c>
      <c r="F653" s="6"/>
      <c r="H653" s="6"/>
      <c r="I653" s="6"/>
      <c r="J653" s="6"/>
      <c r="K653" s="6"/>
    </row>
    <row r="654" spans="4:11" x14ac:dyDescent="0.25">
      <c r="D654" t="str">
        <f>solve_for_d('True_Odds_Calculator_2-way'!A655,'True_Odds_Calculator_2-way'!#REF!,'True_Odds_Calculator_2-way'!B655,'Log_working_2-way'!B$1,'Log_working_2-way'!B$2)</f>
        <v/>
      </c>
      <c r="F654" s="6"/>
      <c r="H654" s="6"/>
      <c r="I654" s="6"/>
      <c r="J654" s="6"/>
      <c r="K654" s="6"/>
    </row>
    <row r="655" spans="4:11" x14ac:dyDescent="0.25">
      <c r="D655" t="str">
        <f>solve_for_d('True_Odds_Calculator_2-way'!A656,'True_Odds_Calculator_2-way'!#REF!,'True_Odds_Calculator_2-way'!B656,'Log_working_2-way'!B$1,'Log_working_2-way'!B$2)</f>
        <v/>
      </c>
      <c r="F655" s="6"/>
      <c r="H655" s="6"/>
      <c r="I655" s="6"/>
      <c r="J655" s="6"/>
      <c r="K655" s="6"/>
    </row>
    <row r="656" spans="4:11" x14ac:dyDescent="0.25">
      <c r="D656" t="str">
        <f>solve_for_d('True_Odds_Calculator_2-way'!A657,'True_Odds_Calculator_2-way'!#REF!,'True_Odds_Calculator_2-way'!B657,'Log_working_2-way'!B$1,'Log_working_2-way'!B$2)</f>
        <v/>
      </c>
      <c r="F656" s="6"/>
      <c r="H656" s="6"/>
      <c r="I656" s="6"/>
      <c r="J656" s="6"/>
      <c r="K656" s="6"/>
    </row>
    <row r="657" spans="4:11" x14ac:dyDescent="0.25">
      <c r="D657" t="str">
        <f>solve_for_d('True_Odds_Calculator_2-way'!A658,'True_Odds_Calculator_2-way'!#REF!,'True_Odds_Calculator_2-way'!B658,'Log_working_2-way'!B$1,'Log_working_2-way'!B$2)</f>
        <v/>
      </c>
      <c r="F657" s="6"/>
      <c r="H657" s="6"/>
      <c r="I657" s="6"/>
      <c r="J657" s="6"/>
      <c r="K657" s="6"/>
    </row>
    <row r="658" spans="4:11" x14ac:dyDescent="0.25">
      <c r="D658" t="str">
        <f>solve_for_d('True_Odds_Calculator_2-way'!A659,'True_Odds_Calculator_2-way'!#REF!,'True_Odds_Calculator_2-way'!B659,'Log_working_2-way'!B$1,'Log_working_2-way'!B$2)</f>
        <v/>
      </c>
      <c r="F658" s="6"/>
      <c r="H658" s="6"/>
      <c r="I658" s="6"/>
      <c r="J658" s="6"/>
      <c r="K658" s="6"/>
    </row>
    <row r="659" spans="4:11" x14ac:dyDescent="0.25">
      <c r="D659" t="str">
        <f>solve_for_d('True_Odds_Calculator_2-way'!A660,'True_Odds_Calculator_2-way'!#REF!,'True_Odds_Calculator_2-way'!B660,'Log_working_2-way'!B$1,'Log_working_2-way'!B$2)</f>
        <v/>
      </c>
      <c r="F659" s="6"/>
      <c r="H659" s="6"/>
      <c r="I659" s="6"/>
      <c r="J659" s="6"/>
      <c r="K659" s="6"/>
    </row>
    <row r="660" spans="4:11" x14ac:dyDescent="0.25">
      <c r="D660" t="str">
        <f>solve_for_d('True_Odds_Calculator_2-way'!A661,'True_Odds_Calculator_2-way'!#REF!,'True_Odds_Calculator_2-way'!B661,'Log_working_2-way'!B$1,'Log_working_2-way'!B$2)</f>
        <v/>
      </c>
      <c r="F660" s="6"/>
      <c r="H660" s="6"/>
      <c r="I660" s="6"/>
      <c r="J660" s="6"/>
      <c r="K660" s="6"/>
    </row>
    <row r="661" spans="4:11" x14ac:dyDescent="0.25">
      <c r="D661" t="str">
        <f>solve_for_d('True_Odds_Calculator_2-way'!A662,'True_Odds_Calculator_2-way'!#REF!,'True_Odds_Calculator_2-way'!B662,'Log_working_2-way'!B$1,'Log_working_2-way'!B$2)</f>
        <v/>
      </c>
      <c r="F661" s="6"/>
      <c r="H661" s="6"/>
      <c r="I661" s="6"/>
      <c r="J661" s="6"/>
      <c r="K661" s="6"/>
    </row>
    <row r="662" spans="4:11" x14ac:dyDescent="0.25">
      <c r="D662" t="str">
        <f>solve_for_d('True_Odds_Calculator_2-way'!A663,'True_Odds_Calculator_2-way'!#REF!,'True_Odds_Calculator_2-way'!B663,'Log_working_2-way'!B$1,'Log_working_2-way'!B$2)</f>
        <v/>
      </c>
      <c r="F662" s="6"/>
      <c r="H662" s="6"/>
      <c r="I662" s="6"/>
      <c r="J662" s="6"/>
      <c r="K662" s="6"/>
    </row>
    <row r="663" spans="4:11" x14ac:dyDescent="0.25">
      <c r="D663" t="str">
        <f>solve_for_d('True_Odds_Calculator_2-way'!A664,'True_Odds_Calculator_2-way'!#REF!,'True_Odds_Calculator_2-way'!B664,'Log_working_2-way'!B$1,'Log_working_2-way'!B$2)</f>
        <v/>
      </c>
      <c r="F663" s="6"/>
      <c r="H663" s="6"/>
      <c r="I663" s="6"/>
      <c r="J663" s="6"/>
      <c r="K663" s="6"/>
    </row>
    <row r="664" spans="4:11" x14ac:dyDescent="0.25">
      <c r="D664" t="str">
        <f>solve_for_d('True_Odds_Calculator_2-way'!A665,'True_Odds_Calculator_2-way'!#REF!,'True_Odds_Calculator_2-way'!B665,'Log_working_2-way'!B$1,'Log_working_2-way'!B$2)</f>
        <v/>
      </c>
      <c r="F664" s="6"/>
      <c r="H664" s="6"/>
      <c r="I664" s="6"/>
      <c r="J664" s="6"/>
      <c r="K664" s="6"/>
    </row>
    <row r="665" spans="4:11" x14ac:dyDescent="0.25">
      <c r="D665" t="str">
        <f>solve_for_d('True_Odds_Calculator_2-way'!A666,'True_Odds_Calculator_2-way'!#REF!,'True_Odds_Calculator_2-way'!B666,'Log_working_2-way'!B$1,'Log_working_2-way'!B$2)</f>
        <v/>
      </c>
      <c r="F665" s="6"/>
      <c r="H665" s="6"/>
      <c r="I665" s="6"/>
      <c r="J665" s="6"/>
      <c r="K665" s="6"/>
    </row>
    <row r="666" spans="4:11" x14ac:dyDescent="0.25">
      <c r="D666" t="str">
        <f>solve_for_d('True_Odds_Calculator_2-way'!A667,'True_Odds_Calculator_2-way'!#REF!,'True_Odds_Calculator_2-way'!B667,'Log_working_2-way'!B$1,'Log_working_2-way'!B$2)</f>
        <v/>
      </c>
      <c r="F666" s="6"/>
      <c r="H666" s="6"/>
      <c r="I666" s="6"/>
      <c r="J666" s="6"/>
      <c r="K666" s="6"/>
    </row>
    <row r="667" spans="4:11" x14ac:dyDescent="0.25">
      <c r="D667" t="str">
        <f>solve_for_d('True_Odds_Calculator_2-way'!A668,'True_Odds_Calculator_2-way'!#REF!,'True_Odds_Calculator_2-way'!B668,'Log_working_2-way'!B$1,'Log_working_2-way'!B$2)</f>
        <v/>
      </c>
      <c r="F667" s="6"/>
      <c r="H667" s="6"/>
      <c r="I667" s="6"/>
      <c r="J667" s="6"/>
      <c r="K667" s="6"/>
    </row>
    <row r="668" spans="4:11" x14ac:dyDescent="0.25">
      <c r="D668" t="str">
        <f>solve_for_d('True_Odds_Calculator_2-way'!A669,'True_Odds_Calculator_2-way'!#REF!,'True_Odds_Calculator_2-way'!B669,'Log_working_2-way'!B$1,'Log_working_2-way'!B$2)</f>
        <v/>
      </c>
      <c r="F668" s="6"/>
      <c r="H668" s="6"/>
      <c r="I668" s="6"/>
      <c r="J668" s="6"/>
      <c r="K668" s="6"/>
    </row>
    <row r="669" spans="4:11" x14ac:dyDescent="0.25">
      <c r="D669" t="str">
        <f>solve_for_d('True_Odds_Calculator_2-way'!A670,'True_Odds_Calculator_2-way'!#REF!,'True_Odds_Calculator_2-way'!B670,'Log_working_2-way'!B$1,'Log_working_2-way'!B$2)</f>
        <v/>
      </c>
      <c r="F669" s="6"/>
      <c r="H669" s="6"/>
      <c r="I669" s="6"/>
      <c r="J669" s="6"/>
      <c r="K669" s="6"/>
    </row>
    <row r="670" spans="4:11" x14ac:dyDescent="0.25">
      <c r="D670" t="str">
        <f>solve_for_d('True_Odds_Calculator_2-way'!A671,'True_Odds_Calculator_2-way'!#REF!,'True_Odds_Calculator_2-way'!B671,'Log_working_2-way'!B$1,'Log_working_2-way'!B$2)</f>
        <v/>
      </c>
      <c r="F670" s="6"/>
      <c r="H670" s="6"/>
      <c r="I670" s="6"/>
      <c r="J670" s="6"/>
      <c r="K670" s="6"/>
    </row>
    <row r="671" spans="4:11" x14ac:dyDescent="0.25">
      <c r="D671" t="str">
        <f>solve_for_d('True_Odds_Calculator_2-way'!A672,'True_Odds_Calculator_2-way'!#REF!,'True_Odds_Calculator_2-way'!B672,'Log_working_2-way'!B$1,'Log_working_2-way'!B$2)</f>
        <v/>
      </c>
      <c r="F671" s="6"/>
      <c r="H671" s="6"/>
      <c r="I671" s="6"/>
      <c r="J671" s="6"/>
      <c r="K671" s="6"/>
    </row>
    <row r="672" spans="4:11" x14ac:dyDescent="0.25">
      <c r="D672" t="str">
        <f>solve_for_d('True_Odds_Calculator_2-way'!A673,'True_Odds_Calculator_2-way'!#REF!,'True_Odds_Calculator_2-way'!B673,'Log_working_2-way'!B$1,'Log_working_2-way'!B$2)</f>
        <v/>
      </c>
      <c r="F672" s="6"/>
      <c r="H672" s="6"/>
      <c r="I672" s="6"/>
      <c r="J672" s="6"/>
      <c r="K672" s="6"/>
    </row>
    <row r="673" spans="4:11" x14ac:dyDescent="0.25">
      <c r="D673" t="str">
        <f>solve_for_d('True_Odds_Calculator_2-way'!A674,'True_Odds_Calculator_2-way'!#REF!,'True_Odds_Calculator_2-way'!B674,'Log_working_2-way'!B$1,'Log_working_2-way'!B$2)</f>
        <v/>
      </c>
      <c r="F673" s="6"/>
      <c r="H673" s="6"/>
      <c r="I673" s="6"/>
      <c r="J673" s="6"/>
      <c r="K673" s="6"/>
    </row>
    <row r="674" spans="4:11" x14ac:dyDescent="0.25">
      <c r="D674" t="str">
        <f>solve_for_d('True_Odds_Calculator_2-way'!A675,'True_Odds_Calculator_2-way'!#REF!,'True_Odds_Calculator_2-way'!B675,'Log_working_2-way'!B$1,'Log_working_2-way'!B$2)</f>
        <v/>
      </c>
      <c r="F674" s="6"/>
      <c r="H674" s="6"/>
      <c r="I674" s="6"/>
      <c r="J674" s="6"/>
      <c r="K674" s="6"/>
    </row>
    <row r="675" spans="4:11" x14ac:dyDescent="0.25">
      <c r="D675" t="str">
        <f>solve_for_d('True_Odds_Calculator_2-way'!A676,'True_Odds_Calculator_2-way'!#REF!,'True_Odds_Calculator_2-way'!B676,'Log_working_2-way'!B$1,'Log_working_2-way'!B$2)</f>
        <v/>
      </c>
      <c r="F675" s="6"/>
      <c r="H675" s="6"/>
      <c r="I675" s="6"/>
      <c r="J675" s="6"/>
      <c r="K675" s="6"/>
    </row>
    <row r="676" spans="4:11" x14ac:dyDescent="0.25">
      <c r="D676" t="str">
        <f>solve_for_d('True_Odds_Calculator_2-way'!A677,'True_Odds_Calculator_2-way'!#REF!,'True_Odds_Calculator_2-way'!B677,'Log_working_2-way'!B$1,'Log_working_2-way'!B$2)</f>
        <v/>
      </c>
      <c r="F676" s="6"/>
      <c r="H676" s="6"/>
      <c r="I676" s="6"/>
      <c r="J676" s="6"/>
      <c r="K676" s="6"/>
    </row>
    <row r="677" spans="4:11" x14ac:dyDescent="0.25">
      <c r="D677" t="str">
        <f>solve_for_d('True_Odds_Calculator_2-way'!A678,'True_Odds_Calculator_2-way'!#REF!,'True_Odds_Calculator_2-way'!B678,'Log_working_2-way'!B$1,'Log_working_2-way'!B$2)</f>
        <v/>
      </c>
      <c r="F677" s="6"/>
      <c r="H677" s="6"/>
      <c r="I677" s="6"/>
      <c r="J677" s="6"/>
      <c r="K677" s="6"/>
    </row>
    <row r="678" spans="4:11" x14ac:dyDescent="0.25">
      <c r="D678" t="str">
        <f>solve_for_d('True_Odds_Calculator_2-way'!A679,'True_Odds_Calculator_2-way'!#REF!,'True_Odds_Calculator_2-way'!B679,'Log_working_2-way'!B$1,'Log_working_2-way'!B$2)</f>
        <v/>
      </c>
      <c r="F678" s="6"/>
      <c r="H678" s="6"/>
      <c r="I678" s="6"/>
      <c r="J678" s="6"/>
      <c r="K678" s="6"/>
    </row>
    <row r="679" spans="4:11" x14ac:dyDescent="0.25">
      <c r="D679" t="str">
        <f>solve_for_d('True_Odds_Calculator_2-way'!A680,'True_Odds_Calculator_2-way'!#REF!,'True_Odds_Calculator_2-way'!B680,'Log_working_2-way'!B$1,'Log_working_2-way'!B$2)</f>
        <v/>
      </c>
      <c r="F679" s="6"/>
      <c r="H679" s="6"/>
      <c r="I679" s="6"/>
      <c r="J679" s="6"/>
      <c r="K679" s="6"/>
    </row>
    <row r="680" spans="4:11" x14ac:dyDescent="0.25">
      <c r="D680" t="str">
        <f>solve_for_d('True_Odds_Calculator_2-way'!A681,'True_Odds_Calculator_2-way'!#REF!,'True_Odds_Calculator_2-way'!B681,'Log_working_2-way'!B$1,'Log_working_2-way'!B$2)</f>
        <v/>
      </c>
      <c r="F680" s="6"/>
      <c r="H680" s="6"/>
      <c r="I680" s="6"/>
      <c r="J680" s="6"/>
      <c r="K680" s="6"/>
    </row>
    <row r="681" spans="4:11" x14ac:dyDescent="0.25">
      <c r="D681" t="str">
        <f>solve_for_d('True_Odds_Calculator_2-way'!A682,'True_Odds_Calculator_2-way'!#REF!,'True_Odds_Calculator_2-way'!B682,'Log_working_2-way'!B$1,'Log_working_2-way'!B$2)</f>
        <v/>
      </c>
      <c r="F681" s="6"/>
      <c r="H681" s="6"/>
      <c r="I681" s="6"/>
      <c r="J681" s="6"/>
      <c r="K681" s="6"/>
    </row>
    <row r="682" spans="4:11" x14ac:dyDescent="0.25">
      <c r="D682" t="str">
        <f>solve_for_d('True_Odds_Calculator_2-way'!A683,'True_Odds_Calculator_2-way'!#REF!,'True_Odds_Calculator_2-way'!B683,'Log_working_2-way'!B$1,'Log_working_2-way'!B$2)</f>
        <v/>
      </c>
      <c r="F682" s="6"/>
      <c r="H682" s="6"/>
      <c r="I682" s="6"/>
      <c r="J682" s="6"/>
      <c r="K682" s="6"/>
    </row>
    <row r="683" spans="4:11" x14ac:dyDescent="0.25">
      <c r="D683" t="str">
        <f>solve_for_d('True_Odds_Calculator_2-way'!A684,'True_Odds_Calculator_2-way'!#REF!,'True_Odds_Calculator_2-way'!B684,'Log_working_2-way'!B$1,'Log_working_2-way'!B$2)</f>
        <v/>
      </c>
      <c r="F683" s="6"/>
      <c r="H683" s="6"/>
      <c r="I683" s="6"/>
      <c r="J683" s="6"/>
      <c r="K683" s="6"/>
    </row>
    <row r="684" spans="4:11" x14ac:dyDescent="0.25">
      <c r="D684" t="str">
        <f>solve_for_d('True_Odds_Calculator_2-way'!A685,'True_Odds_Calculator_2-way'!#REF!,'True_Odds_Calculator_2-way'!B685,'Log_working_2-way'!B$1,'Log_working_2-way'!B$2)</f>
        <v/>
      </c>
      <c r="F684" s="6"/>
      <c r="H684" s="6"/>
      <c r="I684" s="6"/>
      <c r="J684" s="6"/>
      <c r="K684" s="6"/>
    </row>
    <row r="685" spans="4:11" x14ac:dyDescent="0.25">
      <c r="D685" t="str">
        <f>solve_for_d('True_Odds_Calculator_2-way'!A686,'True_Odds_Calculator_2-way'!#REF!,'True_Odds_Calculator_2-way'!B686,'Log_working_2-way'!B$1,'Log_working_2-way'!B$2)</f>
        <v/>
      </c>
      <c r="F685" s="6"/>
      <c r="H685" s="6"/>
      <c r="I685" s="6"/>
      <c r="J685" s="6"/>
      <c r="K685" s="6"/>
    </row>
    <row r="686" spans="4:11" x14ac:dyDescent="0.25">
      <c r="D686" t="str">
        <f>solve_for_d('True_Odds_Calculator_2-way'!A687,'True_Odds_Calculator_2-way'!#REF!,'True_Odds_Calculator_2-way'!B687,'Log_working_2-way'!B$1,'Log_working_2-way'!B$2)</f>
        <v/>
      </c>
      <c r="F686" s="6"/>
      <c r="H686" s="6"/>
      <c r="I686" s="6"/>
      <c r="J686" s="6"/>
      <c r="K686" s="6"/>
    </row>
    <row r="687" spans="4:11" x14ac:dyDescent="0.25">
      <c r="D687" t="str">
        <f>solve_for_d('True_Odds_Calculator_2-way'!A688,'True_Odds_Calculator_2-way'!#REF!,'True_Odds_Calculator_2-way'!B688,'Log_working_2-way'!B$1,'Log_working_2-way'!B$2)</f>
        <v/>
      </c>
      <c r="F687" s="6"/>
      <c r="H687" s="6"/>
      <c r="I687" s="6"/>
      <c r="J687" s="6"/>
      <c r="K687" s="6"/>
    </row>
    <row r="688" spans="4:11" x14ac:dyDescent="0.25">
      <c r="D688" t="str">
        <f>solve_for_d('True_Odds_Calculator_2-way'!A689,'True_Odds_Calculator_2-way'!#REF!,'True_Odds_Calculator_2-way'!B689,'Log_working_2-way'!B$1,'Log_working_2-way'!B$2)</f>
        <v/>
      </c>
      <c r="F688" s="6"/>
      <c r="H688" s="6"/>
      <c r="I688" s="6"/>
      <c r="J688" s="6"/>
      <c r="K688" s="6"/>
    </row>
    <row r="689" spans="4:11" x14ac:dyDescent="0.25">
      <c r="D689" t="str">
        <f>solve_for_d('True_Odds_Calculator_2-way'!A690,'True_Odds_Calculator_2-way'!#REF!,'True_Odds_Calculator_2-way'!B690,'Log_working_2-way'!B$1,'Log_working_2-way'!B$2)</f>
        <v/>
      </c>
      <c r="F689" s="6"/>
      <c r="H689" s="6"/>
      <c r="I689" s="6"/>
      <c r="J689" s="6"/>
      <c r="K689" s="6"/>
    </row>
    <row r="690" spans="4:11" x14ac:dyDescent="0.25">
      <c r="D690" t="str">
        <f>solve_for_d('True_Odds_Calculator_2-way'!A691,'True_Odds_Calculator_2-way'!#REF!,'True_Odds_Calculator_2-way'!B691,'Log_working_2-way'!B$1,'Log_working_2-way'!B$2)</f>
        <v/>
      </c>
      <c r="F690" s="6"/>
      <c r="H690" s="6"/>
      <c r="I690" s="6"/>
      <c r="J690" s="6"/>
      <c r="K690" s="6"/>
    </row>
    <row r="691" spans="4:11" x14ac:dyDescent="0.25">
      <c r="D691" t="str">
        <f>solve_for_d('True_Odds_Calculator_2-way'!A692,'True_Odds_Calculator_2-way'!#REF!,'True_Odds_Calculator_2-way'!B692,'Log_working_2-way'!B$1,'Log_working_2-way'!B$2)</f>
        <v/>
      </c>
      <c r="F691" s="6"/>
      <c r="H691" s="6"/>
      <c r="I691" s="6"/>
      <c r="J691" s="6"/>
      <c r="K691" s="6"/>
    </row>
    <row r="692" spans="4:11" x14ac:dyDescent="0.25">
      <c r="D692" t="str">
        <f>solve_for_d('True_Odds_Calculator_2-way'!A693,'True_Odds_Calculator_2-way'!#REF!,'True_Odds_Calculator_2-way'!B693,'Log_working_2-way'!B$1,'Log_working_2-way'!B$2)</f>
        <v/>
      </c>
      <c r="F692" s="6"/>
      <c r="H692" s="6"/>
      <c r="I692" s="6"/>
      <c r="J692" s="6"/>
      <c r="K692" s="6"/>
    </row>
    <row r="693" spans="4:11" x14ac:dyDescent="0.25">
      <c r="D693" t="str">
        <f>solve_for_d('True_Odds_Calculator_2-way'!A694,'True_Odds_Calculator_2-way'!#REF!,'True_Odds_Calculator_2-way'!B694,'Log_working_2-way'!B$1,'Log_working_2-way'!B$2)</f>
        <v/>
      </c>
      <c r="F693" s="6"/>
      <c r="H693" s="6"/>
      <c r="I693" s="6"/>
      <c r="J693" s="6"/>
      <c r="K693" s="6"/>
    </row>
    <row r="694" spans="4:11" x14ac:dyDescent="0.25">
      <c r="D694" t="str">
        <f>solve_for_d('True_Odds_Calculator_2-way'!A695,'True_Odds_Calculator_2-way'!#REF!,'True_Odds_Calculator_2-way'!B695,'Log_working_2-way'!B$1,'Log_working_2-way'!B$2)</f>
        <v/>
      </c>
      <c r="F694" s="6"/>
      <c r="H694" s="6"/>
      <c r="I694" s="6"/>
      <c r="J694" s="6"/>
      <c r="K694" s="6"/>
    </row>
    <row r="695" spans="4:11" x14ac:dyDescent="0.25">
      <c r="D695" t="str">
        <f>solve_for_d('True_Odds_Calculator_2-way'!A696,'True_Odds_Calculator_2-way'!#REF!,'True_Odds_Calculator_2-way'!B696,'Log_working_2-way'!B$1,'Log_working_2-way'!B$2)</f>
        <v/>
      </c>
      <c r="F695" s="6"/>
      <c r="H695" s="6"/>
      <c r="I695" s="6"/>
      <c r="J695" s="6"/>
      <c r="K695" s="6"/>
    </row>
    <row r="696" spans="4:11" x14ac:dyDescent="0.25">
      <c r="D696" t="str">
        <f>solve_for_d('True_Odds_Calculator_2-way'!A697,'True_Odds_Calculator_2-way'!#REF!,'True_Odds_Calculator_2-way'!B697,'Log_working_2-way'!B$1,'Log_working_2-way'!B$2)</f>
        <v/>
      </c>
      <c r="F696" s="6"/>
      <c r="H696" s="6"/>
      <c r="I696" s="6"/>
      <c r="J696" s="6"/>
      <c r="K696" s="6"/>
    </row>
    <row r="697" spans="4:11" x14ac:dyDescent="0.25">
      <c r="D697" t="str">
        <f>solve_for_d('True_Odds_Calculator_2-way'!A698,'True_Odds_Calculator_2-way'!#REF!,'True_Odds_Calculator_2-way'!B698,'Log_working_2-way'!B$1,'Log_working_2-way'!B$2)</f>
        <v/>
      </c>
      <c r="F697" s="6"/>
      <c r="H697" s="6"/>
      <c r="I697" s="6"/>
      <c r="J697" s="6"/>
      <c r="K697" s="6"/>
    </row>
    <row r="698" spans="4:11" x14ac:dyDescent="0.25">
      <c r="D698" t="str">
        <f>solve_for_d('True_Odds_Calculator_2-way'!A699,'True_Odds_Calculator_2-way'!#REF!,'True_Odds_Calculator_2-way'!B699,'Log_working_2-way'!B$1,'Log_working_2-way'!B$2)</f>
        <v/>
      </c>
      <c r="F698" s="6"/>
      <c r="H698" s="6"/>
      <c r="I698" s="6"/>
      <c r="J698" s="6"/>
      <c r="K698" s="6"/>
    </row>
    <row r="699" spans="4:11" x14ac:dyDescent="0.25">
      <c r="D699" t="str">
        <f>solve_for_d('True_Odds_Calculator_2-way'!A700,'True_Odds_Calculator_2-way'!#REF!,'True_Odds_Calculator_2-way'!B700,'Log_working_2-way'!B$1,'Log_working_2-way'!B$2)</f>
        <v/>
      </c>
      <c r="F699" s="6"/>
      <c r="H699" s="6"/>
      <c r="I699" s="6"/>
      <c r="J699" s="6"/>
      <c r="K699" s="6"/>
    </row>
    <row r="700" spans="4:11" x14ac:dyDescent="0.25">
      <c r="D700" t="str">
        <f>solve_for_d('True_Odds_Calculator_2-way'!A701,'True_Odds_Calculator_2-way'!#REF!,'True_Odds_Calculator_2-way'!B701,'Log_working_2-way'!B$1,'Log_working_2-way'!B$2)</f>
        <v/>
      </c>
      <c r="F700" s="6"/>
      <c r="H700" s="6"/>
      <c r="I700" s="6"/>
      <c r="J700" s="6"/>
      <c r="K700" s="6"/>
    </row>
    <row r="701" spans="4:11" x14ac:dyDescent="0.25">
      <c r="D701" t="str">
        <f>solve_for_d('True_Odds_Calculator_2-way'!A702,'True_Odds_Calculator_2-way'!#REF!,'True_Odds_Calculator_2-way'!B702,'Log_working_2-way'!B$1,'Log_working_2-way'!B$2)</f>
        <v/>
      </c>
      <c r="F701" s="6"/>
      <c r="H701" s="6"/>
      <c r="I701" s="6"/>
      <c r="J701" s="6"/>
      <c r="K701" s="6"/>
    </row>
    <row r="702" spans="4:11" x14ac:dyDescent="0.25">
      <c r="D702" t="str">
        <f>solve_for_d('True_Odds_Calculator_2-way'!A703,'True_Odds_Calculator_2-way'!#REF!,'True_Odds_Calculator_2-way'!B703,'Log_working_2-way'!B$1,'Log_working_2-way'!B$2)</f>
        <v/>
      </c>
      <c r="F702" s="6"/>
      <c r="H702" s="6"/>
      <c r="I702" s="6"/>
      <c r="J702" s="6"/>
      <c r="K702" s="6"/>
    </row>
    <row r="703" spans="4:11" x14ac:dyDescent="0.25">
      <c r="D703" t="str">
        <f>solve_for_d('True_Odds_Calculator_2-way'!A704,'True_Odds_Calculator_2-way'!#REF!,'True_Odds_Calculator_2-way'!B704,'Log_working_2-way'!B$1,'Log_working_2-way'!B$2)</f>
        <v/>
      </c>
      <c r="F703" s="6"/>
      <c r="H703" s="6"/>
      <c r="I703" s="6"/>
      <c r="J703" s="6"/>
      <c r="K703" s="6"/>
    </row>
    <row r="704" spans="4:11" x14ac:dyDescent="0.25">
      <c r="D704" t="str">
        <f>solve_for_d('True_Odds_Calculator_2-way'!A705,'True_Odds_Calculator_2-way'!#REF!,'True_Odds_Calculator_2-way'!B705,'Log_working_2-way'!B$1,'Log_working_2-way'!B$2)</f>
        <v/>
      </c>
      <c r="F704" s="6"/>
      <c r="H704" s="6"/>
      <c r="I704" s="6"/>
      <c r="J704" s="6"/>
      <c r="K704" s="6"/>
    </row>
    <row r="705" spans="4:11" x14ac:dyDescent="0.25">
      <c r="D705" t="str">
        <f>solve_for_d('True_Odds_Calculator_2-way'!A706,'True_Odds_Calculator_2-way'!#REF!,'True_Odds_Calculator_2-way'!B706,'Log_working_2-way'!B$1,'Log_working_2-way'!B$2)</f>
        <v/>
      </c>
      <c r="F705" s="6"/>
      <c r="H705" s="6"/>
      <c r="I705" s="6"/>
      <c r="J705" s="6"/>
      <c r="K705" s="6"/>
    </row>
    <row r="706" spans="4:11" x14ac:dyDescent="0.25">
      <c r="D706" t="str">
        <f>solve_for_d('True_Odds_Calculator_2-way'!A707,'True_Odds_Calculator_2-way'!#REF!,'True_Odds_Calculator_2-way'!B707,'Log_working_2-way'!B$1,'Log_working_2-way'!B$2)</f>
        <v/>
      </c>
      <c r="F706" s="6"/>
      <c r="H706" s="6"/>
      <c r="I706" s="6"/>
      <c r="J706" s="6"/>
      <c r="K706" s="6"/>
    </row>
    <row r="707" spans="4:11" x14ac:dyDescent="0.25">
      <c r="D707" t="str">
        <f>solve_for_d('True_Odds_Calculator_2-way'!A708,'True_Odds_Calculator_2-way'!#REF!,'True_Odds_Calculator_2-way'!B708,'Log_working_2-way'!B$1,'Log_working_2-way'!B$2)</f>
        <v/>
      </c>
      <c r="F707" s="6"/>
      <c r="H707" s="6"/>
      <c r="I707" s="6"/>
      <c r="J707" s="6"/>
      <c r="K707" s="6"/>
    </row>
    <row r="708" spans="4:11" x14ac:dyDescent="0.25">
      <c r="D708" t="str">
        <f>solve_for_d('True_Odds_Calculator_2-way'!A709,'True_Odds_Calculator_2-way'!#REF!,'True_Odds_Calculator_2-way'!B709,'Log_working_2-way'!B$1,'Log_working_2-way'!B$2)</f>
        <v/>
      </c>
      <c r="F708" s="6"/>
      <c r="H708" s="6"/>
      <c r="I708" s="6"/>
      <c r="J708" s="6"/>
      <c r="K708" s="6"/>
    </row>
    <row r="709" spans="4:11" x14ac:dyDescent="0.25">
      <c r="D709" t="str">
        <f>solve_for_d('True_Odds_Calculator_2-way'!A710,'True_Odds_Calculator_2-way'!#REF!,'True_Odds_Calculator_2-way'!B710,'Log_working_2-way'!B$1,'Log_working_2-way'!B$2)</f>
        <v/>
      </c>
      <c r="F709" s="6"/>
      <c r="H709" s="6"/>
      <c r="I709" s="6"/>
      <c r="J709" s="6"/>
      <c r="K709" s="6"/>
    </row>
    <row r="710" spans="4:11" x14ac:dyDescent="0.25">
      <c r="D710" t="str">
        <f>solve_for_d('True_Odds_Calculator_2-way'!A711,'True_Odds_Calculator_2-way'!#REF!,'True_Odds_Calculator_2-way'!B711,'Log_working_2-way'!B$1,'Log_working_2-way'!B$2)</f>
        <v/>
      </c>
      <c r="F710" s="6"/>
      <c r="H710" s="6"/>
      <c r="I710" s="6"/>
      <c r="J710" s="6"/>
      <c r="K710" s="6"/>
    </row>
    <row r="711" spans="4:11" x14ac:dyDescent="0.25">
      <c r="D711" t="str">
        <f>solve_for_d('True_Odds_Calculator_2-way'!A712,'True_Odds_Calculator_2-way'!#REF!,'True_Odds_Calculator_2-way'!B712,'Log_working_2-way'!B$1,'Log_working_2-way'!B$2)</f>
        <v/>
      </c>
      <c r="F711" s="6"/>
      <c r="H711" s="6"/>
      <c r="I711" s="6"/>
      <c r="J711" s="6"/>
      <c r="K711" s="6"/>
    </row>
    <row r="712" spans="4:11" x14ac:dyDescent="0.25">
      <c r="D712" t="str">
        <f>solve_for_d('True_Odds_Calculator_2-way'!A713,'True_Odds_Calculator_2-way'!#REF!,'True_Odds_Calculator_2-way'!B713,'Log_working_2-way'!B$1,'Log_working_2-way'!B$2)</f>
        <v/>
      </c>
      <c r="F712" s="6"/>
      <c r="H712" s="6"/>
      <c r="I712" s="6"/>
      <c r="J712" s="6"/>
      <c r="K712" s="6"/>
    </row>
    <row r="713" spans="4:11" x14ac:dyDescent="0.25">
      <c r="D713" t="str">
        <f>solve_for_d('True_Odds_Calculator_2-way'!A714,'True_Odds_Calculator_2-way'!#REF!,'True_Odds_Calculator_2-way'!B714,'Log_working_2-way'!B$1,'Log_working_2-way'!B$2)</f>
        <v/>
      </c>
      <c r="F713" s="6"/>
      <c r="H713" s="6"/>
      <c r="I713" s="6"/>
      <c r="J713" s="6"/>
      <c r="K713" s="6"/>
    </row>
    <row r="714" spans="4:11" x14ac:dyDescent="0.25">
      <c r="D714" t="str">
        <f>solve_for_d('True_Odds_Calculator_2-way'!A715,'True_Odds_Calculator_2-way'!#REF!,'True_Odds_Calculator_2-way'!B715,'Log_working_2-way'!B$1,'Log_working_2-way'!B$2)</f>
        <v/>
      </c>
      <c r="F714" s="6"/>
      <c r="H714" s="6"/>
      <c r="I714" s="6"/>
      <c r="J714" s="6"/>
      <c r="K714" s="6"/>
    </row>
    <row r="715" spans="4:11" x14ac:dyDescent="0.25">
      <c r="D715" t="str">
        <f>solve_for_d('True_Odds_Calculator_2-way'!A716,'True_Odds_Calculator_2-way'!#REF!,'True_Odds_Calculator_2-way'!B716,'Log_working_2-way'!B$1,'Log_working_2-way'!B$2)</f>
        <v/>
      </c>
      <c r="F715" s="6"/>
      <c r="H715" s="6"/>
      <c r="I715" s="6"/>
      <c r="J715" s="6"/>
      <c r="K715" s="6"/>
    </row>
    <row r="716" spans="4:11" x14ac:dyDescent="0.25">
      <c r="D716" t="str">
        <f>solve_for_d('True_Odds_Calculator_2-way'!A717,'True_Odds_Calculator_2-way'!#REF!,'True_Odds_Calculator_2-way'!B717,'Log_working_2-way'!B$1,'Log_working_2-way'!B$2)</f>
        <v/>
      </c>
      <c r="F716" s="6"/>
      <c r="H716" s="6"/>
      <c r="I716" s="6"/>
      <c r="J716" s="6"/>
      <c r="K716" s="6"/>
    </row>
    <row r="717" spans="4:11" x14ac:dyDescent="0.25">
      <c r="D717" t="str">
        <f>solve_for_d('True_Odds_Calculator_2-way'!A718,'True_Odds_Calculator_2-way'!#REF!,'True_Odds_Calculator_2-way'!B718,'Log_working_2-way'!B$1,'Log_working_2-way'!B$2)</f>
        <v/>
      </c>
      <c r="F717" s="6"/>
      <c r="H717" s="6"/>
      <c r="I717" s="6"/>
      <c r="J717" s="6"/>
      <c r="K717" s="6"/>
    </row>
    <row r="718" spans="4:11" x14ac:dyDescent="0.25">
      <c r="D718" t="str">
        <f>solve_for_d('True_Odds_Calculator_2-way'!A719,'True_Odds_Calculator_2-way'!#REF!,'True_Odds_Calculator_2-way'!B719,'Log_working_2-way'!B$1,'Log_working_2-way'!B$2)</f>
        <v/>
      </c>
      <c r="F718" s="6"/>
      <c r="H718" s="6"/>
      <c r="I718" s="6"/>
      <c r="J718" s="6"/>
      <c r="K718" s="6"/>
    </row>
    <row r="719" spans="4:11" x14ac:dyDescent="0.25">
      <c r="D719" t="str">
        <f>solve_for_d('True_Odds_Calculator_2-way'!A720,'True_Odds_Calculator_2-way'!#REF!,'True_Odds_Calculator_2-way'!B720,'Log_working_2-way'!B$1,'Log_working_2-way'!B$2)</f>
        <v/>
      </c>
      <c r="F719" s="6"/>
      <c r="H719" s="6"/>
      <c r="I719" s="6"/>
      <c r="J719" s="6"/>
      <c r="K719" s="6"/>
    </row>
    <row r="720" spans="4:11" x14ac:dyDescent="0.25">
      <c r="D720" t="str">
        <f>solve_for_d('True_Odds_Calculator_2-way'!A721,'True_Odds_Calculator_2-way'!#REF!,'True_Odds_Calculator_2-way'!B721,'Log_working_2-way'!B$1,'Log_working_2-way'!B$2)</f>
        <v/>
      </c>
      <c r="F720" s="6"/>
      <c r="H720" s="6"/>
      <c r="I720" s="6"/>
      <c r="J720" s="6"/>
      <c r="K720" s="6"/>
    </row>
    <row r="721" spans="4:11" x14ac:dyDescent="0.25">
      <c r="D721" t="str">
        <f>solve_for_d('True_Odds_Calculator_2-way'!A722,'True_Odds_Calculator_2-way'!#REF!,'True_Odds_Calculator_2-way'!B722,'Log_working_2-way'!B$1,'Log_working_2-way'!B$2)</f>
        <v/>
      </c>
      <c r="F721" s="6"/>
      <c r="H721" s="6"/>
      <c r="I721" s="6"/>
      <c r="J721" s="6"/>
      <c r="K721" s="6"/>
    </row>
    <row r="722" spans="4:11" x14ac:dyDescent="0.25">
      <c r="D722" t="str">
        <f>solve_for_d('True_Odds_Calculator_2-way'!A723,'True_Odds_Calculator_2-way'!#REF!,'True_Odds_Calculator_2-way'!B723,'Log_working_2-way'!B$1,'Log_working_2-way'!B$2)</f>
        <v/>
      </c>
      <c r="F722" s="6"/>
      <c r="H722" s="6"/>
      <c r="I722" s="6"/>
      <c r="J722" s="6"/>
      <c r="K722" s="6"/>
    </row>
    <row r="723" spans="4:11" x14ac:dyDescent="0.25">
      <c r="D723" t="str">
        <f>solve_for_d('True_Odds_Calculator_2-way'!A724,'True_Odds_Calculator_2-way'!#REF!,'True_Odds_Calculator_2-way'!B724,'Log_working_2-way'!B$1,'Log_working_2-way'!B$2)</f>
        <v/>
      </c>
      <c r="F723" s="6"/>
      <c r="H723" s="6"/>
      <c r="I723" s="6"/>
      <c r="J723" s="6"/>
      <c r="K723" s="6"/>
    </row>
    <row r="724" spans="4:11" x14ac:dyDescent="0.25">
      <c r="D724" t="str">
        <f>solve_for_d('True_Odds_Calculator_2-way'!A725,'True_Odds_Calculator_2-way'!#REF!,'True_Odds_Calculator_2-way'!B725,'Log_working_2-way'!B$1,'Log_working_2-way'!B$2)</f>
        <v/>
      </c>
      <c r="F724" s="6"/>
      <c r="H724" s="6"/>
      <c r="I724" s="6"/>
      <c r="J724" s="6"/>
      <c r="K724" s="6"/>
    </row>
    <row r="725" spans="4:11" x14ac:dyDescent="0.25">
      <c r="D725" t="str">
        <f>solve_for_d('True_Odds_Calculator_2-way'!A726,'True_Odds_Calculator_2-way'!#REF!,'True_Odds_Calculator_2-way'!B726,'Log_working_2-way'!B$1,'Log_working_2-way'!B$2)</f>
        <v/>
      </c>
      <c r="F725" s="6"/>
      <c r="H725" s="6"/>
      <c r="I725" s="6"/>
      <c r="J725" s="6"/>
      <c r="K725" s="6"/>
    </row>
    <row r="726" spans="4:11" x14ac:dyDescent="0.25">
      <c r="D726" t="str">
        <f>solve_for_d('True_Odds_Calculator_2-way'!A727,'True_Odds_Calculator_2-way'!#REF!,'True_Odds_Calculator_2-way'!B727,'Log_working_2-way'!B$1,'Log_working_2-way'!B$2)</f>
        <v/>
      </c>
      <c r="F726" s="6"/>
      <c r="H726" s="6"/>
      <c r="I726" s="6"/>
      <c r="J726" s="6"/>
      <c r="K726" s="6"/>
    </row>
    <row r="727" spans="4:11" x14ac:dyDescent="0.25">
      <c r="D727" t="str">
        <f>solve_for_d('True_Odds_Calculator_2-way'!A728,'True_Odds_Calculator_2-way'!#REF!,'True_Odds_Calculator_2-way'!B728,'Log_working_2-way'!B$1,'Log_working_2-way'!B$2)</f>
        <v/>
      </c>
      <c r="F727" s="6"/>
      <c r="H727" s="6"/>
      <c r="I727" s="6"/>
      <c r="J727" s="6"/>
      <c r="K727" s="6"/>
    </row>
    <row r="728" spans="4:11" x14ac:dyDescent="0.25">
      <c r="D728" t="str">
        <f>solve_for_d('True_Odds_Calculator_2-way'!A729,'True_Odds_Calculator_2-way'!#REF!,'True_Odds_Calculator_2-way'!B729,'Log_working_2-way'!B$1,'Log_working_2-way'!B$2)</f>
        <v/>
      </c>
      <c r="F728" s="6"/>
      <c r="H728" s="6"/>
      <c r="I728" s="6"/>
      <c r="J728" s="6"/>
      <c r="K728" s="6"/>
    </row>
    <row r="729" spans="4:11" x14ac:dyDescent="0.25">
      <c r="D729" t="str">
        <f>solve_for_d('True_Odds_Calculator_2-way'!A730,'True_Odds_Calculator_2-way'!#REF!,'True_Odds_Calculator_2-way'!B730,'Log_working_2-way'!B$1,'Log_working_2-way'!B$2)</f>
        <v/>
      </c>
      <c r="F729" s="6"/>
      <c r="H729" s="6"/>
      <c r="I729" s="6"/>
      <c r="J729" s="6"/>
      <c r="K729" s="6"/>
    </row>
    <row r="730" spans="4:11" x14ac:dyDescent="0.25">
      <c r="D730" t="str">
        <f>solve_for_d('True_Odds_Calculator_2-way'!A731,'True_Odds_Calculator_2-way'!#REF!,'True_Odds_Calculator_2-way'!B731,'Log_working_2-way'!B$1,'Log_working_2-way'!B$2)</f>
        <v/>
      </c>
      <c r="F730" s="6"/>
      <c r="H730" s="6"/>
      <c r="I730" s="6"/>
      <c r="J730" s="6"/>
      <c r="K730" s="6"/>
    </row>
    <row r="731" spans="4:11" x14ac:dyDescent="0.25">
      <c r="D731" t="str">
        <f>solve_for_d('True_Odds_Calculator_2-way'!A732,'True_Odds_Calculator_2-way'!#REF!,'True_Odds_Calculator_2-way'!B732,'Log_working_2-way'!B$1,'Log_working_2-way'!B$2)</f>
        <v/>
      </c>
      <c r="F731" s="6"/>
      <c r="H731" s="6"/>
      <c r="I731" s="6"/>
      <c r="J731" s="6"/>
      <c r="K731" s="6"/>
    </row>
    <row r="732" spans="4:11" x14ac:dyDescent="0.25">
      <c r="D732" t="str">
        <f>solve_for_d('True_Odds_Calculator_2-way'!A733,'True_Odds_Calculator_2-way'!#REF!,'True_Odds_Calculator_2-way'!B733,'Log_working_2-way'!B$1,'Log_working_2-way'!B$2)</f>
        <v/>
      </c>
      <c r="F732" s="6"/>
      <c r="H732" s="6"/>
      <c r="I732" s="6"/>
      <c r="J732" s="6"/>
      <c r="K732" s="6"/>
    </row>
    <row r="733" spans="4:11" x14ac:dyDescent="0.25">
      <c r="D733" t="str">
        <f>solve_for_d('True_Odds_Calculator_2-way'!A734,'True_Odds_Calculator_2-way'!#REF!,'True_Odds_Calculator_2-way'!B734,'Log_working_2-way'!B$1,'Log_working_2-way'!B$2)</f>
        <v/>
      </c>
      <c r="F733" s="6"/>
      <c r="H733" s="6"/>
      <c r="I733" s="6"/>
      <c r="J733" s="6"/>
      <c r="K733" s="6"/>
    </row>
    <row r="734" spans="4:11" x14ac:dyDescent="0.25">
      <c r="D734" t="str">
        <f>solve_for_d('True_Odds_Calculator_2-way'!A735,'True_Odds_Calculator_2-way'!#REF!,'True_Odds_Calculator_2-way'!B735,'Log_working_2-way'!B$1,'Log_working_2-way'!B$2)</f>
        <v/>
      </c>
      <c r="F734" s="6"/>
      <c r="H734" s="6"/>
      <c r="I734" s="6"/>
      <c r="J734" s="6"/>
      <c r="K734" s="6"/>
    </row>
    <row r="735" spans="4:11" x14ac:dyDescent="0.25">
      <c r="D735" t="str">
        <f>solve_for_d('True_Odds_Calculator_2-way'!A736,'True_Odds_Calculator_2-way'!#REF!,'True_Odds_Calculator_2-way'!B736,'Log_working_2-way'!B$1,'Log_working_2-way'!B$2)</f>
        <v/>
      </c>
      <c r="F735" s="6"/>
      <c r="H735" s="6"/>
      <c r="I735" s="6"/>
      <c r="J735" s="6"/>
      <c r="K735" s="6"/>
    </row>
    <row r="736" spans="4:11" x14ac:dyDescent="0.25">
      <c r="D736" t="str">
        <f>solve_for_d('True_Odds_Calculator_2-way'!A737,'True_Odds_Calculator_2-way'!#REF!,'True_Odds_Calculator_2-way'!B737,'Log_working_2-way'!B$1,'Log_working_2-way'!B$2)</f>
        <v/>
      </c>
      <c r="F736" s="6"/>
      <c r="H736" s="6"/>
      <c r="I736" s="6"/>
      <c r="J736" s="6"/>
      <c r="K736" s="6"/>
    </row>
    <row r="737" spans="4:11" x14ac:dyDescent="0.25">
      <c r="D737" t="str">
        <f>solve_for_d('True_Odds_Calculator_2-way'!A738,'True_Odds_Calculator_2-way'!#REF!,'True_Odds_Calculator_2-way'!B738,'Log_working_2-way'!B$1,'Log_working_2-way'!B$2)</f>
        <v/>
      </c>
      <c r="F737" s="6"/>
      <c r="H737" s="6"/>
      <c r="I737" s="6"/>
      <c r="J737" s="6"/>
      <c r="K737" s="6"/>
    </row>
    <row r="738" spans="4:11" x14ac:dyDescent="0.25">
      <c r="D738" t="str">
        <f>solve_for_d('True_Odds_Calculator_2-way'!A739,'True_Odds_Calculator_2-way'!#REF!,'True_Odds_Calculator_2-way'!B739,'Log_working_2-way'!B$1,'Log_working_2-way'!B$2)</f>
        <v/>
      </c>
      <c r="F738" s="6"/>
      <c r="H738" s="6"/>
      <c r="I738" s="6"/>
      <c r="J738" s="6"/>
      <c r="K738" s="6"/>
    </row>
    <row r="739" spans="4:11" x14ac:dyDescent="0.25">
      <c r="D739" t="str">
        <f>solve_for_d('True_Odds_Calculator_2-way'!A740,'True_Odds_Calculator_2-way'!#REF!,'True_Odds_Calculator_2-way'!B740,'Log_working_2-way'!B$1,'Log_working_2-way'!B$2)</f>
        <v/>
      </c>
      <c r="F739" s="6"/>
      <c r="H739" s="6"/>
      <c r="I739" s="6"/>
      <c r="J739" s="6"/>
      <c r="K739" s="6"/>
    </row>
    <row r="740" spans="4:11" x14ac:dyDescent="0.25">
      <c r="D740" t="str">
        <f>solve_for_d('True_Odds_Calculator_2-way'!A741,'True_Odds_Calculator_2-way'!#REF!,'True_Odds_Calculator_2-way'!B741,'Log_working_2-way'!B$1,'Log_working_2-way'!B$2)</f>
        <v/>
      </c>
      <c r="F740" s="6"/>
      <c r="H740" s="6"/>
      <c r="I740" s="6"/>
      <c r="J740" s="6"/>
      <c r="K740" s="6"/>
    </row>
    <row r="741" spans="4:11" x14ac:dyDescent="0.25">
      <c r="D741" t="str">
        <f>solve_for_d('True_Odds_Calculator_2-way'!A742,'True_Odds_Calculator_2-way'!#REF!,'True_Odds_Calculator_2-way'!B742,'Log_working_2-way'!B$1,'Log_working_2-way'!B$2)</f>
        <v/>
      </c>
      <c r="F741" s="6"/>
      <c r="H741" s="6"/>
      <c r="I741" s="6"/>
      <c r="J741" s="6"/>
      <c r="K741" s="6"/>
    </row>
    <row r="742" spans="4:11" x14ac:dyDescent="0.25">
      <c r="D742" t="str">
        <f>solve_for_d('True_Odds_Calculator_2-way'!A743,'True_Odds_Calculator_2-way'!#REF!,'True_Odds_Calculator_2-way'!B743,'Log_working_2-way'!B$1,'Log_working_2-way'!B$2)</f>
        <v/>
      </c>
      <c r="F742" s="6"/>
      <c r="H742" s="6"/>
      <c r="I742" s="6"/>
      <c r="J742" s="6"/>
      <c r="K742" s="6"/>
    </row>
    <row r="743" spans="4:11" x14ac:dyDescent="0.25">
      <c r="D743" t="str">
        <f>solve_for_d('True_Odds_Calculator_2-way'!A744,'True_Odds_Calculator_2-way'!#REF!,'True_Odds_Calculator_2-way'!B744,'Log_working_2-way'!B$1,'Log_working_2-way'!B$2)</f>
        <v/>
      </c>
      <c r="F743" s="6"/>
      <c r="H743" s="6"/>
      <c r="I743" s="6"/>
      <c r="J743" s="6"/>
      <c r="K743" s="6"/>
    </row>
    <row r="744" spans="4:11" x14ac:dyDescent="0.25">
      <c r="D744" t="str">
        <f>solve_for_d('True_Odds_Calculator_2-way'!A745,'True_Odds_Calculator_2-way'!#REF!,'True_Odds_Calculator_2-way'!B745,'Log_working_2-way'!B$1,'Log_working_2-way'!B$2)</f>
        <v/>
      </c>
      <c r="F744" s="6"/>
      <c r="H744" s="6"/>
      <c r="I744" s="6"/>
      <c r="J744" s="6"/>
      <c r="K744" s="6"/>
    </row>
    <row r="745" spans="4:11" x14ac:dyDescent="0.25">
      <c r="D745" t="str">
        <f>solve_for_d('True_Odds_Calculator_2-way'!A746,'True_Odds_Calculator_2-way'!#REF!,'True_Odds_Calculator_2-way'!B746,'Log_working_2-way'!B$1,'Log_working_2-way'!B$2)</f>
        <v/>
      </c>
      <c r="F745" s="6"/>
      <c r="H745" s="6"/>
      <c r="I745" s="6"/>
      <c r="J745" s="6"/>
      <c r="K745" s="6"/>
    </row>
    <row r="746" spans="4:11" x14ac:dyDescent="0.25">
      <c r="D746" t="str">
        <f>solve_for_d('True_Odds_Calculator_2-way'!A747,'True_Odds_Calculator_2-way'!#REF!,'True_Odds_Calculator_2-way'!B747,'Log_working_2-way'!B$1,'Log_working_2-way'!B$2)</f>
        <v/>
      </c>
      <c r="F746" s="6"/>
      <c r="H746" s="6"/>
      <c r="I746" s="6"/>
      <c r="J746" s="6"/>
      <c r="K746" s="6"/>
    </row>
    <row r="747" spans="4:11" x14ac:dyDescent="0.25">
      <c r="D747" t="str">
        <f>solve_for_d('True_Odds_Calculator_2-way'!A748,'True_Odds_Calculator_2-way'!#REF!,'True_Odds_Calculator_2-way'!B748,'Log_working_2-way'!B$1,'Log_working_2-way'!B$2)</f>
        <v/>
      </c>
      <c r="F747" s="6"/>
      <c r="H747" s="6"/>
      <c r="I747" s="6"/>
      <c r="J747" s="6"/>
      <c r="K747" s="6"/>
    </row>
    <row r="748" spans="4:11" x14ac:dyDescent="0.25">
      <c r="D748" t="str">
        <f>solve_for_d('True_Odds_Calculator_2-way'!A749,'True_Odds_Calculator_2-way'!#REF!,'True_Odds_Calculator_2-way'!B749,'Log_working_2-way'!B$1,'Log_working_2-way'!B$2)</f>
        <v/>
      </c>
      <c r="F748" s="6"/>
      <c r="H748" s="6"/>
      <c r="I748" s="6"/>
      <c r="J748" s="6"/>
      <c r="K748" s="6"/>
    </row>
    <row r="749" spans="4:11" x14ac:dyDescent="0.25">
      <c r="D749" t="str">
        <f>solve_for_d('True_Odds_Calculator_2-way'!A750,'True_Odds_Calculator_2-way'!#REF!,'True_Odds_Calculator_2-way'!B750,'Log_working_2-way'!B$1,'Log_working_2-way'!B$2)</f>
        <v/>
      </c>
      <c r="F749" s="6"/>
      <c r="H749" s="6"/>
      <c r="I749" s="6"/>
      <c r="J749" s="6"/>
      <c r="K749" s="6"/>
    </row>
    <row r="750" spans="4:11" x14ac:dyDescent="0.25">
      <c r="D750" t="str">
        <f>solve_for_d('True_Odds_Calculator_2-way'!A751,'True_Odds_Calculator_2-way'!#REF!,'True_Odds_Calculator_2-way'!B751,'Log_working_2-way'!B$1,'Log_working_2-way'!B$2)</f>
        <v/>
      </c>
      <c r="F750" s="6"/>
      <c r="H750" s="6"/>
      <c r="I750" s="6"/>
      <c r="J750" s="6"/>
      <c r="K750" s="6"/>
    </row>
    <row r="751" spans="4:11" x14ac:dyDescent="0.25">
      <c r="D751" t="str">
        <f>solve_for_d('True_Odds_Calculator_2-way'!A752,'True_Odds_Calculator_2-way'!#REF!,'True_Odds_Calculator_2-way'!B752,'Log_working_2-way'!B$1,'Log_working_2-way'!B$2)</f>
        <v/>
      </c>
      <c r="F751" s="6"/>
      <c r="H751" s="6"/>
      <c r="I751" s="6"/>
      <c r="J751" s="6"/>
      <c r="K751" s="6"/>
    </row>
    <row r="752" spans="4:11" x14ac:dyDescent="0.25">
      <c r="D752" t="str">
        <f>solve_for_d('True_Odds_Calculator_2-way'!A753,'True_Odds_Calculator_2-way'!#REF!,'True_Odds_Calculator_2-way'!B753,'Log_working_2-way'!B$1,'Log_working_2-way'!B$2)</f>
        <v/>
      </c>
      <c r="F752" s="6"/>
      <c r="H752" s="6"/>
      <c r="I752" s="6"/>
      <c r="J752" s="6"/>
      <c r="K752" s="6"/>
    </row>
    <row r="753" spans="4:11" x14ac:dyDescent="0.25">
      <c r="D753" t="str">
        <f>solve_for_d('True_Odds_Calculator_2-way'!A754,'True_Odds_Calculator_2-way'!#REF!,'True_Odds_Calculator_2-way'!B754,'Log_working_2-way'!B$1,'Log_working_2-way'!B$2)</f>
        <v/>
      </c>
      <c r="F753" s="6"/>
      <c r="H753" s="6"/>
      <c r="I753" s="6"/>
      <c r="J753" s="6"/>
      <c r="K753" s="6"/>
    </row>
    <row r="754" spans="4:11" x14ac:dyDescent="0.25">
      <c r="D754" t="str">
        <f>solve_for_d('True_Odds_Calculator_2-way'!A755,'True_Odds_Calculator_2-way'!#REF!,'True_Odds_Calculator_2-way'!B755,'Log_working_2-way'!B$1,'Log_working_2-way'!B$2)</f>
        <v/>
      </c>
      <c r="F754" s="6"/>
      <c r="H754" s="6"/>
      <c r="I754" s="6"/>
      <c r="J754" s="6"/>
      <c r="K754" s="6"/>
    </row>
    <row r="755" spans="4:11" x14ac:dyDescent="0.25">
      <c r="D755" t="str">
        <f>solve_for_d('True_Odds_Calculator_2-way'!A756,'True_Odds_Calculator_2-way'!#REF!,'True_Odds_Calculator_2-way'!B756,'Log_working_2-way'!B$1,'Log_working_2-way'!B$2)</f>
        <v/>
      </c>
      <c r="F755" s="6"/>
      <c r="H755" s="6"/>
      <c r="I755" s="6"/>
      <c r="J755" s="6"/>
      <c r="K755" s="6"/>
    </row>
    <row r="756" spans="4:11" x14ac:dyDescent="0.25">
      <c r="D756" t="str">
        <f>solve_for_d('True_Odds_Calculator_2-way'!A757,'True_Odds_Calculator_2-way'!#REF!,'True_Odds_Calculator_2-way'!B757,'Log_working_2-way'!B$1,'Log_working_2-way'!B$2)</f>
        <v/>
      </c>
      <c r="F756" s="6"/>
      <c r="H756" s="6"/>
      <c r="I756" s="6"/>
      <c r="J756" s="6"/>
      <c r="K756" s="6"/>
    </row>
    <row r="757" spans="4:11" x14ac:dyDescent="0.25">
      <c r="D757" t="str">
        <f>solve_for_d('True_Odds_Calculator_2-way'!A758,'True_Odds_Calculator_2-way'!#REF!,'True_Odds_Calculator_2-way'!B758,'Log_working_2-way'!B$1,'Log_working_2-way'!B$2)</f>
        <v/>
      </c>
      <c r="F757" s="6"/>
      <c r="H757" s="6"/>
      <c r="I757" s="6"/>
      <c r="J757" s="6"/>
      <c r="K757" s="6"/>
    </row>
    <row r="758" spans="4:11" x14ac:dyDescent="0.25">
      <c r="D758" t="str">
        <f>solve_for_d('True_Odds_Calculator_2-way'!A759,'True_Odds_Calculator_2-way'!#REF!,'True_Odds_Calculator_2-way'!B759,'Log_working_2-way'!B$1,'Log_working_2-way'!B$2)</f>
        <v/>
      </c>
      <c r="F758" s="6"/>
      <c r="H758" s="6"/>
      <c r="I758" s="6"/>
      <c r="J758" s="6"/>
      <c r="K758" s="6"/>
    </row>
    <row r="759" spans="4:11" x14ac:dyDescent="0.25">
      <c r="D759" t="str">
        <f>solve_for_d('True_Odds_Calculator_2-way'!A760,'True_Odds_Calculator_2-way'!#REF!,'True_Odds_Calculator_2-way'!B760,'Log_working_2-way'!B$1,'Log_working_2-way'!B$2)</f>
        <v/>
      </c>
      <c r="F759" s="6"/>
      <c r="H759" s="6"/>
      <c r="I759" s="6"/>
      <c r="J759" s="6"/>
      <c r="K759" s="6"/>
    </row>
    <row r="760" spans="4:11" x14ac:dyDescent="0.25">
      <c r="D760" t="str">
        <f>solve_for_d('True_Odds_Calculator_2-way'!A761,'True_Odds_Calculator_2-way'!#REF!,'True_Odds_Calculator_2-way'!B761,'Log_working_2-way'!B$1,'Log_working_2-way'!B$2)</f>
        <v/>
      </c>
      <c r="F760" s="6"/>
      <c r="H760" s="6"/>
      <c r="I760" s="6"/>
      <c r="J760" s="6"/>
      <c r="K760" s="6"/>
    </row>
    <row r="761" spans="4:11" x14ac:dyDescent="0.25">
      <c r="D761" t="str">
        <f>solve_for_d('True_Odds_Calculator_2-way'!A762,'True_Odds_Calculator_2-way'!#REF!,'True_Odds_Calculator_2-way'!B762,'Log_working_2-way'!B$1,'Log_working_2-way'!B$2)</f>
        <v/>
      </c>
      <c r="F761" s="6"/>
      <c r="H761" s="6"/>
      <c r="I761" s="6"/>
      <c r="J761" s="6"/>
      <c r="K761" s="6"/>
    </row>
    <row r="762" spans="4:11" x14ac:dyDescent="0.25">
      <c r="D762" t="str">
        <f>solve_for_d('True_Odds_Calculator_2-way'!A763,'True_Odds_Calculator_2-way'!#REF!,'True_Odds_Calculator_2-way'!B763,'Log_working_2-way'!B$1,'Log_working_2-way'!B$2)</f>
        <v/>
      </c>
      <c r="F762" s="6"/>
      <c r="H762" s="6"/>
      <c r="I762" s="6"/>
      <c r="J762" s="6"/>
      <c r="K762" s="6"/>
    </row>
    <row r="763" spans="4:11" x14ac:dyDescent="0.25">
      <c r="D763" t="str">
        <f>solve_for_d('True_Odds_Calculator_2-way'!A764,'True_Odds_Calculator_2-way'!#REF!,'True_Odds_Calculator_2-way'!B764,'Log_working_2-way'!B$1,'Log_working_2-way'!B$2)</f>
        <v/>
      </c>
      <c r="F763" s="6"/>
      <c r="H763" s="6"/>
      <c r="I763" s="6"/>
      <c r="J763" s="6"/>
      <c r="K763" s="6"/>
    </row>
    <row r="764" spans="4:11" x14ac:dyDescent="0.25">
      <c r="D764" t="str">
        <f>solve_for_d('True_Odds_Calculator_2-way'!A765,'True_Odds_Calculator_2-way'!#REF!,'True_Odds_Calculator_2-way'!B765,'Log_working_2-way'!B$1,'Log_working_2-way'!B$2)</f>
        <v/>
      </c>
      <c r="F764" s="6"/>
      <c r="H764" s="6"/>
      <c r="I764" s="6"/>
      <c r="J764" s="6"/>
      <c r="K764" s="6"/>
    </row>
    <row r="765" spans="4:11" x14ac:dyDescent="0.25">
      <c r="D765" t="str">
        <f>solve_for_d('True_Odds_Calculator_2-way'!A766,'True_Odds_Calculator_2-way'!#REF!,'True_Odds_Calculator_2-way'!B766,'Log_working_2-way'!B$1,'Log_working_2-way'!B$2)</f>
        <v/>
      </c>
      <c r="F765" s="6"/>
      <c r="H765" s="6"/>
      <c r="I765" s="6"/>
      <c r="J765" s="6"/>
      <c r="K765" s="6"/>
    </row>
    <row r="766" spans="4:11" x14ac:dyDescent="0.25">
      <c r="D766" t="str">
        <f>solve_for_d('True_Odds_Calculator_2-way'!A767,'True_Odds_Calculator_2-way'!#REF!,'True_Odds_Calculator_2-way'!B767,'Log_working_2-way'!B$1,'Log_working_2-way'!B$2)</f>
        <v/>
      </c>
      <c r="F766" s="6"/>
      <c r="H766" s="6"/>
      <c r="I766" s="6"/>
      <c r="J766" s="6"/>
      <c r="K766" s="6"/>
    </row>
    <row r="767" spans="4:11" x14ac:dyDescent="0.25">
      <c r="D767" t="str">
        <f>solve_for_d('True_Odds_Calculator_2-way'!A768,'True_Odds_Calculator_2-way'!#REF!,'True_Odds_Calculator_2-way'!B768,'Log_working_2-way'!B$1,'Log_working_2-way'!B$2)</f>
        <v/>
      </c>
      <c r="F767" s="6"/>
      <c r="H767" s="6"/>
      <c r="I767" s="6"/>
      <c r="J767" s="6"/>
      <c r="K767" s="6"/>
    </row>
    <row r="768" spans="4:11" x14ac:dyDescent="0.25">
      <c r="D768" t="str">
        <f>solve_for_d('True_Odds_Calculator_2-way'!A769,'True_Odds_Calculator_2-way'!#REF!,'True_Odds_Calculator_2-way'!B769,'Log_working_2-way'!B$1,'Log_working_2-way'!B$2)</f>
        <v/>
      </c>
      <c r="F768" s="6"/>
      <c r="H768" s="6"/>
      <c r="I768" s="6"/>
      <c r="J768" s="6"/>
      <c r="K768" s="6"/>
    </row>
    <row r="769" spans="4:11" x14ac:dyDescent="0.25">
      <c r="D769" t="str">
        <f>solve_for_d('True_Odds_Calculator_2-way'!A770,'True_Odds_Calculator_2-way'!#REF!,'True_Odds_Calculator_2-way'!B770,'Log_working_2-way'!B$1,'Log_working_2-way'!B$2)</f>
        <v/>
      </c>
      <c r="F769" s="6"/>
      <c r="H769" s="6"/>
      <c r="I769" s="6"/>
      <c r="J769" s="6"/>
      <c r="K769" s="6"/>
    </row>
    <row r="770" spans="4:11" x14ac:dyDescent="0.25">
      <c r="D770" t="str">
        <f>solve_for_d('True_Odds_Calculator_2-way'!A771,'True_Odds_Calculator_2-way'!#REF!,'True_Odds_Calculator_2-way'!B771,'Log_working_2-way'!B$1,'Log_working_2-way'!B$2)</f>
        <v/>
      </c>
      <c r="F770" s="6"/>
      <c r="H770" s="6"/>
      <c r="I770" s="6"/>
      <c r="J770" s="6"/>
      <c r="K770" s="6"/>
    </row>
    <row r="771" spans="4:11" x14ac:dyDescent="0.25">
      <c r="D771" t="str">
        <f>solve_for_d('True_Odds_Calculator_2-way'!A772,'True_Odds_Calculator_2-way'!#REF!,'True_Odds_Calculator_2-way'!B772,'Log_working_2-way'!B$1,'Log_working_2-way'!B$2)</f>
        <v/>
      </c>
      <c r="F771" s="6"/>
      <c r="H771" s="6"/>
      <c r="I771" s="6"/>
      <c r="J771" s="6"/>
      <c r="K771" s="6"/>
    </row>
    <row r="772" spans="4:11" x14ac:dyDescent="0.25">
      <c r="D772" t="str">
        <f>solve_for_d('True_Odds_Calculator_2-way'!A773,'True_Odds_Calculator_2-way'!#REF!,'True_Odds_Calculator_2-way'!B773,'Log_working_2-way'!B$1,'Log_working_2-way'!B$2)</f>
        <v/>
      </c>
      <c r="F772" s="6"/>
      <c r="H772" s="6"/>
      <c r="I772" s="6"/>
      <c r="J772" s="6"/>
      <c r="K772" s="6"/>
    </row>
    <row r="773" spans="4:11" x14ac:dyDescent="0.25">
      <c r="D773" t="str">
        <f>solve_for_d('True_Odds_Calculator_2-way'!A774,'True_Odds_Calculator_2-way'!#REF!,'True_Odds_Calculator_2-way'!B774,'Log_working_2-way'!B$1,'Log_working_2-way'!B$2)</f>
        <v/>
      </c>
      <c r="F773" s="6"/>
      <c r="H773" s="6"/>
      <c r="I773" s="6"/>
      <c r="J773" s="6"/>
      <c r="K773" s="6"/>
    </row>
    <row r="774" spans="4:11" x14ac:dyDescent="0.25">
      <c r="D774" t="str">
        <f>solve_for_d('True_Odds_Calculator_2-way'!A775,'True_Odds_Calculator_2-way'!#REF!,'True_Odds_Calculator_2-way'!B775,'Log_working_2-way'!B$1,'Log_working_2-way'!B$2)</f>
        <v/>
      </c>
      <c r="F774" s="6"/>
      <c r="H774" s="6"/>
      <c r="I774" s="6"/>
      <c r="J774" s="6"/>
      <c r="K774" s="6"/>
    </row>
    <row r="775" spans="4:11" x14ac:dyDescent="0.25">
      <c r="D775" t="str">
        <f>solve_for_d('True_Odds_Calculator_2-way'!A776,'True_Odds_Calculator_2-way'!#REF!,'True_Odds_Calculator_2-way'!B776,'Log_working_2-way'!B$1,'Log_working_2-way'!B$2)</f>
        <v/>
      </c>
      <c r="F775" s="6"/>
      <c r="H775" s="6"/>
      <c r="I775" s="6"/>
      <c r="J775" s="6"/>
      <c r="K775" s="6"/>
    </row>
    <row r="776" spans="4:11" x14ac:dyDescent="0.25">
      <c r="D776" t="str">
        <f>solve_for_d('True_Odds_Calculator_2-way'!A777,'True_Odds_Calculator_2-way'!#REF!,'True_Odds_Calculator_2-way'!B777,'Log_working_2-way'!B$1,'Log_working_2-way'!B$2)</f>
        <v/>
      </c>
      <c r="F776" s="6"/>
      <c r="H776" s="6"/>
      <c r="I776" s="6"/>
      <c r="J776" s="6"/>
      <c r="K776" s="6"/>
    </row>
    <row r="777" spans="4:11" x14ac:dyDescent="0.25">
      <c r="D777" t="str">
        <f>solve_for_d('True_Odds_Calculator_2-way'!A778,'True_Odds_Calculator_2-way'!#REF!,'True_Odds_Calculator_2-way'!B778,'Log_working_2-way'!B$1,'Log_working_2-way'!B$2)</f>
        <v/>
      </c>
      <c r="F777" s="6"/>
      <c r="H777" s="6"/>
      <c r="I777" s="6"/>
      <c r="J777" s="6"/>
      <c r="K777" s="6"/>
    </row>
    <row r="778" spans="4:11" x14ac:dyDescent="0.25">
      <c r="D778" t="str">
        <f>solve_for_d('True_Odds_Calculator_2-way'!A779,'True_Odds_Calculator_2-way'!#REF!,'True_Odds_Calculator_2-way'!B779,'Log_working_2-way'!B$1,'Log_working_2-way'!B$2)</f>
        <v/>
      </c>
      <c r="F778" s="6"/>
      <c r="H778" s="6"/>
      <c r="I778" s="6"/>
      <c r="J778" s="6"/>
      <c r="K778" s="6"/>
    </row>
    <row r="779" spans="4:11" x14ac:dyDescent="0.25">
      <c r="D779" t="str">
        <f>solve_for_d('True_Odds_Calculator_2-way'!A780,'True_Odds_Calculator_2-way'!#REF!,'True_Odds_Calculator_2-way'!B780,'Log_working_2-way'!B$1,'Log_working_2-way'!B$2)</f>
        <v/>
      </c>
      <c r="F779" s="6"/>
      <c r="H779" s="6"/>
      <c r="I779" s="6"/>
      <c r="J779" s="6"/>
      <c r="K779" s="6"/>
    </row>
    <row r="780" spans="4:11" x14ac:dyDescent="0.25">
      <c r="D780" t="str">
        <f>solve_for_d('True_Odds_Calculator_2-way'!A781,'True_Odds_Calculator_2-way'!#REF!,'True_Odds_Calculator_2-way'!B781,'Log_working_2-way'!B$1,'Log_working_2-way'!B$2)</f>
        <v/>
      </c>
      <c r="F780" s="6"/>
      <c r="H780" s="6"/>
      <c r="I780" s="6"/>
      <c r="J780" s="6"/>
      <c r="K780" s="6"/>
    </row>
    <row r="781" spans="4:11" x14ac:dyDescent="0.25">
      <c r="D781" t="str">
        <f>solve_for_d('True_Odds_Calculator_2-way'!A782,'True_Odds_Calculator_2-way'!#REF!,'True_Odds_Calculator_2-way'!B782,'Log_working_2-way'!B$1,'Log_working_2-way'!B$2)</f>
        <v/>
      </c>
      <c r="F781" s="6"/>
      <c r="H781" s="6"/>
      <c r="I781" s="6"/>
      <c r="J781" s="6"/>
      <c r="K781" s="6"/>
    </row>
    <row r="782" spans="4:11" x14ac:dyDescent="0.25">
      <c r="D782" t="str">
        <f>solve_for_d('True_Odds_Calculator_2-way'!A783,'True_Odds_Calculator_2-way'!#REF!,'True_Odds_Calculator_2-way'!B783,'Log_working_2-way'!B$1,'Log_working_2-way'!B$2)</f>
        <v/>
      </c>
      <c r="F782" s="6"/>
      <c r="H782" s="6"/>
      <c r="I782" s="6"/>
      <c r="J782" s="6"/>
      <c r="K782" s="6"/>
    </row>
    <row r="783" spans="4:11" x14ac:dyDescent="0.25">
      <c r="D783" t="str">
        <f>solve_for_d('True_Odds_Calculator_2-way'!A784,'True_Odds_Calculator_2-way'!#REF!,'True_Odds_Calculator_2-way'!B784,'Log_working_2-way'!B$1,'Log_working_2-way'!B$2)</f>
        <v/>
      </c>
      <c r="F783" s="6"/>
      <c r="H783" s="6"/>
      <c r="I783" s="6"/>
      <c r="J783" s="6"/>
      <c r="K783" s="6"/>
    </row>
    <row r="784" spans="4:11" x14ac:dyDescent="0.25">
      <c r="D784" t="str">
        <f>solve_for_d('True_Odds_Calculator_2-way'!A785,'True_Odds_Calculator_2-way'!#REF!,'True_Odds_Calculator_2-way'!B785,'Log_working_2-way'!B$1,'Log_working_2-way'!B$2)</f>
        <v/>
      </c>
      <c r="F784" s="6"/>
      <c r="H784" s="6"/>
      <c r="I784" s="6"/>
      <c r="J784" s="6"/>
      <c r="K784" s="6"/>
    </row>
    <row r="785" spans="4:11" x14ac:dyDescent="0.25">
      <c r="D785" t="str">
        <f>solve_for_d('True_Odds_Calculator_2-way'!A786,'True_Odds_Calculator_2-way'!#REF!,'True_Odds_Calculator_2-way'!B786,'Log_working_2-way'!B$1,'Log_working_2-way'!B$2)</f>
        <v/>
      </c>
      <c r="F785" s="6"/>
      <c r="H785" s="6"/>
      <c r="I785" s="6"/>
      <c r="J785" s="6"/>
      <c r="K785" s="6"/>
    </row>
    <row r="786" spans="4:11" x14ac:dyDescent="0.25">
      <c r="D786" t="str">
        <f>solve_for_d('True_Odds_Calculator_2-way'!A787,'True_Odds_Calculator_2-way'!#REF!,'True_Odds_Calculator_2-way'!B787,'Log_working_2-way'!B$1,'Log_working_2-way'!B$2)</f>
        <v/>
      </c>
      <c r="F786" s="6"/>
      <c r="H786" s="6"/>
      <c r="I786" s="6"/>
      <c r="J786" s="6"/>
      <c r="K786" s="6"/>
    </row>
    <row r="787" spans="4:11" x14ac:dyDescent="0.25">
      <c r="D787" t="str">
        <f>solve_for_d('True_Odds_Calculator_2-way'!A788,'True_Odds_Calculator_2-way'!#REF!,'True_Odds_Calculator_2-way'!B788,'Log_working_2-way'!B$1,'Log_working_2-way'!B$2)</f>
        <v/>
      </c>
      <c r="F787" s="6"/>
      <c r="H787" s="6"/>
      <c r="I787" s="6"/>
      <c r="J787" s="6"/>
      <c r="K787" s="6"/>
    </row>
    <row r="788" spans="4:11" x14ac:dyDescent="0.25">
      <c r="D788" t="str">
        <f>solve_for_d('True_Odds_Calculator_2-way'!A789,'True_Odds_Calculator_2-way'!#REF!,'True_Odds_Calculator_2-way'!B789,'Log_working_2-way'!B$1,'Log_working_2-way'!B$2)</f>
        <v/>
      </c>
      <c r="F788" s="6"/>
      <c r="H788" s="6"/>
      <c r="I788" s="6"/>
      <c r="J788" s="6"/>
      <c r="K788" s="6"/>
    </row>
    <row r="789" spans="4:11" x14ac:dyDescent="0.25">
      <c r="D789" t="str">
        <f>solve_for_d('True_Odds_Calculator_2-way'!A790,'True_Odds_Calculator_2-way'!#REF!,'True_Odds_Calculator_2-way'!B790,'Log_working_2-way'!B$1,'Log_working_2-way'!B$2)</f>
        <v/>
      </c>
      <c r="F789" s="6"/>
      <c r="H789" s="6"/>
      <c r="I789" s="6"/>
      <c r="J789" s="6"/>
      <c r="K789" s="6"/>
    </row>
    <row r="790" spans="4:11" x14ac:dyDescent="0.25">
      <c r="D790" t="str">
        <f>solve_for_d('True_Odds_Calculator_2-way'!A791,'True_Odds_Calculator_2-way'!#REF!,'True_Odds_Calculator_2-way'!B791,'Log_working_2-way'!B$1,'Log_working_2-way'!B$2)</f>
        <v/>
      </c>
      <c r="F790" s="6"/>
      <c r="H790" s="6"/>
      <c r="I790" s="6"/>
      <c r="J790" s="6"/>
      <c r="K790" s="6"/>
    </row>
    <row r="791" spans="4:11" x14ac:dyDescent="0.25">
      <c r="D791" t="str">
        <f>solve_for_d('True_Odds_Calculator_2-way'!A792,'True_Odds_Calculator_2-way'!#REF!,'True_Odds_Calculator_2-way'!B792,'Log_working_2-way'!B$1,'Log_working_2-way'!B$2)</f>
        <v/>
      </c>
      <c r="F791" s="6"/>
      <c r="H791" s="6"/>
      <c r="I791" s="6"/>
      <c r="J791" s="6"/>
      <c r="K791" s="6"/>
    </row>
    <row r="792" spans="4:11" x14ac:dyDescent="0.25">
      <c r="D792" t="str">
        <f>solve_for_d('True_Odds_Calculator_2-way'!A793,'True_Odds_Calculator_2-way'!#REF!,'True_Odds_Calculator_2-way'!B793,'Log_working_2-way'!B$1,'Log_working_2-way'!B$2)</f>
        <v/>
      </c>
      <c r="F792" s="6"/>
      <c r="H792" s="6"/>
      <c r="I792" s="6"/>
      <c r="J792" s="6"/>
      <c r="K792" s="6"/>
    </row>
    <row r="793" spans="4:11" x14ac:dyDescent="0.25">
      <c r="D793" t="str">
        <f>solve_for_d('True_Odds_Calculator_2-way'!A794,'True_Odds_Calculator_2-way'!#REF!,'True_Odds_Calculator_2-way'!B794,'Log_working_2-way'!B$1,'Log_working_2-way'!B$2)</f>
        <v/>
      </c>
      <c r="F793" s="6"/>
      <c r="H793" s="6"/>
      <c r="I793" s="6"/>
      <c r="J793" s="6"/>
      <c r="K793" s="6"/>
    </row>
    <row r="794" spans="4:11" x14ac:dyDescent="0.25">
      <c r="D794" t="str">
        <f>solve_for_d('True_Odds_Calculator_2-way'!A795,'True_Odds_Calculator_2-way'!#REF!,'True_Odds_Calculator_2-way'!B795,'Log_working_2-way'!B$1,'Log_working_2-way'!B$2)</f>
        <v/>
      </c>
      <c r="F794" s="6"/>
      <c r="H794" s="6"/>
      <c r="I794" s="6"/>
      <c r="J794" s="6"/>
      <c r="K794" s="6"/>
    </row>
    <row r="795" spans="4:11" x14ac:dyDescent="0.25">
      <c r="D795" t="str">
        <f>solve_for_d('True_Odds_Calculator_2-way'!A796,'True_Odds_Calculator_2-way'!#REF!,'True_Odds_Calculator_2-way'!B796,'Log_working_2-way'!B$1,'Log_working_2-way'!B$2)</f>
        <v/>
      </c>
      <c r="F795" s="6"/>
      <c r="H795" s="6"/>
      <c r="I795" s="6"/>
      <c r="J795" s="6"/>
      <c r="K795" s="6"/>
    </row>
    <row r="796" spans="4:11" x14ac:dyDescent="0.25">
      <c r="D796" t="str">
        <f>solve_for_d('True_Odds_Calculator_2-way'!A797,'True_Odds_Calculator_2-way'!#REF!,'True_Odds_Calculator_2-way'!B797,'Log_working_2-way'!B$1,'Log_working_2-way'!B$2)</f>
        <v/>
      </c>
      <c r="F796" s="6"/>
      <c r="H796" s="6"/>
      <c r="I796" s="6"/>
      <c r="J796" s="6"/>
      <c r="K796" s="6"/>
    </row>
    <row r="797" spans="4:11" x14ac:dyDescent="0.25">
      <c r="D797" t="str">
        <f>solve_for_d('True_Odds_Calculator_2-way'!A798,'True_Odds_Calculator_2-way'!#REF!,'True_Odds_Calculator_2-way'!B798,'Log_working_2-way'!B$1,'Log_working_2-way'!B$2)</f>
        <v/>
      </c>
      <c r="F797" s="6"/>
      <c r="H797" s="6"/>
      <c r="I797" s="6"/>
      <c r="J797" s="6"/>
      <c r="K797" s="6"/>
    </row>
    <row r="798" spans="4:11" x14ac:dyDescent="0.25">
      <c r="D798" t="str">
        <f>solve_for_d('True_Odds_Calculator_2-way'!A799,'True_Odds_Calculator_2-way'!#REF!,'True_Odds_Calculator_2-way'!B799,'Log_working_2-way'!B$1,'Log_working_2-way'!B$2)</f>
        <v/>
      </c>
      <c r="F798" s="6"/>
      <c r="H798" s="6"/>
      <c r="I798" s="6"/>
      <c r="J798" s="6"/>
      <c r="K798" s="6"/>
    </row>
    <row r="799" spans="4:11" x14ac:dyDescent="0.25">
      <c r="D799" t="str">
        <f>solve_for_d('True_Odds_Calculator_2-way'!A800,'True_Odds_Calculator_2-way'!#REF!,'True_Odds_Calculator_2-way'!B800,'Log_working_2-way'!B$1,'Log_working_2-way'!B$2)</f>
        <v/>
      </c>
      <c r="F799" s="6"/>
      <c r="H799" s="6"/>
      <c r="I799" s="6"/>
      <c r="J799" s="6"/>
      <c r="K799" s="6"/>
    </row>
    <row r="800" spans="4:11" x14ac:dyDescent="0.25">
      <c r="D800" t="str">
        <f>solve_for_d('True_Odds_Calculator_2-way'!A801,'True_Odds_Calculator_2-way'!#REF!,'True_Odds_Calculator_2-way'!B801,'Log_working_2-way'!B$1,'Log_working_2-way'!B$2)</f>
        <v/>
      </c>
      <c r="F800" s="6"/>
      <c r="H800" s="6"/>
      <c r="I800" s="6"/>
      <c r="J800" s="6"/>
      <c r="K800" s="6"/>
    </row>
    <row r="801" spans="4:11" x14ac:dyDescent="0.25">
      <c r="D801" t="str">
        <f>solve_for_d('True_Odds_Calculator_2-way'!A802,'True_Odds_Calculator_2-way'!#REF!,'True_Odds_Calculator_2-way'!B802,'Log_working_2-way'!B$1,'Log_working_2-way'!B$2)</f>
        <v/>
      </c>
      <c r="F801" s="6"/>
      <c r="H801" s="6"/>
      <c r="I801" s="6"/>
      <c r="J801" s="6"/>
      <c r="K801" s="6"/>
    </row>
    <row r="802" spans="4:11" x14ac:dyDescent="0.25">
      <c r="D802" t="str">
        <f>solve_for_d('True_Odds_Calculator_2-way'!A803,'True_Odds_Calculator_2-way'!#REF!,'True_Odds_Calculator_2-way'!B803,'Log_working_2-way'!B$1,'Log_working_2-way'!B$2)</f>
        <v/>
      </c>
      <c r="F802" s="6"/>
      <c r="H802" s="6"/>
      <c r="I802" s="6"/>
      <c r="J802" s="6"/>
      <c r="K802" s="6"/>
    </row>
    <row r="803" spans="4:11" x14ac:dyDescent="0.25">
      <c r="D803" t="str">
        <f>solve_for_d('True_Odds_Calculator_2-way'!A804,'True_Odds_Calculator_2-way'!#REF!,'True_Odds_Calculator_2-way'!B804,'Log_working_2-way'!B$1,'Log_working_2-way'!B$2)</f>
        <v/>
      </c>
      <c r="F803" s="6"/>
      <c r="H803" s="6"/>
      <c r="I803" s="6"/>
      <c r="J803" s="6"/>
      <c r="K803" s="6"/>
    </row>
    <row r="804" spans="4:11" x14ac:dyDescent="0.25">
      <c r="D804" t="str">
        <f>solve_for_d('True_Odds_Calculator_2-way'!A805,'True_Odds_Calculator_2-way'!#REF!,'True_Odds_Calculator_2-way'!B805,'Log_working_2-way'!B$1,'Log_working_2-way'!B$2)</f>
        <v/>
      </c>
      <c r="F804" s="6"/>
      <c r="H804" s="6"/>
      <c r="I804" s="6"/>
      <c r="J804" s="6"/>
      <c r="K804" s="6"/>
    </row>
    <row r="805" spans="4:11" x14ac:dyDescent="0.25">
      <c r="D805" t="str">
        <f>solve_for_d('True_Odds_Calculator_2-way'!A806,'True_Odds_Calculator_2-way'!#REF!,'True_Odds_Calculator_2-way'!B806,'Log_working_2-way'!B$1,'Log_working_2-way'!B$2)</f>
        <v/>
      </c>
      <c r="F805" s="6"/>
      <c r="H805" s="6"/>
      <c r="I805" s="6"/>
      <c r="J805" s="6"/>
      <c r="K805" s="6"/>
    </row>
    <row r="806" spans="4:11" x14ac:dyDescent="0.25">
      <c r="D806" t="str">
        <f>solve_for_d('True_Odds_Calculator_2-way'!A807,'True_Odds_Calculator_2-way'!#REF!,'True_Odds_Calculator_2-way'!B807,'Log_working_2-way'!B$1,'Log_working_2-way'!B$2)</f>
        <v/>
      </c>
      <c r="F806" s="6"/>
      <c r="H806" s="6"/>
      <c r="I806" s="6"/>
      <c r="J806" s="6"/>
      <c r="K806" s="6"/>
    </row>
    <row r="807" spans="4:11" x14ac:dyDescent="0.25">
      <c r="D807" t="str">
        <f>solve_for_d('True_Odds_Calculator_2-way'!A808,'True_Odds_Calculator_2-way'!#REF!,'True_Odds_Calculator_2-way'!B808,'Log_working_2-way'!B$1,'Log_working_2-way'!B$2)</f>
        <v/>
      </c>
      <c r="F807" s="6"/>
      <c r="H807" s="6"/>
      <c r="I807" s="6"/>
      <c r="J807" s="6"/>
      <c r="K807" s="6"/>
    </row>
    <row r="808" spans="4:11" x14ac:dyDescent="0.25">
      <c r="D808" t="str">
        <f>solve_for_d('True_Odds_Calculator_2-way'!A809,'True_Odds_Calculator_2-way'!#REF!,'True_Odds_Calculator_2-way'!B809,'Log_working_2-way'!B$1,'Log_working_2-way'!B$2)</f>
        <v/>
      </c>
      <c r="F808" s="6"/>
      <c r="H808" s="6"/>
      <c r="I808" s="6"/>
      <c r="J808" s="6"/>
      <c r="K808" s="6"/>
    </row>
    <row r="809" spans="4:11" x14ac:dyDescent="0.25">
      <c r="D809" t="str">
        <f>solve_for_d('True_Odds_Calculator_2-way'!A810,'True_Odds_Calculator_2-way'!#REF!,'True_Odds_Calculator_2-way'!B810,'Log_working_2-way'!B$1,'Log_working_2-way'!B$2)</f>
        <v/>
      </c>
      <c r="F809" s="6"/>
      <c r="H809" s="6"/>
      <c r="I809" s="6"/>
      <c r="J809" s="6"/>
      <c r="K809" s="6"/>
    </row>
    <row r="810" spans="4:11" x14ac:dyDescent="0.25">
      <c r="D810" t="str">
        <f>solve_for_d('True_Odds_Calculator_2-way'!A811,'True_Odds_Calculator_2-way'!#REF!,'True_Odds_Calculator_2-way'!B811,'Log_working_2-way'!B$1,'Log_working_2-way'!B$2)</f>
        <v/>
      </c>
      <c r="F810" s="6"/>
      <c r="H810" s="6"/>
      <c r="I810" s="6"/>
      <c r="J810" s="6"/>
      <c r="K810" s="6"/>
    </row>
    <row r="811" spans="4:11" x14ac:dyDescent="0.25">
      <c r="D811" t="str">
        <f>solve_for_d('True_Odds_Calculator_2-way'!A812,'True_Odds_Calculator_2-way'!#REF!,'True_Odds_Calculator_2-way'!B812,'Log_working_2-way'!B$1,'Log_working_2-way'!B$2)</f>
        <v/>
      </c>
      <c r="F811" s="6"/>
      <c r="H811" s="6"/>
      <c r="I811" s="6"/>
      <c r="J811" s="6"/>
      <c r="K811" s="6"/>
    </row>
    <row r="812" spans="4:11" x14ac:dyDescent="0.25">
      <c r="D812" t="str">
        <f>solve_for_d('True_Odds_Calculator_2-way'!A813,'True_Odds_Calculator_2-way'!#REF!,'True_Odds_Calculator_2-way'!B813,'Log_working_2-way'!B$1,'Log_working_2-way'!B$2)</f>
        <v/>
      </c>
      <c r="F812" s="6"/>
      <c r="H812" s="6"/>
      <c r="I812" s="6"/>
      <c r="J812" s="6"/>
      <c r="K812" s="6"/>
    </row>
    <row r="813" spans="4:11" x14ac:dyDescent="0.25">
      <c r="D813" t="str">
        <f>solve_for_d('True_Odds_Calculator_2-way'!A814,'True_Odds_Calculator_2-way'!#REF!,'True_Odds_Calculator_2-way'!B814,'Log_working_2-way'!B$1,'Log_working_2-way'!B$2)</f>
        <v/>
      </c>
      <c r="F813" s="6"/>
      <c r="H813" s="6"/>
      <c r="I813" s="6"/>
      <c r="J813" s="6"/>
      <c r="K813" s="6"/>
    </row>
    <row r="814" spans="4:11" x14ac:dyDescent="0.25">
      <c r="D814" t="str">
        <f>solve_for_d('True_Odds_Calculator_2-way'!A815,'True_Odds_Calculator_2-way'!#REF!,'True_Odds_Calculator_2-way'!B815,'Log_working_2-way'!B$1,'Log_working_2-way'!B$2)</f>
        <v/>
      </c>
      <c r="F814" s="6"/>
      <c r="H814" s="6"/>
      <c r="I814" s="6"/>
      <c r="J814" s="6"/>
      <c r="K814" s="6"/>
    </row>
    <row r="815" spans="4:11" x14ac:dyDescent="0.25">
      <c r="D815" t="str">
        <f>solve_for_d('True_Odds_Calculator_2-way'!A816,'True_Odds_Calculator_2-way'!#REF!,'True_Odds_Calculator_2-way'!B816,'Log_working_2-way'!B$1,'Log_working_2-way'!B$2)</f>
        <v/>
      </c>
      <c r="F815" s="6"/>
      <c r="H815" s="6"/>
      <c r="I815" s="6"/>
      <c r="J815" s="6"/>
      <c r="K815" s="6"/>
    </row>
    <row r="816" spans="4:11" x14ac:dyDescent="0.25">
      <c r="D816" t="str">
        <f>solve_for_d('True_Odds_Calculator_2-way'!A817,'True_Odds_Calculator_2-way'!#REF!,'True_Odds_Calculator_2-way'!B817,'Log_working_2-way'!B$1,'Log_working_2-way'!B$2)</f>
        <v/>
      </c>
      <c r="F816" s="6"/>
      <c r="H816" s="6"/>
      <c r="I816" s="6"/>
      <c r="J816" s="6"/>
      <c r="K816" s="6"/>
    </row>
    <row r="817" spans="4:11" x14ac:dyDescent="0.25">
      <c r="D817" t="str">
        <f>solve_for_d('True_Odds_Calculator_2-way'!A818,'True_Odds_Calculator_2-way'!#REF!,'True_Odds_Calculator_2-way'!B818,'Log_working_2-way'!B$1,'Log_working_2-way'!B$2)</f>
        <v/>
      </c>
      <c r="F817" s="6"/>
      <c r="H817" s="6"/>
      <c r="I817" s="6"/>
      <c r="J817" s="6"/>
      <c r="K817" s="6"/>
    </row>
    <row r="818" spans="4:11" x14ac:dyDescent="0.25">
      <c r="D818" t="str">
        <f>solve_for_d('True_Odds_Calculator_2-way'!A819,'True_Odds_Calculator_2-way'!#REF!,'True_Odds_Calculator_2-way'!B819,'Log_working_2-way'!B$1,'Log_working_2-way'!B$2)</f>
        <v/>
      </c>
      <c r="F818" s="6"/>
      <c r="H818" s="6"/>
      <c r="I818" s="6"/>
      <c r="J818" s="6"/>
      <c r="K818" s="6"/>
    </row>
    <row r="819" spans="4:11" x14ac:dyDescent="0.25">
      <c r="D819" t="str">
        <f>solve_for_d('True_Odds_Calculator_2-way'!A820,'True_Odds_Calculator_2-way'!#REF!,'True_Odds_Calculator_2-way'!B820,'Log_working_2-way'!B$1,'Log_working_2-way'!B$2)</f>
        <v/>
      </c>
      <c r="F819" s="6"/>
      <c r="H819" s="6"/>
      <c r="I819" s="6"/>
      <c r="J819" s="6"/>
      <c r="K819" s="6"/>
    </row>
    <row r="820" spans="4:11" x14ac:dyDescent="0.25">
      <c r="D820" t="str">
        <f>solve_for_d('True_Odds_Calculator_2-way'!A821,'True_Odds_Calculator_2-way'!#REF!,'True_Odds_Calculator_2-way'!B821,'Log_working_2-way'!B$1,'Log_working_2-way'!B$2)</f>
        <v/>
      </c>
      <c r="F820" s="6"/>
      <c r="H820" s="6"/>
      <c r="I820" s="6"/>
      <c r="J820" s="6"/>
      <c r="K820" s="6"/>
    </row>
    <row r="821" spans="4:11" x14ac:dyDescent="0.25">
      <c r="D821" t="str">
        <f>solve_for_d('True_Odds_Calculator_2-way'!A822,'True_Odds_Calculator_2-way'!#REF!,'True_Odds_Calculator_2-way'!B822,'Log_working_2-way'!B$1,'Log_working_2-way'!B$2)</f>
        <v/>
      </c>
      <c r="F821" s="6"/>
      <c r="H821" s="6"/>
      <c r="I821" s="6"/>
      <c r="J821" s="6"/>
      <c r="K821" s="6"/>
    </row>
    <row r="822" spans="4:11" x14ac:dyDescent="0.25">
      <c r="D822" t="str">
        <f>solve_for_d('True_Odds_Calculator_2-way'!A823,'True_Odds_Calculator_2-way'!#REF!,'True_Odds_Calculator_2-way'!B823,'Log_working_2-way'!B$1,'Log_working_2-way'!B$2)</f>
        <v/>
      </c>
      <c r="F822" s="6"/>
      <c r="H822" s="6"/>
      <c r="I822" s="6"/>
      <c r="J822" s="6"/>
      <c r="K822" s="6"/>
    </row>
    <row r="823" spans="4:11" x14ac:dyDescent="0.25">
      <c r="D823" t="str">
        <f>solve_for_d('True_Odds_Calculator_2-way'!A824,'True_Odds_Calculator_2-way'!#REF!,'True_Odds_Calculator_2-way'!B824,'Log_working_2-way'!B$1,'Log_working_2-way'!B$2)</f>
        <v/>
      </c>
      <c r="F823" s="6"/>
      <c r="H823" s="6"/>
      <c r="I823" s="6"/>
      <c r="J823" s="6"/>
      <c r="K823" s="6"/>
    </row>
    <row r="824" spans="4:11" x14ac:dyDescent="0.25">
      <c r="D824" t="str">
        <f>solve_for_d('True_Odds_Calculator_2-way'!A825,'True_Odds_Calculator_2-way'!#REF!,'True_Odds_Calculator_2-way'!B825,'Log_working_2-way'!B$1,'Log_working_2-way'!B$2)</f>
        <v/>
      </c>
      <c r="F824" s="6"/>
      <c r="H824" s="6"/>
      <c r="I824" s="6"/>
      <c r="J824" s="6"/>
      <c r="K824" s="6"/>
    </row>
    <row r="825" spans="4:11" x14ac:dyDescent="0.25">
      <c r="D825" t="str">
        <f>solve_for_d('True_Odds_Calculator_2-way'!A826,'True_Odds_Calculator_2-way'!#REF!,'True_Odds_Calculator_2-way'!B826,'Log_working_2-way'!B$1,'Log_working_2-way'!B$2)</f>
        <v/>
      </c>
      <c r="F825" s="6"/>
      <c r="H825" s="6"/>
      <c r="I825" s="6"/>
      <c r="J825" s="6"/>
      <c r="K825" s="6"/>
    </row>
    <row r="826" spans="4:11" x14ac:dyDescent="0.25">
      <c r="D826" t="str">
        <f>solve_for_d('True_Odds_Calculator_2-way'!A827,'True_Odds_Calculator_2-way'!#REF!,'True_Odds_Calculator_2-way'!B827,'Log_working_2-way'!B$1,'Log_working_2-way'!B$2)</f>
        <v/>
      </c>
      <c r="F826" s="6"/>
      <c r="H826" s="6"/>
      <c r="I826" s="6"/>
      <c r="J826" s="6"/>
      <c r="K826" s="6"/>
    </row>
    <row r="827" spans="4:11" x14ac:dyDescent="0.25">
      <c r="D827" t="str">
        <f>solve_for_d('True_Odds_Calculator_2-way'!A828,'True_Odds_Calculator_2-way'!#REF!,'True_Odds_Calculator_2-way'!B828,'Log_working_2-way'!B$1,'Log_working_2-way'!B$2)</f>
        <v/>
      </c>
      <c r="F827" s="6"/>
      <c r="H827" s="6"/>
      <c r="I827" s="6"/>
      <c r="J827" s="6"/>
      <c r="K827" s="6"/>
    </row>
    <row r="828" spans="4:11" x14ac:dyDescent="0.25">
      <c r="D828" t="str">
        <f>solve_for_d('True_Odds_Calculator_2-way'!A829,'True_Odds_Calculator_2-way'!#REF!,'True_Odds_Calculator_2-way'!B829,'Log_working_2-way'!B$1,'Log_working_2-way'!B$2)</f>
        <v/>
      </c>
      <c r="F828" s="6"/>
      <c r="H828" s="6"/>
      <c r="I828" s="6"/>
      <c r="J828" s="6"/>
      <c r="K828" s="6"/>
    </row>
    <row r="829" spans="4:11" x14ac:dyDescent="0.25">
      <c r="D829" t="str">
        <f>solve_for_d('True_Odds_Calculator_2-way'!A830,'True_Odds_Calculator_2-way'!#REF!,'True_Odds_Calculator_2-way'!B830,'Log_working_2-way'!B$1,'Log_working_2-way'!B$2)</f>
        <v/>
      </c>
      <c r="F829" s="6"/>
      <c r="H829" s="6"/>
      <c r="I829" s="6"/>
      <c r="J829" s="6"/>
      <c r="K829" s="6"/>
    </row>
    <row r="830" spans="4:11" x14ac:dyDescent="0.25">
      <c r="D830" t="str">
        <f>solve_for_d('True_Odds_Calculator_2-way'!A831,'True_Odds_Calculator_2-way'!#REF!,'True_Odds_Calculator_2-way'!B831,'Log_working_2-way'!B$1,'Log_working_2-way'!B$2)</f>
        <v/>
      </c>
      <c r="F830" s="6"/>
      <c r="H830" s="6"/>
      <c r="I830" s="6"/>
      <c r="J830" s="6"/>
      <c r="K830" s="6"/>
    </row>
    <row r="831" spans="4:11" x14ac:dyDescent="0.25">
      <c r="D831" t="str">
        <f>solve_for_d('True_Odds_Calculator_2-way'!A832,'True_Odds_Calculator_2-way'!#REF!,'True_Odds_Calculator_2-way'!B832,'Log_working_2-way'!B$1,'Log_working_2-way'!B$2)</f>
        <v/>
      </c>
      <c r="F831" s="6"/>
      <c r="H831" s="6"/>
      <c r="I831" s="6"/>
      <c r="J831" s="6"/>
      <c r="K831" s="6"/>
    </row>
    <row r="832" spans="4:11" x14ac:dyDescent="0.25">
      <c r="D832" t="str">
        <f>solve_for_d('True_Odds_Calculator_2-way'!A833,'True_Odds_Calculator_2-way'!#REF!,'True_Odds_Calculator_2-way'!B833,'Log_working_2-way'!B$1,'Log_working_2-way'!B$2)</f>
        <v/>
      </c>
      <c r="F832" s="6"/>
      <c r="H832" s="6"/>
      <c r="I832" s="6"/>
      <c r="J832" s="6"/>
      <c r="K832" s="6"/>
    </row>
    <row r="833" spans="4:11" x14ac:dyDescent="0.25">
      <c r="D833" t="str">
        <f>solve_for_d('True_Odds_Calculator_2-way'!A834,'True_Odds_Calculator_2-way'!#REF!,'True_Odds_Calculator_2-way'!B834,'Log_working_2-way'!B$1,'Log_working_2-way'!B$2)</f>
        <v/>
      </c>
      <c r="F833" s="6"/>
      <c r="H833" s="6"/>
      <c r="I833" s="6"/>
      <c r="J833" s="6"/>
      <c r="K833" s="6"/>
    </row>
    <row r="834" spans="4:11" x14ac:dyDescent="0.25">
      <c r="D834" t="str">
        <f>solve_for_d('True_Odds_Calculator_2-way'!A835,'True_Odds_Calculator_2-way'!#REF!,'True_Odds_Calculator_2-way'!B835,'Log_working_2-way'!B$1,'Log_working_2-way'!B$2)</f>
        <v/>
      </c>
      <c r="F834" s="6"/>
      <c r="H834" s="6"/>
      <c r="I834" s="6"/>
      <c r="J834" s="6"/>
      <c r="K834" s="6"/>
    </row>
    <row r="835" spans="4:11" x14ac:dyDescent="0.25">
      <c r="D835" t="str">
        <f>solve_for_d('True_Odds_Calculator_2-way'!A836,'True_Odds_Calculator_2-way'!#REF!,'True_Odds_Calculator_2-way'!B836,'Log_working_2-way'!B$1,'Log_working_2-way'!B$2)</f>
        <v/>
      </c>
      <c r="F835" s="6"/>
      <c r="H835" s="6"/>
      <c r="I835" s="6"/>
      <c r="J835" s="6"/>
      <c r="K835" s="6"/>
    </row>
    <row r="836" spans="4:11" x14ac:dyDescent="0.25">
      <c r="D836" t="str">
        <f>solve_for_d('True_Odds_Calculator_2-way'!A837,'True_Odds_Calculator_2-way'!#REF!,'True_Odds_Calculator_2-way'!B837,'Log_working_2-way'!B$1,'Log_working_2-way'!B$2)</f>
        <v/>
      </c>
      <c r="F836" s="6"/>
      <c r="H836" s="6"/>
      <c r="I836" s="6"/>
      <c r="J836" s="6"/>
      <c r="K836" s="6"/>
    </row>
    <row r="837" spans="4:11" x14ac:dyDescent="0.25">
      <c r="D837" t="str">
        <f>solve_for_d('True_Odds_Calculator_2-way'!A838,'True_Odds_Calculator_2-way'!#REF!,'True_Odds_Calculator_2-way'!B838,'Log_working_2-way'!B$1,'Log_working_2-way'!B$2)</f>
        <v/>
      </c>
      <c r="F837" s="6"/>
      <c r="H837" s="6"/>
      <c r="I837" s="6"/>
      <c r="J837" s="6"/>
      <c r="K837" s="6"/>
    </row>
    <row r="838" spans="4:11" x14ac:dyDescent="0.25">
      <c r="D838" t="str">
        <f>solve_for_d('True_Odds_Calculator_2-way'!A839,'True_Odds_Calculator_2-way'!#REF!,'True_Odds_Calculator_2-way'!B839,'Log_working_2-way'!B$1,'Log_working_2-way'!B$2)</f>
        <v/>
      </c>
      <c r="F838" s="6"/>
      <c r="H838" s="6"/>
      <c r="I838" s="6"/>
      <c r="J838" s="6"/>
      <c r="K838" s="6"/>
    </row>
    <row r="839" spans="4:11" x14ac:dyDescent="0.25">
      <c r="D839" t="str">
        <f>solve_for_d('True_Odds_Calculator_2-way'!A840,'True_Odds_Calculator_2-way'!#REF!,'True_Odds_Calculator_2-way'!B840,'Log_working_2-way'!B$1,'Log_working_2-way'!B$2)</f>
        <v/>
      </c>
      <c r="F839" s="6"/>
      <c r="H839" s="6"/>
      <c r="I839" s="6"/>
      <c r="J839" s="6"/>
      <c r="K839" s="6"/>
    </row>
    <row r="840" spans="4:11" x14ac:dyDescent="0.25">
      <c r="D840" t="str">
        <f>solve_for_d('True_Odds_Calculator_2-way'!A841,'True_Odds_Calculator_2-way'!#REF!,'True_Odds_Calculator_2-way'!B841,'Log_working_2-way'!B$1,'Log_working_2-way'!B$2)</f>
        <v/>
      </c>
      <c r="F840" s="6"/>
      <c r="H840" s="6"/>
      <c r="I840" s="6"/>
      <c r="J840" s="6"/>
      <c r="K840" s="6"/>
    </row>
    <row r="841" spans="4:11" x14ac:dyDescent="0.25">
      <c r="D841" t="str">
        <f>solve_for_d('True_Odds_Calculator_2-way'!A842,'True_Odds_Calculator_2-way'!#REF!,'True_Odds_Calculator_2-way'!B842,'Log_working_2-way'!B$1,'Log_working_2-way'!B$2)</f>
        <v/>
      </c>
      <c r="F841" s="6"/>
      <c r="H841" s="6"/>
      <c r="I841" s="6"/>
      <c r="J841" s="6"/>
      <c r="K841" s="6"/>
    </row>
    <row r="842" spans="4:11" x14ac:dyDescent="0.25">
      <c r="D842" t="str">
        <f>solve_for_d('True_Odds_Calculator_2-way'!A843,'True_Odds_Calculator_2-way'!#REF!,'True_Odds_Calculator_2-way'!B843,'Log_working_2-way'!B$1,'Log_working_2-way'!B$2)</f>
        <v/>
      </c>
      <c r="F842" s="6"/>
      <c r="H842" s="6"/>
      <c r="I842" s="6"/>
      <c r="J842" s="6"/>
      <c r="K842" s="6"/>
    </row>
    <row r="843" spans="4:11" x14ac:dyDescent="0.25">
      <c r="D843" t="str">
        <f>solve_for_d('True_Odds_Calculator_2-way'!A844,'True_Odds_Calculator_2-way'!#REF!,'True_Odds_Calculator_2-way'!B844,'Log_working_2-way'!B$1,'Log_working_2-way'!B$2)</f>
        <v/>
      </c>
      <c r="F843" s="6"/>
      <c r="H843" s="6"/>
      <c r="I843" s="6"/>
      <c r="J843" s="6"/>
      <c r="K843" s="6"/>
    </row>
    <row r="844" spans="4:11" x14ac:dyDescent="0.25">
      <c r="D844" t="str">
        <f>solve_for_d('True_Odds_Calculator_2-way'!A845,'True_Odds_Calculator_2-way'!#REF!,'True_Odds_Calculator_2-way'!B845,'Log_working_2-way'!B$1,'Log_working_2-way'!B$2)</f>
        <v/>
      </c>
      <c r="F844" s="6"/>
      <c r="H844" s="6"/>
      <c r="I844" s="6"/>
      <c r="J844" s="6"/>
      <c r="K844" s="6"/>
    </row>
    <row r="845" spans="4:11" x14ac:dyDescent="0.25">
      <c r="D845" t="str">
        <f>solve_for_d('True_Odds_Calculator_2-way'!A846,'True_Odds_Calculator_2-way'!#REF!,'True_Odds_Calculator_2-way'!B846,'Log_working_2-way'!B$1,'Log_working_2-way'!B$2)</f>
        <v/>
      </c>
      <c r="F845" s="6"/>
      <c r="H845" s="6"/>
      <c r="I845" s="6"/>
      <c r="J845" s="6"/>
      <c r="K845" s="6"/>
    </row>
    <row r="846" spans="4:11" x14ac:dyDescent="0.25">
      <c r="D846" t="str">
        <f>solve_for_d('True_Odds_Calculator_2-way'!A847,'True_Odds_Calculator_2-way'!#REF!,'True_Odds_Calculator_2-way'!B847,'Log_working_2-way'!B$1,'Log_working_2-way'!B$2)</f>
        <v/>
      </c>
      <c r="F846" s="6"/>
      <c r="H846" s="6"/>
      <c r="I846" s="6"/>
      <c r="J846" s="6"/>
      <c r="K846" s="6"/>
    </row>
    <row r="847" spans="4:11" x14ac:dyDescent="0.25">
      <c r="D847" t="str">
        <f>solve_for_d('True_Odds_Calculator_2-way'!A848,'True_Odds_Calculator_2-way'!#REF!,'True_Odds_Calculator_2-way'!B848,'Log_working_2-way'!B$1,'Log_working_2-way'!B$2)</f>
        <v/>
      </c>
      <c r="F847" s="6"/>
      <c r="H847" s="6"/>
      <c r="I847" s="6"/>
      <c r="J847" s="6"/>
      <c r="K847" s="6"/>
    </row>
    <row r="848" spans="4:11" x14ac:dyDescent="0.25">
      <c r="D848" t="str">
        <f>solve_for_d('True_Odds_Calculator_2-way'!A849,'True_Odds_Calculator_2-way'!#REF!,'True_Odds_Calculator_2-way'!B849,'Log_working_2-way'!B$1,'Log_working_2-way'!B$2)</f>
        <v/>
      </c>
      <c r="F848" s="6"/>
      <c r="H848" s="6"/>
      <c r="I848" s="6"/>
      <c r="J848" s="6"/>
      <c r="K848" s="6"/>
    </row>
    <row r="849" spans="4:11" x14ac:dyDescent="0.25">
      <c r="D849" t="str">
        <f>solve_for_d('True_Odds_Calculator_2-way'!A850,'True_Odds_Calculator_2-way'!#REF!,'True_Odds_Calculator_2-way'!B850,'Log_working_2-way'!B$1,'Log_working_2-way'!B$2)</f>
        <v/>
      </c>
      <c r="F849" s="6"/>
      <c r="H849" s="6"/>
      <c r="I849" s="6"/>
      <c r="J849" s="6"/>
      <c r="K849" s="6"/>
    </row>
    <row r="850" spans="4:11" x14ac:dyDescent="0.25">
      <c r="D850" t="str">
        <f>solve_for_d('True_Odds_Calculator_2-way'!A851,'True_Odds_Calculator_2-way'!#REF!,'True_Odds_Calculator_2-way'!B851,'Log_working_2-way'!B$1,'Log_working_2-way'!B$2)</f>
        <v/>
      </c>
      <c r="F850" s="6"/>
      <c r="H850" s="6"/>
      <c r="I850" s="6"/>
      <c r="J850" s="6"/>
      <c r="K850" s="6"/>
    </row>
    <row r="851" spans="4:11" x14ac:dyDescent="0.25">
      <c r="D851" t="str">
        <f>solve_for_d('True_Odds_Calculator_2-way'!A852,'True_Odds_Calculator_2-way'!#REF!,'True_Odds_Calculator_2-way'!B852,'Log_working_2-way'!B$1,'Log_working_2-way'!B$2)</f>
        <v/>
      </c>
      <c r="F851" s="6"/>
      <c r="H851" s="6"/>
      <c r="I851" s="6"/>
      <c r="J851" s="6"/>
      <c r="K851" s="6"/>
    </row>
    <row r="852" spans="4:11" x14ac:dyDescent="0.25">
      <c r="D852" t="str">
        <f>solve_for_d('True_Odds_Calculator_2-way'!A853,'True_Odds_Calculator_2-way'!#REF!,'True_Odds_Calculator_2-way'!B853,'Log_working_2-way'!B$1,'Log_working_2-way'!B$2)</f>
        <v/>
      </c>
      <c r="F852" s="6"/>
      <c r="H852" s="6"/>
      <c r="I852" s="6"/>
      <c r="J852" s="6"/>
      <c r="K852" s="6"/>
    </row>
    <row r="853" spans="4:11" x14ac:dyDescent="0.25">
      <c r="D853" t="str">
        <f>solve_for_d('True_Odds_Calculator_2-way'!A854,'True_Odds_Calculator_2-way'!#REF!,'True_Odds_Calculator_2-way'!B854,'Log_working_2-way'!B$1,'Log_working_2-way'!B$2)</f>
        <v/>
      </c>
      <c r="F853" s="6"/>
      <c r="H853" s="6"/>
      <c r="I853" s="6"/>
      <c r="J853" s="6"/>
      <c r="K853" s="6"/>
    </row>
    <row r="854" spans="4:11" x14ac:dyDescent="0.25">
      <c r="D854" t="str">
        <f>solve_for_d('True_Odds_Calculator_2-way'!A855,'True_Odds_Calculator_2-way'!#REF!,'True_Odds_Calculator_2-way'!B855,'Log_working_2-way'!B$1,'Log_working_2-way'!B$2)</f>
        <v/>
      </c>
      <c r="F854" s="6"/>
      <c r="H854" s="6"/>
      <c r="I854" s="6"/>
      <c r="J854" s="6"/>
      <c r="K854" s="6"/>
    </row>
    <row r="855" spans="4:11" x14ac:dyDescent="0.25">
      <c r="D855" t="str">
        <f>solve_for_d('True_Odds_Calculator_2-way'!A856,'True_Odds_Calculator_2-way'!#REF!,'True_Odds_Calculator_2-way'!B856,'Log_working_2-way'!B$1,'Log_working_2-way'!B$2)</f>
        <v/>
      </c>
      <c r="F855" s="6"/>
      <c r="H855" s="6"/>
      <c r="I855" s="6"/>
      <c r="J855" s="6"/>
      <c r="K855" s="6"/>
    </row>
    <row r="856" spans="4:11" x14ac:dyDescent="0.25">
      <c r="D856" t="str">
        <f>solve_for_d('True_Odds_Calculator_2-way'!A857,'True_Odds_Calculator_2-way'!#REF!,'True_Odds_Calculator_2-way'!B857,'Log_working_2-way'!B$1,'Log_working_2-way'!B$2)</f>
        <v/>
      </c>
      <c r="F856" s="6"/>
      <c r="H856" s="6"/>
      <c r="I856" s="6"/>
      <c r="J856" s="6"/>
      <c r="K856" s="6"/>
    </row>
    <row r="857" spans="4:11" x14ac:dyDescent="0.25">
      <c r="D857" t="str">
        <f>solve_for_d('True_Odds_Calculator_2-way'!A858,'True_Odds_Calculator_2-way'!#REF!,'True_Odds_Calculator_2-way'!B858,'Log_working_2-way'!B$1,'Log_working_2-way'!B$2)</f>
        <v/>
      </c>
      <c r="F857" s="6"/>
      <c r="H857" s="6"/>
      <c r="I857" s="6"/>
      <c r="J857" s="6"/>
      <c r="K857" s="6"/>
    </row>
    <row r="858" spans="4:11" x14ac:dyDescent="0.25">
      <c r="D858" t="str">
        <f>solve_for_d('True_Odds_Calculator_2-way'!A859,'True_Odds_Calculator_2-way'!#REF!,'True_Odds_Calculator_2-way'!B859,'Log_working_2-way'!B$1,'Log_working_2-way'!B$2)</f>
        <v/>
      </c>
      <c r="F858" s="6"/>
      <c r="H858" s="6"/>
      <c r="I858" s="6"/>
      <c r="J858" s="6"/>
      <c r="K858" s="6"/>
    </row>
    <row r="859" spans="4:11" x14ac:dyDescent="0.25">
      <c r="D859" t="str">
        <f>solve_for_d('True_Odds_Calculator_2-way'!A860,'True_Odds_Calculator_2-way'!#REF!,'True_Odds_Calculator_2-way'!B860,'Log_working_2-way'!B$1,'Log_working_2-way'!B$2)</f>
        <v/>
      </c>
      <c r="F859" s="6"/>
      <c r="H859" s="6"/>
      <c r="I859" s="6"/>
      <c r="J859" s="6"/>
      <c r="K859" s="6"/>
    </row>
    <row r="860" spans="4:11" x14ac:dyDescent="0.25">
      <c r="D860" t="str">
        <f>solve_for_d('True_Odds_Calculator_2-way'!A861,'True_Odds_Calculator_2-way'!#REF!,'True_Odds_Calculator_2-way'!B861,'Log_working_2-way'!B$1,'Log_working_2-way'!B$2)</f>
        <v/>
      </c>
      <c r="F860" s="6"/>
      <c r="H860" s="6"/>
      <c r="I860" s="6"/>
      <c r="J860" s="6"/>
      <c r="K860" s="6"/>
    </row>
    <row r="861" spans="4:11" x14ac:dyDescent="0.25">
      <c r="D861" t="str">
        <f>solve_for_d('True_Odds_Calculator_2-way'!A862,'True_Odds_Calculator_2-way'!#REF!,'True_Odds_Calculator_2-way'!B862,'Log_working_2-way'!B$1,'Log_working_2-way'!B$2)</f>
        <v/>
      </c>
      <c r="F861" s="6"/>
      <c r="H861" s="6"/>
      <c r="I861" s="6"/>
      <c r="J861" s="6"/>
      <c r="K861" s="6"/>
    </row>
    <row r="862" spans="4:11" x14ac:dyDescent="0.25">
      <c r="D862" t="str">
        <f>solve_for_d('True_Odds_Calculator_2-way'!A863,'True_Odds_Calculator_2-way'!#REF!,'True_Odds_Calculator_2-way'!B863,'Log_working_2-way'!B$1,'Log_working_2-way'!B$2)</f>
        <v/>
      </c>
      <c r="F862" s="6"/>
      <c r="H862" s="6"/>
      <c r="I862" s="6"/>
      <c r="J862" s="6"/>
      <c r="K862" s="6"/>
    </row>
    <row r="863" spans="4:11" x14ac:dyDescent="0.25">
      <c r="D863" t="str">
        <f>solve_for_d('True_Odds_Calculator_2-way'!A864,'True_Odds_Calculator_2-way'!#REF!,'True_Odds_Calculator_2-way'!B864,'Log_working_2-way'!B$1,'Log_working_2-way'!B$2)</f>
        <v/>
      </c>
      <c r="F863" s="6"/>
      <c r="H863" s="6"/>
      <c r="I863" s="6"/>
      <c r="J863" s="6"/>
      <c r="K863" s="6"/>
    </row>
    <row r="864" spans="4:11" x14ac:dyDescent="0.25">
      <c r="D864" t="str">
        <f>solve_for_d('True_Odds_Calculator_2-way'!A865,'True_Odds_Calculator_2-way'!#REF!,'True_Odds_Calculator_2-way'!B865,'Log_working_2-way'!B$1,'Log_working_2-way'!B$2)</f>
        <v/>
      </c>
      <c r="F864" s="6"/>
      <c r="H864" s="6"/>
      <c r="I864" s="6"/>
      <c r="J864" s="6"/>
      <c r="K864" s="6"/>
    </row>
    <row r="865" spans="4:11" x14ac:dyDescent="0.25">
      <c r="D865" t="str">
        <f>solve_for_d('True_Odds_Calculator_2-way'!A866,'True_Odds_Calculator_2-way'!#REF!,'True_Odds_Calculator_2-way'!B866,'Log_working_2-way'!B$1,'Log_working_2-way'!B$2)</f>
        <v/>
      </c>
      <c r="F865" s="6"/>
      <c r="H865" s="6"/>
      <c r="I865" s="6"/>
      <c r="J865" s="6"/>
      <c r="K865" s="6"/>
    </row>
    <row r="866" spans="4:11" x14ac:dyDescent="0.25">
      <c r="D866" t="str">
        <f>solve_for_d('True_Odds_Calculator_2-way'!A867,'True_Odds_Calculator_2-way'!#REF!,'True_Odds_Calculator_2-way'!B867,'Log_working_2-way'!B$1,'Log_working_2-way'!B$2)</f>
        <v/>
      </c>
      <c r="F866" s="6"/>
      <c r="H866" s="6"/>
      <c r="I866" s="6"/>
      <c r="J866" s="6"/>
      <c r="K866" s="6"/>
    </row>
    <row r="867" spans="4:11" x14ac:dyDescent="0.25">
      <c r="D867" t="str">
        <f>solve_for_d('True_Odds_Calculator_2-way'!A868,'True_Odds_Calculator_2-way'!#REF!,'True_Odds_Calculator_2-way'!B868,'Log_working_2-way'!B$1,'Log_working_2-way'!B$2)</f>
        <v/>
      </c>
      <c r="F867" s="6"/>
      <c r="H867" s="6"/>
      <c r="I867" s="6"/>
      <c r="J867" s="6"/>
      <c r="K867" s="6"/>
    </row>
    <row r="868" spans="4:11" x14ac:dyDescent="0.25">
      <c r="D868" t="str">
        <f>solve_for_d('True_Odds_Calculator_2-way'!A869,'True_Odds_Calculator_2-way'!#REF!,'True_Odds_Calculator_2-way'!B869,'Log_working_2-way'!B$1,'Log_working_2-way'!B$2)</f>
        <v/>
      </c>
      <c r="F868" s="6"/>
      <c r="H868" s="6"/>
      <c r="I868" s="6"/>
      <c r="J868" s="6"/>
      <c r="K868" s="6"/>
    </row>
    <row r="869" spans="4:11" x14ac:dyDescent="0.25">
      <c r="D869" t="str">
        <f>solve_for_d('True_Odds_Calculator_2-way'!A870,'True_Odds_Calculator_2-way'!#REF!,'True_Odds_Calculator_2-way'!B870,'Log_working_2-way'!B$1,'Log_working_2-way'!B$2)</f>
        <v/>
      </c>
      <c r="F869" s="6"/>
      <c r="H869" s="6"/>
      <c r="I869" s="6"/>
      <c r="J869" s="6"/>
      <c r="K869" s="6"/>
    </row>
    <row r="870" spans="4:11" x14ac:dyDescent="0.25">
      <c r="D870" t="str">
        <f>solve_for_d('True_Odds_Calculator_2-way'!A871,'True_Odds_Calculator_2-way'!#REF!,'True_Odds_Calculator_2-way'!B871,'Log_working_2-way'!B$1,'Log_working_2-way'!B$2)</f>
        <v/>
      </c>
      <c r="F870" s="6"/>
      <c r="H870" s="6"/>
      <c r="I870" s="6"/>
      <c r="J870" s="6"/>
      <c r="K870" s="6"/>
    </row>
    <row r="871" spans="4:11" x14ac:dyDescent="0.25">
      <c r="D871" t="str">
        <f>solve_for_d('True_Odds_Calculator_2-way'!A872,'True_Odds_Calculator_2-way'!#REF!,'True_Odds_Calculator_2-way'!B872,'Log_working_2-way'!B$1,'Log_working_2-way'!B$2)</f>
        <v/>
      </c>
      <c r="F871" s="6"/>
      <c r="H871" s="6"/>
      <c r="I871" s="6"/>
      <c r="J871" s="6"/>
      <c r="K871" s="6"/>
    </row>
    <row r="872" spans="4:11" x14ac:dyDescent="0.25">
      <c r="D872" t="str">
        <f>solve_for_d('True_Odds_Calculator_2-way'!A873,'True_Odds_Calculator_2-way'!#REF!,'True_Odds_Calculator_2-way'!B873,'Log_working_2-way'!B$1,'Log_working_2-way'!B$2)</f>
        <v/>
      </c>
      <c r="F872" s="6"/>
      <c r="H872" s="6"/>
      <c r="I872" s="6"/>
      <c r="J872" s="6"/>
      <c r="K872" s="6"/>
    </row>
    <row r="873" spans="4:11" x14ac:dyDescent="0.25">
      <c r="D873" t="str">
        <f>solve_for_d('True_Odds_Calculator_2-way'!A874,'True_Odds_Calculator_2-way'!#REF!,'True_Odds_Calculator_2-way'!B874,'Log_working_2-way'!B$1,'Log_working_2-way'!B$2)</f>
        <v/>
      </c>
      <c r="F873" s="6"/>
      <c r="H873" s="6"/>
      <c r="I873" s="6"/>
      <c r="J873" s="6"/>
      <c r="K873" s="6"/>
    </row>
    <row r="874" spans="4:11" x14ac:dyDescent="0.25">
      <c r="D874" t="str">
        <f>solve_for_d('True_Odds_Calculator_2-way'!A875,'True_Odds_Calculator_2-way'!#REF!,'True_Odds_Calculator_2-way'!B875,'Log_working_2-way'!B$1,'Log_working_2-way'!B$2)</f>
        <v/>
      </c>
      <c r="F874" s="6"/>
      <c r="H874" s="6"/>
      <c r="I874" s="6"/>
      <c r="J874" s="6"/>
      <c r="K874" s="6"/>
    </row>
    <row r="875" spans="4:11" x14ac:dyDescent="0.25">
      <c r="D875" t="str">
        <f>solve_for_d('True_Odds_Calculator_2-way'!A876,'True_Odds_Calculator_2-way'!#REF!,'True_Odds_Calculator_2-way'!B876,'Log_working_2-way'!B$1,'Log_working_2-way'!B$2)</f>
        <v/>
      </c>
      <c r="F875" s="6"/>
      <c r="H875" s="6"/>
      <c r="I875" s="6"/>
      <c r="J875" s="6"/>
      <c r="K875" s="6"/>
    </row>
    <row r="876" spans="4:11" x14ac:dyDescent="0.25">
      <c r="D876" t="str">
        <f>solve_for_d('True_Odds_Calculator_2-way'!A877,'True_Odds_Calculator_2-way'!#REF!,'True_Odds_Calculator_2-way'!B877,'Log_working_2-way'!B$1,'Log_working_2-way'!B$2)</f>
        <v/>
      </c>
      <c r="F876" s="6"/>
      <c r="H876" s="6"/>
      <c r="I876" s="6"/>
      <c r="J876" s="6"/>
      <c r="K876" s="6"/>
    </row>
    <row r="877" spans="4:11" x14ac:dyDescent="0.25">
      <c r="D877" t="str">
        <f>solve_for_d('True_Odds_Calculator_2-way'!A878,'True_Odds_Calculator_2-way'!#REF!,'True_Odds_Calculator_2-way'!B878,'Log_working_2-way'!B$1,'Log_working_2-way'!B$2)</f>
        <v/>
      </c>
      <c r="F877" s="6"/>
      <c r="H877" s="6"/>
      <c r="I877" s="6"/>
      <c r="J877" s="6"/>
      <c r="K877" s="6"/>
    </row>
    <row r="878" spans="4:11" x14ac:dyDescent="0.25">
      <c r="D878" t="str">
        <f>solve_for_d('True_Odds_Calculator_2-way'!A879,'True_Odds_Calculator_2-way'!#REF!,'True_Odds_Calculator_2-way'!B879,'Log_working_2-way'!B$1,'Log_working_2-way'!B$2)</f>
        <v/>
      </c>
      <c r="F878" s="6"/>
      <c r="H878" s="6"/>
      <c r="I878" s="6"/>
      <c r="J878" s="6"/>
      <c r="K878" s="6"/>
    </row>
    <row r="879" spans="4:11" x14ac:dyDescent="0.25">
      <c r="D879" t="str">
        <f>solve_for_d('True_Odds_Calculator_2-way'!A880,'True_Odds_Calculator_2-way'!#REF!,'True_Odds_Calculator_2-way'!B880,'Log_working_2-way'!B$1,'Log_working_2-way'!B$2)</f>
        <v/>
      </c>
      <c r="F879" s="6"/>
      <c r="H879" s="6"/>
      <c r="I879" s="6"/>
      <c r="J879" s="6"/>
      <c r="K879" s="6"/>
    </row>
    <row r="880" spans="4:11" x14ac:dyDescent="0.25">
      <c r="D880" t="str">
        <f>solve_for_d('True_Odds_Calculator_2-way'!A881,'True_Odds_Calculator_2-way'!#REF!,'True_Odds_Calculator_2-way'!B881,'Log_working_2-way'!B$1,'Log_working_2-way'!B$2)</f>
        <v/>
      </c>
      <c r="F880" s="6"/>
      <c r="H880" s="6"/>
      <c r="I880" s="6"/>
      <c r="J880" s="6"/>
      <c r="K880" s="6"/>
    </row>
    <row r="881" spans="4:11" x14ac:dyDescent="0.25">
      <c r="D881" t="str">
        <f>solve_for_d('True_Odds_Calculator_2-way'!A882,'True_Odds_Calculator_2-way'!#REF!,'True_Odds_Calculator_2-way'!B882,'Log_working_2-way'!B$1,'Log_working_2-way'!B$2)</f>
        <v/>
      </c>
      <c r="F881" s="6"/>
      <c r="H881" s="6"/>
      <c r="I881" s="6"/>
      <c r="J881" s="6"/>
      <c r="K881" s="6"/>
    </row>
    <row r="882" spans="4:11" x14ac:dyDescent="0.25">
      <c r="D882" t="str">
        <f>solve_for_d('True_Odds_Calculator_2-way'!A883,'True_Odds_Calculator_2-way'!#REF!,'True_Odds_Calculator_2-way'!B883,'Log_working_2-way'!B$1,'Log_working_2-way'!B$2)</f>
        <v/>
      </c>
      <c r="F882" s="6"/>
      <c r="H882" s="6"/>
      <c r="I882" s="6"/>
      <c r="J882" s="6"/>
      <c r="K882" s="6"/>
    </row>
    <row r="883" spans="4:11" x14ac:dyDescent="0.25">
      <c r="D883" t="str">
        <f>solve_for_d('True_Odds_Calculator_2-way'!A884,'True_Odds_Calculator_2-way'!#REF!,'True_Odds_Calculator_2-way'!B884,'Log_working_2-way'!B$1,'Log_working_2-way'!B$2)</f>
        <v/>
      </c>
      <c r="F883" s="6"/>
      <c r="H883" s="6"/>
      <c r="I883" s="6"/>
      <c r="J883" s="6"/>
      <c r="K883" s="6"/>
    </row>
    <row r="884" spans="4:11" x14ac:dyDescent="0.25">
      <c r="D884" t="str">
        <f>solve_for_d('True_Odds_Calculator_2-way'!A885,'True_Odds_Calculator_2-way'!#REF!,'True_Odds_Calculator_2-way'!B885,'Log_working_2-way'!B$1,'Log_working_2-way'!B$2)</f>
        <v/>
      </c>
      <c r="F884" s="6"/>
      <c r="H884" s="6"/>
      <c r="I884" s="6"/>
      <c r="J884" s="6"/>
      <c r="K884" s="6"/>
    </row>
    <row r="885" spans="4:11" x14ac:dyDescent="0.25">
      <c r="D885" t="str">
        <f>solve_for_d('True_Odds_Calculator_2-way'!A886,'True_Odds_Calculator_2-way'!#REF!,'True_Odds_Calculator_2-way'!B886,'Log_working_2-way'!B$1,'Log_working_2-way'!B$2)</f>
        <v/>
      </c>
      <c r="F885" s="6"/>
      <c r="H885" s="6"/>
      <c r="I885" s="6"/>
      <c r="J885" s="6"/>
      <c r="K885" s="6"/>
    </row>
    <row r="886" spans="4:11" x14ac:dyDescent="0.25">
      <c r="D886" t="str">
        <f>solve_for_d('True_Odds_Calculator_2-way'!A887,'True_Odds_Calculator_2-way'!#REF!,'True_Odds_Calculator_2-way'!B887,'Log_working_2-way'!B$1,'Log_working_2-way'!B$2)</f>
        <v/>
      </c>
      <c r="F886" s="6"/>
      <c r="H886" s="6"/>
      <c r="I886" s="6"/>
      <c r="J886" s="6"/>
      <c r="K886" s="6"/>
    </row>
    <row r="887" spans="4:11" x14ac:dyDescent="0.25">
      <c r="D887" t="str">
        <f>solve_for_d('True_Odds_Calculator_2-way'!A888,'True_Odds_Calculator_2-way'!#REF!,'True_Odds_Calculator_2-way'!B888,'Log_working_2-way'!B$1,'Log_working_2-way'!B$2)</f>
        <v/>
      </c>
      <c r="F887" s="6"/>
      <c r="H887" s="6"/>
      <c r="I887" s="6"/>
      <c r="J887" s="6"/>
      <c r="K887" s="6"/>
    </row>
    <row r="888" spans="4:11" x14ac:dyDescent="0.25">
      <c r="D888" t="str">
        <f>solve_for_d('True_Odds_Calculator_2-way'!A889,'True_Odds_Calculator_2-way'!#REF!,'True_Odds_Calculator_2-way'!B889,'Log_working_2-way'!B$1,'Log_working_2-way'!B$2)</f>
        <v/>
      </c>
      <c r="F888" s="6"/>
      <c r="H888" s="6"/>
      <c r="I888" s="6"/>
      <c r="J888" s="6"/>
      <c r="K888" s="6"/>
    </row>
    <row r="889" spans="4:11" x14ac:dyDescent="0.25">
      <c r="D889" t="str">
        <f>solve_for_d('True_Odds_Calculator_2-way'!A890,'True_Odds_Calculator_2-way'!#REF!,'True_Odds_Calculator_2-way'!B890,'Log_working_2-way'!B$1,'Log_working_2-way'!B$2)</f>
        <v/>
      </c>
      <c r="F889" s="6"/>
      <c r="H889" s="6"/>
      <c r="I889" s="6"/>
      <c r="J889" s="6"/>
      <c r="K889" s="6"/>
    </row>
    <row r="890" spans="4:11" x14ac:dyDescent="0.25">
      <c r="D890" t="str">
        <f>solve_for_d('True_Odds_Calculator_2-way'!A891,'True_Odds_Calculator_2-way'!#REF!,'True_Odds_Calculator_2-way'!B891,'Log_working_2-way'!B$1,'Log_working_2-way'!B$2)</f>
        <v/>
      </c>
      <c r="F890" s="6"/>
      <c r="H890" s="6"/>
      <c r="I890" s="6"/>
      <c r="J890" s="6"/>
      <c r="K890" s="6"/>
    </row>
    <row r="891" spans="4:11" x14ac:dyDescent="0.25">
      <c r="D891" t="str">
        <f>solve_for_d('True_Odds_Calculator_2-way'!A892,'True_Odds_Calculator_2-way'!#REF!,'True_Odds_Calculator_2-way'!B892,'Log_working_2-way'!B$1,'Log_working_2-way'!B$2)</f>
        <v/>
      </c>
      <c r="F891" s="6"/>
      <c r="H891" s="6"/>
      <c r="I891" s="6"/>
      <c r="J891" s="6"/>
      <c r="K891" s="6"/>
    </row>
    <row r="892" spans="4:11" x14ac:dyDescent="0.25">
      <c r="D892" t="str">
        <f>solve_for_d('True_Odds_Calculator_2-way'!A893,'True_Odds_Calculator_2-way'!#REF!,'True_Odds_Calculator_2-way'!B893,'Log_working_2-way'!B$1,'Log_working_2-way'!B$2)</f>
        <v/>
      </c>
      <c r="F892" s="6"/>
      <c r="H892" s="6"/>
      <c r="I892" s="6"/>
      <c r="J892" s="6"/>
      <c r="K892" s="6"/>
    </row>
    <row r="893" spans="4:11" x14ac:dyDescent="0.25">
      <c r="D893" t="str">
        <f>solve_for_d('True_Odds_Calculator_2-way'!A894,'True_Odds_Calculator_2-way'!#REF!,'True_Odds_Calculator_2-way'!B894,'Log_working_2-way'!B$1,'Log_working_2-way'!B$2)</f>
        <v/>
      </c>
      <c r="F893" s="6"/>
      <c r="H893" s="6"/>
      <c r="I893" s="6"/>
      <c r="J893" s="6"/>
      <c r="K893" s="6"/>
    </row>
    <row r="894" spans="4:11" x14ac:dyDescent="0.25">
      <c r="D894" t="str">
        <f>solve_for_d('True_Odds_Calculator_2-way'!A895,'True_Odds_Calculator_2-way'!#REF!,'True_Odds_Calculator_2-way'!B895,'Log_working_2-way'!B$1,'Log_working_2-way'!B$2)</f>
        <v/>
      </c>
      <c r="F894" s="6"/>
      <c r="H894" s="6"/>
      <c r="I894" s="6"/>
      <c r="J894" s="6"/>
      <c r="K894" s="6"/>
    </row>
    <row r="895" spans="4:11" x14ac:dyDescent="0.25">
      <c r="D895" t="str">
        <f>solve_for_d('True_Odds_Calculator_2-way'!A896,'True_Odds_Calculator_2-way'!#REF!,'True_Odds_Calculator_2-way'!B896,'Log_working_2-way'!B$1,'Log_working_2-way'!B$2)</f>
        <v/>
      </c>
      <c r="F895" s="6"/>
      <c r="H895" s="6"/>
      <c r="I895" s="6"/>
      <c r="J895" s="6"/>
      <c r="K895" s="6"/>
    </row>
    <row r="896" spans="4:11" x14ac:dyDescent="0.25">
      <c r="D896" t="str">
        <f>solve_for_d('True_Odds_Calculator_2-way'!A897,'True_Odds_Calculator_2-way'!#REF!,'True_Odds_Calculator_2-way'!B897,'Log_working_2-way'!B$1,'Log_working_2-way'!B$2)</f>
        <v/>
      </c>
      <c r="F896" s="6"/>
      <c r="H896" s="6"/>
      <c r="I896" s="6"/>
      <c r="J896" s="6"/>
      <c r="K896" s="6"/>
    </row>
    <row r="897" spans="4:11" x14ac:dyDescent="0.25">
      <c r="D897" t="str">
        <f>solve_for_d('True_Odds_Calculator_2-way'!A898,'True_Odds_Calculator_2-way'!#REF!,'True_Odds_Calculator_2-way'!B898,'Log_working_2-way'!B$1,'Log_working_2-way'!B$2)</f>
        <v/>
      </c>
      <c r="F897" s="6"/>
      <c r="H897" s="6"/>
      <c r="I897" s="6"/>
      <c r="J897" s="6"/>
      <c r="K897" s="6"/>
    </row>
    <row r="898" spans="4:11" x14ac:dyDescent="0.25">
      <c r="D898" t="str">
        <f>solve_for_d('True_Odds_Calculator_2-way'!A899,'True_Odds_Calculator_2-way'!#REF!,'True_Odds_Calculator_2-way'!B899,'Log_working_2-way'!B$1,'Log_working_2-way'!B$2)</f>
        <v/>
      </c>
      <c r="F898" s="6"/>
      <c r="H898" s="6"/>
      <c r="I898" s="6"/>
      <c r="J898" s="6"/>
      <c r="K898" s="6"/>
    </row>
    <row r="899" spans="4:11" x14ac:dyDescent="0.25">
      <c r="D899" t="str">
        <f>solve_for_d('True_Odds_Calculator_2-way'!A900,'True_Odds_Calculator_2-way'!#REF!,'True_Odds_Calculator_2-way'!B900,'Log_working_2-way'!B$1,'Log_working_2-way'!B$2)</f>
        <v/>
      </c>
      <c r="F899" s="6"/>
      <c r="H899" s="6"/>
      <c r="I899" s="6"/>
      <c r="J899" s="6"/>
      <c r="K899" s="6"/>
    </row>
    <row r="900" spans="4:11" x14ac:dyDescent="0.25">
      <c r="D900" t="str">
        <f>solve_for_d('True_Odds_Calculator_2-way'!A901,'True_Odds_Calculator_2-way'!#REF!,'True_Odds_Calculator_2-way'!B901,'Log_working_2-way'!B$1,'Log_working_2-way'!B$2)</f>
        <v/>
      </c>
      <c r="F900" s="6"/>
      <c r="H900" s="6"/>
      <c r="I900" s="6"/>
      <c r="J900" s="6"/>
      <c r="K900" s="6"/>
    </row>
    <row r="901" spans="4:11" x14ac:dyDescent="0.25">
      <c r="D901" t="str">
        <f>solve_for_d('True_Odds_Calculator_2-way'!A902,'True_Odds_Calculator_2-way'!#REF!,'True_Odds_Calculator_2-way'!B902,'Log_working_2-way'!B$1,'Log_working_2-way'!B$2)</f>
        <v/>
      </c>
      <c r="F901" s="6"/>
      <c r="H901" s="6"/>
      <c r="I901" s="6"/>
      <c r="J901" s="6"/>
      <c r="K901" s="6"/>
    </row>
    <row r="902" spans="4:11" x14ac:dyDescent="0.25">
      <c r="D902" t="str">
        <f>solve_for_d('True_Odds_Calculator_2-way'!A903,'True_Odds_Calculator_2-way'!#REF!,'True_Odds_Calculator_2-way'!B903,'Log_working_2-way'!B$1,'Log_working_2-way'!B$2)</f>
        <v/>
      </c>
      <c r="F902" s="6"/>
      <c r="H902" s="6"/>
      <c r="I902" s="6"/>
      <c r="J902" s="6"/>
      <c r="K902" s="6"/>
    </row>
    <row r="903" spans="4:11" x14ac:dyDescent="0.25">
      <c r="D903" t="str">
        <f>solve_for_d('True_Odds_Calculator_2-way'!A904,'True_Odds_Calculator_2-way'!#REF!,'True_Odds_Calculator_2-way'!B904,'Log_working_2-way'!B$1,'Log_working_2-way'!B$2)</f>
        <v/>
      </c>
      <c r="F903" s="6"/>
      <c r="H903" s="6"/>
      <c r="I903" s="6"/>
      <c r="J903" s="6"/>
      <c r="K903" s="6"/>
    </row>
    <row r="904" spans="4:11" x14ac:dyDescent="0.25">
      <c r="D904" t="str">
        <f>solve_for_d('True_Odds_Calculator_2-way'!A905,'True_Odds_Calculator_2-way'!#REF!,'True_Odds_Calculator_2-way'!B905,'Log_working_2-way'!B$1,'Log_working_2-way'!B$2)</f>
        <v/>
      </c>
      <c r="F904" s="6"/>
      <c r="H904" s="6"/>
      <c r="I904" s="6"/>
      <c r="J904" s="6"/>
      <c r="K904" s="6"/>
    </row>
    <row r="905" spans="4:11" x14ac:dyDescent="0.25">
      <c r="D905" t="str">
        <f>solve_for_d('True_Odds_Calculator_2-way'!A906,'True_Odds_Calculator_2-way'!#REF!,'True_Odds_Calculator_2-way'!B906,'Log_working_2-way'!B$1,'Log_working_2-way'!B$2)</f>
        <v/>
      </c>
      <c r="F905" s="6"/>
      <c r="H905" s="6"/>
      <c r="I905" s="6"/>
      <c r="J905" s="6"/>
      <c r="K905" s="6"/>
    </row>
    <row r="906" spans="4:11" x14ac:dyDescent="0.25">
      <c r="D906" t="str">
        <f>solve_for_d('True_Odds_Calculator_2-way'!A907,'True_Odds_Calculator_2-way'!#REF!,'True_Odds_Calculator_2-way'!B907,'Log_working_2-way'!B$1,'Log_working_2-way'!B$2)</f>
        <v/>
      </c>
      <c r="F906" s="6"/>
      <c r="H906" s="6"/>
      <c r="I906" s="6"/>
      <c r="J906" s="6"/>
      <c r="K906" s="6"/>
    </row>
    <row r="907" spans="4:11" x14ac:dyDescent="0.25">
      <c r="D907" t="str">
        <f>solve_for_d('True_Odds_Calculator_2-way'!A908,'True_Odds_Calculator_2-way'!#REF!,'True_Odds_Calculator_2-way'!B908,'Log_working_2-way'!B$1,'Log_working_2-way'!B$2)</f>
        <v/>
      </c>
      <c r="F907" s="6"/>
      <c r="H907" s="6"/>
      <c r="I907" s="6"/>
      <c r="J907" s="6"/>
      <c r="K907" s="6"/>
    </row>
    <row r="908" spans="4:11" x14ac:dyDescent="0.25">
      <c r="D908" t="str">
        <f>solve_for_d('True_Odds_Calculator_2-way'!A909,'True_Odds_Calculator_2-way'!#REF!,'True_Odds_Calculator_2-way'!B909,'Log_working_2-way'!B$1,'Log_working_2-way'!B$2)</f>
        <v/>
      </c>
      <c r="F908" s="6"/>
      <c r="H908" s="6"/>
      <c r="I908" s="6"/>
      <c r="J908" s="6"/>
      <c r="K908" s="6"/>
    </row>
    <row r="909" spans="4:11" x14ac:dyDescent="0.25">
      <c r="D909" t="str">
        <f>solve_for_d('True_Odds_Calculator_2-way'!A910,'True_Odds_Calculator_2-way'!#REF!,'True_Odds_Calculator_2-way'!B910,'Log_working_2-way'!B$1,'Log_working_2-way'!B$2)</f>
        <v/>
      </c>
      <c r="F909" s="6"/>
      <c r="H909" s="6"/>
      <c r="I909" s="6"/>
      <c r="J909" s="6"/>
      <c r="K909" s="6"/>
    </row>
    <row r="910" spans="4:11" x14ac:dyDescent="0.25">
      <c r="D910" t="str">
        <f>solve_for_d('True_Odds_Calculator_2-way'!A911,'True_Odds_Calculator_2-way'!#REF!,'True_Odds_Calculator_2-way'!B911,'Log_working_2-way'!B$1,'Log_working_2-way'!B$2)</f>
        <v/>
      </c>
      <c r="F910" s="6"/>
      <c r="H910" s="6"/>
      <c r="I910" s="6"/>
      <c r="J910" s="6"/>
      <c r="K910" s="6"/>
    </row>
    <row r="911" spans="4:11" x14ac:dyDescent="0.25">
      <c r="D911" t="str">
        <f>solve_for_d('True_Odds_Calculator_2-way'!A912,'True_Odds_Calculator_2-way'!#REF!,'True_Odds_Calculator_2-way'!B912,'Log_working_2-way'!B$1,'Log_working_2-way'!B$2)</f>
        <v/>
      </c>
      <c r="F911" s="6"/>
      <c r="H911" s="6"/>
      <c r="I911" s="6"/>
      <c r="J911" s="6"/>
      <c r="K911" s="6"/>
    </row>
    <row r="912" spans="4:11" x14ac:dyDescent="0.25">
      <c r="D912" t="str">
        <f>solve_for_d('True_Odds_Calculator_2-way'!A913,'True_Odds_Calculator_2-way'!#REF!,'True_Odds_Calculator_2-way'!B913,'Log_working_2-way'!B$1,'Log_working_2-way'!B$2)</f>
        <v/>
      </c>
      <c r="F912" s="6"/>
      <c r="H912" s="6"/>
      <c r="I912" s="6"/>
      <c r="J912" s="6"/>
      <c r="K912" s="6"/>
    </row>
    <row r="913" spans="4:11" x14ac:dyDescent="0.25">
      <c r="D913" t="str">
        <f>solve_for_d('True_Odds_Calculator_2-way'!A914,'True_Odds_Calculator_2-way'!#REF!,'True_Odds_Calculator_2-way'!B914,'Log_working_2-way'!B$1,'Log_working_2-way'!B$2)</f>
        <v/>
      </c>
      <c r="F913" s="6"/>
      <c r="H913" s="6"/>
      <c r="I913" s="6"/>
      <c r="J913" s="6"/>
      <c r="K913" s="6"/>
    </row>
    <row r="914" spans="4:11" x14ac:dyDescent="0.25">
      <c r="D914" t="str">
        <f>solve_for_d('True_Odds_Calculator_2-way'!A915,'True_Odds_Calculator_2-way'!#REF!,'True_Odds_Calculator_2-way'!B915,'Log_working_2-way'!B$1,'Log_working_2-way'!B$2)</f>
        <v/>
      </c>
      <c r="F914" s="6"/>
      <c r="H914" s="6"/>
      <c r="I914" s="6"/>
      <c r="J914" s="6"/>
      <c r="K914" s="6"/>
    </row>
    <row r="915" spans="4:11" x14ac:dyDescent="0.25">
      <c r="D915" t="str">
        <f>solve_for_d('True_Odds_Calculator_2-way'!A916,'True_Odds_Calculator_2-way'!#REF!,'True_Odds_Calculator_2-way'!B916,'Log_working_2-way'!B$1,'Log_working_2-way'!B$2)</f>
        <v/>
      </c>
      <c r="F915" s="6"/>
      <c r="H915" s="6"/>
      <c r="I915" s="6"/>
      <c r="J915" s="6"/>
      <c r="K915" s="6"/>
    </row>
    <row r="916" spans="4:11" x14ac:dyDescent="0.25">
      <c r="D916" t="str">
        <f>solve_for_d('True_Odds_Calculator_2-way'!A917,'True_Odds_Calculator_2-way'!#REF!,'True_Odds_Calculator_2-way'!B917,'Log_working_2-way'!B$1,'Log_working_2-way'!B$2)</f>
        <v/>
      </c>
      <c r="F916" s="6"/>
      <c r="H916" s="6"/>
      <c r="I916" s="6"/>
      <c r="J916" s="6"/>
      <c r="K916" s="6"/>
    </row>
    <row r="917" spans="4:11" x14ac:dyDescent="0.25">
      <c r="D917" t="str">
        <f>solve_for_d('True_Odds_Calculator_2-way'!A918,'True_Odds_Calculator_2-way'!#REF!,'True_Odds_Calculator_2-way'!B918,'Log_working_2-way'!B$1,'Log_working_2-way'!B$2)</f>
        <v/>
      </c>
      <c r="F917" s="6"/>
      <c r="H917" s="6"/>
      <c r="I917" s="6"/>
      <c r="J917" s="6"/>
      <c r="K917" s="6"/>
    </row>
    <row r="918" spans="4:11" x14ac:dyDescent="0.25">
      <c r="D918" t="str">
        <f>solve_for_d('True_Odds_Calculator_2-way'!A919,'True_Odds_Calculator_2-way'!#REF!,'True_Odds_Calculator_2-way'!B919,'Log_working_2-way'!B$1,'Log_working_2-way'!B$2)</f>
        <v/>
      </c>
      <c r="F918" s="6"/>
      <c r="H918" s="6"/>
      <c r="I918" s="6"/>
      <c r="J918" s="6"/>
      <c r="K918" s="6"/>
    </row>
    <row r="919" spans="4:11" x14ac:dyDescent="0.25">
      <c r="D919" t="str">
        <f>solve_for_d('True_Odds_Calculator_2-way'!A920,'True_Odds_Calculator_2-way'!#REF!,'True_Odds_Calculator_2-way'!B920,'Log_working_2-way'!B$1,'Log_working_2-way'!B$2)</f>
        <v/>
      </c>
      <c r="F919" s="6"/>
      <c r="H919" s="6"/>
      <c r="I919" s="6"/>
      <c r="J919" s="6"/>
      <c r="K919" s="6"/>
    </row>
    <row r="920" spans="4:11" x14ac:dyDescent="0.25">
      <c r="D920" t="str">
        <f>solve_for_d('True_Odds_Calculator_2-way'!A921,'True_Odds_Calculator_2-way'!#REF!,'True_Odds_Calculator_2-way'!B921,'Log_working_2-way'!B$1,'Log_working_2-way'!B$2)</f>
        <v/>
      </c>
      <c r="F920" s="6"/>
      <c r="H920" s="6"/>
      <c r="I920" s="6"/>
      <c r="J920" s="6"/>
      <c r="K920" s="6"/>
    </row>
    <row r="921" spans="4:11" x14ac:dyDescent="0.25">
      <c r="D921" t="str">
        <f>solve_for_d('True_Odds_Calculator_2-way'!A922,'True_Odds_Calculator_2-way'!#REF!,'True_Odds_Calculator_2-way'!B922,'Log_working_2-way'!B$1,'Log_working_2-way'!B$2)</f>
        <v/>
      </c>
      <c r="F921" s="6"/>
      <c r="H921" s="6"/>
      <c r="I921" s="6"/>
      <c r="J921" s="6"/>
      <c r="K921" s="6"/>
    </row>
    <row r="922" spans="4:11" x14ac:dyDescent="0.25">
      <c r="D922" t="str">
        <f>solve_for_d('True_Odds_Calculator_2-way'!A923,'True_Odds_Calculator_2-way'!#REF!,'True_Odds_Calculator_2-way'!B923,'Log_working_2-way'!B$1,'Log_working_2-way'!B$2)</f>
        <v/>
      </c>
      <c r="F922" s="6"/>
      <c r="H922" s="6"/>
      <c r="I922" s="6"/>
      <c r="J922" s="6"/>
      <c r="K922" s="6"/>
    </row>
    <row r="923" spans="4:11" x14ac:dyDescent="0.25">
      <c r="D923" t="str">
        <f>solve_for_d('True_Odds_Calculator_2-way'!A924,'True_Odds_Calculator_2-way'!#REF!,'True_Odds_Calculator_2-way'!B924,'Log_working_2-way'!B$1,'Log_working_2-way'!B$2)</f>
        <v/>
      </c>
      <c r="F923" s="6"/>
      <c r="H923" s="6"/>
      <c r="I923" s="6"/>
      <c r="J923" s="6"/>
      <c r="K923" s="6"/>
    </row>
    <row r="924" spans="4:11" x14ac:dyDescent="0.25">
      <c r="D924" t="str">
        <f>solve_for_d('True_Odds_Calculator_2-way'!A925,'True_Odds_Calculator_2-way'!#REF!,'True_Odds_Calculator_2-way'!B925,'Log_working_2-way'!B$1,'Log_working_2-way'!B$2)</f>
        <v/>
      </c>
      <c r="F924" s="6"/>
      <c r="H924" s="6"/>
      <c r="I924" s="6"/>
      <c r="J924" s="6"/>
      <c r="K924" s="6"/>
    </row>
    <row r="925" spans="4:11" x14ac:dyDescent="0.25">
      <c r="D925" t="str">
        <f>solve_for_d('True_Odds_Calculator_2-way'!A926,'True_Odds_Calculator_2-way'!#REF!,'True_Odds_Calculator_2-way'!B926,'Log_working_2-way'!B$1,'Log_working_2-way'!B$2)</f>
        <v/>
      </c>
      <c r="F925" s="6"/>
      <c r="H925" s="6"/>
      <c r="I925" s="6"/>
      <c r="J925" s="6"/>
      <c r="K925" s="6"/>
    </row>
    <row r="926" spans="4:11" x14ac:dyDescent="0.25">
      <c r="D926" t="str">
        <f>solve_for_d('True_Odds_Calculator_2-way'!A927,'True_Odds_Calculator_2-way'!#REF!,'True_Odds_Calculator_2-way'!B927,'Log_working_2-way'!B$1,'Log_working_2-way'!B$2)</f>
        <v/>
      </c>
      <c r="F926" s="6"/>
      <c r="H926" s="6"/>
      <c r="I926" s="6"/>
      <c r="J926" s="6"/>
      <c r="K926" s="6"/>
    </row>
    <row r="927" spans="4:11" x14ac:dyDescent="0.25">
      <c r="D927" t="str">
        <f>solve_for_d('True_Odds_Calculator_2-way'!A928,'True_Odds_Calculator_2-way'!#REF!,'True_Odds_Calculator_2-way'!B928,'Log_working_2-way'!B$1,'Log_working_2-way'!B$2)</f>
        <v/>
      </c>
      <c r="F927" s="6"/>
      <c r="H927" s="6"/>
      <c r="I927" s="6"/>
      <c r="J927" s="6"/>
      <c r="K927" s="6"/>
    </row>
    <row r="928" spans="4:11" x14ac:dyDescent="0.25">
      <c r="D928" t="str">
        <f>solve_for_d('True_Odds_Calculator_2-way'!A929,'True_Odds_Calculator_2-way'!#REF!,'True_Odds_Calculator_2-way'!B929,'Log_working_2-way'!B$1,'Log_working_2-way'!B$2)</f>
        <v/>
      </c>
      <c r="F928" s="6"/>
      <c r="H928" s="6"/>
      <c r="I928" s="6"/>
      <c r="J928" s="6"/>
      <c r="K928" s="6"/>
    </row>
    <row r="929" spans="4:11" x14ac:dyDescent="0.25">
      <c r="D929" t="str">
        <f>solve_for_d('True_Odds_Calculator_2-way'!A930,'True_Odds_Calculator_2-way'!#REF!,'True_Odds_Calculator_2-way'!B930,'Log_working_2-way'!B$1,'Log_working_2-way'!B$2)</f>
        <v/>
      </c>
      <c r="F929" s="6"/>
      <c r="H929" s="6"/>
      <c r="I929" s="6"/>
      <c r="J929" s="6"/>
      <c r="K929" s="6"/>
    </row>
    <row r="930" spans="4:11" x14ac:dyDescent="0.25">
      <c r="D930" t="str">
        <f>solve_for_d('True_Odds_Calculator_2-way'!A931,'True_Odds_Calculator_2-way'!#REF!,'True_Odds_Calculator_2-way'!B931,'Log_working_2-way'!B$1,'Log_working_2-way'!B$2)</f>
        <v/>
      </c>
      <c r="F930" s="6"/>
      <c r="H930" s="6"/>
      <c r="I930" s="6"/>
      <c r="J930" s="6"/>
      <c r="K930" s="6"/>
    </row>
    <row r="931" spans="4:11" x14ac:dyDescent="0.25">
      <c r="D931" t="str">
        <f>solve_for_d('True_Odds_Calculator_2-way'!A932,'True_Odds_Calculator_2-way'!#REF!,'True_Odds_Calculator_2-way'!B932,'Log_working_2-way'!B$1,'Log_working_2-way'!B$2)</f>
        <v/>
      </c>
      <c r="F931" s="6"/>
      <c r="H931" s="6"/>
      <c r="I931" s="6"/>
      <c r="J931" s="6"/>
      <c r="K931" s="6"/>
    </row>
    <row r="932" spans="4:11" x14ac:dyDescent="0.25">
      <c r="D932" t="str">
        <f>solve_for_d('True_Odds_Calculator_2-way'!A933,'True_Odds_Calculator_2-way'!#REF!,'True_Odds_Calculator_2-way'!B933,'Log_working_2-way'!B$1,'Log_working_2-way'!B$2)</f>
        <v/>
      </c>
      <c r="F932" s="6"/>
      <c r="H932" s="6"/>
      <c r="I932" s="6"/>
      <c r="J932" s="6"/>
      <c r="K932" s="6"/>
    </row>
    <row r="933" spans="4:11" x14ac:dyDescent="0.25">
      <c r="D933" t="str">
        <f>solve_for_d('True_Odds_Calculator_2-way'!A934,'True_Odds_Calculator_2-way'!#REF!,'True_Odds_Calculator_2-way'!B934,'Log_working_2-way'!B$1,'Log_working_2-way'!B$2)</f>
        <v/>
      </c>
      <c r="F933" s="6"/>
      <c r="H933" s="6"/>
      <c r="I933" s="6"/>
      <c r="J933" s="6"/>
      <c r="K933" s="6"/>
    </row>
    <row r="934" spans="4:11" x14ac:dyDescent="0.25">
      <c r="D934" t="str">
        <f>solve_for_d('True_Odds_Calculator_2-way'!A935,'True_Odds_Calculator_2-way'!#REF!,'True_Odds_Calculator_2-way'!B935,'Log_working_2-way'!B$1,'Log_working_2-way'!B$2)</f>
        <v/>
      </c>
      <c r="F934" s="6"/>
      <c r="H934" s="6"/>
      <c r="I934" s="6"/>
      <c r="J934" s="6"/>
      <c r="K934" s="6"/>
    </row>
    <row r="935" spans="4:11" x14ac:dyDescent="0.25">
      <c r="D935" t="str">
        <f>solve_for_d('True_Odds_Calculator_2-way'!A936,'True_Odds_Calculator_2-way'!#REF!,'True_Odds_Calculator_2-way'!B936,'Log_working_2-way'!B$1,'Log_working_2-way'!B$2)</f>
        <v/>
      </c>
      <c r="F935" s="6"/>
      <c r="H935" s="6"/>
      <c r="I935" s="6"/>
      <c r="J935" s="6"/>
      <c r="K935" s="6"/>
    </row>
    <row r="936" spans="4:11" x14ac:dyDescent="0.25">
      <c r="D936" t="str">
        <f>solve_for_d('True_Odds_Calculator_2-way'!A937,'True_Odds_Calculator_2-way'!#REF!,'True_Odds_Calculator_2-way'!B937,'Log_working_2-way'!B$1,'Log_working_2-way'!B$2)</f>
        <v/>
      </c>
      <c r="F936" s="6"/>
      <c r="H936" s="6"/>
      <c r="I936" s="6"/>
      <c r="J936" s="6"/>
      <c r="K936" s="6"/>
    </row>
    <row r="937" spans="4:11" x14ac:dyDescent="0.25">
      <c r="D937" t="str">
        <f>solve_for_d('True_Odds_Calculator_2-way'!A938,'True_Odds_Calculator_2-way'!#REF!,'True_Odds_Calculator_2-way'!B938,'Log_working_2-way'!B$1,'Log_working_2-way'!B$2)</f>
        <v/>
      </c>
      <c r="F937" s="6"/>
      <c r="H937" s="6"/>
      <c r="I937" s="6"/>
      <c r="J937" s="6"/>
      <c r="K937" s="6"/>
    </row>
    <row r="938" spans="4:11" x14ac:dyDescent="0.25">
      <c r="D938" t="str">
        <f>solve_for_d('True_Odds_Calculator_2-way'!A939,'True_Odds_Calculator_2-way'!#REF!,'True_Odds_Calculator_2-way'!B939,'Log_working_2-way'!B$1,'Log_working_2-way'!B$2)</f>
        <v/>
      </c>
      <c r="F938" s="6"/>
      <c r="H938" s="6"/>
      <c r="I938" s="6"/>
      <c r="J938" s="6"/>
      <c r="K938" s="6"/>
    </row>
    <row r="939" spans="4:11" x14ac:dyDescent="0.25">
      <c r="D939" t="str">
        <f>solve_for_d('True_Odds_Calculator_2-way'!A940,'True_Odds_Calculator_2-way'!#REF!,'True_Odds_Calculator_2-way'!B940,'Log_working_2-way'!B$1,'Log_working_2-way'!B$2)</f>
        <v/>
      </c>
      <c r="F939" s="6"/>
      <c r="H939" s="6"/>
      <c r="I939" s="6"/>
      <c r="J939" s="6"/>
      <c r="K939" s="6"/>
    </row>
    <row r="940" spans="4:11" x14ac:dyDescent="0.25">
      <c r="D940" t="str">
        <f>solve_for_d('True_Odds_Calculator_2-way'!A941,'True_Odds_Calculator_2-way'!#REF!,'True_Odds_Calculator_2-way'!B941,'Log_working_2-way'!B$1,'Log_working_2-way'!B$2)</f>
        <v/>
      </c>
      <c r="F940" s="6"/>
      <c r="H940" s="6"/>
      <c r="I940" s="6"/>
      <c r="J940" s="6"/>
      <c r="K940" s="6"/>
    </row>
    <row r="941" spans="4:11" x14ac:dyDescent="0.25">
      <c r="D941" t="str">
        <f>solve_for_d('True_Odds_Calculator_2-way'!A942,'True_Odds_Calculator_2-way'!#REF!,'True_Odds_Calculator_2-way'!B942,'Log_working_2-way'!B$1,'Log_working_2-way'!B$2)</f>
        <v/>
      </c>
      <c r="F941" s="6"/>
      <c r="H941" s="6"/>
      <c r="I941" s="6"/>
      <c r="J941" s="6"/>
      <c r="K941" s="6"/>
    </row>
    <row r="942" spans="4:11" x14ac:dyDescent="0.25">
      <c r="D942" t="str">
        <f>solve_for_d('True_Odds_Calculator_2-way'!A943,'True_Odds_Calculator_2-way'!#REF!,'True_Odds_Calculator_2-way'!B943,'Log_working_2-way'!B$1,'Log_working_2-way'!B$2)</f>
        <v/>
      </c>
      <c r="F942" s="6"/>
      <c r="H942" s="6"/>
      <c r="I942" s="6"/>
      <c r="J942" s="6"/>
      <c r="K942" s="6"/>
    </row>
    <row r="943" spans="4:11" x14ac:dyDescent="0.25">
      <c r="D943" t="str">
        <f>solve_for_d('True_Odds_Calculator_2-way'!A944,'True_Odds_Calculator_2-way'!#REF!,'True_Odds_Calculator_2-way'!B944,'Log_working_2-way'!B$1,'Log_working_2-way'!B$2)</f>
        <v/>
      </c>
      <c r="F943" s="6"/>
      <c r="H943" s="6"/>
      <c r="I943" s="6"/>
      <c r="J943" s="6"/>
      <c r="K943" s="6"/>
    </row>
    <row r="944" spans="4:11" x14ac:dyDescent="0.25">
      <c r="D944" t="str">
        <f>solve_for_d('True_Odds_Calculator_2-way'!A945,'True_Odds_Calculator_2-way'!#REF!,'True_Odds_Calculator_2-way'!B945,'Log_working_2-way'!B$1,'Log_working_2-way'!B$2)</f>
        <v/>
      </c>
      <c r="F944" s="6"/>
      <c r="H944" s="6"/>
      <c r="I944" s="6"/>
      <c r="J944" s="6"/>
      <c r="K944" s="6"/>
    </row>
    <row r="945" spans="4:11" x14ac:dyDescent="0.25">
      <c r="D945" t="str">
        <f>solve_for_d('True_Odds_Calculator_2-way'!A946,'True_Odds_Calculator_2-way'!#REF!,'True_Odds_Calculator_2-way'!B946,'Log_working_2-way'!B$1,'Log_working_2-way'!B$2)</f>
        <v/>
      </c>
      <c r="F945" s="6"/>
      <c r="H945" s="6"/>
      <c r="I945" s="6"/>
      <c r="J945" s="6"/>
      <c r="K945" s="6"/>
    </row>
    <row r="946" spans="4:11" x14ac:dyDescent="0.25">
      <c r="D946" t="str">
        <f>solve_for_d('True_Odds_Calculator_2-way'!A947,'True_Odds_Calculator_2-way'!#REF!,'True_Odds_Calculator_2-way'!B947,'Log_working_2-way'!B$1,'Log_working_2-way'!B$2)</f>
        <v/>
      </c>
      <c r="F946" s="6"/>
      <c r="H946" s="6"/>
      <c r="I946" s="6"/>
      <c r="J946" s="6"/>
      <c r="K946" s="6"/>
    </row>
    <row r="947" spans="4:11" x14ac:dyDescent="0.25">
      <c r="D947" t="str">
        <f>solve_for_d('True_Odds_Calculator_2-way'!A948,'True_Odds_Calculator_2-way'!#REF!,'True_Odds_Calculator_2-way'!B948,'Log_working_2-way'!B$1,'Log_working_2-way'!B$2)</f>
        <v/>
      </c>
      <c r="F947" s="6"/>
      <c r="H947" s="6"/>
      <c r="I947" s="6"/>
      <c r="J947" s="6"/>
      <c r="K947" s="6"/>
    </row>
    <row r="948" spans="4:11" x14ac:dyDescent="0.25">
      <c r="D948" t="str">
        <f>solve_for_d('True_Odds_Calculator_2-way'!A949,'True_Odds_Calculator_2-way'!#REF!,'True_Odds_Calculator_2-way'!B949,'Log_working_2-way'!B$1,'Log_working_2-way'!B$2)</f>
        <v/>
      </c>
      <c r="F948" s="6"/>
      <c r="H948" s="6"/>
      <c r="I948" s="6"/>
      <c r="J948" s="6"/>
      <c r="K948" s="6"/>
    </row>
    <row r="949" spans="4:11" x14ac:dyDescent="0.25">
      <c r="D949" t="str">
        <f>solve_for_d('True_Odds_Calculator_2-way'!A950,'True_Odds_Calculator_2-way'!#REF!,'True_Odds_Calculator_2-way'!B950,'Log_working_2-way'!B$1,'Log_working_2-way'!B$2)</f>
        <v/>
      </c>
      <c r="F949" s="6"/>
      <c r="H949" s="6"/>
      <c r="I949" s="6"/>
      <c r="J949" s="6"/>
      <c r="K949" s="6"/>
    </row>
    <row r="950" spans="4:11" x14ac:dyDescent="0.25">
      <c r="D950" t="str">
        <f>solve_for_d('True_Odds_Calculator_2-way'!A951,'True_Odds_Calculator_2-way'!#REF!,'True_Odds_Calculator_2-way'!B951,'Log_working_2-way'!B$1,'Log_working_2-way'!B$2)</f>
        <v/>
      </c>
      <c r="F950" s="6"/>
      <c r="H950" s="6"/>
      <c r="I950" s="6"/>
      <c r="J950" s="6"/>
      <c r="K950" s="6"/>
    </row>
    <row r="951" spans="4:11" x14ac:dyDescent="0.25">
      <c r="D951" t="str">
        <f>solve_for_d('True_Odds_Calculator_2-way'!A952,'True_Odds_Calculator_2-way'!#REF!,'True_Odds_Calculator_2-way'!B952,'Log_working_2-way'!B$1,'Log_working_2-way'!B$2)</f>
        <v/>
      </c>
      <c r="F951" s="6"/>
      <c r="H951" s="6"/>
      <c r="I951" s="6"/>
      <c r="J951" s="6"/>
      <c r="K951" s="6"/>
    </row>
    <row r="952" spans="4:11" x14ac:dyDescent="0.25">
      <c r="D952" t="str">
        <f>solve_for_d('True_Odds_Calculator_2-way'!A953,'True_Odds_Calculator_2-way'!#REF!,'True_Odds_Calculator_2-way'!B953,'Log_working_2-way'!B$1,'Log_working_2-way'!B$2)</f>
        <v/>
      </c>
      <c r="F952" s="6"/>
      <c r="H952" s="6"/>
      <c r="I952" s="6"/>
      <c r="J952" s="6"/>
      <c r="K952" s="6"/>
    </row>
    <row r="953" spans="4:11" x14ac:dyDescent="0.25">
      <c r="D953" t="str">
        <f>solve_for_d('True_Odds_Calculator_2-way'!A954,'True_Odds_Calculator_2-way'!#REF!,'True_Odds_Calculator_2-way'!B954,'Log_working_2-way'!B$1,'Log_working_2-way'!B$2)</f>
        <v/>
      </c>
      <c r="F953" s="6"/>
      <c r="H953" s="6"/>
      <c r="I953" s="6"/>
      <c r="J953" s="6"/>
      <c r="K953" s="6"/>
    </row>
    <row r="954" spans="4:11" x14ac:dyDescent="0.25">
      <c r="D954" t="str">
        <f>solve_for_d('True_Odds_Calculator_2-way'!A955,'True_Odds_Calculator_2-way'!#REF!,'True_Odds_Calculator_2-way'!B955,'Log_working_2-way'!B$1,'Log_working_2-way'!B$2)</f>
        <v/>
      </c>
      <c r="F954" s="6"/>
      <c r="H954" s="6"/>
      <c r="I954" s="6"/>
      <c r="J954" s="6"/>
      <c r="K954" s="6"/>
    </row>
    <row r="955" spans="4:11" x14ac:dyDescent="0.25">
      <c r="D955" t="str">
        <f>solve_for_d('True_Odds_Calculator_2-way'!A956,'True_Odds_Calculator_2-way'!#REF!,'True_Odds_Calculator_2-way'!B956,'Log_working_2-way'!B$1,'Log_working_2-way'!B$2)</f>
        <v/>
      </c>
      <c r="F955" s="6"/>
      <c r="H955" s="6"/>
      <c r="I955" s="6"/>
      <c r="J955" s="6"/>
      <c r="K955" s="6"/>
    </row>
    <row r="956" spans="4:11" x14ac:dyDescent="0.25">
      <c r="D956" t="str">
        <f>solve_for_d('True_Odds_Calculator_2-way'!A957,'True_Odds_Calculator_2-way'!#REF!,'True_Odds_Calculator_2-way'!B957,'Log_working_2-way'!B$1,'Log_working_2-way'!B$2)</f>
        <v/>
      </c>
      <c r="F956" s="6"/>
      <c r="H956" s="6"/>
      <c r="I956" s="6"/>
      <c r="J956" s="6"/>
      <c r="K956" s="6"/>
    </row>
    <row r="957" spans="4:11" x14ac:dyDescent="0.25">
      <c r="D957" t="str">
        <f>solve_for_d('True_Odds_Calculator_2-way'!A958,'True_Odds_Calculator_2-way'!#REF!,'True_Odds_Calculator_2-way'!B958,'Log_working_2-way'!B$1,'Log_working_2-way'!B$2)</f>
        <v/>
      </c>
      <c r="F957" s="6"/>
      <c r="H957" s="6"/>
      <c r="I957" s="6"/>
      <c r="J957" s="6"/>
      <c r="K957" s="6"/>
    </row>
    <row r="958" spans="4:11" x14ac:dyDescent="0.25">
      <c r="D958" t="str">
        <f>solve_for_d('True_Odds_Calculator_2-way'!A959,'True_Odds_Calculator_2-way'!#REF!,'True_Odds_Calculator_2-way'!B959,'Log_working_2-way'!B$1,'Log_working_2-way'!B$2)</f>
        <v/>
      </c>
      <c r="F958" s="6"/>
      <c r="H958" s="6"/>
      <c r="I958" s="6"/>
      <c r="J958" s="6"/>
      <c r="K958" s="6"/>
    </row>
    <row r="959" spans="4:11" x14ac:dyDescent="0.25">
      <c r="D959" t="str">
        <f>solve_for_d('True_Odds_Calculator_2-way'!A960,'True_Odds_Calculator_2-way'!#REF!,'True_Odds_Calculator_2-way'!B960,'Log_working_2-way'!B$1,'Log_working_2-way'!B$2)</f>
        <v/>
      </c>
      <c r="F959" s="6"/>
      <c r="H959" s="6"/>
      <c r="I959" s="6"/>
      <c r="J959" s="6"/>
      <c r="K959" s="6"/>
    </row>
    <row r="960" spans="4:11" x14ac:dyDescent="0.25">
      <c r="D960" t="str">
        <f>solve_for_d('True_Odds_Calculator_2-way'!A961,'True_Odds_Calculator_2-way'!#REF!,'True_Odds_Calculator_2-way'!B961,'Log_working_2-way'!B$1,'Log_working_2-way'!B$2)</f>
        <v/>
      </c>
      <c r="F960" s="6"/>
      <c r="H960" s="6"/>
      <c r="I960" s="6"/>
      <c r="J960" s="6"/>
      <c r="K960" s="6"/>
    </row>
    <row r="961" spans="4:11" x14ac:dyDescent="0.25">
      <c r="D961" t="str">
        <f>solve_for_d('True_Odds_Calculator_2-way'!A962,'True_Odds_Calculator_2-way'!#REF!,'True_Odds_Calculator_2-way'!B962,'Log_working_2-way'!B$1,'Log_working_2-way'!B$2)</f>
        <v/>
      </c>
      <c r="F961" s="6"/>
      <c r="H961" s="6"/>
      <c r="I961" s="6"/>
      <c r="J961" s="6"/>
      <c r="K961" s="6"/>
    </row>
    <row r="962" spans="4:11" x14ac:dyDescent="0.25">
      <c r="D962" t="str">
        <f>solve_for_d('True_Odds_Calculator_2-way'!A963,'True_Odds_Calculator_2-way'!#REF!,'True_Odds_Calculator_2-way'!B963,'Log_working_2-way'!B$1,'Log_working_2-way'!B$2)</f>
        <v/>
      </c>
      <c r="F962" s="6"/>
      <c r="H962" s="6"/>
      <c r="I962" s="6"/>
      <c r="J962" s="6"/>
      <c r="K962" s="6"/>
    </row>
    <row r="963" spans="4:11" x14ac:dyDescent="0.25">
      <c r="D963" t="str">
        <f>solve_for_d('True_Odds_Calculator_2-way'!A964,'True_Odds_Calculator_2-way'!#REF!,'True_Odds_Calculator_2-way'!B964,'Log_working_2-way'!B$1,'Log_working_2-way'!B$2)</f>
        <v/>
      </c>
      <c r="F963" s="6"/>
      <c r="H963" s="6"/>
      <c r="I963" s="6"/>
      <c r="J963" s="6"/>
      <c r="K963" s="6"/>
    </row>
    <row r="964" spans="4:11" x14ac:dyDescent="0.25">
      <c r="D964" t="str">
        <f>solve_for_d('True_Odds_Calculator_2-way'!A965,'True_Odds_Calculator_2-way'!#REF!,'True_Odds_Calculator_2-way'!B965,'Log_working_2-way'!B$1,'Log_working_2-way'!B$2)</f>
        <v/>
      </c>
      <c r="F964" s="6"/>
      <c r="H964" s="6"/>
      <c r="I964" s="6"/>
      <c r="J964" s="6"/>
      <c r="K964" s="6"/>
    </row>
    <row r="965" spans="4:11" x14ac:dyDescent="0.25">
      <c r="D965" t="str">
        <f>solve_for_d('True_Odds_Calculator_2-way'!A966,'True_Odds_Calculator_2-way'!#REF!,'True_Odds_Calculator_2-way'!B966,'Log_working_2-way'!B$1,'Log_working_2-way'!B$2)</f>
        <v/>
      </c>
      <c r="F965" s="6"/>
      <c r="H965" s="6"/>
      <c r="I965" s="6"/>
      <c r="J965" s="6"/>
      <c r="K965" s="6"/>
    </row>
    <row r="966" spans="4:11" x14ac:dyDescent="0.25">
      <c r="D966" t="str">
        <f>solve_for_d('True_Odds_Calculator_2-way'!A967,'True_Odds_Calculator_2-way'!#REF!,'True_Odds_Calculator_2-way'!B967,'Log_working_2-way'!B$1,'Log_working_2-way'!B$2)</f>
        <v/>
      </c>
      <c r="F966" s="6"/>
      <c r="H966" s="6"/>
      <c r="I966" s="6"/>
      <c r="J966" s="6"/>
      <c r="K966" s="6"/>
    </row>
    <row r="967" spans="4:11" x14ac:dyDescent="0.25">
      <c r="D967" t="str">
        <f>solve_for_d('True_Odds_Calculator_2-way'!A968,'True_Odds_Calculator_2-way'!#REF!,'True_Odds_Calculator_2-way'!B968,'Log_working_2-way'!B$1,'Log_working_2-way'!B$2)</f>
        <v/>
      </c>
      <c r="F967" s="6"/>
      <c r="H967" s="6"/>
      <c r="I967" s="6"/>
      <c r="J967" s="6"/>
      <c r="K967" s="6"/>
    </row>
    <row r="968" spans="4:11" x14ac:dyDescent="0.25">
      <c r="D968" t="str">
        <f>solve_for_d('True_Odds_Calculator_2-way'!A969,'True_Odds_Calculator_2-way'!#REF!,'True_Odds_Calculator_2-way'!B969,'Log_working_2-way'!B$1,'Log_working_2-way'!B$2)</f>
        <v/>
      </c>
      <c r="F968" s="6"/>
      <c r="H968" s="6"/>
      <c r="I968" s="6"/>
      <c r="J968" s="6"/>
      <c r="K968" s="6"/>
    </row>
    <row r="969" spans="4:11" x14ac:dyDescent="0.25">
      <c r="D969" t="str">
        <f>solve_for_d('True_Odds_Calculator_2-way'!A970,'True_Odds_Calculator_2-way'!#REF!,'True_Odds_Calculator_2-way'!B970,'Log_working_2-way'!B$1,'Log_working_2-way'!B$2)</f>
        <v/>
      </c>
      <c r="F969" s="6"/>
      <c r="H969" s="6"/>
      <c r="I969" s="6"/>
      <c r="J969" s="6"/>
      <c r="K969" s="6"/>
    </row>
    <row r="970" spans="4:11" x14ac:dyDescent="0.25">
      <c r="D970" t="str">
        <f>solve_for_d('True_Odds_Calculator_2-way'!A971,'True_Odds_Calculator_2-way'!#REF!,'True_Odds_Calculator_2-way'!B971,'Log_working_2-way'!B$1,'Log_working_2-way'!B$2)</f>
        <v/>
      </c>
      <c r="F970" s="6"/>
      <c r="H970" s="6"/>
      <c r="I970" s="6"/>
      <c r="J970" s="6"/>
      <c r="K970" s="6"/>
    </row>
    <row r="971" spans="4:11" x14ac:dyDescent="0.25">
      <c r="D971" t="str">
        <f>solve_for_d('True_Odds_Calculator_2-way'!A972,'True_Odds_Calculator_2-way'!#REF!,'True_Odds_Calculator_2-way'!B972,'Log_working_2-way'!B$1,'Log_working_2-way'!B$2)</f>
        <v/>
      </c>
      <c r="F971" s="6"/>
      <c r="H971" s="6"/>
      <c r="I971" s="6"/>
      <c r="J971" s="6"/>
      <c r="K971" s="6"/>
    </row>
    <row r="972" spans="4:11" x14ac:dyDescent="0.25">
      <c r="D972" t="str">
        <f>solve_for_d('True_Odds_Calculator_2-way'!A973,'True_Odds_Calculator_2-way'!#REF!,'True_Odds_Calculator_2-way'!B973,'Log_working_2-way'!B$1,'Log_working_2-way'!B$2)</f>
        <v/>
      </c>
      <c r="F972" s="6"/>
      <c r="H972" s="6"/>
      <c r="I972" s="6"/>
      <c r="J972" s="6"/>
      <c r="K972" s="6"/>
    </row>
    <row r="973" spans="4:11" x14ac:dyDescent="0.25">
      <c r="D973" t="str">
        <f>solve_for_d('True_Odds_Calculator_2-way'!A974,'True_Odds_Calculator_2-way'!#REF!,'True_Odds_Calculator_2-way'!B974,'Log_working_2-way'!B$1,'Log_working_2-way'!B$2)</f>
        <v/>
      </c>
      <c r="F973" s="6"/>
      <c r="H973" s="6"/>
      <c r="I973" s="6"/>
      <c r="J973" s="6"/>
      <c r="K973" s="6"/>
    </row>
    <row r="974" spans="4:11" x14ac:dyDescent="0.25">
      <c r="D974" t="str">
        <f>solve_for_d('True_Odds_Calculator_2-way'!A975,'True_Odds_Calculator_2-way'!#REF!,'True_Odds_Calculator_2-way'!B975,'Log_working_2-way'!B$1,'Log_working_2-way'!B$2)</f>
        <v/>
      </c>
      <c r="F974" s="6"/>
      <c r="H974" s="6"/>
      <c r="I974" s="6"/>
      <c r="J974" s="6"/>
      <c r="K974" s="6"/>
    </row>
    <row r="975" spans="4:11" x14ac:dyDescent="0.25">
      <c r="D975" t="str">
        <f>solve_for_d('True_Odds_Calculator_2-way'!A976,'True_Odds_Calculator_2-way'!#REF!,'True_Odds_Calculator_2-way'!B976,'Log_working_2-way'!B$1,'Log_working_2-way'!B$2)</f>
        <v/>
      </c>
      <c r="F975" s="6"/>
      <c r="H975" s="6"/>
      <c r="I975" s="6"/>
      <c r="J975" s="6"/>
      <c r="K975" s="6"/>
    </row>
    <row r="976" spans="4:11" x14ac:dyDescent="0.25">
      <c r="D976" t="str">
        <f>solve_for_d('True_Odds_Calculator_2-way'!A977,'True_Odds_Calculator_2-way'!#REF!,'True_Odds_Calculator_2-way'!B977,'Log_working_2-way'!B$1,'Log_working_2-way'!B$2)</f>
        <v/>
      </c>
      <c r="F976" s="6"/>
      <c r="H976" s="6"/>
      <c r="I976" s="6"/>
      <c r="J976" s="6"/>
      <c r="K976" s="6"/>
    </row>
    <row r="977" spans="4:11" x14ac:dyDescent="0.25">
      <c r="D977" t="str">
        <f>solve_for_d('True_Odds_Calculator_2-way'!A978,'True_Odds_Calculator_2-way'!#REF!,'True_Odds_Calculator_2-way'!B978,'Log_working_2-way'!B$1,'Log_working_2-way'!B$2)</f>
        <v/>
      </c>
      <c r="F977" s="6"/>
      <c r="H977" s="6"/>
      <c r="I977" s="6"/>
      <c r="J977" s="6"/>
      <c r="K977" s="6"/>
    </row>
    <row r="978" spans="4:11" x14ac:dyDescent="0.25">
      <c r="D978" t="str">
        <f>solve_for_d('True_Odds_Calculator_2-way'!A979,'True_Odds_Calculator_2-way'!#REF!,'True_Odds_Calculator_2-way'!B979,'Log_working_2-way'!B$1,'Log_working_2-way'!B$2)</f>
        <v/>
      </c>
      <c r="F978" s="6"/>
      <c r="H978" s="6"/>
      <c r="I978" s="6"/>
      <c r="J978" s="6"/>
      <c r="K978" s="6"/>
    </row>
    <row r="979" spans="4:11" x14ac:dyDescent="0.25">
      <c r="D979" t="str">
        <f>solve_for_d('True_Odds_Calculator_2-way'!A980,'True_Odds_Calculator_2-way'!#REF!,'True_Odds_Calculator_2-way'!B980,'Log_working_2-way'!B$1,'Log_working_2-way'!B$2)</f>
        <v/>
      </c>
      <c r="F979" s="6"/>
      <c r="H979" s="6"/>
      <c r="I979" s="6"/>
      <c r="J979" s="6"/>
      <c r="K979" s="6"/>
    </row>
    <row r="980" spans="4:11" x14ac:dyDescent="0.25">
      <c r="D980" t="str">
        <f>solve_for_d('True_Odds_Calculator_2-way'!A981,'True_Odds_Calculator_2-way'!#REF!,'True_Odds_Calculator_2-way'!B981,'Log_working_2-way'!B$1,'Log_working_2-way'!B$2)</f>
        <v/>
      </c>
      <c r="F980" s="6"/>
      <c r="H980" s="6"/>
      <c r="I980" s="6"/>
      <c r="J980" s="6"/>
      <c r="K980" s="6"/>
    </row>
    <row r="981" spans="4:11" x14ac:dyDescent="0.25">
      <c r="D981" t="str">
        <f>solve_for_d('True_Odds_Calculator_2-way'!A982,'True_Odds_Calculator_2-way'!#REF!,'True_Odds_Calculator_2-way'!B982,'Log_working_2-way'!B$1,'Log_working_2-way'!B$2)</f>
        <v/>
      </c>
      <c r="F981" s="6"/>
      <c r="H981" s="6"/>
      <c r="I981" s="6"/>
      <c r="J981" s="6"/>
      <c r="K981" s="6"/>
    </row>
    <row r="982" spans="4:11" x14ac:dyDescent="0.25">
      <c r="D982" t="str">
        <f>solve_for_d('True_Odds_Calculator_2-way'!A983,'True_Odds_Calculator_2-way'!#REF!,'True_Odds_Calculator_2-way'!B983,'Log_working_2-way'!B$1,'Log_working_2-way'!B$2)</f>
        <v/>
      </c>
      <c r="F982" s="6"/>
      <c r="H982" s="6"/>
      <c r="I982" s="6"/>
      <c r="J982" s="6"/>
      <c r="K982" s="6"/>
    </row>
    <row r="983" spans="4:11" x14ac:dyDescent="0.25">
      <c r="D983" t="str">
        <f>solve_for_d('True_Odds_Calculator_2-way'!A984,'True_Odds_Calculator_2-way'!#REF!,'True_Odds_Calculator_2-way'!B984,'Log_working_2-way'!B$1,'Log_working_2-way'!B$2)</f>
        <v/>
      </c>
      <c r="F983" s="6"/>
      <c r="H983" s="6"/>
      <c r="I983" s="6"/>
      <c r="J983" s="6"/>
      <c r="K983" s="6"/>
    </row>
    <row r="984" spans="4:11" x14ac:dyDescent="0.25">
      <c r="D984" t="str">
        <f>solve_for_d('True_Odds_Calculator_2-way'!A985,'True_Odds_Calculator_2-way'!#REF!,'True_Odds_Calculator_2-way'!B985,'Log_working_2-way'!B$1,'Log_working_2-way'!B$2)</f>
        <v/>
      </c>
      <c r="F984" s="6"/>
      <c r="H984" s="6"/>
      <c r="I984" s="6"/>
      <c r="J984" s="6"/>
      <c r="K984" s="6"/>
    </row>
    <row r="985" spans="4:11" x14ac:dyDescent="0.25">
      <c r="D985" t="str">
        <f>solve_for_d('True_Odds_Calculator_2-way'!A986,'True_Odds_Calculator_2-way'!#REF!,'True_Odds_Calculator_2-way'!B986,'Log_working_2-way'!B$1,'Log_working_2-way'!B$2)</f>
        <v/>
      </c>
      <c r="F985" s="6"/>
      <c r="H985" s="6"/>
      <c r="I985" s="6"/>
      <c r="J985" s="6"/>
      <c r="K985" s="6"/>
    </row>
    <row r="986" spans="4:11" x14ac:dyDescent="0.25">
      <c r="D986" t="str">
        <f>solve_for_d('True_Odds_Calculator_2-way'!A987,'True_Odds_Calculator_2-way'!#REF!,'True_Odds_Calculator_2-way'!B987,'Log_working_2-way'!B$1,'Log_working_2-way'!B$2)</f>
        <v/>
      </c>
      <c r="F986" s="6"/>
      <c r="H986" s="6"/>
      <c r="I986" s="6"/>
      <c r="J986" s="6"/>
      <c r="K986" s="6"/>
    </row>
    <row r="987" spans="4:11" x14ac:dyDescent="0.25">
      <c r="D987" t="str">
        <f>solve_for_d('True_Odds_Calculator_2-way'!A988,'True_Odds_Calculator_2-way'!#REF!,'True_Odds_Calculator_2-way'!B988,'Log_working_2-way'!B$1,'Log_working_2-way'!B$2)</f>
        <v/>
      </c>
      <c r="F987" s="6"/>
      <c r="H987" s="6"/>
      <c r="I987" s="6"/>
      <c r="J987" s="6"/>
      <c r="K987" s="6"/>
    </row>
    <row r="988" spans="4:11" x14ac:dyDescent="0.25">
      <c r="D988" t="str">
        <f>solve_for_d('True_Odds_Calculator_2-way'!A989,'True_Odds_Calculator_2-way'!#REF!,'True_Odds_Calculator_2-way'!B989,'Log_working_2-way'!B$1,'Log_working_2-way'!B$2)</f>
        <v/>
      </c>
      <c r="F988" s="6"/>
      <c r="H988" s="6"/>
      <c r="I988" s="6"/>
      <c r="J988" s="6"/>
      <c r="K988" s="6"/>
    </row>
    <row r="989" spans="4:11" x14ac:dyDescent="0.25">
      <c r="D989" t="str">
        <f>solve_for_d('True_Odds_Calculator_2-way'!A990,'True_Odds_Calculator_2-way'!#REF!,'True_Odds_Calculator_2-way'!B990,'Log_working_2-way'!B$1,'Log_working_2-way'!B$2)</f>
        <v/>
      </c>
      <c r="F989" s="6"/>
      <c r="H989" s="6"/>
      <c r="I989" s="6"/>
      <c r="J989" s="6"/>
      <c r="K989" s="6"/>
    </row>
    <row r="990" spans="4:11" x14ac:dyDescent="0.25">
      <c r="D990" t="str">
        <f>solve_for_d('True_Odds_Calculator_2-way'!A991,'True_Odds_Calculator_2-way'!#REF!,'True_Odds_Calculator_2-way'!B991,'Log_working_2-way'!B$1,'Log_working_2-way'!B$2)</f>
        <v/>
      </c>
      <c r="F990" s="6"/>
      <c r="H990" s="6"/>
      <c r="I990" s="6"/>
      <c r="J990" s="6"/>
      <c r="K990" s="6"/>
    </row>
    <row r="991" spans="4:11" x14ac:dyDescent="0.25">
      <c r="D991" t="str">
        <f>solve_for_d('True_Odds_Calculator_2-way'!A992,'True_Odds_Calculator_2-way'!#REF!,'True_Odds_Calculator_2-way'!B992,'Log_working_2-way'!B$1,'Log_working_2-way'!B$2)</f>
        <v/>
      </c>
      <c r="F991" s="6"/>
      <c r="H991" s="6"/>
      <c r="I991" s="6"/>
      <c r="J991" s="6"/>
      <c r="K991" s="6"/>
    </row>
    <row r="992" spans="4:11" x14ac:dyDescent="0.25">
      <c r="D992" t="str">
        <f>solve_for_d('True_Odds_Calculator_2-way'!A993,'True_Odds_Calculator_2-way'!#REF!,'True_Odds_Calculator_2-way'!B993,'Log_working_2-way'!B$1,'Log_working_2-way'!B$2)</f>
        <v/>
      </c>
      <c r="F992" s="6"/>
      <c r="H992" s="6"/>
      <c r="I992" s="6"/>
      <c r="J992" s="6"/>
      <c r="K992" s="6"/>
    </row>
    <row r="993" spans="4:11" x14ac:dyDescent="0.25">
      <c r="D993" t="str">
        <f>solve_for_d('True_Odds_Calculator_2-way'!A994,'True_Odds_Calculator_2-way'!#REF!,'True_Odds_Calculator_2-way'!B994,'Log_working_2-way'!B$1,'Log_working_2-way'!B$2)</f>
        <v/>
      </c>
      <c r="F993" s="6"/>
      <c r="H993" s="6"/>
      <c r="I993" s="6"/>
      <c r="J993" s="6"/>
      <c r="K993" s="6"/>
    </row>
    <row r="994" spans="4:11" x14ac:dyDescent="0.25">
      <c r="D994" t="str">
        <f>solve_for_d('True_Odds_Calculator_2-way'!A995,'True_Odds_Calculator_2-way'!#REF!,'True_Odds_Calculator_2-way'!B995,'Log_working_2-way'!B$1,'Log_working_2-way'!B$2)</f>
        <v/>
      </c>
      <c r="F994" s="6"/>
      <c r="H994" s="6"/>
      <c r="I994" s="6"/>
      <c r="J994" s="6"/>
      <c r="K994" s="6"/>
    </row>
    <row r="995" spans="4:11" x14ac:dyDescent="0.25">
      <c r="D995" t="str">
        <f>solve_for_d('True_Odds_Calculator_2-way'!A996,'True_Odds_Calculator_2-way'!#REF!,'True_Odds_Calculator_2-way'!B996,'Log_working_2-way'!B$1,'Log_working_2-way'!B$2)</f>
        <v/>
      </c>
      <c r="F995" s="6"/>
      <c r="H995" s="6"/>
      <c r="I995" s="6"/>
      <c r="J995" s="6"/>
      <c r="K995" s="6"/>
    </row>
    <row r="996" spans="4:11" x14ac:dyDescent="0.25">
      <c r="D996" t="str">
        <f>solve_for_d('True_Odds_Calculator_2-way'!A997,'True_Odds_Calculator_2-way'!#REF!,'True_Odds_Calculator_2-way'!B997,'Log_working_2-way'!B$1,'Log_working_2-way'!B$2)</f>
        <v/>
      </c>
      <c r="F996" s="6"/>
      <c r="H996" s="6"/>
      <c r="I996" s="6"/>
      <c r="J996" s="6"/>
      <c r="K996" s="6"/>
    </row>
    <row r="997" spans="4:11" x14ac:dyDescent="0.25">
      <c r="D997" t="str">
        <f>solve_for_d('True_Odds_Calculator_2-way'!A998,'True_Odds_Calculator_2-way'!#REF!,'True_Odds_Calculator_2-way'!B998,'Log_working_2-way'!B$1,'Log_working_2-way'!B$2)</f>
        <v/>
      </c>
      <c r="F997" s="6"/>
      <c r="H997" s="6"/>
      <c r="I997" s="6"/>
      <c r="J997" s="6"/>
      <c r="K997" s="6"/>
    </row>
    <row r="998" spans="4:11" x14ac:dyDescent="0.25">
      <c r="D998" t="str">
        <f>solve_for_d('True_Odds_Calculator_2-way'!A999,'True_Odds_Calculator_2-way'!#REF!,'True_Odds_Calculator_2-way'!B999,'Log_working_2-way'!B$1,'Log_working_2-way'!B$2)</f>
        <v/>
      </c>
      <c r="F998" s="6"/>
      <c r="H998" s="6"/>
      <c r="I998" s="6"/>
      <c r="J998" s="6"/>
      <c r="K998" s="6"/>
    </row>
    <row r="999" spans="4:11" x14ac:dyDescent="0.25">
      <c r="D999" t="str">
        <f>solve_for_d('True_Odds_Calculator_2-way'!A1000,'True_Odds_Calculator_2-way'!#REF!,'True_Odds_Calculator_2-way'!B1000,'Log_working_2-way'!B$1,'Log_working_2-way'!B$2)</f>
        <v/>
      </c>
      <c r="F999" s="6"/>
      <c r="H999" s="6"/>
      <c r="I999" s="6"/>
      <c r="J999" s="6"/>
      <c r="K999" s="6"/>
    </row>
    <row r="1000" spans="4:11" x14ac:dyDescent="0.25">
      <c r="D1000" t="str">
        <f>solve_for_d('True_Odds_Calculator_2-way'!A1001,'True_Odds_Calculator_2-way'!#REF!,'True_Odds_Calculator_2-way'!B1001,'Log_working_2-way'!B$1,'Log_working_2-way'!B$2)</f>
        <v/>
      </c>
      <c r="F1000" s="6"/>
      <c r="H1000" s="6"/>
      <c r="I1000" s="6"/>
      <c r="J1000" s="6"/>
      <c r="K1000" s="6"/>
    </row>
    <row r="1001" spans="4:11" x14ac:dyDescent="0.25">
      <c r="D1001" t="str">
        <f>solve_for_d('True_Odds_Calculator_2-way'!A1002,'True_Odds_Calculator_2-way'!#REF!,'True_Odds_Calculator_2-way'!B1002,'Log_working_2-way'!B$1,'Log_working_2-way'!B$2)</f>
        <v/>
      </c>
      <c r="F1001" s="6"/>
      <c r="H1001" s="6"/>
      <c r="I1001" s="6"/>
      <c r="J1001" s="6"/>
      <c r="K1001" s="6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001"/>
  <sheetViews>
    <sheetView workbookViewId="0">
      <selection activeCell="H6" sqref="H6"/>
    </sheetView>
  </sheetViews>
  <sheetFormatPr defaultRowHeight="15" x14ac:dyDescent="0.25"/>
  <cols>
    <col min="1" max="1" width="23.140625" bestFit="1" customWidth="1"/>
  </cols>
  <sheetData>
    <row r="1" spans="1:11" x14ac:dyDescent="0.25">
      <c r="A1" t="s">
        <v>0</v>
      </c>
      <c r="B1" s="1">
        <v>0</v>
      </c>
      <c r="D1" s="2" t="s">
        <v>2</v>
      </c>
      <c r="F1" s="4" t="s">
        <v>5</v>
      </c>
      <c r="H1" s="5">
        <v>1</v>
      </c>
      <c r="I1" s="5" t="s">
        <v>1</v>
      </c>
      <c r="J1" s="5">
        <v>2</v>
      </c>
      <c r="K1" s="4" t="s">
        <v>4</v>
      </c>
    </row>
    <row r="2" spans="1:11" x14ac:dyDescent="0.25">
      <c r="A2" t="s">
        <v>3</v>
      </c>
      <c r="B2" s="3">
        <v>10</v>
      </c>
      <c r="D2">
        <f>solve_for_c('True_Odds_Calculator_3-way'!A3,'True_Odds_Calculator_3-way'!B3,'True_Odds_Calculator_3-way'!C3,'Log_working_3-way'!B$1,'Log_working_3-way'!B$2)</f>
        <v>1.027507146218914</v>
      </c>
      <c r="F2" s="6" t="e">
        <f>IF('Log_working_3-way'!D2="","",1/'True_Odds_Calculator_3-way'!N3+1/'True_Odds_Calculator_3-way'!O3+1/'True_Odds_Calculator_3-way'!#REF!-1)</f>
        <v>#REF!</v>
      </c>
      <c r="H2" s="6">
        <f>IF('Log_working_3-way'!$D2="","",'True_Odds_Calculator_3-way'!N3/'True_Odds_Calculator_3-way'!A3-1)</f>
        <v>47.511834757763154</v>
      </c>
      <c r="I2" s="6">
        <f>IF('Log_working_3-way'!$D2="","",'True_Odds_Calculator_3-way'!O3/'True_Odds_Calculator_3-way'!B3-1)</f>
        <v>2.4955300904997344</v>
      </c>
      <c r="J2" s="6" t="e">
        <f>IF('Log_working_3-way'!$D2="","",'True_Odds_Calculator_3-way'!#REF!/'True_Odds_Calculator_3-way'!C3-1)</f>
        <v>#REF!</v>
      </c>
      <c r="K2" s="6">
        <f>IF('Log_working_3-way'!$D2="","",1/'True_Odds_Calculator_3-way'!A3+1/'True_Odds_Calculator_3-way'!B3+1/'True_Odds_Calculator_3-way'!C3-1)</f>
        <v>2.2293527001388869E-2</v>
      </c>
    </row>
    <row r="3" spans="1:11" x14ac:dyDescent="0.25">
      <c r="D3">
        <f>solve_for_c('True_Odds_Calculator_3-way'!A4,'True_Odds_Calculator_3-way'!B4,'True_Odds_Calculator_3-way'!C4,'Log_working_3-way'!B$1,'Log_working_3-way'!B$2)</f>
        <v>1.0195621229416492</v>
      </c>
      <c r="F3" s="6" t="e">
        <f>IF('Log_working_3-way'!D3="","",1/'True_Odds_Calculator_3-way'!N4+1/'True_Odds_Calculator_3-way'!O4+1/'True_Odds_Calculator_3-way'!#REF!-1)</f>
        <v>#REF!</v>
      </c>
      <c r="H3" s="6">
        <f>IF('Log_working_3-way'!$D3="","",'True_Odds_Calculator_3-way'!N4/'True_Odds_Calculator_3-way'!A4-1)</f>
        <v>16.290430436249224</v>
      </c>
      <c r="I3" s="6">
        <f>IF('Log_working_3-way'!$D3="","",'True_Odds_Calculator_3-way'!O4/'True_Odds_Calculator_3-way'!B4-1)</f>
        <v>7.4723109137621222</v>
      </c>
      <c r="J3" s="6" t="e">
        <f>IF('Log_working_3-way'!$D3="","",'True_Odds_Calculator_3-way'!#REF!/'True_Odds_Calculator_3-way'!C4-1)</f>
        <v>#REF!</v>
      </c>
      <c r="K3" s="6">
        <f>IF('Log_working_3-way'!$D3="","",1/'True_Odds_Calculator_3-way'!A4+1/'True_Odds_Calculator_3-way'!B4+1/'True_Odds_Calculator_3-way'!C4-1)</f>
        <v>2.103418054338313E-2</v>
      </c>
    </row>
    <row r="4" spans="1:11" x14ac:dyDescent="0.25">
      <c r="D4">
        <f>solve_for_c('True_Odds_Calculator_3-way'!A5,'True_Odds_Calculator_3-way'!B5,'True_Odds_Calculator_3-way'!C5,'Log_working_3-way'!B$1,'Log_working_3-way'!B$2)</f>
        <v>1.0415237322692004</v>
      </c>
      <c r="F4" s="6" t="e">
        <f>IF('Log_working_3-way'!D4="","",1/'True_Odds_Calculator_3-way'!N5+1/'True_Odds_Calculator_3-way'!O5+1/'True_Odds_Calculator_3-way'!#REF!-1)</f>
        <v>#REF!</v>
      </c>
      <c r="H4" s="6">
        <f>IF('Log_working_3-way'!$D4="","",'True_Odds_Calculator_3-way'!N5/'True_Odds_Calculator_3-way'!A5-1)</f>
        <v>71.814099138411606</v>
      </c>
      <c r="I4" s="6">
        <f>IF('Log_working_3-way'!$D4="","",'True_Odds_Calculator_3-way'!O5/'True_Odds_Calculator_3-way'!B5-1)</f>
        <v>0.20692942975737472</v>
      </c>
      <c r="J4" s="6" t="e">
        <f>IF('Log_working_3-way'!$D4="","",'True_Odds_Calculator_3-way'!#REF!/'True_Odds_Calculator_3-way'!C5-1)</f>
        <v>#REF!</v>
      </c>
      <c r="K4" s="6">
        <f>IF('Log_working_3-way'!$D4="","",1/'True_Odds_Calculator_3-way'!A5+1/'True_Odds_Calculator_3-way'!B5+1/'True_Odds_Calculator_3-way'!C5-1)</f>
        <v>2.0630496156102351E-2</v>
      </c>
    </row>
    <row r="5" spans="1:11" x14ac:dyDescent="0.25">
      <c r="D5">
        <f>solve_for_c('True_Odds_Calculator_3-way'!A6,'True_Odds_Calculator_3-way'!B6,'True_Odds_Calculator_3-way'!C6,'Log_working_3-way'!B$1,'Log_working_3-way'!B$2)</f>
        <v>1.0216368694649374</v>
      </c>
      <c r="F5" s="6" t="e">
        <f>IF('Log_working_3-way'!D5="","",1/'True_Odds_Calculator_3-way'!N6+1/'True_Odds_Calculator_3-way'!O6+1/'True_Odds_Calculator_3-way'!#REF!-1)</f>
        <v>#REF!</v>
      </c>
      <c r="H5" s="6">
        <f>IF('Log_working_3-way'!$D5="","",'True_Odds_Calculator_3-way'!N6/'True_Odds_Calculator_3-way'!A6-1)</f>
        <v>1.4253693930418643</v>
      </c>
      <c r="I5" s="6">
        <f>IF('Log_working_3-way'!$D5="","",'True_Odds_Calculator_3-way'!O6/'True_Odds_Calculator_3-way'!B6-1)</f>
        <v>3.6162601249187709</v>
      </c>
      <c r="J5" s="6" t="e">
        <f>IF('Log_working_3-way'!$D5="","",'True_Odds_Calculator_3-way'!#REF!/'True_Odds_Calculator_3-way'!C6-1)</f>
        <v>#REF!</v>
      </c>
      <c r="K5" s="6">
        <f>IF('Log_working_3-way'!$D5="","",1/'True_Odds_Calculator_3-way'!A6+1/'True_Odds_Calculator_3-way'!B6+1/'True_Odds_Calculator_3-way'!C6-1)</f>
        <v>1.9313734421408713E-2</v>
      </c>
    </row>
    <row r="6" spans="1:11" x14ac:dyDescent="0.25">
      <c r="D6">
        <f>solve_for_c('True_Odds_Calculator_3-way'!A7,'True_Odds_Calculator_3-way'!B7,'True_Odds_Calculator_3-way'!C7,'Log_working_3-way'!B$1,'Log_working_3-way'!B$2)</f>
        <v>1.0197630455274649</v>
      </c>
      <c r="F6" s="6" t="e">
        <f>IF('Log_working_3-way'!D6="","",1/'True_Odds_Calculator_3-way'!N7+1/'True_Odds_Calculator_3-way'!O7+1/'True_Odds_Calculator_3-way'!#REF!-1)</f>
        <v>#REF!</v>
      </c>
      <c r="H6" s="6">
        <f>IF('Log_working_3-way'!$D6="","",'True_Odds_Calculator_3-way'!N7/'True_Odds_Calculator_3-way'!A7-1)</f>
        <v>25.871099520916097</v>
      </c>
      <c r="I6" s="6">
        <f>IF('Log_working_3-way'!$D6="","",'True_Odds_Calculator_3-way'!O7/'True_Odds_Calculator_3-way'!B7-1)</f>
        <v>5.9709125804269512</v>
      </c>
      <c r="J6" s="6" t="e">
        <f>IF('Log_working_3-way'!$D6="","",'True_Odds_Calculator_3-way'!#REF!/'True_Odds_Calculator_3-way'!C7-1)</f>
        <v>#REF!</v>
      </c>
      <c r="K6" s="6">
        <f>IF('Log_working_3-way'!$D6="","",1/'True_Odds_Calculator_3-way'!A7+1/'True_Odds_Calculator_3-way'!B7+1/'True_Odds_Calculator_3-way'!C7-1)</f>
        <v>2.0111933562014794E-2</v>
      </c>
    </row>
    <row r="7" spans="1:11" x14ac:dyDescent="0.25">
      <c r="D7">
        <f>solve_for_c('True_Odds_Calculator_3-way'!A8,'True_Odds_Calculator_3-way'!B8,'True_Odds_Calculator_3-way'!C8,'Log_working_3-way'!B$1,'Log_working_3-way'!B$2)</f>
        <v>1.0453137644413775</v>
      </c>
      <c r="F7" s="6" t="e">
        <f>IF('Log_working_3-way'!D7="","",1/'True_Odds_Calculator_3-way'!N8+1/'True_Odds_Calculator_3-way'!O8+1/'True_Odds_Calculator_3-way'!#REF!-1)</f>
        <v>#REF!</v>
      </c>
      <c r="H7" s="6">
        <f>IF('Log_working_3-way'!$D7="","",'True_Odds_Calculator_3-way'!N8/'True_Odds_Calculator_3-way'!A8-1)</f>
        <v>74.39735742544336</v>
      </c>
      <c r="I7" s="6">
        <f>IF('Log_working_3-way'!$D7="","",'True_Odds_Calculator_3-way'!O8/'True_Odds_Calculator_3-way'!B8-1)</f>
        <v>0.13048932416324877</v>
      </c>
      <c r="J7" s="6" t="e">
        <f>IF('Log_working_3-way'!$D7="","",'True_Odds_Calculator_3-way'!#REF!/'True_Odds_Calculator_3-way'!C8-1)</f>
        <v>#REF!</v>
      </c>
      <c r="K7" s="6">
        <f>IF('Log_working_3-way'!$D7="","",1/'True_Odds_Calculator_3-way'!A8+1/'True_Odds_Calculator_3-way'!B8+1/'True_Odds_Calculator_3-way'!C8-1)</f>
        <v>2.0549731111181524E-2</v>
      </c>
    </row>
    <row r="8" spans="1:11" x14ac:dyDescent="0.25">
      <c r="D8">
        <f>solve_for_c('True_Odds_Calculator_3-way'!A9,'True_Odds_Calculator_3-way'!B9,'True_Odds_Calculator_3-way'!C9,'Log_working_3-way'!B$1,'Log_working_3-way'!B$2)</f>
        <v>1.0208084581373407</v>
      </c>
      <c r="F8" s="6" t="e">
        <f>IF('Log_working_3-way'!D8="","",1/'True_Odds_Calculator_3-way'!N9+1/'True_Odds_Calculator_3-way'!O9+1/'True_Odds_Calculator_3-way'!#REF!-1)</f>
        <v>#REF!</v>
      </c>
      <c r="H8" s="6">
        <f>IF('Log_working_3-way'!$D8="","",'True_Odds_Calculator_3-way'!N9/'True_Odds_Calculator_3-way'!A9-1)</f>
        <v>15.428157800919042</v>
      </c>
      <c r="I8" s="6">
        <f>IF('Log_working_3-way'!$D8="","",'True_Odds_Calculator_3-way'!O9/'True_Odds_Calculator_3-way'!B9-1)</f>
        <v>7.4607854916567149</v>
      </c>
      <c r="J8" s="6" t="e">
        <f>IF('Log_working_3-way'!$D8="","",'True_Odds_Calculator_3-way'!#REF!/'True_Odds_Calculator_3-way'!C9-1)</f>
        <v>#REF!</v>
      </c>
      <c r="K8" s="6">
        <f>IF('Log_working_3-way'!$D8="","",1/'True_Odds_Calculator_3-way'!A9+1/'True_Odds_Calculator_3-way'!B9+1/'True_Odds_Calculator_3-way'!C9-1)</f>
        <v>2.2425050212211861E-2</v>
      </c>
    </row>
    <row r="9" spans="1:11" x14ac:dyDescent="0.25">
      <c r="D9">
        <f>solve_for_c('True_Odds_Calculator_3-way'!A10,'True_Odds_Calculator_3-way'!B10,'True_Odds_Calculator_3-way'!C10,'Log_working_3-way'!B$1,'Log_working_3-way'!B$2)</f>
        <v>1.0203201842237166</v>
      </c>
      <c r="F9" s="6" t="e">
        <f>IF('Log_working_3-way'!D9="","",1/'True_Odds_Calculator_3-way'!N10+1/'True_Odds_Calculator_3-way'!O10+1/'True_Odds_Calculator_3-way'!#REF!-1)</f>
        <v>#REF!</v>
      </c>
      <c r="H9" s="6">
        <f>IF('Log_working_3-way'!$D9="","",'True_Odds_Calculator_3-way'!N10/'True_Odds_Calculator_3-way'!A10-1)</f>
        <v>29.254965305610209</v>
      </c>
      <c r="I9" s="6">
        <f>IF('Log_working_3-way'!$D9="","",'True_Odds_Calculator_3-way'!O10/'True_Odds_Calculator_3-way'!B10-1)</f>
        <v>5.2827167178450285</v>
      </c>
      <c r="J9" s="6" t="e">
        <f>IF('Log_working_3-way'!$D9="","",'True_Odds_Calculator_3-way'!#REF!/'True_Odds_Calculator_3-way'!C10-1)</f>
        <v>#REF!</v>
      </c>
      <c r="K9" s="6">
        <f>IF('Log_working_3-way'!$D9="","",1/'True_Odds_Calculator_3-way'!A10+1/'True_Odds_Calculator_3-way'!B10+1/'True_Odds_Calculator_3-way'!C10-1)</f>
        <v>2.0136603003838793E-2</v>
      </c>
    </row>
    <row r="10" spans="1:11" x14ac:dyDescent="0.25">
      <c r="D10">
        <f>solve_for_c('True_Odds_Calculator_3-way'!A11,'True_Odds_Calculator_3-way'!B11,'True_Odds_Calculator_3-way'!C11,'Log_working_3-way'!B$1,'Log_working_3-way'!B$2)</f>
        <v>1.0194333500988884</v>
      </c>
      <c r="F10" s="6" t="e">
        <f>IF('Log_working_3-way'!D10="","",1/'True_Odds_Calculator_3-way'!N11+1/'True_Odds_Calculator_3-way'!O11+1/'True_Odds_Calculator_3-way'!#REF!-1)</f>
        <v>#REF!</v>
      </c>
      <c r="H10" s="6">
        <f>IF('Log_working_3-way'!$D10="","",'True_Odds_Calculator_3-way'!N11/'True_Odds_Calculator_3-way'!A11-1)</f>
        <v>21.22220028347061</v>
      </c>
      <c r="I10" s="6">
        <f>IF('Log_working_3-way'!$D10="","",'True_Odds_Calculator_3-way'!O11/'True_Odds_Calculator_3-way'!B11-1)</f>
        <v>6.2365240467055605</v>
      </c>
      <c r="J10" s="6" t="e">
        <f>IF('Log_working_3-way'!$D10="","",'True_Odds_Calculator_3-way'!#REF!/'True_Odds_Calculator_3-way'!C11-1)</f>
        <v>#REF!</v>
      </c>
      <c r="K10" s="6">
        <f>IF('Log_working_3-way'!$D10="","",1/'True_Odds_Calculator_3-way'!A11+1/'True_Odds_Calculator_3-way'!B11+1/'True_Odds_Calculator_3-way'!C11-1)</f>
        <v>2.0409170657956333E-2</v>
      </c>
    </row>
    <row r="11" spans="1:11" x14ac:dyDescent="0.25">
      <c r="D11">
        <f>solve_for_c('True_Odds_Calculator_3-way'!A12,'True_Odds_Calculator_3-way'!B12,'True_Odds_Calculator_3-way'!C12,'Log_working_3-way'!B$1,'Log_working_3-way'!B$2)</f>
        <v>1.033705025307913</v>
      </c>
      <c r="F11" s="6" t="e">
        <f>IF('Log_working_3-way'!D11="","",1/'True_Odds_Calculator_3-way'!N12+1/'True_Odds_Calculator_3-way'!O12+1/'True_Odds_Calculator_3-way'!#REF!-1)</f>
        <v>#REF!</v>
      </c>
      <c r="H11" s="6">
        <f>IF('Log_working_3-way'!$D11="","",'True_Odds_Calculator_3-way'!N12/'True_Odds_Calculator_3-way'!A12-1)</f>
        <v>-0.26221641268953189</v>
      </c>
      <c r="I11" s="6">
        <f>IF('Log_working_3-way'!$D11="","",'True_Odds_Calculator_3-way'!O12/'True_Odds_Calculator_3-way'!B12-1)</f>
        <v>1.5345241669129983</v>
      </c>
      <c r="J11" s="6" t="e">
        <f>IF('Log_working_3-way'!$D11="","",'True_Odds_Calculator_3-way'!#REF!/'True_Odds_Calculator_3-way'!C12-1)</f>
        <v>#REF!</v>
      </c>
      <c r="K11" s="6">
        <f>IF('Log_working_3-way'!$D11="","",1/'True_Odds_Calculator_3-way'!A12+1/'True_Odds_Calculator_3-way'!B12+1/'True_Odds_Calculator_3-way'!C12-1)</f>
        <v>2.3105367329715243E-2</v>
      </c>
    </row>
    <row r="12" spans="1:11" x14ac:dyDescent="0.25">
      <c r="D12">
        <f>solve_for_c('True_Odds_Calculator_3-way'!A13,'True_Odds_Calculator_3-way'!B13,'True_Odds_Calculator_3-way'!C13,'Log_working_3-way'!B$1,'Log_working_3-way'!B$2)</f>
        <v>1.0824126295093193</v>
      </c>
      <c r="F12" s="6" t="e">
        <f>IF('Log_working_3-way'!D12="","",1/'True_Odds_Calculator_3-way'!N13+1/'True_Odds_Calculator_3-way'!O13+1/'True_Odds_Calculator_3-way'!#REF!-1)</f>
        <v>#REF!</v>
      </c>
      <c r="H12" s="6">
        <f>IF('Log_working_3-way'!$D12="","",'True_Odds_Calculator_3-way'!N13/'True_Odds_Calculator_3-way'!A13-1)</f>
        <v>76.014668159715853</v>
      </c>
      <c r="I12" s="6">
        <f>IF('Log_working_3-way'!$D12="","",'True_Odds_Calculator_3-way'!O13/'True_Odds_Calculator_3-way'!B13-1)</f>
        <v>1.624930692489257E-2</v>
      </c>
      <c r="J12" s="6" t="e">
        <f>IF('Log_working_3-way'!$D12="","",'True_Odds_Calculator_3-way'!#REF!/'True_Odds_Calculator_3-way'!C13-1)</f>
        <v>#REF!</v>
      </c>
      <c r="K12" s="6">
        <f>IF('Log_working_3-way'!$D12="","",1/'True_Odds_Calculator_3-way'!A13+1/'True_Odds_Calculator_3-way'!B13+1/'True_Odds_Calculator_3-way'!C13-1)</f>
        <v>3.5119538394647432E-2</v>
      </c>
    </row>
    <row r="13" spans="1:11" x14ac:dyDescent="0.25">
      <c r="D13">
        <f>solve_for_c('True_Odds_Calculator_3-way'!A14,'True_Odds_Calculator_3-way'!B14,'True_Odds_Calculator_3-way'!C14,'Log_working_3-way'!B$1,'Log_working_3-way'!B$2)</f>
        <v>1.0281286112200636</v>
      </c>
      <c r="F13" s="6" t="e">
        <f>IF('Log_working_3-way'!D13="","",1/'True_Odds_Calculator_3-way'!N14+1/'True_Odds_Calculator_3-way'!O14+1/'True_Odds_Calculator_3-way'!#REF!-1)</f>
        <v>#REF!</v>
      </c>
      <c r="H13" s="6">
        <f>IF('Log_working_3-way'!$D13="","",'True_Odds_Calculator_3-way'!N14/'True_Odds_Calculator_3-way'!A14-1)</f>
        <v>4.8346692930933228</v>
      </c>
      <c r="I13" s="6">
        <f>IF('Log_working_3-way'!$D13="","",'True_Odds_Calculator_3-way'!O14/'True_Odds_Calculator_3-way'!B14-1)</f>
        <v>9.4408749175542823</v>
      </c>
      <c r="J13" s="6" t="e">
        <f>IF('Log_working_3-way'!$D13="","",'True_Odds_Calculator_3-way'!#REF!/'True_Odds_Calculator_3-way'!C14-1)</f>
        <v>#REF!</v>
      </c>
      <c r="K13" s="6">
        <f>IF('Log_working_3-way'!$D13="","",1/'True_Odds_Calculator_3-way'!A14+1/'True_Odds_Calculator_3-way'!B14+1/'True_Odds_Calculator_3-way'!C14-1)</f>
        <v>2.9587896240912848E-2</v>
      </c>
    </row>
    <row r="14" spans="1:11" x14ac:dyDescent="0.25">
      <c r="D14">
        <f>solve_for_c('True_Odds_Calculator_3-way'!A15,'True_Odds_Calculator_3-way'!B15,'True_Odds_Calculator_3-way'!C15,'Log_working_3-way'!B$1,'Log_working_3-way'!B$2)</f>
        <v>1.0279795922465405</v>
      </c>
      <c r="F14" s="6" t="e">
        <f>IF('Log_working_3-way'!D14="","",1/'True_Odds_Calculator_3-way'!N15+1/'True_Odds_Calculator_3-way'!O15+1/'True_Odds_Calculator_3-way'!#REF!-1)</f>
        <v>#REF!</v>
      </c>
      <c r="H14" s="6">
        <f>IF('Log_working_3-way'!$D14="","",'True_Odds_Calculator_3-way'!N15/'True_Odds_Calculator_3-way'!A15-1)</f>
        <v>22.122148844716001</v>
      </c>
      <c r="I14" s="6">
        <f>IF('Log_working_3-way'!$D14="","",'True_Odds_Calculator_3-way'!O15/'True_Odds_Calculator_3-way'!B15-1)</f>
        <v>6.887178717698637</v>
      </c>
      <c r="J14" s="6" t="e">
        <f>IF('Log_working_3-way'!$D14="","",'True_Odds_Calculator_3-way'!#REF!/'True_Odds_Calculator_3-way'!C15-1)</f>
        <v>#REF!</v>
      </c>
      <c r="K14" s="6">
        <f>IF('Log_working_3-way'!$D14="","",1/'True_Odds_Calculator_3-way'!A15+1/'True_Odds_Calculator_3-way'!B15+1/'True_Odds_Calculator_3-way'!C15-1)</f>
        <v>2.9115419359321937E-2</v>
      </c>
    </row>
    <row r="15" spans="1:11" x14ac:dyDescent="0.25">
      <c r="D15">
        <f>solve_for_c('True_Odds_Calculator_3-way'!A16,'True_Odds_Calculator_3-way'!B16,'True_Odds_Calculator_3-way'!C16,'Log_working_3-way'!B$1,'Log_working_3-way'!B$2)</f>
        <v>1.0330241351707672</v>
      </c>
      <c r="F15" s="6" t="e">
        <f>IF('Log_working_3-way'!D15="","",1/'True_Odds_Calculator_3-way'!N16+1/'True_Odds_Calculator_3-way'!O16+1/'True_Odds_Calculator_3-way'!#REF!-1)</f>
        <v>#REF!</v>
      </c>
      <c r="H15" s="6">
        <f>IF('Log_working_3-way'!$D15="","",'True_Odds_Calculator_3-way'!N16/'True_Odds_Calculator_3-way'!A16-1)</f>
        <v>1.6265130323293211</v>
      </c>
      <c r="I15" s="6">
        <f>IF('Log_working_3-way'!$D15="","",'True_Odds_Calculator_3-way'!O16/'True_Odds_Calculator_3-way'!B16-1)</f>
        <v>4.2510941783828349</v>
      </c>
      <c r="J15" s="6" t="e">
        <f>IF('Log_working_3-way'!$D15="","",'True_Odds_Calculator_3-way'!#REF!/'True_Odds_Calculator_3-way'!C16-1)</f>
        <v>#REF!</v>
      </c>
      <c r="K15" s="6">
        <f>IF('Log_working_3-way'!$D15="","",1/'True_Odds_Calculator_3-way'!A16+1/'True_Odds_Calculator_3-way'!B16+1/'True_Odds_Calculator_3-way'!C16-1)</f>
        <v>2.9943216150473351E-2</v>
      </c>
    </row>
    <row r="16" spans="1:11" x14ac:dyDescent="0.25">
      <c r="D16">
        <f>solve_for_c('True_Odds_Calculator_3-way'!A17,'True_Odds_Calculator_3-way'!B17,'True_Odds_Calculator_3-way'!C17,'Log_working_3-way'!B$1,'Log_working_3-way'!B$2)</f>
        <v>1.0383257654598914</v>
      </c>
      <c r="F16" s="6" t="e">
        <f>IF('Log_working_3-way'!D16="","",1/'True_Odds_Calculator_3-way'!N17+1/'True_Odds_Calculator_3-way'!O17+1/'True_Odds_Calculator_3-way'!#REF!-1)</f>
        <v>#REF!</v>
      </c>
      <c r="H16" s="6">
        <f>IF('Log_working_3-way'!$D16="","",'True_Odds_Calculator_3-way'!N17/'True_Odds_Calculator_3-way'!A17-1)</f>
        <v>17.484361981399893</v>
      </c>
      <c r="I16" s="6">
        <f>IF('Log_working_3-way'!$D16="","",'True_Odds_Calculator_3-way'!O17/'True_Odds_Calculator_3-way'!B17-1)</f>
        <v>8.2674961733834706</v>
      </c>
      <c r="J16" s="6" t="e">
        <f>IF('Log_working_3-way'!$D16="","",'True_Odds_Calculator_3-way'!#REF!/'True_Odds_Calculator_3-way'!C17-1)</f>
        <v>#REF!</v>
      </c>
      <c r="K16" s="6">
        <f>IF('Log_working_3-way'!$D16="","",1/'True_Odds_Calculator_3-way'!A17+1/'True_Odds_Calculator_3-way'!B17+1/'True_Odds_Calculator_3-way'!C17-1)</f>
        <v>4.0700686943623499E-2</v>
      </c>
    </row>
    <row r="17" spans="4:11" x14ac:dyDescent="0.25">
      <c r="D17">
        <f>solve_for_c('True_Odds_Calculator_3-way'!A18,'True_Odds_Calculator_3-way'!B18,'True_Odds_Calculator_3-way'!C18,'Log_working_3-way'!B$1,'Log_working_3-way'!B$2)</f>
        <v>1.0392907589827296</v>
      </c>
      <c r="F17" s="6" t="e">
        <f>IF('Log_working_3-way'!D17="","",1/'True_Odds_Calculator_3-way'!N18+1/'True_Odds_Calculator_3-way'!O18+1/'True_Odds_Calculator_3-way'!#REF!-1)</f>
        <v>#REF!</v>
      </c>
      <c r="H17" s="6">
        <f>IF('Log_working_3-way'!$D17="","",'True_Odds_Calculator_3-way'!N18/'True_Odds_Calculator_3-way'!A18-1)</f>
        <v>29.387282607617021</v>
      </c>
      <c r="I17" s="6">
        <f>IF('Log_working_3-way'!$D17="","",'True_Odds_Calculator_3-way'!O18/'True_Odds_Calculator_3-way'!B18-1)</f>
        <v>5.3625713690746011</v>
      </c>
      <c r="J17" s="6" t="e">
        <f>IF('Log_working_3-way'!$D17="","",'True_Odds_Calculator_3-way'!#REF!/'True_Odds_Calculator_3-way'!C18-1)</f>
        <v>#REF!</v>
      </c>
      <c r="K17" s="6">
        <f>IF('Log_working_3-way'!$D17="","",1/'True_Odds_Calculator_3-way'!A18+1/'True_Odds_Calculator_3-way'!B18+1/'True_Odds_Calculator_3-way'!C18-1)</f>
        <v>3.8647381329568464E-2</v>
      </c>
    </row>
    <row r="18" spans="4:11" x14ac:dyDescent="0.25">
      <c r="D18">
        <f>solve_for_c('True_Odds_Calculator_3-way'!A19,'True_Odds_Calculator_3-way'!B19,'True_Odds_Calculator_3-way'!C19,'Log_working_3-way'!B$1,'Log_working_3-way'!B$2)</f>
        <v>1.0368893396268748</v>
      </c>
      <c r="F18" s="6" t="e">
        <f>IF('Log_working_3-way'!D18="","",1/'True_Odds_Calculator_3-way'!N19+1/'True_Odds_Calculator_3-way'!O19+1/'True_Odds_Calculator_3-way'!#REF!-1)</f>
        <v>#REF!</v>
      </c>
      <c r="H18" s="6">
        <f>IF('Log_working_3-way'!$D18="","",'True_Odds_Calculator_3-way'!N19/'True_Odds_Calculator_3-way'!A19-1)</f>
        <v>9.9043586362593334</v>
      </c>
      <c r="I18" s="6">
        <f>IF('Log_working_3-way'!$D18="","",'True_Odds_Calculator_3-way'!O19/'True_Odds_Calculator_3-way'!B19-1)</f>
        <v>8.1063912042205875</v>
      </c>
      <c r="J18" s="6" t="e">
        <f>IF('Log_working_3-way'!$D18="","",'True_Odds_Calculator_3-way'!#REF!/'True_Odds_Calculator_3-way'!C19-1)</f>
        <v>#REF!</v>
      </c>
      <c r="K18" s="6">
        <f>IF('Log_working_3-way'!$D18="","",1/'True_Odds_Calculator_3-way'!A19+1/'True_Odds_Calculator_3-way'!B19+1/'True_Odds_Calculator_3-way'!C19-1)</f>
        <v>3.9649561388691801E-2</v>
      </c>
    </row>
    <row r="19" spans="4:11" x14ac:dyDescent="0.25">
      <c r="D19">
        <f>solve_for_c('True_Odds_Calculator_3-way'!A20,'True_Odds_Calculator_3-way'!B20,'True_Odds_Calculator_3-way'!C20,'Log_working_3-way'!B$1,'Log_working_3-way'!B$2)</f>
        <v>1.0372042427276125</v>
      </c>
      <c r="F19" s="6" t="e">
        <f>IF('Log_working_3-way'!D19="","",1/'True_Odds_Calculator_3-way'!N20+1/'True_Odds_Calculator_3-way'!O20+1/'True_Odds_Calculator_3-way'!#REF!-1)</f>
        <v>#REF!</v>
      </c>
      <c r="H19" s="6">
        <f>IF('Log_working_3-way'!$D19="","",'True_Odds_Calculator_3-way'!N20/'True_Odds_Calculator_3-way'!A20-1)</f>
        <v>19.626290682136798</v>
      </c>
      <c r="I19" s="6">
        <f>IF('Log_working_3-way'!$D19="","",'True_Odds_Calculator_3-way'!O20/'True_Odds_Calculator_3-way'!B20-1)</f>
        <v>6.4668897515209727</v>
      </c>
      <c r="J19" s="6" t="e">
        <f>IF('Log_working_3-way'!$D19="","",'True_Odds_Calculator_3-way'!#REF!/'True_Odds_Calculator_3-way'!C20-1)</f>
        <v>#REF!</v>
      </c>
      <c r="K19" s="6">
        <f>IF('Log_working_3-way'!$D19="","",1/'True_Odds_Calculator_3-way'!A20+1/'True_Odds_Calculator_3-way'!B20+1/'True_Odds_Calculator_3-way'!C20-1)</f>
        <v>3.9133542615436667E-2</v>
      </c>
    </row>
    <row r="20" spans="4:11" x14ac:dyDescent="0.25">
      <c r="D20">
        <f>solve_for_c('True_Odds_Calculator_3-way'!A21,'True_Odds_Calculator_3-way'!B21,'True_Odds_Calculator_3-way'!C21,'Log_working_3-way'!B$1,'Log_working_3-way'!B$2)</f>
        <v>1.0384492711201734</v>
      </c>
      <c r="F20" s="6" t="e">
        <f>IF('Log_working_3-way'!D20="","",1/'True_Odds_Calculator_3-way'!N21+1/'True_Odds_Calculator_3-way'!O21+1/'True_Odds_Calculator_3-way'!#REF!-1)</f>
        <v>#REF!</v>
      </c>
      <c r="H20" s="6">
        <f>IF('Log_working_3-way'!$D20="","",'True_Odds_Calculator_3-way'!N21/'True_Odds_Calculator_3-way'!A21-1)</f>
        <v>19.988851301191602</v>
      </c>
      <c r="I20" s="6">
        <f>IF('Log_working_3-way'!$D20="","",'True_Odds_Calculator_3-way'!O21/'True_Odds_Calculator_3-way'!B21-1)</f>
        <v>6.9370246580572967</v>
      </c>
      <c r="J20" s="6" t="e">
        <f>IF('Log_working_3-way'!$D20="","",'True_Odds_Calculator_3-way'!#REF!/'True_Odds_Calculator_3-way'!C21-1)</f>
        <v>#REF!</v>
      </c>
      <c r="K20" s="6">
        <f>IF('Log_working_3-way'!$D20="","",1/'True_Odds_Calculator_3-way'!A21+1/'True_Odds_Calculator_3-way'!B21+1/'True_Odds_Calculator_3-way'!C21-1)</f>
        <v>4.0360327179534305E-2</v>
      </c>
    </row>
    <row r="21" spans="4:11" x14ac:dyDescent="0.25">
      <c r="D21">
        <f>solve_for_c('True_Odds_Calculator_3-way'!A22,'True_Odds_Calculator_3-way'!B22,'True_Odds_Calculator_3-way'!C22,'Log_working_3-way'!B$1,'Log_working_3-way'!B$2)</f>
        <v>1.0361888743383696</v>
      </c>
      <c r="F21" s="6" t="e">
        <f>IF('Log_working_3-way'!D21="","",1/'True_Odds_Calculator_3-way'!N22+1/'True_Odds_Calculator_3-way'!O22+1/'True_Odds_Calculator_3-way'!#REF!-1)</f>
        <v>#REF!</v>
      </c>
      <c r="H21" s="6">
        <f>IF('Log_working_3-way'!$D21="","",'True_Odds_Calculator_3-way'!N22/'True_Odds_Calculator_3-way'!A22-1)</f>
        <v>14.778035844746265</v>
      </c>
      <c r="I21" s="6">
        <f>IF('Log_working_3-way'!$D21="","",'True_Odds_Calculator_3-way'!O22/'True_Odds_Calculator_3-way'!B22-1)</f>
        <v>8.8886648263079895</v>
      </c>
      <c r="J21" s="6" t="e">
        <f>IF('Log_working_3-way'!$D21="","",'True_Odds_Calculator_3-way'!#REF!/'True_Odds_Calculator_3-way'!C22-1)</f>
        <v>#REF!</v>
      </c>
      <c r="K21" s="6">
        <f>IF('Log_working_3-way'!$D21="","",1/'True_Odds_Calculator_3-way'!A22+1/'True_Odds_Calculator_3-way'!B22+1/'True_Odds_Calculator_3-way'!C22-1)</f>
        <v>3.8850743932413723E-2</v>
      </c>
    </row>
    <row r="22" spans="4:11" x14ac:dyDescent="0.25">
      <c r="D22">
        <f>solve_for_c('True_Odds_Calculator_3-way'!A23,'True_Odds_Calculator_3-way'!B23,'True_Odds_Calculator_3-way'!C23,'Log_working_3-way'!B$1,'Log_working_3-way'!B$2)</f>
        <v>1.0978575834942967</v>
      </c>
      <c r="F22" s="6" t="e">
        <f>IF('Log_working_3-way'!D22="","",1/'True_Odds_Calculator_3-way'!N23+1/'True_Odds_Calculator_3-way'!O23+1/'True_Odds_Calculator_3-way'!#REF!-1)</f>
        <v>#REF!</v>
      </c>
      <c r="H22" s="6">
        <f>IF('Log_working_3-way'!$D22="","",'True_Odds_Calculator_3-way'!N23/'True_Odds_Calculator_3-way'!A23-1)</f>
        <v>5.804296316896651E-2</v>
      </c>
      <c r="I22" s="6">
        <f>IF('Log_working_3-way'!$D22="","",'True_Odds_Calculator_3-way'!O23/'True_Odds_Calculator_3-way'!B23-1)</f>
        <v>2.0306303409173303</v>
      </c>
      <c r="J22" s="6" t="e">
        <f>IF('Log_working_3-way'!$D22="","",'True_Odds_Calculator_3-way'!#REF!/'True_Odds_Calculator_3-way'!C23-1)</f>
        <v>#REF!</v>
      </c>
      <c r="K22" s="6">
        <f>IF('Log_working_3-way'!$D22="","",1/'True_Odds_Calculator_3-way'!A23+1/'True_Odds_Calculator_3-way'!B23+1/'True_Odds_Calculator_3-way'!C23-1)</f>
        <v>6.7376040718965857E-2</v>
      </c>
    </row>
    <row r="23" spans="4:11" x14ac:dyDescent="0.25">
      <c r="D23">
        <f>solve_for_c('True_Odds_Calculator_3-way'!A24,'True_Odds_Calculator_3-way'!B24,'True_Odds_Calculator_3-way'!C24,'Log_working_3-way'!B$1,'Log_working_3-way'!B$2)</f>
        <v>1.0887240016159487</v>
      </c>
      <c r="F23" s="6" t="e">
        <f>IF('Log_working_3-way'!D23="","",1/'True_Odds_Calculator_3-way'!N24+1/'True_Odds_Calculator_3-way'!O24+1/'True_Odds_Calculator_3-way'!#REF!-1)</f>
        <v>#REF!</v>
      </c>
      <c r="H23" s="6">
        <f>IF('Log_working_3-way'!$D23="","",'True_Odds_Calculator_3-way'!N24/'True_Odds_Calculator_3-way'!A24-1)</f>
        <v>52.078275082537779</v>
      </c>
      <c r="I23" s="6">
        <f>IF('Log_working_3-way'!$D23="","",'True_Odds_Calculator_3-way'!O24/'True_Odds_Calculator_3-way'!B24-1)</f>
        <v>2.9264707321189318</v>
      </c>
      <c r="J23" s="6" t="e">
        <f>IF('Log_working_3-way'!$D23="","",'True_Odds_Calculator_3-way'!#REF!/'True_Odds_Calculator_3-way'!C24-1)</f>
        <v>#REF!</v>
      </c>
      <c r="K23" s="6">
        <f>IF('Log_working_3-way'!$D23="","",1/'True_Odds_Calculator_3-way'!A24+1/'True_Odds_Calculator_3-way'!B24+1/'True_Odds_Calculator_3-way'!C24-1)</f>
        <v>6.5074328927145819E-2</v>
      </c>
    </row>
    <row r="24" spans="4:11" x14ac:dyDescent="0.25">
      <c r="D24">
        <f>solve_for_c('True_Odds_Calculator_3-way'!A25,'True_Odds_Calculator_3-way'!B25,'True_Odds_Calculator_3-way'!C25,'Log_working_3-way'!B$1,'Log_working_3-way'!B$2)</f>
        <v>1.1205073444628846</v>
      </c>
      <c r="F24" s="6" t="e">
        <f>IF('Log_working_3-way'!D24="","",1/'True_Odds_Calculator_3-way'!N25+1/'True_Odds_Calculator_3-way'!O25+1/'True_Odds_Calculator_3-way'!#REF!-1)</f>
        <v>#REF!</v>
      </c>
      <c r="H24" s="6">
        <f>IF('Log_working_3-way'!$D24="","",'True_Odds_Calculator_3-way'!N25/'True_Odds_Calculator_3-way'!A25-1)</f>
        <v>67.637188922262169</v>
      </c>
      <c r="I24" s="6">
        <f>IF('Log_working_3-way'!$D24="","",'True_Odds_Calculator_3-way'!O25/'True_Odds_Calculator_3-way'!B25-1)</f>
        <v>0.96777354315008712</v>
      </c>
      <c r="J24" s="6" t="e">
        <f>IF('Log_working_3-way'!$D24="","",'True_Odds_Calculator_3-way'!#REF!/'True_Odds_Calculator_3-way'!C25-1)</f>
        <v>#REF!</v>
      </c>
      <c r="K24" s="6">
        <f>IF('Log_working_3-way'!$D24="","",1/'True_Odds_Calculator_3-way'!A25+1/'True_Odds_Calculator_3-way'!B25+1/'True_Odds_Calculator_3-way'!C25-1)</f>
        <v>6.4311581661283146E-2</v>
      </c>
    </row>
    <row r="25" spans="4:11" x14ac:dyDescent="0.25">
      <c r="D25">
        <f>solve_for_c('True_Odds_Calculator_3-way'!A26,'True_Odds_Calculator_3-way'!B26,'True_Odds_Calculator_3-way'!C26,'Log_working_3-way'!B$1,'Log_working_3-way'!B$2)</f>
        <v>1.0303160375843483</v>
      </c>
      <c r="F25" s="6" t="e">
        <f>IF('Log_working_3-way'!D25="","",1/'True_Odds_Calculator_3-way'!N26+1/'True_Odds_Calculator_3-way'!O26+1/'True_Odds_Calculator_3-way'!#REF!-1)</f>
        <v>#REF!</v>
      </c>
      <c r="H25" s="6">
        <f>IF('Log_working_3-way'!$D25="","",'True_Odds_Calculator_3-way'!N26/'True_Odds_Calculator_3-way'!A26-1)</f>
        <v>24.246179720803269</v>
      </c>
      <c r="I25" s="6">
        <f>IF('Log_working_3-way'!$D25="","",'True_Odds_Calculator_3-way'!O26/'True_Odds_Calculator_3-way'!B26-1)</f>
        <v>6.5673140675570236</v>
      </c>
      <c r="J25" s="6" t="e">
        <f>IF('Log_working_3-way'!$D25="","",'True_Odds_Calculator_3-way'!#REF!/'True_Odds_Calculator_3-way'!C26-1)</f>
        <v>#REF!</v>
      </c>
      <c r="K25" s="6">
        <f>IF('Log_working_3-way'!$D25="","",1/'True_Odds_Calculator_3-way'!A26+1/'True_Odds_Calculator_3-way'!B26+1/'True_Odds_Calculator_3-way'!C26-1)</f>
        <v>3.1079584291007212E-2</v>
      </c>
    </row>
    <row r="26" spans="4:11" x14ac:dyDescent="0.25">
      <c r="D26">
        <f>solve_for_c('True_Odds_Calculator_3-way'!A27,'True_Odds_Calculator_3-way'!B27,'True_Odds_Calculator_3-way'!C27,'Log_working_3-way'!B$1,'Log_working_3-way'!B$2)</f>
        <v>1.0382489999210638</v>
      </c>
      <c r="F26" s="6" t="e">
        <f>IF('Log_working_3-way'!D26="","",1/'True_Odds_Calculator_3-way'!N27+1/'True_Odds_Calculator_3-way'!O27+1/'True_Odds_Calculator_3-way'!#REF!-1)</f>
        <v>#REF!</v>
      </c>
      <c r="H26" s="6">
        <f>IF('Log_working_3-way'!$D26="","",'True_Odds_Calculator_3-way'!N27/'True_Odds_Calculator_3-way'!A27-1)</f>
        <v>1.4501810339899066</v>
      </c>
      <c r="I26" s="6">
        <f>IF('Log_working_3-way'!$D26="","",'True_Odds_Calculator_3-way'!O27/'True_Odds_Calculator_3-way'!B27-1)</f>
        <v>5.0697621051945339</v>
      </c>
      <c r="J26" s="6" t="e">
        <f>IF('Log_working_3-way'!$D26="","",'True_Odds_Calculator_3-way'!#REF!/'True_Odds_Calculator_3-way'!C27-1)</f>
        <v>#REF!</v>
      </c>
      <c r="K26" s="6">
        <f>IF('Log_working_3-way'!$D26="","",1/'True_Odds_Calculator_3-way'!A27+1/'True_Odds_Calculator_3-way'!B27+1/'True_Odds_Calculator_3-way'!C27-1)</f>
        <v>3.4862235205848968E-2</v>
      </c>
    </row>
    <row r="27" spans="4:11" x14ac:dyDescent="0.25">
      <c r="D27">
        <f>solve_for_c('True_Odds_Calculator_3-way'!A28,'True_Odds_Calculator_3-way'!B28,'True_Odds_Calculator_3-way'!C28,'Log_working_3-way'!B$1,'Log_working_3-way'!B$2)</f>
        <v>1.0449336856337794</v>
      </c>
      <c r="F27" s="6" t="e">
        <f>IF('Log_working_3-way'!D27="","",1/'True_Odds_Calculator_3-way'!N28+1/'True_Odds_Calculator_3-way'!O28+1/'True_Odds_Calculator_3-way'!#REF!-1)</f>
        <v>#REF!</v>
      </c>
      <c r="H27" s="6">
        <f>IF('Log_working_3-way'!$D27="","",'True_Odds_Calculator_3-way'!N28/'True_Odds_Calculator_3-way'!A28-1)</f>
        <v>51.267334563669905</v>
      </c>
      <c r="I27" s="6">
        <f>IF('Log_working_3-way'!$D27="","",'True_Odds_Calculator_3-way'!O28/'True_Odds_Calculator_3-way'!B28-1)</f>
        <v>1.8936932630405483</v>
      </c>
      <c r="J27" s="6" t="e">
        <f>IF('Log_working_3-way'!$D27="","",'True_Odds_Calculator_3-way'!#REF!/'True_Odds_Calculator_3-way'!C28-1)</f>
        <v>#REF!</v>
      </c>
      <c r="K27" s="6">
        <f>IF('Log_working_3-way'!$D27="","",1/'True_Odds_Calculator_3-way'!A28+1/'True_Odds_Calculator_3-way'!B28+1/'True_Odds_Calculator_3-way'!C28-1)</f>
        <v>3.4407903061825618E-2</v>
      </c>
    </row>
    <row r="28" spans="4:11" x14ac:dyDescent="0.25">
      <c r="D28">
        <f>solve_for_c('True_Odds_Calculator_3-way'!A29,'True_Odds_Calculator_3-way'!B29,'True_Odds_Calculator_3-way'!C29,'Log_working_3-way'!B$1,'Log_working_3-way'!B$2)</f>
        <v>1.0308636311285353</v>
      </c>
      <c r="F28" s="6" t="e">
        <f>IF('Log_working_3-way'!D28="","",1/'True_Odds_Calculator_3-way'!N29+1/'True_Odds_Calculator_3-way'!O29+1/'True_Odds_Calculator_3-way'!#REF!-1)</f>
        <v>#REF!</v>
      </c>
      <c r="H28" s="6">
        <f>IF('Log_working_3-way'!$D28="","",'True_Odds_Calculator_3-way'!N29/'True_Odds_Calculator_3-way'!A29-1)</f>
        <v>16.987709704460276</v>
      </c>
      <c r="I28" s="6">
        <f>IF('Log_working_3-way'!$D28="","",'True_Odds_Calculator_3-way'!O29/'True_Odds_Calculator_3-way'!B29-1)</f>
        <v>6.2671832398789258</v>
      </c>
      <c r="J28" s="6" t="e">
        <f>IF('Log_working_3-way'!$D28="","",'True_Odds_Calculator_3-way'!#REF!/'True_Odds_Calculator_3-way'!C29-1)</f>
        <v>#REF!</v>
      </c>
      <c r="K28" s="6">
        <f>IF('Log_working_3-way'!$D28="","",1/'True_Odds_Calculator_3-way'!A29+1/'True_Odds_Calculator_3-way'!B29+1/'True_Odds_Calculator_3-way'!C29-1)</f>
        <v>3.2875937957363099E-2</v>
      </c>
    </row>
    <row r="29" spans="4:11" x14ac:dyDescent="0.25">
      <c r="D29">
        <f>solve_for_c('True_Odds_Calculator_3-way'!A30,'True_Odds_Calculator_3-way'!B30,'True_Odds_Calculator_3-way'!C30,'Log_working_3-way'!B$1,'Log_working_3-way'!B$2)</f>
        <v>1.042497514222082</v>
      </c>
      <c r="F29" s="6" t="e">
        <f>IF('Log_working_3-way'!D29="","",1/'True_Odds_Calculator_3-way'!N30+1/'True_Odds_Calculator_3-way'!O30+1/'True_Odds_Calculator_3-way'!#REF!-1)</f>
        <v>#REF!</v>
      </c>
      <c r="H29" s="6">
        <f>IF('Log_working_3-way'!$D29="","",'True_Odds_Calculator_3-way'!N30/'True_Odds_Calculator_3-way'!A30-1)</f>
        <v>40.180186575623672</v>
      </c>
      <c r="I29" s="6">
        <f>IF('Log_working_3-way'!$D29="","",'True_Odds_Calculator_3-way'!O30/'True_Odds_Calculator_3-way'!B30-1)</f>
        <v>4.189393831583458</v>
      </c>
      <c r="J29" s="6" t="e">
        <f>IF('Log_working_3-way'!$D29="","",'True_Odds_Calculator_3-way'!#REF!/'True_Odds_Calculator_3-way'!C30-1)</f>
        <v>#REF!</v>
      </c>
      <c r="K29" s="6">
        <f>IF('Log_working_3-way'!$D29="","",1/'True_Odds_Calculator_3-way'!A30+1/'True_Odds_Calculator_3-way'!B30+1/'True_Odds_Calculator_3-way'!C30-1)</f>
        <v>3.7358401012029585E-2</v>
      </c>
    </row>
    <row r="30" spans="4:11" x14ac:dyDescent="0.25">
      <c r="D30">
        <f>solve_for_c('True_Odds_Calculator_3-way'!A31,'True_Odds_Calculator_3-way'!B31,'True_Odds_Calculator_3-way'!C31,'Log_working_3-way'!B$1,'Log_working_3-way'!B$2)</f>
        <v>1.035056271951607</v>
      </c>
      <c r="F30" s="6" t="e">
        <f>IF('Log_working_3-way'!D30="","",1/'True_Odds_Calculator_3-way'!N31+1/'True_Odds_Calculator_3-way'!O31+1/'True_Odds_Calculator_3-way'!#REF!-1)</f>
        <v>#REF!</v>
      </c>
      <c r="H30" s="6">
        <f>IF('Log_working_3-way'!$D30="","",'True_Odds_Calculator_3-way'!N31/'True_Odds_Calculator_3-way'!A31-1)</f>
        <v>35.455821719827007</v>
      </c>
      <c r="I30" s="6">
        <f>IF('Log_working_3-way'!$D30="","",'True_Odds_Calculator_3-way'!O31/'True_Odds_Calculator_3-way'!B31-1)</f>
        <v>5.2712916708692417</v>
      </c>
      <c r="J30" s="6" t="e">
        <f>IF('Log_working_3-way'!$D30="","",'True_Odds_Calculator_3-way'!#REF!/'True_Odds_Calculator_3-way'!C31-1)</f>
        <v>#REF!</v>
      </c>
      <c r="K30" s="6">
        <f>IF('Log_working_3-way'!$D30="","",1/'True_Odds_Calculator_3-way'!A31+1/'True_Odds_Calculator_3-way'!B31+1/'True_Odds_Calculator_3-way'!C31-1)</f>
        <v>3.2423542934515215E-2</v>
      </c>
    </row>
    <row r="31" spans="4:11" x14ac:dyDescent="0.25">
      <c r="D31">
        <f>solve_for_c('True_Odds_Calculator_3-way'!A32,'True_Odds_Calculator_3-way'!B32,'True_Odds_Calculator_3-way'!C32,'Log_working_3-way'!B$1,'Log_working_3-way'!B$2)</f>
        <v>1.0365079822612813</v>
      </c>
      <c r="F31" s="6" t="e">
        <f>IF('Log_working_3-way'!D31="","",1/'True_Odds_Calculator_3-way'!N32+1/'True_Odds_Calculator_3-way'!O32+1/'True_Odds_Calculator_3-way'!#REF!-1)</f>
        <v>#REF!</v>
      </c>
      <c r="H31" s="6">
        <f>IF('Log_working_3-way'!$D31="","",'True_Odds_Calculator_3-way'!N32/'True_Odds_Calculator_3-way'!A32-1)</f>
        <v>11.908885735609704</v>
      </c>
      <c r="I31" s="6">
        <f>IF('Log_working_3-way'!$D31="","",'True_Odds_Calculator_3-way'!O32/'True_Odds_Calculator_3-way'!B32-1)</f>
        <v>9.1417433904247734</v>
      </c>
      <c r="J31" s="6" t="e">
        <f>IF('Log_working_3-way'!$D31="","",'True_Odds_Calculator_3-way'!#REF!/'True_Odds_Calculator_3-way'!C32-1)</f>
        <v>#REF!</v>
      </c>
      <c r="K31" s="6">
        <f>IF('Log_working_3-way'!$D31="","",1/'True_Odds_Calculator_3-way'!A32+1/'True_Odds_Calculator_3-way'!B32+1/'True_Odds_Calculator_3-way'!C32-1)</f>
        <v>3.9407746724819948E-2</v>
      </c>
    </row>
    <row r="32" spans="4:11" x14ac:dyDescent="0.25">
      <c r="D32">
        <f>solve_for_c('True_Odds_Calculator_3-way'!A33,'True_Odds_Calculator_3-way'!B33,'True_Odds_Calculator_3-way'!C33,'Log_working_3-way'!B$1,'Log_working_3-way'!B$2)</f>
        <v>1.0385260827215732</v>
      </c>
      <c r="F32" s="6" t="e">
        <f>IF('Log_working_3-way'!D32="","",1/'True_Odds_Calculator_3-way'!N33+1/'True_Odds_Calculator_3-way'!O33+1/'True_Odds_Calculator_3-way'!#REF!-1)</f>
        <v>#REF!</v>
      </c>
      <c r="H32" s="6">
        <f>IF('Log_working_3-way'!$D32="","",'True_Odds_Calculator_3-way'!N33/'True_Odds_Calculator_3-way'!A33-1)</f>
        <v>4.4035492703060939</v>
      </c>
      <c r="I32" s="6">
        <f>IF('Log_working_3-way'!$D32="","",'True_Odds_Calculator_3-way'!O33/'True_Odds_Calculator_3-way'!B33-1)</f>
        <v>6.7663809744091425</v>
      </c>
      <c r="J32" s="6" t="e">
        <f>IF('Log_working_3-way'!$D32="","",'True_Odds_Calculator_3-way'!#REF!/'True_Odds_Calculator_3-way'!C33-1)</f>
        <v>#REF!</v>
      </c>
      <c r="K32" s="6">
        <f>IF('Log_working_3-way'!$D32="","",1/'True_Odds_Calculator_3-way'!A33+1/'True_Odds_Calculator_3-way'!B33+1/'True_Odds_Calculator_3-way'!C33-1)</f>
        <v>3.9192448761365739E-2</v>
      </c>
    </row>
    <row r="33" spans="4:11" x14ac:dyDescent="0.25">
      <c r="D33">
        <f>solve_for_c('True_Odds_Calculator_3-way'!A34,'True_Odds_Calculator_3-way'!B34,'True_Odds_Calculator_3-way'!C34,'Log_working_3-way'!B$1,'Log_working_3-way'!B$2)</f>
        <v>1.0321025947564832</v>
      </c>
      <c r="F33" s="6" t="e">
        <f>IF('Log_working_3-way'!D33="","",1/'True_Odds_Calculator_3-way'!N34+1/'True_Odds_Calculator_3-way'!O34+1/'True_Odds_Calculator_3-way'!#REF!-1)</f>
        <v>#REF!</v>
      </c>
      <c r="H33" s="6">
        <f>IF('Log_working_3-way'!$D33="","",'True_Odds_Calculator_3-way'!N34/'True_Odds_Calculator_3-way'!A34-1)</f>
        <v>21.149844221391149</v>
      </c>
      <c r="I33" s="6">
        <f>IF('Log_working_3-way'!$D33="","",'True_Odds_Calculator_3-way'!O34/'True_Odds_Calculator_3-way'!B34-1)</f>
        <v>6.8086853163302763</v>
      </c>
      <c r="J33" s="6" t="e">
        <f>IF('Log_working_3-way'!$D33="","",'True_Odds_Calculator_3-way'!#REF!/'True_Odds_Calculator_3-way'!C34-1)</f>
        <v>#REF!</v>
      </c>
      <c r="K33" s="6">
        <f>IF('Log_working_3-way'!$D33="","",1/'True_Odds_Calculator_3-way'!A34+1/'True_Odds_Calculator_3-way'!B34+1/'True_Odds_Calculator_3-way'!C34-1)</f>
        <v>3.3562518639540517E-2</v>
      </c>
    </row>
    <row r="34" spans="4:11" x14ac:dyDescent="0.25">
      <c r="D34">
        <f>solve_for_c('True_Odds_Calculator_3-way'!A35,'True_Odds_Calculator_3-way'!B35,'True_Odds_Calculator_3-way'!C35,'Log_working_3-way'!B$1,'Log_working_3-way'!B$2)</f>
        <v>1.0371656120648494</v>
      </c>
      <c r="F34" s="6" t="e">
        <f>IF('Log_working_3-way'!D34="","",1/'True_Odds_Calculator_3-way'!N35+1/'True_Odds_Calculator_3-way'!O35+1/'True_Odds_Calculator_3-way'!#REF!-1)</f>
        <v>#REF!</v>
      </c>
      <c r="H34" s="6">
        <f>IF('Log_working_3-way'!$D34="","",'True_Odds_Calculator_3-way'!N35/'True_Odds_Calculator_3-way'!A35-1)</f>
        <v>0.30899501306880128</v>
      </c>
      <c r="I34" s="6">
        <f>IF('Log_working_3-way'!$D34="","",'True_Odds_Calculator_3-way'!O35/'True_Odds_Calculator_3-way'!B35-1)</f>
        <v>3.9003181016698729</v>
      </c>
      <c r="J34" s="6" t="e">
        <f>IF('Log_working_3-way'!$D34="","",'True_Odds_Calculator_3-way'!#REF!/'True_Odds_Calculator_3-way'!C35-1)</f>
        <v>#REF!</v>
      </c>
      <c r="K34" s="6">
        <f>IF('Log_working_3-way'!$D34="","",1/'True_Odds_Calculator_3-way'!A35+1/'True_Odds_Calculator_3-way'!B35+1/'True_Odds_Calculator_3-way'!C35-1)</f>
        <v>3.0518292120431667E-2</v>
      </c>
    </row>
    <row r="35" spans="4:11" x14ac:dyDescent="0.25">
      <c r="D35">
        <f>solve_for_c('True_Odds_Calculator_3-way'!A36,'True_Odds_Calculator_3-way'!B36,'True_Odds_Calculator_3-way'!C36,'Log_working_3-way'!B$1,'Log_working_3-way'!B$2)</f>
        <v>1.0303180358824859</v>
      </c>
      <c r="F35" s="6" t="e">
        <f>IF('Log_working_3-way'!D35="","",1/'True_Odds_Calculator_3-way'!N36+1/'True_Odds_Calculator_3-way'!O36+1/'True_Odds_Calculator_3-way'!#REF!-1)</f>
        <v>#REF!</v>
      </c>
      <c r="H35" s="6">
        <f>IF('Log_working_3-way'!$D35="","",'True_Odds_Calculator_3-way'!N36/'True_Odds_Calculator_3-way'!A36-1)</f>
        <v>29.999905956720937</v>
      </c>
      <c r="I35" s="6">
        <f>IF('Log_working_3-way'!$D35="","",'True_Odds_Calculator_3-way'!O36/'True_Odds_Calculator_3-way'!B36-1)</f>
        <v>5.9062830486621181</v>
      </c>
      <c r="J35" s="6" t="e">
        <f>IF('Log_working_3-way'!$D35="","",'True_Odds_Calculator_3-way'!#REF!/'True_Odds_Calculator_3-way'!C36-1)</f>
        <v>#REF!</v>
      </c>
      <c r="K35" s="6">
        <f>IF('Log_working_3-way'!$D35="","",1/'True_Odds_Calculator_3-way'!A36+1/'True_Odds_Calculator_3-way'!B36+1/'True_Odds_Calculator_3-way'!C36-1)</f>
        <v>2.9658220059294083E-2</v>
      </c>
    </row>
    <row r="36" spans="4:11" x14ac:dyDescent="0.25">
      <c r="D36">
        <f>solve_for_c('True_Odds_Calculator_3-way'!A37,'True_Odds_Calculator_3-way'!B37,'True_Odds_Calculator_3-way'!C37,'Log_working_3-way'!B$1,'Log_working_3-way'!B$2)</f>
        <v>1.0278063492342382</v>
      </c>
      <c r="F36" s="6" t="e">
        <f>IF('Log_working_3-way'!D36="","",1/'True_Odds_Calculator_3-way'!N37+1/'True_Odds_Calculator_3-way'!O37+1/'True_Odds_Calculator_3-way'!#REF!-1)</f>
        <v>#REF!</v>
      </c>
      <c r="H36" s="6">
        <f>IF('Log_working_3-way'!$D36="","",'True_Odds_Calculator_3-way'!N37/'True_Odds_Calculator_3-way'!A37-1)</f>
        <v>15.443984768656879</v>
      </c>
      <c r="I36" s="6">
        <f>IF('Log_working_3-way'!$D36="","",'True_Odds_Calculator_3-way'!O37/'True_Odds_Calculator_3-way'!B37-1)</f>
        <v>7.2533711005144124</v>
      </c>
      <c r="J36" s="6" t="e">
        <f>IF('Log_working_3-way'!$D36="","",'True_Odds_Calculator_3-way'!#REF!/'True_Odds_Calculator_3-way'!C37-1)</f>
        <v>#REF!</v>
      </c>
      <c r="K36" s="6">
        <f>IF('Log_working_3-way'!$D36="","",1/'True_Odds_Calculator_3-way'!A37+1/'True_Odds_Calculator_3-way'!B37+1/'True_Odds_Calculator_3-way'!C37-1)</f>
        <v>2.98652088701441E-2</v>
      </c>
    </row>
    <row r="37" spans="4:11" x14ac:dyDescent="0.25">
      <c r="D37">
        <f>solve_for_c('True_Odds_Calculator_3-way'!A38,'True_Odds_Calculator_3-way'!B38,'True_Odds_Calculator_3-way'!C38,'Log_working_3-way'!B$1,'Log_working_3-way'!B$2)</f>
        <v>1.0367253636380513</v>
      </c>
      <c r="F37" s="6" t="e">
        <f>IF('Log_working_3-way'!D37="","",1/'True_Odds_Calculator_3-way'!N38+1/'True_Odds_Calculator_3-way'!O38+1/'True_Odds_Calculator_3-way'!#REF!-1)</f>
        <v>#REF!</v>
      </c>
      <c r="H37" s="6">
        <f>IF('Log_working_3-way'!$D37="","",'True_Odds_Calculator_3-way'!N38/'True_Odds_Calculator_3-way'!A38-1)</f>
        <v>10.281166988798466</v>
      </c>
      <c r="I37" s="6">
        <f>IF('Log_working_3-way'!$D37="","",'True_Odds_Calculator_3-way'!O38/'True_Odds_Calculator_3-way'!B38-1)</f>
        <v>9.2725172170202939</v>
      </c>
      <c r="J37" s="6" t="e">
        <f>IF('Log_working_3-way'!$D37="","",'True_Odds_Calculator_3-way'!#REF!/'True_Odds_Calculator_3-way'!C38-1)</f>
        <v>#REF!</v>
      </c>
      <c r="K37" s="6">
        <f>IF('Log_working_3-way'!$D37="","",1/'True_Odds_Calculator_3-way'!A38+1/'True_Odds_Calculator_3-way'!B38+1/'True_Odds_Calculator_3-way'!C38-1)</f>
        <v>3.9633509415943013E-2</v>
      </c>
    </row>
    <row r="38" spans="4:11" x14ac:dyDescent="0.25">
      <c r="D38">
        <f>solve_for_c('True_Odds_Calculator_3-way'!A39,'True_Odds_Calculator_3-way'!B39,'True_Odds_Calculator_3-way'!C39,'Log_working_3-way'!B$1,'Log_working_3-way'!B$2)</f>
        <v>1.0616931064512571</v>
      </c>
      <c r="F38" s="6" t="e">
        <f>IF('Log_working_3-way'!D38="","",1/'True_Odds_Calculator_3-way'!N39+1/'True_Odds_Calculator_3-way'!O39+1/'True_Odds_Calculator_3-way'!#REF!-1)</f>
        <v>#REF!</v>
      </c>
      <c r="H38" s="6">
        <f>IF('Log_working_3-way'!$D38="","",'True_Odds_Calculator_3-way'!N39/'True_Odds_Calculator_3-way'!A39-1)</f>
        <v>56.641852221660137</v>
      </c>
      <c r="I38" s="6">
        <f>IF('Log_working_3-way'!$D38="","",'True_Odds_Calculator_3-way'!O39/'True_Odds_Calculator_3-way'!B39-1)</f>
        <v>1.9627350509191852</v>
      </c>
      <c r="J38" s="6" t="e">
        <f>IF('Log_working_3-way'!$D38="","",'True_Odds_Calculator_3-way'!#REF!/'True_Odds_Calculator_3-way'!C39-1)</f>
        <v>#REF!</v>
      </c>
      <c r="K38" s="6">
        <f>IF('Log_working_3-way'!$D38="","",1/'True_Odds_Calculator_3-way'!A39+1/'True_Odds_Calculator_3-way'!B39+1/'True_Odds_Calculator_3-way'!C39-1)</f>
        <v>4.2515814453526257E-2</v>
      </c>
    </row>
    <row r="39" spans="4:11" x14ac:dyDescent="0.25">
      <c r="D39">
        <f>solve_for_c('True_Odds_Calculator_3-way'!A40,'True_Odds_Calculator_3-way'!B40,'True_Odds_Calculator_3-way'!C40,'Log_working_3-way'!B$1,'Log_working_3-way'!B$2)</f>
        <v>1.0376180579706831</v>
      </c>
      <c r="F39" s="6" t="e">
        <f>IF('Log_working_3-way'!D39="","",1/'True_Odds_Calculator_3-way'!N40+1/'True_Odds_Calculator_3-way'!O40+1/'True_Odds_Calculator_3-way'!#REF!-1)</f>
        <v>#REF!</v>
      </c>
      <c r="H39" s="6">
        <f>IF('Log_working_3-way'!$D39="","",'True_Odds_Calculator_3-way'!N40/'True_Odds_Calculator_3-way'!A40-1)</f>
        <v>9.4701166963224246</v>
      </c>
      <c r="I39" s="6">
        <f>IF('Log_working_3-way'!$D39="","",'True_Odds_Calculator_3-way'!O40/'True_Odds_Calculator_3-way'!B40-1)</f>
        <v>7.7736598221325597</v>
      </c>
      <c r="J39" s="6" t="e">
        <f>IF('Log_working_3-way'!$D39="","",'True_Odds_Calculator_3-way'!#REF!/'True_Odds_Calculator_3-way'!C40-1)</f>
        <v>#REF!</v>
      </c>
      <c r="K39" s="6">
        <f>IF('Log_working_3-way'!$D39="","",1/'True_Odds_Calculator_3-way'!A40+1/'True_Odds_Calculator_3-way'!B40+1/'True_Odds_Calculator_3-way'!C40-1)</f>
        <v>4.0311072231830058E-2</v>
      </c>
    </row>
    <row r="40" spans="4:11" x14ac:dyDescent="0.25">
      <c r="D40">
        <f>solve_for_c('True_Odds_Calculator_3-way'!A41,'True_Odds_Calculator_3-way'!B41,'True_Odds_Calculator_3-way'!C41,'Log_working_3-way'!B$1,'Log_working_3-way'!B$2)</f>
        <v>1.0363458261226464</v>
      </c>
      <c r="F40" s="6" t="e">
        <f>IF('Log_working_3-way'!D40="","",1/'True_Odds_Calculator_3-way'!N41+1/'True_Odds_Calculator_3-way'!O41+1/'True_Odds_Calculator_3-way'!#REF!-1)</f>
        <v>#REF!</v>
      </c>
      <c r="H40" s="6">
        <f>IF('Log_working_3-way'!$D40="","",'True_Odds_Calculator_3-way'!N41/'True_Odds_Calculator_3-way'!A41-1)</f>
        <v>11.911737049668087</v>
      </c>
      <c r="I40" s="6">
        <f>IF('Log_working_3-way'!$D40="","",'True_Odds_Calculator_3-way'!O41/'True_Odds_Calculator_3-way'!B41-1)</f>
        <v>8.281073748839864</v>
      </c>
      <c r="J40" s="6" t="e">
        <f>IF('Log_working_3-way'!$D40="","",'True_Odds_Calculator_3-way'!#REF!/'True_Odds_Calculator_3-way'!C41-1)</f>
        <v>#REF!</v>
      </c>
      <c r="K40" s="6">
        <f>IF('Log_working_3-way'!$D40="","",1/'True_Odds_Calculator_3-way'!A41+1/'True_Odds_Calculator_3-way'!B41+1/'True_Odds_Calculator_3-way'!C41-1)</f>
        <v>3.9178213091256575E-2</v>
      </c>
    </row>
    <row r="41" spans="4:11" x14ac:dyDescent="0.25">
      <c r="D41">
        <f>solve_for_c('True_Odds_Calculator_3-way'!A42,'True_Odds_Calculator_3-way'!B42,'True_Odds_Calculator_3-way'!C42,'Log_working_3-way'!B$1,'Log_working_3-way'!B$2)</f>
        <v>1.0365731319646054</v>
      </c>
      <c r="F41" s="6" t="e">
        <f>IF('Log_working_3-way'!D41="","",1/'True_Odds_Calculator_3-way'!N42+1/'True_Odds_Calculator_3-way'!O42+1/'True_Odds_Calculator_3-way'!#REF!-1)</f>
        <v>#REF!</v>
      </c>
      <c r="H41" s="6">
        <f>IF('Log_working_3-way'!$D41="","",'True_Odds_Calculator_3-way'!N42/'True_Odds_Calculator_3-way'!A42-1)</f>
        <v>21.264866441178224</v>
      </c>
      <c r="I41" s="6">
        <f>IF('Log_working_3-way'!$D41="","",'True_Odds_Calculator_3-way'!O42/'True_Odds_Calculator_3-way'!B42-1)</f>
        <v>7.1401026036973931</v>
      </c>
      <c r="J41" s="6" t="e">
        <f>IF('Log_working_3-way'!$D41="","",'True_Odds_Calculator_3-way'!#REF!/'True_Odds_Calculator_3-way'!C42-1)</f>
        <v>#REF!</v>
      </c>
      <c r="K41" s="6">
        <f>IF('Log_working_3-way'!$D41="","",1/'True_Odds_Calculator_3-way'!A42+1/'True_Odds_Calculator_3-way'!B42+1/'True_Odds_Calculator_3-way'!C42-1)</f>
        <v>3.8133571854501946E-2</v>
      </c>
    </row>
    <row r="42" spans="4:11" x14ac:dyDescent="0.25">
      <c r="D42">
        <f>solve_for_c('True_Odds_Calculator_3-way'!A43,'True_Odds_Calculator_3-way'!B43,'True_Odds_Calculator_3-way'!C43,'Log_working_3-way'!B$1,'Log_working_3-way'!B$2)</f>
        <v>1.0466196667385246</v>
      </c>
      <c r="F42" s="6" t="e">
        <f>IF('Log_working_3-way'!D42="","",1/'True_Odds_Calculator_3-way'!N43+1/'True_Odds_Calculator_3-way'!O43+1/'True_Odds_Calculator_3-way'!#REF!-1)</f>
        <v>#REF!</v>
      </c>
      <c r="H42" s="6">
        <f>IF('Log_working_3-way'!$D42="","",'True_Odds_Calculator_3-way'!N43/'True_Odds_Calculator_3-way'!A43-1)</f>
        <v>0.78459370263581985</v>
      </c>
      <c r="I42" s="6">
        <f>IF('Log_working_3-way'!$D42="","",'True_Odds_Calculator_3-way'!O43/'True_Odds_Calculator_3-way'!B43-1)</f>
        <v>2.368266688816266</v>
      </c>
      <c r="J42" s="6" t="e">
        <f>IF('Log_working_3-way'!$D42="","",'True_Odds_Calculator_3-way'!#REF!/'True_Odds_Calculator_3-way'!C43-1)</f>
        <v>#REF!</v>
      </c>
      <c r="K42" s="6">
        <f>IF('Log_working_3-way'!$D42="","",1/'True_Odds_Calculator_3-way'!A43+1/'True_Odds_Calculator_3-way'!B43+1/'True_Odds_Calculator_3-way'!C43-1)</f>
        <v>3.7256023904889135E-2</v>
      </c>
    </row>
    <row r="43" spans="4:11" x14ac:dyDescent="0.25">
      <c r="D43">
        <f>solve_for_c('True_Odds_Calculator_3-way'!A44,'True_Odds_Calculator_3-way'!B44,'True_Odds_Calculator_3-way'!C44,'Log_working_3-way'!B$1,'Log_working_3-way'!B$2)</f>
        <v>1.0319089353733584</v>
      </c>
      <c r="F43" s="6" t="e">
        <f>IF('Log_working_3-way'!D43="","",1/'True_Odds_Calculator_3-way'!N44+1/'True_Odds_Calculator_3-way'!O44+1/'True_Odds_Calculator_3-way'!#REF!-1)</f>
        <v>#REF!</v>
      </c>
      <c r="H43" s="6">
        <f>IF('Log_working_3-way'!$D43="","",'True_Odds_Calculator_3-way'!N44/'True_Odds_Calculator_3-way'!A44-1)</f>
        <v>7.1737335910305848</v>
      </c>
      <c r="I43" s="6">
        <f>IF('Log_working_3-way'!$D43="","",'True_Odds_Calculator_3-way'!O44/'True_Odds_Calculator_3-way'!B44-1)</f>
        <v>7.516821828387986</v>
      </c>
      <c r="J43" s="6" t="e">
        <f>IF('Log_working_3-way'!$D43="","",'True_Odds_Calculator_3-way'!#REF!/'True_Odds_Calculator_3-way'!C44-1)</f>
        <v>#REF!</v>
      </c>
      <c r="K43" s="6">
        <f>IF('Log_working_3-way'!$D43="","",1/'True_Odds_Calculator_3-way'!A44+1/'True_Odds_Calculator_3-way'!B44+1/'True_Odds_Calculator_3-way'!C44-1)</f>
        <v>3.3862150891686316E-2</v>
      </c>
    </row>
    <row r="44" spans="4:11" x14ac:dyDescent="0.25">
      <c r="D44">
        <f>solve_for_c('True_Odds_Calculator_3-way'!A45,'True_Odds_Calculator_3-way'!B45,'True_Odds_Calculator_3-way'!C45,'Log_working_3-way'!B$1,'Log_working_3-way'!B$2)</f>
        <v>1.032056477479572</v>
      </c>
      <c r="F44" s="6" t="e">
        <f>IF('Log_working_3-way'!D44="","",1/'True_Odds_Calculator_3-way'!N45+1/'True_Odds_Calculator_3-way'!O45+1/'True_Odds_Calculator_3-way'!#REF!-1)</f>
        <v>#REF!</v>
      </c>
      <c r="H44" s="6">
        <f>IF('Log_working_3-way'!$D44="","",'True_Odds_Calculator_3-way'!N45/'True_Odds_Calculator_3-way'!A45-1)</f>
        <v>21.586063744256826</v>
      </c>
      <c r="I44" s="6">
        <f>IF('Log_working_3-way'!$D44="","",'True_Odds_Calculator_3-way'!O45/'True_Odds_Calculator_3-way'!B45-1)</f>
        <v>8.3922831239764815</v>
      </c>
      <c r="J44" s="6" t="e">
        <f>IF('Log_working_3-way'!$D44="","",'True_Odds_Calculator_3-way'!#REF!/'True_Odds_Calculator_3-way'!C45-1)</f>
        <v>#REF!</v>
      </c>
      <c r="K44" s="6">
        <f>IF('Log_working_3-way'!$D44="","",1/'True_Odds_Calculator_3-way'!A45+1/'True_Odds_Calculator_3-way'!B45+1/'True_Odds_Calculator_3-way'!C45-1)</f>
        <v>3.3281751677265881E-2</v>
      </c>
    </row>
    <row r="45" spans="4:11" x14ac:dyDescent="0.25">
      <c r="D45">
        <f>solve_for_c('True_Odds_Calculator_3-way'!A46,'True_Odds_Calculator_3-way'!B46,'True_Odds_Calculator_3-way'!C46,'Log_working_3-way'!B$1,'Log_working_3-way'!B$2)</f>
        <v>1.0312406397400951</v>
      </c>
      <c r="F45" s="6" t="e">
        <f>IF('Log_working_3-way'!D45="","",1/'True_Odds_Calculator_3-way'!N46+1/'True_Odds_Calculator_3-way'!O46+1/'True_Odds_Calculator_3-way'!#REF!-1)</f>
        <v>#REF!</v>
      </c>
      <c r="H45" s="6">
        <f>IF('Log_working_3-way'!$D45="","",'True_Odds_Calculator_3-way'!N46/'True_Odds_Calculator_3-way'!A46-1)</f>
        <v>3.5008623424356351</v>
      </c>
      <c r="I45" s="6">
        <f>IF('Log_working_3-way'!$D45="","",'True_Odds_Calculator_3-way'!O46/'True_Odds_Calculator_3-way'!B46-1)</f>
        <v>8.7041505655846638</v>
      </c>
      <c r="J45" s="6" t="e">
        <f>IF('Log_working_3-way'!$D45="","",'True_Odds_Calculator_3-way'!#REF!/'True_Odds_Calculator_3-way'!C46-1)</f>
        <v>#REF!</v>
      </c>
      <c r="K45" s="6">
        <f>IF('Log_working_3-way'!$D45="","",1/'True_Odds_Calculator_3-way'!A46+1/'True_Odds_Calculator_3-way'!B46+1/'True_Odds_Calculator_3-way'!C46-1)</f>
        <v>3.1972937581842054E-2</v>
      </c>
    </row>
    <row r="46" spans="4:11" x14ac:dyDescent="0.25">
      <c r="D46">
        <f>solve_for_c('True_Odds_Calculator_3-way'!A47,'True_Odds_Calculator_3-way'!B47,'True_Odds_Calculator_3-way'!C47,'Log_working_3-way'!B$1,'Log_working_3-way'!B$2)</f>
        <v>1.0370401049180278</v>
      </c>
      <c r="F46" s="6" t="e">
        <f>IF('Log_working_3-way'!D46="","",1/'True_Odds_Calculator_3-way'!N47+1/'True_Odds_Calculator_3-way'!O47+1/'True_Odds_Calculator_3-way'!#REF!-1)</f>
        <v>#REF!</v>
      </c>
      <c r="H46" s="6">
        <f>IF('Log_working_3-way'!$D46="","",'True_Odds_Calculator_3-way'!N47/'True_Odds_Calculator_3-way'!A47-1)</f>
        <v>14.765157932145691</v>
      </c>
      <c r="I46" s="6">
        <f>IF('Log_working_3-way'!$D46="","",'True_Odds_Calculator_3-way'!O47/'True_Odds_Calculator_3-way'!B47-1)</f>
        <v>10.052186386466836</v>
      </c>
      <c r="J46" s="6" t="e">
        <f>IF('Log_working_3-way'!$D46="","",'True_Odds_Calculator_3-way'!#REF!/'True_Odds_Calculator_3-way'!C47-1)</f>
        <v>#REF!</v>
      </c>
      <c r="K46" s="6">
        <f>IF('Log_working_3-way'!$D46="","",1/'True_Odds_Calculator_3-way'!A47+1/'True_Odds_Calculator_3-way'!B47+1/'True_Odds_Calculator_3-way'!C47-1)</f>
        <v>3.9699338608279788E-2</v>
      </c>
    </row>
    <row r="47" spans="4:11" x14ac:dyDescent="0.25">
      <c r="D47">
        <f>solve_for_c('True_Odds_Calculator_3-way'!A48,'True_Odds_Calculator_3-way'!B48,'True_Odds_Calculator_3-way'!C48,'Log_working_3-way'!B$1,'Log_working_3-way'!B$2)</f>
        <v>1.0694705854740338</v>
      </c>
      <c r="F47" s="6" t="e">
        <f>IF('Log_working_3-way'!D47="","",1/'True_Odds_Calculator_3-way'!N48+1/'True_Odds_Calculator_3-way'!O48+1/'True_Odds_Calculator_3-way'!#REF!-1)</f>
        <v>#REF!</v>
      </c>
      <c r="H47" s="6">
        <f>IF('Log_working_3-way'!$D47="","",'True_Odds_Calculator_3-way'!N48/'True_Odds_Calculator_3-way'!A48-1)</f>
        <v>37.213308273184289</v>
      </c>
      <c r="I47" s="6">
        <f>IF('Log_working_3-way'!$D47="","",'True_Odds_Calculator_3-way'!O48/'True_Odds_Calculator_3-way'!B48-1)</f>
        <v>6.2276903616893637</v>
      </c>
      <c r="J47" s="6" t="e">
        <f>IF('Log_working_3-way'!$D47="","",'True_Odds_Calculator_3-way'!#REF!/'True_Odds_Calculator_3-way'!C48-1)</f>
        <v>#REF!</v>
      </c>
      <c r="K47" s="6">
        <f>IF('Log_working_3-way'!$D47="","",1/'True_Odds_Calculator_3-way'!A48+1/'True_Odds_Calculator_3-way'!B48+1/'True_Odds_Calculator_3-way'!C48-1)</f>
        <v>6.1661472853151711E-2</v>
      </c>
    </row>
    <row r="48" spans="4:11" x14ac:dyDescent="0.25">
      <c r="D48">
        <f>solve_for_c('True_Odds_Calculator_3-way'!A49,'True_Odds_Calculator_3-way'!B49,'True_Odds_Calculator_3-way'!C49,'Log_working_3-way'!B$1,'Log_working_3-way'!B$2)</f>
        <v>1.0382110404267753</v>
      </c>
      <c r="F48" s="6" t="e">
        <f>IF('Log_working_3-way'!D48="","",1/'True_Odds_Calculator_3-way'!N49+1/'True_Odds_Calculator_3-way'!O49+1/'True_Odds_Calculator_3-way'!#REF!-1)</f>
        <v>#REF!</v>
      </c>
      <c r="H48" s="6">
        <f>IF('Log_working_3-way'!$D48="","",'True_Odds_Calculator_3-way'!N49/'True_Odds_Calculator_3-way'!A49-1)</f>
        <v>7.9285920657165949</v>
      </c>
      <c r="I48" s="6">
        <f>IF('Log_working_3-way'!$D48="","",'True_Odds_Calculator_3-way'!O49/'True_Odds_Calculator_3-way'!B49-1)</f>
        <v>10.2658759710787</v>
      </c>
      <c r="J48" s="6" t="e">
        <f>IF('Log_working_3-way'!$D48="","",'True_Odds_Calculator_3-way'!#REF!/'True_Odds_Calculator_3-way'!C49-1)</f>
        <v>#REF!</v>
      </c>
      <c r="K48" s="6">
        <f>IF('Log_working_3-way'!$D48="","",1/'True_Odds_Calculator_3-way'!A49+1/'True_Odds_Calculator_3-way'!B49+1/'True_Odds_Calculator_3-way'!C49-1)</f>
        <v>4.1044589606720194E-2</v>
      </c>
    </row>
    <row r="49" spans="4:11" x14ac:dyDescent="0.25">
      <c r="D49">
        <f>solve_for_c('True_Odds_Calculator_3-way'!A50,'True_Odds_Calculator_3-way'!B50,'True_Odds_Calculator_3-way'!C50,'Log_working_3-way'!B$1,'Log_working_3-way'!B$2)</f>
        <v>1.0378736762461813</v>
      </c>
      <c r="F49" s="6" t="e">
        <f>IF('Log_working_3-way'!D49="","",1/'True_Odds_Calculator_3-way'!N50+1/'True_Odds_Calculator_3-way'!O50+1/'True_Odds_Calculator_3-way'!#REF!-1)</f>
        <v>#REF!</v>
      </c>
      <c r="H49" s="6">
        <f>IF('Log_working_3-way'!$D49="","",'True_Odds_Calculator_3-way'!N50/'True_Odds_Calculator_3-way'!A50-1)</f>
        <v>5.8467677582805191</v>
      </c>
      <c r="I49" s="6">
        <f>IF('Log_working_3-way'!$D49="","",'True_Odds_Calculator_3-way'!O50/'True_Odds_Calculator_3-way'!B50-1)</f>
        <v>5.2023416991432274</v>
      </c>
      <c r="J49" s="6" t="e">
        <f>IF('Log_working_3-way'!$D49="","",'True_Odds_Calculator_3-way'!#REF!/'True_Odds_Calculator_3-way'!C50-1)</f>
        <v>#REF!</v>
      </c>
      <c r="K49" s="6">
        <f>IF('Log_working_3-way'!$D49="","",1/'True_Odds_Calculator_3-way'!A50+1/'True_Odds_Calculator_3-way'!B50+1/'True_Odds_Calculator_3-way'!C50-1)</f>
        <v>3.8608488291558274E-2</v>
      </c>
    </row>
    <row r="50" spans="4:11" x14ac:dyDescent="0.25">
      <c r="D50">
        <f>solve_for_c('True_Odds_Calculator_3-way'!A51,'True_Odds_Calculator_3-way'!B51,'True_Odds_Calculator_3-way'!C51,'Log_working_3-way'!B$1,'Log_working_3-way'!B$2)</f>
        <v>1.0596831478576054</v>
      </c>
      <c r="F50" s="6" t="e">
        <f>IF('Log_working_3-way'!D50="","",1/'True_Odds_Calculator_3-way'!N51+1/'True_Odds_Calculator_3-way'!O51+1/'True_Odds_Calculator_3-way'!#REF!-1)</f>
        <v>#REF!</v>
      </c>
      <c r="H50" s="6">
        <f>IF('Log_working_3-way'!$D50="","",'True_Odds_Calculator_3-way'!N51/'True_Odds_Calculator_3-way'!A51-1)</f>
        <v>55.789292050980436</v>
      </c>
      <c r="I50" s="6">
        <f>IF('Log_working_3-way'!$D50="","",'True_Odds_Calculator_3-way'!O51/'True_Odds_Calculator_3-way'!B51-1)</f>
        <v>1.8927319506581832</v>
      </c>
      <c r="J50" s="6" t="e">
        <f>IF('Log_working_3-way'!$D50="","",'True_Odds_Calculator_3-way'!#REF!/'True_Odds_Calculator_3-way'!C51-1)</f>
        <v>#REF!</v>
      </c>
      <c r="K50" s="6">
        <f>IF('Log_working_3-way'!$D50="","",1/'True_Odds_Calculator_3-way'!A51+1/'True_Odds_Calculator_3-way'!B51+1/'True_Odds_Calculator_3-way'!C51-1)</f>
        <v>4.1949908092128174E-2</v>
      </c>
    </row>
    <row r="51" spans="4:11" x14ac:dyDescent="0.25">
      <c r="D51">
        <f>solve_for_c('True_Odds_Calculator_3-way'!A52,'True_Odds_Calculator_3-way'!B52,'True_Odds_Calculator_3-way'!C52,'Log_working_3-way'!B$1,'Log_working_3-way'!B$2)</f>
        <v>1.0824126295093193</v>
      </c>
      <c r="F51" s="6" t="e">
        <f>IF('Log_working_3-way'!D51="","",1/'True_Odds_Calculator_3-way'!N52+1/'True_Odds_Calculator_3-way'!O52+1/'True_Odds_Calculator_3-way'!#REF!-1)</f>
        <v>#REF!</v>
      </c>
      <c r="H51" s="6">
        <f>IF('Log_working_3-way'!$D51="","",'True_Odds_Calculator_3-way'!N52/'True_Odds_Calculator_3-way'!A52-1)</f>
        <v>76.014668159715853</v>
      </c>
      <c r="I51" s="6">
        <f>IF('Log_working_3-way'!$D51="","",'True_Odds_Calculator_3-way'!O52/'True_Odds_Calculator_3-way'!B52-1)</f>
        <v>1.624930692489257E-2</v>
      </c>
      <c r="J51" s="6" t="e">
        <f>IF('Log_working_3-way'!$D51="","",'True_Odds_Calculator_3-way'!#REF!/'True_Odds_Calculator_3-way'!C52-1)</f>
        <v>#REF!</v>
      </c>
      <c r="K51" s="6">
        <f>IF('Log_working_3-way'!$D51="","",1/'True_Odds_Calculator_3-way'!A52+1/'True_Odds_Calculator_3-way'!B52+1/'True_Odds_Calculator_3-way'!C52-1)</f>
        <v>3.5119538394647432E-2</v>
      </c>
    </row>
    <row r="52" spans="4:11" x14ac:dyDescent="0.25">
      <c r="D52">
        <f>solve_for_c('True_Odds_Calculator_3-way'!A53,'True_Odds_Calculator_3-way'!B53,'True_Odds_Calculator_3-way'!C53,'Log_working_3-way'!B$1,'Log_working_3-way'!B$2)</f>
        <v>1.0281286112200636</v>
      </c>
      <c r="F52" s="6" t="e">
        <f>IF('Log_working_3-way'!D52="","",1/'True_Odds_Calculator_3-way'!N53+1/'True_Odds_Calculator_3-way'!O53+1/'True_Odds_Calculator_3-way'!#REF!-1)</f>
        <v>#REF!</v>
      </c>
      <c r="H52" s="6">
        <f>IF('Log_working_3-way'!$D52="","",'True_Odds_Calculator_3-way'!N53/'True_Odds_Calculator_3-way'!A53-1)</f>
        <v>4.8346692930933228</v>
      </c>
      <c r="I52" s="6">
        <f>IF('Log_working_3-way'!$D52="","",'True_Odds_Calculator_3-way'!O53/'True_Odds_Calculator_3-way'!B53-1)</f>
        <v>9.4408749175542823</v>
      </c>
      <c r="J52" s="6" t="e">
        <f>IF('Log_working_3-way'!$D52="","",'True_Odds_Calculator_3-way'!#REF!/'True_Odds_Calculator_3-way'!C53-1)</f>
        <v>#REF!</v>
      </c>
      <c r="K52" s="6">
        <f>IF('Log_working_3-way'!$D52="","",1/'True_Odds_Calculator_3-way'!A53+1/'True_Odds_Calculator_3-way'!B53+1/'True_Odds_Calculator_3-way'!C53-1)</f>
        <v>2.9587896240912848E-2</v>
      </c>
    </row>
    <row r="53" spans="4:11" x14ac:dyDescent="0.25">
      <c r="D53">
        <f>solve_for_c('True_Odds_Calculator_3-way'!A54,'True_Odds_Calculator_3-way'!B54,'True_Odds_Calculator_3-way'!C54,'Log_working_3-way'!B$1,'Log_working_3-way'!B$2)</f>
        <v>1.0279795922465405</v>
      </c>
      <c r="F53" s="6" t="e">
        <f>IF('Log_working_3-way'!D53="","",1/'True_Odds_Calculator_3-way'!N54+1/'True_Odds_Calculator_3-way'!O54+1/'True_Odds_Calculator_3-way'!#REF!-1)</f>
        <v>#REF!</v>
      </c>
      <c r="H53" s="6">
        <f>IF('Log_working_3-way'!$D53="","",'True_Odds_Calculator_3-way'!N54/'True_Odds_Calculator_3-way'!A54-1)</f>
        <v>22.122148844716001</v>
      </c>
      <c r="I53" s="6">
        <f>IF('Log_working_3-way'!$D53="","",'True_Odds_Calculator_3-way'!O54/'True_Odds_Calculator_3-way'!B54-1)</f>
        <v>6.887178717698637</v>
      </c>
      <c r="J53" s="6" t="e">
        <f>IF('Log_working_3-way'!$D53="","",'True_Odds_Calculator_3-way'!#REF!/'True_Odds_Calculator_3-way'!C54-1)</f>
        <v>#REF!</v>
      </c>
      <c r="K53" s="6">
        <f>IF('Log_working_3-way'!$D53="","",1/'True_Odds_Calculator_3-way'!A54+1/'True_Odds_Calculator_3-way'!B54+1/'True_Odds_Calculator_3-way'!C54-1)</f>
        <v>2.9115419359321937E-2</v>
      </c>
    </row>
    <row r="54" spans="4:11" x14ac:dyDescent="0.25">
      <c r="D54">
        <f>solve_for_c('True_Odds_Calculator_3-way'!A55,'True_Odds_Calculator_3-way'!B55,'True_Odds_Calculator_3-way'!C55,'Log_working_3-way'!B$1,'Log_working_3-way'!B$2)</f>
        <v>1.0330241351707672</v>
      </c>
      <c r="F54" s="6" t="e">
        <f>IF('Log_working_3-way'!D54="","",1/'True_Odds_Calculator_3-way'!N55+1/'True_Odds_Calculator_3-way'!O55+1/'True_Odds_Calculator_3-way'!#REF!-1)</f>
        <v>#REF!</v>
      </c>
      <c r="H54" s="6">
        <f>IF('Log_working_3-way'!$D54="","",'True_Odds_Calculator_3-way'!N55/'True_Odds_Calculator_3-way'!A55-1)</f>
        <v>1.6265130323293211</v>
      </c>
      <c r="I54" s="6">
        <f>IF('Log_working_3-way'!$D54="","",'True_Odds_Calculator_3-way'!O55/'True_Odds_Calculator_3-way'!B55-1)</f>
        <v>4.2510941783828349</v>
      </c>
      <c r="J54" s="6" t="e">
        <f>IF('Log_working_3-way'!$D54="","",'True_Odds_Calculator_3-way'!#REF!/'True_Odds_Calculator_3-way'!C55-1)</f>
        <v>#REF!</v>
      </c>
      <c r="K54" s="6">
        <f>IF('Log_working_3-way'!$D54="","",1/'True_Odds_Calculator_3-way'!A55+1/'True_Odds_Calculator_3-way'!B55+1/'True_Odds_Calculator_3-way'!C55-1)</f>
        <v>2.9943216150473351E-2</v>
      </c>
    </row>
    <row r="55" spans="4:11" x14ac:dyDescent="0.25">
      <c r="D55">
        <f>solve_for_c('True_Odds_Calculator_3-way'!A56,'True_Odds_Calculator_3-way'!B56,'True_Odds_Calculator_3-way'!C56,'Log_working_3-way'!B$1,'Log_working_3-way'!B$2)</f>
        <v>1.0383257654598914</v>
      </c>
      <c r="F55" s="6" t="e">
        <f>IF('Log_working_3-way'!D55="","",1/'True_Odds_Calculator_3-way'!N56+1/'True_Odds_Calculator_3-way'!O56+1/'True_Odds_Calculator_3-way'!#REF!-1)</f>
        <v>#REF!</v>
      </c>
      <c r="H55" s="6">
        <f>IF('Log_working_3-way'!$D55="","",'True_Odds_Calculator_3-way'!N56/'True_Odds_Calculator_3-way'!A56-1)</f>
        <v>17.484361981399893</v>
      </c>
      <c r="I55" s="6">
        <f>IF('Log_working_3-way'!$D55="","",'True_Odds_Calculator_3-way'!O56/'True_Odds_Calculator_3-way'!B56-1)</f>
        <v>8.2674961733834706</v>
      </c>
      <c r="J55" s="6" t="e">
        <f>IF('Log_working_3-way'!$D55="","",'True_Odds_Calculator_3-way'!#REF!/'True_Odds_Calculator_3-way'!C56-1)</f>
        <v>#REF!</v>
      </c>
      <c r="K55" s="6">
        <f>IF('Log_working_3-way'!$D55="","",1/'True_Odds_Calculator_3-way'!A56+1/'True_Odds_Calculator_3-way'!B56+1/'True_Odds_Calculator_3-way'!C56-1)</f>
        <v>4.0700686943623499E-2</v>
      </c>
    </row>
    <row r="56" spans="4:11" x14ac:dyDescent="0.25">
      <c r="D56">
        <f>solve_for_c('True_Odds_Calculator_3-way'!A57,'True_Odds_Calculator_3-way'!B57,'True_Odds_Calculator_3-way'!C57,'Log_working_3-way'!B$1,'Log_working_3-way'!B$2)</f>
        <v>1.0392907589827296</v>
      </c>
      <c r="F56" s="6" t="e">
        <f>IF('Log_working_3-way'!D56="","",1/'True_Odds_Calculator_3-way'!N57+1/'True_Odds_Calculator_3-way'!O57+1/'True_Odds_Calculator_3-way'!#REF!-1)</f>
        <v>#REF!</v>
      </c>
      <c r="H56" s="6">
        <f>IF('Log_working_3-way'!$D56="","",'True_Odds_Calculator_3-way'!N57/'True_Odds_Calculator_3-way'!A57-1)</f>
        <v>29.387282607617021</v>
      </c>
      <c r="I56" s="6">
        <f>IF('Log_working_3-way'!$D56="","",'True_Odds_Calculator_3-way'!O57/'True_Odds_Calculator_3-way'!B57-1)</f>
        <v>5.3625713690746011</v>
      </c>
      <c r="J56" s="6" t="e">
        <f>IF('Log_working_3-way'!$D56="","",'True_Odds_Calculator_3-way'!#REF!/'True_Odds_Calculator_3-way'!C57-1)</f>
        <v>#REF!</v>
      </c>
      <c r="K56" s="6">
        <f>IF('Log_working_3-way'!$D56="","",1/'True_Odds_Calculator_3-way'!A57+1/'True_Odds_Calculator_3-way'!B57+1/'True_Odds_Calculator_3-way'!C57-1)</f>
        <v>3.8647381329568464E-2</v>
      </c>
    </row>
    <row r="57" spans="4:11" x14ac:dyDescent="0.25">
      <c r="D57">
        <f>solve_for_c('True_Odds_Calculator_3-way'!A58,'True_Odds_Calculator_3-way'!B58,'True_Odds_Calculator_3-way'!C58,'Log_working_3-way'!B$1,'Log_working_3-way'!B$2)</f>
        <v>1.0368893396268748</v>
      </c>
      <c r="F57" s="6" t="e">
        <f>IF('Log_working_3-way'!D57="","",1/'True_Odds_Calculator_3-way'!N58+1/'True_Odds_Calculator_3-way'!O58+1/'True_Odds_Calculator_3-way'!#REF!-1)</f>
        <v>#REF!</v>
      </c>
      <c r="H57" s="6">
        <f>IF('Log_working_3-way'!$D57="","",'True_Odds_Calculator_3-way'!N58/'True_Odds_Calculator_3-way'!A58-1)</f>
        <v>9.9043586362593334</v>
      </c>
      <c r="I57" s="6">
        <f>IF('Log_working_3-way'!$D57="","",'True_Odds_Calculator_3-way'!O58/'True_Odds_Calculator_3-way'!B58-1)</f>
        <v>8.1063912042205875</v>
      </c>
      <c r="J57" s="6" t="e">
        <f>IF('Log_working_3-way'!$D57="","",'True_Odds_Calculator_3-way'!#REF!/'True_Odds_Calculator_3-way'!C58-1)</f>
        <v>#REF!</v>
      </c>
      <c r="K57" s="6">
        <f>IF('Log_working_3-way'!$D57="","",1/'True_Odds_Calculator_3-way'!A58+1/'True_Odds_Calculator_3-way'!B58+1/'True_Odds_Calculator_3-way'!C58-1)</f>
        <v>3.9649561388691801E-2</v>
      </c>
    </row>
    <row r="58" spans="4:11" x14ac:dyDescent="0.25">
      <c r="D58">
        <f>solve_for_c('True_Odds_Calculator_3-way'!A59,'True_Odds_Calculator_3-way'!B59,'True_Odds_Calculator_3-way'!C59,'Log_working_3-way'!B$1,'Log_working_3-way'!B$2)</f>
        <v>1.0372042427276125</v>
      </c>
      <c r="F58" s="6" t="e">
        <f>IF('Log_working_3-way'!D58="","",1/'True_Odds_Calculator_3-way'!N59+1/'True_Odds_Calculator_3-way'!O59+1/'True_Odds_Calculator_3-way'!#REF!-1)</f>
        <v>#REF!</v>
      </c>
      <c r="H58" s="6">
        <f>IF('Log_working_3-way'!$D58="","",'True_Odds_Calculator_3-way'!N59/'True_Odds_Calculator_3-way'!A59-1)</f>
        <v>19.626290682136798</v>
      </c>
      <c r="I58" s="6">
        <f>IF('Log_working_3-way'!$D58="","",'True_Odds_Calculator_3-way'!O59/'True_Odds_Calculator_3-way'!B59-1)</f>
        <v>6.4668897515209727</v>
      </c>
      <c r="J58" s="6" t="e">
        <f>IF('Log_working_3-way'!$D58="","",'True_Odds_Calculator_3-way'!#REF!/'True_Odds_Calculator_3-way'!C59-1)</f>
        <v>#REF!</v>
      </c>
      <c r="K58" s="6">
        <f>IF('Log_working_3-way'!$D58="","",1/'True_Odds_Calculator_3-way'!A59+1/'True_Odds_Calculator_3-way'!B59+1/'True_Odds_Calculator_3-way'!C59-1)</f>
        <v>3.9133542615436667E-2</v>
      </c>
    </row>
    <row r="59" spans="4:11" x14ac:dyDescent="0.25">
      <c r="D59">
        <f>solve_for_c('True_Odds_Calculator_3-way'!A60,'True_Odds_Calculator_3-way'!B60,'True_Odds_Calculator_3-way'!C60,'Log_working_3-way'!B$1,'Log_working_3-way'!B$2)</f>
        <v>1.0384492711201734</v>
      </c>
      <c r="F59" s="6" t="e">
        <f>IF('Log_working_3-way'!D59="","",1/'True_Odds_Calculator_3-way'!N60+1/'True_Odds_Calculator_3-way'!O60+1/'True_Odds_Calculator_3-way'!#REF!-1)</f>
        <v>#REF!</v>
      </c>
      <c r="H59" s="6">
        <f>IF('Log_working_3-way'!$D59="","",'True_Odds_Calculator_3-way'!N60/'True_Odds_Calculator_3-way'!A60-1)</f>
        <v>19.988851301191602</v>
      </c>
      <c r="I59" s="6">
        <f>IF('Log_working_3-way'!$D59="","",'True_Odds_Calculator_3-way'!O60/'True_Odds_Calculator_3-way'!B60-1)</f>
        <v>6.9370246580572967</v>
      </c>
      <c r="J59" s="6" t="e">
        <f>IF('Log_working_3-way'!$D59="","",'True_Odds_Calculator_3-way'!#REF!/'True_Odds_Calculator_3-way'!C60-1)</f>
        <v>#REF!</v>
      </c>
      <c r="K59" s="6">
        <f>IF('Log_working_3-way'!$D59="","",1/'True_Odds_Calculator_3-way'!A60+1/'True_Odds_Calculator_3-way'!B60+1/'True_Odds_Calculator_3-way'!C60-1)</f>
        <v>4.0360327179534305E-2</v>
      </c>
    </row>
    <row r="60" spans="4:11" x14ac:dyDescent="0.25">
      <c r="D60">
        <f>solve_for_c('True_Odds_Calculator_3-way'!A61,'True_Odds_Calculator_3-way'!B61,'True_Odds_Calculator_3-way'!C61,'Log_working_3-way'!B$1,'Log_working_3-way'!B$2)</f>
        <v>1.0361888743383696</v>
      </c>
      <c r="F60" s="6" t="e">
        <f>IF('Log_working_3-way'!D60="","",1/'True_Odds_Calculator_3-way'!N61+1/'True_Odds_Calculator_3-way'!O61+1/'True_Odds_Calculator_3-way'!#REF!-1)</f>
        <v>#REF!</v>
      </c>
      <c r="H60" s="6">
        <f>IF('Log_working_3-way'!$D60="","",'True_Odds_Calculator_3-way'!N61/'True_Odds_Calculator_3-way'!A61-1)</f>
        <v>14.778035844746265</v>
      </c>
      <c r="I60" s="6">
        <f>IF('Log_working_3-way'!$D60="","",'True_Odds_Calculator_3-way'!O61/'True_Odds_Calculator_3-way'!B61-1)</f>
        <v>8.8886648263079895</v>
      </c>
      <c r="J60" s="6" t="e">
        <f>IF('Log_working_3-way'!$D60="","",'True_Odds_Calculator_3-way'!#REF!/'True_Odds_Calculator_3-way'!C61-1)</f>
        <v>#REF!</v>
      </c>
      <c r="K60" s="6">
        <f>IF('Log_working_3-way'!$D60="","",1/'True_Odds_Calculator_3-way'!A61+1/'True_Odds_Calculator_3-way'!B61+1/'True_Odds_Calculator_3-way'!C61-1)</f>
        <v>3.8850743932413723E-2</v>
      </c>
    </row>
    <row r="61" spans="4:11" x14ac:dyDescent="0.25">
      <c r="D61">
        <f>solve_for_c('True_Odds_Calculator_3-way'!A62,'True_Odds_Calculator_3-way'!B62,'True_Odds_Calculator_3-way'!C62,'Log_working_3-way'!B$1,'Log_working_3-way'!B$2)</f>
        <v>1.0978575834942967</v>
      </c>
      <c r="F61" s="6" t="e">
        <f>IF('Log_working_3-way'!D61="","",1/'True_Odds_Calculator_3-way'!N62+1/'True_Odds_Calculator_3-way'!O62+1/'True_Odds_Calculator_3-way'!#REF!-1)</f>
        <v>#REF!</v>
      </c>
      <c r="H61" s="6">
        <f>IF('Log_working_3-way'!$D61="","",'True_Odds_Calculator_3-way'!N62/'True_Odds_Calculator_3-way'!A62-1)</f>
        <v>5.804296316896651E-2</v>
      </c>
      <c r="I61" s="6">
        <f>IF('Log_working_3-way'!$D61="","",'True_Odds_Calculator_3-way'!O62/'True_Odds_Calculator_3-way'!B62-1)</f>
        <v>2.0306303409173303</v>
      </c>
      <c r="J61" s="6" t="e">
        <f>IF('Log_working_3-way'!$D61="","",'True_Odds_Calculator_3-way'!#REF!/'True_Odds_Calculator_3-way'!C62-1)</f>
        <v>#REF!</v>
      </c>
      <c r="K61" s="6">
        <f>IF('Log_working_3-way'!$D61="","",1/'True_Odds_Calculator_3-way'!A62+1/'True_Odds_Calculator_3-way'!B62+1/'True_Odds_Calculator_3-way'!C62-1)</f>
        <v>6.7376040718965857E-2</v>
      </c>
    </row>
    <row r="62" spans="4:11" x14ac:dyDescent="0.25">
      <c r="D62">
        <f>solve_for_c('True_Odds_Calculator_3-way'!A63,'True_Odds_Calculator_3-way'!B63,'True_Odds_Calculator_3-way'!C63,'Log_working_3-way'!B$1,'Log_working_3-way'!B$2)</f>
        <v>1.0887240016159487</v>
      </c>
      <c r="F62" s="6" t="e">
        <f>IF('Log_working_3-way'!D62="","",1/'True_Odds_Calculator_3-way'!N63+1/'True_Odds_Calculator_3-way'!O63+1/'True_Odds_Calculator_3-way'!#REF!-1)</f>
        <v>#REF!</v>
      </c>
      <c r="H62" s="6">
        <f>IF('Log_working_3-way'!$D62="","",'True_Odds_Calculator_3-way'!N63/'True_Odds_Calculator_3-way'!A63-1)</f>
        <v>52.078275082537779</v>
      </c>
      <c r="I62" s="6">
        <f>IF('Log_working_3-way'!$D62="","",'True_Odds_Calculator_3-way'!O63/'True_Odds_Calculator_3-way'!B63-1)</f>
        <v>2.9264707321189318</v>
      </c>
      <c r="J62" s="6" t="e">
        <f>IF('Log_working_3-way'!$D62="","",'True_Odds_Calculator_3-way'!#REF!/'True_Odds_Calculator_3-way'!C63-1)</f>
        <v>#REF!</v>
      </c>
      <c r="K62" s="6">
        <f>IF('Log_working_3-way'!$D62="","",1/'True_Odds_Calculator_3-way'!A63+1/'True_Odds_Calculator_3-way'!B63+1/'True_Odds_Calculator_3-way'!C63-1)</f>
        <v>6.5074328927145819E-2</v>
      </c>
    </row>
    <row r="63" spans="4:11" x14ac:dyDescent="0.25">
      <c r="D63">
        <f>solve_for_c('True_Odds_Calculator_3-way'!A64,'True_Odds_Calculator_3-way'!B64,'True_Odds_Calculator_3-way'!C64,'Log_working_3-way'!B$1,'Log_working_3-way'!B$2)</f>
        <v>1.1205073444628846</v>
      </c>
      <c r="F63" s="6" t="e">
        <f>IF('Log_working_3-way'!D63="","",1/'True_Odds_Calculator_3-way'!N64+1/'True_Odds_Calculator_3-way'!O64+1/'True_Odds_Calculator_3-way'!#REF!-1)</f>
        <v>#REF!</v>
      </c>
      <c r="H63" s="6">
        <f>IF('Log_working_3-way'!$D63="","",'True_Odds_Calculator_3-way'!N64/'True_Odds_Calculator_3-way'!A64-1)</f>
        <v>67.637188922262169</v>
      </c>
      <c r="I63" s="6">
        <f>IF('Log_working_3-way'!$D63="","",'True_Odds_Calculator_3-way'!O64/'True_Odds_Calculator_3-way'!B64-1)</f>
        <v>0.96777354315008712</v>
      </c>
      <c r="J63" s="6" t="e">
        <f>IF('Log_working_3-way'!$D63="","",'True_Odds_Calculator_3-way'!#REF!/'True_Odds_Calculator_3-way'!C64-1)</f>
        <v>#REF!</v>
      </c>
      <c r="K63" s="6">
        <f>IF('Log_working_3-way'!$D63="","",1/'True_Odds_Calculator_3-way'!A64+1/'True_Odds_Calculator_3-way'!B64+1/'True_Odds_Calculator_3-way'!C64-1)</f>
        <v>6.4311581661283146E-2</v>
      </c>
    </row>
    <row r="64" spans="4:11" x14ac:dyDescent="0.25">
      <c r="D64">
        <f>solve_for_c('True_Odds_Calculator_3-way'!A65,'True_Odds_Calculator_3-way'!B65,'True_Odds_Calculator_3-way'!C65,'Log_working_3-way'!B$1,'Log_working_3-way'!B$2)</f>
        <v>1.0303160375843483</v>
      </c>
      <c r="F64" s="6" t="e">
        <f>IF('Log_working_3-way'!D64="","",1/'True_Odds_Calculator_3-way'!N65+1/'True_Odds_Calculator_3-way'!O65+1/'True_Odds_Calculator_3-way'!#REF!-1)</f>
        <v>#REF!</v>
      </c>
      <c r="H64" s="6">
        <f>IF('Log_working_3-way'!$D64="","",'True_Odds_Calculator_3-way'!N65/'True_Odds_Calculator_3-way'!A65-1)</f>
        <v>24.246179720803269</v>
      </c>
      <c r="I64" s="6">
        <f>IF('Log_working_3-way'!$D64="","",'True_Odds_Calculator_3-way'!O65/'True_Odds_Calculator_3-way'!B65-1)</f>
        <v>6.5673140675570236</v>
      </c>
      <c r="J64" s="6" t="e">
        <f>IF('Log_working_3-way'!$D64="","",'True_Odds_Calculator_3-way'!#REF!/'True_Odds_Calculator_3-way'!C65-1)</f>
        <v>#REF!</v>
      </c>
      <c r="K64" s="6">
        <f>IF('Log_working_3-way'!$D64="","",1/'True_Odds_Calculator_3-way'!A65+1/'True_Odds_Calculator_3-way'!B65+1/'True_Odds_Calculator_3-way'!C65-1)</f>
        <v>3.1079584291007212E-2</v>
      </c>
    </row>
    <row r="65" spans="4:11" x14ac:dyDescent="0.25">
      <c r="D65">
        <f>solve_for_c('True_Odds_Calculator_3-way'!A66,'True_Odds_Calculator_3-way'!B66,'True_Odds_Calculator_3-way'!C66,'Log_working_3-way'!B$1,'Log_working_3-way'!B$2)</f>
        <v>1.0382489999210638</v>
      </c>
      <c r="F65" s="6" t="e">
        <f>IF('Log_working_3-way'!D65="","",1/'True_Odds_Calculator_3-way'!N66+1/'True_Odds_Calculator_3-way'!O66+1/'True_Odds_Calculator_3-way'!#REF!-1)</f>
        <v>#REF!</v>
      </c>
      <c r="H65" s="6">
        <f>IF('Log_working_3-way'!$D65="","",'True_Odds_Calculator_3-way'!N66/'True_Odds_Calculator_3-way'!A66-1)</f>
        <v>1.4501810339899066</v>
      </c>
      <c r="I65" s="6">
        <f>IF('Log_working_3-way'!$D65="","",'True_Odds_Calculator_3-way'!O66/'True_Odds_Calculator_3-way'!B66-1)</f>
        <v>5.0697621051945339</v>
      </c>
      <c r="J65" s="6" t="e">
        <f>IF('Log_working_3-way'!$D65="","",'True_Odds_Calculator_3-way'!#REF!/'True_Odds_Calculator_3-way'!C66-1)</f>
        <v>#REF!</v>
      </c>
      <c r="K65" s="6">
        <f>IF('Log_working_3-way'!$D65="","",1/'True_Odds_Calculator_3-way'!A66+1/'True_Odds_Calculator_3-way'!B66+1/'True_Odds_Calculator_3-way'!C66-1)</f>
        <v>3.4862235205848968E-2</v>
      </c>
    </row>
    <row r="66" spans="4:11" x14ac:dyDescent="0.25">
      <c r="D66">
        <f>solve_for_c('True_Odds_Calculator_3-way'!A67,'True_Odds_Calculator_3-way'!B67,'True_Odds_Calculator_3-way'!C67,'Log_working_3-way'!B$1,'Log_working_3-way'!B$2)</f>
        <v>1.0449336856337794</v>
      </c>
      <c r="F66" s="6" t="e">
        <f>IF('Log_working_3-way'!D66="","",1/'True_Odds_Calculator_3-way'!N67+1/'True_Odds_Calculator_3-way'!O67+1/'True_Odds_Calculator_3-way'!#REF!-1)</f>
        <v>#REF!</v>
      </c>
      <c r="H66" s="6">
        <f>IF('Log_working_3-way'!$D66="","",'True_Odds_Calculator_3-way'!N67/'True_Odds_Calculator_3-way'!A67-1)</f>
        <v>51.267334563669905</v>
      </c>
      <c r="I66" s="6">
        <f>IF('Log_working_3-way'!$D66="","",'True_Odds_Calculator_3-way'!O67/'True_Odds_Calculator_3-way'!B67-1)</f>
        <v>1.8936932630405483</v>
      </c>
      <c r="J66" s="6" t="e">
        <f>IF('Log_working_3-way'!$D66="","",'True_Odds_Calculator_3-way'!#REF!/'True_Odds_Calculator_3-way'!C67-1)</f>
        <v>#REF!</v>
      </c>
      <c r="K66" s="6">
        <f>IF('Log_working_3-way'!$D66="","",1/'True_Odds_Calculator_3-way'!A67+1/'True_Odds_Calculator_3-way'!B67+1/'True_Odds_Calculator_3-way'!C67-1)</f>
        <v>3.4407903061825618E-2</v>
      </c>
    </row>
    <row r="67" spans="4:11" x14ac:dyDescent="0.25">
      <c r="D67">
        <f>solve_for_c('True_Odds_Calculator_3-way'!A68,'True_Odds_Calculator_3-way'!B68,'True_Odds_Calculator_3-way'!C68,'Log_working_3-way'!B$1,'Log_working_3-way'!B$2)</f>
        <v>1.0308636311285353</v>
      </c>
      <c r="F67" s="6" t="e">
        <f>IF('Log_working_3-way'!D67="","",1/'True_Odds_Calculator_3-way'!N68+1/'True_Odds_Calculator_3-way'!O68+1/'True_Odds_Calculator_3-way'!#REF!-1)</f>
        <v>#REF!</v>
      </c>
      <c r="H67" s="6">
        <f>IF('Log_working_3-way'!$D67="","",'True_Odds_Calculator_3-way'!N68/'True_Odds_Calculator_3-way'!A68-1)</f>
        <v>16.987709704460276</v>
      </c>
      <c r="I67" s="6">
        <f>IF('Log_working_3-way'!$D67="","",'True_Odds_Calculator_3-way'!O68/'True_Odds_Calculator_3-way'!B68-1)</f>
        <v>6.2671832398789258</v>
      </c>
      <c r="J67" s="6" t="e">
        <f>IF('Log_working_3-way'!$D67="","",'True_Odds_Calculator_3-way'!#REF!/'True_Odds_Calculator_3-way'!C68-1)</f>
        <v>#REF!</v>
      </c>
      <c r="K67" s="6">
        <f>IF('Log_working_3-way'!$D67="","",1/'True_Odds_Calculator_3-way'!A68+1/'True_Odds_Calculator_3-way'!B68+1/'True_Odds_Calculator_3-way'!C68-1)</f>
        <v>3.2875937957363099E-2</v>
      </c>
    </row>
    <row r="68" spans="4:11" x14ac:dyDescent="0.25">
      <c r="D68">
        <f>solve_for_c('True_Odds_Calculator_3-way'!A69,'True_Odds_Calculator_3-way'!B69,'True_Odds_Calculator_3-way'!C69,'Log_working_3-way'!B$1,'Log_working_3-way'!B$2)</f>
        <v>1.042497514222082</v>
      </c>
      <c r="F68" s="6" t="e">
        <f>IF('Log_working_3-way'!D68="","",1/'True_Odds_Calculator_3-way'!N69+1/'True_Odds_Calculator_3-way'!O69+1/'True_Odds_Calculator_3-way'!#REF!-1)</f>
        <v>#REF!</v>
      </c>
      <c r="H68" s="6">
        <f>IF('Log_working_3-way'!$D68="","",'True_Odds_Calculator_3-way'!N69/'True_Odds_Calculator_3-way'!A69-1)</f>
        <v>40.180186575623672</v>
      </c>
      <c r="I68" s="6">
        <f>IF('Log_working_3-way'!$D68="","",'True_Odds_Calculator_3-way'!O69/'True_Odds_Calculator_3-way'!B69-1)</f>
        <v>4.189393831583458</v>
      </c>
      <c r="J68" s="6" t="e">
        <f>IF('Log_working_3-way'!$D68="","",'True_Odds_Calculator_3-way'!#REF!/'True_Odds_Calculator_3-way'!C69-1)</f>
        <v>#REF!</v>
      </c>
      <c r="K68" s="6">
        <f>IF('Log_working_3-way'!$D68="","",1/'True_Odds_Calculator_3-way'!A69+1/'True_Odds_Calculator_3-way'!B69+1/'True_Odds_Calculator_3-way'!C69-1)</f>
        <v>3.7358401012029585E-2</v>
      </c>
    </row>
    <row r="69" spans="4:11" x14ac:dyDescent="0.25">
      <c r="D69">
        <f>solve_for_c('True_Odds_Calculator_3-way'!A70,'True_Odds_Calculator_3-way'!B70,'True_Odds_Calculator_3-way'!C70,'Log_working_3-way'!B$1,'Log_working_3-way'!B$2)</f>
        <v>1.035056271951607</v>
      </c>
      <c r="F69" s="6" t="e">
        <f>IF('Log_working_3-way'!D69="","",1/'True_Odds_Calculator_3-way'!N70+1/'True_Odds_Calculator_3-way'!O70+1/'True_Odds_Calculator_3-way'!#REF!-1)</f>
        <v>#REF!</v>
      </c>
      <c r="H69" s="6">
        <f>IF('Log_working_3-way'!$D69="","",'True_Odds_Calculator_3-way'!N70/'True_Odds_Calculator_3-way'!A70-1)</f>
        <v>35.455821719827007</v>
      </c>
      <c r="I69" s="6">
        <f>IF('Log_working_3-way'!$D69="","",'True_Odds_Calculator_3-way'!O70/'True_Odds_Calculator_3-way'!B70-1)</f>
        <v>5.2712916708692417</v>
      </c>
      <c r="J69" s="6" t="e">
        <f>IF('Log_working_3-way'!$D69="","",'True_Odds_Calculator_3-way'!#REF!/'True_Odds_Calculator_3-way'!C70-1)</f>
        <v>#REF!</v>
      </c>
      <c r="K69" s="6">
        <f>IF('Log_working_3-way'!$D69="","",1/'True_Odds_Calculator_3-way'!A70+1/'True_Odds_Calculator_3-way'!B70+1/'True_Odds_Calculator_3-way'!C70-1)</f>
        <v>3.2423542934515215E-2</v>
      </c>
    </row>
    <row r="70" spans="4:11" x14ac:dyDescent="0.25">
      <c r="D70">
        <f>solve_for_c('True_Odds_Calculator_3-way'!A71,'True_Odds_Calculator_3-way'!B71,'True_Odds_Calculator_3-way'!C71,'Log_working_3-way'!B$1,'Log_working_3-way'!B$2)</f>
        <v>1.0365079822612813</v>
      </c>
      <c r="F70" s="6" t="e">
        <f>IF('Log_working_3-way'!D70="","",1/'True_Odds_Calculator_3-way'!N71+1/'True_Odds_Calculator_3-way'!O71+1/'True_Odds_Calculator_3-way'!#REF!-1)</f>
        <v>#REF!</v>
      </c>
      <c r="H70" s="6">
        <f>IF('Log_working_3-way'!$D70="","",'True_Odds_Calculator_3-way'!N71/'True_Odds_Calculator_3-way'!A71-1)</f>
        <v>11.908885735609704</v>
      </c>
      <c r="I70" s="6">
        <f>IF('Log_working_3-way'!$D70="","",'True_Odds_Calculator_3-way'!O71/'True_Odds_Calculator_3-way'!B71-1)</f>
        <v>9.1417433904247734</v>
      </c>
      <c r="J70" s="6" t="e">
        <f>IF('Log_working_3-way'!$D70="","",'True_Odds_Calculator_3-way'!#REF!/'True_Odds_Calculator_3-way'!C71-1)</f>
        <v>#REF!</v>
      </c>
      <c r="K70" s="6">
        <f>IF('Log_working_3-way'!$D70="","",1/'True_Odds_Calculator_3-way'!A71+1/'True_Odds_Calculator_3-way'!B71+1/'True_Odds_Calculator_3-way'!C71-1)</f>
        <v>3.9407746724819948E-2</v>
      </c>
    </row>
    <row r="71" spans="4:11" x14ac:dyDescent="0.25">
      <c r="D71">
        <f>solve_for_c('True_Odds_Calculator_3-way'!A72,'True_Odds_Calculator_3-way'!B72,'True_Odds_Calculator_3-way'!C72,'Log_working_3-way'!B$1,'Log_working_3-way'!B$2)</f>
        <v>1.0385260827215732</v>
      </c>
      <c r="F71" s="6" t="e">
        <f>IF('Log_working_3-way'!D71="","",1/'True_Odds_Calculator_3-way'!N72+1/'True_Odds_Calculator_3-way'!O72+1/'True_Odds_Calculator_3-way'!#REF!-1)</f>
        <v>#REF!</v>
      </c>
      <c r="H71" s="6">
        <f>IF('Log_working_3-way'!$D71="","",'True_Odds_Calculator_3-way'!N72/'True_Odds_Calculator_3-way'!A72-1)</f>
        <v>4.4035492703060939</v>
      </c>
      <c r="I71" s="6">
        <f>IF('Log_working_3-way'!$D71="","",'True_Odds_Calculator_3-way'!O72/'True_Odds_Calculator_3-way'!B72-1)</f>
        <v>6.7663809744091425</v>
      </c>
      <c r="J71" s="6" t="e">
        <f>IF('Log_working_3-way'!$D71="","",'True_Odds_Calculator_3-way'!#REF!/'True_Odds_Calculator_3-way'!C72-1)</f>
        <v>#REF!</v>
      </c>
      <c r="K71" s="6">
        <f>IF('Log_working_3-way'!$D71="","",1/'True_Odds_Calculator_3-way'!A72+1/'True_Odds_Calculator_3-way'!B72+1/'True_Odds_Calculator_3-way'!C72-1)</f>
        <v>3.9192448761365739E-2</v>
      </c>
    </row>
    <row r="72" spans="4:11" x14ac:dyDescent="0.25">
      <c r="D72">
        <f>solve_for_c('True_Odds_Calculator_3-way'!A73,'True_Odds_Calculator_3-way'!B73,'True_Odds_Calculator_3-way'!C73,'Log_working_3-way'!B$1,'Log_working_3-way'!B$2)</f>
        <v>1.0321025947564832</v>
      </c>
      <c r="F72" s="6" t="e">
        <f>IF('Log_working_3-way'!D72="","",1/'True_Odds_Calculator_3-way'!N73+1/'True_Odds_Calculator_3-way'!O73+1/'True_Odds_Calculator_3-way'!#REF!-1)</f>
        <v>#REF!</v>
      </c>
      <c r="H72" s="6">
        <f>IF('Log_working_3-way'!$D72="","",'True_Odds_Calculator_3-way'!N73/'True_Odds_Calculator_3-way'!A73-1)</f>
        <v>21.149844221391149</v>
      </c>
      <c r="I72" s="6">
        <f>IF('Log_working_3-way'!$D72="","",'True_Odds_Calculator_3-way'!O73/'True_Odds_Calculator_3-way'!B73-1)</f>
        <v>6.8086853163302763</v>
      </c>
      <c r="J72" s="6" t="e">
        <f>IF('Log_working_3-way'!$D72="","",'True_Odds_Calculator_3-way'!#REF!/'True_Odds_Calculator_3-way'!C73-1)</f>
        <v>#REF!</v>
      </c>
      <c r="K72" s="6">
        <f>IF('Log_working_3-way'!$D72="","",1/'True_Odds_Calculator_3-way'!A73+1/'True_Odds_Calculator_3-way'!B73+1/'True_Odds_Calculator_3-way'!C73-1)</f>
        <v>3.3562518639540517E-2</v>
      </c>
    </row>
    <row r="73" spans="4:11" x14ac:dyDescent="0.25">
      <c r="D73">
        <f>solve_for_c('True_Odds_Calculator_3-way'!A74,'True_Odds_Calculator_3-way'!B74,'True_Odds_Calculator_3-way'!C74,'Log_working_3-way'!B$1,'Log_working_3-way'!B$2)</f>
        <v>1.0312456520127069</v>
      </c>
      <c r="F73" s="6" t="e">
        <f>IF('Log_working_3-way'!D73="","",1/'True_Odds_Calculator_3-way'!N74+1/'True_Odds_Calculator_3-way'!O74+1/'True_Odds_Calculator_3-way'!#REF!-1)</f>
        <v>#REF!</v>
      </c>
      <c r="H73" s="6">
        <f>IF('Log_working_3-way'!$D73="","",'True_Odds_Calculator_3-way'!N74/'True_Odds_Calculator_3-way'!A74-1)</f>
        <v>12.467932788602084</v>
      </c>
      <c r="I73" s="6">
        <f>IF('Log_working_3-way'!$D73="","",'True_Odds_Calculator_3-way'!O74/'True_Odds_Calculator_3-way'!B74-1)</f>
        <v>8.9371384431352325</v>
      </c>
      <c r="J73" s="6" t="e">
        <f>IF('Log_working_3-way'!$D73="","",'True_Odds_Calculator_3-way'!#REF!/'True_Odds_Calculator_3-way'!C74-1)</f>
        <v>#REF!</v>
      </c>
      <c r="K73" s="6">
        <f>IF('Log_working_3-way'!$D73="","",1/'True_Odds_Calculator_3-way'!A74+1/'True_Odds_Calculator_3-way'!B74+1/'True_Odds_Calculator_3-way'!C74-1)</f>
        <v>3.3783203292798047E-2</v>
      </c>
    </row>
    <row r="74" spans="4:11" x14ac:dyDescent="0.25">
      <c r="D74">
        <f>solve_for_c('True_Odds_Calculator_3-way'!A75,'True_Odds_Calculator_3-way'!B75,'True_Odds_Calculator_3-way'!C75,'Log_working_3-way'!B$1,'Log_working_3-way'!B$2)</f>
        <v>1.082702719452179</v>
      </c>
      <c r="F74" s="6" t="e">
        <f>IF('Log_working_3-way'!D74="","",1/'True_Odds_Calculator_3-way'!N75+1/'True_Odds_Calculator_3-way'!O75+1/'True_Odds_Calculator_3-way'!#REF!-1)</f>
        <v>#REF!</v>
      </c>
      <c r="H74" s="6">
        <f>IF('Log_working_3-way'!$D74="","",'True_Odds_Calculator_3-way'!N75/'True_Odds_Calculator_3-way'!A75-1)</f>
        <v>73.090060877552688</v>
      </c>
      <c r="I74" s="6">
        <f>IF('Log_working_3-way'!$D74="","",'True_Odds_Calculator_3-way'!O75/'True_Odds_Calculator_3-way'!B75-1)</f>
        <v>0.31715663782315873</v>
      </c>
      <c r="J74" s="6" t="e">
        <f>IF('Log_working_3-way'!$D74="","",'True_Odds_Calculator_3-way'!#REF!/'True_Odds_Calculator_3-way'!C75-1)</f>
        <v>#REF!</v>
      </c>
      <c r="K74" s="6">
        <f>IF('Log_working_3-way'!$D74="","",1/'True_Odds_Calculator_3-way'!A75+1/'True_Odds_Calculator_3-way'!B75+1/'True_Odds_Calculator_3-way'!C75-1)</f>
        <v>3.8557020140641773E-2</v>
      </c>
    </row>
    <row r="75" spans="4:11" x14ac:dyDescent="0.25">
      <c r="D75">
        <f>solve_for_c('True_Odds_Calculator_3-way'!A76,'True_Odds_Calculator_3-way'!B76,'True_Odds_Calculator_3-way'!C76,'Log_working_3-way'!B$1,'Log_working_3-way'!B$2)</f>
        <v>1.0373609472673682</v>
      </c>
      <c r="F75" s="6" t="e">
        <f>IF('Log_working_3-way'!D75="","",1/'True_Odds_Calculator_3-way'!N76+1/'True_Odds_Calculator_3-way'!O76+1/'True_Odds_Calculator_3-way'!#REF!-1)</f>
        <v>#REF!</v>
      </c>
      <c r="H75" s="6">
        <f>IF('Log_working_3-way'!$D75="","",'True_Odds_Calculator_3-way'!N76/'True_Odds_Calculator_3-way'!A76-1)</f>
        <v>12.691268681523985</v>
      </c>
      <c r="I75" s="6">
        <f>IF('Log_working_3-way'!$D75="","",'True_Odds_Calculator_3-way'!O76/'True_Odds_Calculator_3-way'!B76-1)</f>
        <v>12.486924254233074</v>
      </c>
      <c r="J75" s="6" t="e">
        <f>IF('Log_working_3-way'!$D75="","",'True_Odds_Calculator_3-way'!#REF!/'True_Odds_Calculator_3-way'!C76-1)</f>
        <v>#REF!</v>
      </c>
      <c r="K75" s="6">
        <f>IF('Log_working_3-way'!$D75="","",1/'True_Odds_Calculator_3-way'!A76+1/'True_Odds_Calculator_3-way'!B76+1/'True_Odds_Calculator_3-way'!C76-1)</f>
        <v>4.007476381237618E-2</v>
      </c>
    </row>
    <row r="76" spans="4:11" x14ac:dyDescent="0.25">
      <c r="D76">
        <f>solve_for_c('True_Odds_Calculator_3-way'!A77,'True_Odds_Calculator_3-way'!B77,'True_Odds_Calculator_3-way'!C77,'Log_working_3-way'!B$1,'Log_working_3-way'!B$2)</f>
        <v>1.0378388745017302</v>
      </c>
      <c r="F76" s="6" t="e">
        <f>IF('Log_working_3-way'!D76="","",1/'True_Odds_Calculator_3-way'!N77+1/'True_Odds_Calculator_3-way'!O77+1/'True_Odds_Calculator_3-way'!#REF!-1)</f>
        <v>#REF!</v>
      </c>
      <c r="H76" s="6">
        <f>IF('Log_working_3-way'!$D76="","",'True_Odds_Calculator_3-way'!N77/'True_Odds_Calculator_3-way'!A77-1)</f>
        <v>15.413658579661387</v>
      </c>
      <c r="I76" s="6">
        <f>IF('Log_working_3-way'!$D76="","",'True_Odds_Calculator_3-way'!O77/'True_Odds_Calculator_3-way'!B77-1)</f>
        <v>11.087539624003943</v>
      </c>
      <c r="J76" s="6" t="e">
        <f>IF('Log_working_3-way'!$D76="","",'True_Odds_Calculator_3-way'!#REF!/'True_Odds_Calculator_3-way'!C77-1)</f>
        <v>#REF!</v>
      </c>
      <c r="K76" s="6">
        <f>IF('Log_working_3-way'!$D76="","",1/'True_Odds_Calculator_3-way'!A77+1/'True_Odds_Calculator_3-way'!B77+1/'True_Odds_Calculator_3-way'!C77-1)</f>
        <v>4.0312633606579551E-2</v>
      </c>
    </row>
    <row r="77" spans="4:11" x14ac:dyDescent="0.25">
      <c r="D77">
        <f>solve_for_c('True_Odds_Calculator_3-way'!A78,'True_Odds_Calculator_3-way'!B78,'True_Odds_Calculator_3-way'!C78,'Log_working_3-way'!B$1,'Log_working_3-way'!B$2)</f>
        <v>1.0366904399252974</v>
      </c>
      <c r="F77" s="6" t="e">
        <f>IF('Log_working_3-way'!D77="","",1/'True_Odds_Calculator_3-way'!N78+1/'True_Odds_Calculator_3-way'!O78+1/'True_Odds_Calculator_3-way'!#REF!-1)</f>
        <v>#REF!</v>
      </c>
      <c r="H77" s="6">
        <f>IF('Log_working_3-way'!$D77="","",'True_Odds_Calculator_3-way'!N78/'True_Odds_Calculator_3-way'!A78-1)</f>
        <v>24.884796611553234</v>
      </c>
      <c r="I77" s="6">
        <f>IF('Log_working_3-way'!$D77="","",'True_Odds_Calculator_3-way'!O78/'True_Odds_Calculator_3-way'!B78-1)</f>
        <v>7.8538364461317407</v>
      </c>
      <c r="J77" s="6" t="e">
        <f>IF('Log_working_3-way'!$D77="","",'True_Odds_Calculator_3-way'!#REF!/'True_Odds_Calculator_3-way'!C78-1)</f>
        <v>#REF!</v>
      </c>
      <c r="K77" s="6">
        <f>IF('Log_working_3-way'!$D77="","",1/'True_Odds_Calculator_3-way'!A78+1/'True_Odds_Calculator_3-way'!B78+1/'True_Odds_Calculator_3-way'!C78-1)</f>
        <v>3.7147739438499139E-2</v>
      </c>
    </row>
    <row r="78" spans="4:11" x14ac:dyDescent="0.25">
      <c r="D78">
        <f>solve_for_c('True_Odds_Calculator_3-way'!A79,'True_Odds_Calculator_3-way'!B79,'True_Odds_Calculator_3-way'!C79,'Log_working_3-way'!B$1,'Log_working_3-way'!B$2)</f>
        <v>1.0368449521514473</v>
      </c>
      <c r="F78" s="6" t="e">
        <f>IF('Log_working_3-way'!D78="","",1/'True_Odds_Calculator_3-way'!N79+1/'True_Odds_Calculator_3-way'!O79+1/'True_Odds_Calculator_3-way'!#REF!-1)</f>
        <v>#REF!</v>
      </c>
      <c r="H78" s="6">
        <f>IF('Log_working_3-way'!$D78="","",'True_Odds_Calculator_3-way'!N79/'True_Odds_Calculator_3-way'!A79-1)</f>
        <v>17.845239161404077</v>
      </c>
      <c r="I78" s="6">
        <f>IF('Log_working_3-way'!$D78="","",'True_Odds_Calculator_3-way'!O79/'True_Odds_Calculator_3-way'!B79-1)</f>
        <v>9.9120320535078559</v>
      </c>
      <c r="J78" s="6" t="e">
        <f>IF('Log_working_3-way'!$D78="","",'True_Odds_Calculator_3-way'!#REF!/'True_Odds_Calculator_3-way'!C79-1)</f>
        <v>#REF!</v>
      </c>
      <c r="K78" s="6">
        <f>IF('Log_working_3-way'!$D78="","",1/'True_Odds_Calculator_3-way'!A79+1/'True_Odds_Calculator_3-way'!B79+1/'True_Odds_Calculator_3-way'!C79-1)</f>
        <v>3.8918472546791261E-2</v>
      </c>
    </row>
    <row r="79" spans="4:11" x14ac:dyDescent="0.25">
      <c r="D79">
        <f>solve_for_c('True_Odds_Calculator_3-way'!A80,'True_Odds_Calculator_3-way'!B80,'True_Odds_Calculator_3-way'!C80,'Log_working_3-way'!B$1,'Log_working_3-way'!B$2)</f>
        <v>1.0405065753635274</v>
      </c>
      <c r="F79" s="6" t="e">
        <f>IF('Log_working_3-way'!D79="","",1/'True_Odds_Calculator_3-way'!N80+1/'True_Odds_Calculator_3-way'!O80+1/'True_Odds_Calculator_3-way'!#REF!-1)</f>
        <v>#REF!</v>
      </c>
      <c r="H79" s="6">
        <f>IF('Log_working_3-way'!$D79="","",'True_Odds_Calculator_3-way'!N80/'True_Odds_Calculator_3-way'!A80-1)</f>
        <v>29.01110462703851</v>
      </c>
      <c r="I79" s="6">
        <f>IF('Log_working_3-way'!$D79="","",'True_Odds_Calculator_3-way'!O80/'True_Odds_Calculator_3-way'!B80-1)</f>
        <v>5.4537692512211136</v>
      </c>
      <c r="J79" s="6" t="e">
        <f>IF('Log_working_3-way'!$D79="","",'True_Odds_Calculator_3-way'!#REF!/'True_Odds_Calculator_3-way'!C80-1)</f>
        <v>#REF!</v>
      </c>
      <c r="K79" s="6">
        <f>IF('Log_working_3-way'!$D79="","",1/'True_Odds_Calculator_3-way'!A80+1/'True_Odds_Calculator_3-way'!B80+1/'True_Odds_Calculator_3-way'!C80-1)</f>
        <v>3.9948797612270548E-2</v>
      </c>
    </row>
    <row r="80" spans="4:11" x14ac:dyDescent="0.25">
      <c r="D80">
        <f>solve_for_c('True_Odds_Calculator_3-way'!A81,'True_Odds_Calculator_3-way'!B81,'True_Odds_Calculator_3-way'!C81,'Log_working_3-way'!B$1,'Log_working_3-way'!B$2)</f>
        <v>1.0599024548883889</v>
      </c>
      <c r="F80" s="6" t="e">
        <f>IF('Log_working_3-way'!D80="","",1/'True_Odds_Calculator_3-way'!N81+1/'True_Odds_Calculator_3-way'!O81+1/'True_Odds_Calculator_3-way'!#REF!-1)</f>
        <v>#REF!</v>
      </c>
      <c r="H80" s="6">
        <f>IF('Log_working_3-way'!$D80="","",'True_Odds_Calculator_3-way'!N81/'True_Odds_Calculator_3-way'!A81-1)</f>
        <v>51.498800513844394</v>
      </c>
      <c r="I80" s="6">
        <f>IF('Log_working_3-way'!$D80="","",'True_Odds_Calculator_3-way'!O81/'True_Odds_Calculator_3-way'!B81-1)</f>
        <v>2.4061610514945322</v>
      </c>
      <c r="J80" s="6" t="e">
        <f>IF('Log_working_3-way'!$D80="","",'True_Odds_Calculator_3-way'!#REF!/'True_Odds_Calculator_3-way'!C81-1)</f>
        <v>#REF!</v>
      </c>
      <c r="K80" s="6">
        <f>IF('Log_working_3-way'!$D80="","",1/'True_Odds_Calculator_3-way'!A81+1/'True_Odds_Calculator_3-way'!B81+1/'True_Odds_Calculator_3-way'!C81-1)</f>
        <v>4.5160726764500225E-2</v>
      </c>
    </row>
    <row r="81" spans="4:11" x14ac:dyDescent="0.25">
      <c r="D81">
        <f>solve_for_c('True_Odds_Calculator_3-way'!A82,'True_Odds_Calculator_3-way'!B82,'True_Odds_Calculator_3-way'!C82,'Log_working_3-way'!B$1,'Log_working_3-way'!B$2)</f>
        <v>1.0382110161370384</v>
      </c>
      <c r="F81" s="6" t="e">
        <f>IF('Log_working_3-way'!D81="","",1/'True_Odds_Calculator_3-way'!N82+1/'True_Odds_Calculator_3-way'!O82+1/'True_Odds_Calculator_3-way'!#REF!-1)</f>
        <v>#REF!</v>
      </c>
      <c r="H81" s="6">
        <f>IF('Log_working_3-way'!$D81="","",'True_Odds_Calculator_3-way'!N82/'True_Odds_Calculator_3-way'!A82-1)</f>
        <v>17.985331779384531</v>
      </c>
      <c r="I81" s="6">
        <f>IF('Log_working_3-way'!$D81="","",'True_Odds_Calculator_3-way'!O82/'True_Odds_Calculator_3-way'!B82-1)</f>
        <v>6.2940708461879629</v>
      </c>
      <c r="J81" s="6" t="e">
        <f>IF('Log_working_3-way'!$D81="","",'True_Odds_Calculator_3-way'!#REF!/'True_Odds_Calculator_3-way'!C82-1)</f>
        <v>#REF!</v>
      </c>
      <c r="K81" s="6">
        <f>IF('Log_working_3-way'!$D81="","",1/'True_Odds_Calculator_3-way'!A82+1/'True_Odds_Calculator_3-way'!B82+1/'True_Odds_Calculator_3-way'!C82-1)</f>
        <v>4.0439358621176869E-2</v>
      </c>
    </row>
    <row r="82" spans="4:11" x14ac:dyDescent="0.25">
      <c r="D82">
        <f>solve_for_c('True_Odds_Calculator_3-way'!A83,'True_Odds_Calculator_3-way'!B83,'True_Odds_Calculator_3-way'!C83,'Log_working_3-way'!B$1,'Log_working_3-way'!B$2)</f>
        <v>1.0374552278656171</v>
      </c>
      <c r="F82" s="6" t="e">
        <f>IF('Log_working_3-way'!D82="","",1/'True_Odds_Calculator_3-way'!N83+1/'True_Odds_Calculator_3-way'!O83+1/'True_Odds_Calculator_3-way'!#REF!-1)</f>
        <v>#REF!</v>
      </c>
      <c r="H82" s="6">
        <f>IF('Log_working_3-way'!$D82="","",'True_Odds_Calculator_3-way'!N83/'True_Odds_Calculator_3-way'!A83-1)</f>
        <v>17.022793532997611</v>
      </c>
      <c r="I82" s="6">
        <f>IF('Log_working_3-way'!$D82="","",'True_Odds_Calculator_3-way'!O83/'True_Odds_Calculator_3-way'!B83-1)</f>
        <v>6.5458754930543641</v>
      </c>
      <c r="J82" s="6" t="e">
        <f>IF('Log_working_3-way'!$D82="","",'True_Odds_Calculator_3-way'!#REF!/'True_Odds_Calculator_3-way'!C83-1)</f>
        <v>#REF!</v>
      </c>
      <c r="K82" s="6">
        <f>IF('Log_working_3-way'!$D82="","",1/'True_Odds_Calculator_3-way'!A83+1/'True_Odds_Calculator_3-way'!B83+1/'True_Odds_Calculator_3-way'!C83-1)</f>
        <v>3.9809863339275164E-2</v>
      </c>
    </row>
    <row r="83" spans="4:11" x14ac:dyDescent="0.25">
      <c r="D83">
        <f>solve_for_c('True_Odds_Calculator_3-way'!A84,'True_Odds_Calculator_3-way'!B84,'True_Odds_Calculator_3-way'!C84,'Log_working_3-way'!B$1,'Log_working_3-way'!B$2)</f>
        <v>1.0337308401739369</v>
      </c>
      <c r="F83" s="6" t="e">
        <f>IF('Log_working_3-way'!D83="","",1/'True_Odds_Calculator_3-way'!N84+1/'True_Odds_Calculator_3-way'!O84+1/'True_Odds_Calculator_3-way'!#REF!-1)</f>
        <v>#REF!</v>
      </c>
      <c r="H83" s="6">
        <f>IF('Log_working_3-way'!$D83="","",'True_Odds_Calculator_3-way'!N84/'True_Odds_Calculator_3-way'!A84-1)</f>
        <v>2.9058485562481091</v>
      </c>
      <c r="I83" s="6">
        <f>IF('Log_working_3-way'!$D83="","",'True_Odds_Calculator_3-way'!O84/'True_Odds_Calculator_3-way'!B84-1)</f>
        <v>4.734432458627146</v>
      </c>
      <c r="J83" s="6" t="e">
        <f>IF('Log_working_3-way'!$D83="","",'True_Odds_Calculator_3-way'!#REF!/'True_Odds_Calculator_3-way'!C84-1)</f>
        <v>#REF!</v>
      </c>
      <c r="K83" s="6">
        <f>IF('Log_working_3-way'!$D83="","",1/'True_Odds_Calculator_3-way'!A84+1/'True_Odds_Calculator_3-way'!B84+1/'True_Odds_Calculator_3-way'!C84-1)</f>
        <v>3.2347509402142816E-2</v>
      </c>
    </row>
    <row r="84" spans="4:11" x14ac:dyDescent="0.25">
      <c r="D84">
        <f>solve_for_c('True_Odds_Calculator_3-way'!A85,'True_Odds_Calculator_3-way'!B85,'True_Odds_Calculator_3-way'!C85,'Log_working_3-way'!B$1,'Log_working_3-way'!B$2)</f>
        <v>1.0296104968763755</v>
      </c>
      <c r="F84" s="6" t="e">
        <f>IF('Log_working_3-way'!D84="","",1/'True_Odds_Calculator_3-way'!N85+1/'True_Odds_Calculator_3-way'!O85+1/'True_Odds_Calculator_3-way'!#REF!-1)</f>
        <v>#REF!</v>
      </c>
      <c r="H84" s="6">
        <f>IF('Log_working_3-way'!$D84="","",'True_Odds_Calculator_3-way'!N85/'True_Odds_Calculator_3-way'!A85-1)</f>
        <v>20.784804964576477</v>
      </c>
      <c r="I84" s="6">
        <f>IF('Log_working_3-way'!$D84="","",'True_Odds_Calculator_3-way'!O85/'True_Odds_Calculator_3-way'!B85-1)</f>
        <v>6.6099561536607521</v>
      </c>
      <c r="J84" s="6" t="e">
        <f>IF('Log_working_3-way'!$D84="","",'True_Odds_Calculator_3-way'!#REF!/'True_Odds_Calculator_3-way'!C85-1)</f>
        <v>#REF!</v>
      </c>
      <c r="K84" s="6">
        <f>IF('Log_working_3-way'!$D84="","",1/'True_Odds_Calculator_3-way'!A85+1/'True_Odds_Calculator_3-way'!B85+1/'True_Odds_Calculator_3-way'!C85-1)</f>
        <v>3.1054004356334097E-2</v>
      </c>
    </row>
    <row r="85" spans="4:11" x14ac:dyDescent="0.25">
      <c r="D85">
        <f>solve_for_c('True_Odds_Calculator_3-way'!A86,'True_Odds_Calculator_3-way'!B86,'True_Odds_Calculator_3-way'!C86,'Log_working_3-way'!B$1,'Log_working_3-way'!B$2)</f>
        <v>1.0429092368135082</v>
      </c>
      <c r="F85" s="6" t="e">
        <f>IF('Log_working_3-way'!D85="","",1/'True_Odds_Calculator_3-way'!N86+1/'True_Odds_Calculator_3-way'!O86+1/'True_Odds_Calculator_3-way'!#REF!-1)</f>
        <v>#REF!</v>
      </c>
      <c r="H85" s="6">
        <f>IF('Log_working_3-way'!$D85="","",'True_Odds_Calculator_3-way'!N86/'True_Odds_Calculator_3-way'!A86-1)</f>
        <v>8.0005894028109203E-2</v>
      </c>
      <c r="I85" s="6">
        <f>IF('Log_working_3-way'!$D85="","",'True_Odds_Calculator_3-way'!O86/'True_Odds_Calculator_3-way'!B86-1)</f>
        <v>2.5545536832160964</v>
      </c>
      <c r="J85" s="6" t="e">
        <f>IF('Log_working_3-way'!$D85="","",'True_Odds_Calculator_3-way'!#REF!/'True_Odds_Calculator_3-way'!C86-1)</f>
        <v>#REF!</v>
      </c>
      <c r="K85" s="6">
        <f>IF('Log_working_3-way'!$D85="","",1/'True_Odds_Calculator_3-way'!A86+1/'True_Odds_Calculator_3-way'!B86+1/'True_Odds_Calculator_3-way'!C86-1)</f>
        <v>3.2461619781243289E-2</v>
      </c>
    </row>
    <row r="86" spans="4:11" x14ac:dyDescent="0.25">
      <c r="D86">
        <f>solve_for_c('True_Odds_Calculator_3-way'!A87,'True_Odds_Calculator_3-way'!B87,'True_Odds_Calculator_3-way'!C87,'Log_working_3-way'!B$1,'Log_working_3-way'!B$2)</f>
        <v>1.0489132563820116</v>
      </c>
      <c r="F86" s="6" t="e">
        <f>IF('Log_working_3-way'!D86="","",1/'True_Odds_Calculator_3-way'!N87+1/'True_Odds_Calculator_3-way'!O87+1/'True_Odds_Calculator_3-way'!#REF!-1)</f>
        <v>#REF!</v>
      </c>
      <c r="H86" s="6">
        <f>IF('Log_working_3-way'!$D86="","",'True_Odds_Calculator_3-way'!N87/'True_Odds_Calculator_3-way'!A87-1)</f>
        <v>42.83847971127723</v>
      </c>
      <c r="I86" s="6">
        <f>IF('Log_working_3-way'!$D86="","",'True_Odds_Calculator_3-way'!O87/'True_Odds_Calculator_3-way'!B87-1)</f>
        <v>4.0979956019230421</v>
      </c>
      <c r="J86" s="6" t="e">
        <f>IF('Log_working_3-way'!$D86="","",'True_Odds_Calculator_3-way'!#REF!/'True_Odds_Calculator_3-way'!C87-1)</f>
        <v>#REF!</v>
      </c>
      <c r="K86" s="6">
        <f>IF('Log_working_3-way'!$D86="","",1/'True_Odds_Calculator_3-way'!A87+1/'True_Odds_Calculator_3-way'!B87+1/'True_Odds_Calculator_3-way'!C87-1)</f>
        <v>4.1408419513094596E-2</v>
      </c>
    </row>
    <row r="87" spans="4:11" x14ac:dyDescent="0.25">
      <c r="D87">
        <f>solve_for_c('True_Odds_Calculator_3-way'!A88,'True_Odds_Calculator_3-way'!B88,'True_Odds_Calculator_3-way'!C88,'Log_working_3-way'!B$1,'Log_working_3-way'!B$2)</f>
        <v>1.0324342384431242</v>
      </c>
      <c r="F87" s="6" t="e">
        <f>IF('Log_working_3-way'!D87="","",1/'True_Odds_Calculator_3-way'!N88+1/'True_Odds_Calculator_3-way'!O88+1/'True_Odds_Calculator_3-way'!#REF!-1)</f>
        <v>#REF!</v>
      </c>
      <c r="H87" s="6">
        <f>IF('Log_working_3-way'!$D87="","",'True_Odds_Calculator_3-way'!N88/'True_Odds_Calculator_3-way'!A88-1)</f>
        <v>7.266116075963275</v>
      </c>
      <c r="I87" s="6">
        <f>IF('Log_working_3-way'!$D87="","",'True_Odds_Calculator_3-way'!O88/'True_Odds_Calculator_3-way'!B88-1)</f>
        <v>6.9835348189074553</v>
      </c>
      <c r="J87" s="6" t="e">
        <f>IF('Log_working_3-way'!$D87="","",'True_Odds_Calculator_3-way'!#REF!/'True_Odds_Calculator_3-way'!C88-1)</f>
        <v>#REF!</v>
      </c>
      <c r="K87" s="6">
        <f>IF('Log_working_3-way'!$D87="","",1/'True_Odds_Calculator_3-way'!A88+1/'True_Odds_Calculator_3-way'!B88+1/'True_Odds_Calculator_3-way'!C88-1)</f>
        <v>3.4299437203248351E-2</v>
      </c>
    </row>
    <row r="88" spans="4:11" x14ac:dyDescent="0.25">
      <c r="D88">
        <f>solve_for_c('True_Odds_Calculator_3-way'!A89,'True_Odds_Calculator_3-way'!B89,'True_Odds_Calculator_3-way'!C89,'Log_working_3-way'!B$1,'Log_working_3-way'!B$2)</f>
        <v>1.0339366926125073</v>
      </c>
      <c r="F88" s="6" t="e">
        <f>IF('Log_working_3-way'!D88="","",1/'True_Odds_Calculator_3-way'!N89+1/'True_Odds_Calculator_3-way'!O89+1/'True_Odds_Calculator_3-way'!#REF!-1)</f>
        <v>#REF!</v>
      </c>
      <c r="H88" s="6">
        <f>IF('Log_working_3-way'!$D88="","",'True_Odds_Calculator_3-way'!N89/'True_Odds_Calculator_3-way'!A89-1)</f>
        <v>3.399776903967723</v>
      </c>
      <c r="I88" s="6">
        <f>IF('Log_working_3-way'!$D88="","",'True_Odds_Calculator_3-way'!O89/'True_Odds_Calculator_3-way'!B89-1)</f>
        <v>5.2980224878543067</v>
      </c>
      <c r="J88" s="6" t="e">
        <f>IF('Log_working_3-way'!$D88="","",'True_Odds_Calculator_3-way'!#REF!/'True_Odds_Calculator_3-way'!C89-1)</f>
        <v>#REF!</v>
      </c>
      <c r="K88" s="6">
        <f>IF('Log_working_3-way'!$D88="","",1/'True_Odds_Calculator_3-way'!A89+1/'True_Odds_Calculator_3-way'!B89+1/'True_Odds_Calculator_3-way'!C89-1)</f>
        <v>3.3293408433446636E-2</v>
      </c>
    </row>
    <row r="89" spans="4:11" x14ac:dyDescent="0.25">
      <c r="D89">
        <f>solve_for_c('True_Odds_Calculator_3-way'!A90,'True_Odds_Calculator_3-way'!B90,'True_Odds_Calculator_3-way'!C90,'Log_working_3-way'!B$1,'Log_working_3-way'!B$2)</f>
        <v>1.039229371363892</v>
      </c>
      <c r="F89" s="6" t="e">
        <f>IF('Log_working_3-way'!D89="","",1/'True_Odds_Calculator_3-way'!N90+1/'True_Odds_Calculator_3-way'!O90+1/'True_Odds_Calculator_3-way'!#REF!-1)</f>
        <v>#REF!</v>
      </c>
      <c r="H89" s="6">
        <f>IF('Log_working_3-way'!$D89="","",'True_Odds_Calculator_3-way'!N90/'True_Odds_Calculator_3-way'!A90-1)</f>
        <v>26.217378311732269</v>
      </c>
      <c r="I89" s="6">
        <f>IF('Log_working_3-way'!$D89="","",'True_Odds_Calculator_3-way'!O90/'True_Odds_Calculator_3-way'!B90-1)</f>
        <v>6.2206494205281677</v>
      </c>
      <c r="J89" s="6" t="e">
        <f>IF('Log_working_3-way'!$D89="","",'True_Odds_Calculator_3-way'!#REF!/'True_Odds_Calculator_3-way'!C90-1)</f>
        <v>#REF!</v>
      </c>
      <c r="K89" s="6">
        <f>IF('Log_working_3-way'!$D89="","",1/'True_Odds_Calculator_3-way'!A90+1/'True_Odds_Calculator_3-way'!B90+1/'True_Odds_Calculator_3-way'!C90-1)</f>
        <v>3.9532356169831306E-2</v>
      </c>
    </row>
    <row r="90" spans="4:11" x14ac:dyDescent="0.25">
      <c r="D90">
        <f>solve_for_c('True_Odds_Calculator_3-way'!A91,'True_Odds_Calculator_3-way'!B91,'True_Odds_Calculator_3-way'!C91,'Log_working_3-way'!B$1,'Log_working_3-way'!B$2)</f>
        <v>1.0575941112284459</v>
      </c>
      <c r="F90" s="6" t="e">
        <f>IF('Log_working_3-way'!D90="","",1/'True_Odds_Calculator_3-way'!N91+1/'True_Odds_Calculator_3-way'!O91+1/'True_Odds_Calculator_3-way'!#REF!-1)</f>
        <v>#REF!</v>
      </c>
      <c r="H90" s="6">
        <f>IF('Log_working_3-way'!$D90="","",'True_Odds_Calculator_3-way'!N91/'True_Odds_Calculator_3-way'!A91-1)</f>
        <v>-7.1037322568478833E-2</v>
      </c>
      <c r="I90" s="6">
        <f>IF('Log_working_3-way'!$D90="","",'True_Odds_Calculator_3-way'!O91/'True_Odds_Calculator_3-way'!B91-1)</f>
        <v>2.9776145675302166</v>
      </c>
      <c r="J90" s="6" t="e">
        <f>IF('Log_working_3-way'!$D90="","",'True_Odds_Calculator_3-way'!#REF!/'True_Odds_Calculator_3-way'!C91-1)</f>
        <v>#REF!</v>
      </c>
      <c r="K90" s="6">
        <f>IF('Log_working_3-way'!$D90="","",1/'True_Odds_Calculator_3-way'!A91+1/'True_Odds_Calculator_3-way'!B91+1/'True_Odds_Calculator_3-way'!C91-1)</f>
        <v>4.2831925371175084E-2</v>
      </c>
    </row>
    <row r="91" spans="4:11" x14ac:dyDescent="0.25">
      <c r="D91">
        <f>solve_for_c('True_Odds_Calculator_3-way'!A92,'True_Odds_Calculator_3-way'!B92,'True_Odds_Calculator_3-way'!C92,'Log_working_3-way'!B$1,'Log_working_3-way'!B$2)</f>
        <v>1.0427265989023786</v>
      </c>
      <c r="F91" s="6" t="e">
        <f>IF('Log_working_3-way'!D91="","",1/'True_Odds_Calculator_3-way'!N92+1/'True_Odds_Calculator_3-way'!O92+1/'True_Odds_Calculator_3-way'!#REF!-1)</f>
        <v>#REF!</v>
      </c>
      <c r="H91" s="6">
        <f>IF('Log_working_3-way'!$D91="","",'True_Odds_Calculator_3-way'!N92/'True_Odds_Calculator_3-way'!A92-1)</f>
        <v>2.1234464612661124</v>
      </c>
      <c r="I91" s="6">
        <f>IF('Log_working_3-way'!$D91="","",'True_Odds_Calculator_3-way'!O92/'True_Odds_Calculator_3-way'!B92-1)</f>
        <v>4.4540793437159527</v>
      </c>
      <c r="J91" s="6" t="e">
        <f>IF('Log_working_3-way'!$D91="","",'True_Odds_Calculator_3-way'!#REF!/'True_Odds_Calculator_3-way'!C92-1)</f>
        <v>#REF!</v>
      </c>
      <c r="K91" s="6">
        <f>IF('Log_working_3-way'!$D91="","",1/'True_Odds_Calculator_3-way'!A92+1/'True_Odds_Calculator_3-way'!B92+1/'True_Odds_Calculator_3-way'!C92-1)</f>
        <v>3.9393430697778342E-2</v>
      </c>
    </row>
    <row r="92" spans="4:11" x14ac:dyDescent="0.25">
      <c r="D92">
        <f>solve_for_c('True_Odds_Calculator_3-way'!A93,'True_Odds_Calculator_3-way'!B93,'True_Odds_Calculator_3-way'!C93,'Log_working_3-way'!B$1,'Log_working_3-way'!B$2)</f>
        <v>1.0320110426094877</v>
      </c>
      <c r="F92" s="6" t="e">
        <f>IF('Log_working_3-way'!D92="","",1/'True_Odds_Calculator_3-way'!N93+1/'True_Odds_Calculator_3-way'!O93+1/'True_Odds_Calculator_3-way'!#REF!-1)</f>
        <v>#REF!</v>
      </c>
      <c r="H92" s="6">
        <f>IF('Log_working_3-way'!$D92="","",'True_Odds_Calculator_3-way'!N93/'True_Odds_Calculator_3-way'!A93-1)</f>
        <v>14.34391082042692</v>
      </c>
      <c r="I92" s="6">
        <f>IF('Log_working_3-way'!$D92="","",'True_Odds_Calculator_3-way'!O93/'True_Odds_Calculator_3-way'!B93-1)</f>
        <v>9.0591230551271185</v>
      </c>
      <c r="J92" s="6" t="e">
        <f>IF('Log_working_3-way'!$D92="","",'True_Odds_Calculator_3-way'!#REF!/'True_Odds_Calculator_3-way'!C93-1)</f>
        <v>#REF!</v>
      </c>
      <c r="K92" s="6">
        <f>IF('Log_working_3-way'!$D92="","",1/'True_Odds_Calculator_3-way'!A93+1/'True_Odds_Calculator_3-way'!B93+1/'True_Odds_Calculator_3-way'!C93-1)</f>
        <v>3.4466643487733872E-2</v>
      </c>
    </row>
    <row r="93" spans="4:11" x14ac:dyDescent="0.25">
      <c r="D93">
        <f>solve_for_c('True_Odds_Calculator_3-way'!A94,'True_Odds_Calculator_3-way'!B94,'True_Odds_Calculator_3-way'!C94,'Log_working_3-way'!B$1,'Log_working_3-way'!B$2)</f>
        <v>1.0312425284119262</v>
      </c>
      <c r="F93" s="6" t="e">
        <f>IF('Log_working_3-way'!D93="","",1/'True_Odds_Calculator_3-way'!N94+1/'True_Odds_Calculator_3-way'!O94+1/'True_Odds_Calculator_3-way'!#REF!-1)</f>
        <v>#REF!</v>
      </c>
      <c r="H93" s="6">
        <f>IF('Log_working_3-way'!$D93="","",'True_Odds_Calculator_3-way'!N94/'True_Odds_Calculator_3-way'!A94-1)</f>
        <v>21.601876252357552</v>
      </c>
      <c r="I93" s="6">
        <f>IF('Log_working_3-way'!$D93="","",'True_Odds_Calculator_3-way'!O94/'True_Odds_Calculator_3-way'!B94-1)</f>
        <v>5.4000885239805996</v>
      </c>
      <c r="J93" s="6" t="e">
        <f>IF('Log_working_3-way'!$D93="","",'True_Odds_Calculator_3-way'!#REF!/'True_Odds_Calculator_3-way'!C94-1)</f>
        <v>#REF!</v>
      </c>
      <c r="K93" s="6">
        <f>IF('Log_working_3-way'!$D93="","",1/'True_Odds_Calculator_3-way'!A94+1/'True_Odds_Calculator_3-way'!B94+1/'True_Odds_Calculator_3-way'!C94-1)</f>
        <v>3.2558856998686991E-2</v>
      </c>
    </row>
    <row r="94" spans="4:11" x14ac:dyDescent="0.25">
      <c r="D94">
        <f>solve_for_c('True_Odds_Calculator_3-way'!A95,'True_Odds_Calculator_3-way'!B95,'True_Odds_Calculator_3-way'!C95,'Log_working_3-way'!B$1,'Log_working_3-way'!B$2)</f>
        <v>1.031464239572119</v>
      </c>
      <c r="F94" s="6" t="e">
        <f>IF('Log_working_3-way'!D94="","",1/'True_Odds_Calculator_3-way'!N95+1/'True_Odds_Calculator_3-way'!O95+1/'True_Odds_Calculator_3-way'!#REF!-1)</f>
        <v>#REF!</v>
      </c>
      <c r="H94" s="6">
        <f>IF('Log_working_3-way'!$D94="","",'True_Odds_Calculator_3-way'!N95/'True_Odds_Calculator_3-way'!A95-1)</f>
        <v>9.129170784735491</v>
      </c>
      <c r="I94" s="6">
        <f>IF('Log_working_3-way'!$D94="","",'True_Odds_Calculator_3-way'!O95/'True_Odds_Calculator_3-way'!B95-1)</f>
        <v>9.2615768411052564</v>
      </c>
      <c r="J94" s="6" t="e">
        <f>IF('Log_working_3-way'!$D94="","",'True_Odds_Calculator_3-way'!#REF!/'True_Odds_Calculator_3-way'!C95-1)</f>
        <v>#REF!</v>
      </c>
      <c r="K94" s="6">
        <f>IF('Log_working_3-way'!$D94="","",1/'True_Odds_Calculator_3-way'!A95+1/'True_Odds_Calculator_3-way'!B95+1/'True_Odds_Calculator_3-way'!C95-1)</f>
        <v>3.3972879107441623E-2</v>
      </c>
    </row>
    <row r="95" spans="4:11" x14ac:dyDescent="0.25">
      <c r="D95">
        <f>solve_for_c('True_Odds_Calculator_3-way'!A96,'True_Odds_Calculator_3-way'!B96,'True_Odds_Calculator_3-way'!C96,'Log_working_3-way'!B$1,'Log_working_3-way'!B$2)</f>
        <v>1.0365252438510435</v>
      </c>
      <c r="F95" s="6" t="e">
        <f>IF('Log_working_3-way'!D95="","",1/'True_Odds_Calculator_3-way'!N96+1/'True_Odds_Calculator_3-way'!O96+1/'True_Odds_Calculator_3-way'!#REF!-1)</f>
        <v>#REF!</v>
      </c>
      <c r="H95" s="6">
        <f>IF('Log_working_3-way'!$D95="","",'True_Odds_Calculator_3-way'!N96/'True_Odds_Calculator_3-way'!A96-1)</f>
        <v>11.359411692003459</v>
      </c>
      <c r="I95" s="6">
        <f>IF('Log_working_3-way'!$D95="","",'True_Odds_Calculator_3-way'!O96/'True_Odds_Calculator_3-way'!B96-1)</f>
        <v>11.359411692003459</v>
      </c>
      <c r="J95" s="6" t="e">
        <f>IF('Log_working_3-way'!$D95="","",'True_Odds_Calculator_3-way'!#REF!/'True_Odds_Calculator_3-way'!C96-1)</f>
        <v>#REF!</v>
      </c>
      <c r="K95" s="6">
        <f>IF('Log_working_3-way'!$D95="","",1/'True_Odds_Calculator_3-way'!A96+1/'True_Odds_Calculator_3-way'!B96+1/'True_Odds_Calculator_3-way'!C96-1)</f>
        <v>3.9426523297491078E-2</v>
      </c>
    </row>
    <row r="96" spans="4:11" x14ac:dyDescent="0.25">
      <c r="D96">
        <f>solve_for_c('True_Odds_Calculator_3-way'!A97,'True_Odds_Calculator_3-way'!B97,'True_Odds_Calculator_3-way'!C97,'Log_working_3-way'!B$1,'Log_working_3-way'!B$2)</f>
        <v>1.0367714914554516</v>
      </c>
      <c r="F96" s="6" t="e">
        <f>IF('Log_working_3-way'!D96="","",1/'True_Odds_Calculator_3-way'!N97+1/'True_Odds_Calculator_3-way'!O97+1/'True_Odds_Calculator_3-way'!#REF!-1)</f>
        <v>#REF!</v>
      </c>
      <c r="H96" s="6">
        <f>IF('Log_working_3-way'!$D96="","",'True_Odds_Calculator_3-way'!N97/'True_Odds_Calculator_3-way'!A97-1)</f>
        <v>23.835990342916027</v>
      </c>
      <c r="I96" s="6">
        <f>IF('Log_working_3-way'!$D96="","",'True_Odds_Calculator_3-way'!O97/'True_Odds_Calculator_3-way'!B97-1)</f>
        <v>8.1817172422099151</v>
      </c>
      <c r="J96" s="6" t="e">
        <f>IF('Log_working_3-way'!$D96="","",'True_Odds_Calculator_3-way'!#REF!/'True_Odds_Calculator_3-way'!C97-1)</f>
        <v>#REF!</v>
      </c>
      <c r="K96" s="6">
        <f>IF('Log_working_3-way'!$D96="","",1/'True_Odds_Calculator_3-way'!A97+1/'True_Odds_Calculator_3-way'!B97+1/'True_Odds_Calculator_3-way'!C97-1)</f>
        <v>3.7495126559708769E-2</v>
      </c>
    </row>
    <row r="97" spans="4:11" x14ac:dyDescent="0.25">
      <c r="D97">
        <f>solve_for_c('True_Odds_Calculator_3-way'!A98,'True_Odds_Calculator_3-way'!B98,'True_Odds_Calculator_3-way'!C98,'Log_working_3-way'!B$1,'Log_working_3-way'!B$2)</f>
        <v>1.0377646148963833</v>
      </c>
      <c r="F97" s="6" t="e">
        <f>IF('Log_working_3-way'!D97="","",1/'True_Odds_Calculator_3-way'!N98+1/'True_Odds_Calculator_3-way'!O98+1/'True_Odds_Calculator_3-way'!#REF!-1)</f>
        <v>#REF!</v>
      </c>
      <c r="H97" s="6">
        <f>IF('Log_working_3-way'!$D97="","",'True_Odds_Calculator_3-way'!N98/'True_Odds_Calculator_3-way'!A98-1)</f>
        <v>16.860997993514903</v>
      </c>
      <c r="I97" s="6">
        <f>IF('Log_working_3-way'!$D97="","",'True_Odds_Calculator_3-way'!O98/'True_Odds_Calculator_3-way'!B98-1)</f>
        <v>8.75039916429618</v>
      </c>
      <c r="J97" s="6" t="e">
        <f>IF('Log_working_3-way'!$D97="","",'True_Odds_Calculator_3-way'!#REF!/'True_Odds_Calculator_3-way'!C98-1)</f>
        <v>#REF!</v>
      </c>
      <c r="K97" s="6">
        <f>IF('Log_working_3-way'!$D97="","",1/'True_Odds_Calculator_3-way'!A98+1/'True_Odds_Calculator_3-way'!B98+1/'True_Odds_Calculator_3-way'!C98-1)</f>
        <v>4.0203494756843261E-2</v>
      </c>
    </row>
    <row r="98" spans="4:11" x14ac:dyDescent="0.25">
      <c r="D98">
        <f>solve_for_c('True_Odds_Calculator_3-way'!A99,'True_Odds_Calculator_3-way'!B99,'True_Odds_Calculator_3-way'!C99,'Log_working_3-way'!B$1,'Log_working_3-way'!B$2)</f>
        <v>1.0367858092090845</v>
      </c>
      <c r="F98" s="6" t="e">
        <f>IF('Log_working_3-way'!D98="","",1/'True_Odds_Calculator_3-way'!N99+1/'True_Odds_Calculator_3-way'!O99+1/'True_Odds_Calculator_3-way'!#REF!-1)</f>
        <v>#REF!</v>
      </c>
      <c r="H98" s="6">
        <f>IF('Log_working_3-way'!$D98="","",'True_Odds_Calculator_3-way'!N99/'True_Odds_Calculator_3-way'!A99-1)</f>
        <v>14.269064869554041</v>
      </c>
      <c r="I98" s="6">
        <f>IF('Log_working_3-way'!$D98="","",'True_Odds_Calculator_3-way'!O99/'True_Odds_Calculator_3-way'!B99-1)</f>
        <v>9.1404785360808543</v>
      </c>
      <c r="J98" s="6" t="e">
        <f>IF('Log_working_3-way'!$D98="","",'True_Odds_Calculator_3-way'!#REF!/'True_Odds_Calculator_3-way'!C99-1)</f>
        <v>#REF!</v>
      </c>
      <c r="K98" s="6">
        <f>IF('Log_working_3-way'!$D98="","",1/'True_Odds_Calculator_3-way'!A99+1/'True_Odds_Calculator_3-way'!B99+1/'True_Odds_Calculator_3-way'!C99-1)</f>
        <v>3.953739537984835E-2</v>
      </c>
    </row>
    <row r="99" spans="4:11" x14ac:dyDescent="0.25">
      <c r="D99">
        <f>solve_for_c('True_Odds_Calculator_3-way'!A100,'True_Odds_Calculator_3-way'!B100,'True_Odds_Calculator_3-way'!C100,'Log_working_3-way'!B$1,'Log_working_3-way'!B$2)</f>
        <v>1.0382653078465585</v>
      </c>
      <c r="F99" s="6" t="e">
        <f>IF('Log_working_3-way'!D99="","",1/'True_Odds_Calculator_3-way'!N100+1/'True_Odds_Calculator_3-way'!O100+1/'True_Odds_Calculator_3-way'!#REF!-1)</f>
        <v>#REF!</v>
      </c>
      <c r="H99" s="6">
        <f>IF('Log_working_3-way'!$D99="","",'True_Odds_Calculator_3-way'!N100/'True_Odds_Calculator_3-way'!A100-1)</f>
        <v>15.678829749278329</v>
      </c>
      <c r="I99" s="6">
        <f>IF('Log_working_3-way'!$D99="","",'True_Odds_Calculator_3-way'!O100/'True_Odds_Calculator_3-way'!B100-1)</f>
        <v>7.5604864652121311</v>
      </c>
      <c r="J99" s="6" t="e">
        <f>IF('Log_working_3-way'!$D99="","",'True_Odds_Calculator_3-way'!#REF!/'True_Odds_Calculator_3-way'!C100-1)</f>
        <v>#REF!</v>
      </c>
      <c r="K99" s="6">
        <f>IF('Log_working_3-way'!$D99="","",1/'True_Odds_Calculator_3-way'!A100+1/'True_Odds_Calculator_3-way'!B100+1/'True_Odds_Calculator_3-way'!C100-1)</f>
        <v>4.0907028376035104E-2</v>
      </c>
    </row>
    <row r="100" spans="4:11" x14ac:dyDescent="0.25">
      <c r="D100">
        <f>solve_for_c('True_Odds_Calculator_3-way'!A101,'True_Odds_Calculator_3-way'!B101,'True_Odds_Calculator_3-way'!C101,'Log_working_3-way'!B$1,'Log_working_3-way'!B$2)</f>
        <v>1.042162755038216</v>
      </c>
      <c r="F100" s="6" t="e">
        <f>IF('Log_working_3-way'!D100="","",1/'True_Odds_Calculator_3-way'!N101+1/'True_Odds_Calculator_3-way'!O101+1/'True_Odds_Calculator_3-way'!#REF!-1)</f>
        <v>#REF!</v>
      </c>
      <c r="H100" s="6">
        <f>IF('Log_working_3-way'!$D100="","",'True_Odds_Calculator_3-way'!N101/'True_Odds_Calculator_3-way'!A101-1)</f>
        <v>32.65534352210468</v>
      </c>
      <c r="I100" s="6">
        <f>IF('Log_working_3-way'!$D100="","",'True_Odds_Calculator_3-way'!O101/'True_Odds_Calculator_3-way'!B101-1)</f>
        <v>4.2229137329987969</v>
      </c>
      <c r="J100" s="6" t="e">
        <f>IF('Log_working_3-way'!$D100="","",'True_Odds_Calculator_3-way'!#REF!/'True_Odds_Calculator_3-way'!C101-1)</f>
        <v>#REF!</v>
      </c>
      <c r="K100" s="6">
        <f>IF('Log_working_3-way'!$D100="","",1/'True_Odds_Calculator_3-way'!A101+1/'True_Odds_Calculator_3-way'!B101+1/'True_Odds_Calculator_3-way'!C101-1)</f>
        <v>4.0333450810904337E-2</v>
      </c>
    </row>
    <row r="101" spans="4:11" x14ac:dyDescent="0.25">
      <c r="D101">
        <f>solve_for_c('True_Odds_Calculator_3-way'!A102,'True_Odds_Calculator_3-way'!B102,'True_Odds_Calculator_3-way'!C102,'Log_working_3-way'!B$1,'Log_working_3-way'!B$2)</f>
        <v>1.0375623203403421</v>
      </c>
      <c r="F101" s="6" t="e">
        <f>IF('Log_working_3-way'!D101="","",1/'True_Odds_Calculator_3-way'!N102+1/'True_Odds_Calculator_3-way'!O102+1/'True_Odds_Calculator_3-way'!#REF!-1)</f>
        <v>#REF!</v>
      </c>
      <c r="H101" s="6">
        <f>IF('Log_working_3-way'!$D101="","",'True_Odds_Calculator_3-way'!N102/'True_Odds_Calculator_3-way'!A102-1)</f>
        <v>11.259790598990854</v>
      </c>
      <c r="I101" s="6">
        <f>IF('Log_working_3-way'!$D101="","",'True_Odds_Calculator_3-way'!O102/'True_Odds_Calculator_3-way'!B102-1)</f>
        <v>7.8261486038648584</v>
      </c>
      <c r="J101" s="6" t="e">
        <f>IF('Log_working_3-way'!$D101="","",'True_Odds_Calculator_3-way'!#REF!/'True_Odds_Calculator_3-way'!C102-1)</f>
        <v>#REF!</v>
      </c>
      <c r="K101" s="6">
        <f>IF('Log_working_3-way'!$D101="","",1/'True_Odds_Calculator_3-way'!A102+1/'True_Odds_Calculator_3-way'!B102+1/'True_Odds_Calculator_3-way'!C102-1)</f>
        <v>4.0401297055289387E-2</v>
      </c>
    </row>
    <row r="102" spans="4:11" x14ac:dyDescent="0.25">
      <c r="D102">
        <f>solve_for_c('True_Odds_Calculator_3-way'!A103,'True_Odds_Calculator_3-way'!B103,'True_Odds_Calculator_3-way'!C103,'Log_working_3-way'!B$1,'Log_working_3-way'!B$2)</f>
        <v>1.0454670174147693</v>
      </c>
      <c r="F102" s="6" t="e">
        <f>IF('Log_working_3-way'!D102="","",1/'True_Odds_Calculator_3-way'!N103+1/'True_Odds_Calculator_3-way'!O103+1/'True_Odds_Calculator_3-way'!#REF!-1)</f>
        <v>#REF!</v>
      </c>
      <c r="H102" s="6">
        <f>IF('Log_working_3-way'!$D102="","",'True_Odds_Calculator_3-way'!N103/'True_Odds_Calculator_3-way'!A103-1)</f>
        <v>36.981061711332323</v>
      </c>
      <c r="I102" s="6">
        <f>IF('Log_working_3-way'!$D102="","",'True_Odds_Calculator_3-way'!O103/'True_Odds_Calculator_3-way'!B103-1)</f>
        <v>4.5219089253730393</v>
      </c>
      <c r="J102" s="6" t="e">
        <f>IF('Log_working_3-way'!$D102="","",'True_Odds_Calculator_3-way'!#REF!/'True_Odds_Calculator_3-way'!C103-1)</f>
        <v>#REF!</v>
      </c>
      <c r="K102" s="6">
        <f>IF('Log_working_3-way'!$D102="","",1/'True_Odds_Calculator_3-way'!A103+1/'True_Odds_Calculator_3-way'!B103+1/'True_Odds_Calculator_3-way'!C103-1)</f>
        <v>4.1450542762583309E-2</v>
      </c>
    </row>
    <row r="103" spans="4:11" x14ac:dyDescent="0.25">
      <c r="D103">
        <f>solve_for_c('True_Odds_Calculator_3-way'!A104,'True_Odds_Calculator_3-way'!B104,'True_Odds_Calculator_3-way'!C104,'Log_working_3-way'!B$1,'Log_working_3-way'!B$2)</f>
        <v>1.0461926800859176</v>
      </c>
      <c r="F103" s="6" t="e">
        <f>IF('Log_working_3-way'!D103="","",1/'True_Odds_Calculator_3-way'!N104+1/'True_Odds_Calculator_3-way'!O104+1/'True_Odds_Calculator_3-way'!#REF!-1)</f>
        <v>#REF!</v>
      </c>
      <c r="H103" s="6">
        <f>IF('Log_working_3-way'!$D103="","",'True_Odds_Calculator_3-way'!N104/'True_Odds_Calculator_3-way'!A104-1)</f>
        <v>35.54984463049778</v>
      </c>
      <c r="I103" s="6">
        <f>IF('Log_working_3-way'!$D103="","",'True_Odds_Calculator_3-way'!O104/'True_Odds_Calculator_3-way'!B104-1)</f>
        <v>5.3716529551678169</v>
      </c>
      <c r="J103" s="6" t="e">
        <f>IF('Log_working_3-way'!$D103="","",'True_Odds_Calculator_3-way'!#REF!/'True_Odds_Calculator_3-way'!C104-1)</f>
        <v>#REF!</v>
      </c>
      <c r="K103" s="6">
        <f>IF('Log_working_3-way'!$D103="","",1/'True_Odds_Calculator_3-way'!A104+1/'True_Odds_Calculator_3-way'!B104+1/'True_Odds_Calculator_3-way'!C104-1)</f>
        <v>4.25200969848607E-2</v>
      </c>
    </row>
    <row r="104" spans="4:11" x14ac:dyDescent="0.25">
      <c r="D104">
        <f>solve_for_c('True_Odds_Calculator_3-way'!A105,'True_Odds_Calculator_3-way'!B105,'True_Odds_Calculator_3-way'!C105,'Log_working_3-way'!B$1,'Log_working_3-way'!B$2)</f>
        <v>1.0363703835164544</v>
      </c>
      <c r="F104" s="6" t="e">
        <f>IF('Log_working_3-way'!D104="","",1/'True_Odds_Calculator_3-way'!N105+1/'True_Odds_Calculator_3-way'!O105+1/'True_Odds_Calculator_3-way'!#REF!-1)</f>
        <v>#REF!</v>
      </c>
      <c r="H104" s="6">
        <f>IF('Log_working_3-way'!$D104="","",'True_Odds_Calculator_3-way'!N105/'True_Odds_Calculator_3-way'!A105-1)</f>
        <v>4.440285071957506</v>
      </c>
      <c r="I104" s="6">
        <f>IF('Log_working_3-way'!$D104="","",'True_Odds_Calculator_3-way'!O105/'True_Odds_Calculator_3-way'!B105-1)</f>
        <v>6.7821665679785976</v>
      </c>
      <c r="J104" s="6" t="e">
        <f>IF('Log_working_3-way'!$D104="","",'True_Odds_Calculator_3-way'!#REF!/'True_Odds_Calculator_3-way'!C105-1)</f>
        <v>#REF!</v>
      </c>
      <c r="K104" s="6">
        <f>IF('Log_working_3-way'!$D104="","",1/'True_Odds_Calculator_3-way'!A105+1/'True_Odds_Calculator_3-way'!B105+1/'True_Odds_Calculator_3-way'!C105-1)</f>
        <v>3.7084517828083641E-2</v>
      </c>
    </row>
    <row r="105" spans="4:11" x14ac:dyDescent="0.25">
      <c r="D105">
        <f>solve_for_c('True_Odds_Calculator_3-way'!A106,'True_Odds_Calculator_3-way'!B106,'True_Odds_Calculator_3-way'!C106,'Log_working_3-way'!B$1,'Log_working_3-way'!B$2)</f>
        <v>1.0343066869826738</v>
      </c>
      <c r="F105" s="6" t="e">
        <f>IF('Log_working_3-way'!D105="","",1/'True_Odds_Calculator_3-way'!N106+1/'True_Odds_Calculator_3-way'!O106+1/'True_Odds_Calculator_3-way'!#REF!-1)</f>
        <v>#REF!</v>
      </c>
      <c r="H105" s="6">
        <f>IF('Log_working_3-way'!$D105="","",'True_Odds_Calculator_3-way'!N106/'True_Odds_Calculator_3-way'!A106-1)</f>
        <v>30.236970252196045</v>
      </c>
      <c r="I105" s="6">
        <f>IF('Log_working_3-way'!$D105="","",'True_Odds_Calculator_3-way'!O106/'True_Odds_Calculator_3-way'!B106-1)</f>
        <v>5.6656773550197697</v>
      </c>
      <c r="J105" s="6" t="e">
        <f>IF('Log_working_3-way'!$D105="","",'True_Odds_Calculator_3-way'!#REF!/'True_Odds_Calculator_3-way'!C106-1)</f>
        <v>#REF!</v>
      </c>
      <c r="K105" s="6">
        <f>IF('Log_working_3-way'!$D105="","",1/'True_Odds_Calculator_3-way'!A106+1/'True_Odds_Calculator_3-way'!B106+1/'True_Odds_Calculator_3-way'!C106-1)</f>
        <v>3.3488766375160184E-2</v>
      </c>
    </row>
    <row r="106" spans="4:11" x14ac:dyDescent="0.25">
      <c r="D106">
        <f>solve_for_c('True_Odds_Calculator_3-way'!A107,'True_Odds_Calculator_3-way'!B107,'True_Odds_Calculator_3-way'!C107,'Log_working_3-way'!B$1,'Log_working_3-way'!B$2)</f>
        <v>1.0721866657209367</v>
      </c>
      <c r="F106" s="6" t="e">
        <f>IF('Log_working_3-way'!D106="","",1/'True_Odds_Calculator_3-way'!N107+1/'True_Odds_Calculator_3-way'!O107+1/'True_Odds_Calculator_3-way'!#REF!-1)</f>
        <v>#REF!</v>
      </c>
      <c r="H106" s="6">
        <f>IF('Log_working_3-way'!$D106="","",'True_Odds_Calculator_3-way'!N107/'True_Odds_Calculator_3-way'!A107-1)</f>
        <v>63.403968466701826</v>
      </c>
      <c r="I106" s="6">
        <f>IF('Log_working_3-way'!$D106="","",'True_Odds_Calculator_3-way'!O107/'True_Odds_Calculator_3-way'!B107-1)</f>
        <v>1.333008016088332</v>
      </c>
      <c r="J106" s="6" t="e">
        <f>IF('Log_working_3-way'!$D106="","",'True_Odds_Calculator_3-way'!#REF!/'True_Odds_Calculator_3-way'!C107-1)</f>
        <v>#REF!</v>
      </c>
      <c r="K106" s="6">
        <f>IF('Log_working_3-way'!$D106="","",1/'True_Odds_Calculator_3-way'!A107+1/'True_Odds_Calculator_3-way'!B107+1/'True_Odds_Calculator_3-way'!C107-1)</f>
        <v>4.3200316029156305E-2</v>
      </c>
    </row>
    <row r="107" spans="4:11" x14ac:dyDescent="0.25">
      <c r="D107">
        <f>solve_for_c('True_Odds_Calculator_3-way'!A108,'True_Odds_Calculator_3-way'!B108,'True_Odds_Calculator_3-way'!C108,'Log_working_3-way'!B$1,'Log_working_3-way'!B$2)</f>
        <v>1.0283234278466631</v>
      </c>
      <c r="F107" s="6" t="e">
        <f>IF('Log_working_3-way'!D107="","",1/'True_Odds_Calculator_3-way'!N108+1/'True_Odds_Calculator_3-way'!O108+1/'True_Odds_Calculator_3-way'!#REF!-1)</f>
        <v>#REF!</v>
      </c>
      <c r="H107" s="6">
        <f>IF('Log_working_3-way'!$D107="","",'True_Odds_Calculator_3-way'!N108/'True_Odds_Calculator_3-way'!A108-1)</f>
        <v>21.891186049263773</v>
      </c>
      <c r="I107" s="6">
        <f>IF('Log_working_3-way'!$D107="","",'True_Odds_Calculator_3-way'!O108/'True_Odds_Calculator_3-way'!B108-1)</f>
        <v>7.9202054287103554</v>
      </c>
      <c r="J107" s="6" t="e">
        <f>IF('Log_working_3-way'!$D107="","",'True_Odds_Calculator_3-way'!#REF!/'True_Odds_Calculator_3-way'!C108-1)</f>
        <v>#REF!</v>
      </c>
      <c r="K107" s="6">
        <f>IF('Log_working_3-way'!$D107="","",1/'True_Odds_Calculator_3-way'!A108+1/'True_Odds_Calculator_3-way'!B108+1/'True_Odds_Calculator_3-way'!C108-1)</f>
        <v>2.9431051655873119E-2</v>
      </c>
    </row>
    <row r="108" spans="4:11" x14ac:dyDescent="0.25">
      <c r="D108">
        <f>solve_for_c('True_Odds_Calculator_3-way'!A109,'True_Odds_Calculator_3-way'!B109,'True_Odds_Calculator_3-way'!C109,'Log_working_3-way'!B$1,'Log_working_3-way'!B$2)</f>
        <v>1.027983754345869</v>
      </c>
      <c r="F108" s="6" t="e">
        <f>IF('Log_working_3-way'!D108="","",1/'True_Odds_Calculator_3-way'!N109+1/'True_Odds_Calculator_3-way'!O109+1/'True_Odds_Calculator_3-way'!#REF!-1)</f>
        <v>#REF!</v>
      </c>
      <c r="H108" s="6">
        <f>IF('Log_working_3-way'!$D108="","",'True_Odds_Calculator_3-way'!N109/'True_Odds_Calculator_3-way'!A109-1)</f>
        <v>16.884813630865921</v>
      </c>
      <c r="I108" s="6">
        <f>IF('Log_working_3-way'!$D108="","",'True_Odds_Calculator_3-way'!O109/'True_Odds_Calculator_3-way'!B109-1)</f>
        <v>7.4989027625615385</v>
      </c>
      <c r="J108" s="6" t="e">
        <f>IF('Log_working_3-way'!$D108="","",'True_Odds_Calculator_3-way'!#REF!/'True_Odds_Calculator_3-way'!C109-1)</f>
        <v>#REF!</v>
      </c>
      <c r="K108" s="6">
        <f>IF('Log_working_3-way'!$D108="","",1/'True_Odds_Calculator_3-way'!A109+1/'True_Odds_Calculator_3-way'!B109+1/'True_Odds_Calculator_3-way'!C109-1)</f>
        <v>2.9920586302391472E-2</v>
      </c>
    </row>
    <row r="109" spans="4:11" x14ac:dyDescent="0.25">
      <c r="D109">
        <f>solve_for_c('True_Odds_Calculator_3-way'!A110,'True_Odds_Calculator_3-way'!B110,'True_Odds_Calculator_3-way'!C110,'Log_working_3-way'!B$1,'Log_working_3-way'!B$2)</f>
        <v>1.0276439336870598</v>
      </c>
      <c r="F109" s="6" t="e">
        <f>IF('Log_working_3-way'!D109="","",1/'True_Odds_Calculator_3-way'!N110+1/'True_Odds_Calculator_3-way'!O110+1/'True_Odds_Calculator_3-way'!#REF!-1)</f>
        <v>#REF!</v>
      </c>
      <c r="H109" s="6">
        <f>IF('Log_working_3-way'!$D109="","",'True_Odds_Calculator_3-way'!N110/'True_Odds_Calculator_3-way'!A110-1)</f>
        <v>12.52026454520653</v>
      </c>
      <c r="I109" s="6">
        <f>IF('Log_working_3-way'!$D109="","",'True_Odds_Calculator_3-way'!O110/'True_Odds_Calculator_3-way'!B110-1)</f>
        <v>6.8820746641254056</v>
      </c>
      <c r="J109" s="6" t="e">
        <f>IF('Log_working_3-way'!$D109="","",'True_Odds_Calculator_3-way'!#REF!/'True_Odds_Calculator_3-way'!C110-1)</f>
        <v>#REF!</v>
      </c>
      <c r="K109" s="6">
        <f>IF('Log_working_3-way'!$D109="","",1/'True_Odds_Calculator_3-way'!A110+1/'True_Odds_Calculator_3-way'!B110+1/'True_Odds_Calculator_3-way'!C110-1)</f>
        <v>2.978182515440464E-2</v>
      </c>
    </row>
    <row r="110" spans="4:11" x14ac:dyDescent="0.25">
      <c r="D110">
        <f>solve_for_c('True_Odds_Calculator_3-way'!A111,'True_Odds_Calculator_3-way'!B111,'True_Odds_Calculator_3-way'!C111,'Log_working_3-way'!B$1,'Log_working_3-way'!B$2)</f>
        <v>1.0346431554150444</v>
      </c>
      <c r="F110" s="6" t="e">
        <f>IF('Log_working_3-way'!D110="","",1/'True_Odds_Calculator_3-way'!N111+1/'True_Odds_Calculator_3-way'!O111+1/'True_Odds_Calculator_3-way'!#REF!-1)</f>
        <v>#REF!</v>
      </c>
      <c r="H110" s="6">
        <f>IF('Log_working_3-way'!$D110="","",'True_Odds_Calculator_3-way'!N111/'True_Odds_Calculator_3-way'!A111-1)</f>
        <v>2.524501459279286</v>
      </c>
      <c r="I110" s="6">
        <f>IF('Log_working_3-way'!$D110="","",'True_Odds_Calculator_3-way'!O111/'True_Odds_Calculator_3-way'!B111-1)</f>
        <v>5.5972466421004246</v>
      </c>
      <c r="J110" s="6" t="e">
        <f>IF('Log_working_3-way'!$D110="","",'True_Odds_Calculator_3-way'!#REF!/'True_Odds_Calculator_3-way'!C111-1)</f>
        <v>#REF!</v>
      </c>
      <c r="K110" s="6">
        <f>IF('Log_working_3-way'!$D110="","",1/'True_Odds_Calculator_3-way'!A111+1/'True_Odds_Calculator_3-way'!B111+1/'True_Odds_Calculator_3-way'!C111-1)</f>
        <v>3.3331649237823058E-2</v>
      </c>
    </row>
    <row r="111" spans="4:11" x14ac:dyDescent="0.25">
      <c r="D111">
        <f>solve_for_c('True_Odds_Calculator_3-way'!A112,'True_Odds_Calculator_3-way'!B112,'True_Odds_Calculator_3-way'!C112,'Log_working_3-way'!B$1,'Log_working_3-way'!B$2)</f>
        <v>1.0367709348515228</v>
      </c>
      <c r="F111" s="6" t="e">
        <f>IF('Log_working_3-way'!D111="","",1/'True_Odds_Calculator_3-way'!N112+1/'True_Odds_Calculator_3-way'!O112+1/'True_Odds_Calculator_3-way'!#REF!-1)</f>
        <v>#REF!</v>
      </c>
      <c r="H111" s="6">
        <f>IF('Log_working_3-way'!$D111="","",'True_Odds_Calculator_3-way'!N112/'True_Odds_Calculator_3-way'!A112-1)</f>
        <v>23.334928995216739</v>
      </c>
      <c r="I111" s="6">
        <f>IF('Log_working_3-way'!$D111="","",'True_Odds_Calculator_3-way'!O112/'True_Odds_Calculator_3-way'!B112-1)</f>
        <v>8.0124056443020866</v>
      </c>
      <c r="J111" s="6" t="e">
        <f>IF('Log_working_3-way'!$D111="","",'True_Odds_Calculator_3-way'!#REF!/'True_Odds_Calculator_3-way'!C112-1)</f>
        <v>#REF!</v>
      </c>
      <c r="K111" s="6">
        <f>IF('Log_working_3-way'!$D111="","",1/'True_Odds_Calculator_3-way'!A112+1/'True_Odds_Calculator_3-way'!B112+1/'True_Odds_Calculator_3-way'!C112-1)</f>
        <v>3.768075853272479E-2</v>
      </c>
    </row>
    <row r="112" spans="4:11" x14ac:dyDescent="0.25">
      <c r="D112">
        <f>solve_for_c('True_Odds_Calculator_3-way'!A113,'True_Odds_Calculator_3-way'!B113,'True_Odds_Calculator_3-way'!C113,'Log_working_3-way'!B$1,'Log_working_3-way'!B$2)</f>
        <v>1.0419215679715921</v>
      </c>
      <c r="F112" s="6" t="e">
        <f>IF('Log_working_3-way'!D112="","",1/'True_Odds_Calculator_3-way'!N113+1/'True_Odds_Calculator_3-way'!O113+1/'True_Odds_Calculator_3-way'!#REF!-1)</f>
        <v>#REF!</v>
      </c>
      <c r="H112" s="6">
        <f>IF('Log_working_3-way'!$D112="","",'True_Odds_Calculator_3-way'!N113/'True_Odds_Calculator_3-way'!A113-1)</f>
        <v>3.4058149895102163</v>
      </c>
      <c r="I112" s="6">
        <f>IF('Log_working_3-way'!$D112="","",'True_Odds_Calculator_3-way'!O113/'True_Odds_Calculator_3-way'!B113-1)</f>
        <v>5.096477899404813</v>
      </c>
      <c r="J112" s="6" t="e">
        <f>IF('Log_working_3-way'!$D112="","",'True_Odds_Calculator_3-way'!#REF!/'True_Odds_Calculator_3-way'!C113-1)</f>
        <v>#REF!</v>
      </c>
      <c r="K112" s="6">
        <f>IF('Log_working_3-way'!$D112="","",1/'True_Odds_Calculator_3-way'!A113+1/'True_Odds_Calculator_3-way'!B113+1/'True_Odds_Calculator_3-way'!C113-1)</f>
        <v>4.0734574756537745E-2</v>
      </c>
    </row>
    <row r="113" spans="4:11" x14ac:dyDescent="0.25">
      <c r="D113">
        <f>solve_for_c('True_Odds_Calculator_3-way'!A114,'True_Odds_Calculator_3-way'!B114,'True_Odds_Calculator_3-way'!C114,'Log_working_3-way'!B$1,'Log_working_3-way'!B$2)</f>
        <v>1.0549471271912794</v>
      </c>
      <c r="F113" s="6" t="e">
        <f>IF('Log_working_3-way'!D113="","",1/'True_Odds_Calculator_3-way'!N114+1/'True_Odds_Calculator_3-way'!O114+1/'True_Odds_Calculator_3-way'!#REF!-1)</f>
        <v>#REF!</v>
      </c>
      <c r="H113" s="6">
        <f>IF('Log_working_3-way'!$D113="","",'True_Odds_Calculator_3-way'!N114/'True_Odds_Calculator_3-way'!A114-1)</f>
        <v>5.878157669077793</v>
      </c>
      <c r="I113" s="6">
        <f>IF('Log_working_3-way'!$D113="","",'True_Odds_Calculator_3-way'!O114/'True_Odds_Calculator_3-way'!B114-1)</f>
        <v>6.51213251124409</v>
      </c>
      <c r="J113" s="6" t="e">
        <f>IF('Log_working_3-way'!$D113="","",'True_Odds_Calculator_3-way'!#REF!/'True_Odds_Calculator_3-way'!C114-1)</f>
        <v>#REF!</v>
      </c>
      <c r="K113" s="6">
        <f>IF('Log_working_3-way'!$D113="","",1/'True_Odds_Calculator_3-way'!A114+1/'True_Odds_Calculator_3-way'!B114+1/'True_Odds_Calculator_3-way'!C114-1)</f>
        <v>5.6282424871316739E-2</v>
      </c>
    </row>
    <row r="114" spans="4:11" x14ac:dyDescent="0.25">
      <c r="D114">
        <f>solve_for_c('True_Odds_Calculator_3-way'!A115,'True_Odds_Calculator_3-way'!B115,'True_Odds_Calculator_3-way'!C115,'Log_working_3-way'!B$1,'Log_working_3-way'!B$2)</f>
        <v>1.0718874241118035</v>
      </c>
      <c r="F114" s="6" t="e">
        <f>IF('Log_working_3-way'!D114="","",1/'True_Odds_Calculator_3-way'!N115+1/'True_Odds_Calculator_3-way'!O115+1/'True_Odds_Calculator_3-way'!#REF!-1)</f>
        <v>#REF!</v>
      </c>
      <c r="H114" s="6">
        <f>IF('Log_working_3-way'!$D114="","",'True_Odds_Calculator_3-way'!N115/'True_Odds_Calculator_3-way'!A115-1)</f>
        <v>37.598832364821746</v>
      </c>
      <c r="I114" s="6">
        <f>IF('Log_working_3-way'!$D114="","",'True_Odds_Calculator_3-way'!O115/'True_Odds_Calculator_3-way'!B115-1)</f>
        <v>4.5338697357803648</v>
      </c>
      <c r="J114" s="6" t="e">
        <f>IF('Log_working_3-way'!$D114="","",'True_Odds_Calculator_3-way'!#REF!/'True_Odds_Calculator_3-way'!C115-1)</f>
        <v>#REF!</v>
      </c>
      <c r="K114" s="6">
        <f>IF('Log_working_3-way'!$D114="","",1/'True_Odds_Calculator_3-way'!A115+1/'True_Odds_Calculator_3-way'!B115+1/'True_Odds_Calculator_3-way'!C115-1)</f>
        <v>6.4575914029029402E-2</v>
      </c>
    </row>
    <row r="115" spans="4:11" x14ac:dyDescent="0.25">
      <c r="D115">
        <f>solve_for_c('True_Odds_Calculator_3-way'!A116,'True_Odds_Calculator_3-way'!B116,'True_Odds_Calculator_3-way'!C116,'Log_working_3-way'!B$1,'Log_working_3-way'!B$2)</f>
        <v>1.0386128198412288</v>
      </c>
      <c r="F115" s="6" t="e">
        <f>IF('Log_working_3-way'!D115="","",1/'True_Odds_Calculator_3-way'!N116+1/'True_Odds_Calculator_3-way'!O116+1/'True_Odds_Calculator_3-way'!#REF!-1)</f>
        <v>#REF!</v>
      </c>
      <c r="H115" s="6">
        <f>IF('Log_working_3-way'!$D115="","",'True_Odds_Calculator_3-way'!N116/'True_Odds_Calculator_3-way'!A116-1)</f>
        <v>33.17642066342151</v>
      </c>
      <c r="I115" s="6">
        <f>IF('Log_working_3-way'!$D115="","",'True_Odds_Calculator_3-way'!O116/'True_Odds_Calculator_3-way'!B116-1)</f>
        <v>4.8807821783533534</v>
      </c>
      <c r="J115" s="6" t="e">
        <f>IF('Log_working_3-way'!$D115="","",'True_Odds_Calculator_3-way'!#REF!/'True_Odds_Calculator_3-way'!C116-1)</f>
        <v>#REF!</v>
      </c>
      <c r="K115" s="6">
        <f>IF('Log_working_3-way'!$D115="","",1/'True_Odds_Calculator_3-way'!A116+1/'True_Odds_Calculator_3-way'!B116+1/'True_Odds_Calculator_3-way'!C116-1)</f>
        <v>3.6704204667888263E-2</v>
      </c>
    </row>
    <row r="116" spans="4:11" x14ac:dyDescent="0.25">
      <c r="D116">
        <f>solve_for_c('True_Odds_Calculator_3-way'!A117,'True_Odds_Calculator_3-way'!B117,'True_Odds_Calculator_3-way'!C117,'Log_working_3-way'!B$1,'Log_working_3-way'!B$2)</f>
        <v>1.0336052641787807</v>
      </c>
      <c r="F116" s="6" t="e">
        <f>IF('Log_working_3-way'!D116="","",1/'True_Odds_Calculator_3-way'!N117+1/'True_Odds_Calculator_3-way'!O117+1/'True_Odds_Calculator_3-way'!#REF!-1)</f>
        <v>#REF!</v>
      </c>
      <c r="H116" s="6">
        <f>IF('Log_working_3-way'!$D116="","",'True_Odds_Calculator_3-way'!N117/'True_Odds_Calculator_3-way'!A117-1)</f>
        <v>29.551354411271106</v>
      </c>
      <c r="I116" s="6">
        <f>IF('Log_working_3-way'!$D116="","",'True_Odds_Calculator_3-way'!O117/'True_Odds_Calculator_3-way'!B117-1)</f>
        <v>5.3316508471733801</v>
      </c>
      <c r="J116" s="6" t="e">
        <f>IF('Log_working_3-way'!$D116="","",'True_Odds_Calculator_3-way'!#REF!/'True_Odds_Calculator_3-way'!C117-1)</f>
        <v>#REF!</v>
      </c>
      <c r="K116" s="6">
        <f>IF('Log_working_3-way'!$D116="","",1/'True_Odds_Calculator_3-way'!A117+1/'True_Odds_Calculator_3-way'!B117+1/'True_Odds_Calculator_3-way'!C117-1)</f>
        <v>3.3069469891623848E-2</v>
      </c>
    </row>
    <row r="117" spans="4:11" x14ac:dyDescent="0.25">
      <c r="D117">
        <f>solve_for_c('True_Odds_Calculator_3-way'!A118,'True_Odds_Calculator_3-way'!B118,'True_Odds_Calculator_3-way'!C118,'Log_working_3-way'!B$1,'Log_working_3-way'!B$2)</f>
        <v>1.0325795778351914</v>
      </c>
      <c r="F117" s="6" t="e">
        <f>IF('Log_working_3-way'!D117="","",1/'True_Odds_Calculator_3-way'!N118+1/'True_Odds_Calculator_3-way'!O118+1/'True_Odds_Calculator_3-way'!#REF!-1)</f>
        <v>#REF!</v>
      </c>
      <c r="H117" s="6">
        <f>IF('Log_working_3-way'!$D117="","",'True_Odds_Calculator_3-way'!N118/'True_Odds_Calculator_3-way'!A118-1)</f>
        <v>21.35342752783496</v>
      </c>
      <c r="I117" s="6">
        <f>IF('Log_working_3-way'!$D117="","",'True_Odds_Calculator_3-way'!O118/'True_Odds_Calculator_3-way'!B118-1)</f>
        <v>6.4208967746123173</v>
      </c>
      <c r="J117" s="6" t="e">
        <f>IF('Log_working_3-way'!$D117="","",'True_Odds_Calculator_3-way'!#REF!/'True_Odds_Calculator_3-way'!C118-1)</f>
        <v>#REF!</v>
      </c>
      <c r="K117" s="6">
        <f>IF('Log_working_3-way'!$D117="","",1/'True_Odds_Calculator_3-way'!A118+1/'True_Odds_Calculator_3-way'!B118+1/'True_Odds_Calculator_3-way'!C118-1)</f>
        <v>3.4020634941190231E-2</v>
      </c>
    </row>
    <row r="118" spans="4:11" x14ac:dyDescent="0.25">
      <c r="D118">
        <f>solve_for_c('True_Odds_Calculator_3-way'!A119,'True_Odds_Calculator_3-way'!B119,'True_Odds_Calculator_3-way'!C119,'Log_working_3-way'!B$1,'Log_working_3-way'!B$2)</f>
        <v>1.0309121718081564</v>
      </c>
      <c r="F118" s="6" t="e">
        <f>IF('Log_working_3-way'!D118="","",1/'True_Odds_Calculator_3-way'!N119+1/'True_Odds_Calculator_3-way'!O119+1/'True_Odds_Calculator_3-way'!#REF!-1)</f>
        <v>#REF!</v>
      </c>
      <c r="H118" s="6">
        <f>IF('Log_working_3-way'!$D118="","",'True_Odds_Calculator_3-way'!N119/'True_Odds_Calculator_3-way'!A119-1)</f>
        <v>11.890566948026354</v>
      </c>
      <c r="I118" s="6">
        <f>IF('Log_working_3-way'!$D118="","",'True_Odds_Calculator_3-way'!O119/'True_Odds_Calculator_3-way'!B119-1)</f>
        <v>7.2741031786705861</v>
      </c>
      <c r="J118" s="6" t="e">
        <f>IF('Log_working_3-way'!$D118="","",'True_Odds_Calculator_3-way'!#REF!/'True_Odds_Calculator_3-way'!C119-1)</f>
        <v>#REF!</v>
      </c>
      <c r="K118" s="6">
        <f>IF('Log_working_3-way'!$D118="","",1/'True_Odds_Calculator_3-way'!A119+1/'True_Odds_Calculator_3-way'!B119+1/'True_Odds_Calculator_3-way'!C119-1)</f>
        <v>3.3301014092408598E-2</v>
      </c>
    </row>
    <row r="119" spans="4:11" x14ac:dyDescent="0.25">
      <c r="D119">
        <f>solve_for_c('True_Odds_Calculator_3-way'!A120,'True_Odds_Calculator_3-way'!B120,'True_Odds_Calculator_3-way'!C120,'Log_working_3-way'!B$1,'Log_working_3-way'!B$2)</f>
        <v>1.0302230942281156</v>
      </c>
      <c r="F119" s="6" t="e">
        <f>IF('Log_working_3-way'!D119="","",1/'True_Odds_Calculator_3-way'!N120+1/'True_Odds_Calculator_3-way'!O120+1/'True_Odds_Calculator_3-way'!#REF!-1)</f>
        <v>#REF!</v>
      </c>
      <c r="H119" s="6">
        <f>IF('Log_working_3-way'!$D119="","",'True_Odds_Calculator_3-way'!N120/'True_Odds_Calculator_3-way'!A120-1)</f>
        <v>15.403012364976675</v>
      </c>
      <c r="I119" s="6">
        <f>IF('Log_working_3-way'!$D119="","",'True_Odds_Calculator_3-way'!O120/'True_Odds_Calculator_3-way'!B120-1)</f>
        <v>9.3441141990207583</v>
      </c>
      <c r="J119" s="6" t="e">
        <f>IF('Log_working_3-way'!$D119="","",'True_Odds_Calculator_3-way'!#REF!/'True_Odds_Calculator_3-way'!C120-1)</f>
        <v>#REF!</v>
      </c>
      <c r="K119" s="6">
        <f>IF('Log_working_3-way'!$D119="","",1/'True_Odds_Calculator_3-way'!A120+1/'True_Odds_Calculator_3-way'!B120+1/'True_Odds_Calculator_3-way'!C120-1)</f>
        <v>3.2437666424594447E-2</v>
      </c>
    </row>
    <row r="120" spans="4:11" x14ac:dyDescent="0.25">
      <c r="D120">
        <f>solve_for_c('True_Odds_Calculator_3-way'!A121,'True_Odds_Calculator_3-way'!B121,'True_Odds_Calculator_3-way'!C121,'Log_working_3-way'!B$1,'Log_working_3-way'!B$2)</f>
        <v>1.0324798548566059</v>
      </c>
      <c r="F120" s="6" t="e">
        <f>IF('Log_working_3-way'!D120="","",1/'True_Odds_Calculator_3-way'!N121+1/'True_Odds_Calculator_3-way'!O121+1/'True_Odds_Calculator_3-way'!#REF!-1)</f>
        <v>#REF!</v>
      </c>
      <c r="H120" s="6">
        <f>IF('Log_working_3-way'!$D120="","",'True_Odds_Calculator_3-way'!N121/'True_Odds_Calculator_3-way'!A121-1)</f>
        <v>19.344489920252965</v>
      </c>
      <c r="I120" s="6">
        <f>IF('Log_working_3-way'!$D120="","",'True_Odds_Calculator_3-way'!O121/'True_Odds_Calculator_3-way'!B121-1)</f>
        <v>7.1230963156488301</v>
      </c>
      <c r="J120" s="6" t="e">
        <f>IF('Log_working_3-way'!$D120="","",'True_Odds_Calculator_3-way'!#REF!/'True_Odds_Calculator_3-way'!C121-1)</f>
        <v>#REF!</v>
      </c>
      <c r="K120" s="6">
        <f>IF('Log_working_3-way'!$D120="","",1/'True_Odds_Calculator_3-way'!A121+1/'True_Odds_Calculator_3-way'!B121+1/'True_Odds_Calculator_3-way'!C121-1)</f>
        <v>3.4284954508329024E-2</v>
      </c>
    </row>
    <row r="121" spans="4:11" x14ac:dyDescent="0.25">
      <c r="D121">
        <f>solve_for_c('True_Odds_Calculator_3-way'!A122,'True_Odds_Calculator_3-way'!B122,'True_Odds_Calculator_3-way'!C122,'Log_working_3-way'!B$1,'Log_working_3-way'!B$2)</f>
        <v>1.0319089353733584</v>
      </c>
      <c r="F121" s="6" t="e">
        <f>IF('Log_working_3-way'!D121="","",1/'True_Odds_Calculator_3-way'!N122+1/'True_Odds_Calculator_3-way'!O122+1/'True_Odds_Calculator_3-way'!#REF!-1)</f>
        <v>#REF!</v>
      </c>
      <c r="H121" s="6">
        <f>IF('Log_working_3-way'!$D121="","",'True_Odds_Calculator_3-way'!N122/'True_Odds_Calculator_3-way'!A122-1)</f>
        <v>7.1737335910305848</v>
      </c>
      <c r="I121" s="6">
        <f>IF('Log_working_3-way'!$D121="","",'True_Odds_Calculator_3-way'!O122/'True_Odds_Calculator_3-way'!B122-1)</f>
        <v>7.516821828387986</v>
      </c>
      <c r="J121" s="6" t="e">
        <f>IF('Log_working_3-way'!$D121="","",'True_Odds_Calculator_3-way'!#REF!/'True_Odds_Calculator_3-way'!C122-1)</f>
        <v>#REF!</v>
      </c>
      <c r="K121" s="6">
        <f>IF('Log_working_3-way'!$D121="","",1/'True_Odds_Calculator_3-way'!A122+1/'True_Odds_Calculator_3-way'!B122+1/'True_Odds_Calculator_3-way'!C122-1)</f>
        <v>3.3862150891686316E-2</v>
      </c>
    </row>
    <row r="122" spans="4:11" x14ac:dyDescent="0.25">
      <c r="D122">
        <f>solve_for_c('True_Odds_Calculator_3-way'!A123,'True_Odds_Calculator_3-way'!B123,'True_Odds_Calculator_3-way'!C123,'Log_working_3-way'!B$1,'Log_working_3-way'!B$2)</f>
        <v>1.0322403892020904</v>
      </c>
      <c r="F122" s="6" t="e">
        <f>IF('Log_working_3-way'!D122="","",1/'True_Odds_Calculator_3-way'!N123+1/'True_Odds_Calculator_3-way'!O123+1/'True_Odds_Calculator_3-way'!#REF!-1)</f>
        <v>#REF!</v>
      </c>
      <c r="H122" s="6">
        <f>IF('Log_working_3-way'!$D122="","",'True_Odds_Calculator_3-way'!N123/'True_Odds_Calculator_3-way'!A123-1)</f>
        <v>6.1811636852697687</v>
      </c>
      <c r="I122" s="6">
        <f>IF('Log_working_3-way'!$D122="","",'True_Odds_Calculator_3-way'!O123/'True_Odds_Calculator_3-way'!B123-1)</f>
        <v>7.3669875052361569</v>
      </c>
      <c r="J122" s="6" t="e">
        <f>IF('Log_working_3-way'!$D122="","",'True_Odds_Calculator_3-way'!#REF!/'True_Odds_Calculator_3-way'!C123-1)</f>
        <v>#REF!</v>
      </c>
      <c r="K122" s="6">
        <f>IF('Log_working_3-way'!$D122="","",1/'True_Odds_Calculator_3-way'!A123+1/'True_Odds_Calculator_3-way'!B123+1/'True_Odds_Calculator_3-way'!C123-1)</f>
        <v>3.3886930717689445E-2</v>
      </c>
    </row>
    <row r="123" spans="4:11" x14ac:dyDescent="0.25">
      <c r="D123">
        <f>solve_for_c('True_Odds_Calculator_3-way'!A124,'True_Odds_Calculator_3-way'!B124,'True_Odds_Calculator_3-way'!C124,'Log_working_3-way'!B$1,'Log_working_3-way'!B$2)</f>
        <v>1.0312916857819299</v>
      </c>
      <c r="F123" s="6" t="e">
        <f>IF('Log_working_3-way'!D123="","",1/'True_Odds_Calculator_3-way'!N124+1/'True_Odds_Calculator_3-way'!O124+1/'True_Odds_Calculator_3-way'!#REF!-1)</f>
        <v>#REF!</v>
      </c>
      <c r="H123" s="6">
        <f>IF('Log_working_3-way'!$D123="","",'True_Odds_Calculator_3-way'!N124/'True_Odds_Calculator_3-way'!A124-1)</f>
        <v>7.1301347210632233</v>
      </c>
      <c r="I123" s="6">
        <f>IF('Log_working_3-way'!$D123="","",'True_Odds_Calculator_3-way'!O124/'True_Odds_Calculator_3-way'!B124-1)</f>
        <v>8.4500906755327172</v>
      </c>
      <c r="J123" s="6" t="e">
        <f>IF('Log_working_3-way'!$D123="","",'True_Odds_Calculator_3-way'!#REF!/'True_Odds_Calculator_3-way'!C124-1)</f>
        <v>#REF!</v>
      </c>
      <c r="K123" s="6">
        <f>IF('Log_working_3-way'!$D123="","",1/'True_Odds_Calculator_3-way'!A124+1/'True_Odds_Calculator_3-way'!B124+1/'True_Odds_Calculator_3-way'!C124-1)</f>
        <v>3.3389555222388845E-2</v>
      </c>
    </row>
    <row r="124" spans="4:11" x14ac:dyDescent="0.25">
      <c r="D124">
        <f>solve_for_c('True_Odds_Calculator_3-way'!A125,'True_Odds_Calculator_3-way'!B125,'True_Odds_Calculator_3-way'!C125,'Log_working_3-way'!B$1,'Log_working_3-way'!B$2)</f>
        <v>1.0437828826916979</v>
      </c>
      <c r="F124" s="6" t="e">
        <f>IF('Log_working_3-way'!D124="","",1/'True_Odds_Calculator_3-way'!N125+1/'True_Odds_Calculator_3-way'!O125+1/'True_Odds_Calculator_3-way'!#REF!-1)</f>
        <v>#REF!</v>
      </c>
      <c r="H124" s="6">
        <f>IF('Log_working_3-way'!$D124="","",'True_Odds_Calculator_3-way'!N125/'True_Odds_Calculator_3-way'!A125-1)</f>
        <v>48.306309058539711</v>
      </c>
      <c r="I124" s="6">
        <f>IF('Log_working_3-way'!$D124="","",'True_Odds_Calculator_3-way'!O125/'True_Odds_Calculator_3-way'!B125-1)</f>
        <v>2.7744835005521824</v>
      </c>
      <c r="J124" s="6" t="e">
        <f>IF('Log_working_3-way'!$D124="","",'True_Odds_Calculator_3-way'!#REF!/'True_Odds_Calculator_3-way'!C125-1)</f>
        <v>#REF!</v>
      </c>
      <c r="K124" s="6">
        <f>IF('Log_working_3-way'!$D124="","",1/'True_Odds_Calculator_3-way'!A125+1/'True_Odds_Calculator_3-way'!B125+1/'True_Odds_Calculator_3-way'!C125-1)</f>
        <v>3.4764295633860964E-2</v>
      </c>
    </row>
    <row r="125" spans="4:11" x14ac:dyDescent="0.25">
      <c r="D125">
        <f>solve_for_c('True_Odds_Calculator_3-way'!A126,'True_Odds_Calculator_3-way'!B126,'True_Odds_Calculator_3-way'!C126,'Log_working_3-way'!B$1,'Log_working_3-way'!B$2)</f>
        <v>1.0486714792873255</v>
      </c>
      <c r="F125" s="6" t="e">
        <f>IF('Log_working_3-way'!D125="","",1/'True_Odds_Calculator_3-way'!N126+1/'True_Odds_Calculator_3-way'!O126+1/'True_Odds_Calculator_3-way'!#REF!-1)</f>
        <v>#REF!</v>
      </c>
      <c r="H125" s="6">
        <f>IF('Log_working_3-way'!$D125="","",'True_Odds_Calculator_3-way'!N126/'True_Odds_Calculator_3-way'!A126-1)</f>
        <v>37.371560408236334</v>
      </c>
      <c r="I125" s="6">
        <f>IF('Log_working_3-way'!$D125="","",'True_Odds_Calculator_3-way'!O126/'True_Odds_Calculator_3-way'!B126-1)</f>
        <v>4.9869227126950735</v>
      </c>
      <c r="J125" s="6" t="e">
        <f>IF('Log_working_3-way'!$D125="","",'True_Odds_Calculator_3-way'!#REF!/'True_Odds_Calculator_3-way'!C126-1)</f>
        <v>#REF!</v>
      </c>
      <c r="K125" s="6">
        <f>IF('Log_working_3-way'!$D125="","",1/'True_Odds_Calculator_3-way'!A126+1/'True_Odds_Calculator_3-way'!B126+1/'True_Odds_Calculator_3-way'!C126-1)</f>
        <v>4.3941988218267669E-2</v>
      </c>
    </row>
    <row r="126" spans="4:11" x14ac:dyDescent="0.25">
      <c r="D126">
        <f>solve_for_c('True_Odds_Calculator_3-way'!A127,'True_Odds_Calculator_3-way'!B127,'True_Odds_Calculator_3-way'!C127,'Log_working_3-way'!B$1,'Log_working_3-way'!B$2)</f>
        <v>1.0377527040729388</v>
      </c>
      <c r="F126" s="6" t="e">
        <f>IF('Log_working_3-way'!D126="","",1/'True_Odds_Calculator_3-way'!N127+1/'True_Odds_Calculator_3-way'!O127+1/'True_Odds_Calculator_3-way'!#REF!-1)</f>
        <v>#REF!</v>
      </c>
      <c r="H126" s="6">
        <f>IF('Log_working_3-way'!$D126="","",'True_Odds_Calculator_3-way'!N127/'True_Odds_Calculator_3-way'!A127-1)</f>
        <v>4.533203348193739</v>
      </c>
      <c r="I126" s="6">
        <f>IF('Log_working_3-way'!$D126="","",'True_Odds_Calculator_3-way'!O127/'True_Odds_Calculator_3-way'!B127-1)</f>
        <v>9.4800531213068542</v>
      </c>
      <c r="J126" s="6" t="e">
        <f>IF('Log_working_3-way'!$D126="","",'True_Odds_Calculator_3-way'!#REF!/'True_Odds_Calculator_3-way'!C127-1)</f>
        <v>#REF!</v>
      </c>
      <c r="K126" s="6">
        <f>IF('Log_working_3-way'!$D126="","",1/'True_Odds_Calculator_3-way'!A127+1/'True_Odds_Calculator_3-way'!B127+1/'True_Odds_Calculator_3-way'!C127-1)</f>
        <v>3.9324724852665582E-2</v>
      </c>
    </row>
    <row r="127" spans="4:11" x14ac:dyDescent="0.25">
      <c r="D127">
        <f>solve_for_c('True_Odds_Calculator_3-way'!A128,'True_Odds_Calculator_3-way'!B128,'True_Odds_Calculator_3-way'!C128,'Log_working_3-way'!B$1,'Log_working_3-way'!B$2)</f>
        <v>1.0372651488577642</v>
      </c>
      <c r="F127" s="6" t="e">
        <f>IF('Log_working_3-way'!D127="","",1/'True_Odds_Calculator_3-way'!N128+1/'True_Odds_Calculator_3-way'!O128+1/'True_Odds_Calculator_3-way'!#REF!-1)</f>
        <v>#REF!</v>
      </c>
      <c r="H127" s="6">
        <f>IF('Log_working_3-way'!$D127="","",'True_Odds_Calculator_3-way'!N128/'True_Odds_Calculator_3-way'!A128-1)</f>
        <v>14.762170390679216</v>
      </c>
      <c r="I127" s="6">
        <f>IF('Log_working_3-way'!$D127="","",'True_Odds_Calculator_3-way'!O128/'True_Odds_Calculator_3-way'!B128-1)</f>
        <v>10.513682228001922</v>
      </c>
      <c r="J127" s="6" t="e">
        <f>IF('Log_working_3-way'!$D127="","",'True_Odds_Calculator_3-way'!#REF!/'True_Odds_Calculator_3-way'!C128-1)</f>
        <v>#REF!</v>
      </c>
      <c r="K127" s="6">
        <f>IF('Log_working_3-way'!$D127="","",1/'True_Odds_Calculator_3-way'!A128+1/'True_Odds_Calculator_3-way'!B128+1/'True_Odds_Calculator_3-way'!C128-1)</f>
        <v>3.9896401881278853E-2</v>
      </c>
    </row>
    <row r="128" spans="4:11" x14ac:dyDescent="0.25">
      <c r="D128">
        <f>solve_for_c('True_Odds_Calculator_3-way'!A129,'True_Odds_Calculator_3-way'!B129,'True_Odds_Calculator_3-way'!C129,'Log_working_3-way'!B$1,'Log_working_3-way'!B$2)</f>
        <v>1.0379784845680284</v>
      </c>
      <c r="F128" s="6" t="e">
        <f>IF('Log_working_3-way'!D128="","",1/'True_Odds_Calculator_3-way'!N129+1/'True_Odds_Calculator_3-way'!O129+1/'True_Odds_Calculator_3-way'!#REF!-1)</f>
        <v>#REF!</v>
      </c>
      <c r="H128" s="6">
        <f>IF('Log_working_3-way'!$D128="","",'True_Odds_Calculator_3-way'!N129/'True_Odds_Calculator_3-way'!A129-1)</f>
        <v>19.612431332605436</v>
      </c>
      <c r="I128" s="6">
        <f>IF('Log_working_3-way'!$D128="","",'True_Odds_Calculator_3-way'!O129/'True_Odds_Calculator_3-way'!B129-1)</f>
        <v>8.7538804439737863</v>
      </c>
      <c r="J128" s="6" t="e">
        <f>IF('Log_working_3-way'!$D128="","",'True_Odds_Calculator_3-way'!#REF!/'True_Odds_Calculator_3-way'!C129-1)</f>
        <v>#REF!</v>
      </c>
      <c r="K128" s="6">
        <f>IF('Log_working_3-way'!$D128="","",1/'True_Odds_Calculator_3-way'!A129+1/'True_Odds_Calculator_3-way'!B129+1/'True_Odds_Calculator_3-way'!C129-1)</f>
        <v>3.9832233359118341E-2</v>
      </c>
    </row>
    <row r="129" spans="4:11" x14ac:dyDescent="0.25">
      <c r="D129">
        <f>solve_for_c('True_Odds_Calculator_3-way'!A130,'True_Odds_Calculator_3-way'!B130,'True_Odds_Calculator_3-way'!C130,'Log_working_3-way'!B$1,'Log_working_3-way'!B$2)</f>
        <v>1.0389317072960931</v>
      </c>
      <c r="F129" s="6" t="e">
        <f>IF('Log_working_3-way'!D129="","",1/'True_Odds_Calculator_3-way'!N130+1/'True_Odds_Calculator_3-way'!O130+1/'True_Odds_Calculator_3-way'!#REF!-1)</f>
        <v>#REF!</v>
      </c>
      <c r="H129" s="6">
        <f>IF('Log_working_3-way'!$D129="","",'True_Odds_Calculator_3-way'!N130/'True_Odds_Calculator_3-way'!A130-1)</f>
        <v>5.0141706302313329</v>
      </c>
      <c r="I129" s="6">
        <f>IF('Log_working_3-way'!$D129="","",'True_Odds_Calculator_3-way'!O130/'True_Odds_Calculator_3-way'!B130-1)</f>
        <v>5.2303239311165051</v>
      </c>
      <c r="J129" s="6" t="e">
        <f>IF('Log_working_3-way'!$D129="","",'True_Odds_Calculator_3-way'!#REF!/'True_Odds_Calculator_3-way'!C130-1)</f>
        <v>#REF!</v>
      </c>
      <c r="K129" s="6">
        <f>IF('Log_working_3-way'!$D129="","",1/'True_Odds_Calculator_3-way'!A130+1/'True_Odds_Calculator_3-way'!B130+1/'True_Odds_Calculator_3-way'!C130-1)</f>
        <v>3.9212284497421424E-2</v>
      </c>
    </row>
    <row r="130" spans="4:11" x14ac:dyDescent="0.25">
      <c r="D130">
        <f>solve_for_c('True_Odds_Calculator_3-way'!A131,'True_Odds_Calculator_3-way'!B131,'True_Odds_Calculator_3-way'!C131,'Log_working_3-way'!B$1,'Log_working_3-way'!B$2)</f>
        <v>1.0383737723636564</v>
      </c>
      <c r="F130" s="6" t="e">
        <f>IF('Log_working_3-way'!D130="","",1/'True_Odds_Calculator_3-way'!N131+1/'True_Odds_Calculator_3-way'!O131+1/'True_Odds_Calculator_3-way'!#REF!-1)</f>
        <v>#REF!</v>
      </c>
      <c r="H130" s="6">
        <f>IF('Log_working_3-way'!$D130="","",'True_Odds_Calculator_3-way'!N131/'True_Odds_Calculator_3-way'!A131-1)</f>
        <v>7.4667827231007884</v>
      </c>
      <c r="I130" s="6">
        <f>IF('Log_working_3-way'!$D130="","",'True_Odds_Calculator_3-way'!O131/'True_Odds_Calculator_3-way'!B131-1)</f>
        <v>5.6241211281255525</v>
      </c>
      <c r="J130" s="6" t="e">
        <f>IF('Log_working_3-way'!$D130="","",'True_Odds_Calculator_3-way'!#REF!/'True_Odds_Calculator_3-way'!C131-1)</f>
        <v>#REF!</v>
      </c>
      <c r="K130" s="6">
        <f>IF('Log_working_3-way'!$D130="","",1/'True_Odds_Calculator_3-way'!A131+1/'True_Odds_Calculator_3-way'!B131+1/'True_Odds_Calculator_3-way'!C131-1)</f>
        <v>3.9972327414790954E-2</v>
      </c>
    </row>
    <row r="131" spans="4:11" x14ac:dyDescent="0.25">
      <c r="D131">
        <f>solve_for_c('True_Odds_Calculator_3-way'!A132,'True_Odds_Calculator_3-way'!B132,'True_Odds_Calculator_3-way'!C132,'Log_working_3-way'!B$1,'Log_working_3-way'!B$2)</f>
        <v>1.0385100356944394</v>
      </c>
      <c r="F131" s="6" t="e">
        <f>IF('Log_working_3-way'!D131="","",1/'True_Odds_Calculator_3-way'!N132+1/'True_Odds_Calculator_3-way'!O132+1/'True_Odds_Calculator_3-way'!#REF!-1)</f>
        <v>#REF!</v>
      </c>
      <c r="H131" s="6">
        <f>IF('Log_working_3-way'!$D131="","",'True_Odds_Calculator_3-way'!N132/'True_Odds_Calculator_3-way'!A132-1)</f>
        <v>21.880323115554994</v>
      </c>
      <c r="I131" s="6">
        <f>IF('Log_working_3-way'!$D131="","",'True_Odds_Calculator_3-way'!O132/'True_Odds_Calculator_3-way'!B132-1)</f>
        <v>5.9111801201129772</v>
      </c>
      <c r="J131" s="6" t="e">
        <f>IF('Log_working_3-way'!$D131="","",'True_Odds_Calculator_3-way'!#REF!/'True_Odds_Calculator_3-way'!C132-1)</f>
        <v>#REF!</v>
      </c>
      <c r="K131" s="6">
        <f>IF('Log_working_3-way'!$D131="","",1/'True_Odds_Calculator_3-way'!A132+1/'True_Odds_Calculator_3-way'!B132+1/'True_Odds_Calculator_3-way'!C132-1)</f>
        <v>3.9992301884997916E-2</v>
      </c>
    </row>
    <row r="132" spans="4:11" x14ac:dyDescent="0.25">
      <c r="D132">
        <f>solve_for_c('True_Odds_Calculator_3-way'!A133,'True_Odds_Calculator_3-way'!B133,'True_Odds_Calculator_3-way'!C133,'Log_working_3-way'!B$1,'Log_working_3-way'!B$2)</f>
        <v>1.0493226033756677</v>
      </c>
      <c r="F132" s="6" t="e">
        <f>IF('Log_working_3-way'!D132="","",1/'True_Odds_Calculator_3-way'!N133+1/'True_Odds_Calculator_3-way'!O133+1/'True_Odds_Calculator_3-way'!#REF!-1)</f>
        <v>#REF!</v>
      </c>
      <c r="H132" s="6">
        <f>IF('Log_working_3-way'!$D132="","",'True_Odds_Calculator_3-way'!N133/'True_Odds_Calculator_3-way'!A133-1)</f>
        <v>58.06811185877708</v>
      </c>
      <c r="I132" s="6">
        <f>IF('Log_working_3-way'!$D132="","",'True_Odds_Calculator_3-way'!O133/'True_Odds_Calculator_3-way'!B133-1)</f>
        <v>1.6972387052828832</v>
      </c>
      <c r="J132" s="6" t="e">
        <f>IF('Log_working_3-way'!$D132="","",'True_Odds_Calculator_3-way'!#REF!/'True_Odds_Calculator_3-way'!C133-1)</f>
        <v>#REF!</v>
      </c>
      <c r="K132" s="6">
        <f>IF('Log_working_3-way'!$D132="","",1/'True_Odds_Calculator_3-way'!A133+1/'True_Odds_Calculator_3-way'!B133+1/'True_Odds_Calculator_3-way'!C133-1)</f>
        <v>3.3301291159023805E-2</v>
      </c>
    </row>
    <row r="133" spans="4:11" x14ac:dyDescent="0.25">
      <c r="D133">
        <f>solve_for_c('True_Odds_Calculator_3-way'!A134,'True_Odds_Calculator_3-way'!B134,'True_Odds_Calculator_3-way'!C134,'Log_working_3-way'!B$1,'Log_working_3-way'!B$2)</f>
        <v>1.0423920220227696</v>
      </c>
      <c r="F133" s="6" t="e">
        <f>IF('Log_working_3-way'!D133="","",1/'True_Odds_Calculator_3-way'!N134+1/'True_Odds_Calculator_3-way'!O134+1/'True_Odds_Calculator_3-way'!#REF!-1)</f>
        <v>#REF!</v>
      </c>
      <c r="H133" s="6">
        <f>IF('Log_working_3-way'!$D133="","",'True_Odds_Calculator_3-way'!N134/'True_Odds_Calculator_3-way'!A134-1)</f>
        <v>44.301329862786353</v>
      </c>
      <c r="I133" s="6">
        <f>IF('Log_working_3-way'!$D133="","",'True_Odds_Calculator_3-way'!O134/'True_Odds_Calculator_3-way'!B134-1)</f>
        <v>3.2263053314680841</v>
      </c>
      <c r="J133" s="6" t="e">
        <f>IF('Log_working_3-way'!$D133="","",'True_Odds_Calculator_3-way'!#REF!/'True_Odds_Calculator_3-way'!C134-1)</f>
        <v>#REF!</v>
      </c>
      <c r="K133" s="6">
        <f>IF('Log_working_3-way'!$D133="","",1/'True_Odds_Calculator_3-way'!A134+1/'True_Odds_Calculator_3-way'!B134+1/'True_Odds_Calculator_3-way'!C134-1)</f>
        <v>3.5579243469958666E-2</v>
      </c>
    </row>
    <row r="134" spans="4:11" x14ac:dyDescent="0.25">
      <c r="D134">
        <f>solve_for_c('True_Odds_Calculator_3-way'!A135,'True_Odds_Calculator_3-way'!B135,'True_Odds_Calculator_3-way'!C135,'Log_working_3-way'!B$1,'Log_working_3-way'!B$2)</f>
        <v>1.0320912873164243</v>
      </c>
      <c r="F134" s="6" t="e">
        <f>IF('Log_working_3-way'!D134="","",1/'True_Odds_Calculator_3-way'!N135+1/'True_Odds_Calculator_3-way'!O135+1/'True_Odds_Calculator_3-way'!#REF!-1)</f>
        <v>#REF!</v>
      </c>
      <c r="H134" s="6">
        <f>IF('Log_working_3-way'!$D134="","",'True_Odds_Calculator_3-way'!N135/'True_Odds_Calculator_3-way'!A135-1)</f>
        <v>6.101102726154422</v>
      </c>
      <c r="I134" s="6">
        <f>IF('Log_working_3-way'!$D134="","",'True_Odds_Calculator_3-way'!O135/'True_Odds_Calculator_3-way'!B135-1)</f>
        <v>10.496947066538791</v>
      </c>
      <c r="J134" s="6" t="e">
        <f>IF('Log_working_3-way'!$D134="","",'True_Odds_Calculator_3-way'!#REF!/'True_Odds_Calculator_3-way'!C135-1)</f>
        <v>#REF!</v>
      </c>
      <c r="K134" s="6">
        <f>IF('Log_working_3-way'!$D134="","",1/'True_Odds_Calculator_3-way'!A135+1/'True_Odds_Calculator_3-way'!B135+1/'True_Odds_Calculator_3-way'!C135-1)</f>
        <v>3.4240338075000931E-2</v>
      </c>
    </row>
    <row r="135" spans="4:11" x14ac:dyDescent="0.25">
      <c r="D135">
        <f>solve_for_c('True_Odds_Calculator_3-way'!A136,'True_Odds_Calculator_3-way'!B136,'True_Odds_Calculator_3-way'!C136,'Log_working_3-way'!B$1,'Log_working_3-way'!B$2)</f>
        <v>1.0320791475805169</v>
      </c>
      <c r="F135" s="6" t="e">
        <f>IF('Log_working_3-way'!D135="","",1/'True_Odds_Calculator_3-way'!N136+1/'True_Odds_Calculator_3-way'!O136+1/'True_Odds_Calculator_3-way'!#REF!-1)</f>
        <v>#REF!</v>
      </c>
      <c r="H135" s="6">
        <f>IF('Log_working_3-way'!$D135="","",'True_Odds_Calculator_3-way'!N136/'True_Odds_Calculator_3-way'!A136-1)</f>
        <v>17.279301925063102</v>
      </c>
      <c r="I135" s="6">
        <f>IF('Log_working_3-way'!$D135="","",'True_Odds_Calculator_3-way'!O136/'True_Odds_Calculator_3-way'!B136-1)</f>
        <v>6.6298373929730934</v>
      </c>
      <c r="J135" s="6" t="e">
        <f>IF('Log_working_3-way'!$D135="","",'True_Odds_Calculator_3-way'!#REF!/'True_Odds_Calculator_3-way'!C136-1)</f>
        <v>#REF!</v>
      </c>
      <c r="K135" s="6">
        <f>IF('Log_working_3-way'!$D135="","",1/'True_Odds_Calculator_3-way'!A136+1/'True_Odds_Calculator_3-way'!B136+1/'True_Odds_Calculator_3-way'!C136-1)</f>
        <v>3.4152822679764494E-2</v>
      </c>
    </row>
    <row r="136" spans="4:11" x14ac:dyDescent="0.25">
      <c r="D136">
        <f>solve_for_c('True_Odds_Calculator_3-way'!A137,'True_Odds_Calculator_3-way'!B137,'True_Odds_Calculator_3-way'!C137,'Log_working_3-way'!B$1,'Log_working_3-way'!B$2)</f>
        <v>1.0439441164657639</v>
      </c>
      <c r="F136" s="6" t="e">
        <f>IF('Log_working_3-way'!D136="","",1/'True_Odds_Calculator_3-way'!N137+1/'True_Odds_Calculator_3-way'!O137+1/'True_Odds_Calculator_3-way'!#REF!-1)</f>
        <v>#REF!</v>
      </c>
      <c r="H136" s="6">
        <f>IF('Log_working_3-way'!$D136="","",'True_Odds_Calculator_3-way'!N137/'True_Odds_Calculator_3-way'!A137-1)</f>
        <v>0.59005498350754304</v>
      </c>
      <c r="I136" s="6">
        <f>IF('Log_working_3-way'!$D136="","",'True_Odds_Calculator_3-way'!O137/'True_Odds_Calculator_3-way'!B137-1)</f>
        <v>3.5999816758199739</v>
      </c>
      <c r="J136" s="6" t="e">
        <f>IF('Log_working_3-way'!$D136="","",'True_Odds_Calculator_3-way'!#REF!/'True_Odds_Calculator_3-way'!C137-1)</f>
        <v>#REF!</v>
      </c>
      <c r="K136" s="6">
        <f>IF('Log_working_3-way'!$D136="","",1/'True_Odds_Calculator_3-way'!A137+1/'True_Odds_Calculator_3-way'!B137+1/'True_Odds_Calculator_3-way'!C137-1)</f>
        <v>3.6365488517184019E-2</v>
      </c>
    </row>
    <row r="137" spans="4:11" x14ac:dyDescent="0.25">
      <c r="D137">
        <f>solve_for_c('True_Odds_Calculator_3-way'!A138,'True_Odds_Calculator_3-way'!B138,'True_Odds_Calculator_3-way'!C138,'Log_working_3-way'!B$1,'Log_working_3-way'!B$2)</f>
        <v>1.0368202823483581</v>
      </c>
      <c r="F137" s="6" t="e">
        <f>IF('Log_working_3-way'!D137="","",1/'True_Odds_Calculator_3-way'!N138+1/'True_Odds_Calculator_3-way'!O138+1/'True_Odds_Calculator_3-way'!#REF!-1)</f>
        <v>#REF!</v>
      </c>
      <c r="H137" s="6">
        <f>IF('Log_working_3-way'!$D137="","",'True_Odds_Calculator_3-way'!N138/'True_Odds_Calculator_3-way'!A138-1)</f>
        <v>11.18049836595058</v>
      </c>
      <c r="I137" s="6">
        <f>IF('Log_working_3-way'!$D137="","",'True_Odds_Calculator_3-way'!O138/'True_Odds_Calculator_3-way'!B138-1)</f>
        <v>8.9439039244199705</v>
      </c>
      <c r="J137" s="6" t="e">
        <f>IF('Log_working_3-way'!$D137="","",'True_Odds_Calculator_3-way'!#REF!/'True_Odds_Calculator_3-way'!C138-1)</f>
        <v>#REF!</v>
      </c>
      <c r="K137" s="6">
        <f>IF('Log_working_3-way'!$D137="","",1/'True_Odds_Calculator_3-way'!A138+1/'True_Odds_Calculator_3-way'!B138+1/'True_Odds_Calculator_3-way'!C138-1)</f>
        <v>3.9734135060835341E-2</v>
      </c>
    </row>
    <row r="138" spans="4:11" x14ac:dyDescent="0.25">
      <c r="D138">
        <f>solve_for_c('True_Odds_Calculator_3-way'!A139,'True_Odds_Calculator_3-way'!B139,'True_Odds_Calculator_3-way'!C139,'Log_working_3-way'!B$1,'Log_working_3-way'!B$2)</f>
        <v>1.0382782624025075</v>
      </c>
      <c r="F138" s="6" t="e">
        <f>IF('Log_working_3-way'!D138="","",1/'True_Odds_Calculator_3-way'!N139+1/'True_Odds_Calculator_3-way'!O139+1/'True_Odds_Calculator_3-way'!#REF!-1)</f>
        <v>#REF!</v>
      </c>
      <c r="H138" s="6">
        <f>IF('Log_working_3-way'!$D138="","",'True_Odds_Calculator_3-way'!N139/'True_Odds_Calculator_3-way'!A139-1)</f>
        <v>12.886001488439263</v>
      </c>
      <c r="I138" s="6">
        <f>IF('Log_working_3-way'!$D138="","",'True_Odds_Calculator_3-way'!O139/'True_Odds_Calculator_3-way'!B139-1)</f>
        <v>11.42793899065596</v>
      </c>
      <c r="J138" s="6" t="e">
        <f>IF('Log_working_3-way'!$D138="","",'True_Odds_Calculator_3-way'!#REF!/'True_Odds_Calculator_3-way'!C139-1)</f>
        <v>#REF!</v>
      </c>
      <c r="K138" s="6">
        <f>IF('Log_working_3-way'!$D138="","",1/'True_Odds_Calculator_3-way'!A139+1/'True_Odds_Calculator_3-way'!B139+1/'True_Odds_Calculator_3-way'!C139-1)</f>
        <v>4.1145186375065146E-2</v>
      </c>
    </row>
    <row r="139" spans="4:11" x14ac:dyDescent="0.25">
      <c r="D139">
        <f>solve_for_c('True_Odds_Calculator_3-way'!A140,'True_Odds_Calculator_3-way'!B140,'True_Odds_Calculator_3-way'!C140,'Log_working_3-way'!B$1,'Log_working_3-way'!B$2)</f>
        <v>1.0365377169473504</v>
      </c>
      <c r="F139" s="6" t="e">
        <f>IF('Log_working_3-way'!D139="","",1/'True_Odds_Calculator_3-way'!N140+1/'True_Odds_Calculator_3-way'!O140+1/'True_Odds_Calculator_3-way'!#REF!-1)</f>
        <v>#REF!</v>
      </c>
      <c r="H139" s="6">
        <f>IF('Log_working_3-way'!$D139="","",'True_Odds_Calculator_3-way'!N140/'True_Odds_Calculator_3-way'!A140-1)</f>
        <v>10.205933336207066</v>
      </c>
      <c r="I139" s="6">
        <f>IF('Log_working_3-way'!$D139="","",'True_Odds_Calculator_3-way'!O140/'True_Odds_Calculator_3-way'!B140-1)</f>
        <v>11.011863938618795</v>
      </c>
      <c r="J139" s="6" t="e">
        <f>IF('Log_working_3-way'!$D139="","",'True_Odds_Calculator_3-way'!#REF!/'True_Odds_Calculator_3-way'!C140-1)</f>
        <v>#REF!</v>
      </c>
      <c r="K139" s="6">
        <f>IF('Log_working_3-way'!$D139="","",1/'True_Odds_Calculator_3-way'!A140+1/'True_Odds_Calculator_3-way'!B140+1/'True_Odds_Calculator_3-way'!C140-1)</f>
        <v>3.9481404993905622E-2</v>
      </c>
    </row>
    <row r="140" spans="4:11" x14ac:dyDescent="0.25">
      <c r="D140">
        <f>solve_for_c('True_Odds_Calculator_3-way'!A141,'True_Odds_Calculator_3-way'!B141,'True_Odds_Calculator_3-way'!C141,'Log_working_3-way'!B$1,'Log_working_3-way'!B$2)</f>
        <v>1.0368444711909237</v>
      </c>
      <c r="F140" s="6" t="e">
        <f>IF('Log_working_3-way'!D140="","",1/'True_Odds_Calculator_3-way'!N141+1/'True_Odds_Calculator_3-way'!O141+1/'True_Odds_Calculator_3-way'!#REF!-1)</f>
        <v>#REF!</v>
      </c>
      <c r="H140" s="6">
        <f>IF('Log_working_3-way'!$D140="","",'True_Odds_Calculator_3-way'!N141/'True_Odds_Calculator_3-way'!A141-1)</f>
        <v>14.028472623914219</v>
      </c>
      <c r="I140" s="6">
        <f>IF('Log_working_3-way'!$D140="","",'True_Odds_Calculator_3-way'!O141/'True_Odds_Calculator_3-way'!B141-1)</f>
        <v>10.678635216939931</v>
      </c>
      <c r="J140" s="6" t="e">
        <f>IF('Log_working_3-way'!$D140="","",'True_Odds_Calculator_3-way'!#REF!/'True_Odds_Calculator_3-way'!C141-1)</f>
        <v>#REF!</v>
      </c>
      <c r="K140" s="6">
        <f>IF('Log_working_3-way'!$D140="","",1/'True_Odds_Calculator_3-way'!A141+1/'True_Odds_Calculator_3-way'!B141+1/'True_Odds_Calculator_3-way'!C141-1)</f>
        <v>3.9546960910856743E-2</v>
      </c>
    </row>
    <row r="141" spans="4:11" x14ac:dyDescent="0.25">
      <c r="D141">
        <f>solve_for_c('True_Odds_Calculator_3-way'!A142,'True_Odds_Calculator_3-way'!B142,'True_Odds_Calculator_3-way'!C142,'Log_working_3-way'!B$1,'Log_working_3-way'!B$2)</f>
        <v>1.0364877584015224</v>
      </c>
      <c r="F141" s="6" t="e">
        <f>IF('Log_working_3-way'!D141="","",1/'True_Odds_Calculator_3-way'!N142+1/'True_Odds_Calculator_3-way'!O142+1/'True_Odds_Calculator_3-way'!#REF!-1)</f>
        <v>#REF!</v>
      </c>
      <c r="H141" s="6">
        <f>IF('Log_working_3-way'!$D141="","",'True_Odds_Calculator_3-way'!N142/'True_Odds_Calculator_3-way'!A142-1)</f>
        <v>22.382715595008303</v>
      </c>
      <c r="I141" s="6">
        <f>IF('Log_working_3-way'!$D141="","",'True_Odds_Calculator_3-way'!O142/'True_Odds_Calculator_3-way'!B142-1)</f>
        <v>5.5688519722317062</v>
      </c>
      <c r="J141" s="6" t="e">
        <f>IF('Log_working_3-way'!$D141="","",'True_Odds_Calculator_3-way'!#REF!/'True_Odds_Calculator_3-way'!C142-1)</f>
        <v>#REF!</v>
      </c>
      <c r="K141" s="6">
        <f>IF('Log_working_3-way'!$D141="","",1/'True_Odds_Calculator_3-way'!A142+1/'True_Odds_Calculator_3-way'!B142+1/'True_Odds_Calculator_3-way'!C142-1)</f>
        <v>3.779835227345818E-2</v>
      </c>
    </row>
    <row r="142" spans="4:11" x14ac:dyDescent="0.25">
      <c r="D142">
        <f>solve_for_c('True_Odds_Calculator_3-way'!A143,'True_Odds_Calculator_3-way'!B143,'True_Odds_Calculator_3-way'!C143,'Log_working_3-way'!B$1,'Log_working_3-way'!B$2)</f>
        <v>1.1242328788576186</v>
      </c>
      <c r="F142" s="6" t="e">
        <f>IF('Log_working_3-way'!D142="","",1/'True_Odds_Calculator_3-way'!N143+1/'True_Odds_Calculator_3-way'!O143+1/'True_Odds_Calculator_3-way'!#REF!-1)</f>
        <v>#REF!</v>
      </c>
      <c r="H142" s="6">
        <f>IF('Log_working_3-way'!$D142="","",'True_Odds_Calculator_3-way'!N143/'True_Odds_Calculator_3-way'!A143-1)</f>
        <v>30.324598778485722</v>
      </c>
      <c r="I142" s="6">
        <f>IF('Log_working_3-way'!$D142="","",'True_Odds_Calculator_3-way'!O143/'True_Odds_Calculator_3-way'!B143-1)</f>
        <v>4.8520147416116499</v>
      </c>
      <c r="J142" s="6" t="e">
        <f>IF('Log_working_3-way'!$D142="","",'True_Odds_Calculator_3-way'!#REF!/'True_Odds_Calculator_3-way'!C143-1)</f>
        <v>#REF!</v>
      </c>
      <c r="K142" s="6">
        <f>IF('Log_working_3-way'!$D142="","",1/'True_Odds_Calculator_3-way'!A143+1/'True_Odds_Calculator_3-way'!B143+1/'True_Odds_Calculator_3-way'!C143-1)</f>
        <v>0.11774072230495602</v>
      </c>
    </row>
    <row r="143" spans="4:11" x14ac:dyDescent="0.25">
      <c r="D143">
        <f>solve_for_c('True_Odds_Calculator_3-way'!A144,'True_Odds_Calculator_3-way'!B144,'True_Odds_Calculator_3-way'!C144,'Log_working_3-way'!B$1,'Log_working_3-way'!B$2)</f>
        <v>1.045247924667029</v>
      </c>
      <c r="F143" s="6" t="e">
        <f>IF('Log_working_3-way'!D143="","",1/'True_Odds_Calculator_3-way'!N144+1/'True_Odds_Calculator_3-way'!O144+1/'True_Odds_Calculator_3-way'!#REF!-1)</f>
        <v>#REF!</v>
      </c>
      <c r="H143" s="6">
        <f>IF('Log_working_3-way'!$D143="","",'True_Odds_Calculator_3-way'!N144/'True_Odds_Calculator_3-way'!A144-1)</f>
        <v>1.6787922902692762</v>
      </c>
      <c r="I143" s="6">
        <f>IF('Log_working_3-way'!$D143="","",'True_Odds_Calculator_3-way'!O144/'True_Odds_Calculator_3-way'!B144-1)</f>
        <v>4.0100777326416601</v>
      </c>
      <c r="J143" s="6" t="e">
        <f>IF('Log_working_3-way'!$D143="","",'True_Odds_Calculator_3-way'!#REF!/'True_Odds_Calculator_3-way'!C144-1)</f>
        <v>#REF!</v>
      </c>
      <c r="K143" s="6">
        <f>IF('Log_working_3-way'!$D143="","",1/'True_Odds_Calculator_3-way'!A144+1/'True_Odds_Calculator_3-way'!B144+1/'True_Odds_Calculator_3-way'!C144-1)</f>
        <v>4.0416700785986137E-2</v>
      </c>
    </row>
    <row r="144" spans="4:11" x14ac:dyDescent="0.25">
      <c r="D144">
        <f>solve_for_c('True_Odds_Calculator_3-way'!A145,'True_Odds_Calculator_3-way'!B145,'True_Odds_Calculator_3-way'!C145,'Log_working_3-way'!B$1,'Log_working_3-way'!B$2)</f>
        <v>1.0390992807691453</v>
      </c>
      <c r="F144" s="6" t="e">
        <f>IF('Log_working_3-way'!D144="","",1/'True_Odds_Calculator_3-way'!N145+1/'True_Odds_Calculator_3-way'!O145+1/'True_Odds_Calculator_3-way'!#REF!-1)</f>
        <v>#REF!</v>
      </c>
      <c r="H144" s="6">
        <f>IF('Log_working_3-way'!$D144="","",'True_Odds_Calculator_3-way'!N145/'True_Odds_Calculator_3-way'!A145-1)</f>
        <v>3.2650409659285122</v>
      </c>
      <c r="I144" s="6">
        <f>IF('Log_working_3-way'!$D144="","",'True_Odds_Calculator_3-way'!O145/'True_Odds_Calculator_3-way'!B145-1)</f>
        <v>7.4732617874386538</v>
      </c>
      <c r="J144" s="6" t="e">
        <f>IF('Log_working_3-way'!$D144="","",'True_Odds_Calculator_3-way'!#REF!/'True_Odds_Calculator_3-way'!C145-1)</f>
        <v>#REF!</v>
      </c>
      <c r="K144" s="6">
        <f>IF('Log_working_3-way'!$D144="","",1/'True_Odds_Calculator_3-way'!A145+1/'True_Odds_Calculator_3-way'!B145+1/'True_Odds_Calculator_3-way'!C145-1)</f>
        <v>3.9177114451005357E-2</v>
      </c>
    </row>
    <row r="145" spans="4:11" x14ac:dyDescent="0.25">
      <c r="D145">
        <f>solve_for_c('True_Odds_Calculator_3-way'!A146,'True_Odds_Calculator_3-way'!B146,'True_Odds_Calculator_3-way'!C146,'Log_working_3-way'!B$1,'Log_working_3-way'!B$2)</f>
        <v>1.0371138473133332</v>
      </c>
      <c r="F145" s="6" t="e">
        <f>IF('Log_working_3-way'!D145="","",1/'True_Odds_Calculator_3-way'!N146+1/'True_Odds_Calculator_3-way'!O146+1/'True_Odds_Calculator_3-way'!#REF!-1)</f>
        <v>#REF!</v>
      </c>
      <c r="H145" s="6">
        <f>IF('Log_working_3-way'!$D145="","",'True_Odds_Calculator_3-way'!N146/'True_Odds_Calculator_3-way'!A146-1)</f>
        <v>5.4012342067656558</v>
      </c>
      <c r="I145" s="6">
        <f>IF('Log_working_3-way'!$D145="","",'True_Odds_Calculator_3-way'!O146/'True_Odds_Calculator_3-way'!B146-1)</f>
        <v>5.3357488653736294</v>
      </c>
      <c r="J145" s="6" t="e">
        <f>IF('Log_working_3-way'!$D145="","",'True_Odds_Calculator_3-way'!#REF!/'True_Odds_Calculator_3-way'!C146-1)</f>
        <v>#REF!</v>
      </c>
      <c r="K145" s="6">
        <f>IF('Log_working_3-way'!$D145="","",1/'True_Odds_Calculator_3-way'!A146+1/'True_Odds_Calculator_3-way'!B146+1/'True_Odds_Calculator_3-way'!C146-1)</f>
        <v>3.7702424597226836E-2</v>
      </c>
    </row>
    <row r="146" spans="4:11" x14ac:dyDescent="0.25">
      <c r="D146">
        <f>solve_for_c('True_Odds_Calculator_3-way'!A147,'True_Odds_Calculator_3-way'!B147,'True_Odds_Calculator_3-way'!C147,'Log_working_3-way'!B$1,'Log_working_3-way'!B$2)</f>
        <v>1.0254668685516162</v>
      </c>
      <c r="F146" s="6" t="e">
        <f>IF('Log_working_3-way'!D146="","",1/'True_Odds_Calculator_3-way'!N147+1/'True_Odds_Calculator_3-way'!O147+1/'True_Odds_Calculator_3-way'!#REF!-1)</f>
        <v>#REF!</v>
      </c>
      <c r="H146" s="6">
        <f>IF('Log_working_3-way'!$D146="","",'True_Odds_Calculator_3-way'!N147/'True_Odds_Calculator_3-way'!A147-1)</f>
        <v>3.3387360306221465</v>
      </c>
      <c r="I146" s="6">
        <f>IF('Log_working_3-way'!$D146="","",'True_Odds_Calculator_3-way'!O147/'True_Odds_Calculator_3-way'!B147-1)</f>
        <v>7.5834149848643673</v>
      </c>
      <c r="J146" s="6" t="e">
        <f>IF('Log_working_3-way'!$D146="","",'True_Odds_Calculator_3-way'!#REF!/'True_Odds_Calculator_3-way'!C147-1)</f>
        <v>#REF!</v>
      </c>
      <c r="K146" s="6">
        <f>IF('Log_working_3-way'!$D146="","",1/'True_Odds_Calculator_3-way'!A147+1/'True_Odds_Calculator_3-way'!B147+1/'True_Odds_Calculator_3-way'!C147-1)</f>
        <v>2.5841084205438181E-2</v>
      </c>
    </row>
    <row r="147" spans="4:11" x14ac:dyDescent="0.25">
      <c r="D147">
        <f>solve_for_c('True_Odds_Calculator_3-way'!A148,'True_Odds_Calculator_3-way'!B148,'True_Odds_Calculator_3-way'!C148,'Log_working_3-way'!B$1,'Log_working_3-way'!B$2)</f>
        <v>1.0769016548576338</v>
      </c>
      <c r="F147" s="6" t="e">
        <f>IF('Log_working_3-way'!D147="","",1/'True_Odds_Calculator_3-way'!N148+1/'True_Odds_Calculator_3-way'!O148+1/'True_Odds_Calculator_3-way'!#REF!-1)</f>
        <v>#REF!</v>
      </c>
      <c r="H147" s="6">
        <f>IF('Log_working_3-way'!$D147="","",'True_Odds_Calculator_3-way'!N148/'True_Odds_Calculator_3-way'!A148-1)</f>
        <v>70.494892170655518</v>
      </c>
      <c r="I147" s="6">
        <f>IF('Log_working_3-way'!$D147="","",'True_Odds_Calculator_3-way'!O148/'True_Odds_Calculator_3-way'!B148-1)</f>
        <v>0.23387051638325085</v>
      </c>
      <c r="J147" s="6" t="e">
        <f>IF('Log_working_3-way'!$D147="","",'True_Odds_Calculator_3-way'!#REF!/'True_Odds_Calculator_3-way'!C148-1)</f>
        <v>#REF!</v>
      </c>
      <c r="K147" s="6">
        <f>IF('Log_working_3-way'!$D147="","",1/'True_Odds_Calculator_3-way'!A148+1/'True_Odds_Calculator_3-way'!B148+1/'True_Odds_Calculator_3-way'!C148-1)</f>
        <v>3.9462930490287373E-2</v>
      </c>
    </row>
    <row r="148" spans="4:11" x14ac:dyDescent="0.25">
      <c r="D148">
        <f>solve_for_c('True_Odds_Calculator_3-way'!A149,'True_Odds_Calculator_3-way'!B149,'True_Odds_Calculator_3-way'!C149,'Log_working_3-way'!B$1,'Log_working_3-way'!B$2)</f>
        <v>1.0305298435076327</v>
      </c>
      <c r="F148" s="6" t="e">
        <f>IF('Log_working_3-way'!D148="","",1/'True_Odds_Calculator_3-way'!N149+1/'True_Odds_Calculator_3-way'!O149+1/'True_Odds_Calculator_3-way'!#REF!-1)</f>
        <v>#REF!</v>
      </c>
      <c r="H148" s="6">
        <f>IF('Log_working_3-way'!$D148="","",'True_Odds_Calculator_3-way'!N149/'True_Odds_Calculator_3-way'!A149-1)</f>
        <v>3.5869404188750922</v>
      </c>
      <c r="I148" s="6">
        <f>IF('Log_working_3-way'!$D148="","",'True_Odds_Calculator_3-way'!O149/'True_Odds_Calculator_3-way'!B149-1)</f>
        <v>5.5822794096813233</v>
      </c>
      <c r="J148" s="6" t="e">
        <f>IF('Log_working_3-way'!$D148="","",'True_Odds_Calculator_3-way'!#REF!/'True_Odds_Calculator_3-way'!C149-1)</f>
        <v>#REF!</v>
      </c>
      <c r="K148" s="6">
        <f>IF('Log_working_3-way'!$D148="","",1/'True_Odds_Calculator_3-way'!A149+1/'True_Odds_Calculator_3-way'!B149+1/'True_Odds_Calculator_3-way'!C149-1)</f>
        <v>3.0294158859796694E-2</v>
      </c>
    </row>
    <row r="149" spans="4:11" x14ac:dyDescent="0.25">
      <c r="D149">
        <f>solve_for_c('True_Odds_Calculator_3-way'!A150,'True_Odds_Calculator_3-way'!B150,'True_Odds_Calculator_3-way'!C150,'Log_working_3-way'!B$1,'Log_working_3-way'!B$2)</f>
        <v>1.0290165610353474</v>
      </c>
      <c r="F149" s="6" t="e">
        <f>IF('Log_working_3-way'!D149="","",1/'True_Odds_Calculator_3-way'!N150+1/'True_Odds_Calculator_3-way'!O150+1/'True_Odds_Calculator_3-way'!#REF!-1)</f>
        <v>#REF!</v>
      </c>
      <c r="H149" s="6">
        <f>IF('Log_working_3-way'!$D149="","",'True_Odds_Calculator_3-way'!N150/'True_Odds_Calculator_3-way'!A150-1)</f>
        <v>5.1632386823311922</v>
      </c>
      <c r="I149" s="6">
        <f>IF('Log_working_3-way'!$D149="","",'True_Odds_Calculator_3-way'!O150/'True_Odds_Calculator_3-way'!B150-1)</f>
        <v>5.1323065420288438</v>
      </c>
      <c r="J149" s="6" t="e">
        <f>IF('Log_working_3-way'!$D149="","",'True_Odds_Calculator_3-way'!#REF!/'True_Odds_Calculator_3-way'!C150-1)</f>
        <v>#REF!</v>
      </c>
      <c r="K149" s="6">
        <f>IF('Log_working_3-way'!$D149="","",1/'True_Odds_Calculator_3-way'!A150+1/'True_Odds_Calculator_3-way'!B150+1/'True_Odds_Calculator_3-way'!C150-1)</f>
        <v>2.9461239646462412E-2</v>
      </c>
    </row>
    <row r="150" spans="4:11" x14ac:dyDescent="0.25">
      <c r="D150">
        <f>solve_for_c('True_Odds_Calculator_3-way'!A151,'True_Odds_Calculator_3-way'!B151,'True_Odds_Calculator_3-way'!C151,'Log_working_3-way'!B$1,'Log_working_3-way'!B$2)</f>
        <v>1.0508949484100469</v>
      </c>
      <c r="F150" s="6" t="e">
        <f>IF('Log_working_3-way'!D150="","",1/'True_Odds_Calculator_3-way'!N151+1/'True_Odds_Calculator_3-way'!O151+1/'True_Odds_Calculator_3-way'!#REF!-1)</f>
        <v>#REF!</v>
      </c>
      <c r="H150" s="6">
        <f>IF('Log_working_3-way'!$D150="","",'True_Odds_Calculator_3-way'!N151/'True_Odds_Calculator_3-way'!A151-1)</f>
        <v>45.290480898344626</v>
      </c>
      <c r="I150" s="6">
        <f>IF('Log_working_3-way'!$D150="","",'True_Odds_Calculator_3-way'!O151/'True_Odds_Calculator_3-way'!B151-1)</f>
        <v>3.596045046459758</v>
      </c>
      <c r="J150" s="6" t="e">
        <f>IF('Log_working_3-way'!$D150="","",'True_Odds_Calculator_3-way'!#REF!/'True_Odds_Calculator_3-way'!C151-1)</f>
        <v>#REF!</v>
      </c>
      <c r="K150" s="6">
        <f>IF('Log_working_3-way'!$D150="","",1/'True_Odds_Calculator_3-way'!A151+1/'True_Odds_Calculator_3-way'!B151+1/'True_Odds_Calculator_3-way'!C151-1)</f>
        <v>4.1797529558606827E-2</v>
      </c>
    </row>
    <row r="151" spans="4:11" x14ac:dyDescent="0.25">
      <c r="D151">
        <f>solve_for_c('True_Odds_Calculator_3-way'!A152,'True_Odds_Calculator_3-way'!B152,'True_Odds_Calculator_3-way'!C152,'Log_working_3-way'!B$1,'Log_working_3-way'!B$2)</f>
        <v>1.0537023732596544</v>
      </c>
      <c r="F151" s="6" t="e">
        <f>IF('Log_working_3-way'!D151="","",1/'True_Odds_Calculator_3-way'!N152+1/'True_Odds_Calculator_3-way'!O152+1/'True_Odds_Calculator_3-way'!#REF!-1)</f>
        <v>#REF!</v>
      </c>
      <c r="H151" s="6">
        <f>IF('Log_working_3-way'!$D151="","",'True_Odds_Calculator_3-way'!N152/'True_Odds_Calculator_3-way'!A152-1)</f>
        <v>10.167739414974168</v>
      </c>
      <c r="I151" s="6">
        <f>IF('Log_working_3-way'!$D151="","",'True_Odds_Calculator_3-way'!O152/'True_Odds_Calculator_3-way'!B152-1)</f>
        <v>8.9689591562597784</v>
      </c>
      <c r="J151" s="6" t="e">
        <f>IF('Log_working_3-way'!$D151="","",'True_Odds_Calculator_3-way'!#REF!/'True_Odds_Calculator_3-way'!C152-1)</f>
        <v>#REF!</v>
      </c>
      <c r="K151" s="6">
        <f>IF('Log_working_3-way'!$D151="","",1/'True_Odds_Calculator_3-way'!A152+1/'True_Odds_Calculator_3-way'!B152+1/'True_Odds_Calculator_3-way'!C152-1)</f>
        <v>5.7422994724932286E-2</v>
      </c>
    </row>
    <row r="152" spans="4:11" x14ac:dyDescent="0.25">
      <c r="D152">
        <f>solve_for_c('True_Odds_Calculator_3-way'!A153,'True_Odds_Calculator_3-way'!B153,'True_Odds_Calculator_3-way'!C153,'Log_working_3-way'!B$1,'Log_working_3-way'!B$2)</f>
        <v>1.0376807502343233</v>
      </c>
      <c r="F152" s="6" t="e">
        <f>IF('Log_working_3-way'!D152="","",1/'True_Odds_Calculator_3-way'!N153+1/'True_Odds_Calculator_3-way'!O153+1/'True_Odds_Calculator_3-way'!#REF!-1)</f>
        <v>#REF!</v>
      </c>
      <c r="H152" s="6">
        <f>IF('Log_working_3-way'!$D152="","",'True_Odds_Calculator_3-way'!N153/'True_Odds_Calculator_3-way'!A153-1)</f>
        <v>16.114532087564189</v>
      </c>
      <c r="I152" s="6">
        <f>IF('Log_working_3-way'!$D152="","",'True_Odds_Calculator_3-way'!O153/'True_Odds_Calculator_3-way'!B153-1)</f>
        <v>7.9901350693113464</v>
      </c>
      <c r="J152" s="6" t="e">
        <f>IF('Log_working_3-way'!$D152="","",'True_Odds_Calculator_3-way'!#REF!/'True_Odds_Calculator_3-way'!C153-1)</f>
        <v>#REF!</v>
      </c>
      <c r="K152" s="6">
        <f>IF('Log_working_3-way'!$D152="","",1/'True_Odds_Calculator_3-way'!A153+1/'True_Odds_Calculator_3-way'!B153+1/'True_Odds_Calculator_3-way'!C153-1)</f>
        <v>4.0251325823558837E-2</v>
      </c>
    </row>
    <row r="153" spans="4:11" x14ac:dyDescent="0.25">
      <c r="D153">
        <f>solve_for_c('True_Odds_Calculator_3-way'!A154,'True_Odds_Calculator_3-way'!B154,'True_Odds_Calculator_3-way'!C154,'Log_working_3-way'!B$1,'Log_working_3-way'!B$2)</f>
        <v>1.0375176293216795</v>
      </c>
      <c r="F153" s="6" t="e">
        <f>IF('Log_working_3-way'!D153="","",1/'True_Odds_Calculator_3-way'!N154+1/'True_Odds_Calculator_3-way'!O154+1/'True_Odds_Calculator_3-way'!#REF!-1)</f>
        <v>#REF!</v>
      </c>
      <c r="H153" s="6">
        <f>IF('Log_working_3-way'!$D153="","",'True_Odds_Calculator_3-way'!N154/'True_Odds_Calculator_3-way'!A154-1)</f>
        <v>14.629669240810935</v>
      </c>
      <c r="I153" s="6">
        <f>IF('Log_working_3-way'!$D153="","",'True_Odds_Calculator_3-way'!O154/'True_Odds_Calculator_3-way'!B154-1)</f>
        <v>8.5060240594402483</v>
      </c>
      <c r="J153" s="6" t="e">
        <f>IF('Log_working_3-way'!$D153="","",'True_Odds_Calculator_3-way'!#REF!/'True_Odds_Calculator_3-way'!C154-1)</f>
        <v>#REF!</v>
      </c>
      <c r="K153" s="6">
        <f>IF('Log_working_3-way'!$D153="","",1/'True_Odds_Calculator_3-way'!A154+1/'True_Odds_Calculator_3-way'!B154+1/'True_Odds_Calculator_3-way'!C154-1)</f>
        <v>4.0271860417934624E-2</v>
      </c>
    </row>
    <row r="154" spans="4:11" x14ac:dyDescent="0.25">
      <c r="D154">
        <f>solve_for_c('True_Odds_Calculator_3-way'!A155,'True_Odds_Calculator_3-way'!B155,'True_Odds_Calculator_3-way'!C155,'Log_working_3-way'!B$1,'Log_working_3-way'!B$2)</f>
        <v>1.0541830550366844</v>
      </c>
      <c r="F154" s="6" t="e">
        <f>IF('Log_working_3-way'!D154="","",1/'True_Odds_Calculator_3-way'!N155+1/'True_Odds_Calculator_3-way'!O155+1/'True_Odds_Calculator_3-way'!#REF!-1)</f>
        <v>#REF!</v>
      </c>
      <c r="H154" s="6">
        <f>IF('Log_working_3-way'!$D154="","",'True_Odds_Calculator_3-way'!N155/'True_Odds_Calculator_3-way'!A155-1)</f>
        <v>10.480407819668304</v>
      </c>
      <c r="I154" s="6">
        <f>IF('Log_working_3-way'!$D154="","",'True_Odds_Calculator_3-way'!O155/'True_Odds_Calculator_3-way'!B155-1)</f>
        <v>7.0847928567615561</v>
      </c>
      <c r="J154" s="6" t="e">
        <f>IF('Log_working_3-way'!$D154="","",'True_Odds_Calculator_3-way'!#REF!/'True_Odds_Calculator_3-way'!C155-1)</f>
        <v>#REF!</v>
      </c>
      <c r="K154" s="6">
        <f>IF('Log_working_3-way'!$D154="","",1/'True_Odds_Calculator_3-way'!A155+1/'True_Odds_Calculator_3-way'!B155+1/'True_Odds_Calculator_3-way'!C155-1)</f>
        <v>5.7496383234509008E-2</v>
      </c>
    </row>
    <row r="155" spans="4:11" x14ac:dyDescent="0.25">
      <c r="D155">
        <f>solve_for_c('True_Odds_Calculator_3-way'!A156,'True_Odds_Calculator_3-way'!B156,'True_Odds_Calculator_3-way'!C156,'Log_working_3-way'!B$1,'Log_working_3-way'!B$2)</f>
        <v>1.0729296028786575</v>
      </c>
      <c r="F155" s="6" t="e">
        <f>IF('Log_working_3-way'!D155="","",1/'True_Odds_Calculator_3-way'!N156+1/'True_Odds_Calculator_3-way'!O156+1/'True_Odds_Calculator_3-way'!#REF!-1)</f>
        <v>#REF!</v>
      </c>
      <c r="H155" s="6">
        <f>IF('Log_working_3-way'!$D155="","",'True_Odds_Calculator_3-way'!N156/'True_Odds_Calculator_3-way'!A156-1)</f>
        <v>1.8159402639707962</v>
      </c>
      <c r="I155" s="6">
        <f>IF('Log_working_3-way'!$D155="","",'True_Odds_Calculator_3-way'!O156/'True_Odds_Calculator_3-way'!B156-1)</f>
        <v>3.5045012767521966</v>
      </c>
      <c r="J155" s="6" t="e">
        <f>IF('Log_working_3-way'!$D155="","",'True_Odds_Calculator_3-way'!#REF!/'True_Odds_Calculator_3-way'!C156-1)</f>
        <v>#REF!</v>
      </c>
      <c r="K155" s="6">
        <f>IF('Log_working_3-way'!$D155="","",1/'True_Odds_Calculator_3-way'!A156+1/'True_Odds_Calculator_3-way'!B156+1/'True_Odds_Calculator_3-way'!C156-1)</f>
        <v>6.2969700964135455E-2</v>
      </c>
    </row>
    <row r="156" spans="4:11" x14ac:dyDescent="0.25">
      <c r="D156">
        <f>solve_for_c('True_Odds_Calculator_3-way'!A157,'True_Odds_Calculator_3-way'!B157,'True_Odds_Calculator_3-way'!C157,'Log_working_3-way'!B$1,'Log_working_3-way'!B$2)</f>
        <v>1.0554195646555078</v>
      </c>
      <c r="F156" s="6" t="e">
        <f>IF('Log_working_3-way'!D156="","",1/'True_Odds_Calculator_3-way'!N157+1/'True_Odds_Calculator_3-way'!O157+1/'True_Odds_Calculator_3-way'!#REF!-1)</f>
        <v>#REF!</v>
      </c>
      <c r="H156" s="6">
        <f>IF('Log_working_3-way'!$D156="","",'True_Odds_Calculator_3-way'!N157/'True_Odds_Calculator_3-way'!A157-1)</f>
        <v>18.704296525867839</v>
      </c>
      <c r="I156" s="6">
        <f>IF('Log_working_3-way'!$D156="","",'True_Odds_Calculator_3-way'!O157/'True_Odds_Calculator_3-way'!B157-1)</f>
        <v>7.4209201664259066</v>
      </c>
      <c r="J156" s="6" t="e">
        <f>IF('Log_working_3-way'!$D156="","",'True_Odds_Calculator_3-way'!#REF!/'True_Odds_Calculator_3-way'!C157-1)</f>
        <v>#REF!</v>
      </c>
      <c r="K156" s="6">
        <f>IF('Log_working_3-way'!$D156="","",1/'True_Odds_Calculator_3-way'!A157+1/'True_Odds_Calculator_3-way'!B157+1/'True_Odds_Calculator_3-way'!C157-1)</f>
        <v>5.8158770283080141E-2</v>
      </c>
    </row>
    <row r="157" spans="4:11" x14ac:dyDescent="0.25">
      <c r="D157">
        <f>solve_for_c('True_Odds_Calculator_3-way'!A158,'True_Odds_Calculator_3-way'!B158,'True_Odds_Calculator_3-way'!C158,'Log_working_3-way'!B$1,'Log_working_3-way'!B$2)</f>
        <v>1.0345560936738163</v>
      </c>
      <c r="F157" s="6" t="e">
        <f>IF('Log_working_3-way'!D157="","",1/'True_Odds_Calculator_3-way'!N158+1/'True_Odds_Calculator_3-way'!O158+1/'True_Odds_Calculator_3-way'!#REF!-1)</f>
        <v>#REF!</v>
      </c>
      <c r="H157" s="6">
        <f>IF('Log_working_3-way'!$D157="","",'True_Odds_Calculator_3-way'!N158/'True_Odds_Calculator_3-way'!A158-1)</f>
        <v>3.8836211325407524</v>
      </c>
      <c r="I157" s="6">
        <f>IF('Log_working_3-way'!$D157="","",'True_Odds_Calculator_3-way'!O158/'True_Odds_Calculator_3-way'!B158-1)</f>
        <v>4.9251487278905408</v>
      </c>
      <c r="J157" s="6" t="e">
        <f>IF('Log_working_3-way'!$D157="","",'True_Odds_Calculator_3-way'!#REF!/'True_Odds_Calculator_3-way'!C158-1)</f>
        <v>#REF!</v>
      </c>
      <c r="K157" s="6">
        <f>IF('Log_working_3-way'!$D157="","",1/'True_Odds_Calculator_3-way'!A158+1/'True_Odds_Calculator_3-way'!B158+1/'True_Odds_Calculator_3-way'!C158-1)</f>
        <v>3.4041606407831715E-2</v>
      </c>
    </row>
    <row r="158" spans="4:11" x14ac:dyDescent="0.25">
      <c r="D158">
        <f>solve_for_c('True_Odds_Calculator_3-way'!A159,'True_Odds_Calculator_3-way'!B159,'True_Odds_Calculator_3-way'!C159,'Log_working_3-way'!B$1,'Log_working_3-way'!B$2)</f>
        <v>1.0454884080574776</v>
      </c>
      <c r="F158" s="6" t="e">
        <f>IF('Log_working_3-way'!D158="","",1/'True_Odds_Calculator_3-way'!N159+1/'True_Odds_Calculator_3-way'!O159+1/'True_Odds_Calculator_3-way'!#REF!-1)</f>
        <v>#REF!</v>
      </c>
      <c r="H158" s="6">
        <f>IF('Log_working_3-way'!$D158="","",'True_Odds_Calculator_3-way'!N159/'True_Odds_Calculator_3-way'!A159-1)</f>
        <v>45.480513652980697</v>
      </c>
      <c r="I158" s="6">
        <f>IF('Log_working_3-way'!$D158="","",'True_Odds_Calculator_3-way'!O159/'True_Odds_Calculator_3-way'!B159-1)</f>
        <v>3.1314418215526993</v>
      </c>
      <c r="J158" s="6" t="e">
        <f>IF('Log_working_3-way'!$D158="","",'True_Odds_Calculator_3-way'!#REF!/'True_Odds_Calculator_3-way'!C159-1)</f>
        <v>#REF!</v>
      </c>
      <c r="K158" s="6">
        <f>IF('Log_working_3-way'!$D158="","",1/'True_Odds_Calculator_3-way'!A159+1/'True_Odds_Calculator_3-way'!B159+1/'True_Odds_Calculator_3-way'!C159-1)</f>
        <v>3.7538203687272009E-2</v>
      </c>
    </row>
    <row r="159" spans="4:11" x14ac:dyDescent="0.25">
      <c r="D159">
        <f>solve_for_c('True_Odds_Calculator_3-way'!A160,'True_Odds_Calculator_3-way'!B160,'True_Odds_Calculator_3-way'!C160,'Log_working_3-way'!B$1,'Log_working_3-way'!B$2)</f>
        <v>1.0313496059251162</v>
      </c>
      <c r="F159" s="6" t="e">
        <f>IF('Log_working_3-way'!D159="","",1/'True_Odds_Calculator_3-way'!N160+1/'True_Odds_Calculator_3-way'!O160+1/'True_Odds_Calculator_3-way'!#REF!-1)</f>
        <v>#REF!</v>
      </c>
      <c r="H159" s="6">
        <f>IF('Log_working_3-way'!$D159="","",'True_Odds_Calculator_3-way'!N160/'True_Odds_Calculator_3-way'!A160-1)</f>
        <v>24.220060579909042</v>
      </c>
      <c r="I159" s="6">
        <f>IF('Log_working_3-way'!$D159="","",'True_Odds_Calculator_3-way'!O160/'True_Odds_Calculator_3-way'!B160-1)</f>
        <v>6.393347633144483</v>
      </c>
      <c r="J159" s="6" t="e">
        <f>IF('Log_working_3-way'!$D159="","",'True_Odds_Calculator_3-way'!#REF!/'True_Odds_Calculator_3-way'!C160-1)</f>
        <v>#REF!</v>
      </c>
      <c r="K159" s="6">
        <f>IF('Log_working_3-way'!$D159="","",1/'True_Odds_Calculator_3-way'!A160+1/'True_Odds_Calculator_3-way'!B160+1/'True_Odds_Calculator_3-way'!C160-1)</f>
        <v>3.2147421255550812E-2</v>
      </c>
    </row>
    <row r="160" spans="4:11" x14ac:dyDescent="0.25">
      <c r="D160">
        <f>solve_for_c('True_Odds_Calculator_3-way'!A161,'True_Odds_Calculator_3-way'!B161,'True_Odds_Calculator_3-way'!C161,'Log_working_3-way'!B$1,'Log_working_3-way'!B$2)</f>
        <v>1.0293668990536775</v>
      </c>
      <c r="F160" s="6" t="e">
        <f>IF('Log_working_3-way'!D160="","",1/'True_Odds_Calculator_3-way'!N161+1/'True_Odds_Calculator_3-way'!O161+1/'True_Odds_Calculator_3-way'!#REF!-1)</f>
        <v>#REF!</v>
      </c>
      <c r="H160" s="6">
        <f>IF('Log_working_3-way'!$D160="","",'True_Odds_Calculator_3-way'!N161/'True_Odds_Calculator_3-way'!A161-1)</f>
        <v>6.243693034433158</v>
      </c>
      <c r="I160" s="6">
        <f>IF('Log_working_3-way'!$D160="","",'True_Odds_Calculator_3-way'!O161/'True_Odds_Calculator_3-way'!B161-1)</f>
        <v>6.0497609296686896</v>
      </c>
      <c r="J160" s="6" t="e">
        <f>IF('Log_working_3-way'!$D160="","",'True_Odds_Calculator_3-way'!#REF!/'True_Odds_Calculator_3-way'!C161-1)</f>
        <v>#REF!</v>
      </c>
      <c r="K160" s="6">
        <f>IF('Log_working_3-way'!$D160="","",1/'True_Odds_Calculator_3-way'!A161+1/'True_Odds_Calculator_3-way'!B161+1/'True_Odds_Calculator_3-way'!C161-1)</f>
        <v>3.0570700740368606E-2</v>
      </c>
    </row>
    <row r="161" spans="4:11" x14ac:dyDescent="0.25">
      <c r="D161">
        <f>solve_for_c('True_Odds_Calculator_3-way'!A162,'True_Odds_Calculator_3-way'!B162,'True_Odds_Calculator_3-way'!C162,'Log_working_3-way'!B$1,'Log_working_3-way'!B$2)</f>
        <v>1.037163118339298</v>
      </c>
      <c r="F161" s="6" t="e">
        <f>IF('Log_working_3-way'!D161="","",1/'True_Odds_Calculator_3-way'!N162+1/'True_Odds_Calculator_3-way'!O162+1/'True_Odds_Calculator_3-way'!#REF!-1)</f>
        <v>#REF!</v>
      </c>
      <c r="H161" s="6">
        <f>IF('Log_working_3-way'!$D161="","",'True_Odds_Calculator_3-way'!N162/'True_Odds_Calculator_3-way'!A162-1)</f>
        <v>34.93102777770671</v>
      </c>
      <c r="I161" s="6">
        <f>IF('Log_working_3-way'!$D161="","",'True_Odds_Calculator_3-way'!O162/'True_Odds_Calculator_3-way'!B162-1)</f>
        <v>4.4784632829319708</v>
      </c>
      <c r="J161" s="6" t="e">
        <f>IF('Log_working_3-way'!$D161="","",'True_Odds_Calculator_3-way'!#REF!/'True_Odds_Calculator_3-way'!C162-1)</f>
        <v>#REF!</v>
      </c>
      <c r="K161" s="6">
        <f>IF('Log_working_3-way'!$D161="","",1/'True_Odds_Calculator_3-way'!A162+1/'True_Odds_Calculator_3-way'!B162+1/'True_Odds_Calculator_3-way'!C162-1)</f>
        <v>3.4767223506680933E-2</v>
      </c>
    </row>
    <row r="162" spans="4:11" x14ac:dyDescent="0.25">
      <c r="D162">
        <f>solve_for_c('True_Odds_Calculator_3-way'!A163,'True_Odds_Calculator_3-way'!B163,'True_Odds_Calculator_3-way'!C163,'Log_working_3-way'!B$1,'Log_working_3-way'!B$2)</f>
        <v>1.0369828779374961</v>
      </c>
      <c r="F162" s="6" t="e">
        <f>IF('Log_working_3-way'!D162="","",1/'True_Odds_Calculator_3-way'!N163+1/'True_Odds_Calculator_3-way'!O163+1/'True_Odds_Calculator_3-way'!#REF!-1)</f>
        <v>#REF!</v>
      </c>
      <c r="H162" s="6">
        <f>IF('Log_working_3-way'!$D162="","",'True_Odds_Calculator_3-way'!N163/'True_Odds_Calculator_3-way'!A163-1)</f>
        <v>2.57394133605341</v>
      </c>
      <c r="I162" s="6">
        <f>IF('Log_working_3-way'!$D162="","",'True_Odds_Calculator_3-way'!O163/'True_Odds_Calculator_3-way'!B163-1)</f>
        <v>4.4009899863568345</v>
      </c>
      <c r="J162" s="6" t="e">
        <f>IF('Log_working_3-way'!$D162="","",'True_Odds_Calculator_3-way'!#REF!/'True_Odds_Calculator_3-way'!C163-1)</f>
        <v>#REF!</v>
      </c>
      <c r="K162" s="6">
        <f>IF('Log_working_3-way'!$D162="","",1/'True_Odds_Calculator_3-way'!A163+1/'True_Odds_Calculator_3-way'!B163+1/'True_Odds_Calculator_3-way'!C163-1)</f>
        <v>3.4774917753641166E-2</v>
      </c>
    </row>
    <row r="163" spans="4:11" x14ac:dyDescent="0.25">
      <c r="D163">
        <f>solve_for_c('True_Odds_Calculator_3-way'!A164,'True_Odds_Calculator_3-way'!B164,'True_Odds_Calculator_3-way'!C164,'Log_working_3-way'!B$1,'Log_working_3-way'!B$2)</f>
        <v>1.0314771708320853</v>
      </c>
      <c r="F163" s="6" t="e">
        <f>IF('Log_working_3-way'!D163="","",1/'True_Odds_Calculator_3-way'!N164+1/'True_Odds_Calculator_3-way'!O164+1/'True_Odds_Calculator_3-way'!#REF!-1)</f>
        <v>#REF!</v>
      </c>
      <c r="H163" s="6">
        <f>IF('Log_working_3-way'!$D163="","",'True_Odds_Calculator_3-way'!N164/'True_Odds_Calculator_3-way'!A164-1)</f>
        <v>5.9962832340605114</v>
      </c>
      <c r="I163" s="6">
        <f>IF('Log_working_3-way'!$D163="","",'True_Odds_Calculator_3-way'!O164/'True_Odds_Calculator_3-way'!B164-1)</f>
        <v>6.7696928718008316</v>
      </c>
      <c r="J163" s="6" t="e">
        <f>IF('Log_working_3-way'!$D163="","",'True_Odds_Calculator_3-way'!#REF!/'True_Odds_Calculator_3-way'!C164-1)</f>
        <v>#REF!</v>
      </c>
      <c r="K163" s="6">
        <f>IF('Log_working_3-way'!$D163="","",1/'True_Odds_Calculator_3-way'!A164+1/'True_Odds_Calculator_3-way'!B164+1/'True_Odds_Calculator_3-way'!C164-1)</f>
        <v>3.2872554050475955E-2</v>
      </c>
    </row>
    <row r="164" spans="4:11" x14ac:dyDescent="0.25">
      <c r="D164">
        <f>solve_for_c('True_Odds_Calculator_3-way'!A165,'True_Odds_Calculator_3-way'!B165,'True_Odds_Calculator_3-way'!C165,'Log_working_3-way'!B$1,'Log_working_3-way'!B$2)</f>
        <v>1.0379211559160155</v>
      </c>
      <c r="F164" s="6" t="e">
        <f>IF('Log_working_3-way'!D164="","",1/'True_Odds_Calculator_3-way'!N165+1/'True_Odds_Calculator_3-way'!O165+1/'True_Odds_Calculator_3-way'!#REF!-1)</f>
        <v>#REF!</v>
      </c>
      <c r="H164" s="6">
        <f>IF('Log_working_3-way'!$D164="","",'True_Odds_Calculator_3-way'!N165/'True_Odds_Calculator_3-way'!A165-1)</f>
        <v>12.081329758226044</v>
      </c>
      <c r="I164" s="6">
        <f>IF('Log_working_3-way'!$D164="","",'True_Odds_Calculator_3-way'!O165/'True_Odds_Calculator_3-way'!B165-1)</f>
        <v>9.1271919671727844</v>
      </c>
      <c r="J164" s="6" t="e">
        <f>IF('Log_working_3-way'!$D164="","",'True_Odds_Calculator_3-way'!#REF!/'True_Odds_Calculator_3-way'!C165-1)</f>
        <v>#REF!</v>
      </c>
      <c r="K164" s="6">
        <f>IF('Log_working_3-way'!$D164="","",1/'True_Odds_Calculator_3-way'!A165+1/'True_Odds_Calculator_3-way'!B165+1/'True_Odds_Calculator_3-way'!C165-1)</f>
        <v>4.0901236934447249E-2</v>
      </c>
    </row>
    <row r="165" spans="4:11" x14ac:dyDescent="0.25">
      <c r="D165">
        <f>solve_for_c('True_Odds_Calculator_3-way'!A166,'True_Odds_Calculator_3-way'!B166,'True_Odds_Calculator_3-way'!C166,'Log_working_3-way'!B$1,'Log_working_3-way'!B$2)</f>
        <v>1.1067262906443081</v>
      </c>
      <c r="F165" s="6" t="e">
        <f>IF('Log_working_3-way'!D165="","",1/'True_Odds_Calculator_3-way'!N166+1/'True_Odds_Calculator_3-way'!O166+1/'True_Odds_Calculator_3-way'!#REF!-1)</f>
        <v>#REF!</v>
      </c>
      <c r="H165" s="6">
        <f>IF('Log_working_3-way'!$D165="","",'True_Odds_Calculator_3-way'!N166/'True_Odds_Calculator_3-way'!A166-1)</f>
        <v>59.893474817971473</v>
      </c>
      <c r="I165" s="6">
        <f>IF('Log_working_3-way'!$D165="","",'True_Odds_Calculator_3-way'!O166/'True_Odds_Calculator_3-way'!B166-1)</f>
        <v>1.8025827899603968</v>
      </c>
      <c r="J165" s="6" t="e">
        <f>IF('Log_working_3-way'!$D165="","",'True_Odds_Calculator_3-way'!#REF!/'True_Odds_Calculator_3-way'!C166-1)</f>
        <v>#REF!</v>
      </c>
      <c r="K165" s="6">
        <f>IF('Log_working_3-way'!$D165="","",1/'True_Odds_Calculator_3-way'!A166+1/'True_Odds_Calculator_3-way'!B166+1/'True_Odds_Calculator_3-way'!C166-1)</f>
        <v>6.8035952782041997E-2</v>
      </c>
    </row>
    <row r="166" spans="4:11" x14ac:dyDescent="0.25">
      <c r="D166">
        <f>solve_for_c('True_Odds_Calculator_3-way'!A167,'True_Odds_Calculator_3-way'!B167,'True_Odds_Calculator_3-way'!C167,'Log_working_3-way'!B$1,'Log_working_3-way'!B$2)</f>
        <v>1.0398021090738014</v>
      </c>
      <c r="F166" s="6" t="e">
        <f>IF('Log_working_3-way'!D166="","",1/'True_Odds_Calculator_3-way'!N167+1/'True_Odds_Calculator_3-way'!O167+1/'True_Odds_Calculator_3-way'!#REF!-1)</f>
        <v>#REF!</v>
      </c>
      <c r="H166" s="6">
        <f>IF('Log_working_3-way'!$D166="","",'True_Odds_Calculator_3-way'!N167/'True_Odds_Calculator_3-way'!A167-1)</f>
        <v>29.033553983705325</v>
      </c>
      <c r="I166" s="6">
        <f>IF('Log_working_3-way'!$D166="","",'True_Odds_Calculator_3-way'!O167/'True_Odds_Calculator_3-way'!B167-1)</f>
        <v>5.9914131922312563</v>
      </c>
      <c r="J166" s="6" t="e">
        <f>IF('Log_working_3-way'!$D166="","",'True_Odds_Calculator_3-way'!#REF!/'True_Odds_Calculator_3-way'!C167-1)</f>
        <v>#REF!</v>
      </c>
      <c r="K166" s="6">
        <f>IF('Log_working_3-way'!$D166="","",1/'True_Odds_Calculator_3-way'!A167+1/'True_Odds_Calculator_3-way'!B167+1/'True_Odds_Calculator_3-way'!C167-1)</f>
        <v>3.9171460987857287E-2</v>
      </c>
    </row>
    <row r="167" spans="4:11" x14ac:dyDescent="0.25">
      <c r="D167">
        <f>solve_for_c('True_Odds_Calculator_3-way'!A168,'True_Odds_Calculator_3-way'!B168,'True_Odds_Calculator_3-way'!C168,'Log_working_3-way'!B$1,'Log_working_3-way'!B$2)</f>
        <v>1.0282029885238588</v>
      </c>
      <c r="F167" s="6" t="e">
        <f>IF('Log_working_3-way'!D167="","",1/'True_Odds_Calculator_3-way'!N168+1/'True_Odds_Calculator_3-way'!O168+1/'True_Odds_Calculator_3-way'!#REF!-1)</f>
        <v>#REF!</v>
      </c>
      <c r="H167" s="6">
        <f>IF('Log_working_3-way'!$D167="","",'True_Odds_Calculator_3-way'!N168/'True_Odds_Calculator_3-way'!A168-1)</f>
        <v>22.116577375050959</v>
      </c>
      <c r="I167" s="6">
        <f>IF('Log_working_3-way'!$D167="","",'True_Odds_Calculator_3-way'!O168/'True_Odds_Calculator_3-way'!B168-1)</f>
        <v>6.4544713759602566</v>
      </c>
      <c r="J167" s="6" t="e">
        <f>IF('Log_working_3-way'!$D167="","",'True_Odds_Calculator_3-way'!#REF!/'True_Odds_Calculator_3-way'!C168-1)</f>
        <v>#REF!</v>
      </c>
      <c r="K167" s="6">
        <f>IF('Log_working_3-way'!$D167="","",1/'True_Odds_Calculator_3-way'!A168+1/'True_Odds_Calculator_3-way'!B168+1/'True_Odds_Calculator_3-way'!C168-1)</f>
        <v>2.9363452848352622E-2</v>
      </c>
    </row>
    <row r="168" spans="4:11" x14ac:dyDescent="0.25">
      <c r="D168">
        <f>solve_for_c('True_Odds_Calculator_3-way'!A169,'True_Odds_Calculator_3-way'!B169,'True_Odds_Calculator_3-way'!C169,'Log_working_3-way'!B$1,'Log_working_3-way'!B$2)</f>
        <v>1.0260447264494632</v>
      </c>
      <c r="F168" s="6" t="e">
        <f>IF('Log_working_3-way'!D168="","",1/'True_Odds_Calculator_3-way'!N169+1/'True_Odds_Calculator_3-way'!O169+1/'True_Odds_Calculator_3-way'!#REF!-1)</f>
        <v>#REF!</v>
      </c>
      <c r="H168" s="6">
        <f>IF('Log_working_3-way'!$D168="","",'True_Odds_Calculator_3-way'!N169/'True_Odds_Calculator_3-way'!A169-1)</f>
        <v>22.396754438568752</v>
      </c>
      <c r="I168" s="6">
        <f>IF('Log_working_3-way'!$D168="","",'True_Odds_Calculator_3-way'!O169/'True_Odds_Calculator_3-way'!B169-1)</f>
        <v>7.4228315978847519</v>
      </c>
      <c r="J168" s="6" t="e">
        <f>IF('Log_working_3-way'!$D168="","",'True_Odds_Calculator_3-way'!#REF!/'True_Odds_Calculator_3-way'!C169-1)</f>
        <v>#REF!</v>
      </c>
      <c r="K168" s="6">
        <f>IF('Log_working_3-way'!$D168="","",1/'True_Odds_Calculator_3-way'!A169+1/'True_Odds_Calculator_3-way'!B169+1/'True_Odds_Calculator_3-way'!C169-1)</f>
        <v>2.7032172092137818E-2</v>
      </c>
    </row>
    <row r="169" spans="4:11" x14ac:dyDescent="0.25">
      <c r="D169">
        <f>solve_for_c('True_Odds_Calculator_3-way'!A170,'True_Odds_Calculator_3-way'!B170,'True_Odds_Calculator_3-way'!C170,'Log_working_3-way'!B$1,'Log_working_3-way'!B$2)</f>
        <v>1.0407956728174013</v>
      </c>
      <c r="F169" s="6" t="e">
        <f>IF('Log_working_3-way'!D169="","",1/'True_Odds_Calculator_3-way'!N170+1/'True_Odds_Calculator_3-way'!O170+1/'True_Odds_Calculator_3-way'!#REF!-1)</f>
        <v>#REF!</v>
      </c>
      <c r="H169" s="6">
        <f>IF('Log_working_3-way'!$D169="","",'True_Odds_Calculator_3-way'!N170/'True_Odds_Calculator_3-way'!A170-1)</f>
        <v>-9.5977502684949867E-2</v>
      </c>
      <c r="I169" s="6">
        <f>IF('Log_working_3-way'!$D169="","",'True_Odds_Calculator_3-way'!O170/'True_Odds_Calculator_3-way'!B170-1)</f>
        <v>2.8349771363005027</v>
      </c>
      <c r="J169" s="6" t="e">
        <f>IF('Log_working_3-way'!$D169="","",'True_Odds_Calculator_3-way'!#REF!/'True_Odds_Calculator_3-way'!C170-1)</f>
        <v>#REF!</v>
      </c>
      <c r="K169" s="6">
        <f>IF('Log_working_3-way'!$D169="","",1/'True_Odds_Calculator_3-way'!A170+1/'True_Odds_Calculator_3-way'!B170+1/'True_Odds_Calculator_3-way'!C170-1)</f>
        <v>3.0626371229809379E-2</v>
      </c>
    </row>
    <row r="170" spans="4:11" x14ac:dyDescent="0.25">
      <c r="D170">
        <f>solve_for_c('True_Odds_Calculator_3-way'!A171,'True_Odds_Calculator_3-way'!B171,'True_Odds_Calculator_3-way'!C171,'Log_working_3-way'!B$1,'Log_working_3-way'!B$2)</f>
        <v>1.0281831000901918</v>
      </c>
      <c r="F170" s="6" t="e">
        <f>IF('Log_working_3-way'!D170="","",1/'True_Odds_Calculator_3-way'!N171+1/'True_Odds_Calculator_3-way'!O171+1/'True_Odds_Calculator_3-way'!#REF!-1)</f>
        <v>#REF!</v>
      </c>
      <c r="H170" s="6">
        <f>IF('Log_working_3-way'!$D170="","",'True_Odds_Calculator_3-way'!N171/'True_Odds_Calculator_3-way'!A171-1)</f>
        <v>19.062630736355576</v>
      </c>
      <c r="I170" s="6">
        <f>IF('Log_working_3-way'!$D170="","",'True_Odds_Calculator_3-way'!O171/'True_Odds_Calculator_3-way'!B171-1)</f>
        <v>7.550144208715496</v>
      </c>
      <c r="J170" s="6" t="e">
        <f>IF('Log_working_3-way'!$D170="","",'True_Odds_Calculator_3-way'!#REF!/'True_Odds_Calculator_3-way'!C171-1)</f>
        <v>#REF!</v>
      </c>
      <c r="K170" s="6">
        <f>IF('Log_working_3-way'!$D170="","",1/'True_Odds_Calculator_3-way'!A171+1/'True_Odds_Calculator_3-way'!B171+1/'True_Odds_Calculator_3-way'!C171-1)</f>
        <v>2.9832891623390978E-2</v>
      </c>
    </row>
    <row r="171" spans="4:11" x14ac:dyDescent="0.25">
      <c r="D171">
        <f>solve_for_c('True_Odds_Calculator_3-way'!A172,'True_Odds_Calculator_3-way'!B172,'True_Odds_Calculator_3-way'!C172,'Log_working_3-way'!B$1,'Log_working_3-way'!B$2)</f>
        <v>1.0303067043485621</v>
      </c>
      <c r="F171" s="6" t="e">
        <f>IF('Log_working_3-way'!D171="","",1/'True_Odds_Calculator_3-way'!N172+1/'True_Odds_Calculator_3-way'!O172+1/'True_Odds_Calculator_3-way'!#REF!-1)</f>
        <v>#REF!</v>
      </c>
      <c r="H171" s="6">
        <f>IF('Log_working_3-way'!$D171="","",'True_Odds_Calculator_3-way'!N172/'True_Odds_Calculator_3-way'!A172-1)</f>
        <v>60.479014847655009</v>
      </c>
      <c r="I171" s="6">
        <f>IF('Log_working_3-way'!$D171="","",'True_Odds_Calculator_3-way'!O172/'True_Odds_Calculator_3-way'!B172-1)</f>
        <v>1.3211696718466035</v>
      </c>
      <c r="J171" s="6" t="e">
        <f>IF('Log_working_3-way'!$D171="","",'True_Odds_Calculator_3-way'!#REF!/'True_Odds_Calculator_3-way'!C172-1)</f>
        <v>#REF!</v>
      </c>
      <c r="K171" s="6">
        <f>IF('Log_working_3-way'!$D171="","",1/'True_Odds_Calculator_3-way'!A172+1/'True_Odds_Calculator_3-way'!B172+1/'True_Odds_Calculator_3-way'!C172-1)</f>
        <v>1.9685865291565907E-2</v>
      </c>
    </row>
    <row r="172" spans="4:11" x14ac:dyDescent="0.25">
      <c r="D172">
        <f>solve_for_c('True_Odds_Calculator_3-way'!A173,'True_Odds_Calculator_3-way'!B173,'True_Odds_Calculator_3-way'!C173,'Log_working_3-way'!B$1,'Log_working_3-way'!B$2)</f>
        <v>1.0314440233946527</v>
      </c>
      <c r="F172" s="6" t="e">
        <f>IF('Log_working_3-way'!D172="","",1/'True_Odds_Calculator_3-way'!N173+1/'True_Odds_Calculator_3-way'!O173+1/'True_Odds_Calculator_3-way'!#REF!-1)</f>
        <v>#REF!</v>
      </c>
      <c r="H172" s="6">
        <f>IF('Log_working_3-way'!$D172="","",'True_Odds_Calculator_3-way'!N173/'True_Odds_Calculator_3-way'!A173-1)</f>
        <v>17.94543004383171</v>
      </c>
      <c r="I172" s="6">
        <f>IF('Log_working_3-way'!$D172="","",'True_Odds_Calculator_3-way'!O173/'True_Odds_Calculator_3-way'!B173-1)</f>
        <v>7.6741796489543219</v>
      </c>
      <c r="J172" s="6" t="e">
        <f>IF('Log_working_3-way'!$D172="","",'True_Odds_Calculator_3-way'!#REF!/'True_Odds_Calculator_3-way'!C173-1)</f>
        <v>#REF!</v>
      </c>
      <c r="K172" s="6">
        <f>IF('Log_working_3-way'!$D172="","",1/'True_Odds_Calculator_3-way'!A173+1/'True_Odds_Calculator_3-way'!B173+1/'True_Odds_Calculator_3-way'!C173-1)</f>
        <v>3.3424263215358296E-2</v>
      </c>
    </row>
    <row r="173" spans="4:11" x14ac:dyDescent="0.25">
      <c r="D173">
        <f>solve_for_c('True_Odds_Calculator_3-way'!A174,'True_Odds_Calculator_3-way'!B174,'True_Odds_Calculator_3-way'!C174,'Log_working_3-way'!B$1,'Log_working_3-way'!B$2)</f>
        <v>1.048538716942782</v>
      </c>
      <c r="F173" s="6" t="e">
        <f>IF('Log_working_3-way'!D173="","",1/'True_Odds_Calculator_3-way'!N174+1/'True_Odds_Calculator_3-way'!O174+1/'True_Odds_Calculator_3-way'!#REF!-1)</f>
        <v>#REF!</v>
      </c>
      <c r="H173" s="6">
        <f>IF('Log_working_3-way'!$D173="","",'True_Odds_Calculator_3-way'!N174/'True_Odds_Calculator_3-way'!A174-1)</f>
        <v>0.12610384909845918</v>
      </c>
      <c r="I173" s="6">
        <f>IF('Log_working_3-way'!$D173="","",'True_Odds_Calculator_3-way'!O174/'True_Odds_Calculator_3-way'!B174-1)</f>
        <v>1.9824686237982663</v>
      </c>
      <c r="J173" s="6" t="e">
        <f>IF('Log_working_3-way'!$D173="","",'True_Odds_Calculator_3-way'!#REF!/'True_Odds_Calculator_3-way'!C174-1)</f>
        <v>#REF!</v>
      </c>
      <c r="K173" s="6">
        <f>IF('Log_working_3-way'!$D173="","",1/'True_Odds_Calculator_3-way'!A174+1/'True_Odds_Calculator_3-way'!B174+1/'True_Odds_Calculator_3-way'!C174-1)</f>
        <v>3.5617984368087496E-2</v>
      </c>
    </row>
    <row r="174" spans="4:11" x14ac:dyDescent="0.25">
      <c r="D174">
        <f>solve_for_c('True_Odds_Calculator_3-way'!A175,'True_Odds_Calculator_3-way'!B175,'True_Odds_Calculator_3-way'!C175,'Log_working_3-way'!B$1,'Log_working_3-way'!B$2)</f>
        <v>1.0315784881771131</v>
      </c>
      <c r="F174" s="6" t="e">
        <f>IF('Log_working_3-way'!D174="","",1/'True_Odds_Calculator_3-way'!N175+1/'True_Odds_Calculator_3-way'!O175+1/'True_Odds_Calculator_3-way'!#REF!-1)</f>
        <v>#REF!</v>
      </c>
      <c r="H174" s="6">
        <f>IF('Log_working_3-way'!$D174="","",'True_Odds_Calculator_3-way'!N175/'True_Odds_Calculator_3-way'!A175-1)</f>
        <v>18.113268951986395</v>
      </c>
      <c r="I174" s="6">
        <f>IF('Log_working_3-way'!$D174="","",'True_Odds_Calculator_3-way'!O175/'True_Odds_Calculator_3-way'!B175-1)</f>
        <v>8.8766879389838778</v>
      </c>
      <c r="J174" s="6" t="e">
        <f>IF('Log_working_3-way'!$D174="","",'True_Odds_Calculator_3-way'!#REF!/'True_Odds_Calculator_3-way'!C175-1)</f>
        <v>#REF!</v>
      </c>
      <c r="K174" s="6">
        <f>IF('Log_working_3-way'!$D174="","",1/'True_Odds_Calculator_3-way'!A175+1/'True_Odds_Calculator_3-way'!B175+1/'True_Odds_Calculator_3-way'!C175-1)</f>
        <v>3.3475041311559428E-2</v>
      </c>
    </row>
    <row r="175" spans="4:11" x14ac:dyDescent="0.25">
      <c r="D175">
        <f>solve_for_c('True_Odds_Calculator_3-way'!A176,'True_Odds_Calculator_3-way'!B176,'True_Odds_Calculator_3-way'!C176,'Log_working_3-way'!B$1,'Log_working_3-way'!B$2)</f>
        <v>1.0331400914609312</v>
      </c>
      <c r="F175" s="6" t="e">
        <f>IF('Log_working_3-way'!D175="","",1/'True_Odds_Calculator_3-way'!N176+1/'True_Odds_Calculator_3-way'!O176+1/'True_Odds_Calculator_3-way'!#REF!-1)</f>
        <v>#REF!</v>
      </c>
      <c r="H175" s="6">
        <f>IF('Log_working_3-way'!$D175="","",'True_Odds_Calculator_3-way'!N176/'True_Odds_Calculator_3-way'!A176-1)</f>
        <v>28.231851891950416</v>
      </c>
      <c r="I175" s="6">
        <f>IF('Log_working_3-way'!$D175="","",'True_Odds_Calculator_3-way'!O176/'True_Odds_Calculator_3-way'!B176-1)</f>
        <v>6.8593182041457927</v>
      </c>
      <c r="J175" s="6" t="e">
        <f>IF('Log_working_3-way'!$D175="","",'True_Odds_Calculator_3-way'!#REF!/'True_Odds_Calculator_3-way'!C176-1)</f>
        <v>#REF!</v>
      </c>
      <c r="K175" s="6">
        <f>IF('Log_working_3-way'!$D175="","",1/'True_Odds_Calculator_3-way'!A176+1/'True_Odds_Calculator_3-way'!B176+1/'True_Odds_Calculator_3-way'!C176-1)</f>
        <v>3.2763532763532721E-2</v>
      </c>
    </row>
    <row r="176" spans="4:11" x14ac:dyDescent="0.25">
      <c r="D176">
        <f>solve_for_c('True_Odds_Calculator_3-way'!A177,'True_Odds_Calculator_3-way'!B177,'True_Odds_Calculator_3-way'!C177,'Log_working_3-way'!B$1,'Log_working_3-way'!B$2)</f>
        <v>1.0838420427125874</v>
      </c>
      <c r="F176" s="6" t="e">
        <f>IF('Log_working_3-way'!D176="","",1/'True_Odds_Calculator_3-way'!N177+1/'True_Odds_Calculator_3-way'!O177+1/'True_Odds_Calculator_3-way'!#REF!-1)</f>
        <v>#REF!</v>
      </c>
      <c r="H176" s="6">
        <f>IF('Log_working_3-way'!$D176="","",'True_Odds_Calculator_3-way'!N177/'True_Odds_Calculator_3-way'!A177-1)</f>
        <v>71.64008561269651</v>
      </c>
      <c r="I176" s="6">
        <f>IF('Log_working_3-way'!$D176="","",'True_Odds_Calculator_3-way'!O177/'True_Odds_Calculator_3-way'!B177-1)</f>
        <v>0.40123621938071974</v>
      </c>
      <c r="J176" s="6" t="e">
        <f>IF('Log_working_3-way'!$D176="","",'True_Odds_Calculator_3-way'!#REF!/'True_Odds_Calculator_3-way'!C177-1)</f>
        <v>#REF!</v>
      </c>
      <c r="K176" s="6">
        <f>IF('Log_working_3-way'!$D176="","",1/'True_Odds_Calculator_3-way'!A177+1/'True_Odds_Calculator_3-way'!B177+1/'True_Odds_Calculator_3-way'!C177-1)</f>
        <v>4.0945451700600488E-2</v>
      </c>
    </row>
    <row r="177" spans="4:11" x14ac:dyDescent="0.25">
      <c r="D177">
        <f>solve_for_c('True_Odds_Calculator_3-way'!A178,'True_Odds_Calculator_3-way'!B178,'True_Odds_Calculator_3-way'!C178,'Log_working_3-way'!B$1,'Log_working_3-way'!B$2)</f>
        <v>1.0308796420024695</v>
      </c>
      <c r="F177" s="6" t="e">
        <f>IF('Log_working_3-way'!D177="","",1/'True_Odds_Calculator_3-way'!N178+1/'True_Odds_Calculator_3-way'!O178+1/'True_Odds_Calculator_3-way'!#REF!-1)</f>
        <v>#REF!</v>
      </c>
      <c r="H177" s="6">
        <f>IF('Log_working_3-way'!$D177="","",'True_Odds_Calculator_3-way'!N178/'True_Odds_Calculator_3-way'!A178-1)</f>
        <v>15.945881104294529</v>
      </c>
      <c r="I177" s="6">
        <f>IF('Log_working_3-way'!$D177="","",'True_Odds_Calculator_3-way'!O178/'True_Odds_Calculator_3-way'!B178-1)</f>
        <v>7.7818050021629421</v>
      </c>
      <c r="J177" s="6" t="e">
        <f>IF('Log_working_3-way'!$D177="","",'True_Odds_Calculator_3-way'!#REF!/'True_Odds_Calculator_3-way'!C178-1)</f>
        <v>#REF!</v>
      </c>
      <c r="K177" s="6">
        <f>IF('Log_working_3-way'!$D177="","",1/'True_Odds_Calculator_3-way'!A178+1/'True_Odds_Calculator_3-way'!B178+1/'True_Odds_Calculator_3-way'!C178-1)</f>
        <v>3.3094484942564062E-2</v>
      </c>
    </row>
    <row r="178" spans="4:11" x14ac:dyDescent="0.25">
      <c r="D178">
        <f>solve_for_c('True_Odds_Calculator_3-way'!A179,'True_Odds_Calculator_3-way'!B179,'True_Odds_Calculator_3-way'!C179,'Log_working_3-way'!B$1,'Log_working_3-way'!B$2)</f>
        <v>1.0382401347675554</v>
      </c>
      <c r="F178" s="6" t="e">
        <f>IF('Log_working_3-way'!D178="","",1/'True_Odds_Calculator_3-way'!N179+1/'True_Odds_Calculator_3-way'!O179+1/'True_Odds_Calculator_3-way'!#REF!-1)</f>
        <v>#REF!</v>
      </c>
      <c r="H178" s="6">
        <f>IF('Log_working_3-way'!$D178="","",'True_Odds_Calculator_3-way'!N179/'True_Odds_Calculator_3-way'!A179-1)</f>
        <v>36.734540502370621</v>
      </c>
      <c r="I178" s="6">
        <f>IF('Log_working_3-way'!$D178="","",'True_Odds_Calculator_3-way'!O179/'True_Odds_Calculator_3-way'!B179-1)</f>
        <v>3.770391293139201</v>
      </c>
      <c r="J178" s="6" t="e">
        <f>IF('Log_working_3-way'!$D178="","",'True_Odds_Calculator_3-way'!#REF!/'True_Odds_Calculator_3-way'!C179-1)</f>
        <v>#REF!</v>
      </c>
      <c r="K178" s="6">
        <f>IF('Log_working_3-way'!$D178="","",1/'True_Odds_Calculator_3-way'!A179+1/'True_Odds_Calculator_3-way'!B179+1/'True_Odds_Calculator_3-way'!C179-1)</f>
        <v>3.5192147034252219E-2</v>
      </c>
    </row>
    <row r="179" spans="4:11" x14ac:dyDescent="0.25">
      <c r="D179">
        <f>solve_for_c('True_Odds_Calculator_3-way'!A180,'True_Odds_Calculator_3-way'!B180,'True_Odds_Calculator_3-way'!C180,'Log_working_3-way'!B$1,'Log_working_3-way'!B$2)</f>
        <v>1.0309606730938166</v>
      </c>
      <c r="F179" s="6" t="e">
        <f>IF('Log_working_3-way'!D179="","",1/'True_Odds_Calculator_3-way'!N180+1/'True_Odds_Calculator_3-way'!O180+1/'True_Odds_Calculator_3-way'!#REF!-1)</f>
        <v>#REF!</v>
      </c>
      <c r="H179" s="6">
        <f>IF('Log_working_3-way'!$D179="","",'True_Odds_Calculator_3-way'!N180/'True_Odds_Calculator_3-way'!A180-1)</f>
        <v>6.7239941666176524</v>
      </c>
      <c r="I179" s="6">
        <f>IF('Log_working_3-way'!$D179="","",'True_Odds_Calculator_3-way'!O180/'True_Odds_Calculator_3-way'!B180-1)</f>
        <v>9.6835471240257611</v>
      </c>
      <c r="J179" s="6" t="e">
        <f>IF('Log_working_3-way'!$D179="","",'True_Odds_Calculator_3-way'!#REF!/'True_Odds_Calculator_3-way'!C180-1)</f>
        <v>#REF!</v>
      </c>
      <c r="K179" s="6">
        <f>IF('Log_working_3-way'!$D179="","",1/'True_Odds_Calculator_3-way'!A180+1/'True_Odds_Calculator_3-way'!B180+1/'True_Odds_Calculator_3-way'!C180-1)</f>
        <v>3.312183116848133E-2</v>
      </c>
    </row>
    <row r="180" spans="4:11" x14ac:dyDescent="0.25">
      <c r="D180">
        <f>solve_for_c('True_Odds_Calculator_3-way'!A181,'True_Odds_Calculator_3-way'!B181,'True_Odds_Calculator_3-way'!C181,'Log_working_3-way'!B$1,'Log_working_3-way'!B$2)</f>
        <v>1.0301009905218117</v>
      </c>
      <c r="F180" s="6" t="e">
        <f>IF('Log_working_3-way'!D180="","",1/'True_Odds_Calculator_3-way'!N181+1/'True_Odds_Calculator_3-way'!O181+1/'True_Odds_Calculator_3-way'!#REF!-1)</f>
        <v>#REF!</v>
      </c>
      <c r="H180" s="6">
        <f>IF('Log_working_3-way'!$D180="","",'True_Odds_Calculator_3-way'!N181/'True_Odds_Calculator_3-way'!A181-1)</f>
        <v>21.848193218531819</v>
      </c>
      <c r="I180" s="6">
        <f>IF('Log_working_3-way'!$D180="","",'True_Odds_Calculator_3-way'!O181/'True_Odds_Calculator_3-way'!B181-1)</f>
        <v>6.5231099031014379</v>
      </c>
      <c r="J180" s="6" t="e">
        <f>IF('Log_working_3-way'!$D180="","",'True_Odds_Calculator_3-way'!#REF!/'True_Odds_Calculator_3-way'!C181-1)</f>
        <v>#REF!</v>
      </c>
      <c r="K180" s="6">
        <f>IF('Log_working_3-way'!$D180="","",1/'True_Odds_Calculator_3-way'!A181+1/'True_Odds_Calculator_3-way'!B181+1/'True_Odds_Calculator_3-way'!C181-1)</f>
        <v>3.1368104381694684E-2</v>
      </c>
    </row>
    <row r="181" spans="4:11" x14ac:dyDescent="0.25">
      <c r="D181">
        <f>solve_for_c('True_Odds_Calculator_3-way'!A182,'True_Odds_Calculator_3-way'!B182,'True_Odds_Calculator_3-way'!C182,'Log_working_3-way'!B$1,'Log_working_3-way'!B$2)</f>
        <v>1.0416471920610273</v>
      </c>
      <c r="F181" s="6" t="e">
        <f>IF('Log_working_3-way'!D181="","",1/'True_Odds_Calculator_3-way'!N182+1/'True_Odds_Calculator_3-way'!O182+1/'True_Odds_Calculator_3-way'!#REF!-1)</f>
        <v>#REF!</v>
      </c>
      <c r="H181" s="6">
        <f>IF('Log_working_3-way'!$D181="","",'True_Odds_Calculator_3-way'!N182/'True_Odds_Calculator_3-way'!A182-1)</f>
        <v>44.965719500907191</v>
      </c>
      <c r="I181" s="6">
        <f>IF('Log_working_3-way'!$D181="","",'True_Odds_Calculator_3-way'!O182/'True_Odds_Calculator_3-way'!B182-1)</f>
        <v>2.9442067238305207</v>
      </c>
      <c r="J181" s="6" t="e">
        <f>IF('Log_working_3-way'!$D181="","",'True_Odds_Calculator_3-way'!#REF!/'True_Odds_Calculator_3-way'!C182-1)</f>
        <v>#REF!</v>
      </c>
      <c r="K181" s="6">
        <f>IF('Log_working_3-way'!$D181="","",1/'True_Odds_Calculator_3-way'!A182+1/'True_Odds_Calculator_3-way'!B182+1/'True_Odds_Calculator_3-way'!C182-1)</f>
        <v>3.473689088606946E-2</v>
      </c>
    </row>
    <row r="182" spans="4:11" x14ac:dyDescent="0.25">
      <c r="D182">
        <f>solve_for_c('True_Odds_Calculator_3-way'!A183,'True_Odds_Calculator_3-way'!B183,'True_Odds_Calculator_3-way'!C183,'Log_working_3-way'!B$1,'Log_working_3-way'!B$2)</f>
        <v>1.0308105490060819</v>
      </c>
      <c r="F182" s="6" t="e">
        <f>IF('Log_working_3-way'!D182="","",1/'True_Odds_Calculator_3-way'!N183+1/'True_Odds_Calculator_3-way'!O183+1/'True_Odds_Calculator_3-way'!#REF!-1)</f>
        <v>#REF!</v>
      </c>
      <c r="H182" s="6">
        <f>IF('Log_working_3-way'!$D182="","",'True_Odds_Calculator_3-way'!N183/'True_Odds_Calculator_3-way'!A183-1)</f>
        <v>15.806765344866093</v>
      </c>
      <c r="I182" s="6">
        <f>IF('Log_working_3-way'!$D182="","",'True_Odds_Calculator_3-way'!O183/'True_Odds_Calculator_3-way'!B183-1)</f>
        <v>6.8130624020555191</v>
      </c>
      <c r="J182" s="6" t="e">
        <f>IF('Log_working_3-way'!$D182="","",'True_Odds_Calculator_3-way'!#REF!/'True_Odds_Calculator_3-way'!C183-1)</f>
        <v>#REF!</v>
      </c>
      <c r="K182" s="6">
        <f>IF('Log_working_3-way'!$D182="","",1/'True_Odds_Calculator_3-way'!A183+1/'True_Odds_Calculator_3-way'!B183+1/'True_Odds_Calculator_3-way'!C183-1)</f>
        <v>3.2983489378838327E-2</v>
      </c>
    </row>
    <row r="183" spans="4:11" x14ac:dyDescent="0.25">
      <c r="D183">
        <f>solve_for_c('True_Odds_Calculator_3-way'!A184,'True_Odds_Calculator_3-way'!B184,'True_Odds_Calculator_3-way'!C184,'Log_working_3-way'!B$1,'Log_working_3-way'!B$2)</f>
        <v>1.0396316858016976</v>
      </c>
      <c r="F183" s="6" t="e">
        <f>IF('Log_working_3-way'!D183="","",1/'True_Odds_Calculator_3-way'!N184+1/'True_Odds_Calculator_3-way'!O184+1/'True_Odds_Calculator_3-way'!#REF!-1)</f>
        <v>#REF!</v>
      </c>
      <c r="H183" s="6">
        <f>IF('Log_working_3-way'!$D183="","",'True_Odds_Calculator_3-way'!N184/'True_Odds_Calculator_3-way'!A184-1)</f>
        <v>40.280439934472241</v>
      </c>
      <c r="I183" s="6">
        <f>IF('Log_working_3-way'!$D183="","",'True_Odds_Calculator_3-way'!O184/'True_Odds_Calculator_3-way'!B184-1)</f>
        <v>4.1303585679567467</v>
      </c>
      <c r="J183" s="6" t="e">
        <f>IF('Log_working_3-way'!$D183="","",'True_Odds_Calculator_3-way'!#REF!/'True_Odds_Calculator_3-way'!C184-1)</f>
        <v>#REF!</v>
      </c>
      <c r="K183" s="6">
        <f>IF('Log_working_3-way'!$D183="","",1/'True_Odds_Calculator_3-way'!A184+1/'True_Odds_Calculator_3-way'!B184+1/'True_Odds_Calculator_3-way'!C184-1)</f>
        <v>3.4839080379877263E-2</v>
      </c>
    </row>
    <row r="184" spans="4:11" x14ac:dyDescent="0.25">
      <c r="D184">
        <f>solve_for_c('True_Odds_Calculator_3-way'!A185,'True_Odds_Calculator_3-way'!B185,'True_Odds_Calculator_3-way'!C185,'Log_working_3-way'!B$1,'Log_working_3-way'!B$2)</f>
        <v>1.0274584769319786</v>
      </c>
      <c r="F184" s="6" t="e">
        <f>IF('Log_working_3-way'!D184="","",1/'True_Odds_Calculator_3-way'!N185+1/'True_Odds_Calculator_3-way'!O185+1/'True_Odds_Calculator_3-way'!#REF!-1)</f>
        <v>#REF!</v>
      </c>
      <c r="H184" s="6">
        <f>IF('Log_working_3-way'!$D184="","",'True_Odds_Calculator_3-way'!N185/'True_Odds_Calculator_3-way'!A185-1)</f>
        <v>15.450020410824497</v>
      </c>
      <c r="I184" s="6">
        <f>IF('Log_working_3-way'!$D184="","",'True_Odds_Calculator_3-way'!O185/'True_Odds_Calculator_3-way'!B185-1)</f>
        <v>9.5107043719569742</v>
      </c>
      <c r="J184" s="6" t="e">
        <f>IF('Log_working_3-way'!$D184="","",'True_Odds_Calculator_3-way'!#REF!/'True_Odds_Calculator_3-way'!C185-1)</f>
        <v>#REF!</v>
      </c>
      <c r="K184" s="6">
        <f>IF('Log_working_3-way'!$D184="","",1/'True_Odds_Calculator_3-way'!A185+1/'True_Odds_Calculator_3-way'!B185+1/'True_Odds_Calculator_3-way'!C185-1)</f>
        <v>2.948734320637092E-2</v>
      </c>
    </row>
    <row r="185" spans="4:11" x14ac:dyDescent="0.25">
      <c r="D185">
        <f>solve_for_c('True_Odds_Calculator_3-way'!A186,'True_Odds_Calculator_3-way'!B186,'True_Odds_Calculator_3-way'!C186,'Log_working_3-way'!B$1,'Log_working_3-way'!B$2)</f>
        <v>1.0258207356294764</v>
      </c>
      <c r="F185" s="6" t="e">
        <f>IF('Log_working_3-way'!D185="","",1/'True_Odds_Calculator_3-way'!N186+1/'True_Odds_Calculator_3-way'!O186+1/'True_Odds_Calculator_3-way'!#REF!-1)</f>
        <v>#REF!</v>
      </c>
      <c r="H185" s="6">
        <f>IF('Log_working_3-way'!$D185="","",'True_Odds_Calculator_3-way'!N186/'True_Odds_Calculator_3-way'!A186-1)</f>
        <v>9.7375717167095992</v>
      </c>
      <c r="I185" s="6">
        <f>IF('Log_working_3-way'!$D185="","",'True_Odds_Calculator_3-way'!O186/'True_Odds_Calculator_3-way'!B186-1)</f>
        <v>8.3246818727832732</v>
      </c>
      <c r="J185" s="6" t="e">
        <f>IF('Log_working_3-way'!$D185="","",'True_Odds_Calculator_3-way'!#REF!/'True_Odds_Calculator_3-way'!C186-1)</f>
        <v>#REF!</v>
      </c>
      <c r="K185" s="6">
        <f>IF('Log_working_3-way'!$D185="","",1/'True_Odds_Calculator_3-way'!A186+1/'True_Odds_Calculator_3-way'!B186+1/'True_Odds_Calculator_3-way'!C186-1)</f>
        <v>2.7923822941462895E-2</v>
      </c>
    </row>
    <row r="186" spans="4:11" x14ac:dyDescent="0.25">
      <c r="D186">
        <f>solve_for_c('True_Odds_Calculator_3-way'!A187,'True_Odds_Calculator_3-way'!B187,'True_Odds_Calculator_3-way'!C187,'Log_working_3-way'!B$1,'Log_working_3-way'!B$2)</f>
        <v>1.038197154448246</v>
      </c>
      <c r="F186" s="6" t="e">
        <f>IF('Log_working_3-way'!D186="","",1/'True_Odds_Calculator_3-way'!N187+1/'True_Odds_Calculator_3-way'!O187+1/'True_Odds_Calculator_3-way'!#REF!-1)</f>
        <v>#REF!</v>
      </c>
      <c r="H186" s="6">
        <f>IF('Log_working_3-way'!$D186="","",'True_Odds_Calculator_3-way'!N187/'True_Odds_Calculator_3-way'!A187-1)</f>
        <v>6.0636387340542726</v>
      </c>
      <c r="I186" s="6">
        <f>IF('Log_working_3-way'!$D186="","",'True_Odds_Calculator_3-way'!O187/'True_Odds_Calculator_3-way'!B187-1)</f>
        <v>6.7184803157682342</v>
      </c>
      <c r="J186" s="6" t="e">
        <f>IF('Log_working_3-way'!$D186="","",'True_Odds_Calculator_3-way'!#REF!/'True_Odds_Calculator_3-way'!C187-1)</f>
        <v>#REF!</v>
      </c>
      <c r="K186" s="6">
        <f>IF('Log_working_3-way'!$D186="","",1/'True_Odds_Calculator_3-way'!A187+1/'True_Odds_Calculator_3-way'!B187+1/'True_Odds_Calculator_3-way'!C187-1)</f>
        <v>3.972572221115378E-2</v>
      </c>
    </row>
    <row r="187" spans="4:11" x14ac:dyDescent="0.25">
      <c r="D187">
        <f>solve_for_c('True_Odds_Calculator_3-way'!A188,'True_Odds_Calculator_3-way'!B188,'True_Odds_Calculator_3-way'!C188,'Log_working_3-way'!B$1,'Log_working_3-way'!B$2)</f>
        <v>1.0327750959896587</v>
      </c>
      <c r="F187" s="6" t="e">
        <f>IF('Log_working_3-way'!D187="","",1/'True_Odds_Calculator_3-way'!N188+1/'True_Odds_Calculator_3-way'!O188+1/'True_Odds_Calculator_3-way'!#REF!-1)</f>
        <v>#REF!</v>
      </c>
      <c r="H187" s="6">
        <f>IF('Log_working_3-way'!$D187="","",'True_Odds_Calculator_3-way'!N188/'True_Odds_Calculator_3-way'!A188-1)</f>
        <v>5.5244898244744327</v>
      </c>
      <c r="I187" s="6">
        <f>IF('Log_working_3-way'!$D187="","",'True_Odds_Calculator_3-way'!O188/'True_Odds_Calculator_3-way'!B188-1)</f>
        <v>6.8051758154113084</v>
      </c>
      <c r="J187" s="6" t="e">
        <f>IF('Log_working_3-way'!$D187="","",'True_Odds_Calculator_3-way'!#REF!/'True_Odds_Calculator_3-way'!C188-1)</f>
        <v>#REF!</v>
      </c>
      <c r="K187" s="6">
        <f>IF('Log_working_3-way'!$D187="","",1/'True_Odds_Calculator_3-way'!A188+1/'True_Odds_Calculator_3-way'!B188+1/'True_Odds_Calculator_3-way'!C188-1)</f>
        <v>3.402724726254136E-2</v>
      </c>
    </row>
    <row r="188" spans="4:11" x14ac:dyDescent="0.25">
      <c r="D188">
        <f>solve_for_c('True_Odds_Calculator_3-way'!A189,'True_Odds_Calculator_3-way'!B189,'True_Odds_Calculator_3-way'!C189,'Log_working_3-way'!B$1,'Log_working_3-way'!B$2)</f>
        <v>1.0212059299838911</v>
      </c>
      <c r="F188" s="6" t="e">
        <f>IF('Log_working_3-way'!D188="","",1/'True_Odds_Calculator_3-way'!N189+1/'True_Odds_Calculator_3-way'!O189+1/'True_Odds_Calculator_3-way'!#REF!-1)</f>
        <v>#REF!</v>
      </c>
      <c r="H188" s="6">
        <f>IF('Log_working_3-way'!$D188="","",'True_Odds_Calculator_3-way'!N189/'True_Odds_Calculator_3-way'!A189-1)</f>
        <v>19.023747144325085</v>
      </c>
      <c r="I188" s="6">
        <f>IF('Log_working_3-way'!$D188="","",'True_Odds_Calculator_3-way'!O189/'True_Odds_Calculator_3-way'!B189-1)</f>
        <v>6.6306906329076929</v>
      </c>
      <c r="J188" s="6" t="e">
        <f>IF('Log_working_3-way'!$D188="","",'True_Odds_Calculator_3-way'!#REF!/'True_Odds_Calculator_3-way'!C189-1)</f>
        <v>#REF!</v>
      </c>
      <c r="K188" s="6">
        <f>IF('Log_working_3-way'!$D188="","",1/'True_Odds_Calculator_3-way'!A189+1/'True_Odds_Calculator_3-way'!B189+1/'True_Odds_Calculator_3-way'!C189-1)</f>
        <v>2.2515971139957625E-2</v>
      </c>
    </row>
    <row r="189" spans="4:11" x14ac:dyDescent="0.25">
      <c r="D189">
        <f>solve_for_c('True_Odds_Calculator_3-way'!A190,'True_Odds_Calculator_3-way'!B190,'True_Odds_Calculator_3-way'!C190,'Log_working_3-way'!B$1,'Log_working_3-way'!B$2)</f>
        <v>1.0732622961423042</v>
      </c>
      <c r="F189" s="6" t="e">
        <f>IF('Log_working_3-way'!D189="","",1/'True_Odds_Calculator_3-way'!N190+1/'True_Odds_Calculator_3-way'!O190+1/'True_Odds_Calculator_3-way'!#REF!-1)</f>
        <v>#REF!</v>
      </c>
      <c r="H189" s="6">
        <f>IF('Log_working_3-way'!$D189="","",'True_Odds_Calculator_3-way'!N190/'True_Odds_Calculator_3-way'!A190-1)</f>
        <v>0.20676000622967439</v>
      </c>
      <c r="I189" s="6">
        <f>IF('Log_working_3-way'!$D189="","",'True_Odds_Calculator_3-way'!O190/'True_Odds_Calculator_3-way'!B190-1)</f>
        <v>3.0775028746503557</v>
      </c>
      <c r="J189" s="6" t="e">
        <f>IF('Log_working_3-way'!$D189="","",'True_Odds_Calculator_3-way'!#REF!/'True_Odds_Calculator_3-way'!C190-1)</f>
        <v>#REF!</v>
      </c>
      <c r="K189" s="6">
        <f>IF('Log_working_3-way'!$D189="","",1/'True_Odds_Calculator_3-way'!A190+1/'True_Odds_Calculator_3-way'!B190+1/'True_Odds_Calculator_3-way'!C190-1)</f>
        <v>5.562981447086468E-2</v>
      </c>
    </row>
    <row r="190" spans="4:11" x14ac:dyDescent="0.25">
      <c r="D190">
        <f>solve_for_c('True_Odds_Calculator_3-way'!A191,'True_Odds_Calculator_3-way'!B191,'True_Odds_Calculator_3-way'!C191,'Log_working_3-way'!B$1,'Log_working_3-way'!B$2)</f>
        <v>1.0459587137543385</v>
      </c>
      <c r="F190" s="6" t="e">
        <f>IF('Log_working_3-way'!D190="","",1/'True_Odds_Calculator_3-way'!N191+1/'True_Odds_Calculator_3-way'!O191+1/'True_Odds_Calculator_3-way'!#REF!-1)</f>
        <v>#REF!</v>
      </c>
      <c r="H190" s="6">
        <f>IF('Log_working_3-way'!$D190="","",'True_Odds_Calculator_3-way'!N191/'True_Odds_Calculator_3-way'!A191-1)</f>
        <v>44.185205121975407</v>
      </c>
      <c r="I190" s="6">
        <f>IF('Log_working_3-way'!$D190="","",'True_Odds_Calculator_3-way'!O191/'True_Odds_Calculator_3-way'!B191-1)</f>
        <v>3.9301193279213553</v>
      </c>
      <c r="J190" s="6" t="e">
        <f>IF('Log_working_3-way'!$D190="","",'True_Odds_Calculator_3-way'!#REF!/'True_Odds_Calculator_3-way'!C191-1)</f>
        <v>#REF!</v>
      </c>
      <c r="K190" s="6">
        <f>IF('Log_working_3-way'!$D190="","",1/'True_Odds_Calculator_3-way'!A191+1/'True_Odds_Calculator_3-way'!B191+1/'True_Odds_Calculator_3-way'!C191-1)</f>
        <v>3.8240653790273083E-2</v>
      </c>
    </row>
    <row r="191" spans="4:11" x14ac:dyDescent="0.25">
      <c r="D191">
        <f>solve_for_c('True_Odds_Calculator_3-way'!A192,'True_Odds_Calculator_3-way'!B192,'True_Odds_Calculator_3-way'!C192,'Log_working_3-way'!B$1,'Log_working_3-way'!B$2)</f>
        <v>1.0304103815851253</v>
      </c>
      <c r="F191" s="6" t="e">
        <f>IF('Log_working_3-way'!D191="","",1/'True_Odds_Calculator_3-way'!N192+1/'True_Odds_Calculator_3-way'!O192+1/'True_Odds_Calculator_3-way'!#REF!-1)</f>
        <v>#REF!</v>
      </c>
      <c r="H191" s="6">
        <f>IF('Log_working_3-way'!$D191="","",'True_Odds_Calculator_3-way'!N192/'True_Odds_Calculator_3-way'!A192-1)</f>
        <v>11.43720862009774</v>
      </c>
      <c r="I191" s="6">
        <f>IF('Log_working_3-way'!$D191="","",'True_Odds_Calculator_3-way'!O192/'True_Odds_Calculator_3-way'!B192-1)</f>
        <v>10.919049014429399</v>
      </c>
      <c r="J191" s="6" t="e">
        <f>IF('Log_working_3-way'!$D191="","",'True_Odds_Calculator_3-way'!#REF!/'True_Odds_Calculator_3-way'!C192-1)</f>
        <v>#REF!</v>
      </c>
      <c r="K191" s="6">
        <f>IF('Log_working_3-way'!$D191="","",1/'True_Odds_Calculator_3-way'!A192+1/'True_Odds_Calculator_3-way'!B192+1/'True_Odds_Calculator_3-way'!C192-1)</f>
        <v>3.2924727519812347E-2</v>
      </c>
    </row>
    <row r="192" spans="4:11" x14ac:dyDescent="0.25">
      <c r="D192">
        <f>solve_for_c('True_Odds_Calculator_3-way'!A193,'True_Odds_Calculator_3-way'!B193,'True_Odds_Calculator_3-way'!C193,'Log_working_3-way'!B$1,'Log_working_3-way'!B$2)</f>
        <v>1.024746180952951</v>
      </c>
      <c r="F192" s="6" t="e">
        <f>IF('Log_working_3-way'!D192="","",1/'True_Odds_Calculator_3-way'!N193+1/'True_Odds_Calculator_3-way'!O193+1/'True_Odds_Calculator_3-way'!#REF!-1)</f>
        <v>#REF!</v>
      </c>
      <c r="H192" s="6">
        <f>IF('Log_working_3-way'!$D192="","",'True_Odds_Calculator_3-way'!N193/'True_Odds_Calculator_3-way'!A193-1)</f>
        <v>26.310002279544861</v>
      </c>
      <c r="I192" s="6">
        <f>IF('Log_working_3-way'!$D192="","",'True_Odds_Calculator_3-way'!O193/'True_Odds_Calculator_3-way'!B193-1)</f>
        <v>5.6852648736850835</v>
      </c>
      <c r="J192" s="6" t="e">
        <f>IF('Log_working_3-way'!$D192="","",'True_Odds_Calculator_3-way'!#REF!/'True_Odds_Calculator_3-way'!C193-1)</f>
        <v>#REF!</v>
      </c>
      <c r="K192" s="6">
        <f>IF('Log_working_3-way'!$D192="","",1/'True_Odds_Calculator_3-way'!A193+1/'True_Odds_Calculator_3-way'!B193+1/'True_Odds_Calculator_3-way'!C193-1)</f>
        <v>2.5072671283297154E-2</v>
      </c>
    </row>
    <row r="193" spans="4:11" x14ac:dyDescent="0.25">
      <c r="D193">
        <f>solve_for_c('True_Odds_Calculator_3-way'!A194,'True_Odds_Calculator_3-way'!B194,'True_Odds_Calculator_3-way'!C194,'Log_working_3-way'!B$1,'Log_working_3-way'!B$2)</f>
        <v>1.0301858313873218</v>
      </c>
      <c r="F193" s="6" t="e">
        <f>IF('Log_working_3-way'!D193="","",1/'True_Odds_Calculator_3-way'!N194+1/'True_Odds_Calculator_3-way'!O194+1/'True_Odds_Calculator_3-way'!#REF!-1)</f>
        <v>#REF!</v>
      </c>
      <c r="H193" s="6">
        <f>IF('Log_working_3-way'!$D193="","",'True_Odds_Calculator_3-way'!N194/'True_Odds_Calculator_3-way'!A194-1)</f>
        <v>16.247415407892507</v>
      </c>
      <c r="I193" s="6">
        <f>IF('Log_working_3-way'!$D193="","",'True_Odds_Calculator_3-way'!O194/'True_Odds_Calculator_3-way'!B194-1)</f>
        <v>9.9090815283761327</v>
      </c>
      <c r="J193" s="6" t="e">
        <f>IF('Log_working_3-way'!$D193="","",'True_Odds_Calculator_3-way'!#REF!/'True_Odds_Calculator_3-way'!C194-1)</f>
        <v>#REF!</v>
      </c>
      <c r="K193" s="6">
        <f>IF('Log_working_3-way'!$D193="","",1/'True_Odds_Calculator_3-way'!A194+1/'True_Odds_Calculator_3-way'!B194+1/'True_Odds_Calculator_3-way'!C194-1)</f>
        <v>3.2236672793974464E-2</v>
      </c>
    </row>
    <row r="194" spans="4:11" x14ac:dyDescent="0.25">
      <c r="D194">
        <f>solve_for_c('True_Odds_Calculator_3-way'!A195,'True_Odds_Calculator_3-way'!B195,'True_Odds_Calculator_3-way'!C195,'Log_working_3-way'!B$1,'Log_working_3-way'!B$2)</f>
        <v>1.0318682812921967</v>
      </c>
      <c r="F194" s="6" t="e">
        <f>IF('Log_working_3-way'!D194="","",1/'True_Odds_Calculator_3-way'!N195+1/'True_Odds_Calculator_3-way'!O195+1/'True_Odds_Calculator_3-way'!#REF!-1)</f>
        <v>#REF!</v>
      </c>
      <c r="H194" s="6">
        <f>IF('Log_working_3-way'!$D194="","",'True_Odds_Calculator_3-way'!N195/'True_Odds_Calculator_3-way'!A195-1)</f>
        <v>8.9372223988839536</v>
      </c>
      <c r="I194" s="6">
        <f>IF('Log_working_3-way'!$D194="","",'True_Odds_Calculator_3-way'!O195/'True_Odds_Calculator_3-way'!B195-1)</f>
        <v>5.9901793357393895</v>
      </c>
      <c r="J194" s="6" t="e">
        <f>IF('Log_working_3-way'!$D194="","",'True_Odds_Calculator_3-way'!#REF!/'True_Odds_Calculator_3-way'!C195-1)</f>
        <v>#REF!</v>
      </c>
      <c r="K194" s="6">
        <f>IF('Log_working_3-way'!$D194="","",1/'True_Odds_Calculator_3-way'!A195+1/'True_Odds_Calculator_3-way'!B195+1/'True_Odds_Calculator_3-way'!C195-1)</f>
        <v>3.3774469258340156E-2</v>
      </c>
    </row>
    <row r="195" spans="4:11" x14ac:dyDescent="0.25">
      <c r="D195">
        <f>solve_for_c('True_Odds_Calculator_3-way'!A196,'True_Odds_Calculator_3-way'!B196,'True_Odds_Calculator_3-way'!C196,'Log_working_3-way'!B$1,'Log_working_3-way'!B$2)</f>
        <v>1.0263097356578952</v>
      </c>
      <c r="F195" s="6" t="e">
        <f>IF('Log_working_3-way'!D195="","",1/'True_Odds_Calculator_3-way'!N196+1/'True_Odds_Calculator_3-way'!O196+1/'True_Odds_Calculator_3-way'!#REF!-1)</f>
        <v>#REF!</v>
      </c>
      <c r="H195" s="6">
        <f>IF('Log_working_3-way'!$D195="","",'True_Odds_Calculator_3-way'!N196/'True_Odds_Calculator_3-way'!A196-1)</f>
        <v>3.7483602014171069</v>
      </c>
      <c r="I195" s="6">
        <f>IF('Log_working_3-way'!$D195="","",'True_Odds_Calculator_3-way'!O196/'True_Odds_Calculator_3-way'!B196-1)</f>
        <v>5.539814817663582</v>
      </c>
      <c r="J195" s="6" t="e">
        <f>IF('Log_working_3-way'!$D195="","",'True_Odds_Calculator_3-way'!#REF!/'True_Odds_Calculator_3-way'!C196-1)</f>
        <v>#REF!</v>
      </c>
      <c r="K195" s="6">
        <f>IF('Log_working_3-way'!$D195="","",1/'True_Odds_Calculator_3-way'!A196+1/'True_Odds_Calculator_3-way'!B196+1/'True_Odds_Calculator_3-way'!C196-1)</f>
        <v>2.6265996821027038E-2</v>
      </c>
    </row>
    <row r="196" spans="4:11" x14ac:dyDescent="0.25">
      <c r="D196">
        <f>solve_for_c('True_Odds_Calculator_3-way'!A197,'True_Odds_Calculator_3-way'!B197,'True_Odds_Calculator_3-way'!C197,'Log_working_3-way'!B$1,'Log_working_3-way'!B$2)</f>
        <v>1.025046696199627</v>
      </c>
      <c r="F196" s="6" t="e">
        <f>IF('Log_working_3-way'!D196="","",1/'True_Odds_Calculator_3-way'!N197+1/'True_Odds_Calculator_3-way'!O197+1/'True_Odds_Calculator_3-way'!#REF!-1)</f>
        <v>#REF!</v>
      </c>
      <c r="H196" s="6">
        <f>IF('Log_working_3-way'!$D196="","",'True_Odds_Calculator_3-way'!N197/'True_Odds_Calculator_3-way'!A197-1)</f>
        <v>12.65766353659107</v>
      </c>
      <c r="I196" s="6">
        <f>IF('Log_working_3-way'!$D196="","",'True_Odds_Calculator_3-way'!O197/'True_Odds_Calculator_3-way'!B197-1)</f>
        <v>7.4225015212806298</v>
      </c>
      <c r="J196" s="6" t="e">
        <f>IF('Log_working_3-way'!$D196="","",'True_Odds_Calculator_3-way'!#REF!/'True_Odds_Calculator_3-way'!C197-1)</f>
        <v>#REF!</v>
      </c>
      <c r="K196" s="6">
        <f>IF('Log_working_3-way'!$D196="","",1/'True_Odds_Calculator_3-way'!A197+1/'True_Odds_Calculator_3-way'!B197+1/'True_Odds_Calculator_3-way'!C197-1)</f>
        <v>2.7072421332916541E-2</v>
      </c>
    </row>
    <row r="197" spans="4:11" x14ac:dyDescent="0.25">
      <c r="D197">
        <f>solve_for_c('True_Odds_Calculator_3-way'!A198,'True_Odds_Calculator_3-way'!B198,'True_Odds_Calculator_3-way'!C198,'Log_working_3-way'!B$1,'Log_working_3-way'!B$2)</f>
        <v>1.0246564677970877</v>
      </c>
      <c r="F197" s="6" t="e">
        <f>IF('Log_working_3-way'!D197="","",1/'True_Odds_Calculator_3-way'!N198+1/'True_Odds_Calculator_3-way'!O198+1/'True_Odds_Calculator_3-way'!#REF!-1)</f>
        <v>#REF!</v>
      </c>
      <c r="H197" s="6">
        <f>IF('Log_working_3-way'!$D197="","",'True_Odds_Calculator_3-way'!N198/'True_Odds_Calculator_3-way'!A198-1)</f>
        <v>11.423882052388587</v>
      </c>
      <c r="I197" s="6">
        <f>IF('Log_working_3-way'!$D197="","",'True_Odds_Calculator_3-way'!O198/'True_Odds_Calculator_3-way'!B198-1)</f>
        <v>7.4756689630899906</v>
      </c>
      <c r="J197" s="6" t="e">
        <f>IF('Log_working_3-way'!$D197="","",'True_Odds_Calculator_3-way'!#REF!/'True_Odds_Calculator_3-way'!C198-1)</f>
        <v>#REF!</v>
      </c>
      <c r="K197" s="6">
        <f>IF('Log_working_3-way'!$D197="","",1/'True_Odds_Calculator_3-way'!A198+1/'True_Odds_Calculator_3-way'!B198+1/'True_Odds_Calculator_3-way'!C198-1)</f>
        <v>2.665994308631281E-2</v>
      </c>
    </row>
    <row r="198" spans="4:11" x14ac:dyDescent="0.25">
      <c r="D198">
        <f>solve_for_c('True_Odds_Calculator_3-way'!A199,'True_Odds_Calculator_3-way'!B199,'True_Odds_Calculator_3-way'!C199,'Log_working_3-way'!B$1,'Log_working_3-way'!B$2)</f>
        <v>1.0255767704045977</v>
      </c>
      <c r="F198" s="6" t="e">
        <f>IF('Log_working_3-way'!D198="","",1/'True_Odds_Calculator_3-way'!N199+1/'True_Odds_Calculator_3-way'!O199+1/'True_Odds_Calculator_3-way'!#REF!-1)</f>
        <v>#REF!</v>
      </c>
      <c r="H198" s="6">
        <f>IF('Log_working_3-way'!$D198="","",'True_Odds_Calculator_3-way'!N199/'True_Odds_Calculator_3-way'!A199-1)</f>
        <v>12.151586963412962</v>
      </c>
      <c r="I198" s="6">
        <f>IF('Log_working_3-way'!$D198="","",'True_Odds_Calculator_3-way'!O199/'True_Odds_Calculator_3-way'!B199-1)</f>
        <v>9.7394731835315795</v>
      </c>
      <c r="J198" s="6" t="e">
        <f>IF('Log_working_3-way'!$D198="","",'True_Odds_Calculator_3-way'!#REF!/'True_Odds_Calculator_3-way'!C199-1)</f>
        <v>#REF!</v>
      </c>
      <c r="K198" s="6">
        <f>IF('Log_working_3-way'!$D198="","",1/'True_Odds_Calculator_3-way'!A199+1/'True_Odds_Calculator_3-way'!B199+1/'True_Odds_Calculator_3-way'!C199-1)</f>
        <v>2.7741824903808165E-2</v>
      </c>
    </row>
    <row r="199" spans="4:11" x14ac:dyDescent="0.25">
      <c r="D199">
        <f>solve_for_c('True_Odds_Calculator_3-way'!A200,'True_Odds_Calculator_3-way'!B200,'True_Odds_Calculator_3-way'!C200,'Log_working_3-way'!B$1,'Log_working_3-way'!B$2)</f>
        <v>1.0242784206234925</v>
      </c>
      <c r="F199" s="6" t="e">
        <f>IF('Log_working_3-way'!D199="","",1/'True_Odds_Calculator_3-way'!N200+1/'True_Odds_Calculator_3-way'!O200+1/'True_Odds_Calculator_3-way'!#REF!-1)</f>
        <v>#REF!</v>
      </c>
      <c r="H199" s="6">
        <f>IF('Log_working_3-way'!$D199="","",'True_Odds_Calculator_3-way'!N200/'True_Odds_Calculator_3-way'!A200-1)</f>
        <v>27.527091762566744</v>
      </c>
      <c r="I199" s="6">
        <f>IF('Log_working_3-way'!$D199="","",'True_Odds_Calculator_3-way'!O200/'True_Odds_Calculator_3-way'!B200-1)</f>
        <v>6.7910220209218837</v>
      </c>
      <c r="J199" s="6" t="e">
        <f>IF('Log_working_3-way'!$D199="","",'True_Odds_Calculator_3-way'!#REF!/'True_Odds_Calculator_3-way'!C200-1)</f>
        <v>#REF!</v>
      </c>
      <c r="K199" s="6">
        <f>IF('Log_working_3-way'!$D199="","",1/'True_Odds_Calculator_3-way'!A200+1/'True_Odds_Calculator_3-way'!B200+1/'True_Odds_Calculator_3-way'!C200-1)</f>
        <v>2.4233659707519672E-2</v>
      </c>
    </row>
    <row r="200" spans="4:11" x14ac:dyDescent="0.25">
      <c r="D200">
        <f>solve_for_c('True_Odds_Calculator_3-way'!A201,'True_Odds_Calculator_3-way'!B201,'True_Odds_Calculator_3-way'!C201,'Log_working_3-way'!B$1,'Log_working_3-way'!B$2)</f>
        <v>1.0249017315414994</v>
      </c>
      <c r="F200" s="6" t="e">
        <f>IF('Log_working_3-way'!D200="","",1/'True_Odds_Calculator_3-way'!N201+1/'True_Odds_Calculator_3-way'!O201+1/'True_Odds_Calculator_3-way'!#REF!-1)</f>
        <v>#REF!</v>
      </c>
      <c r="H200" s="6">
        <f>IF('Log_working_3-way'!$D200="","",'True_Odds_Calculator_3-way'!N201/'True_Odds_Calculator_3-way'!A201-1)</f>
        <v>9.2641479095781349</v>
      </c>
      <c r="I200" s="6">
        <f>IF('Log_working_3-way'!$D200="","",'True_Odds_Calculator_3-way'!O201/'True_Odds_Calculator_3-way'!B201-1)</f>
        <v>9.818868081046892</v>
      </c>
      <c r="J200" s="6" t="e">
        <f>IF('Log_working_3-way'!$D200="","",'True_Odds_Calculator_3-way'!#REF!/'True_Odds_Calculator_3-way'!C201-1)</f>
        <v>#REF!</v>
      </c>
      <c r="K200" s="6">
        <f>IF('Log_working_3-way'!$D200="","",1/'True_Odds_Calculator_3-way'!A201+1/'True_Odds_Calculator_3-way'!B201+1/'True_Odds_Calculator_3-way'!C201-1)</f>
        <v>2.7012348045558188E-2</v>
      </c>
    </row>
    <row r="201" spans="4:11" x14ac:dyDescent="0.25">
      <c r="D201">
        <f>solve_for_c('True_Odds_Calculator_3-way'!A202,'True_Odds_Calculator_3-way'!B202,'True_Odds_Calculator_3-way'!C202,'Log_working_3-way'!B$1,'Log_working_3-way'!B$2)</f>
        <v>1.0268412269631484</v>
      </c>
      <c r="F201" s="6" t="e">
        <f>IF('Log_working_3-way'!D201="","",1/'True_Odds_Calculator_3-way'!N202+1/'True_Odds_Calculator_3-way'!O202+1/'True_Odds_Calculator_3-way'!#REF!-1)</f>
        <v>#REF!</v>
      </c>
      <c r="H201" s="6">
        <f>IF('Log_working_3-way'!$D201="","",'True_Odds_Calculator_3-way'!N202/'True_Odds_Calculator_3-way'!A202-1)</f>
        <v>18.035101648630175</v>
      </c>
      <c r="I201" s="6">
        <f>IF('Log_working_3-way'!$D201="","",'True_Odds_Calculator_3-way'!O202/'True_Odds_Calculator_3-way'!B202-1)</f>
        <v>8.1482258628988173</v>
      </c>
      <c r="J201" s="6" t="e">
        <f>IF('Log_working_3-way'!$D201="","",'True_Odds_Calculator_3-way'!#REF!/'True_Odds_Calculator_3-way'!C202-1)</f>
        <v>#REF!</v>
      </c>
      <c r="K201" s="6">
        <f>IF('Log_working_3-way'!$D201="","",1/'True_Odds_Calculator_3-way'!A202+1/'True_Odds_Calculator_3-way'!B202+1/'True_Odds_Calculator_3-way'!C202-1)</f>
        <v>2.8555951302410953E-2</v>
      </c>
    </row>
    <row r="202" spans="4:11" x14ac:dyDescent="0.25">
      <c r="D202">
        <f>solve_for_c('True_Odds_Calculator_3-way'!A203,'True_Odds_Calculator_3-way'!B203,'True_Odds_Calculator_3-way'!C203,'Log_working_3-way'!B$1,'Log_working_3-way'!B$2)</f>
        <v>1.0261484044657394</v>
      </c>
      <c r="F202" s="6" t="e">
        <f>IF('Log_working_3-way'!D202="","",1/'True_Odds_Calculator_3-way'!N203+1/'True_Odds_Calculator_3-way'!O203+1/'True_Odds_Calculator_3-way'!#REF!-1)</f>
        <v>#REF!</v>
      </c>
      <c r="H202" s="6">
        <f>IF('Log_working_3-way'!$D202="","",'True_Odds_Calculator_3-way'!N203/'True_Odds_Calculator_3-way'!A203-1)</f>
        <v>13.725369188643459</v>
      </c>
      <c r="I202" s="6">
        <f>IF('Log_working_3-way'!$D202="","",'True_Odds_Calculator_3-way'!O203/'True_Odds_Calculator_3-way'!B203-1)</f>
        <v>6.9395584452302979</v>
      </c>
      <c r="J202" s="6" t="e">
        <f>IF('Log_working_3-way'!$D202="","",'True_Odds_Calculator_3-way'!#REF!/'True_Odds_Calculator_3-way'!C203-1)</f>
        <v>#REF!</v>
      </c>
      <c r="K202" s="6">
        <f>IF('Log_working_3-way'!$D202="","",1/'True_Odds_Calculator_3-way'!A203+1/'True_Odds_Calculator_3-way'!B203+1/'True_Odds_Calculator_3-way'!C203-1)</f>
        <v>2.817623453940854E-2</v>
      </c>
    </row>
    <row r="203" spans="4:11" x14ac:dyDescent="0.25">
      <c r="D203">
        <f>solve_for_c('True_Odds_Calculator_3-way'!A204,'True_Odds_Calculator_3-way'!B204,'True_Odds_Calculator_3-way'!C204,'Log_working_3-way'!B$1,'Log_working_3-way'!B$2)</f>
        <v>1.0274828615996869</v>
      </c>
      <c r="F203" s="6" t="e">
        <f>IF('Log_working_3-way'!D203="","",1/'True_Odds_Calculator_3-way'!N204+1/'True_Odds_Calculator_3-way'!O204+1/'True_Odds_Calculator_3-way'!#REF!-1)</f>
        <v>#REF!</v>
      </c>
      <c r="H203" s="6">
        <f>IF('Log_working_3-way'!$D203="","",'True_Odds_Calculator_3-way'!N204/'True_Odds_Calculator_3-way'!A204-1)</f>
        <v>21.469175163221884</v>
      </c>
      <c r="I203" s="6">
        <f>IF('Log_working_3-way'!$D203="","",'True_Odds_Calculator_3-way'!O204/'True_Odds_Calculator_3-way'!B204-1)</f>
        <v>7.4092248638549449</v>
      </c>
      <c r="J203" s="6" t="e">
        <f>IF('Log_working_3-way'!$D203="","",'True_Odds_Calculator_3-way'!#REF!/'True_Odds_Calculator_3-way'!C204-1)</f>
        <v>#REF!</v>
      </c>
      <c r="K203" s="6">
        <f>IF('Log_working_3-way'!$D203="","",1/'True_Odds_Calculator_3-way'!A204+1/'True_Odds_Calculator_3-way'!B204+1/'True_Odds_Calculator_3-way'!C204-1)</f>
        <v>2.8693984427039076E-2</v>
      </c>
    </row>
    <row r="204" spans="4:11" x14ac:dyDescent="0.25">
      <c r="D204">
        <f>solve_for_c('True_Odds_Calculator_3-way'!A205,'True_Odds_Calculator_3-way'!B205,'True_Odds_Calculator_3-way'!C205,'Log_working_3-way'!B$1,'Log_working_3-way'!B$2)</f>
        <v>1.0361113056929685</v>
      </c>
      <c r="F204" s="6" t="e">
        <f>IF('Log_working_3-way'!D204="","",1/'True_Odds_Calculator_3-way'!N205+1/'True_Odds_Calculator_3-way'!O205+1/'True_Odds_Calculator_3-way'!#REF!-1)</f>
        <v>#REF!</v>
      </c>
      <c r="H204" s="6">
        <f>IF('Log_working_3-way'!$D204="","",'True_Odds_Calculator_3-way'!N205/'True_Odds_Calculator_3-way'!A205-1)</f>
        <v>3.7480431237943845</v>
      </c>
      <c r="I204" s="6">
        <f>IF('Log_working_3-way'!$D204="","",'True_Odds_Calculator_3-way'!O205/'True_Odds_Calculator_3-way'!B205-1)</f>
        <v>4.9760694006516033</v>
      </c>
      <c r="J204" s="6" t="e">
        <f>IF('Log_working_3-way'!$D204="","",'True_Odds_Calculator_3-way'!#REF!/'True_Odds_Calculator_3-way'!C205-1)</f>
        <v>#REF!</v>
      </c>
      <c r="K204" s="6">
        <f>IF('Log_working_3-way'!$D204="","",1/'True_Odds_Calculator_3-way'!A205+1/'True_Odds_Calculator_3-way'!B205+1/'True_Odds_Calculator_3-way'!C205-1)</f>
        <v>3.545746034007502E-2</v>
      </c>
    </row>
    <row r="205" spans="4:11" x14ac:dyDescent="0.25">
      <c r="D205">
        <f>solve_for_c('True_Odds_Calculator_3-way'!A206,'True_Odds_Calculator_3-way'!B206,'True_Odds_Calculator_3-way'!C206,'Log_working_3-way'!B$1,'Log_working_3-way'!B$2)</f>
        <v>1.020207333622893</v>
      </c>
      <c r="F205" s="6" t="e">
        <f>IF('Log_working_3-way'!D205="","",1/'True_Odds_Calculator_3-way'!N206+1/'True_Odds_Calculator_3-way'!O206+1/'True_Odds_Calculator_3-way'!#REF!-1)</f>
        <v>#REF!</v>
      </c>
      <c r="H205" s="6">
        <f>IF('Log_working_3-way'!$D205="","",'True_Odds_Calculator_3-way'!N206/'True_Odds_Calculator_3-way'!A206-1)</f>
        <v>7.1294188565795888</v>
      </c>
      <c r="I205" s="6">
        <f>IF('Log_working_3-way'!$D205="","",'True_Odds_Calculator_3-way'!O206/'True_Odds_Calculator_3-way'!B206-1)</f>
        <v>7.6190350808925995</v>
      </c>
      <c r="J205" s="6" t="e">
        <f>IF('Log_working_3-way'!$D205="","",'True_Odds_Calculator_3-way'!#REF!/'True_Odds_Calculator_3-way'!C206-1)</f>
        <v>#REF!</v>
      </c>
      <c r="K205" s="6">
        <f>IF('Log_working_3-way'!$D205="","",1/'True_Odds_Calculator_3-way'!A206+1/'True_Odds_Calculator_3-way'!B206+1/'True_Odds_Calculator_3-way'!C206-1)</f>
        <v>2.1601565792279676E-2</v>
      </c>
    </row>
    <row r="206" spans="4:11" x14ac:dyDescent="0.25">
      <c r="D206">
        <f>solve_for_c('True_Odds_Calculator_3-way'!A207,'True_Odds_Calculator_3-way'!B207,'True_Odds_Calculator_3-way'!C207,'Log_working_3-way'!B$1,'Log_working_3-way'!B$2)</f>
        <v>1.0277599627323588</v>
      </c>
      <c r="F206" s="6" t="e">
        <f>IF('Log_working_3-way'!D206="","",1/'True_Odds_Calculator_3-way'!N207+1/'True_Odds_Calculator_3-way'!O207+1/'True_Odds_Calculator_3-way'!#REF!-1)</f>
        <v>#REF!</v>
      </c>
      <c r="H206" s="6">
        <f>IF('Log_working_3-way'!$D206="","",'True_Odds_Calculator_3-way'!N207/'True_Odds_Calculator_3-way'!A207-1)</f>
        <v>19.443721897110699</v>
      </c>
      <c r="I206" s="6">
        <f>IF('Log_working_3-way'!$D206="","",'True_Odds_Calculator_3-way'!O207/'True_Odds_Calculator_3-way'!B207-1)</f>
        <v>8.5475421766520459</v>
      </c>
      <c r="J206" s="6" t="e">
        <f>IF('Log_working_3-way'!$D206="","",'True_Odds_Calculator_3-way'!#REF!/'True_Odds_Calculator_3-way'!C207-1)</f>
        <v>#REF!</v>
      </c>
      <c r="K206" s="6">
        <f>IF('Log_working_3-way'!$D206="","",1/'True_Odds_Calculator_3-way'!A207+1/'True_Odds_Calculator_3-way'!B207+1/'True_Odds_Calculator_3-way'!C207-1)</f>
        <v>2.9264628895086631E-2</v>
      </c>
    </row>
    <row r="207" spans="4:11" x14ac:dyDescent="0.25">
      <c r="D207">
        <f>solve_for_c('True_Odds_Calculator_3-way'!A208,'True_Odds_Calculator_3-way'!B208,'True_Odds_Calculator_3-way'!C208,'Log_working_3-way'!B$1,'Log_working_3-way'!B$2)</f>
        <v>1.027372468321347</v>
      </c>
      <c r="F207" s="6" t="e">
        <f>IF('Log_working_3-way'!D207="","",1/'True_Odds_Calculator_3-way'!N208+1/'True_Odds_Calculator_3-way'!O208+1/'True_Odds_Calculator_3-way'!#REF!-1)</f>
        <v>#REF!</v>
      </c>
      <c r="H207" s="6">
        <f>IF('Log_working_3-way'!$D207="","",'True_Odds_Calculator_3-way'!N208/'True_Odds_Calculator_3-way'!A208-1)</f>
        <v>5.198313522409963</v>
      </c>
      <c r="I207" s="6">
        <f>IF('Log_working_3-way'!$D207="","",'True_Odds_Calculator_3-way'!O208/'True_Odds_Calculator_3-way'!B208-1)</f>
        <v>8.6726480841708131</v>
      </c>
      <c r="J207" s="6" t="e">
        <f>IF('Log_working_3-way'!$D207="","",'True_Odds_Calculator_3-way'!#REF!/'True_Odds_Calculator_3-way'!C208-1)</f>
        <v>#REF!</v>
      </c>
      <c r="K207" s="6">
        <f>IF('Log_working_3-way'!$D207="","",1/'True_Odds_Calculator_3-way'!A208+1/'True_Odds_Calculator_3-way'!B208+1/'True_Odds_Calculator_3-way'!C208-1)</f>
        <v>2.8812158862021597E-2</v>
      </c>
    </row>
    <row r="208" spans="4:11" x14ac:dyDescent="0.25">
      <c r="D208">
        <f>solve_for_c('True_Odds_Calculator_3-way'!A209,'True_Odds_Calculator_3-way'!B209,'True_Odds_Calculator_3-way'!C209,'Log_working_3-way'!B$1,'Log_working_3-way'!B$2)</f>
        <v>1.0315106592895014</v>
      </c>
      <c r="F208" s="6" t="e">
        <f>IF('Log_working_3-way'!D208="","",1/'True_Odds_Calculator_3-way'!N209+1/'True_Odds_Calculator_3-way'!O209+1/'True_Odds_Calculator_3-way'!#REF!-1)</f>
        <v>#REF!</v>
      </c>
      <c r="H208" s="6">
        <f>IF('Log_working_3-way'!$D208="","",'True_Odds_Calculator_3-way'!N209/'True_Odds_Calculator_3-way'!A209-1)</f>
        <v>8.8107063512608619</v>
      </c>
      <c r="I208" s="6">
        <f>IF('Log_working_3-way'!$D208="","",'True_Odds_Calculator_3-way'!O209/'True_Odds_Calculator_3-way'!B209-1)</f>
        <v>7.8288387602241318</v>
      </c>
      <c r="J208" s="6" t="e">
        <f>IF('Log_working_3-way'!$D208="","",'True_Odds_Calculator_3-way'!#REF!/'True_Odds_Calculator_3-way'!C209-1)</f>
        <v>#REF!</v>
      </c>
      <c r="K208" s="6">
        <f>IF('Log_working_3-way'!$D208="","",1/'True_Odds_Calculator_3-way'!A209+1/'True_Odds_Calculator_3-way'!B209+1/'True_Odds_Calculator_3-way'!C209-1)</f>
        <v>3.3809281700863281E-2</v>
      </c>
    </row>
    <row r="209" spans="4:11" x14ac:dyDescent="0.25">
      <c r="D209">
        <f>solve_for_c('True_Odds_Calculator_3-way'!A210,'True_Odds_Calculator_3-way'!B210,'True_Odds_Calculator_3-way'!C210,'Log_working_3-way'!B$1,'Log_working_3-way'!B$2)</f>
        <v>1.0296386173570753</v>
      </c>
      <c r="F209" s="6" t="e">
        <f>IF('Log_working_3-way'!D209="","",1/'True_Odds_Calculator_3-way'!N210+1/'True_Odds_Calculator_3-way'!O210+1/'True_Odds_Calculator_3-way'!#REF!-1)</f>
        <v>#REF!</v>
      </c>
      <c r="H209" s="6">
        <f>IF('Log_working_3-way'!$D209="","",'True_Odds_Calculator_3-way'!N210/'True_Odds_Calculator_3-way'!A210-1)</f>
        <v>13.557449464272286</v>
      </c>
      <c r="I209" s="6">
        <f>IF('Log_working_3-way'!$D209="","",'True_Odds_Calculator_3-way'!O210/'True_Odds_Calculator_3-way'!B210-1)</f>
        <v>9.9852970347676617</v>
      </c>
      <c r="J209" s="6" t="e">
        <f>IF('Log_working_3-way'!$D209="","",'True_Odds_Calculator_3-way'!#REF!/'True_Odds_Calculator_3-way'!C210-1)</f>
        <v>#REF!</v>
      </c>
      <c r="K209" s="6">
        <f>IF('Log_working_3-way'!$D209="","",1/'True_Odds_Calculator_3-way'!A210+1/'True_Odds_Calculator_3-way'!B210+1/'True_Odds_Calculator_3-way'!C210-1)</f>
        <v>3.1989543617450433E-2</v>
      </c>
    </row>
    <row r="210" spans="4:11" x14ac:dyDescent="0.25">
      <c r="D210">
        <f>solve_for_c('True_Odds_Calculator_3-way'!A211,'True_Odds_Calculator_3-way'!B211,'True_Odds_Calculator_3-way'!C211,'Log_working_3-way'!B$1,'Log_working_3-way'!B$2)</f>
        <v>1.0526876764742419</v>
      </c>
      <c r="F210" s="6" t="e">
        <f>IF('Log_working_3-way'!D210="","",1/'True_Odds_Calculator_3-way'!N211+1/'True_Odds_Calculator_3-way'!O211+1/'True_Odds_Calculator_3-way'!#REF!-1)</f>
        <v>#REF!</v>
      </c>
      <c r="H210" s="6">
        <f>IF('Log_working_3-way'!$D210="","",'True_Odds_Calculator_3-way'!N211/'True_Odds_Calculator_3-way'!A211-1)</f>
        <v>54.286978736280993</v>
      </c>
      <c r="I210" s="6">
        <f>IF('Log_working_3-way'!$D210="","",'True_Odds_Calculator_3-way'!O211/'True_Odds_Calculator_3-way'!B211-1)</f>
        <v>2.0391625600641072</v>
      </c>
      <c r="J210" s="6" t="e">
        <f>IF('Log_working_3-way'!$D210="","",'True_Odds_Calculator_3-way'!#REF!/'True_Odds_Calculator_3-way'!C211-1)</f>
        <v>#REF!</v>
      </c>
      <c r="K210" s="6">
        <f>IF('Log_working_3-way'!$D210="","",1/'True_Odds_Calculator_3-way'!A211+1/'True_Odds_Calculator_3-way'!B211+1/'True_Odds_Calculator_3-way'!C211-1)</f>
        <v>3.8076309440035594E-2</v>
      </c>
    </row>
    <row r="211" spans="4:11" x14ac:dyDescent="0.25">
      <c r="D211">
        <f>solve_for_c('True_Odds_Calculator_3-way'!A212,'True_Odds_Calculator_3-way'!B212,'True_Odds_Calculator_3-way'!C212,'Log_working_3-way'!B$1,'Log_working_3-way'!B$2)</f>
        <v>1.0417082130487165</v>
      </c>
      <c r="F211" s="6" t="e">
        <f>IF('Log_working_3-way'!D211="","",1/'True_Odds_Calculator_3-way'!N212+1/'True_Odds_Calculator_3-way'!O212+1/'True_Odds_Calculator_3-way'!#REF!-1)</f>
        <v>#REF!</v>
      </c>
      <c r="H211" s="6">
        <f>IF('Log_working_3-way'!$D211="","",'True_Odds_Calculator_3-way'!N212/'True_Odds_Calculator_3-way'!A212-1)</f>
        <v>28.975448794689623</v>
      </c>
      <c r="I211" s="6">
        <f>IF('Log_working_3-way'!$D211="","",'True_Odds_Calculator_3-way'!O212/'True_Odds_Calculator_3-way'!B212-1)</f>
        <v>4.5233128882830442</v>
      </c>
      <c r="J211" s="6" t="e">
        <f>IF('Log_working_3-way'!$D211="","",'True_Odds_Calculator_3-way'!#REF!/'True_Odds_Calculator_3-way'!C212-1)</f>
        <v>#REF!</v>
      </c>
      <c r="K211" s="6">
        <f>IF('Log_working_3-way'!$D211="","",1/'True_Odds_Calculator_3-way'!A212+1/'True_Odds_Calculator_3-way'!B212+1/'True_Odds_Calculator_3-way'!C212-1)</f>
        <v>4.1185817956254756E-2</v>
      </c>
    </row>
    <row r="212" spans="4:11" x14ac:dyDescent="0.25">
      <c r="D212">
        <f>solve_for_c('True_Odds_Calculator_3-way'!A213,'True_Odds_Calculator_3-way'!B213,'True_Odds_Calculator_3-way'!C213,'Log_working_3-way'!B$1,'Log_working_3-way'!B$2)</f>
        <v>1.0369653553922873</v>
      </c>
      <c r="F212" s="6" t="e">
        <f>IF('Log_working_3-way'!D212="","",1/'True_Odds_Calculator_3-way'!N213+1/'True_Odds_Calculator_3-way'!O213+1/'True_Odds_Calculator_3-way'!#REF!-1)</f>
        <v>#REF!</v>
      </c>
      <c r="H212" s="6">
        <f>IF('Log_working_3-way'!$D212="","",'True_Odds_Calculator_3-way'!N213/'True_Odds_Calculator_3-way'!A213-1)</f>
        <v>14.897550700980927</v>
      </c>
      <c r="I212" s="6">
        <f>IF('Log_working_3-way'!$D212="","",'True_Odds_Calculator_3-way'!O213/'True_Odds_Calculator_3-way'!B213-1)</f>
        <v>6.181881947957252</v>
      </c>
      <c r="J212" s="6" t="e">
        <f>IF('Log_working_3-way'!$D212="","",'True_Odds_Calculator_3-way'!#REF!/'True_Odds_Calculator_3-way'!C213-1)</f>
        <v>#REF!</v>
      </c>
      <c r="K212" s="6">
        <f>IF('Log_working_3-way'!$D212="","",1/'True_Odds_Calculator_3-way'!A213+1/'True_Odds_Calculator_3-way'!B213+1/'True_Odds_Calculator_3-way'!C213-1)</f>
        <v>3.9440338972324795E-2</v>
      </c>
    </row>
    <row r="213" spans="4:11" x14ac:dyDescent="0.25">
      <c r="D213">
        <f>solve_for_c('True_Odds_Calculator_3-way'!A214,'True_Odds_Calculator_3-way'!B214,'True_Odds_Calculator_3-way'!C214,'Log_working_3-way'!B$1,'Log_working_3-way'!B$2)</f>
        <v>1.0400967510450463</v>
      </c>
      <c r="F213" s="6" t="e">
        <f>IF('Log_working_3-way'!D213="","",1/'True_Odds_Calculator_3-way'!N214+1/'True_Odds_Calculator_3-way'!O214+1/'True_Odds_Calculator_3-way'!#REF!-1)</f>
        <v>#REF!</v>
      </c>
      <c r="H213" s="6">
        <f>IF('Log_working_3-way'!$D213="","",'True_Odds_Calculator_3-way'!N214/'True_Odds_Calculator_3-way'!A214-1)</f>
        <v>24.005197158625123</v>
      </c>
      <c r="I213" s="6">
        <f>IF('Log_working_3-way'!$D213="","",'True_Odds_Calculator_3-way'!O214/'True_Odds_Calculator_3-way'!B214-1)</f>
        <v>4.7706149921048571</v>
      </c>
      <c r="J213" s="6" t="e">
        <f>IF('Log_working_3-way'!$D213="","",'True_Odds_Calculator_3-way'!#REF!/'True_Odds_Calculator_3-way'!C214-1)</f>
        <v>#REF!</v>
      </c>
      <c r="K213" s="6">
        <f>IF('Log_working_3-way'!$D213="","",1/'True_Odds_Calculator_3-way'!A214+1/'True_Odds_Calculator_3-way'!B214+1/'True_Odds_Calculator_3-way'!C214-1)</f>
        <v>4.1016406562625063E-2</v>
      </c>
    </row>
    <row r="214" spans="4:11" x14ac:dyDescent="0.25">
      <c r="D214">
        <f>solve_for_c('True_Odds_Calculator_3-way'!A215,'True_Odds_Calculator_3-way'!B215,'True_Odds_Calculator_3-way'!C215,'Log_working_3-way'!B$1,'Log_working_3-way'!B$2)</f>
        <v>1.0631381788750829</v>
      </c>
      <c r="F214" s="6" t="e">
        <f>IF('Log_working_3-way'!D214="","",1/'True_Odds_Calculator_3-way'!N215+1/'True_Odds_Calculator_3-way'!O215+1/'True_Odds_Calculator_3-way'!#REF!-1)</f>
        <v>#REF!</v>
      </c>
      <c r="H214" s="6">
        <f>IF('Log_working_3-way'!$D214="","",'True_Odds_Calculator_3-way'!N215/'True_Odds_Calculator_3-way'!A215-1)</f>
        <v>67.216389042873985</v>
      </c>
      <c r="I214" s="6">
        <f>IF('Log_working_3-way'!$D214="","",'True_Odds_Calculator_3-way'!O215/'True_Odds_Calculator_3-way'!B215-1)</f>
        <v>0.62930053168517186</v>
      </c>
      <c r="J214" s="6" t="e">
        <f>IF('Log_working_3-way'!$D214="","",'True_Odds_Calculator_3-way'!#REF!/'True_Odds_Calculator_3-way'!C215-1)</f>
        <v>#REF!</v>
      </c>
      <c r="K214" s="6">
        <f>IF('Log_working_3-way'!$D214="","",1/'True_Odds_Calculator_3-way'!A215+1/'True_Odds_Calculator_3-way'!B215+1/'True_Odds_Calculator_3-way'!C215-1)</f>
        <v>3.5183522283625424E-2</v>
      </c>
    </row>
    <row r="215" spans="4:11" x14ac:dyDescent="0.25">
      <c r="D215">
        <f>solve_for_c('True_Odds_Calculator_3-way'!A216,'True_Odds_Calculator_3-way'!B216,'True_Odds_Calculator_3-way'!C216,'Log_working_3-way'!B$1,'Log_working_3-way'!B$2)</f>
        <v>1.0707706284469245</v>
      </c>
      <c r="F215" s="6" t="e">
        <f>IF('Log_working_3-way'!D215="","",1/'True_Odds_Calculator_3-way'!N216+1/'True_Odds_Calculator_3-way'!O216+1/'True_Odds_Calculator_3-way'!#REF!-1)</f>
        <v>#REF!</v>
      </c>
      <c r="H215" s="6">
        <f>IF('Log_working_3-way'!$D215="","",'True_Odds_Calculator_3-way'!N216/'True_Odds_Calculator_3-way'!A216-1)</f>
        <v>65.754057933709888</v>
      </c>
      <c r="I215" s="6">
        <f>IF('Log_working_3-way'!$D215="","",'True_Odds_Calculator_3-way'!O216/'True_Odds_Calculator_3-way'!B216-1)</f>
        <v>1.0073725196411139</v>
      </c>
      <c r="J215" s="6" t="e">
        <f>IF('Log_working_3-way'!$D215="","",'True_Odds_Calculator_3-way'!#REF!/'True_Odds_Calculator_3-way'!C216-1)</f>
        <v>#REF!</v>
      </c>
      <c r="K215" s="6">
        <f>IF('Log_working_3-way'!$D215="","",1/'True_Odds_Calculator_3-way'!A216+1/'True_Odds_Calculator_3-way'!B216+1/'True_Odds_Calculator_3-way'!C216-1)</f>
        <v>4.0302965752377906E-2</v>
      </c>
    </row>
    <row r="216" spans="4:11" x14ac:dyDescent="0.25">
      <c r="D216">
        <f>solve_for_c('True_Odds_Calculator_3-way'!A217,'True_Odds_Calculator_3-way'!B217,'True_Odds_Calculator_3-way'!C217,'Log_working_3-way'!B$1,'Log_working_3-way'!B$2)</f>
        <v>1.030235126304722</v>
      </c>
      <c r="F216" s="6" t="e">
        <f>IF('Log_working_3-way'!D216="","",1/'True_Odds_Calculator_3-way'!N217+1/'True_Odds_Calculator_3-way'!O217+1/'True_Odds_Calculator_3-way'!#REF!-1)</f>
        <v>#REF!</v>
      </c>
      <c r="H216" s="6">
        <f>IF('Log_working_3-way'!$D216="","",'True_Odds_Calculator_3-way'!N217/'True_Odds_Calculator_3-way'!A217-1)</f>
        <v>41.733432208588553</v>
      </c>
      <c r="I216" s="6">
        <f>IF('Log_working_3-way'!$D216="","",'True_Odds_Calculator_3-way'!O217/'True_Odds_Calculator_3-way'!B217-1)</f>
        <v>3.4677401784960624</v>
      </c>
      <c r="J216" s="6" t="e">
        <f>IF('Log_working_3-way'!$D216="","",'True_Odds_Calculator_3-way'!#REF!/'True_Odds_Calculator_3-way'!C217-1)</f>
        <v>#REF!</v>
      </c>
      <c r="K216" s="6">
        <f>IF('Log_working_3-way'!$D216="","",1/'True_Odds_Calculator_3-way'!A217+1/'True_Odds_Calculator_3-way'!B217+1/'True_Odds_Calculator_3-way'!C217-1)</f>
        <v>2.6309455423032313E-2</v>
      </c>
    </row>
    <row r="217" spans="4:11" x14ac:dyDescent="0.25">
      <c r="D217">
        <f>solve_for_c('True_Odds_Calculator_3-way'!A218,'True_Odds_Calculator_3-way'!B218,'True_Odds_Calculator_3-way'!C218,'Log_working_3-way'!B$1,'Log_working_3-way'!B$2)</f>
        <v>1.0239208478359993</v>
      </c>
      <c r="F217" s="6" t="e">
        <f>IF('Log_working_3-way'!D217="","",1/'True_Odds_Calculator_3-way'!N218+1/'True_Odds_Calculator_3-way'!O218+1/'True_Odds_Calculator_3-way'!#REF!-1)</f>
        <v>#REF!</v>
      </c>
      <c r="H217" s="6">
        <f>IF('Log_working_3-way'!$D217="","",'True_Odds_Calculator_3-way'!N218/'True_Odds_Calculator_3-way'!A218-1)</f>
        <v>30.54402143435728</v>
      </c>
      <c r="I217" s="6">
        <f>IF('Log_working_3-way'!$D217="","",'True_Odds_Calculator_3-way'!O218/'True_Odds_Calculator_3-way'!B218-1)</f>
        <v>4.9570651300146391</v>
      </c>
      <c r="J217" s="6" t="e">
        <f>IF('Log_working_3-way'!$D217="","",'True_Odds_Calculator_3-way'!#REF!/'True_Odds_Calculator_3-way'!C218-1)</f>
        <v>#REF!</v>
      </c>
      <c r="K217" s="6">
        <f>IF('Log_working_3-way'!$D217="","",1/'True_Odds_Calculator_3-way'!A218+1/'True_Odds_Calculator_3-way'!B218+1/'True_Odds_Calculator_3-way'!C218-1)</f>
        <v>2.3428731762065169E-2</v>
      </c>
    </row>
    <row r="218" spans="4:11" x14ac:dyDescent="0.25">
      <c r="D218">
        <f>solve_for_c('True_Odds_Calculator_3-way'!A219,'True_Odds_Calculator_3-way'!B219,'True_Odds_Calculator_3-way'!C219,'Log_working_3-way'!B$1,'Log_working_3-way'!B$2)</f>
        <v>1.0265497791000588</v>
      </c>
      <c r="F218" s="6" t="e">
        <f>IF('Log_working_3-way'!D218="","",1/'True_Odds_Calculator_3-way'!N219+1/'True_Odds_Calculator_3-way'!O219+1/'True_Odds_Calculator_3-way'!#REF!-1)</f>
        <v>#REF!</v>
      </c>
      <c r="H218" s="6">
        <f>IF('Log_working_3-way'!$D218="","",'True_Odds_Calculator_3-way'!N219/'True_Odds_Calculator_3-way'!A219-1)</f>
        <v>34.835858773835739</v>
      </c>
      <c r="I218" s="6">
        <f>IF('Log_working_3-way'!$D218="","",'True_Odds_Calculator_3-way'!O219/'True_Odds_Calculator_3-way'!B219-1)</f>
        <v>4.2036719760502086</v>
      </c>
      <c r="J218" s="6" t="e">
        <f>IF('Log_working_3-way'!$D218="","",'True_Odds_Calculator_3-way'!#REF!/'True_Odds_Calculator_3-way'!C219-1)</f>
        <v>#REF!</v>
      </c>
      <c r="K218" s="6">
        <f>IF('Log_working_3-way'!$D218="","",1/'True_Odds_Calculator_3-way'!A219+1/'True_Odds_Calculator_3-way'!B219+1/'True_Odds_Calculator_3-way'!C219-1)</f>
        <v>2.497741308972623E-2</v>
      </c>
    </row>
    <row r="219" spans="4:11" x14ac:dyDescent="0.25">
      <c r="D219">
        <f>solve_for_c('True_Odds_Calculator_3-way'!A220,'True_Odds_Calculator_3-way'!B220,'True_Odds_Calculator_3-way'!C220,'Log_working_3-way'!B$1,'Log_working_3-way'!B$2)</f>
        <v>1.0329323959631251</v>
      </c>
      <c r="F219" s="6" t="e">
        <f>IF('Log_working_3-way'!D219="","",1/'True_Odds_Calculator_3-way'!N220+1/'True_Odds_Calculator_3-way'!O220+1/'True_Odds_Calculator_3-way'!#REF!-1)</f>
        <v>#REF!</v>
      </c>
      <c r="H219" s="6">
        <f>IF('Log_working_3-way'!$D219="","",'True_Odds_Calculator_3-way'!N220/'True_Odds_Calculator_3-way'!A220-1)</f>
        <v>33.361923353138998</v>
      </c>
      <c r="I219" s="6">
        <f>IF('Log_working_3-way'!$D219="","",'True_Odds_Calculator_3-way'!O220/'True_Odds_Calculator_3-way'!B220-1)</f>
        <v>5.7162806420983028</v>
      </c>
      <c r="J219" s="6" t="e">
        <f>IF('Log_working_3-way'!$D219="","",'True_Odds_Calculator_3-way'!#REF!/'True_Odds_Calculator_3-way'!C220-1)</f>
        <v>#REF!</v>
      </c>
      <c r="K219" s="6">
        <f>IF('Log_working_3-way'!$D219="","",1/'True_Odds_Calculator_3-way'!A220+1/'True_Odds_Calculator_3-way'!B220+1/'True_Odds_Calculator_3-way'!C220-1)</f>
        <v>3.1107561650239646E-2</v>
      </c>
    </row>
    <row r="220" spans="4:11" x14ac:dyDescent="0.25">
      <c r="D220">
        <f>solve_for_c('True_Odds_Calculator_3-way'!A221,'True_Odds_Calculator_3-way'!B221,'True_Odds_Calculator_3-way'!C221,'Log_working_3-way'!B$1,'Log_working_3-way'!B$2)</f>
        <v>1.0256026295386538</v>
      </c>
      <c r="F220" s="6" t="e">
        <f>IF('Log_working_3-way'!D220="","",1/'True_Odds_Calculator_3-way'!N221+1/'True_Odds_Calculator_3-way'!O221+1/'True_Odds_Calculator_3-way'!#REF!-1)</f>
        <v>#REF!</v>
      </c>
      <c r="H220" s="6">
        <f>IF('Log_working_3-way'!$D220="","",'True_Odds_Calculator_3-way'!N221/'True_Odds_Calculator_3-way'!A221-1)</f>
        <v>15.61949643123782</v>
      </c>
      <c r="I220" s="6">
        <f>IF('Log_working_3-way'!$D220="","",'True_Odds_Calculator_3-way'!O221/'True_Odds_Calculator_3-way'!B221-1)</f>
        <v>6.1870878795413784</v>
      </c>
      <c r="J220" s="6" t="e">
        <f>IF('Log_working_3-way'!$D220="","",'True_Odds_Calculator_3-way'!#REF!/'True_Odds_Calculator_3-way'!C221-1)</f>
        <v>#REF!</v>
      </c>
      <c r="K220" s="6">
        <f>IF('Log_working_3-way'!$D220="","",1/'True_Odds_Calculator_3-way'!A221+1/'True_Odds_Calculator_3-way'!B221+1/'True_Odds_Calculator_3-way'!C221-1)</f>
        <v>2.7428024355308001E-2</v>
      </c>
    </row>
    <row r="221" spans="4:11" x14ac:dyDescent="0.25">
      <c r="D221">
        <f>solve_for_c('True_Odds_Calculator_3-way'!A222,'True_Odds_Calculator_3-way'!B222,'True_Odds_Calculator_3-way'!C222,'Log_working_3-way'!B$1,'Log_working_3-way'!B$2)</f>
        <v>1.0320487604115687</v>
      </c>
      <c r="F221" s="6" t="e">
        <f>IF('Log_working_3-way'!D221="","",1/'True_Odds_Calculator_3-way'!N222+1/'True_Odds_Calculator_3-way'!O222+1/'True_Odds_Calculator_3-way'!#REF!-1)</f>
        <v>#REF!</v>
      </c>
      <c r="H221" s="6">
        <f>IF('Log_working_3-way'!$D221="","",'True_Odds_Calculator_3-way'!N222/'True_Odds_Calculator_3-way'!A222-1)</f>
        <v>31.788466096136496</v>
      </c>
      <c r="I221" s="6">
        <f>IF('Log_working_3-way'!$D221="","",'True_Odds_Calculator_3-way'!O222/'True_Odds_Calculator_3-way'!B222-1)</f>
        <v>5.1545595809129052</v>
      </c>
      <c r="J221" s="6" t="e">
        <f>IF('Log_working_3-way'!$D221="","",'True_Odds_Calculator_3-way'!#REF!/'True_Odds_Calculator_3-way'!C222-1)</f>
        <v>#REF!</v>
      </c>
      <c r="K221" s="6">
        <f>IF('Log_working_3-way'!$D221="","",1/'True_Odds_Calculator_3-way'!A222+1/'True_Odds_Calculator_3-way'!B222+1/'True_Odds_Calculator_3-way'!C222-1)</f>
        <v>3.0912976100976097E-2</v>
      </c>
    </row>
    <row r="222" spans="4:11" x14ac:dyDescent="0.25">
      <c r="D222">
        <f>solve_for_c('True_Odds_Calculator_3-way'!A223,'True_Odds_Calculator_3-way'!B223,'True_Odds_Calculator_3-way'!C223,'Log_working_3-way'!B$1,'Log_working_3-way'!B$2)</f>
        <v>1.0481939632004846</v>
      </c>
      <c r="F222" s="6" t="e">
        <f>IF('Log_working_3-way'!D222="","",1/'True_Odds_Calculator_3-way'!N223+1/'True_Odds_Calculator_3-way'!O223+1/'True_Odds_Calculator_3-way'!#REF!-1)</f>
        <v>#REF!</v>
      </c>
      <c r="H222" s="6">
        <f>IF('Log_working_3-way'!$D222="","",'True_Odds_Calculator_3-way'!N223/'True_Odds_Calculator_3-way'!A223-1)</f>
        <v>62.130165996105774</v>
      </c>
      <c r="I222" s="6">
        <f>IF('Log_working_3-way'!$D222="","",'True_Odds_Calculator_3-way'!O223/'True_Odds_Calculator_3-way'!B223-1)</f>
        <v>1.1241584511136744</v>
      </c>
      <c r="J222" s="6" t="e">
        <f>IF('Log_working_3-way'!$D222="","",'True_Odds_Calculator_3-way'!#REF!/'True_Odds_Calculator_3-way'!C223-1)</f>
        <v>#REF!</v>
      </c>
      <c r="K222" s="6">
        <f>IF('Log_working_3-way'!$D222="","",1/'True_Odds_Calculator_3-way'!A223+1/'True_Odds_Calculator_3-way'!B223+1/'True_Odds_Calculator_3-way'!C223-1)</f>
        <v>3.0195618358317855E-2</v>
      </c>
    </row>
    <row r="223" spans="4:11" x14ac:dyDescent="0.25">
      <c r="D223">
        <f>solve_for_c('True_Odds_Calculator_3-way'!A224,'True_Odds_Calculator_3-way'!B224,'True_Odds_Calculator_3-way'!C224,'Log_working_3-way'!B$1,'Log_working_3-way'!B$2)</f>
        <v>1.0220726011256309</v>
      </c>
      <c r="F223" s="6" t="e">
        <f>IF('Log_working_3-way'!D223="","",1/'True_Odds_Calculator_3-way'!N224+1/'True_Odds_Calculator_3-way'!O224+1/'True_Odds_Calculator_3-way'!#REF!-1)</f>
        <v>#REF!</v>
      </c>
      <c r="H223" s="6">
        <f>IF('Log_working_3-way'!$D223="","",'True_Odds_Calculator_3-way'!N224/'True_Odds_Calculator_3-way'!A224-1)</f>
        <v>4.49033728930136</v>
      </c>
      <c r="I223" s="6">
        <f>IF('Log_working_3-way'!$D223="","",'True_Odds_Calculator_3-way'!O224/'True_Odds_Calculator_3-way'!B224-1)</f>
        <v>6.8464735759691795</v>
      </c>
      <c r="J223" s="6" t="e">
        <f>IF('Log_working_3-way'!$D223="","",'True_Odds_Calculator_3-way'!#REF!/'True_Odds_Calculator_3-way'!C224-1)</f>
        <v>#REF!</v>
      </c>
      <c r="K223" s="6">
        <f>IF('Log_working_3-way'!$D223="","",1/'True_Odds_Calculator_3-way'!A224+1/'True_Odds_Calculator_3-way'!B224+1/'True_Odds_Calculator_3-way'!C224-1)</f>
        <v>2.2765506438790162E-2</v>
      </c>
    </row>
    <row r="224" spans="4:11" x14ac:dyDescent="0.25">
      <c r="D224">
        <f>solve_for_c('True_Odds_Calculator_3-way'!A225,'True_Odds_Calculator_3-way'!B225,'True_Odds_Calculator_3-way'!C225,'Log_working_3-way'!B$1,'Log_working_3-way'!B$2)</f>
        <v>1.0210380534237167</v>
      </c>
      <c r="F224" s="6" t="e">
        <f>IF('Log_working_3-way'!D224="","",1/'True_Odds_Calculator_3-way'!N225+1/'True_Odds_Calculator_3-way'!O225+1/'True_Odds_Calculator_3-way'!#REF!-1)</f>
        <v>#REF!</v>
      </c>
      <c r="H224" s="6">
        <f>IF('Log_working_3-way'!$D224="","",'True_Odds_Calculator_3-way'!N225/'True_Odds_Calculator_3-way'!A225-1)</f>
        <v>18.320630245157737</v>
      </c>
      <c r="I224" s="6">
        <f>IF('Log_working_3-way'!$D224="","",'True_Odds_Calculator_3-way'!O225/'True_Odds_Calculator_3-way'!B225-1)</f>
        <v>5.9926714101140304</v>
      </c>
      <c r="J224" s="6" t="e">
        <f>IF('Log_working_3-way'!$D224="","",'True_Odds_Calculator_3-way'!#REF!/'True_Odds_Calculator_3-way'!C225-1)</f>
        <v>#REF!</v>
      </c>
      <c r="K224" s="6">
        <f>IF('Log_working_3-way'!$D224="","",1/'True_Odds_Calculator_3-way'!A225+1/'True_Odds_Calculator_3-way'!B225+1/'True_Odds_Calculator_3-way'!C225-1)</f>
        <v>2.2383129800009449E-2</v>
      </c>
    </row>
    <row r="225" spans="4:11" x14ac:dyDescent="0.25">
      <c r="D225">
        <f>solve_for_c('True_Odds_Calculator_3-way'!A226,'True_Odds_Calculator_3-way'!B226,'True_Odds_Calculator_3-way'!C226,'Log_working_3-way'!B$1,'Log_working_3-way'!B$2)</f>
        <v>1.0196477252929943</v>
      </c>
      <c r="F225" s="6" t="e">
        <f>IF('Log_working_3-way'!D225="","",1/'True_Odds_Calculator_3-way'!N226+1/'True_Odds_Calculator_3-way'!O226+1/'True_Odds_Calculator_3-way'!#REF!-1)</f>
        <v>#REF!</v>
      </c>
      <c r="H225" s="6">
        <f>IF('Log_working_3-way'!$D225="","",'True_Odds_Calculator_3-way'!N226/'True_Odds_Calculator_3-way'!A226-1)</f>
        <v>6.727496092317466</v>
      </c>
      <c r="I225" s="6">
        <f>IF('Log_working_3-way'!$D225="","",'True_Odds_Calculator_3-way'!O226/'True_Odds_Calculator_3-way'!B226-1)</f>
        <v>8.8076424526913417</v>
      </c>
      <c r="J225" s="6" t="e">
        <f>IF('Log_working_3-way'!$D225="","",'True_Odds_Calculator_3-way'!#REF!/'True_Odds_Calculator_3-way'!C226-1)</f>
        <v>#REF!</v>
      </c>
      <c r="K225" s="6">
        <f>IF('Log_working_3-way'!$D225="","",1/'True_Odds_Calculator_3-way'!A226+1/'True_Odds_Calculator_3-way'!B226+1/'True_Odds_Calculator_3-way'!C226-1)</f>
        <v>2.1083386166347973E-2</v>
      </c>
    </row>
    <row r="226" spans="4:11" x14ac:dyDescent="0.25">
      <c r="D226">
        <f>solve_for_c('True_Odds_Calculator_3-way'!A227,'True_Odds_Calculator_3-way'!B227,'True_Odds_Calculator_3-way'!C227,'Log_working_3-way'!B$1,'Log_working_3-way'!B$2)</f>
        <v>1.0250644997082583</v>
      </c>
      <c r="F226" s="6" t="e">
        <f>IF('Log_working_3-way'!D226="","",1/'True_Odds_Calculator_3-way'!N227+1/'True_Odds_Calculator_3-way'!O227+1/'True_Odds_Calculator_3-way'!#REF!-1)</f>
        <v>#REF!</v>
      </c>
      <c r="H226" s="6">
        <f>IF('Log_working_3-way'!$D226="","",'True_Odds_Calculator_3-way'!N227/'True_Odds_Calculator_3-way'!A227-1)</f>
        <v>10.657113236889998</v>
      </c>
      <c r="I226" s="6">
        <f>IF('Log_working_3-way'!$D226="","",'True_Odds_Calculator_3-way'!O227/'True_Odds_Calculator_3-way'!B227-1)</f>
        <v>7.7275785673409736</v>
      </c>
      <c r="J226" s="6" t="e">
        <f>IF('Log_working_3-way'!$D226="","",'True_Odds_Calculator_3-way'!#REF!/'True_Odds_Calculator_3-way'!C227-1)</f>
        <v>#REF!</v>
      </c>
      <c r="K226" s="6">
        <f>IF('Log_working_3-way'!$D226="","",1/'True_Odds_Calculator_3-way'!A227+1/'True_Odds_Calculator_3-way'!B227+1/'True_Odds_Calculator_3-way'!C227-1)</f>
        <v>2.7101348163442118E-2</v>
      </c>
    </row>
    <row r="227" spans="4:11" x14ac:dyDescent="0.25">
      <c r="D227">
        <f>solve_for_c('True_Odds_Calculator_3-way'!A228,'True_Odds_Calculator_3-way'!B228,'True_Odds_Calculator_3-way'!C228,'Log_working_3-way'!B$1,'Log_working_3-way'!B$2)</f>
        <v>1.0275445242570953</v>
      </c>
      <c r="F227" s="6" t="e">
        <f>IF('Log_working_3-way'!D227="","",1/'True_Odds_Calculator_3-way'!N228+1/'True_Odds_Calculator_3-way'!O228+1/'True_Odds_Calculator_3-way'!#REF!-1)</f>
        <v>#REF!</v>
      </c>
      <c r="H227" s="6">
        <f>IF('Log_working_3-way'!$D227="","",'True_Odds_Calculator_3-way'!N228/'True_Odds_Calculator_3-way'!A228-1)</f>
        <v>18.021136134194556</v>
      </c>
      <c r="I227" s="6">
        <f>IF('Log_working_3-way'!$D227="","",'True_Odds_Calculator_3-way'!O228/'True_Odds_Calculator_3-way'!B228-1)</f>
        <v>7.7612256327509552</v>
      </c>
      <c r="J227" s="6" t="e">
        <f>IF('Log_working_3-way'!$D227="","",'True_Odds_Calculator_3-way'!#REF!/'True_Odds_Calculator_3-way'!C228-1)</f>
        <v>#REF!</v>
      </c>
      <c r="K227" s="6">
        <f>IF('Log_working_3-way'!$D227="","",1/'True_Odds_Calculator_3-way'!A228+1/'True_Odds_Calculator_3-way'!B228+1/'True_Odds_Calculator_3-way'!C228-1)</f>
        <v>2.931112769589328E-2</v>
      </c>
    </row>
    <row r="228" spans="4:11" x14ac:dyDescent="0.25">
      <c r="D228">
        <f>solve_for_c('True_Odds_Calculator_3-way'!A229,'True_Odds_Calculator_3-way'!B229,'True_Odds_Calculator_3-way'!C229,'Log_working_3-way'!B$1,'Log_working_3-way'!B$2)</f>
        <v>1.0244630710377163</v>
      </c>
      <c r="F228" s="6" t="e">
        <f>IF('Log_working_3-way'!D228="","",1/'True_Odds_Calculator_3-way'!N229+1/'True_Odds_Calculator_3-way'!O229+1/'True_Odds_Calculator_3-way'!#REF!-1)</f>
        <v>#REF!</v>
      </c>
      <c r="H228" s="6">
        <f>IF('Log_working_3-way'!$D228="","",'True_Odds_Calculator_3-way'!N229/'True_Odds_Calculator_3-way'!A229-1)</f>
        <v>11.078163282296448</v>
      </c>
      <c r="I228" s="6">
        <f>IF('Log_working_3-way'!$D228="","",'True_Odds_Calculator_3-way'!O229/'True_Odds_Calculator_3-way'!B229-1)</f>
        <v>8.1664753819950153</v>
      </c>
      <c r="J228" s="6" t="e">
        <f>IF('Log_working_3-way'!$D228="","",'True_Odds_Calculator_3-way'!#REF!/'True_Odds_Calculator_3-way'!C229-1)</f>
        <v>#REF!</v>
      </c>
      <c r="K228" s="6">
        <f>IF('Log_working_3-way'!$D228="","",1/'True_Odds_Calculator_3-way'!A229+1/'True_Odds_Calculator_3-way'!B229+1/'True_Odds_Calculator_3-way'!C229-1)</f>
        <v>2.6508201137536158E-2</v>
      </c>
    </row>
    <row r="229" spans="4:11" x14ac:dyDescent="0.25">
      <c r="D229">
        <f>solve_for_c('True_Odds_Calculator_3-way'!A230,'True_Odds_Calculator_3-way'!B230,'True_Odds_Calculator_3-way'!C230,'Log_working_3-way'!B$1,'Log_working_3-way'!B$2)</f>
        <v>1.0261786528046286</v>
      </c>
      <c r="F229" s="6" t="e">
        <f>IF('Log_working_3-way'!D229="","",1/'True_Odds_Calculator_3-way'!N230+1/'True_Odds_Calculator_3-way'!O230+1/'True_Odds_Calculator_3-way'!#REF!-1)</f>
        <v>#REF!</v>
      </c>
      <c r="H229" s="6">
        <f>IF('Log_working_3-way'!$D229="","",'True_Odds_Calculator_3-way'!N230/'True_Odds_Calculator_3-way'!A230-1)</f>
        <v>19.858175506251772</v>
      </c>
      <c r="I229" s="6">
        <f>IF('Log_working_3-way'!$D229="","",'True_Odds_Calculator_3-way'!O230/'True_Odds_Calculator_3-way'!B230-1)</f>
        <v>8.0455740297784324</v>
      </c>
      <c r="J229" s="6" t="e">
        <f>IF('Log_working_3-way'!$D229="","",'True_Odds_Calculator_3-way'!#REF!/'True_Odds_Calculator_3-way'!C230-1)</f>
        <v>#REF!</v>
      </c>
      <c r="K229" s="6">
        <f>IF('Log_working_3-way'!$D229="","",1/'True_Odds_Calculator_3-way'!A230+1/'True_Odds_Calculator_3-way'!B230+1/'True_Odds_Calculator_3-way'!C230-1)</f>
        <v>2.7581271483710257E-2</v>
      </c>
    </row>
    <row r="230" spans="4:11" x14ac:dyDescent="0.25">
      <c r="D230">
        <f>solve_for_c('True_Odds_Calculator_3-way'!A231,'True_Odds_Calculator_3-way'!B231,'True_Odds_Calculator_3-way'!C231,'Log_working_3-way'!B$1,'Log_working_3-way'!B$2)</f>
        <v>1.0301190351381933</v>
      </c>
      <c r="F230" s="6" t="e">
        <f>IF('Log_working_3-way'!D230="","",1/'True_Odds_Calculator_3-way'!N231+1/'True_Odds_Calculator_3-way'!O231+1/'True_Odds_Calculator_3-way'!#REF!-1)</f>
        <v>#REF!</v>
      </c>
      <c r="H230" s="6">
        <f>IF('Log_working_3-way'!$D230="","",'True_Odds_Calculator_3-way'!N231/'True_Odds_Calculator_3-way'!A231-1)</f>
        <v>27.675888360529417</v>
      </c>
      <c r="I230" s="6">
        <f>IF('Log_working_3-way'!$D230="","",'True_Odds_Calculator_3-way'!O231/'True_Odds_Calculator_3-way'!B231-1)</f>
        <v>6.4911333050469446</v>
      </c>
      <c r="J230" s="6" t="e">
        <f>IF('Log_working_3-way'!$D230="","",'True_Odds_Calculator_3-way'!#REF!/'True_Odds_Calculator_3-way'!C231-1)</f>
        <v>#REF!</v>
      </c>
      <c r="K230" s="6">
        <f>IF('Log_working_3-way'!$D230="","",1/'True_Odds_Calculator_3-way'!A231+1/'True_Odds_Calculator_3-way'!B231+1/'True_Odds_Calculator_3-way'!C231-1)</f>
        <v>3.0024305870725021E-2</v>
      </c>
    </row>
    <row r="231" spans="4:11" x14ac:dyDescent="0.25">
      <c r="D231">
        <f>solve_for_c('True_Odds_Calculator_3-way'!A232,'True_Odds_Calculator_3-way'!B232,'True_Odds_Calculator_3-way'!C232,'Log_working_3-way'!B$1,'Log_working_3-way'!B$2)</f>
        <v>1.0267387895703066</v>
      </c>
      <c r="F231" s="6" t="e">
        <f>IF('Log_working_3-way'!D231="","",1/'True_Odds_Calculator_3-way'!N232+1/'True_Odds_Calculator_3-way'!O232+1/'True_Odds_Calculator_3-way'!#REF!-1)</f>
        <v>#REF!</v>
      </c>
      <c r="H231" s="6">
        <f>IF('Log_working_3-way'!$D231="","",'True_Odds_Calculator_3-way'!N232/'True_Odds_Calculator_3-way'!A232-1)</f>
        <v>17.703905474632293</v>
      </c>
      <c r="I231" s="6">
        <f>IF('Log_working_3-way'!$D231="","",'True_Odds_Calculator_3-way'!O232/'True_Odds_Calculator_3-way'!B232-1)</f>
        <v>8.3775685948968484</v>
      </c>
      <c r="J231" s="6" t="e">
        <f>IF('Log_working_3-way'!$D231="","",'True_Odds_Calculator_3-way'!#REF!/'True_Odds_Calculator_3-way'!C232-1)</f>
        <v>#REF!</v>
      </c>
      <c r="K231" s="6">
        <f>IF('Log_working_3-way'!$D231="","",1/'True_Odds_Calculator_3-way'!A232+1/'True_Odds_Calculator_3-way'!B232+1/'True_Odds_Calculator_3-way'!C232-1)</f>
        <v>2.8485106377797775E-2</v>
      </c>
    </row>
    <row r="232" spans="4:11" x14ac:dyDescent="0.25">
      <c r="D232">
        <f>solve_for_c('True_Odds_Calculator_3-way'!A233,'True_Odds_Calculator_3-way'!B233,'True_Odds_Calculator_3-way'!C233,'Log_working_3-way'!B$1,'Log_working_3-way'!B$2)</f>
        <v>1.0259617598104676</v>
      </c>
      <c r="F232" s="6" t="e">
        <f>IF('Log_working_3-way'!D232="","",1/'True_Odds_Calculator_3-way'!N233+1/'True_Odds_Calculator_3-way'!O233+1/'True_Odds_Calculator_3-way'!#REF!-1)</f>
        <v>#REF!</v>
      </c>
      <c r="H232" s="6">
        <f>IF('Log_working_3-way'!$D232="","",'True_Odds_Calculator_3-way'!N233/'True_Odds_Calculator_3-way'!A233-1)</f>
        <v>12.146726695697099</v>
      </c>
      <c r="I232" s="6">
        <f>IF('Log_working_3-way'!$D232="","",'True_Odds_Calculator_3-way'!O233/'True_Odds_Calculator_3-way'!B233-1)</f>
        <v>8.3228865210483569</v>
      </c>
      <c r="J232" s="6" t="e">
        <f>IF('Log_working_3-way'!$D232="","",'True_Odds_Calculator_3-way'!#REF!/'True_Odds_Calculator_3-way'!C233-1)</f>
        <v>#REF!</v>
      </c>
      <c r="K232" s="6">
        <f>IF('Log_working_3-way'!$D232="","",1/'True_Odds_Calculator_3-way'!A233+1/'True_Odds_Calculator_3-way'!B233+1/'True_Odds_Calculator_3-way'!C233-1)</f>
        <v>2.8121775025799822E-2</v>
      </c>
    </row>
    <row r="233" spans="4:11" x14ac:dyDescent="0.25">
      <c r="D233">
        <f>solve_for_c('True_Odds_Calculator_3-way'!A234,'True_Odds_Calculator_3-way'!B234,'True_Odds_Calculator_3-way'!C234,'Log_working_3-way'!B$1,'Log_working_3-way'!B$2)</f>
        <v>1.0253594999022229</v>
      </c>
      <c r="F233" s="6" t="e">
        <f>IF('Log_working_3-way'!D233="","",1/'True_Odds_Calculator_3-way'!N234+1/'True_Odds_Calculator_3-way'!O234+1/'True_Odds_Calculator_3-way'!#REF!-1)</f>
        <v>#REF!</v>
      </c>
      <c r="H233" s="6">
        <f>IF('Log_working_3-way'!$D233="","",'True_Odds_Calculator_3-way'!N234/'True_Odds_Calculator_3-way'!A234-1)</f>
        <v>15.760584292974912</v>
      </c>
      <c r="I233" s="6">
        <f>IF('Log_working_3-way'!$D233="","",'True_Odds_Calculator_3-way'!O234/'True_Odds_Calculator_3-way'!B234-1)</f>
        <v>7.5209857526021153</v>
      </c>
      <c r="J233" s="6" t="e">
        <f>IF('Log_working_3-way'!$D233="","",'True_Odds_Calculator_3-way'!#REF!/'True_Odds_Calculator_3-way'!C234-1)</f>
        <v>#REF!</v>
      </c>
      <c r="K233" s="6">
        <f>IF('Log_working_3-way'!$D233="","",1/'True_Odds_Calculator_3-way'!A234+1/'True_Odds_Calculator_3-way'!B234+1/'True_Odds_Calculator_3-way'!C234-1)</f>
        <v>2.7251443704311651E-2</v>
      </c>
    </row>
    <row r="234" spans="4:11" x14ac:dyDescent="0.25">
      <c r="D234">
        <f>solve_for_c('True_Odds_Calculator_3-way'!A235,'True_Odds_Calculator_3-way'!B235,'True_Odds_Calculator_3-way'!C235,'Log_working_3-way'!B$1,'Log_working_3-way'!B$2)</f>
        <v>1.0248882635015992</v>
      </c>
      <c r="F234" s="6" t="e">
        <f>IF('Log_working_3-way'!D234="","",1/'True_Odds_Calculator_3-way'!N235+1/'True_Odds_Calculator_3-way'!O235+1/'True_Odds_Calculator_3-way'!#REF!-1)</f>
        <v>#REF!</v>
      </c>
      <c r="H234" s="6">
        <f>IF('Log_working_3-way'!$D234="","",'True_Odds_Calculator_3-way'!N235/'True_Odds_Calculator_3-way'!A235-1)</f>
        <v>10.342920727474969</v>
      </c>
      <c r="I234" s="6">
        <f>IF('Log_working_3-way'!$D234="","",'True_Odds_Calculator_3-way'!O235/'True_Odds_Calculator_3-way'!B235-1)</f>
        <v>7.9963914000517224</v>
      </c>
      <c r="J234" s="6" t="e">
        <f>IF('Log_working_3-way'!$D234="","",'True_Odds_Calculator_3-way'!#REF!/'True_Odds_Calculator_3-way'!C235-1)</f>
        <v>#REF!</v>
      </c>
      <c r="K234" s="6">
        <f>IF('Log_working_3-way'!$D234="","",1/'True_Odds_Calculator_3-way'!A235+1/'True_Odds_Calculator_3-way'!B235+1/'True_Odds_Calculator_3-way'!C235-1)</f>
        <v>2.6927685421777037E-2</v>
      </c>
    </row>
    <row r="235" spans="4:11" x14ac:dyDescent="0.25">
      <c r="D235">
        <f>solve_for_c('True_Odds_Calculator_3-way'!A236,'True_Odds_Calculator_3-way'!B236,'True_Odds_Calculator_3-way'!C236,'Log_working_3-way'!B$1,'Log_working_3-way'!B$2)</f>
        <v>1.0311302405432419</v>
      </c>
      <c r="F235" s="6" t="e">
        <f>IF('Log_working_3-way'!D235="","",1/'True_Odds_Calculator_3-way'!N236+1/'True_Odds_Calculator_3-way'!O236+1/'True_Odds_Calculator_3-way'!#REF!-1)</f>
        <v>#REF!</v>
      </c>
      <c r="H235" s="6">
        <f>IF('Log_working_3-way'!$D235="","",'True_Odds_Calculator_3-way'!N236/'True_Odds_Calculator_3-way'!A236-1)</f>
        <v>28.948669434663017</v>
      </c>
      <c r="I235" s="6">
        <f>IF('Log_working_3-way'!$D235="","",'True_Odds_Calculator_3-way'!O236/'True_Odds_Calculator_3-way'!B236-1)</f>
        <v>6.8760471886030308</v>
      </c>
      <c r="J235" s="6" t="e">
        <f>IF('Log_working_3-way'!$D235="","",'True_Odds_Calculator_3-way'!#REF!/'True_Odds_Calculator_3-way'!C236-1)</f>
        <v>#REF!</v>
      </c>
      <c r="K235" s="6">
        <f>IF('Log_working_3-way'!$D235="","",1/'True_Odds_Calculator_3-way'!A236+1/'True_Odds_Calculator_3-way'!B236+1/'True_Odds_Calculator_3-way'!C236-1)</f>
        <v>3.056990889690514E-2</v>
      </c>
    </row>
    <row r="236" spans="4:11" x14ac:dyDescent="0.25">
      <c r="D236">
        <f>solve_for_c('True_Odds_Calculator_3-way'!A237,'True_Odds_Calculator_3-way'!B237,'True_Odds_Calculator_3-way'!C237,'Log_working_3-way'!B$1,'Log_working_3-way'!B$2)</f>
        <v>1.0444764897749121</v>
      </c>
      <c r="F236" s="6" t="e">
        <f>IF('Log_working_3-way'!D236="","",1/'True_Odds_Calculator_3-way'!N237+1/'True_Odds_Calculator_3-way'!O237+1/'True_Odds_Calculator_3-way'!#REF!-1)</f>
        <v>#REF!</v>
      </c>
      <c r="H236" s="6">
        <f>IF('Log_working_3-way'!$D236="","",'True_Odds_Calculator_3-way'!N237/'True_Odds_Calculator_3-way'!A237-1)</f>
        <v>2.8188274108961635</v>
      </c>
      <c r="I236" s="6">
        <f>IF('Log_working_3-way'!$D236="","",'True_Odds_Calculator_3-way'!O237/'True_Odds_Calculator_3-way'!B237-1)</f>
        <v>6.2743171683958145</v>
      </c>
      <c r="J236" s="6" t="e">
        <f>IF('Log_working_3-way'!$D236="","",'True_Odds_Calculator_3-way'!#REF!/'True_Odds_Calculator_3-way'!C237-1)</f>
        <v>#REF!</v>
      </c>
      <c r="K236" s="6">
        <f>IF('Log_working_3-way'!$D236="","",1/'True_Odds_Calculator_3-way'!A237+1/'True_Odds_Calculator_3-way'!B237+1/'True_Odds_Calculator_3-way'!C237-1)</f>
        <v>4.3264710248923643E-2</v>
      </c>
    </row>
    <row r="237" spans="4:11" x14ac:dyDescent="0.25">
      <c r="D237">
        <f>solve_for_c('True_Odds_Calculator_3-way'!A238,'True_Odds_Calculator_3-way'!B238,'True_Odds_Calculator_3-way'!C238,'Log_working_3-way'!B$1,'Log_working_3-way'!B$2)</f>
        <v>1.0356950231790294</v>
      </c>
      <c r="F237" s="6" t="e">
        <f>IF('Log_working_3-way'!D237="","",1/'True_Odds_Calculator_3-way'!N238+1/'True_Odds_Calculator_3-way'!O238+1/'True_Odds_Calculator_3-way'!#REF!-1)</f>
        <v>#REF!</v>
      </c>
      <c r="H237" s="6">
        <f>IF('Log_working_3-way'!$D237="","",'True_Odds_Calculator_3-way'!N238/'True_Odds_Calculator_3-way'!A238-1)</f>
        <v>8.8320757184021996</v>
      </c>
      <c r="I237" s="6">
        <f>IF('Log_working_3-way'!$D237="","",'True_Odds_Calculator_3-way'!O238/'True_Odds_Calculator_3-way'!B238-1)</f>
        <v>7.5831020365885049</v>
      </c>
      <c r="J237" s="6" t="e">
        <f>IF('Log_working_3-way'!$D237="","",'True_Odds_Calculator_3-way'!#REF!/'True_Odds_Calculator_3-way'!C238-1)</f>
        <v>#REF!</v>
      </c>
      <c r="K237" s="6">
        <f>IF('Log_working_3-way'!$D237="","",1/'True_Odds_Calculator_3-way'!A238+1/'True_Odds_Calculator_3-way'!B238+1/'True_Odds_Calculator_3-way'!C238-1)</f>
        <v>3.8164347804831689E-2</v>
      </c>
    </row>
    <row r="238" spans="4:11" x14ac:dyDescent="0.25">
      <c r="D238">
        <f>solve_for_c('True_Odds_Calculator_3-way'!A239,'True_Odds_Calculator_3-way'!B239,'True_Odds_Calculator_3-way'!C239,'Log_working_3-way'!B$1,'Log_working_3-way'!B$2)</f>
        <v>1.0366120846454814</v>
      </c>
      <c r="F238" s="6" t="e">
        <f>IF('Log_working_3-way'!D238="","",1/'True_Odds_Calculator_3-way'!N239+1/'True_Odds_Calculator_3-way'!O239+1/'True_Odds_Calculator_3-way'!#REF!-1)</f>
        <v>#REF!</v>
      </c>
      <c r="H238" s="6">
        <f>IF('Log_working_3-way'!$D238="","",'True_Odds_Calculator_3-way'!N239/'True_Odds_Calculator_3-way'!A239-1)</f>
        <v>12.805755927309109</v>
      </c>
      <c r="I238" s="6">
        <f>IF('Log_working_3-way'!$D238="","",'True_Odds_Calculator_3-way'!O239/'True_Odds_Calculator_3-way'!B239-1)</f>
        <v>6.9452864076309258</v>
      </c>
      <c r="J238" s="6" t="e">
        <f>IF('Log_working_3-way'!$D238="","",'True_Odds_Calculator_3-way'!#REF!/'True_Odds_Calculator_3-way'!C239-1)</f>
        <v>#REF!</v>
      </c>
      <c r="K238" s="6">
        <f>IF('Log_working_3-way'!$D238="","",1/'True_Odds_Calculator_3-way'!A239+1/'True_Odds_Calculator_3-way'!B239+1/'True_Odds_Calculator_3-way'!C239-1)</f>
        <v>3.9278528985168037E-2</v>
      </c>
    </row>
    <row r="239" spans="4:11" x14ac:dyDescent="0.25">
      <c r="D239">
        <f>solve_for_c('True_Odds_Calculator_3-way'!A240,'True_Odds_Calculator_3-way'!B240,'True_Odds_Calculator_3-way'!C240,'Log_working_3-way'!B$1,'Log_working_3-way'!B$2)</f>
        <v>1.0364622693306869</v>
      </c>
      <c r="F239" s="6" t="e">
        <f>IF('Log_working_3-way'!D239="","",1/'True_Odds_Calculator_3-way'!N240+1/'True_Odds_Calculator_3-way'!O240+1/'True_Odds_Calculator_3-way'!#REF!-1)</f>
        <v>#REF!</v>
      </c>
      <c r="H239" s="6">
        <f>IF('Log_working_3-way'!$D239="","",'True_Odds_Calculator_3-way'!N240/'True_Odds_Calculator_3-way'!A240-1)</f>
        <v>7.1851787238199876</v>
      </c>
      <c r="I239" s="6">
        <f>IF('Log_working_3-way'!$D239="","",'True_Odds_Calculator_3-way'!O240/'True_Odds_Calculator_3-way'!B240-1)</f>
        <v>6.9975590834464008</v>
      </c>
      <c r="J239" s="6" t="e">
        <f>IF('Log_working_3-way'!$D239="","",'True_Odds_Calculator_3-way'!#REF!/'True_Odds_Calculator_3-way'!C240-1)</f>
        <v>#REF!</v>
      </c>
      <c r="K239" s="6">
        <f>IF('Log_working_3-way'!$D239="","",1/'True_Odds_Calculator_3-way'!A240+1/'True_Odds_Calculator_3-way'!B240+1/'True_Odds_Calculator_3-way'!C240-1)</f>
        <v>3.8445223874994161E-2</v>
      </c>
    </row>
    <row r="240" spans="4:11" x14ac:dyDescent="0.25">
      <c r="D240">
        <f>solve_for_c('True_Odds_Calculator_3-way'!A241,'True_Odds_Calculator_3-way'!B241,'True_Odds_Calculator_3-way'!C241,'Log_working_3-way'!B$1,'Log_working_3-way'!B$2)</f>
        <v>1.0354333370554913</v>
      </c>
      <c r="F240" s="6" t="e">
        <f>IF('Log_working_3-way'!D240="","",1/'True_Odds_Calculator_3-way'!N241+1/'True_Odds_Calculator_3-way'!O241+1/'True_Odds_Calculator_3-way'!#REF!-1)</f>
        <v>#REF!</v>
      </c>
      <c r="H240" s="6">
        <f>IF('Log_working_3-way'!$D240="","",'True_Odds_Calculator_3-way'!N241/'True_Odds_Calculator_3-way'!A241-1)</f>
        <v>14.412921744859066</v>
      </c>
      <c r="I240" s="6">
        <f>IF('Log_working_3-way'!$D240="","",'True_Odds_Calculator_3-way'!O241/'True_Odds_Calculator_3-way'!B241-1)</f>
        <v>9.0889979059047512</v>
      </c>
      <c r="J240" s="6" t="e">
        <f>IF('Log_working_3-way'!$D240="","",'True_Odds_Calculator_3-way'!#REF!/'True_Odds_Calculator_3-way'!C241-1)</f>
        <v>#REF!</v>
      </c>
      <c r="K240" s="6">
        <f>IF('Log_working_3-way'!$D240="","",1/'True_Odds_Calculator_3-way'!A241+1/'True_Odds_Calculator_3-way'!B241+1/'True_Odds_Calculator_3-way'!C241-1)</f>
        <v>3.8090004274287104E-2</v>
      </c>
    </row>
    <row r="241" spans="4:11" x14ac:dyDescent="0.25">
      <c r="D241">
        <f>solve_for_c('True_Odds_Calculator_3-way'!A242,'True_Odds_Calculator_3-way'!B242,'True_Odds_Calculator_3-way'!C242,'Log_working_3-way'!B$1,'Log_working_3-way'!B$2)</f>
        <v>1.0360570010131211</v>
      </c>
      <c r="F241" s="6" t="e">
        <f>IF('Log_working_3-way'!D241="","",1/'True_Odds_Calculator_3-way'!N242+1/'True_Odds_Calculator_3-way'!O242+1/'True_Odds_Calculator_3-way'!#REF!-1)</f>
        <v>#REF!</v>
      </c>
      <c r="H241" s="6">
        <f>IF('Log_working_3-way'!$D241="","",'True_Odds_Calculator_3-way'!N242/'True_Odds_Calculator_3-way'!A242-1)</f>
        <v>15.85640167169527</v>
      </c>
      <c r="I241" s="6">
        <f>IF('Log_working_3-way'!$D241="","",'True_Odds_Calculator_3-way'!O242/'True_Odds_Calculator_3-way'!B242-1)</f>
        <v>8.1721395355977116</v>
      </c>
      <c r="J241" s="6" t="e">
        <f>IF('Log_working_3-way'!$D241="","",'True_Odds_Calculator_3-way'!#REF!/'True_Odds_Calculator_3-way'!C242-1)</f>
        <v>#REF!</v>
      </c>
      <c r="K241" s="6">
        <f>IF('Log_working_3-way'!$D241="","",1/'True_Odds_Calculator_3-way'!A242+1/'True_Odds_Calculator_3-way'!B242+1/'True_Odds_Calculator_3-way'!C242-1)</f>
        <v>3.857849690042503E-2</v>
      </c>
    </row>
    <row r="242" spans="4:11" x14ac:dyDescent="0.25">
      <c r="D242">
        <f>solve_for_c('True_Odds_Calculator_3-way'!A243,'True_Odds_Calculator_3-way'!B243,'True_Odds_Calculator_3-way'!C243,'Log_working_3-way'!B$1,'Log_working_3-way'!B$2)</f>
        <v>1.0356479448572484</v>
      </c>
      <c r="F242" s="6" t="e">
        <f>IF('Log_working_3-way'!D242="","",1/'True_Odds_Calculator_3-way'!N243+1/'True_Odds_Calculator_3-way'!O243+1/'True_Odds_Calculator_3-way'!#REF!-1)</f>
        <v>#REF!</v>
      </c>
      <c r="H242" s="6">
        <f>IF('Log_working_3-way'!$D242="","",'True_Odds_Calculator_3-way'!N243/'True_Odds_Calculator_3-way'!A243-1)</f>
        <v>11.643570427128127</v>
      </c>
      <c r="I242" s="6">
        <f>IF('Log_working_3-way'!$D242="","",'True_Odds_Calculator_3-way'!O243/'True_Odds_Calculator_3-way'!B243-1)</f>
        <v>7.0918850733619987</v>
      </c>
      <c r="J242" s="6" t="e">
        <f>IF('Log_working_3-way'!$D242="","",'True_Odds_Calculator_3-way'!#REF!/'True_Odds_Calculator_3-way'!C243-1)</f>
        <v>#REF!</v>
      </c>
      <c r="K242" s="6">
        <f>IF('Log_working_3-way'!$D242="","",1/'True_Odds_Calculator_3-way'!A243+1/'True_Odds_Calculator_3-way'!B243+1/'True_Odds_Calculator_3-way'!C243-1)</f>
        <v>3.8274299143864265E-2</v>
      </c>
    </row>
    <row r="243" spans="4:11" x14ac:dyDescent="0.25">
      <c r="D243">
        <f>solve_for_c('True_Odds_Calculator_3-way'!A244,'True_Odds_Calculator_3-way'!B244,'True_Odds_Calculator_3-way'!C244,'Log_working_3-way'!B$1,'Log_working_3-way'!B$2)</f>
        <v>1.0569464006439973</v>
      </c>
      <c r="F243" s="6" t="e">
        <f>IF('Log_working_3-way'!D243="","",1/'True_Odds_Calculator_3-way'!N244+1/'True_Odds_Calculator_3-way'!O244+1/'True_Odds_Calculator_3-way'!#REF!-1)</f>
        <v>#REF!</v>
      </c>
      <c r="H243" s="6">
        <f>IF('Log_working_3-way'!$D243="","",'True_Odds_Calculator_3-way'!N244/'True_Odds_Calculator_3-way'!A244-1)</f>
        <v>45.72839028060546</v>
      </c>
      <c r="I243" s="6">
        <f>IF('Log_working_3-way'!$D243="","",'True_Odds_Calculator_3-way'!O244/'True_Odds_Calculator_3-way'!B244-1)</f>
        <v>3.4002875943934363</v>
      </c>
      <c r="J243" s="6" t="e">
        <f>IF('Log_working_3-way'!$D243="","",'True_Odds_Calculator_3-way'!#REF!/'True_Odds_Calculator_3-way'!C244-1)</f>
        <v>#REF!</v>
      </c>
      <c r="K243" s="6">
        <f>IF('Log_working_3-way'!$D243="","",1/'True_Odds_Calculator_3-way'!A244+1/'True_Odds_Calculator_3-way'!B244+1/'True_Odds_Calculator_3-way'!C244-1)</f>
        <v>4.6518968673771255E-2</v>
      </c>
    </row>
    <row r="244" spans="4:11" x14ac:dyDescent="0.25">
      <c r="D244">
        <f>solve_for_c('True_Odds_Calculator_3-way'!A245,'True_Odds_Calculator_3-way'!B245,'True_Odds_Calculator_3-way'!C245,'Log_working_3-way'!B$1,'Log_working_3-way'!B$2)</f>
        <v>1.0371028139075904</v>
      </c>
      <c r="F244" s="6" t="e">
        <f>IF('Log_working_3-way'!D244="","",1/'True_Odds_Calculator_3-way'!N245+1/'True_Odds_Calculator_3-way'!O245+1/'True_Odds_Calculator_3-way'!#REF!-1)</f>
        <v>#REF!</v>
      </c>
      <c r="H244" s="6">
        <f>IF('Log_working_3-way'!$D244="","",'True_Odds_Calculator_3-way'!N245/'True_Odds_Calculator_3-way'!A245-1)</f>
        <v>7.9992477559501367</v>
      </c>
      <c r="I244" s="6">
        <f>IF('Log_working_3-way'!$D244="","",'True_Odds_Calculator_3-way'!O245/'True_Odds_Calculator_3-way'!B245-1)</f>
        <v>6.5927957588687676</v>
      </c>
      <c r="J244" s="6" t="e">
        <f>IF('Log_working_3-way'!$D244="","",'True_Odds_Calculator_3-way'!#REF!/'True_Odds_Calculator_3-way'!C245-1)</f>
        <v>#REF!</v>
      </c>
      <c r="K244" s="6">
        <f>IF('Log_working_3-way'!$D244="","",1/'True_Odds_Calculator_3-way'!A245+1/'True_Odds_Calculator_3-way'!B245+1/'True_Odds_Calculator_3-way'!C245-1)</f>
        <v>3.9197961740816689E-2</v>
      </c>
    </row>
    <row r="245" spans="4:11" x14ac:dyDescent="0.25">
      <c r="D245">
        <f>solve_for_c('True_Odds_Calculator_3-way'!A246,'True_Odds_Calculator_3-way'!B246,'True_Odds_Calculator_3-way'!C246,'Log_working_3-way'!B$1,'Log_working_3-way'!B$2)</f>
        <v>1.0470257945289547</v>
      </c>
      <c r="F245" s="6" t="e">
        <f>IF('Log_working_3-way'!D245="","",1/'True_Odds_Calculator_3-way'!N246+1/'True_Odds_Calculator_3-way'!O246+1/'True_Odds_Calculator_3-way'!#REF!-1)</f>
        <v>#REF!</v>
      </c>
      <c r="H245" s="6">
        <f>IF('Log_working_3-way'!$D245="","",'True_Odds_Calculator_3-way'!N246/'True_Odds_Calculator_3-way'!A246-1)</f>
        <v>35.063873655419883</v>
      </c>
      <c r="I245" s="6">
        <f>IF('Log_working_3-way'!$D245="","",'True_Odds_Calculator_3-way'!O246/'True_Odds_Calculator_3-way'!B246-1)</f>
        <v>5.0489700964044513</v>
      </c>
      <c r="J245" s="6" t="e">
        <f>IF('Log_working_3-way'!$D245="","",'True_Odds_Calculator_3-way'!#REF!/'True_Odds_Calculator_3-way'!C246-1)</f>
        <v>#REF!</v>
      </c>
      <c r="K245" s="6">
        <f>IF('Log_working_3-way'!$D245="","",1/'True_Odds_Calculator_3-way'!A246+1/'True_Odds_Calculator_3-way'!B246+1/'True_Odds_Calculator_3-way'!C246-1)</f>
        <v>4.3644090487667819E-2</v>
      </c>
    </row>
    <row r="246" spans="4:11" x14ac:dyDescent="0.25">
      <c r="D246">
        <f>solve_for_c('True_Odds_Calculator_3-way'!A247,'True_Odds_Calculator_3-way'!B247,'True_Odds_Calculator_3-way'!C247,'Log_working_3-way'!B$1,'Log_working_3-way'!B$2)</f>
        <v>1.0366418273665239</v>
      </c>
      <c r="F246" s="6" t="e">
        <f>IF('Log_working_3-way'!D246="","",1/'True_Odds_Calculator_3-way'!N247+1/'True_Odds_Calculator_3-way'!O247+1/'True_Odds_Calculator_3-way'!#REF!-1)</f>
        <v>#REF!</v>
      </c>
      <c r="H246" s="6">
        <f>IF('Log_working_3-way'!$D246="","",'True_Odds_Calculator_3-way'!N247/'True_Odds_Calculator_3-way'!A247-1)</f>
        <v>11.016740198290689</v>
      </c>
      <c r="I246" s="6">
        <f>IF('Log_working_3-way'!$D246="","",'True_Odds_Calculator_3-way'!O247/'True_Odds_Calculator_3-way'!B247-1)</f>
        <v>6.1454142932303535</v>
      </c>
      <c r="J246" s="6" t="e">
        <f>IF('Log_working_3-way'!$D246="","",'True_Odds_Calculator_3-way'!#REF!/'True_Odds_Calculator_3-way'!C247-1)</f>
        <v>#REF!</v>
      </c>
      <c r="K246" s="6">
        <f>IF('Log_working_3-way'!$D246="","",1/'True_Odds_Calculator_3-way'!A247+1/'True_Odds_Calculator_3-way'!B247+1/'True_Odds_Calculator_3-way'!C247-1)</f>
        <v>3.9059594987929325E-2</v>
      </c>
    </row>
    <row r="247" spans="4:11" x14ac:dyDescent="0.25">
      <c r="D247">
        <f>solve_for_c('True_Odds_Calculator_3-way'!A248,'True_Odds_Calculator_3-way'!B248,'True_Odds_Calculator_3-way'!C248,'Log_working_3-way'!B$1,'Log_working_3-way'!B$2)</f>
        <v>1.0365080484410198</v>
      </c>
      <c r="F247" s="6" t="e">
        <f>IF('Log_working_3-way'!D247="","",1/'True_Odds_Calculator_3-way'!N248+1/'True_Odds_Calculator_3-way'!O248+1/'True_Odds_Calculator_3-way'!#REF!-1)</f>
        <v>#REF!</v>
      </c>
      <c r="H247" s="6">
        <f>IF('Log_working_3-way'!$D247="","",'True_Odds_Calculator_3-way'!N248/'True_Odds_Calculator_3-way'!A248-1)</f>
        <v>14.274924167167097</v>
      </c>
      <c r="I247" s="6">
        <f>IF('Log_working_3-way'!$D247="","",'True_Odds_Calculator_3-way'!O248/'True_Odds_Calculator_3-way'!B248-1)</f>
        <v>7.0851543579558385</v>
      </c>
      <c r="J247" s="6" t="e">
        <f>IF('Log_working_3-way'!$D247="","",'True_Odds_Calculator_3-way'!#REF!/'True_Odds_Calculator_3-way'!C248-1)</f>
        <v>#REF!</v>
      </c>
      <c r="K247" s="6">
        <f>IF('Log_working_3-way'!$D247="","",1/'True_Odds_Calculator_3-way'!A248+1/'True_Odds_Calculator_3-way'!B248+1/'True_Odds_Calculator_3-way'!C248-1)</f>
        <v>3.9138639948216314E-2</v>
      </c>
    </row>
    <row r="248" spans="4:11" x14ac:dyDescent="0.25">
      <c r="D248">
        <f>solve_for_c('True_Odds_Calculator_3-way'!A249,'True_Odds_Calculator_3-way'!B249,'True_Odds_Calculator_3-way'!C249,'Log_working_3-way'!B$1,'Log_working_3-way'!B$2)</f>
        <v>1.0363768250075924</v>
      </c>
      <c r="F248" s="6" t="e">
        <f>IF('Log_working_3-way'!D248="","",1/'True_Odds_Calculator_3-way'!N249+1/'True_Odds_Calculator_3-way'!O249+1/'True_Odds_Calculator_3-way'!#REF!-1)</f>
        <v>#REF!</v>
      </c>
      <c r="H248" s="6">
        <f>IF('Log_working_3-way'!$D248="","",'True_Odds_Calculator_3-way'!N249/'True_Odds_Calculator_3-way'!A249-1)</f>
        <v>7.2310423141797884</v>
      </c>
      <c r="I248" s="6">
        <f>IF('Log_working_3-way'!$D248="","",'True_Odds_Calculator_3-way'!O249/'True_Odds_Calculator_3-way'!B249-1)</f>
        <v>8.3432287461857388</v>
      </c>
      <c r="J248" s="6" t="e">
        <f>IF('Log_working_3-way'!$D248="","",'True_Odds_Calculator_3-way'!#REF!/'True_Odds_Calculator_3-way'!C249-1)</f>
        <v>#REF!</v>
      </c>
      <c r="K248" s="6">
        <f>IF('Log_working_3-way'!$D248="","",1/'True_Odds_Calculator_3-way'!A249+1/'True_Odds_Calculator_3-way'!B249+1/'True_Odds_Calculator_3-way'!C249-1)</f>
        <v>3.8706749265144502E-2</v>
      </c>
    </row>
    <row r="249" spans="4:11" x14ac:dyDescent="0.25">
      <c r="D249">
        <f>solve_for_c('True_Odds_Calculator_3-way'!A250,'True_Odds_Calculator_3-way'!B250,'True_Odds_Calculator_3-way'!C250,'Log_working_3-way'!B$1,'Log_working_3-way'!B$2)</f>
        <v>1.0407428759332362</v>
      </c>
      <c r="F249" s="6" t="e">
        <f>IF('Log_working_3-way'!D249="","",1/'True_Odds_Calculator_3-way'!N250+1/'True_Odds_Calculator_3-way'!O250+1/'True_Odds_Calculator_3-way'!#REF!-1)</f>
        <v>#REF!</v>
      </c>
      <c r="H249" s="6">
        <f>IF('Log_working_3-way'!$D249="","",'True_Odds_Calculator_3-way'!N250/'True_Odds_Calculator_3-way'!A250-1)</f>
        <v>26.17791362963867</v>
      </c>
      <c r="I249" s="6">
        <f>IF('Log_working_3-way'!$D249="","",'True_Odds_Calculator_3-way'!O250/'True_Odds_Calculator_3-way'!B250-1)</f>
        <v>6.2898495042532687</v>
      </c>
      <c r="J249" s="6" t="e">
        <f>IF('Log_working_3-way'!$D249="","",'True_Odds_Calculator_3-way'!#REF!/'True_Odds_Calculator_3-way'!C250-1)</f>
        <v>#REF!</v>
      </c>
      <c r="K249" s="6">
        <f>IF('Log_working_3-way'!$D249="","",1/'True_Odds_Calculator_3-way'!A250+1/'True_Odds_Calculator_3-way'!B250+1/'True_Odds_Calculator_3-way'!C250-1)</f>
        <v>4.1041847094017259E-2</v>
      </c>
    </row>
    <row r="250" spans="4:11" x14ac:dyDescent="0.25">
      <c r="D250">
        <f>solve_for_c('True_Odds_Calculator_3-way'!A251,'True_Odds_Calculator_3-way'!B251,'True_Odds_Calculator_3-way'!C251,'Log_working_3-way'!B$1,'Log_working_3-way'!B$2)</f>
        <v>1.0419461192352459</v>
      </c>
      <c r="F250" s="6" t="e">
        <f>IF('Log_working_3-way'!D250="","",1/'True_Odds_Calculator_3-way'!N251+1/'True_Odds_Calculator_3-way'!O251+1/'True_Odds_Calculator_3-way'!#REF!-1)</f>
        <v>#REF!</v>
      </c>
      <c r="H250" s="6">
        <f>IF('Log_working_3-way'!$D250="","",'True_Odds_Calculator_3-way'!N251/'True_Odds_Calculator_3-way'!A251-1)</f>
        <v>27.986507500505454</v>
      </c>
      <c r="I250" s="6">
        <f>IF('Log_working_3-way'!$D250="","",'True_Odds_Calculator_3-way'!O251/'True_Odds_Calculator_3-way'!B251-1)</f>
        <v>6.7052947575756399</v>
      </c>
      <c r="J250" s="6" t="e">
        <f>IF('Log_working_3-way'!$D250="","",'True_Odds_Calculator_3-way'!#REF!/'True_Odds_Calculator_3-way'!C251-1)</f>
        <v>#REF!</v>
      </c>
      <c r="K250" s="6">
        <f>IF('Log_working_3-way'!$D250="","",1/'True_Odds_Calculator_3-way'!A251+1/'True_Odds_Calculator_3-way'!B251+1/'True_Odds_Calculator_3-way'!C251-1)</f>
        <v>4.1504935654101516E-2</v>
      </c>
    </row>
    <row r="251" spans="4:11" x14ac:dyDescent="0.25">
      <c r="D251">
        <f>solve_for_c('True_Odds_Calculator_3-way'!A252,'True_Odds_Calculator_3-way'!B252,'True_Odds_Calculator_3-way'!C252,'Log_working_3-way'!B$1,'Log_working_3-way'!B$2)</f>
        <v>1.0399942771940791</v>
      </c>
      <c r="F251" s="6" t="e">
        <f>IF('Log_working_3-way'!D251="","",1/'True_Odds_Calculator_3-way'!N252+1/'True_Odds_Calculator_3-way'!O252+1/'True_Odds_Calculator_3-way'!#REF!-1)</f>
        <v>#REF!</v>
      </c>
      <c r="H251" s="6">
        <f>IF('Log_working_3-way'!$D251="","",'True_Odds_Calculator_3-way'!N252/'True_Odds_Calculator_3-way'!A252-1)</f>
        <v>27.094381505765206</v>
      </c>
      <c r="I251" s="6">
        <f>IF('Log_working_3-way'!$D251="","",'True_Odds_Calculator_3-way'!O252/'True_Odds_Calculator_3-way'!B252-1)</f>
        <v>6.1779555005734279</v>
      </c>
      <c r="J251" s="6" t="e">
        <f>IF('Log_working_3-way'!$D251="","",'True_Odds_Calculator_3-way'!#REF!/'True_Odds_Calculator_3-way'!C252-1)</f>
        <v>#REF!</v>
      </c>
      <c r="K251" s="6">
        <f>IF('Log_working_3-way'!$D251="","",1/'True_Odds_Calculator_3-way'!A252+1/'True_Odds_Calculator_3-way'!B252+1/'True_Odds_Calculator_3-way'!C252-1)</f>
        <v>4.0008928147790224E-2</v>
      </c>
    </row>
    <row r="252" spans="4:11" x14ac:dyDescent="0.25">
      <c r="D252">
        <f>solve_for_c('True_Odds_Calculator_3-way'!A253,'True_Odds_Calculator_3-way'!B253,'True_Odds_Calculator_3-way'!C253,'Log_working_3-way'!B$1,'Log_working_3-way'!B$2)</f>
        <v>1.0367426707755831</v>
      </c>
      <c r="F252" s="6" t="e">
        <f>IF('Log_working_3-way'!D252="","",1/'True_Odds_Calculator_3-way'!N253+1/'True_Odds_Calculator_3-way'!O253+1/'True_Odds_Calculator_3-way'!#REF!-1)</f>
        <v>#REF!</v>
      </c>
      <c r="H252" s="6">
        <f>IF('Log_working_3-way'!$D252="","",'True_Odds_Calculator_3-way'!N253/'True_Odds_Calculator_3-way'!A253-1)</f>
        <v>10.282608681576185</v>
      </c>
      <c r="I252" s="6">
        <f>IF('Log_working_3-way'!$D252="","",'True_Odds_Calculator_3-way'!O253/'True_Odds_Calculator_3-way'!B253-1)</f>
        <v>7.9418533111421024</v>
      </c>
      <c r="J252" s="6" t="e">
        <f>IF('Log_working_3-way'!$D252="","",'True_Odds_Calculator_3-way'!#REF!/'True_Odds_Calculator_3-way'!C253-1)</f>
        <v>#REF!</v>
      </c>
      <c r="K252" s="6">
        <f>IF('Log_working_3-way'!$D252="","",1/'True_Odds_Calculator_3-way'!A253+1/'True_Odds_Calculator_3-way'!B253+1/'True_Odds_Calculator_3-way'!C253-1)</f>
        <v>3.9500664950243403E-2</v>
      </c>
    </row>
    <row r="253" spans="4:11" x14ac:dyDescent="0.25">
      <c r="D253">
        <f>solve_for_c('True_Odds_Calculator_3-way'!A254,'True_Odds_Calculator_3-way'!B254,'True_Odds_Calculator_3-way'!C254,'Log_working_3-way'!B$1,'Log_working_3-way'!B$2)</f>
        <v>1.0364297605420576</v>
      </c>
      <c r="F253" s="6" t="e">
        <f>IF('Log_working_3-way'!D253="","",1/'True_Odds_Calculator_3-way'!N254+1/'True_Odds_Calculator_3-way'!O254+1/'True_Odds_Calculator_3-way'!#REF!-1)</f>
        <v>#REF!</v>
      </c>
      <c r="H253" s="6">
        <f>IF('Log_working_3-way'!$D253="","",'True_Odds_Calculator_3-way'!N254/'True_Odds_Calculator_3-way'!A254-1)</f>
        <v>17.85041112564657</v>
      </c>
      <c r="I253" s="6">
        <f>IF('Log_working_3-way'!$D253="","",'True_Odds_Calculator_3-way'!O254/'True_Odds_Calculator_3-way'!B254-1)</f>
        <v>6.6397825721366708</v>
      </c>
      <c r="J253" s="6" t="e">
        <f>IF('Log_working_3-way'!$D253="","",'True_Odds_Calculator_3-way'!#REF!/'True_Odds_Calculator_3-way'!C254-1)</f>
        <v>#REF!</v>
      </c>
      <c r="K253" s="6">
        <f>IF('Log_working_3-way'!$D253="","",1/'True_Odds_Calculator_3-way'!A254+1/'True_Odds_Calculator_3-way'!B254+1/'True_Odds_Calculator_3-way'!C254-1)</f>
        <v>3.863342575629658E-2</v>
      </c>
    </row>
    <row r="254" spans="4:11" x14ac:dyDescent="0.25">
      <c r="D254">
        <f>solve_for_c('True_Odds_Calculator_3-way'!A255,'True_Odds_Calculator_3-way'!B255,'True_Odds_Calculator_3-way'!C255,'Log_working_3-way'!B$1,'Log_working_3-way'!B$2)</f>
        <v>1.0372008261572718</v>
      </c>
      <c r="F254" s="6" t="e">
        <f>IF('Log_working_3-way'!D254="","",1/'True_Odds_Calculator_3-way'!N255+1/'True_Odds_Calculator_3-way'!O255+1/'True_Odds_Calculator_3-way'!#REF!-1)</f>
        <v>#REF!</v>
      </c>
      <c r="H254" s="6">
        <f>IF('Log_working_3-way'!$D254="","",'True_Odds_Calculator_3-way'!N255/'True_Odds_Calculator_3-way'!A255-1)</f>
        <v>19.064103842520989</v>
      </c>
      <c r="I254" s="6">
        <f>IF('Log_working_3-way'!$D254="","",'True_Odds_Calculator_3-way'!O255/'True_Odds_Calculator_3-way'!B255-1)</f>
        <v>8.5159851705940142</v>
      </c>
      <c r="J254" s="6" t="e">
        <f>IF('Log_working_3-way'!$D254="","",'True_Odds_Calculator_3-way'!#REF!/'True_Odds_Calculator_3-way'!C255-1)</f>
        <v>#REF!</v>
      </c>
      <c r="K254" s="6">
        <f>IF('Log_working_3-way'!$D254="","",1/'True_Odds_Calculator_3-way'!A255+1/'True_Odds_Calculator_3-way'!B255+1/'True_Odds_Calculator_3-way'!C255-1)</f>
        <v>3.9182928116549887E-2</v>
      </c>
    </row>
    <row r="255" spans="4:11" x14ac:dyDescent="0.25">
      <c r="D255">
        <f>solve_for_c('True_Odds_Calculator_3-way'!A256,'True_Odds_Calculator_3-way'!B256,'True_Odds_Calculator_3-way'!C256,'Log_working_3-way'!B$1,'Log_working_3-way'!B$2)</f>
        <v>1.0355164010362734</v>
      </c>
      <c r="F255" s="6" t="e">
        <f>IF('Log_working_3-way'!D255="","",1/'True_Odds_Calculator_3-way'!N256+1/'True_Odds_Calculator_3-way'!O256+1/'True_Odds_Calculator_3-way'!#REF!-1)</f>
        <v>#REF!</v>
      </c>
      <c r="H255" s="6">
        <f>IF('Log_working_3-way'!$D255="","",'True_Odds_Calculator_3-way'!N256/'True_Odds_Calculator_3-way'!A256-1)</f>
        <v>12.714796008462734</v>
      </c>
      <c r="I255" s="6">
        <f>IF('Log_working_3-way'!$D255="","",'True_Odds_Calculator_3-way'!O256/'True_Odds_Calculator_3-way'!B256-1)</f>
        <v>8.4054838837333534</v>
      </c>
      <c r="J255" s="6" t="e">
        <f>IF('Log_working_3-way'!$D255="","",'True_Odds_Calculator_3-way'!#REF!/'True_Odds_Calculator_3-way'!C256-1)</f>
        <v>#REF!</v>
      </c>
      <c r="K255" s="6">
        <f>IF('Log_working_3-way'!$D255="","",1/'True_Odds_Calculator_3-way'!A256+1/'True_Odds_Calculator_3-way'!B256+1/'True_Odds_Calculator_3-way'!C256-1)</f>
        <v>3.8290546315166596E-2</v>
      </c>
    </row>
    <row r="256" spans="4:11" x14ac:dyDescent="0.25">
      <c r="D256">
        <f>solve_for_c('True_Odds_Calculator_3-way'!A257,'True_Odds_Calculator_3-way'!B257,'True_Odds_Calculator_3-way'!C257,'Log_working_3-way'!B$1,'Log_working_3-way'!B$2)</f>
        <v>1.0386176580943063</v>
      </c>
      <c r="F256" s="6" t="e">
        <f>IF('Log_working_3-way'!D256="","",1/'True_Odds_Calculator_3-way'!N257+1/'True_Odds_Calculator_3-way'!O257+1/'True_Odds_Calculator_3-way'!#REF!-1)</f>
        <v>#REF!</v>
      </c>
      <c r="H256" s="6">
        <f>IF('Log_working_3-way'!$D256="","",'True_Odds_Calculator_3-way'!N257/'True_Odds_Calculator_3-way'!A257-1)</f>
        <v>5.4511998331031384</v>
      </c>
      <c r="I256" s="6">
        <f>IF('Log_working_3-way'!$D256="","",'True_Odds_Calculator_3-way'!O257/'True_Odds_Calculator_3-way'!B257-1)</f>
        <v>8.2131906788432278</v>
      </c>
      <c r="J256" s="6" t="e">
        <f>IF('Log_working_3-way'!$D256="","",'True_Odds_Calculator_3-way'!#REF!/'True_Odds_Calculator_3-way'!C257-1)</f>
        <v>#REF!</v>
      </c>
      <c r="K256" s="6">
        <f>IF('Log_working_3-way'!$D256="","",1/'True_Odds_Calculator_3-way'!A257+1/'True_Odds_Calculator_3-way'!B257+1/'True_Odds_Calculator_3-way'!C257-1)</f>
        <v>4.0362993940314729E-2</v>
      </c>
    </row>
    <row r="257" spans="4:11" x14ac:dyDescent="0.25">
      <c r="D257">
        <f>solve_for_c('True_Odds_Calculator_3-way'!A258,'True_Odds_Calculator_3-way'!B258,'True_Odds_Calculator_3-way'!C258,'Log_working_3-way'!B$1,'Log_working_3-way'!B$2)</f>
        <v>1.042232397891762</v>
      </c>
      <c r="F257" s="6" t="e">
        <f>IF('Log_working_3-way'!D257="","",1/'True_Odds_Calculator_3-way'!N258+1/'True_Odds_Calculator_3-way'!O258+1/'True_Odds_Calculator_3-way'!#REF!-1)</f>
        <v>#REF!</v>
      </c>
      <c r="H257" s="6">
        <f>IF('Log_working_3-way'!$D257="","",'True_Odds_Calculator_3-way'!N258/'True_Odds_Calculator_3-way'!A258-1)</f>
        <v>3.954838725091415</v>
      </c>
      <c r="I257" s="6">
        <f>IF('Log_working_3-way'!$D257="","",'True_Odds_Calculator_3-way'!O258/'True_Odds_Calculator_3-way'!B258-1)</f>
        <v>6.6981339805126296</v>
      </c>
      <c r="J257" s="6" t="e">
        <f>IF('Log_working_3-way'!$D257="","",'True_Odds_Calculator_3-way'!#REF!/'True_Odds_Calculator_3-way'!C258-1)</f>
        <v>#REF!</v>
      </c>
      <c r="K257" s="6">
        <f>IF('Log_working_3-way'!$D257="","",1/'True_Odds_Calculator_3-way'!A258+1/'True_Odds_Calculator_3-way'!B258+1/'True_Odds_Calculator_3-way'!C258-1)</f>
        <v>4.2473739869918425E-2</v>
      </c>
    </row>
    <row r="258" spans="4:11" x14ac:dyDescent="0.25">
      <c r="D258">
        <f>solve_for_c('True_Odds_Calculator_3-way'!A259,'True_Odds_Calculator_3-way'!B259,'True_Odds_Calculator_3-way'!C259,'Log_working_3-way'!B$1,'Log_working_3-way'!B$2)</f>
        <v>1.0370412235039976</v>
      </c>
      <c r="F258" s="6" t="e">
        <f>IF('Log_working_3-way'!D258="","",1/'True_Odds_Calculator_3-way'!N259+1/'True_Odds_Calculator_3-way'!O259+1/'True_Odds_Calculator_3-way'!#REF!-1)</f>
        <v>#REF!</v>
      </c>
      <c r="H258" s="6">
        <f>IF('Log_working_3-way'!$D258="","",'True_Odds_Calculator_3-way'!N259/'True_Odds_Calculator_3-way'!A259-1)</f>
        <v>10.758366472098714</v>
      </c>
      <c r="I258" s="6">
        <f>IF('Log_working_3-way'!$D258="","",'True_Odds_Calculator_3-way'!O259/'True_Odds_Calculator_3-way'!B259-1)</f>
        <v>7.2712338555033611</v>
      </c>
      <c r="J258" s="6" t="e">
        <f>IF('Log_working_3-way'!$D258="","",'True_Odds_Calculator_3-way'!#REF!/'True_Odds_Calculator_3-way'!C259-1)</f>
        <v>#REF!</v>
      </c>
      <c r="K258" s="6">
        <f>IF('Log_working_3-way'!$D258="","",1/'True_Odds_Calculator_3-way'!A259+1/'True_Odds_Calculator_3-way'!B259+1/'True_Odds_Calculator_3-way'!C259-1)</f>
        <v>3.9730878440555895E-2</v>
      </c>
    </row>
    <row r="259" spans="4:11" x14ac:dyDescent="0.25">
      <c r="D259">
        <f>solve_for_c('True_Odds_Calculator_3-way'!A260,'True_Odds_Calculator_3-way'!B260,'True_Odds_Calculator_3-way'!C260,'Log_working_3-way'!B$1,'Log_working_3-way'!B$2)</f>
        <v>1.0434474878913247</v>
      </c>
      <c r="F259" s="6" t="e">
        <f>IF('Log_working_3-way'!D259="","",1/'True_Odds_Calculator_3-way'!N260+1/'True_Odds_Calculator_3-way'!O260+1/'True_Odds_Calculator_3-way'!#REF!-1)</f>
        <v>#REF!</v>
      </c>
      <c r="H259" s="6">
        <f>IF('Log_working_3-way'!$D259="","",'True_Odds_Calculator_3-way'!N260/'True_Odds_Calculator_3-way'!A260-1)</f>
        <v>26.703151072369646</v>
      </c>
      <c r="I259" s="6">
        <f>IF('Log_working_3-way'!$D259="","",'True_Odds_Calculator_3-way'!O260/'True_Odds_Calculator_3-way'!B260-1)</f>
        <v>7.0991263394039041</v>
      </c>
      <c r="J259" s="6" t="e">
        <f>IF('Log_working_3-way'!$D259="","",'True_Odds_Calculator_3-way'!#REF!/'True_Odds_Calculator_3-way'!C260-1)</f>
        <v>#REF!</v>
      </c>
      <c r="K259" s="6">
        <f>IF('Log_working_3-way'!$D259="","",1/'True_Odds_Calculator_3-way'!A260+1/'True_Odds_Calculator_3-way'!B260+1/'True_Odds_Calculator_3-way'!C260-1)</f>
        <v>4.3385846461615474E-2</v>
      </c>
    </row>
    <row r="260" spans="4:11" x14ac:dyDescent="0.25">
      <c r="D260">
        <f>solve_for_c('True_Odds_Calculator_3-way'!A261,'True_Odds_Calculator_3-way'!B261,'True_Odds_Calculator_3-way'!C261,'Log_working_3-way'!B$1,'Log_working_3-way'!B$2)</f>
        <v>1.045574597460843</v>
      </c>
      <c r="F260" s="6" t="e">
        <f>IF('Log_working_3-way'!D260="","",1/'True_Odds_Calculator_3-way'!N261+1/'True_Odds_Calculator_3-way'!O261+1/'True_Odds_Calculator_3-way'!#REF!-1)</f>
        <v>#REF!</v>
      </c>
      <c r="H260" s="6">
        <f>IF('Log_working_3-way'!$D260="","",'True_Odds_Calculator_3-way'!N261/'True_Odds_Calculator_3-way'!A261-1)</f>
        <v>13.895149827683564</v>
      </c>
      <c r="I260" s="6">
        <f>IF('Log_working_3-way'!$D260="","",'True_Odds_Calculator_3-way'!O261/'True_Odds_Calculator_3-way'!B261-1)</f>
        <v>9.1822338130654551</v>
      </c>
      <c r="J260" s="6" t="e">
        <f>IF('Log_working_3-way'!$D260="","",'True_Odds_Calculator_3-way'!#REF!/'True_Odds_Calculator_3-way'!C261-1)</f>
        <v>#REF!</v>
      </c>
      <c r="K260" s="6">
        <f>IF('Log_working_3-way'!$D260="","",1/'True_Odds_Calculator_3-way'!A261+1/'True_Odds_Calculator_3-way'!B261+1/'True_Odds_Calculator_3-way'!C261-1)</f>
        <v>4.8851688237877555E-2</v>
      </c>
    </row>
    <row r="261" spans="4:11" x14ac:dyDescent="0.25">
      <c r="D261">
        <f>solve_for_c('True_Odds_Calculator_3-way'!A262,'True_Odds_Calculator_3-way'!B262,'True_Odds_Calculator_3-way'!C262,'Log_working_3-way'!B$1,'Log_working_3-way'!B$2)</f>
        <v>1.0474660451110351</v>
      </c>
      <c r="F261" s="6" t="e">
        <f>IF('Log_working_3-way'!D261="","",1/'True_Odds_Calculator_3-way'!N262+1/'True_Odds_Calculator_3-way'!O262+1/'True_Odds_Calculator_3-way'!#REF!-1)</f>
        <v>#REF!</v>
      </c>
      <c r="H261" s="6">
        <f>IF('Log_working_3-way'!$D261="","",'True_Odds_Calculator_3-way'!N262/'True_Odds_Calculator_3-way'!A262-1)</f>
        <v>16.541550225899499</v>
      </c>
      <c r="I261" s="6">
        <f>IF('Log_working_3-way'!$D261="","",'True_Odds_Calculator_3-way'!O262/'True_Odds_Calculator_3-way'!B262-1)</f>
        <v>5.5603930822594094</v>
      </c>
      <c r="J261" s="6" t="e">
        <f>IF('Log_working_3-way'!$D261="","",'True_Odds_Calculator_3-way'!#REF!/'True_Odds_Calculator_3-way'!C262-1)</f>
        <v>#REF!</v>
      </c>
      <c r="K261" s="6">
        <f>IF('Log_working_3-way'!$D261="","",1/'True_Odds_Calculator_3-way'!A262+1/'True_Odds_Calculator_3-way'!B262+1/'True_Odds_Calculator_3-way'!C262-1)</f>
        <v>5.0074680025373519E-2</v>
      </c>
    </row>
    <row r="262" spans="4:11" x14ac:dyDescent="0.25">
      <c r="D262">
        <f>solve_for_c('True_Odds_Calculator_3-way'!A263,'True_Odds_Calculator_3-way'!B263,'True_Odds_Calculator_3-way'!C263,'Log_working_3-way'!B$1,'Log_working_3-way'!B$2)</f>
        <v>1.0597627614429681</v>
      </c>
      <c r="F262" s="6" t="e">
        <f>IF('Log_working_3-way'!D262="","",1/'True_Odds_Calculator_3-way'!N263+1/'True_Odds_Calculator_3-way'!O263+1/'True_Odds_Calculator_3-way'!#REF!-1)</f>
        <v>#REF!</v>
      </c>
      <c r="H262" s="6">
        <f>IF('Log_working_3-way'!$D262="","",'True_Odds_Calculator_3-way'!N263/'True_Odds_Calculator_3-way'!A263-1)</f>
        <v>22.558963511369644</v>
      </c>
      <c r="I262" s="6">
        <f>IF('Log_working_3-way'!$D262="","",'True_Odds_Calculator_3-way'!O263/'True_Odds_Calculator_3-way'!B263-1)</f>
        <v>7.9768951041646243</v>
      </c>
      <c r="J262" s="6" t="e">
        <f>IF('Log_working_3-way'!$D262="","",'True_Odds_Calculator_3-way'!#REF!/'True_Odds_Calculator_3-way'!C263-1)</f>
        <v>#REF!</v>
      </c>
      <c r="K262" s="6">
        <f>IF('Log_working_3-way'!$D262="","",1/'True_Odds_Calculator_3-way'!A263+1/'True_Odds_Calculator_3-way'!B263+1/'True_Odds_Calculator_3-way'!C263-1)</f>
        <v>6.1167227833894611E-2</v>
      </c>
    </row>
    <row r="263" spans="4:11" x14ac:dyDescent="0.25">
      <c r="D263">
        <f>solve_for_c('True_Odds_Calculator_3-way'!A264,'True_Odds_Calculator_3-way'!B264,'True_Odds_Calculator_3-way'!C264,'Log_working_3-way'!B$1,'Log_working_3-way'!B$2)</f>
        <v>1.049734351861014</v>
      </c>
      <c r="F263" s="6" t="e">
        <f>IF('Log_working_3-way'!D263="","",1/'True_Odds_Calculator_3-way'!N264+1/'True_Odds_Calculator_3-way'!O264+1/'True_Odds_Calculator_3-way'!#REF!-1)</f>
        <v>#REF!</v>
      </c>
      <c r="H263" s="6">
        <f>IF('Log_working_3-way'!$D263="","",'True_Odds_Calculator_3-way'!N264/'True_Odds_Calculator_3-way'!A264-1)</f>
        <v>19.761796849498008</v>
      </c>
      <c r="I263" s="6">
        <f>IF('Log_working_3-way'!$D263="","",'True_Odds_Calculator_3-way'!O264/'True_Odds_Calculator_3-way'!B264-1)</f>
        <v>4.9425453032475684</v>
      </c>
      <c r="J263" s="6" t="e">
        <f>IF('Log_working_3-way'!$D263="","",'True_Odds_Calculator_3-way'!#REF!/'True_Odds_Calculator_3-way'!C264-1)</f>
        <v>#REF!</v>
      </c>
      <c r="K263" s="6">
        <f>IF('Log_working_3-way'!$D263="","",1/'True_Odds_Calculator_3-way'!A264+1/'True_Odds_Calculator_3-way'!B264+1/'True_Odds_Calculator_3-way'!C264-1)</f>
        <v>5.1737880161285332E-2</v>
      </c>
    </row>
    <row r="264" spans="4:11" x14ac:dyDescent="0.25">
      <c r="D264">
        <f>solve_for_c('True_Odds_Calculator_3-way'!A265,'True_Odds_Calculator_3-way'!B265,'True_Odds_Calculator_3-way'!C265,'Log_working_3-way'!B$1,'Log_working_3-way'!B$2)</f>
        <v>1.0586937970611339</v>
      </c>
      <c r="F264" s="6" t="e">
        <f>IF('Log_working_3-way'!D264="","",1/'True_Odds_Calculator_3-way'!N265+1/'True_Odds_Calculator_3-way'!O265+1/'True_Odds_Calculator_3-way'!#REF!-1)</f>
        <v>#REF!</v>
      </c>
      <c r="H264" s="6">
        <f>IF('Log_working_3-way'!$D264="","",'True_Odds_Calculator_3-way'!N265/'True_Odds_Calculator_3-way'!A265-1)</f>
        <v>34.248263332029829</v>
      </c>
      <c r="I264" s="6">
        <f>IF('Log_working_3-way'!$D264="","",'True_Odds_Calculator_3-way'!O265/'True_Odds_Calculator_3-way'!B265-1)</f>
        <v>4.9849327704999515</v>
      </c>
      <c r="J264" s="6" t="e">
        <f>IF('Log_working_3-way'!$D264="","",'True_Odds_Calculator_3-way'!#REF!/'True_Odds_Calculator_3-way'!C265-1)</f>
        <v>#REF!</v>
      </c>
      <c r="K264" s="6">
        <f>IF('Log_working_3-way'!$D264="","",1/'True_Odds_Calculator_3-way'!A265+1/'True_Odds_Calculator_3-way'!B265+1/'True_Odds_Calculator_3-way'!C265-1)</f>
        <v>5.4810828580413862E-2</v>
      </c>
    </row>
    <row r="265" spans="4:11" x14ac:dyDescent="0.25">
      <c r="D265">
        <f>solve_for_c('True_Odds_Calculator_3-way'!A266,'True_Odds_Calculator_3-way'!B266,'True_Odds_Calculator_3-way'!C266,'Log_working_3-way'!B$1,'Log_working_3-way'!B$2)</f>
        <v>1.0484240813296311</v>
      </c>
      <c r="F265" s="6" t="e">
        <f>IF('Log_working_3-way'!D265="","",1/'True_Odds_Calculator_3-way'!N266+1/'True_Odds_Calculator_3-way'!O266+1/'True_Odds_Calculator_3-way'!#REF!-1)</f>
        <v>#REF!</v>
      </c>
      <c r="H265" s="6">
        <f>IF('Log_working_3-way'!$D265="","",'True_Odds_Calculator_3-way'!N266/'True_Odds_Calculator_3-way'!A266-1)</f>
        <v>19.979805099985374</v>
      </c>
      <c r="I265" s="6">
        <f>IF('Log_working_3-way'!$D265="","",'True_Odds_Calculator_3-way'!O266/'True_Odds_Calculator_3-way'!B266-1)</f>
        <v>6.2634594302771314</v>
      </c>
      <c r="J265" s="6" t="e">
        <f>IF('Log_working_3-way'!$D265="","",'True_Odds_Calculator_3-way'!#REF!/'True_Odds_Calculator_3-way'!C266-1)</f>
        <v>#REF!</v>
      </c>
      <c r="K265" s="6">
        <f>IF('Log_working_3-way'!$D265="","",1/'True_Odds_Calculator_3-way'!A266+1/'True_Odds_Calculator_3-way'!B266+1/'True_Odds_Calculator_3-way'!C266-1)</f>
        <v>5.0604710778257234E-2</v>
      </c>
    </row>
    <row r="266" spans="4:11" x14ac:dyDescent="0.25">
      <c r="D266">
        <f>solve_for_c('True_Odds_Calculator_3-way'!A267,'True_Odds_Calculator_3-way'!B267,'True_Odds_Calculator_3-way'!C267,'Log_working_3-way'!B$1,'Log_working_3-way'!B$2)</f>
        <v>1.0730219588072403</v>
      </c>
      <c r="F266" s="6" t="e">
        <f>IF('Log_working_3-way'!D266="","",1/'True_Odds_Calculator_3-way'!N267+1/'True_Odds_Calculator_3-way'!O267+1/'True_Odds_Calculator_3-way'!#REF!-1)</f>
        <v>#REF!</v>
      </c>
      <c r="H266" s="6">
        <f>IF('Log_working_3-way'!$D266="","",'True_Odds_Calculator_3-way'!N267/'True_Odds_Calculator_3-way'!A267-1)</f>
        <v>50.194059181498453</v>
      </c>
      <c r="I266" s="6">
        <f>IF('Log_working_3-way'!$D266="","",'True_Odds_Calculator_3-way'!O267/'True_Odds_Calculator_3-way'!B267-1)</f>
        <v>2.3964837243923451</v>
      </c>
      <c r="J266" s="6" t="e">
        <f>IF('Log_working_3-way'!$D266="","",'True_Odds_Calculator_3-way'!#REF!/'True_Odds_Calculator_3-way'!C267-1)</f>
        <v>#REF!</v>
      </c>
      <c r="K266" s="6">
        <f>IF('Log_working_3-way'!$D266="","",1/'True_Odds_Calculator_3-way'!A267+1/'True_Odds_Calculator_3-way'!B267+1/'True_Odds_Calculator_3-way'!C267-1)</f>
        <v>5.6094101719053269E-2</v>
      </c>
    </row>
    <row r="267" spans="4:11" x14ac:dyDescent="0.25">
      <c r="D267">
        <f>solve_for_c('True_Odds_Calculator_3-way'!A268,'True_Odds_Calculator_3-way'!B268,'True_Odds_Calculator_3-way'!C268,'Log_working_3-way'!B$1,'Log_working_3-way'!B$2)</f>
        <v>1.0197886562914327</v>
      </c>
      <c r="F267" s="6" t="e">
        <f>IF('Log_working_3-way'!D267="","",1/'True_Odds_Calculator_3-way'!N268+1/'True_Odds_Calculator_3-way'!O268+1/'True_Odds_Calculator_3-way'!#REF!-1)</f>
        <v>#REF!</v>
      </c>
      <c r="H267" s="6">
        <f>IF('Log_working_3-way'!$D267="","",'True_Odds_Calculator_3-way'!N268/'True_Odds_Calculator_3-way'!A268-1)</f>
        <v>13.371272623989753</v>
      </c>
      <c r="I267" s="6">
        <f>IF('Log_working_3-way'!$D267="","",'True_Odds_Calculator_3-way'!O268/'True_Odds_Calculator_3-way'!B268-1)</f>
        <v>9.4552251529198799</v>
      </c>
      <c r="J267" s="6" t="e">
        <f>IF('Log_working_3-way'!$D267="","",'True_Odds_Calculator_3-way'!#REF!/'True_Odds_Calculator_3-way'!C268-1)</f>
        <v>#REF!</v>
      </c>
      <c r="K267" s="6">
        <f>IF('Log_working_3-way'!$D267="","",1/'True_Odds_Calculator_3-way'!A268+1/'True_Odds_Calculator_3-way'!B268+1/'True_Odds_Calculator_3-way'!C268-1)</f>
        <v>2.1465627823801237E-2</v>
      </c>
    </row>
    <row r="268" spans="4:11" x14ac:dyDescent="0.25">
      <c r="D268">
        <f>solve_for_c('True_Odds_Calculator_3-way'!A269,'True_Odds_Calculator_3-way'!B269,'True_Odds_Calculator_3-way'!C269,'Log_working_3-way'!B$1,'Log_working_3-way'!B$2)</f>
        <v>1.0693543973588853</v>
      </c>
      <c r="F268" s="6" t="e">
        <f>IF('Log_working_3-way'!D268="","",1/'True_Odds_Calculator_3-way'!N269+1/'True_Odds_Calculator_3-way'!O269+1/'True_Odds_Calculator_3-way'!#REF!-1)</f>
        <v>#REF!</v>
      </c>
      <c r="H268" s="6">
        <f>IF('Log_working_3-way'!$D268="","",'True_Odds_Calculator_3-way'!N269/'True_Odds_Calculator_3-way'!A269-1)</f>
        <v>-0.39935724990498733</v>
      </c>
      <c r="I268" s="6">
        <f>IF('Log_working_3-way'!$D268="","",'True_Odds_Calculator_3-way'!O269/'True_Odds_Calculator_3-way'!B269-1)</f>
        <v>0.96969753790157975</v>
      </c>
      <c r="J268" s="6" t="e">
        <f>IF('Log_working_3-way'!$D268="","",'True_Odds_Calculator_3-way'!#REF!/'True_Odds_Calculator_3-way'!C269-1)</f>
        <v>#REF!</v>
      </c>
      <c r="K268" s="6">
        <f>IF('Log_working_3-way'!$D268="","",1/'True_Odds_Calculator_3-way'!A269+1/'True_Odds_Calculator_3-way'!B269+1/'True_Odds_Calculator_3-way'!C269-1)</f>
        <v>4.205253084287297E-2</v>
      </c>
    </row>
    <row r="269" spans="4:11" x14ac:dyDescent="0.25">
      <c r="D269">
        <f>solve_for_c('True_Odds_Calculator_3-way'!A270,'True_Odds_Calculator_3-way'!B270,'True_Odds_Calculator_3-way'!C270,'Log_working_3-way'!B$1,'Log_working_3-way'!B$2)</f>
        <v>1.0426496179598004</v>
      </c>
      <c r="F269" s="6" t="e">
        <f>IF('Log_working_3-way'!D269="","",1/'True_Odds_Calculator_3-way'!N270+1/'True_Odds_Calculator_3-way'!O270+1/'True_Odds_Calculator_3-way'!#REF!-1)</f>
        <v>#REF!</v>
      </c>
      <c r="H269" s="6">
        <f>IF('Log_working_3-way'!$D269="","",'True_Odds_Calculator_3-way'!N270/'True_Odds_Calculator_3-way'!A270-1)</f>
        <v>27.968685663744864</v>
      </c>
      <c r="I269" s="6">
        <f>IF('Log_working_3-way'!$D269="","",'True_Odds_Calculator_3-way'!O270/'True_Odds_Calculator_3-way'!B270-1)</f>
        <v>6.9234273345709889</v>
      </c>
      <c r="J269" s="6" t="e">
        <f>IF('Log_working_3-way'!$D269="","",'True_Odds_Calculator_3-way'!#REF!/'True_Odds_Calculator_3-way'!C270-1)</f>
        <v>#REF!</v>
      </c>
      <c r="K269" s="6">
        <f>IF('Log_working_3-way'!$D269="","",1/'True_Odds_Calculator_3-way'!A270+1/'True_Odds_Calculator_3-way'!B270+1/'True_Odds_Calculator_3-way'!C270-1)</f>
        <v>4.2145680324537471E-2</v>
      </c>
    </row>
    <row r="270" spans="4:11" x14ac:dyDescent="0.25">
      <c r="D270">
        <f>solve_for_c('True_Odds_Calculator_3-way'!A271,'True_Odds_Calculator_3-way'!B271,'True_Odds_Calculator_3-way'!C271,'Log_working_3-way'!B$1,'Log_working_3-way'!B$2)</f>
        <v>1.0425427643611991</v>
      </c>
      <c r="F270" s="6" t="e">
        <f>IF('Log_working_3-way'!D270="","",1/'True_Odds_Calculator_3-way'!N271+1/'True_Odds_Calculator_3-way'!O271+1/'True_Odds_Calculator_3-way'!#REF!-1)</f>
        <v>#REF!</v>
      </c>
      <c r="H270" s="6">
        <f>IF('Log_working_3-way'!$D270="","",'True_Odds_Calculator_3-way'!N271/'True_Odds_Calculator_3-way'!A271-1)</f>
        <v>28.626980866348482</v>
      </c>
      <c r="I270" s="6">
        <f>IF('Log_working_3-way'!$D270="","",'True_Odds_Calculator_3-way'!O271/'True_Odds_Calculator_3-way'!B271-1)</f>
        <v>6.9721132147072948</v>
      </c>
      <c r="J270" s="6" t="e">
        <f>IF('Log_working_3-way'!$D270="","",'True_Odds_Calculator_3-way'!#REF!/'True_Odds_Calculator_3-way'!C271-1)</f>
        <v>#REF!</v>
      </c>
      <c r="K270" s="6">
        <f>IF('Log_working_3-way'!$D270="","",1/'True_Odds_Calculator_3-way'!A271+1/'True_Odds_Calculator_3-way'!B271+1/'True_Odds_Calculator_3-way'!C271-1)</f>
        <v>4.1759795576099323E-2</v>
      </c>
    </row>
    <row r="271" spans="4:11" x14ac:dyDescent="0.25">
      <c r="D271">
        <f>solve_for_c('True_Odds_Calculator_3-way'!A272,'True_Odds_Calculator_3-way'!B272,'True_Odds_Calculator_3-way'!C272,'Log_working_3-way'!B$1,'Log_working_3-way'!B$2)</f>
        <v>1.0398821565976846</v>
      </c>
      <c r="F271" s="6" t="e">
        <f>IF('Log_working_3-way'!D271="","",1/'True_Odds_Calculator_3-way'!N272+1/'True_Odds_Calculator_3-way'!O272+1/'True_Odds_Calculator_3-way'!#REF!-1)</f>
        <v>#REF!</v>
      </c>
      <c r="H271" s="6">
        <f>IF('Log_working_3-way'!$D271="","",'True_Odds_Calculator_3-way'!N272/'True_Odds_Calculator_3-way'!A272-1)</f>
        <v>24.015791085446079</v>
      </c>
      <c r="I271" s="6">
        <f>IF('Log_working_3-way'!$D271="","",'True_Odds_Calculator_3-way'!O272/'True_Odds_Calculator_3-way'!B272-1)</f>
        <v>8.1545365639622034</v>
      </c>
      <c r="J271" s="6" t="e">
        <f>IF('Log_working_3-way'!$D271="","",'True_Odds_Calculator_3-way'!#REF!/'True_Odds_Calculator_3-way'!C272-1)</f>
        <v>#REF!</v>
      </c>
      <c r="K271" s="6">
        <f>IF('Log_working_3-way'!$D271="","",1/'True_Odds_Calculator_3-way'!A272+1/'True_Odds_Calculator_3-way'!B272+1/'True_Odds_Calculator_3-way'!C272-1)</f>
        <v>4.0575546963467879E-2</v>
      </c>
    </row>
    <row r="272" spans="4:11" x14ac:dyDescent="0.25">
      <c r="D272">
        <f>solve_for_c('True_Odds_Calculator_3-way'!A273,'True_Odds_Calculator_3-way'!B273,'True_Odds_Calculator_3-way'!C273,'Log_working_3-way'!B$1,'Log_working_3-way'!B$2)</f>
        <v>1.0352060401794512</v>
      </c>
      <c r="F272" s="6" t="e">
        <f>IF('Log_working_3-way'!D272="","",1/'True_Odds_Calculator_3-way'!N273+1/'True_Odds_Calculator_3-way'!O273+1/'True_Odds_Calculator_3-way'!#REF!-1)</f>
        <v>#REF!</v>
      </c>
      <c r="H272" s="6">
        <f>IF('Log_working_3-way'!$D272="","",'True_Odds_Calculator_3-way'!N273/'True_Odds_Calculator_3-way'!A273-1)</f>
        <v>7.3353862521859856</v>
      </c>
      <c r="I272" s="6">
        <f>IF('Log_working_3-way'!$D272="","",'True_Odds_Calculator_3-way'!O273/'True_Odds_Calculator_3-way'!B273-1)</f>
        <v>10.698219606316695</v>
      </c>
      <c r="J272" s="6" t="e">
        <f>IF('Log_working_3-way'!$D272="","",'True_Odds_Calculator_3-way'!#REF!/'True_Odds_Calculator_3-way'!C273-1)</f>
        <v>#REF!</v>
      </c>
      <c r="K272" s="6">
        <f>IF('Log_working_3-way'!$D272="","",1/'True_Odds_Calculator_3-way'!A273+1/'True_Odds_Calculator_3-way'!B273+1/'True_Odds_Calculator_3-way'!C273-1)</f>
        <v>3.7806619803999908E-2</v>
      </c>
    </row>
    <row r="273" spans="4:11" x14ac:dyDescent="0.25">
      <c r="D273">
        <f>solve_for_c('True_Odds_Calculator_3-way'!A274,'True_Odds_Calculator_3-way'!B274,'True_Odds_Calculator_3-way'!C274,'Log_working_3-way'!B$1,'Log_working_3-way'!B$2)</f>
        <v>1.0362543381093039</v>
      </c>
      <c r="F273" s="6" t="e">
        <f>IF('Log_working_3-way'!D273="","",1/'True_Odds_Calculator_3-way'!N274+1/'True_Odds_Calculator_3-way'!O274+1/'True_Odds_Calculator_3-way'!#REF!-1)</f>
        <v>#REF!</v>
      </c>
      <c r="H273" s="6">
        <f>IF('Log_working_3-way'!$D273="","",'True_Odds_Calculator_3-way'!N274/'True_Odds_Calculator_3-way'!A274-1)</f>
        <v>13.236866503971219</v>
      </c>
      <c r="I273" s="6">
        <f>IF('Log_working_3-way'!$D273="","",'True_Odds_Calculator_3-way'!O274/'True_Odds_Calculator_3-way'!B274-1)</f>
        <v>10.059031033248543</v>
      </c>
      <c r="J273" s="6" t="e">
        <f>IF('Log_working_3-way'!$D273="","",'True_Odds_Calculator_3-way'!#REF!/'True_Odds_Calculator_3-way'!C274-1)</f>
        <v>#REF!</v>
      </c>
      <c r="K273" s="6">
        <f>IF('Log_working_3-way'!$D273="","",1/'True_Odds_Calculator_3-way'!A274+1/'True_Odds_Calculator_3-way'!B274+1/'True_Odds_Calculator_3-way'!C274-1)</f>
        <v>3.9055848712053587E-2</v>
      </c>
    </row>
    <row r="274" spans="4:11" x14ac:dyDescent="0.25">
      <c r="D274">
        <f>solve_for_c('True_Odds_Calculator_3-way'!A275,'True_Odds_Calculator_3-way'!B275,'True_Odds_Calculator_3-way'!C275,'Log_working_3-way'!B$1,'Log_working_3-way'!B$2)</f>
        <v>1.0560837848524087</v>
      </c>
      <c r="F274" s="6" t="e">
        <f>IF('Log_working_3-way'!D274="","",1/'True_Odds_Calculator_3-way'!N275+1/'True_Odds_Calculator_3-way'!O275+1/'True_Odds_Calculator_3-way'!#REF!-1)</f>
        <v>#REF!</v>
      </c>
      <c r="H274" s="6">
        <f>IF('Log_working_3-way'!$D274="","",'True_Odds_Calculator_3-way'!N275/'True_Odds_Calculator_3-way'!A275-1)</f>
        <v>43.855508188983549</v>
      </c>
      <c r="I274" s="6">
        <f>IF('Log_working_3-way'!$D274="","",'True_Odds_Calculator_3-way'!O275/'True_Odds_Calculator_3-way'!B275-1)</f>
        <v>5.0665318132617632</v>
      </c>
      <c r="J274" s="6" t="e">
        <f>IF('Log_working_3-way'!$D274="","",'True_Odds_Calculator_3-way'!#REF!/'True_Odds_Calculator_3-way'!C275-1)</f>
        <v>#REF!</v>
      </c>
      <c r="K274" s="6">
        <f>IF('Log_working_3-way'!$D274="","",1/'True_Odds_Calculator_3-way'!A275+1/'True_Odds_Calculator_3-way'!B275+1/'True_Odds_Calculator_3-way'!C275-1)</f>
        <v>4.5871929704480063E-2</v>
      </c>
    </row>
    <row r="275" spans="4:11" x14ac:dyDescent="0.25">
      <c r="D275">
        <f>solve_for_c('True_Odds_Calculator_3-way'!A276,'True_Odds_Calculator_3-way'!B276,'True_Odds_Calculator_3-way'!C276,'Log_working_3-way'!B$1,'Log_working_3-way'!B$2)</f>
        <v>1.0358711630860877</v>
      </c>
      <c r="F275" s="6" t="e">
        <f>IF('Log_working_3-way'!D275="","",1/'True_Odds_Calculator_3-way'!N276+1/'True_Odds_Calculator_3-way'!O276+1/'True_Odds_Calculator_3-way'!#REF!-1)</f>
        <v>#REF!</v>
      </c>
      <c r="H275" s="6">
        <f>IF('Log_working_3-way'!$D275="","",'True_Odds_Calculator_3-way'!N276/'True_Odds_Calculator_3-way'!A276-1)</f>
        <v>14.912225423701068</v>
      </c>
      <c r="I275" s="6">
        <f>IF('Log_working_3-way'!$D275="","",'True_Odds_Calculator_3-way'!O276/'True_Odds_Calculator_3-way'!B276-1)</f>
        <v>9.4196701192509309</v>
      </c>
      <c r="J275" s="6" t="e">
        <f>IF('Log_working_3-way'!$D275="","",'True_Odds_Calculator_3-way'!#REF!/'True_Odds_Calculator_3-way'!C276-1)</f>
        <v>#REF!</v>
      </c>
      <c r="K275" s="6">
        <f>IF('Log_working_3-way'!$D275="","",1/'True_Odds_Calculator_3-way'!A276+1/'True_Odds_Calculator_3-way'!B276+1/'True_Odds_Calculator_3-way'!C276-1)</f>
        <v>3.8481736492006036E-2</v>
      </c>
    </row>
    <row r="276" spans="4:11" x14ac:dyDescent="0.25">
      <c r="D276">
        <f>solve_for_c('True_Odds_Calculator_3-way'!A277,'True_Odds_Calculator_3-way'!B277,'True_Odds_Calculator_3-way'!C277,'Log_working_3-way'!B$1,'Log_working_3-way'!B$2)</f>
        <v>1.0430571313405332</v>
      </c>
      <c r="F276" s="6" t="e">
        <f>IF('Log_working_3-way'!D276="","",1/'True_Odds_Calculator_3-way'!N277+1/'True_Odds_Calculator_3-way'!O277+1/'True_Odds_Calculator_3-way'!#REF!-1)</f>
        <v>#REF!</v>
      </c>
      <c r="H276" s="6">
        <f>IF('Log_working_3-way'!$D276="","",'True_Odds_Calculator_3-way'!N277/'True_Odds_Calculator_3-way'!A277-1)</f>
        <v>29.634230827208256</v>
      </c>
      <c r="I276" s="6">
        <f>IF('Log_working_3-way'!$D276="","",'True_Odds_Calculator_3-way'!O277/'True_Odds_Calculator_3-way'!B277-1)</f>
        <v>6.5727482134958297</v>
      </c>
      <c r="J276" s="6" t="e">
        <f>IF('Log_working_3-way'!$D276="","",'True_Odds_Calculator_3-way'!#REF!/'True_Odds_Calculator_3-way'!C277-1)</f>
        <v>#REF!</v>
      </c>
      <c r="K276" s="6">
        <f>IF('Log_working_3-way'!$D276="","",1/'True_Odds_Calculator_3-way'!A277+1/'True_Odds_Calculator_3-way'!B277+1/'True_Odds_Calculator_3-way'!C277-1)</f>
        <v>4.1949059189472893E-2</v>
      </c>
    </row>
    <row r="277" spans="4:11" x14ac:dyDescent="0.25">
      <c r="D277">
        <f>solve_for_c('True_Odds_Calculator_3-way'!A278,'True_Odds_Calculator_3-way'!B278,'True_Odds_Calculator_3-way'!C278,'Log_working_3-way'!B$1,'Log_working_3-way'!B$2)</f>
        <v>1.0345841921701429</v>
      </c>
      <c r="F277" s="6" t="e">
        <f>IF('Log_working_3-way'!D277="","",1/'True_Odds_Calculator_3-way'!N278+1/'True_Odds_Calculator_3-way'!O278+1/'True_Odds_Calculator_3-way'!#REF!-1)</f>
        <v>#REF!</v>
      </c>
      <c r="H277" s="6">
        <f>IF('Log_working_3-way'!$D277="","",'True_Odds_Calculator_3-way'!N278/'True_Odds_Calculator_3-way'!A278-1)</f>
        <v>8.9028878098645539</v>
      </c>
      <c r="I277" s="6">
        <f>IF('Log_working_3-way'!$D277="","",'True_Odds_Calculator_3-way'!O278/'True_Odds_Calculator_3-way'!B278-1)</f>
        <v>11.384048393050643</v>
      </c>
      <c r="J277" s="6" t="e">
        <f>IF('Log_working_3-way'!$D277="","",'True_Odds_Calculator_3-way'!#REF!/'True_Odds_Calculator_3-way'!C278-1)</f>
        <v>#REF!</v>
      </c>
      <c r="K277" s="6">
        <f>IF('Log_working_3-way'!$D277="","",1/'True_Odds_Calculator_3-way'!A278+1/'True_Odds_Calculator_3-way'!B278+1/'True_Odds_Calculator_3-way'!C278-1)</f>
        <v>3.7358698649021305E-2</v>
      </c>
    </row>
    <row r="278" spans="4:11" x14ac:dyDescent="0.25">
      <c r="D278">
        <f>solve_for_c('True_Odds_Calculator_3-way'!A279,'True_Odds_Calculator_3-way'!B279,'True_Odds_Calculator_3-way'!C279,'Log_working_3-way'!B$1,'Log_working_3-way'!B$2)</f>
        <v>1.0373273075172296</v>
      </c>
      <c r="F278" s="6" t="e">
        <f>IF('Log_working_3-way'!D278="","",1/'True_Odds_Calculator_3-way'!N279+1/'True_Odds_Calculator_3-way'!O279+1/'True_Odds_Calculator_3-way'!#REF!-1)</f>
        <v>#REF!</v>
      </c>
      <c r="H278" s="6">
        <f>IF('Log_working_3-way'!$D278="","",'True_Odds_Calculator_3-way'!N279/'True_Odds_Calculator_3-way'!A279-1)</f>
        <v>20.213049344998534</v>
      </c>
      <c r="I278" s="6">
        <f>IF('Log_working_3-way'!$D278="","",'True_Odds_Calculator_3-way'!O279/'True_Odds_Calculator_3-way'!B279-1)</f>
        <v>8.3985823802074062</v>
      </c>
      <c r="J278" s="6" t="e">
        <f>IF('Log_working_3-way'!$D278="","",'True_Odds_Calculator_3-way'!#REF!/'True_Odds_Calculator_3-way'!C279-1)</f>
        <v>#REF!</v>
      </c>
      <c r="K278" s="6">
        <f>IF('Log_working_3-way'!$D278="","",1/'True_Odds_Calculator_3-way'!A279+1/'True_Odds_Calculator_3-way'!B279+1/'True_Odds_Calculator_3-way'!C279-1)</f>
        <v>3.9052976815477258E-2</v>
      </c>
    </row>
    <row r="279" spans="4:11" x14ac:dyDescent="0.25">
      <c r="D279">
        <f>solve_for_c('True_Odds_Calculator_3-way'!A280,'True_Odds_Calculator_3-way'!B280,'True_Odds_Calculator_3-way'!C280,'Log_working_3-way'!B$1,'Log_working_3-way'!B$2)</f>
        <v>1.0452029495376687</v>
      </c>
      <c r="F279" s="6" t="e">
        <f>IF('Log_working_3-way'!D279="","",1/'True_Odds_Calculator_3-way'!N280+1/'True_Odds_Calculator_3-way'!O280+1/'True_Odds_Calculator_3-way'!#REF!-1)</f>
        <v>#REF!</v>
      </c>
      <c r="H279" s="6">
        <f>IF('Log_working_3-way'!$D279="","",'True_Odds_Calculator_3-way'!N280/'True_Odds_Calculator_3-way'!A280-1)</f>
        <v>13.108565503821511</v>
      </c>
      <c r="I279" s="6">
        <f>IF('Log_working_3-way'!$D279="","",'True_Odds_Calculator_3-way'!O280/'True_Odds_Calculator_3-way'!B280-1)</f>
        <v>10.578858891795869</v>
      </c>
      <c r="J279" s="6" t="e">
        <f>IF('Log_working_3-way'!$D279="","",'True_Odds_Calculator_3-way'!#REF!/'True_Odds_Calculator_3-way'!C280-1)</f>
        <v>#REF!</v>
      </c>
      <c r="K279" s="6">
        <f>IF('Log_working_3-way'!$D279="","",1/'True_Odds_Calculator_3-way'!A280+1/'True_Odds_Calculator_3-way'!B280+1/'True_Odds_Calculator_3-way'!C280-1)</f>
        <v>4.8504853613724919E-2</v>
      </c>
    </row>
    <row r="280" spans="4:11" x14ac:dyDescent="0.25">
      <c r="D280">
        <f>solve_for_c('True_Odds_Calculator_3-way'!A281,'True_Odds_Calculator_3-way'!B281,'True_Odds_Calculator_3-way'!C281,'Log_working_3-way'!B$1,'Log_working_3-way'!B$2)</f>
        <v>1.0628140941308684</v>
      </c>
      <c r="F280" s="6" t="e">
        <f>IF('Log_working_3-way'!D280="","",1/'True_Odds_Calculator_3-way'!N281+1/'True_Odds_Calculator_3-way'!O281+1/'True_Odds_Calculator_3-way'!#REF!-1)</f>
        <v>#REF!</v>
      </c>
      <c r="H280" s="6">
        <f>IF('Log_working_3-way'!$D280="","",'True_Odds_Calculator_3-way'!N281/'True_Odds_Calculator_3-way'!A281-1)</f>
        <v>1.4022738660304439</v>
      </c>
      <c r="I280" s="6">
        <f>IF('Log_working_3-way'!$D280="","",'True_Odds_Calculator_3-way'!O281/'True_Odds_Calculator_3-way'!B281-1)</f>
        <v>4.7760608223170289</v>
      </c>
      <c r="J280" s="6" t="e">
        <f>IF('Log_working_3-way'!$D280="","",'True_Odds_Calculator_3-way'!#REF!/'True_Odds_Calculator_3-way'!C281-1)</f>
        <v>#REF!</v>
      </c>
      <c r="K280" s="6">
        <f>IF('Log_working_3-way'!$D280="","",1/'True_Odds_Calculator_3-way'!A281+1/'True_Odds_Calculator_3-way'!B281+1/'True_Odds_Calculator_3-way'!C281-1)</f>
        <v>5.5499898387371793E-2</v>
      </c>
    </row>
    <row r="281" spans="4:11" x14ac:dyDescent="0.25">
      <c r="D281">
        <f>solve_for_c('True_Odds_Calculator_3-way'!A282,'True_Odds_Calculator_3-way'!B282,'True_Odds_Calculator_3-way'!C282,'Log_working_3-way'!B$1,'Log_working_3-way'!B$2)</f>
        <v>1.0405012105639033</v>
      </c>
      <c r="F281" s="6" t="e">
        <f>IF('Log_working_3-way'!D281="","",1/'True_Odds_Calculator_3-way'!N282+1/'True_Odds_Calculator_3-way'!O282+1/'True_Odds_Calculator_3-way'!#REF!-1)</f>
        <v>#REF!</v>
      </c>
      <c r="H281" s="6">
        <f>IF('Log_working_3-way'!$D281="","",'True_Odds_Calculator_3-way'!N282/'True_Odds_Calculator_3-way'!A282-1)</f>
        <v>15.922311485561728</v>
      </c>
      <c r="I281" s="6">
        <f>IF('Log_working_3-way'!$D281="","",'True_Odds_Calculator_3-way'!O282/'True_Odds_Calculator_3-way'!B282-1)</f>
        <v>8.187736983850689</v>
      </c>
      <c r="J281" s="6" t="e">
        <f>IF('Log_working_3-way'!$D281="","",'True_Odds_Calculator_3-way'!#REF!/'True_Odds_Calculator_3-way'!C282-1)</f>
        <v>#REF!</v>
      </c>
      <c r="K281" s="6">
        <f>IF('Log_working_3-way'!$D281="","",1/'True_Odds_Calculator_3-way'!A282+1/'True_Odds_Calculator_3-way'!B282+1/'True_Odds_Calculator_3-way'!C282-1)</f>
        <v>4.3245214271156573E-2</v>
      </c>
    </row>
    <row r="282" spans="4:11" x14ac:dyDescent="0.25">
      <c r="D282">
        <f>solve_for_c('True_Odds_Calculator_3-way'!A283,'True_Odds_Calculator_3-way'!B283,'True_Odds_Calculator_3-way'!C283,'Log_working_3-way'!B$1,'Log_working_3-way'!B$2)</f>
        <v>1.0226112839482315</v>
      </c>
      <c r="F282" s="6" t="e">
        <f>IF('Log_working_3-way'!D282="","",1/'True_Odds_Calculator_3-way'!N283+1/'True_Odds_Calculator_3-way'!O283+1/'True_Odds_Calculator_3-way'!#REF!-1)</f>
        <v>#REF!</v>
      </c>
      <c r="H282" s="6">
        <f>IF('Log_working_3-way'!$D282="","",'True_Odds_Calculator_3-way'!N283/'True_Odds_Calculator_3-way'!A283-1)</f>
        <v>5.9111041028046722</v>
      </c>
      <c r="I282" s="6">
        <f>IF('Log_working_3-way'!$D282="","",'True_Odds_Calculator_3-way'!O283/'True_Odds_Calculator_3-way'!B283-1)</f>
        <v>5.7309005424191977</v>
      </c>
      <c r="J282" s="6" t="e">
        <f>IF('Log_working_3-way'!$D282="","",'True_Odds_Calculator_3-way'!#REF!/'True_Odds_Calculator_3-way'!C283-1)</f>
        <v>#REF!</v>
      </c>
      <c r="K282" s="6">
        <f>IF('Log_working_3-way'!$D282="","",1/'True_Odds_Calculator_3-way'!A283+1/'True_Odds_Calculator_3-way'!B283+1/'True_Odds_Calculator_3-way'!C283-1)</f>
        <v>2.3474143360055599E-2</v>
      </c>
    </row>
    <row r="283" spans="4:11" x14ac:dyDescent="0.25">
      <c r="D283">
        <f>solve_for_c('True_Odds_Calculator_3-way'!A284,'True_Odds_Calculator_3-way'!B284,'True_Odds_Calculator_3-way'!C284,'Log_working_3-way'!B$1,'Log_working_3-way'!B$2)</f>
        <v>1.0288291102314608</v>
      </c>
      <c r="F283" s="6" t="e">
        <f>IF('Log_working_3-way'!D283="","",1/'True_Odds_Calculator_3-way'!N284+1/'True_Odds_Calculator_3-way'!O284+1/'True_Odds_Calculator_3-way'!#REF!-1)</f>
        <v>#REF!</v>
      </c>
      <c r="H283" s="6">
        <f>IF('Log_working_3-way'!$D283="","",'True_Odds_Calculator_3-way'!N284/'True_Odds_Calculator_3-way'!A284-1)</f>
        <v>1.3356930247075898</v>
      </c>
      <c r="I283" s="6">
        <f>IF('Log_working_3-way'!$D283="","",'True_Odds_Calculator_3-way'!O284/'True_Odds_Calculator_3-way'!B284-1)</f>
        <v>4.3459519346833071</v>
      </c>
      <c r="J283" s="6" t="e">
        <f>IF('Log_working_3-way'!$D283="","",'True_Odds_Calculator_3-way'!#REF!/'True_Odds_Calculator_3-way'!C284-1)</f>
        <v>#REF!</v>
      </c>
      <c r="K283" s="6">
        <f>IF('Log_working_3-way'!$D283="","",1/'True_Odds_Calculator_3-way'!A284+1/'True_Odds_Calculator_3-way'!B284+1/'True_Odds_Calculator_3-way'!C284-1)</f>
        <v>2.5933474239868914E-2</v>
      </c>
    </row>
    <row r="284" spans="4:11" x14ac:dyDescent="0.25">
      <c r="D284">
        <f>solve_for_c('True_Odds_Calculator_3-way'!A285,'True_Odds_Calculator_3-way'!B285,'True_Odds_Calculator_3-way'!C285,'Log_working_3-way'!B$1,'Log_working_3-way'!B$2)</f>
        <v>1.0252454593892999</v>
      </c>
      <c r="F284" s="6" t="e">
        <f>IF('Log_working_3-way'!D284="","",1/'True_Odds_Calculator_3-way'!N285+1/'True_Odds_Calculator_3-way'!O285+1/'True_Odds_Calculator_3-way'!#REF!-1)</f>
        <v>#REF!</v>
      </c>
      <c r="H284" s="6">
        <f>IF('Log_working_3-way'!$D284="","",'True_Odds_Calculator_3-way'!N285/'True_Odds_Calculator_3-way'!A285-1)</f>
        <v>5.99887218882977</v>
      </c>
      <c r="I284" s="6">
        <f>IF('Log_working_3-way'!$D284="","",'True_Odds_Calculator_3-way'!O285/'True_Odds_Calculator_3-way'!B285-1)</f>
        <v>9.8194009862188576</v>
      </c>
      <c r="J284" s="6" t="e">
        <f>IF('Log_working_3-way'!$D284="","",'True_Odds_Calculator_3-way'!#REF!/'True_Odds_Calculator_3-way'!C285-1)</f>
        <v>#REF!</v>
      </c>
      <c r="K284" s="6">
        <f>IF('Log_working_3-way'!$D284="","",1/'True_Odds_Calculator_3-way'!A285+1/'True_Odds_Calculator_3-way'!B285+1/'True_Odds_Calculator_3-way'!C285-1)</f>
        <v>2.6961762972258718E-2</v>
      </c>
    </row>
    <row r="285" spans="4:11" x14ac:dyDescent="0.25">
      <c r="D285">
        <f>solve_for_c('True_Odds_Calculator_3-way'!A286,'True_Odds_Calculator_3-way'!B286,'True_Odds_Calculator_3-way'!C286,'Log_working_3-way'!B$1,'Log_working_3-way'!B$2)</f>
        <v>1.0257015642211433</v>
      </c>
      <c r="F285" s="6" t="e">
        <f>IF('Log_working_3-way'!D285="","",1/'True_Odds_Calculator_3-way'!N286+1/'True_Odds_Calculator_3-way'!O286+1/'True_Odds_Calculator_3-way'!#REF!-1)</f>
        <v>#REF!</v>
      </c>
      <c r="H285" s="6">
        <f>IF('Log_working_3-way'!$D285="","",'True_Odds_Calculator_3-way'!N286/'True_Odds_Calculator_3-way'!A286-1)</f>
        <v>16.622992309404538</v>
      </c>
      <c r="I285" s="6">
        <f>IF('Log_working_3-way'!$D285="","",'True_Odds_Calculator_3-way'!O286/'True_Odds_Calculator_3-way'!B286-1)</f>
        <v>8.9340582254270799</v>
      </c>
      <c r="J285" s="6" t="e">
        <f>IF('Log_working_3-way'!$D285="","",'True_Odds_Calculator_3-way'!#REF!/'True_Odds_Calculator_3-way'!C286-1)</f>
        <v>#REF!</v>
      </c>
      <c r="K285" s="6">
        <f>IF('Log_working_3-way'!$D285="","",1/'True_Odds_Calculator_3-way'!A286+1/'True_Odds_Calculator_3-way'!B286+1/'True_Odds_Calculator_3-way'!C286-1)</f>
        <v>2.7506608491205453E-2</v>
      </c>
    </row>
    <row r="286" spans="4:11" x14ac:dyDescent="0.25">
      <c r="D286">
        <f>solve_for_c('True_Odds_Calculator_3-way'!A287,'True_Odds_Calculator_3-way'!B287,'True_Odds_Calculator_3-way'!C287,'Log_working_3-way'!B$1,'Log_working_3-way'!B$2)</f>
        <v>1.0284017188077752</v>
      </c>
      <c r="F286" s="6" t="e">
        <f>IF('Log_working_3-way'!D286="","",1/'True_Odds_Calculator_3-way'!N287+1/'True_Odds_Calculator_3-way'!O287+1/'True_Odds_Calculator_3-way'!#REF!-1)</f>
        <v>#REF!</v>
      </c>
      <c r="H286" s="6">
        <f>IF('Log_working_3-way'!$D286="","",'True_Odds_Calculator_3-way'!N287/'True_Odds_Calculator_3-way'!A287-1)</f>
        <v>5.0414014044080417</v>
      </c>
      <c r="I286" s="6">
        <f>IF('Log_working_3-way'!$D286="","",'True_Odds_Calculator_3-way'!O287/'True_Odds_Calculator_3-way'!B287-1)</f>
        <v>6.7521097643574439</v>
      </c>
      <c r="J286" s="6" t="e">
        <f>IF('Log_working_3-way'!$D286="","",'True_Odds_Calculator_3-way'!#REF!/'True_Odds_Calculator_3-way'!C287-1)</f>
        <v>#REF!</v>
      </c>
      <c r="K286" s="6">
        <f>IF('Log_working_3-way'!$D286="","",1/'True_Odds_Calculator_3-way'!A287+1/'True_Odds_Calculator_3-way'!B287+1/'True_Odds_Calculator_3-way'!C287-1)</f>
        <v>2.9374872120651485E-2</v>
      </c>
    </row>
    <row r="287" spans="4:11" x14ac:dyDescent="0.25">
      <c r="D287">
        <f>solve_for_c('True_Odds_Calculator_3-way'!A288,'True_Odds_Calculator_3-way'!B288,'True_Odds_Calculator_3-way'!C288,'Log_working_3-way'!B$1,'Log_working_3-way'!B$2)</f>
        <v>1.0250269132559395</v>
      </c>
      <c r="F287" s="6" t="e">
        <f>IF('Log_working_3-way'!D287="","",1/'True_Odds_Calculator_3-way'!N288+1/'True_Odds_Calculator_3-way'!O288+1/'True_Odds_Calculator_3-way'!#REF!-1)</f>
        <v>#REF!</v>
      </c>
      <c r="H287" s="6">
        <f>IF('Log_working_3-way'!$D287="","",'True_Odds_Calculator_3-way'!N288/'True_Odds_Calculator_3-way'!A288-1)</f>
        <v>14.579602863291564</v>
      </c>
      <c r="I287" s="6">
        <f>IF('Log_working_3-way'!$D287="","",'True_Odds_Calculator_3-way'!O288/'True_Odds_Calculator_3-way'!B288-1)</f>
        <v>9.6763429121060778</v>
      </c>
      <c r="J287" s="6" t="e">
        <f>IF('Log_working_3-way'!$D287="","",'True_Odds_Calculator_3-way'!#REF!/'True_Odds_Calculator_3-way'!C288-1)</f>
        <v>#REF!</v>
      </c>
      <c r="K287" s="6">
        <f>IF('Log_working_3-way'!$D287="","",1/'True_Odds_Calculator_3-way'!A288+1/'True_Odds_Calculator_3-way'!B288+1/'True_Odds_Calculator_3-way'!C288-1)</f>
        <v>2.6983815980250014E-2</v>
      </c>
    </row>
    <row r="288" spans="4:11" x14ac:dyDescent="0.25">
      <c r="D288">
        <f>solve_for_c('True_Odds_Calculator_3-way'!A289,'True_Odds_Calculator_3-way'!B289,'True_Odds_Calculator_3-way'!C289,'Log_working_3-way'!B$1,'Log_working_3-way'!B$2)</f>
        <v>1.0275864911519779</v>
      </c>
      <c r="F288" s="6" t="e">
        <f>IF('Log_working_3-way'!D288="","",1/'True_Odds_Calculator_3-way'!N289+1/'True_Odds_Calculator_3-way'!O289+1/'True_Odds_Calculator_3-way'!#REF!-1)</f>
        <v>#REF!</v>
      </c>
      <c r="H288" s="6">
        <f>IF('Log_working_3-way'!$D288="","",'True_Odds_Calculator_3-way'!N289/'True_Odds_Calculator_3-way'!A289-1)</f>
        <v>21.472648744451071</v>
      </c>
      <c r="I288" s="6">
        <f>IF('Log_working_3-way'!$D288="","",'True_Odds_Calculator_3-way'!O289/'True_Odds_Calculator_3-way'!B289-1)</f>
        <v>9.5204366698399756</v>
      </c>
      <c r="J288" s="6" t="e">
        <f>IF('Log_working_3-way'!$D288="","",'True_Odds_Calculator_3-way'!#REF!/'True_Odds_Calculator_3-way'!C289-1)</f>
        <v>#REF!</v>
      </c>
      <c r="K288" s="6">
        <f>IF('Log_working_3-way'!$D288="","",1/'True_Odds_Calculator_3-way'!A289+1/'True_Odds_Calculator_3-way'!B289+1/'True_Odds_Calculator_3-way'!C289-1)</f>
        <v>2.8534979934265792E-2</v>
      </c>
    </row>
    <row r="289" spans="4:11" x14ac:dyDescent="0.25">
      <c r="D289">
        <f>solve_for_c('True_Odds_Calculator_3-way'!A290,'True_Odds_Calculator_3-way'!B290,'True_Odds_Calculator_3-way'!C290,'Log_working_3-way'!B$1,'Log_working_3-way'!B$2)</f>
        <v>1.0271274189482389</v>
      </c>
      <c r="F289" s="6" t="e">
        <f>IF('Log_working_3-way'!D289="","",1/'True_Odds_Calculator_3-way'!N290+1/'True_Odds_Calculator_3-way'!O290+1/'True_Odds_Calculator_3-way'!#REF!-1)</f>
        <v>#REF!</v>
      </c>
      <c r="H289" s="6">
        <f>IF('Log_working_3-way'!$D289="","",'True_Odds_Calculator_3-way'!N290/'True_Odds_Calculator_3-way'!A290-1)</f>
        <v>19.270966283582752</v>
      </c>
      <c r="I289" s="6">
        <f>IF('Log_working_3-way'!$D289="","",'True_Odds_Calculator_3-way'!O290/'True_Odds_Calculator_3-way'!B290-1)</f>
        <v>9.1167098223403951</v>
      </c>
      <c r="J289" s="6" t="e">
        <f>IF('Log_working_3-way'!$D289="","",'True_Odds_Calculator_3-way'!#REF!/'True_Odds_Calculator_3-way'!C290-1)</f>
        <v>#REF!</v>
      </c>
      <c r="K289" s="6">
        <f>IF('Log_working_3-way'!$D289="","",1/'True_Odds_Calculator_3-way'!A290+1/'True_Odds_Calculator_3-way'!B290+1/'True_Odds_Calculator_3-way'!C290-1)</f>
        <v>2.8578208330991561E-2</v>
      </c>
    </row>
    <row r="290" spans="4:11" x14ac:dyDescent="0.25">
      <c r="D290">
        <f>solve_for_c('True_Odds_Calculator_3-way'!A291,'True_Odds_Calculator_3-way'!B291,'True_Odds_Calculator_3-way'!C291,'Log_working_3-way'!B$1,'Log_working_3-way'!B$2)</f>
        <v>1.0305490262326169</v>
      </c>
      <c r="F290" s="6" t="e">
        <f>IF('Log_working_3-way'!D290="","",1/'True_Odds_Calculator_3-way'!N291+1/'True_Odds_Calculator_3-way'!O291+1/'True_Odds_Calculator_3-way'!#REF!-1)</f>
        <v>#REF!</v>
      </c>
      <c r="H290" s="6">
        <f>IF('Log_working_3-way'!$D290="","",'True_Odds_Calculator_3-way'!N291/'True_Odds_Calculator_3-way'!A291-1)</f>
        <v>27.365279208780411</v>
      </c>
      <c r="I290" s="6">
        <f>IF('Log_working_3-way'!$D290="","",'True_Odds_Calculator_3-way'!O291/'True_Odds_Calculator_3-way'!B291-1)</f>
        <v>8.540017107934375</v>
      </c>
      <c r="J290" s="6" t="e">
        <f>IF('Log_working_3-way'!$D290="","",'True_Odds_Calculator_3-way'!#REF!/'True_Odds_Calculator_3-way'!C291-1)</f>
        <v>#REF!</v>
      </c>
      <c r="K290" s="6">
        <f>IF('Log_working_3-way'!$D290="","",1/'True_Odds_Calculator_3-way'!A291+1/'True_Odds_Calculator_3-way'!B291+1/'True_Odds_Calculator_3-way'!C291-1)</f>
        <v>3.0076502393160842E-2</v>
      </c>
    </row>
    <row r="291" spans="4:11" x14ac:dyDescent="0.25">
      <c r="D291">
        <f>solve_for_c('True_Odds_Calculator_3-way'!A292,'True_Odds_Calculator_3-way'!B292,'True_Odds_Calculator_3-way'!C292,'Log_working_3-way'!B$1,'Log_working_3-way'!B$2)</f>
        <v>1.0252306859631484</v>
      </c>
      <c r="F291" s="6" t="e">
        <f>IF('Log_working_3-way'!D291="","",1/'True_Odds_Calculator_3-way'!N292+1/'True_Odds_Calculator_3-way'!O292+1/'True_Odds_Calculator_3-way'!#REF!-1)</f>
        <v>#REF!</v>
      </c>
      <c r="H291" s="6">
        <f>IF('Log_working_3-way'!$D291="","",'True_Odds_Calculator_3-way'!N292/'True_Odds_Calculator_3-way'!A292-1)</f>
        <v>10.415435857495604</v>
      </c>
      <c r="I291" s="6">
        <f>IF('Log_working_3-way'!$D291="","",'True_Odds_Calculator_3-way'!O292/'True_Odds_Calculator_3-way'!B292-1)</f>
        <v>10.494027266488409</v>
      </c>
      <c r="J291" s="6" t="e">
        <f>IF('Log_working_3-way'!$D291="","",'True_Odds_Calculator_3-way'!#REF!/'True_Odds_Calculator_3-way'!C292-1)</f>
        <v>#REF!</v>
      </c>
      <c r="K291" s="6">
        <f>IF('Log_working_3-way'!$D291="","",1/'True_Odds_Calculator_3-way'!A292+1/'True_Odds_Calculator_3-way'!B292+1/'True_Odds_Calculator_3-way'!C292-1)</f>
        <v>2.7405293436151279E-2</v>
      </c>
    </row>
    <row r="292" spans="4:11" x14ac:dyDescent="0.25">
      <c r="D292">
        <f>solve_for_c('True_Odds_Calculator_3-way'!A293,'True_Odds_Calculator_3-way'!B293,'True_Odds_Calculator_3-way'!C293,'Log_working_3-way'!B$1,'Log_working_3-way'!B$2)</f>
        <v>1.0600142045639827</v>
      </c>
      <c r="F292" s="6" t="e">
        <f>IF('Log_working_3-way'!D292="","",1/'True_Odds_Calculator_3-way'!N293+1/'True_Odds_Calculator_3-way'!O293+1/'True_Odds_Calculator_3-way'!#REF!-1)</f>
        <v>#REF!</v>
      </c>
      <c r="H292" s="6">
        <f>IF('Log_working_3-way'!$D292="","",'True_Odds_Calculator_3-way'!N293/'True_Odds_Calculator_3-way'!A293-1)</f>
        <v>58.612140315609771</v>
      </c>
      <c r="I292" s="6">
        <f>IF('Log_working_3-way'!$D292="","",'True_Odds_Calculator_3-way'!O293/'True_Odds_Calculator_3-way'!B293-1)</f>
        <v>1.6009679361541025</v>
      </c>
      <c r="J292" s="6" t="e">
        <f>IF('Log_working_3-way'!$D292="","",'True_Odds_Calculator_3-way'!#REF!/'True_Odds_Calculator_3-way'!C293-1)</f>
        <v>#REF!</v>
      </c>
      <c r="K292" s="6">
        <f>IF('Log_working_3-way'!$D292="","",1/'True_Odds_Calculator_3-way'!A293+1/'True_Odds_Calculator_3-way'!B293+1/'True_Odds_Calculator_3-way'!C293-1)</f>
        <v>4.0058680530430824E-2</v>
      </c>
    </row>
    <row r="293" spans="4:11" x14ac:dyDescent="0.25">
      <c r="D293">
        <f>solve_for_c('True_Odds_Calculator_3-way'!A294,'True_Odds_Calculator_3-way'!B294,'True_Odds_Calculator_3-way'!C294,'Log_working_3-way'!B$1,'Log_working_3-way'!B$2)</f>
        <v>1.0269105033004062</v>
      </c>
      <c r="F293" s="6" t="e">
        <f>IF('Log_working_3-way'!D293="","",1/'True_Odds_Calculator_3-way'!N294+1/'True_Odds_Calculator_3-way'!O294+1/'True_Odds_Calculator_3-way'!#REF!-1)</f>
        <v>#REF!</v>
      </c>
      <c r="H293" s="6">
        <f>IF('Log_working_3-way'!$D293="","",'True_Odds_Calculator_3-way'!N294/'True_Odds_Calculator_3-way'!A294-1)</f>
        <v>6.5467455225627758</v>
      </c>
      <c r="I293" s="6">
        <f>IF('Log_working_3-way'!$D293="","",'True_Odds_Calculator_3-way'!O294/'True_Odds_Calculator_3-way'!B294-1)</f>
        <v>6.028501197345161</v>
      </c>
      <c r="J293" s="6" t="e">
        <f>IF('Log_working_3-way'!$D293="","",'True_Odds_Calculator_3-way'!#REF!/'True_Odds_Calculator_3-way'!C294-1)</f>
        <v>#REF!</v>
      </c>
      <c r="K293" s="6">
        <f>IF('Log_working_3-way'!$D293="","",1/'True_Odds_Calculator_3-way'!A294+1/'True_Odds_Calculator_3-way'!B294+1/'True_Odds_Calculator_3-way'!C294-1)</f>
        <v>2.8137967103732286E-2</v>
      </c>
    </row>
    <row r="294" spans="4:11" x14ac:dyDescent="0.25">
      <c r="D294">
        <f>solve_for_c('True_Odds_Calculator_3-way'!A295,'True_Odds_Calculator_3-way'!B295,'True_Odds_Calculator_3-way'!C295,'Log_working_3-way'!B$1,'Log_working_3-way'!B$2)</f>
        <v>1.0410073423755914</v>
      </c>
      <c r="F294" s="6" t="e">
        <f>IF('Log_working_3-way'!D294="","",1/'True_Odds_Calculator_3-way'!N295+1/'True_Odds_Calculator_3-way'!O295+1/'True_Odds_Calculator_3-way'!#REF!-1)</f>
        <v>#REF!</v>
      </c>
      <c r="H294" s="6">
        <f>IF('Log_working_3-way'!$D294="","",'True_Odds_Calculator_3-way'!N295/'True_Odds_Calculator_3-way'!A295-1)</f>
        <v>46.996962624627365</v>
      </c>
      <c r="I294" s="6">
        <f>IF('Log_working_3-way'!$D294="","",'True_Odds_Calculator_3-way'!O295/'True_Odds_Calculator_3-way'!B295-1)</f>
        <v>2.7799791996554641</v>
      </c>
      <c r="J294" s="6" t="e">
        <f>IF('Log_working_3-way'!$D294="","",'True_Odds_Calculator_3-way'!#REF!/'True_Odds_Calculator_3-way'!C295-1)</f>
        <v>#REF!</v>
      </c>
      <c r="K294" s="6">
        <f>IF('Log_working_3-way'!$D294="","",1/'True_Odds_Calculator_3-way'!A295+1/'True_Odds_Calculator_3-way'!B295+1/'True_Odds_Calculator_3-way'!C295-1)</f>
        <v>3.325985528875508E-2</v>
      </c>
    </row>
    <row r="295" spans="4:11" x14ac:dyDescent="0.25">
      <c r="D295">
        <f>solve_for_c('True_Odds_Calculator_3-way'!A296,'True_Odds_Calculator_3-way'!B296,'True_Odds_Calculator_3-way'!C296,'Log_working_3-way'!B$1,'Log_working_3-way'!B$2)</f>
        <v>1.0255891688691936</v>
      </c>
      <c r="F295" s="6" t="e">
        <f>IF('Log_working_3-way'!D295="","",1/'True_Odds_Calculator_3-way'!N296+1/'True_Odds_Calculator_3-way'!O296+1/'True_Odds_Calculator_3-way'!#REF!-1)</f>
        <v>#REF!</v>
      </c>
      <c r="H295" s="6">
        <f>IF('Log_working_3-way'!$D295="","",'True_Odds_Calculator_3-way'!N296/'True_Odds_Calculator_3-way'!A296-1)</f>
        <v>12.548718836487842</v>
      </c>
      <c r="I295" s="6">
        <f>IF('Log_working_3-way'!$D295="","",'True_Odds_Calculator_3-way'!O296/'True_Odds_Calculator_3-way'!B296-1)</f>
        <v>7.081814330422997</v>
      </c>
      <c r="J295" s="6" t="e">
        <f>IF('Log_working_3-way'!$D295="","",'True_Odds_Calculator_3-way'!#REF!/'True_Odds_Calculator_3-way'!C296-1)</f>
        <v>#REF!</v>
      </c>
      <c r="K295" s="6">
        <f>IF('Log_working_3-way'!$D295="","",1/'True_Odds_Calculator_3-way'!A296+1/'True_Odds_Calculator_3-way'!B296+1/'True_Odds_Calculator_3-way'!C296-1)</f>
        <v>2.7619132698921023E-2</v>
      </c>
    </row>
    <row r="296" spans="4:11" x14ac:dyDescent="0.25">
      <c r="D296">
        <f>solve_for_c('True_Odds_Calculator_3-way'!A297,'True_Odds_Calculator_3-way'!B297,'True_Odds_Calculator_3-way'!C297,'Log_working_3-way'!B$1,'Log_working_3-way'!B$2)</f>
        <v>1.026358623328101</v>
      </c>
      <c r="F296" s="6" t="e">
        <f>IF('Log_working_3-way'!D296="","",1/'True_Odds_Calculator_3-way'!N297+1/'True_Odds_Calculator_3-way'!O297+1/'True_Odds_Calculator_3-way'!#REF!-1)</f>
        <v>#REF!</v>
      </c>
      <c r="H296" s="6">
        <f>IF('Log_working_3-way'!$D296="","",'True_Odds_Calculator_3-way'!N297/'True_Odds_Calculator_3-way'!A297-1)</f>
        <v>15.200238430928518</v>
      </c>
      <c r="I296" s="6">
        <f>IF('Log_working_3-way'!$D296="","",'True_Odds_Calculator_3-way'!O297/'True_Odds_Calculator_3-way'!B297-1)</f>
        <v>7.6134080199164238</v>
      </c>
      <c r="J296" s="6" t="e">
        <f>IF('Log_working_3-way'!$D296="","",'True_Odds_Calculator_3-way'!#REF!/'True_Odds_Calculator_3-way'!C297-1)</f>
        <v>#REF!</v>
      </c>
      <c r="K296" s="6">
        <f>IF('Log_working_3-way'!$D296="","",1/'True_Odds_Calculator_3-way'!A297+1/'True_Odds_Calculator_3-way'!B297+1/'True_Odds_Calculator_3-way'!C297-1)</f>
        <v>2.8362958086460388E-2</v>
      </c>
    </row>
    <row r="297" spans="4:11" x14ac:dyDescent="0.25">
      <c r="D297">
        <f>solve_for_c('True_Odds_Calculator_3-way'!A298,'True_Odds_Calculator_3-way'!B298,'True_Odds_Calculator_3-way'!C298,'Log_working_3-way'!B$1,'Log_working_3-way'!B$2)</f>
        <v>1.0257263205792349</v>
      </c>
      <c r="F297" s="6" t="e">
        <f>IF('Log_working_3-way'!D297="","",1/'True_Odds_Calculator_3-way'!N298+1/'True_Odds_Calculator_3-way'!O298+1/'True_Odds_Calculator_3-way'!#REF!-1)</f>
        <v>#REF!</v>
      </c>
      <c r="H297" s="6">
        <f>IF('Log_working_3-way'!$D297="","",'True_Odds_Calculator_3-way'!N298/'True_Odds_Calculator_3-way'!A298-1)</f>
        <v>10.976955782750451</v>
      </c>
      <c r="I297" s="6">
        <f>IF('Log_working_3-way'!$D297="","",'True_Odds_Calculator_3-way'!O298/'True_Odds_Calculator_3-way'!B298-1)</f>
        <v>9.7374999553416171</v>
      </c>
      <c r="J297" s="6" t="e">
        <f>IF('Log_working_3-way'!$D297="","",'True_Odds_Calculator_3-way'!#REF!/'True_Odds_Calculator_3-way'!C298-1)</f>
        <v>#REF!</v>
      </c>
      <c r="K297" s="6">
        <f>IF('Log_working_3-way'!$D297="","",1/'True_Odds_Calculator_3-way'!A298+1/'True_Odds_Calculator_3-way'!B298+1/'True_Odds_Calculator_3-way'!C298-1)</f>
        <v>2.793069281061511E-2</v>
      </c>
    </row>
    <row r="298" spans="4:11" x14ac:dyDescent="0.25">
      <c r="D298">
        <f>solve_for_c('True_Odds_Calculator_3-way'!A299,'True_Odds_Calculator_3-way'!B299,'True_Odds_Calculator_3-way'!C299,'Log_working_3-way'!B$1,'Log_working_3-way'!B$2)</f>
        <v>1.0262247598012253</v>
      </c>
      <c r="F298" s="6" t="e">
        <f>IF('Log_working_3-way'!D298="","",1/'True_Odds_Calculator_3-way'!N299+1/'True_Odds_Calculator_3-way'!O299+1/'True_Odds_Calculator_3-way'!#REF!-1)</f>
        <v>#REF!</v>
      </c>
      <c r="H298" s="6">
        <f>IF('Log_working_3-way'!$D298="","",'True_Odds_Calculator_3-way'!N299/'True_Odds_Calculator_3-way'!A299-1)</f>
        <v>19.102688558150284</v>
      </c>
      <c r="I298" s="6">
        <f>IF('Log_working_3-way'!$D298="","",'True_Odds_Calculator_3-way'!O299/'True_Odds_Calculator_3-way'!B299-1)</f>
        <v>7.2701096160143628</v>
      </c>
      <c r="J298" s="6" t="e">
        <f>IF('Log_working_3-way'!$D298="","",'True_Odds_Calculator_3-way'!#REF!/'True_Odds_Calculator_3-way'!C299-1)</f>
        <v>#REF!</v>
      </c>
      <c r="K298" s="6">
        <f>IF('Log_working_3-way'!$D298="","",1/'True_Odds_Calculator_3-way'!A299+1/'True_Odds_Calculator_3-way'!B299+1/'True_Odds_Calculator_3-way'!C299-1)</f>
        <v>2.7780784894898103E-2</v>
      </c>
    </row>
    <row r="299" spans="4:11" x14ac:dyDescent="0.25">
      <c r="D299">
        <f>solve_for_c('True_Odds_Calculator_3-way'!A300,'True_Odds_Calculator_3-way'!B300,'True_Odds_Calculator_3-way'!C300,'Log_working_3-way'!B$1,'Log_working_3-way'!B$2)</f>
        <v>1.0371602816970351</v>
      </c>
      <c r="F299" s="6" t="e">
        <f>IF('Log_working_3-way'!D299="","",1/'True_Odds_Calculator_3-way'!N300+1/'True_Odds_Calculator_3-way'!O300+1/'True_Odds_Calculator_3-way'!#REF!-1)</f>
        <v>#REF!</v>
      </c>
      <c r="H299" s="6">
        <f>IF('Log_working_3-way'!$D299="","",'True_Odds_Calculator_3-way'!N300/'True_Odds_Calculator_3-way'!A300-1)</f>
        <v>43.876831690591679</v>
      </c>
      <c r="I299" s="6">
        <f>IF('Log_working_3-way'!$D299="","",'True_Odds_Calculator_3-way'!O300/'True_Odds_Calculator_3-way'!B300-1)</f>
        <v>3.7676435022541472</v>
      </c>
      <c r="J299" s="6" t="e">
        <f>IF('Log_working_3-way'!$D299="","",'True_Odds_Calculator_3-way'!#REF!/'True_Odds_Calculator_3-way'!C300-1)</f>
        <v>#REF!</v>
      </c>
      <c r="K299" s="6">
        <f>IF('Log_working_3-way'!$D299="","",1/'True_Odds_Calculator_3-way'!A300+1/'True_Odds_Calculator_3-way'!B300+1/'True_Odds_Calculator_3-way'!C300-1)</f>
        <v>3.1200565273979075E-2</v>
      </c>
    </row>
    <row r="300" spans="4:11" x14ac:dyDescent="0.25">
      <c r="D300">
        <f>solve_for_c('True_Odds_Calculator_3-way'!A301,'True_Odds_Calculator_3-way'!B301,'True_Odds_Calculator_3-way'!C301,'Log_working_3-way'!B$1,'Log_working_3-way'!B$2)</f>
        <v>1.0303055450272509</v>
      </c>
      <c r="F300" s="6" t="e">
        <f>IF('Log_working_3-way'!D300="","",1/'True_Odds_Calculator_3-way'!N301+1/'True_Odds_Calculator_3-way'!O301+1/'True_Odds_Calculator_3-way'!#REF!-1)</f>
        <v>#REF!</v>
      </c>
      <c r="H300" s="6">
        <f>IF('Log_working_3-way'!$D300="","",'True_Odds_Calculator_3-way'!N301/'True_Odds_Calculator_3-way'!A301-1)</f>
        <v>31.085802437499893</v>
      </c>
      <c r="I300" s="6">
        <f>IF('Log_working_3-way'!$D300="","",'True_Odds_Calculator_3-way'!O301/'True_Odds_Calculator_3-way'!B301-1)</f>
        <v>5.419662535918655</v>
      </c>
      <c r="J300" s="6" t="e">
        <f>IF('Log_working_3-way'!$D300="","",'True_Odds_Calculator_3-way'!#REF!/'True_Odds_Calculator_3-way'!C301-1)</f>
        <v>#REF!</v>
      </c>
      <c r="K300" s="6">
        <f>IF('Log_working_3-way'!$D300="","",1/'True_Odds_Calculator_3-way'!A301+1/'True_Odds_Calculator_3-way'!B301+1/'True_Odds_Calculator_3-way'!C301-1)</f>
        <v>2.9410510916544563E-2</v>
      </c>
    </row>
    <row r="301" spans="4:11" x14ac:dyDescent="0.25">
      <c r="D301">
        <f>solve_for_c('True_Odds_Calculator_3-way'!A302,'True_Odds_Calculator_3-way'!B302,'True_Odds_Calculator_3-way'!C302,'Log_working_3-way'!B$1,'Log_working_3-way'!B$2)</f>
        <v>1.0260755246094935</v>
      </c>
      <c r="F301" s="6" t="e">
        <f>IF('Log_working_3-way'!D301="","",1/'True_Odds_Calculator_3-way'!N302+1/'True_Odds_Calculator_3-way'!O302+1/'True_Odds_Calculator_3-way'!#REF!-1)</f>
        <v>#REF!</v>
      </c>
      <c r="H301" s="6">
        <f>IF('Log_working_3-way'!$D301="","",'True_Odds_Calculator_3-way'!N302/'True_Odds_Calculator_3-way'!A302-1)</f>
        <v>16.030107026590869</v>
      </c>
      <c r="I301" s="6">
        <f>IF('Log_working_3-way'!$D301="","",'True_Odds_Calculator_3-way'!O302/'True_Odds_Calculator_3-way'!B302-1)</f>
        <v>7.4150237324039541</v>
      </c>
      <c r="J301" s="6" t="e">
        <f>IF('Log_working_3-way'!$D301="","",'True_Odds_Calculator_3-way'!#REF!/'True_Odds_Calculator_3-way'!C302-1)</f>
        <v>#REF!</v>
      </c>
      <c r="K301" s="6">
        <f>IF('Log_working_3-way'!$D301="","",1/'True_Odds_Calculator_3-way'!A302+1/'True_Odds_Calculator_3-way'!B302+1/'True_Odds_Calculator_3-way'!C302-1)</f>
        <v>2.7985102149039154E-2</v>
      </c>
    </row>
    <row r="302" spans="4:11" x14ac:dyDescent="0.25">
      <c r="D302">
        <f>solve_for_c('True_Odds_Calculator_3-way'!A303,'True_Odds_Calculator_3-way'!B303,'True_Odds_Calculator_3-way'!C303,'Log_working_3-way'!B$1,'Log_working_3-way'!B$2)</f>
        <v>1.028726872917942</v>
      </c>
      <c r="F302" s="6" t="e">
        <f>IF('Log_working_3-way'!D302="","",1/'True_Odds_Calculator_3-way'!N303+1/'True_Odds_Calculator_3-way'!O303+1/'True_Odds_Calculator_3-way'!#REF!-1)</f>
        <v>#REF!</v>
      </c>
      <c r="H302" s="6">
        <f>IF('Log_working_3-way'!$D302="","",'True_Odds_Calculator_3-way'!N303/'True_Odds_Calculator_3-way'!A303-1)</f>
        <v>25.085392564604657</v>
      </c>
      <c r="I302" s="6">
        <f>IF('Log_working_3-way'!$D302="","",'True_Odds_Calculator_3-way'!O303/'True_Odds_Calculator_3-way'!B303-1)</f>
        <v>7.4053182321709254</v>
      </c>
      <c r="J302" s="6" t="e">
        <f>IF('Log_working_3-way'!$D302="","",'True_Odds_Calculator_3-way'!#REF!/'True_Odds_Calculator_3-way'!C303-1)</f>
        <v>#REF!</v>
      </c>
      <c r="K302" s="6">
        <f>IF('Log_working_3-way'!$D302="","",1/'True_Odds_Calculator_3-way'!A303+1/'True_Odds_Calculator_3-way'!B303+1/'True_Odds_Calculator_3-way'!C303-1)</f>
        <v>2.9172101781042681E-2</v>
      </c>
    </row>
    <row r="303" spans="4:11" x14ac:dyDescent="0.25">
      <c r="D303">
        <f>solve_for_c('True_Odds_Calculator_3-way'!A304,'True_Odds_Calculator_3-way'!B304,'True_Odds_Calculator_3-way'!C304,'Log_working_3-way'!B$1,'Log_working_3-way'!B$2)</f>
        <v>1.0357162297813807</v>
      </c>
      <c r="F303" s="6" t="e">
        <f>IF('Log_working_3-way'!D303="","",1/'True_Odds_Calculator_3-way'!N304+1/'True_Odds_Calculator_3-way'!O304+1/'True_Odds_Calculator_3-way'!#REF!-1)</f>
        <v>#REF!</v>
      </c>
      <c r="H303" s="6">
        <f>IF('Log_working_3-way'!$D303="","",'True_Odds_Calculator_3-way'!N304/'True_Odds_Calculator_3-way'!A304-1)</f>
        <v>16.442805618753141</v>
      </c>
      <c r="I303" s="6">
        <f>IF('Log_working_3-way'!$D303="","",'True_Odds_Calculator_3-way'!O304/'True_Odds_Calculator_3-way'!B304-1)</f>
        <v>7.3328628053256253</v>
      </c>
      <c r="J303" s="6" t="e">
        <f>IF('Log_working_3-way'!$D303="","",'True_Odds_Calculator_3-way'!#REF!/'True_Odds_Calculator_3-way'!C304-1)</f>
        <v>#REF!</v>
      </c>
      <c r="K303" s="6">
        <f>IF('Log_working_3-way'!$D303="","",1/'True_Odds_Calculator_3-way'!A304+1/'True_Odds_Calculator_3-way'!B304+1/'True_Odds_Calculator_3-way'!C304-1)</f>
        <v>3.8120899532058328E-2</v>
      </c>
    </row>
    <row r="304" spans="4:11" x14ac:dyDescent="0.25">
      <c r="D304">
        <f>solve_for_c('True_Odds_Calculator_3-way'!A305,'True_Odds_Calculator_3-way'!B305,'True_Odds_Calculator_3-way'!C305,'Log_working_3-way'!B$1,'Log_working_3-way'!B$2)</f>
        <v>1.0404235416295806</v>
      </c>
      <c r="F304" s="6" t="e">
        <f>IF('Log_working_3-way'!D304="","",1/'True_Odds_Calculator_3-way'!N305+1/'True_Odds_Calculator_3-way'!O305+1/'True_Odds_Calculator_3-way'!#REF!-1)</f>
        <v>#REF!</v>
      </c>
      <c r="H304" s="6">
        <f>IF('Log_working_3-way'!$D304="","",'True_Odds_Calculator_3-way'!N305/'True_Odds_Calculator_3-way'!A305-1)</f>
        <v>4.1967377901555212</v>
      </c>
      <c r="I304" s="6">
        <f>IF('Log_working_3-way'!$D304="","",'True_Odds_Calculator_3-way'!O305/'True_Odds_Calculator_3-way'!B305-1)</f>
        <v>6.3324747214657346</v>
      </c>
      <c r="J304" s="6" t="e">
        <f>IF('Log_working_3-way'!$D304="","",'True_Odds_Calculator_3-way'!#REF!/'True_Odds_Calculator_3-way'!C305-1)</f>
        <v>#REF!</v>
      </c>
      <c r="K304" s="6">
        <f>IF('Log_working_3-way'!$D304="","",1/'True_Odds_Calculator_3-way'!A305+1/'True_Odds_Calculator_3-way'!B305+1/'True_Odds_Calculator_3-way'!C305-1)</f>
        <v>4.0716127074556852E-2</v>
      </c>
    </row>
    <row r="305" spans="4:11" x14ac:dyDescent="0.25">
      <c r="D305">
        <f>solve_for_c('True_Odds_Calculator_3-way'!A306,'True_Odds_Calculator_3-way'!B306,'True_Odds_Calculator_3-way'!C306,'Log_working_3-way'!B$1,'Log_working_3-way'!B$2)</f>
        <v>1.0376077234505829</v>
      </c>
      <c r="F305" s="6" t="e">
        <f>IF('Log_working_3-way'!D305="","",1/'True_Odds_Calculator_3-way'!N306+1/'True_Odds_Calculator_3-way'!O306+1/'True_Odds_Calculator_3-way'!#REF!-1)</f>
        <v>#REF!</v>
      </c>
      <c r="H305" s="6">
        <f>IF('Log_working_3-way'!$D305="","",'True_Odds_Calculator_3-way'!N306/'True_Odds_Calculator_3-way'!A306-1)</f>
        <v>6.0302946990948243</v>
      </c>
      <c r="I305" s="6">
        <f>IF('Log_working_3-way'!$D305="","",'True_Odds_Calculator_3-way'!O306/'True_Odds_Calculator_3-way'!B306-1)</f>
        <v>6.4677209542607637</v>
      </c>
      <c r="J305" s="6" t="e">
        <f>IF('Log_working_3-way'!$D305="","",'True_Odds_Calculator_3-way'!#REF!/'True_Odds_Calculator_3-way'!C306-1)</f>
        <v>#REF!</v>
      </c>
      <c r="K305" s="6">
        <f>IF('Log_working_3-way'!$D305="","",1/'True_Odds_Calculator_3-way'!A306+1/'True_Odds_Calculator_3-way'!B306+1/'True_Odds_Calculator_3-way'!C306-1)</f>
        <v>3.9017880735068955E-2</v>
      </c>
    </row>
    <row r="306" spans="4:11" x14ac:dyDescent="0.25">
      <c r="D306">
        <f>solve_for_c('True_Odds_Calculator_3-way'!A307,'True_Odds_Calculator_3-way'!B307,'True_Odds_Calculator_3-way'!C307,'Log_working_3-way'!B$1,'Log_working_3-way'!B$2)</f>
        <v>1.0469662800186912</v>
      </c>
      <c r="F306" s="6" t="e">
        <f>IF('Log_working_3-way'!D306="","",1/'True_Odds_Calculator_3-way'!N307+1/'True_Odds_Calculator_3-way'!O307+1/'True_Odds_Calculator_3-way'!#REF!-1)</f>
        <v>#REF!</v>
      </c>
      <c r="H306" s="6">
        <f>IF('Log_working_3-way'!$D306="","",'True_Odds_Calculator_3-way'!N307/'True_Odds_Calculator_3-way'!A307-1)</f>
        <v>36.446794222782394</v>
      </c>
      <c r="I306" s="6">
        <f>IF('Log_working_3-way'!$D306="","",'True_Odds_Calculator_3-way'!O307/'True_Odds_Calculator_3-way'!B307-1)</f>
        <v>4.2331968518169125</v>
      </c>
      <c r="J306" s="6" t="e">
        <f>IF('Log_working_3-way'!$D306="","",'True_Odds_Calculator_3-way'!#REF!/'True_Odds_Calculator_3-way'!C307-1)</f>
        <v>#REF!</v>
      </c>
      <c r="K306" s="6">
        <f>IF('Log_working_3-way'!$D306="","",1/'True_Odds_Calculator_3-way'!A307+1/'True_Odds_Calculator_3-way'!B307+1/'True_Odds_Calculator_3-way'!C307-1)</f>
        <v>4.3146704831534377E-2</v>
      </c>
    </row>
    <row r="307" spans="4:11" x14ac:dyDescent="0.25">
      <c r="D307">
        <f>solve_for_c('True_Odds_Calculator_3-way'!A308,'True_Odds_Calculator_3-way'!B308,'True_Odds_Calculator_3-way'!C308,'Log_working_3-way'!B$1,'Log_working_3-way'!B$2)</f>
        <v>1.0214580692537683</v>
      </c>
      <c r="F307" s="6" t="e">
        <f>IF('Log_working_3-way'!D307="","",1/'True_Odds_Calculator_3-way'!N308+1/'True_Odds_Calculator_3-way'!O308+1/'True_Odds_Calculator_3-way'!#REF!-1)</f>
        <v>#REF!</v>
      </c>
      <c r="H307" s="6">
        <f>IF('Log_working_3-way'!$D307="","",'True_Odds_Calculator_3-way'!N308/'True_Odds_Calculator_3-way'!A308-1)</f>
        <v>18.838350146880092</v>
      </c>
      <c r="I307" s="6">
        <f>IF('Log_working_3-way'!$D307="","",'True_Odds_Calculator_3-way'!O308/'True_Odds_Calculator_3-way'!B308-1)</f>
        <v>7.6603001757266753</v>
      </c>
      <c r="J307" s="6" t="e">
        <f>IF('Log_working_3-way'!$D307="","",'True_Odds_Calculator_3-way'!#REF!/'True_Odds_Calculator_3-way'!C308-1)</f>
        <v>#REF!</v>
      </c>
      <c r="K307" s="6">
        <f>IF('Log_working_3-way'!$D307="","",1/'True_Odds_Calculator_3-way'!A308+1/'True_Odds_Calculator_3-way'!B308+1/'True_Odds_Calculator_3-way'!C308-1)</f>
        <v>2.27947727947726E-2</v>
      </c>
    </row>
    <row r="308" spans="4:11" x14ac:dyDescent="0.25">
      <c r="D308">
        <f>solve_for_c('True_Odds_Calculator_3-way'!A309,'True_Odds_Calculator_3-way'!B309,'True_Odds_Calculator_3-way'!C309,'Log_working_3-way'!B$1,'Log_working_3-way'!B$2)</f>
        <v>1.020595058938375</v>
      </c>
      <c r="F308" s="6" t="e">
        <f>IF('Log_working_3-way'!D308="","",1/'True_Odds_Calculator_3-way'!N309+1/'True_Odds_Calculator_3-way'!O309+1/'True_Odds_Calculator_3-way'!#REF!-1)</f>
        <v>#REF!</v>
      </c>
      <c r="H308" s="6">
        <f>IF('Log_working_3-way'!$D308="","",'True_Odds_Calculator_3-way'!N309/'True_Odds_Calculator_3-way'!A309-1)</f>
        <v>7.931092150053999</v>
      </c>
      <c r="I308" s="6">
        <f>IF('Log_working_3-way'!$D308="","",'True_Odds_Calculator_3-way'!O309/'True_Odds_Calculator_3-way'!B309-1)</f>
        <v>6.6347444450240785</v>
      </c>
      <c r="J308" s="6" t="e">
        <f>IF('Log_working_3-way'!$D308="","",'True_Odds_Calculator_3-way'!#REF!/'True_Odds_Calculator_3-way'!C309-1)</f>
        <v>#REF!</v>
      </c>
      <c r="K308" s="6">
        <f>IF('Log_working_3-way'!$D308="","",1/'True_Odds_Calculator_3-way'!A309+1/'True_Odds_Calculator_3-way'!B309+1/'True_Odds_Calculator_3-way'!C309-1)</f>
        <v>2.1973046925158446E-2</v>
      </c>
    </row>
    <row r="309" spans="4:11" x14ac:dyDescent="0.25">
      <c r="D309">
        <f>solve_for_c('True_Odds_Calculator_3-way'!A310,'True_Odds_Calculator_3-way'!B310,'True_Odds_Calculator_3-way'!C310,'Log_working_3-way'!B$1,'Log_working_3-way'!B$2)</f>
        <v>1.0200124999318232</v>
      </c>
      <c r="F309" s="6" t="e">
        <f>IF('Log_working_3-way'!D309="","",1/'True_Odds_Calculator_3-way'!N310+1/'True_Odds_Calculator_3-way'!O310+1/'True_Odds_Calculator_3-way'!#REF!-1)</f>
        <v>#REF!</v>
      </c>
      <c r="H309" s="6">
        <f>IF('Log_working_3-way'!$D309="","",'True_Odds_Calculator_3-way'!N310/'True_Odds_Calculator_3-way'!A310-1)</f>
        <v>11.572928817031965</v>
      </c>
      <c r="I309" s="6">
        <f>IF('Log_working_3-way'!$D309="","",'True_Odds_Calculator_3-way'!O310/'True_Odds_Calculator_3-way'!B310-1)</f>
        <v>9.7307722473420579</v>
      </c>
      <c r="J309" s="6" t="e">
        <f>IF('Log_working_3-way'!$D309="","",'True_Odds_Calculator_3-way'!#REF!/'True_Odds_Calculator_3-way'!C310-1)</f>
        <v>#REF!</v>
      </c>
      <c r="K309" s="6">
        <f>IF('Log_working_3-way'!$D309="","",1/'True_Odds_Calculator_3-way'!A310+1/'True_Odds_Calculator_3-way'!B310+1/'True_Odds_Calculator_3-way'!C310-1)</f>
        <v>2.1774680503932275E-2</v>
      </c>
    </row>
    <row r="310" spans="4:11" x14ac:dyDescent="0.25">
      <c r="D310">
        <f>solve_for_c('True_Odds_Calculator_3-way'!A311,'True_Odds_Calculator_3-way'!B311,'True_Odds_Calculator_3-way'!C311,'Log_working_3-way'!B$1,'Log_working_3-way'!B$2)</f>
        <v>1.0208450300381902</v>
      </c>
      <c r="F310" s="6" t="e">
        <f>IF('Log_working_3-way'!D310="","",1/'True_Odds_Calculator_3-way'!N311+1/'True_Odds_Calculator_3-way'!O311+1/'True_Odds_Calculator_3-way'!#REF!-1)</f>
        <v>#REF!</v>
      </c>
      <c r="H310" s="6">
        <f>IF('Log_working_3-way'!$D310="","",'True_Odds_Calculator_3-way'!N311/'True_Odds_Calculator_3-way'!A311-1)</f>
        <v>12.820523047875447</v>
      </c>
      <c r="I310" s="6">
        <f>IF('Log_working_3-way'!$D310="","",'True_Odds_Calculator_3-way'!O311/'True_Odds_Calculator_3-way'!B311-1)</f>
        <v>10.236827679120656</v>
      </c>
      <c r="J310" s="6" t="e">
        <f>IF('Log_working_3-way'!$D310="","",'True_Odds_Calculator_3-way'!#REF!/'True_Odds_Calculator_3-way'!C311-1)</f>
        <v>#REF!</v>
      </c>
      <c r="K310" s="6">
        <f>IF('Log_working_3-way'!$D310="","",1/'True_Odds_Calculator_3-way'!A311+1/'True_Odds_Calculator_3-way'!B311+1/'True_Odds_Calculator_3-way'!C311-1)</f>
        <v>2.261520816382534E-2</v>
      </c>
    </row>
    <row r="311" spans="4:11" x14ac:dyDescent="0.25">
      <c r="D311">
        <f>solve_for_c('True_Odds_Calculator_3-way'!A312,'True_Odds_Calculator_3-way'!B312,'True_Odds_Calculator_3-way'!C312,'Log_working_3-way'!B$1,'Log_working_3-way'!B$2)</f>
        <v>1.0355678107635089</v>
      </c>
      <c r="F311" s="6" t="e">
        <f>IF('Log_working_3-way'!D311="","",1/'True_Odds_Calculator_3-way'!N312+1/'True_Odds_Calculator_3-way'!O312+1/'True_Odds_Calculator_3-way'!#REF!-1)</f>
        <v>#REF!</v>
      </c>
      <c r="H311" s="6">
        <f>IF('Log_working_3-way'!$D311="","",'True_Odds_Calculator_3-way'!N312/'True_Odds_Calculator_3-way'!A312-1)</f>
        <v>26.327529525476741</v>
      </c>
      <c r="I311" s="6">
        <f>IF('Log_working_3-way'!$D311="","",'True_Odds_Calculator_3-way'!O312/'True_Odds_Calculator_3-way'!B312-1)</f>
        <v>8.6116411104543769</v>
      </c>
      <c r="J311" s="6" t="e">
        <f>IF('Log_working_3-way'!$D311="","",'True_Odds_Calculator_3-way'!#REF!/'True_Odds_Calculator_3-way'!C312-1)</f>
        <v>#REF!</v>
      </c>
      <c r="K311" s="6">
        <f>IF('Log_working_3-way'!$D311="","",1/'True_Odds_Calculator_3-way'!A312+1/'True_Odds_Calculator_3-way'!B312+1/'True_Odds_Calculator_3-way'!C312-1)</f>
        <v>3.5342231678262781E-2</v>
      </c>
    </row>
    <row r="312" spans="4:11" x14ac:dyDescent="0.25">
      <c r="D312">
        <f>solve_for_c('True_Odds_Calculator_3-way'!A313,'True_Odds_Calculator_3-way'!B313,'True_Odds_Calculator_3-way'!C313,'Log_working_3-way'!B$1,'Log_working_3-way'!B$2)</f>
        <v>1.0369277241908346</v>
      </c>
      <c r="F312" s="6" t="e">
        <f>IF('Log_working_3-way'!D312="","",1/'True_Odds_Calculator_3-way'!N313+1/'True_Odds_Calculator_3-way'!O313+1/'True_Odds_Calculator_3-way'!#REF!-1)</f>
        <v>#REF!</v>
      </c>
      <c r="H312" s="6">
        <f>IF('Log_working_3-way'!$D312="","",'True_Odds_Calculator_3-way'!N313/'True_Odds_Calculator_3-way'!A313-1)</f>
        <v>33.242354811721292</v>
      </c>
      <c r="I312" s="6">
        <f>IF('Log_working_3-way'!$D312="","",'True_Odds_Calculator_3-way'!O313/'True_Odds_Calculator_3-way'!B313-1)</f>
        <v>6.2942294273489141</v>
      </c>
      <c r="J312" s="6" t="e">
        <f>IF('Log_working_3-way'!$D312="","",'True_Odds_Calculator_3-way'!#REF!/'True_Odds_Calculator_3-way'!C313-1)</f>
        <v>#REF!</v>
      </c>
      <c r="K312" s="6">
        <f>IF('Log_working_3-way'!$D312="","",1/'True_Odds_Calculator_3-way'!A313+1/'True_Odds_Calculator_3-way'!B313+1/'True_Odds_Calculator_3-way'!C313-1)</f>
        <v>3.4708015762381583E-2</v>
      </c>
    </row>
    <row r="313" spans="4:11" x14ac:dyDescent="0.25">
      <c r="D313">
        <f>solve_for_c('True_Odds_Calculator_3-way'!A314,'True_Odds_Calculator_3-way'!B314,'True_Odds_Calculator_3-way'!C314,'Log_working_3-way'!B$1,'Log_working_3-way'!B$2)</f>
        <v>1.0303887344129383</v>
      </c>
      <c r="F313" s="6" t="e">
        <f>IF('Log_working_3-way'!D313="","",1/'True_Odds_Calculator_3-way'!N314+1/'True_Odds_Calculator_3-way'!O314+1/'True_Odds_Calculator_3-way'!#REF!-1)</f>
        <v>#REF!</v>
      </c>
      <c r="H313" s="6">
        <f>IF('Log_working_3-way'!$D313="","",'True_Odds_Calculator_3-way'!N314/'True_Odds_Calculator_3-way'!A314-1)</f>
        <v>11.895766643859469</v>
      </c>
      <c r="I313" s="6">
        <f>IF('Log_working_3-way'!$D313="","",'True_Odds_Calculator_3-way'!O314/'True_Odds_Calculator_3-way'!B314-1)</f>
        <v>10.753967834432776</v>
      </c>
      <c r="J313" s="6" t="e">
        <f>IF('Log_working_3-way'!$D313="","",'True_Odds_Calculator_3-way'!#REF!/'True_Odds_Calculator_3-way'!C314-1)</f>
        <v>#REF!</v>
      </c>
      <c r="K313" s="6">
        <f>IF('Log_working_3-way'!$D313="","",1/'True_Odds_Calculator_3-way'!A314+1/'True_Odds_Calculator_3-way'!B314+1/'True_Odds_Calculator_3-way'!C314-1)</f>
        <v>3.2884377290137712E-2</v>
      </c>
    </row>
    <row r="314" spans="4:11" x14ac:dyDescent="0.25">
      <c r="D314">
        <f>solve_for_c('True_Odds_Calculator_3-way'!A315,'True_Odds_Calculator_3-way'!B315,'True_Odds_Calculator_3-way'!C315,'Log_working_3-way'!B$1,'Log_working_3-way'!B$2)</f>
        <v>1.0370785849504511</v>
      </c>
      <c r="F314" s="6" t="e">
        <f>IF('Log_working_3-way'!D314="","",1/'True_Odds_Calculator_3-way'!N315+1/'True_Odds_Calculator_3-way'!O315+1/'True_Odds_Calculator_3-way'!#REF!-1)</f>
        <v>#REF!</v>
      </c>
      <c r="H314" s="6">
        <f>IF('Log_working_3-way'!$D314="","",'True_Odds_Calculator_3-way'!N315/'True_Odds_Calculator_3-way'!A315-1)</f>
        <v>2.7065139003917476</v>
      </c>
      <c r="I314" s="6">
        <f>IF('Log_working_3-way'!$D314="","",'True_Odds_Calculator_3-way'!O315/'True_Odds_Calculator_3-way'!B315-1)</f>
        <v>9.2289071023766152</v>
      </c>
      <c r="J314" s="6" t="e">
        <f>IF('Log_working_3-way'!$D314="","",'True_Odds_Calculator_3-way'!#REF!/'True_Odds_Calculator_3-way'!C315-1)</f>
        <v>#REF!</v>
      </c>
      <c r="K314" s="6">
        <f>IF('Log_working_3-way'!$D314="","",1/'True_Odds_Calculator_3-way'!A315+1/'True_Odds_Calculator_3-way'!B315+1/'True_Odds_Calculator_3-way'!C315-1)</f>
        <v>3.72752479211238E-2</v>
      </c>
    </row>
    <row r="315" spans="4:11" x14ac:dyDescent="0.25">
      <c r="D315">
        <f>solve_for_c('True_Odds_Calculator_3-way'!A316,'True_Odds_Calculator_3-way'!B316,'True_Odds_Calculator_3-way'!C316,'Log_working_3-way'!B$1,'Log_working_3-way'!B$2)</f>
        <v>1.040788019206885</v>
      </c>
      <c r="F315" s="6" t="e">
        <f>IF('Log_working_3-way'!D315="","",1/'True_Odds_Calculator_3-way'!N316+1/'True_Odds_Calculator_3-way'!O316+1/'True_Odds_Calculator_3-way'!#REF!-1)</f>
        <v>#REF!</v>
      </c>
      <c r="H315" s="6">
        <f>IF('Log_working_3-way'!$D315="","",'True_Odds_Calculator_3-way'!N316/'True_Odds_Calculator_3-way'!A316-1)</f>
        <v>26.175078501009089</v>
      </c>
      <c r="I315" s="6">
        <f>IF('Log_working_3-way'!$D315="","",'True_Odds_Calculator_3-way'!O316/'True_Odds_Calculator_3-way'!B316-1)</f>
        <v>5.5477027898456281</v>
      </c>
      <c r="J315" s="6" t="e">
        <f>IF('Log_working_3-way'!$D315="","",'True_Odds_Calculator_3-way'!#REF!/'True_Odds_Calculator_3-way'!C316-1)</f>
        <v>#REF!</v>
      </c>
      <c r="K315" s="6">
        <f>IF('Log_working_3-way'!$D315="","",1/'True_Odds_Calculator_3-way'!A316+1/'True_Odds_Calculator_3-way'!B316+1/'True_Odds_Calculator_3-way'!C316-1)</f>
        <v>4.1150457177523636E-2</v>
      </c>
    </row>
    <row r="316" spans="4:11" x14ac:dyDescent="0.25">
      <c r="D316">
        <f>solve_for_c('True_Odds_Calculator_3-way'!A317,'True_Odds_Calculator_3-way'!B317,'True_Odds_Calculator_3-way'!C317,'Log_working_3-way'!B$1,'Log_working_3-way'!B$2)</f>
        <v>1.0368533137123992</v>
      </c>
      <c r="F316" s="6" t="e">
        <f>IF('Log_working_3-way'!D316="","",1/'True_Odds_Calculator_3-way'!N317+1/'True_Odds_Calculator_3-way'!O317+1/'True_Odds_Calculator_3-way'!#REF!-1)</f>
        <v>#REF!</v>
      </c>
      <c r="H316" s="6">
        <f>IF('Log_working_3-way'!$D316="","",'True_Odds_Calculator_3-way'!N317/'True_Odds_Calculator_3-way'!A317-1)</f>
        <v>10.682644701428881</v>
      </c>
      <c r="I316" s="6">
        <f>IF('Log_working_3-way'!$D316="","",'True_Odds_Calculator_3-way'!O317/'True_Odds_Calculator_3-way'!B317-1)</f>
        <v>5.9537501547288381</v>
      </c>
      <c r="J316" s="6" t="e">
        <f>IF('Log_working_3-way'!$D316="","",'True_Odds_Calculator_3-way'!#REF!/'True_Odds_Calculator_3-way'!C317-1)</f>
        <v>#REF!</v>
      </c>
      <c r="K316" s="6">
        <f>IF('Log_working_3-way'!$D316="","",1/'True_Odds_Calculator_3-way'!A317+1/'True_Odds_Calculator_3-way'!B317+1/'True_Odds_Calculator_3-way'!C317-1)</f>
        <v>3.9190188320246344E-2</v>
      </c>
    </row>
    <row r="317" spans="4:11" x14ac:dyDescent="0.25">
      <c r="D317">
        <f>solve_for_c('True_Odds_Calculator_3-way'!A318,'True_Odds_Calculator_3-way'!B318,'True_Odds_Calculator_3-way'!C318,'Log_working_3-way'!B$1,'Log_working_3-way'!B$2)</f>
        <v>1.0365528848431802</v>
      </c>
      <c r="F317" s="6" t="e">
        <f>IF('Log_working_3-way'!D317="","",1/'True_Odds_Calculator_3-way'!N318+1/'True_Odds_Calculator_3-way'!O318+1/'True_Odds_Calculator_3-way'!#REF!-1)</f>
        <v>#REF!</v>
      </c>
      <c r="H317" s="6">
        <f>IF('Log_working_3-way'!$D317="","",'True_Odds_Calculator_3-way'!N318/'True_Odds_Calculator_3-way'!A318-1)</f>
        <v>11.537935794770766</v>
      </c>
      <c r="I317" s="6">
        <f>IF('Log_working_3-way'!$D317="","",'True_Odds_Calculator_3-way'!O318/'True_Odds_Calculator_3-way'!B318-1)</f>
        <v>9.4785290722801303</v>
      </c>
      <c r="J317" s="6" t="e">
        <f>IF('Log_working_3-way'!$D317="","",'True_Odds_Calculator_3-way'!#REF!/'True_Odds_Calculator_3-way'!C318-1)</f>
        <v>#REF!</v>
      </c>
      <c r="K317" s="6">
        <f>IF('Log_working_3-way'!$D317="","",1/'True_Odds_Calculator_3-way'!A318+1/'True_Odds_Calculator_3-way'!B318+1/'True_Odds_Calculator_3-way'!C318-1)</f>
        <v>3.9475889374368744E-2</v>
      </c>
    </row>
    <row r="318" spans="4:11" x14ac:dyDescent="0.25">
      <c r="D318">
        <f>solve_for_c('True_Odds_Calculator_3-way'!A319,'True_Odds_Calculator_3-way'!B319,'True_Odds_Calculator_3-way'!C319,'Log_working_3-way'!B$1,'Log_working_3-way'!B$2)</f>
        <v>1.0368942331258453</v>
      </c>
      <c r="F318" s="6" t="e">
        <f>IF('Log_working_3-way'!D318="","",1/'True_Odds_Calculator_3-way'!N319+1/'True_Odds_Calculator_3-way'!O319+1/'True_Odds_Calculator_3-way'!#REF!-1)</f>
        <v>#REF!</v>
      </c>
      <c r="H318" s="6">
        <f>IF('Log_working_3-way'!$D318="","",'True_Odds_Calculator_3-way'!N319/'True_Odds_Calculator_3-way'!A319-1)</f>
        <v>9.7587011394624881</v>
      </c>
      <c r="I318" s="6">
        <f>IF('Log_working_3-way'!$D318="","",'True_Odds_Calculator_3-way'!O319/'True_Odds_Calculator_3-way'!B319-1)</f>
        <v>8.334523544696637</v>
      </c>
      <c r="J318" s="6" t="e">
        <f>IF('Log_working_3-way'!$D318="","",'True_Odds_Calculator_3-way'!#REF!/'True_Odds_Calculator_3-way'!C319-1)</f>
        <v>#REF!</v>
      </c>
      <c r="K318" s="6">
        <f>IF('Log_working_3-way'!$D318="","",1/'True_Odds_Calculator_3-way'!A319+1/'True_Odds_Calculator_3-way'!B319+1/'True_Odds_Calculator_3-way'!C319-1)</f>
        <v>3.9675427687470677E-2</v>
      </c>
    </row>
    <row r="319" spans="4:11" x14ac:dyDescent="0.25">
      <c r="D319">
        <f>solve_for_c('True_Odds_Calculator_3-way'!A320,'True_Odds_Calculator_3-way'!B320,'True_Odds_Calculator_3-way'!C320,'Log_working_3-way'!B$1,'Log_working_3-way'!B$2)</f>
        <v>1.0623836998595899</v>
      </c>
      <c r="F319" s="6" t="e">
        <f>IF('Log_working_3-way'!D319="","",1/'True_Odds_Calculator_3-way'!N320+1/'True_Odds_Calculator_3-way'!O320+1/'True_Odds_Calculator_3-way'!#REF!-1)</f>
        <v>#REF!</v>
      </c>
      <c r="H319" s="6">
        <f>IF('Log_working_3-way'!$D319="","",'True_Odds_Calculator_3-way'!N320/'True_Odds_Calculator_3-way'!A320-1)</f>
        <v>50.613259032620064</v>
      </c>
      <c r="I319" s="6">
        <f>IF('Log_working_3-way'!$D319="","",'True_Odds_Calculator_3-way'!O320/'True_Odds_Calculator_3-way'!B320-1)</f>
        <v>2.6702761978752054</v>
      </c>
      <c r="J319" s="6" t="e">
        <f>IF('Log_working_3-way'!$D319="","",'True_Odds_Calculator_3-way'!#REF!/'True_Odds_Calculator_3-way'!C320-1)</f>
        <v>#REF!</v>
      </c>
      <c r="K319" s="6">
        <f>IF('Log_working_3-way'!$D319="","",1/'True_Odds_Calculator_3-way'!A320+1/'True_Odds_Calculator_3-way'!B320+1/'True_Odds_Calculator_3-way'!C320-1)</f>
        <v>4.7516567602650772E-2</v>
      </c>
    </row>
    <row r="320" spans="4:11" x14ac:dyDescent="0.25">
      <c r="D320">
        <f>solve_for_c('True_Odds_Calculator_3-way'!A321,'True_Odds_Calculator_3-way'!B321,'True_Odds_Calculator_3-way'!C321,'Log_working_3-way'!B$1,'Log_working_3-way'!B$2)</f>
        <v>1.0359696362959121</v>
      </c>
      <c r="F320" s="6" t="e">
        <f>IF('Log_working_3-way'!D320="","",1/'True_Odds_Calculator_3-way'!N321+1/'True_Odds_Calculator_3-way'!O321+1/'True_Odds_Calculator_3-way'!#REF!-1)</f>
        <v>#REF!</v>
      </c>
      <c r="H320" s="6">
        <f>IF('Log_working_3-way'!$D320="","",'True_Odds_Calculator_3-way'!N321/'True_Odds_Calculator_3-way'!A321-1)</f>
        <v>11.729172150981798</v>
      </c>
      <c r="I320" s="6">
        <f>IF('Log_working_3-way'!$D320="","",'True_Odds_Calculator_3-way'!O321/'True_Odds_Calculator_3-way'!B321-1)</f>
        <v>8.5795922331598327</v>
      </c>
      <c r="J320" s="6" t="e">
        <f>IF('Log_working_3-way'!$D320="","",'True_Odds_Calculator_3-way'!#REF!/'True_Odds_Calculator_3-way'!C321-1)</f>
        <v>#REF!</v>
      </c>
      <c r="K320" s="6">
        <f>IF('Log_working_3-way'!$D320="","",1/'True_Odds_Calculator_3-way'!A321+1/'True_Odds_Calculator_3-way'!B321+1/'True_Odds_Calculator_3-way'!C321-1)</f>
        <v>3.8806007101402251E-2</v>
      </c>
    </row>
    <row r="321" spans="4:11" x14ac:dyDescent="0.25">
      <c r="D321">
        <f>solve_for_c('True_Odds_Calculator_3-way'!A322,'True_Odds_Calculator_3-way'!B322,'True_Odds_Calculator_3-way'!C322,'Log_working_3-way'!B$1,'Log_working_3-way'!B$2)</f>
        <v>1.0385653211031654</v>
      </c>
      <c r="F321" s="6" t="e">
        <f>IF('Log_working_3-way'!D321="","",1/'True_Odds_Calculator_3-way'!N322+1/'True_Odds_Calculator_3-way'!O322+1/'True_Odds_Calculator_3-way'!#REF!-1)</f>
        <v>#REF!</v>
      </c>
      <c r="H321" s="6">
        <f>IF('Log_working_3-way'!$D321="","",'True_Odds_Calculator_3-way'!N322/'True_Odds_Calculator_3-way'!A322-1)</f>
        <v>20.388391348312915</v>
      </c>
      <c r="I321" s="6">
        <f>IF('Log_working_3-way'!$D321="","",'True_Odds_Calculator_3-way'!O322/'True_Odds_Calculator_3-way'!B322-1)</f>
        <v>5.255725874365992</v>
      </c>
      <c r="J321" s="6" t="e">
        <f>IF('Log_working_3-way'!$D321="","",'True_Odds_Calculator_3-way'!#REF!/'True_Odds_Calculator_3-way'!C322-1)</f>
        <v>#REF!</v>
      </c>
      <c r="K321" s="6">
        <f>IF('Log_working_3-way'!$D321="","",1/'True_Odds_Calculator_3-way'!A322+1/'True_Odds_Calculator_3-way'!B322+1/'True_Odds_Calculator_3-way'!C322-1)</f>
        <v>4.0279777848325038E-2</v>
      </c>
    </row>
    <row r="322" spans="4:11" x14ac:dyDescent="0.25">
      <c r="D322">
        <f>solve_for_c('True_Odds_Calculator_3-way'!A323,'True_Odds_Calculator_3-way'!B323,'True_Odds_Calculator_3-way'!C323,'Log_working_3-way'!B$1,'Log_working_3-way'!B$2)</f>
        <v>1.0365904285465033</v>
      </c>
      <c r="F322" s="6" t="e">
        <f>IF('Log_working_3-way'!D322="","",1/'True_Odds_Calculator_3-way'!N323+1/'True_Odds_Calculator_3-way'!O323+1/'True_Odds_Calculator_3-way'!#REF!-1)</f>
        <v>#REF!</v>
      </c>
      <c r="H322" s="6">
        <f>IF('Log_working_3-way'!$D322="","",'True_Odds_Calculator_3-way'!N323/'True_Odds_Calculator_3-way'!A323-1)</f>
        <v>8.4017013940938376</v>
      </c>
      <c r="I322" s="6">
        <f>IF('Log_working_3-way'!$D322="","",'True_Odds_Calculator_3-way'!O323/'True_Odds_Calculator_3-way'!B323-1)</f>
        <v>6.428504805209946</v>
      </c>
      <c r="J322" s="6" t="e">
        <f>IF('Log_working_3-way'!$D322="","",'True_Odds_Calculator_3-way'!#REF!/'True_Odds_Calculator_3-way'!C323-1)</f>
        <v>#REF!</v>
      </c>
      <c r="K322" s="6">
        <f>IF('Log_working_3-way'!$D322="","",1/'True_Odds_Calculator_3-way'!A323+1/'True_Odds_Calculator_3-way'!B323+1/'True_Odds_Calculator_3-way'!C323-1)</f>
        <v>3.8708271051320464E-2</v>
      </c>
    </row>
    <row r="323" spans="4:11" x14ac:dyDescent="0.25">
      <c r="D323">
        <f>solve_for_c('True_Odds_Calculator_3-way'!A324,'True_Odds_Calculator_3-way'!B324,'True_Odds_Calculator_3-way'!C324,'Log_working_3-way'!B$1,'Log_working_3-way'!B$2)</f>
        <v>1.0371526921108358</v>
      </c>
      <c r="F323" s="6" t="e">
        <f>IF('Log_working_3-way'!D323="","",1/'True_Odds_Calculator_3-way'!N324+1/'True_Odds_Calculator_3-way'!O324+1/'True_Odds_Calculator_3-way'!#REF!-1)</f>
        <v>#REF!</v>
      </c>
      <c r="H323" s="6">
        <f>IF('Log_working_3-way'!$D323="","",'True_Odds_Calculator_3-way'!N324/'True_Odds_Calculator_3-way'!A324-1)</f>
        <v>18.176599933659332</v>
      </c>
      <c r="I323" s="6">
        <f>IF('Log_working_3-way'!$D323="","",'True_Odds_Calculator_3-way'!O324/'True_Odds_Calculator_3-way'!B324-1)</f>
        <v>6.0285250421569803</v>
      </c>
      <c r="J323" s="6" t="e">
        <f>IF('Log_working_3-way'!$D323="","",'True_Odds_Calculator_3-way'!#REF!/'True_Odds_Calculator_3-way'!C324-1)</f>
        <v>#REF!</v>
      </c>
      <c r="K323" s="6">
        <f>IF('Log_working_3-way'!$D323="","",1/'True_Odds_Calculator_3-way'!A324+1/'True_Odds_Calculator_3-way'!B324+1/'True_Odds_Calculator_3-way'!C324-1)</f>
        <v>3.9279486860131829E-2</v>
      </c>
    </row>
    <row r="324" spans="4:11" x14ac:dyDescent="0.25">
      <c r="D324">
        <f>solve_for_c('True_Odds_Calculator_3-way'!A325,'True_Odds_Calculator_3-way'!B325,'True_Odds_Calculator_3-way'!C325,'Log_working_3-way'!B$1,'Log_working_3-way'!B$2)</f>
        <v>1.0211121684937725</v>
      </c>
      <c r="F324" s="6" t="e">
        <f>IF('Log_working_3-way'!D324="","",1/'True_Odds_Calculator_3-way'!N325+1/'True_Odds_Calculator_3-way'!O325+1/'True_Odds_Calculator_3-way'!#REF!-1)</f>
        <v>#REF!</v>
      </c>
      <c r="H324" s="6">
        <f>IF('Log_working_3-way'!$D324="","",'True_Odds_Calculator_3-way'!N325/'True_Odds_Calculator_3-way'!A325-1)</f>
        <v>15.422993668688452</v>
      </c>
      <c r="I324" s="6">
        <f>IF('Log_working_3-way'!$D324="","",'True_Odds_Calculator_3-way'!O325/'True_Odds_Calculator_3-way'!B325-1)</f>
        <v>7.3594896810902135</v>
      </c>
      <c r="J324" s="6" t="e">
        <f>IF('Log_working_3-way'!$D324="","",'True_Odds_Calculator_3-way'!#REF!/'True_Odds_Calculator_3-way'!C325-1)</f>
        <v>#REF!</v>
      </c>
      <c r="K324" s="6">
        <f>IF('Log_working_3-way'!$D324="","",1/'True_Odds_Calculator_3-way'!A325+1/'True_Odds_Calculator_3-way'!B325+1/'True_Odds_Calculator_3-way'!C325-1)</f>
        <v>2.274654690530431E-2</v>
      </c>
    </row>
    <row r="325" spans="4:11" x14ac:dyDescent="0.25">
      <c r="D325">
        <f>solve_for_c('True_Odds_Calculator_3-way'!A326,'True_Odds_Calculator_3-way'!B326,'True_Odds_Calculator_3-way'!C326,'Log_working_3-way'!B$1,'Log_working_3-way'!B$2)</f>
        <v>1.0210552820783574</v>
      </c>
      <c r="F325" s="6" t="e">
        <f>IF('Log_working_3-way'!D325="","",1/'True_Odds_Calculator_3-way'!N326+1/'True_Odds_Calculator_3-way'!O326+1/'True_Odds_Calculator_3-way'!#REF!-1)</f>
        <v>#REF!</v>
      </c>
      <c r="H325" s="6">
        <f>IF('Log_working_3-way'!$D325="","",'True_Odds_Calculator_3-way'!N326/'True_Odds_Calculator_3-way'!A326-1)</f>
        <v>20.361656042778943</v>
      </c>
      <c r="I325" s="6">
        <f>IF('Log_working_3-way'!$D325="","",'True_Odds_Calculator_3-way'!O326/'True_Odds_Calculator_3-way'!B326-1)</f>
        <v>6.3029830700760305</v>
      </c>
      <c r="J325" s="6" t="e">
        <f>IF('Log_working_3-way'!$D325="","",'True_Odds_Calculator_3-way'!#REF!/'True_Odds_Calculator_3-way'!C326-1)</f>
        <v>#REF!</v>
      </c>
      <c r="K325" s="6">
        <f>IF('Log_working_3-way'!$D325="","",1/'True_Odds_Calculator_3-way'!A326+1/'True_Odds_Calculator_3-way'!B326+1/'True_Odds_Calculator_3-way'!C326-1)</f>
        <v>2.2203904187085621E-2</v>
      </c>
    </row>
    <row r="326" spans="4:11" x14ac:dyDescent="0.25">
      <c r="D326">
        <f>solve_for_c('True_Odds_Calculator_3-way'!A327,'True_Odds_Calculator_3-way'!B327,'True_Odds_Calculator_3-way'!C327,'Log_working_3-way'!B$1,'Log_working_3-way'!B$2)</f>
        <v>1.0222850962191057</v>
      </c>
      <c r="F326" s="6" t="e">
        <f>IF('Log_working_3-way'!D326="","",1/'True_Odds_Calculator_3-way'!N327+1/'True_Odds_Calculator_3-way'!O327+1/'True_Odds_Calculator_3-way'!#REF!-1)</f>
        <v>#REF!</v>
      </c>
      <c r="H326" s="6">
        <f>IF('Log_working_3-way'!$D326="","",'True_Odds_Calculator_3-way'!N327/'True_Odds_Calculator_3-way'!A327-1)</f>
        <v>26.089551552842341</v>
      </c>
      <c r="I326" s="6">
        <f>IF('Log_working_3-way'!$D326="","",'True_Odds_Calculator_3-way'!O327/'True_Odds_Calculator_3-way'!B327-1)</f>
        <v>6.6303237341032464</v>
      </c>
      <c r="J326" s="6" t="e">
        <f>IF('Log_working_3-way'!$D326="","",'True_Odds_Calculator_3-way'!#REF!/'True_Odds_Calculator_3-way'!C327-1)</f>
        <v>#REF!</v>
      </c>
      <c r="K326" s="6">
        <f>IF('Log_working_3-way'!$D326="","",1/'True_Odds_Calculator_3-way'!A327+1/'True_Odds_Calculator_3-way'!B327+1/'True_Odds_Calculator_3-way'!C327-1)</f>
        <v>2.2565138108543881E-2</v>
      </c>
    </row>
    <row r="327" spans="4:11" x14ac:dyDescent="0.25">
      <c r="D327">
        <f>solve_for_c('True_Odds_Calculator_3-way'!A328,'True_Odds_Calculator_3-way'!B328,'True_Odds_Calculator_3-way'!C328,'Log_working_3-way'!B$1,'Log_working_3-way'!B$2)</f>
        <v>1.0255944089450317</v>
      </c>
      <c r="F327" s="6" t="e">
        <f>IF('Log_working_3-way'!D327="","",1/'True_Odds_Calculator_3-way'!N328+1/'True_Odds_Calculator_3-way'!O328+1/'True_Odds_Calculator_3-way'!#REF!-1)</f>
        <v>#REF!</v>
      </c>
      <c r="H327" s="6">
        <f>IF('Log_working_3-way'!$D327="","",'True_Odds_Calculator_3-way'!N328/'True_Odds_Calculator_3-way'!A328-1)</f>
        <v>11.960745019903657</v>
      </c>
      <c r="I327" s="6">
        <f>IF('Log_working_3-way'!$D327="","",'True_Odds_Calculator_3-way'!O328/'True_Odds_Calculator_3-way'!B328-1)</f>
        <v>7.9351780818575488</v>
      </c>
      <c r="J327" s="6" t="e">
        <f>IF('Log_working_3-way'!$D327="","",'True_Odds_Calculator_3-way'!#REF!/'True_Odds_Calculator_3-way'!C328-1)</f>
        <v>#REF!</v>
      </c>
      <c r="K327" s="6">
        <f>IF('Log_working_3-way'!$D327="","",1/'True_Odds_Calculator_3-way'!A328+1/'True_Odds_Calculator_3-way'!B328+1/'True_Odds_Calculator_3-way'!C328-1)</f>
        <v>2.770603689576534E-2</v>
      </c>
    </row>
    <row r="328" spans="4:11" x14ac:dyDescent="0.25">
      <c r="D328">
        <f>solve_for_c('True_Odds_Calculator_3-way'!A329,'True_Odds_Calculator_3-way'!B329,'True_Odds_Calculator_3-way'!C329,'Log_working_3-way'!B$1,'Log_working_3-way'!B$2)</f>
        <v>1.0284809535538819</v>
      </c>
      <c r="F328" s="6" t="e">
        <f>IF('Log_working_3-way'!D328="","",1/'True_Odds_Calculator_3-way'!N329+1/'True_Odds_Calculator_3-way'!O329+1/'True_Odds_Calculator_3-way'!#REF!-1)</f>
        <v>#REF!</v>
      </c>
      <c r="H328" s="6">
        <f>IF('Log_working_3-way'!$D328="","",'True_Odds_Calculator_3-way'!N329/'True_Odds_Calculator_3-way'!A329-1)</f>
        <v>23.531473650698562</v>
      </c>
      <c r="I328" s="6">
        <f>IF('Log_working_3-way'!$D328="","",'True_Odds_Calculator_3-way'!O329/'True_Odds_Calculator_3-way'!B329-1)</f>
        <v>6.5799045601051285</v>
      </c>
      <c r="J328" s="6" t="e">
        <f>IF('Log_working_3-way'!$D328="","",'True_Odds_Calculator_3-way'!#REF!/'True_Odds_Calculator_3-way'!C329-1)</f>
        <v>#REF!</v>
      </c>
      <c r="K328" s="6">
        <f>IF('Log_working_3-way'!$D328="","",1/'True_Odds_Calculator_3-way'!A329+1/'True_Odds_Calculator_3-way'!B329+1/'True_Odds_Calculator_3-way'!C329-1)</f>
        <v>2.9366924227865354E-2</v>
      </c>
    </row>
    <row r="329" spans="4:11" x14ac:dyDescent="0.25">
      <c r="D329">
        <f>solve_for_c('True_Odds_Calculator_3-way'!A330,'True_Odds_Calculator_3-way'!B330,'True_Odds_Calculator_3-way'!C330,'Log_working_3-way'!B$1,'Log_working_3-way'!B$2)</f>
        <v>1.0279153233212288</v>
      </c>
      <c r="F329" s="6" t="e">
        <f>IF('Log_working_3-way'!D329="","",1/'True_Odds_Calculator_3-way'!N330+1/'True_Odds_Calculator_3-way'!O330+1/'True_Odds_Calculator_3-way'!#REF!-1)</f>
        <v>#REF!</v>
      </c>
      <c r="H329" s="6">
        <f>IF('Log_working_3-way'!$D329="","",'True_Odds_Calculator_3-way'!N330/'True_Odds_Calculator_3-way'!A330-1)</f>
        <v>19.628456446137704</v>
      </c>
      <c r="I329" s="6">
        <f>IF('Log_working_3-way'!$D329="","",'True_Odds_Calculator_3-way'!O330/'True_Odds_Calculator_3-way'!B330-1)</f>
        <v>7.3048919803715542</v>
      </c>
      <c r="J329" s="6" t="e">
        <f>IF('Log_working_3-way'!$D329="","",'True_Odds_Calculator_3-way'!#REF!/'True_Odds_Calculator_3-way'!C330-1)</f>
        <v>#REF!</v>
      </c>
      <c r="K329" s="6">
        <f>IF('Log_working_3-way'!$D329="","",1/'True_Odds_Calculator_3-way'!A330+1/'True_Odds_Calculator_3-way'!B330+1/'True_Odds_Calculator_3-way'!C330-1)</f>
        <v>2.9470247828923046E-2</v>
      </c>
    </row>
    <row r="330" spans="4:11" x14ac:dyDescent="0.25">
      <c r="D330">
        <f>solve_for_c('True_Odds_Calculator_3-way'!A331,'True_Odds_Calculator_3-way'!B331,'True_Odds_Calculator_3-way'!C331,'Log_working_3-way'!B$1,'Log_working_3-way'!B$2)</f>
        <v>1.0201900044625918</v>
      </c>
      <c r="F330" s="6" t="e">
        <f>IF('Log_working_3-way'!D330="","",1/'True_Odds_Calculator_3-way'!N331+1/'True_Odds_Calculator_3-way'!O331+1/'True_Odds_Calculator_3-way'!#REF!-1)</f>
        <v>#REF!</v>
      </c>
      <c r="H330" s="6">
        <f>IF('Log_working_3-way'!$D330="","",'True_Odds_Calculator_3-way'!N331/'True_Odds_Calculator_3-way'!A331-1)</f>
        <v>6.4699260872378952</v>
      </c>
      <c r="I330" s="6">
        <f>IF('Log_working_3-way'!$D330="","",'True_Odds_Calculator_3-way'!O331/'True_Odds_Calculator_3-way'!B331-1)</f>
        <v>8.3248837274805894</v>
      </c>
      <c r="J330" s="6" t="e">
        <f>IF('Log_working_3-way'!$D330="","",'True_Odds_Calculator_3-way'!#REF!/'True_Odds_Calculator_3-way'!C331-1)</f>
        <v>#REF!</v>
      </c>
      <c r="K330" s="6">
        <f>IF('Log_working_3-way'!$D330="","",1/'True_Odds_Calculator_3-way'!A331+1/'True_Odds_Calculator_3-way'!B331+1/'True_Odds_Calculator_3-way'!C331-1)</f>
        <v>2.1566291938717619E-2</v>
      </c>
    </row>
    <row r="331" spans="4:11" x14ac:dyDescent="0.25">
      <c r="D331">
        <f>solve_for_c('True_Odds_Calculator_3-way'!A332,'True_Odds_Calculator_3-way'!B332,'True_Odds_Calculator_3-way'!C332,'Log_working_3-way'!B$1,'Log_working_3-way'!B$2)</f>
        <v>1.0198165307041054</v>
      </c>
      <c r="F331" s="6" t="e">
        <f>IF('Log_working_3-way'!D331="","",1/'True_Odds_Calculator_3-way'!N332+1/'True_Odds_Calculator_3-way'!O332+1/'True_Odds_Calculator_3-way'!#REF!-1)</f>
        <v>#REF!</v>
      </c>
      <c r="H331" s="6">
        <f>IF('Log_working_3-way'!$D331="","",'True_Odds_Calculator_3-way'!N332/'True_Odds_Calculator_3-way'!A332-1)</f>
        <v>13.371274365502908</v>
      </c>
      <c r="I331" s="6">
        <f>IF('Log_working_3-way'!$D331="","",'True_Odds_Calculator_3-way'!O332/'True_Odds_Calculator_3-way'!B332-1)</f>
        <v>7.569251611046738</v>
      </c>
      <c r="J331" s="6" t="e">
        <f>IF('Log_working_3-way'!$D331="","",'True_Odds_Calculator_3-way'!#REF!/'True_Odds_Calculator_3-way'!C332-1)</f>
        <v>#REF!</v>
      </c>
      <c r="K331" s="6">
        <f>IF('Log_working_3-way'!$D331="","",1/'True_Odds_Calculator_3-way'!A332+1/'True_Odds_Calculator_3-way'!B332+1/'True_Odds_Calculator_3-way'!C332-1)</f>
        <v>2.1465504042445405E-2</v>
      </c>
    </row>
    <row r="332" spans="4:11" x14ac:dyDescent="0.25">
      <c r="D332">
        <f>solve_for_c('True_Odds_Calculator_3-way'!A333,'True_Odds_Calculator_3-way'!B333,'True_Odds_Calculator_3-way'!C333,'Log_working_3-way'!B$1,'Log_working_3-way'!B$2)</f>
        <v>1.0263880102348144</v>
      </c>
      <c r="F332" s="6" t="e">
        <f>IF('Log_working_3-way'!D332="","",1/'True_Odds_Calculator_3-way'!N333+1/'True_Odds_Calculator_3-way'!O333+1/'True_Odds_Calculator_3-way'!#REF!-1)</f>
        <v>#REF!</v>
      </c>
      <c r="H332" s="6">
        <f>IF('Log_working_3-way'!$D332="","",'True_Odds_Calculator_3-way'!N333/'True_Odds_Calculator_3-way'!A333-1)</f>
        <v>39.150569654687196</v>
      </c>
      <c r="I332" s="6">
        <f>IF('Log_working_3-way'!$D332="","",'True_Odds_Calculator_3-way'!O333/'True_Odds_Calculator_3-way'!B333-1)</f>
        <v>4.8126369013472212</v>
      </c>
      <c r="J332" s="6" t="e">
        <f>IF('Log_working_3-way'!$D332="","",'True_Odds_Calculator_3-way'!#REF!/'True_Odds_Calculator_3-way'!C333-1)</f>
        <v>#REF!</v>
      </c>
      <c r="K332" s="6">
        <f>IF('Log_working_3-way'!$D332="","",1/'True_Odds_Calculator_3-way'!A333+1/'True_Odds_Calculator_3-way'!B333+1/'True_Odds_Calculator_3-way'!C333-1)</f>
        <v>2.3432235174684957E-2</v>
      </c>
    </row>
    <row r="333" spans="4:11" x14ac:dyDescent="0.25">
      <c r="D333">
        <f>solve_for_c('True_Odds_Calculator_3-way'!A334,'True_Odds_Calculator_3-way'!B334,'True_Odds_Calculator_3-way'!C334,'Log_working_3-way'!B$1,'Log_working_3-way'!B$2)</f>
        <v>1.0209152011757807</v>
      </c>
      <c r="F333" s="6" t="e">
        <f>IF('Log_working_3-way'!D333="","",1/'True_Odds_Calculator_3-way'!N334+1/'True_Odds_Calculator_3-way'!O334+1/'True_Odds_Calculator_3-way'!#REF!-1)</f>
        <v>#REF!</v>
      </c>
      <c r="H333" s="6">
        <f>IF('Log_working_3-way'!$D333="","",'True_Odds_Calculator_3-way'!N334/'True_Odds_Calculator_3-way'!A334-1)</f>
        <v>17.490002782322808</v>
      </c>
      <c r="I333" s="6">
        <f>IF('Log_working_3-way'!$D333="","",'True_Odds_Calculator_3-way'!O334/'True_Odds_Calculator_3-way'!B334-1)</f>
        <v>7.7679833194527994</v>
      </c>
      <c r="J333" s="6" t="e">
        <f>IF('Log_working_3-way'!$D333="","",'True_Odds_Calculator_3-way'!#REF!/'True_Odds_Calculator_3-way'!C334-1)</f>
        <v>#REF!</v>
      </c>
      <c r="K333" s="6">
        <f>IF('Log_working_3-way'!$D333="","",1/'True_Odds_Calculator_3-way'!A334+1/'True_Odds_Calculator_3-way'!B334+1/'True_Odds_Calculator_3-way'!C334-1)</f>
        <v>2.2368244340788435E-2</v>
      </c>
    </row>
    <row r="334" spans="4:11" x14ac:dyDescent="0.25">
      <c r="D334">
        <f>solve_for_c('True_Odds_Calculator_3-way'!A335,'True_Odds_Calculator_3-way'!B335,'True_Odds_Calculator_3-way'!C335,'Log_working_3-way'!B$1,'Log_working_3-way'!B$2)</f>
        <v>1.0345037912901094</v>
      </c>
      <c r="F334" s="6" t="e">
        <f>IF('Log_working_3-way'!D334="","",1/'True_Odds_Calculator_3-way'!N335+1/'True_Odds_Calculator_3-way'!O335+1/'True_Odds_Calculator_3-way'!#REF!-1)</f>
        <v>#REF!</v>
      </c>
      <c r="H334" s="6">
        <f>IF('Log_working_3-way'!$D334="","",'True_Odds_Calculator_3-way'!N335/'True_Odds_Calculator_3-way'!A335-1)</f>
        <v>0.53959340608674289</v>
      </c>
      <c r="I334" s="6">
        <f>IF('Log_working_3-way'!$D334="","",'True_Odds_Calculator_3-way'!O335/'True_Odds_Calculator_3-way'!B335-1)</f>
        <v>2.6124811033593334</v>
      </c>
      <c r="J334" s="6" t="e">
        <f>IF('Log_working_3-way'!$D334="","",'True_Odds_Calculator_3-way'!#REF!/'True_Odds_Calculator_3-way'!C335-1)</f>
        <v>#REF!</v>
      </c>
      <c r="K334" s="6">
        <f>IF('Log_working_3-way'!$D334="","",1/'True_Odds_Calculator_3-way'!A335+1/'True_Odds_Calculator_3-way'!B335+1/'True_Odds_Calculator_3-way'!C335-1)</f>
        <v>2.7684249038349318E-2</v>
      </c>
    </row>
    <row r="335" spans="4:11" x14ac:dyDescent="0.25">
      <c r="D335">
        <f>solve_for_c('True_Odds_Calculator_3-way'!A336,'True_Odds_Calculator_3-way'!B336,'True_Odds_Calculator_3-way'!C336,'Log_working_3-way'!B$1,'Log_working_3-way'!B$2)</f>
        <v>1.0419060078563229</v>
      </c>
      <c r="F335" s="6" t="e">
        <f>IF('Log_working_3-way'!D335="","",1/'True_Odds_Calculator_3-way'!N336+1/'True_Odds_Calculator_3-way'!O336+1/'True_Odds_Calculator_3-way'!#REF!-1)</f>
        <v>#REF!</v>
      </c>
      <c r="H335" s="6">
        <f>IF('Log_working_3-way'!$D335="","",'True_Odds_Calculator_3-way'!N336/'True_Odds_Calculator_3-way'!A336-1)</f>
        <v>0.42743806505922088</v>
      </c>
      <c r="I335" s="6">
        <f>IF('Log_working_3-way'!$D335="","",'True_Odds_Calculator_3-way'!O336/'True_Odds_Calculator_3-way'!B336-1)</f>
        <v>3.6092046164665872</v>
      </c>
      <c r="J335" s="6" t="e">
        <f>IF('Log_working_3-way'!$D335="","",'True_Odds_Calculator_3-way'!#REF!/'True_Odds_Calculator_3-way'!C336-1)</f>
        <v>#REF!</v>
      </c>
      <c r="K335" s="6">
        <f>IF('Log_working_3-way'!$D335="","",1/'True_Odds_Calculator_3-way'!A336+1/'True_Odds_Calculator_3-way'!B336+1/'True_Odds_Calculator_3-way'!C336-1)</f>
        <v>3.4291738665714E-2</v>
      </c>
    </row>
    <row r="336" spans="4:11" x14ac:dyDescent="0.25">
      <c r="D336">
        <f>solve_for_c('True_Odds_Calculator_3-way'!A337,'True_Odds_Calculator_3-way'!B337,'True_Odds_Calculator_3-way'!C337,'Log_working_3-way'!B$1,'Log_working_3-way'!B$2)</f>
        <v>1.0325912417911445</v>
      </c>
      <c r="F336" s="6" t="e">
        <f>IF('Log_working_3-way'!D336="","",1/'True_Odds_Calculator_3-way'!N337+1/'True_Odds_Calculator_3-way'!O337+1/'True_Odds_Calculator_3-way'!#REF!-1)</f>
        <v>#REF!</v>
      </c>
      <c r="H336" s="6">
        <f>IF('Log_working_3-way'!$D336="","",'True_Odds_Calculator_3-way'!N337/'True_Odds_Calculator_3-way'!A337-1)</f>
        <v>44.660964383477754</v>
      </c>
      <c r="I336" s="6">
        <f>IF('Log_working_3-way'!$D336="","",'True_Odds_Calculator_3-way'!O337/'True_Odds_Calculator_3-way'!B337-1)</f>
        <v>2.7420573502430292</v>
      </c>
      <c r="J336" s="6" t="e">
        <f>IF('Log_working_3-way'!$D336="","",'True_Odds_Calculator_3-way'!#REF!/'True_Odds_Calculator_3-way'!C337-1)</f>
        <v>#REF!</v>
      </c>
      <c r="K336" s="6">
        <f>IF('Log_working_3-way'!$D336="","",1/'True_Odds_Calculator_3-way'!A337+1/'True_Odds_Calculator_3-way'!B337+1/'True_Odds_Calculator_3-way'!C337-1)</f>
        <v>2.74228225556854E-2</v>
      </c>
    </row>
    <row r="337" spans="4:11" x14ac:dyDescent="0.25">
      <c r="D337">
        <f>solve_for_c('True_Odds_Calculator_3-way'!A338,'True_Odds_Calculator_3-way'!B338,'True_Odds_Calculator_3-way'!C338,'Log_working_3-way'!B$1,'Log_working_3-way'!B$2)</f>
        <v>1.0206923687137828</v>
      </c>
      <c r="F337" s="6" t="e">
        <f>IF('Log_working_3-way'!D337="","",1/'True_Odds_Calculator_3-way'!N338+1/'True_Odds_Calculator_3-way'!O338+1/'True_Odds_Calculator_3-way'!#REF!-1)</f>
        <v>#REF!</v>
      </c>
      <c r="H337" s="6">
        <f>IF('Log_working_3-way'!$D337="","",'True_Odds_Calculator_3-way'!N338/'True_Odds_Calculator_3-way'!A338-1)</f>
        <v>9.9394213212409728</v>
      </c>
      <c r="I337" s="6">
        <f>IF('Log_working_3-way'!$D337="","",'True_Odds_Calculator_3-way'!O338/'True_Odds_Calculator_3-way'!B338-1)</f>
        <v>9.3767170531280399</v>
      </c>
      <c r="J337" s="6" t="e">
        <f>IF('Log_working_3-way'!$D337="","",'True_Odds_Calculator_3-way'!#REF!/'True_Odds_Calculator_3-way'!C338-1)</f>
        <v>#REF!</v>
      </c>
      <c r="K337" s="6">
        <f>IF('Log_working_3-way'!$D337="","",1/'True_Odds_Calculator_3-way'!A338+1/'True_Odds_Calculator_3-way'!B338+1/'True_Odds_Calculator_3-way'!C338-1)</f>
        <v>2.2499900137628703E-2</v>
      </c>
    </row>
    <row r="338" spans="4:11" x14ac:dyDescent="0.25">
      <c r="D338">
        <f>solve_for_c('True_Odds_Calculator_3-way'!A339,'True_Odds_Calculator_3-way'!B339,'True_Odds_Calculator_3-way'!C339,'Log_working_3-way'!B$1,'Log_working_3-way'!B$2)</f>
        <v>1.0200973263760282</v>
      </c>
      <c r="F338" s="6" t="e">
        <f>IF('Log_working_3-way'!D338="","",1/'True_Odds_Calculator_3-way'!N339+1/'True_Odds_Calculator_3-way'!O339+1/'True_Odds_Calculator_3-way'!#REF!-1)</f>
        <v>#REF!</v>
      </c>
      <c r="H338" s="6">
        <f>IF('Log_working_3-way'!$D338="","",'True_Odds_Calculator_3-way'!N339/'True_Odds_Calculator_3-way'!A339-1)</f>
        <v>8.3238158939455626</v>
      </c>
      <c r="I338" s="6">
        <f>IF('Log_working_3-way'!$D338="","",'True_Odds_Calculator_3-way'!O339/'True_Odds_Calculator_3-way'!B339-1)</f>
        <v>8.09779239740881</v>
      </c>
      <c r="J338" s="6" t="e">
        <f>IF('Log_working_3-way'!$D338="","",'True_Odds_Calculator_3-way'!#REF!/'True_Odds_Calculator_3-way'!C339-1)</f>
        <v>#REF!</v>
      </c>
      <c r="K338" s="6">
        <f>IF('Log_working_3-way'!$D338="","",1/'True_Odds_Calculator_3-way'!A339+1/'True_Odds_Calculator_3-way'!B339+1/'True_Odds_Calculator_3-way'!C339-1)</f>
        <v>2.1683289395252103E-2</v>
      </c>
    </row>
    <row r="339" spans="4:11" x14ac:dyDescent="0.25">
      <c r="D339">
        <f>solve_for_c('True_Odds_Calculator_3-way'!A340,'True_Odds_Calculator_3-way'!B340,'True_Odds_Calculator_3-way'!C340,'Log_working_3-way'!B$1,'Log_working_3-way'!B$2)</f>
        <v>1.0208426084394624</v>
      </c>
      <c r="F339" s="6" t="e">
        <f>IF('Log_working_3-way'!D339="","",1/'True_Odds_Calculator_3-way'!N340+1/'True_Odds_Calculator_3-way'!O340+1/'True_Odds_Calculator_3-way'!#REF!-1)</f>
        <v>#REF!</v>
      </c>
      <c r="H339" s="6">
        <f>IF('Log_working_3-way'!$D339="","",'True_Odds_Calculator_3-way'!N340/'True_Odds_Calculator_3-way'!A340-1)</f>
        <v>8.3176596004424841</v>
      </c>
      <c r="I339" s="6">
        <f>IF('Log_working_3-way'!$D339="","",'True_Odds_Calculator_3-way'!O340/'True_Odds_Calculator_3-way'!B340-1)</f>
        <v>7.1234013588357215</v>
      </c>
      <c r="J339" s="6" t="e">
        <f>IF('Log_working_3-way'!$D339="","",'True_Odds_Calculator_3-way'!#REF!/'True_Odds_Calculator_3-way'!C340-1)</f>
        <v>#REF!</v>
      </c>
      <c r="K339" s="6">
        <f>IF('Log_working_3-way'!$D339="","",1/'True_Odds_Calculator_3-way'!A340+1/'True_Odds_Calculator_3-way'!B340+1/'True_Odds_Calculator_3-way'!C340-1)</f>
        <v>2.2358328242604752E-2</v>
      </c>
    </row>
    <row r="340" spans="4:11" x14ac:dyDescent="0.25">
      <c r="D340">
        <f>solve_for_c('True_Odds_Calculator_3-way'!A341,'True_Odds_Calculator_3-way'!B341,'True_Odds_Calculator_3-way'!C341,'Log_working_3-way'!B$1,'Log_working_3-way'!B$2)</f>
        <v>1.02018147244471</v>
      </c>
      <c r="F340" s="6" t="e">
        <f>IF('Log_working_3-way'!D340="","",1/'True_Odds_Calculator_3-way'!N341+1/'True_Odds_Calculator_3-way'!O341+1/'True_Odds_Calculator_3-way'!#REF!-1)</f>
        <v>#REF!</v>
      </c>
      <c r="H340" s="6">
        <f>IF('Log_working_3-way'!$D340="","",'True_Odds_Calculator_3-way'!N341/'True_Odds_Calculator_3-way'!A341-1)</f>
        <v>10.320832454667528</v>
      </c>
      <c r="I340" s="6">
        <f>IF('Log_working_3-way'!$D340="","",'True_Odds_Calculator_3-way'!O341/'True_Odds_Calculator_3-way'!B341-1)</f>
        <v>8.9881337367089866</v>
      </c>
      <c r="J340" s="6" t="e">
        <f>IF('Log_working_3-way'!$D340="","",'True_Odds_Calculator_3-way'!#REF!/'True_Odds_Calculator_3-way'!C341-1)</f>
        <v>#REF!</v>
      </c>
      <c r="K340" s="6">
        <f>IF('Log_working_3-way'!$D340="","",1/'True_Odds_Calculator_3-way'!A341+1/'True_Odds_Calculator_3-way'!B341+1/'True_Odds_Calculator_3-way'!C341-1)</f>
        <v>2.1943712892852574E-2</v>
      </c>
    </row>
    <row r="341" spans="4:11" x14ac:dyDescent="0.25">
      <c r="D341">
        <f>solve_for_c('True_Odds_Calculator_3-way'!A342,'True_Odds_Calculator_3-way'!B342,'True_Odds_Calculator_3-way'!C342,'Log_working_3-way'!B$1,'Log_working_3-way'!B$2)</f>
        <v>1.0241709099871965</v>
      </c>
      <c r="F341" s="6" t="e">
        <f>IF('Log_working_3-way'!D341="","",1/'True_Odds_Calculator_3-way'!N342+1/'True_Odds_Calculator_3-way'!O342+1/'True_Odds_Calculator_3-way'!#REF!-1)</f>
        <v>#REF!</v>
      </c>
      <c r="H341" s="6">
        <f>IF('Log_working_3-way'!$D341="","",'True_Odds_Calculator_3-way'!N342/'True_Odds_Calculator_3-way'!A342-1)</f>
        <v>30.181938143618716</v>
      </c>
      <c r="I341" s="6">
        <f>IF('Log_working_3-way'!$D341="","",'True_Odds_Calculator_3-way'!O342/'True_Odds_Calculator_3-way'!B342-1)</f>
        <v>5.8733259229392356</v>
      </c>
      <c r="J341" s="6" t="e">
        <f>IF('Log_working_3-way'!$D341="","",'True_Odds_Calculator_3-way'!#REF!/'True_Odds_Calculator_3-way'!C342-1)</f>
        <v>#REF!</v>
      </c>
      <c r="K341" s="6">
        <f>IF('Log_working_3-way'!$D341="","",1/'True_Odds_Calculator_3-way'!A342+1/'True_Odds_Calculator_3-way'!B342+1/'True_Odds_Calculator_3-way'!C342-1)</f>
        <v>2.3647338481266766E-2</v>
      </c>
    </row>
    <row r="342" spans="4:11" x14ac:dyDescent="0.25">
      <c r="D342">
        <f>solve_for_c('True_Odds_Calculator_3-way'!A343,'True_Odds_Calculator_3-way'!B343,'True_Odds_Calculator_3-way'!C343,'Log_working_3-way'!B$1,'Log_working_3-way'!B$2)</f>
        <v>1.0252321412894119</v>
      </c>
      <c r="F342" s="6" t="e">
        <f>IF('Log_working_3-way'!D342="","",1/'True_Odds_Calculator_3-way'!N343+1/'True_Odds_Calculator_3-way'!O343+1/'True_Odds_Calculator_3-way'!#REF!-1)</f>
        <v>#REF!</v>
      </c>
      <c r="H342" s="6">
        <f>IF('Log_working_3-way'!$D342="","",'True_Odds_Calculator_3-way'!N343/'True_Odds_Calculator_3-way'!A343-1)</f>
        <v>3.1162695835752094</v>
      </c>
      <c r="I342" s="6">
        <f>IF('Log_working_3-way'!$D342="","",'True_Odds_Calculator_3-way'!O343/'True_Odds_Calculator_3-way'!B343-1)</f>
        <v>4.3543404552591678</v>
      </c>
      <c r="J342" s="6" t="e">
        <f>IF('Log_working_3-way'!$D342="","",'True_Odds_Calculator_3-way'!#REF!/'True_Odds_Calculator_3-way'!C343-1)</f>
        <v>#REF!</v>
      </c>
      <c r="K342" s="6">
        <f>IF('Log_working_3-way'!$D342="","",1/'True_Odds_Calculator_3-way'!A343+1/'True_Odds_Calculator_3-way'!B343+1/'True_Odds_Calculator_3-way'!C343-1)</f>
        <v>2.4326168143060434E-2</v>
      </c>
    </row>
    <row r="343" spans="4:11" x14ac:dyDescent="0.25">
      <c r="D343">
        <f>solve_for_c('True_Odds_Calculator_3-way'!A344,'True_Odds_Calculator_3-way'!B344,'True_Odds_Calculator_3-way'!C344,'Log_working_3-way'!B$1,'Log_working_3-way'!B$2)</f>
        <v>1.0664103120508834</v>
      </c>
      <c r="F343" s="6" t="e">
        <f>IF('Log_working_3-way'!D343="","",1/'True_Odds_Calculator_3-way'!N344+1/'True_Odds_Calculator_3-way'!O344+1/'True_Odds_Calculator_3-way'!#REF!-1)</f>
        <v>#REF!</v>
      </c>
      <c r="H343" s="6">
        <f>IF('Log_working_3-way'!$D343="","",'True_Odds_Calculator_3-way'!N344/'True_Odds_Calculator_3-way'!A344-1)</f>
        <v>37.330034807232941</v>
      </c>
      <c r="I343" s="6">
        <f>IF('Log_working_3-way'!$D343="","",'True_Odds_Calculator_3-way'!O344/'True_Odds_Calculator_3-way'!B344-1)</f>
        <v>6.756890567101129</v>
      </c>
      <c r="J343" s="6" t="e">
        <f>IF('Log_working_3-way'!$D343="","",'True_Odds_Calculator_3-way'!#REF!/'True_Odds_Calculator_3-way'!C344-1)</f>
        <v>#REF!</v>
      </c>
      <c r="K343" s="6">
        <f>IF('Log_working_3-way'!$D343="","",1/'True_Odds_Calculator_3-way'!A344+1/'True_Odds_Calculator_3-way'!B344+1/'True_Odds_Calculator_3-way'!C344-1)</f>
        <v>5.8428392980347743E-2</v>
      </c>
    </row>
    <row r="344" spans="4:11" x14ac:dyDescent="0.25">
      <c r="D344">
        <f>solve_for_c('True_Odds_Calculator_3-way'!A345,'True_Odds_Calculator_3-way'!B345,'True_Odds_Calculator_3-way'!C345,'Log_working_3-way'!B$1,'Log_working_3-way'!B$2)</f>
        <v>1.0470375392517002</v>
      </c>
      <c r="F344" s="6" t="e">
        <f>IF('Log_working_3-way'!D344="","",1/'True_Odds_Calculator_3-way'!N345+1/'True_Odds_Calculator_3-way'!O345+1/'True_Odds_Calculator_3-way'!#REF!-1)</f>
        <v>#REF!</v>
      </c>
      <c r="H344" s="6">
        <f>IF('Log_working_3-way'!$D344="","",'True_Odds_Calculator_3-way'!N345/'True_Odds_Calculator_3-way'!A345-1)</f>
        <v>15.394774316118738</v>
      </c>
      <c r="I344" s="6">
        <f>IF('Log_working_3-way'!$D344="","",'True_Odds_Calculator_3-way'!O345/'True_Odds_Calculator_3-way'!B345-1)</f>
        <v>8.1839134973042373</v>
      </c>
      <c r="J344" s="6" t="e">
        <f>IF('Log_working_3-way'!$D344="","",'True_Odds_Calculator_3-way'!#REF!/'True_Odds_Calculator_3-way'!C345-1)</f>
        <v>#REF!</v>
      </c>
      <c r="K344" s="6">
        <f>IF('Log_working_3-way'!$D344="","",1/'True_Odds_Calculator_3-way'!A345+1/'True_Odds_Calculator_3-way'!B345+1/'True_Odds_Calculator_3-way'!C345-1)</f>
        <v>5.0172090222604382E-2</v>
      </c>
    </row>
    <row r="345" spans="4:11" x14ac:dyDescent="0.25">
      <c r="D345">
        <f>solve_for_c('True_Odds_Calculator_3-way'!A346,'True_Odds_Calculator_3-way'!B346,'True_Odds_Calculator_3-way'!C346,'Log_working_3-way'!B$1,'Log_working_3-way'!B$2)</f>
        <v>1.0457077697381145</v>
      </c>
      <c r="F345" s="6" t="e">
        <f>IF('Log_working_3-way'!D345="","",1/'True_Odds_Calculator_3-way'!N346+1/'True_Odds_Calculator_3-way'!O346+1/'True_Odds_Calculator_3-way'!#REF!-1)</f>
        <v>#REF!</v>
      </c>
      <c r="H345" s="6">
        <f>IF('Log_working_3-way'!$D345="","",'True_Odds_Calculator_3-way'!N346/'True_Odds_Calculator_3-way'!A346-1)</f>
        <v>15.416799137749244</v>
      </c>
      <c r="I345" s="6">
        <f>IF('Log_working_3-way'!$D345="","",'True_Odds_Calculator_3-way'!O346/'True_Odds_Calculator_3-way'!B346-1)</f>
        <v>7.8628802676942122</v>
      </c>
      <c r="J345" s="6" t="e">
        <f>IF('Log_working_3-way'!$D345="","",'True_Odds_Calculator_3-way'!#REF!/'True_Odds_Calculator_3-way'!C346-1)</f>
        <v>#REF!</v>
      </c>
      <c r="K345" s="6">
        <f>IF('Log_working_3-way'!$D345="","",1/'True_Odds_Calculator_3-way'!A346+1/'True_Odds_Calculator_3-way'!B346+1/'True_Odds_Calculator_3-way'!C346-1)</f>
        <v>4.8763176537639952E-2</v>
      </c>
    </row>
    <row r="346" spans="4:11" x14ac:dyDescent="0.25">
      <c r="D346">
        <f>solve_for_c('True_Odds_Calculator_3-way'!A347,'True_Odds_Calculator_3-way'!B347,'True_Odds_Calculator_3-way'!C347,'Log_working_3-way'!B$1,'Log_working_3-way'!B$2)</f>
        <v>1.0455852428627037</v>
      </c>
      <c r="F346" s="6" t="e">
        <f>IF('Log_working_3-way'!D346="","",1/'True_Odds_Calculator_3-way'!N347+1/'True_Odds_Calculator_3-way'!O347+1/'True_Odds_Calculator_3-way'!#REF!-1)</f>
        <v>#REF!</v>
      </c>
      <c r="H346" s="6">
        <f>IF('Log_working_3-way'!$D346="","",'True_Odds_Calculator_3-way'!N347/'True_Odds_Calculator_3-way'!A347-1)</f>
        <v>12.078490147025258</v>
      </c>
      <c r="I346" s="6">
        <f>IF('Log_working_3-way'!$D346="","",'True_Odds_Calculator_3-way'!O347/'True_Odds_Calculator_3-way'!B347-1)</f>
        <v>7.8083252345981755</v>
      </c>
      <c r="J346" s="6" t="e">
        <f>IF('Log_working_3-way'!$D346="","",'True_Odds_Calculator_3-way'!#REF!/'True_Odds_Calculator_3-way'!C347-1)</f>
        <v>#REF!</v>
      </c>
      <c r="K346" s="6">
        <f>IF('Log_working_3-way'!$D346="","",1/'True_Odds_Calculator_3-way'!A347+1/'True_Odds_Calculator_3-way'!B347+1/'True_Odds_Calculator_3-way'!C347-1)</f>
        <v>4.8853573357517943E-2</v>
      </c>
    </row>
    <row r="347" spans="4:11" x14ac:dyDescent="0.25">
      <c r="D347">
        <f>solve_for_c('True_Odds_Calculator_3-way'!A348,'True_Odds_Calculator_3-way'!B348,'True_Odds_Calculator_3-way'!C348,'Log_working_3-way'!B$1,'Log_working_3-way'!B$2)</f>
        <v>1.0263419836865137</v>
      </c>
      <c r="F347" s="6" t="e">
        <f>IF('Log_working_3-way'!D347="","",1/'True_Odds_Calculator_3-way'!N348+1/'True_Odds_Calculator_3-way'!O348+1/'True_Odds_Calculator_3-way'!#REF!-1)</f>
        <v>#REF!</v>
      </c>
      <c r="H347" s="6">
        <f>IF('Log_working_3-way'!$D347="","",'True_Odds_Calculator_3-way'!N348/'True_Odds_Calculator_3-way'!A348-1)</f>
        <v>2.4596220308742969</v>
      </c>
      <c r="I347" s="6">
        <f>IF('Log_working_3-way'!$D347="","",'True_Odds_Calculator_3-way'!O348/'True_Odds_Calculator_3-way'!B348-1)</f>
        <v>4.8599966806477521</v>
      </c>
      <c r="J347" s="6" t="e">
        <f>IF('Log_working_3-way'!$D347="","",'True_Odds_Calculator_3-way'!#REF!/'True_Odds_Calculator_3-way'!C348-1)</f>
        <v>#REF!</v>
      </c>
      <c r="K347" s="6">
        <f>IF('Log_working_3-way'!$D347="","",1/'True_Odds_Calculator_3-way'!A348+1/'True_Odds_Calculator_3-way'!B348+1/'True_Odds_Calculator_3-way'!C348-1)</f>
        <v>2.51379326845238E-2</v>
      </c>
    </row>
    <row r="348" spans="4:11" x14ac:dyDescent="0.25">
      <c r="D348">
        <f>solve_for_c('True_Odds_Calculator_3-way'!A349,'True_Odds_Calculator_3-way'!B349,'True_Odds_Calculator_3-way'!C349,'Log_working_3-way'!B$1,'Log_working_3-way'!B$2)</f>
        <v>1.0207197349317898</v>
      </c>
      <c r="F348" s="6" t="e">
        <f>IF('Log_working_3-way'!D348="","",1/'True_Odds_Calculator_3-way'!N349+1/'True_Odds_Calculator_3-way'!O349+1/'True_Odds_Calculator_3-way'!#REF!-1)</f>
        <v>#REF!</v>
      </c>
      <c r="H348" s="6">
        <f>IF('Log_working_3-way'!$D348="","",'True_Odds_Calculator_3-way'!N349/'True_Odds_Calculator_3-way'!A349-1)</f>
        <v>7.9310036798600727</v>
      </c>
      <c r="I348" s="6">
        <f>IF('Log_working_3-way'!$D348="","",'True_Odds_Calculator_3-way'!O349/'True_Odds_Calculator_3-way'!B349-1)</f>
        <v>5.9954080340383582</v>
      </c>
      <c r="J348" s="6" t="e">
        <f>IF('Log_working_3-way'!$D348="","",'True_Odds_Calculator_3-way'!#REF!/'True_Odds_Calculator_3-way'!C349-1)</f>
        <v>#REF!</v>
      </c>
      <c r="K348" s="6">
        <f>IF('Log_working_3-way'!$D348="","",1/'True_Odds_Calculator_3-way'!A349+1/'True_Odds_Calculator_3-way'!B349+1/'True_Odds_Calculator_3-way'!C349-1)</f>
        <v>2.1983170552567932E-2</v>
      </c>
    </row>
    <row r="349" spans="4:11" x14ac:dyDescent="0.25">
      <c r="D349">
        <f>solve_for_c('True_Odds_Calculator_3-way'!A350,'True_Odds_Calculator_3-way'!B350,'True_Odds_Calculator_3-way'!C350,'Log_working_3-way'!B$1,'Log_working_3-way'!B$2)</f>
        <v>1.0531578384317741</v>
      </c>
      <c r="F349" s="6" t="e">
        <f>IF('Log_working_3-way'!D349="","",1/'True_Odds_Calculator_3-way'!N350+1/'True_Odds_Calculator_3-way'!O350+1/'True_Odds_Calculator_3-way'!#REF!-1)</f>
        <v>#REF!</v>
      </c>
      <c r="H349" s="6">
        <f>IF('Log_working_3-way'!$D349="","",'True_Odds_Calculator_3-way'!N350/'True_Odds_Calculator_3-way'!A350-1)</f>
        <v>66.430139767757879</v>
      </c>
      <c r="I349" s="6">
        <f>IF('Log_working_3-way'!$D349="","",'True_Odds_Calculator_3-way'!O350/'True_Odds_Calculator_3-way'!B350-1)</f>
        <v>0.94257468286565249</v>
      </c>
      <c r="J349" s="6" t="e">
        <f>IF('Log_working_3-way'!$D349="","",'True_Odds_Calculator_3-way'!#REF!/'True_Odds_Calculator_3-way'!C350-1)</f>
        <v>#REF!</v>
      </c>
      <c r="K349" s="6">
        <f>IF('Log_working_3-way'!$D349="","",1/'True_Odds_Calculator_3-way'!A350+1/'True_Odds_Calculator_3-way'!B350+1/'True_Odds_Calculator_3-way'!C350-1)</f>
        <v>2.9872467766257182E-2</v>
      </c>
    </row>
    <row r="350" spans="4:11" x14ac:dyDescent="0.25">
      <c r="D350">
        <f>solve_for_c('True_Odds_Calculator_3-way'!A351,'True_Odds_Calculator_3-way'!B351,'True_Odds_Calculator_3-way'!C351,'Log_working_3-way'!B$1,'Log_working_3-way'!B$2)</f>
        <v>1.0201245433721051</v>
      </c>
      <c r="F350" s="6" t="e">
        <f>IF('Log_working_3-way'!D350="","",1/'True_Odds_Calculator_3-way'!N351+1/'True_Odds_Calculator_3-way'!O351+1/'True_Odds_Calculator_3-way'!#REF!-1)</f>
        <v>#REF!</v>
      </c>
      <c r="H350" s="6">
        <f>IF('Log_working_3-way'!$D350="","",'True_Odds_Calculator_3-way'!N351/'True_Odds_Calculator_3-way'!A351-1)</f>
        <v>15.305693351786125</v>
      </c>
      <c r="I350" s="6">
        <f>IF('Log_working_3-way'!$D350="","",'True_Odds_Calculator_3-way'!O351/'True_Odds_Calculator_3-way'!B351-1)</f>
        <v>8.3813728056529069</v>
      </c>
      <c r="J350" s="6" t="e">
        <f>IF('Log_working_3-way'!$D350="","",'True_Odds_Calculator_3-way'!#REF!/'True_Odds_Calculator_3-way'!C351-1)</f>
        <v>#REF!</v>
      </c>
      <c r="K350" s="6">
        <f>IF('Log_working_3-way'!$D350="","",1/'True_Odds_Calculator_3-way'!A351+1/'True_Odds_Calculator_3-way'!B351+1/'True_Odds_Calculator_3-way'!C351-1)</f>
        <v>2.1712156307091668E-2</v>
      </c>
    </row>
    <row r="351" spans="4:11" x14ac:dyDescent="0.25">
      <c r="D351">
        <f>solve_for_c('True_Odds_Calculator_3-way'!A352,'True_Odds_Calculator_3-way'!B352,'True_Odds_Calculator_3-way'!C352,'Log_working_3-way'!B$1,'Log_working_3-way'!B$2)</f>
        <v>1.0347222932617197</v>
      </c>
      <c r="F351" s="6" t="e">
        <f>IF('Log_working_3-way'!D351="","",1/'True_Odds_Calculator_3-way'!N352+1/'True_Odds_Calculator_3-way'!O352+1/'True_Odds_Calculator_3-way'!#REF!-1)</f>
        <v>#REF!</v>
      </c>
      <c r="H351" s="6">
        <f>IF('Log_working_3-way'!$D351="","",'True_Odds_Calculator_3-way'!N352/'True_Odds_Calculator_3-way'!A352-1)</f>
        <v>47.241899343934065</v>
      </c>
      <c r="I351" s="6">
        <f>IF('Log_working_3-way'!$D351="","",'True_Odds_Calculator_3-way'!O352/'True_Odds_Calculator_3-way'!B352-1)</f>
        <v>2.9860908159906163</v>
      </c>
      <c r="J351" s="6" t="e">
        <f>IF('Log_working_3-way'!$D351="","",'True_Odds_Calculator_3-way'!#REF!/'True_Odds_Calculator_3-way'!C352-1)</f>
        <v>#REF!</v>
      </c>
      <c r="K351" s="6">
        <f>IF('Log_working_3-way'!$D351="","",1/'True_Odds_Calculator_3-way'!A352+1/'True_Odds_Calculator_3-way'!B352+1/'True_Odds_Calculator_3-way'!C352-1)</f>
        <v>2.801372521121781E-2</v>
      </c>
    </row>
    <row r="352" spans="4:11" x14ac:dyDescent="0.25">
      <c r="D352">
        <f>solve_for_c('True_Odds_Calculator_3-way'!A353,'True_Odds_Calculator_3-way'!B353,'True_Odds_Calculator_3-way'!C353,'Log_working_3-way'!B$1,'Log_working_3-way'!B$2)</f>
        <v>1.020089123071646</v>
      </c>
      <c r="F352" s="6" t="e">
        <f>IF('Log_working_3-way'!D352="","",1/'True_Odds_Calculator_3-way'!N353+1/'True_Odds_Calculator_3-way'!O353+1/'True_Odds_Calculator_3-way'!#REF!-1)</f>
        <v>#REF!</v>
      </c>
      <c r="H352" s="6">
        <f>IF('Log_working_3-way'!$D352="","",'True_Odds_Calculator_3-way'!N353/'True_Odds_Calculator_3-way'!A353-1)</f>
        <v>15.853149421486918</v>
      </c>
      <c r="I352" s="6">
        <f>IF('Log_working_3-way'!$D352="","",'True_Odds_Calculator_3-way'!O353/'True_Odds_Calculator_3-way'!B353-1)</f>
        <v>6.9000498091214313</v>
      </c>
      <c r="J352" s="6" t="e">
        <f>IF('Log_working_3-way'!$D352="","",'True_Odds_Calculator_3-way'!#REF!/'True_Odds_Calculator_3-way'!C353-1)</f>
        <v>#REF!</v>
      </c>
      <c r="K352" s="6">
        <f>IF('Log_working_3-way'!$D352="","",1/'True_Odds_Calculator_3-way'!A353+1/'True_Odds_Calculator_3-way'!B353+1/'True_Odds_Calculator_3-way'!C353-1)</f>
        <v>2.1609313588298873E-2</v>
      </c>
    </row>
    <row r="353" spans="4:11" x14ac:dyDescent="0.25">
      <c r="D353">
        <f>solve_for_c('True_Odds_Calculator_3-way'!A354,'True_Odds_Calculator_3-way'!B354,'True_Odds_Calculator_3-way'!C354,'Log_working_3-way'!B$1,'Log_working_3-way'!B$2)</f>
        <v>1.0379385598357145</v>
      </c>
      <c r="F353" s="6" t="e">
        <f>IF('Log_working_3-way'!D353="","",1/'True_Odds_Calculator_3-way'!N354+1/'True_Odds_Calculator_3-way'!O354+1/'True_Odds_Calculator_3-way'!#REF!-1)</f>
        <v>#REF!</v>
      </c>
      <c r="H353" s="6">
        <f>IF('Log_working_3-way'!$D353="","",'True_Odds_Calculator_3-way'!N354/'True_Odds_Calculator_3-way'!A354-1)</f>
        <v>30.488218991889237</v>
      </c>
      <c r="I353" s="6">
        <f>IF('Log_working_3-way'!$D353="","",'True_Odds_Calculator_3-way'!O354/'True_Odds_Calculator_3-way'!B354-1)</f>
        <v>5.1184748753345808</v>
      </c>
      <c r="J353" s="6" t="e">
        <f>IF('Log_working_3-way'!$D353="","",'True_Odds_Calculator_3-way'!#REF!/'True_Odds_Calculator_3-way'!C354-1)</f>
        <v>#REF!</v>
      </c>
      <c r="K353" s="6">
        <f>IF('Log_working_3-way'!$D353="","",1/'True_Odds_Calculator_3-way'!A354+1/'True_Odds_Calculator_3-way'!B354+1/'True_Odds_Calculator_3-way'!C354-1)</f>
        <v>3.6992953869528167E-2</v>
      </c>
    </row>
    <row r="354" spans="4:11" x14ac:dyDescent="0.25">
      <c r="D354">
        <f>solve_for_c('True_Odds_Calculator_3-way'!A355,'True_Odds_Calculator_3-way'!B355,'True_Odds_Calculator_3-way'!C355,'Log_working_3-way'!B$1,'Log_working_3-way'!B$2)</f>
        <v>1.028510812992329</v>
      </c>
      <c r="F354" s="6" t="e">
        <f>IF('Log_working_3-way'!D354="","",1/'True_Odds_Calculator_3-way'!N355+1/'True_Odds_Calculator_3-way'!O355+1/'True_Odds_Calculator_3-way'!#REF!-1)</f>
        <v>#REF!</v>
      </c>
      <c r="H354" s="6">
        <f>IF('Log_working_3-way'!$D354="","",'True_Odds_Calculator_3-way'!N355/'True_Odds_Calculator_3-way'!A355-1)</f>
        <v>25.361242615752126</v>
      </c>
      <c r="I354" s="6">
        <f>IF('Log_working_3-way'!$D354="","",'True_Odds_Calculator_3-way'!O355/'True_Odds_Calculator_3-way'!B355-1)</f>
        <v>6.0602571020777685</v>
      </c>
      <c r="J354" s="6" t="e">
        <f>IF('Log_working_3-way'!$D354="","",'True_Odds_Calculator_3-way'!#REF!/'True_Odds_Calculator_3-way'!C355-1)</f>
        <v>#REF!</v>
      </c>
      <c r="K354" s="6">
        <f>IF('Log_working_3-way'!$D354="","",1/'True_Odds_Calculator_3-way'!A355+1/'True_Odds_Calculator_3-way'!B355+1/'True_Odds_Calculator_3-way'!C355-1)</f>
        <v>2.9038596795948113E-2</v>
      </c>
    </row>
    <row r="355" spans="4:11" x14ac:dyDescent="0.25">
      <c r="D355">
        <f>solve_for_c('True_Odds_Calculator_3-way'!A356,'True_Odds_Calculator_3-way'!B356,'True_Odds_Calculator_3-way'!C356,'Log_working_3-way'!B$1,'Log_working_3-way'!B$2)</f>
        <v>1.0271300706586703</v>
      </c>
      <c r="F355" s="6" t="e">
        <f>IF('Log_working_3-way'!D355="","",1/'True_Odds_Calculator_3-way'!N356+1/'True_Odds_Calculator_3-way'!O356+1/'True_Odds_Calculator_3-way'!#REF!-1)</f>
        <v>#REF!</v>
      </c>
      <c r="H355" s="6">
        <f>IF('Log_working_3-way'!$D355="","",'True_Odds_Calculator_3-way'!N356/'True_Odds_Calculator_3-way'!A356-1)</f>
        <v>7.1260877042119155</v>
      </c>
      <c r="I355" s="6">
        <f>IF('Log_working_3-way'!$D355="","",'True_Odds_Calculator_3-way'!O356/'True_Odds_Calculator_3-way'!B356-1)</f>
        <v>4.436920318100662</v>
      </c>
      <c r="J355" s="6" t="e">
        <f>IF('Log_working_3-way'!$D355="","",'True_Odds_Calculator_3-way'!#REF!/'True_Odds_Calculator_3-way'!C356-1)</f>
        <v>#REF!</v>
      </c>
      <c r="K355" s="6">
        <f>IF('Log_working_3-way'!$D355="","",1/'True_Odds_Calculator_3-way'!A356+1/'True_Odds_Calculator_3-way'!B356+1/'True_Odds_Calculator_3-way'!C356-1)</f>
        <v>2.7936523239875388E-2</v>
      </c>
    </row>
    <row r="356" spans="4:11" x14ac:dyDescent="0.25">
      <c r="D356">
        <f>solve_for_c('True_Odds_Calculator_3-way'!A357,'True_Odds_Calculator_3-way'!B357,'True_Odds_Calculator_3-way'!C357,'Log_working_3-way'!B$1,'Log_working_3-way'!B$2)</f>
        <v>1.0273870352612873</v>
      </c>
      <c r="F356" s="6" t="e">
        <f>IF('Log_working_3-way'!D356="","",1/'True_Odds_Calculator_3-way'!N357+1/'True_Odds_Calculator_3-way'!O357+1/'True_Odds_Calculator_3-way'!#REF!-1)</f>
        <v>#REF!</v>
      </c>
      <c r="H356" s="6">
        <f>IF('Log_working_3-way'!$D356="","",'True_Odds_Calculator_3-way'!N357/'True_Odds_Calculator_3-way'!A357-1)</f>
        <v>20.834934343283926</v>
      </c>
      <c r="I356" s="6">
        <f>IF('Log_working_3-way'!$D356="","",'True_Odds_Calculator_3-way'!O357/'True_Odds_Calculator_3-way'!B357-1)</f>
        <v>5.2940719065668516</v>
      </c>
      <c r="J356" s="6" t="e">
        <f>IF('Log_working_3-way'!$D356="","",'True_Odds_Calculator_3-way'!#REF!/'True_Odds_Calculator_3-way'!C357-1)</f>
        <v>#REF!</v>
      </c>
      <c r="K356" s="6">
        <f>IF('Log_working_3-way'!$D356="","",1/'True_Odds_Calculator_3-way'!A357+1/'True_Odds_Calculator_3-way'!B357+1/'True_Odds_Calculator_3-way'!C357-1)</f>
        <v>2.8686875798051403E-2</v>
      </c>
    </row>
    <row r="357" spans="4:11" x14ac:dyDescent="0.25">
      <c r="D357">
        <f>solve_for_c('True_Odds_Calculator_3-way'!A358,'True_Odds_Calculator_3-way'!B358,'True_Odds_Calculator_3-way'!C358,'Log_working_3-way'!B$1,'Log_working_3-way'!B$2)</f>
        <v>1.0282001936676914</v>
      </c>
      <c r="F357" s="6" t="e">
        <f>IF('Log_working_3-way'!D357="","",1/'True_Odds_Calculator_3-way'!N358+1/'True_Odds_Calculator_3-way'!O358+1/'True_Odds_Calculator_3-way'!#REF!-1)</f>
        <v>#REF!</v>
      </c>
      <c r="H357" s="6">
        <f>IF('Log_working_3-way'!$D357="","",'True_Odds_Calculator_3-way'!N358/'True_Odds_Calculator_3-way'!A358-1)</f>
        <v>22.350887678857443</v>
      </c>
      <c r="I357" s="6">
        <f>IF('Log_working_3-way'!$D357="","",'True_Odds_Calculator_3-way'!O358/'True_Odds_Calculator_3-way'!B358-1)</f>
        <v>8.9828499100440844</v>
      </c>
      <c r="J357" s="6" t="e">
        <f>IF('Log_working_3-way'!$D357="","",'True_Odds_Calculator_3-way'!#REF!/'True_Odds_Calculator_3-way'!C358-1)</f>
        <v>#REF!</v>
      </c>
      <c r="K357" s="6">
        <f>IF('Log_working_3-way'!$D357="","",1/'True_Odds_Calculator_3-way'!A358+1/'True_Odds_Calculator_3-way'!B358+1/'True_Odds_Calculator_3-way'!C358-1)</f>
        <v>2.9049510297904924E-2</v>
      </c>
    </row>
    <row r="358" spans="4:11" x14ac:dyDescent="0.25">
      <c r="D358">
        <f>solve_for_c('True_Odds_Calculator_3-way'!A359,'True_Odds_Calculator_3-way'!B359,'True_Odds_Calculator_3-way'!C359,'Log_working_3-way'!B$1,'Log_working_3-way'!B$2)</f>
        <v>1.0253659083437583</v>
      </c>
      <c r="F358" s="6" t="e">
        <f>IF('Log_working_3-way'!D358="","",1/'True_Odds_Calculator_3-way'!N359+1/'True_Odds_Calculator_3-way'!O359+1/'True_Odds_Calculator_3-way'!#REF!-1)</f>
        <v>#REF!</v>
      </c>
      <c r="H358" s="6">
        <f>IF('Log_working_3-way'!$D358="","",'True_Odds_Calculator_3-way'!N359/'True_Odds_Calculator_3-way'!A359-1)</f>
        <v>10.571818060114458</v>
      </c>
      <c r="I358" s="6">
        <f>IF('Log_working_3-way'!$D358="","",'True_Odds_Calculator_3-way'!O359/'True_Odds_Calculator_3-way'!B359-1)</f>
        <v>10.032773286803227</v>
      </c>
      <c r="J358" s="6" t="e">
        <f>IF('Log_working_3-way'!$D358="","",'True_Odds_Calculator_3-way'!#REF!/'True_Odds_Calculator_3-way'!C359-1)</f>
        <v>#REF!</v>
      </c>
      <c r="K358" s="6">
        <f>IF('Log_working_3-way'!$D358="","",1/'True_Odds_Calculator_3-way'!A359+1/'True_Odds_Calculator_3-way'!B359+1/'True_Odds_Calculator_3-way'!C359-1)</f>
        <v>2.754868415290801E-2</v>
      </c>
    </row>
    <row r="359" spans="4:11" x14ac:dyDescent="0.25">
      <c r="D359">
        <f>solve_for_c('True_Odds_Calculator_3-way'!A360,'True_Odds_Calculator_3-way'!B360,'True_Odds_Calculator_3-way'!C360,'Log_working_3-way'!B$1,'Log_working_3-way'!B$2)</f>
        <v>1.0321303459565188</v>
      </c>
      <c r="F359" s="6" t="e">
        <f>IF('Log_working_3-way'!D359="","",1/'True_Odds_Calculator_3-way'!N360+1/'True_Odds_Calculator_3-way'!O360+1/'True_Odds_Calculator_3-way'!#REF!-1)</f>
        <v>#REF!</v>
      </c>
      <c r="H359" s="6">
        <f>IF('Log_working_3-way'!$D359="","",'True_Odds_Calculator_3-way'!N360/'True_Odds_Calculator_3-way'!A360-1)</f>
        <v>1.6010637504865093</v>
      </c>
      <c r="I359" s="6">
        <f>IF('Log_working_3-way'!$D359="","",'True_Odds_Calculator_3-way'!O360/'True_Odds_Calculator_3-way'!B360-1)</f>
        <v>5.3841664720274451</v>
      </c>
      <c r="J359" s="6" t="e">
        <f>IF('Log_working_3-way'!$D359="","",'True_Odds_Calculator_3-way'!#REF!/'True_Odds_Calculator_3-way'!C360-1)</f>
        <v>#REF!</v>
      </c>
      <c r="K359" s="6">
        <f>IF('Log_working_3-way'!$D359="","",1/'True_Odds_Calculator_3-way'!A360+1/'True_Odds_Calculator_3-way'!B360+1/'True_Odds_Calculator_3-way'!C360-1)</f>
        <v>2.9832475084161647E-2</v>
      </c>
    </row>
    <row r="360" spans="4:11" x14ac:dyDescent="0.25">
      <c r="D360">
        <f>solve_for_c('True_Odds_Calculator_3-way'!A361,'True_Odds_Calculator_3-way'!B361,'True_Odds_Calculator_3-way'!C361,'Log_working_3-way'!B$1,'Log_working_3-way'!B$2)</f>
        <v>1.0255647306191362</v>
      </c>
      <c r="F360" s="6" t="e">
        <f>IF('Log_working_3-way'!D360="","",1/'True_Odds_Calculator_3-way'!N361+1/'True_Odds_Calculator_3-way'!O361+1/'True_Odds_Calculator_3-way'!#REF!-1)</f>
        <v>#REF!</v>
      </c>
      <c r="H360" s="6">
        <f>IF('Log_working_3-way'!$D360="","",'True_Odds_Calculator_3-way'!N361/'True_Odds_Calculator_3-way'!A361-1)</f>
        <v>30.494828696497798</v>
      </c>
      <c r="I360" s="6">
        <f>IF('Log_working_3-way'!$D360="","",'True_Odds_Calculator_3-way'!O361/'True_Odds_Calculator_3-way'!B361-1)</f>
        <v>5.0670257877918417</v>
      </c>
      <c r="J360" s="6" t="e">
        <f>IF('Log_working_3-way'!$D360="","",'True_Odds_Calculator_3-way'!#REF!/'True_Odds_Calculator_3-way'!C361-1)</f>
        <v>#REF!</v>
      </c>
      <c r="K360" s="6">
        <f>IF('Log_working_3-way'!$D360="","",1/'True_Odds_Calculator_3-way'!A361+1/'True_Odds_Calculator_3-way'!B361+1/'True_Odds_Calculator_3-way'!C361-1)</f>
        <v>2.5027256453359348E-2</v>
      </c>
    </row>
    <row r="361" spans="4:11" x14ac:dyDescent="0.25">
      <c r="D361">
        <f>solve_for_c('True_Odds_Calculator_3-way'!A362,'True_Odds_Calculator_3-way'!B362,'True_Odds_Calculator_3-way'!C362,'Log_working_3-way'!B$1,'Log_working_3-way'!B$2)</f>
        <v>1.0207923140914634</v>
      </c>
      <c r="F361" s="6" t="e">
        <f>IF('Log_working_3-way'!D361="","",1/'True_Odds_Calculator_3-way'!N362+1/'True_Odds_Calculator_3-way'!O362+1/'True_Odds_Calculator_3-way'!#REF!-1)</f>
        <v>#REF!</v>
      </c>
      <c r="H361" s="6">
        <f>IF('Log_working_3-way'!$D361="","",'True_Odds_Calculator_3-way'!N362/'True_Odds_Calculator_3-way'!A362-1)</f>
        <v>4.8795697129100057</v>
      </c>
      <c r="I361" s="6">
        <f>IF('Log_working_3-way'!$D361="","",'True_Odds_Calculator_3-way'!O362/'True_Odds_Calculator_3-way'!B362-1)</f>
        <v>7.5670730426967836</v>
      </c>
      <c r="J361" s="6" t="e">
        <f>IF('Log_working_3-way'!$D361="","",'True_Odds_Calculator_3-way'!#REF!/'True_Odds_Calculator_3-way'!C362-1)</f>
        <v>#REF!</v>
      </c>
      <c r="K361" s="6">
        <f>IF('Log_working_3-way'!$D361="","",1/'True_Odds_Calculator_3-way'!A362+1/'True_Odds_Calculator_3-way'!B362+1/'True_Odds_Calculator_3-way'!C362-1)</f>
        <v>2.1725258150597337E-2</v>
      </c>
    </row>
    <row r="362" spans="4:11" x14ac:dyDescent="0.25">
      <c r="D362">
        <f>solve_for_c('True_Odds_Calculator_3-way'!A363,'True_Odds_Calculator_3-way'!B363,'True_Odds_Calculator_3-way'!C363,'Log_working_3-way'!B$1,'Log_working_3-way'!B$2)</f>
        <v>1.0215881597157592</v>
      </c>
      <c r="F362" s="6" t="e">
        <f>IF('Log_working_3-way'!D362="","",1/'True_Odds_Calculator_3-way'!N363+1/'True_Odds_Calculator_3-way'!O363+1/'True_Odds_Calculator_3-way'!#REF!-1)</f>
        <v>#REF!</v>
      </c>
      <c r="H362" s="6">
        <f>IF('Log_working_3-way'!$D362="","",'True_Odds_Calculator_3-way'!N363/'True_Odds_Calculator_3-way'!A363-1)</f>
        <v>20.352805588619646</v>
      </c>
      <c r="I362" s="6">
        <f>IF('Log_working_3-way'!$D362="","",'True_Odds_Calculator_3-way'!O363/'True_Odds_Calculator_3-way'!B363-1)</f>
        <v>8.9814541817965399</v>
      </c>
      <c r="J362" s="6" t="e">
        <f>IF('Log_working_3-way'!$D362="","",'True_Odds_Calculator_3-way'!#REF!/'True_Odds_Calculator_3-way'!C363-1)</f>
        <v>#REF!</v>
      </c>
      <c r="K362" s="6">
        <f>IF('Log_working_3-way'!$D362="","",1/'True_Odds_Calculator_3-way'!A363+1/'True_Odds_Calculator_3-way'!B363+1/'True_Odds_Calculator_3-way'!C363-1)</f>
        <v>2.2627594121315653E-2</v>
      </c>
    </row>
    <row r="363" spans="4:11" x14ac:dyDescent="0.25">
      <c r="D363">
        <f>solve_for_c('True_Odds_Calculator_3-way'!A364,'True_Odds_Calculator_3-way'!B364,'True_Odds_Calculator_3-way'!C364,'Log_working_3-way'!B$1,'Log_working_3-way'!B$2)</f>
        <v>1.019620202892241</v>
      </c>
      <c r="F363" s="6" t="e">
        <f>IF('Log_working_3-way'!D363="","",1/'True_Odds_Calculator_3-way'!N364+1/'True_Odds_Calculator_3-way'!O364+1/'True_Odds_Calculator_3-way'!#REF!-1)</f>
        <v>#REF!</v>
      </c>
      <c r="H363" s="6">
        <f>IF('Log_working_3-way'!$D363="","",'True_Odds_Calculator_3-way'!N364/'True_Odds_Calculator_3-way'!A364-1)</f>
        <v>7.9373903047558176</v>
      </c>
      <c r="I363" s="6">
        <f>IF('Log_working_3-way'!$D363="","",'True_Odds_Calculator_3-way'!O364/'True_Odds_Calculator_3-way'!B364-1)</f>
        <v>9.6655057693619604</v>
      </c>
      <c r="J363" s="6" t="e">
        <f>IF('Log_working_3-way'!$D363="","",'True_Odds_Calculator_3-way'!#REF!/'True_Odds_Calculator_3-way'!C364-1)</f>
        <v>#REF!</v>
      </c>
      <c r="K363" s="6">
        <f>IF('Log_working_3-way'!$D363="","",1/'True_Odds_Calculator_3-way'!A364+1/'True_Odds_Calculator_3-way'!B364+1/'True_Odds_Calculator_3-way'!C364-1)</f>
        <v>2.1252865291466305E-2</v>
      </c>
    </row>
    <row r="364" spans="4:11" x14ac:dyDescent="0.25">
      <c r="D364">
        <f>solve_for_c('True_Odds_Calculator_3-way'!A365,'True_Odds_Calculator_3-way'!B365,'True_Odds_Calculator_3-way'!C365,'Log_working_3-way'!B$1,'Log_working_3-way'!B$2)</f>
        <v>1.0307774338742224</v>
      </c>
      <c r="F364" s="6" t="e">
        <f>IF('Log_working_3-way'!D364="","",1/'True_Odds_Calculator_3-way'!N365+1/'True_Odds_Calculator_3-way'!O365+1/'True_Odds_Calculator_3-way'!#REF!-1)</f>
        <v>#REF!</v>
      </c>
      <c r="H364" s="6">
        <f>IF('Log_working_3-way'!$D364="","",'True_Odds_Calculator_3-way'!N365/'True_Odds_Calculator_3-way'!A365-1)</f>
        <v>12.781401776022582</v>
      </c>
      <c r="I364" s="6">
        <f>IF('Log_working_3-way'!$D364="","",'True_Odds_Calculator_3-way'!O365/'True_Odds_Calculator_3-way'!B365-1)</f>
        <v>9.7533215524576224</v>
      </c>
      <c r="J364" s="6" t="e">
        <f>IF('Log_working_3-way'!$D364="","",'True_Odds_Calculator_3-way'!#REF!/'True_Odds_Calculator_3-way'!C365-1)</f>
        <v>#REF!</v>
      </c>
      <c r="K364" s="6">
        <f>IF('Log_working_3-way'!$D364="","",1/'True_Odds_Calculator_3-way'!A365+1/'True_Odds_Calculator_3-way'!B365+1/'True_Odds_Calculator_3-way'!C365-1)</f>
        <v>3.3272469060661392E-2</v>
      </c>
    </row>
    <row r="365" spans="4:11" x14ac:dyDescent="0.25">
      <c r="D365">
        <f>solve_for_c('True_Odds_Calculator_3-way'!A366,'True_Odds_Calculator_3-way'!B366,'True_Odds_Calculator_3-way'!C366,'Log_working_3-way'!B$1,'Log_working_3-way'!B$2)</f>
        <v>1.0305176290095959</v>
      </c>
      <c r="F365" s="6" t="e">
        <f>IF('Log_working_3-way'!D365="","",1/'True_Odds_Calculator_3-way'!N366+1/'True_Odds_Calculator_3-way'!O366+1/'True_Odds_Calculator_3-way'!#REF!-1)</f>
        <v>#REF!</v>
      </c>
      <c r="H365" s="6">
        <f>IF('Log_working_3-way'!$D365="","",'True_Odds_Calculator_3-way'!N366/'True_Odds_Calculator_3-way'!A366-1)</f>
        <v>6.3499055733900089</v>
      </c>
      <c r="I365" s="6">
        <f>IF('Log_working_3-way'!$D365="","",'True_Odds_Calculator_3-way'!O366/'True_Odds_Calculator_3-way'!B366-1)</f>
        <v>9.4110691480787771</v>
      </c>
      <c r="J365" s="6" t="e">
        <f>IF('Log_working_3-way'!$D365="","",'True_Odds_Calculator_3-way'!#REF!/'True_Odds_Calculator_3-way'!C366-1)</f>
        <v>#REF!</v>
      </c>
      <c r="K365" s="6">
        <f>IF('Log_working_3-way'!$D365="","",1/'True_Odds_Calculator_3-way'!A366+1/'True_Odds_Calculator_3-way'!B366+1/'True_Odds_Calculator_3-way'!C366-1)</f>
        <v>3.2535495479151466E-2</v>
      </c>
    </row>
    <row r="366" spans="4:11" x14ac:dyDescent="0.25">
      <c r="D366">
        <f>solve_for_c('True_Odds_Calculator_3-way'!A367,'True_Odds_Calculator_3-way'!B367,'True_Odds_Calculator_3-way'!C367,'Log_working_3-way'!B$1,'Log_working_3-way'!B$2)</f>
        <v>1.0326609674052469</v>
      </c>
      <c r="F366" s="6" t="e">
        <f>IF('Log_working_3-way'!D366="","",1/'True_Odds_Calculator_3-way'!N367+1/'True_Odds_Calculator_3-way'!O367+1/'True_Odds_Calculator_3-way'!#REF!-1)</f>
        <v>#REF!</v>
      </c>
      <c r="H366" s="6">
        <f>IF('Log_working_3-way'!$D366="","",'True_Odds_Calculator_3-way'!N367/'True_Odds_Calculator_3-way'!A367-1)</f>
        <v>20.725925367978206</v>
      </c>
      <c r="I366" s="6">
        <f>IF('Log_working_3-way'!$D366="","",'True_Odds_Calculator_3-way'!O367/'True_Odds_Calculator_3-way'!B367-1)</f>
        <v>9.9655468637866615</v>
      </c>
      <c r="J366" s="6" t="e">
        <f>IF('Log_working_3-way'!$D366="","",'True_Odds_Calculator_3-way'!#REF!/'True_Odds_Calculator_3-way'!C367-1)</f>
        <v>#REF!</v>
      </c>
      <c r="K366" s="6">
        <f>IF('Log_working_3-way'!$D366="","",1/'True_Odds_Calculator_3-way'!A367+1/'True_Odds_Calculator_3-way'!B367+1/'True_Odds_Calculator_3-way'!C367-1)</f>
        <v>3.3848271703722066E-2</v>
      </c>
    </row>
    <row r="367" spans="4:11" x14ac:dyDescent="0.25">
      <c r="D367">
        <f>solve_for_c('True_Odds_Calculator_3-way'!A368,'True_Odds_Calculator_3-way'!B368,'True_Odds_Calculator_3-way'!C368,'Log_working_3-way'!B$1,'Log_working_3-way'!B$2)</f>
        <v>1.0316561008371707</v>
      </c>
      <c r="F367" s="6" t="e">
        <f>IF('Log_working_3-way'!D367="","",1/'True_Odds_Calculator_3-way'!N368+1/'True_Odds_Calculator_3-way'!O368+1/'True_Odds_Calculator_3-way'!#REF!-1)</f>
        <v>#REF!</v>
      </c>
      <c r="H367" s="6">
        <f>IF('Log_working_3-way'!$D367="","",'True_Odds_Calculator_3-way'!N368/'True_Odds_Calculator_3-way'!A368-1)</f>
        <v>15.656339754616074</v>
      </c>
      <c r="I367" s="6">
        <f>IF('Log_working_3-way'!$D367="","",'True_Odds_Calculator_3-way'!O368/'True_Odds_Calculator_3-way'!B368-1)</f>
        <v>11.608229864690749</v>
      </c>
      <c r="J367" s="6" t="e">
        <f>IF('Log_working_3-way'!$D367="","",'True_Odds_Calculator_3-way'!#REF!/'True_Odds_Calculator_3-way'!C368-1)</f>
        <v>#REF!</v>
      </c>
      <c r="K367" s="6">
        <f>IF('Log_working_3-way'!$D367="","",1/'True_Odds_Calculator_3-way'!A368+1/'True_Odds_Calculator_3-way'!B368+1/'True_Odds_Calculator_3-way'!C368-1)</f>
        <v>3.3680548423896006E-2</v>
      </c>
    </row>
    <row r="368" spans="4:11" x14ac:dyDescent="0.25">
      <c r="D368">
        <f>solve_for_c('True_Odds_Calculator_3-way'!A369,'True_Odds_Calculator_3-way'!B369,'True_Odds_Calculator_3-way'!C369,'Log_working_3-way'!B$1,'Log_working_3-way'!B$2)</f>
        <v>1.0374272568141933</v>
      </c>
      <c r="F368" s="6" t="e">
        <f>IF('Log_working_3-way'!D368="","",1/'True_Odds_Calculator_3-way'!N369+1/'True_Odds_Calculator_3-way'!O369+1/'True_Odds_Calculator_3-way'!#REF!-1)</f>
        <v>#REF!</v>
      </c>
      <c r="H368" s="6">
        <f>IF('Log_working_3-way'!$D368="","",'True_Odds_Calculator_3-way'!N369/'True_Odds_Calculator_3-way'!A369-1)</f>
        <v>17.179896855914802</v>
      </c>
      <c r="I368" s="6">
        <f>IF('Log_working_3-way'!$D368="","",'True_Odds_Calculator_3-way'!O369/'True_Odds_Calculator_3-way'!B369-1)</f>
        <v>8.4507379416268815</v>
      </c>
      <c r="J368" s="6" t="e">
        <f>IF('Log_working_3-way'!$D368="","",'True_Odds_Calculator_3-way'!#REF!/'True_Odds_Calculator_3-way'!C369-1)</f>
        <v>#REF!</v>
      </c>
      <c r="K368" s="6">
        <f>IF('Log_working_3-way'!$D368="","",1/'True_Odds_Calculator_3-way'!A369+1/'True_Odds_Calculator_3-way'!B369+1/'True_Odds_Calculator_3-way'!C369-1)</f>
        <v>3.9807422024476846E-2</v>
      </c>
    </row>
    <row r="369" spans="4:11" x14ac:dyDescent="0.25">
      <c r="D369">
        <f>solve_for_c('True_Odds_Calculator_3-way'!A370,'True_Odds_Calculator_3-way'!B370,'True_Odds_Calculator_3-way'!C370,'Log_working_3-way'!B$1,'Log_working_3-way'!B$2)</f>
        <v>1.0359678773453578</v>
      </c>
      <c r="F369" s="6" t="e">
        <f>IF('Log_working_3-way'!D369="","",1/'True_Odds_Calculator_3-way'!N370+1/'True_Odds_Calculator_3-way'!O370+1/'True_Odds_Calculator_3-way'!#REF!-1)</f>
        <v>#REF!</v>
      </c>
      <c r="H369" s="6">
        <f>IF('Log_working_3-way'!$D369="","",'True_Odds_Calculator_3-way'!N370/'True_Odds_Calculator_3-way'!A370-1)</f>
        <v>8.9562255525139776</v>
      </c>
      <c r="I369" s="6">
        <f>IF('Log_working_3-way'!$D369="","",'True_Odds_Calculator_3-way'!O370/'True_Odds_Calculator_3-way'!B370-1)</f>
        <v>7.4792160859451453</v>
      </c>
      <c r="J369" s="6" t="e">
        <f>IF('Log_working_3-way'!$D369="","",'True_Odds_Calculator_3-way'!#REF!/'True_Odds_Calculator_3-way'!C370-1)</f>
        <v>#REF!</v>
      </c>
      <c r="K369" s="6">
        <f>IF('Log_working_3-way'!$D369="","",1/'True_Odds_Calculator_3-way'!A370+1/'True_Odds_Calculator_3-way'!B370+1/'True_Odds_Calculator_3-way'!C370-1)</f>
        <v>3.8447380631529748E-2</v>
      </c>
    </row>
    <row r="370" spans="4:11" x14ac:dyDescent="0.25">
      <c r="D370">
        <f>solve_for_c('True_Odds_Calculator_3-way'!A371,'True_Odds_Calculator_3-way'!B371,'True_Odds_Calculator_3-way'!C371,'Log_working_3-way'!B$1,'Log_working_3-way'!B$2)</f>
        <v>1.0507847256064422</v>
      </c>
      <c r="F370" s="6" t="e">
        <f>IF('Log_working_3-way'!D370="","",1/'True_Odds_Calculator_3-way'!N371+1/'True_Odds_Calculator_3-way'!O371+1/'True_Odds_Calculator_3-way'!#REF!-1)</f>
        <v>#REF!</v>
      </c>
      <c r="H370" s="6">
        <f>IF('Log_working_3-way'!$D370="","",'True_Odds_Calculator_3-way'!N371/'True_Odds_Calculator_3-way'!A371-1)</f>
        <v>63.132603712598936</v>
      </c>
      <c r="I370" s="6">
        <f>IF('Log_working_3-way'!$D370="","",'True_Odds_Calculator_3-way'!O371/'True_Odds_Calculator_3-way'!B371-1)</f>
        <v>1.383678819901311</v>
      </c>
      <c r="J370" s="6" t="e">
        <f>IF('Log_working_3-way'!$D370="","",'True_Odds_Calculator_3-way'!#REF!/'True_Odds_Calculator_3-way'!C371-1)</f>
        <v>#REF!</v>
      </c>
      <c r="K370" s="6">
        <f>IF('Log_working_3-way'!$D370="","",1/'True_Odds_Calculator_3-way'!A371+1/'True_Odds_Calculator_3-way'!B371+1/'True_Odds_Calculator_3-way'!C371-1)</f>
        <v>3.0649281823002861E-2</v>
      </c>
    </row>
    <row r="371" spans="4:11" x14ac:dyDescent="0.25">
      <c r="D371">
        <f>solve_for_c('True_Odds_Calculator_3-way'!A372,'True_Odds_Calculator_3-way'!B372,'True_Odds_Calculator_3-way'!C372,'Log_working_3-way'!B$1,'Log_working_3-way'!B$2)</f>
        <v>1.0263670819228758</v>
      </c>
      <c r="F371" s="6" t="e">
        <f>IF('Log_working_3-way'!D371="","",1/'True_Odds_Calculator_3-way'!N372+1/'True_Odds_Calculator_3-way'!O372+1/'True_Odds_Calculator_3-way'!#REF!-1)</f>
        <v>#REF!</v>
      </c>
      <c r="H371" s="6">
        <f>IF('Log_working_3-way'!$D371="","",'True_Odds_Calculator_3-way'!N372/'True_Odds_Calculator_3-way'!A372-1)</f>
        <v>18.739159702126699</v>
      </c>
      <c r="I371" s="6">
        <f>IF('Log_working_3-way'!$D371="","",'True_Odds_Calculator_3-way'!O372/'True_Odds_Calculator_3-way'!B372-1)</f>
        <v>8.441142329360277</v>
      </c>
      <c r="J371" s="6" t="e">
        <f>IF('Log_working_3-way'!$D371="","",'True_Odds_Calculator_3-way'!#REF!/'True_Odds_Calculator_3-way'!C372-1)</f>
        <v>#REF!</v>
      </c>
      <c r="K371" s="6">
        <f>IF('Log_working_3-way'!$D371="","",1/'True_Odds_Calculator_3-way'!A372+1/'True_Odds_Calculator_3-way'!B372+1/'True_Odds_Calculator_3-way'!C372-1)</f>
        <v>2.7934377009739775E-2</v>
      </c>
    </row>
    <row r="372" spans="4:11" x14ac:dyDescent="0.25">
      <c r="D372">
        <f>solve_for_c('True_Odds_Calculator_3-way'!A373,'True_Odds_Calculator_3-way'!B373,'True_Odds_Calculator_3-way'!C373,'Log_working_3-way'!B$1,'Log_working_3-way'!B$2)</f>
        <v>1.0260073529802924</v>
      </c>
      <c r="F372" s="6" t="e">
        <f>IF('Log_working_3-way'!D372="","",1/'True_Odds_Calculator_3-way'!N373+1/'True_Odds_Calculator_3-way'!O373+1/'True_Odds_Calculator_3-way'!#REF!-1)</f>
        <v>#REF!</v>
      </c>
      <c r="H372" s="6">
        <f>IF('Log_working_3-way'!$D372="","",'True_Odds_Calculator_3-way'!N373/'True_Odds_Calculator_3-way'!A373-1)</f>
        <v>9.1207666646120433</v>
      </c>
      <c r="I372" s="6">
        <f>IF('Log_working_3-way'!$D372="","",'True_Odds_Calculator_3-way'!O373/'True_Odds_Calculator_3-way'!B373-1)</f>
        <v>9.3870912519673784</v>
      </c>
      <c r="J372" s="6" t="e">
        <f>IF('Log_working_3-way'!$D372="","",'True_Odds_Calculator_3-way'!#REF!/'True_Odds_Calculator_3-way'!C373-1)</f>
        <v>#REF!</v>
      </c>
      <c r="K372" s="6">
        <f>IF('Log_working_3-way'!$D372="","",1/'True_Odds_Calculator_3-way'!A373+1/'True_Odds_Calculator_3-way'!B373+1/'True_Odds_Calculator_3-way'!C373-1)</f>
        <v>2.8165909570084136E-2</v>
      </c>
    </row>
    <row r="373" spans="4:11" x14ac:dyDescent="0.25">
      <c r="D373">
        <f>solve_for_c('True_Odds_Calculator_3-way'!A374,'True_Odds_Calculator_3-way'!B374,'True_Odds_Calculator_3-way'!C374,'Log_working_3-way'!B$1,'Log_working_3-way'!B$2)</f>
        <v>1.0256816651075245</v>
      </c>
      <c r="F373" s="6" t="e">
        <f>IF('Log_working_3-way'!D373="","",1/'True_Odds_Calculator_3-way'!N374+1/'True_Odds_Calculator_3-way'!O374+1/'True_Odds_Calculator_3-way'!#REF!-1)</f>
        <v>#REF!</v>
      </c>
      <c r="H373" s="6">
        <f>IF('Log_working_3-way'!$D373="","",'True_Odds_Calculator_3-way'!N374/'True_Odds_Calculator_3-way'!A374-1)</f>
        <v>14.081604025575926</v>
      </c>
      <c r="I373" s="6">
        <f>IF('Log_working_3-way'!$D373="","",'True_Odds_Calculator_3-way'!O374/'True_Odds_Calculator_3-way'!B374-1)</f>
        <v>9.0599121733031751</v>
      </c>
      <c r="J373" s="6" t="e">
        <f>IF('Log_working_3-way'!$D373="","",'True_Odds_Calculator_3-way'!#REF!/'True_Odds_Calculator_3-way'!C374-1)</f>
        <v>#REF!</v>
      </c>
      <c r="K373" s="6">
        <f>IF('Log_working_3-way'!$D373="","",1/'True_Odds_Calculator_3-way'!A374+1/'True_Odds_Calculator_3-way'!B374+1/'True_Odds_Calculator_3-way'!C374-1)</f>
        <v>2.7744195761703505E-2</v>
      </c>
    </row>
    <row r="374" spans="4:11" x14ac:dyDescent="0.25">
      <c r="D374">
        <f>solve_for_c('True_Odds_Calculator_3-way'!A375,'True_Odds_Calculator_3-way'!B375,'True_Odds_Calculator_3-way'!C375,'Log_working_3-way'!B$1,'Log_working_3-way'!B$2)</f>
        <v>1.0264417517463333</v>
      </c>
      <c r="F374" s="6" t="e">
        <f>IF('Log_working_3-way'!D374="","",1/'True_Odds_Calculator_3-way'!N375+1/'True_Odds_Calculator_3-way'!O375+1/'True_Odds_Calculator_3-way'!#REF!-1)</f>
        <v>#REF!</v>
      </c>
      <c r="H374" s="6">
        <f>IF('Log_working_3-way'!$D374="","",'True_Odds_Calculator_3-way'!N375/'True_Odds_Calculator_3-way'!A375-1)</f>
        <v>16.913890018778332</v>
      </c>
      <c r="I374" s="6">
        <f>IF('Log_working_3-way'!$D374="","",'True_Odds_Calculator_3-way'!O375/'True_Odds_Calculator_3-way'!B375-1)</f>
        <v>8.9906226909666422</v>
      </c>
      <c r="J374" s="6" t="e">
        <f>IF('Log_working_3-way'!$D374="","",'True_Odds_Calculator_3-way'!#REF!/'True_Odds_Calculator_3-way'!C375-1)</f>
        <v>#REF!</v>
      </c>
      <c r="K374" s="6">
        <f>IF('Log_working_3-way'!$D374="","",1/'True_Odds_Calculator_3-way'!A375+1/'True_Odds_Calculator_3-way'!B375+1/'True_Odds_Calculator_3-way'!C375-1)</f>
        <v>2.824890190246987E-2</v>
      </c>
    </row>
    <row r="375" spans="4:11" x14ac:dyDescent="0.25">
      <c r="D375">
        <f>solve_for_c('True_Odds_Calculator_3-way'!A376,'True_Odds_Calculator_3-way'!B376,'True_Odds_Calculator_3-way'!C376,'Log_working_3-way'!B$1,'Log_working_3-way'!B$2)</f>
        <v>1.0270080741731946</v>
      </c>
      <c r="F375" s="6" t="e">
        <f>IF('Log_working_3-way'!D375="","",1/'True_Odds_Calculator_3-way'!N376+1/'True_Odds_Calculator_3-way'!O376+1/'True_Odds_Calculator_3-way'!#REF!-1)</f>
        <v>#REF!</v>
      </c>
      <c r="H375" s="6">
        <f>IF('Log_working_3-way'!$D375="","",'True_Odds_Calculator_3-way'!N376/'True_Odds_Calculator_3-way'!A376-1)</f>
        <v>23.569201450885313</v>
      </c>
      <c r="I375" s="6">
        <f>IF('Log_working_3-way'!$D375="","",'True_Odds_Calculator_3-way'!O376/'True_Odds_Calculator_3-way'!B376-1)</f>
        <v>7.3673596430759041</v>
      </c>
      <c r="J375" s="6" t="e">
        <f>IF('Log_working_3-way'!$D375="","",'True_Odds_Calculator_3-way'!#REF!/'True_Odds_Calculator_3-way'!C376-1)</f>
        <v>#REF!</v>
      </c>
      <c r="K375" s="6">
        <f>IF('Log_working_3-way'!$D375="","",1/'True_Odds_Calculator_3-way'!A376+1/'True_Odds_Calculator_3-way'!B376+1/'True_Odds_Calculator_3-way'!C376-1)</f>
        <v>2.7786256263798492E-2</v>
      </c>
    </row>
    <row r="376" spans="4:11" x14ac:dyDescent="0.25">
      <c r="D376">
        <f>solve_for_c('True_Odds_Calculator_3-way'!A377,'True_Odds_Calculator_3-way'!B377,'True_Odds_Calculator_3-way'!C377,'Log_working_3-way'!B$1,'Log_working_3-way'!B$2)</f>
        <v>1.0265330932554408</v>
      </c>
      <c r="F376" s="6" t="e">
        <f>IF('Log_working_3-way'!D376="","",1/'True_Odds_Calculator_3-way'!N377+1/'True_Odds_Calculator_3-way'!O377+1/'True_Odds_Calculator_3-way'!#REF!-1)</f>
        <v>#REF!</v>
      </c>
      <c r="H376" s="6">
        <f>IF('Log_working_3-way'!$D376="","",'True_Odds_Calculator_3-way'!N377/'True_Odds_Calculator_3-way'!A377-1)</f>
        <v>15.880137804004505</v>
      </c>
      <c r="I376" s="6">
        <f>IF('Log_working_3-way'!$D376="","",'True_Odds_Calculator_3-way'!O377/'True_Odds_Calculator_3-way'!B377-1)</f>
        <v>7.7681910515078982</v>
      </c>
      <c r="J376" s="6" t="e">
        <f>IF('Log_working_3-way'!$D376="","",'True_Odds_Calculator_3-way'!#REF!/'True_Odds_Calculator_3-way'!C377-1)</f>
        <v>#REF!</v>
      </c>
      <c r="K376" s="6">
        <f>IF('Log_working_3-way'!$D376="","",1/'True_Odds_Calculator_3-way'!A377+1/'True_Odds_Calculator_3-way'!B377+1/'True_Odds_Calculator_3-way'!C377-1)</f>
        <v>2.8493446717745785E-2</v>
      </c>
    </row>
    <row r="377" spans="4:11" x14ac:dyDescent="0.25">
      <c r="D377">
        <f>solve_for_c('True_Odds_Calculator_3-way'!A378,'True_Odds_Calculator_3-way'!B378,'True_Odds_Calculator_3-way'!C378,'Log_working_3-way'!B$1,'Log_working_3-way'!B$2)</f>
        <v>1.0302052263904917</v>
      </c>
      <c r="F377" s="6" t="e">
        <f>IF('Log_working_3-way'!D377="","",1/'True_Odds_Calculator_3-way'!N378+1/'True_Odds_Calculator_3-way'!O378+1/'True_Odds_Calculator_3-way'!#REF!-1)</f>
        <v>#REF!</v>
      </c>
      <c r="H377" s="6">
        <f>IF('Log_working_3-way'!$D377="","",'True_Odds_Calculator_3-way'!N378/'True_Odds_Calculator_3-way'!A378-1)</f>
        <v>10.840657470188731</v>
      </c>
      <c r="I377" s="6">
        <f>IF('Log_working_3-way'!$D377="","",'True_Odds_Calculator_3-way'!O378/'True_Odds_Calculator_3-way'!B378-1)</f>
        <v>7.1844782520243839</v>
      </c>
      <c r="J377" s="6" t="e">
        <f>IF('Log_working_3-way'!$D377="","",'True_Odds_Calculator_3-way'!#REF!/'True_Odds_Calculator_3-way'!C378-1)</f>
        <v>#REF!</v>
      </c>
      <c r="K377" s="6">
        <f>IF('Log_working_3-way'!$D377="","",1/'True_Odds_Calculator_3-way'!A378+1/'True_Odds_Calculator_3-way'!B378+1/'True_Odds_Calculator_3-way'!C378-1)</f>
        <v>3.2504886814052281E-2</v>
      </c>
    </row>
    <row r="378" spans="4:11" x14ac:dyDescent="0.25">
      <c r="D378">
        <f>solve_for_c('True_Odds_Calculator_3-way'!A379,'True_Odds_Calculator_3-way'!B379,'True_Odds_Calculator_3-way'!C379,'Log_working_3-way'!B$1,'Log_working_3-way'!B$2)</f>
        <v>1.0326105006094957</v>
      </c>
      <c r="F378" s="6" t="e">
        <f>IF('Log_working_3-way'!D378="","",1/'True_Odds_Calculator_3-way'!N379+1/'True_Odds_Calculator_3-way'!O379+1/'True_Odds_Calculator_3-way'!#REF!-1)</f>
        <v>#REF!</v>
      </c>
      <c r="H378" s="6">
        <f>IF('Log_working_3-way'!$D378="","",'True_Odds_Calculator_3-way'!N379/'True_Odds_Calculator_3-way'!A379-1)</f>
        <v>6.2985672348675088</v>
      </c>
      <c r="I378" s="6">
        <f>IF('Log_working_3-way'!$D378="","",'True_Odds_Calculator_3-way'!O379/'True_Odds_Calculator_3-way'!B379-1)</f>
        <v>6.6302784082739361</v>
      </c>
      <c r="J378" s="6" t="e">
        <f>IF('Log_working_3-way'!$D378="","",'True_Odds_Calculator_3-way'!#REF!/'True_Odds_Calculator_3-way'!C379-1)</f>
        <v>#REF!</v>
      </c>
      <c r="K378" s="6">
        <f>IF('Log_working_3-way'!$D378="","",1/'True_Odds_Calculator_3-way'!A379+1/'True_Odds_Calculator_3-way'!B379+1/'True_Odds_Calculator_3-way'!C379-1)</f>
        <v>3.4093050651300194E-2</v>
      </c>
    </row>
    <row r="379" spans="4:11" x14ac:dyDescent="0.25">
      <c r="D379">
        <f>solve_for_c('True_Odds_Calculator_3-way'!A380,'True_Odds_Calculator_3-way'!B380,'True_Odds_Calculator_3-way'!C380,'Log_working_3-way'!B$1,'Log_working_3-way'!B$2)</f>
        <v>1.0313250273461172</v>
      </c>
      <c r="F379" s="6" t="e">
        <f>IF('Log_working_3-way'!D379="","",1/'True_Odds_Calculator_3-way'!N380+1/'True_Odds_Calculator_3-way'!O380+1/'True_Odds_Calculator_3-way'!#REF!-1)</f>
        <v>#REF!</v>
      </c>
      <c r="H379" s="6">
        <f>IF('Log_working_3-way'!$D379="","",'True_Odds_Calculator_3-way'!N380/'True_Odds_Calculator_3-way'!A380-1)</f>
        <v>12.878285085930679</v>
      </c>
      <c r="I379" s="6">
        <f>IF('Log_working_3-way'!$D379="","",'True_Odds_Calculator_3-way'!O380/'True_Odds_Calculator_3-way'!B380-1)</f>
        <v>8.8731329027449988</v>
      </c>
      <c r="J379" s="6" t="e">
        <f>IF('Log_working_3-way'!$D379="","",'True_Odds_Calculator_3-way'!#REF!/'True_Odds_Calculator_3-way'!C380-1)</f>
        <v>#REF!</v>
      </c>
      <c r="K379" s="6">
        <f>IF('Log_working_3-way'!$D379="","",1/'True_Odds_Calculator_3-way'!A380+1/'True_Odds_Calculator_3-way'!B380+1/'True_Odds_Calculator_3-way'!C380-1)</f>
        <v>3.3847166477910307E-2</v>
      </c>
    </row>
    <row r="380" spans="4:11" x14ac:dyDescent="0.25">
      <c r="D380">
        <f>solve_for_c('True_Odds_Calculator_3-way'!A381,'True_Odds_Calculator_3-way'!B381,'True_Odds_Calculator_3-way'!C381,'Log_working_3-way'!B$1,'Log_working_3-way'!B$2)</f>
        <v>1.0318795478950487</v>
      </c>
      <c r="F380" s="6" t="e">
        <f>IF('Log_working_3-way'!D380="","",1/'True_Odds_Calculator_3-way'!N381+1/'True_Odds_Calculator_3-way'!O381+1/'True_Odds_Calculator_3-way'!#REF!-1)</f>
        <v>#REF!</v>
      </c>
      <c r="H380" s="6">
        <f>IF('Log_working_3-way'!$D380="","",'True_Odds_Calculator_3-way'!N381/'True_Odds_Calculator_3-way'!A381-1)</f>
        <v>18.277650310267504</v>
      </c>
      <c r="I380" s="6">
        <f>IF('Log_working_3-way'!$D380="","",'True_Odds_Calculator_3-way'!O381/'True_Odds_Calculator_3-way'!B381-1)</f>
        <v>7.4667499559537713</v>
      </c>
      <c r="J380" s="6" t="e">
        <f>IF('Log_working_3-way'!$D380="","",'True_Odds_Calculator_3-way'!#REF!/'True_Odds_Calculator_3-way'!C381-1)</f>
        <v>#REF!</v>
      </c>
      <c r="K380" s="6">
        <f>IF('Log_working_3-way'!$D380="","",1/'True_Odds_Calculator_3-way'!A381+1/'True_Odds_Calculator_3-way'!B381+1/'True_Odds_Calculator_3-way'!C381-1)</f>
        <v>3.3831749098625075E-2</v>
      </c>
    </row>
    <row r="381" spans="4:11" x14ac:dyDescent="0.25">
      <c r="D381">
        <f>solve_for_c('True_Odds_Calculator_3-way'!A382,'True_Odds_Calculator_3-way'!B382,'True_Odds_Calculator_3-way'!C382,'Log_working_3-way'!B$1,'Log_working_3-way'!B$2)</f>
        <v>1.0312398774108211</v>
      </c>
      <c r="F381" s="6" t="e">
        <f>IF('Log_working_3-way'!D381="","",1/'True_Odds_Calculator_3-way'!N382+1/'True_Odds_Calculator_3-way'!O382+1/'True_Odds_Calculator_3-way'!#REF!-1)</f>
        <v>#REF!</v>
      </c>
      <c r="H381" s="6">
        <f>IF('Log_working_3-way'!$D381="","",'True_Odds_Calculator_3-way'!N382/'True_Odds_Calculator_3-way'!A382-1)</f>
        <v>17.136546803637081</v>
      </c>
      <c r="I381" s="6">
        <f>IF('Log_working_3-way'!$D381="","",'True_Odds_Calculator_3-way'!O382/'True_Odds_Calculator_3-way'!B382-1)</f>
        <v>6.6362223361071706</v>
      </c>
      <c r="J381" s="6" t="e">
        <f>IF('Log_working_3-way'!$D381="","",'True_Odds_Calculator_3-way'!#REF!/'True_Odds_Calculator_3-way'!C382-1)</f>
        <v>#REF!</v>
      </c>
      <c r="K381" s="6">
        <f>IF('Log_working_3-way'!$D381="","",1/'True_Odds_Calculator_3-way'!A382+1/'True_Odds_Calculator_3-way'!B382+1/'True_Odds_Calculator_3-way'!C382-1)</f>
        <v>3.3288127196301032E-2</v>
      </c>
    </row>
    <row r="382" spans="4:11" x14ac:dyDescent="0.25">
      <c r="D382">
        <f>solve_for_c('True_Odds_Calculator_3-way'!A383,'True_Odds_Calculator_3-way'!B383,'True_Odds_Calculator_3-way'!C383,'Log_working_3-way'!B$1,'Log_working_3-way'!B$2)</f>
        <v>1.0306388403732456</v>
      </c>
      <c r="F382" s="6" t="e">
        <f>IF('Log_working_3-way'!D382="","",1/'True_Odds_Calculator_3-way'!N383+1/'True_Odds_Calculator_3-way'!O383+1/'True_Odds_Calculator_3-way'!#REF!-1)</f>
        <v>#REF!</v>
      </c>
      <c r="H382" s="6">
        <f>IF('Log_working_3-way'!$D382="","",'True_Odds_Calculator_3-way'!N383/'True_Odds_Calculator_3-way'!A383-1)</f>
        <v>10.670698952644003</v>
      </c>
      <c r="I382" s="6">
        <f>IF('Log_working_3-way'!$D382="","",'True_Odds_Calculator_3-way'!O383/'True_Odds_Calculator_3-way'!B383-1)</f>
        <v>7.7822475497904655</v>
      </c>
      <c r="J382" s="6" t="e">
        <f>IF('Log_working_3-way'!$D382="","",'True_Odds_Calculator_3-way'!#REF!/'True_Odds_Calculator_3-way'!C383-1)</f>
        <v>#REF!</v>
      </c>
      <c r="K382" s="6">
        <f>IF('Log_working_3-way'!$D382="","",1/'True_Odds_Calculator_3-way'!A383+1/'True_Odds_Calculator_3-way'!B383+1/'True_Odds_Calculator_3-way'!C383-1)</f>
        <v>3.3042426114715306E-2</v>
      </c>
    </row>
    <row r="383" spans="4:11" x14ac:dyDescent="0.25">
      <c r="D383">
        <f>solve_for_c('True_Odds_Calculator_3-way'!A384,'True_Odds_Calculator_3-way'!B384,'True_Odds_Calculator_3-way'!C384,'Log_working_3-way'!B$1,'Log_working_3-way'!B$2)</f>
        <v>1.0512202473955881</v>
      </c>
      <c r="F383" s="6" t="e">
        <f>IF('Log_working_3-way'!D383="","",1/'True_Odds_Calculator_3-way'!N384+1/'True_Odds_Calculator_3-way'!O384+1/'True_Odds_Calculator_3-way'!#REF!-1)</f>
        <v>#REF!</v>
      </c>
      <c r="H383" s="6">
        <f>IF('Log_working_3-way'!$D383="","",'True_Odds_Calculator_3-way'!N384/'True_Odds_Calculator_3-way'!A384-1)</f>
        <v>54.353802605282965</v>
      </c>
      <c r="I383" s="6">
        <f>IF('Log_working_3-way'!$D383="","",'True_Odds_Calculator_3-way'!O384/'True_Odds_Calculator_3-way'!B384-1)</f>
        <v>2.2234480132430869</v>
      </c>
      <c r="J383" s="6" t="e">
        <f>IF('Log_working_3-way'!$D383="","",'True_Odds_Calculator_3-way'!#REF!/'True_Odds_Calculator_3-way'!C384-1)</f>
        <v>#REF!</v>
      </c>
      <c r="K383" s="6">
        <f>IF('Log_working_3-way'!$D383="","",1/'True_Odds_Calculator_3-way'!A384+1/'True_Odds_Calculator_3-way'!B384+1/'True_Odds_Calculator_3-way'!C384-1)</f>
        <v>3.6823129494825135E-2</v>
      </c>
    </row>
    <row r="384" spans="4:11" x14ac:dyDescent="0.25">
      <c r="D384">
        <f>solve_for_c('True_Odds_Calculator_3-way'!A385,'True_Odds_Calculator_3-way'!B385,'True_Odds_Calculator_3-way'!C385,'Log_working_3-way'!B$1,'Log_working_3-way'!B$2)</f>
        <v>1.0323091833834761</v>
      </c>
      <c r="F384" s="6" t="e">
        <f>IF('Log_working_3-way'!D384="","",1/'True_Odds_Calculator_3-way'!N385+1/'True_Odds_Calculator_3-way'!O385+1/'True_Odds_Calculator_3-way'!#REF!-1)</f>
        <v>#REF!</v>
      </c>
      <c r="H384" s="6">
        <f>IF('Log_working_3-way'!$D384="","",'True_Odds_Calculator_3-way'!N385/'True_Odds_Calculator_3-way'!A385-1)</f>
        <v>20.521048496373304</v>
      </c>
      <c r="I384" s="6">
        <f>IF('Log_working_3-way'!$D384="","",'True_Odds_Calculator_3-way'!O385/'True_Odds_Calculator_3-way'!B385-1)</f>
        <v>7.5675489266316056</v>
      </c>
      <c r="J384" s="6" t="e">
        <f>IF('Log_working_3-way'!$D384="","",'True_Odds_Calculator_3-way'!#REF!/'True_Odds_Calculator_3-way'!C385-1)</f>
        <v>#REF!</v>
      </c>
      <c r="K384" s="6">
        <f>IF('Log_working_3-way'!$D384="","",1/'True_Odds_Calculator_3-way'!A385+1/'True_Odds_Calculator_3-way'!B385+1/'True_Odds_Calculator_3-way'!C385-1)</f>
        <v>3.3867425376859384E-2</v>
      </c>
    </row>
    <row r="385" spans="4:11" x14ac:dyDescent="0.25">
      <c r="D385">
        <f>solve_for_c('True_Odds_Calculator_3-way'!A386,'True_Odds_Calculator_3-way'!B386,'True_Odds_Calculator_3-way'!C386,'Log_working_3-way'!B$1,'Log_working_3-way'!B$2)</f>
        <v>1.0308528651070463</v>
      </c>
      <c r="F385" s="6" t="e">
        <f>IF('Log_working_3-way'!D385="","",1/'True_Odds_Calculator_3-way'!N386+1/'True_Odds_Calculator_3-way'!O386+1/'True_Odds_Calculator_3-way'!#REF!-1)</f>
        <v>#REF!</v>
      </c>
      <c r="H385" s="6">
        <f>IF('Log_working_3-way'!$D385="","",'True_Odds_Calculator_3-way'!N386/'True_Odds_Calculator_3-way'!A386-1)</f>
        <v>11.522646295658424</v>
      </c>
      <c r="I385" s="6">
        <f>IF('Log_working_3-way'!$D385="","",'True_Odds_Calculator_3-way'!O386/'True_Odds_Calculator_3-way'!B386-1)</f>
        <v>7.5724932354881105</v>
      </c>
      <c r="J385" s="6" t="e">
        <f>IF('Log_working_3-way'!$D385="","",'True_Odds_Calculator_3-way'!#REF!/'True_Odds_Calculator_3-way'!C386-1)</f>
        <v>#REF!</v>
      </c>
      <c r="K385" s="6">
        <f>IF('Log_working_3-way'!$D385="","",1/'True_Odds_Calculator_3-way'!A386+1/'True_Odds_Calculator_3-way'!B386+1/'True_Odds_Calculator_3-way'!C386-1)</f>
        <v>3.3271127458935013E-2</v>
      </c>
    </row>
    <row r="386" spans="4:11" x14ac:dyDescent="0.25">
      <c r="D386">
        <f>solve_for_c('True_Odds_Calculator_3-way'!A387,'True_Odds_Calculator_3-way'!B387,'True_Odds_Calculator_3-way'!C387,'Log_working_3-way'!B$1,'Log_working_3-way'!B$2)</f>
        <v>1.0292658083502697</v>
      </c>
      <c r="F386" s="6" t="e">
        <f>IF('Log_working_3-way'!D386="","",1/'True_Odds_Calculator_3-way'!N387+1/'True_Odds_Calculator_3-way'!O387+1/'True_Odds_Calculator_3-way'!#REF!-1)</f>
        <v>#REF!</v>
      </c>
      <c r="H386" s="6">
        <f>IF('Log_working_3-way'!$D386="","",'True_Odds_Calculator_3-way'!N387/'True_Odds_Calculator_3-way'!A387-1)</f>
        <v>10.526912815841444</v>
      </c>
      <c r="I386" s="6">
        <f>IF('Log_working_3-way'!$D386="","",'True_Odds_Calculator_3-way'!O387/'True_Odds_Calculator_3-way'!B387-1)</f>
        <v>7.5867822404005931</v>
      </c>
      <c r="J386" s="6" t="e">
        <f>IF('Log_working_3-way'!$D386="","",'True_Odds_Calculator_3-way'!#REF!/'True_Odds_Calculator_3-way'!C387-1)</f>
        <v>#REF!</v>
      </c>
      <c r="K386" s="6">
        <f>IF('Log_working_3-way'!$D386="","",1/'True_Odds_Calculator_3-way'!A387+1/'True_Odds_Calculator_3-way'!B387+1/'True_Odds_Calculator_3-way'!C387-1)</f>
        <v>3.1551692191702951E-2</v>
      </c>
    </row>
    <row r="387" spans="4:11" x14ac:dyDescent="0.25">
      <c r="D387">
        <f>solve_for_c('True_Odds_Calculator_3-way'!A388,'True_Odds_Calculator_3-way'!B388,'True_Odds_Calculator_3-way'!C388,'Log_working_3-way'!B$1,'Log_working_3-way'!B$2)</f>
        <v>1.03435382559359</v>
      </c>
      <c r="F387" s="6" t="e">
        <f>IF('Log_working_3-way'!D387="","",1/'True_Odds_Calculator_3-way'!N388+1/'True_Odds_Calculator_3-way'!O388+1/'True_Odds_Calculator_3-way'!#REF!-1)</f>
        <v>#REF!</v>
      </c>
      <c r="H387" s="6">
        <f>IF('Log_working_3-way'!$D387="","",'True_Odds_Calculator_3-way'!N388/'True_Odds_Calculator_3-way'!A388-1)</f>
        <v>23.145960605977592</v>
      </c>
      <c r="I387" s="6">
        <f>IF('Log_working_3-way'!$D387="","",'True_Odds_Calculator_3-way'!O388/'True_Odds_Calculator_3-way'!B388-1)</f>
        <v>7.4043684290869685</v>
      </c>
      <c r="J387" s="6" t="e">
        <f>IF('Log_working_3-way'!$D387="","",'True_Odds_Calculator_3-way'!#REF!/'True_Odds_Calculator_3-way'!C388-1)</f>
        <v>#REF!</v>
      </c>
      <c r="K387" s="6">
        <f>IF('Log_working_3-way'!$D387="","",1/'True_Odds_Calculator_3-way'!A388+1/'True_Odds_Calculator_3-way'!B388+1/'True_Odds_Calculator_3-way'!C388-1)</f>
        <v>3.5369866122078486E-2</v>
      </c>
    </row>
    <row r="388" spans="4:11" x14ac:dyDescent="0.25">
      <c r="D388">
        <f>solve_for_c('True_Odds_Calculator_3-way'!A389,'True_Odds_Calculator_3-way'!B389,'True_Odds_Calculator_3-way'!C389,'Log_working_3-way'!B$1,'Log_working_3-way'!B$2)</f>
        <v>1.0443567207049931</v>
      </c>
      <c r="F388" s="6" t="e">
        <f>IF('Log_working_3-way'!D388="","",1/'True_Odds_Calculator_3-way'!N389+1/'True_Odds_Calculator_3-way'!O389+1/'True_Odds_Calculator_3-way'!#REF!-1)</f>
        <v>#REF!</v>
      </c>
      <c r="H388" s="6">
        <f>IF('Log_working_3-way'!$D388="","",'True_Odds_Calculator_3-way'!N389/'True_Odds_Calculator_3-way'!A389-1)</f>
        <v>44.235176798876239</v>
      </c>
      <c r="I388" s="6">
        <f>IF('Log_working_3-way'!$D388="","",'True_Odds_Calculator_3-way'!O389/'True_Odds_Calculator_3-way'!B389-1)</f>
        <v>3.5568668650512567</v>
      </c>
      <c r="J388" s="6" t="e">
        <f>IF('Log_working_3-way'!$D388="","",'True_Odds_Calculator_3-way'!#REF!/'True_Odds_Calculator_3-way'!C389-1)</f>
        <v>#REF!</v>
      </c>
      <c r="K388" s="6">
        <f>IF('Log_working_3-way'!$D388="","",1/'True_Odds_Calculator_3-way'!A389+1/'True_Odds_Calculator_3-way'!B389+1/'True_Odds_Calculator_3-way'!C389-1)</f>
        <v>3.709370068501161E-2</v>
      </c>
    </row>
    <row r="389" spans="4:11" x14ac:dyDescent="0.25">
      <c r="D389">
        <f>solve_for_c('True_Odds_Calculator_3-way'!A390,'True_Odds_Calculator_3-way'!B390,'True_Odds_Calculator_3-way'!C390,'Log_working_3-way'!B$1,'Log_working_3-way'!B$2)</f>
        <v>1.0322902782488137</v>
      </c>
      <c r="F389" s="6" t="e">
        <f>IF('Log_working_3-way'!D389="","",1/'True_Odds_Calculator_3-way'!N390+1/'True_Odds_Calculator_3-way'!O390+1/'True_Odds_Calculator_3-way'!#REF!-1)</f>
        <v>#REF!</v>
      </c>
      <c r="H389" s="6">
        <f>IF('Log_working_3-way'!$D389="","",'True_Odds_Calculator_3-way'!N390/'True_Odds_Calculator_3-way'!A390-1)</f>
        <v>18.443366916355419</v>
      </c>
      <c r="I389" s="6">
        <f>IF('Log_working_3-way'!$D389="","",'True_Odds_Calculator_3-way'!O390/'True_Odds_Calculator_3-way'!B390-1)</f>
        <v>7.0301239391028787</v>
      </c>
      <c r="J389" s="6" t="e">
        <f>IF('Log_working_3-way'!$D389="","",'True_Odds_Calculator_3-way'!#REF!/'True_Odds_Calculator_3-way'!C390-1)</f>
        <v>#REF!</v>
      </c>
      <c r="K389" s="6">
        <f>IF('Log_working_3-way'!$D389="","",1/'True_Odds_Calculator_3-way'!A390+1/'True_Odds_Calculator_3-way'!B390+1/'True_Odds_Calculator_3-way'!C390-1)</f>
        <v>3.4233978932936004E-2</v>
      </c>
    </row>
    <row r="390" spans="4:11" x14ac:dyDescent="0.25">
      <c r="D390">
        <f>solve_for_c('True_Odds_Calculator_3-way'!A391,'True_Odds_Calculator_3-way'!B391,'True_Odds_Calculator_3-way'!C391,'Log_working_3-way'!B$1,'Log_working_3-way'!B$2)</f>
        <v>1.0303654867051579</v>
      </c>
      <c r="F390" s="6" t="e">
        <f>IF('Log_working_3-way'!D390="","",1/'True_Odds_Calculator_3-way'!N391+1/'True_Odds_Calculator_3-way'!O391+1/'True_Odds_Calculator_3-way'!#REF!-1)</f>
        <v>#REF!</v>
      </c>
      <c r="H390" s="6">
        <f>IF('Log_working_3-way'!$D390="","",'True_Odds_Calculator_3-way'!N391/'True_Odds_Calculator_3-way'!A391-1)</f>
        <v>9.546783075098995</v>
      </c>
      <c r="I390" s="6">
        <f>IF('Log_working_3-way'!$D390="","",'True_Odds_Calculator_3-way'!O391/'True_Odds_Calculator_3-way'!B391-1)</f>
        <v>8.3388527385301803</v>
      </c>
      <c r="J390" s="6" t="e">
        <f>IF('Log_working_3-way'!$D390="","",'True_Odds_Calculator_3-way'!#REF!/'True_Odds_Calculator_3-way'!C391-1)</f>
        <v>#REF!</v>
      </c>
      <c r="K390" s="6">
        <f>IF('Log_working_3-way'!$D390="","",1/'True_Odds_Calculator_3-way'!A391+1/'True_Odds_Calculator_3-way'!B391+1/'True_Odds_Calculator_3-way'!C391-1)</f>
        <v>3.2748872256608053E-2</v>
      </c>
    </row>
    <row r="391" spans="4:11" x14ac:dyDescent="0.25">
      <c r="D391">
        <f>solve_for_c('True_Odds_Calculator_3-way'!A392,'True_Odds_Calculator_3-way'!B392,'True_Odds_Calculator_3-way'!C392,'Log_working_3-way'!B$1,'Log_working_3-way'!B$2)</f>
        <v>1.0315641936009285</v>
      </c>
      <c r="F391" s="6" t="e">
        <f>IF('Log_working_3-way'!D391="","",1/'True_Odds_Calculator_3-way'!N392+1/'True_Odds_Calculator_3-way'!O392+1/'True_Odds_Calculator_3-way'!#REF!-1)</f>
        <v>#REF!</v>
      </c>
      <c r="H391" s="6">
        <f>IF('Log_working_3-way'!$D391="","",'True_Odds_Calculator_3-way'!N392/'True_Odds_Calculator_3-way'!A392-1)</f>
        <v>14.229234592514143</v>
      </c>
      <c r="I391" s="6">
        <f>IF('Log_working_3-way'!$D391="","",'True_Odds_Calculator_3-way'!O392/'True_Odds_Calculator_3-way'!B392-1)</f>
        <v>8.4445050152638466</v>
      </c>
      <c r="J391" s="6" t="e">
        <f>IF('Log_working_3-way'!$D391="","",'True_Odds_Calculator_3-way'!#REF!/'True_Odds_Calculator_3-way'!C392-1)</f>
        <v>#REF!</v>
      </c>
      <c r="K391" s="6">
        <f>IF('Log_working_3-way'!$D391="","",1/'True_Odds_Calculator_3-way'!A392+1/'True_Odds_Calculator_3-way'!B392+1/'True_Odds_Calculator_3-way'!C392-1)</f>
        <v>3.400072150072142E-2</v>
      </c>
    </row>
    <row r="392" spans="4:11" x14ac:dyDescent="0.25">
      <c r="D392">
        <f>solve_for_c('True_Odds_Calculator_3-way'!A393,'True_Odds_Calculator_3-way'!B393,'True_Odds_Calculator_3-way'!C393,'Log_working_3-way'!B$1,'Log_working_3-way'!B$2)</f>
        <v>1.0327673689307661</v>
      </c>
      <c r="F392" s="6" t="e">
        <f>IF('Log_working_3-way'!D392="","",1/'True_Odds_Calculator_3-way'!N393+1/'True_Odds_Calculator_3-way'!O393+1/'True_Odds_Calculator_3-way'!#REF!-1)</f>
        <v>#REF!</v>
      </c>
      <c r="H392" s="6">
        <f>IF('Log_working_3-way'!$D392="","",'True_Odds_Calculator_3-way'!N393/'True_Odds_Calculator_3-way'!A393-1)</f>
        <v>18.612340932935926</v>
      </c>
      <c r="I392" s="6">
        <f>IF('Log_working_3-way'!$D392="","",'True_Odds_Calculator_3-way'!O393/'True_Odds_Calculator_3-way'!B393-1)</f>
        <v>9.2555423456887027</v>
      </c>
      <c r="J392" s="6" t="e">
        <f>IF('Log_working_3-way'!$D392="","",'True_Odds_Calculator_3-way'!#REF!/'True_Odds_Calculator_3-way'!C393-1)</f>
        <v>#REF!</v>
      </c>
      <c r="K392" s="6">
        <f>IF('Log_working_3-way'!$D392="","",1/'True_Odds_Calculator_3-way'!A393+1/'True_Odds_Calculator_3-way'!B393+1/'True_Odds_Calculator_3-way'!C393-1)</f>
        <v>3.4581282289789073E-2</v>
      </c>
    </row>
    <row r="393" spans="4:11" x14ac:dyDescent="0.25">
      <c r="D393">
        <f>solve_for_c('True_Odds_Calculator_3-way'!A394,'True_Odds_Calculator_3-way'!B394,'True_Odds_Calculator_3-way'!C394,'Log_working_3-way'!B$1,'Log_working_3-way'!B$2)</f>
        <v>1.0401701664332097</v>
      </c>
      <c r="F393" s="6" t="e">
        <f>IF('Log_working_3-way'!D393="","",1/'True_Odds_Calculator_3-way'!N394+1/'True_Odds_Calculator_3-way'!O394+1/'True_Odds_Calculator_3-way'!#REF!-1)</f>
        <v>#REF!</v>
      </c>
      <c r="H393" s="6">
        <f>IF('Log_working_3-way'!$D393="","",'True_Odds_Calculator_3-way'!N394/'True_Odds_Calculator_3-way'!A394-1)</f>
        <v>34.405139593983343</v>
      </c>
      <c r="I393" s="6">
        <f>IF('Log_working_3-way'!$D393="","",'True_Odds_Calculator_3-way'!O394/'True_Odds_Calculator_3-way'!B394-1)</f>
        <v>5.6402472113459963</v>
      </c>
      <c r="J393" s="6" t="e">
        <f>IF('Log_working_3-way'!$D393="","",'True_Odds_Calculator_3-way'!#REF!/'True_Odds_Calculator_3-way'!C394-1)</f>
        <v>#REF!</v>
      </c>
      <c r="K393" s="6">
        <f>IF('Log_working_3-way'!$D393="","",1/'True_Odds_Calculator_3-way'!A394+1/'True_Odds_Calculator_3-way'!B394+1/'True_Odds_Calculator_3-way'!C394-1)</f>
        <v>3.7446716580574746E-2</v>
      </c>
    </row>
    <row r="394" spans="4:11" x14ac:dyDescent="0.25">
      <c r="D394">
        <f>solve_for_c('True_Odds_Calculator_3-way'!A395,'True_Odds_Calculator_3-way'!B395,'True_Odds_Calculator_3-way'!C395,'Log_working_3-way'!B$1,'Log_working_3-way'!B$2)</f>
        <v>1.032934948080751</v>
      </c>
      <c r="F394" s="6" t="e">
        <f>IF('Log_working_3-way'!D394="","",1/'True_Odds_Calculator_3-way'!N395+1/'True_Odds_Calculator_3-way'!O395+1/'True_Odds_Calculator_3-way'!#REF!-1)</f>
        <v>#REF!</v>
      </c>
      <c r="H394" s="6">
        <f>IF('Log_working_3-way'!$D394="","",'True_Odds_Calculator_3-way'!N395/'True_Odds_Calculator_3-way'!A395-1)</f>
        <v>5.325401613015555</v>
      </c>
      <c r="I394" s="6">
        <f>IF('Log_working_3-way'!$D394="","",'True_Odds_Calculator_3-way'!O395/'True_Odds_Calculator_3-way'!B395-1)</f>
        <v>6.7605447760549486</v>
      </c>
      <c r="J394" s="6" t="e">
        <f>IF('Log_working_3-way'!$D394="","",'True_Odds_Calculator_3-way'!#REF!/'True_Odds_Calculator_3-way'!C395-1)</f>
        <v>#REF!</v>
      </c>
      <c r="K394" s="6">
        <f>IF('Log_working_3-way'!$D394="","",1/'True_Odds_Calculator_3-way'!A395+1/'True_Odds_Calculator_3-way'!B395+1/'True_Odds_Calculator_3-way'!C395-1)</f>
        <v>3.4090099633989901E-2</v>
      </c>
    </row>
    <row r="395" spans="4:11" x14ac:dyDescent="0.25">
      <c r="D395">
        <f>solve_for_c('True_Odds_Calculator_3-way'!A396,'True_Odds_Calculator_3-way'!B396,'True_Odds_Calculator_3-way'!C396,'Log_working_3-way'!B$1,'Log_working_3-way'!B$2)</f>
        <v>1.0350260680969132</v>
      </c>
      <c r="F395" s="6" t="e">
        <f>IF('Log_working_3-way'!D395="","",1/'True_Odds_Calculator_3-way'!N396+1/'True_Odds_Calculator_3-way'!O396+1/'True_Odds_Calculator_3-way'!#REF!-1)</f>
        <v>#REF!</v>
      </c>
      <c r="H395" s="6">
        <f>IF('Log_working_3-way'!$D395="","",'True_Odds_Calculator_3-way'!N396/'True_Odds_Calculator_3-way'!A396-1)</f>
        <v>26.623891531222913</v>
      </c>
      <c r="I395" s="6">
        <f>IF('Log_working_3-way'!$D395="","",'True_Odds_Calculator_3-way'!O396/'True_Odds_Calculator_3-way'!B396-1)</f>
        <v>6.2906341546562468</v>
      </c>
      <c r="J395" s="6" t="e">
        <f>IF('Log_working_3-way'!$D395="","",'True_Odds_Calculator_3-way'!#REF!/'True_Odds_Calculator_3-way'!C396-1)</f>
        <v>#REF!</v>
      </c>
      <c r="K395" s="6">
        <f>IF('Log_working_3-way'!$D395="","",1/'True_Odds_Calculator_3-way'!A396+1/'True_Odds_Calculator_3-way'!B396+1/'True_Odds_Calculator_3-way'!C396-1)</f>
        <v>3.5218267325556996E-2</v>
      </c>
    </row>
    <row r="396" spans="4:11" x14ac:dyDescent="0.25">
      <c r="D396">
        <f>solve_for_c('True_Odds_Calculator_3-way'!A397,'True_Odds_Calculator_3-way'!B397,'True_Odds_Calculator_3-way'!C397,'Log_working_3-way'!B$1,'Log_working_3-way'!B$2)</f>
        <v>1.0316733352394276</v>
      </c>
      <c r="F396" s="6" t="e">
        <f>IF('Log_working_3-way'!D396="","",1/'True_Odds_Calculator_3-way'!N397+1/'True_Odds_Calculator_3-way'!O397+1/'True_Odds_Calculator_3-way'!#REF!-1)</f>
        <v>#REF!</v>
      </c>
      <c r="H396" s="6">
        <f>IF('Log_working_3-way'!$D396="","",'True_Odds_Calculator_3-way'!N397/'True_Odds_Calculator_3-way'!A397-1)</f>
        <v>8.2702765163037704</v>
      </c>
      <c r="I396" s="6">
        <f>IF('Log_working_3-way'!$D396="","",'True_Odds_Calculator_3-way'!O397/'True_Odds_Calculator_3-way'!B397-1)</f>
        <v>8.1565318690599398</v>
      </c>
      <c r="J396" s="6" t="e">
        <f>IF('Log_working_3-way'!$D396="","",'True_Odds_Calculator_3-way'!#REF!/'True_Odds_Calculator_3-way'!C397-1)</f>
        <v>#REF!</v>
      </c>
      <c r="K396" s="6">
        <f>IF('Log_working_3-way'!$D396="","",1/'True_Odds_Calculator_3-way'!A397+1/'True_Odds_Calculator_3-way'!B397+1/'True_Odds_Calculator_3-way'!C397-1)</f>
        <v>3.3956497578788714E-2</v>
      </c>
    </row>
    <row r="397" spans="4:11" x14ac:dyDescent="0.25">
      <c r="D397">
        <f>solve_for_c('True_Odds_Calculator_3-way'!A398,'True_Odds_Calculator_3-way'!B398,'True_Odds_Calculator_3-way'!C398,'Log_working_3-way'!B$1,'Log_working_3-way'!B$2)</f>
        <v>1.032000562264159</v>
      </c>
      <c r="F397" s="6" t="e">
        <f>IF('Log_working_3-way'!D397="","",1/'True_Odds_Calculator_3-way'!N398+1/'True_Odds_Calculator_3-way'!O398+1/'True_Odds_Calculator_3-way'!#REF!-1)</f>
        <v>#REF!</v>
      </c>
      <c r="H397" s="6">
        <f>IF('Log_working_3-way'!$D397="","",'True_Odds_Calculator_3-way'!N398/'True_Odds_Calculator_3-way'!A398-1)</f>
        <v>9.8160081027265207</v>
      </c>
      <c r="I397" s="6">
        <f>IF('Log_working_3-way'!$D397="","",'True_Odds_Calculator_3-way'!O398/'True_Odds_Calculator_3-way'!B398-1)</f>
        <v>6.4611260832704751</v>
      </c>
      <c r="J397" s="6" t="e">
        <f>IF('Log_working_3-way'!$D397="","",'True_Odds_Calculator_3-way'!#REF!/'True_Odds_Calculator_3-way'!C398-1)</f>
        <v>#REF!</v>
      </c>
      <c r="K397" s="6">
        <f>IF('Log_working_3-way'!$D397="","",1/'True_Odds_Calculator_3-way'!A398+1/'True_Odds_Calculator_3-way'!B398+1/'True_Odds_Calculator_3-way'!C398-1)</f>
        <v>3.4166866582936883E-2</v>
      </c>
    </row>
    <row r="398" spans="4:11" x14ac:dyDescent="0.25">
      <c r="D398">
        <f>solve_for_c('True_Odds_Calculator_3-way'!A399,'True_Odds_Calculator_3-way'!B399,'True_Odds_Calculator_3-way'!C399,'Log_working_3-way'!B$1,'Log_working_3-way'!B$2)</f>
        <v>1.0351331026199708</v>
      </c>
      <c r="F398" s="6" t="e">
        <f>IF('Log_working_3-way'!D398="","",1/'True_Odds_Calculator_3-way'!N399+1/'True_Odds_Calculator_3-way'!O399+1/'True_Odds_Calculator_3-way'!#REF!-1)</f>
        <v>#REF!</v>
      </c>
      <c r="H398" s="6">
        <f>IF('Log_working_3-way'!$D398="","",'True_Odds_Calculator_3-way'!N399/'True_Odds_Calculator_3-way'!A399-1)</f>
        <v>24.388385707930247</v>
      </c>
      <c r="I398" s="6">
        <f>IF('Log_working_3-way'!$D398="","",'True_Odds_Calculator_3-way'!O399/'True_Odds_Calculator_3-way'!B399-1)</f>
        <v>7.2057082214387496</v>
      </c>
      <c r="J398" s="6" t="e">
        <f>IF('Log_working_3-way'!$D398="","",'True_Odds_Calculator_3-way'!#REF!/'True_Odds_Calculator_3-way'!C399-1)</f>
        <v>#REF!</v>
      </c>
      <c r="K398" s="6">
        <f>IF('Log_working_3-way'!$D398="","",1/'True_Odds_Calculator_3-way'!A399+1/'True_Odds_Calculator_3-way'!B399+1/'True_Odds_Calculator_3-way'!C399-1)</f>
        <v>3.5847183806367422E-2</v>
      </c>
    </row>
    <row r="399" spans="4:11" x14ac:dyDescent="0.25">
      <c r="D399">
        <f>solve_for_c('True_Odds_Calculator_3-way'!A400,'True_Odds_Calculator_3-way'!B400,'True_Odds_Calculator_3-way'!C400,'Log_working_3-way'!B$1,'Log_working_3-way'!B$2)</f>
        <v>1.0309444637699836</v>
      </c>
      <c r="F399" s="6" t="e">
        <f>IF('Log_working_3-way'!D399="","",1/'True_Odds_Calculator_3-way'!N400+1/'True_Odds_Calculator_3-way'!O400+1/'True_Odds_Calculator_3-way'!#REF!-1)</f>
        <v>#REF!</v>
      </c>
      <c r="H399" s="6">
        <f>IF('Log_working_3-way'!$D399="","",'True_Odds_Calculator_3-way'!N400/'True_Odds_Calculator_3-way'!A400-1)</f>
        <v>8.8152244035316993</v>
      </c>
      <c r="I399" s="6">
        <f>IF('Log_working_3-way'!$D399="","",'True_Odds_Calculator_3-way'!O400/'True_Odds_Calculator_3-way'!B400-1)</f>
        <v>8.6913742317999052</v>
      </c>
      <c r="J399" s="6" t="e">
        <f>IF('Log_working_3-way'!$D399="","",'True_Odds_Calculator_3-way'!#REF!/'True_Odds_Calculator_3-way'!C400-1)</f>
        <v>#REF!</v>
      </c>
      <c r="K399" s="6">
        <f>IF('Log_working_3-way'!$D399="","",1/'True_Odds_Calculator_3-way'!A400+1/'True_Odds_Calculator_3-way'!B400+1/'True_Odds_Calculator_3-way'!C400-1)</f>
        <v>3.3333408284141441E-2</v>
      </c>
    </row>
    <row r="400" spans="4:11" x14ac:dyDescent="0.25">
      <c r="D400">
        <f>solve_for_c('True_Odds_Calculator_3-way'!A401,'True_Odds_Calculator_3-way'!B401,'True_Odds_Calculator_3-way'!C401,'Log_working_3-way'!B$1,'Log_working_3-way'!B$2)</f>
        <v>1.030770059916736</v>
      </c>
      <c r="F400" s="6" t="e">
        <f>IF('Log_working_3-way'!D400="","",1/'True_Odds_Calculator_3-way'!N401+1/'True_Odds_Calculator_3-way'!O401+1/'True_Odds_Calculator_3-way'!#REF!-1)</f>
        <v>#REF!</v>
      </c>
      <c r="H400" s="6">
        <f>IF('Log_working_3-way'!$D400="","",'True_Odds_Calculator_3-way'!N401/'True_Odds_Calculator_3-way'!A401-1)</f>
        <v>13.884691160204818</v>
      </c>
      <c r="I400" s="6">
        <f>IF('Log_working_3-way'!$D400="","",'True_Odds_Calculator_3-way'!O401/'True_Odds_Calculator_3-way'!B401-1)</f>
        <v>9.0068965652993498</v>
      </c>
      <c r="J400" s="6" t="e">
        <f>IF('Log_working_3-way'!$D400="","",'True_Odds_Calculator_3-way'!#REF!/'True_Odds_Calculator_3-way'!C401-1)</f>
        <v>#REF!</v>
      </c>
      <c r="K400" s="6">
        <f>IF('Log_working_3-way'!$D400="","",1/'True_Odds_Calculator_3-way'!A401+1/'True_Odds_Calculator_3-way'!B401+1/'True_Odds_Calculator_3-way'!C401-1)</f>
        <v>3.3189088996600447E-2</v>
      </c>
    </row>
    <row r="401" spans="4:11" x14ac:dyDescent="0.25">
      <c r="D401">
        <f>solve_for_c('True_Odds_Calculator_3-way'!A402,'True_Odds_Calculator_3-way'!B402,'True_Odds_Calculator_3-way'!C402,'Log_working_3-way'!B$1,'Log_working_3-way'!B$2)</f>
        <v>1.0457063897144248</v>
      </c>
      <c r="F401" s="6" t="e">
        <f>IF('Log_working_3-way'!D401="","",1/'True_Odds_Calculator_3-way'!N402+1/'True_Odds_Calculator_3-way'!O402+1/'True_Odds_Calculator_3-way'!#REF!-1)</f>
        <v>#REF!</v>
      </c>
      <c r="H401" s="6">
        <f>IF('Log_working_3-way'!$D401="","",'True_Odds_Calculator_3-way'!N402/'True_Odds_Calculator_3-way'!A402-1)</f>
        <v>13.660125790817682</v>
      </c>
      <c r="I401" s="6">
        <f>IF('Log_working_3-way'!$D401="","",'True_Odds_Calculator_3-way'!O402/'True_Odds_Calculator_3-way'!B402-1)</f>
        <v>9.4521148145686542</v>
      </c>
      <c r="J401" s="6" t="e">
        <f>IF('Log_working_3-way'!$D401="","",'True_Odds_Calculator_3-way'!#REF!/'True_Odds_Calculator_3-way'!C402-1)</f>
        <v>#REF!</v>
      </c>
      <c r="K401" s="6">
        <f>IF('Log_working_3-way'!$D401="","",1/'True_Odds_Calculator_3-way'!A402+1/'True_Odds_Calculator_3-way'!B402+1/'True_Odds_Calculator_3-way'!C402-1)</f>
        <v>4.9015589582468877E-2</v>
      </c>
    </row>
    <row r="402" spans="4:11" x14ac:dyDescent="0.25">
      <c r="D402">
        <f>solve_for_c('True_Odds_Calculator_3-way'!A403,'True_Odds_Calculator_3-way'!B403,'True_Odds_Calculator_3-way'!C403,'Log_working_3-way'!B$1,'Log_working_3-way'!B$2)</f>
        <v>1.0420000382484818</v>
      </c>
      <c r="F402" s="6" t="e">
        <f>IF('Log_working_3-way'!D402="","",1/'True_Odds_Calculator_3-way'!N403+1/'True_Odds_Calculator_3-way'!O403+1/'True_Odds_Calculator_3-way'!#REF!-1)</f>
        <v>#REF!</v>
      </c>
      <c r="H402" s="6">
        <f>IF('Log_working_3-way'!$D402="","",'True_Odds_Calculator_3-way'!N403/'True_Odds_Calculator_3-way'!A403-1)</f>
        <v>9.354486394878073</v>
      </c>
      <c r="I402" s="6">
        <f>IF('Log_working_3-way'!$D402="","",'True_Odds_Calculator_3-way'!O403/'True_Odds_Calculator_3-way'!B403-1)</f>
        <v>8.4628398270346494</v>
      </c>
      <c r="J402" s="6" t="e">
        <f>IF('Log_working_3-way'!$D402="","",'True_Odds_Calculator_3-way'!#REF!/'True_Odds_Calculator_3-way'!C403-1)</f>
        <v>#REF!</v>
      </c>
      <c r="K402" s="6">
        <f>IF('Log_working_3-way'!$D402="","",1/'True_Odds_Calculator_3-way'!A403+1/'True_Odds_Calculator_3-way'!B403+1/'True_Odds_Calculator_3-way'!C403-1)</f>
        <v>4.5019202928895163E-2</v>
      </c>
    </row>
    <row r="403" spans="4:11" x14ac:dyDescent="0.25">
      <c r="D403">
        <f>solve_for_c('True_Odds_Calculator_3-way'!A404,'True_Odds_Calculator_3-way'!B404,'True_Odds_Calculator_3-way'!C404,'Log_working_3-way'!B$1,'Log_working_3-way'!B$2)</f>
        <v>1.0503068631620545</v>
      </c>
      <c r="F403" s="6" t="e">
        <f>IF('Log_working_3-way'!D403="","",1/'True_Odds_Calculator_3-way'!N404+1/'True_Odds_Calculator_3-way'!O404+1/'True_Odds_Calculator_3-way'!#REF!-1)</f>
        <v>#REF!</v>
      </c>
      <c r="H403" s="6">
        <f>IF('Log_working_3-way'!$D403="","",'True_Odds_Calculator_3-way'!N404/'True_Odds_Calculator_3-way'!A404-1)</f>
        <v>21.840731108143231</v>
      </c>
      <c r="I403" s="6">
        <f>IF('Log_working_3-way'!$D403="","",'True_Odds_Calculator_3-way'!O404/'True_Odds_Calculator_3-way'!B404-1)</f>
        <v>6.6281798730147008</v>
      </c>
      <c r="J403" s="6" t="e">
        <f>IF('Log_working_3-way'!$D403="","",'True_Odds_Calculator_3-way'!#REF!/'True_Odds_Calculator_3-way'!C404-1)</f>
        <v>#REF!</v>
      </c>
      <c r="K403" s="6">
        <f>IF('Log_working_3-way'!$D403="","",1/'True_Odds_Calculator_3-way'!A404+1/'True_Odds_Calculator_3-way'!B404+1/'True_Odds_Calculator_3-way'!C404-1)</f>
        <v>5.2033729444968646E-2</v>
      </c>
    </row>
    <row r="404" spans="4:11" x14ac:dyDescent="0.25">
      <c r="D404">
        <f>solve_for_c('True_Odds_Calculator_3-way'!A405,'True_Odds_Calculator_3-way'!B405,'True_Odds_Calculator_3-way'!C405,'Log_working_3-way'!B$1,'Log_working_3-way'!B$2)</f>
        <v>1.0427303457195025</v>
      </c>
      <c r="F404" s="6" t="e">
        <f>IF('Log_working_3-way'!D404="","",1/'True_Odds_Calculator_3-way'!N405+1/'True_Odds_Calculator_3-way'!O405+1/'True_Odds_Calculator_3-way'!#REF!-1)</f>
        <v>#REF!</v>
      </c>
      <c r="H404" s="6">
        <f>IF('Log_working_3-way'!$D404="","",'True_Odds_Calculator_3-way'!N405/'True_Odds_Calculator_3-way'!A405-1)</f>
        <v>19.514266222228844</v>
      </c>
      <c r="I404" s="6">
        <f>IF('Log_working_3-way'!$D404="","",'True_Odds_Calculator_3-way'!O405/'True_Odds_Calculator_3-way'!B405-1)</f>
        <v>8.4647522335381211</v>
      </c>
      <c r="J404" s="6" t="e">
        <f>IF('Log_working_3-way'!$D404="","",'True_Odds_Calculator_3-way'!#REF!/'True_Odds_Calculator_3-way'!C405-1)</f>
        <v>#REF!</v>
      </c>
      <c r="K404" s="6">
        <f>IF('Log_working_3-way'!$D404="","",1/'True_Odds_Calculator_3-way'!A405+1/'True_Odds_Calculator_3-way'!B405+1/'True_Odds_Calculator_3-way'!C405-1)</f>
        <v>4.4808050912379382E-2</v>
      </c>
    </row>
    <row r="405" spans="4:11" x14ac:dyDescent="0.25">
      <c r="D405">
        <f>solve_for_c('True_Odds_Calculator_3-way'!A406,'True_Odds_Calculator_3-way'!B406,'True_Odds_Calculator_3-way'!C406,'Log_working_3-way'!B$1,'Log_working_3-way'!B$2)</f>
        <v>1.0575257387096637</v>
      </c>
      <c r="F405" s="6" t="e">
        <f>IF('Log_working_3-way'!D405="","",1/'True_Odds_Calculator_3-way'!N406+1/'True_Odds_Calculator_3-way'!O406+1/'True_Odds_Calculator_3-way'!#REF!-1)</f>
        <v>#REF!</v>
      </c>
      <c r="H405" s="6">
        <f>IF('Log_working_3-way'!$D405="","",'True_Odds_Calculator_3-way'!N406/'True_Odds_Calculator_3-way'!A406-1)</f>
        <v>2.6188028029947445</v>
      </c>
      <c r="I405" s="6">
        <f>IF('Log_working_3-way'!$D405="","",'True_Odds_Calculator_3-way'!O406/'True_Odds_Calculator_3-way'!B406-1)</f>
        <v>5.2369983036703109</v>
      </c>
      <c r="J405" s="6" t="e">
        <f>IF('Log_working_3-way'!$D405="","",'True_Odds_Calculator_3-way'!#REF!/'True_Odds_Calculator_3-way'!C406-1)</f>
        <v>#REF!</v>
      </c>
      <c r="K405" s="6">
        <f>IF('Log_working_3-way'!$D405="","",1/'True_Odds_Calculator_3-way'!A406+1/'True_Odds_Calculator_3-way'!B406+1/'True_Odds_Calculator_3-way'!C406-1)</f>
        <v>5.4132394964473418E-2</v>
      </c>
    </row>
    <row r="406" spans="4:11" x14ac:dyDescent="0.25">
      <c r="D406">
        <f>solve_for_c('True_Odds_Calculator_3-way'!A407,'True_Odds_Calculator_3-way'!B407,'True_Odds_Calculator_3-way'!C407,'Log_working_3-way'!B$1,'Log_working_3-way'!B$2)</f>
        <v>1.0516941864967209</v>
      </c>
      <c r="F406" s="6" t="e">
        <f>IF('Log_working_3-way'!D406="","",1/'True_Odds_Calculator_3-way'!N407+1/'True_Odds_Calculator_3-way'!O407+1/'True_Odds_Calculator_3-way'!#REF!-1)</f>
        <v>#REF!</v>
      </c>
      <c r="H406" s="6">
        <f>IF('Log_working_3-way'!$D406="","",'True_Odds_Calculator_3-way'!N407/'True_Odds_Calculator_3-way'!A407-1)</f>
        <v>25.609952410964219</v>
      </c>
      <c r="I406" s="6">
        <f>IF('Log_working_3-way'!$D406="","",'True_Odds_Calculator_3-way'!O407/'True_Odds_Calculator_3-way'!B407-1)</f>
        <v>6.8039926607503443</v>
      </c>
      <c r="J406" s="6" t="e">
        <f>IF('Log_working_3-way'!$D406="","",'True_Odds_Calculator_3-way'!#REF!/'True_Odds_Calculator_3-way'!C407-1)</f>
        <v>#REF!</v>
      </c>
      <c r="K406" s="6">
        <f>IF('Log_working_3-way'!$D406="","",1/'True_Odds_Calculator_3-way'!A407+1/'True_Odds_Calculator_3-way'!B407+1/'True_Odds_Calculator_3-way'!C407-1)</f>
        <v>5.2040099775270132E-2</v>
      </c>
    </row>
    <row r="407" spans="4:11" x14ac:dyDescent="0.25">
      <c r="D407">
        <f>solve_for_c('True_Odds_Calculator_3-way'!A408,'True_Odds_Calculator_3-way'!B408,'True_Odds_Calculator_3-way'!C408,'Log_working_3-way'!B$1,'Log_working_3-way'!B$2)</f>
        <v>1.0631167671625219</v>
      </c>
      <c r="F407" s="6" t="e">
        <f>IF('Log_working_3-way'!D407="","",1/'True_Odds_Calculator_3-way'!N408+1/'True_Odds_Calculator_3-way'!O408+1/'True_Odds_Calculator_3-way'!#REF!-1)</f>
        <v>#REF!</v>
      </c>
      <c r="H407" s="6">
        <f>IF('Log_working_3-way'!$D407="","",'True_Odds_Calculator_3-way'!N408/'True_Odds_Calculator_3-way'!A408-1)</f>
        <v>37.395864792565632</v>
      </c>
      <c r="I407" s="6">
        <f>IF('Log_working_3-way'!$D407="","",'True_Odds_Calculator_3-way'!O408/'True_Odds_Calculator_3-way'!B408-1)</f>
        <v>5.2543841983065818</v>
      </c>
      <c r="J407" s="6" t="e">
        <f>IF('Log_working_3-way'!$D407="","",'True_Odds_Calculator_3-way'!#REF!/'True_Odds_Calculator_3-way'!C408-1)</f>
        <v>#REF!</v>
      </c>
      <c r="K407" s="6">
        <f>IF('Log_working_3-way'!$D407="","",1/'True_Odds_Calculator_3-way'!A408+1/'True_Odds_Calculator_3-way'!B408+1/'True_Odds_Calculator_3-way'!C408-1)</f>
        <v>5.6613709915855681E-2</v>
      </c>
    </row>
    <row r="408" spans="4:11" x14ac:dyDescent="0.25">
      <c r="D408">
        <f>solve_for_c('True_Odds_Calculator_3-way'!A409,'True_Odds_Calculator_3-way'!B409,'True_Odds_Calculator_3-way'!C409,'Log_working_3-way'!B$1,'Log_working_3-way'!B$2)</f>
        <v>1.0572411179429351</v>
      </c>
      <c r="F408" s="6" t="e">
        <f>IF('Log_working_3-way'!D408="","",1/'True_Odds_Calculator_3-way'!N409+1/'True_Odds_Calculator_3-way'!O409+1/'True_Odds_Calculator_3-way'!#REF!-1)</f>
        <v>#REF!</v>
      </c>
      <c r="H408" s="6">
        <f>IF('Log_working_3-way'!$D408="","",'True_Odds_Calculator_3-way'!N409/'True_Odds_Calculator_3-way'!A409-1)</f>
        <v>3.1143631977071129</v>
      </c>
      <c r="I408" s="6">
        <f>IF('Log_working_3-way'!$D408="","",'True_Odds_Calculator_3-way'!O409/'True_Odds_Calculator_3-way'!B409-1)</f>
        <v>5.4961848685049652</v>
      </c>
      <c r="J408" s="6" t="e">
        <f>IF('Log_working_3-way'!$D408="","",'True_Odds_Calculator_3-way'!#REF!/'True_Odds_Calculator_3-way'!C409-1)</f>
        <v>#REF!</v>
      </c>
      <c r="K408" s="6">
        <f>IF('Log_working_3-way'!$D408="","",1/'True_Odds_Calculator_3-way'!A409+1/'True_Odds_Calculator_3-way'!B409+1/'True_Odds_Calculator_3-way'!C409-1)</f>
        <v>5.4908759682802177E-2</v>
      </c>
    </row>
    <row r="409" spans="4:11" x14ac:dyDescent="0.25">
      <c r="D409">
        <f>solve_for_c('True_Odds_Calculator_3-way'!A410,'True_Odds_Calculator_3-way'!B410,'True_Odds_Calculator_3-way'!C410,'Log_working_3-way'!B$1,'Log_working_3-way'!B$2)</f>
        <v>1.0320095224879005</v>
      </c>
      <c r="F409" s="6" t="e">
        <f>IF('Log_working_3-way'!D409="","",1/'True_Odds_Calculator_3-way'!N410+1/'True_Odds_Calculator_3-way'!O410+1/'True_Odds_Calculator_3-way'!#REF!-1)</f>
        <v>#REF!</v>
      </c>
      <c r="H409" s="6">
        <f>IF('Log_working_3-way'!$D409="","",'True_Odds_Calculator_3-way'!N410/'True_Odds_Calculator_3-way'!A410-1)</f>
        <v>15.787658802177862</v>
      </c>
      <c r="I409" s="6">
        <f>IF('Log_working_3-way'!$D409="","",'True_Odds_Calculator_3-way'!O410/'True_Odds_Calculator_3-way'!B410-1)</f>
        <v>10.658096390401294</v>
      </c>
      <c r="J409" s="6" t="e">
        <f>IF('Log_working_3-way'!$D409="","",'True_Odds_Calculator_3-way'!#REF!/'True_Odds_Calculator_3-way'!C410-1)</f>
        <v>#REF!</v>
      </c>
      <c r="K409" s="6">
        <f>IF('Log_working_3-way'!$D409="","",1/'True_Odds_Calculator_3-way'!A410+1/'True_Odds_Calculator_3-way'!B410+1/'True_Odds_Calculator_3-way'!C410-1)</f>
        <v>3.4159159159159014E-2</v>
      </c>
    </row>
    <row r="410" spans="4:11" x14ac:dyDescent="0.25">
      <c r="D410">
        <f>solve_for_c('True_Odds_Calculator_3-way'!A411,'True_Odds_Calculator_3-way'!B411,'True_Odds_Calculator_3-way'!C411,'Log_working_3-way'!B$1,'Log_working_3-way'!B$2)</f>
        <v>1.0305769045583781</v>
      </c>
      <c r="F410" s="6" t="e">
        <f>IF('Log_working_3-way'!D410="","",1/'True_Odds_Calculator_3-way'!N411+1/'True_Odds_Calculator_3-way'!O411+1/'True_Odds_Calculator_3-way'!#REF!-1)</f>
        <v>#REF!</v>
      </c>
      <c r="H410" s="6">
        <f>IF('Log_working_3-way'!$D410="","",'True_Odds_Calculator_3-way'!N411/'True_Odds_Calculator_3-way'!A411-1)</f>
        <v>8.4541120798172393</v>
      </c>
      <c r="I410" s="6">
        <f>IF('Log_working_3-way'!$D410="","",'True_Odds_Calculator_3-way'!O411/'True_Odds_Calculator_3-way'!B411-1)</f>
        <v>9.1392012753666734</v>
      </c>
      <c r="J410" s="6" t="e">
        <f>IF('Log_working_3-way'!$D410="","",'True_Odds_Calculator_3-way'!#REF!/'True_Odds_Calculator_3-way'!C411-1)</f>
        <v>#REF!</v>
      </c>
      <c r="K410" s="6">
        <f>IF('Log_working_3-way'!$D410="","",1/'True_Odds_Calculator_3-way'!A411+1/'True_Odds_Calculator_3-way'!B411+1/'True_Odds_Calculator_3-way'!C411-1)</f>
        <v>3.2949992294652564E-2</v>
      </c>
    </row>
    <row r="411" spans="4:11" x14ac:dyDescent="0.25">
      <c r="D411">
        <f>solve_for_c('True_Odds_Calculator_3-way'!A412,'True_Odds_Calculator_3-way'!B412,'True_Odds_Calculator_3-way'!C412,'Log_working_3-way'!B$1,'Log_working_3-way'!B$2)</f>
        <v>1.0448417900026354</v>
      </c>
      <c r="F411" s="6" t="e">
        <f>IF('Log_working_3-way'!D411="","",1/'True_Odds_Calculator_3-way'!N412+1/'True_Odds_Calculator_3-way'!O412+1/'True_Odds_Calculator_3-way'!#REF!-1)</f>
        <v>#REF!</v>
      </c>
      <c r="H411" s="6">
        <f>IF('Log_working_3-way'!$D411="","",'True_Odds_Calculator_3-way'!N412/'True_Odds_Calculator_3-way'!A412-1)</f>
        <v>1.1626121017862361</v>
      </c>
      <c r="I411" s="6">
        <f>IF('Log_working_3-way'!$D411="","",'True_Odds_Calculator_3-way'!O412/'True_Odds_Calculator_3-way'!B412-1)</f>
        <v>4.3517840832568115</v>
      </c>
      <c r="J411" s="6" t="e">
        <f>IF('Log_working_3-way'!$D411="","",'True_Odds_Calculator_3-way'!#REF!/'True_Odds_Calculator_3-way'!C412-1)</f>
        <v>#REF!</v>
      </c>
      <c r="K411" s="6">
        <f>IF('Log_working_3-way'!$D411="","",1/'True_Odds_Calculator_3-way'!A412+1/'True_Odds_Calculator_3-way'!B412+1/'True_Odds_Calculator_3-way'!C412-1)</f>
        <v>3.9368865326863123E-2</v>
      </c>
    </row>
    <row r="412" spans="4:11" x14ac:dyDescent="0.25">
      <c r="D412">
        <f>solve_for_c('True_Odds_Calculator_3-way'!A413,'True_Odds_Calculator_3-way'!B413,'True_Odds_Calculator_3-way'!C413,'Log_working_3-way'!B$1,'Log_working_3-way'!B$2)</f>
        <v>1.0342893017668666</v>
      </c>
      <c r="F412" s="6" t="e">
        <f>IF('Log_working_3-way'!D412="","",1/'True_Odds_Calculator_3-way'!N413+1/'True_Odds_Calculator_3-way'!O413+1/'True_Odds_Calculator_3-way'!#REF!-1)</f>
        <v>#REF!</v>
      </c>
      <c r="H412" s="6">
        <f>IF('Log_working_3-way'!$D412="","",'True_Odds_Calculator_3-way'!N413/'True_Odds_Calculator_3-way'!A413-1)</f>
        <v>4.6641270076681849</v>
      </c>
      <c r="I412" s="6">
        <f>IF('Log_working_3-way'!$D412="","",'True_Odds_Calculator_3-way'!O413/'True_Odds_Calculator_3-way'!B413-1)</f>
        <v>6.5804790902318162</v>
      </c>
      <c r="J412" s="6" t="e">
        <f>IF('Log_working_3-way'!$D412="","",'True_Odds_Calculator_3-way'!#REF!/'True_Odds_Calculator_3-way'!C413-1)</f>
        <v>#REF!</v>
      </c>
      <c r="K412" s="6">
        <f>IF('Log_working_3-way'!$D412="","",1/'True_Odds_Calculator_3-way'!A413+1/'True_Odds_Calculator_3-way'!B413+1/'True_Odds_Calculator_3-way'!C413-1)</f>
        <v>3.5063308243767022E-2</v>
      </c>
    </row>
    <row r="413" spans="4:11" x14ac:dyDescent="0.25">
      <c r="D413">
        <f>solve_for_c('True_Odds_Calculator_3-way'!A414,'True_Odds_Calculator_3-way'!B414,'True_Odds_Calculator_3-way'!C414,'Log_working_3-way'!B$1,'Log_working_3-way'!B$2)</f>
        <v>1.0315242375159783</v>
      </c>
      <c r="F413" s="6" t="e">
        <f>IF('Log_working_3-way'!D413="","",1/'True_Odds_Calculator_3-way'!N414+1/'True_Odds_Calculator_3-way'!O414+1/'True_Odds_Calculator_3-way'!#REF!-1)</f>
        <v>#REF!</v>
      </c>
      <c r="H413" s="6">
        <f>IF('Log_working_3-way'!$D413="","",'True_Odds_Calculator_3-way'!N414/'True_Odds_Calculator_3-way'!A414-1)</f>
        <v>13.873301266922311</v>
      </c>
      <c r="I413" s="6">
        <f>IF('Log_working_3-way'!$D413="","",'True_Odds_Calculator_3-way'!O414/'True_Odds_Calculator_3-way'!B414-1)</f>
        <v>9.6746770442006529</v>
      </c>
      <c r="J413" s="6" t="e">
        <f>IF('Log_working_3-way'!$D413="","",'True_Odds_Calculator_3-way'!#REF!/'True_Odds_Calculator_3-way'!C414-1)</f>
        <v>#REF!</v>
      </c>
      <c r="K413" s="6">
        <f>IF('Log_working_3-way'!$D413="","",1/'True_Odds_Calculator_3-way'!A414+1/'True_Odds_Calculator_3-way'!B414+1/'True_Odds_Calculator_3-way'!C414-1)</f>
        <v>3.3980299586174878E-2</v>
      </c>
    </row>
    <row r="414" spans="4:11" x14ac:dyDescent="0.25">
      <c r="D414">
        <f>solve_for_c('True_Odds_Calculator_3-way'!A415,'True_Odds_Calculator_3-way'!B415,'True_Odds_Calculator_3-way'!C415,'Log_working_3-way'!B$1,'Log_working_3-way'!B$2)</f>
        <v>1.0312880264456641</v>
      </c>
      <c r="F414" s="6" t="e">
        <f>IF('Log_working_3-way'!D414="","",1/'True_Odds_Calculator_3-way'!N415+1/'True_Odds_Calculator_3-way'!O415+1/'True_Odds_Calculator_3-way'!#REF!-1)</f>
        <v>#REF!</v>
      </c>
      <c r="H414" s="6">
        <f>IF('Log_working_3-way'!$D414="","",'True_Odds_Calculator_3-way'!N415/'True_Odds_Calculator_3-way'!A415-1)</f>
        <v>16.523640107482798</v>
      </c>
      <c r="I414" s="6">
        <f>IF('Log_working_3-way'!$D414="","",'True_Odds_Calculator_3-way'!O415/'True_Odds_Calculator_3-way'!B415-1)</f>
        <v>10.12028756030724</v>
      </c>
      <c r="J414" s="6" t="e">
        <f>IF('Log_working_3-way'!$D414="","",'True_Odds_Calculator_3-way'!#REF!/'True_Odds_Calculator_3-way'!C415-1)</f>
        <v>#REF!</v>
      </c>
      <c r="K414" s="6">
        <f>IF('Log_working_3-way'!$D414="","",1/'True_Odds_Calculator_3-way'!A415+1/'True_Odds_Calculator_3-way'!B415+1/'True_Odds_Calculator_3-way'!C415-1)</f>
        <v>3.3332170042149833E-2</v>
      </c>
    </row>
    <row r="415" spans="4:11" x14ac:dyDescent="0.25">
      <c r="D415">
        <f>solve_for_c('True_Odds_Calculator_3-way'!A416,'True_Odds_Calculator_3-way'!B416,'True_Odds_Calculator_3-way'!C416,'Log_working_3-way'!B$1,'Log_working_3-way'!B$2)</f>
        <v>1.0305707569649143</v>
      </c>
      <c r="F415" s="6" t="e">
        <f>IF('Log_working_3-way'!D415="","",1/'True_Odds_Calculator_3-way'!N416+1/'True_Odds_Calculator_3-way'!O416+1/'True_Odds_Calculator_3-way'!#REF!-1)</f>
        <v>#REF!</v>
      </c>
      <c r="H415" s="6">
        <f>IF('Log_working_3-way'!$D415="","",'True_Odds_Calculator_3-way'!N416/'True_Odds_Calculator_3-way'!A416-1)</f>
        <v>8.6945025327926135</v>
      </c>
      <c r="I415" s="6">
        <f>IF('Log_working_3-way'!$D415="","",'True_Odds_Calculator_3-way'!O416/'True_Odds_Calculator_3-way'!B416-1)</f>
        <v>9.4749636958377259</v>
      </c>
      <c r="J415" s="6" t="e">
        <f>IF('Log_working_3-way'!$D415="","",'True_Odds_Calculator_3-way'!#REF!/'True_Odds_Calculator_3-way'!C416-1)</f>
        <v>#REF!</v>
      </c>
      <c r="K415" s="6">
        <f>IF('Log_working_3-way'!$D415="","",1/'True_Odds_Calculator_3-way'!A416+1/'True_Odds_Calculator_3-way'!B416+1/'True_Odds_Calculator_3-way'!C416-1)</f>
        <v>3.2999963848390435E-2</v>
      </c>
    </row>
    <row r="416" spans="4:11" x14ac:dyDescent="0.25">
      <c r="D416">
        <f>solve_for_c('True_Odds_Calculator_3-way'!A417,'True_Odds_Calculator_3-way'!B417,'True_Odds_Calculator_3-way'!C417,'Log_working_3-way'!B$1,'Log_working_3-way'!B$2)</f>
        <v>1.0410169177383712</v>
      </c>
      <c r="F416" s="6" t="e">
        <f>IF('Log_working_3-way'!D416="","",1/'True_Odds_Calculator_3-way'!N417+1/'True_Odds_Calculator_3-way'!O417+1/'True_Odds_Calculator_3-way'!#REF!-1)</f>
        <v>#REF!</v>
      </c>
      <c r="H416" s="6">
        <f>IF('Log_working_3-way'!$D416="","",'True_Odds_Calculator_3-way'!N417/'True_Odds_Calculator_3-way'!A417-1)</f>
        <v>35.267250961137016</v>
      </c>
      <c r="I416" s="6">
        <f>IF('Log_working_3-way'!$D416="","",'True_Odds_Calculator_3-way'!O417/'True_Odds_Calculator_3-way'!B417-1)</f>
        <v>5.7438242965373973</v>
      </c>
      <c r="J416" s="6" t="e">
        <f>IF('Log_working_3-way'!$D416="","",'True_Odds_Calculator_3-way'!#REF!/'True_Odds_Calculator_3-way'!C417-1)</f>
        <v>#REF!</v>
      </c>
      <c r="K416" s="6">
        <f>IF('Log_working_3-way'!$D416="","",1/'True_Odds_Calculator_3-way'!A417+1/'True_Odds_Calculator_3-way'!B417+1/'True_Odds_Calculator_3-way'!C417-1)</f>
        <v>3.7791606011289058E-2</v>
      </c>
    </row>
    <row r="417" spans="4:11" x14ac:dyDescent="0.25">
      <c r="D417">
        <f>solve_for_c('True_Odds_Calculator_3-way'!A418,'True_Odds_Calculator_3-way'!B418,'True_Odds_Calculator_3-way'!C418,'Log_working_3-way'!B$1,'Log_working_3-way'!B$2)</f>
        <v>1.0325188793522775</v>
      </c>
      <c r="F417" s="6" t="e">
        <f>IF('Log_working_3-way'!D417="","",1/'True_Odds_Calculator_3-way'!N418+1/'True_Odds_Calculator_3-way'!O418+1/'True_Odds_Calculator_3-way'!#REF!-1)</f>
        <v>#REF!</v>
      </c>
      <c r="H417" s="6">
        <f>IF('Log_working_3-way'!$D417="","",'True_Odds_Calculator_3-way'!N418/'True_Odds_Calculator_3-way'!A418-1)</f>
        <v>17.593451685521334</v>
      </c>
      <c r="I417" s="6">
        <f>IF('Log_working_3-way'!$D417="","",'True_Odds_Calculator_3-way'!O418/'True_Odds_Calculator_3-way'!B418-1)</f>
        <v>8.2074568703336066</v>
      </c>
      <c r="J417" s="6" t="e">
        <f>IF('Log_working_3-way'!$D417="","",'True_Odds_Calculator_3-way'!#REF!/'True_Odds_Calculator_3-way'!C418-1)</f>
        <v>#REF!</v>
      </c>
      <c r="K417" s="6">
        <f>IF('Log_working_3-way'!$D417="","",1/'True_Odds_Calculator_3-way'!A418+1/'True_Odds_Calculator_3-way'!B418+1/'True_Odds_Calculator_3-way'!C418-1)</f>
        <v>3.4594788375792662E-2</v>
      </c>
    </row>
    <row r="418" spans="4:11" x14ac:dyDescent="0.25">
      <c r="D418">
        <f>solve_for_c('True_Odds_Calculator_3-way'!A419,'True_Odds_Calculator_3-way'!B419,'True_Odds_Calculator_3-way'!C419,'Log_working_3-way'!B$1,'Log_working_3-way'!B$2)</f>
        <v>1.0383365698454226</v>
      </c>
      <c r="F418" s="6" t="e">
        <f>IF('Log_working_3-way'!D418="","",1/'True_Odds_Calculator_3-way'!N419+1/'True_Odds_Calculator_3-way'!O419+1/'True_Odds_Calculator_3-way'!#REF!-1)</f>
        <v>#REF!</v>
      </c>
      <c r="H418" s="6">
        <f>IF('Log_working_3-way'!$D418="","",'True_Odds_Calculator_3-way'!N419/'True_Odds_Calculator_3-way'!A419-1)</f>
        <v>2.9822378327999286</v>
      </c>
      <c r="I418" s="6">
        <f>IF('Log_working_3-way'!$D418="","",'True_Odds_Calculator_3-way'!O419/'True_Odds_Calculator_3-way'!B419-1)</f>
        <v>5.8183879778666965</v>
      </c>
      <c r="J418" s="6" t="e">
        <f>IF('Log_working_3-way'!$D418="","",'True_Odds_Calculator_3-way'!#REF!/'True_Odds_Calculator_3-way'!C419-1)</f>
        <v>#REF!</v>
      </c>
      <c r="K418" s="6">
        <f>IF('Log_working_3-way'!$D418="","",1/'True_Odds_Calculator_3-way'!A419+1/'True_Odds_Calculator_3-way'!B419+1/'True_Odds_Calculator_3-way'!C419-1)</f>
        <v>3.7391297510654065E-2</v>
      </c>
    </row>
    <row r="419" spans="4:11" x14ac:dyDescent="0.25">
      <c r="D419">
        <f>solve_for_c('True_Odds_Calculator_3-way'!A420,'True_Odds_Calculator_3-way'!B420,'True_Odds_Calculator_3-way'!C420,'Log_working_3-way'!B$1,'Log_working_3-way'!B$2)</f>
        <v>1.0307649362759743</v>
      </c>
      <c r="F419" s="6" t="e">
        <f>IF('Log_working_3-way'!D419="","",1/'True_Odds_Calculator_3-way'!N420+1/'True_Odds_Calculator_3-way'!O420+1/'True_Odds_Calculator_3-way'!#REF!-1)</f>
        <v>#REF!</v>
      </c>
      <c r="H419" s="6">
        <f>IF('Log_working_3-way'!$D419="","",'True_Odds_Calculator_3-way'!N420/'True_Odds_Calculator_3-way'!A420-1)</f>
        <v>44.748025263806305</v>
      </c>
      <c r="I419" s="6">
        <f>IF('Log_working_3-way'!$D419="","",'True_Odds_Calculator_3-way'!O420/'True_Odds_Calculator_3-way'!B420-1)</f>
        <v>3.880485396169818</v>
      </c>
      <c r="J419" s="6" t="e">
        <f>IF('Log_working_3-way'!$D419="","",'True_Odds_Calculator_3-way'!#REF!/'True_Odds_Calculator_3-way'!C420-1)</f>
        <v>#REF!</v>
      </c>
      <c r="K419" s="6">
        <f>IF('Log_working_3-way'!$D419="","",1/'True_Odds_Calculator_3-way'!A420+1/'True_Odds_Calculator_3-way'!B420+1/'True_Odds_Calculator_3-way'!C420-1)</f>
        <v>2.546758328829557E-2</v>
      </c>
    </row>
    <row r="420" spans="4:11" x14ac:dyDescent="0.25">
      <c r="D420">
        <f>solve_for_c('True_Odds_Calculator_3-way'!A421,'True_Odds_Calculator_3-way'!B421,'True_Odds_Calculator_3-way'!C421,'Log_working_3-way'!B$1,'Log_working_3-way'!B$2)</f>
        <v>1.0507421355313422</v>
      </c>
      <c r="F420" s="6" t="e">
        <f>IF('Log_working_3-way'!D420="","",1/'True_Odds_Calculator_3-way'!N421+1/'True_Odds_Calculator_3-way'!O421+1/'True_Odds_Calculator_3-way'!#REF!-1)</f>
        <v>#REF!</v>
      </c>
      <c r="H420" s="6">
        <f>IF('Log_working_3-way'!$D420="","",'True_Odds_Calculator_3-way'!N421/'True_Odds_Calculator_3-way'!A421-1)</f>
        <v>59.982656679386544</v>
      </c>
      <c r="I420" s="6">
        <f>IF('Log_working_3-way'!$D420="","",'True_Odds_Calculator_3-way'!O421/'True_Odds_Calculator_3-way'!B421-1)</f>
        <v>1.6018829815693119</v>
      </c>
      <c r="J420" s="6" t="e">
        <f>IF('Log_working_3-way'!$D420="","",'True_Odds_Calculator_3-way'!#REF!/'True_Odds_Calculator_3-way'!C421-1)</f>
        <v>#REF!</v>
      </c>
      <c r="K420" s="6">
        <f>IF('Log_working_3-way'!$D420="","",1/'True_Odds_Calculator_3-way'!A421+1/'True_Odds_Calculator_3-way'!B421+1/'True_Odds_Calculator_3-way'!C421-1)</f>
        <v>3.2886424699579031E-2</v>
      </c>
    </row>
    <row r="421" spans="4:11" x14ac:dyDescent="0.25">
      <c r="D421">
        <f>solve_for_c('True_Odds_Calculator_3-way'!A422,'True_Odds_Calculator_3-way'!B422,'True_Odds_Calculator_3-way'!C422,'Log_working_3-way'!B$1,'Log_working_3-way'!B$2)</f>
        <v>1.0252197233095577</v>
      </c>
      <c r="F421" s="6" t="e">
        <f>IF('Log_working_3-way'!D421="","",1/'True_Odds_Calculator_3-way'!N422+1/'True_Odds_Calculator_3-way'!O422+1/'True_Odds_Calculator_3-way'!#REF!-1)</f>
        <v>#REF!</v>
      </c>
      <c r="H421" s="6">
        <f>IF('Log_working_3-way'!$D421="","",'True_Odds_Calculator_3-way'!N422/'True_Odds_Calculator_3-way'!A422-1)</f>
        <v>7.1798359986796214</v>
      </c>
      <c r="I421" s="6">
        <f>IF('Log_working_3-way'!$D421="","",'True_Odds_Calculator_3-way'!O422/'True_Odds_Calculator_3-way'!B422-1)</f>
        <v>9.3301359138329545</v>
      </c>
      <c r="J421" s="6" t="e">
        <f>IF('Log_working_3-way'!$D421="","",'True_Odds_Calculator_3-way'!#REF!/'True_Odds_Calculator_3-way'!C422-1)</f>
        <v>#REF!</v>
      </c>
      <c r="K421" s="6">
        <f>IF('Log_working_3-way'!$D421="","",1/'True_Odds_Calculator_3-way'!A422+1/'True_Odds_Calculator_3-way'!B422+1/'True_Odds_Calculator_3-way'!C422-1)</f>
        <v>2.7110605231425389E-2</v>
      </c>
    </row>
    <row r="422" spans="4:11" x14ac:dyDescent="0.25">
      <c r="D422">
        <f>solve_for_c('True_Odds_Calculator_3-way'!A423,'True_Odds_Calculator_3-way'!B423,'True_Odds_Calculator_3-way'!C423,'Log_working_3-way'!B$1,'Log_working_3-way'!B$2)</f>
        <v>1.0248336139834953</v>
      </c>
      <c r="F422" s="6" t="e">
        <f>IF('Log_working_3-way'!D422="","",1/'True_Odds_Calculator_3-way'!N423+1/'True_Odds_Calculator_3-way'!O423+1/'True_Odds_Calculator_3-way'!#REF!-1)</f>
        <v>#REF!</v>
      </c>
      <c r="H422" s="6">
        <f>IF('Log_working_3-way'!$D422="","",'True_Odds_Calculator_3-way'!N423/'True_Odds_Calculator_3-way'!A423-1)</f>
        <v>12.259339978406949</v>
      </c>
      <c r="I422" s="6">
        <f>IF('Log_working_3-way'!$D422="","",'True_Odds_Calculator_3-way'!O423/'True_Odds_Calculator_3-way'!B423-1)</f>
        <v>8.6904057892324982</v>
      </c>
      <c r="J422" s="6" t="e">
        <f>IF('Log_working_3-way'!$D422="","",'True_Odds_Calculator_3-way'!#REF!/'True_Odds_Calculator_3-way'!C423-1)</f>
        <v>#REF!</v>
      </c>
      <c r="K422" s="6">
        <f>IF('Log_working_3-way'!$D422="","",1/'True_Odds_Calculator_3-way'!A423+1/'True_Odds_Calculator_3-way'!B423+1/'True_Odds_Calculator_3-way'!C423-1)</f>
        <v>2.692685671076922E-2</v>
      </c>
    </row>
    <row r="423" spans="4:11" x14ac:dyDescent="0.25">
      <c r="D423">
        <f>solve_for_c('True_Odds_Calculator_3-way'!A424,'True_Odds_Calculator_3-way'!B424,'True_Odds_Calculator_3-way'!C424,'Log_working_3-way'!B$1,'Log_working_3-way'!B$2)</f>
        <v>1.0265503793112734</v>
      </c>
      <c r="F423" s="6" t="e">
        <f>IF('Log_working_3-way'!D423="","",1/'True_Odds_Calculator_3-way'!N424+1/'True_Odds_Calculator_3-way'!O424+1/'True_Odds_Calculator_3-way'!#REF!-1)</f>
        <v>#REF!</v>
      </c>
      <c r="H423" s="6">
        <f>IF('Log_working_3-way'!$D423="","",'True_Odds_Calculator_3-way'!N424/'True_Odds_Calculator_3-way'!A424-1)</f>
        <v>18.557720307041837</v>
      </c>
      <c r="I423" s="6">
        <f>IF('Log_working_3-way'!$D423="","",'True_Odds_Calculator_3-way'!O424/'True_Odds_Calculator_3-way'!B424-1)</f>
        <v>7.8237214503999457</v>
      </c>
      <c r="J423" s="6" t="e">
        <f>IF('Log_working_3-way'!$D423="","",'True_Odds_Calculator_3-way'!#REF!/'True_Odds_Calculator_3-way'!C424-1)</f>
        <v>#REF!</v>
      </c>
      <c r="K423" s="6">
        <f>IF('Log_working_3-way'!$D423="","",1/'True_Odds_Calculator_3-way'!A424+1/'True_Odds_Calculator_3-way'!B424+1/'True_Odds_Calculator_3-way'!C424-1)</f>
        <v>2.8186844584077164E-2</v>
      </c>
    </row>
    <row r="424" spans="4:11" x14ac:dyDescent="0.25">
      <c r="D424">
        <f>solve_for_c('True_Odds_Calculator_3-way'!A425,'True_Odds_Calculator_3-way'!B425,'True_Odds_Calculator_3-way'!C425,'Log_working_3-way'!B$1,'Log_working_3-way'!B$2)</f>
        <v>1.027396776910795</v>
      </c>
      <c r="F424" s="6" t="e">
        <f>IF('Log_working_3-way'!D424="","",1/'True_Odds_Calculator_3-way'!N425+1/'True_Odds_Calculator_3-way'!O425+1/'True_Odds_Calculator_3-way'!#REF!-1)</f>
        <v>#REF!</v>
      </c>
      <c r="H424" s="6">
        <f>IF('Log_working_3-way'!$D424="","",'True_Odds_Calculator_3-way'!N425/'True_Odds_Calculator_3-way'!A425-1)</f>
        <v>23.562195621759201</v>
      </c>
      <c r="I424" s="6">
        <f>IF('Log_working_3-way'!$D424="","",'True_Odds_Calculator_3-way'!O425/'True_Odds_Calculator_3-way'!B425-1)</f>
        <v>8.1524663029967854</v>
      </c>
      <c r="J424" s="6" t="e">
        <f>IF('Log_working_3-way'!$D424="","",'True_Odds_Calculator_3-way'!#REF!/'True_Odds_Calculator_3-way'!C425-1)</f>
        <v>#REF!</v>
      </c>
      <c r="K424" s="6">
        <f>IF('Log_working_3-way'!$D424="","",1/'True_Odds_Calculator_3-way'!A425+1/'True_Odds_Calculator_3-way'!B425+1/'True_Odds_Calculator_3-way'!C425-1)</f>
        <v>2.8079409815721545E-2</v>
      </c>
    </row>
    <row r="425" spans="4:11" x14ac:dyDescent="0.25">
      <c r="D425">
        <f>solve_for_c('True_Odds_Calculator_3-way'!A426,'True_Odds_Calculator_3-way'!B426,'True_Odds_Calculator_3-way'!C426,'Log_working_3-way'!B$1,'Log_working_3-way'!B$2)</f>
        <v>1.0293861758137832</v>
      </c>
      <c r="F425" s="6" t="e">
        <f>IF('Log_working_3-way'!D425="","",1/'True_Odds_Calculator_3-way'!N426+1/'True_Odds_Calculator_3-way'!O426+1/'True_Odds_Calculator_3-way'!#REF!-1)</f>
        <v>#REF!</v>
      </c>
      <c r="H425" s="6">
        <f>IF('Log_working_3-way'!$D425="","",'True_Odds_Calculator_3-way'!N426/'True_Odds_Calculator_3-way'!A426-1)</f>
        <v>28.997826525701328</v>
      </c>
      <c r="I425" s="6">
        <f>IF('Log_working_3-way'!$D425="","",'True_Odds_Calculator_3-way'!O426/'True_Odds_Calculator_3-way'!B426-1)</f>
        <v>6.755829897480953</v>
      </c>
      <c r="J425" s="6" t="e">
        <f>IF('Log_working_3-way'!$D425="","",'True_Odds_Calculator_3-way'!#REF!/'True_Odds_Calculator_3-way'!C426-1)</f>
        <v>#REF!</v>
      </c>
      <c r="K425" s="6">
        <f>IF('Log_working_3-way'!$D425="","",1/'True_Odds_Calculator_3-way'!A426+1/'True_Odds_Calculator_3-way'!B426+1/'True_Odds_Calculator_3-way'!C426-1)</f>
        <v>2.8881125918258865E-2</v>
      </c>
    </row>
    <row r="426" spans="4:11" x14ac:dyDescent="0.25">
      <c r="D426">
        <f>solve_for_c('True_Odds_Calculator_3-way'!A427,'True_Odds_Calculator_3-way'!B427,'True_Odds_Calculator_3-way'!C427,'Log_working_3-way'!B$1,'Log_working_3-way'!B$2)</f>
        <v>1.0350308502203782</v>
      </c>
      <c r="F426" s="6" t="e">
        <f>IF('Log_working_3-way'!D426="","",1/'True_Odds_Calculator_3-way'!N427+1/'True_Odds_Calculator_3-way'!O427+1/'True_Odds_Calculator_3-way'!#REF!-1)</f>
        <v>#REF!</v>
      </c>
      <c r="H426" s="6">
        <f>IF('Log_working_3-way'!$D426="","",'True_Odds_Calculator_3-way'!N427/'True_Odds_Calculator_3-way'!A427-1)</f>
        <v>37.335717033323583</v>
      </c>
      <c r="I426" s="6">
        <f>IF('Log_working_3-way'!$D426="","",'True_Odds_Calculator_3-way'!O427/'True_Odds_Calculator_3-way'!B427-1)</f>
        <v>4.7654090560348239</v>
      </c>
      <c r="J426" s="6" t="e">
        <f>IF('Log_working_3-way'!$D426="","",'True_Odds_Calculator_3-way'!#REF!/'True_Odds_Calculator_3-way'!C427-1)</f>
        <v>#REF!</v>
      </c>
      <c r="K426" s="6">
        <f>IF('Log_working_3-way'!$D426="","",1/'True_Odds_Calculator_3-way'!A427+1/'True_Odds_Calculator_3-way'!B427+1/'True_Odds_Calculator_3-way'!C427-1)</f>
        <v>3.18157685581415E-2</v>
      </c>
    </row>
    <row r="427" spans="4:11" x14ac:dyDescent="0.25">
      <c r="D427">
        <f>solve_for_c('True_Odds_Calculator_3-way'!A428,'True_Odds_Calculator_3-way'!B428,'True_Odds_Calculator_3-way'!C428,'Log_working_3-way'!B$1,'Log_working_3-way'!B$2)</f>
        <v>1.025947181146204</v>
      </c>
      <c r="F427" s="6" t="e">
        <f>IF('Log_working_3-way'!D427="","",1/'True_Odds_Calculator_3-way'!N428+1/'True_Odds_Calculator_3-way'!O428+1/'True_Odds_Calculator_3-way'!#REF!-1)</f>
        <v>#REF!</v>
      </c>
      <c r="H427" s="6">
        <f>IF('Log_working_3-way'!$D427="","",'True_Odds_Calculator_3-way'!N428/'True_Odds_Calculator_3-way'!A428-1)</f>
        <v>9.5250200884667908</v>
      </c>
      <c r="I427" s="6">
        <f>IF('Log_working_3-way'!$D427="","",'True_Odds_Calculator_3-way'!O428/'True_Odds_Calculator_3-way'!B428-1)</f>
        <v>8.8027740639531071</v>
      </c>
      <c r="J427" s="6" t="e">
        <f>IF('Log_working_3-way'!$D427="","",'True_Odds_Calculator_3-way'!#REF!/'True_Odds_Calculator_3-way'!C428-1)</f>
        <v>#REF!</v>
      </c>
      <c r="K427" s="6">
        <f>IF('Log_working_3-way'!$D427="","",1/'True_Odds_Calculator_3-way'!A428+1/'True_Odds_Calculator_3-way'!B428+1/'True_Odds_Calculator_3-way'!C428-1)</f>
        <v>2.8087075194347166E-2</v>
      </c>
    </row>
    <row r="428" spans="4:11" x14ac:dyDescent="0.25">
      <c r="D428">
        <f>solve_for_c('True_Odds_Calculator_3-way'!A429,'True_Odds_Calculator_3-way'!B429,'True_Odds_Calculator_3-way'!C429,'Log_working_3-way'!B$1,'Log_working_3-way'!B$2)</f>
        <v>1.0256684355511652</v>
      </c>
      <c r="F428" s="6" t="e">
        <f>IF('Log_working_3-way'!D428="","",1/'True_Odds_Calculator_3-way'!N429+1/'True_Odds_Calculator_3-way'!O429+1/'True_Odds_Calculator_3-way'!#REF!-1)</f>
        <v>#REF!</v>
      </c>
      <c r="H428" s="6">
        <f>IF('Log_working_3-way'!$D428="","",'True_Odds_Calculator_3-way'!N429/'True_Odds_Calculator_3-way'!A429-1)</f>
        <v>9.4589559186518581</v>
      </c>
      <c r="I428" s="6">
        <f>IF('Log_working_3-way'!$D428="","",'True_Odds_Calculator_3-way'!O429/'True_Odds_Calculator_3-way'!B429-1)</f>
        <v>9.1242910960727279</v>
      </c>
      <c r="J428" s="6" t="e">
        <f>IF('Log_working_3-way'!$D428="","",'True_Odds_Calculator_3-way'!#REF!/'True_Odds_Calculator_3-way'!C429-1)</f>
        <v>#REF!</v>
      </c>
      <c r="K428" s="6">
        <f>IF('Log_working_3-way'!$D428="","",1/'True_Odds_Calculator_3-way'!A429+1/'True_Odds_Calculator_3-way'!B429+1/'True_Odds_Calculator_3-way'!C429-1)</f>
        <v>2.7807988186344446E-2</v>
      </c>
    </row>
    <row r="429" spans="4:11" x14ac:dyDescent="0.25">
      <c r="D429">
        <f>solve_for_c('True_Odds_Calculator_3-way'!A430,'True_Odds_Calculator_3-way'!B430,'True_Odds_Calculator_3-way'!C430,'Log_working_3-way'!B$1,'Log_working_3-way'!B$2)</f>
        <v>1.0260339433017809</v>
      </c>
      <c r="F429" s="6" t="e">
        <f>IF('Log_working_3-way'!D429="","",1/'True_Odds_Calculator_3-way'!N430+1/'True_Odds_Calculator_3-way'!O430+1/'True_Odds_Calculator_3-way'!#REF!-1)</f>
        <v>#REF!</v>
      </c>
      <c r="H429" s="6">
        <f>IF('Log_working_3-way'!$D429="","",'True_Odds_Calculator_3-way'!N430/'True_Odds_Calculator_3-way'!A430-1)</f>
        <v>10.806867609541708</v>
      </c>
      <c r="I429" s="6">
        <f>IF('Log_working_3-way'!$D429="","",'True_Odds_Calculator_3-way'!O430/'True_Odds_Calculator_3-way'!B430-1)</f>
        <v>9.5232846923729788</v>
      </c>
      <c r="J429" s="6" t="e">
        <f>IF('Log_working_3-way'!$D429="","",'True_Odds_Calculator_3-way'!#REF!/'True_Odds_Calculator_3-way'!C430-1)</f>
        <v>#REF!</v>
      </c>
      <c r="K429" s="6">
        <f>IF('Log_working_3-way'!$D429="","",1/'True_Odds_Calculator_3-way'!A430+1/'True_Odds_Calculator_3-way'!B430+1/'True_Odds_Calculator_3-way'!C430-1)</f>
        <v>2.825661715263772E-2</v>
      </c>
    </row>
    <row r="430" spans="4:11" x14ac:dyDescent="0.25">
      <c r="D430">
        <f>solve_for_c('True_Odds_Calculator_3-way'!A431,'True_Odds_Calculator_3-way'!B431,'True_Odds_Calculator_3-way'!C431,'Log_working_3-way'!B$1,'Log_working_3-way'!B$2)</f>
        <v>1.0310717242503131</v>
      </c>
      <c r="F430" s="6" t="e">
        <f>IF('Log_working_3-way'!D430="","",1/'True_Odds_Calculator_3-way'!N431+1/'True_Odds_Calculator_3-way'!O431+1/'True_Odds_Calculator_3-way'!#REF!-1)</f>
        <v>#REF!</v>
      </c>
      <c r="H430" s="6">
        <f>IF('Log_working_3-way'!$D430="","",'True_Odds_Calculator_3-way'!N431/'True_Odds_Calculator_3-way'!A431-1)</f>
        <v>16.525794073250882</v>
      </c>
      <c r="I430" s="6">
        <f>IF('Log_working_3-way'!$D430="","",'True_Odds_Calculator_3-way'!O431/'True_Odds_Calculator_3-way'!B431-1)</f>
        <v>7.0381198888395389</v>
      </c>
      <c r="J430" s="6" t="e">
        <f>IF('Log_working_3-way'!$D430="","",'True_Odds_Calculator_3-way'!#REF!/'True_Odds_Calculator_3-way'!C431-1)</f>
        <v>#REF!</v>
      </c>
      <c r="K430" s="6">
        <f>IF('Log_working_3-way'!$D430="","",1/'True_Odds_Calculator_3-way'!A431+1/'True_Odds_Calculator_3-way'!B431+1/'True_Odds_Calculator_3-way'!C431-1)</f>
        <v>3.3205170825336694E-2</v>
      </c>
    </row>
    <row r="431" spans="4:11" x14ac:dyDescent="0.25">
      <c r="D431">
        <f>solve_for_c('True_Odds_Calculator_3-way'!A432,'True_Odds_Calculator_3-way'!B432,'True_Odds_Calculator_3-way'!C432,'Log_working_3-way'!B$1,'Log_working_3-way'!B$2)</f>
        <v>1.0387763365478597</v>
      </c>
      <c r="F431" s="6" t="e">
        <f>IF('Log_working_3-way'!D431="","",1/'True_Odds_Calculator_3-way'!N432+1/'True_Odds_Calculator_3-way'!O432+1/'True_Odds_Calculator_3-way'!#REF!-1)</f>
        <v>#REF!</v>
      </c>
      <c r="H431" s="6">
        <f>IF('Log_working_3-way'!$D431="","",'True_Odds_Calculator_3-way'!N432/'True_Odds_Calculator_3-way'!A432-1)</f>
        <v>30.466462073430883</v>
      </c>
      <c r="I431" s="6">
        <f>IF('Log_working_3-way'!$D431="","",'True_Odds_Calculator_3-way'!O432/'True_Odds_Calculator_3-way'!B432-1)</f>
        <v>5.7088115579731467</v>
      </c>
      <c r="J431" s="6" t="e">
        <f>IF('Log_working_3-way'!$D431="","",'True_Odds_Calculator_3-way'!#REF!/'True_Odds_Calculator_3-way'!C432-1)</f>
        <v>#REF!</v>
      </c>
      <c r="K431" s="6">
        <f>IF('Log_working_3-way'!$D431="","",1/'True_Odds_Calculator_3-way'!A432+1/'True_Odds_Calculator_3-way'!B432+1/'True_Odds_Calculator_3-way'!C432-1)</f>
        <v>3.7709963970205429E-2</v>
      </c>
    </row>
    <row r="432" spans="4:11" x14ac:dyDescent="0.25">
      <c r="D432">
        <f>solve_for_c('True_Odds_Calculator_3-way'!A433,'True_Odds_Calculator_3-way'!B433,'True_Odds_Calculator_3-way'!C433,'Log_working_3-way'!B$1,'Log_working_3-way'!B$2)</f>
        <v>1.0398518124886893</v>
      </c>
      <c r="F432" s="6" t="e">
        <f>IF('Log_working_3-way'!D432="","",1/'True_Odds_Calculator_3-way'!N433+1/'True_Odds_Calculator_3-way'!O433+1/'True_Odds_Calculator_3-way'!#REF!-1)</f>
        <v>#REF!</v>
      </c>
      <c r="H432" s="6">
        <f>IF('Log_working_3-way'!$D432="","",'True_Odds_Calculator_3-way'!N433/'True_Odds_Calculator_3-way'!A433-1)</f>
        <v>2.0543880173218052</v>
      </c>
      <c r="I432" s="6">
        <f>IF('Log_working_3-way'!$D432="","",'True_Odds_Calculator_3-way'!O433/'True_Odds_Calculator_3-way'!B433-1)</f>
        <v>4.26634492610156</v>
      </c>
      <c r="J432" s="6" t="e">
        <f>IF('Log_working_3-way'!$D432="","",'True_Odds_Calculator_3-way'!#REF!/'True_Odds_Calculator_3-way'!C433-1)</f>
        <v>#REF!</v>
      </c>
      <c r="K432" s="6">
        <f>IF('Log_working_3-way'!$D432="","",1/'True_Odds_Calculator_3-way'!A433+1/'True_Odds_Calculator_3-way'!B433+1/'True_Odds_Calculator_3-way'!C433-1)</f>
        <v>3.6580802873582341E-2</v>
      </c>
    </row>
    <row r="433" spans="4:11" x14ac:dyDescent="0.25">
      <c r="D433">
        <f>solve_for_c('True_Odds_Calculator_3-way'!A434,'True_Odds_Calculator_3-way'!B434,'True_Odds_Calculator_3-way'!C434,'Log_working_3-way'!B$1,'Log_working_3-way'!B$2)</f>
        <v>1.0207931613049752</v>
      </c>
      <c r="F433" s="6" t="e">
        <f>IF('Log_working_3-way'!D433="","",1/'True_Odds_Calculator_3-way'!N434+1/'True_Odds_Calculator_3-way'!O434+1/'True_Odds_Calculator_3-way'!#REF!-1)</f>
        <v>#REF!</v>
      </c>
      <c r="H433" s="6">
        <f>IF('Log_working_3-way'!$D433="","",'True_Odds_Calculator_3-way'!N434/'True_Odds_Calculator_3-way'!A434-1)</f>
        <v>4.8219935474071995</v>
      </c>
      <c r="I433" s="6">
        <f>IF('Log_working_3-way'!$D433="","",'True_Odds_Calculator_3-way'!O434/'True_Odds_Calculator_3-way'!B434-1)</f>
        <v>8.0416488698289026</v>
      </c>
      <c r="J433" s="6" t="e">
        <f>IF('Log_working_3-way'!$D433="","",'True_Odds_Calculator_3-way'!#REF!/'True_Odds_Calculator_3-way'!C434-1)</f>
        <v>#REF!</v>
      </c>
      <c r="K433" s="6">
        <f>IF('Log_working_3-way'!$D433="","",1/'True_Odds_Calculator_3-way'!A434+1/'True_Odds_Calculator_3-way'!B434+1/'True_Odds_Calculator_3-way'!C434-1)</f>
        <v>2.1787456094644941E-2</v>
      </c>
    </row>
    <row r="434" spans="4:11" x14ac:dyDescent="0.25">
      <c r="D434">
        <f>solve_for_c('True_Odds_Calculator_3-way'!A435,'True_Odds_Calculator_3-way'!B435,'True_Odds_Calculator_3-way'!C435,'Log_working_3-way'!B$1,'Log_working_3-way'!B$2)</f>
        <v>1.0219929640988561</v>
      </c>
      <c r="F434" s="6" t="e">
        <f>IF('Log_working_3-way'!D434="","",1/'True_Odds_Calculator_3-way'!N435+1/'True_Odds_Calculator_3-way'!O435+1/'True_Odds_Calculator_3-way'!#REF!-1)</f>
        <v>#REF!</v>
      </c>
      <c r="H434" s="6">
        <f>IF('Log_working_3-way'!$D434="","",'True_Odds_Calculator_3-way'!N435/'True_Odds_Calculator_3-way'!A435-1)</f>
        <v>5.8773357740574133</v>
      </c>
      <c r="I434" s="6">
        <f>IF('Log_working_3-way'!$D434="","",'True_Odds_Calculator_3-way'!O435/'True_Odds_Calculator_3-way'!B435-1)</f>
        <v>6.6267037251568777</v>
      </c>
      <c r="J434" s="6" t="e">
        <f>IF('Log_working_3-way'!$D434="","",'True_Odds_Calculator_3-way'!#REF!/'True_Odds_Calculator_3-way'!C435-1)</f>
        <v>#REF!</v>
      </c>
      <c r="K434" s="6">
        <f>IF('Log_working_3-way'!$D434="","",1/'True_Odds_Calculator_3-way'!A435+1/'True_Odds_Calculator_3-way'!B435+1/'True_Odds_Calculator_3-way'!C435-1)</f>
        <v>2.3050497849999019E-2</v>
      </c>
    </row>
    <row r="435" spans="4:11" x14ac:dyDescent="0.25">
      <c r="D435">
        <f>solve_for_c('True_Odds_Calculator_3-way'!A436,'True_Odds_Calculator_3-way'!B436,'True_Odds_Calculator_3-way'!C436,'Log_working_3-way'!B$1,'Log_working_3-way'!B$2)</f>
        <v>1.0298806871659696</v>
      </c>
      <c r="F435" s="6" t="e">
        <f>IF('Log_working_3-way'!D435="","",1/'True_Odds_Calculator_3-way'!N436+1/'True_Odds_Calculator_3-way'!O436+1/'True_Odds_Calculator_3-way'!#REF!-1)</f>
        <v>#REF!</v>
      </c>
      <c r="H435" s="6">
        <f>IF('Log_working_3-way'!$D435="","",'True_Odds_Calculator_3-way'!N436/'True_Odds_Calculator_3-way'!A436-1)</f>
        <v>0.4585091284480205</v>
      </c>
      <c r="I435" s="6">
        <f>IF('Log_working_3-way'!$D435="","",'True_Odds_Calculator_3-way'!O436/'True_Odds_Calculator_3-way'!B436-1)</f>
        <v>3.4179423361867505</v>
      </c>
      <c r="J435" s="6" t="e">
        <f>IF('Log_working_3-way'!$D435="","",'True_Odds_Calculator_3-way'!#REF!/'True_Odds_Calculator_3-way'!C436-1)</f>
        <v>#REF!</v>
      </c>
      <c r="K435" s="6">
        <f>IF('Log_working_3-way'!$D435="","",1/'True_Odds_Calculator_3-way'!A436+1/'True_Odds_Calculator_3-way'!B436+1/'True_Odds_Calculator_3-way'!C436-1)</f>
        <v>2.4670518613657766E-2</v>
      </c>
    </row>
    <row r="436" spans="4:11" x14ac:dyDescent="0.25">
      <c r="D436">
        <f>solve_for_c('True_Odds_Calculator_3-way'!A437,'True_Odds_Calculator_3-way'!B437,'True_Odds_Calculator_3-way'!C437,'Log_working_3-way'!B$1,'Log_working_3-way'!B$2)</f>
        <v>1.0268150072522353</v>
      </c>
      <c r="F436" s="6" t="e">
        <f>IF('Log_working_3-way'!D436="","",1/'True_Odds_Calculator_3-way'!N437+1/'True_Odds_Calculator_3-way'!O437+1/'True_Odds_Calculator_3-way'!#REF!-1)</f>
        <v>#REF!</v>
      </c>
      <c r="H436" s="6">
        <f>IF('Log_working_3-way'!$D436="","",'True_Odds_Calculator_3-way'!N437/'True_Odds_Calculator_3-way'!A437-1)</f>
        <v>17.702043028581027</v>
      </c>
      <c r="I436" s="6">
        <f>IF('Log_working_3-way'!$D436="","",'True_Odds_Calculator_3-way'!O437/'True_Odds_Calculator_3-way'!B437-1)</f>
        <v>7.5604963044295168</v>
      </c>
      <c r="J436" s="6" t="e">
        <f>IF('Log_working_3-way'!$D436="","",'True_Odds_Calculator_3-way'!#REF!/'True_Odds_Calculator_3-way'!C437-1)</f>
        <v>#REF!</v>
      </c>
      <c r="K436" s="6">
        <f>IF('Log_working_3-way'!$D436="","",1/'True_Odds_Calculator_3-way'!A437+1/'True_Odds_Calculator_3-way'!B437+1/'True_Odds_Calculator_3-way'!C437-1)</f>
        <v>2.858752823738997E-2</v>
      </c>
    </row>
    <row r="437" spans="4:11" x14ac:dyDescent="0.25">
      <c r="D437">
        <f>solve_for_c('True_Odds_Calculator_3-way'!A438,'True_Odds_Calculator_3-way'!B438,'True_Odds_Calculator_3-way'!C438,'Log_working_3-way'!B$1,'Log_working_3-way'!B$2)</f>
        <v>1.0256976589867501</v>
      </c>
      <c r="F437" s="6" t="e">
        <f>IF('Log_working_3-way'!D437="","",1/'True_Odds_Calculator_3-way'!N438+1/'True_Odds_Calculator_3-way'!O438+1/'True_Odds_Calculator_3-way'!#REF!-1)</f>
        <v>#REF!</v>
      </c>
      <c r="H437" s="6">
        <f>IF('Log_working_3-way'!$D437="","",'True_Odds_Calculator_3-way'!N438/'True_Odds_Calculator_3-way'!A438-1)</f>
        <v>10.256527605256405</v>
      </c>
      <c r="I437" s="6">
        <f>IF('Log_working_3-way'!$D437="","",'True_Odds_Calculator_3-way'!O438/'True_Odds_Calculator_3-way'!B438-1)</f>
        <v>7.9345199273456632</v>
      </c>
      <c r="J437" s="6" t="e">
        <f>IF('Log_working_3-way'!$D437="","",'True_Odds_Calculator_3-way'!#REF!/'True_Odds_Calculator_3-way'!C438-1)</f>
        <v>#REF!</v>
      </c>
      <c r="K437" s="6">
        <f>IF('Log_working_3-way'!$D437="","",1/'True_Odds_Calculator_3-way'!A438+1/'True_Odds_Calculator_3-way'!B438+1/'True_Odds_Calculator_3-way'!C438-1)</f>
        <v>2.7781742067456427E-2</v>
      </c>
    </row>
    <row r="438" spans="4:11" x14ac:dyDescent="0.25">
      <c r="D438">
        <f>solve_for_c('True_Odds_Calculator_3-way'!A439,'True_Odds_Calculator_3-way'!B439,'True_Odds_Calculator_3-way'!C439,'Log_working_3-way'!B$1,'Log_working_3-way'!B$2)</f>
        <v>1.0444995766989342</v>
      </c>
      <c r="F438" s="6" t="e">
        <f>IF('Log_working_3-way'!D438="","",1/'True_Odds_Calculator_3-way'!N439+1/'True_Odds_Calculator_3-way'!O439+1/'True_Odds_Calculator_3-way'!#REF!-1)</f>
        <v>#REF!</v>
      </c>
      <c r="H438" s="6">
        <f>IF('Log_working_3-way'!$D438="","",'True_Odds_Calculator_3-way'!N439/'True_Odds_Calculator_3-way'!A439-1)</f>
        <v>50.532691668063023</v>
      </c>
      <c r="I438" s="6">
        <f>IF('Log_working_3-way'!$D438="","",'True_Odds_Calculator_3-way'!O439/'True_Odds_Calculator_3-way'!B439-1)</f>
        <v>2.931521079595941</v>
      </c>
      <c r="J438" s="6" t="e">
        <f>IF('Log_working_3-way'!$D438="","",'True_Odds_Calculator_3-way'!#REF!/'True_Odds_Calculator_3-way'!C439-1)</f>
        <v>#REF!</v>
      </c>
      <c r="K438" s="6">
        <f>IF('Log_working_3-way'!$D438="","",1/'True_Odds_Calculator_3-way'!A439+1/'True_Odds_Calculator_3-way'!B439+1/'True_Odds_Calculator_3-way'!C439-1)</f>
        <v>3.3894055867963013E-2</v>
      </c>
    </row>
    <row r="439" spans="4:11" x14ac:dyDescent="0.25">
      <c r="D439">
        <f>solve_for_c('True_Odds_Calculator_3-way'!A440,'True_Odds_Calculator_3-way'!B440,'True_Odds_Calculator_3-way'!C440,'Log_working_3-way'!B$1,'Log_working_3-way'!B$2)</f>
        <v>1.0304211868249609</v>
      </c>
      <c r="F439" s="6" t="e">
        <f>IF('Log_working_3-way'!D439="","",1/'True_Odds_Calculator_3-way'!N440+1/'True_Odds_Calculator_3-way'!O440+1/'True_Odds_Calculator_3-way'!#REF!-1)</f>
        <v>#REF!</v>
      </c>
      <c r="H439" s="6">
        <f>IF('Log_working_3-way'!$D439="","",'True_Odds_Calculator_3-way'!N440/'True_Odds_Calculator_3-way'!A440-1)</f>
        <v>4.197069768348042</v>
      </c>
      <c r="I439" s="6">
        <f>IF('Log_working_3-way'!$D439="","",'True_Odds_Calculator_3-way'!O440/'True_Odds_Calculator_3-way'!B440-1)</f>
        <v>6.8278178948878585</v>
      </c>
      <c r="J439" s="6" t="e">
        <f>IF('Log_working_3-way'!$D439="","",'True_Odds_Calculator_3-way'!#REF!/'True_Odds_Calculator_3-way'!C440-1)</f>
        <v>#REF!</v>
      </c>
      <c r="K439" s="6">
        <f>IF('Log_working_3-way'!$D439="","",1/'True_Odds_Calculator_3-way'!A440+1/'True_Odds_Calculator_3-way'!B440+1/'True_Odds_Calculator_3-way'!C440-1)</f>
        <v>3.1036308098163712E-2</v>
      </c>
    </row>
    <row r="440" spans="4:11" x14ac:dyDescent="0.25">
      <c r="D440">
        <f>solve_for_c('True_Odds_Calculator_3-way'!A441,'True_Odds_Calculator_3-way'!B441,'True_Odds_Calculator_3-way'!C441,'Log_working_3-way'!B$1,'Log_working_3-way'!B$2)</f>
        <v>1.0260994359422393</v>
      </c>
      <c r="F440" s="6" t="e">
        <f>IF('Log_working_3-way'!D440="","",1/'True_Odds_Calculator_3-way'!N441+1/'True_Odds_Calculator_3-way'!O441+1/'True_Odds_Calculator_3-way'!#REF!-1)</f>
        <v>#REF!</v>
      </c>
      <c r="H440" s="6">
        <f>IF('Log_working_3-way'!$D440="","",'True_Odds_Calculator_3-way'!N441/'True_Odds_Calculator_3-way'!A441-1)</f>
        <v>15.337677516320817</v>
      </c>
      <c r="I440" s="6">
        <f>IF('Log_working_3-way'!$D440="","",'True_Odds_Calculator_3-way'!O441/'True_Odds_Calculator_3-way'!B441-1)</f>
        <v>8.2088044365602499</v>
      </c>
      <c r="J440" s="6" t="e">
        <f>IF('Log_working_3-way'!$D440="","",'True_Odds_Calculator_3-way'!#REF!/'True_Odds_Calculator_3-way'!C441-1)</f>
        <v>#REF!</v>
      </c>
      <c r="K440" s="6">
        <f>IF('Log_working_3-way'!$D440="","",1/'True_Odds_Calculator_3-way'!A441+1/'True_Odds_Calculator_3-way'!B441+1/'True_Odds_Calculator_3-way'!C441-1)</f>
        <v>2.8087379477258256E-2</v>
      </c>
    </row>
    <row r="441" spans="4:11" x14ac:dyDescent="0.25">
      <c r="D441">
        <f>solve_for_c('True_Odds_Calculator_3-way'!A442,'True_Odds_Calculator_3-way'!B442,'True_Odds_Calculator_3-way'!C442,'Log_working_3-way'!B$1,'Log_working_3-way'!B$2)</f>
        <v>1.0265788617755487</v>
      </c>
      <c r="F441" s="6" t="e">
        <f>IF('Log_working_3-way'!D441="","",1/'True_Odds_Calculator_3-way'!N442+1/'True_Odds_Calculator_3-way'!O442+1/'True_Odds_Calculator_3-way'!#REF!-1)</f>
        <v>#REF!</v>
      </c>
      <c r="H441" s="6">
        <f>IF('Log_working_3-way'!$D441="","",'True_Odds_Calculator_3-way'!N442/'True_Odds_Calculator_3-way'!A442-1)</f>
        <v>13.379449951137792</v>
      </c>
      <c r="I441" s="6">
        <f>IF('Log_working_3-way'!$D441="","",'True_Odds_Calculator_3-way'!O442/'True_Odds_Calculator_3-way'!B442-1)</f>
        <v>9.1805680365404108</v>
      </c>
      <c r="J441" s="6" t="e">
        <f>IF('Log_working_3-way'!$D441="","",'True_Odds_Calculator_3-way'!#REF!/'True_Odds_Calculator_3-way'!C442-1)</f>
        <v>#REF!</v>
      </c>
      <c r="K441" s="6">
        <f>IF('Log_working_3-way'!$D441="","",1/'True_Odds_Calculator_3-way'!A442+1/'True_Odds_Calculator_3-way'!B442+1/'True_Odds_Calculator_3-way'!C442-1)</f>
        <v>2.8752800597460659E-2</v>
      </c>
    </row>
    <row r="442" spans="4:11" x14ac:dyDescent="0.25">
      <c r="D442">
        <f>solve_for_c('True_Odds_Calculator_3-way'!A443,'True_Odds_Calculator_3-way'!B443,'True_Odds_Calculator_3-way'!C443,'Log_working_3-way'!B$1,'Log_working_3-way'!B$2)</f>
        <v>1.0266396160932314</v>
      </c>
      <c r="F442" s="6" t="e">
        <f>IF('Log_working_3-way'!D442="","",1/'True_Odds_Calculator_3-way'!N443+1/'True_Odds_Calculator_3-way'!O443+1/'True_Odds_Calculator_3-way'!#REF!-1)</f>
        <v>#REF!</v>
      </c>
      <c r="H442" s="6">
        <f>IF('Log_working_3-way'!$D442="","",'True_Odds_Calculator_3-way'!N443/'True_Odds_Calculator_3-way'!A443-1)</f>
        <v>32.344520073311173</v>
      </c>
      <c r="I442" s="6">
        <f>IF('Log_working_3-way'!$D442="","",'True_Odds_Calculator_3-way'!O443/'True_Odds_Calculator_3-way'!B443-1)</f>
        <v>5.0035288159134783</v>
      </c>
      <c r="J442" s="6" t="e">
        <f>IF('Log_working_3-way'!$D442="","",'True_Odds_Calculator_3-way'!#REF!/'True_Odds_Calculator_3-way'!C443-1)</f>
        <v>#REF!</v>
      </c>
      <c r="K442" s="6">
        <f>IF('Log_working_3-way'!$D442="","",1/'True_Odds_Calculator_3-way'!A443+1/'True_Odds_Calculator_3-way'!B443+1/'True_Odds_Calculator_3-way'!C443-1)</f>
        <v>2.5612506814112201E-2</v>
      </c>
    </row>
    <row r="443" spans="4:11" x14ac:dyDescent="0.25">
      <c r="D443">
        <f>solve_for_c('True_Odds_Calculator_3-way'!A444,'True_Odds_Calculator_3-way'!B444,'True_Odds_Calculator_3-way'!C444,'Log_working_3-way'!B$1,'Log_working_3-way'!B$2)</f>
        <v>1.0271945934880091</v>
      </c>
      <c r="F443" s="6" t="e">
        <f>IF('Log_working_3-way'!D443="","",1/'True_Odds_Calculator_3-way'!N444+1/'True_Odds_Calculator_3-way'!O444+1/'True_Odds_Calculator_3-way'!#REF!-1)</f>
        <v>#REF!</v>
      </c>
      <c r="H443" s="6">
        <f>IF('Log_working_3-way'!$D443="","",'True_Odds_Calculator_3-way'!N444/'True_Odds_Calculator_3-way'!A444-1)</f>
        <v>36.636553907732171</v>
      </c>
      <c r="I443" s="6">
        <f>IF('Log_working_3-way'!$D443="","",'True_Odds_Calculator_3-way'!O444/'True_Odds_Calculator_3-way'!B444-1)</f>
        <v>4.4266259892439788</v>
      </c>
      <c r="J443" s="6" t="e">
        <f>IF('Log_working_3-way'!$D443="","",'True_Odds_Calculator_3-way'!#REF!/'True_Odds_Calculator_3-way'!C444-1)</f>
        <v>#REF!</v>
      </c>
      <c r="K443" s="6">
        <f>IF('Log_working_3-way'!$D443="","",1/'True_Odds_Calculator_3-way'!A444+1/'True_Odds_Calculator_3-way'!B444+1/'True_Odds_Calculator_3-way'!C444-1)</f>
        <v>2.5034295916890104E-2</v>
      </c>
    </row>
    <row r="444" spans="4:11" x14ac:dyDescent="0.25">
      <c r="D444">
        <f>solve_for_c('True_Odds_Calculator_3-way'!A445,'True_Odds_Calculator_3-way'!B445,'True_Odds_Calculator_3-way'!C445,'Log_working_3-way'!B$1,'Log_working_3-way'!B$2)</f>
        <v>1.0201574297339995</v>
      </c>
      <c r="F444" s="6" t="e">
        <f>IF('Log_working_3-way'!D444="","",1/'True_Odds_Calculator_3-way'!N445+1/'True_Odds_Calculator_3-way'!O445+1/'True_Odds_Calculator_3-way'!#REF!-1)</f>
        <v>#REF!</v>
      </c>
      <c r="H444" s="6">
        <f>IF('Log_working_3-way'!$D444="","",'True_Odds_Calculator_3-way'!N445/'True_Odds_Calculator_3-way'!A445-1)</f>
        <v>13.040794256026043</v>
      </c>
      <c r="I444" s="6">
        <f>IF('Log_working_3-way'!$D444="","",'True_Odds_Calculator_3-way'!O445/'True_Odds_Calculator_3-way'!B445-1)</f>
        <v>9.1830093284910639</v>
      </c>
      <c r="J444" s="6" t="e">
        <f>IF('Log_working_3-way'!$D444="","",'True_Odds_Calculator_3-way'!#REF!/'True_Odds_Calculator_3-way'!C445-1)</f>
        <v>#REF!</v>
      </c>
      <c r="K444" s="6">
        <f>IF('Log_working_3-way'!$D444="","",1/'True_Odds_Calculator_3-way'!A445+1/'True_Odds_Calculator_3-way'!B445+1/'True_Odds_Calculator_3-way'!C445-1)</f>
        <v>2.1881344461989638E-2</v>
      </c>
    </row>
    <row r="445" spans="4:11" x14ac:dyDescent="0.25">
      <c r="D445">
        <f>solve_for_c('True_Odds_Calculator_3-way'!A446,'True_Odds_Calculator_3-way'!B446,'True_Odds_Calculator_3-way'!C446,'Log_working_3-way'!B$1,'Log_working_3-way'!B$2)</f>
        <v>1.024133825679137</v>
      </c>
      <c r="F445" s="6" t="e">
        <f>IF('Log_working_3-way'!D445="","",1/'True_Odds_Calculator_3-way'!N446+1/'True_Odds_Calculator_3-way'!O446+1/'True_Odds_Calculator_3-way'!#REF!-1)</f>
        <v>#REF!</v>
      </c>
      <c r="H445" s="6">
        <f>IF('Log_working_3-way'!$D445="","",'True_Odds_Calculator_3-way'!N446/'True_Odds_Calculator_3-way'!A446-1)</f>
        <v>30.18042811308381</v>
      </c>
      <c r="I445" s="6">
        <f>IF('Log_working_3-way'!$D445="","",'True_Odds_Calculator_3-way'!O446/'True_Odds_Calculator_3-way'!B446-1)</f>
        <v>5.1668369002979899</v>
      </c>
      <c r="J445" s="6" t="e">
        <f>IF('Log_working_3-way'!$D445="","",'True_Odds_Calculator_3-way'!#REF!/'True_Odds_Calculator_3-way'!C446-1)</f>
        <v>#REF!</v>
      </c>
      <c r="K445" s="6">
        <f>IF('Log_working_3-way'!$D445="","",1/'True_Odds_Calculator_3-way'!A446+1/'True_Odds_Calculator_3-way'!B446+1/'True_Odds_Calculator_3-way'!C446-1)</f>
        <v>2.3696912487514377E-2</v>
      </c>
    </row>
    <row r="446" spans="4:11" x14ac:dyDescent="0.25">
      <c r="D446">
        <f>solve_for_c('True_Odds_Calculator_3-way'!A447,'True_Odds_Calculator_3-way'!B447,'True_Odds_Calculator_3-way'!C447,'Log_working_3-way'!B$1,'Log_working_3-way'!B$2)</f>
        <v>1.0206033596187383</v>
      </c>
      <c r="F446" s="6" t="e">
        <f>IF('Log_working_3-way'!D446="","",1/'True_Odds_Calculator_3-way'!N447+1/'True_Odds_Calculator_3-way'!O447+1/'True_Odds_Calculator_3-way'!#REF!-1)</f>
        <v>#REF!</v>
      </c>
      <c r="H446" s="6">
        <f>IF('Log_working_3-way'!$D446="","",'True_Odds_Calculator_3-way'!N447/'True_Odds_Calculator_3-way'!A447-1)</f>
        <v>10.958548891017415</v>
      </c>
      <c r="I446" s="6">
        <f>IF('Log_working_3-way'!$D446="","",'True_Odds_Calculator_3-way'!O447/'True_Odds_Calculator_3-way'!B447-1)</f>
        <v>7.6129266356986545</v>
      </c>
      <c r="J446" s="6" t="e">
        <f>IF('Log_working_3-way'!$D446="","",'True_Odds_Calculator_3-way'!#REF!/'True_Odds_Calculator_3-way'!C447-1)</f>
        <v>#REF!</v>
      </c>
      <c r="K446" s="6">
        <f>IF('Log_working_3-way'!$D446="","",1/'True_Odds_Calculator_3-way'!A447+1/'True_Odds_Calculator_3-way'!B447+1/'True_Odds_Calculator_3-way'!C447-1)</f>
        <v>2.2326104318920237E-2</v>
      </c>
    </row>
    <row r="447" spans="4:11" x14ac:dyDescent="0.25">
      <c r="D447">
        <f>solve_for_c('True_Odds_Calculator_3-way'!A448,'True_Odds_Calculator_3-way'!B448,'True_Odds_Calculator_3-way'!C448,'Log_working_3-way'!B$1,'Log_working_3-way'!B$2)</f>
        <v>1.0327097484861061</v>
      </c>
      <c r="F447" s="6" t="e">
        <f>IF('Log_working_3-way'!D447="","",1/'True_Odds_Calculator_3-way'!N448+1/'True_Odds_Calculator_3-way'!O448+1/'True_Odds_Calculator_3-way'!#REF!-1)</f>
        <v>#REF!</v>
      </c>
      <c r="H447" s="6">
        <f>IF('Log_working_3-way'!$D447="","",'True_Odds_Calculator_3-way'!N448/'True_Odds_Calculator_3-way'!A448-1)</f>
        <v>0.56744064511082648</v>
      </c>
      <c r="I447" s="6">
        <f>IF('Log_working_3-way'!$D447="","",'True_Odds_Calculator_3-way'!O448/'True_Odds_Calculator_3-way'!B448-1)</f>
        <v>3.7220636143613159</v>
      </c>
      <c r="J447" s="6" t="e">
        <f>IF('Log_working_3-way'!$D447="","",'True_Odds_Calculator_3-way'!#REF!/'True_Odds_Calculator_3-way'!C448-1)</f>
        <v>#REF!</v>
      </c>
      <c r="K447" s="6">
        <f>IF('Log_working_3-way'!$D447="","",1/'True_Odds_Calculator_3-way'!A448+1/'True_Odds_Calculator_3-way'!B448+1/'True_Odds_Calculator_3-way'!C448-1)</f>
        <v>2.7439979323646391E-2</v>
      </c>
    </row>
    <row r="448" spans="4:11" x14ac:dyDescent="0.25">
      <c r="D448">
        <f>solve_for_c('True_Odds_Calculator_3-way'!A449,'True_Odds_Calculator_3-way'!B449,'True_Odds_Calculator_3-way'!C449,'Log_working_3-way'!B$1,'Log_working_3-way'!B$2)</f>
        <v>1.0236541692584997</v>
      </c>
      <c r="F448" s="6" t="e">
        <f>IF('Log_working_3-way'!D448="","",1/'True_Odds_Calculator_3-way'!N449+1/'True_Odds_Calculator_3-way'!O449+1/'True_Odds_Calculator_3-way'!#REF!-1)</f>
        <v>#REF!</v>
      </c>
      <c r="H448" s="6">
        <f>IF('Log_working_3-way'!$D448="","",'True_Odds_Calculator_3-way'!N449/'True_Odds_Calculator_3-way'!A449-1)</f>
        <v>30.556992743853602</v>
      </c>
      <c r="I448" s="6">
        <f>IF('Log_working_3-way'!$D448="","",'True_Odds_Calculator_3-way'!O449/'True_Odds_Calculator_3-way'!B449-1)</f>
        <v>6.1790704183548097</v>
      </c>
      <c r="J448" s="6" t="e">
        <f>IF('Log_working_3-way'!$D448="","",'True_Odds_Calculator_3-way'!#REF!/'True_Odds_Calculator_3-way'!C449-1)</f>
        <v>#REF!</v>
      </c>
      <c r="K448" s="6">
        <f>IF('Log_working_3-way'!$D448="","",1/'True_Odds_Calculator_3-way'!A449+1/'True_Odds_Calculator_3-way'!B449+1/'True_Odds_Calculator_3-way'!C449-1)</f>
        <v>2.3008057620683253E-2</v>
      </c>
    </row>
    <row r="449" spans="4:11" x14ac:dyDescent="0.25">
      <c r="D449">
        <f>solve_for_c('True_Odds_Calculator_3-way'!A450,'True_Odds_Calculator_3-way'!B450,'True_Odds_Calculator_3-way'!C450,'Log_working_3-way'!B$1,'Log_working_3-way'!B$2)</f>
        <v>1.021694628977291</v>
      </c>
      <c r="F449" s="6" t="e">
        <f>IF('Log_working_3-way'!D449="","",1/'True_Odds_Calculator_3-way'!N450+1/'True_Odds_Calculator_3-way'!O450+1/'True_Odds_Calculator_3-way'!#REF!-1)</f>
        <v>#REF!</v>
      </c>
      <c r="H449" s="6">
        <f>IF('Log_working_3-way'!$D449="","",'True_Odds_Calculator_3-way'!N450/'True_Odds_Calculator_3-way'!A450-1)</f>
        <v>21.38434342073316</v>
      </c>
      <c r="I449" s="6">
        <f>IF('Log_working_3-way'!$D449="","",'True_Odds_Calculator_3-way'!O450/'True_Odds_Calculator_3-way'!B450-1)</f>
        <v>6.8024394727013711</v>
      </c>
      <c r="J449" s="6" t="e">
        <f>IF('Log_working_3-way'!$D449="","",'True_Odds_Calculator_3-way'!#REF!/'True_Odds_Calculator_3-way'!C450-1)</f>
        <v>#REF!</v>
      </c>
      <c r="K449" s="6">
        <f>IF('Log_working_3-way'!$D449="","",1/'True_Odds_Calculator_3-way'!A450+1/'True_Odds_Calculator_3-way'!B450+1/'True_Odds_Calculator_3-way'!C450-1)</f>
        <v>2.2734879939787733E-2</v>
      </c>
    </row>
    <row r="450" spans="4:11" x14ac:dyDescent="0.25">
      <c r="D450">
        <f>solve_for_c('True_Odds_Calculator_3-way'!A451,'True_Odds_Calculator_3-way'!B451,'True_Odds_Calculator_3-way'!C451,'Log_working_3-way'!B$1,'Log_working_3-way'!B$2)</f>
        <v>1.0201715411155756</v>
      </c>
      <c r="F450" s="6" t="e">
        <f>IF('Log_working_3-way'!D450="","",1/'True_Odds_Calculator_3-way'!N451+1/'True_Odds_Calculator_3-way'!O451+1/'True_Odds_Calculator_3-way'!#REF!-1)</f>
        <v>#REF!</v>
      </c>
      <c r="H450" s="6">
        <f>IF('Log_working_3-way'!$D450="","",'True_Odds_Calculator_3-way'!N451/'True_Odds_Calculator_3-way'!A451-1)</f>
        <v>13.816684343671012</v>
      </c>
      <c r="I450" s="6">
        <f>IF('Log_working_3-way'!$D450="","",'True_Odds_Calculator_3-way'!O451/'True_Odds_Calculator_3-way'!B451-1)</f>
        <v>9.8736353801680732</v>
      </c>
      <c r="J450" s="6" t="e">
        <f>IF('Log_working_3-way'!$D450="","",'True_Odds_Calculator_3-way'!#REF!/'True_Odds_Calculator_3-way'!C451-1)</f>
        <v>#REF!</v>
      </c>
      <c r="K450" s="6">
        <f>IF('Log_working_3-way'!$D450="","",1/'True_Odds_Calculator_3-way'!A451+1/'True_Odds_Calculator_3-way'!B451+1/'True_Odds_Calculator_3-way'!C451-1)</f>
        <v>2.1839589303882523E-2</v>
      </c>
    </row>
    <row r="451" spans="4:11" x14ac:dyDescent="0.25">
      <c r="D451">
        <f>solve_for_c('True_Odds_Calculator_3-way'!A452,'True_Odds_Calculator_3-way'!B452,'True_Odds_Calculator_3-way'!C452,'Log_working_3-way'!B$1,'Log_working_3-way'!B$2)</f>
        <v>1.0230850636556348</v>
      </c>
      <c r="F451" s="6" t="e">
        <f>IF('Log_working_3-way'!D451="","",1/'True_Odds_Calculator_3-way'!N452+1/'True_Odds_Calculator_3-way'!O452+1/'True_Odds_Calculator_3-way'!#REF!-1)</f>
        <v>#REF!</v>
      </c>
      <c r="H451" s="6">
        <f>IF('Log_working_3-way'!$D451="","",'True_Odds_Calculator_3-way'!N452/'True_Odds_Calculator_3-way'!A452-1)</f>
        <v>4.7004581049992051</v>
      </c>
      <c r="I451" s="6">
        <f>IF('Log_working_3-way'!$D451="","",'True_Odds_Calculator_3-way'!O452/'True_Odds_Calculator_3-way'!B452-1)</f>
        <v>5.5236178205399229</v>
      </c>
      <c r="J451" s="6" t="e">
        <f>IF('Log_working_3-way'!$D451="","",'True_Odds_Calculator_3-way'!#REF!/'True_Odds_Calculator_3-way'!C452-1)</f>
        <v>#REF!</v>
      </c>
      <c r="K451" s="6">
        <f>IF('Log_working_3-way'!$D451="","",1/'True_Odds_Calculator_3-way'!A452+1/'True_Odds_Calculator_3-way'!B452+1/'True_Odds_Calculator_3-way'!C452-1)</f>
        <v>2.3504035960427938E-2</v>
      </c>
    </row>
    <row r="452" spans="4:11" x14ac:dyDescent="0.25">
      <c r="D452">
        <f>solve_for_c('True_Odds_Calculator_3-way'!A453,'True_Odds_Calculator_3-way'!B453,'True_Odds_Calculator_3-way'!C453,'Log_working_3-way'!B$1,'Log_working_3-way'!B$2)</f>
        <v>1.022021619937358</v>
      </c>
      <c r="F452" s="6" t="e">
        <f>IF('Log_working_3-way'!D452="","",1/'True_Odds_Calculator_3-way'!N453+1/'True_Odds_Calculator_3-way'!O453+1/'True_Odds_Calculator_3-way'!#REF!-1)</f>
        <v>#REF!</v>
      </c>
      <c r="H452" s="6">
        <f>IF('Log_working_3-way'!$D452="","",'True_Odds_Calculator_3-way'!N453/'True_Odds_Calculator_3-way'!A453-1)</f>
        <v>6.295584000840841</v>
      </c>
      <c r="I452" s="6">
        <f>IF('Log_working_3-way'!$D452="","",'True_Odds_Calculator_3-way'!O453/'True_Odds_Calculator_3-way'!B453-1)</f>
        <v>6.9324619963850607</v>
      </c>
      <c r="J452" s="6" t="e">
        <f>IF('Log_working_3-way'!$D452="","",'True_Odds_Calculator_3-way'!#REF!/'True_Odds_Calculator_3-way'!C453-1)</f>
        <v>#REF!</v>
      </c>
      <c r="K452" s="6">
        <f>IF('Log_working_3-way'!$D452="","",1/'True_Odds_Calculator_3-way'!A453+1/'True_Odds_Calculator_3-way'!B453+1/'True_Odds_Calculator_3-way'!C453-1)</f>
        <v>2.3240607685899306E-2</v>
      </c>
    </row>
    <row r="453" spans="4:11" x14ac:dyDescent="0.25">
      <c r="D453">
        <f>solve_for_c('True_Odds_Calculator_3-way'!A454,'True_Odds_Calculator_3-way'!B454,'True_Odds_Calculator_3-way'!C454,'Log_working_3-way'!B$1,'Log_working_3-way'!B$2)</f>
        <v>1.0496287091549978</v>
      </c>
      <c r="F453" s="6" t="e">
        <f>IF('Log_working_3-way'!D453="","",1/'True_Odds_Calculator_3-way'!N454+1/'True_Odds_Calculator_3-way'!O454+1/'True_Odds_Calculator_3-way'!#REF!-1)</f>
        <v>#REF!</v>
      </c>
      <c r="H453" s="6">
        <f>IF('Log_working_3-way'!$D453="","",'True_Odds_Calculator_3-way'!N454/'True_Odds_Calculator_3-way'!A454-1)</f>
        <v>67.736851976029698</v>
      </c>
      <c r="I453" s="6">
        <f>IF('Log_working_3-way'!$D453="","",'True_Odds_Calculator_3-way'!O454/'True_Odds_Calculator_3-way'!B454-1)</f>
        <v>0.61228392346989513</v>
      </c>
      <c r="J453" s="6" t="e">
        <f>IF('Log_working_3-way'!$D453="","",'True_Odds_Calculator_3-way'!#REF!/'True_Odds_Calculator_3-way'!C454-1)</f>
        <v>#REF!</v>
      </c>
      <c r="K453" s="6">
        <f>IF('Log_working_3-way'!$D453="","",1/'True_Odds_Calculator_3-way'!A454+1/'True_Odds_Calculator_3-way'!B454+1/'True_Odds_Calculator_3-way'!C454-1)</f>
        <v>2.7345301054784832E-2</v>
      </c>
    </row>
    <row r="454" spans="4:11" x14ac:dyDescent="0.25">
      <c r="D454">
        <f>solve_for_c('True_Odds_Calculator_3-way'!A455,'True_Odds_Calculator_3-way'!B455,'True_Odds_Calculator_3-way'!C455,'Log_working_3-way'!B$1,'Log_working_3-way'!B$2)</f>
        <v>1.0210035240995916</v>
      </c>
      <c r="F454" s="6" t="e">
        <f>IF('Log_working_3-way'!D454="","",1/'True_Odds_Calculator_3-way'!N455+1/'True_Odds_Calculator_3-way'!O455+1/'True_Odds_Calculator_3-way'!#REF!-1)</f>
        <v>#REF!</v>
      </c>
      <c r="H454" s="6">
        <f>IF('Log_working_3-way'!$D454="","",'True_Odds_Calculator_3-way'!N455/'True_Odds_Calculator_3-way'!A455-1)</f>
        <v>7.7140536400782711</v>
      </c>
      <c r="I454" s="6">
        <f>IF('Log_working_3-way'!$D454="","",'True_Odds_Calculator_3-way'!O455/'True_Odds_Calculator_3-way'!B455-1)</f>
        <v>7.9259377858707385</v>
      </c>
      <c r="J454" s="6" t="e">
        <f>IF('Log_working_3-way'!$D454="","",'True_Odds_Calculator_3-way'!#REF!/'True_Odds_Calculator_3-way'!C455-1)</f>
        <v>#REF!</v>
      </c>
      <c r="K454" s="6">
        <f>IF('Log_working_3-way'!$D454="","",1/'True_Odds_Calculator_3-way'!A455+1/'True_Odds_Calculator_3-way'!B455+1/'True_Odds_Calculator_3-way'!C455-1)</f>
        <v>2.2563194581986856E-2</v>
      </c>
    </row>
    <row r="455" spans="4:11" x14ac:dyDescent="0.25">
      <c r="D455">
        <f>solve_for_c('True_Odds_Calculator_3-way'!A456,'True_Odds_Calculator_3-way'!B456,'True_Odds_Calculator_3-way'!C456,'Log_working_3-way'!B$1,'Log_working_3-way'!B$2)</f>
        <v>1.0206538928819591</v>
      </c>
      <c r="F455" s="6" t="e">
        <f>IF('Log_working_3-way'!D455="","",1/'True_Odds_Calculator_3-way'!N456+1/'True_Odds_Calculator_3-way'!O456+1/'True_Odds_Calculator_3-way'!#REF!-1)</f>
        <v>#REF!</v>
      </c>
      <c r="H455" s="6">
        <f>IF('Log_working_3-way'!$D455="","",'True_Odds_Calculator_3-way'!N456/'True_Odds_Calculator_3-way'!A456-1)</f>
        <v>13.249057129484907</v>
      </c>
      <c r="I455" s="6">
        <f>IF('Log_working_3-way'!$D455="","",'True_Odds_Calculator_3-way'!O456/'True_Odds_Calculator_3-way'!B456-1)</f>
        <v>7.76790381150599</v>
      </c>
      <c r="J455" s="6" t="e">
        <f>IF('Log_working_3-way'!$D455="","",'True_Odds_Calculator_3-way'!#REF!/'True_Odds_Calculator_3-way'!C456-1)</f>
        <v>#REF!</v>
      </c>
      <c r="K455" s="6">
        <f>IF('Log_working_3-way'!$D455="","",1/'True_Odds_Calculator_3-way'!A456+1/'True_Odds_Calculator_3-way'!B456+1/'True_Odds_Calculator_3-way'!C456-1)</f>
        <v>2.2377515245412649E-2</v>
      </c>
    </row>
    <row r="456" spans="4:11" x14ac:dyDescent="0.25">
      <c r="D456">
        <f>solve_for_c('True_Odds_Calculator_3-way'!A457,'True_Odds_Calculator_3-way'!B457,'True_Odds_Calculator_3-way'!C457,'Log_working_3-way'!B$1,'Log_working_3-way'!B$2)</f>
        <v>1.0207791467266472</v>
      </c>
      <c r="F456" s="6" t="e">
        <f>IF('Log_working_3-way'!D456="","",1/'True_Odds_Calculator_3-way'!N457+1/'True_Odds_Calculator_3-way'!O457+1/'True_Odds_Calculator_3-way'!#REF!-1)</f>
        <v>#REF!</v>
      </c>
      <c r="H456" s="6">
        <f>IF('Log_working_3-way'!$D456="","",'True_Odds_Calculator_3-way'!N457/'True_Odds_Calculator_3-way'!A457-1)</f>
        <v>5.5013498867495416</v>
      </c>
      <c r="I456" s="6">
        <f>IF('Log_working_3-way'!$D456="","",'True_Odds_Calculator_3-way'!O457/'True_Odds_Calculator_3-way'!B457-1)</f>
        <v>6.7226614170466394</v>
      </c>
      <c r="J456" s="6" t="e">
        <f>IF('Log_working_3-way'!$D456="","",'True_Odds_Calculator_3-way'!#REF!/'True_Odds_Calculator_3-way'!C457-1)</f>
        <v>#REF!</v>
      </c>
      <c r="K456" s="6">
        <f>IF('Log_working_3-way'!$D456="","",1/'True_Odds_Calculator_3-way'!A457+1/'True_Odds_Calculator_3-way'!B457+1/'True_Odds_Calculator_3-way'!C457-1)</f>
        <v>2.1722622606994424E-2</v>
      </c>
    </row>
    <row r="457" spans="4:11" x14ac:dyDescent="0.25">
      <c r="D457">
        <f>solve_for_c('True_Odds_Calculator_3-way'!A458,'True_Odds_Calculator_3-way'!B458,'True_Odds_Calculator_3-way'!C458,'Log_working_3-way'!B$1,'Log_working_3-way'!B$2)</f>
        <v>1.0204478133526653</v>
      </c>
      <c r="F457" s="6" t="e">
        <f>IF('Log_working_3-way'!D457="","",1/'True_Odds_Calculator_3-way'!N458+1/'True_Odds_Calculator_3-way'!O458+1/'True_Odds_Calculator_3-way'!#REF!-1)</f>
        <v>#REF!</v>
      </c>
      <c r="H457" s="6">
        <f>IF('Log_working_3-way'!$D457="","",'True_Odds_Calculator_3-way'!N458/'True_Odds_Calculator_3-way'!A458-1)</f>
        <v>9.1800529911774333</v>
      </c>
      <c r="I457" s="6">
        <f>IF('Log_working_3-way'!$D457="","",'True_Odds_Calculator_3-way'!O458/'True_Odds_Calculator_3-way'!B458-1)</f>
        <v>8.7971388043998502</v>
      </c>
      <c r="J457" s="6" t="e">
        <f>IF('Log_working_3-way'!$D457="","",'True_Odds_Calculator_3-way'!#REF!/'True_Odds_Calculator_3-way'!C458-1)</f>
        <v>#REF!</v>
      </c>
      <c r="K457" s="6">
        <f>IF('Log_working_3-way'!$D457="","",1/'True_Odds_Calculator_3-way'!A458+1/'True_Odds_Calculator_3-way'!B458+1/'True_Odds_Calculator_3-way'!C458-1)</f>
        <v>2.2178103815929218E-2</v>
      </c>
    </row>
    <row r="458" spans="4:11" x14ac:dyDescent="0.25">
      <c r="D458">
        <f>solve_for_c('True_Odds_Calculator_3-way'!A459,'True_Odds_Calculator_3-way'!B459,'True_Odds_Calculator_3-way'!C459,'Log_working_3-way'!B$1,'Log_working_3-way'!B$2)</f>
        <v>1.0233848936346897</v>
      </c>
      <c r="F458" s="6" t="e">
        <f>IF('Log_working_3-way'!D458="","",1/'True_Odds_Calculator_3-way'!N459+1/'True_Odds_Calculator_3-way'!O459+1/'True_Odds_Calculator_3-way'!#REF!-1)</f>
        <v>#REF!</v>
      </c>
      <c r="H458" s="6">
        <f>IF('Log_working_3-way'!$D458="","",'True_Odds_Calculator_3-way'!N459/'True_Odds_Calculator_3-way'!A459-1)</f>
        <v>26.642131948073754</v>
      </c>
      <c r="I458" s="6">
        <f>IF('Log_working_3-way'!$D458="","",'True_Odds_Calculator_3-way'!O459/'True_Odds_Calculator_3-way'!B459-1)</f>
        <v>6.6229168219836971</v>
      </c>
      <c r="J458" s="6" t="e">
        <f>IF('Log_working_3-way'!$D458="","",'True_Odds_Calculator_3-way'!#REF!/'True_Odds_Calculator_3-way'!C459-1)</f>
        <v>#REF!</v>
      </c>
      <c r="K458" s="6">
        <f>IF('Log_working_3-way'!$D458="","",1/'True_Odds_Calculator_3-way'!A459+1/'True_Odds_Calculator_3-way'!B459+1/'True_Odds_Calculator_3-way'!C459-1)</f>
        <v>2.3558727608647301E-2</v>
      </c>
    </row>
    <row r="459" spans="4:11" x14ac:dyDescent="0.25">
      <c r="D459">
        <f>solve_for_c('True_Odds_Calculator_3-way'!A460,'True_Odds_Calculator_3-way'!B460,'True_Odds_Calculator_3-way'!C460,'Log_working_3-way'!B$1,'Log_working_3-way'!B$2)</f>
        <v>1.0310260019715016</v>
      </c>
      <c r="F459" s="6" t="e">
        <f>IF('Log_working_3-way'!D459="","",1/'True_Odds_Calculator_3-way'!N460+1/'True_Odds_Calculator_3-way'!O460+1/'True_Odds_Calculator_3-way'!#REF!-1)</f>
        <v>#REF!</v>
      </c>
      <c r="H459" s="6">
        <f>IF('Log_working_3-way'!$D459="","",'True_Odds_Calculator_3-way'!N460/'True_Odds_Calculator_3-way'!A460-1)</f>
        <v>3.3745263549867781</v>
      </c>
      <c r="I459" s="6">
        <f>IF('Log_working_3-way'!$D459="","",'True_Odds_Calculator_3-way'!O460/'True_Odds_Calculator_3-way'!B460-1)</f>
        <v>5.2198320853492826</v>
      </c>
      <c r="J459" s="6" t="e">
        <f>IF('Log_working_3-way'!$D459="","",'True_Odds_Calculator_3-way'!#REF!/'True_Odds_Calculator_3-way'!C460-1)</f>
        <v>#REF!</v>
      </c>
      <c r="K459" s="6">
        <f>IF('Log_working_3-way'!$D459="","",1/'True_Odds_Calculator_3-way'!A460+1/'True_Odds_Calculator_3-way'!B460+1/'True_Odds_Calculator_3-way'!C460-1)</f>
        <v>3.0450533427533344E-2</v>
      </c>
    </row>
    <row r="460" spans="4:11" x14ac:dyDescent="0.25">
      <c r="D460">
        <f>solve_for_c('True_Odds_Calculator_3-way'!A461,'True_Odds_Calculator_3-way'!B461,'True_Odds_Calculator_3-way'!C461,'Log_working_3-way'!B$1,'Log_working_3-way'!B$2)</f>
        <v>1.0398917075769314</v>
      </c>
      <c r="F460" s="6" t="e">
        <f>IF('Log_working_3-way'!D460="","",1/'True_Odds_Calculator_3-way'!N461+1/'True_Odds_Calculator_3-way'!O461+1/'True_Odds_Calculator_3-way'!#REF!-1)</f>
        <v>#REF!</v>
      </c>
      <c r="H460" s="6">
        <f>IF('Log_working_3-way'!$D460="","",'True_Odds_Calculator_3-way'!N461/'True_Odds_Calculator_3-way'!A461-1)</f>
        <v>9.041368852631404E-2</v>
      </c>
      <c r="I460" s="6">
        <f>IF('Log_working_3-way'!$D460="","",'True_Odds_Calculator_3-way'!O461/'True_Odds_Calculator_3-way'!B461-1)</f>
        <v>3.3157670695060268</v>
      </c>
      <c r="J460" s="6" t="e">
        <f>IF('Log_working_3-way'!$D460="","",'True_Odds_Calculator_3-way'!#REF!/'True_Odds_Calculator_3-way'!C461-1)</f>
        <v>#REF!</v>
      </c>
      <c r="K460" s="6">
        <f>IF('Log_working_3-way'!$D460="","",1/'True_Odds_Calculator_3-way'!A461+1/'True_Odds_Calculator_3-way'!B461+1/'True_Odds_Calculator_3-way'!C461-1)</f>
        <v>3.1300717126991895E-2</v>
      </c>
    </row>
    <row r="461" spans="4:11" x14ac:dyDescent="0.25">
      <c r="D461">
        <f>solve_for_c('True_Odds_Calculator_3-way'!A462,'True_Odds_Calculator_3-way'!B462,'True_Odds_Calculator_3-way'!C462,'Log_working_3-way'!B$1,'Log_working_3-way'!B$2)</f>
        <v>1.0306333941250114</v>
      </c>
      <c r="F461" s="6" t="e">
        <f>IF('Log_working_3-way'!D461="","",1/'True_Odds_Calculator_3-way'!N462+1/'True_Odds_Calculator_3-way'!O462+1/'True_Odds_Calculator_3-way'!#REF!-1)</f>
        <v>#REF!</v>
      </c>
      <c r="H461" s="6">
        <f>IF('Log_working_3-way'!$D461="","",'True_Odds_Calculator_3-way'!N462/'True_Odds_Calculator_3-way'!A462-1)</f>
        <v>10.590337027933719</v>
      </c>
      <c r="I461" s="6">
        <f>IF('Log_working_3-way'!$D461="","",'True_Odds_Calculator_3-way'!O462/'True_Odds_Calculator_3-way'!B462-1)</f>
        <v>7.6775838046367042</v>
      </c>
      <c r="J461" s="6" t="e">
        <f>IF('Log_working_3-way'!$D461="","",'True_Odds_Calculator_3-way'!#REF!/'True_Odds_Calculator_3-way'!C462-1)</f>
        <v>#REF!</v>
      </c>
      <c r="K461" s="6">
        <f>IF('Log_working_3-way'!$D461="","",1/'True_Odds_Calculator_3-way'!A462+1/'True_Odds_Calculator_3-way'!B462+1/'True_Odds_Calculator_3-way'!C462-1)</f>
        <v>3.3018858075271273E-2</v>
      </c>
    </row>
    <row r="462" spans="4:11" x14ac:dyDescent="0.25">
      <c r="D462">
        <f>solve_for_c('True_Odds_Calculator_3-way'!A463,'True_Odds_Calculator_3-way'!B463,'True_Odds_Calculator_3-way'!C463,'Log_working_3-way'!B$1,'Log_working_3-way'!B$2)</f>
        <v>1.0334715983429736</v>
      </c>
      <c r="F462" s="6" t="e">
        <f>IF('Log_working_3-way'!D462="","",1/'True_Odds_Calculator_3-way'!N463+1/'True_Odds_Calculator_3-way'!O463+1/'True_Odds_Calculator_3-way'!#REF!-1)</f>
        <v>#REF!</v>
      </c>
      <c r="H462" s="6">
        <f>IF('Log_working_3-way'!$D462="","",'True_Odds_Calculator_3-way'!N463/'True_Odds_Calculator_3-way'!A463-1)</f>
        <v>19.705459700675011</v>
      </c>
      <c r="I462" s="6">
        <f>IF('Log_working_3-way'!$D462="","",'True_Odds_Calculator_3-way'!O463/'True_Odds_Calculator_3-way'!B463-1)</f>
        <v>8.5529639630027816</v>
      </c>
      <c r="J462" s="6" t="e">
        <f>IF('Log_working_3-way'!$D462="","",'True_Odds_Calculator_3-way'!#REF!/'True_Odds_Calculator_3-way'!C463-1)</f>
        <v>#REF!</v>
      </c>
      <c r="K462" s="6">
        <f>IF('Log_working_3-way'!$D462="","",1/'True_Odds_Calculator_3-way'!A463+1/'True_Odds_Calculator_3-way'!B463+1/'True_Odds_Calculator_3-way'!C463-1)</f>
        <v>3.5160330530880968E-2</v>
      </c>
    </row>
    <row r="463" spans="4:11" x14ac:dyDescent="0.25">
      <c r="D463">
        <f>solve_for_c('True_Odds_Calculator_3-way'!A464,'True_Odds_Calculator_3-way'!B464,'True_Odds_Calculator_3-way'!C464,'Log_working_3-way'!B$1,'Log_working_3-way'!B$2)</f>
        <v>1.030679656443414</v>
      </c>
      <c r="F463" s="6" t="e">
        <f>IF('Log_working_3-way'!D463="","",1/'True_Odds_Calculator_3-way'!N464+1/'True_Odds_Calculator_3-way'!O464+1/'True_Odds_Calculator_3-way'!#REF!-1)</f>
        <v>#REF!</v>
      </c>
      <c r="H463" s="6">
        <f>IF('Log_working_3-way'!$D463="","",'True_Odds_Calculator_3-way'!N464/'True_Odds_Calculator_3-way'!A464-1)</f>
        <v>15.949307916325409</v>
      </c>
      <c r="I463" s="6">
        <f>IF('Log_working_3-way'!$D463="","",'True_Odds_Calculator_3-way'!O464/'True_Odds_Calculator_3-way'!B464-1)</f>
        <v>8.2798878306935162</v>
      </c>
      <c r="J463" s="6" t="e">
        <f>IF('Log_working_3-way'!$D463="","",'True_Odds_Calculator_3-way'!#REF!/'True_Odds_Calculator_3-way'!C464-1)</f>
        <v>#REF!</v>
      </c>
      <c r="K463" s="6">
        <f>IF('Log_working_3-way'!$D463="","",1/'True_Odds_Calculator_3-way'!A464+1/'True_Odds_Calculator_3-way'!B464+1/'True_Odds_Calculator_3-way'!C464-1)</f>
        <v>3.2885613841306283E-2</v>
      </c>
    </row>
    <row r="464" spans="4:11" x14ac:dyDescent="0.25">
      <c r="D464">
        <f>solve_for_c('True_Odds_Calculator_3-way'!A465,'True_Odds_Calculator_3-way'!B465,'True_Odds_Calculator_3-way'!C465,'Log_working_3-way'!B$1,'Log_working_3-way'!B$2)</f>
        <v>1.0434392618363655</v>
      </c>
      <c r="F464" s="6" t="e">
        <f>IF('Log_working_3-way'!D464="","",1/'True_Odds_Calculator_3-way'!N465+1/'True_Odds_Calculator_3-way'!O465+1/'True_Odds_Calculator_3-way'!#REF!-1)</f>
        <v>#REF!</v>
      </c>
      <c r="H464" s="6">
        <f>IF('Log_working_3-way'!$D464="","",'True_Odds_Calculator_3-way'!N465/'True_Odds_Calculator_3-way'!A465-1)</f>
        <v>1.4498417778061672</v>
      </c>
      <c r="I464" s="6">
        <f>IF('Log_working_3-way'!$D464="","",'True_Odds_Calculator_3-way'!O465/'True_Odds_Calculator_3-way'!B465-1)</f>
        <v>3.8854793049831615</v>
      </c>
      <c r="J464" s="6" t="e">
        <f>IF('Log_working_3-way'!$D464="","",'True_Odds_Calculator_3-way'!#REF!/'True_Odds_Calculator_3-way'!C465-1)</f>
        <v>#REF!</v>
      </c>
      <c r="K464" s="6">
        <f>IF('Log_working_3-way'!$D464="","",1/'True_Odds_Calculator_3-way'!A465+1/'True_Odds_Calculator_3-way'!B465+1/'True_Odds_Calculator_3-way'!C465-1)</f>
        <v>3.8309629640898901E-2</v>
      </c>
    </row>
    <row r="465" spans="4:11" x14ac:dyDescent="0.25">
      <c r="D465">
        <f>solve_for_c('True_Odds_Calculator_3-way'!A466,'True_Odds_Calculator_3-way'!B466,'True_Odds_Calculator_3-way'!C466,'Log_working_3-way'!B$1,'Log_working_3-way'!B$2)</f>
        <v>1.0311280433215992</v>
      </c>
      <c r="F465" s="6" t="e">
        <f>IF('Log_working_3-way'!D465="","",1/'True_Odds_Calculator_3-way'!N466+1/'True_Odds_Calculator_3-way'!O466+1/'True_Odds_Calculator_3-way'!#REF!-1)</f>
        <v>#REF!</v>
      </c>
      <c r="H465" s="6">
        <f>IF('Log_working_3-way'!$D465="","",'True_Odds_Calculator_3-way'!N466/'True_Odds_Calculator_3-way'!A466-1)</f>
        <v>15.661242248737874</v>
      </c>
      <c r="I465" s="6">
        <f>IF('Log_working_3-way'!$D465="","",'True_Odds_Calculator_3-way'!O466/'True_Odds_Calculator_3-way'!B466-1)</f>
        <v>7.4704808221783612</v>
      </c>
      <c r="J465" s="6" t="e">
        <f>IF('Log_working_3-way'!$D465="","",'True_Odds_Calculator_3-way'!#REF!/'True_Odds_Calculator_3-way'!C466-1)</f>
        <v>#REF!</v>
      </c>
      <c r="K465" s="6">
        <f>IF('Log_working_3-way'!$D465="","",1/'True_Odds_Calculator_3-way'!A466+1/'True_Odds_Calculator_3-way'!B466+1/'True_Odds_Calculator_3-way'!C466-1)</f>
        <v>3.3376392663070353E-2</v>
      </c>
    </row>
    <row r="466" spans="4:11" x14ac:dyDescent="0.25">
      <c r="D466">
        <f>solve_for_c('True_Odds_Calculator_3-way'!A467,'True_Odds_Calculator_3-way'!B467,'True_Odds_Calculator_3-way'!C467,'Log_working_3-way'!B$1,'Log_working_3-way'!B$2)</f>
        <v>1.021242762809639</v>
      </c>
      <c r="F466" s="6" t="e">
        <f>IF('Log_working_3-way'!D466="","",1/'True_Odds_Calculator_3-way'!N467+1/'True_Odds_Calculator_3-way'!O467+1/'True_Odds_Calculator_3-way'!#REF!-1)</f>
        <v>#REF!</v>
      </c>
      <c r="H466" s="6">
        <f>IF('Log_working_3-way'!$D466="","",'True_Odds_Calculator_3-way'!N467/'True_Odds_Calculator_3-way'!A467-1)</f>
        <v>5.0548778393654814</v>
      </c>
      <c r="I466" s="6">
        <f>IF('Log_working_3-way'!$D466="","",'True_Odds_Calculator_3-way'!O467/'True_Odds_Calculator_3-way'!B467-1)</f>
        <v>6.3045811934726252</v>
      </c>
      <c r="J466" s="6" t="e">
        <f>IF('Log_working_3-way'!$D466="","",'True_Odds_Calculator_3-way'!#REF!/'True_Odds_Calculator_3-way'!C467-1)</f>
        <v>#REF!</v>
      </c>
      <c r="K466" s="6">
        <f>IF('Log_working_3-way'!$D466="","",1/'True_Odds_Calculator_3-way'!A467+1/'True_Odds_Calculator_3-way'!B467+1/'True_Odds_Calculator_3-way'!C467-1)</f>
        <v>2.1980262621319691E-2</v>
      </c>
    </row>
    <row r="467" spans="4:11" x14ac:dyDescent="0.25">
      <c r="D467">
        <f>solve_for_c('True_Odds_Calculator_3-way'!A468,'True_Odds_Calculator_3-way'!B468,'True_Odds_Calculator_3-way'!C468,'Log_working_3-way'!B$1,'Log_working_3-way'!B$2)</f>
        <v>1.0225467882226456</v>
      </c>
      <c r="F467" s="6" t="e">
        <f>IF('Log_working_3-way'!D467="","",1/'True_Odds_Calculator_3-way'!N468+1/'True_Odds_Calculator_3-way'!O468+1/'True_Odds_Calculator_3-way'!#REF!-1)</f>
        <v>#REF!</v>
      </c>
      <c r="H467" s="6">
        <f>IF('Log_working_3-way'!$D467="","",'True_Odds_Calculator_3-way'!N468/'True_Odds_Calculator_3-way'!A468-1)</f>
        <v>3.8500583201987189</v>
      </c>
      <c r="I467" s="6">
        <f>IF('Log_working_3-way'!$D467="","",'True_Odds_Calculator_3-way'!O468/'True_Odds_Calculator_3-way'!B468-1)</f>
        <v>5.8795010688204528</v>
      </c>
      <c r="J467" s="6" t="e">
        <f>IF('Log_working_3-way'!$D467="","",'True_Odds_Calculator_3-way'!#REF!/'True_Odds_Calculator_3-way'!C468-1)</f>
        <v>#REF!</v>
      </c>
      <c r="K467" s="6">
        <f>IF('Log_working_3-way'!$D467="","",1/'True_Odds_Calculator_3-way'!A468+1/'True_Odds_Calculator_3-way'!B468+1/'True_Odds_Calculator_3-way'!C468-1)</f>
        <v>2.2728496899180328E-2</v>
      </c>
    </row>
    <row r="468" spans="4:11" x14ac:dyDescent="0.25">
      <c r="D468">
        <f>solve_for_c('True_Odds_Calculator_3-way'!A469,'True_Odds_Calculator_3-way'!B469,'True_Odds_Calculator_3-way'!C469,'Log_working_3-way'!B$1,'Log_working_3-way'!B$2)</f>
        <v>1.020718577165264</v>
      </c>
      <c r="F468" s="6" t="e">
        <f>IF('Log_working_3-way'!D468="","",1/'True_Odds_Calculator_3-way'!N469+1/'True_Odds_Calculator_3-way'!O469+1/'True_Odds_Calculator_3-way'!#REF!-1)</f>
        <v>#REF!</v>
      </c>
      <c r="H468" s="6">
        <f>IF('Log_working_3-way'!$D468="","",'True_Odds_Calculator_3-way'!N469/'True_Odds_Calculator_3-way'!A469-1)</f>
        <v>17.820764352554232</v>
      </c>
      <c r="I468" s="6">
        <f>IF('Log_working_3-way'!$D468="","",'True_Odds_Calculator_3-way'!O469/'True_Odds_Calculator_3-way'!B469-1)</f>
        <v>6.1854540881983748</v>
      </c>
      <c r="J468" s="6" t="e">
        <f>IF('Log_working_3-way'!$D468="","",'True_Odds_Calculator_3-way'!#REF!/'True_Odds_Calculator_3-way'!C469-1)</f>
        <v>#REF!</v>
      </c>
      <c r="K468" s="6">
        <f>IF('Log_working_3-way'!$D468="","",1/'True_Odds_Calculator_3-way'!A469+1/'True_Odds_Calculator_3-way'!B469+1/'True_Odds_Calculator_3-way'!C469-1)</f>
        <v>2.209920125517062E-2</v>
      </c>
    </row>
    <row r="469" spans="4:11" x14ac:dyDescent="0.25">
      <c r="D469">
        <f>solve_for_c('True_Odds_Calculator_3-way'!A470,'True_Odds_Calculator_3-way'!B470,'True_Odds_Calculator_3-way'!C470,'Log_working_3-way'!B$1,'Log_working_3-way'!B$2)</f>
        <v>1.0332272104159672</v>
      </c>
      <c r="F469" s="6" t="e">
        <f>IF('Log_working_3-way'!D469="","",1/'True_Odds_Calculator_3-way'!N470+1/'True_Odds_Calculator_3-way'!O470+1/'True_Odds_Calculator_3-way'!#REF!-1)</f>
        <v>#REF!</v>
      </c>
      <c r="H469" s="6">
        <f>IF('Log_working_3-way'!$D469="","",'True_Odds_Calculator_3-way'!N470/'True_Odds_Calculator_3-way'!A470-1)</f>
        <v>-0.27609683792745499</v>
      </c>
      <c r="I469" s="6">
        <f>IF('Log_working_3-way'!$D469="","",'True_Odds_Calculator_3-way'!O470/'True_Odds_Calculator_3-way'!B470-1)</f>
        <v>1.7516944652534834</v>
      </c>
      <c r="J469" s="6" t="e">
        <f>IF('Log_working_3-way'!$D469="","",'True_Odds_Calculator_3-way'!#REF!/'True_Odds_Calculator_3-way'!C470-1)</f>
        <v>#REF!</v>
      </c>
      <c r="K469" s="6">
        <f>IF('Log_working_3-way'!$D469="","",1/'True_Odds_Calculator_3-way'!A470+1/'True_Odds_Calculator_3-way'!B470+1/'True_Odds_Calculator_3-way'!C470-1)</f>
        <v>2.3074523923557688E-2</v>
      </c>
    </row>
    <row r="470" spans="4:11" x14ac:dyDescent="0.25">
      <c r="D470">
        <f>solve_for_c('True_Odds_Calculator_3-way'!A471,'True_Odds_Calculator_3-way'!B471,'True_Odds_Calculator_3-way'!C471,'Log_working_3-way'!B$1,'Log_working_3-way'!B$2)</f>
        <v>1.0357667828365789</v>
      </c>
      <c r="F470" s="6" t="e">
        <f>IF('Log_working_3-way'!D470="","",1/'True_Odds_Calculator_3-way'!N471+1/'True_Odds_Calculator_3-way'!O471+1/'True_Odds_Calculator_3-way'!#REF!-1)</f>
        <v>#REF!</v>
      </c>
      <c r="H470" s="6">
        <f>IF('Log_working_3-way'!$D470="","",'True_Odds_Calculator_3-way'!N471/'True_Odds_Calculator_3-way'!A471-1)</f>
        <v>26.602756399508202</v>
      </c>
      <c r="I470" s="6">
        <f>IF('Log_working_3-way'!$D470="","",'True_Odds_Calculator_3-way'!O471/'True_Odds_Calculator_3-way'!B471-1)</f>
        <v>5.8274727572883824</v>
      </c>
      <c r="J470" s="6" t="e">
        <f>IF('Log_working_3-way'!$D470="","",'True_Odds_Calculator_3-way'!#REF!/'True_Odds_Calculator_3-way'!C471-1)</f>
        <v>#REF!</v>
      </c>
      <c r="K470" s="6">
        <f>IF('Log_working_3-way'!$D470="","",1/'True_Odds_Calculator_3-way'!A471+1/'True_Odds_Calculator_3-way'!B471+1/'True_Odds_Calculator_3-way'!C471-1)</f>
        <v>3.601092274433948E-2</v>
      </c>
    </row>
    <row r="471" spans="4:11" x14ac:dyDescent="0.25">
      <c r="D471">
        <f>solve_for_c('True_Odds_Calculator_3-way'!A472,'True_Odds_Calculator_3-way'!B472,'True_Odds_Calculator_3-way'!C472,'Log_working_3-way'!B$1,'Log_working_3-way'!B$2)</f>
        <v>1.0321098510661979</v>
      </c>
      <c r="F471" s="6" t="e">
        <f>IF('Log_working_3-way'!D471="","",1/'True_Odds_Calculator_3-way'!N472+1/'True_Odds_Calculator_3-way'!O472+1/'True_Odds_Calculator_3-way'!#REF!-1)</f>
        <v>#REF!</v>
      </c>
      <c r="H471" s="6">
        <f>IF('Log_working_3-way'!$D471="","",'True_Odds_Calculator_3-way'!N472/'True_Odds_Calculator_3-way'!A472-1)</f>
        <v>6.1065476918622865</v>
      </c>
      <c r="I471" s="6">
        <f>IF('Log_working_3-way'!$D471="","",'True_Odds_Calculator_3-way'!O472/'True_Odds_Calculator_3-way'!B472-1)</f>
        <v>6.4250093252174318</v>
      </c>
      <c r="J471" s="6" t="e">
        <f>IF('Log_working_3-way'!$D471="","",'True_Odds_Calculator_3-way'!#REF!/'True_Odds_Calculator_3-way'!C472-1)</f>
        <v>#REF!</v>
      </c>
      <c r="K471" s="6">
        <f>IF('Log_working_3-way'!$D471="","",1/'True_Odds_Calculator_3-way'!A472+1/'True_Odds_Calculator_3-way'!B472+1/'True_Odds_Calculator_3-way'!C472-1)</f>
        <v>3.3447913480291191E-2</v>
      </c>
    </row>
    <row r="472" spans="4:11" x14ac:dyDescent="0.25">
      <c r="D472">
        <f>solve_for_c('True_Odds_Calculator_3-way'!A473,'True_Odds_Calculator_3-way'!B473,'True_Odds_Calculator_3-way'!C473,'Log_working_3-way'!B$1,'Log_working_3-way'!B$2)</f>
        <v>1.0377424138101083</v>
      </c>
      <c r="F472" s="6" t="e">
        <f>IF('Log_working_3-way'!D472="","",1/'True_Odds_Calculator_3-way'!N473+1/'True_Odds_Calculator_3-way'!O473+1/'True_Odds_Calculator_3-way'!#REF!-1)</f>
        <v>#REF!</v>
      </c>
      <c r="H472" s="6">
        <f>IF('Log_working_3-way'!$D472="","",'True_Odds_Calculator_3-way'!N473/'True_Odds_Calculator_3-way'!A473-1)</f>
        <v>43.846867815276333</v>
      </c>
      <c r="I472" s="6">
        <f>IF('Log_working_3-way'!$D472="","",'True_Odds_Calculator_3-way'!O473/'True_Odds_Calculator_3-way'!B473-1)</f>
        <v>3.3133043432333933</v>
      </c>
      <c r="J472" s="6" t="e">
        <f>IF('Log_working_3-way'!$D472="","",'True_Odds_Calculator_3-way'!#REF!/'True_Odds_Calculator_3-way'!C473-1)</f>
        <v>#REF!</v>
      </c>
      <c r="K472" s="6">
        <f>IF('Log_working_3-way'!$D472="","",1/'True_Odds_Calculator_3-way'!A473+1/'True_Odds_Calculator_3-way'!B473+1/'True_Odds_Calculator_3-way'!C473-1)</f>
        <v>3.1889549068572443E-2</v>
      </c>
    </row>
    <row r="473" spans="4:11" x14ac:dyDescent="0.25">
      <c r="D473">
        <f>solve_for_c('True_Odds_Calculator_3-way'!A474,'True_Odds_Calculator_3-way'!B474,'True_Odds_Calculator_3-way'!C474,'Log_working_3-way'!B$1,'Log_working_3-way'!B$2)</f>
        <v>1.0452802385671642</v>
      </c>
      <c r="F473" s="6" t="e">
        <f>IF('Log_working_3-way'!D473="","",1/'True_Odds_Calculator_3-way'!N474+1/'True_Odds_Calculator_3-way'!O474+1/'True_Odds_Calculator_3-way'!#REF!-1)</f>
        <v>#REF!</v>
      </c>
      <c r="H473" s="6">
        <f>IF('Log_working_3-way'!$D473="","",'True_Odds_Calculator_3-way'!N474/'True_Odds_Calculator_3-way'!A474-1)</f>
        <v>0.78605626427439557</v>
      </c>
      <c r="I473" s="6">
        <f>IF('Log_working_3-way'!$D473="","",'True_Odds_Calculator_3-way'!O474/'True_Odds_Calculator_3-way'!B474-1)</f>
        <v>4.7805202849590076</v>
      </c>
      <c r="J473" s="6" t="e">
        <f>IF('Log_working_3-way'!$D473="","",'True_Odds_Calculator_3-way'!#REF!/'True_Odds_Calculator_3-way'!C474-1)</f>
        <v>#REF!</v>
      </c>
      <c r="K473" s="6">
        <f>IF('Log_working_3-way'!$D473="","",1/'True_Odds_Calculator_3-way'!A474+1/'True_Odds_Calculator_3-way'!B474+1/'True_Odds_Calculator_3-way'!C474-1)</f>
        <v>3.9232558074140389E-2</v>
      </c>
    </row>
    <row r="474" spans="4:11" x14ac:dyDescent="0.25">
      <c r="D474">
        <f>solve_for_c('True_Odds_Calculator_3-way'!A475,'True_Odds_Calculator_3-way'!B475,'True_Odds_Calculator_3-way'!C475,'Log_working_3-way'!B$1,'Log_working_3-way'!B$2)</f>
        <v>1.024226807407602</v>
      </c>
      <c r="F474" s="6" t="e">
        <f>IF('Log_working_3-way'!D474="","",1/'True_Odds_Calculator_3-way'!N475+1/'True_Odds_Calculator_3-way'!O475+1/'True_Odds_Calculator_3-way'!#REF!-1)</f>
        <v>#REF!</v>
      </c>
      <c r="H474" s="6">
        <f>IF('Log_working_3-way'!$D474="","",'True_Odds_Calculator_3-way'!N475/'True_Odds_Calculator_3-way'!A475-1)</f>
        <v>4.2302628979253516</v>
      </c>
      <c r="I474" s="6">
        <f>IF('Log_working_3-way'!$D474="","",'True_Odds_Calculator_3-way'!O475/'True_Odds_Calculator_3-way'!B475-1)</f>
        <v>5.6541634550812994</v>
      </c>
      <c r="J474" s="6" t="e">
        <f>IF('Log_working_3-way'!$D474="","",'True_Odds_Calculator_3-way'!#REF!/'True_Odds_Calculator_3-way'!C475-1)</f>
        <v>#REF!</v>
      </c>
      <c r="K474" s="6">
        <f>IF('Log_working_3-way'!$D474="","",1/'True_Odds_Calculator_3-way'!A475+1/'True_Odds_Calculator_3-way'!B475+1/'True_Odds_Calculator_3-way'!C475-1)</f>
        <v>2.4492980842627965E-2</v>
      </c>
    </row>
    <row r="475" spans="4:11" x14ac:dyDescent="0.25">
      <c r="D475">
        <f>solve_for_c('True_Odds_Calculator_3-way'!A476,'True_Odds_Calculator_3-way'!B476,'True_Odds_Calculator_3-way'!C476,'Log_working_3-way'!B$1,'Log_working_3-way'!B$2)</f>
        <v>1.0258933827455687</v>
      </c>
      <c r="F475" s="6" t="e">
        <f>IF('Log_working_3-way'!D475="","",1/'True_Odds_Calculator_3-way'!N476+1/'True_Odds_Calculator_3-way'!O476+1/'True_Odds_Calculator_3-way'!#REF!-1)</f>
        <v>#REF!</v>
      </c>
      <c r="H475" s="6">
        <f>IF('Log_working_3-way'!$D475="","",'True_Odds_Calculator_3-way'!N476/'True_Odds_Calculator_3-way'!A476-1)</f>
        <v>11.587780488976037</v>
      </c>
      <c r="I475" s="6">
        <f>IF('Log_working_3-way'!$D475="","",'True_Odds_Calculator_3-way'!O476/'True_Odds_Calculator_3-way'!B476-1)</f>
        <v>6.9870775060141028</v>
      </c>
      <c r="J475" s="6" t="e">
        <f>IF('Log_working_3-way'!$D475="","",'True_Odds_Calculator_3-way'!#REF!/'True_Odds_Calculator_3-way'!C476-1)</f>
        <v>#REF!</v>
      </c>
      <c r="K475" s="6">
        <f>IF('Log_working_3-way'!$D475="","",1/'True_Odds_Calculator_3-way'!A476+1/'True_Odds_Calculator_3-way'!B476+1/'True_Odds_Calculator_3-way'!C476-1)</f>
        <v>2.7924570818202765E-2</v>
      </c>
    </row>
    <row r="476" spans="4:11" x14ac:dyDescent="0.25">
      <c r="D476">
        <f>solve_for_c('True_Odds_Calculator_3-way'!A477,'True_Odds_Calculator_3-way'!B477,'True_Odds_Calculator_3-way'!C477,'Log_working_3-way'!B$1,'Log_working_3-way'!B$2)</f>
        <v>1.0210891679825382</v>
      </c>
      <c r="F476" s="6" t="e">
        <f>IF('Log_working_3-way'!D476="","",1/'True_Odds_Calculator_3-way'!N477+1/'True_Odds_Calculator_3-way'!O477+1/'True_Odds_Calculator_3-way'!#REF!-1)</f>
        <v>#REF!</v>
      </c>
      <c r="H476" s="6">
        <f>IF('Log_working_3-way'!$D476="","",'True_Odds_Calculator_3-way'!N477/'True_Odds_Calculator_3-way'!A477-1)</f>
        <v>5.5657314205921935</v>
      </c>
      <c r="I476" s="6">
        <f>IF('Log_working_3-way'!$D476="","",'True_Odds_Calculator_3-way'!O477/'True_Odds_Calculator_3-way'!B477-1)</f>
        <v>7.5629680223255011</v>
      </c>
      <c r="J476" s="6" t="e">
        <f>IF('Log_working_3-way'!$D476="","",'True_Odds_Calculator_3-way'!#REF!/'True_Odds_Calculator_3-way'!C477-1)</f>
        <v>#REF!</v>
      </c>
      <c r="K476" s="6">
        <f>IF('Log_working_3-way'!$D476="","",1/'True_Odds_Calculator_3-way'!A477+1/'True_Odds_Calculator_3-way'!B477+1/'True_Odds_Calculator_3-way'!C477-1)</f>
        <v>2.2215065304802106E-2</v>
      </c>
    </row>
    <row r="477" spans="4:11" x14ac:dyDescent="0.25">
      <c r="D477">
        <f>solve_for_c('True_Odds_Calculator_3-way'!A478,'True_Odds_Calculator_3-way'!B478,'True_Odds_Calculator_3-way'!C478,'Log_working_3-way'!B$1,'Log_working_3-way'!B$2)</f>
        <v>1.0265204320311314</v>
      </c>
      <c r="F477" s="6" t="e">
        <f>IF('Log_working_3-way'!D477="","",1/'True_Odds_Calculator_3-way'!N478+1/'True_Odds_Calculator_3-way'!O478+1/'True_Odds_Calculator_3-way'!#REF!-1)</f>
        <v>#REF!</v>
      </c>
      <c r="H477" s="6">
        <f>IF('Log_working_3-way'!$D477="","",'True_Odds_Calculator_3-way'!N478/'True_Odds_Calculator_3-way'!A478-1)</f>
        <v>6.3826584313615093</v>
      </c>
      <c r="I477" s="6">
        <f>IF('Log_working_3-way'!$D477="","",'True_Odds_Calculator_3-way'!O478/'True_Odds_Calculator_3-way'!B478-1)</f>
        <v>7.0328107976786463</v>
      </c>
      <c r="J477" s="6" t="e">
        <f>IF('Log_working_3-way'!$D477="","",'True_Odds_Calculator_3-way'!#REF!/'True_Odds_Calculator_3-way'!C478-1)</f>
        <v>#REF!</v>
      </c>
      <c r="K477" s="6">
        <f>IF('Log_working_3-way'!$D477="","",1/'True_Odds_Calculator_3-way'!A478+1/'True_Odds_Calculator_3-way'!B478+1/'True_Odds_Calculator_3-way'!C478-1)</f>
        <v>2.7954694572759786E-2</v>
      </c>
    </row>
    <row r="478" spans="4:11" x14ac:dyDescent="0.25">
      <c r="D478">
        <f>solve_for_c('True_Odds_Calculator_3-way'!A479,'True_Odds_Calculator_3-way'!B479,'True_Odds_Calculator_3-way'!C479,'Log_working_3-way'!B$1,'Log_working_3-way'!B$2)</f>
        <v>1.0302125409110656</v>
      </c>
      <c r="F478" s="6" t="e">
        <f>IF('Log_working_3-way'!D478="","",1/'True_Odds_Calculator_3-way'!N479+1/'True_Odds_Calculator_3-way'!O479+1/'True_Odds_Calculator_3-way'!#REF!-1)</f>
        <v>#REF!</v>
      </c>
      <c r="H478" s="6">
        <f>IF('Log_working_3-way'!$D478="","",'True_Odds_Calculator_3-way'!N479/'True_Odds_Calculator_3-way'!A479-1)</f>
        <v>12.18545059243252</v>
      </c>
      <c r="I478" s="6">
        <f>IF('Log_working_3-way'!$D478="","",'True_Odds_Calculator_3-way'!O479/'True_Odds_Calculator_3-way'!B479-1)</f>
        <v>8.6974911568542375</v>
      </c>
      <c r="J478" s="6" t="e">
        <f>IF('Log_working_3-way'!$D478="","",'True_Odds_Calculator_3-way'!#REF!/'True_Odds_Calculator_3-way'!C479-1)</f>
        <v>#REF!</v>
      </c>
      <c r="K478" s="6">
        <f>IF('Log_working_3-way'!$D478="","",1/'True_Odds_Calculator_3-way'!A479+1/'True_Odds_Calculator_3-way'!B479+1/'True_Odds_Calculator_3-way'!C479-1)</f>
        <v>3.2681608461654132E-2</v>
      </c>
    </row>
    <row r="479" spans="4:11" x14ac:dyDescent="0.25">
      <c r="D479">
        <f>solve_for_c('True_Odds_Calculator_3-way'!A480,'True_Odds_Calculator_3-way'!B480,'True_Odds_Calculator_3-way'!C480,'Log_working_3-way'!B$1,'Log_working_3-way'!B$2)</f>
        <v>1.0306199807854961</v>
      </c>
      <c r="F479" s="6" t="e">
        <f>IF('Log_working_3-way'!D479="","",1/'True_Odds_Calculator_3-way'!N480+1/'True_Odds_Calculator_3-way'!O480+1/'True_Odds_Calculator_3-way'!#REF!-1)</f>
        <v>#REF!</v>
      </c>
      <c r="H479" s="6">
        <f>IF('Log_working_3-way'!$D479="","",'True_Odds_Calculator_3-way'!N480/'True_Odds_Calculator_3-way'!A480-1)</f>
        <v>0.82425657800747243</v>
      </c>
      <c r="I479" s="6">
        <f>IF('Log_working_3-way'!$D479="","",'True_Odds_Calculator_3-way'!O480/'True_Odds_Calculator_3-way'!B480-1)</f>
        <v>3.248637206430633</v>
      </c>
      <c r="J479" s="6" t="e">
        <f>IF('Log_working_3-way'!$D479="","",'True_Odds_Calculator_3-way'!#REF!/'True_Odds_Calculator_3-way'!C480-1)</f>
        <v>#REF!</v>
      </c>
      <c r="K479" s="6">
        <f>IF('Log_working_3-way'!$D479="","",1/'True_Odds_Calculator_3-way'!A480+1/'True_Odds_Calculator_3-way'!B480+1/'True_Odds_Calculator_3-way'!C480-1)</f>
        <v>2.5839281675674508E-2</v>
      </c>
    </row>
    <row r="480" spans="4:11" x14ac:dyDescent="0.25">
      <c r="D480">
        <f>solve_for_c('True_Odds_Calculator_3-way'!A481,'True_Odds_Calculator_3-way'!B481,'True_Odds_Calculator_3-way'!C481,'Log_working_3-way'!B$1,'Log_working_3-way'!B$2)</f>
        <v>1.0353741357240009</v>
      </c>
      <c r="F480" s="6" t="e">
        <f>IF('Log_working_3-way'!D480="","",1/'True_Odds_Calculator_3-way'!N481+1/'True_Odds_Calculator_3-way'!O481+1/'True_Odds_Calculator_3-way'!#REF!-1)</f>
        <v>#REF!</v>
      </c>
      <c r="H480" s="6">
        <f>IF('Log_working_3-way'!$D480="","",'True_Odds_Calculator_3-way'!N481/'True_Odds_Calculator_3-way'!A481-1)</f>
        <v>59.581783620646341</v>
      </c>
      <c r="I480" s="6">
        <f>IF('Log_working_3-way'!$D480="","",'True_Odds_Calculator_3-way'!O481/'True_Odds_Calculator_3-way'!B481-1)</f>
        <v>1.348713630232329</v>
      </c>
      <c r="J480" s="6" t="e">
        <f>IF('Log_working_3-way'!$D480="","",'True_Odds_Calculator_3-way'!#REF!/'True_Odds_Calculator_3-way'!C481-1)</f>
        <v>#REF!</v>
      </c>
      <c r="K480" s="6">
        <f>IF('Log_working_3-way'!$D480="","",1/'True_Odds_Calculator_3-way'!A481+1/'True_Odds_Calculator_3-way'!B481+1/'True_Odds_Calculator_3-way'!C481-1)</f>
        <v>2.3411994412100512E-2</v>
      </c>
    </row>
    <row r="481" spans="4:11" x14ac:dyDescent="0.25">
      <c r="D481">
        <f>solve_for_c('True_Odds_Calculator_3-way'!A482,'True_Odds_Calculator_3-way'!B482,'True_Odds_Calculator_3-way'!C482,'Log_working_3-way'!B$1,'Log_working_3-way'!B$2)</f>
        <v>1.0446974731109886</v>
      </c>
      <c r="F481" s="6" t="e">
        <f>IF('Log_working_3-way'!D481="","",1/'True_Odds_Calculator_3-way'!N482+1/'True_Odds_Calculator_3-way'!O482+1/'True_Odds_Calculator_3-way'!#REF!-1)</f>
        <v>#REF!</v>
      </c>
      <c r="H481" s="6">
        <f>IF('Log_working_3-way'!$D481="","",'True_Odds_Calculator_3-way'!N482/'True_Odds_Calculator_3-way'!A482-1)</f>
        <v>56.372360063458736</v>
      </c>
      <c r="I481" s="6">
        <f>IF('Log_working_3-way'!$D481="","",'True_Odds_Calculator_3-way'!O482/'True_Odds_Calculator_3-way'!B482-1)</f>
        <v>1.6229031906608511</v>
      </c>
      <c r="J481" s="6" t="e">
        <f>IF('Log_working_3-way'!$D481="","",'True_Odds_Calculator_3-way'!#REF!/'True_Odds_Calculator_3-way'!C482-1)</f>
        <v>#REF!</v>
      </c>
      <c r="K481" s="6">
        <f>IF('Log_working_3-way'!$D481="","",1/'True_Odds_Calculator_3-way'!A482+1/'True_Odds_Calculator_3-way'!B482+1/'True_Odds_Calculator_3-way'!C482-1)</f>
        <v>3.136070344129549E-2</v>
      </c>
    </row>
    <row r="482" spans="4:11" x14ac:dyDescent="0.25">
      <c r="D482">
        <f>solve_for_c('True_Odds_Calculator_3-way'!A483,'True_Odds_Calculator_3-way'!B483,'True_Odds_Calculator_3-way'!C483,'Log_working_3-way'!B$1,'Log_working_3-way'!B$2)</f>
        <v>1.0279342387922463</v>
      </c>
      <c r="F482" s="6" t="e">
        <f>IF('Log_working_3-way'!D482="","",1/'True_Odds_Calculator_3-way'!N483+1/'True_Odds_Calculator_3-way'!O483+1/'True_Odds_Calculator_3-way'!#REF!-1)</f>
        <v>#REF!</v>
      </c>
      <c r="H482" s="6">
        <f>IF('Log_working_3-way'!$D482="","",'True_Odds_Calculator_3-way'!N483/'True_Odds_Calculator_3-way'!A483-1)</f>
        <v>25.108235402839203</v>
      </c>
      <c r="I482" s="6">
        <f>IF('Log_working_3-way'!$D482="","",'True_Odds_Calculator_3-way'!O483/'True_Odds_Calculator_3-way'!B483-1)</f>
        <v>7.9846329996984284</v>
      </c>
      <c r="J482" s="6" t="e">
        <f>IF('Log_working_3-way'!$D482="","",'True_Odds_Calculator_3-way'!#REF!/'True_Odds_Calculator_3-way'!C483-1)</f>
        <v>#REF!</v>
      </c>
      <c r="K482" s="6">
        <f>IF('Log_working_3-way'!$D482="","",1/'True_Odds_Calculator_3-way'!A483+1/'True_Odds_Calculator_3-way'!B483+1/'True_Odds_Calculator_3-way'!C483-1)</f>
        <v>2.8271649817370959E-2</v>
      </c>
    </row>
    <row r="483" spans="4:11" x14ac:dyDescent="0.25">
      <c r="D483">
        <f>solve_for_c('True_Odds_Calculator_3-way'!A484,'True_Odds_Calculator_3-way'!B484,'True_Odds_Calculator_3-way'!C484,'Log_working_3-way'!B$1,'Log_working_3-way'!B$2)</f>
        <v>1.0298945637358934</v>
      </c>
      <c r="F483" s="6" t="e">
        <f>IF('Log_working_3-way'!D483="","",1/'True_Odds_Calculator_3-way'!N484+1/'True_Odds_Calculator_3-way'!O484+1/'True_Odds_Calculator_3-way'!#REF!-1)</f>
        <v>#REF!</v>
      </c>
      <c r="H483" s="6">
        <f>IF('Log_working_3-way'!$D483="","",'True_Odds_Calculator_3-way'!N484/'True_Odds_Calculator_3-way'!A484-1)</f>
        <v>28.003099019180912</v>
      </c>
      <c r="I483" s="6">
        <f>IF('Log_working_3-way'!$D483="","",'True_Odds_Calculator_3-way'!O484/'True_Odds_Calculator_3-way'!B484-1)</f>
        <v>7.2557844355102858</v>
      </c>
      <c r="J483" s="6" t="e">
        <f>IF('Log_working_3-way'!$D483="","",'True_Odds_Calculator_3-way'!#REF!/'True_Odds_Calculator_3-way'!C484-1)</f>
        <v>#REF!</v>
      </c>
      <c r="K483" s="6">
        <f>IF('Log_working_3-way'!$D483="","",1/'True_Odds_Calculator_3-way'!A484+1/'True_Odds_Calculator_3-way'!B484+1/'True_Odds_Calculator_3-way'!C484-1)</f>
        <v>2.9564158162120657E-2</v>
      </c>
    </row>
    <row r="484" spans="4:11" x14ac:dyDescent="0.25">
      <c r="D484">
        <f>solve_for_c('True_Odds_Calculator_3-way'!A485,'True_Odds_Calculator_3-way'!B485,'True_Odds_Calculator_3-way'!C485,'Log_working_3-way'!B$1,'Log_working_3-way'!B$2)</f>
        <v>1.0251846649203324</v>
      </c>
      <c r="F484" s="6" t="e">
        <f>IF('Log_working_3-way'!D484="","",1/'True_Odds_Calculator_3-way'!N485+1/'True_Odds_Calculator_3-way'!O485+1/'True_Odds_Calculator_3-way'!#REF!-1)</f>
        <v>#REF!</v>
      </c>
      <c r="H484" s="6">
        <f>IF('Log_working_3-way'!$D484="","",'True_Odds_Calculator_3-way'!N485/'True_Odds_Calculator_3-way'!A485-1)</f>
        <v>11.068359170375409</v>
      </c>
      <c r="I484" s="6">
        <f>IF('Log_working_3-way'!$D484="","",'True_Odds_Calculator_3-way'!O485/'True_Odds_Calculator_3-way'!B485-1)</f>
        <v>9.3954203217330825</v>
      </c>
      <c r="J484" s="6" t="e">
        <f>IF('Log_working_3-way'!$D484="","",'True_Odds_Calculator_3-way'!#REF!/'True_Odds_Calculator_3-way'!C485-1)</f>
        <v>#REF!</v>
      </c>
      <c r="K484" s="6">
        <f>IF('Log_working_3-way'!$D484="","",1/'True_Odds_Calculator_3-way'!A485+1/'True_Odds_Calculator_3-way'!B485+1/'True_Odds_Calculator_3-way'!C485-1)</f>
        <v>2.7342117426381929E-2</v>
      </c>
    </row>
    <row r="485" spans="4:11" x14ac:dyDescent="0.25">
      <c r="D485">
        <f>solve_for_c('True_Odds_Calculator_3-way'!A486,'True_Odds_Calculator_3-way'!B486,'True_Odds_Calculator_3-way'!C486,'Log_working_3-way'!B$1,'Log_working_3-way'!B$2)</f>
        <v>1.0318102111186127</v>
      </c>
      <c r="F485" s="6" t="e">
        <f>IF('Log_working_3-way'!D485="","",1/'True_Odds_Calculator_3-way'!N486+1/'True_Odds_Calculator_3-way'!O486+1/'True_Odds_Calculator_3-way'!#REF!-1)</f>
        <v>#REF!</v>
      </c>
      <c r="H485" s="6">
        <f>IF('Log_working_3-way'!$D485="","",'True_Odds_Calculator_3-way'!N486/'True_Odds_Calculator_3-way'!A486-1)</f>
        <v>15.929726657138751</v>
      </c>
      <c r="I485" s="6">
        <f>IF('Log_working_3-way'!$D485="","",'True_Odds_Calculator_3-way'!O486/'True_Odds_Calculator_3-way'!B486-1)</f>
        <v>7.7734333392221551</v>
      </c>
      <c r="J485" s="6" t="e">
        <f>IF('Log_working_3-way'!$D485="","",'True_Odds_Calculator_3-way'!#REF!/'True_Odds_Calculator_3-way'!C486-1)</f>
        <v>#REF!</v>
      </c>
      <c r="K485" s="6">
        <f>IF('Log_working_3-way'!$D485="","",1/'True_Odds_Calculator_3-way'!A486+1/'True_Odds_Calculator_3-way'!B486+1/'True_Odds_Calculator_3-way'!C486-1)</f>
        <v>3.4080269923143947E-2</v>
      </c>
    </row>
    <row r="486" spans="4:11" x14ac:dyDescent="0.25">
      <c r="D486">
        <f>solve_for_c('True_Odds_Calculator_3-way'!A487,'True_Odds_Calculator_3-way'!B487,'True_Odds_Calculator_3-way'!C487,'Log_working_3-way'!B$1,'Log_working_3-way'!B$2)</f>
        <v>1.0204264013955024</v>
      </c>
      <c r="F486" s="6" t="e">
        <f>IF('Log_working_3-way'!D486="","",1/'True_Odds_Calculator_3-way'!N487+1/'True_Odds_Calculator_3-way'!O487+1/'True_Odds_Calculator_3-way'!#REF!-1)</f>
        <v>#REF!</v>
      </c>
      <c r="H486" s="6">
        <f>IF('Log_working_3-way'!$D486="","",'True_Odds_Calculator_3-way'!N487/'True_Odds_Calculator_3-way'!A487-1)</f>
        <v>16.421116541465029</v>
      </c>
      <c r="I486" s="6">
        <f>IF('Log_working_3-way'!$D486="","",'True_Odds_Calculator_3-way'!O487/'True_Odds_Calculator_3-way'!B487-1)</f>
        <v>7.4151898849988314</v>
      </c>
      <c r="J486" s="6" t="e">
        <f>IF('Log_working_3-way'!$D486="","",'True_Odds_Calculator_3-way'!#REF!/'True_Odds_Calculator_3-way'!C487-1)</f>
        <v>#REF!</v>
      </c>
      <c r="K486" s="6">
        <f>IF('Log_working_3-way'!$D486="","",1/'True_Odds_Calculator_3-way'!A487+1/'True_Odds_Calculator_3-way'!B487+1/'True_Odds_Calculator_3-way'!C487-1)</f>
        <v>2.1944526492520211E-2</v>
      </c>
    </row>
    <row r="487" spans="4:11" x14ac:dyDescent="0.25">
      <c r="D487">
        <f>solve_for_c('True_Odds_Calculator_3-way'!A488,'True_Odds_Calculator_3-way'!B488,'True_Odds_Calculator_3-way'!C488,'Log_working_3-way'!B$1,'Log_working_3-way'!B$2)</f>
        <v>1.0266298244733374</v>
      </c>
      <c r="F487" s="6" t="e">
        <f>IF('Log_working_3-way'!D487="","",1/'True_Odds_Calculator_3-way'!N488+1/'True_Odds_Calculator_3-way'!O488+1/'True_Odds_Calculator_3-way'!#REF!-1)</f>
        <v>#REF!</v>
      </c>
      <c r="H487" s="6">
        <f>IF('Log_working_3-way'!$D487="","",'True_Odds_Calculator_3-way'!N488/'True_Odds_Calculator_3-way'!A488-1)</f>
        <v>16.457979339650002</v>
      </c>
      <c r="I487" s="6">
        <f>IF('Log_working_3-way'!$D487="","",'True_Odds_Calculator_3-way'!O488/'True_Odds_Calculator_3-way'!B488-1)</f>
        <v>9.8761604154444154</v>
      </c>
      <c r="J487" s="6" t="e">
        <f>IF('Log_working_3-way'!$D487="","",'True_Odds_Calculator_3-way'!#REF!/'True_Odds_Calculator_3-way'!C488-1)</f>
        <v>#REF!</v>
      </c>
      <c r="K487" s="6">
        <f>IF('Log_working_3-way'!$D487="","",1/'True_Odds_Calculator_3-way'!A488+1/'True_Odds_Calculator_3-way'!B488+1/'True_Odds_Calculator_3-way'!C488-1)</f>
        <v>2.8447244364709245E-2</v>
      </c>
    </row>
    <row r="488" spans="4:11" x14ac:dyDescent="0.25">
      <c r="D488">
        <f>solve_for_c('True_Odds_Calculator_3-way'!A489,'True_Odds_Calculator_3-way'!B489,'True_Odds_Calculator_3-way'!C489,'Log_working_3-way'!B$1,'Log_working_3-way'!B$2)</f>
        <v>1.0267570200163001</v>
      </c>
      <c r="F488" s="6" t="e">
        <f>IF('Log_working_3-way'!D488="","",1/'True_Odds_Calculator_3-way'!N489+1/'True_Odds_Calculator_3-way'!O489+1/'True_Odds_Calculator_3-way'!#REF!-1)</f>
        <v>#REF!</v>
      </c>
      <c r="H488" s="6">
        <f>IF('Log_working_3-way'!$D488="","",'True_Odds_Calculator_3-way'!N489/'True_Odds_Calculator_3-way'!A489-1)</f>
        <v>22.155888189247047</v>
      </c>
      <c r="I488" s="6">
        <f>IF('Log_working_3-way'!$D488="","",'True_Odds_Calculator_3-way'!O489/'True_Odds_Calculator_3-way'!B489-1)</f>
        <v>8.9967763925163027</v>
      </c>
      <c r="J488" s="6" t="e">
        <f>IF('Log_working_3-way'!$D488="","",'True_Odds_Calculator_3-way'!#REF!/'True_Odds_Calculator_3-way'!C489-1)</f>
        <v>#REF!</v>
      </c>
      <c r="K488" s="6">
        <f>IF('Log_working_3-way'!$D488="","",1/'True_Odds_Calculator_3-way'!A489+1/'True_Odds_Calculator_3-way'!B489+1/'True_Odds_Calculator_3-way'!C489-1)</f>
        <v>2.7615944175636065E-2</v>
      </c>
    </row>
    <row r="489" spans="4:11" x14ac:dyDescent="0.25">
      <c r="D489">
        <f>solve_for_c('True_Odds_Calculator_3-way'!A490,'True_Odds_Calculator_3-way'!B490,'True_Odds_Calculator_3-way'!C490,'Log_working_3-way'!B$1,'Log_working_3-way'!B$2)</f>
        <v>1.030960579967648</v>
      </c>
      <c r="F489" s="6" t="e">
        <f>IF('Log_working_3-way'!D489="","",1/'True_Odds_Calculator_3-way'!N490+1/'True_Odds_Calculator_3-way'!O490+1/'True_Odds_Calculator_3-way'!#REF!-1)</f>
        <v>#REF!</v>
      </c>
      <c r="H489" s="6">
        <f>IF('Log_working_3-way'!$D489="","",'True_Odds_Calculator_3-way'!N490/'True_Odds_Calculator_3-way'!A490-1)</f>
        <v>3.7900089836836699</v>
      </c>
      <c r="I489" s="6">
        <f>IF('Log_working_3-way'!$D489="","",'True_Odds_Calculator_3-way'!O490/'True_Odds_Calculator_3-way'!B490-1)</f>
        <v>5.8246228369716455</v>
      </c>
      <c r="J489" s="6" t="e">
        <f>IF('Log_working_3-way'!$D489="","",'True_Odds_Calculator_3-way'!#REF!/'True_Odds_Calculator_3-way'!C490-1)</f>
        <v>#REF!</v>
      </c>
      <c r="K489" s="6">
        <f>IF('Log_working_3-way'!$D489="","",1/'True_Odds_Calculator_3-way'!A490+1/'True_Odds_Calculator_3-way'!B490+1/'True_Odds_Calculator_3-way'!C490-1)</f>
        <v>3.0952472481707849E-2</v>
      </c>
    </row>
    <row r="490" spans="4:11" x14ac:dyDescent="0.25">
      <c r="D490">
        <f>solve_for_c('True_Odds_Calculator_3-way'!A491,'True_Odds_Calculator_3-way'!B491,'True_Odds_Calculator_3-way'!C491,'Log_working_3-way'!B$1,'Log_working_3-way'!B$2)</f>
        <v>1.0206126362703705</v>
      </c>
      <c r="F490" s="6" t="e">
        <f>IF('Log_working_3-way'!D490="","",1/'True_Odds_Calculator_3-way'!N491+1/'True_Odds_Calculator_3-way'!O491+1/'True_Odds_Calculator_3-way'!#REF!-1)</f>
        <v>#REF!</v>
      </c>
      <c r="H490" s="6">
        <f>IF('Log_working_3-way'!$D490="","",'True_Odds_Calculator_3-way'!N491/'True_Odds_Calculator_3-way'!A491-1)</f>
        <v>11.933942672425944</v>
      </c>
      <c r="I490" s="6">
        <f>IF('Log_working_3-way'!$D490="","",'True_Odds_Calculator_3-way'!O491/'True_Odds_Calculator_3-way'!B491-1)</f>
        <v>7.8207975056336689</v>
      </c>
      <c r="J490" s="6" t="e">
        <f>IF('Log_working_3-way'!$D490="","",'True_Odds_Calculator_3-way'!#REF!/'True_Odds_Calculator_3-way'!C491-1)</f>
        <v>#REF!</v>
      </c>
      <c r="K490" s="6">
        <f>IF('Log_working_3-way'!$D490="","",1/'True_Odds_Calculator_3-way'!A491+1/'True_Odds_Calculator_3-way'!B491+1/'True_Odds_Calculator_3-way'!C491-1)</f>
        <v>2.2359603004764361E-2</v>
      </c>
    </row>
    <row r="491" spans="4:11" x14ac:dyDescent="0.25">
      <c r="D491">
        <f>solve_for_c('True_Odds_Calculator_3-way'!A492,'True_Odds_Calculator_3-way'!B492,'True_Odds_Calculator_3-way'!C492,'Log_working_3-way'!B$1,'Log_working_3-way'!B$2)</f>
        <v>1.0216726528973454</v>
      </c>
      <c r="F491" s="6" t="e">
        <f>IF('Log_working_3-way'!D491="","",1/'True_Odds_Calculator_3-way'!N492+1/'True_Odds_Calculator_3-way'!O492+1/'True_Odds_Calculator_3-way'!#REF!-1)</f>
        <v>#REF!</v>
      </c>
      <c r="H491" s="6">
        <f>IF('Log_working_3-way'!$D491="","",'True_Odds_Calculator_3-way'!N492/'True_Odds_Calculator_3-way'!A492-1)</f>
        <v>23.209976815456443</v>
      </c>
      <c r="I491" s="6">
        <f>IF('Log_working_3-way'!$D491="","",'True_Odds_Calculator_3-way'!O492/'True_Odds_Calculator_3-way'!B492-1)</f>
        <v>7.5111274120592029</v>
      </c>
      <c r="J491" s="6" t="e">
        <f>IF('Log_working_3-way'!$D491="","",'True_Odds_Calculator_3-way'!#REF!/'True_Odds_Calculator_3-way'!C492-1)</f>
        <v>#REF!</v>
      </c>
      <c r="K491" s="6">
        <f>IF('Log_working_3-way'!$D491="","",1/'True_Odds_Calculator_3-way'!A492+1/'True_Odds_Calculator_3-way'!B492+1/'True_Odds_Calculator_3-way'!C492-1)</f>
        <v>2.2382746019672828E-2</v>
      </c>
    </row>
    <row r="492" spans="4:11" x14ac:dyDescent="0.25">
      <c r="D492">
        <f>solve_for_c('True_Odds_Calculator_3-way'!A493,'True_Odds_Calculator_3-way'!B493,'True_Odds_Calculator_3-way'!C493,'Log_working_3-way'!B$1,'Log_working_3-way'!B$2)</f>
        <v>1.0453665694937111</v>
      </c>
      <c r="F492" s="6" t="e">
        <f>IF('Log_working_3-way'!D492="","",1/'True_Odds_Calculator_3-way'!N493+1/'True_Odds_Calculator_3-way'!O493+1/'True_Odds_Calculator_3-way'!#REF!-1)</f>
        <v>#REF!</v>
      </c>
      <c r="H492" s="6">
        <f>IF('Log_working_3-way'!$D492="","",'True_Odds_Calculator_3-way'!N493/'True_Odds_Calculator_3-way'!A493-1)</f>
        <v>-0.17745217324604323</v>
      </c>
      <c r="I492" s="6">
        <f>IF('Log_working_3-way'!$D492="","",'True_Odds_Calculator_3-way'!O493/'True_Odds_Calculator_3-way'!B493-1)</f>
        <v>1.4058766611254496</v>
      </c>
      <c r="J492" s="6" t="e">
        <f>IF('Log_working_3-way'!$D492="","",'True_Odds_Calculator_3-way'!#REF!/'True_Odds_Calculator_3-way'!C493-1)</f>
        <v>#REF!</v>
      </c>
      <c r="K492" s="6">
        <f>IF('Log_working_3-way'!$D492="","",1/'True_Odds_Calculator_3-way'!A493+1/'True_Odds_Calculator_3-way'!B493+1/'True_Odds_Calculator_3-way'!C493-1)</f>
        <v>3.0811346268180495E-2</v>
      </c>
    </row>
    <row r="493" spans="4:11" x14ac:dyDescent="0.25">
      <c r="D493">
        <f>solve_for_c('True_Odds_Calculator_3-way'!A494,'True_Odds_Calculator_3-way'!B494,'True_Odds_Calculator_3-way'!C494,'Log_working_3-way'!B$1,'Log_working_3-way'!B$2)</f>
        <v>1.0305060021686927</v>
      </c>
      <c r="F493" s="6" t="e">
        <f>IF('Log_working_3-way'!D493="","",1/'True_Odds_Calculator_3-way'!N494+1/'True_Odds_Calculator_3-way'!O494+1/'True_Odds_Calculator_3-way'!#REF!-1)</f>
        <v>#REF!</v>
      </c>
      <c r="H493" s="6">
        <f>IF('Log_working_3-way'!$D493="","",'True_Odds_Calculator_3-way'!N494/'True_Odds_Calculator_3-way'!A494-1)</f>
        <v>50.310136208633651</v>
      </c>
      <c r="I493" s="6">
        <f>IF('Log_working_3-way'!$D493="","",'True_Odds_Calculator_3-way'!O494/'True_Odds_Calculator_3-way'!B494-1)</f>
        <v>2.9400583617894025</v>
      </c>
      <c r="J493" s="6" t="e">
        <f>IF('Log_working_3-way'!$D493="","",'True_Odds_Calculator_3-way'!#REF!/'True_Odds_Calculator_3-way'!C494-1)</f>
        <v>#REF!</v>
      </c>
      <c r="K493" s="6">
        <f>IF('Log_working_3-way'!$D493="","",1/'True_Odds_Calculator_3-way'!A494+1/'True_Odds_Calculator_3-way'!B494+1/'True_Odds_Calculator_3-way'!C494-1)</f>
        <v>2.3384086958916139E-2</v>
      </c>
    </row>
    <row r="494" spans="4:11" x14ac:dyDescent="0.25">
      <c r="D494">
        <f>solve_for_c('True_Odds_Calculator_3-way'!A495,'True_Odds_Calculator_3-way'!B495,'True_Odds_Calculator_3-way'!C495,'Log_working_3-way'!B$1,'Log_working_3-way'!B$2)</f>
        <v>1.0316395268335721</v>
      </c>
      <c r="F494" s="6" t="e">
        <f>IF('Log_working_3-way'!D494="","",1/'True_Odds_Calculator_3-way'!N495+1/'True_Odds_Calculator_3-way'!O495+1/'True_Odds_Calculator_3-way'!#REF!-1)</f>
        <v>#REF!</v>
      </c>
      <c r="H494" s="6">
        <f>IF('Log_working_3-way'!$D494="","",'True_Odds_Calculator_3-way'!N495/'True_Odds_Calculator_3-way'!A495-1)</f>
        <v>41.114586097345828</v>
      </c>
      <c r="I494" s="6">
        <f>IF('Log_working_3-way'!$D494="","",'True_Odds_Calculator_3-way'!O495/'True_Odds_Calculator_3-way'!B495-1)</f>
        <v>3.519430909970823</v>
      </c>
      <c r="J494" s="6" t="e">
        <f>IF('Log_working_3-way'!$D494="","",'True_Odds_Calculator_3-way'!#REF!/'True_Odds_Calculator_3-way'!C495-1)</f>
        <v>#REF!</v>
      </c>
      <c r="K494" s="6">
        <f>IF('Log_working_3-way'!$D494="","",1/'True_Odds_Calculator_3-way'!A495+1/'True_Odds_Calculator_3-way'!B495+1/'True_Odds_Calculator_3-way'!C495-1)</f>
        <v>2.7732965875736593E-2</v>
      </c>
    </row>
    <row r="495" spans="4:11" x14ac:dyDescent="0.25">
      <c r="D495">
        <f>solve_for_c('True_Odds_Calculator_3-way'!A496,'True_Odds_Calculator_3-way'!B496,'True_Odds_Calculator_3-way'!C496,'Log_working_3-way'!B$1,'Log_working_3-way'!B$2)</f>
        <v>1.030162876614108</v>
      </c>
      <c r="F495" s="6" t="e">
        <f>IF('Log_working_3-way'!D495="","",1/'True_Odds_Calculator_3-way'!N496+1/'True_Odds_Calculator_3-way'!O496+1/'True_Odds_Calculator_3-way'!#REF!-1)</f>
        <v>#REF!</v>
      </c>
      <c r="H495" s="6">
        <f>IF('Log_working_3-way'!$D495="","",'True_Odds_Calculator_3-way'!N496/'True_Odds_Calculator_3-way'!A496-1)</f>
        <v>26.16744714740037</v>
      </c>
      <c r="I495" s="6">
        <f>IF('Log_working_3-way'!$D495="","",'True_Odds_Calculator_3-way'!O496/'True_Odds_Calculator_3-way'!B496-1)</f>
        <v>6.6144056018665403</v>
      </c>
      <c r="J495" s="6" t="e">
        <f>IF('Log_working_3-way'!$D495="","",'True_Odds_Calculator_3-way'!#REF!/'True_Odds_Calculator_3-way'!C496-1)</f>
        <v>#REF!</v>
      </c>
      <c r="K495" s="6">
        <f>IF('Log_working_3-way'!$D495="","",1/'True_Odds_Calculator_3-way'!A496+1/'True_Odds_Calculator_3-way'!B496+1/'True_Odds_Calculator_3-way'!C496-1)</f>
        <v>3.0451511971553824E-2</v>
      </c>
    </row>
    <row r="496" spans="4:11" x14ac:dyDescent="0.25">
      <c r="D496">
        <f>solve_for_c('True_Odds_Calculator_3-way'!A497,'True_Odds_Calculator_3-way'!B497,'True_Odds_Calculator_3-way'!C497,'Log_working_3-way'!B$1,'Log_working_3-way'!B$2)</f>
        <v>1.0298464109601031</v>
      </c>
      <c r="F496" s="6" t="e">
        <f>IF('Log_working_3-way'!D496="","",1/'True_Odds_Calculator_3-way'!N497+1/'True_Odds_Calculator_3-way'!O497+1/'True_Odds_Calculator_3-way'!#REF!-1)</f>
        <v>#REF!</v>
      </c>
      <c r="H496" s="6">
        <f>IF('Log_working_3-way'!$D496="","",'True_Odds_Calculator_3-way'!N497/'True_Odds_Calculator_3-way'!A497-1)</f>
        <v>5.3788478699828897</v>
      </c>
      <c r="I496" s="6">
        <f>IF('Log_working_3-way'!$D496="","",'True_Odds_Calculator_3-way'!O497/'True_Odds_Calculator_3-way'!B497-1)</f>
        <v>5.8993618561734937</v>
      </c>
      <c r="J496" s="6" t="e">
        <f>IF('Log_working_3-way'!$D496="","",'True_Odds_Calculator_3-way'!#REF!/'True_Odds_Calculator_3-way'!C497-1)</f>
        <v>#REF!</v>
      </c>
      <c r="K496" s="6">
        <f>IF('Log_working_3-way'!$D496="","",1/'True_Odds_Calculator_3-way'!A497+1/'True_Odds_Calculator_3-way'!B497+1/'True_Odds_Calculator_3-way'!C497-1)</f>
        <v>3.0691136274892727E-2</v>
      </c>
    </row>
    <row r="497" spans="4:11" x14ac:dyDescent="0.25">
      <c r="D497">
        <f>solve_for_c('True_Odds_Calculator_3-way'!A498,'True_Odds_Calculator_3-way'!B498,'True_Odds_Calculator_3-way'!C498,'Log_working_3-way'!B$1,'Log_working_3-way'!B$2)</f>
        <v>1.0260307404289515</v>
      </c>
      <c r="F497" s="6" t="e">
        <f>IF('Log_working_3-way'!D497="","",1/'True_Odds_Calculator_3-way'!N498+1/'True_Odds_Calculator_3-way'!O498+1/'True_Odds_Calculator_3-way'!#REF!-1)</f>
        <v>#REF!</v>
      </c>
      <c r="H497" s="6">
        <f>IF('Log_working_3-way'!$D497="","",'True_Odds_Calculator_3-way'!N498/'True_Odds_Calculator_3-way'!A498-1)</f>
        <v>3.432591386154682</v>
      </c>
      <c r="I497" s="6">
        <f>IF('Log_working_3-way'!$D497="","",'True_Odds_Calculator_3-way'!O498/'True_Odds_Calculator_3-way'!B498-1)</f>
        <v>5.1243160149117788</v>
      </c>
      <c r="J497" s="6" t="e">
        <f>IF('Log_working_3-way'!$D497="","",'True_Odds_Calculator_3-way'!#REF!/'True_Odds_Calculator_3-way'!C498-1)</f>
        <v>#REF!</v>
      </c>
      <c r="K497" s="6">
        <f>IF('Log_working_3-way'!$D497="","",1/'True_Odds_Calculator_3-way'!A498+1/'True_Odds_Calculator_3-way'!B498+1/'True_Odds_Calculator_3-way'!C498-1)</f>
        <v>2.5643935429719766E-2</v>
      </c>
    </row>
    <row r="498" spans="4:11" x14ac:dyDescent="0.25">
      <c r="D498">
        <f>solve_for_c('True_Odds_Calculator_3-way'!A499,'True_Odds_Calculator_3-way'!B499,'True_Odds_Calculator_3-way'!C499,'Log_working_3-way'!B$1,'Log_working_3-way'!B$2)</f>
        <v>1.0204463465009825</v>
      </c>
      <c r="F498" s="6" t="e">
        <f>IF('Log_working_3-way'!D498="","",1/'True_Odds_Calculator_3-way'!N499+1/'True_Odds_Calculator_3-way'!O499+1/'True_Odds_Calculator_3-way'!#REF!-1)</f>
        <v>#REF!</v>
      </c>
      <c r="H498" s="6">
        <f>IF('Log_working_3-way'!$D498="","",'True_Odds_Calculator_3-way'!N499/'True_Odds_Calculator_3-way'!A499-1)</f>
        <v>17.339341048504391</v>
      </c>
      <c r="I498" s="6">
        <f>IF('Log_working_3-way'!$D498="","",'True_Odds_Calculator_3-way'!O499/'True_Odds_Calculator_3-way'!B499-1)</f>
        <v>8.6167055914273956</v>
      </c>
      <c r="J498" s="6" t="e">
        <f>IF('Log_working_3-way'!$D498="","",'True_Odds_Calculator_3-way'!#REF!/'True_Odds_Calculator_3-way'!C499-1)</f>
        <v>#REF!</v>
      </c>
      <c r="K498" s="6">
        <f>IF('Log_working_3-way'!$D498="","",1/'True_Odds_Calculator_3-way'!A499+1/'True_Odds_Calculator_3-way'!B499+1/'True_Odds_Calculator_3-way'!C499-1)</f>
        <v>2.1862150388796131E-2</v>
      </c>
    </row>
    <row r="499" spans="4:11" x14ac:dyDescent="0.25">
      <c r="D499">
        <f>solve_for_c('True_Odds_Calculator_3-way'!A500,'True_Odds_Calculator_3-way'!B500,'True_Odds_Calculator_3-way'!C500,'Log_working_3-way'!B$1,'Log_working_3-way'!B$2)</f>
        <v>1.0220801810044304</v>
      </c>
      <c r="F499" s="6" t="e">
        <f>IF('Log_working_3-way'!D499="","",1/'True_Odds_Calculator_3-way'!N500+1/'True_Odds_Calculator_3-way'!O500+1/'True_Odds_Calculator_3-way'!#REF!-1)</f>
        <v>#REF!</v>
      </c>
      <c r="H499" s="6">
        <f>IF('Log_working_3-way'!$D499="","",'True_Odds_Calculator_3-way'!N500/'True_Odds_Calculator_3-way'!A500-1)</f>
        <v>25.255865419499916</v>
      </c>
      <c r="I499" s="6">
        <f>IF('Log_working_3-way'!$D499="","",'True_Odds_Calculator_3-way'!O500/'True_Odds_Calculator_3-way'!B500-1)</f>
        <v>6.8932458275031658</v>
      </c>
      <c r="J499" s="6" t="e">
        <f>IF('Log_working_3-way'!$D499="","",'True_Odds_Calculator_3-way'!#REF!/'True_Odds_Calculator_3-way'!C500-1)</f>
        <v>#REF!</v>
      </c>
      <c r="K499" s="6">
        <f>IF('Log_working_3-way'!$D499="","",1/'True_Odds_Calculator_3-way'!A500+1/'True_Odds_Calculator_3-way'!B500+1/'True_Odds_Calculator_3-way'!C500-1)</f>
        <v>2.2489941297432647E-2</v>
      </c>
    </row>
    <row r="500" spans="4:11" x14ac:dyDescent="0.25">
      <c r="D500">
        <f>solve_for_c('True_Odds_Calculator_3-way'!A501,'True_Odds_Calculator_3-way'!B501,'True_Odds_Calculator_3-way'!C501,'Log_working_3-way'!B$1,'Log_working_3-way'!B$2)</f>
        <v>1.0315935211765814</v>
      </c>
      <c r="F500" s="6" t="e">
        <f>IF('Log_working_3-way'!D500="","",1/'True_Odds_Calculator_3-way'!N501+1/'True_Odds_Calculator_3-way'!O501+1/'True_Odds_Calculator_3-way'!#REF!-1)</f>
        <v>#REF!</v>
      </c>
      <c r="H500" s="6">
        <f>IF('Log_working_3-way'!$D500="","",'True_Odds_Calculator_3-way'!N501/'True_Odds_Calculator_3-way'!A501-1)</f>
        <v>-0.10739097492022553</v>
      </c>
      <c r="I500" s="6">
        <f>IF('Log_working_3-way'!$D500="","",'True_Odds_Calculator_3-way'!O501/'True_Odds_Calculator_3-way'!B501-1)</f>
        <v>2.8447098453805375</v>
      </c>
      <c r="J500" s="6" t="e">
        <f>IF('Log_working_3-way'!$D500="","",'True_Odds_Calculator_3-way'!#REF!/'True_Odds_Calculator_3-way'!C501-1)</f>
        <v>#REF!</v>
      </c>
      <c r="K500" s="6">
        <f>IF('Log_working_3-way'!$D500="","",1/'True_Odds_Calculator_3-way'!A501+1/'True_Odds_Calculator_3-way'!B501+1/'True_Odds_Calculator_3-way'!C501-1)</f>
        <v>2.3942000167035404E-2</v>
      </c>
    </row>
    <row r="501" spans="4:11" x14ac:dyDescent="0.25">
      <c r="D501">
        <f>solve_for_c('True_Odds_Calculator_3-way'!A502,'True_Odds_Calculator_3-way'!B502,'True_Odds_Calculator_3-way'!C502,'Log_working_3-way'!B$1,'Log_working_3-way'!B$2)</f>
        <v>1.0257765248646595</v>
      </c>
      <c r="F501" s="6" t="e">
        <f>IF('Log_working_3-way'!D501="","",1/'True_Odds_Calculator_3-way'!N502+1/'True_Odds_Calculator_3-way'!O502+1/'True_Odds_Calculator_3-way'!#REF!-1)</f>
        <v>#REF!</v>
      </c>
      <c r="H501" s="6">
        <f>IF('Log_working_3-way'!$D501="","",'True_Odds_Calculator_3-way'!N502/'True_Odds_Calculator_3-way'!A502-1)</f>
        <v>6.899083283578153</v>
      </c>
      <c r="I501" s="6">
        <f>IF('Log_working_3-way'!$D501="","",'True_Odds_Calculator_3-way'!O502/'True_Odds_Calculator_3-way'!B502-1)</f>
        <v>8.5633391930121743</v>
      </c>
      <c r="J501" s="6" t="e">
        <f>IF('Log_working_3-way'!$D501="","",'True_Odds_Calculator_3-way'!#REF!/'True_Odds_Calculator_3-way'!C502-1)</f>
        <v>#REF!</v>
      </c>
      <c r="K501" s="6">
        <f>IF('Log_working_3-way'!$D501="","",1/'True_Odds_Calculator_3-way'!A502+1/'True_Odds_Calculator_3-way'!B502+1/'True_Odds_Calculator_3-way'!C502-1)</f>
        <v>2.7564458080959531E-2</v>
      </c>
    </row>
    <row r="502" spans="4:11" x14ac:dyDescent="0.25">
      <c r="D502">
        <f>solve_for_c('True_Odds_Calculator_3-way'!A503,'True_Odds_Calculator_3-way'!B503,'True_Odds_Calculator_3-way'!C503,'Log_working_3-way'!B$1,'Log_working_3-way'!B$2)</f>
        <v>1.0267735252899288</v>
      </c>
      <c r="F502" s="6" t="e">
        <f>IF('Log_working_3-way'!D502="","",1/'True_Odds_Calculator_3-way'!N503+1/'True_Odds_Calculator_3-way'!O503+1/'True_Odds_Calculator_3-way'!#REF!-1)</f>
        <v>#REF!</v>
      </c>
      <c r="H502" s="6">
        <f>IF('Log_working_3-way'!$D502="","",'True_Odds_Calculator_3-way'!N503/'True_Odds_Calculator_3-way'!A503-1)</f>
        <v>19.276911724044062</v>
      </c>
      <c r="I502" s="6">
        <f>IF('Log_working_3-way'!$D502="","",'True_Odds_Calculator_3-way'!O503/'True_Odds_Calculator_3-way'!B503-1)</f>
        <v>8.3794699586906098</v>
      </c>
      <c r="J502" s="6" t="e">
        <f>IF('Log_working_3-way'!$D502="","",'True_Odds_Calculator_3-way'!#REF!/'True_Odds_Calculator_3-way'!C503-1)</f>
        <v>#REF!</v>
      </c>
      <c r="K502" s="6">
        <f>IF('Log_working_3-way'!$D502="","",1/'True_Odds_Calculator_3-way'!A503+1/'True_Odds_Calculator_3-way'!B503+1/'True_Odds_Calculator_3-way'!C503-1)</f>
        <v>2.8276616521515585E-2</v>
      </c>
    </row>
    <row r="503" spans="4:11" x14ac:dyDescent="0.25">
      <c r="D503">
        <f>solve_for_c('True_Odds_Calculator_3-way'!A504,'True_Odds_Calculator_3-way'!B504,'True_Odds_Calculator_3-way'!C504,'Log_working_3-way'!B$1,'Log_working_3-way'!B$2)</f>
        <v>1.0259990461765691</v>
      </c>
      <c r="F503" s="6" t="e">
        <f>IF('Log_working_3-way'!D503="","",1/'True_Odds_Calculator_3-way'!N504+1/'True_Odds_Calculator_3-way'!O504+1/'True_Odds_Calculator_3-way'!#REF!-1)</f>
        <v>#REF!</v>
      </c>
      <c r="H503" s="6">
        <f>IF('Log_working_3-way'!$D503="","",'True_Odds_Calculator_3-way'!N504/'True_Odds_Calculator_3-way'!A504-1)</f>
        <v>18.051354895040784</v>
      </c>
      <c r="I503" s="6">
        <f>IF('Log_working_3-way'!$D503="","",'True_Odds_Calculator_3-way'!O504/'True_Odds_Calculator_3-way'!B504-1)</f>
        <v>7.775144537502392</v>
      </c>
      <c r="J503" s="6" t="e">
        <f>IF('Log_working_3-way'!$D503="","",'True_Odds_Calculator_3-way'!#REF!/'True_Odds_Calculator_3-way'!C504-1)</f>
        <v>#REF!</v>
      </c>
      <c r="K503" s="6">
        <f>IF('Log_working_3-way'!$D503="","",1/'True_Odds_Calculator_3-way'!A504+1/'True_Odds_Calculator_3-way'!B504+1/'True_Odds_Calculator_3-way'!C504-1)</f>
        <v>2.7678461306779978E-2</v>
      </c>
    </row>
    <row r="504" spans="4:11" x14ac:dyDescent="0.25">
      <c r="D504">
        <f>solve_for_c('True_Odds_Calculator_3-way'!A505,'True_Odds_Calculator_3-way'!B505,'True_Odds_Calculator_3-way'!C505,'Log_working_3-way'!B$1,'Log_working_3-way'!B$2)</f>
        <v>1.0251224602994076</v>
      </c>
      <c r="F504" s="6" t="e">
        <f>IF('Log_working_3-way'!D504="","",1/'True_Odds_Calculator_3-way'!N505+1/'True_Odds_Calculator_3-way'!O505+1/'True_Odds_Calculator_3-way'!#REF!-1)</f>
        <v>#REF!</v>
      </c>
      <c r="H504" s="6">
        <f>IF('Log_working_3-way'!$D504="","",'True_Odds_Calculator_3-way'!N505/'True_Odds_Calculator_3-way'!A505-1)</f>
        <v>8.8113800165539686</v>
      </c>
      <c r="I504" s="6">
        <f>IF('Log_working_3-way'!$D504="","",'True_Odds_Calculator_3-way'!O505/'True_Odds_Calculator_3-way'!B505-1)</f>
        <v>9.1961037498828819</v>
      </c>
      <c r="J504" s="6" t="e">
        <f>IF('Log_working_3-way'!$D504="","",'True_Odds_Calculator_3-way'!#REF!/'True_Odds_Calculator_3-way'!C505-1)</f>
        <v>#REF!</v>
      </c>
      <c r="K504" s="6">
        <f>IF('Log_working_3-way'!$D504="","",1/'True_Odds_Calculator_3-way'!A505+1/'True_Odds_Calculator_3-way'!B505+1/'True_Odds_Calculator_3-way'!C505-1)</f>
        <v>2.7185299029959253E-2</v>
      </c>
    </row>
    <row r="505" spans="4:11" x14ac:dyDescent="0.25">
      <c r="D505">
        <f>solve_for_c('True_Odds_Calculator_3-way'!A506,'True_Odds_Calculator_3-way'!B506,'True_Odds_Calculator_3-way'!C506,'Log_working_3-way'!B$1,'Log_working_3-way'!B$2)</f>
        <v>1.0253484007132607</v>
      </c>
      <c r="F505" s="6" t="e">
        <f>IF('Log_working_3-way'!D505="","",1/'True_Odds_Calculator_3-way'!N506+1/'True_Odds_Calculator_3-way'!O506+1/'True_Odds_Calculator_3-way'!#REF!-1)</f>
        <v>#REF!</v>
      </c>
      <c r="H505" s="6">
        <f>IF('Log_working_3-way'!$D505="","",'True_Odds_Calculator_3-way'!N506/'True_Odds_Calculator_3-way'!A506-1)</f>
        <v>12.449928781524648</v>
      </c>
      <c r="I505" s="6">
        <f>IF('Log_working_3-way'!$D505="","",'True_Odds_Calculator_3-way'!O506/'True_Odds_Calculator_3-way'!B506-1)</f>
        <v>9.4622445209342114</v>
      </c>
      <c r="J505" s="6" t="e">
        <f>IF('Log_working_3-way'!$D505="","",'True_Odds_Calculator_3-way'!#REF!/'True_Odds_Calculator_3-way'!C506-1)</f>
        <v>#REF!</v>
      </c>
      <c r="K505" s="6">
        <f>IF('Log_working_3-way'!$D505="","",1/'True_Odds_Calculator_3-way'!A506+1/'True_Odds_Calculator_3-way'!B506+1/'True_Odds_Calculator_3-way'!C506-1)</f>
        <v>2.7484916813943716E-2</v>
      </c>
    </row>
    <row r="506" spans="4:11" x14ac:dyDescent="0.25">
      <c r="D506">
        <f>solve_for_c('True_Odds_Calculator_3-way'!A507,'True_Odds_Calculator_3-way'!B507,'True_Odds_Calculator_3-way'!C507,'Log_working_3-way'!B$1,'Log_working_3-way'!B$2)</f>
        <v>1.0272322949171531</v>
      </c>
      <c r="F506" s="6" t="e">
        <f>IF('Log_working_3-way'!D506="","",1/'True_Odds_Calculator_3-way'!N507+1/'True_Odds_Calculator_3-way'!O507+1/'True_Odds_Calculator_3-way'!#REF!-1)</f>
        <v>#REF!</v>
      </c>
      <c r="H506" s="6">
        <f>IF('Log_working_3-way'!$D506="","",'True_Odds_Calculator_3-way'!N507/'True_Odds_Calculator_3-way'!A507-1)</f>
        <v>17.37084253338465</v>
      </c>
      <c r="I506" s="6">
        <f>IF('Log_working_3-way'!$D506="","",'True_Odds_Calculator_3-way'!O507/'True_Odds_Calculator_3-way'!B507-1)</f>
        <v>9.244324190589138</v>
      </c>
      <c r="J506" s="6" t="e">
        <f>IF('Log_working_3-way'!$D506="","",'True_Odds_Calculator_3-way'!#REF!/'True_Odds_Calculator_3-way'!C507-1)</f>
        <v>#REF!</v>
      </c>
      <c r="K506" s="6">
        <f>IF('Log_working_3-way'!$D506="","",1/'True_Odds_Calculator_3-way'!A507+1/'True_Odds_Calculator_3-way'!B507+1/'True_Odds_Calculator_3-way'!C507-1)</f>
        <v>2.8999712346718054E-2</v>
      </c>
    </row>
    <row r="507" spans="4:11" x14ac:dyDescent="0.25">
      <c r="D507">
        <f>solve_for_c('True_Odds_Calculator_3-way'!A508,'True_Odds_Calculator_3-way'!B508,'True_Odds_Calculator_3-way'!C508,'Log_working_3-way'!B$1,'Log_working_3-way'!B$2)</f>
        <v>1.0253307510945779</v>
      </c>
      <c r="F507" s="6" t="e">
        <f>IF('Log_working_3-way'!D507="","",1/'True_Odds_Calculator_3-way'!N508+1/'True_Odds_Calculator_3-way'!O508+1/'True_Odds_Calculator_3-way'!#REF!-1)</f>
        <v>#REF!</v>
      </c>
      <c r="H507" s="6">
        <f>IF('Log_working_3-way'!$D507="","",'True_Odds_Calculator_3-way'!N508/'True_Odds_Calculator_3-way'!A508-1)</f>
        <v>11.325565606510608</v>
      </c>
      <c r="I507" s="6">
        <f>IF('Log_working_3-way'!$D507="","",'True_Odds_Calculator_3-way'!O508/'True_Odds_Calculator_3-way'!B508-1)</f>
        <v>9.393854776535564</v>
      </c>
      <c r="J507" s="6" t="e">
        <f>IF('Log_working_3-way'!$D507="","",'True_Odds_Calculator_3-way'!#REF!/'True_Odds_Calculator_3-way'!C508-1)</f>
        <v>#REF!</v>
      </c>
      <c r="K507" s="6">
        <f>IF('Log_working_3-way'!$D507="","",1/'True_Odds_Calculator_3-way'!A508+1/'True_Odds_Calculator_3-way'!B508+1/'True_Odds_Calculator_3-way'!C508-1)</f>
        <v>2.7496857948808184E-2</v>
      </c>
    </row>
    <row r="508" spans="4:11" x14ac:dyDescent="0.25">
      <c r="D508">
        <f>solve_for_c('True_Odds_Calculator_3-way'!A509,'True_Odds_Calculator_3-way'!B509,'True_Odds_Calculator_3-way'!C509,'Log_working_3-way'!B$1,'Log_working_3-way'!B$2)</f>
        <v>1.0264662781752447</v>
      </c>
      <c r="F508" s="6" t="e">
        <f>IF('Log_working_3-way'!D508="","",1/'True_Odds_Calculator_3-way'!N509+1/'True_Odds_Calculator_3-way'!O509+1/'True_Odds_Calculator_3-way'!#REF!-1)</f>
        <v>#REF!</v>
      </c>
      <c r="H508" s="6">
        <f>IF('Log_working_3-way'!$D508="","",'True_Odds_Calculator_3-way'!N509/'True_Odds_Calculator_3-way'!A509-1)</f>
        <v>20.648229478245177</v>
      </c>
      <c r="I508" s="6">
        <f>IF('Log_working_3-way'!$D508="","",'True_Odds_Calculator_3-way'!O509/'True_Odds_Calculator_3-way'!B509-1)</f>
        <v>7.2700067630855418</v>
      </c>
      <c r="J508" s="6" t="e">
        <f>IF('Log_working_3-way'!$D508="","",'True_Odds_Calculator_3-way'!#REF!/'True_Odds_Calculator_3-way'!C509-1)</f>
        <v>#REF!</v>
      </c>
      <c r="K508" s="6">
        <f>IF('Log_working_3-way'!$D508="","",1/'True_Odds_Calculator_3-way'!A509+1/'True_Odds_Calculator_3-way'!B509+1/'True_Odds_Calculator_3-way'!C509-1)</f>
        <v>2.7793567262184959E-2</v>
      </c>
    </row>
    <row r="509" spans="4:11" x14ac:dyDescent="0.25">
      <c r="D509">
        <f>solve_for_c('True_Odds_Calculator_3-way'!A510,'True_Odds_Calculator_3-way'!B510,'True_Odds_Calculator_3-way'!C510,'Log_working_3-way'!B$1,'Log_working_3-way'!B$2)</f>
        <v>1.0265316856196185</v>
      </c>
      <c r="F509" s="6" t="e">
        <f>IF('Log_working_3-way'!D509="","",1/'True_Odds_Calculator_3-way'!N510+1/'True_Odds_Calculator_3-way'!O510+1/'True_Odds_Calculator_3-way'!#REF!-1)</f>
        <v>#REF!</v>
      </c>
      <c r="H509" s="6">
        <f>IF('Log_working_3-way'!$D509="","",'True_Odds_Calculator_3-way'!N510/'True_Odds_Calculator_3-way'!A510-1)</f>
        <v>5.9549748723488483</v>
      </c>
      <c r="I509" s="6">
        <f>IF('Log_working_3-way'!$D509="","",'True_Odds_Calculator_3-way'!O510/'True_Odds_Calculator_3-way'!B510-1)</f>
        <v>7.3662340816183853</v>
      </c>
      <c r="J509" s="6" t="e">
        <f>IF('Log_working_3-way'!$D509="","",'True_Odds_Calculator_3-way'!#REF!/'True_Odds_Calculator_3-way'!C510-1)</f>
        <v>#REF!</v>
      </c>
      <c r="K509" s="6">
        <f>IF('Log_working_3-way'!$D509="","",1/'True_Odds_Calculator_3-way'!A510+1/'True_Odds_Calculator_3-way'!B510+1/'True_Odds_Calculator_3-way'!C510-1)</f>
        <v>2.7924530735362607E-2</v>
      </c>
    </row>
    <row r="510" spans="4:11" x14ac:dyDescent="0.25">
      <c r="D510">
        <f>solve_for_c('True_Odds_Calculator_3-way'!A511,'True_Odds_Calculator_3-way'!B511,'True_Odds_Calculator_3-way'!C511,'Log_working_3-way'!B$1,'Log_working_3-way'!B$2)</f>
        <v>1.0368631537523019</v>
      </c>
      <c r="F510" s="6" t="e">
        <f>IF('Log_working_3-way'!D510="","",1/'True_Odds_Calculator_3-way'!N511+1/'True_Odds_Calculator_3-way'!O511+1/'True_Odds_Calculator_3-way'!#REF!-1)</f>
        <v>#REF!</v>
      </c>
      <c r="H510" s="6">
        <f>IF('Log_working_3-way'!$D510="","",'True_Odds_Calculator_3-way'!N511/'True_Odds_Calculator_3-way'!A511-1)</f>
        <v>9.9086501139875818</v>
      </c>
      <c r="I510" s="6">
        <f>IF('Log_working_3-way'!$D510="","",'True_Odds_Calculator_3-way'!O511/'True_Odds_Calculator_3-way'!B511-1)</f>
        <v>6.3836228842990064</v>
      </c>
      <c r="J510" s="6" t="e">
        <f>IF('Log_working_3-way'!$D510="","",'True_Odds_Calculator_3-way'!#REF!/'True_Odds_Calculator_3-way'!C511-1)</f>
        <v>#REF!</v>
      </c>
      <c r="K510" s="6">
        <f>IF('Log_working_3-way'!$D510="","",1/'True_Odds_Calculator_3-way'!A511+1/'True_Odds_Calculator_3-way'!B511+1/'True_Odds_Calculator_3-way'!C511-1)</f>
        <v>3.924056184326119E-2</v>
      </c>
    </row>
    <row r="511" spans="4:11" x14ac:dyDescent="0.25">
      <c r="D511">
        <f>solve_for_c('True_Odds_Calculator_3-way'!A512,'True_Odds_Calculator_3-way'!B512,'True_Odds_Calculator_3-way'!C512,'Log_working_3-way'!B$1,'Log_working_3-way'!B$2)</f>
        <v>1.0375275662777215</v>
      </c>
      <c r="F511" s="6" t="e">
        <f>IF('Log_working_3-way'!D511="","",1/'True_Odds_Calculator_3-way'!N512+1/'True_Odds_Calculator_3-way'!O512+1/'True_Odds_Calculator_3-way'!#REF!-1)</f>
        <v>#REF!</v>
      </c>
      <c r="H511" s="6">
        <f>IF('Log_working_3-way'!$D511="","",'True_Odds_Calculator_3-way'!N512/'True_Odds_Calculator_3-way'!A512-1)</f>
        <v>17.177793901793653</v>
      </c>
      <c r="I511" s="6">
        <f>IF('Log_working_3-way'!$D511="","",'True_Odds_Calculator_3-way'!O512/'True_Odds_Calculator_3-way'!B512-1)</f>
        <v>7.776894126604212</v>
      </c>
      <c r="J511" s="6" t="e">
        <f>IF('Log_working_3-way'!$D511="","",'True_Odds_Calculator_3-way'!#REF!/'True_Odds_Calculator_3-way'!C512-1)</f>
        <v>#REF!</v>
      </c>
      <c r="K511" s="6">
        <f>IF('Log_working_3-way'!$D511="","",1/'True_Odds_Calculator_3-way'!A512+1/'True_Odds_Calculator_3-way'!B512+1/'True_Odds_Calculator_3-way'!C512-1)</f>
        <v>3.9927715351332882E-2</v>
      </c>
    </row>
    <row r="512" spans="4:11" x14ac:dyDescent="0.25">
      <c r="D512">
        <f>solve_for_c('True_Odds_Calculator_3-way'!A513,'True_Odds_Calculator_3-way'!B513,'True_Odds_Calculator_3-way'!C513,'Log_working_3-way'!B$1,'Log_working_3-way'!B$2)</f>
        <v>1.0375291144085186</v>
      </c>
      <c r="F512" s="6" t="e">
        <f>IF('Log_working_3-way'!D512="","",1/'True_Odds_Calculator_3-way'!N513+1/'True_Odds_Calculator_3-way'!O513+1/'True_Odds_Calculator_3-way'!#REF!-1)</f>
        <v>#REF!</v>
      </c>
      <c r="H512" s="6">
        <f>IF('Log_working_3-way'!$D512="","",'True_Odds_Calculator_3-way'!N513/'True_Odds_Calculator_3-way'!A513-1)</f>
        <v>20.612567253551369</v>
      </c>
      <c r="I512" s="6">
        <f>IF('Log_working_3-way'!$D512="","",'True_Odds_Calculator_3-way'!O513/'True_Odds_Calculator_3-way'!B513-1)</f>
        <v>6.3022722089061958</v>
      </c>
      <c r="J512" s="6" t="e">
        <f>IF('Log_working_3-way'!$D512="","",'True_Odds_Calculator_3-way'!#REF!/'True_Odds_Calculator_3-way'!C513-1)</f>
        <v>#REF!</v>
      </c>
      <c r="K512" s="6">
        <f>IF('Log_working_3-way'!$D512="","",1/'True_Odds_Calculator_3-way'!A513+1/'True_Odds_Calculator_3-way'!B513+1/'True_Odds_Calculator_3-way'!C513-1)</f>
        <v>3.927081541677957E-2</v>
      </c>
    </row>
    <row r="513" spans="4:11" x14ac:dyDescent="0.25">
      <c r="D513">
        <f>solve_for_c('True_Odds_Calculator_3-way'!A514,'True_Odds_Calculator_3-way'!B514,'True_Odds_Calculator_3-way'!C514,'Log_working_3-way'!B$1,'Log_working_3-way'!B$2)</f>
        <v>1.0387995872581841</v>
      </c>
      <c r="F513" s="6" t="e">
        <f>IF('Log_working_3-way'!D513="","",1/'True_Odds_Calculator_3-way'!N514+1/'True_Odds_Calculator_3-way'!O514+1/'True_Odds_Calculator_3-way'!#REF!-1)</f>
        <v>#REF!</v>
      </c>
      <c r="H513" s="6">
        <f>IF('Log_working_3-way'!$D513="","",'True_Odds_Calculator_3-way'!N514/'True_Odds_Calculator_3-way'!A514-1)</f>
        <v>21.877667314587214</v>
      </c>
      <c r="I513" s="6">
        <f>IF('Log_working_3-way'!$D513="","",'True_Odds_Calculator_3-way'!O514/'True_Odds_Calculator_3-way'!B514-1)</f>
        <v>8.3890036024953858</v>
      </c>
      <c r="J513" s="6" t="e">
        <f>IF('Log_working_3-way'!$D513="","",'True_Odds_Calculator_3-way'!#REF!/'True_Odds_Calculator_3-way'!C514-1)</f>
        <v>#REF!</v>
      </c>
      <c r="K513" s="6">
        <f>IF('Log_working_3-way'!$D513="","",1/'True_Odds_Calculator_3-way'!A514+1/'True_Odds_Calculator_3-way'!B514+1/'True_Odds_Calculator_3-way'!C514-1)</f>
        <v>4.0113031525998766E-2</v>
      </c>
    </row>
    <row r="514" spans="4:11" x14ac:dyDescent="0.25">
      <c r="D514">
        <f>solve_for_c('True_Odds_Calculator_3-way'!A515,'True_Odds_Calculator_3-way'!B515,'True_Odds_Calculator_3-way'!C515,'Log_working_3-way'!B$1,'Log_working_3-way'!B$2)</f>
        <v>1.0379384445961455</v>
      </c>
      <c r="F514" s="6" t="e">
        <f>IF('Log_working_3-way'!D514="","",1/'True_Odds_Calculator_3-way'!N515+1/'True_Odds_Calculator_3-way'!O515+1/'True_Odds_Calculator_3-way'!#REF!-1)</f>
        <v>#REF!</v>
      </c>
      <c r="H514" s="6">
        <f>IF('Log_working_3-way'!$D514="","",'True_Odds_Calculator_3-way'!N515/'True_Odds_Calculator_3-way'!A515-1)</f>
        <v>21.021656351176453</v>
      </c>
      <c r="I514" s="6">
        <f>IF('Log_working_3-way'!$D514="","",'True_Odds_Calculator_3-way'!O515/'True_Odds_Calculator_3-way'!B515-1)</f>
        <v>7.4199430261172452</v>
      </c>
      <c r="J514" s="6" t="e">
        <f>IF('Log_working_3-way'!$D514="","",'True_Odds_Calculator_3-way'!#REF!/'True_Odds_Calculator_3-way'!C515-1)</f>
        <v>#REF!</v>
      </c>
      <c r="K514" s="6">
        <f>IF('Log_working_3-way'!$D514="","",1/'True_Odds_Calculator_3-way'!A515+1/'True_Odds_Calculator_3-way'!B515+1/'True_Odds_Calculator_3-way'!C515-1)</f>
        <v>3.9578877077131924E-2</v>
      </c>
    </row>
    <row r="515" spans="4:11" x14ac:dyDescent="0.25">
      <c r="D515">
        <f>solve_for_c('True_Odds_Calculator_3-way'!A516,'True_Odds_Calculator_3-way'!B516,'True_Odds_Calculator_3-way'!C516,'Log_working_3-way'!B$1,'Log_working_3-way'!B$2)</f>
        <v>1.0393936565653294</v>
      </c>
      <c r="F515" s="6" t="e">
        <f>IF('Log_working_3-way'!D515="","",1/'True_Odds_Calculator_3-way'!N516+1/'True_Odds_Calculator_3-way'!O516+1/'True_Odds_Calculator_3-way'!#REF!-1)</f>
        <v>#REF!</v>
      </c>
      <c r="H515" s="6">
        <f>IF('Log_working_3-way'!$D515="","",'True_Odds_Calculator_3-way'!N516/'True_Odds_Calculator_3-way'!A516-1)</f>
        <v>25.638102278261059</v>
      </c>
      <c r="I515" s="6">
        <f>IF('Log_working_3-way'!$D515="","",'True_Odds_Calculator_3-way'!O516/'True_Odds_Calculator_3-way'!B516-1)</f>
        <v>6.024364442989218</v>
      </c>
      <c r="J515" s="6" t="e">
        <f>IF('Log_working_3-way'!$D515="","",'True_Odds_Calculator_3-way'!#REF!/'True_Odds_Calculator_3-way'!C516-1)</f>
        <v>#REF!</v>
      </c>
      <c r="K515" s="6">
        <f>IF('Log_working_3-way'!$D515="","",1/'True_Odds_Calculator_3-way'!A516+1/'True_Odds_Calculator_3-way'!B516+1/'True_Odds_Calculator_3-way'!C516-1)</f>
        <v>3.9895062177044416E-2</v>
      </c>
    </row>
    <row r="516" spans="4:11" x14ac:dyDescent="0.25">
      <c r="D516">
        <f>solve_for_c('True_Odds_Calculator_3-way'!A517,'True_Odds_Calculator_3-way'!B517,'True_Odds_Calculator_3-way'!C517,'Log_working_3-way'!B$1,'Log_working_3-way'!B$2)</f>
        <v>1.0389630422120886</v>
      </c>
      <c r="F516" s="6" t="e">
        <f>IF('Log_working_3-way'!D516="","",1/'True_Odds_Calculator_3-way'!N517+1/'True_Odds_Calculator_3-way'!O517+1/'True_Odds_Calculator_3-way'!#REF!-1)</f>
        <v>#REF!</v>
      </c>
      <c r="H516" s="6">
        <f>IF('Log_working_3-way'!$D516="","",'True_Odds_Calculator_3-way'!N517/'True_Odds_Calculator_3-way'!A517-1)</f>
        <v>24.291745700096659</v>
      </c>
      <c r="I516" s="6">
        <f>IF('Log_working_3-way'!$D516="","",'True_Odds_Calculator_3-way'!O517/'True_Odds_Calculator_3-way'!B517-1)</f>
        <v>6.6743482894935635</v>
      </c>
      <c r="J516" s="6" t="e">
        <f>IF('Log_working_3-way'!$D516="","",'True_Odds_Calculator_3-way'!#REF!/'True_Odds_Calculator_3-way'!C517-1)</f>
        <v>#REF!</v>
      </c>
      <c r="K516" s="6">
        <f>IF('Log_working_3-way'!$D516="","",1/'True_Odds_Calculator_3-way'!A517+1/'True_Odds_Calculator_3-way'!B517+1/'True_Odds_Calculator_3-way'!C517-1)</f>
        <v>3.9805166032840011E-2</v>
      </c>
    </row>
    <row r="517" spans="4:11" x14ac:dyDescent="0.25">
      <c r="D517">
        <f>solve_for_c('True_Odds_Calculator_3-way'!A518,'True_Odds_Calculator_3-way'!B518,'True_Odds_Calculator_3-way'!C518,'Log_working_3-way'!B$1,'Log_working_3-way'!B$2)</f>
        <v>1.0391204437273029</v>
      </c>
      <c r="F517" s="6" t="e">
        <f>IF('Log_working_3-way'!D517="","",1/'True_Odds_Calculator_3-way'!N518+1/'True_Odds_Calculator_3-way'!O518+1/'True_Odds_Calculator_3-way'!#REF!-1)</f>
        <v>#REF!</v>
      </c>
      <c r="H517" s="6">
        <f>IF('Log_working_3-way'!$D517="","",'True_Odds_Calculator_3-way'!N518/'True_Odds_Calculator_3-way'!A518-1)</f>
        <v>23.27478831498841</v>
      </c>
      <c r="I517" s="6">
        <f>IF('Log_working_3-way'!$D517="","",'True_Odds_Calculator_3-way'!O518/'True_Odds_Calculator_3-way'!B518-1)</f>
        <v>6.7145783375346584</v>
      </c>
      <c r="J517" s="6" t="e">
        <f>IF('Log_working_3-way'!$D517="","",'True_Odds_Calculator_3-way'!#REF!/'True_Odds_Calculator_3-way'!C518-1)</f>
        <v>#REF!</v>
      </c>
      <c r="K517" s="6">
        <f>IF('Log_working_3-way'!$D517="","",1/'True_Odds_Calculator_3-way'!A518+1/'True_Odds_Calculator_3-way'!B518+1/'True_Odds_Calculator_3-way'!C518-1)</f>
        <v>4.0251608002891626E-2</v>
      </c>
    </row>
    <row r="518" spans="4:11" x14ac:dyDescent="0.25">
      <c r="D518">
        <f>solve_for_c('True_Odds_Calculator_3-way'!A519,'True_Odds_Calculator_3-way'!B519,'True_Odds_Calculator_3-way'!C519,'Log_working_3-way'!B$1,'Log_working_3-way'!B$2)</f>
        <v>1.0591742582222778</v>
      </c>
      <c r="F518" s="6" t="e">
        <f>IF('Log_working_3-way'!D518="","",1/'True_Odds_Calculator_3-way'!N519+1/'True_Odds_Calculator_3-way'!O519+1/'True_Odds_Calculator_3-way'!#REF!-1)</f>
        <v>#REF!</v>
      </c>
      <c r="H518" s="6">
        <f>IF('Log_working_3-way'!$D518="","",'True_Odds_Calculator_3-way'!N519/'True_Odds_Calculator_3-way'!A519-1)</f>
        <v>47.020235779648182</v>
      </c>
      <c r="I518" s="6">
        <f>IF('Log_working_3-way'!$D518="","",'True_Odds_Calculator_3-way'!O519/'True_Odds_Calculator_3-way'!B519-1)</f>
        <v>3.2313143824274153</v>
      </c>
      <c r="J518" s="6" t="e">
        <f>IF('Log_working_3-way'!$D518="","",'True_Odds_Calculator_3-way'!#REF!/'True_Odds_Calculator_3-way'!C519-1)</f>
        <v>#REF!</v>
      </c>
      <c r="K518" s="6">
        <f>IF('Log_working_3-way'!$D518="","",1/'True_Odds_Calculator_3-way'!A519+1/'True_Odds_Calculator_3-way'!B519+1/'True_Odds_Calculator_3-way'!C519-1)</f>
        <v>4.7460094762871163E-2</v>
      </c>
    </row>
    <row r="519" spans="4:11" x14ac:dyDescent="0.25">
      <c r="D519">
        <f>solve_for_c('True_Odds_Calculator_3-way'!A520,'True_Odds_Calculator_3-way'!B520,'True_Odds_Calculator_3-way'!C520,'Log_working_3-way'!B$1,'Log_working_3-way'!B$2)</f>
        <v>1.0386546778432577</v>
      </c>
      <c r="F519" s="6" t="e">
        <f>IF('Log_working_3-way'!D519="","",1/'True_Odds_Calculator_3-way'!N520+1/'True_Odds_Calculator_3-way'!O520+1/'True_Odds_Calculator_3-way'!#REF!-1)</f>
        <v>#REF!</v>
      </c>
      <c r="H519" s="6">
        <f>IF('Log_working_3-way'!$D519="","",'True_Odds_Calculator_3-way'!N520/'True_Odds_Calculator_3-way'!A520-1)</f>
        <v>22.332385889433247</v>
      </c>
      <c r="I519" s="6">
        <f>IF('Log_working_3-way'!$D519="","",'True_Odds_Calculator_3-way'!O520/'True_Odds_Calculator_3-way'!B520-1)</f>
        <v>5.9108833537052279</v>
      </c>
      <c r="J519" s="6" t="e">
        <f>IF('Log_working_3-way'!$D519="","",'True_Odds_Calculator_3-way'!#REF!/'True_Odds_Calculator_3-way'!C520-1)</f>
        <v>#REF!</v>
      </c>
      <c r="K519" s="6">
        <f>IF('Log_working_3-way'!$D519="","",1/'True_Odds_Calculator_3-way'!A520+1/'True_Odds_Calculator_3-way'!B520+1/'True_Odds_Calculator_3-way'!C520-1)</f>
        <v>4.0036961122279502E-2</v>
      </c>
    </row>
    <row r="520" spans="4:11" x14ac:dyDescent="0.25">
      <c r="D520">
        <f>solve_for_c('True_Odds_Calculator_3-way'!A521,'True_Odds_Calculator_3-way'!B521,'True_Odds_Calculator_3-way'!C521,'Log_working_3-way'!B$1,'Log_working_3-way'!B$2)</f>
        <v>1.0364783802837954</v>
      </c>
      <c r="F520" s="6" t="e">
        <f>IF('Log_working_3-way'!D520="","",1/'True_Odds_Calculator_3-way'!N521+1/'True_Odds_Calculator_3-way'!O521+1/'True_Odds_Calculator_3-way'!#REF!-1)</f>
        <v>#REF!</v>
      </c>
      <c r="H520" s="6">
        <f>IF('Log_working_3-way'!$D520="","",'True_Odds_Calculator_3-way'!N521/'True_Odds_Calculator_3-way'!A521-1)</f>
        <v>18.361469994829033</v>
      </c>
      <c r="I520" s="6">
        <f>IF('Log_working_3-way'!$D520="","",'True_Odds_Calculator_3-way'!O521/'True_Odds_Calculator_3-way'!B521-1)</f>
        <v>8.1155175514589608</v>
      </c>
      <c r="J520" s="6" t="e">
        <f>IF('Log_working_3-way'!$D520="","",'True_Odds_Calculator_3-way'!#REF!/'True_Odds_Calculator_3-way'!C521-1)</f>
        <v>#REF!</v>
      </c>
      <c r="K520" s="6">
        <f>IF('Log_working_3-way'!$D520="","",1/'True_Odds_Calculator_3-way'!A521+1/'True_Odds_Calculator_3-way'!B521+1/'True_Odds_Calculator_3-way'!C521-1)</f>
        <v>3.8608676672065023E-2</v>
      </c>
    </row>
    <row r="521" spans="4:11" x14ac:dyDescent="0.25">
      <c r="D521">
        <f>solve_for_c('True_Odds_Calculator_3-way'!A522,'True_Odds_Calculator_3-way'!B522,'True_Odds_Calculator_3-way'!C522,'Log_working_3-way'!B$1,'Log_working_3-way'!B$2)</f>
        <v>1.0358826589325913</v>
      </c>
      <c r="F521" s="6" t="e">
        <f>IF('Log_working_3-way'!D521="","",1/'True_Odds_Calculator_3-way'!N522+1/'True_Odds_Calculator_3-way'!O522+1/'True_Odds_Calculator_3-way'!#REF!-1)</f>
        <v>#REF!</v>
      </c>
      <c r="H521" s="6">
        <f>IF('Log_working_3-way'!$D521="","",'True_Odds_Calculator_3-way'!N522/'True_Odds_Calculator_3-way'!A522-1)</f>
        <v>14.530004095498112</v>
      </c>
      <c r="I521" s="6">
        <f>IF('Log_working_3-way'!$D521="","",'True_Odds_Calculator_3-way'!O522/'True_Odds_Calculator_3-way'!B522-1)</f>
        <v>8.7039635568151059</v>
      </c>
      <c r="J521" s="6" t="e">
        <f>IF('Log_working_3-way'!$D521="","",'True_Odds_Calculator_3-way'!#REF!/'True_Odds_Calculator_3-way'!C522-1)</f>
        <v>#REF!</v>
      </c>
      <c r="K521" s="6">
        <f>IF('Log_working_3-way'!$D521="","",1/'True_Odds_Calculator_3-way'!A522+1/'True_Odds_Calculator_3-way'!B522+1/'True_Odds_Calculator_3-way'!C522-1)</f>
        <v>3.8555561054502308E-2</v>
      </c>
    </row>
    <row r="522" spans="4:11" x14ac:dyDescent="0.25">
      <c r="D522">
        <f>solve_for_c('True_Odds_Calculator_3-way'!A523,'True_Odds_Calculator_3-way'!B523,'True_Odds_Calculator_3-way'!C523,'Log_working_3-way'!B$1,'Log_working_3-way'!B$2)</f>
        <v>1.0359956700307174</v>
      </c>
      <c r="F522" s="6" t="e">
        <f>IF('Log_working_3-way'!D522="","",1/'True_Odds_Calculator_3-way'!N523+1/'True_Odds_Calculator_3-way'!O523+1/'True_Odds_Calculator_3-way'!#REF!-1)</f>
        <v>#REF!</v>
      </c>
      <c r="H522" s="6">
        <f>IF('Log_working_3-way'!$D522="","",'True_Odds_Calculator_3-way'!N523/'True_Odds_Calculator_3-way'!A523-1)</f>
        <v>12.505077615882144</v>
      </c>
      <c r="I522" s="6">
        <f>IF('Log_working_3-way'!$D522="","",'True_Odds_Calculator_3-way'!O523/'True_Odds_Calculator_3-way'!B523-1)</f>
        <v>7.2312803782242572</v>
      </c>
      <c r="J522" s="6" t="e">
        <f>IF('Log_working_3-way'!$D522="","",'True_Odds_Calculator_3-way'!#REF!/'True_Odds_Calculator_3-way'!C523-1)</f>
        <v>#REF!</v>
      </c>
      <c r="K522" s="6">
        <f>IF('Log_working_3-way'!$D522="","",1/'True_Odds_Calculator_3-way'!A523+1/'True_Odds_Calculator_3-way'!B523+1/'True_Odds_Calculator_3-way'!C523-1)</f>
        <v>3.8676707920616726E-2</v>
      </c>
    </row>
    <row r="523" spans="4:11" x14ac:dyDescent="0.25">
      <c r="D523">
        <f>solve_for_c('True_Odds_Calculator_3-way'!A524,'True_Odds_Calculator_3-way'!B524,'True_Odds_Calculator_3-way'!C524,'Log_working_3-way'!B$1,'Log_working_3-way'!B$2)</f>
        <v>1.036034759931806</v>
      </c>
      <c r="F523" s="6" t="e">
        <f>IF('Log_working_3-way'!D523="","",1/'True_Odds_Calculator_3-way'!N524+1/'True_Odds_Calculator_3-way'!O524+1/'True_Odds_Calculator_3-way'!#REF!-1)</f>
        <v>#REF!</v>
      </c>
      <c r="H523" s="6">
        <f>IF('Log_working_3-way'!$D523="","",'True_Odds_Calculator_3-way'!N524/'True_Odds_Calculator_3-way'!A524-1)</f>
        <v>14.909618935335214</v>
      </c>
      <c r="I523" s="6">
        <f>IF('Log_working_3-way'!$D523="","",'True_Odds_Calculator_3-way'!O524/'True_Odds_Calculator_3-way'!B524-1)</f>
        <v>9.4868422430344062</v>
      </c>
      <c r="J523" s="6" t="e">
        <f>IF('Log_working_3-way'!$D523="","",'True_Odds_Calculator_3-way'!#REF!/'True_Odds_Calculator_3-way'!C524-1)</f>
        <v>#REF!</v>
      </c>
      <c r="K523" s="6">
        <f>IF('Log_working_3-way'!$D523="","",1/'True_Odds_Calculator_3-way'!A524+1/'True_Odds_Calculator_3-way'!B524+1/'True_Odds_Calculator_3-way'!C524-1)</f>
        <v>3.8651871966357998E-2</v>
      </c>
    </row>
    <row r="524" spans="4:11" x14ac:dyDescent="0.25">
      <c r="D524">
        <f>solve_for_c('True_Odds_Calculator_3-way'!A525,'True_Odds_Calculator_3-way'!B525,'True_Odds_Calculator_3-way'!C525,'Log_working_3-way'!B$1,'Log_working_3-way'!B$2)</f>
        <v>1.0367574679441758</v>
      </c>
      <c r="F524" s="6" t="e">
        <f>IF('Log_working_3-way'!D524="","",1/'True_Odds_Calculator_3-way'!N525+1/'True_Odds_Calculator_3-way'!O525+1/'True_Odds_Calculator_3-way'!#REF!-1)</f>
        <v>#REF!</v>
      </c>
      <c r="H524" s="6">
        <f>IF('Log_working_3-way'!$D524="","",'True_Odds_Calculator_3-way'!N525/'True_Odds_Calculator_3-way'!A525-1)</f>
        <v>16.130563742867345</v>
      </c>
      <c r="I524" s="6">
        <f>IF('Log_working_3-way'!$D524="","",'True_Odds_Calculator_3-way'!O525/'True_Odds_Calculator_3-way'!B525-1)</f>
        <v>8.3380948833291235</v>
      </c>
      <c r="J524" s="6" t="e">
        <f>IF('Log_working_3-way'!$D524="","",'True_Odds_Calculator_3-way'!#REF!/'True_Odds_Calculator_3-way'!C525-1)</f>
        <v>#REF!</v>
      </c>
      <c r="K524" s="6">
        <f>IF('Log_working_3-way'!$D524="","",1/'True_Odds_Calculator_3-way'!A525+1/'True_Odds_Calculator_3-way'!B525+1/'True_Odds_Calculator_3-way'!C525-1)</f>
        <v>3.9277805574337687E-2</v>
      </c>
    </row>
    <row r="525" spans="4:11" x14ac:dyDescent="0.25">
      <c r="D525">
        <f>solve_for_c('True_Odds_Calculator_3-way'!A526,'True_Odds_Calculator_3-way'!B526,'True_Odds_Calculator_3-way'!C526,'Log_working_3-way'!B$1,'Log_working_3-way'!B$2)</f>
        <v>1.0364231999212832</v>
      </c>
      <c r="F525" s="6" t="e">
        <f>IF('Log_working_3-way'!D525="","",1/'True_Odds_Calculator_3-way'!N526+1/'True_Odds_Calculator_3-way'!O526+1/'True_Odds_Calculator_3-way'!#REF!-1)</f>
        <v>#REF!</v>
      </c>
      <c r="H525" s="6">
        <f>IF('Log_working_3-way'!$D525="","",'True_Odds_Calculator_3-way'!N526/'True_Odds_Calculator_3-way'!A526-1)</f>
        <v>13.126865944793339</v>
      </c>
      <c r="I525" s="6">
        <f>IF('Log_working_3-way'!$D525="","",'True_Odds_Calculator_3-way'!O526/'True_Odds_Calculator_3-way'!B526-1)</f>
        <v>7.3738936750051511</v>
      </c>
      <c r="J525" s="6" t="e">
        <f>IF('Log_working_3-way'!$D525="","",'True_Odds_Calculator_3-way'!#REF!/'True_Odds_Calculator_3-way'!C526-1)</f>
        <v>#REF!</v>
      </c>
      <c r="K525" s="6">
        <f>IF('Log_working_3-way'!$D525="","",1/'True_Odds_Calculator_3-way'!A526+1/'True_Odds_Calculator_3-way'!B526+1/'True_Odds_Calculator_3-way'!C526-1)</f>
        <v>3.9137843514480242E-2</v>
      </c>
    </row>
    <row r="526" spans="4:11" x14ac:dyDescent="0.25">
      <c r="D526">
        <f>solve_for_c('True_Odds_Calculator_3-way'!A527,'True_Odds_Calculator_3-way'!B527,'True_Odds_Calculator_3-way'!C527,'Log_working_3-way'!B$1,'Log_working_3-way'!B$2)</f>
        <v>1.0355448920271448</v>
      </c>
      <c r="F526" s="6" t="e">
        <f>IF('Log_working_3-way'!D526="","",1/'True_Odds_Calculator_3-way'!N527+1/'True_Odds_Calculator_3-way'!O527+1/'True_Odds_Calculator_3-way'!#REF!-1)</f>
        <v>#REF!</v>
      </c>
      <c r="H526" s="6">
        <f>IF('Log_working_3-way'!$D526="","",'True_Odds_Calculator_3-way'!N527/'True_Odds_Calculator_3-way'!A527-1)</f>
        <v>7.4348870611934483</v>
      </c>
      <c r="I526" s="6">
        <f>IF('Log_working_3-way'!$D526="","",'True_Odds_Calculator_3-way'!O527/'True_Odds_Calculator_3-way'!B527-1)</f>
        <v>7.638130063994625</v>
      </c>
      <c r="J526" s="6" t="e">
        <f>IF('Log_working_3-way'!$D526="","",'True_Odds_Calculator_3-way'!#REF!/'True_Odds_Calculator_3-way'!C527-1)</f>
        <v>#REF!</v>
      </c>
      <c r="K526" s="6">
        <f>IF('Log_working_3-way'!$D526="","",1/'True_Odds_Calculator_3-way'!A527+1/'True_Odds_Calculator_3-way'!B527+1/'True_Odds_Calculator_3-way'!C527-1)</f>
        <v>3.7737061876665701E-2</v>
      </c>
    </row>
    <row r="527" spans="4:11" x14ac:dyDescent="0.25">
      <c r="D527">
        <f>solve_for_c('True_Odds_Calculator_3-way'!A528,'True_Odds_Calculator_3-way'!B528,'True_Odds_Calculator_3-way'!C528,'Log_working_3-way'!B$1,'Log_working_3-way'!B$2)</f>
        <v>1.0375254513977294</v>
      </c>
      <c r="F527" s="6" t="e">
        <f>IF('Log_working_3-way'!D527="","",1/'True_Odds_Calculator_3-way'!N528+1/'True_Odds_Calculator_3-way'!O528+1/'True_Odds_Calculator_3-way'!#REF!-1)</f>
        <v>#REF!</v>
      </c>
      <c r="H527" s="6">
        <f>IF('Log_working_3-way'!$D527="","",'True_Odds_Calculator_3-way'!N528/'True_Odds_Calculator_3-way'!A528-1)</f>
        <v>6.6344555225128445</v>
      </c>
      <c r="I527" s="6">
        <f>IF('Log_working_3-way'!$D527="","",'True_Odds_Calculator_3-way'!O528/'True_Odds_Calculator_3-way'!B528-1)</f>
        <v>6.9905344054404654</v>
      </c>
      <c r="J527" s="6" t="e">
        <f>IF('Log_working_3-way'!$D527="","",'True_Odds_Calculator_3-way'!#REF!/'True_Odds_Calculator_3-way'!C528-1)</f>
        <v>#REF!</v>
      </c>
      <c r="K527" s="6">
        <f>IF('Log_working_3-way'!$D527="","",1/'True_Odds_Calculator_3-way'!A528+1/'True_Odds_Calculator_3-way'!B528+1/'True_Odds_Calculator_3-way'!C528-1)</f>
        <v>3.9358146960533524E-2</v>
      </c>
    </row>
    <row r="528" spans="4:11" x14ac:dyDescent="0.25">
      <c r="D528">
        <f>solve_for_c('True_Odds_Calculator_3-way'!A529,'True_Odds_Calculator_3-way'!B529,'True_Odds_Calculator_3-way'!C529,'Log_working_3-way'!B$1,'Log_working_3-way'!B$2)</f>
        <v>1.0364308224140706</v>
      </c>
      <c r="F528" s="6" t="e">
        <f>IF('Log_working_3-way'!D528="","",1/'True_Odds_Calculator_3-way'!N529+1/'True_Odds_Calculator_3-way'!O529+1/'True_Odds_Calculator_3-way'!#REF!-1)</f>
        <v>#REF!</v>
      </c>
      <c r="H528" s="6">
        <f>IF('Log_working_3-way'!$D528="","",'True_Odds_Calculator_3-way'!N529/'True_Odds_Calculator_3-way'!A529-1)</f>
        <v>8.5770837975287222</v>
      </c>
      <c r="I528" s="6">
        <f>IF('Log_working_3-way'!$D528="","",'True_Odds_Calculator_3-way'!O529/'True_Odds_Calculator_3-way'!B529-1)</f>
        <v>8.5770837975287222</v>
      </c>
      <c r="J528" s="6" t="e">
        <f>IF('Log_working_3-way'!$D528="","",'True_Odds_Calculator_3-way'!#REF!/'True_Odds_Calculator_3-way'!C529-1)</f>
        <v>#REF!</v>
      </c>
      <c r="K528" s="6">
        <f>IF('Log_working_3-way'!$D528="","",1/'True_Odds_Calculator_3-way'!A529+1/'True_Odds_Calculator_3-way'!B529+1/'True_Odds_Calculator_3-way'!C529-1)</f>
        <v>3.9078091804545023E-2</v>
      </c>
    </row>
    <row r="529" spans="4:11" x14ac:dyDescent="0.25">
      <c r="D529">
        <f>solve_for_c('True_Odds_Calculator_3-way'!A530,'True_Odds_Calculator_3-way'!B530,'True_Odds_Calculator_3-way'!C530,'Log_working_3-way'!B$1,'Log_working_3-way'!B$2)</f>
        <v>1.0353581769288007</v>
      </c>
      <c r="F529" s="6" t="e">
        <f>IF('Log_working_3-way'!D529="","",1/'True_Odds_Calculator_3-way'!N530+1/'True_Odds_Calculator_3-way'!O530+1/'True_Odds_Calculator_3-way'!#REF!-1)</f>
        <v>#REF!</v>
      </c>
      <c r="H529" s="6">
        <f>IF('Log_working_3-way'!$D529="","",'True_Odds_Calculator_3-way'!N530/'True_Odds_Calculator_3-way'!A530-1)</f>
        <v>12.716728885695446</v>
      </c>
      <c r="I529" s="6">
        <f>IF('Log_working_3-way'!$D529="","",'True_Odds_Calculator_3-way'!O530/'True_Odds_Calculator_3-way'!B530-1)</f>
        <v>8.8322661862217924</v>
      </c>
      <c r="J529" s="6" t="e">
        <f>IF('Log_working_3-way'!$D529="","",'True_Odds_Calculator_3-way'!#REF!/'True_Odds_Calculator_3-way'!C530-1)</f>
        <v>#REF!</v>
      </c>
      <c r="K529" s="6">
        <f>IF('Log_working_3-way'!$D529="","",1/'True_Odds_Calculator_3-way'!A530+1/'True_Odds_Calculator_3-way'!B530+1/'True_Odds_Calculator_3-way'!C530-1)</f>
        <v>3.8144236785056629E-2</v>
      </c>
    </row>
    <row r="530" spans="4:11" x14ac:dyDescent="0.25">
      <c r="D530">
        <f>solve_for_c('True_Odds_Calculator_3-way'!A531,'True_Odds_Calculator_3-way'!B531,'True_Odds_Calculator_3-way'!C531,'Log_working_3-way'!B$1,'Log_working_3-way'!B$2)</f>
        <v>1.0772855199676354</v>
      </c>
      <c r="F530" s="6" t="e">
        <f>IF('Log_working_3-way'!D530="","",1/'True_Odds_Calculator_3-way'!N531+1/'True_Odds_Calculator_3-way'!O531+1/'True_Odds_Calculator_3-way'!#REF!-1)</f>
        <v>#REF!</v>
      </c>
      <c r="H530" s="6">
        <f>IF('Log_working_3-way'!$D530="","",'True_Odds_Calculator_3-way'!N531/'True_Odds_Calculator_3-way'!A531-1)</f>
        <v>52.469387102323864</v>
      </c>
      <c r="I530" s="6">
        <f>IF('Log_working_3-way'!$D530="","",'True_Odds_Calculator_3-way'!O531/'True_Odds_Calculator_3-way'!B531-1)</f>
        <v>2.1153388442495475</v>
      </c>
      <c r="J530" s="6" t="e">
        <f>IF('Log_working_3-way'!$D530="","",'True_Odds_Calculator_3-way'!#REF!/'True_Odds_Calculator_3-way'!C531-1)</f>
        <v>#REF!</v>
      </c>
      <c r="K530" s="6">
        <f>IF('Log_working_3-way'!$D530="","",1/'True_Odds_Calculator_3-way'!A531+1/'True_Odds_Calculator_3-way'!B531+1/'True_Odds_Calculator_3-way'!C531-1)</f>
        <v>5.7283639813544784E-2</v>
      </c>
    </row>
    <row r="531" spans="4:11" x14ac:dyDescent="0.25">
      <c r="D531">
        <f>solve_for_c('True_Odds_Calculator_3-way'!A532,'True_Odds_Calculator_3-way'!B532,'True_Odds_Calculator_3-way'!C532,'Log_working_3-way'!B$1,'Log_working_3-way'!B$2)</f>
        <v>1.0535139765858197</v>
      </c>
      <c r="F531" s="6" t="e">
        <f>IF('Log_working_3-way'!D531="","",1/'True_Odds_Calculator_3-way'!N532+1/'True_Odds_Calculator_3-way'!O532+1/'True_Odds_Calculator_3-way'!#REF!-1)</f>
        <v>#REF!</v>
      </c>
      <c r="H531" s="6">
        <f>IF('Log_working_3-way'!$D531="","",'True_Odds_Calculator_3-way'!N532/'True_Odds_Calculator_3-way'!A532-1)</f>
        <v>27.988681376709959</v>
      </c>
      <c r="I531" s="6">
        <f>IF('Log_working_3-way'!$D531="","",'True_Odds_Calculator_3-way'!O532/'True_Odds_Calculator_3-way'!B532-1)</f>
        <v>4.1602533706206506</v>
      </c>
      <c r="J531" s="6" t="e">
        <f>IF('Log_working_3-way'!$D531="","",'True_Odds_Calculator_3-way'!#REF!/'True_Odds_Calculator_3-way'!C532-1)</f>
        <v>#REF!</v>
      </c>
      <c r="K531" s="6">
        <f>IF('Log_working_3-way'!$D531="","",1/'True_Odds_Calculator_3-way'!A532+1/'True_Odds_Calculator_3-way'!B532+1/'True_Odds_Calculator_3-way'!C532-1)</f>
        <v>5.2966100089921975E-2</v>
      </c>
    </row>
    <row r="532" spans="4:11" x14ac:dyDescent="0.25">
      <c r="D532">
        <f>solve_for_c('True_Odds_Calculator_3-way'!A533,'True_Odds_Calculator_3-way'!B533,'True_Odds_Calculator_3-way'!C533,'Log_working_3-way'!B$1,'Log_working_3-way'!B$2)</f>
        <v>1.0532044785048751</v>
      </c>
      <c r="F532" s="6" t="e">
        <f>IF('Log_working_3-way'!D532="","",1/'True_Odds_Calculator_3-way'!N533+1/'True_Odds_Calculator_3-way'!O533+1/'True_Odds_Calculator_3-way'!#REF!-1)</f>
        <v>#REF!</v>
      </c>
      <c r="H532" s="6">
        <f>IF('Log_working_3-way'!$D532="","",'True_Odds_Calculator_3-way'!N533/'True_Odds_Calculator_3-way'!A533-1)</f>
        <v>25.571159143591103</v>
      </c>
      <c r="I532" s="6">
        <f>IF('Log_working_3-way'!$D532="","",'True_Odds_Calculator_3-way'!O533/'True_Odds_Calculator_3-way'!B533-1)</f>
        <v>6.6603529810838857</v>
      </c>
      <c r="J532" s="6" t="e">
        <f>IF('Log_working_3-way'!$D532="","",'True_Odds_Calculator_3-way'!#REF!/'True_Odds_Calculator_3-way'!C533-1)</f>
        <v>#REF!</v>
      </c>
      <c r="K532" s="6">
        <f>IF('Log_working_3-way'!$D532="","",1/'True_Odds_Calculator_3-way'!A533+1/'True_Odds_Calculator_3-way'!B533+1/'True_Odds_Calculator_3-way'!C533-1)</f>
        <v>5.3576053576053662E-2</v>
      </c>
    </row>
    <row r="533" spans="4:11" x14ac:dyDescent="0.25">
      <c r="D533">
        <f>solve_for_c('True_Odds_Calculator_3-way'!A534,'True_Odds_Calculator_3-way'!B534,'True_Odds_Calculator_3-way'!C534,'Log_working_3-way'!B$1,'Log_working_3-way'!B$2)</f>
        <v>1.0509643638402462</v>
      </c>
      <c r="F533" s="6" t="e">
        <f>IF('Log_working_3-way'!D533="","",1/'True_Odds_Calculator_3-way'!N534+1/'True_Odds_Calculator_3-way'!O534+1/'True_Odds_Calculator_3-way'!#REF!-1)</f>
        <v>#REF!</v>
      </c>
      <c r="H533" s="6">
        <f>IF('Log_working_3-way'!$D533="","",'True_Odds_Calculator_3-way'!N534/'True_Odds_Calculator_3-way'!A534-1)</f>
        <v>6.0961250859868015</v>
      </c>
      <c r="I533" s="6">
        <f>IF('Log_working_3-way'!$D533="","",'True_Odds_Calculator_3-way'!O534/'True_Odds_Calculator_3-way'!B534-1)</f>
        <v>5.7236909519186296</v>
      </c>
      <c r="J533" s="6" t="e">
        <f>IF('Log_working_3-way'!$D533="","",'True_Odds_Calculator_3-way'!#REF!/'True_Odds_Calculator_3-way'!C534-1)</f>
        <v>#REF!</v>
      </c>
      <c r="K533" s="6">
        <f>IF('Log_working_3-way'!$D533="","",1/'True_Odds_Calculator_3-way'!A534+1/'True_Odds_Calculator_3-way'!B534+1/'True_Odds_Calculator_3-way'!C534-1)</f>
        <v>5.2002003344870484E-2</v>
      </c>
    </row>
    <row r="534" spans="4:11" x14ac:dyDescent="0.25">
      <c r="D534">
        <f>solve_for_c('True_Odds_Calculator_3-way'!A535,'True_Odds_Calculator_3-way'!B535,'True_Odds_Calculator_3-way'!C535,'Log_working_3-way'!B$1,'Log_working_3-way'!B$2)</f>
        <v>1.0608679558389629</v>
      </c>
      <c r="F534" s="6" t="e">
        <f>IF('Log_working_3-way'!D534="","",1/'True_Odds_Calculator_3-way'!N535+1/'True_Odds_Calculator_3-way'!O535+1/'True_Odds_Calculator_3-way'!#REF!-1)</f>
        <v>#REF!</v>
      </c>
      <c r="H534" s="6">
        <f>IF('Log_working_3-way'!$D534="","",'True_Odds_Calculator_3-way'!N535/'True_Odds_Calculator_3-way'!A535-1)</f>
        <v>35.072357193526976</v>
      </c>
      <c r="I534" s="6">
        <f>IF('Log_working_3-way'!$D534="","",'True_Odds_Calculator_3-way'!O535/'True_Odds_Calculator_3-way'!B535-1)</f>
        <v>4.9167683886682614</v>
      </c>
      <c r="J534" s="6" t="e">
        <f>IF('Log_working_3-way'!$D534="","",'True_Odds_Calculator_3-way'!#REF!/'True_Odds_Calculator_3-way'!C535-1)</f>
        <v>#REF!</v>
      </c>
      <c r="K534" s="6">
        <f>IF('Log_working_3-way'!$D534="","",1/'True_Odds_Calculator_3-way'!A535+1/'True_Odds_Calculator_3-way'!B535+1/'True_Odds_Calculator_3-way'!C535-1)</f>
        <v>5.6319867441480431E-2</v>
      </c>
    </row>
    <row r="535" spans="4:11" x14ac:dyDescent="0.25">
      <c r="D535">
        <f>solve_for_c('True_Odds_Calculator_3-way'!A536,'True_Odds_Calculator_3-way'!B536,'True_Odds_Calculator_3-way'!C536,'Log_working_3-way'!B$1,'Log_working_3-way'!B$2)</f>
        <v>1.0610778838283474</v>
      </c>
      <c r="F535" s="6" t="e">
        <f>IF('Log_working_3-way'!D535="","",1/'True_Odds_Calculator_3-way'!N536+1/'True_Odds_Calculator_3-way'!O536+1/'True_Odds_Calculator_3-way'!#REF!-1)</f>
        <v>#REF!</v>
      </c>
      <c r="H535" s="6">
        <f>IF('Log_working_3-way'!$D535="","",'True_Odds_Calculator_3-way'!N536/'True_Odds_Calculator_3-way'!A536-1)</f>
        <v>32.112615489622122</v>
      </c>
      <c r="I535" s="6">
        <f>IF('Log_working_3-way'!$D535="","",'True_Odds_Calculator_3-way'!O536/'True_Odds_Calculator_3-way'!B536-1)</f>
        <v>7.1331379245026891</v>
      </c>
      <c r="J535" s="6" t="e">
        <f>IF('Log_working_3-way'!$D535="","",'True_Odds_Calculator_3-way'!#REF!/'True_Odds_Calculator_3-way'!C536-1)</f>
        <v>#REF!</v>
      </c>
      <c r="K535" s="6">
        <f>IF('Log_working_3-way'!$D535="","",1/'True_Odds_Calculator_3-way'!A536+1/'True_Odds_Calculator_3-way'!B536+1/'True_Odds_Calculator_3-way'!C536-1)</f>
        <v>5.7384901399618604E-2</v>
      </c>
    </row>
    <row r="536" spans="4:11" x14ac:dyDescent="0.25">
      <c r="D536">
        <f>solve_for_c('True_Odds_Calculator_3-way'!A537,'True_Odds_Calculator_3-way'!B537,'True_Odds_Calculator_3-way'!C537,'Log_working_3-way'!B$1,'Log_working_3-way'!B$2)</f>
        <v>1.0477608103106191</v>
      </c>
      <c r="F536" s="6" t="e">
        <f>IF('Log_working_3-way'!D536="","",1/'True_Odds_Calculator_3-way'!N537+1/'True_Odds_Calculator_3-way'!O537+1/'True_Odds_Calculator_3-way'!#REF!-1)</f>
        <v>#REF!</v>
      </c>
      <c r="H536" s="6">
        <f>IF('Log_working_3-way'!$D536="","",'True_Odds_Calculator_3-way'!N537/'True_Odds_Calculator_3-way'!A537-1)</f>
        <v>19.038900798106908</v>
      </c>
      <c r="I536" s="6">
        <f>IF('Log_working_3-way'!$D536="","",'True_Odds_Calculator_3-way'!O537/'True_Odds_Calculator_3-way'!B537-1)</f>
        <v>5.7721153530967664</v>
      </c>
      <c r="J536" s="6" t="e">
        <f>IF('Log_working_3-way'!$D536="","",'True_Odds_Calculator_3-way'!#REF!/'True_Odds_Calculator_3-way'!C537-1)</f>
        <v>#REF!</v>
      </c>
      <c r="K536" s="6">
        <f>IF('Log_working_3-way'!$D536="","",1/'True_Odds_Calculator_3-way'!A537+1/'True_Odds_Calculator_3-way'!B537+1/'True_Odds_Calculator_3-way'!C537-1)</f>
        <v>5.0057587672266646E-2</v>
      </c>
    </row>
    <row r="537" spans="4:11" x14ac:dyDescent="0.25">
      <c r="D537">
        <f>solve_for_c('True_Odds_Calculator_3-way'!A538,'True_Odds_Calculator_3-way'!B538,'True_Odds_Calculator_3-way'!C538,'Log_working_3-way'!B$1,'Log_working_3-way'!B$2)</f>
        <v>1.0464666945089705</v>
      </c>
      <c r="F537" s="6" t="e">
        <f>IF('Log_working_3-way'!D537="","",1/'True_Odds_Calculator_3-way'!N538+1/'True_Odds_Calculator_3-way'!O538+1/'True_Odds_Calculator_3-way'!#REF!-1)</f>
        <v>#REF!</v>
      </c>
      <c r="H537" s="6">
        <f>IF('Log_working_3-way'!$D537="","",'True_Odds_Calculator_3-way'!N538/'True_Odds_Calculator_3-way'!A538-1)</f>
        <v>11.068752117757787</v>
      </c>
      <c r="I537" s="6">
        <f>IF('Log_working_3-way'!$D537="","",'True_Odds_Calculator_3-way'!O538/'True_Odds_Calculator_3-way'!B538-1)</f>
        <v>6.3941134532652057</v>
      </c>
      <c r="J537" s="6" t="e">
        <f>IF('Log_working_3-way'!$D537="","",'True_Odds_Calculator_3-way'!#REF!/'True_Odds_Calculator_3-way'!C538-1)</f>
        <v>#REF!</v>
      </c>
      <c r="K537" s="6">
        <f>IF('Log_working_3-way'!$D537="","",1/'True_Odds_Calculator_3-way'!A538+1/'True_Odds_Calculator_3-way'!B538+1/'True_Odds_Calculator_3-way'!C538-1)</f>
        <v>4.9361177490522046E-2</v>
      </c>
    </row>
    <row r="538" spans="4:11" x14ac:dyDescent="0.25">
      <c r="D538">
        <f>solve_for_c('True_Odds_Calculator_3-way'!A539,'True_Odds_Calculator_3-way'!B539,'True_Odds_Calculator_3-way'!C539,'Log_working_3-way'!B$1,'Log_working_3-way'!B$2)</f>
        <v>1.0198278008912507</v>
      </c>
      <c r="F538" s="6" t="e">
        <f>IF('Log_working_3-way'!D538="","",1/'True_Odds_Calculator_3-way'!N539+1/'True_Odds_Calculator_3-way'!O539+1/'True_Odds_Calculator_3-way'!#REF!-1)</f>
        <v>#REF!</v>
      </c>
      <c r="H538" s="6">
        <f>IF('Log_working_3-way'!$D538="","",'True_Odds_Calculator_3-way'!N539/'True_Odds_Calculator_3-way'!A539-1)</f>
        <v>12.83519037634553</v>
      </c>
      <c r="I538" s="6">
        <f>IF('Log_working_3-way'!$D538="","",'True_Odds_Calculator_3-way'!O539/'True_Odds_Calculator_3-way'!B539-1)</f>
        <v>8.680419388757409</v>
      </c>
      <c r="J538" s="6" t="e">
        <f>IF('Log_working_3-way'!$D538="","",'True_Odds_Calculator_3-way'!#REF!/'True_Odds_Calculator_3-way'!C539-1)</f>
        <v>#REF!</v>
      </c>
      <c r="K538" s="6">
        <f>IF('Log_working_3-way'!$D538="","",1/'True_Odds_Calculator_3-way'!A539+1/'True_Odds_Calculator_3-way'!B539+1/'True_Odds_Calculator_3-way'!C539-1)</f>
        <v>2.1531086243661068E-2</v>
      </c>
    </row>
    <row r="539" spans="4:11" x14ac:dyDescent="0.25">
      <c r="D539">
        <f>solve_for_c('True_Odds_Calculator_3-way'!A540,'True_Odds_Calculator_3-way'!B540,'True_Odds_Calculator_3-way'!C540,'Log_working_3-way'!B$1,'Log_working_3-way'!B$2)</f>
        <v>1.0231303784647037</v>
      </c>
      <c r="F539" s="6" t="e">
        <f>IF('Log_working_3-way'!D539="","",1/'True_Odds_Calculator_3-way'!N540+1/'True_Odds_Calculator_3-way'!O540+1/'True_Odds_Calculator_3-way'!#REF!-1)</f>
        <v>#REF!</v>
      </c>
      <c r="H539" s="6">
        <f>IF('Log_working_3-way'!$D539="","",'True_Odds_Calculator_3-way'!N540/'True_Odds_Calculator_3-way'!A540-1)</f>
        <v>22.236578705961467</v>
      </c>
      <c r="I539" s="6">
        <f>IF('Log_working_3-way'!$D539="","",'True_Odds_Calculator_3-way'!O540/'True_Odds_Calculator_3-way'!B540-1)</f>
        <v>7.547645566664599</v>
      </c>
      <c r="J539" s="6" t="e">
        <f>IF('Log_working_3-way'!$D539="","",'True_Odds_Calculator_3-way'!#REF!/'True_Odds_Calculator_3-way'!C540-1)</f>
        <v>#REF!</v>
      </c>
      <c r="K539" s="6">
        <f>IF('Log_working_3-way'!$D539="","",1/'True_Odds_Calculator_3-way'!A540+1/'True_Odds_Calculator_3-way'!B540+1/'True_Odds_Calculator_3-way'!C540-1)</f>
        <v>2.4047481599076326E-2</v>
      </c>
    </row>
    <row r="540" spans="4:11" x14ac:dyDescent="0.25">
      <c r="D540">
        <f>solve_for_c('True_Odds_Calculator_3-way'!A541,'True_Odds_Calculator_3-way'!B541,'True_Odds_Calculator_3-way'!C541,'Log_working_3-way'!B$1,'Log_working_3-way'!B$2)</f>
        <v>1.0360983185949313</v>
      </c>
      <c r="F540" s="6" t="e">
        <f>IF('Log_working_3-way'!D540="","",1/'True_Odds_Calculator_3-way'!N541+1/'True_Odds_Calculator_3-way'!O541+1/'True_Odds_Calculator_3-way'!#REF!-1)</f>
        <v>#REF!</v>
      </c>
      <c r="H540" s="6">
        <f>IF('Log_working_3-way'!$D540="","",'True_Odds_Calculator_3-way'!N541/'True_Odds_Calculator_3-way'!A541-1)</f>
        <v>13.803607225121686</v>
      </c>
      <c r="I540" s="6">
        <f>IF('Log_working_3-way'!$D540="","",'True_Odds_Calculator_3-way'!O541/'True_Odds_Calculator_3-way'!B541-1)</f>
        <v>8.5190514597280291</v>
      </c>
      <c r="J540" s="6" t="e">
        <f>IF('Log_working_3-way'!$D540="","",'True_Odds_Calculator_3-way'!#REF!/'True_Odds_Calculator_3-way'!C541-1)</f>
        <v>#REF!</v>
      </c>
      <c r="K540" s="6">
        <f>IF('Log_working_3-way'!$D540="","",1/'True_Odds_Calculator_3-way'!A541+1/'True_Odds_Calculator_3-way'!B541+1/'True_Odds_Calculator_3-way'!C541-1)</f>
        <v>3.8848185171391991E-2</v>
      </c>
    </row>
    <row r="541" spans="4:11" x14ac:dyDescent="0.25">
      <c r="D541">
        <f>solve_for_c('True_Odds_Calculator_3-way'!A542,'True_Odds_Calculator_3-way'!B542,'True_Odds_Calculator_3-way'!C542,'Log_working_3-way'!B$1,'Log_working_3-way'!B$2)</f>
        <v>1.0369282490272058</v>
      </c>
      <c r="F541" s="6" t="e">
        <f>IF('Log_working_3-way'!D541="","",1/'True_Odds_Calculator_3-way'!N542+1/'True_Odds_Calculator_3-way'!O542+1/'True_Odds_Calculator_3-way'!#REF!-1)</f>
        <v>#REF!</v>
      </c>
      <c r="H541" s="6">
        <f>IF('Log_working_3-way'!$D541="","",'True_Odds_Calculator_3-way'!N542/'True_Odds_Calculator_3-way'!A542-1)</f>
        <v>19.254857838751047</v>
      </c>
      <c r="I541" s="6">
        <f>IF('Log_working_3-way'!$D541="","",'True_Odds_Calculator_3-way'!O542/'True_Odds_Calculator_3-way'!B542-1)</f>
        <v>8.4593396677391617</v>
      </c>
      <c r="J541" s="6" t="e">
        <f>IF('Log_working_3-way'!$D541="","",'True_Odds_Calculator_3-way'!#REF!/'True_Odds_Calculator_3-way'!C542-1)</f>
        <v>#REF!</v>
      </c>
      <c r="K541" s="6">
        <f>IF('Log_working_3-way'!$D541="","",1/'True_Odds_Calculator_3-way'!A542+1/'True_Odds_Calculator_3-way'!B542+1/'True_Odds_Calculator_3-way'!C542-1)</f>
        <v>3.8861886821393243E-2</v>
      </c>
    </row>
    <row r="542" spans="4:11" x14ac:dyDescent="0.25">
      <c r="D542">
        <f>solve_for_c('True_Odds_Calculator_3-way'!A543,'True_Odds_Calculator_3-way'!B543,'True_Odds_Calculator_3-way'!C543,'Log_working_3-way'!B$1,'Log_working_3-way'!B$2)</f>
        <v>1.0353826007742699</v>
      </c>
      <c r="F542" s="6" t="e">
        <f>IF('Log_working_3-way'!D542="","",1/'True_Odds_Calculator_3-way'!N543+1/'True_Odds_Calculator_3-way'!O543+1/'True_Odds_Calculator_3-way'!#REF!-1)</f>
        <v>#REF!</v>
      </c>
      <c r="H542" s="6">
        <f>IF('Log_working_3-way'!$D542="","",'True_Odds_Calculator_3-way'!N543/'True_Odds_Calculator_3-way'!A543-1)</f>
        <v>12.511406111631606</v>
      </c>
      <c r="I542" s="6">
        <f>IF('Log_working_3-way'!$D542="","",'True_Odds_Calculator_3-way'!O543/'True_Odds_Calculator_3-way'!B543-1)</f>
        <v>9.1536371046140328</v>
      </c>
      <c r="J542" s="6" t="e">
        <f>IF('Log_working_3-way'!$D542="","",'True_Odds_Calculator_3-way'!#REF!/'True_Odds_Calculator_3-way'!C543-1)</f>
        <v>#REF!</v>
      </c>
      <c r="K542" s="6">
        <f>IF('Log_working_3-way'!$D542="","",1/'True_Odds_Calculator_3-way'!A543+1/'True_Odds_Calculator_3-way'!B543+1/'True_Odds_Calculator_3-way'!C543-1)</f>
        <v>3.819021072877482E-2</v>
      </c>
    </row>
    <row r="543" spans="4:11" x14ac:dyDescent="0.25">
      <c r="D543">
        <f>solve_for_c('True_Odds_Calculator_3-way'!A544,'True_Odds_Calculator_3-way'!B544,'True_Odds_Calculator_3-way'!C544,'Log_working_3-way'!B$1,'Log_working_3-way'!B$2)</f>
        <v>1.0409068931728391</v>
      </c>
      <c r="F543" s="6" t="e">
        <f>IF('Log_working_3-way'!D543="","",1/'True_Odds_Calculator_3-way'!N544+1/'True_Odds_Calculator_3-way'!O544+1/'True_Odds_Calculator_3-way'!#REF!-1)</f>
        <v>#REF!</v>
      </c>
      <c r="H543" s="6">
        <f>IF('Log_working_3-way'!$D543="","",'True_Odds_Calculator_3-way'!N544/'True_Odds_Calculator_3-way'!A544-1)</f>
        <v>24.78262036570306</v>
      </c>
      <c r="I543" s="6">
        <f>IF('Log_working_3-way'!$D543="","",'True_Odds_Calculator_3-way'!O544/'True_Odds_Calculator_3-way'!B544-1)</f>
        <v>8.4375726064216447</v>
      </c>
      <c r="J543" s="6" t="e">
        <f>IF('Log_working_3-way'!$D543="","",'True_Odds_Calculator_3-way'!#REF!/'True_Odds_Calculator_3-way'!C544-1)</f>
        <v>#REF!</v>
      </c>
      <c r="K543" s="6">
        <f>IF('Log_working_3-way'!$D543="","",1/'True_Odds_Calculator_3-way'!A544+1/'True_Odds_Calculator_3-way'!B544+1/'True_Odds_Calculator_3-way'!C544-1)</f>
        <v>4.1257944720379358E-2</v>
      </c>
    </row>
    <row r="544" spans="4:11" x14ac:dyDescent="0.25">
      <c r="D544">
        <f>solve_for_c('True_Odds_Calculator_3-way'!A545,'True_Odds_Calculator_3-way'!B545,'True_Odds_Calculator_3-way'!C545,'Log_working_3-way'!B$1,'Log_working_3-way'!B$2)</f>
        <v>1.037731300663421</v>
      </c>
      <c r="F544" s="6" t="e">
        <f>IF('Log_working_3-way'!D544="","",1/'True_Odds_Calculator_3-way'!N545+1/'True_Odds_Calculator_3-way'!O545+1/'True_Odds_Calculator_3-way'!#REF!-1)</f>
        <v>#REF!</v>
      </c>
      <c r="H544" s="6">
        <f>IF('Log_working_3-way'!$D544="","",'True_Odds_Calculator_3-way'!N545/'True_Odds_Calculator_3-way'!A545-1)</f>
        <v>21.028842994688699</v>
      </c>
      <c r="I544" s="6">
        <f>IF('Log_working_3-way'!$D544="","",'True_Odds_Calculator_3-way'!O545/'True_Odds_Calculator_3-way'!B545-1)</f>
        <v>8.5154650809995349</v>
      </c>
      <c r="J544" s="6" t="e">
        <f>IF('Log_working_3-way'!$D544="","",'True_Odds_Calculator_3-way'!#REF!/'True_Odds_Calculator_3-way'!C545-1)</f>
        <v>#REF!</v>
      </c>
      <c r="K544" s="6">
        <f>IF('Log_working_3-way'!$D544="","",1/'True_Odds_Calculator_3-way'!A545+1/'True_Odds_Calculator_3-way'!B545+1/'True_Odds_Calculator_3-way'!C545-1)</f>
        <v>3.9239727045774497E-2</v>
      </c>
    </row>
    <row r="545" spans="4:11" x14ac:dyDescent="0.25">
      <c r="D545">
        <f>solve_for_c('True_Odds_Calculator_3-way'!A546,'True_Odds_Calculator_3-way'!B546,'True_Odds_Calculator_3-way'!C546,'Log_working_3-way'!B$1,'Log_working_3-way'!B$2)</f>
        <v>1.0497799337540237</v>
      </c>
      <c r="F545" s="6" t="e">
        <f>IF('Log_working_3-way'!D545="","",1/'True_Odds_Calculator_3-way'!N546+1/'True_Odds_Calculator_3-way'!O546+1/'True_Odds_Calculator_3-way'!#REF!-1)</f>
        <v>#REF!</v>
      </c>
      <c r="H545" s="6">
        <f>IF('Log_working_3-way'!$D545="","",'True_Odds_Calculator_3-way'!N546/'True_Odds_Calculator_3-way'!A546-1)</f>
        <v>36.36639104567913</v>
      </c>
      <c r="I545" s="6">
        <f>IF('Log_working_3-way'!$D545="","",'True_Odds_Calculator_3-way'!O546/'True_Odds_Calculator_3-way'!B546-1)</f>
        <v>5.225138033432593</v>
      </c>
      <c r="J545" s="6" t="e">
        <f>IF('Log_working_3-way'!$D545="","",'True_Odds_Calculator_3-way'!#REF!/'True_Odds_Calculator_3-way'!C546-1)</f>
        <v>#REF!</v>
      </c>
      <c r="K545" s="6">
        <f>IF('Log_working_3-way'!$D545="","",1/'True_Odds_Calculator_3-way'!A546+1/'True_Odds_Calculator_3-way'!B546+1/'True_Odds_Calculator_3-way'!C546-1)</f>
        <v>4.5391297014673704E-2</v>
      </c>
    </row>
    <row r="546" spans="4:11" x14ac:dyDescent="0.25">
      <c r="D546">
        <f>solve_for_c('True_Odds_Calculator_3-way'!A547,'True_Odds_Calculator_3-way'!B547,'True_Odds_Calculator_3-way'!C547,'Log_working_3-way'!B$1,'Log_working_3-way'!B$2)</f>
        <v>1.0577834988595503</v>
      </c>
      <c r="F546" s="6" t="e">
        <f>IF('Log_working_3-way'!D546="","",1/'True_Odds_Calculator_3-way'!N547+1/'True_Odds_Calculator_3-way'!O547+1/'True_Odds_Calculator_3-way'!#REF!-1)</f>
        <v>#REF!</v>
      </c>
      <c r="H546" s="6">
        <f>IF('Log_working_3-way'!$D546="","",'True_Odds_Calculator_3-way'!N547/'True_Odds_Calculator_3-way'!A547-1)</f>
        <v>48.531601002533698</v>
      </c>
      <c r="I546" s="6">
        <f>IF('Log_working_3-way'!$D546="","",'True_Odds_Calculator_3-way'!O547/'True_Odds_Calculator_3-way'!B547-1)</f>
        <v>3.5424127613308922</v>
      </c>
      <c r="J546" s="6" t="e">
        <f>IF('Log_working_3-way'!$D546="","",'True_Odds_Calculator_3-way'!#REF!/'True_Odds_Calculator_3-way'!C547-1)</f>
        <v>#REF!</v>
      </c>
      <c r="K546" s="6">
        <f>IF('Log_working_3-way'!$D546="","",1/'True_Odds_Calculator_3-way'!A547+1/'True_Odds_Calculator_3-way'!B547+1/'True_Odds_Calculator_3-way'!C547-1)</f>
        <v>4.493201065901764E-2</v>
      </c>
    </row>
    <row r="547" spans="4:11" x14ac:dyDescent="0.25">
      <c r="D547">
        <f>solve_for_c('True_Odds_Calculator_3-way'!A548,'True_Odds_Calculator_3-way'!B548,'True_Odds_Calculator_3-way'!C548,'Log_working_3-way'!B$1,'Log_working_3-way'!B$2)</f>
        <v>1.0474206942477122</v>
      </c>
      <c r="F547" s="6" t="e">
        <f>IF('Log_working_3-way'!D547="","",1/'True_Odds_Calculator_3-way'!N548+1/'True_Odds_Calculator_3-way'!O548+1/'True_Odds_Calculator_3-way'!#REF!-1)</f>
        <v>#REF!</v>
      </c>
      <c r="H547" s="6">
        <f>IF('Log_working_3-way'!$D547="","",'True_Odds_Calculator_3-way'!N548/'True_Odds_Calculator_3-way'!A548-1)</f>
        <v>34.18191106084717</v>
      </c>
      <c r="I547" s="6">
        <f>IF('Log_working_3-way'!$D547="","",'True_Odds_Calculator_3-way'!O548/'True_Odds_Calculator_3-way'!B548-1)</f>
        <v>6.1503144960402212</v>
      </c>
      <c r="J547" s="6" t="e">
        <f>IF('Log_working_3-way'!$D547="","",'True_Odds_Calculator_3-way'!#REF!/'True_Odds_Calculator_3-way'!C548-1)</f>
        <v>#REF!</v>
      </c>
      <c r="K547" s="6">
        <f>IF('Log_working_3-way'!$D547="","",1/'True_Odds_Calculator_3-way'!A548+1/'True_Odds_Calculator_3-way'!B548+1/'True_Odds_Calculator_3-way'!C548-1)</f>
        <v>4.4029295575464644E-2</v>
      </c>
    </row>
    <row r="548" spans="4:11" x14ac:dyDescent="0.25">
      <c r="D548">
        <f>solve_for_c('True_Odds_Calculator_3-way'!A549,'True_Odds_Calculator_3-way'!B549,'True_Odds_Calculator_3-way'!C549,'Log_working_3-way'!B$1,'Log_working_3-way'!B$2)</f>
        <v>1.0198537887265355</v>
      </c>
      <c r="F548" s="6" t="e">
        <f>IF('Log_working_3-way'!D548="","",1/'True_Odds_Calculator_3-way'!N549+1/'True_Odds_Calculator_3-way'!O549+1/'True_Odds_Calculator_3-way'!#REF!-1)</f>
        <v>#REF!</v>
      </c>
      <c r="H548" s="6">
        <f>IF('Log_working_3-way'!$D548="","",'True_Odds_Calculator_3-way'!N549/'True_Odds_Calculator_3-way'!A549-1)</f>
        <v>15.047000462713058</v>
      </c>
      <c r="I548" s="6">
        <f>IF('Log_working_3-way'!$D548="","",'True_Odds_Calculator_3-way'!O549/'True_Odds_Calculator_3-way'!B549-1)</f>
        <v>8.6812967369730334</v>
      </c>
      <c r="J548" s="6" t="e">
        <f>IF('Log_working_3-way'!$D548="","",'True_Odds_Calculator_3-way'!#REF!/'True_Odds_Calculator_3-way'!C549-1)</f>
        <v>#REF!</v>
      </c>
      <c r="K548" s="6">
        <f>IF('Log_working_3-way'!$D548="","",1/'True_Odds_Calculator_3-way'!A549+1/'True_Odds_Calculator_3-way'!B549+1/'True_Odds_Calculator_3-way'!C549-1)</f>
        <v>2.1438512025550693E-2</v>
      </c>
    </row>
    <row r="549" spans="4:11" x14ac:dyDescent="0.25">
      <c r="D549">
        <f>solve_for_c('True_Odds_Calculator_3-way'!A550,'True_Odds_Calculator_3-way'!B550,'True_Odds_Calculator_3-way'!C550,'Log_working_3-way'!B$1,'Log_working_3-way'!B$2)</f>
        <v>1.0206383309516149</v>
      </c>
      <c r="F549" s="6" t="e">
        <f>IF('Log_working_3-way'!D549="","",1/'True_Odds_Calculator_3-way'!N550+1/'True_Odds_Calculator_3-way'!O550+1/'True_Odds_Calculator_3-way'!#REF!-1)</f>
        <v>#REF!</v>
      </c>
      <c r="H549" s="6">
        <f>IF('Log_working_3-way'!$D549="","",'True_Odds_Calculator_3-way'!N550/'True_Odds_Calculator_3-way'!A550-1)</f>
        <v>6.5914311393797389</v>
      </c>
      <c r="I549" s="6">
        <f>IF('Log_working_3-way'!$D549="","",'True_Odds_Calculator_3-way'!O550/'True_Odds_Calculator_3-way'!B550-1)</f>
        <v>8.5546019206484392</v>
      </c>
      <c r="J549" s="6" t="e">
        <f>IF('Log_working_3-way'!$D549="","",'True_Odds_Calculator_3-way'!#REF!/'True_Odds_Calculator_3-way'!C550-1)</f>
        <v>#REF!</v>
      </c>
      <c r="K549" s="6">
        <f>IF('Log_working_3-way'!$D549="","",1/'True_Odds_Calculator_3-way'!A550+1/'True_Odds_Calculator_3-way'!B550+1/'True_Odds_Calculator_3-way'!C550-1)</f>
        <v>2.2086014792046971E-2</v>
      </c>
    </row>
    <row r="550" spans="4:11" x14ac:dyDescent="0.25">
      <c r="D550">
        <f>solve_for_c('True_Odds_Calculator_3-way'!A551,'True_Odds_Calculator_3-way'!B551,'True_Odds_Calculator_3-way'!C551,'Log_working_3-way'!B$1,'Log_working_3-way'!B$2)</f>
        <v>1.0192977538536803</v>
      </c>
      <c r="F550" s="6" t="e">
        <f>IF('Log_working_3-way'!D550="","",1/'True_Odds_Calculator_3-way'!N551+1/'True_Odds_Calculator_3-way'!O551+1/'True_Odds_Calculator_3-way'!#REF!-1)</f>
        <v>#REF!</v>
      </c>
      <c r="H550" s="6">
        <f>IF('Log_working_3-way'!$D550="","",'True_Odds_Calculator_3-way'!N551/'True_Odds_Calculator_3-way'!A551-1)</f>
        <v>7.2778672429814204</v>
      </c>
      <c r="I550" s="6">
        <f>IF('Log_working_3-way'!$D550="","",'True_Odds_Calculator_3-way'!O551/'True_Odds_Calculator_3-way'!B551-1)</f>
        <v>9.8841077562827717</v>
      </c>
      <c r="J550" s="6" t="e">
        <f>IF('Log_working_3-way'!$D550="","",'True_Odds_Calculator_3-way'!#REF!/'True_Odds_Calculator_3-way'!C551-1)</f>
        <v>#REF!</v>
      </c>
      <c r="K550" s="6">
        <f>IF('Log_working_3-way'!$D550="","",1/'True_Odds_Calculator_3-way'!A551+1/'True_Odds_Calculator_3-way'!B551+1/'True_Odds_Calculator_3-way'!C551-1)</f>
        <v>2.0856404577334731E-2</v>
      </c>
    </row>
    <row r="551" spans="4:11" x14ac:dyDescent="0.25">
      <c r="D551">
        <f>solve_for_c('True_Odds_Calculator_3-way'!A552,'True_Odds_Calculator_3-way'!B552,'True_Odds_Calculator_3-way'!C552,'Log_working_3-way'!B$1,'Log_working_3-way'!B$2)</f>
        <v>1.0259785261293428</v>
      </c>
      <c r="F551" s="6" t="e">
        <f>IF('Log_working_3-way'!D551="","",1/'True_Odds_Calculator_3-way'!N552+1/'True_Odds_Calculator_3-way'!O552+1/'True_Odds_Calculator_3-way'!#REF!-1)</f>
        <v>#REF!</v>
      </c>
      <c r="H551" s="6">
        <f>IF('Log_working_3-way'!$D551="","",'True_Odds_Calculator_3-way'!N552/'True_Odds_Calculator_3-way'!A552-1)</f>
        <v>6.9874631406454366</v>
      </c>
      <c r="I551" s="6">
        <f>IF('Log_working_3-way'!$D551="","",'True_Odds_Calculator_3-way'!O552/'True_Odds_Calculator_3-way'!B552-1)</f>
        <v>9.2555342173401396</v>
      </c>
      <c r="J551" s="6" t="e">
        <f>IF('Log_working_3-way'!$D551="","",'True_Odds_Calculator_3-way'!#REF!/'True_Odds_Calculator_3-way'!C552-1)</f>
        <v>#REF!</v>
      </c>
      <c r="K551" s="6">
        <f>IF('Log_working_3-way'!$D551="","",1/'True_Odds_Calculator_3-way'!A552+1/'True_Odds_Calculator_3-way'!B552+1/'True_Odds_Calculator_3-way'!C552-1)</f>
        <v>2.7874942631389565E-2</v>
      </c>
    </row>
    <row r="552" spans="4:11" x14ac:dyDescent="0.25">
      <c r="D552">
        <f>solve_for_c('True_Odds_Calculator_3-way'!A553,'True_Odds_Calculator_3-way'!B553,'True_Odds_Calculator_3-way'!C553,'Log_working_3-way'!B$1,'Log_working_3-way'!B$2)</f>
        <v>1.0290879940282192</v>
      </c>
      <c r="F552" s="6" t="e">
        <f>IF('Log_working_3-way'!D552="","",1/'True_Odds_Calculator_3-way'!N553+1/'True_Odds_Calculator_3-way'!O553+1/'True_Odds_Calculator_3-way'!#REF!-1)</f>
        <v>#REF!</v>
      </c>
      <c r="H552" s="6">
        <f>IF('Log_working_3-way'!$D552="","",'True_Odds_Calculator_3-way'!N553/'True_Odds_Calculator_3-way'!A553-1)</f>
        <v>29.691748725931671</v>
      </c>
      <c r="I552" s="6">
        <f>IF('Log_working_3-way'!$D552="","",'True_Odds_Calculator_3-way'!O553/'True_Odds_Calculator_3-way'!B553-1)</f>
        <v>6.9382642174075047</v>
      </c>
      <c r="J552" s="6" t="e">
        <f>IF('Log_working_3-way'!$D552="","",'True_Odds_Calculator_3-way'!#REF!/'True_Odds_Calculator_3-way'!C553-1)</f>
        <v>#REF!</v>
      </c>
      <c r="K552" s="6">
        <f>IF('Log_working_3-way'!$D552="","",1/'True_Odds_Calculator_3-way'!A553+1/'True_Odds_Calculator_3-way'!B553+1/'True_Odds_Calculator_3-way'!C553-1)</f>
        <v>2.8343864924721185E-2</v>
      </c>
    </row>
    <row r="553" spans="4:11" x14ac:dyDescent="0.25">
      <c r="D553">
        <f>solve_for_c('True_Odds_Calculator_3-way'!A554,'True_Odds_Calculator_3-way'!B554,'True_Odds_Calculator_3-way'!C554,'Log_working_3-way'!B$1,'Log_working_3-way'!B$2)</f>
        <v>1.0273056020160842</v>
      </c>
      <c r="F553" s="6" t="e">
        <f>IF('Log_working_3-way'!D553="","",1/'True_Odds_Calculator_3-way'!N554+1/'True_Odds_Calculator_3-way'!O554+1/'True_Odds_Calculator_3-way'!#REF!-1)</f>
        <v>#REF!</v>
      </c>
      <c r="H553" s="6">
        <f>IF('Log_working_3-way'!$D553="","",'True_Odds_Calculator_3-way'!N554/'True_Odds_Calculator_3-way'!A554-1)</f>
        <v>16.747701520239666</v>
      </c>
      <c r="I553" s="6">
        <f>IF('Log_working_3-way'!$D553="","",'True_Odds_Calculator_3-way'!O554/'True_Odds_Calculator_3-way'!B554-1)</f>
        <v>10.716256081720713</v>
      </c>
      <c r="J553" s="6" t="e">
        <f>IF('Log_working_3-way'!$D553="","",'True_Odds_Calculator_3-way'!#REF!/'True_Odds_Calculator_3-way'!C554-1)</f>
        <v>#REF!</v>
      </c>
      <c r="K553" s="6">
        <f>IF('Log_working_3-way'!$D553="","",1/'True_Odds_Calculator_3-way'!A554+1/'True_Odds_Calculator_3-way'!B554+1/'True_Odds_Calculator_3-way'!C554-1)</f>
        <v>2.9025575781300939E-2</v>
      </c>
    </row>
    <row r="554" spans="4:11" x14ac:dyDescent="0.25">
      <c r="D554">
        <f>solve_for_c('True_Odds_Calculator_3-way'!A555,'True_Odds_Calculator_3-way'!B555,'True_Odds_Calculator_3-way'!C555,'Log_working_3-way'!B$1,'Log_working_3-way'!B$2)</f>
        <v>1.025036408124705</v>
      </c>
      <c r="F554" s="6" t="e">
        <f>IF('Log_working_3-way'!D554="","",1/'True_Odds_Calculator_3-way'!N555+1/'True_Odds_Calculator_3-way'!O555+1/'True_Odds_Calculator_3-way'!#REF!-1)</f>
        <v>#REF!</v>
      </c>
      <c r="H554" s="6">
        <f>IF('Log_working_3-way'!$D554="","",'True_Odds_Calculator_3-way'!N555/'True_Odds_Calculator_3-way'!A555-1)</f>
        <v>15.355868666331073</v>
      </c>
      <c r="I554" s="6">
        <f>IF('Log_working_3-way'!$D554="","",'True_Odds_Calculator_3-way'!O555/'True_Odds_Calculator_3-way'!B555-1)</f>
        <v>8.9395012393582327</v>
      </c>
      <c r="J554" s="6" t="e">
        <f>IF('Log_working_3-way'!$D554="","",'True_Odds_Calculator_3-way'!#REF!/'True_Odds_Calculator_3-way'!C555-1)</f>
        <v>#REF!</v>
      </c>
      <c r="K554" s="6">
        <f>IF('Log_working_3-way'!$D554="","",1/'True_Odds_Calculator_3-way'!A555+1/'True_Odds_Calculator_3-way'!B555+1/'True_Odds_Calculator_3-way'!C555-1)</f>
        <v>2.6943931084191908E-2</v>
      </c>
    </row>
    <row r="555" spans="4:11" x14ac:dyDescent="0.25">
      <c r="D555">
        <f>solve_for_c('True_Odds_Calculator_3-way'!A556,'True_Odds_Calculator_3-way'!B556,'True_Odds_Calculator_3-way'!C556,'Log_working_3-way'!B$1,'Log_working_3-way'!B$2)</f>
        <v>1.0268348866013668</v>
      </c>
      <c r="F555" s="6" t="e">
        <f>IF('Log_working_3-way'!D555="","",1/'True_Odds_Calculator_3-way'!N556+1/'True_Odds_Calculator_3-way'!O556+1/'True_Odds_Calculator_3-way'!#REF!-1)</f>
        <v>#REF!</v>
      </c>
      <c r="H555" s="6">
        <f>IF('Log_working_3-way'!$D555="","",'True_Odds_Calculator_3-way'!N556/'True_Odds_Calculator_3-way'!A556-1)</f>
        <v>21.705977496017244</v>
      </c>
      <c r="I555" s="6">
        <f>IF('Log_working_3-way'!$D555="","",'True_Odds_Calculator_3-way'!O556/'True_Odds_Calculator_3-way'!B556-1)</f>
        <v>8.8052751799127531</v>
      </c>
      <c r="J555" s="6" t="e">
        <f>IF('Log_working_3-way'!$D555="","",'True_Odds_Calculator_3-way'!#REF!/'True_Odds_Calculator_3-way'!C556-1)</f>
        <v>#REF!</v>
      </c>
      <c r="K555" s="6">
        <f>IF('Log_working_3-way'!$D555="","",1/'True_Odds_Calculator_3-way'!A556+1/'True_Odds_Calculator_3-way'!B556+1/'True_Odds_Calculator_3-way'!C556-1)</f>
        <v>2.7824832172658187E-2</v>
      </c>
    </row>
    <row r="556" spans="4:11" x14ac:dyDescent="0.25">
      <c r="D556">
        <f>solve_for_c('True_Odds_Calculator_3-way'!A557,'True_Odds_Calculator_3-way'!B557,'True_Odds_Calculator_3-way'!C557,'Log_working_3-way'!B$1,'Log_working_3-way'!B$2)</f>
        <v>1.068564861054768</v>
      </c>
      <c r="F556" s="6" t="e">
        <f>IF('Log_working_3-way'!D556="","",1/'True_Odds_Calculator_3-way'!N557+1/'True_Odds_Calculator_3-way'!O557+1/'True_Odds_Calculator_3-way'!#REF!-1)</f>
        <v>#REF!</v>
      </c>
      <c r="H556" s="6">
        <f>IF('Log_working_3-way'!$D556="","",'True_Odds_Calculator_3-way'!N557/'True_Odds_Calculator_3-way'!A557-1)</f>
        <v>7.0703012912482066</v>
      </c>
      <c r="I556" s="6">
        <f>IF('Log_working_3-way'!$D556="","",'True_Odds_Calculator_3-way'!O557/'True_Odds_Calculator_3-way'!B557-1)</f>
        <v>9.3658536585365848</v>
      </c>
      <c r="J556" s="6" t="e">
        <f>IF('Log_working_3-way'!$D556="","",'True_Odds_Calculator_3-way'!#REF!/'True_Odds_Calculator_3-way'!C557-1)</f>
        <v>#REF!</v>
      </c>
      <c r="K556" s="6">
        <f>IF('Log_working_3-way'!$D556="","",1/'True_Odds_Calculator_3-way'!A557+1/'True_Odds_Calculator_3-way'!B557+1/'True_Odds_Calculator_3-way'!C557-1)</f>
        <v>7.1895424836601274E-2</v>
      </c>
    </row>
    <row r="557" spans="4:11" x14ac:dyDescent="0.25">
      <c r="D557">
        <f>solve_for_c('True_Odds_Calculator_3-way'!A558,'True_Odds_Calculator_3-way'!B558,'True_Odds_Calculator_3-way'!C558,'Log_working_3-way'!B$1,'Log_working_3-way'!B$2)</f>
        <v>1.0263868887808181</v>
      </c>
      <c r="F557" s="6" t="e">
        <f>IF('Log_working_3-way'!D557="","",1/'True_Odds_Calculator_3-way'!N558+1/'True_Odds_Calculator_3-way'!O558+1/'True_Odds_Calculator_3-way'!#REF!-1)</f>
        <v>#REF!</v>
      </c>
      <c r="H557" s="6">
        <f>IF('Log_working_3-way'!$D557="","",'True_Odds_Calculator_3-way'!N558/'True_Odds_Calculator_3-way'!A558-1)</f>
        <v>18.56481068654023</v>
      </c>
      <c r="I557" s="6">
        <f>IF('Log_working_3-way'!$D557="","",'True_Odds_Calculator_3-way'!O558/'True_Odds_Calculator_3-way'!B558-1)</f>
        <v>10.10457531308162</v>
      </c>
      <c r="J557" s="6" t="e">
        <f>IF('Log_working_3-way'!$D557="","",'True_Odds_Calculator_3-way'!#REF!/'True_Odds_Calculator_3-way'!C558-1)</f>
        <v>#REF!</v>
      </c>
      <c r="K557" s="6">
        <f>IF('Log_working_3-way'!$D557="","",1/'True_Odds_Calculator_3-way'!A558+1/'True_Odds_Calculator_3-way'!B558+1/'True_Odds_Calculator_3-way'!C558-1)</f>
        <v>2.7814224831187229E-2</v>
      </c>
    </row>
    <row r="558" spans="4:11" x14ac:dyDescent="0.25">
      <c r="D558">
        <f>solve_for_c('True_Odds_Calculator_3-way'!A559,'True_Odds_Calculator_3-way'!B559,'True_Odds_Calculator_3-way'!C559,'Log_working_3-way'!B$1,'Log_working_3-way'!B$2)</f>
        <v>1.03202281942952</v>
      </c>
      <c r="F558" s="6" t="e">
        <f>IF('Log_working_3-way'!D558="","",1/'True_Odds_Calculator_3-way'!N559+1/'True_Odds_Calculator_3-way'!O559+1/'True_Odds_Calculator_3-way'!#REF!-1)</f>
        <v>#REF!</v>
      </c>
      <c r="H558" s="6">
        <f>IF('Log_working_3-way'!$D558="","",'True_Odds_Calculator_3-way'!N559/'True_Odds_Calculator_3-way'!A559-1)</f>
        <v>5.525827404622274</v>
      </c>
      <c r="I558" s="6">
        <f>IF('Log_working_3-way'!$D558="","",'True_Odds_Calculator_3-way'!O559/'True_Odds_Calculator_3-way'!B559-1)</f>
        <v>9.130714666270114</v>
      </c>
      <c r="J558" s="6" t="e">
        <f>IF('Log_working_3-way'!$D558="","",'True_Odds_Calculator_3-way'!#REF!/'True_Odds_Calculator_3-way'!C559-1)</f>
        <v>#REF!</v>
      </c>
      <c r="K558" s="6">
        <f>IF('Log_working_3-way'!$D558="","",1/'True_Odds_Calculator_3-way'!A559+1/'True_Odds_Calculator_3-way'!B559+1/'True_Odds_Calculator_3-way'!C559-1)</f>
        <v>3.3815305659965933E-2</v>
      </c>
    </row>
    <row r="559" spans="4:11" x14ac:dyDescent="0.25">
      <c r="D559">
        <f>solve_for_c('True_Odds_Calculator_3-way'!A560,'True_Odds_Calculator_3-way'!B560,'True_Odds_Calculator_3-way'!C560,'Log_working_3-way'!B$1,'Log_working_3-way'!B$2)</f>
        <v>1.0252493087230976</v>
      </c>
      <c r="F559" s="6" t="e">
        <f>IF('Log_working_3-way'!D559="","",1/'True_Odds_Calculator_3-way'!N560+1/'True_Odds_Calculator_3-way'!O560+1/'True_Odds_Calculator_3-way'!#REF!-1)</f>
        <v>#REF!</v>
      </c>
      <c r="H559" s="6">
        <f>IF('Log_working_3-way'!$D559="","",'True_Odds_Calculator_3-way'!N560/'True_Odds_Calculator_3-way'!A560-1)</f>
        <v>11.507745623834486</v>
      </c>
      <c r="I559" s="6">
        <f>IF('Log_working_3-way'!$D559="","",'True_Odds_Calculator_3-way'!O560/'True_Odds_Calculator_3-way'!B560-1)</f>
        <v>6.1118730979174591</v>
      </c>
      <c r="J559" s="6" t="e">
        <f>IF('Log_working_3-way'!$D559="","",'True_Odds_Calculator_3-way'!#REF!/'True_Odds_Calculator_3-way'!C560-1)</f>
        <v>#REF!</v>
      </c>
      <c r="K559" s="6">
        <f>IF('Log_working_3-way'!$D559="","",1/'True_Odds_Calculator_3-way'!A560+1/'True_Odds_Calculator_3-way'!B560+1/'True_Odds_Calculator_3-way'!C560-1)</f>
        <v>2.7099583840362707E-2</v>
      </c>
    </row>
    <row r="560" spans="4:11" x14ac:dyDescent="0.25">
      <c r="D560">
        <f>solve_for_c('True_Odds_Calculator_3-way'!A561,'True_Odds_Calculator_3-way'!B561,'True_Odds_Calculator_3-way'!C561,'Log_working_3-way'!B$1,'Log_working_3-way'!B$2)</f>
        <v>1.0320826418661209</v>
      </c>
      <c r="F560" s="6" t="e">
        <f>IF('Log_working_3-way'!D560="","",1/'True_Odds_Calculator_3-way'!N561+1/'True_Odds_Calculator_3-way'!O561+1/'True_Odds_Calculator_3-way'!#REF!-1)</f>
        <v>#REF!</v>
      </c>
      <c r="H560" s="6">
        <f>IF('Log_working_3-way'!$D560="","",'True_Odds_Calculator_3-way'!N561/'True_Odds_Calculator_3-way'!A561-1)</f>
        <v>2.341750433405382</v>
      </c>
      <c r="I560" s="6">
        <f>IF('Log_working_3-way'!$D560="","",'True_Odds_Calculator_3-way'!O561/'True_Odds_Calculator_3-way'!B561-1)</f>
        <v>4.3497359301690857</v>
      </c>
      <c r="J560" s="6" t="e">
        <f>IF('Log_working_3-way'!$D560="","",'True_Odds_Calculator_3-way'!#REF!/'True_Odds_Calculator_3-way'!C561-1)</f>
        <v>#REF!</v>
      </c>
      <c r="K560" s="6">
        <f>IF('Log_working_3-way'!$D560="","",1/'True_Odds_Calculator_3-way'!A561+1/'True_Odds_Calculator_3-way'!B561+1/'True_Odds_Calculator_3-way'!C561-1)</f>
        <v>3.0026638555862739E-2</v>
      </c>
    </row>
    <row r="561" spans="4:11" x14ac:dyDescent="0.25">
      <c r="D561">
        <f>solve_for_c('True_Odds_Calculator_3-way'!A562,'True_Odds_Calculator_3-way'!B562,'True_Odds_Calculator_3-way'!C562,'Log_working_3-way'!B$1,'Log_working_3-way'!B$2)</f>
        <v>1.0361396374951923</v>
      </c>
      <c r="F561" s="6" t="e">
        <f>IF('Log_working_3-way'!D561="","",1/'True_Odds_Calculator_3-way'!N562+1/'True_Odds_Calculator_3-way'!O562+1/'True_Odds_Calculator_3-way'!#REF!-1)</f>
        <v>#REF!</v>
      </c>
      <c r="H561" s="6">
        <f>IF('Log_working_3-way'!$D561="","",'True_Odds_Calculator_3-way'!N562/'True_Odds_Calculator_3-way'!A562-1)</f>
        <v>44.532289298944328</v>
      </c>
      <c r="I561" s="6">
        <f>IF('Log_working_3-way'!$D561="","",'True_Odds_Calculator_3-way'!O562/'True_Odds_Calculator_3-way'!B562-1)</f>
        <v>3.0922982290952747</v>
      </c>
      <c r="J561" s="6" t="e">
        <f>IF('Log_working_3-way'!$D561="","",'True_Odds_Calculator_3-way'!#REF!/'True_Odds_Calculator_3-way'!C562-1)</f>
        <v>#REF!</v>
      </c>
      <c r="K561" s="6">
        <f>IF('Log_working_3-way'!$D561="","",1/'True_Odds_Calculator_3-way'!A562+1/'True_Odds_Calculator_3-way'!B562+1/'True_Odds_Calculator_3-way'!C562-1)</f>
        <v>3.0326338293186206E-2</v>
      </c>
    </row>
    <row r="562" spans="4:11" x14ac:dyDescent="0.25">
      <c r="D562">
        <f>solve_for_c('True_Odds_Calculator_3-way'!A563,'True_Odds_Calculator_3-way'!B563,'True_Odds_Calculator_3-way'!C563,'Log_working_3-way'!B$1,'Log_working_3-way'!B$2)</f>
        <v>1.0283831931208713</v>
      </c>
      <c r="F562" s="6" t="e">
        <f>IF('Log_working_3-way'!D562="","",1/'True_Odds_Calculator_3-way'!N563+1/'True_Odds_Calculator_3-way'!O563+1/'True_Odds_Calculator_3-way'!#REF!-1)</f>
        <v>#REF!</v>
      </c>
      <c r="H562" s="6">
        <f>IF('Log_working_3-way'!$D562="","",'True_Odds_Calculator_3-way'!N563/'True_Odds_Calculator_3-way'!A563-1)</f>
        <v>25.091818162840475</v>
      </c>
      <c r="I562" s="6">
        <f>IF('Log_working_3-way'!$D562="","",'True_Odds_Calculator_3-way'!O563/'True_Odds_Calculator_3-way'!B563-1)</f>
        <v>6.6686508549081944</v>
      </c>
      <c r="J562" s="6" t="e">
        <f>IF('Log_working_3-way'!$D562="","",'True_Odds_Calculator_3-way'!#REF!/'True_Odds_Calculator_3-way'!C563-1)</f>
        <v>#REF!</v>
      </c>
      <c r="K562" s="6">
        <f>IF('Log_working_3-way'!$D562="","",1/'True_Odds_Calculator_3-way'!A563+1/'True_Odds_Calculator_3-way'!B563+1/'True_Odds_Calculator_3-way'!C563-1)</f>
        <v>2.8918648901665511E-2</v>
      </c>
    </row>
    <row r="563" spans="4:11" x14ac:dyDescent="0.25">
      <c r="D563">
        <f>solve_for_c('True_Odds_Calculator_3-way'!A564,'True_Odds_Calculator_3-way'!B564,'True_Odds_Calculator_3-way'!C564,'Log_working_3-way'!B$1,'Log_working_3-way'!B$2)</f>
        <v>1.0299772413015353</v>
      </c>
      <c r="F563" s="6" t="e">
        <f>IF('Log_working_3-way'!D563="","",1/'True_Odds_Calculator_3-way'!N564+1/'True_Odds_Calculator_3-way'!O564+1/'True_Odds_Calculator_3-way'!#REF!-1)</f>
        <v>#REF!</v>
      </c>
      <c r="H563" s="6">
        <f>IF('Log_working_3-way'!$D563="","",'True_Odds_Calculator_3-way'!N564/'True_Odds_Calculator_3-way'!A564-1)</f>
        <v>24.515282102431964</v>
      </c>
      <c r="I563" s="6">
        <f>IF('Log_working_3-way'!$D563="","",'True_Odds_Calculator_3-way'!O564/'True_Odds_Calculator_3-way'!B564-1)</f>
        <v>6.2825565918181683</v>
      </c>
      <c r="J563" s="6" t="e">
        <f>IF('Log_working_3-way'!$D563="","",'True_Odds_Calculator_3-way'!#REF!/'True_Odds_Calculator_3-way'!C564-1)</f>
        <v>#REF!</v>
      </c>
      <c r="K563" s="6">
        <f>IF('Log_working_3-way'!$D563="","",1/'True_Odds_Calculator_3-way'!A564+1/'True_Odds_Calculator_3-way'!B564+1/'True_Odds_Calculator_3-way'!C564-1)</f>
        <v>3.0695554584629248E-2</v>
      </c>
    </row>
    <row r="564" spans="4:11" x14ac:dyDescent="0.25">
      <c r="D564">
        <f>solve_for_c('True_Odds_Calculator_3-way'!A565,'True_Odds_Calculator_3-way'!B565,'True_Odds_Calculator_3-way'!C565,'Log_working_3-way'!B$1,'Log_working_3-way'!B$2)</f>
        <v>1.0260851148157224</v>
      </c>
      <c r="F564" s="6" t="e">
        <f>IF('Log_working_3-way'!D564="","",1/'True_Odds_Calculator_3-way'!N565+1/'True_Odds_Calculator_3-way'!O565+1/'True_Odds_Calculator_3-way'!#REF!-1)</f>
        <v>#REF!</v>
      </c>
      <c r="H564" s="6">
        <f>IF('Log_working_3-way'!$D564="","",'True_Odds_Calculator_3-way'!N565/'True_Odds_Calculator_3-way'!A565-1)</f>
        <v>14.194978498367069</v>
      </c>
      <c r="I564" s="6">
        <f>IF('Log_working_3-way'!$D564="","",'True_Odds_Calculator_3-way'!O565/'True_Odds_Calculator_3-way'!B565-1)</f>
        <v>9.5243180694033214</v>
      </c>
      <c r="J564" s="6" t="e">
        <f>IF('Log_working_3-way'!$D564="","",'True_Odds_Calculator_3-way'!#REF!/'True_Odds_Calculator_3-way'!C565-1)</f>
        <v>#REF!</v>
      </c>
      <c r="K564" s="6">
        <f>IF('Log_working_3-way'!$D564="","",1/'True_Odds_Calculator_3-way'!A565+1/'True_Odds_Calculator_3-way'!B565+1/'True_Odds_Calculator_3-way'!C565-1)</f>
        <v>2.8155653198255193E-2</v>
      </c>
    </row>
    <row r="565" spans="4:11" x14ac:dyDescent="0.25">
      <c r="D565">
        <f>solve_for_c('True_Odds_Calculator_3-way'!A566,'True_Odds_Calculator_3-way'!B566,'True_Odds_Calculator_3-way'!C566,'Log_working_3-way'!B$1,'Log_working_3-way'!B$2)</f>
        <v>1.0484454154484288</v>
      </c>
      <c r="F565" s="6" t="e">
        <f>IF('Log_working_3-way'!D565="","",1/'True_Odds_Calculator_3-way'!N566+1/'True_Odds_Calculator_3-way'!O566+1/'True_Odds_Calculator_3-way'!#REF!-1)</f>
        <v>#REF!</v>
      </c>
      <c r="H565" s="6">
        <f>IF('Log_working_3-way'!$D565="","",'True_Odds_Calculator_3-way'!N566/'True_Odds_Calculator_3-way'!A566-1)</f>
        <v>54.455846485278805</v>
      </c>
      <c r="I565" s="6">
        <f>IF('Log_working_3-way'!$D565="","",'True_Odds_Calculator_3-way'!O566/'True_Odds_Calculator_3-way'!B566-1)</f>
        <v>2.0593035459261468</v>
      </c>
      <c r="J565" s="6" t="e">
        <f>IF('Log_working_3-way'!$D565="","",'True_Odds_Calculator_3-way'!#REF!/'True_Odds_Calculator_3-way'!C566-1)</f>
        <v>#REF!</v>
      </c>
      <c r="K565" s="6">
        <f>IF('Log_working_3-way'!$D565="","",1/'True_Odds_Calculator_3-way'!A566+1/'True_Odds_Calculator_3-way'!B566+1/'True_Odds_Calculator_3-way'!C566-1)</f>
        <v>3.4915279165082858E-2</v>
      </c>
    </row>
    <row r="566" spans="4:11" x14ac:dyDescent="0.25">
      <c r="D566">
        <f>solve_for_c('True_Odds_Calculator_3-way'!A567,'True_Odds_Calculator_3-way'!B567,'True_Odds_Calculator_3-way'!C567,'Log_working_3-way'!B$1,'Log_working_3-way'!B$2)</f>
        <v>1.0258649320339306</v>
      </c>
      <c r="F566" s="6" t="e">
        <f>IF('Log_working_3-way'!D566="","",1/'True_Odds_Calculator_3-way'!N567+1/'True_Odds_Calculator_3-way'!O567+1/'True_Odds_Calculator_3-way'!#REF!-1)</f>
        <v>#REF!</v>
      </c>
      <c r="H566" s="6">
        <f>IF('Log_working_3-way'!$D566="","",'True_Odds_Calculator_3-way'!N567/'True_Odds_Calculator_3-way'!A567-1)</f>
        <v>12.748087619963419</v>
      </c>
      <c r="I566" s="6">
        <f>IF('Log_working_3-way'!$D566="","",'True_Odds_Calculator_3-way'!O567/'True_Odds_Calculator_3-way'!B567-1)</f>
        <v>10.408797237264633</v>
      </c>
      <c r="J566" s="6" t="e">
        <f>IF('Log_working_3-way'!$D566="","",'True_Odds_Calculator_3-way'!#REF!/'True_Odds_Calculator_3-way'!C567-1)</f>
        <v>#REF!</v>
      </c>
      <c r="K566" s="6">
        <f>IF('Log_working_3-way'!$D566="","",1/'True_Odds_Calculator_3-way'!A567+1/'True_Odds_Calculator_3-way'!B567+1/'True_Odds_Calculator_3-way'!C567-1)</f>
        <v>2.8003126268531853E-2</v>
      </c>
    </row>
    <row r="567" spans="4:11" x14ac:dyDescent="0.25">
      <c r="D567">
        <f>solve_for_c('True_Odds_Calculator_3-way'!A568,'True_Odds_Calculator_3-way'!B568,'True_Odds_Calculator_3-way'!C568,'Log_working_3-way'!B$1,'Log_working_3-way'!B$2)</f>
        <v>1.0422454251264732</v>
      </c>
      <c r="F567" s="6" t="e">
        <f>IF('Log_working_3-way'!D567="","",1/'True_Odds_Calculator_3-way'!N568+1/'True_Odds_Calculator_3-way'!O568+1/'True_Odds_Calculator_3-way'!#REF!-1)</f>
        <v>#REF!</v>
      </c>
      <c r="H567" s="6">
        <f>IF('Log_working_3-way'!$D567="","",'True_Odds_Calculator_3-way'!N568/'True_Odds_Calculator_3-way'!A568-1)</f>
        <v>0.41298323237247336</v>
      </c>
      <c r="I567" s="6">
        <f>IF('Log_working_3-way'!$D567="","",'True_Odds_Calculator_3-way'!O568/'True_Odds_Calculator_3-way'!B568-1)</f>
        <v>3.8582326667199887</v>
      </c>
      <c r="J567" s="6" t="e">
        <f>IF('Log_working_3-way'!$D567="","",'True_Odds_Calculator_3-way'!#REF!/'True_Odds_Calculator_3-way'!C568-1)</f>
        <v>#REF!</v>
      </c>
      <c r="K567" s="6">
        <f>IF('Log_working_3-way'!$D567="","",1/'True_Odds_Calculator_3-way'!A568+1/'True_Odds_Calculator_3-way'!B568+1/'True_Odds_Calculator_3-way'!C568-1)</f>
        <v>3.478940333109648E-2</v>
      </c>
    </row>
    <row r="568" spans="4:11" x14ac:dyDescent="0.25">
      <c r="D568">
        <f>solve_for_c('True_Odds_Calculator_3-way'!A569,'True_Odds_Calculator_3-way'!B569,'True_Odds_Calculator_3-way'!C569,'Log_working_3-way'!B$1,'Log_working_3-way'!B$2)</f>
        <v>1.0316503047433727</v>
      </c>
      <c r="F568" s="6" t="e">
        <f>IF('Log_working_3-way'!D568="","",1/'True_Odds_Calculator_3-way'!N569+1/'True_Odds_Calculator_3-way'!O569+1/'True_Odds_Calculator_3-way'!#REF!-1)</f>
        <v>#REF!</v>
      </c>
      <c r="H568" s="6">
        <f>IF('Log_working_3-way'!$D568="","",'True_Odds_Calculator_3-way'!N569/'True_Odds_Calculator_3-way'!A569-1)</f>
        <v>33.40567459031989</v>
      </c>
      <c r="I568" s="6">
        <f>IF('Log_working_3-way'!$D568="","",'True_Odds_Calculator_3-way'!O569/'True_Odds_Calculator_3-way'!B569-1)</f>
        <v>6.0550617885454798</v>
      </c>
      <c r="J568" s="6" t="e">
        <f>IF('Log_working_3-way'!$D568="","",'True_Odds_Calculator_3-way'!#REF!/'True_Odds_Calculator_3-way'!C569-1)</f>
        <v>#REF!</v>
      </c>
      <c r="K568" s="6">
        <f>IF('Log_working_3-way'!$D568="","",1/'True_Odds_Calculator_3-way'!A569+1/'True_Odds_Calculator_3-way'!B569+1/'True_Odds_Calculator_3-way'!C569-1)</f>
        <v>2.9796375864001412E-2</v>
      </c>
    </row>
    <row r="569" spans="4:11" x14ac:dyDescent="0.25">
      <c r="D569">
        <f>solve_for_c('True_Odds_Calculator_3-way'!A570,'True_Odds_Calculator_3-way'!B570,'True_Odds_Calculator_3-way'!C570,'Log_working_3-way'!B$1,'Log_working_3-way'!B$2)</f>
        <v>1.0295027002974371</v>
      </c>
      <c r="F569" s="6" t="e">
        <f>IF('Log_working_3-way'!D569="","",1/'True_Odds_Calculator_3-way'!N570+1/'True_Odds_Calculator_3-way'!O570+1/'True_Odds_Calculator_3-way'!#REF!-1)</f>
        <v>#REF!</v>
      </c>
      <c r="H569" s="6">
        <f>IF('Log_working_3-way'!$D569="","",'True_Odds_Calculator_3-way'!N570/'True_Odds_Calculator_3-way'!A570-1)</f>
        <v>3.2881577301101572</v>
      </c>
      <c r="I569" s="6">
        <f>IF('Log_working_3-way'!$D569="","",'True_Odds_Calculator_3-way'!O570/'True_Odds_Calculator_3-way'!B570-1)</f>
        <v>5.9091102283195642</v>
      </c>
      <c r="J569" s="6" t="e">
        <f>IF('Log_working_3-way'!$D569="","",'True_Odds_Calculator_3-way'!#REF!/'True_Odds_Calculator_3-way'!C570-1)</f>
        <v>#REF!</v>
      </c>
      <c r="K569" s="6">
        <f>IF('Log_working_3-way'!$D569="","",1/'True_Odds_Calculator_3-way'!A570+1/'True_Odds_Calculator_3-way'!B570+1/'True_Odds_Calculator_3-way'!C570-1)</f>
        <v>2.9236888125415916E-2</v>
      </c>
    </row>
    <row r="570" spans="4:11" x14ac:dyDescent="0.25">
      <c r="D570">
        <f>solve_for_c('True_Odds_Calculator_3-way'!A571,'True_Odds_Calculator_3-way'!B571,'True_Odds_Calculator_3-way'!C571,'Log_working_3-way'!B$1,'Log_working_3-way'!B$2)</f>
        <v>1.0426822654834635</v>
      </c>
      <c r="F570" s="6" t="e">
        <f>IF('Log_working_3-way'!D570="","",1/'True_Odds_Calculator_3-way'!N571+1/'True_Odds_Calculator_3-way'!O571+1/'True_Odds_Calculator_3-way'!#REF!-1)</f>
        <v>#REF!</v>
      </c>
      <c r="H570" s="6">
        <f>IF('Log_working_3-way'!$D570="","",'True_Odds_Calculator_3-way'!N571/'True_Odds_Calculator_3-way'!A571-1)</f>
        <v>27.963731191874359</v>
      </c>
      <c r="I570" s="6">
        <f>IF('Log_working_3-way'!$D570="","",'True_Odds_Calculator_3-way'!O571/'True_Odds_Calculator_3-way'!B571-1)</f>
        <v>6.2808826962308775</v>
      </c>
      <c r="J570" s="6" t="e">
        <f>IF('Log_working_3-way'!$D570="","",'True_Odds_Calculator_3-way'!#REF!/'True_Odds_Calculator_3-way'!C571-1)</f>
        <v>#REF!</v>
      </c>
      <c r="K570" s="6">
        <f>IF('Log_working_3-way'!$D570="","",1/'True_Odds_Calculator_3-way'!A571+1/'True_Odds_Calculator_3-way'!B571+1/'True_Odds_Calculator_3-way'!C571-1)</f>
        <v>4.2323947462287403E-2</v>
      </c>
    </row>
    <row r="571" spans="4:11" x14ac:dyDescent="0.25">
      <c r="D571">
        <f>solve_for_c('True_Odds_Calculator_3-way'!A572,'True_Odds_Calculator_3-way'!B572,'True_Odds_Calculator_3-way'!C572,'Log_working_3-way'!B$1,'Log_working_3-way'!B$2)</f>
        <v>1.0517001531850452</v>
      </c>
      <c r="F571" s="6" t="e">
        <f>IF('Log_working_3-way'!D571="","",1/'True_Odds_Calculator_3-way'!N572+1/'True_Odds_Calculator_3-way'!O572+1/'True_Odds_Calculator_3-way'!#REF!-1)</f>
        <v>#REF!</v>
      </c>
      <c r="H571" s="6">
        <f>IF('Log_working_3-way'!$D571="","",'True_Odds_Calculator_3-way'!N572/'True_Odds_Calculator_3-way'!A572-1)</f>
        <v>39.317104465691941</v>
      </c>
      <c r="I571" s="6">
        <f>IF('Log_working_3-way'!$D571="","",'True_Odds_Calculator_3-way'!O572/'True_Odds_Calculator_3-way'!B572-1)</f>
        <v>4.1953665189188838</v>
      </c>
      <c r="J571" s="6" t="e">
        <f>IF('Log_working_3-way'!$D571="","",'True_Odds_Calculator_3-way'!#REF!/'True_Odds_Calculator_3-way'!C572-1)</f>
        <v>#REF!</v>
      </c>
      <c r="K571" s="6">
        <f>IF('Log_working_3-way'!$D571="","",1/'True_Odds_Calculator_3-way'!A572+1/'True_Odds_Calculator_3-way'!B572+1/'True_Odds_Calculator_3-way'!C572-1)</f>
        <v>4.5849575261339925E-2</v>
      </c>
    </row>
    <row r="572" spans="4:11" x14ac:dyDescent="0.25">
      <c r="D572">
        <f>solve_for_c('True_Odds_Calculator_3-way'!A573,'True_Odds_Calculator_3-way'!B573,'True_Odds_Calculator_3-way'!C573,'Log_working_3-way'!B$1,'Log_working_3-way'!B$2)</f>
        <v>1.058550507244101</v>
      </c>
      <c r="F572" s="6" t="e">
        <f>IF('Log_working_3-way'!D572="","",1/'True_Odds_Calculator_3-way'!N573+1/'True_Odds_Calculator_3-way'!O573+1/'True_Odds_Calculator_3-way'!#REF!-1)</f>
        <v>#REF!</v>
      </c>
      <c r="H572" s="6">
        <f>IF('Log_working_3-way'!$D572="","",'True_Odds_Calculator_3-way'!N573/'True_Odds_Calculator_3-way'!A573-1)</f>
        <v>50.754857023379969</v>
      </c>
      <c r="I572" s="6">
        <f>IF('Log_working_3-way'!$D572="","",'True_Odds_Calculator_3-way'!O573/'True_Odds_Calculator_3-way'!B573-1)</f>
        <v>2.5130790633741289</v>
      </c>
      <c r="J572" s="6" t="e">
        <f>IF('Log_working_3-way'!$D572="","",'True_Odds_Calculator_3-way'!#REF!/'True_Odds_Calculator_3-way'!C573-1)</f>
        <v>#REF!</v>
      </c>
      <c r="K572" s="6">
        <f>IF('Log_working_3-way'!$D572="","",1/'True_Odds_Calculator_3-way'!A573+1/'True_Odds_Calculator_3-way'!B573+1/'True_Odds_Calculator_3-way'!C573-1)</f>
        <v>4.4650629026233624E-2</v>
      </c>
    </row>
    <row r="573" spans="4:11" x14ac:dyDescent="0.25">
      <c r="D573">
        <f>solve_for_c('True_Odds_Calculator_3-way'!A574,'True_Odds_Calculator_3-way'!B574,'True_Odds_Calculator_3-way'!C574,'Log_working_3-way'!B$1,'Log_working_3-way'!B$2)</f>
        <v>1.0390039629996499</v>
      </c>
      <c r="F573" s="6" t="e">
        <f>IF('Log_working_3-way'!D573="","",1/'True_Odds_Calculator_3-way'!N574+1/'True_Odds_Calculator_3-way'!O574+1/'True_Odds_Calculator_3-way'!#REF!-1)</f>
        <v>#REF!</v>
      </c>
      <c r="H573" s="6">
        <f>IF('Log_working_3-way'!$D573="","",'True_Odds_Calculator_3-way'!N574/'True_Odds_Calculator_3-way'!A574-1)</f>
        <v>22.55718539656112</v>
      </c>
      <c r="I573" s="6">
        <f>IF('Log_working_3-way'!$D573="","",'True_Odds_Calculator_3-way'!O574/'True_Odds_Calculator_3-way'!B574-1)</f>
        <v>5.7990846602059767</v>
      </c>
      <c r="J573" s="6" t="e">
        <f>IF('Log_working_3-way'!$D573="","",'True_Odds_Calculator_3-way'!#REF!/'True_Odds_Calculator_3-way'!C574-1)</f>
        <v>#REF!</v>
      </c>
      <c r="K573" s="6">
        <f>IF('Log_working_3-way'!$D573="","",1/'True_Odds_Calculator_3-way'!A574+1/'True_Odds_Calculator_3-way'!B574+1/'True_Odds_Calculator_3-way'!C574-1)</f>
        <v>4.0336560697553203E-2</v>
      </c>
    </row>
    <row r="574" spans="4:11" x14ac:dyDescent="0.25">
      <c r="D574">
        <f>solve_for_c('True_Odds_Calculator_3-way'!A575,'True_Odds_Calculator_3-way'!B575,'True_Odds_Calculator_3-way'!C575,'Log_working_3-way'!B$1,'Log_working_3-way'!B$2)</f>
        <v>1.0219980765332481</v>
      </c>
      <c r="F574" s="6" t="e">
        <f>IF('Log_working_3-way'!D574="","",1/'True_Odds_Calculator_3-way'!N575+1/'True_Odds_Calculator_3-way'!O575+1/'True_Odds_Calculator_3-way'!#REF!-1)</f>
        <v>#REF!</v>
      </c>
      <c r="H574" s="6">
        <f>IF('Log_working_3-way'!$D574="","",'True_Odds_Calculator_3-way'!N575/'True_Odds_Calculator_3-way'!A575-1)</f>
        <v>19.376529545312007</v>
      </c>
      <c r="I574" s="6">
        <f>IF('Log_working_3-way'!$D574="","",'True_Odds_Calculator_3-way'!O575/'True_Odds_Calculator_3-way'!B575-1)</f>
        <v>8.4843677130725563</v>
      </c>
      <c r="J574" s="6" t="e">
        <f>IF('Log_working_3-way'!$D574="","",'True_Odds_Calculator_3-way'!#REF!/'True_Odds_Calculator_3-way'!C575-1)</f>
        <v>#REF!</v>
      </c>
      <c r="K574" s="6">
        <f>IF('Log_working_3-way'!$D574="","",1/'True_Odds_Calculator_3-way'!A575+1/'True_Odds_Calculator_3-way'!B575+1/'True_Odds_Calculator_3-way'!C575-1)</f>
        <v>2.3249525133315352E-2</v>
      </c>
    </row>
    <row r="575" spans="4:11" x14ac:dyDescent="0.25">
      <c r="D575">
        <f>solve_for_c('True_Odds_Calculator_3-way'!A576,'True_Odds_Calculator_3-way'!B576,'True_Odds_Calculator_3-way'!C576,'Log_working_3-way'!B$1,'Log_working_3-way'!B$2)</f>
        <v>1.0600564874130181</v>
      </c>
      <c r="F575" s="6" t="e">
        <f>IF('Log_working_3-way'!D575="","",1/'True_Odds_Calculator_3-way'!N576+1/'True_Odds_Calculator_3-way'!O576+1/'True_Odds_Calculator_3-way'!#REF!-1)</f>
        <v>#REF!</v>
      </c>
      <c r="H575" s="6">
        <f>IF('Log_working_3-way'!$D575="","",'True_Odds_Calculator_3-way'!N576/'True_Odds_Calculator_3-way'!A576-1)</f>
        <v>66.156492104715241</v>
      </c>
      <c r="I575" s="6">
        <f>IF('Log_working_3-way'!$D575="","",'True_Odds_Calculator_3-way'!O576/'True_Odds_Calculator_3-way'!B576-1)</f>
        <v>0.89694208331940528</v>
      </c>
      <c r="J575" s="6" t="e">
        <f>IF('Log_working_3-way'!$D575="","",'True_Odds_Calculator_3-way'!#REF!/'True_Odds_Calculator_3-way'!C576-1)</f>
        <v>#REF!</v>
      </c>
      <c r="K575" s="6">
        <f>IF('Log_working_3-way'!$D575="","",1/'True_Odds_Calculator_3-way'!A576+1/'True_Odds_Calculator_3-way'!B576+1/'True_Odds_Calculator_3-way'!C576-1)</f>
        <v>3.4068967392782534E-2</v>
      </c>
    </row>
    <row r="576" spans="4:11" x14ac:dyDescent="0.25">
      <c r="D576">
        <f>solve_for_c('True_Odds_Calculator_3-way'!A577,'True_Odds_Calculator_3-way'!B577,'True_Odds_Calculator_3-way'!C577,'Log_working_3-way'!B$1,'Log_working_3-way'!B$2)</f>
        <v>1.0208123280986665</v>
      </c>
      <c r="F576" s="6" t="e">
        <f>IF('Log_working_3-way'!D576="","",1/'True_Odds_Calculator_3-way'!N577+1/'True_Odds_Calculator_3-way'!O577+1/'True_Odds_Calculator_3-way'!#REF!-1)</f>
        <v>#REF!</v>
      </c>
      <c r="H576" s="6">
        <f>IF('Log_working_3-way'!$D576="","",'True_Odds_Calculator_3-way'!N577/'True_Odds_Calculator_3-way'!A577-1)</f>
        <v>17.985861579575946</v>
      </c>
      <c r="I576" s="6">
        <f>IF('Log_working_3-way'!$D576="","",'True_Odds_Calculator_3-way'!O577/'True_Odds_Calculator_3-way'!B577-1)</f>
        <v>8.9225370332870408</v>
      </c>
      <c r="J576" s="6" t="e">
        <f>IF('Log_working_3-way'!$D576="","",'True_Odds_Calculator_3-way'!#REF!/'True_Odds_Calculator_3-way'!C577-1)</f>
        <v>#REF!</v>
      </c>
      <c r="K576" s="6">
        <f>IF('Log_working_3-way'!$D576="","",1/'True_Odds_Calculator_3-way'!A577+1/'True_Odds_Calculator_3-way'!B577+1/'True_Odds_Calculator_3-way'!C577-1)</f>
        <v>2.2157866677693372E-2</v>
      </c>
    </row>
    <row r="577" spans="4:11" x14ac:dyDescent="0.25">
      <c r="D577">
        <f>solve_for_c('True_Odds_Calculator_3-way'!A578,'True_Odds_Calculator_3-way'!B578,'True_Odds_Calculator_3-way'!C578,'Log_working_3-way'!B$1,'Log_working_3-way'!B$2)</f>
        <v>1.0243449153719999</v>
      </c>
      <c r="F577" s="6" t="e">
        <f>IF('Log_working_3-way'!D577="","",1/'True_Odds_Calculator_3-way'!N578+1/'True_Odds_Calculator_3-way'!O578+1/'True_Odds_Calculator_3-way'!#REF!-1)</f>
        <v>#REF!</v>
      </c>
      <c r="H577" s="6">
        <f>IF('Log_working_3-way'!$D577="","",'True_Odds_Calculator_3-way'!N578/'True_Odds_Calculator_3-way'!A578-1)</f>
        <v>2.8118571982339091</v>
      </c>
      <c r="I577" s="6">
        <f>IF('Log_working_3-way'!$D577="","",'True_Odds_Calculator_3-way'!O578/'True_Odds_Calculator_3-way'!B578-1)</f>
        <v>8.4716925263440483</v>
      </c>
      <c r="J577" s="6" t="e">
        <f>IF('Log_working_3-way'!$D577="","",'True_Odds_Calculator_3-way'!#REF!/'True_Odds_Calculator_3-way'!C578-1)</f>
        <v>#REF!</v>
      </c>
      <c r="K577" s="6">
        <f>IF('Log_working_3-way'!$D577="","",1/'True_Odds_Calculator_3-way'!A578+1/'True_Odds_Calculator_3-way'!B578+1/'True_Odds_Calculator_3-way'!C578-1)</f>
        <v>2.4618855774575898E-2</v>
      </c>
    </row>
    <row r="578" spans="4:11" x14ac:dyDescent="0.25">
      <c r="D578">
        <f>solve_for_c('True_Odds_Calculator_3-way'!A579,'True_Odds_Calculator_3-way'!B579,'True_Odds_Calculator_3-way'!C579,'Log_working_3-way'!B$1,'Log_working_3-way'!B$2)</f>
        <v>1.0330756308069924</v>
      </c>
      <c r="F578" s="6" t="e">
        <f>IF('Log_working_3-way'!D578="","",1/'True_Odds_Calculator_3-way'!N579+1/'True_Odds_Calculator_3-way'!O579+1/'True_Odds_Calculator_3-way'!#REF!-1)</f>
        <v>#REF!</v>
      </c>
      <c r="H578" s="6">
        <f>IF('Log_working_3-way'!$D578="","",'True_Odds_Calculator_3-way'!N579/'True_Odds_Calculator_3-way'!A579-1)</f>
        <v>19.524165906845692</v>
      </c>
      <c r="I578" s="6">
        <f>IF('Log_working_3-way'!$D578="","",'True_Odds_Calculator_3-way'!O579/'True_Odds_Calculator_3-way'!B579-1)</f>
        <v>9.2543522837107748</v>
      </c>
      <c r="J578" s="6" t="e">
        <f>IF('Log_working_3-way'!$D578="","",'True_Odds_Calculator_3-way'!#REF!/'True_Odds_Calculator_3-way'!C579-1)</f>
        <v>#REF!</v>
      </c>
      <c r="K578" s="6">
        <f>IF('Log_working_3-way'!$D578="","",1/'True_Odds_Calculator_3-way'!A579+1/'True_Odds_Calculator_3-way'!B579+1/'True_Odds_Calculator_3-way'!C579-1)</f>
        <v>3.4701349926736125E-2</v>
      </c>
    </row>
    <row r="579" spans="4:11" x14ac:dyDescent="0.25">
      <c r="D579">
        <f>solve_for_c('True_Odds_Calculator_3-way'!A580,'True_Odds_Calculator_3-way'!B580,'True_Odds_Calculator_3-way'!C580,'Log_working_3-way'!B$1,'Log_working_3-way'!B$2)</f>
        <v>1.0338101917189806</v>
      </c>
      <c r="F579" s="6" t="e">
        <f>IF('Log_working_3-way'!D579="","",1/'True_Odds_Calculator_3-way'!N580+1/'True_Odds_Calculator_3-way'!O580+1/'True_Odds_Calculator_3-way'!#REF!-1)</f>
        <v>#REF!</v>
      </c>
      <c r="H579" s="6">
        <f>IF('Log_working_3-way'!$D579="","",'True_Odds_Calculator_3-way'!N580/'True_Odds_Calculator_3-way'!A580-1)</f>
        <v>22.683832145429523</v>
      </c>
      <c r="I579" s="6">
        <f>IF('Log_working_3-way'!$D579="","",'True_Odds_Calculator_3-way'!O580/'True_Odds_Calculator_3-way'!B580-1)</f>
        <v>8.4967137396655517</v>
      </c>
      <c r="J579" s="6" t="e">
        <f>IF('Log_working_3-way'!$D579="","",'True_Odds_Calculator_3-way'!#REF!/'True_Odds_Calculator_3-way'!C580-1)</f>
        <v>#REF!</v>
      </c>
      <c r="K579" s="6">
        <f>IF('Log_working_3-way'!$D579="","",1/'True_Odds_Calculator_3-way'!A580+1/'True_Odds_Calculator_3-way'!B580+1/'True_Odds_Calculator_3-way'!C580-1)</f>
        <v>3.4773472666349337E-2</v>
      </c>
    </row>
    <row r="580" spans="4:11" x14ac:dyDescent="0.25">
      <c r="D580">
        <f>solve_for_c('True_Odds_Calculator_3-way'!A581,'True_Odds_Calculator_3-way'!B581,'True_Odds_Calculator_3-way'!C581,'Log_working_3-way'!B$1,'Log_working_3-way'!B$2)</f>
        <v>1.0314096937567376</v>
      </c>
      <c r="F580" s="6" t="e">
        <f>IF('Log_working_3-way'!D580="","",1/'True_Odds_Calculator_3-way'!N581+1/'True_Odds_Calculator_3-way'!O581+1/'True_Odds_Calculator_3-way'!#REF!-1)</f>
        <v>#REF!</v>
      </c>
      <c r="H580" s="6">
        <f>IF('Log_working_3-way'!$D580="","",'True_Odds_Calculator_3-way'!N581/'True_Odds_Calculator_3-way'!A581-1)</f>
        <v>16.081412063397241</v>
      </c>
      <c r="I580" s="6">
        <f>IF('Log_working_3-way'!$D580="","",'True_Odds_Calculator_3-way'!O581/'True_Odds_Calculator_3-way'!B581-1)</f>
        <v>10.193941238824948</v>
      </c>
      <c r="J580" s="6" t="e">
        <f>IF('Log_working_3-way'!$D580="","",'True_Odds_Calculator_3-way'!#REF!/'True_Odds_Calculator_3-way'!C581-1)</f>
        <v>#REF!</v>
      </c>
      <c r="K580" s="6">
        <f>IF('Log_working_3-way'!$D580="","",1/'True_Odds_Calculator_3-way'!A581+1/'True_Odds_Calculator_3-way'!B581+1/'True_Odds_Calculator_3-way'!C581-1)</f>
        <v>3.3528165364506535E-2</v>
      </c>
    </row>
    <row r="581" spans="4:11" x14ac:dyDescent="0.25">
      <c r="D581">
        <f>solve_for_c('True_Odds_Calculator_3-way'!A582,'True_Odds_Calculator_3-way'!B582,'True_Odds_Calculator_3-way'!C582,'Log_working_3-way'!B$1,'Log_working_3-way'!B$2)</f>
        <v>1.0355420161030373</v>
      </c>
      <c r="F581" s="6" t="e">
        <f>IF('Log_working_3-way'!D581="","",1/'True_Odds_Calculator_3-way'!N582+1/'True_Odds_Calculator_3-way'!O582+1/'True_Odds_Calculator_3-way'!#REF!-1)</f>
        <v>#REF!</v>
      </c>
      <c r="H581" s="6">
        <f>IF('Log_working_3-way'!$D581="","",'True_Odds_Calculator_3-way'!N582/'True_Odds_Calculator_3-way'!A582-1)</f>
        <v>3.3140176850638339</v>
      </c>
      <c r="I581" s="6">
        <f>IF('Log_working_3-way'!$D581="","",'True_Odds_Calculator_3-way'!O582/'True_Odds_Calculator_3-way'!B582-1)</f>
        <v>8.5444292419370935</v>
      </c>
      <c r="J581" s="6" t="e">
        <f>IF('Log_working_3-way'!$D581="","",'True_Odds_Calculator_3-way'!#REF!/'True_Odds_Calculator_3-way'!C582-1)</f>
        <v>#REF!</v>
      </c>
      <c r="K581" s="6">
        <f>IF('Log_working_3-way'!$D581="","",1/'True_Odds_Calculator_3-way'!A582+1/'True_Odds_Calculator_3-way'!B582+1/'True_Odds_Calculator_3-way'!C582-1)</f>
        <v>3.608598092394244E-2</v>
      </c>
    </row>
    <row r="582" spans="4:11" x14ac:dyDescent="0.25">
      <c r="D582">
        <f>solve_for_c('True_Odds_Calculator_3-way'!A583,'True_Odds_Calculator_3-way'!B583,'True_Odds_Calculator_3-way'!C583,'Log_working_3-way'!B$1,'Log_working_3-way'!B$2)</f>
        <v>1.0256522904847729</v>
      </c>
      <c r="F582" s="6" t="e">
        <f>IF('Log_working_3-way'!D582="","",1/'True_Odds_Calculator_3-way'!N583+1/'True_Odds_Calculator_3-way'!O583+1/'True_Odds_Calculator_3-way'!#REF!-1)</f>
        <v>#REF!</v>
      </c>
      <c r="H582" s="6">
        <f>IF('Log_working_3-way'!$D582="","",'True_Odds_Calculator_3-way'!N583/'True_Odds_Calculator_3-way'!A583-1)</f>
        <v>17.240260102802676</v>
      </c>
      <c r="I582" s="6">
        <f>IF('Log_working_3-way'!$D582="","",'True_Odds_Calculator_3-way'!O583/'True_Odds_Calculator_3-way'!B583-1)</f>
        <v>7.3215221721696722</v>
      </c>
      <c r="J582" s="6" t="e">
        <f>IF('Log_working_3-way'!$D582="","",'True_Odds_Calculator_3-way'!#REF!/'True_Odds_Calculator_3-way'!C583-1)</f>
        <v>#REF!</v>
      </c>
      <c r="K582" s="6">
        <f>IF('Log_working_3-way'!$D582="","",1/'True_Odds_Calculator_3-way'!A583+1/'True_Odds_Calculator_3-way'!B583+1/'True_Odds_Calculator_3-way'!C583-1)</f>
        <v>2.7412897344524012E-2</v>
      </c>
    </row>
    <row r="583" spans="4:11" x14ac:dyDescent="0.25">
      <c r="D583">
        <f>solve_for_c('True_Odds_Calculator_3-way'!A584,'True_Odds_Calculator_3-way'!B584,'True_Odds_Calculator_3-way'!C584,'Log_working_3-way'!B$1,'Log_working_3-way'!B$2)</f>
        <v>1.0304610373586827</v>
      </c>
      <c r="F583" s="6" t="e">
        <f>IF('Log_working_3-way'!D583="","",1/'True_Odds_Calculator_3-way'!N584+1/'True_Odds_Calculator_3-way'!O584+1/'True_Odds_Calculator_3-way'!#REF!-1)</f>
        <v>#REF!</v>
      </c>
      <c r="H583" s="6">
        <f>IF('Log_working_3-way'!$D583="","",'True_Odds_Calculator_3-way'!N584/'True_Odds_Calculator_3-way'!A584-1)</f>
        <v>30.353225362401865</v>
      </c>
      <c r="I583" s="6">
        <f>IF('Log_working_3-way'!$D583="","",'True_Odds_Calculator_3-way'!O584/'True_Odds_Calculator_3-way'!B584-1)</f>
        <v>6.0942111674635502</v>
      </c>
      <c r="J583" s="6" t="e">
        <f>IF('Log_working_3-way'!$D583="","",'True_Odds_Calculator_3-way'!#REF!/'True_Odds_Calculator_3-way'!C584-1)</f>
        <v>#REF!</v>
      </c>
      <c r="K583" s="6">
        <f>IF('Log_working_3-way'!$D583="","",1/'True_Odds_Calculator_3-way'!A584+1/'True_Odds_Calculator_3-way'!B584+1/'True_Odds_Calculator_3-way'!C584-1)</f>
        <v>2.9656677362222439E-2</v>
      </c>
    </row>
    <row r="584" spans="4:11" x14ac:dyDescent="0.25">
      <c r="D584">
        <f>solve_for_c('True_Odds_Calculator_3-way'!A585,'True_Odds_Calculator_3-way'!B585,'True_Odds_Calculator_3-way'!C585,'Log_working_3-way'!B$1,'Log_working_3-way'!B$2)</f>
        <v>1.0251275004628506</v>
      </c>
      <c r="F584" s="6" t="e">
        <f>IF('Log_working_3-way'!D584="","",1/'True_Odds_Calculator_3-way'!N585+1/'True_Odds_Calculator_3-way'!O585+1/'True_Odds_Calculator_3-way'!#REF!-1)</f>
        <v>#REF!</v>
      </c>
      <c r="H584" s="6">
        <f>IF('Log_working_3-way'!$D584="","",'True_Odds_Calculator_3-way'!N585/'True_Odds_Calculator_3-way'!A585-1)</f>
        <v>9.002813173979515</v>
      </c>
      <c r="I584" s="6">
        <f>IF('Log_working_3-way'!$D584="","",'True_Odds_Calculator_3-way'!O585/'True_Odds_Calculator_3-way'!B585-1)</f>
        <v>7.2764311265532378</v>
      </c>
      <c r="J584" s="6" t="e">
        <f>IF('Log_working_3-way'!$D584="","",'True_Odds_Calculator_3-way'!#REF!/'True_Odds_Calculator_3-way'!C585-1)</f>
        <v>#REF!</v>
      </c>
      <c r="K584" s="6">
        <f>IF('Log_working_3-way'!$D584="","",1/'True_Odds_Calculator_3-way'!A585+1/'True_Odds_Calculator_3-way'!B585+1/'True_Odds_Calculator_3-way'!C585-1)</f>
        <v>2.6995769353293175E-2</v>
      </c>
    </row>
    <row r="585" spans="4:11" x14ac:dyDescent="0.25">
      <c r="D585">
        <f>solve_for_c('True_Odds_Calculator_3-way'!A586,'True_Odds_Calculator_3-way'!B586,'True_Odds_Calculator_3-way'!C586,'Log_working_3-way'!B$1,'Log_working_3-way'!B$2)</f>
        <v>1.0300119377097405</v>
      </c>
      <c r="F585" s="6" t="e">
        <f>IF('Log_working_3-way'!D585="","",1/'True_Odds_Calculator_3-way'!N586+1/'True_Odds_Calculator_3-way'!O586+1/'True_Odds_Calculator_3-way'!#REF!-1)</f>
        <v>#REF!</v>
      </c>
      <c r="H585" s="6">
        <f>IF('Log_working_3-way'!$D585="","",'True_Odds_Calculator_3-way'!N586/'True_Odds_Calculator_3-way'!A586-1)</f>
        <v>2.487492660468408</v>
      </c>
      <c r="I585" s="6">
        <f>IF('Log_working_3-way'!$D585="","",'True_Odds_Calculator_3-way'!O586/'True_Odds_Calculator_3-way'!B586-1)</f>
        <v>4.7838022240096656</v>
      </c>
      <c r="J585" s="6" t="e">
        <f>IF('Log_working_3-way'!$D585="","",'True_Odds_Calculator_3-way'!#REF!/'True_Odds_Calculator_3-way'!C586-1)</f>
        <v>#REF!</v>
      </c>
      <c r="K585" s="6">
        <f>IF('Log_working_3-way'!$D585="","",1/'True_Odds_Calculator_3-way'!A586+1/'True_Odds_Calculator_3-way'!B586+1/'True_Odds_Calculator_3-way'!C586-1)</f>
        <v>2.8534473656424808E-2</v>
      </c>
    </row>
    <row r="586" spans="4:11" x14ac:dyDescent="0.25">
      <c r="D586">
        <f>solve_for_c('True_Odds_Calculator_3-way'!A587,'True_Odds_Calculator_3-way'!B587,'True_Odds_Calculator_3-way'!C587,'Log_working_3-way'!B$1,'Log_working_3-way'!B$2)</f>
        <v>1.0301424724091726</v>
      </c>
      <c r="F586" s="6" t="e">
        <f>IF('Log_working_3-way'!D586="","",1/'True_Odds_Calculator_3-way'!N587+1/'True_Odds_Calculator_3-way'!O587+1/'True_Odds_Calculator_3-way'!#REF!-1)</f>
        <v>#REF!</v>
      </c>
      <c r="H586" s="6">
        <f>IF('Log_working_3-way'!$D586="","",'True_Odds_Calculator_3-way'!N587/'True_Odds_Calculator_3-way'!A587-1)</f>
        <v>48.117413103520917</v>
      </c>
      <c r="I586" s="6">
        <f>IF('Log_working_3-way'!$D586="","",'True_Odds_Calculator_3-way'!O587/'True_Odds_Calculator_3-way'!B587-1)</f>
        <v>2.8290492693308478</v>
      </c>
      <c r="J586" s="6" t="e">
        <f>IF('Log_working_3-way'!$D586="","",'True_Odds_Calculator_3-way'!#REF!/'True_Odds_Calculator_3-way'!C587-1)</f>
        <v>#REF!</v>
      </c>
      <c r="K586" s="6">
        <f>IF('Log_working_3-way'!$D586="","",1/'True_Odds_Calculator_3-way'!A587+1/'True_Odds_Calculator_3-way'!B587+1/'True_Odds_Calculator_3-way'!C587-1)</f>
        <v>2.4062090042768602E-2</v>
      </c>
    </row>
    <row r="587" spans="4:11" x14ac:dyDescent="0.25">
      <c r="D587">
        <f>solve_for_c('True_Odds_Calculator_3-way'!A588,'True_Odds_Calculator_3-way'!B588,'True_Odds_Calculator_3-way'!C588,'Log_working_3-way'!B$1,'Log_working_3-way'!B$2)</f>
        <v>1.0247276095585451</v>
      </c>
      <c r="F587" s="6" t="e">
        <f>IF('Log_working_3-way'!D587="","",1/'True_Odds_Calculator_3-way'!N588+1/'True_Odds_Calculator_3-way'!O588+1/'True_Odds_Calculator_3-way'!#REF!-1)</f>
        <v>#REF!</v>
      </c>
      <c r="H587" s="6">
        <f>IF('Log_working_3-way'!$D587="","",'True_Odds_Calculator_3-way'!N588/'True_Odds_Calculator_3-way'!A588-1)</f>
        <v>27.823117557729962</v>
      </c>
      <c r="I587" s="6">
        <f>IF('Log_working_3-way'!$D587="","",'True_Odds_Calculator_3-way'!O588/'True_Odds_Calculator_3-way'!B588-1)</f>
        <v>5.4487775525836186</v>
      </c>
      <c r="J587" s="6" t="e">
        <f>IF('Log_working_3-way'!$D587="","",'True_Odds_Calculator_3-way'!#REF!/'True_Odds_Calculator_3-way'!C588-1)</f>
        <v>#REF!</v>
      </c>
      <c r="K587" s="6">
        <f>IF('Log_working_3-way'!$D587="","",1/'True_Odds_Calculator_3-way'!A588+1/'True_Odds_Calculator_3-way'!B588+1/'True_Odds_Calculator_3-way'!C588-1)</f>
        <v>2.4762916246696465E-2</v>
      </c>
    </row>
    <row r="588" spans="4:11" x14ac:dyDescent="0.25">
      <c r="D588">
        <f>solve_for_c('True_Odds_Calculator_3-way'!A589,'True_Odds_Calculator_3-way'!B589,'True_Odds_Calculator_3-way'!C589,'Log_working_3-way'!B$1,'Log_working_3-way'!B$2)</f>
        <v>1.0217623544075136</v>
      </c>
      <c r="F588" s="6" t="e">
        <f>IF('Log_working_3-way'!D588="","",1/'True_Odds_Calculator_3-way'!N589+1/'True_Odds_Calculator_3-way'!O589+1/'True_Odds_Calculator_3-way'!#REF!-1)</f>
        <v>#REF!</v>
      </c>
      <c r="H588" s="6">
        <f>IF('Log_working_3-way'!$D588="","",'True_Odds_Calculator_3-way'!N589/'True_Odds_Calculator_3-way'!A589-1)</f>
        <v>14.26666287308449</v>
      </c>
      <c r="I588" s="6">
        <f>IF('Log_working_3-way'!$D588="","",'True_Odds_Calculator_3-way'!O589/'True_Odds_Calculator_3-way'!B589-1)</f>
        <v>5.5585909946794896</v>
      </c>
      <c r="J588" s="6" t="e">
        <f>IF('Log_working_3-way'!$D588="","",'True_Odds_Calculator_3-way'!#REF!/'True_Odds_Calculator_3-way'!C589-1)</f>
        <v>#REF!</v>
      </c>
      <c r="K588" s="6">
        <f>IF('Log_working_3-way'!$D588="","",1/'True_Odds_Calculator_3-way'!A589+1/'True_Odds_Calculator_3-way'!B589+1/'True_Odds_Calculator_3-way'!C589-1)</f>
        <v>2.3327964545901247E-2</v>
      </c>
    </row>
    <row r="589" spans="4:11" x14ac:dyDescent="0.25">
      <c r="D589">
        <f>solve_for_c('True_Odds_Calculator_3-way'!A590,'True_Odds_Calculator_3-way'!B590,'True_Odds_Calculator_3-way'!C590,'Log_working_3-way'!B$1,'Log_working_3-way'!B$2)</f>
        <v>1.0347971631992516</v>
      </c>
      <c r="F589" s="6" t="e">
        <f>IF('Log_working_3-way'!D589="","",1/'True_Odds_Calculator_3-way'!N590+1/'True_Odds_Calculator_3-way'!O590+1/'True_Odds_Calculator_3-way'!#REF!-1)</f>
        <v>#REF!</v>
      </c>
      <c r="H589" s="6">
        <f>IF('Log_working_3-way'!$D589="","",'True_Odds_Calculator_3-way'!N590/'True_Odds_Calculator_3-way'!A590-1)</f>
        <v>32.886344048295086</v>
      </c>
      <c r="I589" s="6">
        <f>IF('Log_working_3-way'!$D589="","",'True_Odds_Calculator_3-way'!O590/'True_Odds_Calculator_3-way'!B590-1)</f>
        <v>4.7016912077207786</v>
      </c>
      <c r="J589" s="6" t="e">
        <f>IF('Log_working_3-way'!$D589="","",'True_Odds_Calculator_3-way'!#REF!/'True_Odds_Calculator_3-way'!C590-1)</f>
        <v>#REF!</v>
      </c>
      <c r="K589" s="6">
        <f>IF('Log_working_3-way'!$D589="","",1/'True_Odds_Calculator_3-way'!A590+1/'True_Odds_Calculator_3-way'!B590+1/'True_Odds_Calculator_3-way'!C590-1)</f>
        <v>3.3241579990956893E-2</v>
      </c>
    </row>
    <row r="590" spans="4:11" x14ac:dyDescent="0.25">
      <c r="D590">
        <f>solve_for_c('True_Odds_Calculator_3-way'!A591,'True_Odds_Calculator_3-way'!B591,'True_Odds_Calculator_3-way'!C591,'Log_working_3-way'!B$1,'Log_working_3-way'!B$2)</f>
        <v>1.0282418959491169</v>
      </c>
      <c r="F590" s="6" t="e">
        <f>IF('Log_working_3-way'!D590="","",1/'True_Odds_Calculator_3-way'!N591+1/'True_Odds_Calculator_3-way'!O591+1/'True_Odds_Calculator_3-way'!#REF!-1)</f>
        <v>#REF!</v>
      </c>
      <c r="H590" s="6">
        <f>IF('Log_working_3-way'!$D590="","",'True_Odds_Calculator_3-way'!N591/'True_Odds_Calculator_3-way'!A591-1)</f>
        <v>24.039930143139213</v>
      </c>
      <c r="I590" s="6">
        <f>IF('Log_working_3-way'!$D590="","",'True_Odds_Calculator_3-way'!O591/'True_Odds_Calculator_3-way'!B591-1)</f>
        <v>6.0602120656278986</v>
      </c>
      <c r="J590" s="6" t="e">
        <f>IF('Log_working_3-way'!$D590="","",'True_Odds_Calculator_3-way'!#REF!/'True_Odds_Calculator_3-way'!C591-1)</f>
        <v>#REF!</v>
      </c>
      <c r="K590" s="6">
        <f>IF('Log_working_3-way'!$D590="","",1/'True_Odds_Calculator_3-way'!A591+1/'True_Odds_Calculator_3-way'!B591+1/'True_Odds_Calculator_3-way'!C591-1)</f>
        <v>2.9045160939453751E-2</v>
      </c>
    </row>
    <row r="591" spans="4:11" x14ac:dyDescent="0.25">
      <c r="D591">
        <f>solve_for_c('True_Odds_Calculator_3-way'!A592,'True_Odds_Calculator_3-way'!B592,'True_Odds_Calculator_3-way'!C592,'Log_working_3-way'!B$1,'Log_working_3-way'!B$2)</f>
        <v>1.02920463557001</v>
      </c>
      <c r="F591" s="6" t="e">
        <f>IF('Log_working_3-way'!D591="","",1/'True_Odds_Calculator_3-way'!N592+1/'True_Odds_Calculator_3-way'!O592+1/'True_Odds_Calculator_3-way'!#REF!-1)</f>
        <v>#REF!</v>
      </c>
      <c r="H591" s="6">
        <f>IF('Log_working_3-way'!$D591="","",'True_Odds_Calculator_3-way'!N592/'True_Odds_Calculator_3-way'!A592-1)</f>
        <v>25.34607825496483</v>
      </c>
      <c r="I591" s="6">
        <f>IF('Log_working_3-way'!$D591="","",'True_Odds_Calculator_3-way'!O592/'True_Odds_Calculator_3-way'!B592-1)</f>
        <v>7.1127153328796791</v>
      </c>
      <c r="J591" s="6" t="e">
        <f>IF('Log_working_3-way'!$D591="","",'True_Odds_Calculator_3-way'!#REF!/'True_Odds_Calculator_3-way'!C592-1)</f>
        <v>#REF!</v>
      </c>
      <c r="K591" s="6">
        <f>IF('Log_working_3-way'!$D591="","",1/'True_Odds_Calculator_3-way'!A592+1/'True_Odds_Calculator_3-way'!B592+1/'True_Odds_Calculator_3-way'!C592-1)</f>
        <v>2.9630894154015763E-2</v>
      </c>
    </row>
    <row r="592" spans="4:11" x14ac:dyDescent="0.25">
      <c r="D592">
        <f>solve_for_c('True_Odds_Calculator_3-way'!A593,'True_Odds_Calculator_3-way'!B593,'True_Odds_Calculator_3-way'!C593,'Log_working_3-way'!B$1,'Log_working_3-way'!B$2)</f>
        <v>1.0199179951033612</v>
      </c>
      <c r="F592" s="6" t="e">
        <f>IF('Log_working_3-way'!D592="","",1/'True_Odds_Calculator_3-way'!N593+1/'True_Odds_Calculator_3-way'!O593+1/'True_Odds_Calculator_3-way'!#REF!-1)</f>
        <v>#REF!</v>
      </c>
      <c r="H592" s="6">
        <f>IF('Log_working_3-way'!$D592="","",'True_Odds_Calculator_3-way'!N593/'True_Odds_Calculator_3-way'!A593-1)</f>
        <v>9.6614781279431643</v>
      </c>
      <c r="I592" s="6">
        <f>IF('Log_working_3-way'!$D592="","",'True_Odds_Calculator_3-way'!O593/'True_Odds_Calculator_3-way'!B593-1)</f>
        <v>8.9275796730935699</v>
      </c>
      <c r="J592" s="6" t="e">
        <f>IF('Log_working_3-way'!$D592="","",'True_Odds_Calculator_3-way'!#REF!/'True_Odds_Calculator_3-way'!C593-1)</f>
        <v>#REF!</v>
      </c>
      <c r="K592" s="6">
        <f>IF('Log_working_3-way'!$D592="","",1/'True_Odds_Calculator_3-way'!A593+1/'True_Odds_Calculator_3-way'!B593+1/'True_Odds_Calculator_3-way'!C593-1)</f>
        <v>2.1638669238156716E-2</v>
      </c>
    </row>
    <row r="593" spans="4:11" x14ac:dyDescent="0.25">
      <c r="D593">
        <f>solve_for_c('True_Odds_Calculator_3-way'!A594,'True_Odds_Calculator_3-way'!B594,'True_Odds_Calculator_3-way'!C594,'Log_working_3-way'!B$1,'Log_working_3-way'!B$2)</f>
        <v>1.0302693281631221</v>
      </c>
      <c r="F593" s="6" t="e">
        <f>IF('Log_working_3-way'!D593="","",1/'True_Odds_Calculator_3-way'!N594+1/'True_Odds_Calculator_3-way'!O594+1/'True_Odds_Calculator_3-way'!#REF!-1)</f>
        <v>#REF!</v>
      </c>
      <c r="H593" s="6">
        <f>IF('Log_working_3-way'!$D593="","",'True_Odds_Calculator_3-way'!N594/'True_Odds_Calculator_3-way'!A594-1)</f>
        <v>39.012230812912236</v>
      </c>
      <c r="I593" s="6">
        <f>IF('Log_working_3-way'!$D593="","",'True_Odds_Calculator_3-way'!O594/'True_Odds_Calculator_3-way'!B594-1)</f>
        <v>4.6267199580657836</v>
      </c>
      <c r="J593" s="6" t="e">
        <f>IF('Log_working_3-way'!$D593="","",'True_Odds_Calculator_3-way'!#REF!/'True_Odds_Calculator_3-way'!C594-1)</f>
        <v>#REF!</v>
      </c>
      <c r="K593" s="6">
        <f>IF('Log_working_3-way'!$D593="","",1/'True_Odds_Calculator_3-way'!A594+1/'True_Odds_Calculator_3-way'!B594+1/'True_Odds_Calculator_3-way'!C594-1)</f>
        <v>2.6970663979397624E-2</v>
      </c>
    </row>
    <row r="594" spans="4:11" x14ac:dyDescent="0.25">
      <c r="D594">
        <f>solve_for_c('True_Odds_Calculator_3-way'!A595,'True_Odds_Calculator_3-way'!B595,'True_Odds_Calculator_3-way'!C595,'Log_working_3-way'!B$1,'Log_working_3-way'!B$2)</f>
        <v>1.0199767478609867</v>
      </c>
      <c r="F594" s="6" t="e">
        <f>IF('Log_working_3-way'!D594="","",1/'True_Odds_Calculator_3-way'!N595+1/'True_Odds_Calculator_3-way'!O595+1/'True_Odds_Calculator_3-way'!#REF!-1)</f>
        <v>#REF!</v>
      </c>
      <c r="H594" s="6">
        <f>IF('Log_working_3-way'!$D594="","",'True_Odds_Calculator_3-way'!N595/'True_Odds_Calculator_3-way'!A595-1)</f>
        <v>12.938201406478694</v>
      </c>
      <c r="I594" s="6">
        <f>IF('Log_working_3-way'!$D594="","",'True_Odds_Calculator_3-way'!O595/'True_Odds_Calculator_3-way'!B595-1)</f>
        <v>7.5677164119775764</v>
      </c>
      <c r="J594" s="6" t="e">
        <f>IF('Log_working_3-way'!$D594="","",'True_Odds_Calculator_3-way'!#REF!/'True_Odds_Calculator_3-way'!C595-1)</f>
        <v>#REF!</v>
      </c>
      <c r="K594" s="6">
        <f>IF('Log_working_3-way'!$D594="","",1/'True_Odds_Calculator_3-way'!A595+1/'True_Odds_Calculator_3-way'!B595+1/'True_Odds_Calculator_3-way'!C595-1)</f>
        <v>2.1648534480847248E-2</v>
      </c>
    </row>
    <row r="595" spans="4:11" x14ac:dyDescent="0.25">
      <c r="D595">
        <f>solve_for_c('True_Odds_Calculator_3-way'!A596,'True_Odds_Calculator_3-way'!B596,'True_Odds_Calculator_3-way'!C596,'Log_working_3-way'!B$1,'Log_working_3-way'!B$2)</f>
        <v>1.0250522122534724</v>
      </c>
      <c r="F595" s="6" t="e">
        <f>IF('Log_working_3-way'!D595="","",1/'True_Odds_Calculator_3-way'!N596+1/'True_Odds_Calculator_3-way'!O596+1/'True_Odds_Calculator_3-way'!#REF!-1)</f>
        <v>#REF!</v>
      </c>
      <c r="H595" s="6">
        <f>IF('Log_working_3-way'!$D595="","",'True_Odds_Calculator_3-way'!N596/'True_Odds_Calculator_3-way'!A596-1)</f>
        <v>26.596212344205799</v>
      </c>
      <c r="I595" s="6">
        <f>IF('Log_working_3-way'!$D595="","",'True_Odds_Calculator_3-way'!O596/'True_Odds_Calculator_3-way'!B596-1)</f>
        <v>6.402048502254778</v>
      </c>
      <c r="J595" s="6" t="e">
        <f>IF('Log_working_3-way'!$D595="","",'True_Odds_Calculator_3-way'!#REF!/'True_Odds_Calculator_3-way'!C596-1)</f>
        <v>#REF!</v>
      </c>
      <c r="K595" s="6">
        <f>IF('Log_working_3-way'!$D595="","",1/'True_Odds_Calculator_3-way'!A596+1/'True_Odds_Calculator_3-way'!B596+1/'True_Odds_Calculator_3-way'!C596-1)</f>
        <v>2.5261911028209738E-2</v>
      </c>
    </row>
    <row r="596" spans="4:11" x14ac:dyDescent="0.25">
      <c r="D596">
        <f>solve_for_c('True_Odds_Calculator_3-way'!A597,'True_Odds_Calculator_3-way'!B597,'True_Odds_Calculator_3-way'!C597,'Log_working_3-way'!B$1,'Log_working_3-way'!B$2)</f>
        <v>1.0340174645652591</v>
      </c>
      <c r="F596" s="6" t="e">
        <f>IF('Log_working_3-way'!D596="","",1/'True_Odds_Calculator_3-way'!N597+1/'True_Odds_Calculator_3-way'!O597+1/'True_Odds_Calculator_3-way'!#REF!-1)</f>
        <v>#REF!</v>
      </c>
      <c r="H596" s="6">
        <f>IF('Log_working_3-way'!$D596="","",'True_Odds_Calculator_3-way'!N597/'True_Odds_Calculator_3-way'!A597-1)</f>
        <v>1.2065206074719597</v>
      </c>
      <c r="I596" s="6">
        <f>IF('Log_working_3-way'!$D596="","",'True_Odds_Calculator_3-way'!O597/'True_Odds_Calculator_3-way'!B597-1)</f>
        <v>5.5096919172718861</v>
      </c>
      <c r="J596" s="6" t="e">
        <f>IF('Log_working_3-way'!$D596="","",'True_Odds_Calculator_3-way'!#REF!/'True_Odds_Calculator_3-way'!C597-1)</f>
        <v>#REF!</v>
      </c>
      <c r="K596" s="6">
        <f>IF('Log_working_3-way'!$D596="","",1/'True_Odds_Calculator_3-way'!A597+1/'True_Odds_Calculator_3-way'!B597+1/'True_Odds_Calculator_3-way'!C597-1)</f>
        <v>3.1014932529582095E-2</v>
      </c>
    </row>
    <row r="597" spans="4:11" x14ac:dyDescent="0.25">
      <c r="D597">
        <f>solve_for_c('True_Odds_Calculator_3-way'!A598,'True_Odds_Calculator_3-way'!B598,'True_Odds_Calculator_3-way'!C598,'Log_working_3-way'!B$1,'Log_working_3-way'!B$2)</f>
        <v>1.0219439205902514</v>
      </c>
      <c r="F597" s="6" t="e">
        <f>IF('Log_working_3-way'!D597="","",1/'True_Odds_Calculator_3-way'!N598+1/'True_Odds_Calculator_3-way'!O598+1/'True_Odds_Calculator_3-way'!#REF!-1)</f>
        <v>#REF!</v>
      </c>
      <c r="H597" s="6">
        <f>IF('Log_working_3-way'!$D597="","",'True_Odds_Calculator_3-way'!N598/'True_Odds_Calculator_3-way'!A598-1)</f>
        <v>7.5043757275488829</v>
      </c>
      <c r="I597" s="6">
        <f>IF('Log_working_3-way'!$D597="","",'True_Odds_Calculator_3-way'!O598/'True_Odds_Calculator_3-way'!B598-1)</f>
        <v>5.987126905156317</v>
      </c>
      <c r="J597" s="6" t="e">
        <f>IF('Log_working_3-way'!$D597="","",'True_Odds_Calculator_3-way'!#REF!/'True_Odds_Calculator_3-way'!C598-1)</f>
        <v>#REF!</v>
      </c>
      <c r="K597" s="6">
        <f>IF('Log_working_3-way'!$D597="","",1/'True_Odds_Calculator_3-way'!A598+1/'True_Odds_Calculator_3-way'!B598+1/'True_Odds_Calculator_3-way'!C598-1)</f>
        <v>2.3194422969405659E-2</v>
      </c>
    </row>
    <row r="598" spans="4:11" x14ac:dyDescent="0.25">
      <c r="D598">
        <f>solve_for_c('True_Odds_Calculator_3-way'!A599,'True_Odds_Calculator_3-way'!B599,'True_Odds_Calculator_3-way'!C599,'Log_working_3-way'!B$1,'Log_working_3-way'!B$2)</f>
        <v>1.0221524966385798</v>
      </c>
      <c r="F598" s="6" t="e">
        <f>IF('Log_working_3-way'!D598="","",1/'True_Odds_Calculator_3-way'!N599+1/'True_Odds_Calculator_3-way'!O599+1/'True_Odds_Calculator_3-way'!#REF!-1)</f>
        <v>#REF!</v>
      </c>
      <c r="H598" s="6">
        <f>IF('Log_working_3-way'!$D598="","",'True_Odds_Calculator_3-way'!N599/'True_Odds_Calculator_3-way'!A599-1)</f>
        <v>6.3748085281193241</v>
      </c>
      <c r="I598" s="6">
        <f>IF('Log_working_3-way'!$D598="","",'True_Odds_Calculator_3-way'!O599/'True_Odds_Calculator_3-way'!B599-1)</f>
        <v>6.9765929040138621</v>
      </c>
      <c r="J598" s="6" t="e">
        <f>IF('Log_working_3-way'!$D598="","",'True_Odds_Calculator_3-way'!#REF!/'True_Odds_Calculator_3-way'!C599-1)</f>
        <v>#REF!</v>
      </c>
      <c r="K598" s="6">
        <f>IF('Log_working_3-way'!$D598="","",1/'True_Odds_Calculator_3-way'!A599+1/'True_Odds_Calculator_3-way'!B599+1/'True_Odds_Calculator_3-way'!C599-1)</f>
        <v>2.3402523402523467E-2</v>
      </c>
    </row>
    <row r="599" spans="4:11" x14ac:dyDescent="0.25">
      <c r="D599">
        <f>solve_for_c('True_Odds_Calculator_3-way'!A600,'True_Odds_Calculator_3-way'!B600,'True_Odds_Calculator_3-way'!C600,'Log_working_3-way'!B$1,'Log_working_3-way'!B$2)</f>
        <v>1.0223791654475329</v>
      </c>
      <c r="F599" s="6" t="e">
        <f>IF('Log_working_3-way'!D599="","",1/'True_Odds_Calculator_3-way'!N600+1/'True_Odds_Calculator_3-way'!O600+1/'True_Odds_Calculator_3-way'!#REF!-1)</f>
        <v>#REF!</v>
      </c>
      <c r="H599" s="6">
        <f>IF('Log_working_3-way'!$D599="","",'True_Odds_Calculator_3-way'!N600/'True_Odds_Calculator_3-way'!A600-1)</f>
        <v>25.24869212126465</v>
      </c>
      <c r="I599" s="6">
        <f>IF('Log_working_3-way'!$D599="","",'True_Odds_Calculator_3-way'!O600/'True_Odds_Calculator_3-way'!B600-1)</f>
        <v>7.1201366411562841</v>
      </c>
      <c r="J599" s="6" t="e">
        <f>IF('Log_working_3-way'!$D599="","",'True_Odds_Calculator_3-way'!#REF!/'True_Odds_Calculator_3-way'!C600-1)</f>
        <v>#REF!</v>
      </c>
      <c r="K599" s="6">
        <f>IF('Log_working_3-way'!$D599="","",1/'True_Odds_Calculator_3-way'!A600+1/'True_Odds_Calculator_3-way'!B600+1/'True_Odds_Calculator_3-way'!C600-1)</f>
        <v>2.2769369516469018E-2</v>
      </c>
    </row>
    <row r="600" spans="4:11" x14ac:dyDescent="0.25">
      <c r="D600">
        <f>solve_for_c('True_Odds_Calculator_3-way'!A601,'True_Odds_Calculator_3-way'!B601,'True_Odds_Calculator_3-way'!C601,'Log_working_3-way'!B$1,'Log_working_3-way'!B$2)</f>
        <v>1.0199364849912598</v>
      </c>
      <c r="F600" s="6" t="e">
        <f>IF('Log_working_3-way'!D600="","",1/'True_Odds_Calculator_3-way'!N601+1/'True_Odds_Calculator_3-way'!O601+1/'True_Odds_Calculator_3-way'!#REF!-1)</f>
        <v>#REF!</v>
      </c>
      <c r="H600" s="6">
        <f>IF('Log_working_3-way'!$D600="","",'True_Odds_Calculator_3-way'!N601/'True_Odds_Calculator_3-way'!A601-1)</f>
        <v>13.260265742749146</v>
      </c>
      <c r="I600" s="6">
        <f>IF('Log_working_3-way'!$D600="","",'True_Odds_Calculator_3-way'!O601/'True_Odds_Calculator_3-way'!B601-1)</f>
        <v>7.1766988676974872</v>
      </c>
      <c r="J600" s="6" t="e">
        <f>IF('Log_working_3-way'!$D600="","",'True_Odds_Calculator_3-way'!#REF!/'True_Odds_Calculator_3-way'!C601-1)</f>
        <v>#REF!</v>
      </c>
      <c r="K600" s="6">
        <f>IF('Log_working_3-way'!$D600="","",1/'True_Odds_Calculator_3-way'!A601+1/'True_Odds_Calculator_3-way'!B601+1/'True_Odds_Calculator_3-way'!C601-1)</f>
        <v>2.1573923335895584E-2</v>
      </c>
    </row>
    <row r="601" spans="4:11" x14ac:dyDescent="0.25">
      <c r="D601">
        <f>solve_for_c('True_Odds_Calculator_3-way'!A602,'True_Odds_Calculator_3-way'!B602,'True_Odds_Calculator_3-way'!C602,'Log_working_3-way'!B$1,'Log_working_3-way'!B$2)</f>
        <v>1.0212156375224082</v>
      </c>
      <c r="F601" s="6" t="e">
        <f>IF('Log_working_3-way'!D601="","",1/'True_Odds_Calculator_3-way'!N602+1/'True_Odds_Calculator_3-way'!O602+1/'True_Odds_Calculator_3-way'!#REF!-1)</f>
        <v>#REF!</v>
      </c>
      <c r="H601" s="6">
        <f>IF('Log_working_3-way'!$D601="","",'True_Odds_Calculator_3-way'!N602/'True_Odds_Calculator_3-way'!A602-1)</f>
        <v>19.39190928833866</v>
      </c>
      <c r="I601" s="6">
        <f>IF('Log_working_3-way'!$D601="","",'True_Odds_Calculator_3-way'!O602/'True_Odds_Calculator_3-way'!B602-1)</f>
        <v>7.4603491468686034</v>
      </c>
      <c r="J601" s="6" t="e">
        <f>IF('Log_working_3-way'!$D601="","",'True_Odds_Calculator_3-way'!#REF!/'True_Odds_Calculator_3-way'!C602-1)</f>
        <v>#REF!</v>
      </c>
      <c r="K601" s="6">
        <f>IF('Log_working_3-way'!$D601="","",1/'True_Odds_Calculator_3-way'!A602+1/'True_Odds_Calculator_3-way'!B602+1/'True_Odds_Calculator_3-way'!C602-1)</f>
        <v>2.247778205981632E-2</v>
      </c>
    </row>
    <row r="602" spans="4:11" x14ac:dyDescent="0.25">
      <c r="D602">
        <f>solve_for_c('True_Odds_Calculator_3-way'!A603,'True_Odds_Calculator_3-way'!B603,'True_Odds_Calculator_3-way'!C603,'Log_working_3-way'!B$1,'Log_working_3-way'!B$2)</f>
        <v>1.0195872816577671</v>
      </c>
      <c r="F602" s="6" t="e">
        <f>IF('Log_working_3-way'!D602="","",1/'True_Odds_Calculator_3-way'!N603+1/'True_Odds_Calculator_3-way'!O603+1/'True_Odds_Calculator_3-way'!#REF!-1)</f>
        <v>#REF!</v>
      </c>
      <c r="H602" s="6">
        <f>IF('Log_working_3-way'!$D602="","",'True_Odds_Calculator_3-way'!N603/'True_Odds_Calculator_3-way'!A603-1)</f>
        <v>14.420249564596945</v>
      </c>
      <c r="I602" s="6">
        <f>IF('Log_working_3-way'!$D602="","",'True_Odds_Calculator_3-way'!O603/'True_Odds_Calculator_3-way'!B603-1)</f>
        <v>8.9954835544934078</v>
      </c>
      <c r="J602" s="6" t="e">
        <f>IF('Log_working_3-way'!$D602="","",'True_Odds_Calculator_3-way'!#REF!/'True_Odds_Calculator_3-way'!C603-1)</f>
        <v>#REF!</v>
      </c>
      <c r="K602" s="6">
        <f>IF('Log_working_3-way'!$D602="","",1/'True_Odds_Calculator_3-way'!A603+1/'True_Odds_Calculator_3-way'!B603+1/'True_Odds_Calculator_3-way'!C603-1)</f>
        <v>2.1192263497258335E-2</v>
      </c>
    </row>
    <row r="603" spans="4:11" x14ac:dyDescent="0.25">
      <c r="D603">
        <f>solve_for_c('True_Odds_Calculator_3-way'!A604,'True_Odds_Calculator_3-way'!B604,'True_Odds_Calculator_3-way'!C604,'Log_working_3-way'!B$1,'Log_working_3-way'!B$2)</f>
        <v>1.0607612698077398</v>
      </c>
      <c r="F603" s="6" t="e">
        <f>IF('Log_working_3-way'!D603="","",1/'True_Odds_Calculator_3-way'!N604+1/'True_Odds_Calculator_3-way'!O604+1/'True_Odds_Calculator_3-way'!#REF!-1)</f>
        <v>#REF!</v>
      </c>
      <c r="H603" s="6">
        <f>IF('Log_working_3-way'!$D603="","",'True_Odds_Calculator_3-way'!N604/'True_Odds_Calculator_3-way'!A604-1)</f>
        <v>68.556426552099083</v>
      </c>
      <c r="I603" s="6">
        <f>IF('Log_working_3-way'!$D603="","",'True_Odds_Calculator_3-way'!O604/'True_Odds_Calculator_3-way'!B604-1)</f>
        <v>0.64202148998926378</v>
      </c>
      <c r="J603" s="6" t="e">
        <f>IF('Log_working_3-way'!$D603="","",'True_Odds_Calculator_3-way'!#REF!/'True_Odds_Calculator_3-way'!C604-1)</f>
        <v>#REF!</v>
      </c>
      <c r="K603" s="6">
        <f>IF('Log_working_3-way'!$D603="","",1/'True_Odds_Calculator_3-way'!A604+1/'True_Odds_Calculator_3-way'!B604+1/'True_Odds_Calculator_3-way'!C604-1)</f>
        <v>3.2520595668653396E-2</v>
      </c>
    </row>
    <row r="604" spans="4:11" x14ac:dyDescent="0.25">
      <c r="D604">
        <f>solve_for_c('True_Odds_Calculator_3-way'!A605,'True_Odds_Calculator_3-way'!B605,'True_Odds_Calculator_3-way'!C605,'Log_working_3-way'!B$1,'Log_working_3-way'!B$2)</f>
        <v>1.0496216095766275</v>
      </c>
      <c r="F604" s="6" t="e">
        <f>IF('Log_working_3-way'!D604="","",1/'True_Odds_Calculator_3-way'!N605+1/'True_Odds_Calculator_3-way'!O605+1/'True_Odds_Calculator_3-way'!#REF!-1)</f>
        <v>#REF!</v>
      </c>
      <c r="H604" s="6">
        <f>IF('Log_working_3-way'!$D604="","",'True_Odds_Calculator_3-way'!N605/'True_Odds_Calculator_3-way'!A605-1)</f>
        <v>19.964865253057557</v>
      </c>
      <c r="I604" s="6">
        <f>IF('Log_working_3-way'!$D604="","",'True_Odds_Calculator_3-way'!O605/'True_Odds_Calculator_3-way'!B605-1)</f>
        <v>10.388213403407143</v>
      </c>
      <c r="J604" s="6" t="e">
        <f>IF('Log_working_3-way'!$D604="","",'True_Odds_Calculator_3-way'!#REF!/'True_Odds_Calculator_3-way'!C605-1)</f>
        <v>#REF!</v>
      </c>
      <c r="K604" s="6">
        <f>IF('Log_working_3-way'!$D604="","",1/'True_Odds_Calculator_3-way'!A605+1/'True_Odds_Calculator_3-way'!B605+1/'True_Odds_Calculator_3-way'!C605-1)</f>
        <v>5.135338592456562E-2</v>
      </c>
    </row>
    <row r="605" spans="4:11" x14ac:dyDescent="0.25">
      <c r="D605">
        <f>solve_for_c('True_Odds_Calculator_3-way'!A606,'True_Odds_Calculator_3-way'!B606,'True_Odds_Calculator_3-way'!C606,'Log_working_3-way'!B$1,'Log_working_3-way'!B$2)</f>
        <v>1.0779566507833951</v>
      </c>
      <c r="F605" s="6" t="e">
        <f>IF('Log_working_3-way'!D605="","",1/'True_Odds_Calculator_3-way'!N606+1/'True_Odds_Calculator_3-way'!O606+1/'True_Odds_Calculator_3-way'!#REF!-1)</f>
        <v>#REF!</v>
      </c>
      <c r="H605" s="6">
        <f>IF('Log_working_3-way'!$D605="","",'True_Odds_Calculator_3-way'!N606/'True_Odds_Calculator_3-way'!A606-1)</f>
        <v>51.650509199983716</v>
      </c>
      <c r="I605" s="6">
        <f>IF('Log_working_3-way'!$D605="","",'True_Odds_Calculator_3-way'!O606/'True_Odds_Calculator_3-way'!B606-1)</f>
        <v>2.9374949737397231</v>
      </c>
      <c r="J605" s="6" t="e">
        <f>IF('Log_working_3-way'!$D605="","",'True_Odds_Calculator_3-way'!#REF!/'True_Odds_Calculator_3-way'!C606-1)</f>
        <v>#REF!</v>
      </c>
      <c r="K605" s="6">
        <f>IF('Log_working_3-way'!$D605="","",1/'True_Odds_Calculator_3-way'!A606+1/'True_Odds_Calculator_3-way'!B606+1/'True_Odds_Calculator_3-way'!C606-1)</f>
        <v>5.7761674976353428E-2</v>
      </c>
    </row>
    <row r="606" spans="4:11" x14ac:dyDescent="0.25">
      <c r="D606">
        <f>solve_for_c('True_Odds_Calculator_3-way'!A607,'True_Odds_Calculator_3-way'!B607,'True_Odds_Calculator_3-way'!C607,'Log_working_3-way'!B$1,'Log_working_3-way'!B$2)</f>
        <v>1.0493550011844099</v>
      </c>
      <c r="F606" s="6" t="e">
        <f>IF('Log_working_3-way'!D606="","",1/'True_Odds_Calculator_3-way'!N607+1/'True_Odds_Calculator_3-way'!O607+1/'True_Odds_Calculator_3-way'!#REF!-1)</f>
        <v>#REF!</v>
      </c>
      <c r="H606" s="6">
        <f>IF('Log_working_3-way'!$D606="","",'True_Odds_Calculator_3-way'!N607/'True_Odds_Calculator_3-way'!A607-1)</f>
        <v>19.777321329504677</v>
      </c>
      <c r="I606" s="6">
        <f>IF('Log_working_3-way'!$D606="","",'True_Odds_Calculator_3-way'!O607/'True_Odds_Calculator_3-way'!B607-1)</f>
        <v>11.050483246235435</v>
      </c>
      <c r="J606" s="6" t="e">
        <f>IF('Log_working_3-way'!$D606="","",'True_Odds_Calculator_3-way'!#REF!/'True_Odds_Calculator_3-way'!C607-1)</f>
        <v>#REF!</v>
      </c>
      <c r="K606" s="6">
        <f>IF('Log_working_3-way'!$D606="","",1/'True_Odds_Calculator_3-way'!A607+1/'True_Odds_Calculator_3-way'!B607+1/'True_Odds_Calculator_3-way'!C607-1)</f>
        <v>5.0952038548987E-2</v>
      </c>
    </row>
    <row r="607" spans="4:11" x14ac:dyDescent="0.25">
      <c r="D607">
        <f>solve_for_c('True_Odds_Calculator_3-way'!A608,'True_Odds_Calculator_3-way'!B608,'True_Odds_Calculator_3-way'!C608,'Log_working_3-way'!B$1,'Log_working_3-way'!B$2)</f>
        <v>1.0470877704859398</v>
      </c>
      <c r="F607" s="6" t="e">
        <f>IF('Log_working_3-way'!D607="","",1/'True_Odds_Calculator_3-way'!N608+1/'True_Odds_Calculator_3-way'!O608+1/'True_Odds_Calculator_3-way'!#REF!-1)</f>
        <v>#REF!</v>
      </c>
      <c r="H607" s="6">
        <f>IF('Log_working_3-way'!$D607="","",'True_Odds_Calculator_3-way'!N608/'True_Odds_Calculator_3-way'!A608-1)</f>
        <v>12.257508766797061</v>
      </c>
      <c r="I607" s="6">
        <f>IF('Log_working_3-way'!$D607="","",'True_Odds_Calculator_3-way'!O608/'True_Odds_Calculator_3-way'!B608-1)</f>
        <v>13.643711029087774</v>
      </c>
      <c r="J607" s="6" t="e">
        <f>IF('Log_working_3-way'!$D607="","",'True_Odds_Calculator_3-way'!#REF!/'True_Odds_Calculator_3-way'!C608-1)</f>
        <v>#REF!</v>
      </c>
      <c r="K607" s="6">
        <f>IF('Log_working_3-way'!$D607="","",1/'True_Odds_Calculator_3-way'!A608+1/'True_Odds_Calculator_3-way'!B608+1/'True_Odds_Calculator_3-way'!C608-1)</f>
        <v>5.0191476003591973E-2</v>
      </c>
    </row>
    <row r="608" spans="4:11" x14ac:dyDescent="0.25">
      <c r="D608">
        <f>solve_for_c('True_Odds_Calculator_3-way'!A609,'True_Odds_Calculator_3-way'!B609,'True_Odds_Calculator_3-way'!C609,'Log_working_3-way'!B$1,'Log_working_3-way'!B$2)</f>
        <v>1.0633436894116763</v>
      </c>
      <c r="F608" s="6" t="e">
        <f>IF('Log_working_3-way'!D608="","",1/'True_Odds_Calculator_3-way'!N609+1/'True_Odds_Calculator_3-way'!O609+1/'True_Odds_Calculator_3-way'!#REF!-1)</f>
        <v>#REF!</v>
      </c>
      <c r="H608" s="6">
        <f>IF('Log_working_3-way'!$D608="","",'True_Odds_Calculator_3-way'!N609/'True_Odds_Calculator_3-way'!A609-1)</f>
        <v>1.7556459049044473</v>
      </c>
      <c r="I608" s="6">
        <f>IF('Log_working_3-way'!$D608="","",'True_Odds_Calculator_3-way'!O609/'True_Odds_Calculator_3-way'!B609-1)</f>
        <v>4.6845791351917985</v>
      </c>
      <c r="J608" s="6" t="e">
        <f>IF('Log_working_3-way'!$D608="","",'True_Odds_Calculator_3-way'!#REF!/'True_Odds_Calculator_3-way'!C609-1)</f>
        <v>#REF!</v>
      </c>
      <c r="K608" s="6">
        <f>IF('Log_working_3-way'!$D608="","",1/'True_Odds_Calculator_3-way'!A609+1/'True_Odds_Calculator_3-way'!B609+1/'True_Odds_Calculator_3-way'!C609-1)</f>
        <v>5.677214440514966E-2</v>
      </c>
    </row>
    <row r="609" spans="4:11" x14ac:dyDescent="0.25">
      <c r="D609">
        <f>solve_for_c('True_Odds_Calculator_3-way'!A610,'True_Odds_Calculator_3-way'!B610,'True_Odds_Calculator_3-way'!C610,'Log_working_3-way'!B$1,'Log_working_3-way'!B$2)</f>
        <v>1.0486777261227951</v>
      </c>
      <c r="F609" s="6" t="e">
        <f>IF('Log_working_3-way'!D609="","",1/'True_Odds_Calculator_3-way'!N610+1/'True_Odds_Calculator_3-way'!O610+1/'True_Odds_Calculator_3-way'!#REF!-1)</f>
        <v>#REF!</v>
      </c>
      <c r="H609" s="6">
        <f>IF('Log_working_3-way'!$D609="","",'True_Odds_Calculator_3-way'!N610/'True_Odds_Calculator_3-way'!A610-1)</f>
        <v>5.5900708939359491</v>
      </c>
      <c r="I609" s="6">
        <f>IF('Log_working_3-way'!$D609="","",'True_Odds_Calculator_3-way'!O610/'True_Odds_Calculator_3-way'!B610-1)</f>
        <v>8.9022501257476687</v>
      </c>
      <c r="J609" s="6" t="e">
        <f>IF('Log_working_3-way'!$D609="","",'True_Odds_Calculator_3-way'!#REF!/'True_Odds_Calculator_3-way'!C610-1)</f>
        <v>#REF!</v>
      </c>
      <c r="K609" s="6">
        <f>IF('Log_working_3-way'!$D609="","",1/'True_Odds_Calculator_3-way'!A610+1/'True_Odds_Calculator_3-way'!B610+1/'True_Odds_Calculator_3-way'!C610-1)</f>
        <v>5.0854818967899895E-2</v>
      </c>
    </row>
    <row r="610" spans="4:11" x14ac:dyDescent="0.25">
      <c r="D610">
        <f>solve_for_c('True_Odds_Calculator_3-way'!A611,'True_Odds_Calculator_3-way'!B611,'True_Odds_Calculator_3-way'!C611,'Log_working_3-way'!B$1,'Log_working_3-way'!B$2)</f>
        <v>1.0530084963277564</v>
      </c>
      <c r="F610" s="6" t="e">
        <f>IF('Log_working_3-way'!D610="","",1/'True_Odds_Calculator_3-way'!N611+1/'True_Odds_Calculator_3-way'!O611+1/'True_Odds_Calculator_3-way'!#REF!-1)</f>
        <v>#REF!</v>
      </c>
      <c r="H610" s="6">
        <f>IF('Log_working_3-way'!$D610="","",'True_Odds_Calculator_3-way'!N611/'True_Odds_Calculator_3-way'!A611-1)</f>
        <v>2.910793540767024</v>
      </c>
      <c r="I610" s="6">
        <f>IF('Log_working_3-way'!$D610="","",'True_Odds_Calculator_3-way'!O611/'True_Odds_Calculator_3-way'!B611-1)</f>
        <v>7.3694886746373065</v>
      </c>
      <c r="J610" s="6" t="e">
        <f>IF('Log_working_3-way'!$D610="","",'True_Odds_Calculator_3-way'!#REF!/'True_Odds_Calculator_3-way'!C611-1)</f>
        <v>#REF!</v>
      </c>
      <c r="K610" s="6">
        <f>IF('Log_working_3-way'!$D610="","",1/'True_Odds_Calculator_3-way'!A611+1/'True_Odds_Calculator_3-way'!B611+1/'True_Odds_Calculator_3-way'!C611-1)</f>
        <v>5.2061849482106348E-2</v>
      </c>
    </row>
    <row r="611" spans="4:11" x14ac:dyDescent="0.25">
      <c r="D611">
        <f>solve_for_c('True_Odds_Calculator_3-way'!A612,'True_Odds_Calculator_3-way'!B612,'True_Odds_Calculator_3-way'!C612,'Log_working_3-way'!B$1,'Log_working_3-way'!B$2)</f>
        <v>1.0214211782291092</v>
      </c>
      <c r="F611" s="6" t="e">
        <f>IF('Log_working_3-way'!D611="","",1/'True_Odds_Calculator_3-way'!N612+1/'True_Odds_Calculator_3-way'!O612+1/'True_Odds_Calculator_3-way'!#REF!-1)</f>
        <v>#REF!</v>
      </c>
      <c r="H611" s="6">
        <f>IF('Log_working_3-way'!$D611="","",'True_Odds_Calculator_3-way'!N612/'True_Odds_Calculator_3-way'!A612-1)</f>
        <v>17.162480153075762</v>
      </c>
      <c r="I611" s="6">
        <f>IF('Log_working_3-way'!$D611="","",'True_Odds_Calculator_3-way'!O612/'True_Odds_Calculator_3-way'!B612-1)</f>
        <v>7.8690061307804999</v>
      </c>
      <c r="J611" s="6" t="e">
        <f>IF('Log_working_3-way'!$D611="","",'True_Odds_Calculator_3-way'!#REF!/'True_Odds_Calculator_3-way'!C612-1)</f>
        <v>#REF!</v>
      </c>
      <c r="K611" s="6">
        <f>IF('Log_working_3-way'!$D611="","",1/'True_Odds_Calculator_3-way'!A612+1/'True_Odds_Calculator_3-way'!B612+1/'True_Odds_Calculator_3-way'!C612-1)</f>
        <v>2.2936976454333902E-2</v>
      </c>
    </row>
    <row r="612" spans="4:11" x14ac:dyDescent="0.25">
      <c r="D612">
        <f>solve_for_c('True_Odds_Calculator_3-way'!A613,'True_Odds_Calculator_3-way'!B613,'True_Odds_Calculator_3-way'!C613,'Log_working_3-way'!B$1,'Log_working_3-way'!B$2)</f>
        <v>1.0284859115376337</v>
      </c>
      <c r="F612" s="6" t="e">
        <f>IF('Log_working_3-way'!D612="","",1/'True_Odds_Calculator_3-way'!N613+1/'True_Odds_Calculator_3-way'!O613+1/'True_Odds_Calculator_3-way'!#REF!-1)</f>
        <v>#REF!</v>
      </c>
      <c r="H612" s="6">
        <f>IF('Log_working_3-way'!$D612="","",'True_Odds_Calculator_3-way'!N613/'True_Odds_Calculator_3-way'!A613-1)</f>
        <v>2.1955176258024842</v>
      </c>
      <c r="I612" s="6">
        <f>IF('Log_working_3-way'!$D612="","",'True_Odds_Calculator_3-way'!O613/'True_Odds_Calculator_3-way'!B613-1)</f>
        <v>5.1160859708954067</v>
      </c>
      <c r="J612" s="6" t="e">
        <f>IF('Log_working_3-way'!$D612="","",'True_Odds_Calculator_3-way'!#REF!/'True_Odds_Calculator_3-way'!C613-1)</f>
        <v>#REF!</v>
      </c>
      <c r="K612" s="6">
        <f>IF('Log_working_3-way'!$D612="","",1/'True_Odds_Calculator_3-way'!A613+1/'True_Odds_Calculator_3-way'!B613+1/'True_Odds_Calculator_3-way'!C613-1)</f>
        <v>2.7024081943990419E-2</v>
      </c>
    </row>
    <row r="613" spans="4:11" x14ac:dyDescent="0.25">
      <c r="D613">
        <f>solve_for_c('True_Odds_Calculator_3-way'!A614,'True_Odds_Calculator_3-way'!B614,'True_Odds_Calculator_3-way'!C614,'Log_working_3-way'!B$1,'Log_working_3-way'!B$2)</f>
        <v>1.0299092021677838</v>
      </c>
      <c r="F613" s="6" t="e">
        <f>IF('Log_working_3-way'!D613="","",1/'True_Odds_Calculator_3-way'!N614+1/'True_Odds_Calculator_3-way'!O614+1/'True_Odds_Calculator_3-way'!#REF!-1)</f>
        <v>#REF!</v>
      </c>
      <c r="H613" s="6">
        <f>IF('Log_working_3-way'!$D613="","",'True_Odds_Calculator_3-way'!N614/'True_Odds_Calculator_3-way'!A614-1)</f>
        <v>0.21938943397731037</v>
      </c>
      <c r="I613" s="6">
        <f>IF('Log_working_3-way'!$D613="","",'True_Odds_Calculator_3-way'!O614/'True_Odds_Calculator_3-way'!B614-1)</f>
        <v>3.0187839544769783</v>
      </c>
      <c r="J613" s="6" t="e">
        <f>IF('Log_working_3-way'!$D613="","",'True_Odds_Calculator_3-way'!#REF!/'True_Odds_Calculator_3-way'!C614-1)</f>
        <v>#REF!</v>
      </c>
      <c r="K613" s="6">
        <f>IF('Log_working_3-way'!$D613="","",1/'True_Odds_Calculator_3-way'!A614+1/'True_Odds_Calculator_3-way'!B614+1/'True_Odds_Calculator_3-way'!C614-1)</f>
        <v>2.3791458323739523E-2</v>
      </c>
    </row>
    <row r="614" spans="4:11" x14ac:dyDescent="0.25">
      <c r="D614">
        <f>solve_for_c('True_Odds_Calculator_3-way'!A615,'True_Odds_Calculator_3-way'!B615,'True_Odds_Calculator_3-way'!C615,'Log_working_3-way'!B$1,'Log_working_3-way'!B$2)</f>
        <v>1.0270883071455419</v>
      </c>
      <c r="F614" s="6" t="e">
        <f>IF('Log_working_3-way'!D614="","",1/'True_Odds_Calculator_3-way'!N615+1/'True_Odds_Calculator_3-way'!O615+1/'True_Odds_Calculator_3-way'!#REF!-1)</f>
        <v>#REF!</v>
      </c>
      <c r="H614" s="6">
        <f>IF('Log_working_3-way'!$D614="","",'True_Odds_Calculator_3-way'!N615/'True_Odds_Calculator_3-way'!A615-1)</f>
        <v>1.3910058392904383</v>
      </c>
      <c r="I614" s="6">
        <f>IF('Log_working_3-way'!$D614="","",'True_Odds_Calculator_3-way'!O615/'True_Odds_Calculator_3-way'!B615-1)</f>
        <v>4.0200168412590989</v>
      </c>
      <c r="J614" s="6" t="e">
        <f>IF('Log_working_3-way'!$D614="","",'True_Odds_Calculator_3-way'!#REF!/'True_Odds_Calculator_3-way'!C615-1)</f>
        <v>#REF!</v>
      </c>
      <c r="K614" s="6">
        <f>IF('Log_working_3-way'!$D614="","",1/'True_Odds_Calculator_3-way'!A615+1/'True_Odds_Calculator_3-way'!B615+1/'True_Odds_Calculator_3-way'!C615-1)</f>
        <v>2.4277533331859225E-2</v>
      </c>
    </row>
    <row r="615" spans="4:11" x14ac:dyDescent="0.25">
      <c r="D615">
        <f>solve_for_c('True_Odds_Calculator_3-way'!A616,'True_Odds_Calculator_3-way'!B616,'True_Odds_Calculator_3-way'!C616,'Log_working_3-way'!B$1,'Log_working_3-way'!B$2)</f>
        <v>1.0204299738328511</v>
      </c>
      <c r="F615" s="6" t="e">
        <f>IF('Log_working_3-way'!D615="","",1/'True_Odds_Calculator_3-way'!N616+1/'True_Odds_Calculator_3-way'!O616+1/'True_Odds_Calculator_3-way'!#REF!-1)</f>
        <v>#REF!</v>
      </c>
      <c r="H615" s="6">
        <f>IF('Log_working_3-way'!$D615="","",'True_Odds_Calculator_3-way'!N616/'True_Odds_Calculator_3-way'!A616-1)</f>
        <v>12.223205360912539</v>
      </c>
      <c r="I615" s="6">
        <f>IF('Log_working_3-way'!$D615="","",'True_Odds_Calculator_3-way'!O616/'True_Odds_Calculator_3-way'!B616-1)</f>
        <v>8.0934118960231398</v>
      </c>
      <c r="J615" s="6" t="e">
        <f>IF('Log_working_3-way'!$D615="","",'True_Odds_Calculator_3-way'!#REF!/'True_Odds_Calculator_3-way'!C616-1)</f>
        <v>#REF!</v>
      </c>
      <c r="K615" s="6">
        <f>IF('Log_working_3-way'!$D615="","",1/'True_Odds_Calculator_3-way'!A616+1/'True_Odds_Calculator_3-way'!B616+1/'True_Odds_Calculator_3-way'!C616-1)</f>
        <v>2.217545725436687E-2</v>
      </c>
    </row>
    <row r="616" spans="4:11" x14ac:dyDescent="0.25">
      <c r="D616">
        <f>solve_for_c('True_Odds_Calculator_3-way'!A617,'True_Odds_Calculator_3-way'!B617,'True_Odds_Calculator_3-way'!C617,'Log_working_3-way'!B$1,'Log_working_3-way'!B$2)</f>
        <v>1.0291395816445934</v>
      </c>
      <c r="F616" s="6" t="e">
        <f>IF('Log_working_3-way'!D616="","",1/'True_Odds_Calculator_3-way'!N617+1/'True_Odds_Calculator_3-way'!O617+1/'True_Odds_Calculator_3-way'!#REF!-1)</f>
        <v>#REF!</v>
      </c>
      <c r="H616" s="6">
        <f>IF('Log_working_3-way'!$D616="","",'True_Odds_Calculator_3-way'!N617/'True_Odds_Calculator_3-way'!A617-1)</f>
        <v>7.3974940747730589</v>
      </c>
      <c r="I616" s="6">
        <f>IF('Log_working_3-way'!$D616="","",'True_Odds_Calculator_3-way'!O617/'True_Odds_Calculator_3-way'!B617-1)</f>
        <v>4.6365238208376578</v>
      </c>
      <c r="J616" s="6" t="e">
        <f>IF('Log_working_3-way'!$D616="","",'True_Odds_Calculator_3-way'!#REF!/'True_Odds_Calculator_3-way'!C617-1)</f>
        <v>#REF!</v>
      </c>
      <c r="K616" s="6">
        <f>IF('Log_working_3-way'!$D616="","",1/'True_Odds_Calculator_3-way'!A617+1/'True_Odds_Calculator_3-way'!B617+1/'True_Odds_Calculator_3-way'!C617-1)</f>
        <v>3.0131007431005274E-2</v>
      </c>
    </row>
    <row r="617" spans="4:11" x14ac:dyDescent="0.25">
      <c r="D617">
        <f>solve_for_c('True_Odds_Calculator_3-way'!A618,'True_Odds_Calculator_3-way'!B618,'True_Odds_Calculator_3-way'!C618,'Log_working_3-way'!B$1,'Log_working_3-way'!B$2)</f>
        <v>1.0307495966736986</v>
      </c>
      <c r="F617" s="6" t="e">
        <f>IF('Log_working_3-way'!D617="","",1/'True_Odds_Calculator_3-way'!N618+1/'True_Odds_Calculator_3-way'!O618+1/'True_Odds_Calculator_3-way'!#REF!-1)</f>
        <v>#REF!</v>
      </c>
      <c r="H617" s="6">
        <f>IF('Log_working_3-way'!$D617="","",'True_Odds_Calculator_3-way'!N618/'True_Odds_Calculator_3-way'!A618-1)</f>
        <v>27.037499849068201</v>
      </c>
      <c r="I617" s="6">
        <f>IF('Log_working_3-way'!$D617="","",'True_Odds_Calculator_3-way'!O618/'True_Odds_Calculator_3-way'!B618-1)</f>
        <v>4.7422424966603529</v>
      </c>
      <c r="J617" s="6" t="e">
        <f>IF('Log_working_3-way'!$D617="","",'True_Odds_Calculator_3-way'!#REF!/'True_Odds_Calculator_3-way'!C618-1)</f>
        <v>#REF!</v>
      </c>
      <c r="K617" s="6">
        <f>IF('Log_working_3-way'!$D617="","",1/'True_Odds_Calculator_3-way'!A618+1/'True_Odds_Calculator_3-way'!B618+1/'True_Odds_Calculator_3-way'!C618-1)</f>
        <v>3.0943411035240453E-2</v>
      </c>
    </row>
    <row r="618" spans="4:11" x14ac:dyDescent="0.25">
      <c r="D618">
        <f>solve_for_c('True_Odds_Calculator_3-way'!A619,'True_Odds_Calculator_3-way'!B619,'True_Odds_Calculator_3-way'!C619,'Log_working_3-way'!B$1,'Log_working_3-way'!B$2)</f>
        <v>1.0281452001880276</v>
      </c>
      <c r="F618" s="6" t="e">
        <f>IF('Log_working_3-way'!D618="","",1/'True_Odds_Calculator_3-way'!N619+1/'True_Odds_Calculator_3-way'!O619+1/'True_Odds_Calculator_3-way'!#REF!-1)</f>
        <v>#REF!</v>
      </c>
      <c r="H618" s="6">
        <f>IF('Log_working_3-way'!$D618="","",'True_Odds_Calculator_3-way'!N619/'True_Odds_Calculator_3-way'!A619-1)</f>
        <v>23.051146509810039</v>
      </c>
      <c r="I618" s="6">
        <f>IF('Log_working_3-way'!$D618="","",'True_Odds_Calculator_3-way'!O619/'True_Odds_Calculator_3-way'!B619-1)</f>
        <v>5.4879272088538675</v>
      </c>
      <c r="J618" s="6" t="e">
        <f>IF('Log_working_3-way'!$D618="","",'True_Odds_Calculator_3-way'!#REF!/'True_Odds_Calculator_3-way'!C619-1)</f>
        <v>#REF!</v>
      </c>
      <c r="K618" s="6">
        <f>IF('Log_working_3-way'!$D618="","",1/'True_Odds_Calculator_3-way'!A619+1/'True_Odds_Calculator_3-way'!B619+1/'True_Odds_Calculator_3-way'!C619-1)</f>
        <v>2.9134414343329862E-2</v>
      </c>
    </row>
    <row r="619" spans="4:11" x14ac:dyDescent="0.25">
      <c r="D619">
        <f>solve_for_c('True_Odds_Calculator_3-way'!A620,'True_Odds_Calculator_3-way'!B620,'True_Odds_Calculator_3-way'!C620,'Log_working_3-way'!B$1,'Log_working_3-way'!B$2)</f>
        <v>1.0445628721276194</v>
      </c>
      <c r="F619" s="6" t="e">
        <f>IF('Log_working_3-way'!D619="","",1/'True_Odds_Calculator_3-way'!N620+1/'True_Odds_Calculator_3-way'!O620+1/'True_Odds_Calculator_3-way'!#REF!-1)</f>
        <v>#REF!</v>
      </c>
      <c r="H619" s="6">
        <f>IF('Log_working_3-way'!$D619="","",'True_Odds_Calculator_3-way'!N620/'True_Odds_Calculator_3-way'!A620-1)</f>
        <v>-0.19011012663326643</v>
      </c>
      <c r="I619" s="6">
        <f>IF('Log_working_3-way'!$D619="","",'True_Odds_Calculator_3-way'!O620/'True_Odds_Calculator_3-way'!B620-1)</f>
        <v>1.2158391339380512</v>
      </c>
      <c r="J619" s="6" t="e">
        <f>IF('Log_working_3-way'!$D619="","",'True_Odds_Calculator_3-way'!#REF!/'True_Odds_Calculator_3-way'!C620-1)</f>
        <v>#REF!</v>
      </c>
      <c r="K619" s="6">
        <f>IF('Log_working_3-way'!$D619="","",1/'True_Odds_Calculator_3-way'!A620+1/'True_Odds_Calculator_3-way'!B620+1/'True_Odds_Calculator_3-way'!C620-1)</f>
        <v>2.978317752908044E-2</v>
      </c>
    </row>
    <row r="620" spans="4:11" x14ac:dyDescent="0.25">
      <c r="D620">
        <f>solve_for_c('True_Odds_Calculator_3-way'!A621,'True_Odds_Calculator_3-way'!B621,'True_Odds_Calculator_3-way'!C621,'Log_working_3-way'!B$1,'Log_working_3-way'!B$2)</f>
        <v>1.0304109387482097</v>
      </c>
      <c r="F620" s="6" t="e">
        <f>IF('Log_working_3-way'!D620="","",1/'True_Odds_Calculator_3-way'!N621+1/'True_Odds_Calculator_3-way'!O621+1/'True_Odds_Calculator_3-way'!#REF!-1)</f>
        <v>#REF!</v>
      </c>
      <c r="H620" s="6">
        <f>IF('Log_working_3-way'!$D620="","",'True_Odds_Calculator_3-way'!N621/'True_Odds_Calculator_3-way'!A621-1)</f>
        <v>8.6962518814617393</v>
      </c>
      <c r="I620" s="6">
        <f>IF('Log_working_3-way'!$D620="","",'True_Odds_Calculator_3-way'!O621/'True_Odds_Calculator_3-way'!B621-1)</f>
        <v>9.2730949705062518</v>
      </c>
      <c r="J620" s="6" t="e">
        <f>IF('Log_working_3-way'!$D620="","",'True_Odds_Calculator_3-way'!#REF!/'True_Odds_Calculator_3-way'!C621-1)</f>
        <v>#REF!</v>
      </c>
      <c r="K620" s="6">
        <f>IF('Log_working_3-way'!$D620="","",1/'True_Odds_Calculator_3-way'!A621+1/'True_Odds_Calculator_3-way'!B621+1/'True_Odds_Calculator_3-way'!C621-1)</f>
        <v>3.2813595225333003E-2</v>
      </c>
    </row>
    <row r="621" spans="4:11" x14ac:dyDescent="0.25">
      <c r="D621">
        <f>solve_for_c('True_Odds_Calculator_3-way'!A622,'True_Odds_Calculator_3-way'!B622,'True_Odds_Calculator_3-way'!C622,'Log_working_3-way'!B$1,'Log_working_3-way'!B$2)</f>
        <v>1.0282262262463364</v>
      </c>
      <c r="F621" s="6" t="e">
        <f>IF('Log_working_3-way'!D621="","",1/'True_Odds_Calculator_3-way'!N622+1/'True_Odds_Calculator_3-way'!O622+1/'True_Odds_Calculator_3-way'!#REF!-1)</f>
        <v>#REF!</v>
      </c>
      <c r="H621" s="6">
        <f>IF('Log_working_3-way'!$D621="","",'True_Odds_Calculator_3-way'!N622/'True_Odds_Calculator_3-way'!A622-1)</f>
        <v>22.577754095755008</v>
      </c>
      <c r="I621" s="6">
        <f>IF('Log_working_3-way'!$D621="","",'True_Odds_Calculator_3-way'!O622/'True_Odds_Calculator_3-way'!B622-1)</f>
        <v>7.6577471020892673</v>
      </c>
      <c r="J621" s="6" t="e">
        <f>IF('Log_working_3-way'!$D621="","",'True_Odds_Calculator_3-way'!#REF!/'True_Odds_Calculator_3-way'!C622-1)</f>
        <v>#REF!</v>
      </c>
      <c r="K621" s="6">
        <f>IF('Log_working_3-way'!$D621="","",1/'True_Odds_Calculator_3-way'!A622+1/'True_Odds_Calculator_3-way'!B622+1/'True_Odds_Calculator_3-way'!C622-1)</f>
        <v>2.9213538220228985E-2</v>
      </c>
    </row>
    <row r="622" spans="4:11" x14ac:dyDescent="0.25">
      <c r="D622">
        <f>solve_for_c('True_Odds_Calculator_3-way'!A623,'True_Odds_Calculator_3-way'!B623,'True_Odds_Calculator_3-way'!C623,'Log_working_3-way'!B$1,'Log_working_3-way'!B$2)</f>
        <v>1.0412974425370671</v>
      </c>
      <c r="F622" s="6" t="e">
        <f>IF('Log_working_3-way'!D622="","",1/'True_Odds_Calculator_3-way'!N623+1/'True_Odds_Calculator_3-way'!O623+1/'True_Odds_Calculator_3-way'!#REF!-1)</f>
        <v>#REF!</v>
      </c>
      <c r="H622" s="6">
        <f>IF('Log_working_3-way'!$D622="","",'True_Odds_Calculator_3-way'!N623/'True_Odds_Calculator_3-way'!A623-1)</f>
        <v>46.998113502931297</v>
      </c>
      <c r="I622" s="6">
        <f>IF('Log_working_3-way'!$D622="","",'True_Odds_Calculator_3-way'!O623/'True_Odds_Calculator_3-way'!B623-1)</f>
        <v>3.2895688007672312</v>
      </c>
      <c r="J622" s="6" t="e">
        <f>IF('Log_working_3-way'!$D622="","",'True_Odds_Calculator_3-way'!#REF!/'True_Odds_Calculator_3-way'!C623-1)</f>
        <v>#REF!</v>
      </c>
      <c r="K622" s="6">
        <f>IF('Log_working_3-way'!$D622="","",1/'True_Odds_Calculator_3-way'!A623+1/'True_Odds_Calculator_3-way'!B623+1/'True_Odds_Calculator_3-way'!C623-1)</f>
        <v>3.3235080224424784E-2</v>
      </c>
    </row>
    <row r="623" spans="4:11" x14ac:dyDescent="0.25">
      <c r="D623">
        <f>solve_for_c('True_Odds_Calculator_3-way'!A624,'True_Odds_Calculator_3-way'!B624,'True_Odds_Calculator_3-way'!C624,'Log_working_3-way'!B$1,'Log_working_3-way'!B$2)</f>
        <v>1.0198226580321037</v>
      </c>
      <c r="F623" s="6" t="e">
        <f>IF('Log_working_3-way'!D623="","",1/'True_Odds_Calculator_3-way'!N624+1/'True_Odds_Calculator_3-way'!O624+1/'True_Odds_Calculator_3-way'!#REF!-1)</f>
        <v>#REF!</v>
      </c>
      <c r="H623" s="6">
        <f>IF('Log_working_3-way'!$D623="","",'True_Odds_Calculator_3-way'!N624/'True_Odds_Calculator_3-way'!A624-1)</f>
        <v>12.039390448094355</v>
      </c>
      <c r="I623" s="6">
        <f>IF('Log_working_3-way'!$D623="","",'True_Odds_Calculator_3-way'!O624/'True_Odds_Calculator_3-way'!B624-1)</f>
        <v>7.7753709104049289</v>
      </c>
      <c r="J623" s="6" t="e">
        <f>IF('Log_working_3-way'!$D623="","",'True_Odds_Calculator_3-way'!#REF!/'True_Odds_Calculator_3-way'!C624-1)</f>
        <v>#REF!</v>
      </c>
      <c r="K623" s="6">
        <f>IF('Log_working_3-way'!$D623="","",1/'True_Odds_Calculator_3-way'!A624+1/'True_Odds_Calculator_3-way'!B624+1/'True_Odds_Calculator_3-way'!C624-1)</f>
        <v>2.1507558397282578E-2</v>
      </c>
    </row>
    <row r="624" spans="4:11" x14ac:dyDescent="0.25">
      <c r="D624">
        <f>solve_for_c('True_Odds_Calculator_3-way'!A625,'True_Odds_Calculator_3-way'!B625,'True_Odds_Calculator_3-way'!C625,'Log_working_3-way'!B$1,'Log_working_3-way'!B$2)</f>
        <v>1.0282907534457897</v>
      </c>
      <c r="F624" s="6" t="e">
        <f>IF('Log_working_3-way'!D624="","",1/'True_Odds_Calculator_3-way'!N625+1/'True_Odds_Calculator_3-way'!O625+1/'True_Odds_Calculator_3-way'!#REF!-1)</f>
        <v>#REF!</v>
      </c>
      <c r="H624" s="6">
        <f>IF('Log_working_3-way'!$D624="","",'True_Odds_Calculator_3-way'!N625/'True_Odds_Calculator_3-way'!A625-1)</f>
        <v>1.8766516847738166</v>
      </c>
      <c r="I624" s="6">
        <f>IF('Log_working_3-way'!$D624="","",'True_Odds_Calculator_3-way'!O625/'True_Odds_Calculator_3-way'!B625-1)</f>
        <v>4.6576627392848087</v>
      </c>
      <c r="J624" s="6" t="e">
        <f>IF('Log_working_3-way'!$D624="","",'True_Odds_Calculator_3-way'!#REF!/'True_Odds_Calculator_3-way'!C625-1)</f>
        <v>#REF!</v>
      </c>
      <c r="K624" s="6">
        <f>IF('Log_working_3-way'!$D624="","",1/'True_Odds_Calculator_3-way'!A625+1/'True_Odds_Calculator_3-way'!B625+1/'True_Odds_Calculator_3-way'!C625-1)</f>
        <v>2.6282093778948523E-2</v>
      </c>
    </row>
    <row r="625" spans="4:11" x14ac:dyDescent="0.25">
      <c r="D625">
        <f>solve_for_c('True_Odds_Calculator_3-way'!A626,'True_Odds_Calculator_3-way'!B626,'True_Odds_Calculator_3-way'!C626,'Log_working_3-way'!B$1,'Log_working_3-way'!B$2)</f>
        <v>1.0214386406194778</v>
      </c>
      <c r="F625" s="6" t="e">
        <f>IF('Log_working_3-way'!D625="","",1/'True_Odds_Calculator_3-way'!N626+1/'True_Odds_Calculator_3-way'!O626+1/'True_Odds_Calculator_3-way'!#REF!-1)</f>
        <v>#REF!</v>
      </c>
      <c r="H625" s="6">
        <f>IF('Log_working_3-way'!$D625="","",'True_Odds_Calculator_3-way'!N626/'True_Odds_Calculator_3-way'!A626-1)</f>
        <v>9.3040816741181782</v>
      </c>
      <c r="I625" s="6">
        <f>IF('Log_working_3-way'!$D625="","",'True_Odds_Calculator_3-way'!O626/'True_Odds_Calculator_3-way'!B626-1)</f>
        <v>6.756289656286822</v>
      </c>
      <c r="J625" s="6" t="e">
        <f>IF('Log_working_3-way'!$D625="","",'True_Odds_Calculator_3-way'!#REF!/'True_Odds_Calculator_3-way'!C626-1)</f>
        <v>#REF!</v>
      </c>
      <c r="K625" s="6">
        <f>IF('Log_working_3-way'!$D625="","",1/'True_Odds_Calculator_3-way'!A626+1/'True_Odds_Calculator_3-way'!B626+1/'True_Odds_Calculator_3-way'!C626-1)</f>
        <v>2.3032132187061904E-2</v>
      </c>
    </row>
    <row r="626" spans="4:11" x14ac:dyDescent="0.25">
      <c r="D626">
        <f>solve_for_c('True_Odds_Calculator_3-way'!A627,'True_Odds_Calculator_3-way'!B627,'True_Odds_Calculator_3-way'!C627,'Log_working_3-way'!B$1,'Log_working_3-way'!B$2)</f>
        <v>1.0230821414796658</v>
      </c>
      <c r="F626" s="6" t="e">
        <f>IF('Log_working_3-way'!D626="","",1/'True_Odds_Calculator_3-way'!N627+1/'True_Odds_Calculator_3-way'!O627+1/'True_Odds_Calculator_3-way'!#REF!-1)</f>
        <v>#REF!</v>
      </c>
      <c r="H626" s="6">
        <f>IF('Log_working_3-way'!$D626="","",'True_Odds_Calculator_3-way'!N627/'True_Odds_Calculator_3-way'!A627-1)</f>
        <v>22.934248177831112</v>
      </c>
      <c r="I626" s="6">
        <f>IF('Log_working_3-way'!$D626="","",'True_Odds_Calculator_3-way'!O627/'True_Odds_Calculator_3-way'!B627-1)</f>
        <v>6.4939039958887737</v>
      </c>
      <c r="J626" s="6" t="e">
        <f>IF('Log_working_3-way'!$D626="","",'True_Odds_Calculator_3-way'!#REF!/'True_Odds_Calculator_3-way'!C627-1)</f>
        <v>#REF!</v>
      </c>
      <c r="K626" s="6">
        <f>IF('Log_working_3-way'!$D626="","",1/'True_Odds_Calculator_3-way'!A627+1/'True_Odds_Calculator_3-way'!B627+1/'True_Odds_Calculator_3-way'!C627-1)</f>
        <v>2.394698396554551E-2</v>
      </c>
    </row>
    <row r="627" spans="4:11" x14ac:dyDescent="0.25">
      <c r="D627">
        <f>solve_for_c('True_Odds_Calculator_3-way'!A628,'True_Odds_Calculator_3-way'!B628,'True_Odds_Calculator_3-way'!C628,'Log_working_3-way'!B$1,'Log_working_3-way'!B$2)</f>
        <v>1.0308335427274058</v>
      </c>
      <c r="F627" s="6" t="e">
        <f>IF('Log_working_3-way'!D627="","",1/'True_Odds_Calculator_3-way'!N628+1/'True_Odds_Calculator_3-way'!O628+1/'True_Odds_Calculator_3-way'!#REF!-1)</f>
        <v>#REF!</v>
      </c>
      <c r="H627" s="6">
        <f>IF('Log_working_3-way'!$D627="","",'True_Odds_Calculator_3-way'!N628/'True_Odds_Calculator_3-way'!A628-1)</f>
        <v>8.4505860310926408</v>
      </c>
      <c r="I627" s="6">
        <f>IF('Log_working_3-way'!$D627="","",'True_Odds_Calculator_3-way'!O628/'True_Odds_Calculator_3-way'!B628-1)</f>
        <v>11.890138121155713</v>
      </c>
      <c r="J627" s="6" t="e">
        <f>IF('Log_working_3-way'!$D627="","",'True_Odds_Calculator_3-way'!#REF!/'True_Odds_Calculator_3-way'!C628-1)</f>
        <v>#REF!</v>
      </c>
      <c r="K627" s="6">
        <f>IF('Log_working_3-way'!$D627="","",1/'True_Odds_Calculator_3-way'!A628+1/'True_Odds_Calculator_3-way'!B628+1/'True_Odds_Calculator_3-way'!C628-1)</f>
        <v>3.3335389770631441E-2</v>
      </c>
    </row>
    <row r="628" spans="4:11" x14ac:dyDescent="0.25">
      <c r="D628">
        <f>solve_for_c('True_Odds_Calculator_3-way'!A629,'True_Odds_Calculator_3-way'!B629,'True_Odds_Calculator_3-way'!C629,'Log_working_3-way'!B$1,'Log_working_3-way'!B$2)</f>
        <v>1.0298457476861294</v>
      </c>
      <c r="F628" s="6" t="e">
        <f>IF('Log_working_3-way'!D628="","",1/'True_Odds_Calculator_3-way'!N629+1/'True_Odds_Calculator_3-way'!O629+1/'True_Odds_Calculator_3-way'!#REF!-1)</f>
        <v>#REF!</v>
      </c>
      <c r="H628" s="6">
        <f>IF('Log_working_3-way'!$D628="","",'True_Odds_Calculator_3-way'!N629/'True_Odds_Calculator_3-way'!A629-1)</f>
        <v>8.7011099093390349</v>
      </c>
      <c r="I628" s="6">
        <f>IF('Log_working_3-way'!$D628="","",'True_Odds_Calculator_3-way'!O629/'True_Odds_Calculator_3-way'!B629-1)</f>
        <v>10.926303860965941</v>
      </c>
      <c r="J628" s="6" t="e">
        <f>IF('Log_working_3-way'!$D628="","",'True_Odds_Calculator_3-way'!#REF!/'True_Odds_Calculator_3-way'!C629-1)</f>
        <v>#REF!</v>
      </c>
      <c r="K628" s="6">
        <f>IF('Log_working_3-way'!$D628="","",1/'True_Odds_Calculator_3-way'!A629+1/'True_Odds_Calculator_3-way'!B629+1/'True_Odds_Calculator_3-way'!C629-1)</f>
        <v>3.2296392834622711E-2</v>
      </c>
    </row>
    <row r="629" spans="4:11" x14ac:dyDescent="0.25">
      <c r="D629">
        <f>solve_for_c('True_Odds_Calculator_3-way'!A630,'True_Odds_Calculator_3-way'!B630,'True_Odds_Calculator_3-way'!C630,'Log_working_3-way'!B$1,'Log_working_3-way'!B$2)</f>
        <v>1.0389839603694704</v>
      </c>
      <c r="F629" s="6" t="e">
        <f>IF('Log_working_3-way'!D629="","",1/'True_Odds_Calculator_3-way'!N630+1/'True_Odds_Calculator_3-way'!O630+1/'True_Odds_Calculator_3-way'!#REF!-1)</f>
        <v>#REF!</v>
      </c>
      <c r="H629" s="6">
        <f>IF('Log_working_3-way'!$D629="","",'True_Odds_Calculator_3-way'!N630/'True_Odds_Calculator_3-way'!A630-1)</f>
        <v>34.028656132957998</v>
      </c>
      <c r="I629" s="6">
        <f>IF('Log_working_3-way'!$D629="","",'True_Odds_Calculator_3-way'!O630/'True_Odds_Calculator_3-way'!B630-1)</f>
        <v>6.9248088964769599</v>
      </c>
      <c r="J629" s="6" t="e">
        <f>IF('Log_working_3-way'!$D629="","",'True_Odds_Calculator_3-way'!#REF!/'True_Odds_Calculator_3-way'!C630-1)</f>
        <v>#REF!</v>
      </c>
      <c r="K629" s="6">
        <f>IF('Log_working_3-way'!$D629="","",1/'True_Odds_Calculator_3-way'!A630+1/'True_Odds_Calculator_3-way'!B630+1/'True_Odds_Calculator_3-way'!C630-1)</f>
        <v>3.6001413373026869E-2</v>
      </c>
    </row>
    <row r="630" spans="4:11" x14ac:dyDescent="0.25">
      <c r="D630">
        <f>solve_for_c('True_Odds_Calculator_3-way'!A631,'True_Odds_Calculator_3-way'!B631,'True_Odds_Calculator_3-way'!C631,'Log_working_3-way'!B$1,'Log_working_3-way'!B$2)</f>
        <v>1.0305036393815803</v>
      </c>
      <c r="F630" s="6" t="e">
        <f>IF('Log_working_3-way'!D630="","",1/'True_Odds_Calculator_3-way'!N631+1/'True_Odds_Calculator_3-way'!O631+1/'True_Odds_Calculator_3-way'!#REF!-1)</f>
        <v>#REF!</v>
      </c>
      <c r="H630" s="6">
        <f>IF('Log_working_3-way'!$D630="","",'True_Odds_Calculator_3-way'!N631/'True_Odds_Calculator_3-way'!A631-1)</f>
        <v>9.5438083329539225</v>
      </c>
      <c r="I630" s="6">
        <f>IF('Log_working_3-way'!$D630="","",'True_Odds_Calculator_3-way'!O631/'True_Odds_Calculator_3-way'!B631-1)</f>
        <v>10.834521238693416</v>
      </c>
      <c r="J630" s="6" t="e">
        <f>IF('Log_working_3-way'!$D630="","",'True_Odds_Calculator_3-way'!#REF!/'True_Odds_Calculator_3-way'!C631-1)</f>
        <v>#REF!</v>
      </c>
      <c r="K630" s="6">
        <f>IF('Log_working_3-way'!$D630="","",1/'True_Odds_Calculator_3-way'!A631+1/'True_Odds_Calculator_3-way'!B631+1/'True_Odds_Calculator_3-way'!C631-1)</f>
        <v>3.3040243410043635E-2</v>
      </c>
    </row>
    <row r="631" spans="4:11" x14ac:dyDescent="0.25">
      <c r="D631">
        <f>solve_for_c('True_Odds_Calculator_3-way'!A632,'True_Odds_Calculator_3-way'!B632,'True_Odds_Calculator_3-way'!C632,'Log_working_3-way'!B$1,'Log_working_3-way'!B$2)</f>
        <v>1.0266465905327253</v>
      </c>
      <c r="F631" s="6" t="e">
        <f>IF('Log_working_3-way'!D631="","",1/'True_Odds_Calculator_3-way'!N632+1/'True_Odds_Calculator_3-way'!O632+1/'True_Odds_Calculator_3-way'!#REF!-1)</f>
        <v>#REF!</v>
      </c>
      <c r="H631" s="6">
        <f>IF('Log_working_3-way'!$D631="","",'True_Odds_Calculator_3-way'!N632/'True_Odds_Calculator_3-way'!A632-1)</f>
        <v>9.8026781012562996</v>
      </c>
      <c r="I631" s="6">
        <f>IF('Log_working_3-way'!$D631="","",'True_Odds_Calculator_3-way'!O632/'True_Odds_Calculator_3-way'!B632-1)</f>
        <v>6.5437110909526384</v>
      </c>
      <c r="J631" s="6" t="e">
        <f>IF('Log_working_3-way'!$D631="","",'True_Odds_Calculator_3-way'!#REF!/'True_Odds_Calculator_3-way'!C632-1)</f>
        <v>#REF!</v>
      </c>
      <c r="K631" s="6">
        <f>IF('Log_working_3-way'!$D631="","",1/'True_Odds_Calculator_3-way'!A632+1/'True_Odds_Calculator_3-way'!B632+1/'True_Odds_Calculator_3-way'!C632-1)</f>
        <v>2.8551532033426197E-2</v>
      </c>
    </row>
    <row r="632" spans="4:11" x14ac:dyDescent="0.25">
      <c r="D632">
        <f>solve_for_c('True_Odds_Calculator_3-way'!A633,'True_Odds_Calculator_3-way'!B633,'True_Odds_Calculator_3-way'!C633,'Log_working_3-way'!B$1,'Log_working_3-way'!B$2)</f>
        <v>1.0269363022888771</v>
      </c>
      <c r="F632" s="6" t="e">
        <f>IF('Log_working_3-way'!D632="","",1/'True_Odds_Calculator_3-way'!N633+1/'True_Odds_Calculator_3-way'!O633+1/'True_Odds_Calculator_3-way'!#REF!-1)</f>
        <v>#REF!</v>
      </c>
      <c r="H632" s="6">
        <f>IF('Log_working_3-way'!$D632="","",'True_Odds_Calculator_3-way'!N633/'True_Odds_Calculator_3-way'!A633-1)</f>
        <v>5.1700081708910295</v>
      </c>
      <c r="I632" s="6">
        <f>IF('Log_working_3-way'!$D632="","",'True_Odds_Calculator_3-way'!O633/'True_Odds_Calculator_3-way'!B633-1)</f>
        <v>8.5562034355594445</v>
      </c>
      <c r="J632" s="6" t="e">
        <f>IF('Log_working_3-way'!$D632="","",'True_Odds_Calculator_3-way'!#REF!/'True_Odds_Calculator_3-way'!C633-1)</f>
        <v>#REF!</v>
      </c>
      <c r="K632" s="6">
        <f>IF('Log_working_3-way'!$D632="","",1/'True_Odds_Calculator_3-way'!A633+1/'True_Odds_Calculator_3-way'!B633+1/'True_Odds_Calculator_3-way'!C633-1)</f>
        <v>2.8331755553157478E-2</v>
      </c>
    </row>
    <row r="633" spans="4:11" x14ac:dyDescent="0.25">
      <c r="D633">
        <f>solve_for_c('True_Odds_Calculator_3-way'!A634,'True_Odds_Calculator_3-way'!B634,'True_Odds_Calculator_3-way'!C634,'Log_working_3-way'!B$1,'Log_working_3-way'!B$2)</f>
        <v>1.029039414265839</v>
      </c>
      <c r="F633" s="6" t="e">
        <f>IF('Log_working_3-way'!D633="","",1/'True_Odds_Calculator_3-way'!N634+1/'True_Odds_Calculator_3-way'!O634+1/'True_Odds_Calculator_3-way'!#REF!-1)</f>
        <v>#REF!</v>
      </c>
      <c r="H633" s="6">
        <f>IF('Log_working_3-way'!$D633="","",'True_Odds_Calculator_3-way'!N634/'True_Odds_Calculator_3-way'!A634-1)</f>
        <v>27.085846359786569</v>
      </c>
      <c r="I633" s="6">
        <f>IF('Log_working_3-way'!$D633="","",'True_Odds_Calculator_3-way'!O634/'True_Odds_Calculator_3-way'!B634-1)</f>
        <v>6.0214615899466422</v>
      </c>
      <c r="J633" s="6" t="e">
        <f>IF('Log_working_3-way'!$D633="","",'True_Odds_Calculator_3-way'!#REF!/'True_Odds_Calculator_3-way'!C634-1)</f>
        <v>#REF!</v>
      </c>
      <c r="K633" s="6">
        <f>IF('Log_working_3-way'!$D633="","",1/'True_Odds_Calculator_3-way'!A634+1/'True_Odds_Calculator_3-way'!B634+1/'True_Odds_Calculator_3-way'!C634-1)</f>
        <v>2.9168762123715775E-2</v>
      </c>
    </row>
    <row r="634" spans="4:11" x14ac:dyDescent="0.25">
      <c r="D634">
        <f>solve_for_c('True_Odds_Calculator_3-way'!A635,'True_Odds_Calculator_3-way'!B635,'True_Odds_Calculator_3-way'!C635,'Log_working_3-way'!B$1,'Log_working_3-way'!B$2)</f>
        <v>1.0539647011385329</v>
      </c>
      <c r="F634" s="6" t="e">
        <f>IF('Log_working_3-way'!D634="","",1/'True_Odds_Calculator_3-way'!N635+1/'True_Odds_Calculator_3-way'!O635+1/'True_Odds_Calculator_3-way'!#REF!-1)</f>
        <v>#REF!</v>
      </c>
      <c r="H634" s="6">
        <f>IF('Log_working_3-way'!$D634="","",'True_Odds_Calculator_3-way'!N635/'True_Odds_Calculator_3-way'!A635-1)</f>
        <v>62.981860825765452</v>
      </c>
      <c r="I634" s="6">
        <f>IF('Log_working_3-way'!$D634="","",'True_Odds_Calculator_3-way'!O635/'True_Odds_Calculator_3-way'!B635-1)</f>
        <v>1.1119797622079464</v>
      </c>
      <c r="J634" s="6" t="e">
        <f>IF('Log_working_3-way'!$D634="","",'True_Odds_Calculator_3-way'!#REF!/'True_Odds_Calculator_3-way'!C635-1)</f>
        <v>#REF!</v>
      </c>
      <c r="K634" s="6">
        <f>IF('Log_working_3-way'!$D634="","",1/'True_Odds_Calculator_3-way'!A635+1/'True_Odds_Calculator_3-way'!B635+1/'True_Odds_Calculator_3-way'!C635-1)</f>
        <v>3.3077517670627277E-2</v>
      </c>
    </row>
    <row r="635" spans="4:11" x14ac:dyDescent="0.25">
      <c r="D635">
        <f>solve_for_c('True_Odds_Calculator_3-way'!A636,'True_Odds_Calculator_3-way'!B636,'True_Odds_Calculator_3-way'!C636,'Log_working_3-way'!B$1,'Log_working_3-way'!B$2)</f>
        <v>1.0444758589616434</v>
      </c>
      <c r="F635" s="6" t="e">
        <f>IF('Log_working_3-way'!D635="","",1/'True_Odds_Calculator_3-way'!N636+1/'True_Odds_Calculator_3-way'!O636+1/'True_Odds_Calculator_3-way'!#REF!-1)</f>
        <v>#REF!</v>
      </c>
      <c r="H635" s="6">
        <f>IF('Log_working_3-way'!$D635="","",'True_Odds_Calculator_3-way'!N636/'True_Odds_Calculator_3-way'!A636-1)</f>
        <v>7.4633279110996078</v>
      </c>
      <c r="I635" s="6">
        <f>IF('Log_working_3-way'!$D635="","",'True_Odds_Calculator_3-way'!O636/'True_Odds_Calculator_3-way'!B636-1)</f>
        <v>6.5816375151874755</v>
      </c>
      <c r="J635" s="6" t="e">
        <f>IF('Log_working_3-way'!$D635="","",'True_Odds_Calculator_3-way'!#REF!/'True_Odds_Calculator_3-way'!C636-1)</f>
        <v>#REF!</v>
      </c>
      <c r="K635" s="6">
        <f>IF('Log_working_3-way'!$D635="","",1/'True_Odds_Calculator_3-way'!A636+1/'True_Odds_Calculator_3-way'!B636+1/'True_Odds_Calculator_3-way'!C636-1)</f>
        <v>4.6598908090286217E-2</v>
      </c>
    </row>
    <row r="636" spans="4:11" x14ac:dyDescent="0.25">
      <c r="D636">
        <f>solve_for_c('True_Odds_Calculator_3-way'!A637,'True_Odds_Calculator_3-way'!B637,'True_Odds_Calculator_3-way'!C637,'Log_working_3-way'!B$1,'Log_working_3-way'!B$2)</f>
        <v>1.0306632868751406</v>
      </c>
      <c r="F636" s="6" t="e">
        <f>IF('Log_working_3-way'!D636="","",1/'True_Odds_Calculator_3-way'!N637+1/'True_Odds_Calculator_3-way'!O637+1/'True_Odds_Calculator_3-way'!#REF!-1)</f>
        <v>#REF!</v>
      </c>
      <c r="H636" s="6">
        <f>IF('Log_working_3-way'!$D636="","",'True_Odds_Calculator_3-way'!N637/'True_Odds_Calculator_3-way'!A637-1)</f>
        <v>14.123544310634518</v>
      </c>
      <c r="I636" s="6">
        <f>IF('Log_working_3-way'!$D636="","",'True_Odds_Calculator_3-way'!O637/'True_Odds_Calculator_3-way'!B637-1)</f>
        <v>7.5746434575131509</v>
      </c>
      <c r="J636" s="6" t="e">
        <f>IF('Log_working_3-way'!$D636="","",'True_Odds_Calculator_3-way'!#REF!/'True_Odds_Calculator_3-way'!C637-1)</f>
        <v>#REF!</v>
      </c>
      <c r="K636" s="6">
        <f>IF('Log_working_3-way'!$D636="","",1/'True_Odds_Calculator_3-way'!A637+1/'True_Odds_Calculator_3-way'!B637+1/'True_Odds_Calculator_3-way'!C637-1)</f>
        <v>3.3012019036863682E-2</v>
      </c>
    </row>
    <row r="637" spans="4:11" x14ac:dyDescent="0.25">
      <c r="D637">
        <f>solve_for_c('True_Odds_Calculator_3-way'!A638,'True_Odds_Calculator_3-way'!B638,'True_Odds_Calculator_3-way'!C638,'Log_working_3-way'!B$1,'Log_working_3-way'!B$2)</f>
        <v>1.0241041852500994</v>
      </c>
      <c r="F637" s="6" t="e">
        <f>IF('Log_working_3-way'!D637="","",1/'True_Odds_Calculator_3-way'!N638+1/'True_Odds_Calculator_3-way'!O638+1/'True_Odds_Calculator_3-way'!#REF!-1)</f>
        <v>#REF!</v>
      </c>
      <c r="H637" s="6">
        <f>IF('Log_working_3-way'!$D637="","",'True_Odds_Calculator_3-way'!N638/'True_Odds_Calculator_3-way'!A638-1)</f>
        <v>3.019123888552083</v>
      </c>
      <c r="I637" s="6">
        <f>IF('Log_working_3-way'!$D637="","",'True_Odds_Calculator_3-way'!O638/'True_Odds_Calculator_3-way'!B638-1)</f>
        <v>5.5561762865358482</v>
      </c>
      <c r="J637" s="6" t="e">
        <f>IF('Log_working_3-way'!$D637="","",'True_Odds_Calculator_3-way'!#REF!/'True_Odds_Calculator_3-way'!C638-1)</f>
        <v>#REF!</v>
      </c>
      <c r="K637" s="6">
        <f>IF('Log_working_3-way'!$D637="","",1/'True_Odds_Calculator_3-way'!A638+1/'True_Odds_Calculator_3-way'!B638+1/'True_Odds_Calculator_3-way'!C638-1)</f>
        <v>2.3704866914234346E-2</v>
      </c>
    </row>
    <row r="638" spans="4:11" x14ac:dyDescent="0.25">
      <c r="D638">
        <f>solve_for_c('True_Odds_Calculator_3-way'!A639,'True_Odds_Calculator_3-way'!B639,'True_Odds_Calculator_3-way'!C639,'Log_working_3-way'!B$1,'Log_working_3-way'!B$2)</f>
        <v>1.0351148495098577</v>
      </c>
      <c r="F638" s="6" t="e">
        <f>IF('Log_working_3-way'!D638="","",1/'True_Odds_Calculator_3-way'!N639+1/'True_Odds_Calculator_3-way'!O639+1/'True_Odds_Calculator_3-way'!#REF!-1)</f>
        <v>#REF!</v>
      </c>
      <c r="H638" s="6">
        <f>IF('Log_working_3-way'!$D638="","",'True_Odds_Calculator_3-way'!N639/'True_Odds_Calculator_3-way'!A639-1)</f>
        <v>13.036378410530723</v>
      </c>
      <c r="I638" s="6">
        <f>IF('Log_working_3-way'!$D638="","",'True_Odds_Calculator_3-way'!O639/'True_Odds_Calculator_3-way'!B639-1)</f>
        <v>9.9230708840647868</v>
      </c>
      <c r="J638" s="6" t="e">
        <f>IF('Log_working_3-way'!$D638="","",'True_Odds_Calculator_3-way'!#REF!/'True_Odds_Calculator_3-way'!C639-1)</f>
        <v>#REF!</v>
      </c>
      <c r="K638" s="6">
        <f>IF('Log_working_3-way'!$D638="","",1/'True_Odds_Calculator_3-way'!A639+1/'True_Odds_Calculator_3-way'!B639+1/'True_Odds_Calculator_3-way'!C639-1)</f>
        <v>3.7868543904687524E-2</v>
      </c>
    </row>
    <row r="639" spans="4:11" x14ac:dyDescent="0.25">
      <c r="D639">
        <f>solve_for_c('True_Odds_Calculator_3-way'!A640,'True_Odds_Calculator_3-way'!B640,'True_Odds_Calculator_3-way'!C640,'Log_working_3-way'!B$1,'Log_working_3-way'!B$2)</f>
        <v>1.0395719844528164</v>
      </c>
      <c r="F639" s="6" t="e">
        <f>IF('Log_working_3-way'!D639="","",1/'True_Odds_Calculator_3-way'!N640+1/'True_Odds_Calculator_3-way'!O640+1/'True_Odds_Calculator_3-way'!#REF!-1)</f>
        <v>#REF!</v>
      </c>
      <c r="H639" s="6">
        <f>IF('Log_working_3-way'!$D639="","",'True_Odds_Calculator_3-way'!N640/'True_Odds_Calculator_3-way'!A640-1)</f>
        <v>2.4468394676434198</v>
      </c>
      <c r="I639" s="6">
        <f>IF('Log_working_3-way'!$D639="","",'True_Odds_Calculator_3-way'!O640/'True_Odds_Calculator_3-way'!B640-1)</f>
        <v>4.1209783785215359</v>
      </c>
      <c r="J639" s="6" t="e">
        <f>IF('Log_working_3-way'!$D639="","",'True_Odds_Calculator_3-way'!#REF!/'True_Odds_Calculator_3-way'!C640-1)</f>
        <v>#REF!</v>
      </c>
      <c r="K639" s="6">
        <f>IF('Log_working_3-way'!$D639="","",1/'True_Odds_Calculator_3-way'!A640+1/'True_Odds_Calculator_3-way'!B640+1/'True_Odds_Calculator_3-way'!C640-1)</f>
        <v>3.6734613985259346E-2</v>
      </c>
    </row>
    <row r="640" spans="4:11" x14ac:dyDescent="0.25">
      <c r="D640">
        <f>solve_for_c('True_Odds_Calculator_3-way'!A641,'True_Odds_Calculator_3-way'!B641,'True_Odds_Calculator_3-way'!C641,'Log_working_3-way'!B$1,'Log_working_3-way'!B$2)</f>
        <v>1.055903772430248</v>
      </c>
      <c r="F640" s="6" t="e">
        <f>IF('Log_working_3-way'!D640="","",1/'True_Odds_Calculator_3-way'!N641+1/'True_Odds_Calculator_3-way'!O641+1/'True_Odds_Calculator_3-way'!#REF!-1)</f>
        <v>#REF!</v>
      </c>
      <c r="H640" s="6">
        <f>IF('Log_working_3-way'!$D640="","",'True_Odds_Calculator_3-way'!N641/'True_Odds_Calculator_3-way'!A641-1)</f>
        <v>65.132637466640816</v>
      </c>
      <c r="I640" s="6">
        <f>IF('Log_working_3-way'!$D640="","",'True_Odds_Calculator_3-way'!O641/'True_Odds_Calculator_3-way'!B641-1)</f>
        <v>0.80702608533602094</v>
      </c>
      <c r="J640" s="6" t="e">
        <f>IF('Log_working_3-way'!$D640="","",'True_Odds_Calculator_3-way'!#REF!/'True_Odds_Calculator_3-way'!C641-1)</f>
        <v>#REF!</v>
      </c>
      <c r="K640" s="6">
        <f>IF('Log_working_3-way'!$D640="","",1/'True_Odds_Calculator_3-way'!A641+1/'True_Odds_Calculator_3-way'!B641+1/'True_Odds_Calculator_3-way'!C641-1)</f>
        <v>3.2793309823159866E-2</v>
      </c>
    </row>
    <row r="641" spans="4:11" x14ac:dyDescent="0.25">
      <c r="D641">
        <f>solve_for_c('True_Odds_Calculator_3-way'!A642,'True_Odds_Calculator_3-way'!B642,'True_Odds_Calculator_3-way'!C642,'Log_working_3-way'!B$1,'Log_working_3-way'!B$2)</f>
        <v>1.0345582329426872</v>
      </c>
      <c r="F641" s="6" t="e">
        <f>IF('Log_working_3-way'!D641="","",1/'True_Odds_Calculator_3-way'!N642+1/'True_Odds_Calculator_3-way'!O642+1/'True_Odds_Calculator_3-way'!#REF!-1)</f>
        <v>#REF!</v>
      </c>
      <c r="H641" s="6">
        <f>IF('Log_working_3-way'!$D641="","",'True_Odds_Calculator_3-way'!N642/'True_Odds_Calculator_3-way'!A642-1)</f>
        <v>27.257992272339681</v>
      </c>
      <c r="I641" s="6">
        <f>IF('Log_working_3-way'!$D641="","",'True_Odds_Calculator_3-way'!O642/'True_Odds_Calculator_3-way'!B642-1)</f>
        <v>8.685244607442975</v>
      </c>
      <c r="J641" s="6" t="e">
        <f>IF('Log_working_3-way'!$D641="","",'True_Odds_Calculator_3-way'!#REF!/'True_Odds_Calculator_3-way'!C642-1)</f>
        <v>#REF!</v>
      </c>
      <c r="K641" s="6">
        <f>IF('Log_working_3-way'!$D641="","",1/'True_Odds_Calculator_3-way'!A642+1/'True_Odds_Calculator_3-way'!B642+1/'True_Odds_Calculator_3-way'!C642-1)</f>
        <v>3.3987387185550055E-2</v>
      </c>
    </row>
    <row r="642" spans="4:11" x14ac:dyDescent="0.25">
      <c r="D642">
        <f>solve_for_c('True_Odds_Calculator_3-way'!A643,'True_Odds_Calculator_3-way'!B643,'True_Odds_Calculator_3-way'!C643,'Log_working_3-way'!B$1,'Log_working_3-way'!B$2)</f>
        <v>1.0310488150504367</v>
      </c>
      <c r="F642" s="6" t="e">
        <f>IF('Log_working_3-way'!D642="","",1/'True_Odds_Calculator_3-way'!N643+1/'True_Odds_Calculator_3-way'!O643+1/'True_Odds_Calculator_3-way'!#REF!-1)</f>
        <v>#REF!</v>
      </c>
      <c r="H642" s="6">
        <f>IF('Log_working_3-way'!$D642="","",'True_Odds_Calculator_3-way'!N643/'True_Odds_Calculator_3-way'!A643-1)</f>
        <v>14.482494423431286</v>
      </c>
      <c r="I642" s="6">
        <f>IF('Log_working_3-way'!$D642="","",'True_Odds_Calculator_3-way'!O643/'True_Odds_Calculator_3-way'!B643-1)</f>
        <v>9.2670150501804311</v>
      </c>
      <c r="J642" s="6" t="e">
        <f>IF('Log_working_3-way'!$D642="","",'True_Odds_Calculator_3-way'!#REF!/'True_Odds_Calculator_3-way'!C643-1)</f>
        <v>#REF!</v>
      </c>
      <c r="K642" s="6">
        <f>IF('Log_working_3-way'!$D642="","",1/'True_Odds_Calculator_3-way'!A643+1/'True_Odds_Calculator_3-way'!B643+1/'True_Odds_Calculator_3-way'!C643-1)</f>
        <v>3.3425206715109068E-2</v>
      </c>
    </row>
    <row r="643" spans="4:11" x14ac:dyDescent="0.25">
      <c r="D643">
        <f>solve_for_c('True_Odds_Calculator_3-way'!A644,'True_Odds_Calculator_3-way'!B644,'True_Odds_Calculator_3-way'!C644,'Log_working_3-way'!B$1,'Log_working_3-way'!B$2)</f>
        <v>1.025794383952765</v>
      </c>
      <c r="F643" s="6" t="e">
        <f>IF('Log_working_3-way'!D643="","",1/'True_Odds_Calculator_3-way'!N644+1/'True_Odds_Calculator_3-way'!O644+1/'True_Odds_Calculator_3-way'!#REF!-1)</f>
        <v>#REF!</v>
      </c>
      <c r="H643" s="6">
        <f>IF('Log_working_3-way'!$D643="","",'True_Odds_Calculator_3-way'!N644/'True_Odds_Calculator_3-way'!A644-1)</f>
        <v>17.23782018401366</v>
      </c>
      <c r="I643" s="6">
        <f>IF('Log_working_3-way'!$D643="","",'True_Odds_Calculator_3-way'!O644/'True_Odds_Calculator_3-way'!B644-1)</f>
        <v>8.3860993291072177</v>
      </c>
      <c r="J643" s="6" t="e">
        <f>IF('Log_working_3-way'!$D643="","",'True_Odds_Calculator_3-way'!#REF!/'True_Odds_Calculator_3-way'!C644-1)</f>
        <v>#REF!</v>
      </c>
      <c r="K643" s="6">
        <f>IF('Log_working_3-way'!$D643="","",1/'True_Odds_Calculator_3-way'!A644+1/'True_Odds_Calculator_3-way'!B644+1/'True_Odds_Calculator_3-way'!C644-1)</f>
        <v>2.7550348202522112E-2</v>
      </c>
    </row>
    <row r="644" spans="4:11" x14ac:dyDescent="0.25">
      <c r="D644">
        <f>solve_for_c('True_Odds_Calculator_3-way'!A645,'True_Odds_Calculator_3-way'!B645,'True_Odds_Calculator_3-way'!C645,'Log_working_3-way'!B$1,'Log_working_3-way'!B$2)</f>
        <v>1.0292382040059707</v>
      </c>
      <c r="F644" s="6" t="e">
        <f>IF('Log_working_3-way'!D644="","",1/'True_Odds_Calculator_3-way'!N645+1/'True_Odds_Calculator_3-way'!O645+1/'True_Odds_Calculator_3-way'!#REF!-1)</f>
        <v>#REF!</v>
      </c>
      <c r="H644" s="6">
        <f>IF('Log_working_3-way'!$D644="","",'True_Odds_Calculator_3-way'!N645/'True_Odds_Calculator_3-way'!A645-1)</f>
        <v>4.3248938088393905</v>
      </c>
      <c r="I644" s="6">
        <f>IF('Log_working_3-way'!$D644="","",'True_Odds_Calculator_3-way'!O645/'True_Odds_Calculator_3-way'!B645-1)</f>
        <v>7.063205933708252</v>
      </c>
      <c r="J644" s="6" t="e">
        <f>IF('Log_working_3-way'!$D644="","",'True_Odds_Calculator_3-way'!#REF!/'True_Odds_Calculator_3-way'!C645-1)</f>
        <v>#REF!</v>
      </c>
      <c r="K644" s="6">
        <f>IF('Log_working_3-way'!$D644="","",1/'True_Odds_Calculator_3-way'!A645+1/'True_Odds_Calculator_3-way'!B645+1/'True_Odds_Calculator_3-way'!C645-1)</f>
        <v>2.9990688709041313E-2</v>
      </c>
    </row>
    <row r="645" spans="4:11" x14ac:dyDescent="0.25">
      <c r="D645">
        <f>solve_for_c('True_Odds_Calculator_3-way'!A646,'True_Odds_Calculator_3-way'!B646,'True_Odds_Calculator_3-way'!C646,'Log_working_3-way'!B$1,'Log_working_3-way'!B$2)</f>
        <v>1.0252811140876064</v>
      </c>
      <c r="F645" s="6" t="e">
        <f>IF('Log_working_3-way'!D645="","",1/'True_Odds_Calculator_3-way'!N646+1/'True_Odds_Calculator_3-way'!O646+1/'True_Odds_Calculator_3-way'!#REF!-1)</f>
        <v>#REF!</v>
      </c>
      <c r="H645" s="6">
        <f>IF('Log_working_3-way'!$D645="","",'True_Odds_Calculator_3-way'!N646/'True_Odds_Calculator_3-way'!A646-1)</f>
        <v>8.5057570196507779</v>
      </c>
      <c r="I645" s="6">
        <f>IF('Log_working_3-way'!$D645="","",'True_Odds_Calculator_3-way'!O646/'True_Odds_Calculator_3-way'!B646-1)</f>
        <v>9.3278498319583232</v>
      </c>
      <c r="J645" s="6" t="e">
        <f>IF('Log_working_3-way'!$D645="","",'True_Odds_Calculator_3-way'!#REF!/'True_Odds_Calculator_3-way'!C646-1)</f>
        <v>#REF!</v>
      </c>
      <c r="K645" s="6">
        <f>IF('Log_working_3-way'!$D645="","",1/'True_Odds_Calculator_3-way'!A646+1/'True_Odds_Calculator_3-way'!B646+1/'True_Odds_Calculator_3-way'!C646-1)</f>
        <v>2.7337957388560152E-2</v>
      </c>
    </row>
    <row r="646" spans="4:11" x14ac:dyDescent="0.25">
      <c r="D646">
        <f>solve_for_c('True_Odds_Calculator_3-way'!A647,'True_Odds_Calculator_3-way'!B647,'True_Odds_Calculator_3-way'!C647,'Log_working_3-way'!B$1,'Log_working_3-way'!B$2)</f>
        <v>1.0289121305509803</v>
      </c>
      <c r="F646" s="6" t="e">
        <f>IF('Log_working_3-way'!D646="","",1/'True_Odds_Calculator_3-way'!N647+1/'True_Odds_Calculator_3-way'!O647+1/'True_Odds_Calculator_3-way'!#REF!-1)</f>
        <v>#REF!</v>
      </c>
      <c r="H646" s="6">
        <f>IF('Log_working_3-way'!$D646="","",'True_Odds_Calculator_3-way'!N647/'True_Odds_Calculator_3-way'!A647-1)</f>
        <v>26.790392720957346</v>
      </c>
      <c r="I646" s="6">
        <f>IF('Log_working_3-way'!$D646="","",'True_Odds_Calculator_3-way'!O647/'True_Odds_Calculator_3-way'!B647-1)</f>
        <v>6.7988126303810947</v>
      </c>
      <c r="J646" s="6" t="e">
        <f>IF('Log_working_3-way'!$D646="","",'True_Odds_Calculator_3-way'!#REF!/'True_Odds_Calculator_3-way'!C647-1)</f>
        <v>#REF!</v>
      </c>
      <c r="K646" s="6">
        <f>IF('Log_working_3-way'!$D646="","",1/'True_Odds_Calculator_3-way'!A647+1/'True_Odds_Calculator_3-way'!B647+1/'True_Odds_Calculator_3-way'!C647-1)</f>
        <v>2.9015941403961021E-2</v>
      </c>
    </row>
    <row r="647" spans="4:11" x14ac:dyDescent="0.25">
      <c r="D647">
        <f>solve_for_c('True_Odds_Calculator_3-way'!A648,'True_Odds_Calculator_3-way'!B648,'True_Odds_Calculator_3-way'!C648,'Log_working_3-way'!B$1,'Log_working_3-way'!B$2)</f>
        <v>1.0334039972718572</v>
      </c>
      <c r="F647" s="6" t="e">
        <f>IF('Log_working_3-way'!D647="","",1/'True_Odds_Calculator_3-way'!N648+1/'True_Odds_Calculator_3-way'!O648+1/'True_Odds_Calculator_3-way'!#REF!-1)</f>
        <v>#REF!</v>
      </c>
      <c r="H647" s="6">
        <f>IF('Log_working_3-way'!$D647="","",'True_Odds_Calculator_3-way'!N648/'True_Odds_Calculator_3-way'!A648-1)</f>
        <v>2.0473762113376828</v>
      </c>
      <c r="I647" s="6">
        <f>IF('Log_working_3-way'!$D647="","",'True_Odds_Calculator_3-way'!O648/'True_Odds_Calculator_3-way'!B648-1)</f>
        <v>5.5059342755622405</v>
      </c>
      <c r="J647" s="6" t="e">
        <f>IF('Log_working_3-way'!$D647="","",'True_Odds_Calculator_3-way'!#REF!/'True_Odds_Calculator_3-way'!C648-1)</f>
        <v>#REF!</v>
      </c>
      <c r="K647" s="6">
        <f>IF('Log_working_3-way'!$D647="","",1/'True_Odds_Calculator_3-way'!A648+1/'True_Odds_Calculator_3-way'!B648+1/'True_Odds_Calculator_3-way'!C648-1)</f>
        <v>3.1610417290055759E-2</v>
      </c>
    </row>
    <row r="648" spans="4:11" x14ac:dyDescent="0.25">
      <c r="D648">
        <f>solve_for_c('True_Odds_Calculator_3-way'!A649,'True_Odds_Calculator_3-way'!B649,'True_Odds_Calculator_3-way'!C649,'Log_working_3-way'!B$1,'Log_working_3-way'!B$2)</f>
        <v>1.0262797408932767</v>
      </c>
      <c r="F648" s="6" t="e">
        <f>IF('Log_working_3-way'!D648="","",1/'True_Odds_Calculator_3-way'!N649+1/'True_Odds_Calculator_3-way'!O649+1/'True_Odds_Calculator_3-way'!#REF!-1)</f>
        <v>#REF!</v>
      </c>
      <c r="H648" s="6">
        <f>IF('Log_working_3-way'!$D648="","",'True_Odds_Calculator_3-way'!N649/'True_Odds_Calculator_3-way'!A649-1)</f>
        <v>20.050728573809824</v>
      </c>
      <c r="I648" s="6">
        <f>IF('Log_working_3-way'!$D648="","",'True_Odds_Calculator_3-way'!O649/'True_Odds_Calculator_3-way'!B649-1)</f>
        <v>7.7227036495066077</v>
      </c>
      <c r="J648" s="6" t="e">
        <f>IF('Log_working_3-way'!$D648="","",'True_Odds_Calculator_3-way'!#REF!/'True_Odds_Calculator_3-way'!C649-1)</f>
        <v>#REF!</v>
      </c>
      <c r="K648" s="6">
        <f>IF('Log_working_3-way'!$D648="","",1/'True_Odds_Calculator_3-way'!A649+1/'True_Odds_Calculator_3-way'!B649+1/'True_Odds_Calculator_3-way'!C649-1)</f>
        <v>2.7675371411399974E-2</v>
      </c>
    </row>
    <row r="649" spans="4:11" x14ac:dyDescent="0.25">
      <c r="D649">
        <f>solve_for_c('True_Odds_Calculator_3-way'!A650,'True_Odds_Calculator_3-way'!B650,'True_Odds_Calculator_3-way'!C650,'Log_working_3-way'!B$1,'Log_working_3-way'!B$2)</f>
        <v>1.030730623451487</v>
      </c>
      <c r="F649" s="6" t="e">
        <f>IF('Log_working_3-way'!D649="","",1/'True_Odds_Calculator_3-way'!N650+1/'True_Odds_Calculator_3-way'!O650+1/'True_Odds_Calculator_3-way'!#REF!-1)</f>
        <v>#REF!</v>
      </c>
      <c r="H649" s="6">
        <f>IF('Log_working_3-way'!$D649="","",'True_Odds_Calculator_3-way'!N650/'True_Odds_Calculator_3-way'!A650-1)</f>
        <v>13.541728267586576</v>
      </c>
      <c r="I649" s="6">
        <f>IF('Log_working_3-way'!$D649="","",'True_Odds_Calculator_3-way'!O650/'True_Odds_Calculator_3-way'!B650-1)</f>
        <v>7.4727040405065726</v>
      </c>
      <c r="J649" s="6" t="e">
        <f>IF('Log_working_3-way'!$D649="","",'True_Odds_Calculator_3-way'!#REF!/'True_Odds_Calculator_3-way'!C650-1)</f>
        <v>#REF!</v>
      </c>
      <c r="K649" s="6">
        <f>IF('Log_working_3-way'!$D649="","",1/'True_Odds_Calculator_3-way'!A650+1/'True_Odds_Calculator_3-way'!B650+1/'True_Odds_Calculator_3-way'!C650-1)</f>
        <v>3.3105237040836233E-2</v>
      </c>
    </row>
    <row r="650" spans="4:11" x14ac:dyDescent="0.25">
      <c r="D650">
        <f>solve_for_c('True_Odds_Calculator_3-way'!A651,'True_Odds_Calculator_3-way'!B651,'True_Odds_Calculator_3-way'!C651,'Log_working_3-way'!B$1,'Log_working_3-way'!B$2)</f>
        <v>1.0347178454919381</v>
      </c>
      <c r="F650" s="6" t="e">
        <f>IF('Log_working_3-way'!D650="","",1/'True_Odds_Calculator_3-way'!N651+1/'True_Odds_Calculator_3-way'!O651+1/'True_Odds_Calculator_3-way'!#REF!-1)</f>
        <v>#REF!</v>
      </c>
      <c r="H650" s="6">
        <f>IF('Log_working_3-way'!$D650="","",'True_Odds_Calculator_3-way'!N651/'True_Odds_Calculator_3-way'!A651-1)</f>
        <v>22.896505409702062</v>
      </c>
      <c r="I650" s="6">
        <f>IF('Log_working_3-way'!$D650="","",'True_Odds_Calculator_3-way'!O651/'True_Odds_Calculator_3-way'!B651-1)</f>
        <v>7.5009352469192532</v>
      </c>
      <c r="J650" s="6" t="e">
        <f>IF('Log_working_3-way'!$D650="","",'True_Odds_Calculator_3-way'!#REF!/'True_Odds_Calculator_3-way'!C651-1)</f>
        <v>#REF!</v>
      </c>
      <c r="K650" s="6">
        <f>IF('Log_working_3-way'!$D650="","",1/'True_Odds_Calculator_3-way'!A651+1/'True_Odds_Calculator_3-way'!B651+1/'True_Odds_Calculator_3-way'!C651-1)</f>
        <v>3.5794236575262373E-2</v>
      </c>
    </row>
    <row r="651" spans="4:11" x14ac:dyDescent="0.25">
      <c r="D651">
        <f>solve_for_c('True_Odds_Calculator_3-way'!A652,'True_Odds_Calculator_3-way'!B652,'True_Odds_Calculator_3-way'!C652,'Log_working_3-way'!B$1,'Log_working_3-way'!B$2)</f>
        <v>1.0342043375685785</v>
      </c>
      <c r="F651" s="6" t="e">
        <f>IF('Log_working_3-way'!D651="","",1/'True_Odds_Calculator_3-way'!N652+1/'True_Odds_Calculator_3-way'!O652+1/'True_Odds_Calculator_3-way'!#REF!-1)</f>
        <v>#REF!</v>
      </c>
      <c r="H651" s="6">
        <f>IF('Log_working_3-way'!$D651="","",'True_Odds_Calculator_3-way'!N652/'True_Odds_Calculator_3-way'!A652-1)</f>
        <v>24.149026854999672</v>
      </c>
      <c r="I651" s="6">
        <f>IF('Log_working_3-way'!$D651="","",'True_Odds_Calculator_3-way'!O652/'True_Odds_Calculator_3-way'!B652-1)</f>
        <v>6.3319598362412055</v>
      </c>
      <c r="J651" s="6" t="e">
        <f>IF('Log_working_3-way'!$D651="","",'True_Odds_Calculator_3-way'!#REF!/'True_Odds_Calculator_3-way'!C652-1)</f>
        <v>#REF!</v>
      </c>
      <c r="K651" s="6">
        <f>IF('Log_working_3-way'!$D651="","",1/'True_Odds_Calculator_3-way'!A652+1/'True_Odds_Calculator_3-way'!B652+1/'True_Odds_Calculator_3-way'!C652-1)</f>
        <v>3.5062733900056209E-2</v>
      </c>
    </row>
    <row r="652" spans="4:11" x14ac:dyDescent="0.25">
      <c r="D652">
        <f>solve_for_c('True_Odds_Calculator_3-way'!A653,'True_Odds_Calculator_3-way'!B653,'True_Odds_Calculator_3-way'!C653,'Log_working_3-way'!B$1,'Log_working_3-way'!B$2)</f>
        <v>1.032555661106582</v>
      </c>
      <c r="F652" s="6" t="e">
        <f>IF('Log_working_3-way'!D652="","",1/'True_Odds_Calculator_3-way'!N653+1/'True_Odds_Calculator_3-way'!O653+1/'True_Odds_Calculator_3-way'!#REF!-1)</f>
        <v>#REF!</v>
      </c>
      <c r="H652" s="6">
        <f>IF('Log_working_3-way'!$D652="","",'True_Odds_Calculator_3-way'!N653/'True_Odds_Calculator_3-way'!A653-1)</f>
        <v>22.017112348251061</v>
      </c>
      <c r="I652" s="6">
        <f>IF('Log_working_3-way'!$D652="","",'True_Odds_Calculator_3-way'!O653/'True_Odds_Calculator_3-way'!B653-1)</f>
        <v>7.3675964224502639</v>
      </c>
      <c r="J652" s="6" t="e">
        <f>IF('Log_working_3-way'!$D652="","",'True_Odds_Calculator_3-way'!#REF!/'True_Odds_Calculator_3-way'!C653-1)</f>
        <v>#REF!</v>
      </c>
      <c r="K652" s="6">
        <f>IF('Log_working_3-way'!$D652="","",1/'True_Odds_Calculator_3-way'!A653+1/'True_Odds_Calculator_3-way'!B653+1/'True_Odds_Calculator_3-way'!C653-1)</f>
        <v>3.3811693873347259E-2</v>
      </c>
    </row>
    <row r="653" spans="4:11" x14ac:dyDescent="0.25">
      <c r="D653">
        <f>solve_for_c('True_Odds_Calculator_3-way'!A654,'True_Odds_Calculator_3-way'!B654,'True_Odds_Calculator_3-way'!C654,'Log_working_3-way'!B$1,'Log_working_3-way'!B$2)</f>
        <v>1.0346252335678223</v>
      </c>
      <c r="F653" s="6" t="e">
        <f>IF('Log_working_3-way'!D653="","",1/'True_Odds_Calculator_3-way'!N654+1/'True_Odds_Calculator_3-way'!O654+1/'True_Odds_Calculator_3-way'!#REF!-1)</f>
        <v>#REF!</v>
      </c>
      <c r="H653" s="6">
        <f>IF('Log_working_3-way'!$D653="","",'True_Odds_Calculator_3-way'!N654/'True_Odds_Calculator_3-way'!A654-1)</f>
        <v>24.398251296919263</v>
      </c>
      <c r="I653" s="6">
        <f>IF('Log_working_3-way'!$D653="","",'True_Odds_Calculator_3-way'!O654/'True_Odds_Calculator_3-way'!B654-1)</f>
        <v>5.9789029480673692</v>
      </c>
      <c r="J653" s="6" t="e">
        <f>IF('Log_working_3-way'!$D653="","",'True_Odds_Calculator_3-way'!#REF!/'True_Odds_Calculator_3-way'!C654-1)</f>
        <v>#REF!</v>
      </c>
      <c r="K653" s="6">
        <f>IF('Log_working_3-way'!$D653="","",1/'True_Odds_Calculator_3-way'!A654+1/'True_Odds_Calculator_3-way'!B654+1/'True_Odds_Calculator_3-way'!C654-1)</f>
        <v>3.5444823720572893E-2</v>
      </c>
    </row>
    <row r="654" spans="4:11" x14ac:dyDescent="0.25">
      <c r="D654">
        <f>solve_for_c('True_Odds_Calculator_3-way'!A655,'True_Odds_Calculator_3-way'!B655,'True_Odds_Calculator_3-way'!C655,'Log_working_3-way'!B$1,'Log_working_3-way'!B$2)</f>
        <v>1.0319481255901259</v>
      </c>
      <c r="F654" s="6" t="e">
        <f>IF('Log_working_3-way'!D654="","",1/'True_Odds_Calculator_3-way'!N655+1/'True_Odds_Calculator_3-way'!O655+1/'True_Odds_Calculator_3-way'!#REF!-1)</f>
        <v>#REF!</v>
      </c>
      <c r="H654" s="6">
        <f>IF('Log_working_3-way'!$D654="","",'True_Odds_Calculator_3-way'!N655/'True_Odds_Calculator_3-way'!A655-1)</f>
        <v>18.276327552297509</v>
      </c>
      <c r="I654" s="6">
        <f>IF('Log_working_3-way'!$D654="","",'True_Odds_Calculator_3-way'!O655/'True_Odds_Calculator_3-way'!B655-1)</f>
        <v>7.5672566899100087</v>
      </c>
      <c r="J654" s="6" t="e">
        <f>IF('Log_working_3-way'!$D654="","",'True_Odds_Calculator_3-way'!#REF!/'True_Odds_Calculator_3-way'!C655-1)</f>
        <v>#REF!</v>
      </c>
      <c r="K654" s="6">
        <f>IF('Log_working_3-way'!$D654="","",1/'True_Odds_Calculator_3-way'!A655+1/'True_Odds_Calculator_3-way'!B655+1/'True_Odds_Calculator_3-way'!C655-1)</f>
        <v>3.390269151138714E-2</v>
      </c>
    </row>
    <row r="655" spans="4:11" x14ac:dyDescent="0.25">
      <c r="D655">
        <f>solve_for_c('True_Odds_Calculator_3-way'!A656,'True_Odds_Calculator_3-way'!B656,'True_Odds_Calculator_3-way'!C656,'Log_working_3-way'!B$1,'Log_working_3-way'!B$2)</f>
        <v>1.0343725895708076</v>
      </c>
      <c r="F655" s="6" t="e">
        <f>IF('Log_working_3-way'!D655="","",1/'True_Odds_Calculator_3-way'!N656+1/'True_Odds_Calculator_3-way'!O656+1/'True_Odds_Calculator_3-way'!#REF!-1)</f>
        <v>#REF!</v>
      </c>
      <c r="H655" s="6">
        <f>IF('Log_working_3-way'!$D655="","",'True_Odds_Calculator_3-way'!N656/'True_Odds_Calculator_3-way'!A656-1)</f>
        <v>22.903403477148842</v>
      </c>
      <c r="I655" s="6">
        <f>IF('Log_working_3-way'!$D655="","",'True_Odds_Calculator_3-way'!O656/'True_Odds_Calculator_3-way'!B656-1)</f>
        <v>6.9743146706986581</v>
      </c>
      <c r="J655" s="6" t="e">
        <f>IF('Log_working_3-way'!$D655="","",'True_Odds_Calculator_3-way'!#REF!/'True_Odds_Calculator_3-way'!C656-1)</f>
        <v>#REF!</v>
      </c>
      <c r="K655" s="6">
        <f>IF('Log_working_3-way'!$D655="","",1/'True_Odds_Calculator_3-way'!A656+1/'True_Odds_Calculator_3-way'!B656+1/'True_Odds_Calculator_3-way'!C656-1)</f>
        <v>3.5495326066065758E-2</v>
      </c>
    </row>
    <row r="656" spans="4:11" x14ac:dyDescent="0.25">
      <c r="D656">
        <f>solve_for_c('True_Odds_Calculator_3-way'!A657,'True_Odds_Calculator_3-way'!B657,'True_Odds_Calculator_3-way'!C657,'Log_working_3-way'!B$1,'Log_working_3-way'!B$2)</f>
        <v>1.0302829613683628</v>
      </c>
      <c r="F656" s="6" t="e">
        <f>IF('Log_working_3-way'!D656="","",1/'True_Odds_Calculator_3-way'!N657+1/'True_Odds_Calculator_3-way'!O657+1/'True_Odds_Calculator_3-way'!#REF!-1)</f>
        <v>#REF!</v>
      </c>
      <c r="H656" s="6">
        <f>IF('Log_working_3-way'!$D656="","",'True_Odds_Calculator_3-way'!N657/'True_Odds_Calculator_3-way'!A657-1)</f>
        <v>11.896949214541944</v>
      </c>
      <c r="I656" s="6">
        <f>IF('Log_working_3-way'!$D656="","",'True_Odds_Calculator_3-way'!O657/'True_Odds_Calculator_3-way'!B657-1)</f>
        <v>9.9767864869905676</v>
      </c>
      <c r="J656" s="6" t="e">
        <f>IF('Log_working_3-way'!$D656="","",'True_Odds_Calculator_3-way'!#REF!/'True_Odds_Calculator_3-way'!C657-1)</f>
        <v>#REF!</v>
      </c>
      <c r="K656" s="6">
        <f>IF('Log_working_3-way'!$D656="","",1/'True_Odds_Calculator_3-way'!A657+1/'True_Odds_Calculator_3-way'!B657+1/'True_Odds_Calculator_3-way'!C657-1)</f>
        <v>3.2789668164541208E-2</v>
      </c>
    </row>
    <row r="657" spans="4:11" x14ac:dyDescent="0.25">
      <c r="D657">
        <f>solve_for_c('True_Odds_Calculator_3-way'!A658,'True_Odds_Calculator_3-way'!B658,'True_Odds_Calculator_3-way'!C658,'Log_working_3-way'!B$1,'Log_working_3-way'!B$2)</f>
        <v>1.0344353118779961</v>
      </c>
      <c r="F657" s="6" t="e">
        <f>IF('Log_working_3-way'!D657="","",1/'True_Odds_Calculator_3-way'!N658+1/'True_Odds_Calculator_3-way'!O658+1/'True_Odds_Calculator_3-way'!#REF!-1)</f>
        <v>#REF!</v>
      </c>
      <c r="H657" s="6">
        <f>IF('Log_working_3-way'!$D657="","",'True_Odds_Calculator_3-way'!N658/'True_Odds_Calculator_3-way'!A658-1)</f>
        <v>24.147573643125014</v>
      </c>
      <c r="I657" s="6">
        <f>IF('Log_working_3-way'!$D657="","",'True_Odds_Calculator_3-way'!O658/'True_Odds_Calculator_3-way'!B658-1)</f>
        <v>7.7645992621778426</v>
      </c>
      <c r="J657" s="6" t="e">
        <f>IF('Log_working_3-way'!$D657="","",'True_Odds_Calculator_3-way'!#REF!/'True_Odds_Calculator_3-way'!C658-1)</f>
        <v>#REF!</v>
      </c>
      <c r="K657" s="6">
        <f>IF('Log_working_3-way'!$D657="","",1/'True_Odds_Calculator_3-way'!A658+1/'True_Odds_Calculator_3-way'!B658+1/'True_Odds_Calculator_3-way'!C658-1)</f>
        <v>3.5122547442200114E-2</v>
      </c>
    </row>
    <row r="658" spans="4:11" x14ac:dyDescent="0.25">
      <c r="D658">
        <f>solve_for_c('True_Odds_Calculator_3-way'!A659,'True_Odds_Calculator_3-way'!B659,'True_Odds_Calculator_3-way'!C659,'Log_working_3-way'!B$1,'Log_working_3-way'!B$2)</f>
        <v>1.0315318281977273</v>
      </c>
      <c r="F658" s="6" t="e">
        <f>IF('Log_working_3-way'!D658="","",1/'True_Odds_Calculator_3-way'!N659+1/'True_Odds_Calculator_3-way'!O659+1/'True_Odds_Calculator_3-way'!#REF!-1)</f>
        <v>#REF!</v>
      </c>
      <c r="H658" s="6">
        <f>IF('Log_working_3-way'!$D658="","",'True_Odds_Calculator_3-way'!N659/'True_Odds_Calculator_3-way'!A659-1)</f>
        <v>19.744553107671365</v>
      </c>
      <c r="I658" s="6">
        <f>IF('Log_working_3-way'!$D658="","",'True_Odds_Calculator_3-way'!O659/'True_Odds_Calculator_3-way'!B659-1)</f>
        <v>7.624262595602719</v>
      </c>
      <c r="J658" s="6" t="e">
        <f>IF('Log_working_3-way'!$D658="","",'True_Odds_Calculator_3-way'!#REF!/'True_Odds_Calculator_3-way'!C659-1)</f>
        <v>#REF!</v>
      </c>
      <c r="K658" s="6">
        <f>IF('Log_working_3-way'!$D658="","",1/'True_Odds_Calculator_3-way'!A659+1/'True_Odds_Calculator_3-way'!B659+1/'True_Odds_Calculator_3-way'!C659-1)</f>
        <v>3.3209556084312641E-2</v>
      </c>
    </row>
    <row r="659" spans="4:11" x14ac:dyDescent="0.25">
      <c r="D659">
        <f>solve_for_c('True_Odds_Calculator_3-way'!A660,'True_Odds_Calculator_3-way'!B660,'True_Odds_Calculator_3-way'!C660,'Log_working_3-way'!B$1,'Log_working_3-way'!B$2)</f>
        <v>1.0300110165674259</v>
      </c>
      <c r="F659" s="6" t="e">
        <f>IF('Log_working_3-way'!D659="","",1/'True_Odds_Calculator_3-way'!N660+1/'True_Odds_Calculator_3-way'!O660+1/'True_Odds_Calculator_3-way'!#REF!-1)</f>
        <v>#REF!</v>
      </c>
      <c r="H659" s="6">
        <f>IF('Log_working_3-way'!$D659="","",'True_Odds_Calculator_3-way'!N660/'True_Odds_Calculator_3-way'!A660-1)</f>
        <v>13.328455050104534</v>
      </c>
      <c r="I659" s="6">
        <f>IF('Log_working_3-way'!$D659="","",'True_Odds_Calculator_3-way'!O660/'True_Odds_Calculator_3-way'!B660-1)</f>
        <v>8.5783746824400406</v>
      </c>
      <c r="J659" s="6" t="e">
        <f>IF('Log_working_3-way'!$D659="","",'True_Odds_Calculator_3-way'!#REF!/'True_Odds_Calculator_3-way'!C660-1)</f>
        <v>#REF!</v>
      </c>
      <c r="K659" s="6">
        <f>IF('Log_working_3-way'!$D659="","",1/'True_Odds_Calculator_3-way'!A660+1/'True_Odds_Calculator_3-way'!B660+1/'True_Odds_Calculator_3-way'!C660-1)</f>
        <v>3.2414126753749217E-2</v>
      </c>
    </row>
    <row r="660" spans="4:11" x14ac:dyDescent="0.25">
      <c r="D660">
        <f>solve_for_c('True_Odds_Calculator_3-way'!A661,'True_Odds_Calculator_3-way'!B661,'True_Odds_Calculator_3-way'!C661,'Log_working_3-way'!B$1,'Log_working_3-way'!B$2)</f>
        <v>1.0302583990591039</v>
      </c>
      <c r="F660" s="6" t="e">
        <f>IF('Log_working_3-way'!D660="","",1/'True_Odds_Calculator_3-way'!N661+1/'True_Odds_Calculator_3-way'!O661+1/'True_Odds_Calculator_3-way'!#REF!-1)</f>
        <v>#REF!</v>
      </c>
      <c r="H660" s="6">
        <f>IF('Log_working_3-way'!$D660="","",'True_Odds_Calculator_3-way'!N661/'True_Odds_Calculator_3-way'!A661-1)</f>
        <v>11.619413312419271</v>
      </c>
      <c r="I660" s="6">
        <f>IF('Log_working_3-way'!$D660="","",'True_Odds_Calculator_3-way'!O661/'True_Odds_Calculator_3-way'!B661-1)</f>
        <v>9.2735834231516332</v>
      </c>
      <c r="J660" s="6" t="e">
        <f>IF('Log_working_3-way'!$D660="","",'True_Odds_Calculator_3-way'!#REF!/'True_Odds_Calculator_3-way'!C661-1)</f>
        <v>#REF!</v>
      </c>
      <c r="K660" s="6">
        <f>IF('Log_working_3-way'!$D660="","",1/'True_Odds_Calculator_3-way'!A661+1/'True_Odds_Calculator_3-way'!B661+1/'True_Odds_Calculator_3-way'!C661-1)</f>
        <v>3.2764490593385709E-2</v>
      </c>
    </row>
    <row r="661" spans="4:11" x14ac:dyDescent="0.25">
      <c r="D661">
        <f>solve_for_c('True_Odds_Calculator_3-way'!A662,'True_Odds_Calculator_3-way'!B662,'True_Odds_Calculator_3-way'!C662,'Log_working_3-way'!B$1,'Log_working_3-way'!B$2)</f>
        <v>1.0384577067283616</v>
      </c>
      <c r="F661" s="6" t="e">
        <f>IF('Log_working_3-way'!D661="","",1/'True_Odds_Calculator_3-way'!N662+1/'True_Odds_Calculator_3-way'!O662+1/'True_Odds_Calculator_3-way'!#REF!-1)</f>
        <v>#REF!</v>
      </c>
      <c r="H661" s="6">
        <f>IF('Log_working_3-way'!$D661="","",'True_Odds_Calculator_3-way'!N662/'True_Odds_Calculator_3-way'!A662-1)</f>
        <v>33.606992197064642</v>
      </c>
      <c r="I661" s="6">
        <f>IF('Log_working_3-way'!$D661="","",'True_Odds_Calculator_3-way'!O662/'True_Odds_Calculator_3-way'!B662-1)</f>
        <v>5.9371188277349498</v>
      </c>
      <c r="J661" s="6" t="e">
        <f>IF('Log_working_3-way'!$D661="","",'True_Odds_Calculator_3-way'!#REF!/'True_Odds_Calculator_3-way'!C662-1)</f>
        <v>#REF!</v>
      </c>
      <c r="K661" s="6">
        <f>IF('Log_working_3-way'!$D661="","",1/'True_Odds_Calculator_3-way'!A662+1/'True_Odds_Calculator_3-way'!B662+1/'True_Odds_Calculator_3-way'!C662-1)</f>
        <v>3.6103647687545593E-2</v>
      </c>
    </row>
    <row r="662" spans="4:11" x14ac:dyDescent="0.25">
      <c r="D662">
        <f>solve_for_c('True_Odds_Calculator_3-way'!A663,'True_Odds_Calculator_3-way'!B663,'True_Odds_Calculator_3-way'!C663,'Log_working_3-way'!B$1,'Log_working_3-way'!B$2)</f>
        <v>1.0308550419743205</v>
      </c>
      <c r="F662" s="6" t="e">
        <f>IF('Log_working_3-way'!D662="","",1/'True_Odds_Calculator_3-way'!N663+1/'True_Odds_Calculator_3-way'!O663+1/'True_Odds_Calculator_3-way'!#REF!-1)</f>
        <v>#REF!</v>
      </c>
      <c r="H662" s="6">
        <f>IF('Log_working_3-way'!$D662="","",'True_Odds_Calculator_3-way'!N663/'True_Odds_Calculator_3-way'!A663-1)</f>
        <v>14.485537630863396</v>
      </c>
      <c r="I662" s="6">
        <f>IF('Log_working_3-way'!$D662="","",'True_Odds_Calculator_3-way'!O663/'True_Odds_Calculator_3-way'!B663-1)</f>
        <v>8.2768655113052212</v>
      </c>
      <c r="J662" s="6" t="e">
        <f>IF('Log_working_3-way'!$D662="","",'True_Odds_Calculator_3-way'!#REF!/'True_Odds_Calculator_3-way'!C663-1)</f>
        <v>#REF!</v>
      </c>
      <c r="K662" s="6">
        <f>IF('Log_working_3-way'!$D662="","",1/'True_Odds_Calculator_3-way'!A663+1/'True_Odds_Calculator_3-way'!B663+1/'True_Odds_Calculator_3-way'!C663-1)</f>
        <v>3.322211868906999E-2</v>
      </c>
    </row>
    <row r="663" spans="4:11" x14ac:dyDescent="0.25">
      <c r="D663">
        <f>solve_for_c('True_Odds_Calculator_3-way'!A664,'True_Odds_Calculator_3-way'!B664,'True_Odds_Calculator_3-way'!C664,'Log_working_3-way'!B$1,'Log_working_3-way'!B$2)</f>
        <v>1.0433518780472932</v>
      </c>
      <c r="F663" s="6" t="e">
        <f>IF('Log_working_3-way'!D663="","",1/'True_Odds_Calculator_3-way'!N664+1/'True_Odds_Calculator_3-way'!O664+1/'True_Odds_Calculator_3-way'!#REF!-1)</f>
        <v>#REF!</v>
      </c>
      <c r="H663" s="6">
        <f>IF('Log_working_3-way'!$D663="","",'True_Odds_Calculator_3-way'!N664/'True_Odds_Calculator_3-way'!A664-1)</f>
        <v>18.402453922265874</v>
      </c>
      <c r="I663" s="6">
        <f>IF('Log_working_3-way'!$D663="","",'True_Odds_Calculator_3-way'!O664/'True_Odds_Calculator_3-way'!B664-1)</f>
        <v>7.675338756577073</v>
      </c>
      <c r="J663" s="6" t="e">
        <f>IF('Log_working_3-way'!$D663="","",'True_Odds_Calculator_3-way'!#REF!/'True_Odds_Calculator_3-way'!C664-1)</f>
        <v>#REF!</v>
      </c>
      <c r="K663" s="6">
        <f>IF('Log_working_3-way'!$D663="","",1/'True_Odds_Calculator_3-way'!A664+1/'True_Odds_Calculator_3-way'!B664+1/'True_Odds_Calculator_3-way'!C664-1)</f>
        <v>4.5772916786382511E-2</v>
      </c>
    </row>
    <row r="664" spans="4:11" x14ac:dyDescent="0.25">
      <c r="D664">
        <f>solve_for_c('True_Odds_Calculator_3-way'!A665,'True_Odds_Calculator_3-way'!B665,'True_Odds_Calculator_3-way'!C665,'Log_working_3-way'!B$1,'Log_working_3-way'!B$2)</f>
        <v>1.0459207866221079</v>
      </c>
      <c r="F664" s="6" t="e">
        <f>IF('Log_working_3-way'!D664="","",1/'True_Odds_Calculator_3-way'!N665+1/'True_Odds_Calculator_3-way'!O665+1/'True_Odds_Calculator_3-way'!#REF!-1)</f>
        <v>#REF!</v>
      </c>
      <c r="H664" s="6">
        <f>IF('Log_working_3-way'!$D664="","",'True_Odds_Calculator_3-way'!N665/'True_Odds_Calculator_3-way'!A665-1)</f>
        <v>27.555971084836305</v>
      </c>
      <c r="I664" s="6">
        <f>IF('Log_working_3-way'!$D664="","",'True_Odds_Calculator_3-way'!O665/'True_Odds_Calculator_3-way'!B665-1)</f>
        <v>6.1001411819828144</v>
      </c>
      <c r="J664" s="6" t="e">
        <f>IF('Log_working_3-way'!$D664="","",'True_Odds_Calculator_3-way'!#REF!/'True_Odds_Calculator_3-way'!C665-1)</f>
        <v>#REF!</v>
      </c>
      <c r="K664" s="6">
        <f>IF('Log_working_3-way'!$D664="","",1/'True_Odds_Calculator_3-way'!A665+1/'True_Odds_Calculator_3-way'!B665+1/'True_Odds_Calculator_3-way'!C665-1)</f>
        <v>4.5685021078903931E-2</v>
      </c>
    </row>
    <row r="665" spans="4:11" x14ac:dyDescent="0.25">
      <c r="D665">
        <f>solve_for_c('True_Odds_Calculator_3-way'!A666,'True_Odds_Calculator_3-way'!B666,'True_Odds_Calculator_3-way'!C666,'Log_working_3-way'!B$1,'Log_working_3-way'!B$2)</f>
        <v>1.0479782486664322</v>
      </c>
      <c r="F665" s="6" t="e">
        <f>IF('Log_working_3-way'!D665="","",1/'True_Odds_Calculator_3-way'!N666+1/'True_Odds_Calculator_3-way'!O666+1/'True_Odds_Calculator_3-way'!#REF!-1)</f>
        <v>#REF!</v>
      </c>
      <c r="H665" s="6">
        <f>IF('Log_working_3-way'!$D665="","",'True_Odds_Calculator_3-way'!N666/'True_Odds_Calculator_3-way'!A666-1)</f>
        <v>3.7784450875630844</v>
      </c>
      <c r="I665" s="6">
        <f>IF('Log_working_3-way'!$D665="","",'True_Odds_Calculator_3-way'!O666/'True_Odds_Calculator_3-way'!B666-1)</f>
        <v>5.8625256740211773</v>
      </c>
      <c r="J665" s="6" t="e">
        <f>IF('Log_working_3-way'!$D665="","",'True_Odds_Calculator_3-way'!#REF!/'True_Odds_Calculator_3-way'!C666-1)</f>
        <v>#REF!</v>
      </c>
      <c r="K665" s="6">
        <f>IF('Log_working_3-way'!$D665="","",1/'True_Odds_Calculator_3-way'!A666+1/'True_Odds_Calculator_3-way'!B666+1/'True_Odds_Calculator_3-way'!C666-1)</f>
        <v>4.7365716833302374E-2</v>
      </c>
    </row>
    <row r="666" spans="4:11" x14ac:dyDescent="0.25">
      <c r="D666">
        <f>solve_for_c('True_Odds_Calculator_3-way'!A667,'True_Odds_Calculator_3-way'!B667,'True_Odds_Calculator_3-way'!C667,'Log_working_3-way'!B$1,'Log_working_3-way'!B$2)</f>
        <v>1.0854403604677969</v>
      </c>
      <c r="F666" s="6" t="e">
        <f>IF('Log_working_3-way'!D666="","",1/'True_Odds_Calculator_3-way'!N667+1/'True_Odds_Calculator_3-way'!O667+1/'True_Odds_Calculator_3-way'!#REF!-1)</f>
        <v>#REF!</v>
      </c>
      <c r="H666" s="6">
        <f>IF('Log_working_3-way'!$D666="","",'True_Odds_Calculator_3-way'!N667/'True_Odds_Calculator_3-way'!A667-1)</f>
        <v>60.687774893366836</v>
      </c>
      <c r="I666" s="6">
        <f>IF('Log_working_3-way'!$D666="","",'True_Odds_Calculator_3-way'!O667/'True_Odds_Calculator_3-way'!B667-1)</f>
        <v>1.4754900074913895</v>
      </c>
      <c r="J666" s="6" t="e">
        <f>IF('Log_working_3-way'!$D666="","",'True_Odds_Calculator_3-way'!#REF!/'True_Odds_Calculator_3-way'!C667-1)</f>
        <v>#REF!</v>
      </c>
      <c r="K666" s="6">
        <f>IF('Log_working_3-way'!$D666="","",1/'True_Odds_Calculator_3-way'!A667+1/'True_Odds_Calculator_3-way'!B667+1/'True_Odds_Calculator_3-way'!C667-1)</f>
        <v>5.428377839601195E-2</v>
      </c>
    </row>
    <row r="667" spans="4:11" x14ac:dyDescent="0.25">
      <c r="D667">
        <f>solve_for_c('True_Odds_Calculator_3-way'!A668,'True_Odds_Calculator_3-way'!B668,'True_Odds_Calculator_3-way'!C668,'Log_working_3-way'!B$1,'Log_working_3-way'!B$2)</f>
        <v>1.0439476160703558</v>
      </c>
      <c r="F667" s="6" t="e">
        <f>IF('Log_working_3-way'!D667="","",1/'True_Odds_Calculator_3-way'!N668+1/'True_Odds_Calculator_3-way'!O668+1/'True_Odds_Calculator_3-way'!#REF!-1)</f>
        <v>#REF!</v>
      </c>
      <c r="H667" s="6">
        <f>IF('Log_working_3-way'!$D667="","",'True_Odds_Calculator_3-way'!N668/'True_Odds_Calculator_3-way'!A668-1)</f>
        <v>19.11247880163619</v>
      </c>
      <c r="I667" s="6">
        <f>IF('Log_working_3-way'!$D667="","",'True_Odds_Calculator_3-way'!O668/'True_Odds_Calculator_3-way'!B668-1)</f>
        <v>7.9388794673938623</v>
      </c>
      <c r="J667" s="6" t="e">
        <f>IF('Log_working_3-way'!$D667="","",'True_Odds_Calculator_3-way'!#REF!/'True_Odds_Calculator_3-way'!C668-1)</f>
        <v>#REF!</v>
      </c>
      <c r="K667" s="6">
        <f>IF('Log_working_3-way'!$D667="","",1/'True_Odds_Calculator_3-way'!A668+1/'True_Odds_Calculator_3-way'!B668+1/'True_Odds_Calculator_3-way'!C668-1)</f>
        <v>4.6216134728862546E-2</v>
      </c>
    </row>
    <row r="668" spans="4:11" x14ac:dyDescent="0.25">
      <c r="D668">
        <f>solve_for_c('True_Odds_Calculator_3-way'!A669,'True_Odds_Calculator_3-way'!B669,'True_Odds_Calculator_3-way'!C669,'Log_working_3-way'!B$1,'Log_working_3-way'!B$2)</f>
        <v>1.0414962981597751</v>
      </c>
      <c r="F668" s="6" t="e">
        <f>IF('Log_working_3-way'!D668="","",1/'True_Odds_Calculator_3-way'!N669+1/'True_Odds_Calculator_3-way'!O669+1/'True_Odds_Calculator_3-way'!#REF!-1)</f>
        <v>#REF!</v>
      </c>
      <c r="H668" s="6">
        <f>IF('Log_working_3-way'!$D668="","",'True_Odds_Calculator_3-way'!N669/'True_Odds_Calculator_3-way'!A669-1)</f>
        <v>11.297781944032023</v>
      </c>
      <c r="I668" s="6">
        <f>IF('Log_working_3-way'!$D668="","",'True_Odds_Calculator_3-way'!O669/'True_Odds_Calculator_3-way'!B669-1)</f>
        <v>8.4663150617597864</v>
      </c>
      <c r="J668" s="6" t="e">
        <f>IF('Log_working_3-way'!$D668="","",'True_Odds_Calculator_3-way'!#REF!/'True_Odds_Calculator_3-way'!C669-1)</f>
        <v>#REF!</v>
      </c>
      <c r="K668" s="6">
        <f>IF('Log_working_3-way'!$D668="","",1/'True_Odds_Calculator_3-way'!A669+1/'True_Odds_Calculator_3-way'!B669+1/'True_Odds_Calculator_3-way'!C669-1)</f>
        <v>4.4635559769042654E-2</v>
      </c>
    </row>
    <row r="669" spans="4:11" x14ac:dyDescent="0.25">
      <c r="D669">
        <f>solve_for_c('True_Odds_Calculator_3-way'!A670,'True_Odds_Calculator_3-way'!B670,'True_Odds_Calculator_3-way'!C670,'Log_working_3-way'!B$1,'Log_working_3-way'!B$2)</f>
        <v>1.0495592907600813</v>
      </c>
      <c r="F669" s="6" t="e">
        <f>IF('Log_working_3-way'!D669="","",1/'True_Odds_Calculator_3-way'!N670+1/'True_Odds_Calculator_3-way'!O670+1/'True_Odds_Calculator_3-way'!#REF!-1)</f>
        <v>#REF!</v>
      </c>
      <c r="H669" s="6">
        <f>IF('Log_working_3-way'!$D669="","",'True_Odds_Calculator_3-way'!N670/'True_Odds_Calculator_3-way'!A670-1)</f>
        <v>29.09913506849664</v>
      </c>
      <c r="I669" s="6">
        <f>IF('Log_working_3-way'!$D669="","",'True_Odds_Calculator_3-way'!O670/'True_Odds_Calculator_3-way'!B670-1)</f>
        <v>6.0420383056935814</v>
      </c>
      <c r="J669" s="6" t="e">
        <f>IF('Log_working_3-way'!$D669="","",'True_Odds_Calculator_3-way'!#REF!/'True_Odds_Calculator_3-way'!C670-1)</f>
        <v>#REF!</v>
      </c>
      <c r="K669" s="6">
        <f>IF('Log_working_3-way'!$D669="","",1/'True_Odds_Calculator_3-way'!A670+1/'True_Odds_Calculator_3-way'!B670+1/'True_Odds_Calculator_3-way'!C670-1)</f>
        <v>4.8590646684631533E-2</v>
      </c>
    </row>
    <row r="670" spans="4:11" x14ac:dyDescent="0.25">
      <c r="D670">
        <f>solve_for_c('True_Odds_Calculator_3-way'!A671,'True_Odds_Calculator_3-way'!B671,'True_Odds_Calculator_3-way'!C671,'Log_working_3-way'!B$1,'Log_working_3-way'!B$2)</f>
        <v>1.0438519798067574</v>
      </c>
      <c r="F670" s="6" t="e">
        <f>IF('Log_working_3-way'!D670="","",1/'True_Odds_Calculator_3-way'!N671+1/'True_Odds_Calculator_3-way'!O671+1/'True_Odds_Calculator_3-way'!#REF!-1)</f>
        <v>#REF!</v>
      </c>
      <c r="H670" s="6">
        <f>IF('Log_working_3-way'!$D670="","",'True_Odds_Calculator_3-way'!N671/'True_Odds_Calculator_3-way'!A671-1)</f>
        <v>6.5505181709560274</v>
      </c>
      <c r="I670" s="6">
        <f>IF('Log_working_3-way'!$D670="","",'True_Odds_Calculator_3-way'!O671/'True_Odds_Calculator_3-way'!B671-1)</f>
        <v>5.4224708778375472</v>
      </c>
      <c r="J670" s="6" t="e">
        <f>IF('Log_working_3-way'!$D670="","",'True_Odds_Calculator_3-way'!#REF!/'True_Odds_Calculator_3-way'!C671-1)</f>
        <v>#REF!</v>
      </c>
      <c r="K670" s="6">
        <f>IF('Log_working_3-way'!$D670="","",1/'True_Odds_Calculator_3-way'!A671+1/'True_Odds_Calculator_3-way'!B671+1/'True_Odds_Calculator_3-way'!C671-1)</f>
        <v>4.5016738967952996E-2</v>
      </c>
    </row>
    <row r="671" spans="4:11" x14ac:dyDescent="0.25">
      <c r="D671">
        <f>solve_for_c('True_Odds_Calculator_3-way'!A672,'True_Odds_Calculator_3-way'!B672,'True_Odds_Calculator_3-way'!C672,'Log_working_3-way'!B$1,'Log_working_3-way'!B$2)</f>
        <v>1.0419279013950458</v>
      </c>
      <c r="F671" s="6" t="e">
        <f>IF('Log_working_3-way'!D671="","",1/'True_Odds_Calculator_3-way'!N672+1/'True_Odds_Calculator_3-way'!O672+1/'True_Odds_Calculator_3-way'!#REF!-1)</f>
        <v>#REF!</v>
      </c>
      <c r="H671" s="6">
        <f>IF('Log_working_3-way'!$D671="","",'True_Odds_Calculator_3-way'!N672/'True_Odds_Calculator_3-way'!A672-1)</f>
        <v>16.940616559189085</v>
      </c>
      <c r="I671" s="6">
        <f>IF('Log_working_3-way'!$D671="","",'True_Odds_Calculator_3-way'!O672/'True_Odds_Calculator_3-way'!B672-1)</f>
        <v>7.7909021140026518</v>
      </c>
      <c r="J671" s="6" t="e">
        <f>IF('Log_working_3-way'!$D671="","",'True_Odds_Calculator_3-way'!#REF!/'True_Odds_Calculator_3-way'!C672-1)</f>
        <v>#REF!</v>
      </c>
      <c r="K671" s="6">
        <f>IF('Log_working_3-way'!$D671="","",1/'True_Odds_Calculator_3-way'!A672+1/'True_Odds_Calculator_3-way'!B672+1/'True_Odds_Calculator_3-way'!C672-1)</f>
        <v>4.4572711239377893E-2</v>
      </c>
    </row>
    <row r="672" spans="4:11" x14ac:dyDescent="0.25">
      <c r="D672">
        <f>solve_for_c('True_Odds_Calculator_3-way'!A673,'True_Odds_Calculator_3-way'!B673,'True_Odds_Calculator_3-way'!C673,'Log_working_3-way'!B$1,'Log_working_3-way'!B$2)</f>
        <v>1.041082239320805</v>
      </c>
      <c r="F672" s="6" t="e">
        <f>IF('Log_working_3-way'!D672="","",1/'True_Odds_Calculator_3-way'!N673+1/'True_Odds_Calculator_3-way'!O673+1/'True_Odds_Calculator_3-way'!#REF!-1)</f>
        <v>#REF!</v>
      </c>
      <c r="H672" s="6">
        <f>IF('Log_working_3-way'!$D672="","",'True_Odds_Calculator_3-way'!N673/'True_Odds_Calculator_3-way'!A673-1)</f>
        <v>14.700184287514833</v>
      </c>
      <c r="I672" s="6">
        <f>IF('Log_working_3-way'!$D672="","",'True_Odds_Calculator_3-way'!O673/'True_Odds_Calculator_3-way'!B673-1)</f>
        <v>7.9578369123155799</v>
      </c>
      <c r="J672" s="6" t="e">
        <f>IF('Log_working_3-way'!$D672="","",'True_Odds_Calculator_3-way'!#REF!/'True_Odds_Calculator_3-way'!C673-1)</f>
        <v>#REF!</v>
      </c>
      <c r="K672" s="6">
        <f>IF('Log_working_3-way'!$D672="","",1/'True_Odds_Calculator_3-way'!A673+1/'True_Odds_Calculator_3-way'!B673+1/'True_Odds_Calculator_3-way'!C673-1)</f>
        <v>4.4002030481991694E-2</v>
      </c>
    </row>
    <row r="673" spans="4:11" x14ac:dyDescent="0.25">
      <c r="D673">
        <f>solve_for_c('True_Odds_Calculator_3-way'!A674,'True_Odds_Calculator_3-way'!B674,'True_Odds_Calculator_3-way'!C674,'Log_working_3-way'!B$1,'Log_working_3-way'!B$2)</f>
        <v>1.0276681027675616</v>
      </c>
      <c r="F673" s="6" t="e">
        <f>IF('Log_working_3-way'!D673="","",1/'True_Odds_Calculator_3-way'!N674+1/'True_Odds_Calculator_3-way'!O674+1/'True_Odds_Calculator_3-way'!#REF!-1)</f>
        <v>#REF!</v>
      </c>
      <c r="H673" s="6">
        <f>IF('Log_working_3-way'!$D673="","",'True_Odds_Calculator_3-way'!N674/'True_Odds_Calculator_3-way'!A674-1)</f>
        <v>4.6981656861417322</v>
      </c>
      <c r="I673" s="6">
        <f>IF('Log_working_3-way'!$D673="","",'True_Odds_Calculator_3-way'!O674/'True_Odds_Calculator_3-way'!B674-1)</f>
        <v>8.3739672747917613</v>
      </c>
      <c r="J673" s="6" t="e">
        <f>IF('Log_working_3-way'!$D673="","",'True_Odds_Calculator_3-way'!#REF!/'True_Odds_Calculator_3-way'!C674-1)</f>
        <v>#REF!</v>
      </c>
      <c r="K673" s="6">
        <f>IF('Log_working_3-way'!$D673="","",1/'True_Odds_Calculator_3-way'!A674+1/'True_Odds_Calculator_3-way'!B674+1/'True_Odds_Calculator_3-way'!C674-1)</f>
        <v>2.8880233006983058E-2</v>
      </c>
    </row>
    <row r="674" spans="4:11" x14ac:dyDescent="0.25">
      <c r="D674">
        <f>solve_for_c('True_Odds_Calculator_3-way'!A675,'True_Odds_Calculator_3-way'!B675,'True_Odds_Calculator_3-way'!C675,'Log_working_3-way'!B$1,'Log_working_3-way'!B$2)</f>
        <v>1.0252249131928197</v>
      </c>
      <c r="F674" s="6" t="e">
        <f>IF('Log_working_3-way'!D674="","",1/'True_Odds_Calculator_3-way'!N675+1/'True_Odds_Calculator_3-way'!O675+1/'True_Odds_Calculator_3-way'!#REF!-1)</f>
        <v>#REF!</v>
      </c>
      <c r="H674" s="6">
        <f>IF('Log_working_3-way'!$D674="","",'True_Odds_Calculator_3-way'!N675/'True_Odds_Calculator_3-way'!A675-1)</f>
        <v>8.6865023991687771</v>
      </c>
      <c r="I674" s="6">
        <f>IF('Log_working_3-way'!$D674="","",'True_Odds_Calculator_3-way'!O675/'True_Odds_Calculator_3-way'!B675-1)</f>
        <v>10.261360308090048</v>
      </c>
      <c r="J674" s="6" t="e">
        <f>IF('Log_working_3-way'!$D674="","",'True_Odds_Calculator_3-way'!#REF!/'True_Odds_Calculator_3-way'!C675-1)</f>
        <v>#REF!</v>
      </c>
      <c r="K674" s="6">
        <f>IF('Log_working_3-way'!$D674="","",1/'True_Odds_Calculator_3-way'!A675+1/'True_Odds_Calculator_3-way'!B675+1/'True_Odds_Calculator_3-way'!C675-1)</f>
        <v>2.7340679566890902E-2</v>
      </c>
    </row>
    <row r="675" spans="4:11" x14ac:dyDescent="0.25">
      <c r="D675">
        <f>solve_for_c('True_Odds_Calculator_3-way'!A676,'True_Odds_Calculator_3-way'!B676,'True_Odds_Calculator_3-way'!C676,'Log_working_3-way'!B$1,'Log_working_3-way'!B$2)</f>
        <v>1.0263940866218741</v>
      </c>
      <c r="F675" s="6" t="e">
        <f>IF('Log_working_3-way'!D675="","",1/'True_Odds_Calculator_3-way'!N676+1/'True_Odds_Calculator_3-way'!O676+1/'True_Odds_Calculator_3-way'!#REF!-1)</f>
        <v>#REF!</v>
      </c>
      <c r="H675" s="6">
        <f>IF('Log_working_3-way'!$D675="","",'True_Odds_Calculator_3-way'!N676/'True_Odds_Calculator_3-way'!A676-1)</f>
        <v>9.6595062032122669</v>
      </c>
      <c r="I675" s="6">
        <f>IF('Log_working_3-way'!$D675="","",'True_Odds_Calculator_3-way'!O676/'True_Odds_Calculator_3-way'!B676-1)</f>
        <v>9.3151185026660421</v>
      </c>
      <c r="J675" s="6" t="e">
        <f>IF('Log_working_3-way'!$D675="","",'True_Odds_Calculator_3-way'!#REF!/'True_Odds_Calculator_3-way'!C676-1)</f>
        <v>#REF!</v>
      </c>
      <c r="K675" s="6">
        <f>IF('Log_working_3-way'!$D675="","",1/'True_Odds_Calculator_3-way'!A676+1/'True_Odds_Calculator_3-way'!B676+1/'True_Odds_Calculator_3-way'!C676-1)</f>
        <v>2.8605938733281766E-2</v>
      </c>
    </row>
    <row r="676" spans="4:11" x14ac:dyDescent="0.25">
      <c r="D676">
        <f>solve_for_c('True_Odds_Calculator_3-way'!A677,'True_Odds_Calculator_3-way'!B677,'True_Odds_Calculator_3-way'!C677,'Log_working_3-way'!B$1,'Log_working_3-way'!B$2)</f>
        <v>1.0260850106981063</v>
      </c>
      <c r="F676" s="6" t="e">
        <f>IF('Log_working_3-way'!D676="","",1/'True_Odds_Calculator_3-way'!N677+1/'True_Odds_Calculator_3-way'!O677+1/'True_Odds_Calculator_3-way'!#REF!-1)</f>
        <v>#REF!</v>
      </c>
      <c r="H676" s="6">
        <f>IF('Log_working_3-way'!$D676="","",'True_Odds_Calculator_3-way'!N677/'True_Odds_Calculator_3-way'!A677-1)</f>
        <v>12.953856235735429</v>
      </c>
      <c r="I676" s="6">
        <f>IF('Log_working_3-way'!$D676="","",'True_Odds_Calculator_3-way'!O677/'True_Odds_Calculator_3-way'!B677-1)</f>
        <v>9.5233721888614173</v>
      </c>
      <c r="J676" s="6" t="e">
        <f>IF('Log_working_3-way'!$D676="","",'True_Odds_Calculator_3-way'!#REF!/'True_Odds_Calculator_3-way'!C677-1)</f>
        <v>#REF!</v>
      </c>
      <c r="K676" s="6">
        <f>IF('Log_working_3-way'!$D676="","",1/'True_Odds_Calculator_3-way'!A677+1/'True_Odds_Calculator_3-way'!B677+1/'True_Odds_Calculator_3-way'!C677-1)</f>
        <v>2.8248067721751813E-2</v>
      </c>
    </row>
    <row r="677" spans="4:11" x14ac:dyDescent="0.25">
      <c r="D677">
        <f>solve_for_c('True_Odds_Calculator_3-way'!A678,'True_Odds_Calculator_3-way'!B678,'True_Odds_Calculator_3-way'!C678,'Log_working_3-way'!B$1,'Log_working_3-way'!B$2)</f>
        <v>1.0269163856638237</v>
      </c>
      <c r="F677" s="6" t="e">
        <f>IF('Log_working_3-way'!D677="","",1/'True_Odds_Calculator_3-way'!N678+1/'True_Odds_Calculator_3-way'!O678+1/'True_Odds_Calculator_3-way'!#REF!-1)</f>
        <v>#REF!</v>
      </c>
      <c r="H677" s="6">
        <f>IF('Log_working_3-way'!$D677="","",'True_Odds_Calculator_3-way'!N678/'True_Odds_Calculator_3-way'!A678-1)</f>
        <v>18.035935500804626</v>
      </c>
      <c r="I677" s="6">
        <f>IF('Log_working_3-way'!$D677="","",'True_Odds_Calculator_3-way'!O678/'True_Odds_Calculator_3-way'!B678-1)</f>
        <v>9.7314427173993359</v>
      </c>
      <c r="J677" s="6" t="e">
        <f>IF('Log_working_3-way'!$D677="","",'True_Odds_Calculator_3-way'!#REF!/'True_Odds_Calculator_3-way'!C678-1)</f>
        <v>#REF!</v>
      </c>
      <c r="K677" s="6">
        <f>IF('Log_working_3-way'!$D677="","",1/'True_Odds_Calculator_3-way'!A678+1/'True_Odds_Calculator_3-way'!B678+1/'True_Odds_Calculator_3-way'!C678-1)</f>
        <v>2.851089632644177E-2</v>
      </c>
    </row>
    <row r="678" spans="4:11" x14ac:dyDescent="0.25">
      <c r="D678">
        <f>solve_for_c('True_Odds_Calculator_3-way'!A679,'True_Odds_Calculator_3-way'!B679,'True_Odds_Calculator_3-way'!C679,'Log_working_3-way'!B$1,'Log_working_3-way'!B$2)</f>
        <v>1.0285633489548665</v>
      </c>
      <c r="F678" s="6" t="e">
        <f>IF('Log_working_3-way'!D678="","",1/'True_Odds_Calculator_3-way'!N679+1/'True_Odds_Calculator_3-way'!O679+1/'True_Odds_Calculator_3-way'!#REF!-1)</f>
        <v>#REF!</v>
      </c>
      <c r="H678" s="6">
        <f>IF('Log_working_3-way'!$D678="","",'True_Odds_Calculator_3-way'!N679/'True_Odds_Calculator_3-way'!A679-1)</f>
        <v>22.340375246730318</v>
      </c>
      <c r="I678" s="6">
        <f>IF('Log_working_3-way'!$D678="","",'True_Odds_Calculator_3-way'!O679/'True_Odds_Calculator_3-way'!B679-1)</f>
        <v>8.4266656599599088</v>
      </c>
      <c r="J678" s="6" t="e">
        <f>IF('Log_working_3-way'!$D678="","",'True_Odds_Calculator_3-way'!#REF!/'True_Odds_Calculator_3-way'!C679-1)</f>
        <v>#REF!</v>
      </c>
      <c r="K678" s="6">
        <f>IF('Log_working_3-way'!$D678="","",1/'True_Odds_Calculator_3-way'!A679+1/'True_Odds_Calculator_3-way'!B679+1/'True_Odds_Calculator_3-way'!C679-1)</f>
        <v>2.9512990983973753E-2</v>
      </c>
    </row>
    <row r="679" spans="4:11" x14ac:dyDescent="0.25">
      <c r="D679">
        <f>solve_for_c('True_Odds_Calculator_3-way'!A680,'True_Odds_Calculator_3-way'!B680,'True_Odds_Calculator_3-way'!C680,'Log_working_3-way'!B$1,'Log_working_3-way'!B$2)</f>
        <v>1.0590024165230114</v>
      </c>
      <c r="F679" s="6" t="e">
        <f>IF('Log_working_3-way'!D679="","",1/'True_Odds_Calculator_3-way'!N680+1/'True_Odds_Calculator_3-way'!O680+1/'True_Odds_Calculator_3-way'!#REF!-1)</f>
        <v>#REF!</v>
      </c>
      <c r="H679" s="6">
        <f>IF('Log_working_3-way'!$D679="","",'True_Odds_Calculator_3-way'!N680/'True_Odds_Calculator_3-way'!A680-1)</f>
        <v>40.195967389292328</v>
      </c>
      <c r="I679" s="6">
        <f>IF('Log_working_3-way'!$D679="","",'True_Odds_Calculator_3-way'!O680/'True_Odds_Calculator_3-way'!B680-1)</f>
        <v>5.6612890915862524</v>
      </c>
      <c r="J679" s="6" t="e">
        <f>IF('Log_working_3-way'!$D679="","",'True_Odds_Calculator_3-way'!#REF!/'True_Odds_Calculator_3-way'!C680-1)</f>
        <v>#REF!</v>
      </c>
      <c r="K679" s="6">
        <f>IF('Log_working_3-way'!$D679="","",1/'True_Odds_Calculator_3-way'!A680+1/'True_Odds_Calculator_3-way'!B680+1/'True_Odds_Calculator_3-way'!C680-1)</f>
        <v>5.065012959749815E-2</v>
      </c>
    </row>
    <row r="680" spans="4:11" x14ac:dyDescent="0.25">
      <c r="D680">
        <f>solve_for_c('True_Odds_Calculator_3-way'!A681,'True_Odds_Calculator_3-way'!B681,'True_Odds_Calculator_3-way'!C681,'Log_working_3-way'!B$1,'Log_working_3-way'!B$2)</f>
        <v>1.0410926840909105</v>
      </c>
      <c r="F680" s="6" t="e">
        <f>IF('Log_working_3-way'!D680="","",1/'True_Odds_Calculator_3-way'!N681+1/'True_Odds_Calculator_3-way'!O681+1/'True_Odds_Calculator_3-way'!#REF!-1)</f>
        <v>#REF!</v>
      </c>
      <c r="H680" s="6">
        <f>IF('Log_working_3-way'!$D680="","",'True_Odds_Calculator_3-way'!N681/'True_Odds_Calculator_3-way'!A681-1)</f>
        <v>45.012027519441929</v>
      </c>
      <c r="I680" s="6">
        <f>IF('Log_working_3-way'!$D680="","",'True_Odds_Calculator_3-way'!O681/'True_Odds_Calculator_3-way'!B681-1)</f>
        <v>4.065758728360449</v>
      </c>
      <c r="J680" s="6" t="e">
        <f>IF('Log_working_3-way'!$D680="","",'True_Odds_Calculator_3-way'!#REF!/'True_Odds_Calculator_3-way'!C681-1)</f>
        <v>#REF!</v>
      </c>
      <c r="K680" s="6">
        <f>IF('Log_working_3-way'!$D680="","",1/'True_Odds_Calculator_3-way'!A681+1/'True_Odds_Calculator_3-way'!B681+1/'True_Odds_Calculator_3-way'!C681-1)</f>
        <v>3.3695497630762627E-2</v>
      </c>
    </row>
    <row r="681" spans="4:11" x14ac:dyDescent="0.25">
      <c r="D681">
        <f>solve_for_c('True_Odds_Calculator_3-way'!A682,'True_Odds_Calculator_3-way'!B682,'True_Odds_Calculator_3-way'!C682,'Log_working_3-way'!B$1,'Log_working_3-way'!B$2)</f>
        <v>1.0247076406240501</v>
      </c>
      <c r="F681" s="6" t="e">
        <f>IF('Log_working_3-way'!D681="","",1/'True_Odds_Calculator_3-way'!N682+1/'True_Odds_Calculator_3-way'!O682+1/'True_Odds_Calculator_3-way'!#REF!-1)</f>
        <v>#REF!</v>
      </c>
      <c r="H681" s="6">
        <f>IF('Log_working_3-way'!$D681="","",'True_Odds_Calculator_3-way'!N682/'True_Odds_Calculator_3-way'!A682-1)</f>
        <v>12.559633974605955</v>
      </c>
      <c r="I681" s="6">
        <f>IF('Log_working_3-way'!$D681="","",'True_Odds_Calculator_3-way'!O682/'True_Odds_Calculator_3-way'!B682-1)</f>
        <v>9.6079703579398359</v>
      </c>
      <c r="J681" s="6" t="e">
        <f>IF('Log_working_3-way'!$D681="","",'True_Odds_Calculator_3-way'!#REF!/'True_Odds_Calculator_3-way'!C682-1)</f>
        <v>#REF!</v>
      </c>
      <c r="K681" s="6">
        <f>IF('Log_working_3-way'!$D681="","",1/'True_Odds_Calculator_3-way'!A682+1/'True_Odds_Calculator_3-way'!B682+1/'True_Odds_Calculator_3-way'!C682-1)</f>
        <v>2.6791927127794768E-2</v>
      </c>
    </row>
    <row r="682" spans="4:11" x14ac:dyDescent="0.25">
      <c r="D682">
        <f>solve_for_c('True_Odds_Calculator_3-way'!A683,'True_Odds_Calculator_3-way'!B683,'True_Odds_Calculator_3-way'!C683,'Log_working_3-way'!B$1,'Log_working_3-way'!B$2)</f>
        <v>1.0406827922803628</v>
      </c>
      <c r="F682" s="6" t="e">
        <f>IF('Log_working_3-way'!D682="","",1/'True_Odds_Calculator_3-way'!N683+1/'True_Odds_Calculator_3-way'!O683+1/'True_Odds_Calculator_3-way'!#REF!-1)</f>
        <v>#REF!</v>
      </c>
      <c r="H682" s="6">
        <f>IF('Log_working_3-way'!$D682="","",'True_Odds_Calculator_3-way'!N683/'True_Odds_Calculator_3-way'!A683-1)</f>
        <v>34.380835380835386</v>
      </c>
      <c r="I682" s="6">
        <f>IF('Log_working_3-way'!$D682="","",'True_Odds_Calculator_3-way'!O683/'True_Odds_Calculator_3-way'!B683-1)</f>
        <v>4.8725392058725401</v>
      </c>
      <c r="J682" s="6" t="e">
        <f>IF('Log_working_3-way'!$D682="","",'True_Odds_Calculator_3-way'!#REF!/'True_Odds_Calculator_3-way'!C683-1)</f>
        <v>#REF!</v>
      </c>
      <c r="K682" s="6">
        <f>IF('Log_working_3-way'!$D682="","",1/'True_Odds_Calculator_3-way'!A683+1/'True_Odds_Calculator_3-way'!B683+1/'True_Odds_Calculator_3-way'!C683-1)</f>
        <v>3.8159371492704874E-2</v>
      </c>
    </row>
    <row r="683" spans="4:11" x14ac:dyDescent="0.25">
      <c r="D683">
        <f>solve_for_c('True_Odds_Calculator_3-way'!A684,'True_Odds_Calculator_3-way'!B684,'True_Odds_Calculator_3-way'!C684,'Log_working_3-way'!B$1,'Log_working_3-way'!B$2)</f>
        <v>1.0308208571283377</v>
      </c>
      <c r="F683" s="6" t="e">
        <f>IF('Log_working_3-way'!D683="","",1/'True_Odds_Calculator_3-way'!N684+1/'True_Odds_Calculator_3-way'!O684+1/'True_Odds_Calculator_3-way'!#REF!-1)</f>
        <v>#REF!</v>
      </c>
      <c r="H683" s="6">
        <f>IF('Log_working_3-way'!$D683="","",'True_Odds_Calculator_3-way'!N684/'True_Odds_Calculator_3-way'!A684-1)</f>
        <v>14.865805416427202</v>
      </c>
      <c r="I683" s="6">
        <f>IF('Log_working_3-way'!$D683="","",'True_Odds_Calculator_3-way'!O684/'True_Odds_Calculator_3-way'!B684-1)</f>
        <v>7.2274980888133964</v>
      </c>
      <c r="J683" s="6" t="e">
        <f>IF('Log_working_3-way'!$D683="","",'True_Odds_Calculator_3-way'!#REF!/'True_Odds_Calculator_3-way'!C684-1)</f>
        <v>#REF!</v>
      </c>
      <c r="K683" s="6">
        <f>IF('Log_working_3-way'!$D683="","",1/'True_Odds_Calculator_3-way'!A684+1/'True_Odds_Calculator_3-way'!B684+1/'True_Odds_Calculator_3-way'!C684-1)</f>
        <v>3.3103825799851494E-2</v>
      </c>
    </row>
    <row r="684" spans="4:11" x14ac:dyDescent="0.25">
      <c r="D684">
        <f>solve_for_c('True_Odds_Calculator_3-way'!A685,'True_Odds_Calculator_3-way'!B685,'True_Odds_Calculator_3-way'!C685,'Log_working_3-way'!B$1,'Log_working_3-way'!B$2)</f>
        <v>1.0260937900740188</v>
      </c>
      <c r="F684" s="6" t="e">
        <f>IF('Log_working_3-way'!D684="","",1/'True_Odds_Calculator_3-way'!N685+1/'True_Odds_Calculator_3-way'!O685+1/'True_Odds_Calculator_3-way'!#REF!-1)</f>
        <v>#REF!</v>
      </c>
      <c r="H684" s="6">
        <f>IF('Log_working_3-way'!$D684="","",'True_Odds_Calculator_3-way'!N685/'True_Odds_Calculator_3-way'!A685-1)</f>
        <v>6.3862738205787863</v>
      </c>
      <c r="I684" s="6">
        <f>IF('Log_working_3-way'!$D684="","",'True_Odds_Calculator_3-way'!O685/'True_Odds_Calculator_3-way'!B685-1)</f>
        <v>6.7666213018596668</v>
      </c>
      <c r="J684" s="6" t="e">
        <f>IF('Log_working_3-way'!$D684="","",'True_Odds_Calculator_3-way'!#REF!/'True_Odds_Calculator_3-way'!C685-1)</f>
        <v>#REF!</v>
      </c>
      <c r="K684" s="6">
        <f>IF('Log_working_3-way'!$D684="","",1/'True_Odds_Calculator_3-way'!A685+1/'True_Odds_Calculator_3-way'!B685+1/'True_Odds_Calculator_3-way'!C685-1)</f>
        <v>2.7451537445243979E-2</v>
      </c>
    </row>
    <row r="685" spans="4:11" x14ac:dyDescent="0.25">
      <c r="D685">
        <f>solve_for_c('True_Odds_Calculator_3-way'!A686,'True_Odds_Calculator_3-way'!B686,'True_Odds_Calculator_3-way'!C686,'Log_working_3-way'!B$1,'Log_working_3-way'!B$2)</f>
        <v>1.02992148973526</v>
      </c>
      <c r="F685" s="6" t="e">
        <f>IF('Log_working_3-way'!D685="","",1/'True_Odds_Calculator_3-way'!N686+1/'True_Odds_Calculator_3-way'!O686+1/'True_Odds_Calculator_3-way'!#REF!-1)</f>
        <v>#REF!</v>
      </c>
      <c r="H685" s="6">
        <f>IF('Log_working_3-way'!$D685="","",'True_Odds_Calculator_3-way'!N686/'True_Odds_Calculator_3-way'!A686-1)</f>
        <v>4.3719478563861918</v>
      </c>
      <c r="I685" s="6">
        <f>IF('Log_working_3-way'!$D685="","",'True_Odds_Calculator_3-way'!O686/'True_Odds_Calculator_3-way'!B686-1)</f>
        <v>6.7428906249781013</v>
      </c>
      <c r="J685" s="6" t="e">
        <f>IF('Log_working_3-way'!$D685="","",'True_Odds_Calculator_3-way'!#REF!/'True_Odds_Calculator_3-way'!C686-1)</f>
        <v>#REF!</v>
      </c>
      <c r="K685" s="6">
        <f>IF('Log_working_3-way'!$D685="","",1/'True_Odds_Calculator_3-way'!A686+1/'True_Odds_Calculator_3-way'!B686+1/'True_Odds_Calculator_3-way'!C686-1)</f>
        <v>3.0600506173786401E-2</v>
      </c>
    </row>
    <row r="686" spans="4:11" x14ac:dyDescent="0.25">
      <c r="D686">
        <f>solve_for_c('True_Odds_Calculator_3-way'!A687,'True_Odds_Calculator_3-way'!B687,'True_Odds_Calculator_3-way'!C687,'Log_working_3-way'!B$1,'Log_working_3-way'!B$2)</f>
        <v>1.0259073820690403</v>
      </c>
      <c r="F686" s="6" t="e">
        <f>IF('Log_working_3-way'!D686="","",1/'True_Odds_Calculator_3-way'!N687+1/'True_Odds_Calculator_3-way'!O687+1/'True_Odds_Calculator_3-way'!#REF!-1)</f>
        <v>#REF!</v>
      </c>
      <c r="H686" s="6">
        <f>IF('Log_working_3-way'!$D686="","",'True_Odds_Calculator_3-way'!N687/'True_Odds_Calculator_3-way'!A687-1)</f>
        <v>14.31863361807909</v>
      </c>
      <c r="I686" s="6">
        <f>IF('Log_working_3-way'!$D686="","",'True_Odds_Calculator_3-way'!O687/'True_Odds_Calculator_3-way'!B687-1)</f>
        <v>8.3242963057490691</v>
      </c>
      <c r="J686" s="6" t="e">
        <f>IF('Log_working_3-way'!$D686="","",'True_Odds_Calculator_3-way'!#REF!/'True_Odds_Calculator_3-way'!C687-1)</f>
        <v>#REF!</v>
      </c>
      <c r="K686" s="6">
        <f>IF('Log_working_3-way'!$D686="","",1/'True_Odds_Calculator_3-way'!A687+1/'True_Odds_Calculator_3-way'!B687+1/'True_Odds_Calculator_3-way'!C687-1)</f>
        <v>2.7966328405339524E-2</v>
      </c>
    </row>
    <row r="687" spans="4:11" x14ac:dyDescent="0.25">
      <c r="D687">
        <f>solve_for_c('True_Odds_Calculator_3-way'!A688,'True_Odds_Calculator_3-way'!B688,'True_Odds_Calculator_3-way'!C688,'Log_working_3-way'!B$1,'Log_working_3-way'!B$2)</f>
        <v>1.0317670475817493</v>
      </c>
      <c r="F687" s="6" t="e">
        <f>IF('Log_working_3-way'!D687="","",1/'True_Odds_Calculator_3-way'!N688+1/'True_Odds_Calculator_3-way'!O688+1/'True_Odds_Calculator_3-way'!#REF!-1)</f>
        <v>#REF!</v>
      </c>
      <c r="H687" s="6">
        <f>IF('Log_working_3-way'!$D687="","",'True_Odds_Calculator_3-way'!N688/'True_Odds_Calculator_3-way'!A688-1)</f>
        <v>2.7580289137771956</v>
      </c>
      <c r="I687" s="6">
        <f>IF('Log_working_3-way'!$D687="","",'True_Odds_Calculator_3-way'!O688/'True_Odds_Calculator_3-way'!B688-1)</f>
        <v>6.2003799390076262</v>
      </c>
      <c r="J687" s="6" t="e">
        <f>IF('Log_working_3-way'!$D687="","",'True_Odds_Calculator_3-way'!#REF!/'True_Odds_Calculator_3-way'!C688-1)</f>
        <v>#REF!</v>
      </c>
      <c r="K687" s="6">
        <f>IF('Log_working_3-way'!$D687="","",1/'True_Odds_Calculator_3-way'!A688+1/'True_Odds_Calculator_3-way'!B688+1/'True_Odds_Calculator_3-way'!C688-1)</f>
        <v>3.1127710542473874E-2</v>
      </c>
    </row>
    <row r="688" spans="4:11" x14ac:dyDescent="0.25">
      <c r="D688">
        <f>solve_for_c('True_Odds_Calculator_3-way'!A689,'True_Odds_Calculator_3-way'!B689,'True_Odds_Calculator_3-way'!C689,'Log_working_3-way'!B$1,'Log_working_3-way'!B$2)</f>
        <v>1.0256383059811902</v>
      </c>
      <c r="F688" s="6" t="e">
        <f>IF('Log_working_3-way'!D688="","",1/'True_Odds_Calculator_3-way'!N689+1/'True_Odds_Calculator_3-way'!O689+1/'True_Odds_Calculator_3-way'!#REF!-1)</f>
        <v>#REF!</v>
      </c>
      <c r="H688" s="6">
        <f>IF('Log_working_3-way'!$D688="","",'True_Odds_Calculator_3-way'!N689/'True_Odds_Calculator_3-way'!A689-1)</f>
        <v>6.469712485969354</v>
      </c>
      <c r="I688" s="6">
        <f>IF('Log_working_3-way'!$D688="","",'True_Odds_Calculator_3-way'!O689/'True_Odds_Calculator_3-way'!B689-1)</f>
        <v>8.1038015962368686</v>
      </c>
      <c r="J688" s="6" t="e">
        <f>IF('Log_working_3-way'!$D688="","",'True_Odds_Calculator_3-way'!#REF!/'True_Odds_Calculator_3-way'!C689-1)</f>
        <v>#REF!</v>
      </c>
      <c r="K688" s="6">
        <f>IF('Log_working_3-way'!$D688="","",1/'True_Odds_Calculator_3-way'!A689+1/'True_Odds_Calculator_3-way'!B689+1/'True_Odds_Calculator_3-way'!C689-1)</f>
        <v>2.7263152247268607E-2</v>
      </c>
    </row>
    <row r="689" spans="4:11" x14ac:dyDescent="0.25">
      <c r="D689">
        <f>solve_for_c('True_Odds_Calculator_3-way'!A690,'True_Odds_Calculator_3-way'!B690,'True_Odds_Calculator_3-way'!C690,'Log_working_3-way'!B$1,'Log_working_3-way'!B$2)</f>
        <v>1.0323663431117054</v>
      </c>
      <c r="F689" s="6" t="e">
        <f>IF('Log_working_3-way'!D689="","",1/'True_Odds_Calculator_3-way'!N690+1/'True_Odds_Calculator_3-way'!O690+1/'True_Odds_Calculator_3-way'!#REF!-1)</f>
        <v>#REF!</v>
      </c>
      <c r="H689" s="6">
        <f>IF('Log_working_3-way'!$D689="","",'True_Odds_Calculator_3-way'!N690/'True_Odds_Calculator_3-way'!A690-1)</f>
        <v>29.251093130537786</v>
      </c>
      <c r="I689" s="6">
        <f>IF('Log_working_3-way'!$D689="","",'True_Odds_Calculator_3-way'!O690/'True_Odds_Calculator_3-way'!B690-1)</f>
        <v>6.7785334526042353</v>
      </c>
      <c r="J689" s="6" t="e">
        <f>IF('Log_working_3-way'!$D689="","",'True_Odds_Calculator_3-way'!#REF!/'True_Odds_Calculator_3-way'!C690-1)</f>
        <v>#REF!</v>
      </c>
      <c r="K689" s="6">
        <f>IF('Log_working_3-way'!$D689="","",1/'True_Odds_Calculator_3-way'!A690+1/'True_Odds_Calculator_3-way'!B690+1/'True_Odds_Calculator_3-way'!C690-1)</f>
        <v>3.1698657540376818E-2</v>
      </c>
    </row>
    <row r="690" spans="4:11" x14ac:dyDescent="0.25">
      <c r="D690">
        <f>solve_for_c('True_Odds_Calculator_3-way'!A691,'True_Odds_Calculator_3-way'!B691,'True_Odds_Calculator_3-way'!C691,'Log_working_3-way'!B$1,'Log_working_3-way'!B$2)</f>
        <v>1.0256194525469964</v>
      </c>
      <c r="F690" s="6" t="e">
        <f>IF('Log_working_3-way'!D690="","",1/'True_Odds_Calculator_3-way'!N691+1/'True_Odds_Calculator_3-way'!O691+1/'True_Odds_Calculator_3-way'!#REF!-1)</f>
        <v>#REF!</v>
      </c>
      <c r="H690" s="6">
        <f>IF('Log_working_3-way'!$D690="","",'True_Odds_Calculator_3-way'!N691/'True_Odds_Calculator_3-way'!A691-1)</f>
        <v>11.499532691585884</v>
      </c>
      <c r="I690" s="6">
        <f>IF('Log_working_3-way'!$D690="","",'True_Odds_Calculator_3-way'!O691/'True_Odds_Calculator_3-way'!B691-1)</f>
        <v>8.5613852482359345</v>
      </c>
      <c r="J690" s="6" t="e">
        <f>IF('Log_working_3-way'!$D690="","",'True_Odds_Calculator_3-way'!#REF!/'True_Odds_Calculator_3-way'!C691-1)</f>
        <v>#REF!</v>
      </c>
      <c r="K690" s="6">
        <f>IF('Log_working_3-way'!$D690="","",1/'True_Odds_Calculator_3-way'!A691+1/'True_Odds_Calculator_3-way'!B691+1/'True_Odds_Calculator_3-way'!C691-1)</f>
        <v>2.7774449013548308E-2</v>
      </c>
    </row>
    <row r="691" spans="4:11" x14ac:dyDescent="0.25">
      <c r="D691">
        <f>solve_for_c('True_Odds_Calculator_3-way'!A692,'True_Odds_Calculator_3-way'!B692,'True_Odds_Calculator_3-way'!C692,'Log_working_3-way'!B$1,'Log_working_3-way'!B$2)</f>
        <v>1.039446183868483</v>
      </c>
      <c r="F691" s="6" t="e">
        <f>IF('Log_working_3-way'!D691="","",1/'True_Odds_Calculator_3-way'!N692+1/'True_Odds_Calculator_3-way'!O692+1/'True_Odds_Calculator_3-way'!#REF!-1)</f>
        <v>#REF!</v>
      </c>
      <c r="H691" s="6">
        <f>IF('Log_working_3-way'!$D691="","",'True_Odds_Calculator_3-way'!N692/'True_Odds_Calculator_3-way'!A692-1)</f>
        <v>5.1593008471783275</v>
      </c>
      <c r="I691" s="6">
        <f>IF('Log_working_3-way'!$D691="","",'True_Odds_Calculator_3-way'!O692/'True_Odds_Calculator_3-way'!B692-1)</f>
        <v>6.8003012530823517</v>
      </c>
      <c r="J691" s="6" t="e">
        <f>IF('Log_working_3-way'!$D691="","",'True_Odds_Calculator_3-way'!#REF!/'True_Odds_Calculator_3-way'!C692-1)</f>
        <v>#REF!</v>
      </c>
      <c r="K691" s="6">
        <f>IF('Log_working_3-way'!$D691="","",1/'True_Odds_Calculator_3-way'!A692+1/'True_Odds_Calculator_3-way'!B692+1/'True_Odds_Calculator_3-way'!C692-1)</f>
        <v>4.0577404676380491E-2</v>
      </c>
    </row>
    <row r="692" spans="4:11" x14ac:dyDescent="0.25">
      <c r="D692">
        <f>solve_for_c('True_Odds_Calculator_3-way'!A693,'True_Odds_Calculator_3-way'!B693,'True_Odds_Calculator_3-way'!C693,'Log_working_3-way'!B$1,'Log_working_3-way'!B$2)</f>
        <v>1.0395797501645885</v>
      </c>
      <c r="F692" s="6" t="e">
        <f>IF('Log_working_3-way'!D692="","",1/'True_Odds_Calculator_3-way'!N693+1/'True_Odds_Calculator_3-way'!O693+1/'True_Odds_Calculator_3-way'!#REF!-1)</f>
        <v>#REF!</v>
      </c>
      <c r="H692" s="6">
        <f>IF('Log_working_3-way'!$D692="","",'True_Odds_Calculator_3-way'!N693/'True_Odds_Calculator_3-way'!A693-1)</f>
        <v>5.0055904791391983</v>
      </c>
      <c r="I692" s="6">
        <f>IF('Log_working_3-way'!$D692="","",'True_Odds_Calculator_3-way'!O693/'True_Odds_Calculator_3-way'!B693-1)</f>
        <v>6.9802546044089038</v>
      </c>
      <c r="J692" s="6" t="e">
        <f>IF('Log_working_3-way'!$D692="","",'True_Odds_Calculator_3-way'!#REF!/'True_Odds_Calculator_3-way'!C693-1)</f>
        <v>#REF!</v>
      </c>
      <c r="K692" s="6">
        <f>IF('Log_working_3-way'!$D692="","",1/'True_Odds_Calculator_3-way'!A693+1/'True_Odds_Calculator_3-way'!B693+1/'True_Odds_Calculator_3-way'!C693-1)</f>
        <v>4.0697000854416077E-2</v>
      </c>
    </row>
    <row r="693" spans="4:11" x14ac:dyDescent="0.25">
      <c r="D693">
        <f>solve_for_c('True_Odds_Calculator_3-way'!A694,'True_Odds_Calculator_3-way'!B694,'True_Odds_Calculator_3-way'!C694,'Log_working_3-way'!B$1,'Log_working_3-way'!B$2)</f>
        <v>1.0197489334533452</v>
      </c>
      <c r="F693" s="6" t="e">
        <f>IF('Log_working_3-way'!D693="","",1/'True_Odds_Calculator_3-way'!N694+1/'True_Odds_Calculator_3-way'!O694+1/'True_Odds_Calculator_3-way'!#REF!-1)</f>
        <v>#REF!</v>
      </c>
      <c r="H693" s="6">
        <f>IF('Log_working_3-way'!$D693="","",'True_Odds_Calculator_3-way'!N694/'True_Odds_Calculator_3-way'!A694-1)</f>
        <v>13.709066569589639</v>
      </c>
      <c r="I693" s="6">
        <f>IF('Log_working_3-way'!$D693="","",'True_Odds_Calculator_3-way'!O694/'True_Odds_Calculator_3-way'!B694-1)</f>
        <v>7.0384751121761298</v>
      </c>
      <c r="J693" s="6" t="e">
        <f>IF('Log_working_3-way'!$D693="","",'True_Odds_Calculator_3-way'!#REF!/'True_Odds_Calculator_3-way'!C694-1)</f>
        <v>#REF!</v>
      </c>
      <c r="K693" s="6">
        <f>IF('Log_working_3-way'!$D693="","",1/'True_Odds_Calculator_3-way'!A694+1/'True_Odds_Calculator_3-way'!B694+1/'True_Odds_Calculator_3-way'!C694-1)</f>
        <v>2.1352072736426475E-2</v>
      </c>
    </row>
    <row r="694" spans="4:11" x14ac:dyDescent="0.25">
      <c r="D694">
        <f>solve_for_c('True_Odds_Calculator_3-way'!A695,'True_Odds_Calculator_3-way'!B695,'True_Odds_Calculator_3-way'!C695,'Log_working_3-way'!B$1,'Log_working_3-way'!B$2)</f>
        <v>1.0320667621077757</v>
      </c>
      <c r="F694" s="6" t="e">
        <f>IF('Log_working_3-way'!D694="","",1/'True_Odds_Calculator_3-way'!N695+1/'True_Odds_Calculator_3-way'!O695+1/'True_Odds_Calculator_3-way'!#REF!-1)</f>
        <v>#REF!</v>
      </c>
      <c r="H694" s="6">
        <f>IF('Log_working_3-way'!$D694="","",'True_Odds_Calculator_3-way'!N695/'True_Odds_Calculator_3-way'!A695-1)</f>
        <v>45.342361473844655</v>
      </c>
      <c r="I694" s="6">
        <f>IF('Log_working_3-way'!$D694="","",'True_Odds_Calculator_3-way'!O695/'True_Odds_Calculator_3-way'!B695-1)</f>
        <v>3.7902820044522096</v>
      </c>
      <c r="J694" s="6" t="e">
        <f>IF('Log_working_3-way'!$D694="","",'True_Odds_Calculator_3-way'!#REF!/'True_Odds_Calculator_3-way'!C695-1)</f>
        <v>#REF!</v>
      </c>
      <c r="K694" s="6">
        <f>IF('Log_working_3-way'!$D694="","",1/'True_Odds_Calculator_3-way'!A695+1/'True_Odds_Calculator_3-way'!B695+1/'True_Odds_Calculator_3-way'!C695-1)</f>
        <v>2.6327191171598319E-2</v>
      </c>
    </row>
    <row r="695" spans="4:11" x14ac:dyDescent="0.25">
      <c r="D695" t="str">
        <f>solve_for_c('True_Odds_Calculator_3-way'!A696,'True_Odds_Calculator_3-way'!B696,'True_Odds_Calculator_3-way'!C696,'Log_working_3-way'!B$1,'Log_working_3-way'!B$2)</f>
        <v/>
      </c>
      <c r="F695" s="6" t="str">
        <f>IF('Log_working_3-way'!D695="","",1/'True_Odds_Calculator_3-way'!N696+1/'True_Odds_Calculator_3-way'!O696+1/'True_Odds_Calculator_3-way'!#REF!-1)</f>
        <v/>
      </c>
      <c r="H695" s="6" t="str">
        <f>IF('Log_working_3-way'!$D695="","",'True_Odds_Calculator_3-way'!N696/'True_Odds_Calculator_3-way'!A696-1)</f>
        <v/>
      </c>
      <c r="I695" s="6" t="str">
        <f>IF('Log_working_3-way'!$D695="","",'True_Odds_Calculator_3-way'!O696/'True_Odds_Calculator_3-way'!B696-1)</f>
        <v/>
      </c>
      <c r="J695" s="6" t="str">
        <f>IF('Log_working_3-way'!$D695="","",'True_Odds_Calculator_3-way'!#REF!/'True_Odds_Calculator_3-way'!C696-1)</f>
        <v/>
      </c>
      <c r="K695" s="6" t="str">
        <f>IF('Log_working_3-way'!$D695="","",1/'True_Odds_Calculator_3-way'!A696+1/'True_Odds_Calculator_3-way'!B696+1/'True_Odds_Calculator_3-way'!C696-1)</f>
        <v/>
      </c>
    </row>
    <row r="696" spans="4:11" x14ac:dyDescent="0.25">
      <c r="D696" t="str">
        <f>solve_for_c('True_Odds_Calculator_3-way'!A697,'True_Odds_Calculator_3-way'!B697,'True_Odds_Calculator_3-way'!C697,'Log_working_3-way'!B$1,'Log_working_3-way'!B$2)</f>
        <v/>
      </c>
      <c r="F696" s="6" t="str">
        <f>IF('Log_working_3-way'!D696="","",1/'True_Odds_Calculator_3-way'!N697+1/'True_Odds_Calculator_3-way'!O697+1/'True_Odds_Calculator_3-way'!#REF!-1)</f>
        <v/>
      </c>
      <c r="H696" s="6" t="str">
        <f>IF('Log_working_3-way'!$D696="","",'True_Odds_Calculator_3-way'!N697/'True_Odds_Calculator_3-way'!A697-1)</f>
        <v/>
      </c>
      <c r="I696" s="6" t="str">
        <f>IF('Log_working_3-way'!$D696="","",'True_Odds_Calculator_3-way'!O697/'True_Odds_Calculator_3-way'!B697-1)</f>
        <v/>
      </c>
      <c r="J696" s="6" t="str">
        <f>IF('Log_working_3-way'!$D696="","",'True_Odds_Calculator_3-way'!#REF!/'True_Odds_Calculator_3-way'!C697-1)</f>
        <v/>
      </c>
      <c r="K696" s="6" t="str">
        <f>IF('Log_working_3-way'!$D696="","",1/'True_Odds_Calculator_3-way'!A697+1/'True_Odds_Calculator_3-way'!B697+1/'True_Odds_Calculator_3-way'!C697-1)</f>
        <v/>
      </c>
    </row>
    <row r="697" spans="4:11" x14ac:dyDescent="0.25">
      <c r="D697" t="str">
        <f>solve_for_c('True_Odds_Calculator_3-way'!A698,'True_Odds_Calculator_3-way'!B698,'True_Odds_Calculator_3-way'!C698,'Log_working_3-way'!B$1,'Log_working_3-way'!B$2)</f>
        <v/>
      </c>
      <c r="F697" s="6" t="str">
        <f>IF('Log_working_3-way'!D697="","",1/'True_Odds_Calculator_3-way'!N698+1/'True_Odds_Calculator_3-way'!O698+1/'True_Odds_Calculator_3-way'!#REF!-1)</f>
        <v/>
      </c>
      <c r="H697" s="6" t="str">
        <f>IF('Log_working_3-way'!$D697="","",'True_Odds_Calculator_3-way'!N698/'True_Odds_Calculator_3-way'!A698-1)</f>
        <v/>
      </c>
      <c r="I697" s="6" t="str">
        <f>IF('Log_working_3-way'!$D697="","",'True_Odds_Calculator_3-way'!O698/'True_Odds_Calculator_3-way'!B698-1)</f>
        <v/>
      </c>
      <c r="J697" s="6" t="str">
        <f>IF('Log_working_3-way'!$D697="","",'True_Odds_Calculator_3-way'!#REF!/'True_Odds_Calculator_3-way'!C698-1)</f>
        <v/>
      </c>
      <c r="K697" s="6" t="str">
        <f>IF('Log_working_3-way'!$D697="","",1/'True_Odds_Calculator_3-way'!A698+1/'True_Odds_Calculator_3-way'!B698+1/'True_Odds_Calculator_3-way'!C698-1)</f>
        <v/>
      </c>
    </row>
    <row r="698" spans="4:11" x14ac:dyDescent="0.25">
      <c r="D698" t="str">
        <f>solve_for_c('True_Odds_Calculator_3-way'!A699,'True_Odds_Calculator_3-way'!B699,'True_Odds_Calculator_3-way'!C699,'Log_working_3-way'!B$1,'Log_working_3-way'!B$2)</f>
        <v/>
      </c>
      <c r="F698" s="6" t="str">
        <f>IF('Log_working_3-way'!D698="","",1/'True_Odds_Calculator_3-way'!N699+1/'True_Odds_Calculator_3-way'!O699+1/'True_Odds_Calculator_3-way'!#REF!-1)</f>
        <v/>
      </c>
      <c r="H698" s="6" t="str">
        <f>IF('Log_working_3-way'!$D698="","",'True_Odds_Calculator_3-way'!N699/'True_Odds_Calculator_3-way'!A699-1)</f>
        <v/>
      </c>
      <c r="I698" s="6" t="str">
        <f>IF('Log_working_3-way'!$D698="","",'True_Odds_Calculator_3-way'!O699/'True_Odds_Calculator_3-way'!B699-1)</f>
        <v/>
      </c>
      <c r="J698" s="6" t="str">
        <f>IF('Log_working_3-way'!$D698="","",'True_Odds_Calculator_3-way'!#REF!/'True_Odds_Calculator_3-way'!C699-1)</f>
        <v/>
      </c>
      <c r="K698" s="6" t="str">
        <f>IF('Log_working_3-way'!$D698="","",1/'True_Odds_Calculator_3-way'!A699+1/'True_Odds_Calculator_3-way'!B699+1/'True_Odds_Calculator_3-way'!C699-1)</f>
        <v/>
      </c>
    </row>
    <row r="699" spans="4:11" x14ac:dyDescent="0.25">
      <c r="D699" t="str">
        <f>solve_for_c('True_Odds_Calculator_3-way'!A700,'True_Odds_Calculator_3-way'!B700,'True_Odds_Calculator_3-way'!C700,'Log_working_3-way'!B$1,'Log_working_3-way'!B$2)</f>
        <v/>
      </c>
      <c r="F699" s="6" t="str">
        <f>IF('Log_working_3-way'!D699="","",1/'True_Odds_Calculator_3-way'!N700+1/'True_Odds_Calculator_3-way'!O700+1/'True_Odds_Calculator_3-way'!#REF!-1)</f>
        <v/>
      </c>
      <c r="H699" s="6" t="str">
        <f>IF('Log_working_3-way'!$D699="","",'True_Odds_Calculator_3-way'!N700/'True_Odds_Calculator_3-way'!A700-1)</f>
        <v/>
      </c>
      <c r="I699" s="6" t="str">
        <f>IF('Log_working_3-way'!$D699="","",'True_Odds_Calculator_3-way'!O700/'True_Odds_Calculator_3-way'!B700-1)</f>
        <v/>
      </c>
      <c r="J699" s="6" t="str">
        <f>IF('Log_working_3-way'!$D699="","",'True_Odds_Calculator_3-way'!#REF!/'True_Odds_Calculator_3-way'!C700-1)</f>
        <v/>
      </c>
      <c r="K699" s="6" t="str">
        <f>IF('Log_working_3-way'!$D699="","",1/'True_Odds_Calculator_3-way'!A700+1/'True_Odds_Calculator_3-way'!B700+1/'True_Odds_Calculator_3-way'!C700-1)</f>
        <v/>
      </c>
    </row>
    <row r="700" spans="4:11" x14ac:dyDescent="0.25">
      <c r="D700" t="str">
        <f>solve_for_c('True_Odds_Calculator_3-way'!A701,'True_Odds_Calculator_3-way'!B701,'True_Odds_Calculator_3-way'!C701,'Log_working_3-way'!B$1,'Log_working_3-way'!B$2)</f>
        <v/>
      </c>
      <c r="F700" s="6" t="str">
        <f>IF('Log_working_3-way'!D700="","",1/'True_Odds_Calculator_3-way'!N701+1/'True_Odds_Calculator_3-way'!O701+1/'True_Odds_Calculator_3-way'!#REF!-1)</f>
        <v/>
      </c>
      <c r="H700" s="6" t="str">
        <f>IF('Log_working_3-way'!$D700="","",'True_Odds_Calculator_3-way'!N701/'True_Odds_Calculator_3-way'!A701-1)</f>
        <v/>
      </c>
      <c r="I700" s="6" t="str">
        <f>IF('Log_working_3-way'!$D700="","",'True_Odds_Calculator_3-way'!O701/'True_Odds_Calculator_3-way'!B701-1)</f>
        <v/>
      </c>
      <c r="J700" s="6" t="str">
        <f>IF('Log_working_3-way'!$D700="","",'True_Odds_Calculator_3-way'!#REF!/'True_Odds_Calculator_3-way'!C701-1)</f>
        <v/>
      </c>
      <c r="K700" s="6" t="str">
        <f>IF('Log_working_3-way'!$D700="","",1/'True_Odds_Calculator_3-way'!A701+1/'True_Odds_Calculator_3-way'!B701+1/'True_Odds_Calculator_3-way'!C701-1)</f>
        <v/>
      </c>
    </row>
    <row r="701" spans="4:11" x14ac:dyDescent="0.25">
      <c r="D701" t="str">
        <f>solve_for_c('True_Odds_Calculator_3-way'!A702,'True_Odds_Calculator_3-way'!B702,'True_Odds_Calculator_3-way'!C702,'Log_working_3-way'!B$1,'Log_working_3-way'!B$2)</f>
        <v/>
      </c>
      <c r="F701" s="6" t="str">
        <f>IF('Log_working_3-way'!D701="","",1/'True_Odds_Calculator_3-way'!N702+1/'True_Odds_Calculator_3-way'!O702+1/'True_Odds_Calculator_3-way'!#REF!-1)</f>
        <v/>
      </c>
      <c r="H701" s="6" t="str">
        <f>IF('Log_working_3-way'!$D701="","",'True_Odds_Calculator_3-way'!N702/'True_Odds_Calculator_3-way'!A702-1)</f>
        <v/>
      </c>
      <c r="I701" s="6" t="str">
        <f>IF('Log_working_3-way'!$D701="","",'True_Odds_Calculator_3-way'!O702/'True_Odds_Calculator_3-way'!B702-1)</f>
        <v/>
      </c>
      <c r="J701" s="6" t="str">
        <f>IF('Log_working_3-way'!$D701="","",'True_Odds_Calculator_3-way'!#REF!/'True_Odds_Calculator_3-way'!C702-1)</f>
        <v/>
      </c>
      <c r="K701" s="6" t="str">
        <f>IF('Log_working_3-way'!$D701="","",1/'True_Odds_Calculator_3-way'!A702+1/'True_Odds_Calculator_3-way'!B702+1/'True_Odds_Calculator_3-way'!C702-1)</f>
        <v/>
      </c>
    </row>
    <row r="702" spans="4:11" x14ac:dyDescent="0.25">
      <c r="D702" t="str">
        <f>solve_for_c('True_Odds_Calculator_3-way'!A703,'True_Odds_Calculator_3-way'!B703,'True_Odds_Calculator_3-way'!C703,'Log_working_3-way'!B$1,'Log_working_3-way'!B$2)</f>
        <v/>
      </c>
      <c r="F702" s="6" t="str">
        <f>IF('Log_working_3-way'!D702="","",1/'True_Odds_Calculator_3-way'!N703+1/'True_Odds_Calculator_3-way'!O703+1/'True_Odds_Calculator_3-way'!#REF!-1)</f>
        <v/>
      </c>
      <c r="H702" s="6" t="str">
        <f>IF('Log_working_3-way'!$D702="","",'True_Odds_Calculator_3-way'!N703/'True_Odds_Calculator_3-way'!A703-1)</f>
        <v/>
      </c>
      <c r="I702" s="6" t="str">
        <f>IF('Log_working_3-way'!$D702="","",'True_Odds_Calculator_3-way'!O703/'True_Odds_Calculator_3-way'!B703-1)</f>
        <v/>
      </c>
      <c r="J702" s="6" t="str">
        <f>IF('Log_working_3-way'!$D702="","",'True_Odds_Calculator_3-way'!#REF!/'True_Odds_Calculator_3-way'!C703-1)</f>
        <v/>
      </c>
      <c r="K702" s="6" t="str">
        <f>IF('Log_working_3-way'!$D702="","",1/'True_Odds_Calculator_3-way'!A703+1/'True_Odds_Calculator_3-way'!B703+1/'True_Odds_Calculator_3-way'!C703-1)</f>
        <v/>
      </c>
    </row>
    <row r="703" spans="4:11" x14ac:dyDescent="0.25">
      <c r="D703" t="str">
        <f>solve_for_c('True_Odds_Calculator_3-way'!A704,'True_Odds_Calculator_3-way'!B704,'True_Odds_Calculator_3-way'!C704,'Log_working_3-way'!B$1,'Log_working_3-way'!B$2)</f>
        <v/>
      </c>
      <c r="F703" s="6" t="str">
        <f>IF('Log_working_3-way'!D703="","",1/'True_Odds_Calculator_3-way'!N704+1/'True_Odds_Calculator_3-way'!O704+1/'True_Odds_Calculator_3-way'!#REF!-1)</f>
        <v/>
      </c>
      <c r="H703" s="6" t="str">
        <f>IF('Log_working_3-way'!$D703="","",'True_Odds_Calculator_3-way'!N704/'True_Odds_Calculator_3-way'!A704-1)</f>
        <v/>
      </c>
      <c r="I703" s="6" t="str">
        <f>IF('Log_working_3-way'!$D703="","",'True_Odds_Calculator_3-way'!O704/'True_Odds_Calculator_3-way'!B704-1)</f>
        <v/>
      </c>
      <c r="J703" s="6" t="str">
        <f>IF('Log_working_3-way'!$D703="","",'True_Odds_Calculator_3-way'!#REF!/'True_Odds_Calculator_3-way'!C704-1)</f>
        <v/>
      </c>
      <c r="K703" s="6" t="str">
        <f>IF('Log_working_3-way'!$D703="","",1/'True_Odds_Calculator_3-way'!A704+1/'True_Odds_Calculator_3-way'!B704+1/'True_Odds_Calculator_3-way'!C704-1)</f>
        <v/>
      </c>
    </row>
    <row r="704" spans="4:11" x14ac:dyDescent="0.25">
      <c r="D704" t="str">
        <f>solve_for_c('True_Odds_Calculator_3-way'!A705,'True_Odds_Calculator_3-way'!B705,'True_Odds_Calculator_3-way'!C705,'Log_working_3-way'!B$1,'Log_working_3-way'!B$2)</f>
        <v/>
      </c>
      <c r="F704" s="6" t="str">
        <f>IF('Log_working_3-way'!D704="","",1/'True_Odds_Calculator_3-way'!N705+1/'True_Odds_Calculator_3-way'!O705+1/'True_Odds_Calculator_3-way'!#REF!-1)</f>
        <v/>
      </c>
      <c r="H704" s="6" t="str">
        <f>IF('Log_working_3-way'!$D704="","",'True_Odds_Calculator_3-way'!N705/'True_Odds_Calculator_3-way'!A705-1)</f>
        <v/>
      </c>
      <c r="I704" s="6" t="str">
        <f>IF('Log_working_3-way'!$D704="","",'True_Odds_Calculator_3-way'!O705/'True_Odds_Calculator_3-way'!B705-1)</f>
        <v/>
      </c>
      <c r="J704" s="6" t="str">
        <f>IF('Log_working_3-way'!$D704="","",'True_Odds_Calculator_3-way'!#REF!/'True_Odds_Calculator_3-way'!C705-1)</f>
        <v/>
      </c>
      <c r="K704" s="6" t="str">
        <f>IF('Log_working_3-way'!$D704="","",1/'True_Odds_Calculator_3-way'!A705+1/'True_Odds_Calculator_3-way'!B705+1/'True_Odds_Calculator_3-way'!C705-1)</f>
        <v/>
      </c>
    </row>
    <row r="705" spans="4:11" x14ac:dyDescent="0.25">
      <c r="D705" t="str">
        <f>solve_for_c('True_Odds_Calculator_3-way'!A706,'True_Odds_Calculator_3-way'!B706,'True_Odds_Calculator_3-way'!C706,'Log_working_3-way'!B$1,'Log_working_3-way'!B$2)</f>
        <v/>
      </c>
      <c r="F705" s="6" t="str">
        <f>IF('Log_working_3-way'!D705="","",1/'True_Odds_Calculator_3-way'!N706+1/'True_Odds_Calculator_3-way'!O706+1/'True_Odds_Calculator_3-way'!#REF!-1)</f>
        <v/>
      </c>
      <c r="H705" s="6" t="str">
        <f>IF('Log_working_3-way'!$D705="","",'True_Odds_Calculator_3-way'!N706/'True_Odds_Calculator_3-way'!A706-1)</f>
        <v/>
      </c>
      <c r="I705" s="6" t="str">
        <f>IF('Log_working_3-way'!$D705="","",'True_Odds_Calculator_3-way'!O706/'True_Odds_Calculator_3-way'!B706-1)</f>
        <v/>
      </c>
      <c r="J705" s="6" t="str">
        <f>IF('Log_working_3-way'!$D705="","",'True_Odds_Calculator_3-way'!#REF!/'True_Odds_Calculator_3-way'!C706-1)</f>
        <v/>
      </c>
      <c r="K705" s="6" t="str">
        <f>IF('Log_working_3-way'!$D705="","",1/'True_Odds_Calculator_3-way'!A706+1/'True_Odds_Calculator_3-way'!B706+1/'True_Odds_Calculator_3-way'!C706-1)</f>
        <v/>
      </c>
    </row>
    <row r="706" spans="4:11" x14ac:dyDescent="0.25">
      <c r="D706" t="str">
        <f>solve_for_c('True_Odds_Calculator_3-way'!A707,'True_Odds_Calculator_3-way'!B707,'True_Odds_Calculator_3-way'!C707,'Log_working_3-way'!B$1,'Log_working_3-way'!B$2)</f>
        <v/>
      </c>
      <c r="F706" s="6" t="str">
        <f>IF('Log_working_3-way'!D706="","",1/'True_Odds_Calculator_3-way'!N707+1/'True_Odds_Calculator_3-way'!O707+1/'True_Odds_Calculator_3-way'!#REF!-1)</f>
        <v/>
      </c>
      <c r="H706" s="6" t="str">
        <f>IF('Log_working_3-way'!$D706="","",'True_Odds_Calculator_3-way'!N707/'True_Odds_Calculator_3-way'!A707-1)</f>
        <v/>
      </c>
      <c r="I706" s="6" t="str">
        <f>IF('Log_working_3-way'!$D706="","",'True_Odds_Calculator_3-way'!O707/'True_Odds_Calculator_3-way'!B707-1)</f>
        <v/>
      </c>
      <c r="J706" s="6" t="str">
        <f>IF('Log_working_3-way'!$D706="","",'True_Odds_Calculator_3-way'!#REF!/'True_Odds_Calculator_3-way'!C707-1)</f>
        <v/>
      </c>
      <c r="K706" s="6" t="str">
        <f>IF('Log_working_3-way'!$D706="","",1/'True_Odds_Calculator_3-way'!A707+1/'True_Odds_Calculator_3-way'!B707+1/'True_Odds_Calculator_3-way'!C707-1)</f>
        <v/>
      </c>
    </row>
    <row r="707" spans="4:11" x14ac:dyDescent="0.25">
      <c r="D707" t="str">
        <f>solve_for_c('True_Odds_Calculator_3-way'!A708,'True_Odds_Calculator_3-way'!B708,'True_Odds_Calculator_3-way'!C708,'Log_working_3-way'!B$1,'Log_working_3-way'!B$2)</f>
        <v/>
      </c>
      <c r="F707" s="6" t="str">
        <f>IF('Log_working_3-way'!D707="","",1/'True_Odds_Calculator_3-way'!N708+1/'True_Odds_Calculator_3-way'!O708+1/'True_Odds_Calculator_3-way'!#REF!-1)</f>
        <v/>
      </c>
      <c r="H707" s="6" t="str">
        <f>IF('Log_working_3-way'!$D707="","",'True_Odds_Calculator_3-way'!N708/'True_Odds_Calculator_3-way'!A708-1)</f>
        <v/>
      </c>
      <c r="I707" s="6" t="str">
        <f>IF('Log_working_3-way'!$D707="","",'True_Odds_Calculator_3-way'!O708/'True_Odds_Calculator_3-way'!B708-1)</f>
        <v/>
      </c>
      <c r="J707" s="6" t="str">
        <f>IF('Log_working_3-way'!$D707="","",'True_Odds_Calculator_3-way'!#REF!/'True_Odds_Calculator_3-way'!C708-1)</f>
        <v/>
      </c>
      <c r="K707" s="6" t="str">
        <f>IF('Log_working_3-way'!$D707="","",1/'True_Odds_Calculator_3-way'!A708+1/'True_Odds_Calculator_3-way'!B708+1/'True_Odds_Calculator_3-way'!C708-1)</f>
        <v/>
      </c>
    </row>
    <row r="708" spans="4:11" x14ac:dyDescent="0.25">
      <c r="D708" t="str">
        <f>solve_for_c('True_Odds_Calculator_3-way'!A709,'True_Odds_Calculator_3-way'!B709,'True_Odds_Calculator_3-way'!C709,'Log_working_3-way'!B$1,'Log_working_3-way'!B$2)</f>
        <v/>
      </c>
      <c r="F708" s="6" t="str">
        <f>IF('Log_working_3-way'!D708="","",1/'True_Odds_Calculator_3-way'!N709+1/'True_Odds_Calculator_3-way'!O709+1/'True_Odds_Calculator_3-way'!#REF!-1)</f>
        <v/>
      </c>
      <c r="H708" s="6" t="str">
        <f>IF('Log_working_3-way'!$D708="","",'True_Odds_Calculator_3-way'!N709/'True_Odds_Calculator_3-way'!A709-1)</f>
        <v/>
      </c>
      <c r="I708" s="6" t="str">
        <f>IF('Log_working_3-way'!$D708="","",'True_Odds_Calculator_3-way'!O709/'True_Odds_Calculator_3-way'!B709-1)</f>
        <v/>
      </c>
      <c r="J708" s="6" t="str">
        <f>IF('Log_working_3-way'!$D708="","",'True_Odds_Calculator_3-way'!#REF!/'True_Odds_Calculator_3-way'!C709-1)</f>
        <v/>
      </c>
      <c r="K708" s="6" t="str">
        <f>IF('Log_working_3-way'!$D708="","",1/'True_Odds_Calculator_3-way'!A709+1/'True_Odds_Calculator_3-way'!B709+1/'True_Odds_Calculator_3-way'!C709-1)</f>
        <v/>
      </c>
    </row>
    <row r="709" spans="4:11" x14ac:dyDescent="0.25">
      <c r="D709" t="str">
        <f>solve_for_c('True_Odds_Calculator_3-way'!A710,'True_Odds_Calculator_3-way'!B710,'True_Odds_Calculator_3-way'!C710,'Log_working_3-way'!B$1,'Log_working_3-way'!B$2)</f>
        <v/>
      </c>
      <c r="F709" s="6" t="str">
        <f>IF('Log_working_3-way'!D709="","",1/'True_Odds_Calculator_3-way'!N710+1/'True_Odds_Calculator_3-way'!O710+1/'True_Odds_Calculator_3-way'!#REF!-1)</f>
        <v/>
      </c>
      <c r="H709" s="6" t="str">
        <f>IF('Log_working_3-way'!$D709="","",'True_Odds_Calculator_3-way'!N710/'True_Odds_Calculator_3-way'!A710-1)</f>
        <v/>
      </c>
      <c r="I709" s="6" t="str">
        <f>IF('Log_working_3-way'!$D709="","",'True_Odds_Calculator_3-way'!O710/'True_Odds_Calculator_3-way'!B710-1)</f>
        <v/>
      </c>
      <c r="J709" s="6" t="str">
        <f>IF('Log_working_3-way'!$D709="","",'True_Odds_Calculator_3-way'!#REF!/'True_Odds_Calculator_3-way'!C710-1)</f>
        <v/>
      </c>
      <c r="K709" s="6" t="str">
        <f>IF('Log_working_3-way'!$D709="","",1/'True_Odds_Calculator_3-way'!A710+1/'True_Odds_Calculator_3-way'!B710+1/'True_Odds_Calculator_3-way'!C710-1)</f>
        <v/>
      </c>
    </row>
    <row r="710" spans="4:11" x14ac:dyDescent="0.25">
      <c r="D710" t="str">
        <f>solve_for_c('True_Odds_Calculator_3-way'!A711,'True_Odds_Calculator_3-way'!B711,'True_Odds_Calculator_3-way'!C711,'Log_working_3-way'!B$1,'Log_working_3-way'!B$2)</f>
        <v/>
      </c>
      <c r="F710" s="6" t="str">
        <f>IF('Log_working_3-way'!D710="","",1/'True_Odds_Calculator_3-way'!N711+1/'True_Odds_Calculator_3-way'!O711+1/'True_Odds_Calculator_3-way'!#REF!-1)</f>
        <v/>
      </c>
      <c r="H710" s="6" t="str">
        <f>IF('Log_working_3-way'!$D710="","",'True_Odds_Calculator_3-way'!N711/'True_Odds_Calculator_3-way'!A711-1)</f>
        <v/>
      </c>
      <c r="I710" s="6" t="str">
        <f>IF('Log_working_3-way'!$D710="","",'True_Odds_Calculator_3-way'!O711/'True_Odds_Calculator_3-way'!B711-1)</f>
        <v/>
      </c>
      <c r="J710" s="6" t="str">
        <f>IF('Log_working_3-way'!$D710="","",'True_Odds_Calculator_3-way'!#REF!/'True_Odds_Calculator_3-way'!C711-1)</f>
        <v/>
      </c>
      <c r="K710" s="6" t="str">
        <f>IF('Log_working_3-way'!$D710="","",1/'True_Odds_Calculator_3-way'!A711+1/'True_Odds_Calculator_3-way'!B711+1/'True_Odds_Calculator_3-way'!C711-1)</f>
        <v/>
      </c>
    </row>
    <row r="711" spans="4:11" x14ac:dyDescent="0.25">
      <c r="D711" t="str">
        <f>solve_for_c('True_Odds_Calculator_3-way'!A712,'True_Odds_Calculator_3-way'!B712,'True_Odds_Calculator_3-way'!C712,'Log_working_3-way'!B$1,'Log_working_3-way'!B$2)</f>
        <v/>
      </c>
      <c r="F711" s="6" t="str">
        <f>IF('Log_working_3-way'!D711="","",1/'True_Odds_Calculator_3-way'!N712+1/'True_Odds_Calculator_3-way'!O712+1/'True_Odds_Calculator_3-way'!#REF!-1)</f>
        <v/>
      </c>
      <c r="H711" s="6" t="str">
        <f>IF('Log_working_3-way'!$D711="","",'True_Odds_Calculator_3-way'!N712/'True_Odds_Calculator_3-way'!A712-1)</f>
        <v/>
      </c>
      <c r="I711" s="6" t="str">
        <f>IF('Log_working_3-way'!$D711="","",'True_Odds_Calculator_3-way'!O712/'True_Odds_Calculator_3-way'!B712-1)</f>
        <v/>
      </c>
      <c r="J711" s="6" t="str">
        <f>IF('Log_working_3-way'!$D711="","",'True_Odds_Calculator_3-way'!#REF!/'True_Odds_Calculator_3-way'!C712-1)</f>
        <v/>
      </c>
      <c r="K711" s="6" t="str">
        <f>IF('Log_working_3-way'!$D711="","",1/'True_Odds_Calculator_3-way'!A712+1/'True_Odds_Calculator_3-way'!B712+1/'True_Odds_Calculator_3-way'!C712-1)</f>
        <v/>
      </c>
    </row>
    <row r="712" spans="4:11" x14ac:dyDescent="0.25">
      <c r="D712" t="str">
        <f>solve_for_c('True_Odds_Calculator_3-way'!A713,'True_Odds_Calculator_3-way'!B713,'True_Odds_Calculator_3-way'!C713,'Log_working_3-way'!B$1,'Log_working_3-way'!B$2)</f>
        <v/>
      </c>
      <c r="F712" s="6" t="str">
        <f>IF('Log_working_3-way'!D712="","",1/'True_Odds_Calculator_3-way'!N713+1/'True_Odds_Calculator_3-way'!O713+1/'True_Odds_Calculator_3-way'!#REF!-1)</f>
        <v/>
      </c>
      <c r="H712" s="6" t="str">
        <f>IF('Log_working_3-way'!$D712="","",'True_Odds_Calculator_3-way'!N713/'True_Odds_Calculator_3-way'!A713-1)</f>
        <v/>
      </c>
      <c r="I712" s="6" t="str">
        <f>IF('Log_working_3-way'!$D712="","",'True_Odds_Calculator_3-way'!O713/'True_Odds_Calculator_3-way'!B713-1)</f>
        <v/>
      </c>
      <c r="J712" s="6" t="str">
        <f>IF('Log_working_3-way'!$D712="","",'True_Odds_Calculator_3-way'!#REF!/'True_Odds_Calculator_3-way'!C713-1)</f>
        <v/>
      </c>
      <c r="K712" s="6" t="str">
        <f>IF('Log_working_3-way'!$D712="","",1/'True_Odds_Calculator_3-way'!A713+1/'True_Odds_Calculator_3-way'!B713+1/'True_Odds_Calculator_3-way'!C713-1)</f>
        <v/>
      </c>
    </row>
    <row r="713" spans="4:11" x14ac:dyDescent="0.25">
      <c r="D713" t="str">
        <f>solve_for_c('True_Odds_Calculator_3-way'!A714,'True_Odds_Calculator_3-way'!B714,'True_Odds_Calculator_3-way'!C714,'Log_working_3-way'!B$1,'Log_working_3-way'!B$2)</f>
        <v/>
      </c>
      <c r="F713" s="6" t="str">
        <f>IF('Log_working_3-way'!D713="","",1/'True_Odds_Calculator_3-way'!N714+1/'True_Odds_Calculator_3-way'!O714+1/'True_Odds_Calculator_3-way'!#REF!-1)</f>
        <v/>
      </c>
      <c r="H713" s="6" t="str">
        <f>IF('Log_working_3-way'!$D713="","",'True_Odds_Calculator_3-way'!N714/'True_Odds_Calculator_3-way'!A714-1)</f>
        <v/>
      </c>
      <c r="I713" s="6" t="str">
        <f>IF('Log_working_3-way'!$D713="","",'True_Odds_Calculator_3-way'!O714/'True_Odds_Calculator_3-way'!B714-1)</f>
        <v/>
      </c>
      <c r="J713" s="6" t="str">
        <f>IF('Log_working_3-way'!$D713="","",'True_Odds_Calculator_3-way'!#REF!/'True_Odds_Calculator_3-way'!C714-1)</f>
        <v/>
      </c>
      <c r="K713" s="6" t="str">
        <f>IF('Log_working_3-way'!$D713="","",1/'True_Odds_Calculator_3-way'!A714+1/'True_Odds_Calculator_3-way'!B714+1/'True_Odds_Calculator_3-way'!C714-1)</f>
        <v/>
      </c>
    </row>
    <row r="714" spans="4:11" x14ac:dyDescent="0.25">
      <c r="D714" t="str">
        <f>solve_for_c('True_Odds_Calculator_3-way'!A715,'True_Odds_Calculator_3-way'!B715,'True_Odds_Calculator_3-way'!C715,'Log_working_3-way'!B$1,'Log_working_3-way'!B$2)</f>
        <v/>
      </c>
      <c r="F714" s="6" t="str">
        <f>IF('Log_working_3-way'!D714="","",1/'True_Odds_Calculator_3-way'!N715+1/'True_Odds_Calculator_3-way'!O715+1/'True_Odds_Calculator_3-way'!#REF!-1)</f>
        <v/>
      </c>
      <c r="H714" s="6" t="str">
        <f>IF('Log_working_3-way'!$D714="","",'True_Odds_Calculator_3-way'!N715/'True_Odds_Calculator_3-way'!A715-1)</f>
        <v/>
      </c>
      <c r="I714" s="6" t="str">
        <f>IF('Log_working_3-way'!$D714="","",'True_Odds_Calculator_3-way'!O715/'True_Odds_Calculator_3-way'!B715-1)</f>
        <v/>
      </c>
      <c r="J714" s="6" t="str">
        <f>IF('Log_working_3-way'!$D714="","",'True_Odds_Calculator_3-way'!#REF!/'True_Odds_Calculator_3-way'!C715-1)</f>
        <v/>
      </c>
      <c r="K714" s="6" t="str">
        <f>IF('Log_working_3-way'!$D714="","",1/'True_Odds_Calculator_3-way'!A715+1/'True_Odds_Calculator_3-way'!B715+1/'True_Odds_Calculator_3-way'!C715-1)</f>
        <v/>
      </c>
    </row>
    <row r="715" spans="4:11" x14ac:dyDescent="0.25">
      <c r="D715" t="str">
        <f>solve_for_c('True_Odds_Calculator_3-way'!A716,'True_Odds_Calculator_3-way'!B716,'True_Odds_Calculator_3-way'!C716,'Log_working_3-way'!B$1,'Log_working_3-way'!B$2)</f>
        <v/>
      </c>
      <c r="F715" s="6" t="str">
        <f>IF('Log_working_3-way'!D715="","",1/'True_Odds_Calculator_3-way'!N716+1/'True_Odds_Calculator_3-way'!O716+1/'True_Odds_Calculator_3-way'!#REF!-1)</f>
        <v/>
      </c>
      <c r="H715" s="6" t="str">
        <f>IF('Log_working_3-way'!$D715="","",'True_Odds_Calculator_3-way'!N716/'True_Odds_Calculator_3-way'!A716-1)</f>
        <v/>
      </c>
      <c r="I715" s="6" t="str">
        <f>IF('Log_working_3-way'!$D715="","",'True_Odds_Calculator_3-way'!O716/'True_Odds_Calculator_3-way'!B716-1)</f>
        <v/>
      </c>
      <c r="J715" s="6" t="str">
        <f>IF('Log_working_3-way'!$D715="","",'True_Odds_Calculator_3-way'!#REF!/'True_Odds_Calculator_3-way'!C716-1)</f>
        <v/>
      </c>
      <c r="K715" s="6" t="str">
        <f>IF('Log_working_3-way'!$D715="","",1/'True_Odds_Calculator_3-way'!A716+1/'True_Odds_Calculator_3-way'!B716+1/'True_Odds_Calculator_3-way'!C716-1)</f>
        <v/>
      </c>
    </row>
    <row r="716" spans="4:11" x14ac:dyDescent="0.25">
      <c r="D716" t="str">
        <f>solve_for_c('True_Odds_Calculator_3-way'!A717,'True_Odds_Calculator_3-way'!B717,'True_Odds_Calculator_3-way'!C717,'Log_working_3-way'!B$1,'Log_working_3-way'!B$2)</f>
        <v/>
      </c>
      <c r="F716" s="6" t="str">
        <f>IF('Log_working_3-way'!D716="","",1/'True_Odds_Calculator_3-way'!N717+1/'True_Odds_Calculator_3-way'!O717+1/'True_Odds_Calculator_3-way'!#REF!-1)</f>
        <v/>
      </c>
      <c r="H716" s="6" t="str">
        <f>IF('Log_working_3-way'!$D716="","",'True_Odds_Calculator_3-way'!N717/'True_Odds_Calculator_3-way'!A717-1)</f>
        <v/>
      </c>
      <c r="I716" s="6" t="str">
        <f>IF('Log_working_3-way'!$D716="","",'True_Odds_Calculator_3-way'!O717/'True_Odds_Calculator_3-way'!B717-1)</f>
        <v/>
      </c>
      <c r="J716" s="6" t="str">
        <f>IF('Log_working_3-way'!$D716="","",'True_Odds_Calculator_3-way'!#REF!/'True_Odds_Calculator_3-way'!C717-1)</f>
        <v/>
      </c>
      <c r="K716" s="6" t="str">
        <f>IF('Log_working_3-way'!$D716="","",1/'True_Odds_Calculator_3-way'!A717+1/'True_Odds_Calculator_3-way'!B717+1/'True_Odds_Calculator_3-way'!C717-1)</f>
        <v/>
      </c>
    </row>
    <row r="717" spans="4:11" x14ac:dyDescent="0.25">
      <c r="D717" t="str">
        <f>solve_for_c('True_Odds_Calculator_3-way'!A718,'True_Odds_Calculator_3-way'!B718,'True_Odds_Calculator_3-way'!C718,'Log_working_3-way'!B$1,'Log_working_3-way'!B$2)</f>
        <v/>
      </c>
      <c r="F717" s="6" t="str">
        <f>IF('Log_working_3-way'!D717="","",1/'True_Odds_Calculator_3-way'!N718+1/'True_Odds_Calculator_3-way'!O718+1/'True_Odds_Calculator_3-way'!#REF!-1)</f>
        <v/>
      </c>
      <c r="H717" s="6" t="str">
        <f>IF('Log_working_3-way'!$D717="","",'True_Odds_Calculator_3-way'!N718/'True_Odds_Calculator_3-way'!A718-1)</f>
        <v/>
      </c>
      <c r="I717" s="6" t="str">
        <f>IF('Log_working_3-way'!$D717="","",'True_Odds_Calculator_3-way'!O718/'True_Odds_Calculator_3-way'!B718-1)</f>
        <v/>
      </c>
      <c r="J717" s="6" t="str">
        <f>IF('Log_working_3-way'!$D717="","",'True_Odds_Calculator_3-way'!#REF!/'True_Odds_Calculator_3-way'!C718-1)</f>
        <v/>
      </c>
      <c r="K717" s="6" t="str">
        <f>IF('Log_working_3-way'!$D717="","",1/'True_Odds_Calculator_3-way'!A718+1/'True_Odds_Calculator_3-way'!B718+1/'True_Odds_Calculator_3-way'!C718-1)</f>
        <v/>
      </c>
    </row>
    <row r="718" spans="4:11" x14ac:dyDescent="0.25">
      <c r="D718" t="str">
        <f>solve_for_c('True_Odds_Calculator_3-way'!A719,'True_Odds_Calculator_3-way'!B719,'True_Odds_Calculator_3-way'!C719,'Log_working_3-way'!B$1,'Log_working_3-way'!B$2)</f>
        <v/>
      </c>
      <c r="F718" s="6" t="str">
        <f>IF('Log_working_3-way'!D718="","",1/'True_Odds_Calculator_3-way'!N719+1/'True_Odds_Calculator_3-way'!O719+1/'True_Odds_Calculator_3-way'!#REF!-1)</f>
        <v/>
      </c>
      <c r="H718" s="6" t="str">
        <f>IF('Log_working_3-way'!$D718="","",'True_Odds_Calculator_3-way'!N719/'True_Odds_Calculator_3-way'!A719-1)</f>
        <v/>
      </c>
      <c r="I718" s="6" t="str">
        <f>IF('Log_working_3-way'!$D718="","",'True_Odds_Calculator_3-way'!O719/'True_Odds_Calculator_3-way'!B719-1)</f>
        <v/>
      </c>
      <c r="J718" s="6" t="str">
        <f>IF('Log_working_3-way'!$D718="","",'True_Odds_Calculator_3-way'!#REF!/'True_Odds_Calculator_3-way'!C719-1)</f>
        <v/>
      </c>
      <c r="K718" s="6" t="str">
        <f>IF('Log_working_3-way'!$D718="","",1/'True_Odds_Calculator_3-way'!A719+1/'True_Odds_Calculator_3-way'!B719+1/'True_Odds_Calculator_3-way'!C719-1)</f>
        <v/>
      </c>
    </row>
    <row r="719" spans="4:11" x14ac:dyDescent="0.25">
      <c r="D719" t="str">
        <f>solve_for_c('True_Odds_Calculator_3-way'!A720,'True_Odds_Calculator_3-way'!B720,'True_Odds_Calculator_3-way'!C720,'Log_working_3-way'!B$1,'Log_working_3-way'!B$2)</f>
        <v/>
      </c>
      <c r="F719" s="6" t="str">
        <f>IF('Log_working_3-way'!D719="","",1/'True_Odds_Calculator_3-way'!N720+1/'True_Odds_Calculator_3-way'!O720+1/'True_Odds_Calculator_3-way'!#REF!-1)</f>
        <v/>
      </c>
      <c r="H719" s="6" t="str">
        <f>IF('Log_working_3-way'!$D719="","",'True_Odds_Calculator_3-way'!N720/'True_Odds_Calculator_3-way'!A720-1)</f>
        <v/>
      </c>
      <c r="I719" s="6" t="str">
        <f>IF('Log_working_3-way'!$D719="","",'True_Odds_Calculator_3-way'!O720/'True_Odds_Calculator_3-way'!B720-1)</f>
        <v/>
      </c>
      <c r="J719" s="6" t="str">
        <f>IF('Log_working_3-way'!$D719="","",'True_Odds_Calculator_3-way'!#REF!/'True_Odds_Calculator_3-way'!C720-1)</f>
        <v/>
      </c>
      <c r="K719" s="6" t="str">
        <f>IF('Log_working_3-way'!$D719="","",1/'True_Odds_Calculator_3-way'!A720+1/'True_Odds_Calculator_3-way'!B720+1/'True_Odds_Calculator_3-way'!C720-1)</f>
        <v/>
      </c>
    </row>
    <row r="720" spans="4:11" x14ac:dyDescent="0.25">
      <c r="D720" t="str">
        <f>solve_for_c('True_Odds_Calculator_3-way'!A721,'True_Odds_Calculator_3-way'!B721,'True_Odds_Calculator_3-way'!C721,'Log_working_3-way'!B$1,'Log_working_3-way'!B$2)</f>
        <v/>
      </c>
      <c r="F720" s="6" t="str">
        <f>IF('Log_working_3-way'!D720="","",1/'True_Odds_Calculator_3-way'!N721+1/'True_Odds_Calculator_3-way'!O721+1/'True_Odds_Calculator_3-way'!#REF!-1)</f>
        <v/>
      </c>
      <c r="H720" s="6" t="str">
        <f>IF('Log_working_3-way'!$D720="","",'True_Odds_Calculator_3-way'!N721/'True_Odds_Calculator_3-way'!A721-1)</f>
        <v/>
      </c>
      <c r="I720" s="6" t="str">
        <f>IF('Log_working_3-way'!$D720="","",'True_Odds_Calculator_3-way'!O721/'True_Odds_Calculator_3-way'!B721-1)</f>
        <v/>
      </c>
      <c r="J720" s="6" t="str">
        <f>IF('Log_working_3-way'!$D720="","",'True_Odds_Calculator_3-way'!#REF!/'True_Odds_Calculator_3-way'!C721-1)</f>
        <v/>
      </c>
      <c r="K720" s="6" t="str">
        <f>IF('Log_working_3-way'!$D720="","",1/'True_Odds_Calculator_3-way'!A721+1/'True_Odds_Calculator_3-way'!B721+1/'True_Odds_Calculator_3-way'!C721-1)</f>
        <v/>
      </c>
    </row>
    <row r="721" spans="4:11" x14ac:dyDescent="0.25">
      <c r="D721" t="str">
        <f>solve_for_c('True_Odds_Calculator_3-way'!A722,'True_Odds_Calculator_3-way'!B722,'True_Odds_Calculator_3-way'!C722,'Log_working_3-way'!B$1,'Log_working_3-way'!B$2)</f>
        <v/>
      </c>
      <c r="F721" s="6" t="str">
        <f>IF('Log_working_3-way'!D721="","",1/'True_Odds_Calculator_3-way'!N722+1/'True_Odds_Calculator_3-way'!O722+1/'True_Odds_Calculator_3-way'!#REF!-1)</f>
        <v/>
      </c>
      <c r="H721" s="6" t="str">
        <f>IF('Log_working_3-way'!$D721="","",'True_Odds_Calculator_3-way'!N722/'True_Odds_Calculator_3-way'!A722-1)</f>
        <v/>
      </c>
      <c r="I721" s="6" t="str">
        <f>IF('Log_working_3-way'!$D721="","",'True_Odds_Calculator_3-way'!O722/'True_Odds_Calculator_3-way'!B722-1)</f>
        <v/>
      </c>
      <c r="J721" s="6" t="str">
        <f>IF('Log_working_3-way'!$D721="","",'True_Odds_Calculator_3-way'!#REF!/'True_Odds_Calculator_3-way'!C722-1)</f>
        <v/>
      </c>
      <c r="K721" s="6" t="str">
        <f>IF('Log_working_3-way'!$D721="","",1/'True_Odds_Calculator_3-way'!A722+1/'True_Odds_Calculator_3-way'!B722+1/'True_Odds_Calculator_3-way'!C722-1)</f>
        <v/>
      </c>
    </row>
    <row r="722" spans="4:11" x14ac:dyDescent="0.25">
      <c r="D722" t="str">
        <f>solve_for_c('True_Odds_Calculator_3-way'!A723,'True_Odds_Calculator_3-way'!B723,'True_Odds_Calculator_3-way'!C723,'Log_working_3-way'!B$1,'Log_working_3-way'!B$2)</f>
        <v/>
      </c>
      <c r="F722" s="6" t="str">
        <f>IF('Log_working_3-way'!D722="","",1/'True_Odds_Calculator_3-way'!N723+1/'True_Odds_Calculator_3-way'!O723+1/'True_Odds_Calculator_3-way'!#REF!-1)</f>
        <v/>
      </c>
      <c r="H722" s="6" t="str">
        <f>IF('Log_working_3-way'!$D722="","",'True_Odds_Calculator_3-way'!N723/'True_Odds_Calculator_3-way'!A723-1)</f>
        <v/>
      </c>
      <c r="I722" s="6" t="str">
        <f>IF('Log_working_3-way'!$D722="","",'True_Odds_Calculator_3-way'!O723/'True_Odds_Calculator_3-way'!B723-1)</f>
        <v/>
      </c>
      <c r="J722" s="6" t="str">
        <f>IF('Log_working_3-way'!$D722="","",'True_Odds_Calculator_3-way'!#REF!/'True_Odds_Calculator_3-way'!C723-1)</f>
        <v/>
      </c>
      <c r="K722" s="6" t="str">
        <f>IF('Log_working_3-way'!$D722="","",1/'True_Odds_Calculator_3-way'!A723+1/'True_Odds_Calculator_3-way'!B723+1/'True_Odds_Calculator_3-way'!C723-1)</f>
        <v/>
      </c>
    </row>
    <row r="723" spans="4:11" x14ac:dyDescent="0.25">
      <c r="D723" t="str">
        <f>solve_for_c('True_Odds_Calculator_3-way'!A724,'True_Odds_Calculator_3-way'!B724,'True_Odds_Calculator_3-way'!C724,'Log_working_3-way'!B$1,'Log_working_3-way'!B$2)</f>
        <v/>
      </c>
      <c r="F723" s="6" t="str">
        <f>IF('Log_working_3-way'!D723="","",1/'True_Odds_Calculator_3-way'!N724+1/'True_Odds_Calculator_3-way'!O724+1/'True_Odds_Calculator_3-way'!#REF!-1)</f>
        <v/>
      </c>
      <c r="H723" s="6" t="str">
        <f>IF('Log_working_3-way'!$D723="","",'True_Odds_Calculator_3-way'!N724/'True_Odds_Calculator_3-way'!A724-1)</f>
        <v/>
      </c>
      <c r="I723" s="6" t="str">
        <f>IF('Log_working_3-way'!$D723="","",'True_Odds_Calculator_3-way'!O724/'True_Odds_Calculator_3-way'!B724-1)</f>
        <v/>
      </c>
      <c r="J723" s="6" t="str">
        <f>IF('Log_working_3-way'!$D723="","",'True_Odds_Calculator_3-way'!#REF!/'True_Odds_Calculator_3-way'!C724-1)</f>
        <v/>
      </c>
      <c r="K723" s="6" t="str">
        <f>IF('Log_working_3-way'!$D723="","",1/'True_Odds_Calculator_3-way'!A724+1/'True_Odds_Calculator_3-way'!B724+1/'True_Odds_Calculator_3-way'!C724-1)</f>
        <v/>
      </c>
    </row>
    <row r="724" spans="4:11" x14ac:dyDescent="0.25">
      <c r="D724" t="str">
        <f>solve_for_c('True_Odds_Calculator_3-way'!A725,'True_Odds_Calculator_3-way'!B725,'True_Odds_Calculator_3-way'!C725,'Log_working_3-way'!B$1,'Log_working_3-way'!B$2)</f>
        <v/>
      </c>
      <c r="F724" s="6" t="str">
        <f>IF('Log_working_3-way'!D724="","",1/'True_Odds_Calculator_3-way'!N725+1/'True_Odds_Calculator_3-way'!O725+1/'True_Odds_Calculator_3-way'!#REF!-1)</f>
        <v/>
      </c>
      <c r="H724" s="6" t="str">
        <f>IF('Log_working_3-way'!$D724="","",'True_Odds_Calculator_3-way'!N725/'True_Odds_Calculator_3-way'!A725-1)</f>
        <v/>
      </c>
      <c r="I724" s="6" t="str">
        <f>IF('Log_working_3-way'!$D724="","",'True_Odds_Calculator_3-way'!O725/'True_Odds_Calculator_3-way'!B725-1)</f>
        <v/>
      </c>
      <c r="J724" s="6" t="str">
        <f>IF('Log_working_3-way'!$D724="","",'True_Odds_Calculator_3-way'!#REF!/'True_Odds_Calculator_3-way'!C725-1)</f>
        <v/>
      </c>
      <c r="K724" s="6" t="str">
        <f>IF('Log_working_3-way'!$D724="","",1/'True_Odds_Calculator_3-way'!A725+1/'True_Odds_Calculator_3-way'!B725+1/'True_Odds_Calculator_3-way'!C725-1)</f>
        <v/>
      </c>
    </row>
    <row r="725" spans="4:11" x14ac:dyDescent="0.25">
      <c r="D725" t="str">
        <f>solve_for_c('True_Odds_Calculator_3-way'!A726,'True_Odds_Calculator_3-way'!B726,'True_Odds_Calculator_3-way'!C726,'Log_working_3-way'!B$1,'Log_working_3-way'!B$2)</f>
        <v/>
      </c>
      <c r="F725" s="6" t="str">
        <f>IF('Log_working_3-way'!D725="","",1/'True_Odds_Calculator_3-way'!N726+1/'True_Odds_Calculator_3-way'!O726+1/'True_Odds_Calculator_3-way'!#REF!-1)</f>
        <v/>
      </c>
      <c r="H725" s="6" t="str">
        <f>IF('Log_working_3-way'!$D725="","",'True_Odds_Calculator_3-way'!N726/'True_Odds_Calculator_3-way'!A726-1)</f>
        <v/>
      </c>
      <c r="I725" s="6" t="str">
        <f>IF('Log_working_3-way'!$D725="","",'True_Odds_Calculator_3-way'!O726/'True_Odds_Calculator_3-way'!B726-1)</f>
        <v/>
      </c>
      <c r="J725" s="6" t="str">
        <f>IF('Log_working_3-way'!$D725="","",'True_Odds_Calculator_3-way'!#REF!/'True_Odds_Calculator_3-way'!C726-1)</f>
        <v/>
      </c>
      <c r="K725" s="6" t="str">
        <f>IF('Log_working_3-way'!$D725="","",1/'True_Odds_Calculator_3-way'!A726+1/'True_Odds_Calculator_3-way'!B726+1/'True_Odds_Calculator_3-way'!C726-1)</f>
        <v/>
      </c>
    </row>
    <row r="726" spans="4:11" x14ac:dyDescent="0.25">
      <c r="D726" t="str">
        <f>solve_for_c('True_Odds_Calculator_3-way'!A727,'True_Odds_Calculator_3-way'!B727,'True_Odds_Calculator_3-way'!C727,'Log_working_3-way'!B$1,'Log_working_3-way'!B$2)</f>
        <v/>
      </c>
      <c r="F726" s="6" t="str">
        <f>IF('Log_working_3-way'!D726="","",1/'True_Odds_Calculator_3-way'!N727+1/'True_Odds_Calculator_3-way'!O727+1/'True_Odds_Calculator_3-way'!#REF!-1)</f>
        <v/>
      </c>
      <c r="H726" s="6" t="str">
        <f>IF('Log_working_3-way'!$D726="","",'True_Odds_Calculator_3-way'!N727/'True_Odds_Calculator_3-way'!A727-1)</f>
        <v/>
      </c>
      <c r="I726" s="6" t="str">
        <f>IF('Log_working_3-way'!$D726="","",'True_Odds_Calculator_3-way'!O727/'True_Odds_Calculator_3-way'!B727-1)</f>
        <v/>
      </c>
      <c r="J726" s="6" t="str">
        <f>IF('Log_working_3-way'!$D726="","",'True_Odds_Calculator_3-way'!#REF!/'True_Odds_Calculator_3-way'!C727-1)</f>
        <v/>
      </c>
      <c r="K726" s="6" t="str">
        <f>IF('Log_working_3-way'!$D726="","",1/'True_Odds_Calculator_3-way'!A727+1/'True_Odds_Calculator_3-way'!B727+1/'True_Odds_Calculator_3-way'!C727-1)</f>
        <v/>
      </c>
    </row>
    <row r="727" spans="4:11" x14ac:dyDescent="0.25">
      <c r="D727" t="str">
        <f>solve_for_c('True_Odds_Calculator_3-way'!A728,'True_Odds_Calculator_3-way'!B728,'True_Odds_Calculator_3-way'!C728,'Log_working_3-way'!B$1,'Log_working_3-way'!B$2)</f>
        <v/>
      </c>
      <c r="F727" s="6" t="str">
        <f>IF('Log_working_3-way'!D727="","",1/'True_Odds_Calculator_3-way'!N728+1/'True_Odds_Calculator_3-way'!O728+1/'True_Odds_Calculator_3-way'!#REF!-1)</f>
        <v/>
      </c>
      <c r="H727" s="6" t="str">
        <f>IF('Log_working_3-way'!$D727="","",'True_Odds_Calculator_3-way'!N728/'True_Odds_Calculator_3-way'!A728-1)</f>
        <v/>
      </c>
      <c r="I727" s="6" t="str">
        <f>IF('Log_working_3-way'!$D727="","",'True_Odds_Calculator_3-way'!O728/'True_Odds_Calculator_3-way'!B728-1)</f>
        <v/>
      </c>
      <c r="J727" s="6" t="str">
        <f>IF('Log_working_3-way'!$D727="","",'True_Odds_Calculator_3-way'!#REF!/'True_Odds_Calculator_3-way'!C728-1)</f>
        <v/>
      </c>
      <c r="K727" s="6" t="str">
        <f>IF('Log_working_3-way'!$D727="","",1/'True_Odds_Calculator_3-way'!A728+1/'True_Odds_Calculator_3-way'!B728+1/'True_Odds_Calculator_3-way'!C728-1)</f>
        <v/>
      </c>
    </row>
    <row r="728" spans="4:11" x14ac:dyDescent="0.25">
      <c r="D728" t="str">
        <f>solve_for_c('True_Odds_Calculator_3-way'!A729,'True_Odds_Calculator_3-way'!B729,'True_Odds_Calculator_3-way'!C729,'Log_working_3-way'!B$1,'Log_working_3-way'!B$2)</f>
        <v/>
      </c>
      <c r="F728" s="6" t="str">
        <f>IF('Log_working_3-way'!D728="","",1/'True_Odds_Calculator_3-way'!N729+1/'True_Odds_Calculator_3-way'!O729+1/'True_Odds_Calculator_3-way'!#REF!-1)</f>
        <v/>
      </c>
      <c r="H728" s="6" t="str">
        <f>IF('Log_working_3-way'!$D728="","",'True_Odds_Calculator_3-way'!N729/'True_Odds_Calculator_3-way'!A729-1)</f>
        <v/>
      </c>
      <c r="I728" s="6" t="str">
        <f>IF('Log_working_3-way'!$D728="","",'True_Odds_Calculator_3-way'!O729/'True_Odds_Calculator_3-way'!B729-1)</f>
        <v/>
      </c>
      <c r="J728" s="6" t="str">
        <f>IF('Log_working_3-way'!$D728="","",'True_Odds_Calculator_3-way'!#REF!/'True_Odds_Calculator_3-way'!C729-1)</f>
        <v/>
      </c>
      <c r="K728" s="6" t="str">
        <f>IF('Log_working_3-way'!$D728="","",1/'True_Odds_Calculator_3-way'!A729+1/'True_Odds_Calculator_3-way'!B729+1/'True_Odds_Calculator_3-way'!C729-1)</f>
        <v/>
      </c>
    </row>
    <row r="729" spans="4:11" x14ac:dyDescent="0.25">
      <c r="D729" t="str">
        <f>solve_for_c('True_Odds_Calculator_3-way'!A730,'True_Odds_Calculator_3-way'!B730,'True_Odds_Calculator_3-way'!C730,'Log_working_3-way'!B$1,'Log_working_3-way'!B$2)</f>
        <v/>
      </c>
      <c r="F729" s="6" t="str">
        <f>IF('Log_working_3-way'!D729="","",1/'True_Odds_Calculator_3-way'!N730+1/'True_Odds_Calculator_3-way'!O730+1/'True_Odds_Calculator_3-way'!#REF!-1)</f>
        <v/>
      </c>
      <c r="H729" s="6" t="str">
        <f>IF('Log_working_3-way'!$D729="","",'True_Odds_Calculator_3-way'!N730/'True_Odds_Calculator_3-way'!A730-1)</f>
        <v/>
      </c>
      <c r="I729" s="6" t="str">
        <f>IF('Log_working_3-way'!$D729="","",'True_Odds_Calculator_3-way'!O730/'True_Odds_Calculator_3-way'!B730-1)</f>
        <v/>
      </c>
      <c r="J729" s="6" t="str">
        <f>IF('Log_working_3-way'!$D729="","",'True_Odds_Calculator_3-way'!#REF!/'True_Odds_Calculator_3-way'!C730-1)</f>
        <v/>
      </c>
      <c r="K729" s="6" t="str">
        <f>IF('Log_working_3-way'!$D729="","",1/'True_Odds_Calculator_3-way'!A730+1/'True_Odds_Calculator_3-way'!B730+1/'True_Odds_Calculator_3-way'!C730-1)</f>
        <v/>
      </c>
    </row>
    <row r="730" spans="4:11" x14ac:dyDescent="0.25">
      <c r="D730" t="str">
        <f>solve_for_c('True_Odds_Calculator_3-way'!A731,'True_Odds_Calculator_3-way'!B731,'True_Odds_Calculator_3-way'!C731,'Log_working_3-way'!B$1,'Log_working_3-way'!B$2)</f>
        <v/>
      </c>
      <c r="F730" s="6" t="str">
        <f>IF('Log_working_3-way'!D730="","",1/'True_Odds_Calculator_3-way'!N731+1/'True_Odds_Calculator_3-way'!O731+1/'True_Odds_Calculator_3-way'!#REF!-1)</f>
        <v/>
      </c>
      <c r="H730" s="6" t="str">
        <f>IF('Log_working_3-way'!$D730="","",'True_Odds_Calculator_3-way'!N731/'True_Odds_Calculator_3-way'!A731-1)</f>
        <v/>
      </c>
      <c r="I730" s="6" t="str">
        <f>IF('Log_working_3-way'!$D730="","",'True_Odds_Calculator_3-way'!O731/'True_Odds_Calculator_3-way'!B731-1)</f>
        <v/>
      </c>
      <c r="J730" s="6" t="str">
        <f>IF('Log_working_3-way'!$D730="","",'True_Odds_Calculator_3-way'!#REF!/'True_Odds_Calculator_3-way'!C731-1)</f>
        <v/>
      </c>
      <c r="K730" s="6" t="str">
        <f>IF('Log_working_3-way'!$D730="","",1/'True_Odds_Calculator_3-way'!A731+1/'True_Odds_Calculator_3-way'!B731+1/'True_Odds_Calculator_3-way'!C731-1)</f>
        <v/>
      </c>
    </row>
    <row r="731" spans="4:11" x14ac:dyDescent="0.25">
      <c r="D731" t="str">
        <f>solve_for_c('True_Odds_Calculator_3-way'!A732,'True_Odds_Calculator_3-way'!B732,'True_Odds_Calculator_3-way'!C732,'Log_working_3-way'!B$1,'Log_working_3-way'!B$2)</f>
        <v/>
      </c>
      <c r="F731" s="6" t="str">
        <f>IF('Log_working_3-way'!D731="","",1/'True_Odds_Calculator_3-way'!N732+1/'True_Odds_Calculator_3-way'!O732+1/'True_Odds_Calculator_3-way'!#REF!-1)</f>
        <v/>
      </c>
      <c r="H731" s="6" t="str">
        <f>IF('Log_working_3-way'!$D731="","",'True_Odds_Calculator_3-way'!N732/'True_Odds_Calculator_3-way'!A732-1)</f>
        <v/>
      </c>
      <c r="I731" s="6" t="str">
        <f>IF('Log_working_3-way'!$D731="","",'True_Odds_Calculator_3-way'!O732/'True_Odds_Calculator_3-way'!B732-1)</f>
        <v/>
      </c>
      <c r="J731" s="6" t="str">
        <f>IF('Log_working_3-way'!$D731="","",'True_Odds_Calculator_3-way'!#REF!/'True_Odds_Calculator_3-way'!C732-1)</f>
        <v/>
      </c>
      <c r="K731" s="6" t="str">
        <f>IF('Log_working_3-way'!$D731="","",1/'True_Odds_Calculator_3-way'!A732+1/'True_Odds_Calculator_3-way'!B732+1/'True_Odds_Calculator_3-way'!C732-1)</f>
        <v/>
      </c>
    </row>
    <row r="732" spans="4:11" x14ac:dyDescent="0.25">
      <c r="D732" t="str">
        <f>solve_for_c('True_Odds_Calculator_3-way'!A733,'True_Odds_Calculator_3-way'!B733,'True_Odds_Calculator_3-way'!C733,'Log_working_3-way'!B$1,'Log_working_3-way'!B$2)</f>
        <v/>
      </c>
      <c r="F732" s="6" t="str">
        <f>IF('Log_working_3-way'!D732="","",1/'True_Odds_Calculator_3-way'!N733+1/'True_Odds_Calculator_3-way'!O733+1/'True_Odds_Calculator_3-way'!#REF!-1)</f>
        <v/>
      </c>
      <c r="H732" s="6" t="str">
        <f>IF('Log_working_3-way'!$D732="","",'True_Odds_Calculator_3-way'!N733/'True_Odds_Calculator_3-way'!A733-1)</f>
        <v/>
      </c>
      <c r="I732" s="6" t="str">
        <f>IF('Log_working_3-way'!$D732="","",'True_Odds_Calculator_3-way'!O733/'True_Odds_Calculator_3-way'!B733-1)</f>
        <v/>
      </c>
      <c r="J732" s="6" t="str">
        <f>IF('Log_working_3-way'!$D732="","",'True_Odds_Calculator_3-way'!#REF!/'True_Odds_Calculator_3-way'!C733-1)</f>
        <v/>
      </c>
      <c r="K732" s="6" t="str">
        <f>IF('Log_working_3-way'!$D732="","",1/'True_Odds_Calculator_3-way'!A733+1/'True_Odds_Calculator_3-way'!B733+1/'True_Odds_Calculator_3-way'!C733-1)</f>
        <v/>
      </c>
    </row>
    <row r="733" spans="4:11" x14ac:dyDescent="0.25">
      <c r="D733" t="str">
        <f>solve_for_c('True_Odds_Calculator_3-way'!A734,'True_Odds_Calculator_3-way'!B734,'True_Odds_Calculator_3-way'!C734,'Log_working_3-way'!B$1,'Log_working_3-way'!B$2)</f>
        <v/>
      </c>
      <c r="F733" s="6" t="str">
        <f>IF('Log_working_3-way'!D733="","",1/'True_Odds_Calculator_3-way'!N734+1/'True_Odds_Calculator_3-way'!O734+1/'True_Odds_Calculator_3-way'!#REF!-1)</f>
        <v/>
      </c>
      <c r="H733" s="6" t="str">
        <f>IF('Log_working_3-way'!$D733="","",'True_Odds_Calculator_3-way'!N734/'True_Odds_Calculator_3-way'!A734-1)</f>
        <v/>
      </c>
      <c r="I733" s="6" t="str">
        <f>IF('Log_working_3-way'!$D733="","",'True_Odds_Calculator_3-way'!O734/'True_Odds_Calculator_3-way'!B734-1)</f>
        <v/>
      </c>
      <c r="J733" s="6" t="str">
        <f>IF('Log_working_3-way'!$D733="","",'True_Odds_Calculator_3-way'!#REF!/'True_Odds_Calculator_3-way'!C734-1)</f>
        <v/>
      </c>
      <c r="K733" s="6" t="str">
        <f>IF('Log_working_3-way'!$D733="","",1/'True_Odds_Calculator_3-way'!A734+1/'True_Odds_Calculator_3-way'!B734+1/'True_Odds_Calculator_3-way'!C734-1)</f>
        <v/>
      </c>
    </row>
    <row r="734" spans="4:11" x14ac:dyDescent="0.25">
      <c r="D734" t="str">
        <f>solve_for_c('True_Odds_Calculator_3-way'!A735,'True_Odds_Calculator_3-way'!B735,'True_Odds_Calculator_3-way'!C735,'Log_working_3-way'!B$1,'Log_working_3-way'!B$2)</f>
        <v/>
      </c>
      <c r="F734" s="6" t="str">
        <f>IF('Log_working_3-way'!D734="","",1/'True_Odds_Calculator_3-way'!N735+1/'True_Odds_Calculator_3-way'!O735+1/'True_Odds_Calculator_3-way'!#REF!-1)</f>
        <v/>
      </c>
      <c r="H734" s="6" t="str">
        <f>IF('Log_working_3-way'!$D734="","",'True_Odds_Calculator_3-way'!N735/'True_Odds_Calculator_3-way'!A735-1)</f>
        <v/>
      </c>
      <c r="I734" s="6" t="str">
        <f>IF('Log_working_3-way'!$D734="","",'True_Odds_Calculator_3-way'!O735/'True_Odds_Calculator_3-way'!B735-1)</f>
        <v/>
      </c>
      <c r="J734" s="6" t="str">
        <f>IF('Log_working_3-way'!$D734="","",'True_Odds_Calculator_3-way'!#REF!/'True_Odds_Calculator_3-way'!C735-1)</f>
        <v/>
      </c>
      <c r="K734" s="6" t="str">
        <f>IF('Log_working_3-way'!$D734="","",1/'True_Odds_Calculator_3-way'!A735+1/'True_Odds_Calculator_3-way'!B735+1/'True_Odds_Calculator_3-way'!C735-1)</f>
        <v/>
      </c>
    </row>
    <row r="735" spans="4:11" x14ac:dyDescent="0.25">
      <c r="D735" t="str">
        <f>solve_for_c('True_Odds_Calculator_3-way'!A736,'True_Odds_Calculator_3-way'!B736,'True_Odds_Calculator_3-way'!C736,'Log_working_3-way'!B$1,'Log_working_3-way'!B$2)</f>
        <v/>
      </c>
      <c r="F735" s="6" t="str">
        <f>IF('Log_working_3-way'!D735="","",1/'True_Odds_Calculator_3-way'!N736+1/'True_Odds_Calculator_3-way'!O736+1/'True_Odds_Calculator_3-way'!#REF!-1)</f>
        <v/>
      </c>
      <c r="H735" s="6" t="str">
        <f>IF('Log_working_3-way'!$D735="","",'True_Odds_Calculator_3-way'!N736/'True_Odds_Calculator_3-way'!A736-1)</f>
        <v/>
      </c>
      <c r="I735" s="6" t="str">
        <f>IF('Log_working_3-way'!$D735="","",'True_Odds_Calculator_3-way'!O736/'True_Odds_Calculator_3-way'!B736-1)</f>
        <v/>
      </c>
      <c r="J735" s="6" t="str">
        <f>IF('Log_working_3-way'!$D735="","",'True_Odds_Calculator_3-way'!#REF!/'True_Odds_Calculator_3-way'!C736-1)</f>
        <v/>
      </c>
      <c r="K735" s="6" t="str">
        <f>IF('Log_working_3-way'!$D735="","",1/'True_Odds_Calculator_3-way'!A736+1/'True_Odds_Calculator_3-way'!B736+1/'True_Odds_Calculator_3-way'!C736-1)</f>
        <v/>
      </c>
    </row>
    <row r="736" spans="4:11" x14ac:dyDescent="0.25">
      <c r="D736" t="str">
        <f>solve_for_c('True_Odds_Calculator_3-way'!A737,'True_Odds_Calculator_3-way'!B737,'True_Odds_Calculator_3-way'!C737,'Log_working_3-way'!B$1,'Log_working_3-way'!B$2)</f>
        <v/>
      </c>
      <c r="F736" s="6" t="str">
        <f>IF('Log_working_3-way'!D736="","",1/'True_Odds_Calculator_3-way'!N737+1/'True_Odds_Calculator_3-way'!O737+1/'True_Odds_Calculator_3-way'!#REF!-1)</f>
        <v/>
      </c>
      <c r="H736" s="6" t="str">
        <f>IF('Log_working_3-way'!$D736="","",'True_Odds_Calculator_3-way'!N737/'True_Odds_Calculator_3-way'!A737-1)</f>
        <v/>
      </c>
      <c r="I736" s="6" t="str">
        <f>IF('Log_working_3-way'!$D736="","",'True_Odds_Calculator_3-way'!O737/'True_Odds_Calculator_3-way'!B737-1)</f>
        <v/>
      </c>
      <c r="J736" s="6" t="str">
        <f>IF('Log_working_3-way'!$D736="","",'True_Odds_Calculator_3-way'!#REF!/'True_Odds_Calculator_3-way'!C737-1)</f>
        <v/>
      </c>
      <c r="K736" s="6" t="str">
        <f>IF('Log_working_3-way'!$D736="","",1/'True_Odds_Calculator_3-way'!A737+1/'True_Odds_Calculator_3-way'!B737+1/'True_Odds_Calculator_3-way'!C737-1)</f>
        <v/>
      </c>
    </row>
    <row r="737" spans="4:11" x14ac:dyDescent="0.25">
      <c r="D737" t="str">
        <f>solve_for_c('True_Odds_Calculator_3-way'!A738,'True_Odds_Calculator_3-way'!B738,'True_Odds_Calculator_3-way'!C738,'Log_working_3-way'!B$1,'Log_working_3-way'!B$2)</f>
        <v/>
      </c>
      <c r="F737" s="6" t="str">
        <f>IF('Log_working_3-way'!D737="","",1/'True_Odds_Calculator_3-way'!N738+1/'True_Odds_Calculator_3-way'!O738+1/'True_Odds_Calculator_3-way'!#REF!-1)</f>
        <v/>
      </c>
      <c r="H737" s="6" t="str">
        <f>IF('Log_working_3-way'!$D737="","",'True_Odds_Calculator_3-way'!N738/'True_Odds_Calculator_3-way'!A738-1)</f>
        <v/>
      </c>
      <c r="I737" s="6" t="str">
        <f>IF('Log_working_3-way'!$D737="","",'True_Odds_Calculator_3-way'!O738/'True_Odds_Calculator_3-way'!B738-1)</f>
        <v/>
      </c>
      <c r="J737" s="6" t="str">
        <f>IF('Log_working_3-way'!$D737="","",'True_Odds_Calculator_3-way'!#REF!/'True_Odds_Calculator_3-way'!C738-1)</f>
        <v/>
      </c>
      <c r="K737" s="6" t="str">
        <f>IF('Log_working_3-way'!$D737="","",1/'True_Odds_Calculator_3-way'!A738+1/'True_Odds_Calculator_3-way'!B738+1/'True_Odds_Calculator_3-way'!C738-1)</f>
        <v/>
      </c>
    </row>
    <row r="738" spans="4:11" x14ac:dyDescent="0.25">
      <c r="D738" t="str">
        <f>solve_for_c('True_Odds_Calculator_3-way'!A739,'True_Odds_Calculator_3-way'!B739,'True_Odds_Calculator_3-way'!C739,'Log_working_3-way'!B$1,'Log_working_3-way'!B$2)</f>
        <v/>
      </c>
      <c r="F738" s="6" t="str">
        <f>IF('Log_working_3-way'!D738="","",1/'True_Odds_Calculator_3-way'!N739+1/'True_Odds_Calculator_3-way'!O739+1/'True_Odds_Calculator_3-way'!#REF!-1)</f>
        <v/>
      </c>
      <c r="H738" s="6" t="str">
        <f>IF('Log_working_3-way'!$D738="","",'True_Odds_Calculator_3-way'!N739/'True_Odds_Calculator_3-way'!A739-1)</f>
        <v/>
      </c>
      <c r="I738" s="6" t="str">
        <f>IF('Log_working_3-way'!$D738="","",'True_Odds_Calculator_3-way'!O739/'True_Odds_Calculator_3-way'!B739-1)</f>
        <v/>
      </c>
      <c r="J738" s="6" t="str">
        <f>IF('Log_working_3-way'!$D738="","",'True_Odds_Calculator_3-way'!#REF!/'True_Odds_Calculator_3-way'!C739-1)</f>
        <v/>
      </c>
      <c r="K738" s="6" t="str">
        <f>IF('Log_working_3-way'!$D738="","",1/'True_Odds_Calculator_3-way'!A739+1/'True_Odds_Calculator_3-way'!B739+1/'True_Odds_Calculator_3-way'!C739-1)</f>
        <v/>
      </c>
    </row>
    <row r="739" spans="4:11" x14ac:dyDescent="0.25">
      <c r="D739" t="str">
        <f>solve_for_c('True_Odds_Calculator_3-way'!A740,'True_Odds_Calculator_3-way'!B740,'True_Odds_Calculator_3-way'!C740,'Log_working_3-way'!B$1,'Log_working_3-way'!B$2)</f>
        <v/>
      </c>
      <c r="F739" s="6" t="str">
        <f>IF('Log_working_3-way'!D739="","",1/'True_Odds_Calculator_3-way'!N740+1/'True_Odds_Calculator_3-way'!O740+1/'True_Odds_Calculator_3-way'!#REF!-1)</f>
        <v/>
      </c>
      <c r="H739" s="6" t="str">
        <f>IF('Log_working_3-way'!$D739="","",'True_Odds_Calculator_3-way'!N740/'True_Odds_Calculator_3-way'!A740-1)</f>
        <v/>
      </c>
      <c r="I739" s="6" t="str">
        <f>IF('Log_working_3-way'!$D739="","",'True_Odds_Calculator_3-way'!O740/'True_Odds_Calculator_3-way'!B740-1)</f>
        <v/>
      </c>
      <c r="J739" s="6" t="str">
        <f>IF('Log_working_3-way'!$D739="","",'True_Odds_Calculator_3-way'!#REF!/'True_Odds_Calculator_3-way'!C740-1)</f>
        <v/>
      </c>
      <c r="K739" s="6" t="str">
        <f>IF('Log_working_3-way'!$D739="","",1/'True_Odds_Calculator_3-way'!A740+1/'True_Odds_Calculator_3-way'!B740+1/'True_Odds_Calculator_3-way'!C740-1)</f>
        <v/>
      </c>
    </row>
    <row r="740" spans="4:11" x14ac:dyDescent="0.25">
      <c r="D740" t="str">
        <f>solve_for_c('True_Odds_Calculator_3-way'!A741,'True_Odds_Calculator_3-way'!B741,'True_Odds_Calculator_3-way'!C741,'Log_working_3-way'!B$1,'Log_working_3-way'!B$2)</f>
        <v/>
      </c>
      <c r="F740" s="6" t="str">
        <f>IF('Log_working_3-way'!D740="","",1/'True_Odds_Calculator_3-way'!N741+1/'True_Odds_Calculator_3-way'!O741+1/'True_Odds_Calculator_3-way'!#REF!-1)</f>
        <v/>
      </c>
      <c r="H740" s="6" t="str">
        <f>IF('Log_working_3-way'!$D740="","",'True_Odds_Calculator_3-way'!N741/'True_Odds_Calculator_3-way'!A741-1)</f>
        <v/>
      </c>
      <c r="I740" s="6" t="str">
        <f>IF('Log_working_3-way'!$D740="","",'True_Odds_Calculator_3-way'!O741/'True_Odds_Calculator_3-way'!B741-1)</f>
        <v/>
      </c>
      <c r="J740" s="6" t="str">
        <f>IF('Log_working_3-way'!$D740="","",'True_Odds_Calculator_3-way'!#REF!/'True_Odds_Calculator_3-way'!C741-1)</f>
        <v/>
      </c>
      <c r="K740" s="6" t="str">
        <f>IF('Log_working_3-way'!$D740="","",1/'True_Odds_Calculator_3-way'!A741+1/'True_Odds_Calculator_3-way'!B741+1/'True_Odds_Calculator_3-way'!C741-1)</f>
        <v/>
      </c>
    </row>
    <row r="741" spans="4:11" x14ac:dyDescent="0.25">
      <c r="D741" t="str">
        <f>solve_for_c('True_Odds_Calculator_3-way'!A742,'True_Odds_Calculator_3-way'!B742,'True_Odds_Calculator_3-way'!C742,'Log_working_3-way'!B$1,'Log_working_3-way'!B$2)</f>
        <v/>
      </c>
      <c r="F741" s="6" t="str">
        <f>IF('Log_working_3-way'!D741="","",1/'True_Odds_Calculator_3-way'!N742+1/'True_Odds_Calculator_3-way'!O742+1/'True_Odds_Calculator_3-way'!#REF!-1)</f>
        <v/>
      </c>
      <c r="H741" s="6" t="str">
        <f>IF('Log_working_3-way'!$D741="","",'True_Odds_Calculator_3-way'!N742/'True_Odds_Calculator_3-way'!A742-1)</f>
        <v/>
      </c>
      <c r="I741" s="6" t="str">
        <f>IF('Log_working_3-way'!$D741="","",'True_Odds_Calculator_3-way'!O742/'True_Odds_Calculator_3-way'!B742-1)</f>
        <v/>
      </c>
      <c r="J741" s="6" t="str">
        <f>IF('Log_working_3-way'!$D741="","",'True_Odds_Calculator_3-way'!#REF!/'True_Odds_Calculator_3-way'!C742-1)</f>
        <v/>
      </c>
      <c r="K741" s="6" t="str">
        <f>IF('Log_working_3-way'!$D741="","",1/'True_Odds_Calculator_3-way'!A742+1/'True_Odds_Calculator_3-way'!B742+1/'True_Odds_Calculator_3-way'!C742-1)</f>
        <v/>
      </c>
    </row>
    <row r="742" spans="4:11" x14ac:dyDescent="0.25">
      <c r="D742" t="str">
        <f>solve_for_c('True_Odds_Calculator_3-way'!A743,'True_Odds_Calculator_3-way'!B743,'True_Odds_Calculator_3-way'!C743,'Log_working_3-way'!B$1,'Log_working_3-way'!B$2)</f>
        <v/>
      </c>
      <c r="F742" s="6" t="str">
        <f>IF('Log_working_3-way'!D742="","",1/'True_Odds_Calculator_3-way'!N743+1/'True_Odds_Calculator_3-way'!O743+1/'True_Odds_Calculator_3-way'!#REF!-1)</f>
        <v/>
      </c>
      <c r="H742" s="6" t="str">
        <f>IF('Log_working_3-way'!$D742="","",'True_Odds_Calculator_3-way'!N743/'True_Odds_Calculator_3-way'!A743-1)</f>
        <v/>
      </c>
      <c r="I742" s="6" t="str">
        <f>IF('Log_working_3-way'!$D742="","",'True_Odds_Calculator_3-way'!O743/'True_Odds_Calculator_3-way'!B743-1)</f>
        <v/>
      </c>
      <c r="J742" s="6" t="str">
        <f>IF('Log_working_3-way'!$D742="","",'True_Odds_Calculator_3-way'!#REF!/'True_Odds_Calculator_3-way'!C743-1)</f>
        <v/>
      </c>
      <c r="K742" s="6" t="str">
        <f>IF('Log_working_3-way'!$D742="","",1/'True_Odds_Calculator_3-way'!A743+1/'True_Odds_Calculator_3-way'!B743+1/'True_Odds_Calculator_3-way'!C743-1)</f>
        <v/>
      </c>
    </row>
    <row r="743" spans="4:11" x14ac:dyDescent="0.25">
      <c r="D743" t="str">
        <f>solve_for_c('True_Odds_Calculator_3-way'!A744,'True_Odds_Calculator_3-way'!B744,'True_Odds_Calculator_3-way'!C744,'Log_working_3-way'!B$1,'Log_working_3-way'!B$2)</f>
        <v/>
      </c>
      <c r="F743" s="6" t="str">
        <f>IF('Log_working_3-way'!D743="","",1/'True_Odds_Calculator_3-way'!N744+1/'True_Odds_Calculator_3-way'!O744+1/'True_Odds_Calculator_3-way'!#REF!-1)</f>
        <v/>
      </c>
      <c r="H743" s="6" t="str">
        <f>IF('Log_working_3-way'!$D743="","",'True_Odds_Calculator_3-way'!N744/'True_Odds_Calculator_3-way'!A744-1)</f>
        <v/>
      </c>
      <c r="I743" s="6" t="str">
        <f>IF('Log_working_3-way'!$D743="","",'True_Odds_Calculator_3-way'!O744/'True_Odds_Calculator_3-way'!B744-1)</f>
        <v/>
      </c>
      <c r="J743" s="6" t="str">
        <f>IF('Log_working_3-way'!$D743="","",'True_Odds_Calculator_3-way'!#REF!/'True_Odds_Calculator_3-way'!C744-1)</f>
        <v/>
      </c>
      <c r="K743" s="6" t="str">
        <f>IF('Log_working_3-way'!$D743="","",1/'True_Odds_Calculator_3-way'!A744+1/'True_Odds_Calculator_3-way'!B744+1/'True_Odds_Calculator_3-way'!C744-1)</f>
        <v/>
      </c>
    </row>
    <row r="744" spans="4:11" x14ac:dyDescent="0.25">
      <c r="D744" t="str">
        <f>solve_for_c('True_Odds_Calculator_3-way'!A745,'True_Odds_Calculator_3-way'!B745,'True_Odds_Calculator_3-way'!C745,'Log_working_3-way'!B$1,'Log_working_3-way'!B$2)</f>
        <v/>
      </c>
      <c r="F744" s="6" t="str">
        <f>IF('Log_working_3-way'!D744="","",1/'True_Odds_Calculator_3-way'!N745+1/'True_Odds_Calculator_3-way'!O745+1/'True_Odds_Calculator_3-way'!#REF!-1)</f>
        <v/>
      </c>
      <c r="H744" s="6" t="str">
        <f>IF('Log_working_3-way'!$D744="","",'True_Odds_Calculator_3-way'!N745/'True_Odds_Calculator_3-way'!A745-1)</f>
        <v/>
      </c>
      <c r="I744" s="6" t="str">
        <f>IF('Log_working_3-way'!$D744="","",'True_Odds_Calculator_3-way'!O745/'True_Odds_Calculator_3-way'!B745-1)</f>
        <v/>
      </c>
      <c r="J744" s="6" t="str">
        <f>IF('Log_working_3-way'!$D744="","",'True_Odds_Calculator_3-way'!#REF!/'True_Odds_Calculator_3-way'!C745-1)</f>
        <v/>
      </c>
      <c r="K744" s="6" t="str">
        <f>IF('Log_working_3-way'!$D744="","",1/'True_Odds_Calculator_3-way'!A745+1/'True_Odds_Calculator_3-way'!B745+1/'True_Odds_Calculator_3-way'!C745-1)</f>
        <v/>
      </c>
    </row>
    <row r="745" spans="4:11" x14ac:dyDescent="0.25">
      <c r="D745" t="str">
        <f>solve_for_c('True_Odds_Calculator_3-way'!A746,'True_Odds_Calculator_3-way'!B746,'True_Odds_Calculator_3-way'!C746,'Log_working_3-way'!B$1,'Log_working_3-way'!B$2)</f>
        <v/>
      </c>
      <c r="F745" s="6" t="str">
        <f>IF('Log_working_3-way'!D745="","",1/'True_Odds_Calculator_3-way'!N746+1/'True_Odds_Calculator_3-way'!O746+1/'True_Odds_Calculator_3-way'!#REF!-1)</f>
        <v/>
      </c>
      <c r="H745" s="6" t="str">
        <f>IF('Log_working_3-way'!$D745="","",'True_Odds_Calculator_3-way'!N746/'True_Odds_Calculator_3-way'!A746-1)</f>
        <v/>
      </c>
      <c r="I745" s="6" t="str">
        <f>IF('Log_working_3-way'!$D745="","",'True_Odds_Calculator_3-way'!O746/'True_Odds_Calculator_3-way'!B746-1)</f>
        <v/>
      </c>
      <c r="J745" s="6" t="str">
        <f>IF('Log_working_3-way'!$D745="","",'True_Odds_Calculator_3-way'!#REF!/'True_Odds_Calculator_3-way'!C746-1)</f>
        <v/>
      </c>
      <c r="K745" s="6" t="str">
        <f>IF('Log_working_3-way'!$D745="","",1/'True_Odds_Calculator_3-way'!A746+1/'True_Odds_Calculator_3-way'!B746+1/'True_Odds_Calculator_3-way'!C746-1)</f>
        <v/>
      </c>
    </row>
    <row r="746" spans="4:11" x14ac:dyDescent="0.25">
      <c r="D746" t="str">
        <f>solve_for_c('True_Odds_Calculator_3-way'!A747,'True_Odds_Calculator_3-way'!B747,'True_Odds_Calculator_3-way'!C747,'Log_working_3-way'!B$1,'Log_working_3-way'!B$2)</f>
        <v/>
      </c>
      <c r="F746" s="6" t="str">
        <f>IF('Log_working_3-way'!D746="","",1/'True_Odds_Calculator_3-way'!N747+1/'True_Odds_Calculator_3-way'!O747+1/'True_Odds_Calculator_3-way'!#REF!-1)</f>
        <v/>
      </c>
      <c r="H746" s="6" t="str">
        <f>IF('Log_working_3-way'!$D746="","",'True_Odds_Calculator_3-way'!N747/'True_Odds_Calculator_3-way'!A747-1)</f>
        <v/>
      </c>
      <c r="I746" s="6" t="str">
        <f>IF('Log_working_3-way'!$D746="","",'True_Odds_Calculator_3-way'!O747/'True_Odds_Calculator_3-way'!B747-1)</f>
        <v/>
      </c>
      <c r="J746" s="6" t="str">
        <f>IF('Log_working_3-way'!$D746="","",'True_Odds_Calculator_3-way'!#REF!/'True_Odds_Calculator_3-way'!C747-1)</f>
        <v/>
      </c>
      <c r="K746" s="6" t="str">
        <f>IF('Log_working_3-way'!$D746="","",1/'True_Odds_Calculator_3-way'!A747+1/'True_Odds_Calculator_3-way'!B747+1/'True_Odds_Calculator_3-way'!C747-1)</f>
        <v/>
      </c>
    </row>
    <row r="747" spans="4:11" x14ac:dyDescent="0.25">
      <c r="D747" t="str">
        <f>solve_for_c('True_Odds_Calculator_3-way'!A748,'True_Odds_Calculator_3-way'!B748,'True_Odds_Calculator_3-way'!C748,'Log_working_3-way'!B$1,'Log_working_3-way'!B$2)</f>
        <v/>
      </c>
      <c r="F747" s="6" t="str">
        <f>IF('Log_working_3-way'!D747="","",1/'True_Odds_Calculator_3-way'!N748+1/'True_Odds_Calculator_3-way'!O748+1/'True_Odds_Calculator_3-way'!#REF!-1)</f>
        <v/>
      </c>
      <c r="H747" s="6" t="str">
        <f>IF('Log_working_3-way'!$D747="","",'True_Odds_Calculator_3-way'!N748/'True_Odds_Calculator_3-way'!A748-1)</f>
        <v/>
      </c>
      <c r="I747" s="6" t="str">
        <f>IF('Log_working_3-way'!$D747="","",'True_Odds_Calculator_3-way'!O748/'True_Odds_Calculator_3-way'!B748-1)</f>
        <v/>
      </c>
      <c r="J747" s="6" t="str">
        <f>IF('Log_working_3-way'!$D747="","",'True_Odds_Calculator_3-way'!#REF!/'True_Odds_Calculator_3-way'!C748-1)</f>
        <v/>
      </c>
      <c r="K747" s="6" t="str">
        <f>IF('Log_working_3-way'!$D747="","",1/'True_Odds_Calculator_3-way'!A748+1/'True_Odds_Calculator_3-way'!B748+1/'True_Odds_Calculator_3-way'!C748-1)</f>
        <v/>
      </c>
    </row>
    <row r="748" spans="4:11" x14ac:dyDescent="0.25">
      <c r="D748" t="str">
        <f>solve_for_c('True_Odds_Calculator_3-way'!A749,'True_Odds_Calculator_3-way'!B749,'True_Odds_Calculator_3-way'!C749,'Log_working_3-way'!B$1,'Log_working_3-way'!B$2)</f>
        <v/>
      </c>
      <c r="F748" s="6" t="str">
        <f>IF('Log_working_3-way'!D748="","",1/'True_Odds_Calculator_3-way'!N749+1/'True_Odds_Calculator_3-way'!O749+1/'True_Odds_Calculator_3-way'!#REF!-1)</f>
        <v/>
      </c>
      <c r="H748" s="6" t="str">
        <f>IF('Log_working_3-way'!$D748="","",'True_Odds_Calculator_3-way'!N749/'True_Odds_Calculator_3-way'!A749-1)</f>
        <v/>
      </c>
      <c r="I748" s="6" t="str">
        <f>IF('Log_working_3-way'!$D748="","",'True_Odds_Calculator_3-way'!O749/'True_Odds_Calculator_3-way'!B749-1)</f>
        <v/>
      </c>
      <c r="J748" s="6" t="str">
        <f>IF('Log_working_3-way'!$D748="","",'True_Odds_Calculator_3-way'!#REF!/'True_Odds_Calculator_3-way'!C749-1)</f>
        <v/>
      </c>
      <c r="K748" s="6" t="str">
        <f>IF('Log_working_3-way'!$D748="","",1/'True_Odds_Calculator_3-way'!A749+1/'True_Odds_Calculator_3-way'!B749+1/'True_Odds_Calculator_3-way'!C749-1)</f>
        <v/>
      </c>
    </row>
    <row r="749" spans="4:11" x14ac:dyDescent="0.25">
      <c r="D749" t="str">
        <f>solve_for_c('True_Odds_Calculator_3-way'!A750,'True_Odds_Calculator_3-way'!B750,'True_Odds_Calculator_3-way'!C750,'Log_working_3-way'!B$1,'Log_working_3-way'!B$2)</f>
        <v/>
      </c>
      <c r="F749" s="6" t="str">
        <f>IF('Log_working_3-way'!D749="","",1/'True_Odds_Calculator_3-way'!N750+1/'True_Odds_Calculator_3-way'!O750+1/'True_Odds_Calculator_3-way'!#REF!-1)</f>
        <v/>
      </c>
      <c r="H749" s="6" t="str">
        <f>IF('Log_working_3-way'!$D749="","",'True_Odds_Calculator_3-way'!N750/'True_Odds_Calculator_3-way'!A750-1)</f>
        <v/>
      </c>
      <c r="I749" s="6" t="str">
        <f>IF('Log_working_3-way'!$D749="","",'True_Odds_Calculator_3-way'!O750/'True_Odds_Calculator_3-way'!B750-1)</f>
        <v/>
      </c>
      <c r="J749" s="6" t="str">
        <f>IF('Log_working_3-way'!$D749="","",'True_Odds_Calculator_3-way'!#REF!/'True_Odds_Calculator_3-way'!C750-1)</f>
        <v/>
      </c>
      <c r="K749" s="6" t="str">
        <f>IF('Log_working_3-way'!$D749="","",1/'True_Odds_Calculator_3-way'!A750+1/'True_Odds_Calculator_3-way'!B750+1/'True_Odds_Calculator_3-way'!C750-1)</f>
        <v/>
      </c>
    </row>
    <row r="750" spans="4:11" x14ac:dyDescent="0.25">
      <c r="D750" t="str">
        <f>solve_for_c('True_Odds_Calculator_3-way'!A751,'True_Odds_Calculator_3-way'!B751,'True_Odds_Calculator_3-way'!C751,'Log_working_3-way'!B$1,'Log_working_3-way'!B$2)</f>
        <v/>
      </c>
      <c r="F750" s="6" t="str">
        <f>IF('Log_working_3-way'!D750="","",1/'True_Odds_Calculator_3-way'!N751+1/'True_Odds_Calculator_3-way'!O751+1/'True_Odds_Calculator_3-way'!#REF!-1)</f>
        <v/>
      </c>
      <c r="H750" s="6" t="str">
        <f>IF('Log_working_3-way'!$D750="","",'True_Odds_Calculator_3-way'!N751/'True_Odds_Calculator_3-way'!A751-1)</f>
        <v/>
      </c>
      <c r="I750" s="6" t="str">
        <f>IF('Log_working_3-way'!$D750="","",'True_Odds_Calculator_3-way'!O751/'True_Odds_Calculator_3-way'!B751-1)</f>
        <v/>
      </c>
      <c r="J750" s="6" t="str">
        <f>IF('Log_working_3-way'!$D750="","",'True_Odds_Calculator_3-way'!#REF!/'True_Odds_Calculator_3-way'!C751-1)</f>
        <v/>
      </c>
      <c r="K750" s="6" t="str">
        <f>IF('Log_working_3-way'!$D750="","",1/'True_Odds_Calculator_3-way'!A751+1/'True_Odds_Calculator_3-way'!B751+1/'True_Odds_Calculator_3-way'!C751-1)</f>
        <v/>
      </c>
    </row>
    <row r="751" spans="4:11" x14ac:dyDescent="0.25">
      <c r="D751" t="str">
        <f>solve_for_c('True_Odds_Calculator_3-way'!A752,'True_Odds_Calculator_3-way'!B752,'True_Odds_Calculator_3-way'!C752,'Log_working_3-way'!B$1,'Log_working_3-way'!B$2)</f>
        <v/>
      </c>
      <c r="F751" s="6" t="str">
        <f>IF('Log_working_3-way'!D751="","",1/'True_Odds_Calculator_3-way'!N752+1/'True_Odds_Calculator_3-way'!O752+1/'True_Odds_Calculator_3-way'!#REF!-1)</f>
        <v/>
      </c>
      <c r="H751" s="6" t="str">
        <f>IF('Log_working_3-way'!$D751="","",'True_Odds_Calculator_3-way'!N752/'True_Odds_Calculator_3-way'!A752-1)</f>
        <v/>
      </c>
      <c r="I751" s="6" t="str">
        <f>IF('Log_working_3-way'!$D751="","",'True_Odds_Calculator_3-way'!O752/'True_Odds_Calculator_3-way'!B752-1)</f>
        <v/>
      </c>
      <c r="J751" s="6" t="str">
        <f>IF('Log_working_3-way'!$D751="","",'True_Odds_Calculator_3-way'!#REF!/'True_Odds_Calculator_3-way'!C752-1)</f>
        <v/>
      </c>
      <c r="K751" s="6" t="str">
        <f>IF('Log_working_3-way'!$D751="","",1/'True_Odds_Calculator_3-way'!A752+1/'True_Odds_Calculator_3-way'!B752+1/'True_Odds_Calculator_3-way'!C752-1)</f>
        <v/>
      </c>
    </row>
    <row r="752" spans="4:11" x14ac:dyDescent="0.25">
      <c r="D752" t="str">
        <f>solve_for_c('True_Odds_Calculator_3-way'!A753,'True_Odds_Calculator_3-way'!B753,'True_Odds_Calculator_3-way'!C753,'Log_working_3-way'!B$1,'Log_working_3-way'!B$2)</f>
        <v/>
      </c>
      <c r="F752" s="6" t="str">
        <f>IF('Log_working_3-way'!D752="","",1/'True_Odds_Calculator_3-way'!N753+1/'True_Odds_Calculator_3-way'!O753+1/'True_Odds_Calculator_3-way'!#REF!-1)</f>
        <v/>
      </c>
      <c r="H752" s="6" t="str">
        <f>IF('Log_working_3-way'!$D752="","",'True_Odds_Calculator_3-way'!N753/'True_Odds_Calculator_3-way'!A753-1)</f>
        <v/>
      </c>
      <c r="I752" s="6" t="str">
        <f>IF('Log_working_3-way'!$D752="","",'True_Odds_Calculator_3-way'!O753/'True_Odds_Calculator_3-way'!B753-1)</f>
        <v/>
      </c>
      <c r="J752" s="6" t="str">
        <f>IF('Log_working_3-way'!$D752="","",'True_Odds_Calculator_3-way'!#REF!/'True_Odds_Calculator_3-way'!C753-1)</f>
        <v/>
      </c>
      <c r="K752" s="6" t="str">
        <f>IF('Log_working_3-way'!$D752="","",1/'True_Odds_Calculator_3-way'!A753+1/'True_Odds_Calculator_3-way'!B753+1/'True_Odds_Calculator_3-way'!C753-1)</f>
        <v/>
      </c>
    </row>
    <row r="753" spans="4:11" x14ac:dyDescent="0.25">
      <c r="D753" t="str">
        <f>solve_for_c('True_Odds_Calculator_3-way'!A754,'True_Odds_Calculator_3-way'!B754,'True_Odds_Calculator_3-way'!C754,'Log_working_3-way'!B$1,'Log_working_3-way'!B$2)</f>
        <v/>
      </c>
      <c r="F753" s="6" t="str">
        <f>IF('Log_working_3-way'!D753="","",1/'True_Odds_Calculator_3-way'!N754+1/'True_Odds_Calculator_3-way'!O754+1/'True_Odds_Calculator_3-way'!#REF!-1)</f>
        <v/>
      </c>
      <c r="H753" s="6" t="str">
        <f>IF('Log_working_3-way'!$D753="","",'True_Odds_Calculator_3-way'!N754/'True_Odds_Calculator_3-way'!A754-1)</f>
        <v/>
      </c>
      <c r="I753" s="6" t="str">
        <f>IF('Log_working_3-way'!$D753="","",'True_Odds_Calculator_3-way'!O754/'True_Odds_Calculator_3-way'!B754-1)</f>
        <v/>
      </c>
      <c r="J753" s="6" t="str">
        <f>IF('Log_working_3-way'!$D753="","",'True_Odds_Calculator_3-way'!#REF!/'True_Odds_Calculator_3-way'!C754-1)</f>
        <v/>
      </c>
      <c r="K753" s="6" t="str">
        <f>IF('Log_working_3-way'!$D753="","",1/'True_Odds_Calculator_3-way'!A754+1/'True_Odds_Calculator_3-way'!B754+1/'True_Odds_Calculator_3-way'!C754-1)</f>
        <v/>
      </c>
    </row>
    <row r="754" spans="4:11" x14ac:dyDescent="0.25">
      <c r="D754" t="str">
        <f>solve_for_c('True_Odds_Calculator_3-way'!A755,'True_Odds_Calculator_3-way'!B755,'True_Odds_Calculator_3-way'!C755,'Log_working_3-way'!B$1,'Log_working_3-way'!B$2)</f>
        <v/>
      </c>
      <c r="F754" s="6" t="str">
        <f>IF('Log_working_3-way'!D754="","",1/'True_Odds_Calculator_3-way'!N755+1/'True_Odds_Calculator_3-way'!O755+1/'True_Odds_Calculator_3-way'!#REF!-1)</f>
        <v/>
      </c>
      <c r="H754" s="6" t="str">
        <f>IF('Log_working_3-way'!$D754="","",'True_Odds_Calculator_3-way'!N755/'True_Odds_Calculator_3-way'!A755-1)</f>
        <v/>
      </c>
      <c r="I754" s="6" t="str">
        <f>IF('Log_working_3-way'!$D754="","",'True_Odds_Calculator_3-way'!O755/'True_Odds_Calculator_3-way'!B755-1)</f>
        <v/>
      </c>
      <c r="J754" s="6" t="str">
        <f>IF('Log_working_3-way'!$D754="","",'True_Odds_Calculator_3-way'!#REF!/'True_Odds_Calculator_3-way'!C755-1)</f>
        <v/>
      </c>
      <c r="K754" s="6" t="str">
        <f>IF('Log_working_3-way'!$D754="","",1/'True_Odds_Calculator_3-way'!A755+1/'True_Odds_Calculator_3-way'!B755+1/'True_Odds_Calculator_3-way'!C755-1)</f>
        <v/>
      </c>
    </row>
    <row r="755" spans="4:11" x14ac:dyDescent="0.25">
      <c r="D755" t="str">
        <f>solve_for_c('True_Odds_Calculator_3-way'!A756,'True_Odds_Calculator_3-way'!B756,'True_Odds_Calculator_3-way'!C756,'Log_working_3-way'!B$1,'Log_working_3-way'!B$2)</f>
        <v/>
      </c>
      <c r="F755" s="6" t="str">
        <f>IF('Log_working_3-way'!D755="","",1/'True_Odds_Calculator_3-way'!N756+1/'True_Odds_Calculator_3-way'!O756+1/'True_Odds_Calculator_3-way'!#REF!-1)</f>
        <v/>
      </c>
      <c r="H755" s="6" t="str">
        <f>IF('Log_working_3-way'!$D755="","",'True_Odds_Calculator_3-way'!N756/'True_Odds_Calculator_3-way'!A756-1)</f>
        <v/>
      </c>
      <c r="I755" s="6" t="str">
        <f>IF('Log_working_3-way'!$D755="","",'True_Odds_Calculator_3-way'!O756/'True_Odds_Calculator_3-way'!B756-1)</f>
        <v/>
      </c>
      <c r="J755" s="6" t="str">
        <f>IF('Log_working_3-way'!$D755="","",'True_Odds_Calculator_3-way'!#REF!/'True_Odds_Calculator_3-way'!C756-1)</f>
        <v/>
      </c>
      <c r="K755" s="6" t="str">
        <f>IF('Log_working_3-way'!$D755="","",1/'True_Odds_Calculator_3-way'!A756+1/'True_Odds_Calculator_3-way'!B756+1/'True_Odds_Calculator_3-way'!C756-1)</f>
        <v/>
      </c>
    </row>
    <row r="756" spans="4:11" x14ac:dyDescent="0.25">
      <c r="D756" t="str">
        <f>solve_for_c('True_Odds_Calculator_3-way'!A757,'True_Odds_Calculator_3-way'!B757,'True_Odds_Calculator_3-way'!C757,'Log_working_3-way'!B$1,'Log_working_3-way'!B$2)</f>
        <v/>
      </c>
      <c r="F756" s="6" t="str">
        <f>IF('Log_working_3-way'!D756="","",1/'True_Odds_Calculator_3-way'!N757+1/'True_Odds_Calculator_3-way'!O757+1/'True_Odds_Calculator_3-way'!#REF!-1)</f>
        <v/>
      </c>
      <c r="H756" s="6" t="str">
        <f>IF('Log_working_3-way'!$D756="","",'True_Odds_Calculator_3-way'!N757/'True_Odds_Calculator_3-way'!A757-1)</f>
        <v/>
      </c>
      <c r="I756" s="6" t="str">
        <f>IF('Log_working_3-way'!$D756="","",'True_Odds_Calculator_3-way'!O757/'True_Odds_Calculator_3-way'!B757-1)</f>
        <v/>
      </c>
      <c r="J756" s="6" t="str">
        <f>IF('Log_working_3-way'!$D756="","",'True_Odds_Calculator_3-way'!#REF!/'True_Odds_Calculator_3-way'!C757-1)</f>
        <v/>
      </c>
      <c r="K756" s="6" t="str">
        <f>IF('Log_working_3-way'!$D756="","",1/'True_Odds_Calculator_3-way'!A757+1/'True_Odds_Calculator_3-way'!B757+1/'True_Odds_Calculator_3-way'!C757-1)</f>
        <v/>
      </c>
    </row>
    <row r="757" spans="4:11" x14ac:dyDescent="0.25">
      <c r="D757" t="str">
        <f>solve_for_c('True_Odds_Calculator_3-way'!A758,'True_Odds_Calculator_3-way'!B758,'True_Odds_Calculator_3-way'!C758,'Log_working_3-way'!B$1,'Log_working_3-way'!B$2)</f>
        <v/>
      </c>
      <c r="F757" s="6" t="str">
        <f>IF('Log_working_3-way'!D757="","",1/'True_Odds_Calculator_3-way'!N758+1/'True_Odds_Calculator_3-way'!O758+1/'True_Odds_Calculator_3-way'!#REF!-1)</f>
        <v/>
      </c>
      <c r="H757" s="6" t="str">
        <f>IF('Log_working_3-way'!$D757="","",'True_Odds_Calculator_3-way'!N758/'True_Odds_Calculator_3-way'!A758-1)</f>
        <v/>
      </c>
      <c r="I757" s="6" t="str">
        <f>IF('Log_working_3-way'!$D757="","",'True_Odds_Calculator_3-way'!O758/'True_Odds_Calculator_3-way'!B758-1)</f>
        <v/>
      </c>
      <c r="J757" s="6" t="str">
        <f>IF('Log_working_3-way'!$D757="","",'True_Odds_Calculator_3-way'!#REF!/'True_Odds_Calculator_3-way'!C758-1)</f>
        <v/>
      </c>
      <c r="K757" s="6" t="str">
        <f>IF('Log_working_3-way'!$D757="","",1/'True_Odds_Calculator_3-way'!A758+1/'True_Odds_Calculator_3-way'!B758+1/'True_Odds_Calculator_3-way'!C758-1)</f>
        <v/>
      </c>
    </row>
    <row r="758" spans="4:11" x14ac:dyDescent="0.25">
      <c r="D758" t="str">
        <f>solve_for_c('True_Odds_Calculator_3-way'!A759,'True_Odds_Calculator_3-way'!B759,'True_Odds_Calculator_3-way'!C759,'Log_working_3-way'!B$1,'Log_working_3-way'!B$2)</f>
        <v/>
      </c>
      <c r="F758" s="6" t="str">
        <f>IF('Log_working_3-way'!D758="","",1/'True_Odds_Calculator_3-way'!N759+1/'True_Odds_Calculator_3-way'!O759+1/'True_Odds_Calculator_3-way'!#REF!-1)</f>
        <v/>
      </c>
      <c r="H758" s="6" t="str">
        <f>IF('Log_working_3-way'!$D758="","",'True_Odds_Calculator_3-way'!N759/'True_Odds_Calculator_3-way'!A759-1)</f>
        <v/>
      </c>
      <c r="I758" s="6" t="str">
        <f>IF('Log_working_3-way'!$D758="","",'True_Odds_Calculator_3-way'!O759/'True_Odds_Calculator_3-way'!B759-1)</f>
        <v/>
      </c>
      <c r="J758" s="6" t="str">
        <f>IF('Log_working_3-way'!$D758="","",'True_Odds_Calculator_3-way'!#REF!/'True_Odds_Calculator_3-way'!C759-1)</f>
        <v/>
      </c>
      <c r="K758" s="6" t="str">
        <f>IF('Log_working_3-way'!$D758="","",1/'True_Odds_Calculator_3-way'!A759+1/'True_Odds_Calculator_3-way'!B759+1/'True_Odds_Calculator_3-way'!C759-1)</f>
        <v/>
      </c>
    </row>
    <row r="759" spans="4:11" x14ac:dyDescent="0.25">
      <c r="D759" t="str">
        <f>solve_for_c('True_Odds_Calculator_3-way'!A760,'True_Odds_Calculator_3-way'!B760,'True_Odds_Calculator_3-way'!C760,'Log_working_3-way'!B$1,'Log_working_3-way'!B$2)</f>
        <v/>
      </c>
      <c r="F759" s="6" t="str">
        <f>IF('Log_working_3-way'!D759="","",1/'True_Odds_Calculator_3-way'!N760+1/'True_Odds_Calculator_3-way'!O760+1/'True_Odds_Calculator_3-way'!#REF!-1)</f>
        <v/>
      </c>
      <c r="H759" s="6" t="str">
        <f>IF('Log_working_3-way'!$D759="","",'True_Odds_Calculator_3-way'!N760/'True_Odds_Calculator_3-way'!A760-1)</f>
        <v/>
      </c>
      <c r="I759" s="6" t="str">
        <f>IF('Log_working_3-way'!$D759="","",'True_Odds_Calculator_3-way'!O760/'True_Odds_Calculator_3-way'!B760-1)</f>
        <v/>
      </c>
      <c r="J759" s="6" t="str">
        <f>IF('Log_working_3-way'!$D759="","",'True_Odds_Calculator_3-way'!#REF!/'True_Odds_Calculator_3-way'!C760-1)</f>
        <v/>
      </c>
      <c r="K759" s="6" t="str">
        <f>IF('Log_working_3-way'!$D759="","",1/'True_Odds_Calculator_3-way'!A760+1/'True_Odds_Calculator_3-way'!B760+1/'True_Odds_Calculator_3-way'!C760-1)</f>
        <v/>
      </c>
    </row>
    <row r="760" spans="4:11" x14ac:dyDescent="0.25">
      <c r="D760" t="str">
        <f>solve_for_c('True_Odds_Calculator_3-way'!A761,'True_Odds_Calculator_3-way'!B761,'True_Odds_Calculator_3-way'!C761,'Log_working_3-way'!B$1,'Log_working_3-way'!B$2)</f>
        <v/>
      </c>
      <c r="F760" s="6" t="str">
        <f>IF('Log_working_3-way'!D760="","",1/'True_Odds_Calculator_3-way'!N761+1/'True_Odds_Calculator_3-way'!O761+1/'True_Odds_Calculator_3-way'!#REF!-1)</f>
        <v/>
      </c>
      <c r="H760" s="6" t="str">
        <f>IF('Log_working_3-way'!$D760="","",'True_Odds_Calculator_3-way'!N761/'True_Odds_Calculator_3-way'!A761-1)</f>
        <v/>
      </c>
      <c r="I760" s="6" t="str">
        <f>IF('Log_working_3-way'!$D760="","",'True_Odds_Calculator_3-way'!O761/'True_Odds_Calculator_3-way'!B761-1)</f>
        <v/>
      </c>
      <c r="J760" s="6" t="str">
        <f>IF('Log_working_3-way'!$D760="","",'True_Odds_Calculator_3-way'!#REF!/'True_Odds_Calculator_3-way'!C761-1)</f>
        <v/>
      </c>
      <c r="K760" s="6" t="str">
        <f>IF('Log_working_3-way'!$D760="","",1/'True_Odds_Calculator_3-way'!A761+1/'True_Odds_Calculator_3-way'!B761+1/'True_Odds_Calculator_3-way'!C761-1)</f>
        <v/>
      </c>
    </row>
    <row r="761" spans="4:11" x14ac:dyDescent="0.25">
      <c r="D761" t="str">
        <f>solve_for_c('True_Odds_Calculator_3-way'!A762,'True_Odds_Calculator_3-way'!B762,'True_Odds_Calculator_3-way'!C762,'Log_working_3-way'!B$1,'Log_working_3-way'!B$2)</f>
        <v/>
      </c>
      <c r="F761" s="6" t="str">
        <f>IF('Log_working_3-way'!D761="","",1/'True_Odds_Calculator_3-way'!N762+1/'True_Odds_Calculator_3-way'!O762+1/'True_Odds_Calculator_3-way'!#REF!-1)</f>
        <v/>
      </c>
      <c r="H761" s="6" t="str">
        <f>IF('Log_working_3-way'!$D761="","",'True_Odds_Calculator_3-way'!N762/'True_Odds_Calculator_3-way'!A762-1)</f>
        <v/>
      </c>
      <c r="I761" s="6" t="str">
        <f>IF('Log_working_3-way'!$D761="","",'True_Odds_Calculator_3-way'!O762/'True_Odds_Calculator_3-way'!B762-1)</f>
        <v/>
      </c>
      <c r="J761" s="6" t="str">
        <f>IF('Log_working_3-way'!$D761="","",'True_Odds_Calculator_3-way'!#REF!/'True_Odds_Calculator_3-way'!C762-1)</f>
        <v/>
      </c>
      <c r="K761" s="6" t="str">
        <f>IF('Log_working_3-way'!$D761="","",1/'True_Odds_Calculator_3-way'!A762+1/'True_Odds_Calculator_3-way'!B762+1/'True_Odds_Calculator_3-way'!C762-1)</f>
        <v/>
      </c>
    </row>
    <row r="762" spans="4:11" x14ac:dyDescent="0.25">
      <c r="D762" t="str">
        <f>solve_for_c('True_Odds_Calculator_3-way'!A763,'True_Odds_Calculator_3-way'!B763,'True_Odds_Calculator_3-way'!C763,'Log_working_3-way'!B$1,'Log_working_3-way'!B$2)</f>
        <v/>
      </c>
      <c r="F762" s="6" t="str">
        <f>IF('Log_working_3-way'!D762="","",1/'True_Odds_Calculator_3-way'!N763+1/'True_Odds_Calculator_3-way'!O763+1/'True_Odds_Calculator_3-way'!#REF!-1)</f>
        <v/>
      </c>
      <c r="H762" s="6" t="str">
        <f>IF('Log_working_3-way'!$D762="","",'True_Odds_Calculator_3-way'!N763/'True_Odds_Calculator_3-way'!A763-1)</f>
        <v/>
      </c>
      <c r="I762" s="6" t="str">
        <f>IF('Log_working_3-way'!$D762="","",'True_Odds_Calculator_3-way'!O763/'True_Odds_Calculator_3-way'!B763-1)</f>
        <v/>
      </c>
      <c r="J762" s="6" t="str">
        <f>IF('Log_working_3-way'!$D762="","",'True_Odds_Calculator_3-way'!#REF!/'True_Odds_Calculator_3-way'!C763-1)</f>
        <v/>
      </c>
      <c r="K762" s="6" t="str">
        <f>IF('Log_working_3-way'!$D762="","",1/'True_Odds_Calculator_3-way'!A763+1/'True_Odds_Calculator_3-way'!B763+1/'True_Odds_Calculator_3-way'!C763-1)</f>
        <v/>
      </c>
    </row>
    <row r="763" spans="4:11" x14ac:dyDescent="0.25">
      <c r="D763" t="str">
        <f>solve_for_c('True_Odds_Calculator_3-way'!A764,'True_Odds_Calculator_3-way'!B764,'True_Odds_Calculator_3-way'!C764,'Log_working_3-way'!B$1,'Log_working_3-way'!B$2)</f>
        <v/>
      </c>
      <c r="F763" s="6" t="str">
        <f>IF('Log_working_3-way'!D763="","",1/'True_Odds_Calculator_3-way'!N764+1/'True_Odds_Calculator_3-way'!O764+1/'True_Odds_Calculator_3-way'!#REF!-1)</f>
        <v/>
      </c>
      <c r="H763" s="6" t="str">
        <f>IF('Log_working_3-way'!$D763="","",'True_Odds_Calculator_3-way'!N764/'True_Odds_Calculator_3-way'!A764-1)</f>
        <v/>
      </c>
      <c r="I763" s="6" t="str">
        <f>IF('Log_working_3-way'!$D763="","",'True_Odds_Calculator_3-way'!O764/'True_Odds_Calculator_3-way'!B764-1)</f>
        <v/>
      </c>
      <c r="J763" s="6" t="str">
        <f>IF('Log_working_3-way'!$D763="","",'True_Odds_Calculator_3-way'!#REF!/'True_Odds_Calculator_3-way'!C764-1)</f>
        <v/>
      </c>
      <c r="K763" s="6" t="str">
        <f>IF('Log_working_3-way'!$D763="","",1/'True_Odds_Calculator_3-way'!A764+1/'True_Odds_Calculator_3-way'!B764+1/'True_Odds_Calculator_3-way'!C764-1)</f>
        <v/>
      </c>
    </row>
    <row r="764" spans="4:11" x14ac:dyDescent="0.25">
      <c r="D764" t="str">
        <f>solve_for_c('True_Odds_Calculator_3-way'!A765,'True_Odds_Calculator_3-way'!B765,'True_Odds_Calculator_3-way'!C765,'Log_working_3-way'!B$1,'Log_working_3-way'!B$2)</f>
        <v/>
      </c>
      <c r="F764" s="6" t="str">
        <f>IF('Log_working_3-way'!D764="","",1/'True_Odds_Calculator_3-way'!N765+1/'True_Odds_Calculator_3-way'!O765+1/'True_Odds_Calculator_3-way'!#REF!-1)</f>
        <v/>
      </c>
      <c r="H764" s="6" t="str">
        <f>IF('Log_working_3-way'!$D764="","",'True_Odds_Calculator_3-way'!N765/'True_Odds_Calculator_3-way'!A765-1)</f>
        <v/>
      </c>
      <c r="I764" s="6" t="str">
        <f>IF('Log_working_3-way'!$D764="","",'True_Odds_Calculator_3-way'!O765/'True_Odds_Calculator_3-way'!B765-1)</f>
        <v/>
      </c>
      <c r="J764" s="6" t="str">
        <f>IF('Log_working_3-way'!$D764="","",'True_Odds_Calculator_3-way'!#REF!/'True_Odds_Calculator_3-way'!C765-1)</f>
        <v/>
      </c>
      <c r="K764" s="6" t="str">
        <f>IF('Log_working_3-way'!$D764="","",1/'True_Odds_Calculator_3-way'!A765+1/'True_Odds_Calculator_3-way'!B765+1/'True_Odds_Calculator_3-way'!C765-1)</f>
        <v/>
      </c>
    </row>
    <row r="765" spans="4:11" x14ac:dyDescent="0.25">
      <c r="D765" t="str">
        <f>solve_for_c('True_Odds_Calculator_3-way'!A766,'True_Odds_Calculator_3-way'!B766,'True_Odds_Calculator_3-way'!C766,'Log_working_3-way'!B$1,'Log_working_3-way'!B$2)</f>
        <v/>
      </c>
      <c r="F765" s="6" t="str">
        <f>IF('Log_working_3-way'!D765="","",1/'True_Odds_Calculator_3-way'!N766+1/'True_Odds_Calculator_3-way'!O766+1/'True_Odds_Calculator_3-way'!#REF!-1)</f>
        <v/>
      </c>
      <c r="H765" s="6" t="str">
        <f>IF('Log_working_3-way'!$D765="","",'True_Odds_Calculator_3-way'!N766/'True_Odds_Calculator_3-way'!A766-1)</f>
        <v/>
      </c>
      <c r="I765" s="6" t="str">
        <f>IF('Log_working_3-way'!$D765="","",'True_Odds_Calculator_3-way'!O766/'True_Odds_Calculator_3-way'!B766-1)</f>
        <v/>
      </c>
      <c r="J765" s="6" t="str">
        <f>IF('Log_working_3-way'!$D765="","",'True_Odds_Calculator_3-way'!#REF!/'True_Odds_Calculator_3-way'!C766-1)</f>
        <v/>
      </c>
      <c r="K765" s="6" t="str">
        <f>IF('Log_working_3-way'!$D765="","",1/'True_Odds_Calculator_3-way'!A766+1/'True_Odds_Calculator_3-way'!B766+1/'True_Odds_Calculator_3-way'!C766-1)</f>
        <v/>
      </c>
    </row>
    <row r="766" spans="4:11" x14ac:dyDescent="0.25">
      <c r="D766" t="str">
        <f>solve_for_c('True_Odds_Calculator_3-way'!A767,'True_Odds_Calculator_3-way'!B767,'True_Odds_Calculator_3-way'!C767,'Log_working_3-way'!B$1,'Log_working_3-way'!B$2)</f>
        <v/>
      </c>
      <c r="F766" s="6" t="str">
        <f>IF('Log_working_3-way'!D766="","",1/'True_Odds_Calculator_3-way'!N767+1/'True_Odds_Calculator_3-way'!O767+1/'True_Odds_Calculator_3-way'!#REF!-1)</f>
        <v/>
      </c>
      <c r="H766" s="6" t="str">
        <f>IF('Log_working_3-way'!$D766="","",'True_Odds_Calculator_3-way'!N767/'True_Odds_Calculator_3-way'!A767-1)</f>
        <v/>
      </c>
      <c r="I766" s="6" t="str">
        <f>IF('Log_working_3-way'!$D766="","",'True_Odds_Calculator_3-way'!O767/'True_Odds_Calculator_3-way'!B767-1)</f>
        <v/>
      </c>
      <c r="J766" s="6" t="str">
        <f>IF('Log_working_3-way'!$D766="","",'True_Odds_Calculator_3-way'!#REF!/'True_Odds_Calculator_3-way'!C767-1)</f>
        <v/>
      </c>
      <c r="K766" s="6" t="str">
        <f>IF('Log_working_3-way'!$D766="","",1/'True_Odds_Calculator_3-way'!A767+1/'True_Odds_Calculator_3-way'!B767+1/'True_Odds_Calculator_3-way'!C767-1)</f>
        <v/>
      </c>
    </row>
    <row r="767" spans="4:11" x14ac:dyDescent="0.25">
      <c r="D767" t="str">
        <f>solve_for_c('True_Odds_Calculator_3-way'!A768,'True_Odds_Calculator_3-way'!B768,'True_Odds_Calculator_3-way'!C768,'Log_working_3-way'!B$1,'Log_working_3-way'!B$2)</f>
        <v/>
      </c>
      <c r="F767" s="6" t="str">
        <f>IF('Log_working_3-way'!D767="","",1/'True_Odds_Calculator_3-way'!N768+1/'True_Odds_Calculator_3-way'!O768+1/'True_Odds_Calculator_3-way'!#REF!-1)</f>
        <v/>
      </c>
      <c r="H767" s="6" t="str">
        <f>IF('Log_working_3-way'!$D767="","",'True_Odds_Calculator_3-way'!N768/'True_Odds_Calculator_3-way'!A768-1)</f>
        <v/>
      </c>
      <c r="I767" s="6" t="str">
        <f>IF('Log_working_3-way'!$D767="","",'True_Odds_Calculator_3-way'!O768/'True_Odds_Calculator_3-way'!B768-1)</f>
        <v/>
      </c>
      <c r="J767" s="6" t="str">
        <f>IF('Log_working_3-way'!$D767="","",'True_Odds_Calculator_3-way'!#REF!/'True_Odds_Calculator_3-way'!C768-1)</f>
        <v/>
      </c>
      <c r="K767" s="6" t="str">
        <f>IF('Log_working_3-way'!$D767="","",1/'True_Odds_Calculator_3-way'!A768+1/'True_Odds_Calculator_3-way'!B768+1/'True_Odds_Calculator_3-way'!C768-1)</f>
        <v/>
      </c>
    </row>
    <row r="768" spans="4:11" x14ac:dyDescent="0.25">
      <c r="D768" t="str">
        <f>solve_for_c('True_Odds_Calculator_3-way'!A769,'True_Odds_Calculator_3-way'!B769,'True_Odds_Calculator_3-way'!C769,'Log_working_3-way'!B$1,'Log_working_3-way'!B$2)</f>
        <v/>
      </c>
      <c r="F768" s="6" t="str">
        <f>IF('Log_working_3-way'!D768="","",1/'True_Odds_Calculator_3-way'!N769+1/'True_Odds_Calculator_3-way'!O769+1/'True_Odds_Calculator_3-way'!#REF!-1)</f>
        <v/>
      </c>
      <c r="H768" s="6" t="str">
        <f>IF('Log_working_3-way'!$D768="","",'True_Odds_Calculator_3-way'!N769/'True_Odds_Calculator_3-way'!A769-1)</f>
        <v/>
      </c>
      <c r="I768" s="6" t="str">
        <f>IF('Log_working_3-way'!$D768="","",'True_Odds_Calculator_3-way'!O769/'True_Odds_Calculator_3-way'!B769-1)</f>
        <v/>
      </c>
      <c r="J768" s="6" t="str">
        <f>IF('Log_working_3-way'!$D768="","",'True_Odds_Calculator_3-way'!#REF!/'True_Odds_Calculator_3-way'!C769-1)</f>
        <v/>
      </c>
      <c r="K768" s="6" t="str">
        <f>IF('Log_working_3-way'!$D768="","",1/'True_Odds_Calculator_3-way'!A769+1/'True_Odds_Calculator_3-way'!B769+1/'True_Odds_Calculator_3-way'!C769-1)</f>
        <v/>
      </c>
    </row>
    <row r="769" spans="4:11" x14ac:dyDescent="0.25">
      <c r="D769" t="str">
        <f>solve_for_c('True_Odds_Calculator_3-way'!A770,'True_Odds_Calculator_3-way'!B770,'True_Odds_Calculator_3-way'!C770,'Log_working_3-way'!B$1,'Log_working_3-way'!B$2)</f>
        <v/>
      </c>
      <c r="F769" s="6" t="str">
        <f>IF('Log_working_3-way'!D769="","",1/'True_Odds_Calculator_3-way'!N770+1/'True_Odds_Calculator_3-way'!O770+1/'True_Odds_Calculator_3-way'!#REF!-1)</f>
        <v/>
      </c>
      <c r="H769" s="6" t="str">
        <f>IF('Log_working_3-way'!$D769="","",'True_Odds_Calculator_3-way'!N770/'True_Odds_Calculator_3-way'!A770-1)</f>
        <v/>
      </c>
      <c r="I769" s="6" t="str">
        <f>IF('Log_working_3-way'!$D769="","",'True_Odds_Calculator_3-way'!O770/'True_Odds_Calculator_3-way'!B770-1)</f>
        <v/>
      </c>
      <c r="J769" s="6" t="str">
        <f>IF('Log_working_3-way'!$D769="","",'True_Odds_Calculator_3-way'!#REF!/'True_Odds_Calculator_3-way'!C770-1)</f>
        <v/>
      </c>
      <c r="K769" s="6" t="str">
        <f>IF('Log_working_3-way'!$D769="","",1/'True_Odds_Calculator_3-way'!A770+1/'True_Odds_Calculator_3-way'!B770+1/'True_Odds_Calculator_3-way'!C770-1)</f>
        <v/>
      </c>
    </row>
    <row r="770" spans="4:11" x14ac:dyDescent="0.25">
      <c r="D770" t="str">
        <f>solve_for_c('True_Odds_Calculator_3-way'!A771,'True_Odds_Calculator_3-way'!B771,'True_Odds_Calculator_3-way'!C771,'Log_working_3-way'!B$1,'Log_working_3-way'!B$2)</f>
        <v/>
      </c>
      <c r="F770" s="6" t="str">
        <f>IF('Log_working_3-way'!D770="","",1/'True_Odds_Calculator_3-way'!N771+1/'True_Odds_Calculator_3-way'!O771+1/'True_Odds_Calculator_3-way'!#REF!-1)</f>
        <v/>
      </c>
      <c r="H770" s="6" t="str">
        <f>IF('Log_working_3-way'!$D770="","",'True_Odds_Calculator_3-way'!N771/'True_Odds_Calculator_3-way'!A771-1)</f>
        <v/>
      </c>
      <c r="I770" s="6" t="str">
        <f>IF('Log_working_3-way'!$D770="","",'True_Odds_Calculator_3-way'!O771/'True_Odds_Calculator_3-way'!B771-1)</f>
        <v/>
      </c>
      <c r="J770" s="6" t="str">
        <f>IF('Log_working_3-way'!$D770="","",'True_Odds_Calculator_3-way'!#REF!/'True_Odds_Calculator_3-way'!C771-1)</f>
        <v/>
      </c>
      <c r="K770" s="6" t="str">
        <f>IF('Log_working_3-way'!$D770="","",1/'True_Odds_Calculator_3-way'!A771+1/'True_Odds_Calculator_3-way'!B771+1/'True_Odds_Calculator_3-way'!C771-1)</f>
        <v/>
      </c>
    </row>
    <row r="771" spans="4:11" x14ac:dyDescent="0.25">
      <c r="D771" t="str">
        <f>solve_for_c('True_Odds_Calculator_3-way'!A772,'True_Odds_Calculator_3-way'!B772,'True_Odds_Calculator_3-way'!C772,'Log_working_3-way'!B$1,'Log_working_3-way'!B$2)</f>
        <v/>
      </c>
      <c r="F771" s="6" t="str">
        <f>IF('Log_working_3-way'!D771="","",1/'True_Odds_Calculator_3-way'!N772+1/'True_Odds_Calculator_3-way'!O772+1/'True_Odds_Calculator_3-way'!#REF!-1)</f>
        <v/>
      </c>
      <c r="H771" s="6" t="str">
        <f>IF('Log_working_3-way'!$D771="","",'True_Odds_Calculator_3-way'!N772/'True_Odds_Calculator_3-way'!A772-1)</f>
        <v/>
      </c>
      <c r="I771" s="6" t="str">
        <f>IF('Log_working_3-way'!$D771="","",'True_Odds_Calculator_3-way'!O772/'True_Odds_Calculator_3-way'!B772-1)</f>
        <v/>
      </c>
      <c r="J771" s="6" t="str">
        <f>IF('Log_working_3-way'!$D771="","",'True_Odds_Calculator_3-way'!#REF!/'True_Odds_Calculator_3-way'!C772-1)</f>
        <v/>
      </c>
      <c r="K771" s="6" t="str">
        <f>IF('Log_working_3-way'!$D771="","",1/'True_Odds_Calculator_3-way'!A772+1/'True_Odds_Calculator_3-way'!B772+1/'True_Odds_Calculator_3-way'!C772-1)</f>
        <v/>
      </c>
    </row>
    <row r="772" spans="4:11" x14ac:dyDescent="0.25">
      <c r="D772" t="str">
        <f>solve_for_c('True_Odds_Calculator_3-way'!A773,'True_Odds_Calculator_3-way'!B773,'True_Odds_Calculator_3-way'!C773,'Log_working_3-way'!B$1,'Log_working_3-way'!B$2)</f>
        <v/>
      </c>
      <c r="F772" s="6" t="str">
        <f>IF('Log_working_3-way'!D772="","",1/'True_Odds_Calculator_3-way'!N773+1/'True_Odds_Calculator_3-way'!O773+1/'True_Odds_Calculator_3-way'!#REF!-1)</f>
        <v/>
      </c>
      <c r="H772" s="6" t="str">
        <f>IF('Log_working_3-way'!$D772="","",'True_Odds_Calculator_3-way'!N773/'True_Odds_Calculator_3-way'!A773-1)</f>
        <v/>
      </c>
      <c r="I772" s="6" t="str">
        <f>IF('Log_working_3-way'!$D772="","",'True_Odds_Calculator_3-way'!O773/'True_Odds_Calculator_3-way'!B773-1)</f>
        <v/>
      </c>
      <c r="J772" s="6" t="str">
        <f>IF('Log_working_3-way'!$D772="","",'True_Odds_Calculator_3-way'!#REF!/'True_Odds_Calculator_3-way'!C773-1)</f>
        <v/>
      </c>
      <c r="K772" s="6" t="str">
        <f>IF('Log_working_3-way'!$D772="","",1/'True_Odds_Calculator_3-way'!A773+1/'True_Odds_Calculator_3-way'!B773+1/'True_Odds_Calculator_3-way'!C773-1)</f>
        <v/>
      </c>
    </row>
    <row r="773" spans="4:11" x14ac:dyDescent="0.25">
      <c r="D773" t="str">
        <f>solve_for_c('True_Odds_Calculator_3-way'!A774,'True_Odds_Calculator_3-way'!B774,'True_Odds_Calculator_3-way'!C774,'Log_working_3-way'!B$1,'Log_working_3-way'!B$2)</f>
        <v/>
      </c>
      <c r="F773" s="6" t="str">
        <f>IF('Log_working_3-way'!D773="","",1/'True_Odds_Calculator_3-way'!N774+1/'True_Odds_Calculator_3-way'!O774+1/'True_Odds_Calculator_3-way'!#REF!-1)</f>
        <v/>
      </c>
      <c r="H773" s="6" t="str">
        <f>IF('Log_working_3-way'!$D773="","",'True_Odds_Calculator_3-way'!N774/'True_Odds_Calculator_3-way'!A774-1)</f>
        <v/>
      </c>
      <c r="I773" s="6" t="str">
        <f>IF('Log_working_3-way'!$D773="","",'True_Odds_Calculator_3-way'!O774/'True_Odds_Calculator_3-way'!B774-1)</f>
        <v/>
      </c>
      <c r="J773" s="6" t="str">
        <f>IF('Log_working_3-way'!$D773="","",'True_Odds_Calculator_3-way'!#REF!/'True_Odds_Calculator_3-way'!C774-1)</f>
        <v/>
      </c>
      <c r="K773" s="6" t="str">
        <f>IF('Log_working_3-way'!$D773="","",1/'True_Odds_Calculator_3-way'!A774+1/'True_Odds_Calculator_3-way'!B774+1/'True_Odds_Calculator_3-way'!C774-1)</f>
        <v/>
      </c>
    </row>
    <row r="774" spans="4:11" x14ac:dyDescent="0.25">
      <c r="D774" t="str">
        <f>solve_for_c('True_Odds_Calculator_3-way'!A775,'True_Odds_Calculator_3-way'!B775,'True_Odds_Calculator_3-way'!C775,'Log_working_3-way'!B$1,'Log_working_3-way'!B$2)</f>
        <v/>
      </c>
      <c r="F774" s="6" t="str">
        <f>IF('Log_working_3-way'!D774="","",1/'True_Odds_Calculator_3-way'!N775+1/'True_Odds_Calculator_3-way'!O775+1/'True_Odds_Calculator_3-way'!#REF!-1)</f>
        <v/>
      </c>
      <c r="H774" s="6" t="str">
        <f>IF('Log_working_3-way'!$D774="","",'True_Odds_Calculator_3-way'!N775/'True_Odds_Calculator_3-way'!A775-1)</f>
        <v/>
      </c>
      <c r="I774" s="6" t="str">
        <f>IF('Log_working_3-way'!$D774="","",'True_Odds_Calculator_3-way'!O775/'True_Odds_Calculator_3-way'!B775-1)</f>
        <v/>
      </c>
      <c r="J774" s="6" t="str">
        <f>IF('Log_working_3-way'!$D774="","",'True_Odds_Calculator_3-way'!#REF!/'True_Odds_Calculator_3-way'!C775-1)</f>
        <v/>
      </c>
      <c r="K774" s="6" t="str">
        <f>IF('Log_working_3-way'!$D774="","",1/'True_Odds_Calculator_3-way'!A775+1/'True_Odds_Calculator_3-way'!B775+1/'True_Odds_Calculator_3-way'!C775-1)</f>
        <v/>
      </c>
    </row>
    <row r="775" spans="4:11" x14ac:dyDescent="0.25">
      <c r="D775" t="str">
        <f>solve_for_c('True_Odds_Calculator_3-way'!A776,'True_Odds_Calculator_3-way'!B776,'True_Odds_Calculator_3-way'!C776,'Log_working_3-way'!B$1,'Log_working_3-way'!B$2)</f>
        <v/>
      </c>
      <c r="F775" s="6" t="str">
        <f>IF('Log_working_3-way'!D775="","",1/'True_Odds_Calculator_3-way'!N776+1/'True_Odds_Calculator_3-way'!O776+1/'True_Odds_Calculator_3-way'!#REF!-1)</f>
        <v/>
      </c>
      <c r="H775" s="6" t="str">
        <f>IF('Log_working_3-way'!$D775="","",'True_Odds_Calculator_3-way'!N776/'True_Odds_Calculator_3-way'!A776-1)</f>
        <v/>
      </c>
      <c r="I775" s="6" t="str">
        <f>IF('Log_working_3-way'!$D775="","",'True_Odds_Calculator_3-way'!O776/'True_Odds_Calculator_3-way'!B776-1)</f>
        <v/>
      </c>
      <c r="J775" s="6" t="str">
        <f>IF('Log_working_3-way'!$D775="","",'True_Odds_Calculator_3-way'!#REF!/'True_Odds_Calculator_3-way'!C776-1)</f>
        <v/>
      </c>
      <c r="K775" s="6" t="str">
        <f>IF('Log_working_3-way'!$D775="","",1/'True_Odds_Calculator_3-way'!A776+1/'True_Odds_Calculator_3-way'!B776+1/'True_Odds_Calculator_3-way'!C776-1)</f>
        <v/>
      </c>
    </row>
    <row r="776" spans="4:11" x14ac:dyDescent="0.25">
      <c r="D776" t="str">
        <f>solve_for_c('True_Odds_Calculator_3-way'!A777,'True_Odds_Calculator_3-way'!B777,'True_Odds_Calculator_3-way'!C777,'Log_working_3-way'!B$1,'Log_working_3-way'!B$2)</f>
        <v/>
      </c>
      <c r="F776" s="6" t="str">
        <f>IF('Log_working_3-way'!D776="","",1/'True_Odds_Calculator_3-way'!N777+1/'True_Odds_Calculator_3-way'!O777+1/'True_Odds_Calculator_3-way'!#REF!-1)</f>
        <v/>
      </c>
      <c r="H776" s="6" t="str">
        <f>IF('Log_working_3-way'!$D776="","",'True_Odds_Calculator_3-way'!N777/'True_Odds_Calculator_3-way'!A777-1)</f>
        <v/>
      </c>
      <c r="I776" s="6" t="str">
        <f>IF('Log_working_3-way'!$D776="","",'True_Odds_Calculator_3-way'!O777/'True_Odds_Calculator_3-way'!B777-1)</f>
        <v/>
      </c>
      <c r="J776" s="6" t="str">
        <f>IF('Log_working_3-way'!$D776="","",'True_Odds_Calculator_3-way'!#REF!/'True_Odds_Calculator_3-way'!C777-1)</f>
        <v/>
      </c>
      <c r="K776" s="6" t="str">
        <f>IF('Log_working_3-way'!$D776="","",1/'True_Odds_Calculator_3-way'!A777+1/'True_Odds_Calculator_3-way'!B777+1/'True_Odds_Calculator_3-way'!C777-1)</f>
        <v/>
      </c>
    </row>
    <row r="777" spans="4:11" x14ac:dyDescent="0.25">
      <c r="D777" t="str">
        <f>solve_for_c('True_Odds_Calculator_3-way'!A778,'True_Odds_Calculator_3-way'!B778,'True_Odds_Calculator_3-way'!C778,'Log_working_3-way'!B$1,'Log_working_3-way'!B$2)</f>
        <v/>
      </c>
      <c r="F777" s="6" t="str">
        <f>IF('Log_working_3-way'!D777="","",1/'True_Odds_Calculator_3-way'!N778+1/'True_Odds_Calculator_3-way'!O778+1/'True_Odds_Calculator_3-way'!#REF!-1)</f>
        <v/>
      </c>
      <c r="H777" s="6" t="str">
        <f>IF('Log_working_3-way'!$D777="","",'True_Odds_Calculator_3-way'!N778/'True_Odds_Calculator_3-way'!A778-1)</f>
        <v/>
      </c>
      <c r="I777" s="6" t="str">
        <f>IF('Log_working_3-way'!$D777="","",'True_Odds_Calculator_3-way'!O778/'True_Odds_Calculator_3-way'!B778-1)</f>
        <v/>
      </c>
      <c r="J777" s="6" t="str">
        <f>IF('Log_working_3-way'!$D777="","",'True_Odds_Calculator_3-way'!#REF!/'True_Odds_Calculator_3-way'!C778-1)</f>
        <v/>
      </c>
      <c r="K777" s="6" t="str">
        <f>IF('Log_working_3-way'!$D777="","",1/'True_Odds_Calculator_3-way'!A778+1/'True_Odds_Calculator_3-way'!B778+1/'True_Odds_Calculator_3-way'!C778-1)</f>
        <v/>
      </c>
    </row>
    <row r="778" spans="4:11" x14ac:dyDescent="0.25">
      <c r="D778" t="str">
        <f>solve_for_c('True_Odds_Calculator_3-way'!A779,'True_Odds_Calculator_3-way'!B779,'True_Odds_Calculator_3-way'!C779,'Log_working_3-way'!B$1,'Log_working_3-way'!B$2)</f>
        <v/>
      </c>
      <c r="F778" s="6" t="str">
        <f>IF('Log_working_3-way'!D778="","",1/'True_Odds_Calculator_3-way'!N779+1/'True_Odds_Calculator_3-way'!O779+1/'True_Odds_Calculator_3-way'!#REF!-1)</f>
        <v/>
      </c>
      <c r="H778" s="6" t="str">
        <f>IF('Log_working_3-way'!$D778="","",'True_Odds_Calculator_3-way'!N779/'True_Odds_Calculator_3-way'!A779-1)</f>
        <v/>
      </c>
      <c r="I778" s="6" t="str">
        <f>IF('Log_working_3-way'!$D778="","",'True_Odds_Calculator_3-way'!O779/'True_Odds_Calculator_3-way'!B779-1)</f>
        <v/>
      </c>
      <c r="J778" s="6" t="str">
        <f>IF('Log_working_3-way'!$D778="","",'True_Odds_Calculator_3-way'!#REF!/'True_Odds_Calculator_3-way'!C779-1)</f>
        <v/>
      </c>
      <c r="K778" s="6" t="str">
        <f>IF('Log_working_3-way'!$D778="","",1/'True_Odds_Calculator_3-way'!A779+1/'True_Odds_Calculator_3-way'!B779+1/'True_Odds_Calculator_3-way'!C779-1)</f>
        <v/>
      </c>
    </row>
    <row r="779" spans="4:11" x14ac:dyDescent="0.25">
      <c r="D779" t="str">
        <f>solve_for_c('True_Odds_Calculator_3-way'!A780,'True_Odds_Calculator_3-way'!B780,'True_Odds_Calculator_3-way'!C780,'Log_working_3-way'!B$1,'Log_working_3-way'!B$2)</f>
        <v/>
      </c>
      <c r="F779" s="6" t="str">
        <f>IF('Log_working_3-way'!D779="","",1/'True_Odds_Calculator_3-way'!N780+1/'True_Odds_Calculator_3-way'!O780+1/'True_Odds_Calculator_3-way'!#REF!-1)</f>
        <v/>
      </c>
      <c r="H779" s="6" t="str">
        <f>IF('Log_working_3-way'!$D779="","",'True_Odds_Calculator_3-way'!N780/'True_Odds_Calculator_3-way'!A780-1)</f>
        <v/>
      </c>
      <c r="I779" s="6" t="str">
        <f>IF('Log_working_3-way'!$D779="","",'True_Odds_Calculator_3-way'!O780/'True_Odds_Calculator_3-way'!B780-1)</f>
        <v/>
      </c>
      <c r="J779" s="6" t="str">
        <f>IF('Log_working_3-way'!$D779="","",'True_Odds_Calculator_3-way'!#REF!/'True_Odds_Calculator_3-way'!C780-1)</f>
        <v/>
      </c>
      <c r="K779" s="6" t="str">
        <f>IF('Log_working_3-way'!$D779="","",1/'True_Odds_Calculator_3-way'!A780+1/'True_Odds_Calculator_3-way'!B780+1/'True_Odds_Calculator_3-way'!C780-1)</f>
        <v/>
      </c>
    </row>
    <row r="780" spans="4:11" x14ac:dyDescent="0.25">
      <c r="D780" t="str">
        <f>solve_for_c('True_Odds_Calculator_3-way'!A781,'True_Odds_Calculator_3-way'!B781,'True_Odds_Calculator_3-way'!C781,'Log_working_3-way'!B$1,'Log_working_3-way'!B$2)</f>
        <v/>
      </c>
      <c r="F780" s="6" t="str">
        <f>IF('Log_working_3-way'!D780="","",1/'True_Odds_Calculator_3-way'!N781+1/'True_Odds_Calculator_3-way'!O781+1/'True_Odds_Calculator_3-way'!#REF!-1)</f>
        <v/>
      </c>
      <c r="H780" s="6" t="str">
        <f>IF('Log_working_3-way'!$D780="","",'True_Odds_Calculator_3-way'!N781/'True_Odds_Calculator_3-way'!A781-1)</f>
        <v/>
      </c>
      <c r="I780" s="6" t="str">
        <f>IF('Log_working_3-way'!$D780="","",'True_Odds_Calculator_3-way'!O781/'True_Odds_Calculator_3-way'!B781-1)</f>
        <v/>
      </c>
      <c r="J780" s="6" t="str">
        <f>IF('Log_working_3-way'!$D780="","",'True_Odds_Calculator_3-way'!#REF!/'True_Odds_Calculator_3-way'!C781-1)</f>
        <v/>
      </c>
      <c r="K780" s="6" t="str">
        <f>IF('Log_working_3-way'!$D780="","",1/'True_Odds_Calculator_3-way'!A781+1/'True_Odds_Calculator_3-way'!B781+1/'True_Odds_Calculator_3-way'!C781-1)</f>
        <v/>
      </c>
    </row>
    <row r="781" spans="4:11" x14ac:dyDescent="0.25">
      <c r="D781" t="str">
        <f>solve_for_c('True_Odds_Calculator_3-way'!A782,'True_Odds_Calculator_3-way'!B782,'True_Odds_Calculator_3-way'!C782,'Log_working_3-way'!B$1,'Log_working_3-way'!B$2)</f>
        <v/>
      </c>
      <c r="F781" s="6" t="str">
        <f>IF('Log_working_3-way'!D781="","",1/'True_Odds_Calculator_3-way'!N782+1/'True_Odds_Calculator_3-way'!O782+1/'True_Odds_Calculator_3-way'!#REF!-1)</f>
        <v/>
      </c>
      <c r="H781" s="6" t="str">
        <f>IF('Log_working_3-way'!$D781="","",'True_Odds_Calculator_3-way'!N782/'True_Odds_Calculator_3-way'!A782-1)</f>
        <v/>
      </c>
      <c r="I781" s="6" t="str">
        <f>IF('Log_working_3-way'!$D781="","",'True_Odds_Calculator_3-way'!O782/'True_Odds_Calculator_3-way'!B782-1)</f>
        <v/>
      </c>
      <c r="J781" s="6" t="str">
        <f>IF('Log_working_3-way'!$D781="","",'True_Odds_Calculator_3-way'!#REF!/'True_Odds_Calculator_3-way'!C782-1)</f>
        <v/>
      </c>
      <c r="K781" s="6" t="str">
        <f>IF('Log_working_3-way'!$D781="","",1/'True_Odds_Calculator_3-way'!A782+1/'True_Odds_Calculator_3-way'!B782+1/'True_Odds_Calculator_3-way'!C782-1)</f>
        <v/>
      </c>
    </row>
    <row r="782" spans="4:11" x14ac:dyDescent="0.25">
      <c r="D782" t="str">
        <f>solve_for_c('True_Odds_Calculator_3-way'!A783,'True_Odds_Calculator_3-way'!B783,'True_Odds_Calculator_3-way'!C783,'Log_working_3-way'!B$1,'Log_working_3-way'!B$2)</f>
        <v/>
      </c>
      <c r="F782" s="6" t="str">
        <f>IF('Log_working_3-way'!D782="","",1/'True_Odds_Calculator_3-way'!N783+1/'True_Odds_Calculator_3-way'!O783+1/'True_Odds_Calculator_3-way'!#REF!-1)</f>
        <v/>
      </c>
      <c r="H782" s="6" t="str">
        <f>IF('Log_working_3-way'!$D782="","",'True_Odds_Calculator_3-way'!N783/'True_Odds_Calculator_3-way'!A783-1)</f>
        <v/>
      </c>
      <c r="I782" s="6" t="str">
        <f>IF('Log_working_3-way'!$D782="","",'True_Odds_Calculator_3-way'!O783/'True_Odds_Calculator_3-way'!B783-1)</f>
        <v/>
      </c>
      <c r="J782" s="6" t="str">
        <f>IF('Log_working_3-way'!$D782="","",'True_Odds_Calculator_3-way'!#REF!/'True_Odds_Calculator_3-way'!C783-1)</f>
        <v/>
      </c>
      <c r="K782" s="6" t="str">
        <f>IF('Log_working_3-way'!$D782="","",1/'True_Odds_Calculator_3-way'!A783+1/'True_Odds_Calculator_3-way'!B783+1/'True_Odds_Calculator_3-way'!C783-1)</f>
        <v/>
      </c>
    </row>
    <row r="783" spans="4:11" x14ac:dyDescent="0.25">
      <c r="D783" t="str">
        <f>solve_for_c('True_Odds_Calculator_3-way'!A784,'True_Odds_Calculator_3-way'!B784,'True_Odds_Calculator_3-way'!C784,'Log_working_3-way'!B$1,'Log_working_3-way'!B$2)</f>
        <v/>
      </c>
      <c r="F783" s="6" t="str">
        <f>IF('Log_working_3-way'!D783="","",1/'True_Odds_Calculator_3-way'!N784+1/'True_Odds_Calculator_3-way'!O784+1/'True_Odds_Calculator_3-way'!#REF!-1)</f>
        <v/>
      </c>
      <c r="H783" s="6" t="str">
        <f>IF('Log_working_3-way'!$D783="","",'True_Odds_Calculator_3-way'!N784/'True_Odds_Calculator_3-way'!A784-1)</f>
        <v/>
      </c>
      <c r="I783" s="6" t="str">
        <f>IF('Log_working_3-way'!$D783="","",'True_Odds_Calculator_3-way'!O784/'True_Odds_Calculator_3-way'!B784-1)</f>
        <v/>
      </c>
      <c r="J783" s="6" t="str">
        <f>IF('Log_working_3-way'!$D783="","",'True_Odds_Calculator_3-way'!#REF!/'True_Odds_Calculator_3-way'!C784-1)</f>
        <v/>
      </c>
      <c r="K783" s="6" t="str">
        <f>IF('Log_working_3-way'!$D783="","",1/'True_Odds_Calculator_3-way'!A784+1/'True_Odds_Calculator_3-way'!B784+1/'True_Odds_Calculator_3-way'!C784-1)</f>
        <v/>
      </c>
    </row>
    <row r="784" spans="4:11" x14ac:dyDescent="0.25">
      <c r="D784" t="str">
        <f>solve_for_c('True_Odds_Calculator_3-way'!A785,'True_Odds_Calculator_3-way'!B785,'True_Odds_Calculator_3-way'!C785,'Log_working_3-way'!B$1,'Log_working_3-way'!B$2)</f>
        <v/>
      </c>
      <c r="F784" s="6" t="str">
        <f>IF('Log_working_3-way'!D784="","",1/'True_Odds_Calculator_3-way'!N785+1/'True_Odds_Calculator_3-way'!O785+1/'True_Odds_Calculator_3-way'!#REF!-1)</f>
        <v/>
      </c>
      <c r="H784" s="6" t="str">
        <f>IF('Log_working_3-way'!$D784="","",'True_Odds_Calculator_3-way'!N785/'True_Odds_Calculator_3-way'!A785-1)</f>
        <v/>
      </c>
      <c r="I784" s="6" t="str">
        <f>IF('Log_working_3-way'!$D784="","",'True_Odds_Calculator_3-way'!O785/'True_Odds_Calculator_3-way'!B785-1)</f>
        <v/>
      </c>
      <c r="J784" s="6" t="str">
        <f>IF('Log_working_3-way'!$D784="","",'True_Odds_Calculator_3-way'!#REF!/'True_Odds_Calculator_3-way'!C785-1)</f>
        <v/>
      </c>
      <c r="K784" s="6" t="str">
        <f>IF('Log_working_3-way'!$D784="","",1/'True_Odds_Calculator_3-way'!A785+1/'True_Odds_Calculator_3-way'!B785+1/'True_Odds_Calculator_3-way'!C785-1)</f>
        <v/>
      </c>
    </row>
    <row r="785" spans="4:11" x14ac:dyDescent="0.25">
      <c r="D785" t="str">
        <f>solve_for_c('True_Odds_Calculator_3-way'!A786,'True_Odds_Calculator_3-way'!B786,'True_Odds_Calculator_3-way'!C786,'Log_working_3-way'!B$1,'Log_working_3-way'!B$2)</f>
        <v/>
      </c>
      <c r="F785" s="6" t="str">
        <f>IF('Log_working_3-way'!D785="","",1/'True_Odds_Calculator_3-way'!N786+1/'True_Odds_Calculator_3-way'!O786+1/'True_Odds_Calculator_3-way'!#REF!-1)</f>
        <v/>
      </c>
      <c r="H785" s="6" t="str">
        <f>IF('Log_working_3-way'!$D785="","",'True_Odds_Calculator_3-way'!N786/'True_Odds_Calculator_3-way'!A786-1)</f>
        <v/>
      </c>
      <c r="I785" s="6" t="str">
        <f>IF('Log_working_3-way'!$D785="","",'True_Odds_Calculator_3-way'!O786/'True_Odds_Calculator_3-way'!B786-1)</f>
        <v/>
      </c>
      <c r="J785" s="6" t="str">
        <f>IF('Log_working_3-way'!$D785="","",'True_Odds_Calculator_3-way'!#REF!/'True_Odds_Calculator_3-way'!C786-1)</f>
        <v/>
      </c>
      <c r="K785" s="6" t="str">
        <f>IF('Log_working_3-way'!$D785="","",1/'True_Odds_Calculator_3-way'!A786+1/'True_Odds_Calculator_3-way'!B786+1/'True_Odds_Calculator_3-way'!C786-1)</f>
        <v/>
      </c>
    </row>
    <row r="786" spans="4:11" x14ac:dyDescent="0.25">
      <c r="D786" t="str">
        <f>solve_for_c('True_Odds_Calculator_3-way'!A787,'True_Odds_Calculator_3-way'!B787,'True_Odds_Calculator_3-way'!C787,'Log_working_3-way'!B$1,'Log_working_3-way'!B$2)</f>
        <v/>
      </c>
      <c r="F786" s="6" t="str">
        <f>IF('Log_working_3-way'!D786="","",1/'True_Odds_Calculator_3-way'!N787+1/'True_Odds_Calculator_3-way'!O787+1/'True_Odds_Calculator_3-way'!#REF!-1)</f>
        <v/>
      </c>
      <c r="H786" s="6" t="str">
        <f>IF('Log_working_3-way'!$D786="","",'True_Odds_Calculator_3-way'!N787/'True_Odds_Calculator_3-way'!A787-1)</f>
        <v/>
      </c>
      <c r="I786" s="6" t="str">
        <f>IF('Log_working_3-way'!$D786="","",'True_Odds_Calculator_3-way'!O787/'True_Odds_Calculator_3-way'!B787-1)</f>
        <v/>
      </c>
      <c r="J786" s="6" t="str">
        <f>IF('Log_working_3-way'!$D786="","",'True_Odds_Calculator_3-way'!#REF!/'True_Odds_Calculator_3-way'!C787-1)</f>
        <v/>
      </c>
      <c r="K786" s="6" t="str">
        <f>IF('Log_working_3-way'!$D786="","",1/'True_Odds_Calculator_3-way'!A787+1/'True_Odds_Calculator_3-way'!B787+1/'True_Odds_Calculator_3-way'!C787-1)</f>
        <v/>
      </c>
    </row>
    <row r="787" spans="4:11" x14ac:dyDescent="0.25">
      <c r="D787" t="str">
        <f>solve_for_c('True_Odds_Calculator_3-way'!A788,'True_Odds_Calculator_3-way'!B788,'True_Odds_Calculator_3-way'!C788,'Log_working_3-way'!B$1,'Log_working_3-way'!B$2)</f>
        <v/>
      </c>
      <c r="F787" s="6" t="str">
        <f>IF('Log_working_3-way'!D787="","",1/'True_Odds_Calculator_3-way'!N788+1/'True_Odds_Calculator_3-way'!O788+1/'True_Odds_Calculator_3-way'!#REF!-1)</f>
        <v/>
      </c>
      <c r="H787" s="6" t="str">
        <f>IF('Log_working_3-way'!$D787="","",'True_Odds_Calculator_3-way'!N788/'True_Odds_Calculator_3-way'!A788-1)</f>
        <v/>
      </c>
      <c r="I787" s="6" t="str">
        <f>IF('Log_working_3-way'!$D787="","",'True_Odds_Calculator_3-way'!O788/'True_Odds_Calculator_3-way'!B788-1)</f>
        <v/>
      </c>
      <c r="J787" s="6" t="str">
        <f>IF('Log_working_3-way'!$D787="","",'True_Odds_Calculator_3-way'!#REF!/'True_Odds_Calculator_3-way'!C788-1)</f>
        <v/>
      </c>
      <c r="K787" s="6" t="str">
        <f>IF('Log_working_3-way'!$D787="","",1/'True_Odds_Calculator_3-way'!A788+1/'True_Odds_Calculator_3-way'!B788+1/'True_Odds_Calculator_3-way'!C788-1)</f>
        <v/>
      </c>
    </row>
    <row r="788" spans="4:11" x14ac:dyDescent="0.25">
      <c r="D788" t="str">
        <f>solve_for_c('True_Odds_Calculator_3-way'!A789,'True_Odds_Calculator_3-way'!B789,'True_Odds_Calculator_3-way'!C789,'Log_working_3-way'!B$1,'Log_working_3-way'!B$2)</f>
        <v/>
      </c>
      <c r="F788" s="6" t="str">
        <f>IF('Log_working_3-way'!D788="","",1/'True_Odds_Calculator_3-way'!N789+1/'True_Odds_Calculator_3-way'!O789+1/'True_Odds_Calculator_3-way'!#REF!-1)</f>
        <v/>
      </c>
      <c r="H788" s="6" t="str">
        <f>IF('Log_working_3-way'!$D788="","",'True_Odds_Calculator_3-way'!N789/'True_Odds_Calculator_3-way'!A789-1)</f>
        <v/>
      </c>
      <c r="I788" s="6" t="str">
        <f>IF('Log_working_3-way'!$D788="","",'True_Odds_Calculator_3-way'!O789/'True_Odds_Calculator_3-way'!B789-1)</f>
        <v/>
      </c>
      <c r="J788" s="6" t="str">
        <f>IF('Log_working_3-way'!$D788="","",'True_Odds_Calculator_3-way'!#REF!/'True_Odds_Calculator_3-way'!C789-1)</f>
        <v/>
      </c>
      <c r="K788" s="6" t="str">
        <f>IF('Log_working_3-way'!$D788="","",1/'True_Odds_Calculator_3-way'!A789+1/'True_Odds_Calculator_3-way'!B789+1/'True_Odds_Calculator_3-way'!C789-1)</f>
        <v/>
      </c>
    </row>
    <row r="789" spans="4:11" x14ac:dyDescent="0.25">
      <c r="D789" t="str">
        <f>solve_for_c('True_Odds_Calculator_3-way'!A790,'True_Odds_Calculator_3-way'!B790,'True_Odds_Calculator_3-way'!C790,'Log_working_3-way'!B$1,'Log_working_3-way'!B$2)</f>
        <v/>
      </c>
      <c r="F789" s="6" t="str">
        <f>IF('Log_working_3-way'!D789="","",1/'True_Odds_Calculator_3-way'!N790+1/'True_Odds_Calculator_3-way'!O790+1/'True_Odds_Calculator_3-way'!#REF!-1)</f>
        <v/>
      </c>
      <c r="H789" s="6" t="str">
        <f>IF('Log_working_3-way'!$D789="","",'True_Odds_Calculator_3-way'!N790/'True_Odds_Calculator_3-way'!A790-1)</f>
        <v/>
      </c>
      <c r="I789" s="6" t="str">
        <f>IF('Log_working_3-way'!$D789="","",'True_Odds_Calculator_3-way'!O790/'True_Odds_Calculator_3-way'!B790-1)</f>
        <v/>
      </c>
      <c r="J789" s="6" t="str">
        <f>IF('Log_working_3-way'!$D789="","",'True_Odds_Calculator_3-way'!#REF!/'True_Odds_Calculator_3-way'!C790-1)</f>
        <v/>
      </c>
      <c r="K789" s="6" t="str">
        <f>IF('Log_working_3-way'!$D789="","",1/'True_Odds_Calculator_3-way'!A790+1/'True_Odds_Calculator_3-way'!B790+1/'True_Odds_Calculator_3-way'!C790-1)</f>
        <v/>
      </c>
    </row>
    <row r="790" spans="4:11" x14ac:dyDescent="0.25">
      <c r="D790" t="str">
        <f>solve_for_c('True_Odds_Calculator_3-way'!A791,'True_Odds_Calculator_3-way'!B791,'True_Odds_Calculator_3-way'!C791,'Log_working_3-way'!B$1,'Log_working_3-way'!B$2)</f>
        <v/>
      </c>
      <c r="F790" s="6" t="str">
        <f>IF('Log_working_3-way'!D790="","",1/'True_Odds_Calculator_3-way'!N791+1/'True_Odds_Calculator_3-way'!O791+1/'True_Odds_Calculator_3-way'!#REF!-1)</f>
        <v/>
      </c>
      <c r="H790" s="6" t="str">
        <f>IF('Log_working_3-way'!$D790="","",'True_Odds_Calculator_3-way'!N791/'True_Odds_Calculator_3-way'!A791-1)</f>
        <v/>
      </c>
      <c r="I790" s="6" t="str">
        <f>IF('Log_working_3-way'!$D790="","",'True_Odds_Calculator_3-way'!O791/'True_Odds_Calculator_3-way'!B791-1)</f>
        <v/>
      </c>
      <c r="J790" s="6" t="str">
        <f>IF('Log_working_3-way'!$D790="","",'True_Odds_Calculator_3-way'!#REF!/'True_Odds_Calculator_3-way'!C791-1)</f>
        <v/>
      </c>
      <c r="K790" s="6" t="str">
        <f>IF('Log_working_3-way'!$D790="","",1/'True_Odds_Calculator_3-way'!A791+1/'True_Odds_Calculator_3-way'!B791+1/'True_Odds_Calculator_3-way'!C791-1)</f>
        <v/>
      </c>
    </row>
    <row r="791" spans="4:11" x14ac:dyDescent="0.25">
      <c r="D791" t="str">
        <f>solve_for_c('True_Odds_Calculator_3-way'!A792,'True_Odds_Calculator_3-way'!B792,'True_Odds_Calculator_3-way'!C792,'Log_working_3-way'!B$1,'Log_working_3-way'!B$2)</f>
        <v/>
      </c>
      <c r="F791" s="6" t="str">
        <f>IF('Log_working_3-way'!D791="","",1/'True_Odds_Calculator_3-way'!N792+1/'True_Odds_Calculator_3-way'!O792+1/'True_Odds_Calculator_3-way'!#REF!-1)</f>
        <v/>
      </c>
      <c r="H791" s="6" t="str">
        <f>IF('Log_working_3-way'!$D791="","",'True_Odds_Calculator_3-way'!N792/'True_Odds_Calculator_3-way'!A792-1)</f>
        <v/>
      </c>
      <c r="I791" s="6" t="str">
        <f>IF('Log_working_3-way'!$D791="","",'True_Odds_Calculator_3-way'!O792/'True_Odds_Calculator_3-way'!B792-1)</f>
        <v/>
      </c>
      <c r="J791" s="6" t="str">
        <f>IF('Log_working_3-way'!$D791="","",'True_Odds_Calculator_3-way'!#REF!/'True_Odds_Calculator_3-way'!C792-1)</f>
        <v/>
      </c>
      <c r="K791" s="6" t="str">
        <f>IF('Log_working_3-way'!$D791="","",1/'True_Odds_Calculator_3-way'!A792+1/'True_Odds_Calculator_3-way'!B792+1/'True_Odds_Calculator_3-way'!C792-1)</f>
        <v/>
      </c>
    </row>
    <row r="792" spans="4:11" x14ac:dyDescent="0.25">
      <c r="D792" t="str">
        <f>solve_for_c('True_Odds_Calculator_3-way'!A793,'True_Odds_Calculator_3-way'!B793,'True_Odds_Calculator_3-way'!C793,'Log_working_3-way'!B$1,'Log_working_3-way'!B$2)</f>
        <v/>
      </c>
      <c r="F792" s="6" t="str">
        <f>IF('Log_working_3-way'!D792="","",1/'True_Odds_Calculator_3-way'!N793+1/'True_Odds_Calculator_3-way'!O793+1/'True_Odds_Calculator_3-way'!#REF!-1)</f>
        <v/>
      </c>
      <c r="H792" s="6" t="str">
        <f>IF('Log_working_3-way'!$D792="","",'True_Odds_Calculator_3-way'!N793/'True_Odds_Calculator_3-way'!A793-1)</f>
        <v/>
      </c>
      <c r="I792" s="6" t="str">
        <f>IF('Log_working_3-way'!$D792="","",'True_Odds_Calculator_3-way'!O793/'True_Odds_Calculator_3-way'!B793-1)</f>
        <v/>
      </c>
      <c r="J792" s="6" t="str">
        <f>IF('Log_working_3-way'!$D792="","",'True_Odds_Calculator_3-way'!#REF!/'True_Odds_Calculator_3-way'!C793-1)</f>
        <v/>
      </c>
      <c r="K792" s="6" t="str">
        <f>IF('Log_working_3-way'!$D792="","",1/'True_Odds_Calculator_3-way'!A793+1/'True_Odds_Calculator_3-way'!B793+1/'True_Odds_Calculator_3-way'!C793-1)</f>
        <v/>
      </c>
    </row>
    <row r="793" spans="4:11" x14ac:dyDescent="0.25">
      <c r="D793" t="str">
        <f>solve_for_c('True_Odds_Calculator_3-way'!A794,'True_Odds_Calculator_3-way'!B794,'True_Odds_Calculator_3-way'!C794,'Log_working_3-way'!B$1,'Log_working_3-way'!B$2)</f>
        <v/>
      </c>
      <c r="F793" s="6" t="str">
        <f>IF('Log_working_3-way'!D793="","",1/'True_Odds_Calculator_3-way'!N794+1/'True_Odds_Calculator_3-way'!O794+1/'True_Odds_Calculator_3-way'!#REF!-1)</f>
        <v/>
      </c>
      <c r="H793" s="6" t="str">
        <f>IF('Log_working_3-way'!$D793="","",'True_Odds_Calculator_3-way'!N794/'True_Odds_Calculator_3-way'!A794-1)</f>
        <v/>
      </c>
      <c r="I793" s="6" t="str">
        <f>IF('Log_working_3-way'!$D793="","",'True_Odds_Calculator_3-way'!O794/'True_Odds_Calculator_3-way'!B794-1)</f>
        <v/>
      </c>
      <c r="J793" s="6" t="str">
        <f>IF('Log_working_3-way'!$D793="","",'True_Odds_Calculator_3-way'!#REF!/'True_Odds_Calculator_3-way'!C794-1)</f>
        <v/>
      </c>
      <c r="K793" s="6" t="str">
        <f>IF('Log_working_3-way'!$D793="","",1/'True_Odds_Calculator_3-way'!A794+1/'True_Odds_Calculator_3-way'!B794+1/'True_Odds_Calculator_3-way'!C794-1)</f>
        <v/>
      </c>
    </row>
    <row r="794" spans="4:11" x14ac:dyDescent="0.25">
      <c r="D794" t="str">
        <f>solve_for_c('True_Odds_Calculator_3-way'!A795,'True_Odds_Calculator_3-way'!B795,'True_Odds_Calculator_3-way'!C795,'Log_working_3-way'!B$1,'Log_working_3-way'!B$2)</f>
        <v/>
      </c>
      <c r="F794" s="6" t="str">
        <f>IF('Log_working_3-way'!D794="","",1/'True_Odds_Calculator_3-way'!N795+1/'True_Odds_Calculator_3-way'!O795+1/'True_Odds_Calculator_3-way'!#REF!-1)</f>
        <v/>
      </c>
      <c r="H794" s="6" t="str">
        <f>IF('Log_working_3-way'!$D794="","",'True_Odds_Calculator_3-way'!N795/'True_Odds_Calculator_3-way'!A795-1)</f>
        <v/>
      </c>
      <c r="I794" s="6" t="str">
        <f>IF('Log_working_3-way'!$D794="","",'True_Odds_Calculator_3-way'!O795/'True_Odds_Calculator_3-way'!B795-1)</f>
        <v/>
      </c>
      <c r="J794" s="6" t="str">
        <f>IF('Log_working_3-way'!$D794="","",'True_Odds_Calculator_3-way'!#REF!/'True_Odds_Calculator_3-way'!C795-1)</f>
        <v/>
      </c>
      <c r="K794" s="6" t="str">
        <f>IF('Log_working_3-way'!$D794="","",1/'True_Odds_Calculator_3-way'!A795+1/'True_Odds_Calculator_3-way'!B795+1/'True_Odds_Calculator_3-way'!C795-1)</f>
        <v/>
      </c>
    </row>
    <row r="795" spans="4:11" x14ac:dyDescent="0.25">
      <c r="D795" t="str">
        <f>solve_for_c('True_Odds_Calculator_3-way'!A796,'True_Odds_Calculator_3-way'!B796,'True_Odds_Calculator_3-way'!C796,'Log_working_3-way'!B$1,'Log_working_3-way'!B$2)</f>
        <v/>
      </c>
      <c r="F795" s="6" t="str">
        <f>IF('Log_working_3-way'!D795="","",1/'True_Odds_Calculator_3-way'!N796+1/'True_Odds_Calculator_3-way'!O796+1/'True_Odds_Calculator_3-way'!#REF!-1)</f>
        <v/>
      </c>
      <c r="H795" s="6" t="str">
        <f>IF('Log_working_3-way'!$D795="","",'True_Odds_Calculator_3-way'!N796/'True_Odds_Calculator_3-way'!A796-1)</f>
        <v/>
      </c>
      <c r="I795" s="6" t="str">
        <f>IF('Log_working_3-way'!$D795="","",'True_Odds_Calculator_3-way'!O796/'True_Odds_Calculator_3-way'!B796-1)</f>
        <v/>
      </c>
      <c r="J795" s="6" t="str">
        <f>IF('Log_working_3-way'!$D795="","",'True_Odds_Calculator_3-way'!#REF!/'True_Odds_Calculator_3-way'!C796-1)</f>
        <v/>
      </c>
      <c r="K795" s="6" t="str">
        <f>IF('Log_working_3-way'!$D795="","",1/'True_Odds_Calculator_3-way'!A796+1/'True_Odds_Calculator_3-way'!B796+1/'True_Odds_Calculator_3-way'!C796-1)</f>
        <v/>
      </c>
    </row>
    <row r="796" spans="4:11" x14ac:dyDescent="0.25">
      <c r="D796" t="str">
        <f>solve_for_c('True_Odds_Calculator_3-way'!A797,'True_Odds_Calculator_3-way'!B797,'True_Odds_Calculator_3-way'!C797,'Log_working_3-way'!B$1,'Log_working_3-way'!B$2)</f>
        <v/>
      </c>
      <c r="F796" s="6" t="str">
        <f>IF('Log_working_3-way'!D796="","",1/'True_Odds_Calculator_3-way'!N797+1/'True_Odds_Calculator_3-way'!O797+1/'True_Odds_Calculator_3-way'!#REF!-1)</f>
        <v/>
      </c>
      <c r="H796" s="6" t="str">
        <f>IF('Log_working_3-way'!$D796="","",'True_Odds_Calculator_3-way'!N797/'True_Odds_Calculator_3-way'!A797-1)</f>
        <v/>
      </c>
      <c r="I796" s="6" t="str">
        <f>IF('Log_working_3-way'!$D796="","",'True_Odds_Calculator_3-way'!O797/'True_Odds_Calculator_3-way'!B797-1)</f>
        <v/>
      </c>
      <c r="J796" s="6" t="str">
        <f>IF('Log_working_3-way'!$D796="","",'True_Odds_Calculator_3-way'!#REF!/'True_Odds_Calculator_3-way'!C797-1)</f>
        <v/>
      </c>
      <c r="K796" s="6" t="str">
        <f>IF('Log_working_3-way'!$D796="","",1/'True_Odds_Calculator_3-way'!A797+1/'True_Odds_Calculator_3-way'!B797+1/'True_Odds_Calculator_3-way'!C797-1)</f>
        <v/>
      </c>
    </row>
    <row r="797" spans="4:11" x14ac:dyDescent="0.25">
      <c r="D797" t="str">
        <f>solve_for_c('True_Odds_Calculator_3-way'!A798,'True_Odds_Calculator_3-way'!B798,'True_Odds_Calculator_3-way'!C798,'Log_working_3-way'!B$1,'Log_working_3-way'!B$2)</f>
        <v/>
      </c>
      <c r="F797" s="6" t="str">
        <f>IF('Log_working_3-way'!D797="","",1/'True_Odds_Calculator_3-way'!N798+1/'True_Odds_Calculator_3-way'!O798+1/'True_Odds_Calculator_3-way'!#REF!-1)</f>
        <v/>
      </c>
      <c r="H797" s="6" t="str">
        <f>IF('Log_working_3-way'!$D797="","",'True_Odds_Calculator_3-way'!N798/'True_Odds_Calculator_3-way'!A798-1)</f>
        <v/>
      </c>
      <c r="I797" s="6" t="str">
        <f>IF('Log_working_3-way'!$D797="","",'True_Odds_Calculator_3-way'!O798/'True_Odds_Calculator_3-way'!B798-1)</f>
        <v/>
      </c>
      <c r="J797" s="6" t="str">
        <f>IF('Log_working_3-way'!$D797="","",'True_Odds_Calculator_3-way'!#REF!/'True_Odds_Calculator_3-way'!C798-1)</f>
        <v/>
      </c>
      <c r="K797" s="6" t="str">
        <f>IF('Log_working_3-way'!$D797="","",1/'True_Odds_Calculator_3-way'!A798+1/'True_Odds_Calculator_3-way'!B798+1/'True_Odds_Calculator_3-way'!C798-1)</f>
        <v/>
      </c>
    </row>
    <row r="798" spans="4:11" x14ac:dyDescent="0.25">
      <c r="D798" t="str">
        <f>solve_for_c('True_Odds_Calculator_3-way'!A799,'True_Odds_Calculator_3-way'!B799,'True_Odds_Calculator_3-way'!C799,'Log_working_3-way'!B$1,'Log_working_3-way'!B$2)</f>
        <v/>
      </c>
      <c r="F798" s="6" t="str">
        <f>IF('Log_working_3-way'!D798="","",1/'True_Odds_Calculator_3-way'!N799+1/'True_Odds_Calculator_3-way'!O799+1/'True_Odds_Calculator_3-way'!#REF!-1)</f>
        <v/>
      </c>
      <c r="H798" s="6" t="str">
        <f>IF('Log_working_3-way'!$D798="","",'True_Odds_Calculator_3-way'!N799/'True_Odds_Calculator_3-way'!A799-1)</f>
        <v/>
      </c>
      <c r="I798" s="6" t="str">
        <f>IF('Log_working_3-way'!$D798="","",'True_Odds_Calculator_3-way'!O799/'True_Odds_Calculator_3-way'!B799-1)</f>
        <v/>
      </c>
      <c r="J798" s="6" t="str">
        <f>IF('Log_working_3-way'!$D798="","",'True_Odds_Calculator_3-way'!#REF!/'True_Odds_Calculator_3-way'!C799-1)</f>
        <v/>
      </c>
      <c r="K798" s="6" t="str">
        <f>IF('Log_working_3-way'!$D798="","",1/'True_Odds_Calculator_3-way'!A799+1/'True_Odds_Calculator_3-way'!B799+1/'True_Odds_Calculator_3-way'!C799-1)</f>
        <v/>
      </c>
    </row>
    <row r="799" spans="4:11" x14ac:dyDescent="0.25">
      <c r="D799" t="str">
        <f>solve_for_c('True_Odds_Calculator_3-way'!A800,'True_Odds_Calculator_3-way'!B800,'True_Odds_Calculator_3-way'!C800,'Log_working_3-way'!B$1,'Log_working_3-way'!B$2)</f>
        <v/>
      </c>
      <c r="F799" s="6" t="str">
        <f>IF('Log_working_3-way'!D799="","",1/'True_Odds_Calculator_3-way'!N800+1/'True_Odds_Calculator_3-way'!O800+1/'True_Odds_Calculator_3-way'!#REF!-1)</f>
        <v/>
      </c>
      <c r="H799" s="6" t="str">
        <f>IF('Log_working_3-way'!$D799="","",'True_Odds_Calculator_3-way'!N800/'True_Odds_Calculator_3-way'!A800-1)</f>
        <v/>
      </c>
      <c r="I799" s="6" t="str">
        <f>IF('Log_working_3-way'!$D799="","",'True_Odds_Calculator_3-way'!O800/'True_Odds_Calculator_3-way'!B800-1)</f>
        <v/>
      </c>
      <c r="J799" s="6" t="str">
        <f>IF('Log_working_3-way'!$D799="","",'True_Odds_Calculator_3-way'!#REF!/'True_Odds_Calculator_3-way'!C800-1)</f>
        <v/>
      </c>
      <c r="K799" s="6" t="str">
        <f>IF('Log_working_3-way'!$D799="","",1/'True_Odds_Calculator_3-way'!A800+1/'True_Odds_Calculator_3-way'!B800+1/'True_Odds_Calculator_3-way'!C800-1)</f>
        <v/>
      </c>
    </row>
    <row r="800" spans="4:11" x14ac:dyDescent="0.25">
      <c r="D800" t="str">
        <f>solve_for_c('True_Odds_Calculator_3-way'!A801,'True_Odds_Calculator_3-way'!B801,'True_Odds_Calculator_3-way'!C801,'Log_working_3-way'!B$1,'Log_working_3-way'!B$2)</f>
        <v/>
      </c>
      <c r="F800" s="6" t="str">
        <f>IF('Log_working_3-way'!D800="","",1/'True_Odds_Calculator_3-way'!N801+1/'True_Odds_Calculator_3-way'!O801+1/'True_Odds_Calculator_3-way'!#REF!-1)</f>
        <v/>
      </c>
      <c r="H800" s="6" t="str">
        <f>IF('Log_working_3-way'!$D800="","",'True_Odds_Calculator_3-way'!N801/'True_Odds_Calculator_3-way'!A801-1)</f>
        <v/>
      </c>
      <c r="I800" s="6" t="str">
        <f>IF('Log_working_3-way'!$D800="","",'True_Odds_Calculator_3-way'!O801/'True_Odds_Calculator_3-way'!B801-1)</f>
        <v/>
      </c>
      <c r="J800" s="6" t="str">
        <f>IF('Log_working_3-way'!$D800="","",'True_Odds_Calculator_3-way'!#REF!/'True_Odds_Calculator_3-way'!C801-1)</f>
        <v/>
      </c>
      <c r="K800" s="6" t="str">
        <f>IF('Log_working_3-way'!$D800="","",1/'True_Odds_Calculator_3-way'!A801+1/'True_Odds_Calculator_3-way'!B801+1/'True_Odds_Calculator_3-way'!C801-1)</f>
        <v/>
      </c>
    </row>
    <row r="801" spans="4:11" x14ac:dyDescent="0.25">
      <c r="D801" t="str">
        <f>solve_for_c('True_Odds_Calculator_3-way'!A802,'True_Odds_Calculator_3-way'!B802,'True_Odds_Calculator_3-way'!C802,'Log_working_3-way'!B$1,'Log_working_3-way'!B$2)</f>
        <v/>
      </c>
      <c r="F801" s="6" t="str">
        <f>IF('Log_working_3-way'!D801="","",1/'True_Odds_Calculator_3-way'!N802+1/'True_Odds_Calculator_3-way'!O802+1/'True_Odds_Calculator_3-way'!#REF!-1)</f>
        <v/>
      </c>
      <c r="H801" s="6" t="str">
        <f>IF('Log_working_3-way'!$D801="","",'True_Odds_Calculator_3-way'!N802/'True_Odds_Calculator_3-way'!A802-1)</f>
        <v/>
      </c>
      <c r="I801" s="6" t="str">
        <f>IF('Log_working_3-way'!$D801="","",'True_Odds_Calculator_3-way'!O802/'True_Odds_Calculator_3-way'!B802-1)</f>
        <v/>
      </c>
      <c r="J801" s="6" t="str">
        <f>IF('Log_working_3-way'!$D801="","",'True_Odds_Calculator_3-way'!#REF!/'True_Odds_Calculator_3-way'!C802-1)</f>
        <v/>
      </c>
      <c r="K801" s="6" t="str">
        <f>IF('Log_working_3-way'!$D801="","",1/'True_Odds_Calculator_3-way'!A802+1/'True_Odds_Calculator_3-way'!B802+1/'True_Odds_Calculator_3-way'!C802-1)</f>
        <v/>
      </c>
    </row>
    <row r="802" spans="4:11" x14ac:dyDescent="0.25">
      <c r="D802" t="str">
        <f>solve_for_c('True_Odds_Calculator_3-way'!A803,'True_Odds_Calculator_3-way'!B803,'True_Odds_Calculator_3-way'!C803,'Log_working_3-way'!B$1,'Log_working_3-way'!B$2)</f>
        <v/>
      </c>
      <c r="F802" s="6" t="str">
        <f>IF('Log_working_3-way'!D802="","",1/'True_Odds_Calculator_3-way'!N803+1/'True_Odds_Calculator_3-way'!O803+1/'True_Odds_Calculator_3-way'!#REF!-1)</f>
        <v/>
      </c>
      <c r="H802" s="6" t="str">
        <f>IF('Log_working_3-way'!$D802="","",'True_Odds_Calculator_3-way'!N803/'True_Odds_Calculator_3-way'!A803-1)</f>
        <v/>
      </c>
      <c r="I802" s="6" t="str">
        <f>IF('Log_working_3-way'!$D802="","",'True_Odds_Calculator_3-way'!O803/'True_Odds_Calculator_3-way'!B803-1)</f>
        <v/>
      </c>
      <c r="J802" s="6" t="str">
        <f>IF('Log_working_3-way'!$D802="","",'True_Odds_Calculator_3-way'!#REF!/'True_Odds_Calculator_3-way'!C803-1)</f>
        <v/>
      </c>
      <c r="K802" s="6" t="str">
        <f>IF('Log_working_3-way'!$D802="","",1/'True_Odds_Calculator_3-way'!A803+1/'True_Odds_Calculator_3-way'!B803+1/'True_Odds_Calculator_3-way'!C803-1)</f>
        <v/>
      </c>
    </row>
    <row r="803" spans="4:11" x14ac:dyDescent="0.25">
      <c r="D803" t="str">
        <f>solve_for_c('True_Odds_Calculator_3-way'!A804,'True_Odds_Calculator_3-way'!B804,'True_Odds_Calculator_3-way'!C804,'Log_working_3-way'!B$1,'Log_working_3-way'!B$2)</f>
        <v/>
      </c>
      <c r="F803" s="6" t="str">
        <f>IF('Log_working_3-way'!D803="","",1/'True_Odds_Calculator_3-way'!N804+1/'True_Odds_Calculator_3-way'!O804+1/'True_Odds_Calculator_3-way'!#REF!-1)</f>
        <v/>
      </c>
      <c r="H803" s="6" t="str">
        <f>IF('Log_working_3-way'!$D803="","",'True_Odds_Calculator_3-way'!N804/'True_Odds_Calculator_3-way'!A804-1)</f>
        <v/>
      </c>
      <c r="I803" s="6" t="str">
        <f>IF('Log_working_3-way'!$D803="","",'True_Odds_Calculator_3-way'!O804/'True_Odds_Calculator_3-way'!B804-1)</f>
        <v/>
      </c>
      <c r="J803" s="6" t="str">
        <f>IF('Log_working_3-way'!$D803="","",'True_Odds_Calculator_3-way'!#REF!/'True_Odds_Calculator_3-way'!C804-1)</f>
        <v/>
      </c>
      <c r="K803" s="6" t="str">
        <f>IF('Log_working_3-way'!$D803="","",1/'True_Odds_Calculator_3-way'!A804+1/'True_Odds_Calculator_3-way'!B804+1/'True_Odds_Calculator_3-way'!C804-1)</f>
        <v/>
      </c>
    </row>
    <row r="804" spans="4:11" x14ac:dyDescent="0.25">
      <c r="D804" t="str">
        <f>solve_for_c('True_Odds_Calculator_3-way'!A805,'True_Odds_Calculator_3-way'!B805,'True_Odds_Calculator_3-way'!C805,'Log_working_3-way'!B$1,'Log_working_3-way'!B$2)</f>
        <v/>
      </c>
      <c r="F804" s="6" t="str">
        <f>IF('Log_working_3-way'!D804="","",1/'True_Odds_Calculator_3-way'!N805+1/'True_Odds_Calculator_3-way'!O805+1/'True_Odds_Calculator_3-way'!#REF!-1)</f>
        <v/>
      </c>
      <c r="H804" s="6" t="str">
        <f>IF('Log_working_3-way'!$D804="","",'True_Odds_Calculator_3-way'!N805/'True_Odds_Calculator_3-way'!A805-1)</f>
        <v/>
      </c>
      <c r="I804" s="6" t="str">
        <f>IF('Log_working_3-way'!$D804="","",'True_Odds_Calculator_3-way'!O805/'True_Odds_Calculator_3-way'!B805-1)</f>
        <v/>
      </c>
      <c r="J804" s="6" t="str">
        <f>IF('Log_working_3-way'!$D804="","",'True_Odds_Calculator_3-way'!#REF!/'True_Odds_Calculator_3-way'!C805-1)</f>
        <v/>
      </c>
      <c r="K804" s="6" t="str">
        <f>IF('Log_working_3-way'!$D804="","",1/'True_Odds_Calculator_3-way'!A805+1/'True_Odds_Calculator_3-way'!B805+1/'True_Odds_Calculator_3-way'!C805-1)</f>
        <v/>
      </c>
    </row>
    <row r="805" spans="4:11" x14ac:dyDescent="0.25">
      <c r="D805" t="str">
        <f>solve_for_c('True_Odds_Calculator_3-way'!A806,'True_Odds_Calculator_3-way'!B806,'True_Odds_Calculator_3-way'!C806,'Log_working_3-way'!B$1,'Log_working_3-way'!B$2)</f>
        <v/>
      </c>
      <c r="F805" s="6" t="str">
        <f>IF('Log_working_3-way'!D805="","",1/'True_Odds_Calculator_3-way'!N806+1/'True_Odds_Calculator_3-way'!O806+1/'True_Odds_Calculator_3-way'!#REF!-1)</f>
        <v/>
      </c>
      <c r="H805" s="6" t="str">
        <f>IF('Log_working_3-way'!$D805="","",'True_Odds_Calculator_3-way'!N806/'True_Odds_Calculator_3-way'!A806-1)</f>
        <v/>
      </c>
      <c r="I805" s="6" t="str">
        <f>IF('Log_working_3-way'!$D805="","",'True_Odds_Calculator_3-way'!O806/'True_Odds_Calculator_3-way'!B806-1)</f>
        <v/>
      </c>
      <c r="J805" s="6" t="str">
        <f>IF('Log_working_3-way'!$D805="","",'True_Odds_Calculator_3-way'!#REF!/'True_Odds_Calculator_3-way'!C806-1)</f>
        <v/>
      </c>
      <c r="K805" s="6" t="str">
        <f>IF('Log_working_3-way'!$D805="","",1/'True_Odds_Calculator_3-way'!A806+1/'True_Odds_Calculator_3-way'!B806+1/'True_Odds_Calculator_3-way'!C806-1)</f>
        <v/>
      </c>
    </row>
    <row r="806" spans="4:11" x14ac:dyDescent="0.25">
      <c r="D806" t="str">
        <f>solve_for_c('True_Odds_Calculator_3-way'!A807,'True_Odds_Calculator_3-way'!B807,'True_Odds_Calculator_3-way'!C807,'Log_working_3-way'!B$1,'Log_working_3-way'!B$2)</f>
        <v/>
      </c>
      <c r="F806" s="6" t="str">
        <f>IF('Log_working_3-way'!D806="","",1/'True_Odds_Calculator_3-way'!N807+1/'True_Odds_Calculator_3-way'!O807+1/'True_Odds_Calculator_3-way'!#REF!-1)</f>
        <v/>
      </c>
      <c r="H806" s="6" t="str">
        <f>IF('Log_working_3-way'!$D806="","",'True_Odds_Calculator_3-way'!N807/'True_Odds_Calculator_3-way'!A807-1)</f>
        <v/>
      </c>
      <c r="I806" s="6" t="str">
        <f>IF('Log_working_3-way'!$D806="","",'True_Odds_Calculator_3-way'!O807/'True_Odds_Calculator_3-way'!B807-1)</f>
        <v/>
      </c>
      <c r="J806" s="6" t="str">
        <f>IF('Log_working_3-way'!$D806="","",'True_Odds_Calculator_3-way'!#REF!/'True_Odds_Calculator_3-way'!C807-1)</f>
        <v/>
      </c>
      <c r="K806" s="6" t="str">
        <f>IF('Log_working_3-way'!$D806="","",1/'True_Odds_Calculator_3-way'!A807+1/'True_Odds_Calculator_3-way'!B807+1/'True_Odds_Calculator_3-way'!C807-1)</f>
        <v/>
      </c>
    </row>
    <row r="807" spans="4:11" x14ac:dyDescent="0.25">
      <c r="D807" t="str">
        <f>solve_for_c('True_Odds_Calculator_3-way'!A808,'True_Odds_Calculator_3-way'!B808,'True_Odds_Calculator_3-way'!C808,'Log_working_3-way'!B$1,'Log_working_3-way'!B$2)</f>
        <v/>
      </c>
      <c r="F807" s="6" t="str">
        <f>IF('Log_working_3-way'!D807="","",1/'True_Odds_Calculator_3-way'!N808+1/'True_Odds_Calculator_3-way'!O808+1/'True_Odds_Calculator_3-way'!#REF!-1)</f>
        <v/>
      </c>
      <c r="H807" s="6" t="str">
        <f>IF('Log_working_3-way'!$D807="","",'True_Odds_Calculator_3-way'!N808/'True_Odds_Calculator_3-way'!A808-1)</f>
        <v/>
      </c>
      <c r="I807" s="6" t="str">
        <f>IF('Log_working_3-way'!$D807="","",'True_Odds_Calculator_3-way'!O808/'True_Odds_Calculator_3-way'!B808-1)</f>
        <v/>
      </c>
      <c r="J807" s="6" t="str">
        <f>IF('Log_working_3-way'!$D807="","",'True_Odds_Calculator_3-way'!#REF!/'True_Odds_Calculator_3-way'!C808-1)</f>
        <v/>
      </c>
      <c r="K807" s="6" t="str">
        <f>IF('Log_working_3-way'!$D807="","",1/'True_Odds_Calculator_3-way'!A808+1/'True_Odds_Calculator_3-way'!B808+1/'True_Odds_Calculator_3-way'!C808-1)</f>
        <v/>
      </c>
    </row>
    <row r="808" spans="4:11" x14ac:dyDescent="0.25">
      <c r="D808" t="str">
        <f>solve_for_c('True_Odds_Calculator_3-way'!A809,'True_Odds_Calculator_3-way'!B809,'True_Odds_Calculator_3-way'!C809,'Log_working_3-way'!B$1,'Log_working_3-way'!B$2)</f>
        <v/>
      </c>
      <c r="F808" s="6" t="str">
        <f>IF('Log_working_3-way'!D808="","",1/'True_Odds_Calculator_3-way'!N809+1/'True_Odds_Calculator_3-way'!O809+1/'True_Odds_Calculator_3-way'!#REF!-1)</f>
        <v/>
      </c>
      <c r="H808" s="6" t="str">
        <f>IF('Log_working_3-way'!$D808="","",'True_Odds_Calculator_3-way'!N809/'True_Odds_Calculator_3-way'!A809-1)</f>
        <v/>
      </c>
      <c r="I808" s="6" t="str">
        <f>IF('Log_working_3-way'!$D808="","",'True_Odds_Calculator_3-way'!O809/'True_Odds_Calculator_3-way'!B809-1)</f>
        <v/>
      </c>
      <c r="J808" s="6" t="str">
        <f>IF('Log_working_3-way'!$D808="","",'True_Odds_Calculator_3-way'!#REF!/'True_Odds_Calculator_3-way'!C809-1)</f>
        <v/>
      </c>
      <c r="K808" s="6" t="str">
        <f>IF('Log_working_3-way'!$D808="","",1/'True_Odds_Calculator_3-way'!A809+1/'True_Odds_Calculator_3-way'!B809+1/'True_Odds_Calculator_3-way'!C809-1)</f>
        <v/>
      </c>
    </row>
    <row r="809" spans="4:11" x14ac:dyDescent="0.25">
      <c r="D809" t="str">
        <f>solve_for_c('True_Odds_Calculator_3-way'!A810,'True_Odds_Calculator_3-way'!B810,'True_Odds_Calculator_3-way'!C810,'Log_working_3-way'!B$1,'Log_working_3-way'!B$2)</f>
        <v/>
      </c>
      <c r="F809" s="6" t="str">
        <f>IF('Log_working_3-way'!D809="","",1/'True_Odds_Calculator_3-way'!N810+1/'True_Odds_Calculator_3-way'!O810+1/'True_Odds_Calculator_3-way'!#REF!-1)</f>
        <v/>
      </c>
      <c r="H809" s="6" t="str">
        <f>IF('Log_working_3-way'!$D809="","",'True_Odds_Calculator_3-way'!N810/'True_Odds_Calculator_3-way'!A810-1)</f>
        <v/>
      </c>
      <c r="I809" s="6" t="str">
        <f>IF('Log_working_3-way'!$D809="","",'True_Odds_Calculator_3-way'!O810/'True_Odds_Calculator_3-way'!B810-1)</f>
        <v/>
      </c>
      <c r="J809" s="6" t="str">
        <f>IF('Log_working_3-way'!$D809="","",'True_Odds_Calculator_3-way'!#REF!/'True_Odds_Calculator_3-way'!C810-1)</f>
        <v/>
      </c>
      <c r="K809" s="6" t="str">
        <f>IF('Log_working_3-way'!$D809="","",1/'True_Odds_Calculator_3-way'!A810+1/'True_Odds_Calculator_3-way'!B810+1/'True_Odds_Calculator_3-way'!C810-1)</f>
        <v/>
      </c>
    </row>
    <row r="810" spans="4:11" x14ac:dyDescent="0.25">
      <c r="D810" t="str">
        <f>solve_for_c('True_Odds_Calculator_3-way'!A811,'True_Odds_Calculator_3-way'!B811,'True_Odds_Calculator_3-way'!C811,'Log_working_3-way'!B$1,'Log_working_3-way'!B$2)</f>
        <v/>
      </c>
      <c r="F810" s="6" t="str">
        <f>IF('Log_working_3-way'!D810="","",1/'True_Odds_Calculator_3-way'!N811+1/'True_Odds_Calculator_3-way'!O811+1/'True_Odds_Calculator_3-way'!#REF!-1)</f>
        <v/>
      </c>
      <c r="H810" s="6" t="str">
        <f>IF('Log_working_3-way'!$D810="","",'True_Odds_Calculator_3-way'!N811/'True_Odds_Calculator_3-way'!A811-1)</f>
        <v/>
      </c>
      <c r="I810" s="6" t="str">
        <f>IF('Log_working_3-way'!$D810="","",'True_Odds_Calculator_3-way'!O811/'True_Odds_Calculator_3-way'!B811-1)</f>
        <v/>
      </c>
      <c r="J810" s="6" t="str">
        <f>IF('Log_working_3-way'!$D810="","",'True_Odds_Calculator_3-way'!#REF!/'True_Odds_Calculator_3-way'!C811-1)</f>
        <v/>
      </c>
      <c r="K810" s="6" t="str">
        <f>IF('Log_working_3-way'!$D810="","",1/'True_Odds_Calculator_3-way'!A811+1/'True_Odds_Calculator_3-way'!B811+1/'True_Odds_Calculator_3-way'!C811-1)</f>
        <v/>
      </c>
    </row>
    <row r="811" spans="4:11" x14ac:dyDescent="0.25">
      <c r="D811" t="str">
        <f>solve_for_c('True_Odds_Calculator_3-way'!A812,'True_Odds_Calculator_3-way'!B812,'True_Odds_Calculator_3-way'!C812,'Log_working_3-way'!B$1,'Log_working_3-way'!B$2)</f>
        <v/>
      </c>
      <c r="F811" s="6" t="str">
        <f>IF('Log_working_3-way'!D811="","",1/'True_Odds_Calculator_3-way'!N812+1/'True_Odds_Calculator_3-way'!O812+1/'True_Odds_Calculator_3-way'!#REF!-1)</f>
        <v/>
      </c>
      <c r="H811" s="6" t="str">
        <f>IF('Log_working_3-way'!$D811="","",'True_Odds_Calculator_3-way'!N812/'True_Odds_Calculator_3-way'!A812-1)</f>
        <v/>
      </c>
      <c r="I811" s="6" t="str">
        <f>IF('Log_working_3-way'!$D811="","",'True_Odds_Calculator_3-way'!O812/'True_Odds_Calculator_3-way'!B812-1)</f>
        <v/>
      </c>
      <c r="J811" s="6" t="str">
        <f>IF('Log_working_3-way'!$D811="","",'True_Odds_Calculator_3-way'!#REF!/'True_Odds_Calculator_3-way'!C812-1)</f>
        <v/>
      </c>
      <c r="K811" s="6" t="str">
        <f>IF('Log_working_3-way'!$D811="","",1/'True_Odds_Calculator_3-way'!A812+1/'True_Odds_Calculator_3-way'!B812+1/'True_Odds_Calculator_3-way'!C812-1)</f>
        <v/>
      </c>
    </row>
    <row r="812" spans="4:11" x14ac:dyDescent="0.25">
      <c r="D812" t="e">
        <f>solve_for_c('True_Odds_Calculator_3-way'!#REF!,'True_Odds_Calculator_3-way'!#REF!,'True_Odds_Calculator_3-way'!#REF!,'Log_working_3-way'!B$1,'Log_working_3-way'!B$2)</f>
        <v>#VALUE!</v>
      </c>
      <c r="F812" s="6" t="e">
        <f>IF('Log_working_3-way'!D812="","",1/'True_Odds_Calculator_3-way'!#REF!+1/'True_Odds_Calculator_3-way'!#REF!+1/'True_Odds_Calculator_3-way'!#REF!-1)</f>
        <v>#VALUE!</v>
      </c>
      <c r="H812" s="6" t="e">
        <f>IF('Log_working_3-way'!$D812="","",'True_Odds_Calculator_3-way'!#REF!/'True_Odds_Calculator_3-way'!#REF!-1)</f>
        <v>#VALUE!</v>
      </c>
      <c r="I812" s="6" t="e">
        <f>IF('Log_working_3-way'!$D812="","",'True_Odds_Calculator_3-way'!#REF!/'True_Odds_Calculator_3-way'!#REF!-1)</f>
        <v>#VALUE!</v>
      </c>
      <c r="J812" s="6" t="e">
        <f>IF('Log_working_3-way'!$D812="","",'True_Odds_Calculator_3-way'!#REF!/'True_Odds_Calculator_3-way'!#REF!-1)</f>
        <v>#VALUE!</v>
      </c>
      <c r="K812" s="6" t="e">
        <f>IF('Log_working_3-way'!$D812="","",1/'True_Odds_Calculator_3-way'!#REF!+1/'True_Odds_Calculator_3-way'!#REF!+1/'True_Odds_Calculator_3-way'!#REF!-1)</f>
        <v>#VALUE!</v>
      </c>
    </row>
    <row r="813" spans="4:11" x14ac:dyDescent="0.25">
      <c r="D813" t="str">
        <f>solve_for_c('True_Odds_Calculator_3-way'!A813,'True_Odds_Calculator_3-way'!B813,'True_Odds_Calculator_3-way'!C813,'Log_working_3-way'!B$1,'Log_working_3-way'!B$2)</f>
        <v/>
      </c>
      <c r="F813" s="6" t="str">
        <f>IF('Log_working_3-way'!D813="","",1/'True_Odds_Calculator_3-way'!N813+1/'True_Odds_Calculator_3-way'!O813+1/'True_Odds_Calculator_3-way'!#REF!-1)</f>
        <v/>
      </c>
      <c r="H813" s="6" t="str">
        <f>IF('Log_working_3-way'!$D813="","",'True_Odds_Calculator_3-way'!N813/'True_Odds_Calculator_3-way'!A813-1)</f>
        <v/>
      </c>
      <c r="I813" s="6" t="str">
        <f>IF('Log_working_3-way'!$D813="","",'True_Odds_Calculator_3-way'!O813/'True_Odds_Calculator_3-way'!B813-1)</f>
        <v/>
      </c>
      <c r="J813" s="6" t="str">
        <f>IF('Log_working_3-way'!$D813="","",'True_Odds_Calculator_3-way'!#REF!/'True_Odds_Calculator_3-way'!C813-1)</f>
        <v/>
      </c>
      <c r="K813" s="6" t="str">
        <f>IF('Log_working_3-way'!$D813="","",1/'True_Odds_Calculator_3-way'!A813+1/'True_Odds_Calculator_3-way'!B813+1/'True_Odds_Calculator_3-way'!C813-1)</f>
        <v/>
      </c>
    </row>
    <row r="814" spans="4:11" x14ac:dyDescent="0.25">
      <c r="D814" t="str">
        <f>solve_for_c('True_Odds_Calculator_3-way'!A814,'True_Odds_Calculator_3-way'!B814,'True_Odds_Calculator_3-way'!C814,'Log_working_3-way'!B$1,'Log_working_3-way'!B$2)</f>
        <v/>
      </c>
      <c r="F814" s="6" t="str">
        <f>IF('Log_working_3-way'!D814="","",1/'True_Odds_Calculator_3-way'!N814+1/'True_Odds_Calculator_3-way'!O814+1/'True_Odds_Calculator_3-way'!#REF!-1)</f>
        <v/>
      </c>
      <c r="H814" s="6" t="str">
        <f>IF('Log_working_3-way'!$D814="","",'True_Odds_Calculator_3-way'!N814/'True_Odds_Calculator_3-way'!A814-1)</f>
        <v/>
      </c>
      <c r="I814" s="6" t="str">
        <f>IF('Log_working_3-way'!$D814="","",'True_Odds_Calculator_3-way'!O814/'True_Odds_Calculator_3-way'!B814-1)</f>
        <v/>
      </c>
      <c r="J814" s="6" t="str">
        <f>IF('Log_working_3-way'!$D814="","",'True_Odds_Calculator_3-way'!#REF!/'True_Odds_Calculator_3-way'!C814-1)</f>
        <v/>
      </c>
      <c r="K814" s="6" t="str">
        <f>IF('Log_working_3-way'!$D814="","",1/'True_Odds_Calculator_3-way'!A814+1/'True_Odds_Calculator_3-way'!B814+1/'True_Odds_Calculator_3-way'!C814-1)</f>
        <v/>
      </c>
    </row>
    <row r="815" spans="4:11" x14ac:dyDescent="0.25">
      <c r="D815" t="e">
        <f>solve_for_c('True_Odds_Calculator_3-way'!#REF!,'True_Odds_Calculator_3-way'!#REF!,'True_Odds_Calculator_3-way'!#REF!,'Log_working_3-way'!B$1,'Log_working_3-way'!B$2)</f>
        <v>#VALUE!</v>
      </c>
      <c r="F815" s="6" t="e">
        <f>IF('Log_working_3-way'!D815="","",1/'True_Odds_Calculator_3-way'!#REF!+1/'True_Odds_Calculator_3-way'!#REF!+1/'True_Odds_Calculator_3-way'!#REF!-1)</f>
        <v>#VALUE!</v>
      </c>
      <c r="H815" s="6" t="e">
        <f>IF('Log_working_3-way'!$D815="","",'True_Odds_Calculator_3-way'!#REF!/'True_Odds_Calculator_3-way'!#REF!-1)</f>
        <v>#VALUE!</v>
      </c>
      <c r="I815" s="6" t="e">
        <f>IF('Log_working_3-way'!$D815="","",'True_Odds_Calculator_3-way'!#REF!/'True_Odds_Calculator_3-way'!#REF!-1)</f>
        <v>#VALUE!</v>
      </c>
      <c r="J815" s="6" t="e">
        <f>IF('Log_working_3-way'!$D815="","",'True_Odds_Calculator_3-way'!#REF!/'True_Odds_Calculator_3-way'!#REF!-1)</f>
        <v>#VALUE!</v>
      </c>
      <c r="K815" s="6" t="e">
        <f>IF('Log_working_3-way'!$D815="","",1/'True_Odds_Calculator_3-way'!#REF!+1/'True_Odds_Calculator_3-way'!#REF!+1/'True_Odds_Calculator_3-way'!#REF!-1)</f>
        <v>#VALUE!</v>
      </c>
    </row>
    <row r="816" spans="4:11" x14ac:dyDescent="0.25">
      <c r="D816" t="e">
        <f>solve_for_c('True_Odds_Calculator_3-way'!#REF!,'True_Odds_Calculator_3-way'!#REF!,'True_Odds_Calculator_3-way'!#REF!,'Log_working_3-way'!B$1,'Log_working_3-way'!B$2)</f>
        <v>#VALUE!</v>
      </c>
      <c r="F816" s="6" t="e">
        <f>IF('Log_working_3-way'!D816="","",1/'True_Odds_Calculator_3-way'!#REF!+1/'True_Odds_Calculator_3-way'!#REF!+1/'True_Odds_Calculator_3-way'!#REF!-1)</f>
        <v>#VALUE!</v>
      </c>
      <c r="H816" s="6" t="e">
        <f>IF('Log_working_3-way'!$D816="","",'True_Odds_Calculator_3-way'!#REF!/'True_Odds_Calculator_3-way'!#REF!-1)</f>
        <v>#VALUE!</v>
      </c>
      <c r="I816" s="6" t="e">
        <f>IF('Log_working_3-way'!$D816="","",'True_Odds_Calculator_3-way'!#REF!/'True_Odds_Calculator_3-way'!#REF!-1)</f>
        <v>#VALUE!</v>
      </c>
      <c r="J816" s="6" t="e">
        <f>IF('Log_working_3-way'!$D816="","",'True_Odds_Calculator_3-way'!#REF!/'True_Odds_Calculator_3-way'!#REF!-1)</f>
        <v>#VALUE!</v>
      </c>
      <c r="K816" s="6" t="e">
        <f>IF('Log_working_3-way'!$D816="","",1/'True_Odds_Calculator_3-way'!#REF!+1/'True_Odds_Calculator_3-way'!#REF!+1/'True_Odds_Calculator_3-way'!#REF!-1)</f>
        <v>#VALUE!</v>
      </c>
    </row>
    <row r="817" spans="4:11" x14ac:dyDescent="0.25">
      <c r="D817" t="str">
        <f>solve_for_c('True_Odds_Calculator_3-way'!A815,'True_Odds_Calculator_3-way'!B815,'True_Odds_Calculator_3-way'!C815,'Log_working_3-way'!B$1,'Log_working_3-way'!B$2)</f>
        <v/>
      </c>
      <c r="F817" s="6" t="str">
        <f>IF('Log_working_3-way'!D817="","",1/'True_Odds_Calculator_3-way'!N815+1/'True_Odds_Calculator_3-way'!O815+1/'True_Odds_Calculator_3-way'!#REF!-1)</f>
        <v/>
      </c>
      <c r="H817" s="6" t="str">
        <f>IF('Log_working_3-way'!$D817="","",'True_Odds_Calculator_3-way'!N815/'True_Odds_Calculator_3-way'!A815-1)</f>
        <v/>
      </c>
      <c r="I817" s="6" t="str">
        <f>IF('Log_working_3-way'!$D817="","",'True_Odds_Calculator_3-way'!O815/'True_Odds_Calculator_3-way'!B815-1)</f>
        <v/>
      </c>
      <c r="J817" s="6" t="str">
        <f>IF('Log_working_3-way'!$D817="","",'True_Odds_Calculator_3-way'!#REF!/'True_Odds_Calculator_3-way'!C815-1)</f>
        <v/>
      </c>
      <c r="K817" s="6" t="str">
        <f>IF('Log_working_3-way'!$D817="","",1/'True_Odds_Calculator_3-way'!A815+1/'True_Odds_Calculator_3-way'!B815+1/'True_Odds_Calculator_3-way'!C815-1)</f>
        <v/>
      </c>
    </row>
    <row r="818" spans="4:11" x14ac:dyDescent="0.25">
      <c r="D818" t="str">
        <f>solve_for_c('True_Odds_Calculator_3-way'!A816,'True_Odds_Calculator_3-way'!B816,'True_Odds_Calculator_3-way'!C816,'Log_working_3-way'!B$1,'Log_working_3-way'!B$2)</f>
        <v/>
      </c>
      <c r="F818" s="6" t="str">
        <f>IF('Log_working_3-way'!D818="","",1/'True_Odds_Calculator_3-way'!N816+1/'True_Odds_Calculator_3-way'!O816+1/'True_Odds_Calculator_3-way'!#REF!-1)</f>
        <v/>
      </c>
      <c r="H818" s="6" t="str">
        <f>IF('Log_working_3-way'!$D818="","",'True_Odds_Calculator_3-way'!N816/'True_Odds_Calculator_3-way'!A816-1)</f>
        <v/>
      </c>
      <c r="I818" s="6" t="str">
        <f>IF('Log_working_3-way'!$D818="","",'True_Odds_Calculator_3-way'!O816/'True_Odds_Calculator_3-way'!B816-1)</f>
        <v/>
      </c>
      <c r="J818" s="6" t="str">
        <f>IF('Log_working_3-way'!$D818="","",'True_Odds_Calculator_3-way'!#REF!/'True_Odds_Calculator_3-way'!C816-1)</f>
        <v/>
      </c>
      <c r="K818" s="6" t="str">
        <f>IF('Log_working_3-way'!$D818="","",1/'True_Odds_Calculator_3-way'!A816+1/'True_Odds_Calculator_3-way'!B816+1/'True_Odds_Calculator_3-way'!C816-1)</f>
        <v/>
      </c>
    </row>
    <row r="819" spans="4:11" x14ac:dyDescent="0.25">
      <c r="D819" t="str">
        <f>solve_for_c('True_Odds_Calculator_3-way'!A817,'True_Odds_Calculator_3-way'!B817,'True_Odds_Calculator_3-way'!C817,'Log_working_3-way'!B$1,'Log_working_3-way'!B$2)</f>
        <v/>
      </c>
      <c r="F819" s="6" t="str">
        <f>IF('Log_working_3-way'!D819="","",1/'True_Odds_Calculator_3-way'!N817+1/'True_Odds_Calculator_3-way'!O817+1/'True_Odds_Calculator_3-way'!#REF!-1)</f>
        <v/>
      </c>
      <c r="H819" s="6" t="str">
        <f>IF('Log_working_3-way'!$D819="","",'True_Odds_Calculator_3-way'!N817/'True_Odds_Calculator_3-way'!A817-1)</f>
        <v/>
      </c>
      <c r="I819" s="6" t="str">
        <f>IF('Log_working_3-way'!$D819="","",'True_Odds_Calculator_3-way'!O817/'True_Odds_Calculator_3-way'!B817-1)</f>
        <v/>
      </c>
      <c r="J819" s="6" t="str">
        <f>IF('Log_working_3-way'!$D819="","",'True_Odds_Calculator_3-way'!#REF!/'True_Odds_Calculator_3-way'!C817-1)</f>
        <v/>
      </c>
      <c r="K819" s="6" t="str">
        <f>IF('Log_working_3-way'!$D819="","",1/'True_Odds_Calculator_3-way'!A817+1/'True_Odds_Calculator_3-way'!B817+1/'True_Odds_Calculator_3-way'!C817-1)</f>
        <v/>
      </c>
    </row>
    <row r="820" spans="4:11" x14ac:dyDescent="0.25">
      <c r="D820" t="str">
        <f>solve_for_c('True_Odds_Calculator_3-way'!A818,'True_Odds_Calculator_3-way'!B818,'True_Odds_Calculator_3-way'!C818,'Log_working_3-way'!B$1,'Log_working_3-way'!B$2)</f>
        <v/>
      </c>
      <c r="F820" s="6" t="str">
        <f>IF('Log_working_3-way'!D820="","",1/'True_Odds_Calculator_3-way'!N818+1/'True_Odds_Calculator_3-way'!O818+1/'True_Odds_Calculator_3-way'!#REF!-1)</f>
        <v/>
      </c>
      <c r="H820" s="6" t="str">
        <f>IF('Log_working_3-way'!$D820="","",'True_Odds_Calculator_3-way'!N818/'True_Odds_Calculator_3-way'!A818-1)</f>
        <v/>
      </c>
      <c r="I820" s="6" t="str">
        <f>IF('Log_working_3-way'!$D820="","",'True_Odds_Calculator_3-way'!O818/'True_Odds_Calculator_3-way'!B818-1)</f>
        <v/>
      </c>
      <c r="J820" s="6" t="str">
        <f>IF('Log_working_3-way'!$D820="","",'True_Odds_Calculator_3-way'!#REF!/'True_Odds_Calculator_3-way'!C818-1)</f>
        <v/>
      </c>
      <c r="K820" s="6" t="str">
        <f>IF('Log_working_3-way'!$D820="","",1/'True_Odds_Calculator_3-way'!A818+1/'True_Odds_Calculator_3-way'!B818+1/'True_Odds_Calculator_3-way'!C818-1)</f>
        <v/>
      </c>
    </row>
    <row r="821" spans="4:11" x14ac:dyDescent="0.25">
      <c r="D821" t="str">
        <f>solve_for_c('True_Odds_Calculator_3-way'!A819,'True_Odds_Calculator_3-way'!B819,'True_Odds_Calculator_3-way'!C819,'Log_working_3-way'!B$1,'Log_working_3-way'!B$2)</f>
        <v/>
      </c>
      <c r="F821" s="6" t="str">
        <f>IF('Log_working_3-way'!D821="","",1/'True_Odds_Calculator_3-way'!N819+1/'True_Odds_Calculator_3-way'!O819+1/'True_Odds_Calculator_3-way'!#REF!-1)</f>
        <v/>
      </c>
      <c r="H821" s="6" t="str">
        <f>IF('Log_working_3-way'!$D821="","",'True_Odds_Calculator_3-way'!N819/'True_Odds_Calculator_3-way'!A819-1)</f>
        <v/>
      </c>
      <c r="I821" s="6" t="str">
        <f>IF('Log_working_3-way'!$D821="","",'True_Odds_Calculator_3-way'!O819/'True_Odds_Calculator_3-way'!B819-1)</f>
        <v/>
      </c>
      <c r="J821" s="6" t="str">
        <f>IF('Log_working_3-way'!$D821="","",'True_Odds_Calculator_3-way'!#REF!/'True_Odds_Calculator_3-way'!C819-1)</f>
        <v/>
      </c>
      <c r="K821" s="6" t="str">
        <f>IF('Log_working_3-way'!$D821="","",1/'True_Odds_Calculator_3-way'!A819+1/'True_Odds_Calculator_3-way'!B819+1/'True_Odds_Calculator_3-way'!C819-1)</f>
        <v/>
      </c>
    </row>
    <row r="822" spans="4:11" x14ac:dyDescent="0.25">
      <c r="D822" t="str">
        <f>solve_for_c('True_Odds_Calculator_3-way'!A820,'True_Odds_Calculator_3-way'!B820,'True_Odds_Calculator_3-way'!C820,'Log_working_3-way'!B$1,'Log_working_3-way'!B$2)</f>
        <v/>
      </c>
      <c r="F822" s="6" t="str">
        <f>IF('Log_working_3-way'!D822="","",1/'True_Odds_Calculator_3-way'!N820+1/'True_Odds_Calculator_3-way'!O820+1/'True_Odds_Calculator_3-way'!#REF!-1)</f>
        <v/>
      </c>
      <c r="H822" s="6" t="str">
        <f>IF('Log_working_3-way'!$D822="","",'True_Odds_Calculator_3-way'!N820/'True_Odds_Calculator_3-way'!A820-1)</f>
        <v/>
      </c>
      <c r="I822" s="6" t="str">
        <f>IF('Log_working_3-way'!$D822="","",'True_Odds_Calculator_3-way'!O820/'True_Odds_Calculator_3-way'!B820-1)</f>
        <v/>
      </c>
      <c r="J822" s="6" t="str">
        <f>IF('Log_working_3-way'!$D822="","",'True_Odds_Calculator_3-way'!#REF!/'True_Odds_Calculator_3-way'!C820-1)</f>
        <v/>
      </c>
      <c r="K822" s="6" t="str">
        <f>IF('Log_working_3-way'!$D822="","",1/'True_Odds_Calculator_3-way'!A820+1/'True_Odds_Calculator_3-way'!B820+1/'True_Odds_Calculator_3-way'!C820-1)</f>
        <v/>
      </c>
    </row>
    <row r="823" spans="4:11" x14ac:dyDescent="0.25">
      <c r="D823" t="str">
        <f>solve_for_c('True_Odds_Calculator_3-way'!A821,'True_Odds_Calculator_3-way'!B821,'True_Odds_Calculator_3-way'!C821,'Log_working_3-way'!B$1,'Log_working_3-way'!B$2)</f>
        <v/>
      </c>
      <c r="F823" s="6" t="str">
        <f>IF('Log_working_3-way'!D823="","",1/'True_Odds_Calculator_3-way'!N821+1/'True_Odds_Calculator_3-way'!O821+1/'True_Odds_Calculator_3-way'!#REF!-1)</f>
        <v/>
      </c>
      <c r="H823" s="6" t="str">
        <f>IF('Log_working_3-way'!$D823="","",'True_Odds_Calculator_3-way'!N821/'True_Odds_Calculator_3-way'!A821-1)</f>
        <v/>
      </c>
      <c r="I823" s="6" t="str">
        <f>IF('Log_working_3-way'!$D823="","",'True_Odds_Calculator_3-way'!O821/'True_Odds_Calculator_3-way'!B821-1)</f>
        <v/>
      </c>
      <c r="J823" s="6" t="str">
        <f>IF('Log_working_3-way'!$D823="","",'True_Odds_Calculator_3-way'!#REF!/'True_Odds_Calculator_3-way'!C821-1)</f>
        <v/>
      </c>
      <c r="K823" s="6" t="str">
        <f>IF('Log_working_3-way'!$D823="","",1/'True_Odds_Calculator_3-way'!A821+1/'True_Odds_Calculator_3-way'!B821+1/'True_Odds_Calculator_3-way'!C821-1)</f>
        <v/>
      </c>
    </row>
    <row r="824" spans="4:11" x14ac:dyDescent="0.25">
      <c r="D824" t="str">
        <f>solve_for_c('True_Odds_Calculator_3-way'!A822,'True_Odds_Calculator_3-way'!B822,'True_Odds_Calculator_3-way'!C822,'Log_working_3-way'!B$1,'Log_working_3-way'!B$2)</f>
        <v/>
      </c>
      <c r="F824" s="6" t="str">
        <f>IF('Log_working_3-way'!D824="","",1/'True_Odds_Calculator_3-way'!N822+1/'True_Odds_Calculator_3-way'!O822+1/'True_Odds_Calculator_3-way'!#REF!-1)</f>
        <v/>
      </c>
      <c r="H824" s="6" t="str">
        <f>IF('Log_working_3-way'!$D824="","",'True_Odds_Calculator_3-way'!N822/'True_Odds_Calculator_3-way'!A822-1)</f>
        <v/>
      </c>
      <c r="I824" s="6" t="str">
        <f>IF('Log_working_3-way'!$D824="","",'True_Odds_Calculator_3-way'!O822/'True_Odds_Calculator_3-way'!B822-1)</f>
        <v/>
      </c>
      <c r="J824" s="6" t="str">
        <f>IF('Log_working_3-way'!$D824="","",'True_Odds_Calculator_3-way'!#REF!/'True_Odds_Calculator_3-way'!C822-1)</f>
        <v/>
      </c>
      <c r="K824" s="6" t="str">
        <f>IF('Log_working_3-way'!$D824="","",1/'True_Odds_Calculator_3-way'!A822+1/'True_Odds_Calculator_3-way'!B822+1/'True_Odds_Calculator_3-way'!C822-1)</f>
        <v/>
      </c>
    </row>
    <row r="825" spans="4:11" x14ac:dyDescent="0.25">
      <c r="D825" t="str">
        <f>solve_for_c('True_Odds_Calculator_3-way'!A823,'True_Odds_Calculator_3-way'!B823,'True_Odds_Calculator_3-way'!C823,'Log_working_3-way'!B$1,'Log_working_3-way'!B$2)</f>
        <v/>
      </c>
      <c r="F825" s="6" t="str">
        <f>IF('Log_working_3-way'!D825="","",1/'True_Odds_Calculator_3-way'!N823+1/'True_Odds_Calculator_3-way'!O823+1/'True_Odds_Calculator_3-way'!#REF!-1)</f>
        <v/>
      </c>
      <c r="H825" s="6" t="str">
        <f>IF('Log_working_3-way'!$D825="","",'True_Odds_Calculator_3-way'!N823/'True_Odds_Calculator_3-way'!A823-1)</f>
        <v/>
      </c>
      <c r="I825" s="6" t="str">
        <f>IF('Log_working_3-way'!$D825="","",'True_Odds_Calculator_3-way'!O823/'True_Odds_Calculator_3-way'!B823-1)</f>
        <v/>
      </c>
      <c r="J825" s="6" t="str">
        <f>IF('Log_working_3-way'!$D825="","",'True_Odds_Calculator_3-way'!#REF!/'True_Odds_Calculator_3-way'!C823-1)</f>
        <v/>
      </c>
      <c r="K825" s="6" t="str">
        <f>IF('Log_working_3-way'!$D825="","",1/'True_Odds_Calculator_3-way'!A823+1/'True_Odds_Calculator_3-way'!B823+1/'True_Odds_Calculator_3-way'!C823-1)</f>
        <v/>
      </c>
    </row>
    <row r="826" spans="4:11" x14ac:dyDescent="0.25">
      <c r="D826" t="str">
        <f>solve_for_c('True_Odds_Calculator_3-way'!A824,'True_Odds_Calculator_3-way'!B824,'True_Odds_Calculator_3-way'!C824,'Log_working_3-way'!B$1,'Log_working_3-way'!B$2)</f>
        <v/>
      </c>
      <c r="F826" s="6" t="str">
        <f>IF('Log_working_3-way'!D826="","",1/'True_Odds_Calculator_3-way'!N824+1/'True_Odds_Calculator_3-way'!O824+1/'True_Odds_Calculator_3-way'!#REF!-1)</f>
        <v/>
      </c>
      <c r="H826" s="6" t="str">
        <f>IF('Log_working_3-way'!$D826="","",'True_Odds_Calculator_3-way'!N824/'True_Odds_Calculator_3-way'!A824-1)</f>
        <v/>
      </c>
      <c r="I826" s="6" t="str">
        <f>IF('Log_working_3-way'!$D826="","",'True_Odds_Calculator_3-way'!O824/'True_Odds_Calculator_3-way'!B824-1)</f>
        <v/>
      </c>
      <c r="J826" s="6" t="str">
        <f>IF('Log_working_3-way'!$D826="","",'True_Odds_Calculator_3-way'!#REF!/'True_Odds_Calculator_3-way'!C824-1)</f>
        <v/>
      </c>
      <c r="K826" s="6" t="str">
        <f>IF('Log_working_3-way'!$D826="","",1/'True_Odds_Calculator_3-way'!A824+1/'True_Odds_Calculator_3-way'!B824+1/'True_Odds_Calculator_3-way'!C824-1)</f>
        <v/>
      </c>
    </row>
    <row r="827" spans="4:11" x14ac:dyDescent="0.25">
      <c r="D827" t="str">
        <f>solve_for_c('True_Odds_Calculator_3-way'!A825,'True_Odds_Calculator_3-way'!B825,'True_Odds_Calculator_3-way'!C825,'Log_working_3-way'!B$1,'Log_working_3-way'!B$2)</f>
        <v/>
      </c>
      <c r="F827" s="6" t="str">
        <f>IF('Log_working_3-way'!D827="","",1/'True_Odds_Calculator_3-way'!N825+1/'True_Odds_Calculator_3-way'!O825+1/'True_Odds_Calculator_3-way'!#REF!-1)</f>
        <v/>
      </c>
      <c r="H827" s="6" t="str">
        <f>IF('Log_working_3-way'!$D827="","",'True_Odds_Calculator_3-way'!N825/'True_Odds_Calculator_3-way'!A825-1)</f>
        <v/>
      </c>
      <c r="I827" s="6" t="str">
        <f>IF('Log_working_3-way'!$D827="","",'True_Odds_Calculator_3-way'!O825/'True_Odds_Calculator_3-way'!B825-1)</f>
        <v/>
      </c>
      <c r="J827" s="6" t="str">
        <f>IF('Log_working_3-way'!$D827="","",'True_Odds_Calculator_3-way'!#REF!/'True_Odds_Calculator_3-way'!C825-1)</f>
        <v/>
      </c>
      <c r="K827" s="6" t="str">
        <f>IF('Log_working_3-way'!$D827="","",1/'True_Odds_Calculator_3-way'!A825+1/'True_Odds_Calculator_3-way'!B825+1/'True_Odds_Calculator_3-way'!C825-1)</f>
        <v/>
      </c>
    </row>
    <row r="828" spans="4:11" x14ac:dyDescent="0.25">
      <c r="D828" t="str">
        <f>solve_for_c('True_Odds_Calculator_3-way'!A826,'True_Odds_Calculator_3-way'!B826,'True_Odds_Calculator_3-way'!C826,'Log_working_3-way'!B$1,'Log_working_3-way'!B$2)</f>
        <v/>
      </c>
      <c r="F828" s="6" t="str">
        <f>IF('Log_working_3-way'!D828="","",1/'True_Odds_Calculator_3-way'!N826+1/'True_Odds_Calculator_3-way'!O826+1/'True_Odds_Calculator_3-way'!#REF!-1)</f>
        <v/>
      </c>
      <c r="H828" s="6" t="str">
        <f>IF('Log_working_3-way'!$D828="","",'True_Odds_Calculator_3-way'!N826/'True_Odds_Calculator_3-way'!A826-1)</f>
        <v/>
      </c>
      <c r="I828" s="6" t="str">
        <f>IF('Log_working_3-way'!$D828="","",'True_Odds_Calculator_3-way'!O826/'True_Odds_Calculator_3-way'!B826-1)</f>
        <v/>
      </c>
      <c r="J828" s="6" t="str">
        <f>IF('Log_working_3-way'!$D828="","",'True_Odds_Calculator_3-way'!#REF!/'True_Odds_Calculator_3-way'!C826-1)</f>
        <v/>
      </c>
      <c r="K828" s="6" t="str">
        <f>IF('Log_working_3-way'!$D828="","",1/'True_Odds_Calculator_3-way'!A826+1/'True_Odds_Calculator_3-way'!B826+1/'True_Odds_Calculator_3-way'!C826-1)</f>
        <v/>
      </c>
    </row>
    <row r="829" spans="4:11" x14ac:dyDescent="0.25">
      <c r="D829" t="str">
        <f>solve_for_c('True_Odds_Calculator_3-way'!A827,'True_Odds_Calculator_3-way'!B827,'True_Odds_Calculator_3-way'!C827,'Log_working_3-way'!B$1,'Log_working_3-way'!B$2)</f>
        <v/>
      </c>
      <c r="F829" s="6" t="str">
        <f>IF('Log_working_3-way'!D829="","",1/'True_Odds_Calculator_3-way'!N827+1/'True_Odds_Calculator_3-way'!O827+1/'True_Odds_Calculator_3-way'!#REF!-1)</f>
        <v/>
      </c>
      <c r="H829" s="6" t="str">
        <f>IF('Log_working_3-way'!$D829="","",'True_Odds_Calculator_3-way'!N827/'True_Odds_Calculator_3-way'!A827-1)</f>
        <v/>
      </c>
      <c r="I829" s="6" t="str">
        <f>IF('Log_working_3-way'!$D829="","",'True_Odds_Calculator_3-way'!O827/'True_Odds_Calculator_3-way'!B827-1)</f>
        <v/>
      </c>
      <c r="J829" s="6" t="str">
        <f>IF('Log_working_3-way'!$D829="","",'True_Odds_Calculator_3-way'!#REF!/'True_Odds_Calculator_3-way'!C827-1)</f>
        <v/>
      </c>
      <c r="K829" s="6" t="str">
        <f>IF('Log_working_3-way'!$D829="","",1/'True_Odds_Calculator_3-way'!A827+1/'True_Odds_Calculator_3-way'!B827+1/'True_Odds_Calculator_3-way'!C827-1)</f>
        <v/>
      </c>
    </row>
    <row r="830" spans="4:11" x14ac:dyDescent="0.25">
      <c r="D830" t="str">
        <f>solve_for_c('True_Odds_Calculator_3-way'!A828,'True_Odds_Calculator_3-way'!B828,'True_Odds_Calculator_3-way'!C828,'Log_working_3-way'!B$1,'Log_working_3-way'!B$2)</f>
        <v/>
      </c>
      <c r="F830" s="6" t="str">
        <f>IF('Log_working_3-way'!D830="","",1/'True_Odds_Calculator_3-way'!N828+1/'True_Odds_Calculator_3-way'!O828+1/'True_Odds_Calculator_3-way'!#REF!-1)</f>
        <v/>
      </c>
      <c r="H830" s="6" t="str">
        <f>IF('Log_working_3-way'!$D830="","",'True_Odds_Calculator_3-way'!N828/'True_Odds_Calculator_3-way'!A828-1)</f>
        <v/>
      </c>
      <c r="I830" s="6" t="str">
        <f>IF('Log_working_3-way'!$D830="","",'True_Odds_Calculator_3-way'!O828/'True_Odds_Calculator_3-way'!B828-1)</f>
        <v/>
      </c>
      <c r="J830" s="6" t="str">
        <f>IF('Log_working_3-way'!$D830="","",'True_Odds_Calculator_3-way'!#REF!/'True_Odds_Calculator_3-way'!C828-1)</f>
        <v/>
      </c>
      <c r="K830" s="6" t="str">
        <f>IF('Log_working_3-way'!$D830="","",1/'True_Odds_Calculator_3-way'!A828+1/'True_Odds_Calculator_3-way'!B828+1/'True_Odds_Calculator_3-way'!C828-1)</f>
        <v/>
      </c>
    </row>
    <row r="831" spans="4:11" x14ac:dyDescent="0.25">
      <c r="D831" t="str">
        <f>solve_for_c('True_Odds_Calculator_3-way'!A829,'True_Odds_Calculator_3-way'!B829,'True_Odds_Calculator_3-way'!C829,'Log_working_3-way'!B$1,'Log_working_3-way'!B$2)</f>
        <v/>
      </c>
      <c r="F831" s="6" t="str">
        <f>IF('Log_working_3-way'!D831="","",1/'True_Odds_Calculator_3-way'!N829+1/'True_Odds_Calculator_3-way'!O829+1/'True_Odds_Calculator_3-way'!#REF!-1)</f>
        <v/>
      </c>
      <c r="H831" s="6" t="str">
        <f>IF('Log_working_3-way'!$D831="","",'True_Odds_Calculator_3-way'!N829/'True_Odds_Calculator_3-way'!A829-1)</f>
        <v/>
      </c>
      <c r="I831" s="6" t="str">
        <f>IF('Log_working_3-way'!$D831="","",'True_Odds_Calculator_3-way'!O829/'True_Odds_Calculator_3-way'!B829-1)</f>
        <v/>
      </c>
      <c r="J831" s="6" t="str">
        <f>IF('Log_working_3-way'!$D831="","",'True_Odds_Calculator_3-way'!#REF!/'True_Odds_Calculator_3-way'!C829-1)</f>
        <v/>
      </c>
      <c r="K831" s="6" t="str">
        <f>IF('Log_working_3-way'!$D831="","",1/'True_Odds_Calculator_3-way'!A829+1/'True_Odds_Calculator_3-way'!B829+1/'True_Odds_Calculator_3-way'!C829-1)</f>
        <v/>
      </c>
    </row>
    <row r="832" spans="4:11" x14ac:dyDescent="0.25">
      <c r="D832" t="str">
        <f>solve_for_c('True_Odds_Calculator_3-way'!A830,'True_Odds_Calculator_3-way'!B830,'True_Odds_Calculator_3-way'!C830,'Log_working_3-way'!B$1,'Log_working_3-way'!B$2)</f>
        <v/>
      </c>
      <c r="F832" s="6" t="str">
        <f>IF('Log_working_3-way'!D832="","",1/'True_Odds_Calculator_3-way'!N830+1/'True_Odds_Calculator_3-way'!O830+1/'True_Odds_Calculator_3-way'!#REF!-1)</f>
        <v/>
      </c>
      <c r="H832" s="6" t="str">
        <f>IF('Log_working_3-way'!$D832="","",'True_Odds_Calculator_3-way'!N830/'True_Odds_Calculator_3-way'!A830-1)</f>
        <v/>
      </c>
      <c r="I832" s="6" t="str">
        <f>IF('Log_working_3-way'!$D832="","",'True_Odds_Calculator_3-way'!O830/'True_Odds_Calculator_3-way'!B830-1)</f>
        <v/>
      </c>
      <c r="J832" s="6" t="str">
        <f>IF('Log_working_3-way'!$D832="","",'True_Odds_Calculator_3-way'!#REF!/'True_Odds_Calculator_3-way'!C830-1)</f>
        <v/>
      </c>
      <c r="K832" s="6" t="str">
        <f>IF('Log_working_3-way'!$D832="","",1/'True_Odds_Calculator_3-way'!A830+1/'True_Odds_Calculator_3-way'!B830+1/'True_Odds_Calculator_3-way'!C830-1)</f>
        <v/>
      </c>
    </row>
    <row r="833" spans="4:11" x14ac:dyDescent="0.25">
      <c r="D833" t="str">
        <f>solve_for_c('True_Odds_Calculator_3-way'!A831,'True_Odds_Calculator_3-way'!B831,'True_Odds_Calculator_3-way'!C831,'Log_working_3-way'!B$1,'Log_working_3-way'!B$2)</f>
        <v/>
      </c>
      <c r="F833" s="6" t="str">
        <f>IF('Log_working_3-way'!D833="","",1/'True_Odds_Calculator_3-way'!N831+1/'True_Odds_Calculator_3-way'!O831+1/'True_Odds_Calculator_3-way'!#REF!-1)</f>
        <v/>
      </c>
      <c r="H833" s="6" t="str">
        <f>IF('Log_working_3-way'!$D833="","",'True_Odds_Calculator_3-way'!N831/'True_Odds_Calculator_3-way'!A831-1)</f>
        <v/>
      </c>
      <c r="I833" s="6" t="str">
        <f>IF('Log_working_3-way'!$D833="","",'True_Odds_Calculator_3-way'!O831/'True_Odds_Calculator_3-way'!B831-1)</f>
        <v/>
      </c>
      <c r="J833" s="6" t="str">
        <f>IF('Log_working_3-way'!$D833="","",'True_Odds_Calculator_3-way'!#REF!/'True_Odds_Calculator_3-way'!C831-1)</f>
        <v/>
      </c>
      <c r="K833" s="6" t="str">
        <f>IF('Log_working_3-way'!$D833="","",1/'True_Odds_Calculator_3-way'!A831+1/'True_Odds_Calculator_3-way'!B831+1/'True_Odds_Calculator_3-way'!C831-1)</f>
        <v/>
      </c>
    </row>
    <row r="834" spans="4:11" x14ac:dyDescent="0.25">
      <c r="D834" t="str">
        <f>solve_for_c('True_Odds_Calculator_3-way'!A832,'True_Odds_Calculator_3-way'!B832,'True_Odds_Calculator_3-way'!C832,'Log_working_3-way'!B$1,'Log_working_3-way'!B$2)</f>
        <v/>
      </c>
      <c r="F834" s="6" t="str">
        <f>IF('Log_working_3-way'!D834="","",1/'True_Odds_Calculator_3-way'!N832+1/'True_Odds_Calculator_3-way'!O832+1/'True_Odds_Calculator_3-way'!#REF!-1)</f>
        <v/>
      </c>
      <c r="H834" s="6" t="str">
        <f>IF('Log_working_3-way'!$D834="","",'True_Odds_Calculator_3-way'!N832/'True_Odds_Calculator_3-way'!A832-1)</f>
        <v/>
      </c>
      <c r="I834" s="6" t="str">
        <f>IF('Log_working_3-way'!$D834="","",'True_Odds_Calculator_3-way'!O832/'True_Odds_Calculator_3-way'!B832-1)</f>
        <v/>
      </c>
      <c r="J834" s="6" t="str">
        <f>IF('Log_working_3-way'!$D834="","",'True_Odds_Calculator_3-way'!#REF!/'True_Odds_Calculator_3-way'!C832-1)</f>
        <v/>
      </c>
      <c r="K834" s="6" t="str">
        <f>IF('Log_working_3-way'!$D834="","",1/'True_Odds_Calculator_3-way'!A832+1/'True_Odds_Calculator_3-way'!B832+1/'True_Odds_Calculator_3-way'!C832-1)</f>
        <v/>
      </c>
    </row>
    <row r="835" spans="4:11" x14ac:dyDescent="0.25">
      <c r="D835" t="str">
        <f>solve_for_c('True_Odds_Calculator_3-way'!A833,'True_Odds_Calculator_3-way'!B833,'True_Odds_Calculator_3-way'!C833,'Log_working_3-way'!B$1,'Log_working_3-way'!B$2)</f>
        <v/>
      </c>
      <c r="F835" s="6" t="str">
        <f>IF('Log_working_3-way'!D835="","",1/'True_Odds_Calculator_3-way'!N833+1/'True_Odds_Calculator_3-way'!O833+1/'True_Odds_Calculator_3-way'!#REF!-1)</f>
        <v/>
      </c>
      <c r="H835" s="6" t="str">
        <f>IF('Log_working_3-way'!$D835="","",'True_Odds_Calculator_3-way'!N833/'True_Odds_Calculator_3-way'!A833-1)</f>
        <v/>
      </c>
      <c r="I835" s="6" t="str">
        <f>IF('Log_working_3-way'!$D835="","",'True_Odds_Calculator_3-way'!O833/'True_Odds_Calculator_3-way'!B833-1)</f>
        <v/>
      </c>
      <c r="J835" s="6" t="str">
        <f>IF('Log_working_3-way'!$D835="","",'True_Odds_Calculator_3-way'!#REF!/'True_Odds_Calculator_3-way'!C833-1)</f>
        <v/>
      </c>
      <c r="K835" s="6" t="str">
        <f>IF('Log_working_3-way'!$D835="","",1/'True_Odds_Calculator_3-way'!A833+1/'True_Odds_Calculator_3-way'!B833+1/'True_Odds_Calculator_3-way'!C833-1)</f>
        <v/>
      </c>
    </row>
    <row r="836" spans="4:11" x14ac:dyDescent="0.25">
      <c r="D836" t="str">
        <f>solve_for_c('True_Odds_Calculator_3-way'!A834,'True_Odds_Calculator_3-way'!B834,'True_Odds_Calculator_3-way'!C834,'Log_working_3-way'!B$1,'Log_working_3-way'!B$2)</f>
        <v/>
      </c>
      <c r="F836" s="6" t="str">
        <f>IF('Log_working_3-way'!D836="","",1/'True_Odds_Calculator_3-way'!N834+1/'True_Odds_Calculator_3-way'!O834+1/'True_Odds_Calculator_3-way'!#REF!-1)</f>
        <v/>
      </c>
      <c r="H836" s="6" t="str">
        <f>IF('Log_working_3-way'!$D836="","",'True_Odds_Calculator_3-way'!N834/'True_Odds_Calculator_3-way'!A834-1)</f>
        <v/>
      </c>
      <c r="I836" s="6" t="str">
        <f>IF('Log_working_3-way'!$D836="","",'True_Odds_Calculator_3-way'!O834/'True_Odds_Calculator_3-way'!B834-1)</f>
        <v/>
      </c>
      <c r="J836" s="6" t="str">
        <f>IF('Log_working_3-way'!$D836="","",'True_Odds_Calculator_3-way'!#REF!/'True_Odds_Calculator_3-way'!C834-1)</f>
        <v/>
      </c>
      <c r="K836" s="6" t="str">
        <f>IF('Log_working_3-way'!$D836="","",1/'True_Odds_Calculator_3-way'!A834+1/'True_Odds_Calculator_3-way'!B834+1/'True_Odds_Calculator_3-way'!C834-1)</f>
        <v/>
      </c>
    </row>
    <row r="837" spans="4:11" x14ac:dyDescent="0.25">
      <c r="D837" t="str">
        <f>solve_for_c('True_Odds_Calculator_3-way'!A835,'True_Odds_Calculator_3-way'!B835,'True_Odds_Calculator_3-way'!C835,'Log_working_3-way'!B$1,'Log_working_3-way'!B$2)</f>
        <v/>
      </c>
      <c r="F837" s="6" t="str">
        <f>IF('Log_working_3-way'!D837="","",1/'True_Odds_Calculator_3-way'!N835+1/'True_Odds_Calculator_3-way'!O835+1/'True_Odds_Calculator_3-way'!#REF!-1)</f>
        <v/>
      </c>
      <c r="H837" s="6" t="str">
        <f>IF('Log_working_3-way'!$D837="","",'True_Odds_Calculator_3-way'!N835/'True_Odds_Calculator_3-way'!A835-1)</f>
        <v/>
      </c>
      <c r="I837" s="6" t="str">
        <f>IF('Log_working_3-way'!$D837="","",'True_Odds_Calculator_3-way'!O835/'True_Odds_Calculator_3-way'!B835-1)</f>
        <v/>
      </c>
      <c r="J837" s="6" t="str">
        <f>IF('Log_working_3-way'!$D837="","",'True_Odds_Calculator_3-way'!#REF!/'True_Odds_Calculator_3-way'!C835-1)</f>
        <v/>
      </c>
      <c r="K837" s="6" t="str">
        <f>IF('Log_working_3-way'!$D837="","",1/'True_Odds_Calculator_3-way'!A835+1/'True_Odds_Calculator_3-way'!B835+1/'True_Odds_Calculator_3-way'!C835-1)</f>
        <v/>
      </c>
    </row>
    <row r="838" spans="4:11" x14ac:dyDescent="0.25">
      <c r="D838" t="str">
        <f>solve_for_c('True_Odds_Calculator_3-way'!A836,'True_Odds_Calculator_3-way'!B836,'True_Odds_Calculator_3-way'!C836,'Log_working_3-way'!B$1,'Log_working_3-way'!B$2)</f>
        <v/>
      </c>
      <c r="F838" s="6" t="str">
        <f>IF('Log_working_3-way'!D838="","",1/'True_Odds_Calculator_3-way'!N836+1/'True_Odds_Calculator_3-way'!O836+1/'True_Odds_Calculator_3-way'!#REF!-1)</f>
        <v/>
      </c>
      <c r="H838" s="6" t="str">
        <f>IF('Log_working_3-way'!$D838="","",'True_Odds_Calculator_3-way'!N836/'True_Odds_Calculator_3-way'!A836-1)</f>
        <v/>
      </c>
      <c r="I838" s="6" t="str">
        <f>IF('Log_working_3-way'!$D838="","",'True_Odds_Calculator_3-way'!O836/'True_Odds_Calculator_3-way'!B836-1)</f>
        <v/>
      </c>
      <c r="J838" s="6" t="str">
        <f>IF('Log_working_3-way'!$D838="","",'True_Odds_Calculator_3-way'!#REF!/'True_Odds_Calculator_3-way'!C836-1)</f>
        <v/>
      </c>
      <c r="K838" s="6" t="str">
        <f>IF('Log_working_3-way'!$D838="","",1/'True_Odds_Calculator_3-way'!A836+1/'True_Odds_Calculator_3-way'!B836+1/'True_Odds_Calculator_3-way'!C836-1)</f>
        <v/>
      </c>
    </row>
    <row r="839" spans="4:11" x14ac:dyDescent="0.25">
      <c r="D839" t="str">
        <f>solve_for_c('True_Odds_Calculator_3-way'!A837,'True_Odds_Calculator_3-way'!B837,'True_Odds_Calculator_3-way'!C837,'Log_working_3-way'!B$1,'Log_working_3-way'!B$2)</f>
        <v/>
      </c>
      <c r="F839" s="6" t="str">
        <f>IF('Log_working_3-way'!D839="","",1/'True_Odds_Calculator_3-way'!N837+1/'True_Odds_Calculator_3-way'!O837+1/'True_Odds_Calculator_3-way'!#REF!-1)</f>
        <v/>
      </c>
      <c r="H839" s="6" t="str">
        <f>IF('Log_working_3-way'!$D839="","",'True_Odds_Calculator_3-way'!N837/'True_Odds_Calculator_3-way'!A837-1)</f>
        <v/>
      </c>
      <c r="I839" s="6" t="str">
        <f>IF('Log_working_3-way'!$D839="","",'True_Odds_Calculator_3-way'!O837/'True_Odds_Calculator_3-way'!B837-1)</f>
        <v/>
      </c>
      <c r="J839" s="6" t="str">
        <f>IF('Log_working_3-way'!$D839="","",'True_Odds_Calculator_3-way'!#REF!/'True_Odds_Calculator_3-way'!C837-1)</f>
        <v/>
      </c>
      <c r="K839" s="6" t="str">
        <f>IF('Log_working_3-way'!$D839="","",1/'True_Odds_Calculator_3-way'!A837+1/'True_Odds_Calculator_3-way'!B837+1/'True_Odds_Calculator_3-way'!C837-1)</f>
        <v/>
      </c>
    </row>
    <row r="840" spans="4:11" x14ac:dyDescent="0.25">
      <c r="D840" t="str">
        <f>solve_for_c('True_Odds_Calculator_3-way'!A838,'True_Odds_Calculator_3-way'!B838,'True_Odds_Calculator_3-way'!C838,'Log_working_3-way'!B$1,'Log_working_3-way'!B$2)</f>
        <v/>
      </c>
      <c r="F840" s="6" t="str">
        <f>IF('Log_working_3-way'!D840="","",1/'True_Odds_Calculator_3-way'!N838+1/'True_Odds_Calculator_3-way'!O838+1/'True_Odds_Calculator_3-way'!#REF!-1)</f>
        <v/>
      </c>
      <c r="H840" s="6" t="str">
        <f>IF('Log_working_3-way'!$D840="","",'True_Odds_Calculator_3-way'!N838/'True_Odds_Calculator_3-way'!A838-1)</f>
        <v/>
      </c>
      <c r="I840" s="6" t="str">
        <f>IF('Log_working_3-way'!$D840="","",'True_Odds_Calculator_3-way'!O838/'True_Odds_Calculator_3-way'!B838-1)</f>
        <v/>
      </c>
      <c r="J840" s="6" t="str">
        <f>IF('Log_working_3-way'!$D840="","",'True_Odds_Calculator_3-way'!#REF!/'True_Odds_Calculator_3-way'!C838-1)</f>
        <v/>
      </c>
      <c r="K840" s="6" t="str">
        <f>IF('Log_working_3-way'!$D840="","",1/'True_Odds_Calculator_3-way'!A838+1/'True_Odds_Calculator_3-way'!B838+1/'True_Odds_Calculator_3-way'!C838-1)</f>
        <v/>
      </c>
    </row>
    <row r="841" spans="4:11" x14ac:dyDescent="0.25">
      <c r="D841" t="str">
        <f>solve_for_c('True_Odds_Calculator_3-way'!A839,'True_Odds_Calculator_3-way'!B839,'True_Odds_Calculator_3-way'!C839,'Log_working_3-way'!B$1,'Log_working_3-way'!B$2)</f>
        <v/>
      </c>
      <c r="F841" s="6" t="str">
        <f>IF('Log_working_3-way'!D841="","",1/'True_Odds_Calculator_3-way'!N839+1/'True_Odds_Calculator_3-way'!O839+1/'True_Odds_Calculator_3-way'!#REF!-1)</f>
        <v/>
      </c>
      <c r="H841" s="6" t="str">
        <f>IF('Log_working_3-way'!$D841="","",'True_Odds_Calculator_3-way'!N839/'True_Odds_Calculator_3-way'!A839-1)</f>
        <v/>
      </c>
      <c r="I841" s="6" t="str">
        <f>IF('Log_working_3-way'!$D841="","",'True_Odds_Calculator_3-way'!O839/'True_Odds_Calculator_3-way'!B839-1)</f>
        <v/>
      </c>
      <c r="J841" s="6" t="str">
        <f>IF('Log_working_3-way'!$D841="","",'True_Odds_Calculator_3-way'!#REF!/'True_Odds_Calculator_3-way'!C839-1)</f>
        <v/>
      </c>
      <c r="K841" s="6" t="str">
        <f>IF('Log_working_3-way'!$D841="","",1/'True_Odds_Calculator_3-way'!A839+1/'True_Odds_Calculator_3-way'!B839+1/'True_Odds_Calculator_3-way'!C839-1)</f>
        <v/>
      </c>
    </row>
    <row r="842" spans="4:11" x14ac:dyDescent="0.25">
      <c r="D842" t="str">
        <f>solve_for_c('True_Odds_Calculator_3-way'!A840,'True_Odds_Calculator_3-way'!B840,'True_Odds_Calculator_3-way'!C840,'Log_working_3-way'!B$1,'Log_working_3-way'!B$2)</f>
        <v/>
      </c>
      <c r="F842" s="6" t="str">
        <f>IF('Log_working_3-way'!D842="","",1/'True_Odds_Calculator_3-way'!N840+1/'True_Odds_Calculator_3-way'!O840+1/'True_Odds_Calculator_3-way'!#REF!-1)</f>
        <v/>
      </c>
      <c r="H842" s="6" t="str">
        <f>IF('Log_working_3-way'!$D842="","",'True_Odds_Calculator_3-way'!N840/'True_Odds_Calculator_3-way'!A840-1)</f>
        <v/>
      </c>
      <c r="I842" s="6" t="str">
        <f>IF('Log_working_3-way'!$D842="","",'True_Odds_Calculator_3-way'!O840/'True_Odds_Calculator_3-way'!B840-1)</f>
        <v/>
      </c>
      <c r="J842" s="6" t="str">
        <f>IF('Log_working_3-way'!$D842="","",'True_Odds_Calculator_3-way'!#REF!/'True_Odds_Calculator_3-way'!C840-1)</f>
        <v/>
      </c>
      <c r="K842" s="6" t="str">
        <f>IF('Log_working_3-way'!$D842="","",1/'True_Odds_Calculator_3-way'!A840+1/'True_Odds_Calculator_3-way'!B840+1/'True_Odds_Calculator_3-way'!C840-1)</f>
        <v/>
      </c>
    </row>
    <row r="843" spans="4:11" x14ac:dyDescent="0.25">
      <c r="D843" t="str">
        <f>solve_for_c('True_Odds_Calculator_3-way'!A841,'True_Odds_Calculator_3-way'!B841,'True_Odds_Calculator_3-way'!C841,'Log_working_3-way'!B$1,'Log_working_3-way'!B$2)</f>
        <v/>
      </c>
      <c r="F843" s="6" t="str">
        <f>IF('Log_working_3-way'!D843="","",1/'True_Odds_Calculator_3-way'!N841+1/'True_Odds_Calculator_3-way'!O841+1/'True_Odds_Calculator_3-way'!#REF!-1)</f>
        <v/>
      </c>
      <c r="H843" s="6" t="str">
        <f>IF('Log_working_3-way'!$D843="","",'True_Odds_Calculator_3-way'!N841/'True_Odds_Calculator_3-way'!A841-1)</f>
        <v/>
      </c>
      <c r="I843" s="6" t="str">
        <f>IF('Log_working_3-way'!$D843="","",'True_Odds_Calculator_3-way'!O841/'True_Odds_Calculator_3-way'!B841-1)</f>
        <v/>
      </c>
      <c r="J843" s="6" t="str">
        <f>IF('Log_working_3-way'!$D843="","",'True_Odds_Calculator_3-way'!#REF!/'True_Odds_Calculator_3-way'!C841-1)</f>
        <v/>
      </c>
      <c r="K843" s="6" t="str">
        <f>IF('Log_working_3-way'!$D843="","",1/'True_Odds_Calculator_3-way'!A841+1/'True_Odds_Calculator_3-way'!B841+1/'True_Odds_Calculator_3-way'!C841-1)</f>
        <v/>
      </c>
    </row>
    <row r="844" spans="4:11" x14ac:dyDescent="0.25">
      <c r="D844" t="str">
        <f>solve_for_c('True_Odds_Calculator_3-way'!A842,'True_Odds_Calculator_3-way'!B842,'True_Odds_Calculator_3-way'!C842,'Log_working_3-way'!B$1,'Log_working_3-way'!B$2)</f>
        <v/>
      </c>
      <c r="F844" s="6" t="str">
        <f>IF('Log_working_3-way'!D844="","",1/'True_Odds_Calculator_3-way'!N842+1/'True_Odds_Calculator_3-way'!O842+1/'True_Odds_Calculator_3-way'!#REF!-1)</f>
        <v/>
      </c>
      <c r="H844" s="6" t="str">
        <f>IF('Log_working_3-way'!$D844="","",'True_Odds_Calculator_3-way'!N842/'True_Odds_Calculator_3-way'!A842-1)</f>
        <v/>
      </c>
      <c r="I844" s="6" t="str">
        <f>IF('Log_working_3-way'!$D844="","",'True_Odds_Calculator_3-way'!O842/'True_Odds_Calculator_3-way'!B842-1)</f>
        <v/>
      </c>
      <c r="J844" s="6" t="str">
        <f>IF('Log_working_3-way'!$D844="","",'True_Odds_Calculator_3-way'!#REF!/'True_Odds_Calculator_3-way'!C842-1)</f>
        <v/>
      </c>
      <c r="K844" s="6" t="str">
        <f>IF('Log_working_3-way'!$D844="","",1/'True_Odds_Calculator_3-way'!A842+1/'True_Odds_Calculator_3-way'!B842+1/'True_Odds_Calculator_3-way'!C842-1)</f>
        <v/>
      </c>
    </row>
    <row r="845" spans="4:11" x14ac:dyDescent="0.25">
      <c r="D845" t="str">
        <f>solve_for_c('True_Odds_Calculator_3-way'!A843,'True_Odds_Calculator_3-way'!B843,'True_Odds_Calculator_3-way'!C843,'Log_working_3-way'!B$1,'Log_working_3-way'!B$2)</f>
        <v/>
      </c>
      <c r="F845" s="6" t="str">
        <f>IF('Log_working_3-way'!D845="","",1/'True_Odds_Calculator_3-way'!N843+1/'True_Odds_Calculator_3-way'!O843+1/'True_Odds_Calculator_3-way'!#REF!-1)</f>
        <v/>
      </c>
      <c r="H845" s="6" t="str">
        <f>IF('Log_working_3-way'!$D845="","",'True_Odds_Calculator_3-way'!N843/'True_Odds_Calculator_3-way'!A843-1)</f>
        <v/>
      </c>
      <c r="I845" s="6" t="str">
        <f>IF('Log_working_3-way'!$D845="","",'True_Odds_Calculator_3-way'!O843/'True_Odds_Calculator_3-way'!B843-1)</f>
        <v/>
      </c>
      <c r="J845" s="6" t="str">
        <f>IF('Log_working_3-way'!$D845="","",'True_Odds_Calculator_3-way'!#REF!/'True_Odds_Calculator_3-way'!C843-1)</f>
        <v/>
      </c>
      <c r="K845" s="6" t="str">
        <f>IF('Log_working_3-way'!$D845="","",1/'True_Odds_Calculator_3-way'!A843+1/'True_Odds_Calculator_3-way'!B843+1/'True_Odds_Calculator_3-way'!C843-1)</f>
        <v/>
      </c>
    </row>
    <row r="846" spans="4:11" x14ac:dyDescent="0.25">
      <c r="D846" t="str">
        <f>solve_for_c('True_Odds_Calculator_3-way'!A844,'True_Odds_Calculator_3-way'!B844,'True_Odds_Calculator_3-way'!C844,'Log_working_3-way'!B$1,'Log_working_3-way'!B$2)</f>
        <v/>
      </c>
      <c r="F846" s="6" t="str">
        <f>IF('Log_working_3-way'!D846="","",1/'True_Odds_Calculator_3-way'!N844+1/'True_Odds_Calculator_3-way'!O844+1/'True_Odds_Calculator_3-way'!#REF!-1)</f>
        <v/>
      </c>
      <c r="H846" s="6" t="str">
        <f>IF('Log_working_3-way'!$D846="","",'True_Odds_Calculator_3-way'!N844/'True_Odds_Calculator_3-way'!A844-1)</f>
        <v/>
      </c>
      <c r="I846" s="6" t="str">
        <f>IF('Log_working_3-way'!$D846="","",'True_Odds_Calculator_3-way'!O844/'True_Odds_Calculator_3-way'!B844-1)</f>
        <v/>
      </c>
      <c r="J846" s="6" t="str">
        <f>IF('Log_working_3-way'!$D846="","",'True_Odds_Calculator_3-way'!#REF!/'True_Odds_Calculator_3-way'!C844-1)</f>
        <v/>
      </c>
      <c r="K846" s="6" t="str">
        <f>IF('Log_working_3-way'!$D846="","",1/'True_Odds_Calculator_3-way'!A844+1/'True_Odds_Calculator_3-way'!B844+1/'True_Odds_Calculator_3-way'!C844-1)</f>
        <v/>
      </c>
    </row>
    <row r="847" spans="4:11" x14ac:dyDescent="0.25">
      <c r="D847" t="str">
        <f>solve_for_c('True_Odds_Calculator_3-way'!A845,'True_Odds_Calculator_3-way'!B845,'True_Odds_Calculator_3-way'!C845,'Log_working_3-way'!B$1,'Log_working_3-way'!B$2)</f>
        <v/>
      </c>
      <c r="F847" s="6" t="str">
        <f>IF('Log_working_3-way'!D847="","",1/'True_Odds_Calculator_3-way'!N845+1/'True_Odds_Calculator_3-way'!O845+1/'True_Odds_Calculator_3-way'!#REF!-1)</f>
        <v/>
      </c>
      <c r="H847" s="6" t="str">
        <f>IF('Log_working_3-way'!$D847="","",'True_Odds_Calculator_3-way'!N845/'True_Odds_Calculator_3-way'!A845-1)</f>
        <v/>
      </c>
      <c r="I847" s="6" t="str">
        <f>IF('Log_working_3-way'!$D847="","",'True_Odds_Calculator_3-way'!O845/'True_Odds_Calculator_3-way'!B845-1)</f>
        <v/>
      </c>
      <c r="J847" s="6" t="str">
        <f>IF('Log_working_3-way'!$D847="","",'True_Odds_Calculator_3-way'!#REF!/'True_Odds_Calculator_3-way'!C845-1)</f>
        <v/>
      </c>
      <c r="K847" s="6" t="str">
        <f>IF('Log_working_3-way'!$D847="","",1/'True_Odds_Calculator_3-way'!A845+1/'True_Odds_Calculator_3-way'!B845+1/'True_Odds_Calculator_3-way'!C845-1)</f>
        <v/>
      </c>
    </row>
    <row r="848" spans="4:11" x14ac:dyDescent="0.25">
      <c r="D848" t="str">
        <f>solve_for_c('True_Odds_Calculator_3-way'!A846,'True_Odds_Calculator_3-way'!B846,'True_Odds_Calculator_3-way'!C846,'Log_working_3-way'!B$1,'Log_working_3-way'!B$2)</f>
        <v/>
      </c>
      <c r="F848" s="6" t="str">
        <f>IF('Log_working_3-way'!D848="","",1/'True_Odds_Calculator_3-way'!N846+1/'True_Odds_Calculator_3-way'!O846+1/'True_Odds_Calculator_3-way'!#REF!-1)</f>
        <v/>
      </c>
      <c r="H848" s="6" t="str">
        <f>IF('Log_working_3-way'!$D848="","",'True_Odds_Calculator_3-way'!N846/'True_Odds_Calculator_3-way'!A846-1)</f>
        <v/>
      </c>
      <c r="I848" s="6" t="str">
        <f>IF('Log_working_3-way'!$D848="","",'True_Odds_Calculator_3-way'!O846/'True_Odds_Calculator_3-way'!B846-1)</f>
        <v/>
      </c>
      <c r="J848" s="6" t="str">
        <f>IF('Log_working_3-way'!$D848="","",'True_Odds_Calculator_3-way'!#REF!/'True_Odds_Calculator_3-way'!C846-1)</f>
        <v/>
      </c>
      <c r="K848" s="6" t="str">
        <f>IF('Log_working_3-way'!$D848="","",1/'True_Odds_Calculator_3-way'!A846+1/'True_Odds_Calculator_3-way'!B846+1/'True_Odds_Calculator_3-way'!C846-1)</f>
        <v/>
      </c>
    </row>
    <row r="849" spans="4:11" x14ac:dyDescent="0.25">
      <c r="D849" t="str">
        <f>solve_for_c('True_Odds_Calculator_3-way'!A847,'True_Odds_Calculator_3-way'!B847,'True_Odds_Calculator_3-way'!C847,'Log_working_3-way'!B$1,'Log_working_3-way'!B$2)</f>
        <v/>
      </c>
      <c r="F849" s="6" t="str">
        <f>IF('Log_working_3-way'!D849="","",1/'True_Odds_Calculator_3-way'!N847+1/'True_Odds_Calculator_3-way'!O847+1/'True_Odds_Calculator_3-way'!#REF!-1)</f>
        <v/>
      </c>
      <c r="H849" s="6" t="str">
        <f>IF('Log_working_3-way'!$D849="","",'True_Odds_Calculator_3-way'!N847/'True_Odds_Calculator_3-way'!A847-1)</f>
        <v/>
      </c>
      <c r="I849" s="6" t="str">
        <f>IF('Log_working_3-way'!$D849="","",'True_Odds_Calculator_3-way'!O847/'True_Odds_Calculator_3-way'!B847-1)</f>
        <v/>
      </c>
      <c r="J849" s="6" t="str">
        <f>IF('Log_working_3-way'!$D849="","",'True_Odds_Calculator_3-way'!#REF!/'True_Odds_Calculator_3-way'!C847-1)</f>
        <v/>
      </c>
      <c r="K849" s="6" t="str">
        <f>IF('Log_working_3-way'!$D849="","",1/'True_Odds_Calculator_3-way'!A847+1/'True_Odds_Calculator_3-way'!B847+1/'True_Odds_Calculator_3-way'!C847-1)</f>
        <v/>
      </c>
    </row>
    <row r="850" spans="4:11" x14ac:dyDescent="0.25">
      <c r="D850" t="str">
        <f>solve_for_c('True_Odds_Calculator_3-way'!A848,'True_Odds_Calculator_3-way'!B848,'True_Odds_Calculator_3-way'!C848,'Log_working_3-way'!B$1,'Log_working_3-way'!B$2)</f>
        <v/>
      </c>
      <c r="F850" s="6" t="str">
        <f>IF('Log_working_3-way'!D850="","",1/'True_Odds_Calculator_3-way'!N848+1/'True_Odds_Calculator_3-way'!O848+1/'True_Odds_Calculator_3-way'!#REF!-1)</f>
        <v/>
      </c>
      <c r="H850" s="6" t="str">
        <f>IF('Log_working_3-way'!$D850="","",'True_Odds_Calculator_3-way'!N848/'True_Odds_Calculator_3-way'!A848-1)</f>
        <v/>
      </c>
      <c r="I850" s="6" t="str">
        <f>IF('Log_working_3-way'!$D850="","",'True_Odds_Calculator_3-way'!O848/'True_Odds_Calculator_3-way'!B848-1)</f>
        <v/>
      </c>
      <c r="J850" s="6" t="str">
        <f>IF('Log_working_3-way'!$D850="","",'True_Odds_Calculator_3-way'!#REF!/'True_Odds_Calculator_3-way'!C848-1)</f>
        <v/>
      </c>
      <c r="K850" s="6" t="str">
        <f>IF('Log_working_3-way'!$D850="","",1/'True_Odds_Calculator_3-way'!A848+1/'True_Odds_Calculator_3-way'!B848+1/'True_Odds_Calculator_3-way'!C848-1)</f>
        <v/>
      </c>
    </row>
    <row r="851" spans="4:11" x14ac:dyDescent="0.25">
      <c r="D851" t="str">
        <f>solve_for_c('True_Odds_Calculator_3-way'!A849,'True_Odds_Calculator_3-way'!B849,'True_Odds_Calculator_3-way'!C849,'Log_working_3-way'!B$1,'Log_working_3-way'!B$2)</f>
        <v/>
      </c>
      <c r="F851" s="6" t="str">
        <f>IF('Log_working_3-way'!D851="","",1/'True_Odds_Calculator_3-way'!N849+1/'True_Odds_Calculator_3-way'!O849+1/'True_Odds_Calculator_3-way'!#REF!-1)</f>
        <v/>
      </c>
      <c r="H851" s="6" t="str">
        <f>IF('Log_working_3-way'!$D851="","",'True_Odds_Calculator_3-way'!N849/'True_Odds_Calculator_3-way'!A849-1)</f>
        <v/>
      </c>
      <c r="I851" s="6" t="str">
        <f>IF('Log_working_3-way'!$D851="","",'True_Odds_Calculator_3-way'!O849/'True_Odds_Calculator_3-way'!B849-1)</f>
        <v/>
      </c>
      <c r="J851" s="6" t="str">
        <f>IF('Log_working_3-way'!$D851="","",'True_Odds_Calculator_3-way'!#REF!/'True_Odds_Calculator_3-way'!C849-1)</f>
        <v/>
      </c>
      <c r="K851" s="6" t="str">
        <f>IF('Log_working_3-way'!$D851="","",1/'True_Odds_Calculator_3-way'!A849+1/'True_Odds_Calculator_3-way'!B849+1/'True_Odds_Calculator_3-way'!C849-1)</f>
        <v/>
      </c>
    </row>
    <row r="852" spans="4:11" x14ac:dyDescent="0.25">
      <c r="D852" t="str">
        <f>solve_for_c('True_Odds_Calculator_3-way'!A850,'True_Odds_Calculator_3-way'!B850,'True_Odds_Calculator_3-way'!C850,'Log_working_3-way'!B$1,'Log_working_3-way'!B$2)</f>
        <v/>
      </c>
      <c r="F852" s="6" t="str">
        <f>IF('Log_working_3-way'!D852="","",1/'True_Odds_Calculator_3-way'!N850+1/'True_Odds_Calculator_3-way'!O850+1/'True_Odds_Calculator_3-way'!#REF!-1)</f>
        <v/>
      </c>
      <c r="H852" s="6" t="str">
        <f>IF('Log_working_3-way'!$D852="","",'True_Odds_Calculator_3-way'!N850/'True_Odds_Calculator_3-way'!A850-1)</f>
        <v/>
      </c>
      <c r="I852" s="6" t="str">
        <f>IF('Log_working_3-way'!$D852="","",'True_Odds_Calculator_3-way'!O850/'True_Odds_Calculator_3-way'!B850-1)</f>
        <v/>
      </c>
      <c r="J852" s="6" t="str">
        <f>IF('Log_working_3-way'!$D852="","",'True_Odds_Calculator_3-way'!#REF!/'True_Odds_Calculator_3-way'!C850-1)</f>
        <v/>
      </c>
      <c r="K852" s="6" t="str">
        <f>IF('Log_working_3-way'!$D852="","",1/'True_Odds_Calculator_3-way'!A850+1/'True_Odds_Calculator_3-way'!B850+1/'True_Odds_Calculator_3-way'!C850-1)</f>
        <v/>
      </c>
    </row>
    <row r="853" spans="4:11" x14ac:dyDescent="0.25">
      <c r="D853" t="str">
        <f>solve_for_c('True_Odds_Calculator_3-way'!A851,'True_Odds_Calculator_3-way'!B851,'True_Odds_Calculator_3-way'!C851,'Log_working_3-way'!B$1,'Log_working_3-way'!B$2)</f>
        <v/>
      </c>
      <c r="F853" s="6" t="str">
        <f>IF('Log_working_3-way'!D853="","",1/'True_Odds_Calculator_3-way'!N851+1/'True_Odds_Calculator_3-way'!O851+1/'True_Odds_Calculator_3-way'!#REF!-1)</f>
        <v/>
      </c>
      <c r="H853" s="6" t="str">
        <f>IF('Log_working_3-way'!$D853="","",'True_Odds_Calculator_3-way'!N851/'True_Odds_Calculator_3-way'!A851-1)</f>
        <v/>
      </c>
      <c r="I853" s="6" t="str">
        <f>IF('Log_working_3-way'!$D853="","",'True_Odds_Calculator_3-way'!O851/'True_Odds_Calculator_3-way'!B851-1)</f>
        <v/>
      </c>
      <c r="J853" s="6" t="str">
        <f>IF('Log_working_3-way'!$D853="","",'True_Odds_Calculator_3-way'!#REF!/'True_Odds_Calculator_3-way'!C851-1)</f>
        <v/>
      </c>
      <c r="K853" s="6" t="str">
        <f>IF('Log_working_3-way'!$D853="","",1/'True_Odds_Calculator_3-way'!A851+1/'True_Odds_Calculator_3-way'!B851+1/'True_Odds_Calculator_3-way'!C851-1)</f>
        <v/>
      </c>
    </row>
    <row r="854" spans="4:11" x14ac:dyDescent="0.25">
      <c r="D854" t="str">
        <f>solve_for_c('True_Odds_Calculator_3-way'!A852,'True_Odds_Calculator_3-way'!B852,'True_Odds_Calculator_3-way'!C852,'Log_working_3-way'!B$1,'Log_working_3-way'!B$2)</f>
        <v/>
      </c>
      <c r="F854" s="6" t="str">
        <f>IF('Log_working_3-way'!D854="","",1/'True_Odds_Calculator_3-way'!N852+1/'True_Odds_Calculator_3-way'!O852+1/'True_Odds_Calculator_3-way'!#REF!-1)</f>
        <v/>
      </c>
      <c r="H854" s="6" t="str">
        <f>IF('Log_working_3-way'!$D854="","",'True_Odds_Calculator_3-way'!N852/'True_Odds_Calculator_3-way'!A852-1)</f>
        <v/>
      </c>
      <c r="I854" s="6" t="str">
        <f>IF('Log_working_3-way'!$D854="","",'True_Odds_Calculator_3-way'!O852/'True_Odds_Calculator_3-way'!B852-1)</f>
        <v/>
      </c>
      <c r="J854" s="6" t="str">
        <f>IF('Log_working_3-way'!$D854="","",'True_Odds_Calculator_3-way'!#REF!/'True_Odds_Calculator_3-way'!C852-1)</f>
        <v/>
      </c>
      <c r="K854" s="6" t="str">
        <f>IF('Log_working_3-way'!$D854="","",1/'True_Odds_Calculator_3-way'!A852+1/'True_Odds_Calculator_3-way'!B852+1/'True_Odds_Calculator_3-way'!C852-1)</f>
        <v/>
      </c>
    </row>
    <row r="855" spans="4:11" x14ac:dyDescent="0.25">
      <c r="D855" t="str">
        <f>solve_for_c('True_Odds_Calculator_3-way'!A853,'True_Odds_Calculator_3-way'!B853,'True_Odds_Calculator_3-way'!C853,'Log_working_3-way'!B$1,'Log_working_3-way'!B$2)</f>
        <v/>
      </c>
      <c r="F855" s="6" t="str">
        <f>IF('Log_working_3-way'!D855="","",1/'True_Odds_Calculator_3-way'!N853+1/'True_Odds_Calculator_3-way'!O853+1/'True_Odds_Calculator_3-way'!#REF!-1)</f>
        <v/>
      </c>
      <c r="H855" s="6" t="str">
        <f>IF('Log_working_3-way'!$D855="","",'True_Odds_Calculator_3-way'!N853/'True_Odds_Calculator_3-way'!A853-1)</f>
        <v/>
      </c>
      <c r="I855" s="6" t="str">
        <f>IF('Log_working_3-way'!$D855="","",'True_Odds_Calculator_3-way'!O853/'True_Odds_Calculator_3-way'!B853-1)</f>
        <v/>
      </c>
      <c r="J855" s="6" t="str">
        <f>IF('Log_working_3-way'!$D855="","",'True_Odds_Calculator_3-way'!#REF!/'True_Odds_Calculator_3-way'!C853-1)</f>
        <v/>
      </c>
      <c r="K855" s="6" t="str">
        <f>IF('Log_working_3-way'!$D855="","",1/'True_Odds_Calculator_3-way'!A853+1/'True_Odds_Calculator_3-way'!B853+1/'True_Odds_Calculator_3-way'!C853-1)</f>
        <v/>
      </c>
    </row>
    <row r="856" spans="4:11" x14ac:dyDescent="0.25">
      <c r="D856" t="str">
        <f>solve_for_c('True_Odds_Calculator_3-way'!A854,'True_Odds_Calculator_3-way'!B854,'True_Odds_Calculator_3-way'!C854,'Log_working_3-way'!B$1,'Log_working_3-way'!B$2)</f>
        <v/>
      </c>
      <c r="F856" s="6" t="str">
        <f>IF('Log_working_3-way'!D856="","",1/'True_Odds_Calculator_3-way'!N854+1/'True_Odds_Calculator_3-way'!O854+1/'True_Odds_Calculator_3-way'!#REF!-1)</f>
        <v/>
      </c>
      <c r="H856" s="6" t="str">
        <f>IF('Log_working_3-way'!$D856="","",'True_Odds_Calculator_3-way'!N854/'True_Odds_Calculator_3-way'!A854-1)</f>
        <v/>
      </c>
      <c r="I856" s="6" t="str">
        <f>IF('Log_working_3-way'!$D856="","",'True_Odds_Calculator_3-way'!O854/'True_Odds_Calculator_3-way'!B854-1)</f>
        <v/>
      </c>
      <c r="J856" s="6" t="str">
        <f>IF('Log_working_3-way'!$D856="","",'True_Odds_Calculator_3-way'!#REF!/'True_Odds_Calculator_3-way'!C854-1)</f>
        <v/>
      </c>
      <c r="K856" s="6" t="str">
        <f>IF('Log_working_3-way'!$D856="","",1/'True_Odds_Calculator_3-way'!A854+1/'True_Odds_Calculator_3-way'!B854+1/'True_Odds_Calculator_3-way'!C854-1)</f>
        <v/>
      </c>
    </row>
    <row r="857" spans="4:11" x14ac:dyDescent="0.25">
      <c r="D857" t="str">
        <f>solve_for_c('True_Odds_Calculator_3-way'!A855,'True_Odds_Calculator_3-way'!B855,'True_Odds_Calculator_3-way'!C855,'Log_working_3-way'!B$1,'Log_working_3-way'!B$2)</f>
        <v/>
      </c>
      <c r="F857" s="6" t="str">
        <f>IF('Log_working_3-way'!D857="","",1/'True_Odds_Calculator_3-way'!N855+1/'True_Odds_Calculator_3-way'!O855+1/'True_Odds_Calculator_3-way'!#REF!-1)</f>
        <v/>
      </c>
      <c r="H857" s="6" t="str">
        <f>IF('Log_working_3-way'!$D857="","",'True_Odds_Calculator_3-way'!N855/'True_Odds_Calculator_3-way'!A855-1)</f>
        <v/>
      </c>
      <c r="I857" s="6" t="str">
        <f>IF('Log_working_3-way'!$D857="","",'True_Odds_Calculator_3-way'!O855/'True_Odds_Calculator_3-way'!B855-1)</f>
        <v/>
      </c>
      <c r="J857" s="6" t="str">
        <f>IF('Log_working_3-way'!$D857="","",'True_Odds_Calculator_3-way'!#REF!/'True_Odds_Calculator_3-way'!C855-1)</f>
        <v/>
      </c>
      <c r="K857" s="6" t="str">
        <f>IF('Log_working_3-way'!$D857="","",1/'True_Odds_Calculator_3-way'!A855+1/'True_Odds_Calculator_3-way'!B855+1/'True_Odds_Calculator_3-way'!C855-1)</f>
        <v/>
      </c>
    </row>
    <row r="858" spans="4:11" x14ac:dyDescent="0.25">
      <c r="D858" t="str">
        <f>solve_for_c('True_Odds_Calculator_3-way'!A856,'True_Odds_Calculator_3-way'!B856,'True_Odds_Calculator_3-way'!C856,'Log_working_3-way'!B$1,'Log_working_3-way'!B$2)</f>
        <v/>
      </c>
      <c r="F858" s="6" t="str">
        <f>IF('Log_working_3-way'!D858="","",1/'True_Odds_Calculator_3-way'!N856+1/'True_Odds_Calculator_3-way'!O856+1/'True_Odds_Calculator_3-way'!#REF!-1)</f>
        <v/>
      </c>
      <c r="H858" s="6" t="str">
        <f>IF('Log_working_3-way'!$D858="","",'True_Odds_Calculator_3-way'!N856/'True_Odds_Calculator_3-way'!A856-1)</f>
        <v/>
      </c>
      <c r="I858" s="6" t="str">
        <f>IF('Log_working_3-way'!$D858="","",'True_Odds_Calculator_3-way'!O856/'True_Odds_Calculator_3-way'!B856-1)</f>
        <v/>
      </c>
      <c r="J858" s="6" t="str">
        <f>IF('Log_working_3-way'!$D858="","",'True_Odds_Calculator_3-way'!#REF!/'True_Odds_Calculator_3-way'!C856-1)</f>
        <v/>
      </c>
      <c r="K858" s="6" t="str">
        <f>IF('Log_working_3-way'!$D858="","",1/'True_Odds_Calculator_3-way'!A856+1/'True_Odds_Calculator_3-way'!B856+1/'True_Odds_Calculator_3-way'!C856-1)</f>
        <v/>
      </c>
    </row>
    <row r="859" spans="4:11" x14ac:dyDescent="0.25">
      <c r="D859" t="str">
        <f>solve_for_c('True_Odds_Calculator_3-way'!A857,'True_Odds_Calculator_3-way'!B857,'True_Odds_Calculator_3-way'!C857,'Log_working_3-way'!B$1,'Log_working_3-way'!B$2)</f>
        <v/>
      </c>
      <c r="F859" s="6" t="str">
        <f>IF('Log_working_3-way'!D859="","",1/'True_Odds_Calculator_3-way'!N857+1/'True_Odds_Calculator_3-way'!O857+1/'True_Odds_Calculator_3-way'!#REF!-1)</f>
        <v/>
      </c>
      <c r="H859" s="6" t="str">
        <f>IF('Log_working_3-way'!$D859="","",'True_Odds_Calculator_3-way'!N857/'True_Odds_Calculator_3-way'!A857-1)</f>
        <v/>
      </c>
      <c r="I859" s="6" t="str">
        <f>IF('Log_working_3-way'!$D859="","",'True_Odds_Calculator_3-way'!O857/'True_Odds_Calculator_3-way'!B857-1)</f>
        <v/>
      </c>
      <c r="J859" s="6" t="str">
        <f>IF('Log_working_3-way'!$D859="","",'True_Odds_Calculator_3-way'!#REF!/'True_Odds_Calculator_3-way'!C857-1)</f>
        <v/>
      </c>
      <c r="K859" s="6" t="str">
        <f>IF('Log_working_3-way'!$D859="","",1/'True_Odds_Calculator_3-way'!A857+1/'True_Odds_Calculator_3-way'!B857+1/'True_Odds_Calculator_3-way'!C857-1)</f>
        <v/>
      </c>
    </row>
    <row r="860" spans="4:11" x14ac:dyDescent="0.25">
      <c r="D860" t="str">
        <f>solve_for_c('True_Odds_Calculator_3-way'!A858,'True_Odds_Calculator_3-way'!B858,'True_Odds_Calculator_3-way'!C858,'Log_working_3-way'!B$1,'Log_working_3-way'!B$2)</f>
        <v/>
      </c>
      <c r="F860" s="6" t="str">
        <f>IF('Log_working_3-way'!D860="","",1/'True_Odds_Calculator_3-way'!N858+1/'True_Odds_Calculator_3-way'!O858+1/'True_Odds_Calculator_3-way'!#REF!-1)</f>
        <v/>
      </c>
      <c r="H860" s="6" t="str">
        <f>IF('Log_working_3-way'!$D860="","",'True_Odds_Calculator_3-way'!N858/'True_Odds_Calculator_3-way'!A858-1)</f>
        <v/>
      </c>
      <c r="I860" s="6" t="str">
        <f>IF('Log_working_3-way'!$D860="","",'True_Odds_Calculator_3-way'!O858/'True_Odds_Calculator_3-way'!B858-1)</f>
        <v/>
      </c>
      <c r="J860" s="6" t="str">
        <f>IF('Log_working_3-way'!$D860="","",'True_Odds_Calculator_3-way'!#REF!/'True_Odds_Calculator_3-way'!C858-1)</f>
        <v/>
      </c>
      <c r="K860" s="6" t="str">
        <f>IF('Log_working_3-way'!$D860="","",1/'True_Odds_Calculator_3-way'!A858+1/'True_Odds_Calculator_3-way'!B858+1/'True_Odds_Calculator_3-way'!C858-1)</f>
        <v/>
      </c>
    </row>
    <row r="861" spans="4:11" x14ac:dyDescent="0.25">
      <c r="D861" t="str">
        <f>solve_for_c('True_Odds_Calculator_3-way'!A859,'True_Odds_Calculator_3-way'!B859,'True_Odds_Calculator_3-way'!C859,'Log_working_3-way'!B$1,'Log_working_3-way'!B$2)</f>
        <v/>
      </c>
      <c r="F861" s="6" t="str">
        <f>IF('Log_working_3-way'!D861="","",1/'True_Odds_Calculator_3-way'!N859+1/'True_Odds_Calculator_3-way'!O859+1/'True_Odds_Calculator_3-way'!#REF!-1)</f>
        <v/>
      </c>
      <c r="H861" s="6" t="str">
        <f>IF('Log_working_3-way'!$D861="","",'True_Odds_Calculator_3-way'!N859/'True_Odds_Calculator_3-way'!A859-1)</f>
        <v/>
      </c>
      <c r="I861" s="6" t="str">
        <f>IF('Log_working_3-way'!$D861="","",'True_Odds_Calculator_3-way'!O859/'True_Odds_Calculator_3-way'!B859-1)</f>
        <v/>
      </c>
      <c r="J861" s="6" t="str">
        <f>IF('Log_working_3-way'!$D861="","",'True_Odds_Calculator_3-way'!#REF!/'True_Odds_Calculator_3-way'!C859-1)</f>
        <v/>
      </c>
      <c r="K861" s="6" t="str">
        <f>IF('Log_working_3-way'!$D861="","",1/'True_Odds_Calculator_3-way'!A859+1/'True_Odds_Calculator_3-way'!B859+1/'True_Odds_Calculator_3-way'!C859-1)</f>
        <v/>
      </c>
    </row>
    <row r="862" spans="4:11" x14ac:dyDescent="0.25">
      <c r="D862" t="str">
        <f>solve_for_c('True_Odds_Calculator_3-way'!A860,'True_Odds_Calculator_3-way'!B860,'True_Odds_Calculator_3-way'!C860,'Log_working_3-way'!B$1,'Log_working_3-way'!B$2)</f>
        <v/>
      </c>
      <c r="F862" s="6" t="str">
        <f>IF('Log_working_3-way'!D862="","",1/'True_Odds_Calculator_3-way'!N860+1/'True_Odds_Calculator_3-way'!O860+1/'True_Odds_Calculator_3-way'!#REF!-1)</f>
        <v/>
      </c>
      <c r="H862" s="6" t="str">
        <f>IF('Log_working_3-way'!$D862="","",'True_Odds_Calculator_3-way'!N860/'True_Odds_Calculator_3-way'!A860-1)</f>
        <v/>
      </c>
      <c r="I862" s="6" t="str">
        <f>IF('Log_working_3-way'!$D862="","",'True_Odds_Calculator_3-way'!O860/'True_Odds_Calculator_3-way'!B860-1)</f>
        <v/>
      </c>
      <c r="J862" s="6" t="str">
        <f>IF('Log_working_3-way'!$D862="","",'True_Odds_Calculator_3-way'!#REF!/'True_Odds_Calculator_3-way'!C860-1)</f>
        <v/>
      </c>
      <c r="K862" s="6" t="str">
        <f>IF('Log_working_3-way'!$D862="","",1/'True_Odds_Calculator_3-way'!A860+1/'True_Odds_Calculator_3-way'!B860+1/'True_Odds_Calculator_3-way'!C860-1)</f>
        <v/>
      </c>
    </row>
    <row r="863" spans="4:11" x14ac:dyDescent="0.25">
      <c r="D863" t="str">
        <f>solve_for_c('True_Odds_Calculator_3-way'!A861,'True_Odds_Calculator_3-way'!B861,'True_Odds_Calculator_3-way'!C861,'Log_working_3-way'!B$1,'Log_working_3-way'!B$2)</f>
        <v/>
      </c>
      <c r="F863" s="6" t="str">
        <f>IF('Log_working_3-way'!D863="","",1/'True_Odds_Calculator_3-way'!N861+1/'True_Odds_Calculator_3-way'!O861+1/'True_Odds_Calculator_3-way'!#REF!-1)</f>
        <v/>
      </c>
      <c r="H863" s="6" t="str">
        <f>IF('Log_working_3-way'!$D863="","",'True_Odds_Calculator_3-way'!N861/'True_Odds_Calculator_3-way'!A861-1)</f>
        <v/>
      </c>
      <c r="I863" s="6" t="str">
        <f>IF('Log_working_3-way'!$D863="","",'True_Odds_Calculator_3-way'!O861/'True_Odds_Calculator_3-way'!B861-1)</f>
        <v/>
      </c>
      <c r="J863" s="6" t="str">
        <f>IF('Log_working_3-way'!$D863="","",'True_Odds_Calculator_3-way'!#REF!/'True_Odds_Calculator_3-way'!C861-1)</f>
        <v/>
      </c>
      <c r="K863" s="6" t="str">
        <f>IF('Log_working_3-way'!$D863="","",1/'True_Odds_Calculator_3-way'!A861+1/'True_Odds_Calculator_3-way'!B861+1/'True_Odds_Calculator_3-way'!C861-1)</f>
        <v/>
      </c>
    </row>
    <row r="864" spans="4:11" x14ac:dyDescent="0.25">
      <c r="D864" t="str">
        <f>solve_for_c('True_Odds_Calculator_3-way'!A862,'True_Odds_Calculator_3-way'!B862,'True_Odds_Calculator_3-way'!C862,'Log_working_3-way'!B$1,'Log_working_3-way'!B$2)</f>
        <v/>
      </c>
      <c r="F864" s="6" t="str">
        <f>IF('Log_working_3-way'!D864="","",1/'True_Odds_Calculator_3-way'!N862+1/'True_Odds_Calculator_3-way'!O862+1/'True_Odds_Calculator_3-way'!#REF!-1)</f>
        <v/>
      </c>
      <c r="H864" s="6" t="str">
        <f>IF('Log_working_3-way'!$D864="","",'True_Odds_Calculator_3-way'!N862/'True_Odds_Calculator_3-way'!A862-1)</f>
        <v/>
      </c>
      <c r="I864" s="6" t="str">
        <f>IF('Log_working_3-way'!$D864="","",'True_Odds_Calculator_3-way'!O862/'True_Odds_Calculator_3-way'!B862-1)</f>
        <v/>
      </c>
      <c r="J864" s="6" t="str">
        <f>IF('Log_working_3-way'!$D864="","",'True_Odds_Calculator_3-way'!#REF!/'True_Odds_Calculator_3-way'!C862-1)</f>
        <v/>
      </c>
      <c r="K864" s="6" t="str">
        <f>IF('Log_working_3-way'!$D864="","",1/'True_Odds_Calculator_3-way'!A862+1/'True_Odds_Calculator_3-way'!B862+1/'True_Odds_Calculator_3-way'!C862-1)</f>
        <v/>
      </c>
    </row>
    <row r="865" spans="4:11" x14ac:dyDescent="0.25">
      <c r="D865" t="str">
        <f>solve_for_c('True_Odds_Calculator_3-way'!A863,'True_Odds_Calculator_3-way'!B863,'True_Odds_Calculator_3-way'!C863,'Log_working_3-way'!B$1,'Log_working_3-way'!B$2)</f>
        <v/>
      </c>
      <c r="F865" s="6" t="str">
        <f>IF('Log_working_3-way'!D865="","",1/'True_Odds_Calculator_3-way'!N863+1/'True_Odds_Calculator_3-way'!O863+1/'True_Odds_Calculator_3-way'!#REF!-1)</f>
        <v/>
      </c>
      <c r="H865" s="6" t="str">
        <f>IF('Log_working_3-way'!$D865="","",'True_Odds_Calculator_3-way'!N863/'True_Odds_Calculator_3-way'!A863-1)</f>
        <v/>
      </c>
      <c r="I865" s="6" t="str">
        <f>IF('Log_working_3-way'!$D865="","",'True_Odds_Calculator_3-way'!O863/'True_Odds_Calculator_3-way'!B863-1)</f>
        <v/>
      </c>
      <c r="J865" s="6" t="str">
        <f>IF('Log_working_3-way'!$D865="","",'True_Odds_Calculator_3-way'!#REF!/'True_Odds_Calculator_3-way'!C863-1)</f>
        <v/>
      </c>
      <c r="K865" s="6" t="str">
        <f>IF('Log_working_3-way'!$D865="","",1/'True_Odds_Calculator_3-way'!A863+1/'True_Odds_Calculator_3-way'!B863+1/'True_Odds_Calculator_3-way'!C863-1)</f>
        <v/>
      </c>
    </row>
    <row r="866" spans="4:11" x14ac:dyDescent="0.25">
      <c r="D866" t="str">
        <f>solve_for_c('True_Odds_Calculator_3-way'!A864,'True_Odds_Calculator_3-way'!B864,'True_Odds_Calculator_3-way'!C864,'Log_working_3-way'!B$1,'Log_working_3-way'!B$2)</f>
        <v/>
      </c>
      <c r="F866" s="6" t="str">
        <f>IF('Log_working_3-way'!D866="","",1/'True_Odds_Calculator_3-way'!N864+1/'True_Odds_Calculator_3-way'!O864+1/'True_Odds_Calculator_3-way'!#REF!-1)</f>
        <v/>
      </c>
      <c r="H866" s="6" t="str">
        <f>IF('Log_working_3-way'!$D866="","",'True_Odds_Calculator_3-way'!N864/'True_Odds_Calculator_3-way'!A864-1)</f>
        <v/>
      </c>
      <c r="I866" s="6" t="str">
        <f>IF('Log_working_3-way'!$D866="","",'True_Odds_Calculator_3-way'!O864/'True_Odds_Calculator_3-way'!B864-1)</f>
        <v/>
      </c>
      <c r="J866" s="6" t="str">
        <f>IF('Log_working_3-way'!$D866="","",'True_Odds_Calculator_3-way'!#REF!/'True_Odds_Calculator_3-way'!C864-1)</f>
        <v/>
      </c>
      <c r="K866" s="6" t="str">
        <f>IF('Log_working_3-way'!$D866="","",1/'True_Odds_Calculator_3-way'!A864+1/'True_Odds_Calculator_3-way'!B864+1/'True_Odds_Calculator_3-way'!C864-1)</f>
        <v/>
      </c>
    </row>
    <row r="867" spans="4:11" x14ac:dyDescent="0.25">
      <c r="D867" t="str">
        <f>solve_for_c('True_Odds_Calculator_3-way'!A865,'True_Odds_Calculator_3-way'!B865,'True_Odds_Calculator_3-way'!C865,'Log_working_3-way'!B$1,'Log_working_3-way'!B$2)</f>
        <v/>
      </c>
      <c r="F867" s="6" t="str">
        <f>IF('Log_working_3-way'!D867="","",1/'True_Odds_Calculator_3-way'!N865+1/'True_Odds_Calculator_3-way'!O865+1/'True_Odds_Calculator_3-way'!#REF!-1)</f>
        <v/>
      </c>
      <c r="H867" s="6" t="str">
        <f>IF('Log_working_3-way'!$D867="","",'True_Odds_Calculator_3-way'!N865/'True_Odds_Calculator_3-way'!A865-1)</f>
        <v/>
      </c>
      <c r="I867" s="6" t="str">
        <f>IF('Log_working_3-way'!$D867="","",'True_Odds_Calculator_3-way'!O865/'True_Odds_Calculator_3-way'!B865-1)</f>
        <v/>
      </c>
      <c r="J867" s="6" t="str">
        <f>IF('Log_working_3-way'!$D867="","",'True_Odds_Calculator_3-way'!#REF!/'True_Odds_Calculator_3-way'!C865-1)</f>
        <v/>
      </c>
      <c r="K867" s="6" t="str">
        <f>IF('Log_working_3-way'!$D867="","",1/'True_Odds_Calculator_3-way'!A865+1/'True_Odds_Calculator_3-way'!B865+1/'True_Odds_Calculator_3-way'!C865-1)</f>
        <v/>
      </c>
    </row>
    <row r="868" spans="4:11" x14ac:dyDescent="0.25">
      <c r="D868" t="str">
        <f>solve_for_c('True_Odds_Calculator_3-way'!A866,'True_Odds_Calculator_3-way'!B866,'True_Odds_Calculator_3-way'!C866,'Log_working_3-way'!B$1,'Log_working_3-way'!B$2)</f>
        <v/>
      </c>
      <c r="F868" s="6" t="str">
        <f>IF('Log_working_3-way'!D868="","",1/'True_Odds_Calculator_3-way'!N866+1/'True_Odds_Calculator_3-way'!O866+1/'True_Odds_Calculator_3-way'!#REF!-1)</f>
        <v/>
      </c>
      <c r="H868" s="6" t="str">
        <f>IF('Log_working_3-way'!$D868="","",'True_Odds_Calculator_3-way'!N866/'True_Odds_Calculator_3-way'!A866-1)</f>
        <v/>
      </c>
      <c r="I868" s="6" t="str">
        <f>IF('Log_working_3-way'!$D868="","",'True_Odds_Calculator_3-way'!O866/'True_Odds_Calculator_3-way'!B866-1)</f>
        <v/>
      </c>
      <c r="J868" s="6" t="str">
        <f>IF('Log_working_3-way'!$D868="","",'True_Odds_Calculator_3-way'!#REF!/'True_Odds_Calculator_3-way'!C866-1)</f>
        <v/>
      </c>
      <c r="K868" s="6" t="str">
        <f>IF('Log_working_3-way'!$D868="","",1/'True_Odds_Calculator_3-way'!A866+1/'True_Odds_Calculator_3-way'!B866+1/'True_Odds_Calculator_3-way'!C866-1)</f>
        <v/>
      </c>
    </row>
    <row r="869" spans="4:11" x14ac:dyDescent="0.25">
      <c r="D869" t="str">
        <f>solve_for_c('True_Odds_Calculator_3-way'!A867,'True_Odds_Calculator_3-way'!B867,'True_Odds_Calculator_3-way'!C867,'Log_working_3-way'!B$1,'Log_working_3-way'!B$2)</f>
        <v/>
      </c>
      <c r="F869" s="6" t="str">
        <f>IF('Log_working_3-way'!D869="","",1/'True_Odds_Calculator_3-way'!N867+1/'True_Odds_Calculator_3-way'!O867+1/'True_Odds_Calculator_3-way'!#REF!-1)</f>
        <v/>
      </c>
      <c r="H869" s="6" t="str">
        <f>IF('Log_working_3-way'!$D869="","",'True_Odds_Calculator_3-way'!N867/'True_Odds_Calculator_3-way'!A867-1)</f>
        <v/>
      </c>
      <c r="I869" s="6" t="str">
        <f>IF('Log_working_3-way'!$D869="","",'True_Odds_Calculator_3-way'!O867/'True_Odds_Calculator_3-way'!B867-1)</f>
        <v/>
      </c>
      <c r="J869" s="6" t="str">
        <f>IF('Log_working_3-way'!$D869="","",'True_Odds_Calculator_3-way'!#REF!/'True_Odds_Calculator_3-way'!C867-1)</f>
        <v/>
      </c>
      <c r="K869" s="6" t="str">
        <f>IF('Log_working_3-way'!$D869="","",1/'True_Odds_Calculator_3-way'!A867+1/'True_Odds_Calculator_3-way'!B867+1/'True_Odds_Calculator_3-way'!C867-1)</f>
        <v/>
      </c>
    </row>
    <row r="870" spans="4:11" x14ac:dyDescent="0.25">
      <c r="D870" t="str">
        <f>solve_for_c('True_Odds_Calculator_3-way'!A868,'True_Odds_Calculator_3-way'!B868,'True_Odds_Calculator_3-way'!C868,'Log_working_3-way'!B$1,'Log_working_3-way'!B$2)</f>
        <v/>
      </c>
      <c r="F870" s="6" t="str">
        <f>IF('Log_working_3-way'!D870="","",1/'True_Odds_Calculator_3-way'!N868+1/'True_Odds_Calculator_3-way'!O868+1/'True_Odds_Calculator_3-way'!#REF!-1)</f>
        <v/>
      </c>
      <c r="H870" s="6" t="str">
        <f>IF('Log_working_3-way'!$D870="","",'True_Odds_Calculator_3-way'!N868/'True_Odds_Calculator_3-way'!A868-1)</f>
        <v/>
      </c>
      <c r="I870" s="6" t="str">
        <f>IF('Log_working_3-way'!$D870="","",'True_Odds_Calculator_3-way'!O868/'True_Odds_Calculator_3-way'!B868-1)</f>
        <v/>
      </c>
      <c r="J870" s="6" t="str">
        <f>IF('Log_working_3-way'!$D870="","",'True_Odds_Calculator_3-way'!#REF!/'True_Odds_Calculator_3-way'!C868-1)</f>
        <v/>
      </c>
      <c r="K870" s="6" t="str">
        <f>IF('Log_working_3-way'!$D870="","",1/'True_Odds_Calculator_3-way'!A868+1/'True_Odds_Calculator_3-way'!B868+1/'True_Odds_Calculator_3-way'!C868-1)</f>
        <v/>
      </c>
    </row>
    <row r="871" spans="4:11" x14ac:dyDescent="0.25">
      <c r="D871" t="str">
        <f>solve_for_c('True_Odds_Calculator_3-way'!A869,'True_Odds_Calculator_3-way'!B869,'True_Odds_Calculator_3-way'!C869,'Log_working_3-way'!B$1,'Log_working_3-way'!B$2)</f>
        <v/>
      </c>
      <c r="F871" s="6" t="str">
        <f>IF('Log_working_3-way'!D871="","",1/'True_Odds_Calculator_3-way'!N869+1/'True_Odds_Calculator_3-way'!O869+1/'True_Odds_Calculator_3-way'!#REF!-1)</f>
        <v/>
      </c>
      <c r="H871" s="6" t="str">
        <f>IF('Log_working_3-way'!$D871="","",'True_Odds_Calculator_3-way'!N869/'True_Odds_Calculator_3-way'!A869-1)</f>
        <v/>
      </c>
      <c r="I871" s="6" t="str">
        <f>IF('Log_working_3-way'!$D871="","",'True_Odds_Calculator_3-way'!O869/'True_Odds_Calculator_3-way'!B869-1)</f>
        <v/>
      </c>
      <c r="J871" s="6" t="str">
        <f>IF('Log_working_3-way'!$D871="","",'True_Odds_Calculator_3-way'!#REF!/'True_Odds_Calculator_3-way'!C869-1)</f>
        <v/>
      </c>
      <c r="K871" s="6" t="str">
        <f>IF('Log_working_3-way'!$D871="","",1/'True_Odds_Calculator_3-way'!A869+1/'True_Odds_Calculator_3-way'!B869+1/'True_Odds_Calculator_3-way'!C869-1)</f>
        <v/>
      </c>
    </row>
    <row r="872" spans="4:11" x14ac:dyDescent="0.25">
      <c r="D872" t="str">
        <f>solve_for_c('True_Odds_Calculator_3-way'!A870,'True_Odds_Calculator_3-way'!B870,'True_Odds_Calculator_3-way'!C870,'Log_working_3-way'!B$1,'Log_working_3-way'!B$2)</f>
        <v/>
      </c>
      <c r="F872" s="6" t="str">
        <f>IF('Log_working_3-way'!D872="","",1/'True_Odds_Calculator_3-way'!N870+1/'True_Odds_Calculator_3-way'!O870+1/'True_Odds_Calculator_3-way'!#REF!-1)</f>
        <v/>
      </c>
      <c r="H872" s="6" t="str">
        <f>IF('Log_working_3-way'!$D872="","",'True_Odds_Calculator_3-way'!N870/'True_Odds_Calculator_3-way'!A870-1)</f>
        <v/>
      </c>
      <c r="I872" s="6" t="str">
        <f>IF('Log_working_3-way'!$D872="","",'True_Odds_Calculator_3-way'!O870/'True_Odds_Calculator_3-way'!B870-1)</f>
        <v/>
      </c>
      <c r="J872" s="6" t="str">
        <f>IF('Log_working_3-way'!$D872="","",'True_Odds_Calculator_3-way'!#REF!/'True_Odds_Calculator_3-way'!C870-1)</f>
        <v/>
      </c>
      <c r="K872" s="6" t="str">
        <f>IF('Log_working_3-way'!$D872="","",1/'True_Odds_Calculator_3-way'!A870+1/'True_Odds_Calculator_3-way'!B870+1/'True_Odds_Calculator_3-way'!C870-1)</f>
        <v/>
      </c>
    </row>
    <row r="873" spans="4:11" x14ac:dyDescent="0.25">
      <c r="D873" t="str">
        <f>solve_for_c('True_Odds_Calculator_3-way'!A871,'True_Odds_Calculator_3-way'!B871,'True_Odds_Calculator_3-way'!C871,'Log_working_3-way'!B$1,'Log_working_3-way'!B$2)</f>
        <v/>
      </c>
      <c r="F873" s="6" t="str">
        <f>IF('Log_working_3-way'!D873="","",1/'True_Odds_Calculator_3-way'!N871+1/'True_Odds_Calculator_3-way'!O871+1/'True_Odds_Calculator_3-way'!#REF!-1)</f>
        <v/>
      </c>
      <c r="H873" s="6" t="str">
        <f>IF('Log_working_3-way'!$D873="","",'True_Odds_Calculator_3-way'!N871/'True_Odds_Calculator_3-way'!A871-1)</f>
        <v/>
      </c>
      <c r="I873" s="6" t="str">
        <f>IF('Log_working_3-way'!$D873="","",'True_Odds_Calculator_3-way'!O871/'True_Odds_Calculator_3-way'!B871-1)</f>
        <v/>
      </c>
      <c r="J873" s="6" t="str">
        <f>IF('Log_working_3-way'!$D873="","",'True_Odds_Calculator_3-way'!#REF!/'True_Odds_Calculator_3-way'!C871-1)</f>
        <v/>
      </c>
      <c r="K873" s="6" t="str">
        <f>IF('Log_working_3-way'!$D873="","",1/'True_Odds_Calculator_3-way'!A871+1/'True_Odds_Calculator_3-way'!B871+1/'True_Odds_Calculator_3-way'!C871-1)</f>
        <v/>
      </c>
    </row>
    <row r="874" spans="4:11" x14ac:dyDescent="0.25">
      <c r="D874" t="str">
        <f>solve_for_c('True_Odds_Calculator_3-way'!A872,'True_Odds_Calculator_3-way'!B872,'True_Odds_Calculator_3-way'!C872,'Log_working_3-way'!B$1,'Log_working_3-way'!B$2)</f>
        <v/>
      </c>
      <c r="F874" s="6" t="str">
        <f>IF('Log_working_3-way'!D874="","",1/'True_Odds_Calculator_3-way'!N872+1/'True_Odds_Calculator_3-way'!O872+1/'True_Odds_Calculator_3-way'!#REF!-1)</f>
        <v/>
      </c>
      <c r="H874" s="6" t="str">
        <f>IF('Log_working_3-way'!$D874="","",'True_Odds_Calculator_3-way'!N872/'True_Odds_Calculator_3-way'!A872-1)</f>
        <v/>
      </c>
      <c r="I874" s="6" t="str">
        <f>IF('Log_working_3-way'!$D874="","",'True_Odds_Calculator_3-way'!O872/'True_Odds_Calculator_3-way'!B872-1)</f>
        <v/>
      </c>
      <c r="J874" s="6" t="str">
        <f>IF('Log_working_3-way'!$D874="","",'True_Odds_Calculator_3-way'!#REF!/'True_Odds_Calculator_3-way'!C872-1)</f>
        <v/>
      </c>
      <c r="K874" s="6" t="str">
        <f>IF('Log_working_3-way'!$D874="","",1/'True_Odds_Calculator_3-way'!A872+1/'True_Odds_Calculator_3-way'!B872+1/'True_Odds_Calculator_3-way'!C872-1)</f>
        <v/>
      </c>
    </row>
    <row r="875" spans="4:11" x14ac:dyDescent="0.25">
      <c r="D875" t="str">
        <f>solve_for_c('True_Odds_Calculator_3-way'!A873,'True_Odds_Calculator_3-way'!B873,'True_Odds_Calculator_3-way'!C873,'Log_working_3-way'!B$1,'Log_working_3-way'!B$2)</f>
        <v/>
      </c>
      <c r="F875" s="6" t="str">
        <f>IF('Log_working_3-way'!D875="","",1/'True_Odds_Calculator_3-way'!N873+1/'True_Odds_Calculator_3-way'!O873+1/'True_Odds_Calculator_3-way'!#REF!-1)</f>
        <v/>
      </c>
      <c r="H875" s="6" t="str">
        <f>IF('Log_working_3-way'!$D875="","",'True_Odds_Calculator_3-way'!N873/'True_Odds_Calculator_3-way'!A873-1)</f>
        <v/>
      </c>
      <c r="I875" s="6" t="str">
        <f>IF('Log_working_3-way'!$D875="","",'True_Odds_Calculator_3-way'!O873/'True_Odds_Calculator_3-way'!B873-1)</f>
        <v/>
      </c>
      <c r="J875" s="6" t="str">
        <f>IF('Log_working_3-way'!$D875="","",'True_Odds_Calculator_3-way'!#REF!/'True_Odds_Calculator_3-way'!C873-1)</f>
        <v/>
      </c>
      <c r="K875" s="6" t="str">
        <f>IF('Log_working_3-way'!$D875="","",1/'True_Odds_Calculator_3-way'!A873+1/'True_Odds_Calculator_3-way'!B873+1/'True_Odds_Calculator_3-way'!C873-1)</f>
        <v/>
      </c>
    </row>
    <row r="876" spans="4:11" x14ac:dyDescent="0.25">
      <c r="D876" t="str">
        <f>solve_for_c('True_Odds_Calculator_3-way'!A874,'True_Odds_Calculator_3-way'!B874,'True_Odds_Calculator_3-way'!C874,'Log_working_3-way'!B$1,'Log_working_3-way'!B$2)</f>
        <v/>
      </c>
      <c r="F876" s="6" t="str">
        <f>IF('Log_working_3-way'!D876="","",1/'True_Odds_Calculator_3-way'!N874+1/'True_Odds_Calculator_3-way'!O874+1/'True_Odds_Calculator_3-way'!#REF!-1)</f>
        <v/>
      </c>
      <c r="H876" s="6" t="str">
        <f>IF('Log_working_3-way'!$D876="","",'True_Odds_Calculator_3-way'!N874/'True_Odds_Calculator_3-way'!A874-1)</f>
        <v/>
      </c>
      <c r="I876" s="6" t="str">
        <f>IF('Log_working_3-way'!$D876="","",'True_Odds_Calculator_3-way'!O874/'True_Odds_Calculator_3-way'!B874-1)</f>
        <v/>
      </c>
      <c r="J876" s="6" t="str">
        <f>IF('Log_working_3-way'!$D876="","",'True_Odds_Calculator_3-way'!#REF!/'True_Odds_Calculator_3-way'!C874-1)</f>
        <v/>
      </c>
      <c r="K876" s="6" t="str">
        <f>IF('Log_working_3-way'!$D876="","",1/'True_Odds_Calculator_3-way'!A874+1/'True_Odds_Calculator_3-way'!B874+1/'True_Odds_Calculator_3-way'!C874-1)</f>
        <v/>
      </c>
    </row>
    <row r="877" spans="4:11" x14ac:dyDescent="0.25">
      <c r="D877" t="str">
        <f>solve_for_c('True_Odds_Calculator_3-way'!A875,'True_Odds_Calculator_3-way'!B875,'True_Odds_Calculator_3-way'!C875,'Log_working_3-way'!B$1,'Log_working_3-way'!B$2)</f>
        <v/>
      </c>
      <c r="F877" s="6" t="str">
        <f>IF('Log_working_3-way'!D877="","",1/'True_Odds_Calculator_3-way'!N875+1/'True_Odds_Calculator_3-way'!O875+1/'True_Odds_Calculator_3-way'!#REF!-1)</f>
        <v/>
      </c>
      <c r="H877" s="6" t="str">
        <f>IF('Log_working_3-way'!$D877="","",'True_Odds_Calculator_3-way'!N875/'True_Odds_Calculator_3-way'!A875-1)</f>
        <v/>
      </c>
      <c r="I877" s="6" t="str">
        <f>IF('Log_working_3-way'!$D877="","",'True_Odds_Calculator_3-way'!O875/'True_Odds_Calculator_3-way'!B875-1)</f>
        <v/>
      </c>
      <c r="J877" s="6" t="str">
        <f>IF('Log_working_3-way'!$D877="","",'True_Odds_Calculator_3-way'!#REF!/'True_Odds_Calculator_3-way'!C875-1)</f>
        <v/>
      </c>
      <c r="K877" s="6" t="str">
        <f>IF('Log_working_3-way'!$D877="","",1/'True_Odds_Calculator_3-way'!A875+1/'True_Odds_Calculator_3-way'!B875+1/'True_Odds_Calculator_3-way'!C875-1)</f>
        <v/>
      </c>
    </row>
    <row r="878" spans="4:11" x14ac:dyDescent="0.25">
      <c r="D878" t="str">
        <f>solve_for_c('True_Odds_Calculator_3-way'!A876,'True_Odds_Calculator_3-way'!B876,'True_Odds_Calculator_3-way'!C876,'Log_working_3-way'!B$1,'Log_working_3-way'!B$2)</f>
        <v/>
      </c>
      <c r="F878" s="6" t="str">
        <f>IF('Log_working_3-way'!D878="","",1/'True_Odds_Calculator_3-way'!N876+1/'True_Odds_Calculator_3-way'!O876+1/'True_Odds_Calculator_3-way'!#REF!-1)</f>
        <v/>
      </c>
      <c r="H878" s="6" t="str">
        <f>IF('Log_working_3-way'!$D878="","",'True_Odds_Calculator_3-way'!N876/'True_Odds_Calculator_3-way'!A876-1)</f>
        <v/>
      </c>
      <c r="I878" s="6" t="str">
        <f>IF('Log_working_3-way'!$D878="","",'True_Odds_Calculator_3-way'!O876/'True_Odds_Calculator_3-way'!B876-1)</f>
        <v/>
      </c>
      <c r="J878" s="6" t="str">
        <f>IF('Log_working_3-way'!$D878="","",'True_Odds_Calculator_3-way'!#REF!/'True_Odds_Calculator_3-way'!C876-1)</f>
        <v/>
      </c>
      <c r="K878" s="6" t="str">
        <f>IF('Log_working_3-way'!$D878="","",1/'True_Odds_Calculator_3-way'!A876+1/'True_Odds_Calculator_3-way'!B876+1/'True_Odds_Calculator_3-way'!C876-1)</f>
        <v/>
      </c>
    </row>
    <row r="879" spans="4:11" x14ac:dyDescent="0.25">
      <c r="D879" t="str">
        <f>solve_for_c('True_Odds_Calculator_3-way'!A877,'True_Odds_Calculator_3-way'!B877,'True_Odds_Calculator_3-way'!C877,'Log_working_3-way'!B$1,'Log_working_3-way'!B$2)</f>
        <v/>
      </c>
      <c r="F879" s="6" t="str">
        <f>IF('Log_working_3-way'!D879="","",1/'True_Odds_Calculator_3-way'!N877+1/'True_Odds_Calculator_3-way'!O877+1/'True_Odds_Calculator_3-way'!#REF!-1)</f>
        <v/>
      </c>
      <c r="H879" s="6" t="str">
        <f>IF('Log_working_3-way'!$D879="","",'True_Odds_Calculator_3-way'!N877/'True_Odds_Calculator_3-way'!A877-1)</f>
        <v/>
      </c>
      <c r="I879" s="6" t="str">
        <f>IF('Log_working_3-way'!$D879="","",'True_Odds_Calculator_3-way'!O877/'True_Odds_Calculator_3-way'!B877-1)</f>
        <v/>
      </c>
      <c r="J879" s="6" t="str">
        <f>IF('Log_working_3-way'!$D879="","",'True_Odds_Calculator_3-way'!#REF!/'True_Odds_Calculator_3-way'!C877-1)</f>
        <v/>
      </c>
      <c r="K879" s="6" t="str">
        <f>IF('Log_working_3-way'!$D879="","",1/'True_Odds_Calculator_3-way'!A877+1/'True_Odds_Calculator_3-way'!B877+1/'True_Odds_Calculator_3-way'!C877-1)</f>
        <v/>
      </c>
    </row>
    <row r="880" spans="4:11" x14ac:dyDescent="0.25">
      <c r="D880" t="str">
        <f>solve_for_c('True_Odds_Calculator_3-way'!A878,'True_Odds_Calculator_3-way'!B878,'True_Odds_Calculator_3-way'!C878,'Log_working_3-way'!B$1,'Log_working_3-way'!B$2)</f>
        <v/>
      </c>
      <c r="F880" s="6" t="str">
        <f>IF('Log_working_3-way'!D880="","",1/'True_Odds_Calculator_3-way'!N878+1/'True_Odds_Calculator_3-way'!O878+1/'True_Odds_Calculator_3-way'!#REF!-1)</f>
        <v/>
      </c>
      <c r="H880" s="6" t="str">
        <f>IF('Log_working_3-way'!$D880="","",'True_Odds_Calculator_3-way'!N878/'True_Odds_Calculator_3-way'!A878-1)</f>
        <v/>
      </c>
      <c r="I880" s="6" t="str">
        <f>IF('Log_working_3-way'!$D880="","",'True_Odds_Calculator_3-way'!O878/'True_Odds_Calculator_3-way'!B878-1)</f>
        <v/>
      </c>
      <c r="J880" s="6" t="str">
        <f>IF('Log_working_3-way'!$D880="","",'True_Odds_Calculator_3-way'!#REF!/'True_Odds_Calculator_3-way'!C878-1)</f>
        <v/>
      </c>
      <c r="K880" s="6" t="str">
        <f>IF('Log_working_3-way'!$D880="","",1/'True_Odds_Calculator_3-way'!A878+1/'True_Odds_Calculator_3-way'!B878+1/'True_Odds_Calculator_3-way'!C878-1)</f>
        <v/>
      </c>
    </row>
    <row r="881" spans="4:11" x14ac:dyDescent="0.25">
      <c r="D881" t="str">
        <f>solve_for_c('True_Odds_Calculator_3-way'!A879,'True_Odds_Calculator_3-way'!B879,'True_Odds_Calculator_3-way'!C879,'Log_working_3-way'!B$1,'Log_working_3-way'!B$2)</f>
        <v/>
      </c>
      <c r="F881" s="6" t="str">
        <f>IF('Log_working_3-way'!D881="","",1/'True_Odds_Calculator_3-way'!N879+1/'True_Odds_Calculator_3-way'!O879+1/'True_Odds_Calculator_3-way'!#REF!-1)</f>
        <v/>
      </c>
      <c r="H881" s="6" t="str">
        <f>IF('Log_working_3-way'!$D881="","",'True_Odds_Calculator_3-way'!N879/'True_Odds_Calculator_3-way'!A879-1)</f>
        <v/>
      </c>
      <c r="I881" s="6" t="str">
        <f>IF('Log_working_3-way'!$D881="","",'True_Odds_Calculator_3-way'!O879/'True_Odds_Calculator_3-way'!B879-1)</f>
        <v/>
      </c>
      <c r="J881" s="6" t="str">
        <f>IF('Log_working_3-way'!$D881="","",'True_Odds_Calculator_3-way'!#REF!/'True_Odds_Calculator_3-way'!C879-1)</f>
        <v/>
      </c>
      <c r="K881" s="6" t="str">
        <f>IF('Log_working_3-way'!$D881="","",1/'True_Odds_Calculator_3-way'!A879+1/'True_Odds_Calculator_3-way'!B879+1/'True_Odds_Calculator_3-way'!C879-1)</f>
        <v/>
      </c>
    </row>
    <row r="882" spans="4:11" x14ac:dyDescent="0.25">
      <c r="D882" t="str">
        <f>solve_for_c('True_Odds_Calculator_3-way'!A880,'True_Odds_Calculator_3-way'!B880,'True_Odds_Calculator_3-way'!C880,'Log_working_3-way'!B$1,'Log_working_3-way'!B$2)</f>
        <v/>
      </c>
      <c r="F882" s="6" t="str">
        <f>IF('Log_working_3-way'!D882="","",1/'True_Odds_Calculator_3-way'!N880+1/'True_Odds_Calculator_3-way'!O880+1/'True_Odds_Calculator_3-way'!#REF!-1)</f>
        <v/>
      </c>
      <c r="H882" s="6" t="str">
        <f>IF('Log_working_3-way'!$D882="","",'True_Odds_Calculator_3-way'!N880/'True_Odds_Calculator_3-way'!A880-1)</f>
        <v/>
      </c>
      <c r="I882" s="6" t="str">
        <f>IF('Log_working_3-way'!$D882="","",'True_Odds_Calculator_3-way'!O880/'True_Odds_Calculator_3-way'!B880-1)</f>
        <v/>
      </c>
      <c r="J882" s="6" t="str">
        <f>IF('Log_working_3-way'!$D882="","",'True_Odds_Calculator_3-way'!#REF!/'True_Odds_Calculator_3-way'!C880-1)</f>
        <v/>
      </c>
      <c r="K882" s="6" t="str">
        <f>IF('Log_working_3-way'!$D882="","",1/'True_Odds_Calculator_3-way'!A880+1/'True_Odds_Calculator_3-way'!B880+1/'True_Odds_Calculator_3-way'!C880-1)</f>
        <v/>
      </c>
    </row>
    <row r="883" spans="4:11" x14ac:dyDescent="0.25">
      <c r="D883" t="str">
        <f>solve_for_c('True_Odds_Calculator_3-way'!A881,'True_Odds_Calculator_3-way'!B881,'True_Odds_Calculator_3-way'!C881,'Log_working_3-way'!B$1,'Log_working_3-way'!B$2)</f>
        <v/>
      </c>
      <c r="F883" s="6" t="str">
        <f>IF('Log_working_3-way'!D883="","",1/'True_Odds_Calculator_3-way'!N881+1/'True_Odds_Calculator_3-way'!O881+1/'True_Odds_Calculator_3-way'!#REF!-1)</f>
        <v/>
      </c>
      <c r="H883" s="6" t="str">
        <f>IF('Log_working_3-way'!$D883="","",'True_Odds_Calculator_3-way'!N881/'True_Odds_Calculator_3-way'!A881-1)</f>
        <v/>
      </c>
      <c r="I883" s="6" t="str">
        <f>IF('Log_working_3-way'!$D883="","",'True_Odds_Calculator_3-way'!O881/'True_Odds_Calculator_3-way'!B881-1)</f>
        <v/>
      </c>
      <c r="J883" s="6" t="str">
        <f>IF('Log_working_3-way'!$D883="","",'True_Odds_Calculator_3-way'!#REF!/'True_Odds_Calculator_3-way'!C881-1)</f>
        <v/>
      </c>
      <c r="K883" s="6" t="str">
        <f>IF('Log_working_3-way'!$D883="","",1/'True_Odds_Calculator_3-way'!A881+1/'True_Odds_Calculator_3-way'!B881+1/'True_Odds_Calculator_3-way'!C881-1)</f>
        <v/>
      </c>
    </row>
    <row r="884" spans="4:11" x14ac:dyDescent="0.25">
      <c r="D884" t="str">
        <f>solve_for_c('True_Odds_Calculator_3-way'!A882,'True_Odds_Calculator_3-way'!B882,'True_Odds_Calculator_3-way'!C882,'Log_working_3-way'!B$1,'Log_working_3-way'!B$2)</f>
        <v/>
      </c>
      <c r="F884" s="6" t="str">
        <f>IF('Log_working_3-way'!D884="","",1/'True_Odds_Calculator_3-way'!N882+1/'True_Odds_Calculator_3-way'!O882+1/'True_Odds_Calculator_3-way'!#REF!-1)</f>
        <v/>
      </c>
      <c r="H884" s="6" t="str">
        <f>IF('Log_working_3-way'!$D884="","",'True_Odds_Calculator_3-way'!N882/'True_Odds_Calculator_3-way'!A882-1)</f>
        <v/>
      </c>
      <c r="I884" s="6" t="str">
        <f>IF('Log_working_3-way'!$D884="","",'True_Odds_Calculator_3-way'!O882/'True_Odds_Calculator_3-way'!B882-1)</f>
        <v/>
      </c>
      <c r="J884" s="6" t="str">
        <f>IF('Log_working_3-way'!$D884="","",'True_Odds_Calculator_3-way'!#REF!/'True_Odds_Calculator_3-way'!C882-1)</f>
        <v/>
      </c>
      <c r="K884" s="6" t="str">
        <f>IF('Log_working_3-way'!$D884="","",1/'True_Odds_Calculator_3-way'!A882+1/'True_Odds_Calculator_3-way'!B882+1/'True_Odds_Calculator_3-way'!C882-1)</f>
        <v/>
      </c>
    </row>
    <row r="885" spans="4:11" x14ac:dyDescent="0.25">
      <c r="D885" t="str">
        <f>solve_for_c('True_Odds_Calculator_3-way'!A883,'True_Odds_Calculator_3-way'!B883,'True_Odds_Calculator_3-way'!C883,'Log_working_3-way'!B$1,'Log_working_3-way'!B$2)</f>
        <v/>
      </c>
      <c r="F885" s="6" t="str">
        <f>IF('Log_working_3-way'!D885="","",1/'True_Odds_Calculator_3-way'!N883+1/'True_Odds_Calculator_3-way'!O883+1/'True_Odds_Calculator_3-way'!#REF!-1)</f>
        <v/>
      </c>
      <c r="H885" s="6" t="str">
        <f>IF('Log_working_3-way'!$D885="","",'True_Odds_Calculator_3-way'!N883/'True_Odds_Calculator_3-way'!A883-1)</f>
        <v/>
      </c>
      <c r="I885" s="6" t="str">
        <f>IF('Log_working_3-way'!$D885="","",'True_Odds_Calculator_3-way'!O883/'True_Odds_Calculator_3-way'!B883-1)</f>
        <v/>
      </c>
      <c r="J885" s="6" t="str">
        <f>IF('Log_working_3-way'!$D885="","",'True_Odds_Calculator_3-way'!#REF!/'True_Odds_Calculator_3-way'!C883-1)</f>
        <v/>
      </c>
      <c r="K885" s="6" t="str">
        <f>IF('Log_working_3-way'!$D885="","",1/'True_Odds_Calculator_3-way'!A883+1/'True_Odds_Calculator_3-way'!B883+1/'True_Odds_Calculator_3-way'!C883-1)</f>
        <v/>
      </c>
    </row>
    <row r="886" spans="4:11" x14ac:dyDescent="0.25">
      <c r="D886" t="str">
        <f>solve_for_c('True_Odds_Calculator_3-way'!A884,'True_Odds_Calculator_3-way'!B884,'True_Odds_Calculator_3-way'!C884,'Log_working_3-way'!B$1,'Log_working_3-way'!B$2)</f>
        <v/>
      </c>
      <c r="F886" s="6" t="str">
        <f>IF('Log_working_3-way'!D886="","",1/'True_Odds_Calculator_3-way'!N884+1/'True_Odds_Calculator_3-way'!O884+1/'True_Odds_Calculator_3-way'!#REF!-1)</f>
        <v/>
      </c>
      <c r="H886" s="6" t="str">
        <f>IF('Log_working_3-way'!$D886="","",'True_Odds_Calculator_3-way'!N884/'True_Odds_Calculator_3-way'!A884-1)</f>
        <v/>
      </c>
      <c r="I886" s="6" t="str">
        <f>IF('Log_working_3-way'!$D886="","",'True_Odds_Calculator_3-way'!O884/'True_Odds_Calculator_3-way'!B884-1)</f>
        <v/>
      </c>
      <c r="J886" s="6" t="str">
        <f>IF('Log_working_3-way'!$D886="","",'True_Odds_Calculator_3-way'!#REF!/'True_Odds_Calculator_3-way'!C884-1)</f>
        <v/>
      </c>
      <c r="K886" s="6" t="str">
        <f>IF('Log_working_3-way'!$D886="","",1/'True_Odds_Calculator_3-way'!A884+1/'True_Odds_Calculator_3-way'!B884+1/'True_Odds_Calculator_3-way'!C884-1)</f>
        <v/>
      </c>
    </row>
    <row r="887" spans="4:11" x14ac:dyDescent="0.25">
      <c r="D887" t="str">
        <f>solve_for_c('True_Odds_Calculator_3-way'!A885,'True_Odds_Calculator_3-way'!B885,'True_Odds_Calculator_3-way'!C885,'Log_working_3-way'!B$1,'Log_working_3-way'!B$2)</f>
        <v/>
      </c>
      <c r="F887" s="6" t="str">
        <f>IF('Log_working_3-way'!D887="","",1/'True_Odds_Calculator_3-way'!N885+1/'True_Odds_Calculator_3-way'!O885+1/'True_Odds_Calculator_3-way'!#REF!-1)</f>
        <v/>
      </c>
      <c r="H887" s="6" t="str">
        <f>IF('Log_working_3-way'!$D887="","",'True_Odds_Calculator_3-way'!N885/'True_Odds_Calculator_3-way'!A885-1)</f>
        <v/>
      </c>
      <c r="I887" s="6" t="str">
        <f>IF('Log_working_3-way'!$D887="","",'True_Odds_Calculator_3-way'!O885/'True_Odds_Calculator_3-way'!B885-1)</f>
        <v/>
      </c>
      <c r="J887" s="6" t="str">
        <f>IF('Log_working_3-way'!$D887="","",'True_Odds_Calculator_3-way'!#REF!/'True_Odds_Calculator_3-way'!C885-1)</f>
        <v/>
      </c>
      <c r="K887" s="6" t="str">
        <f>IF('Log_working_3-way'!$D887="","",1/'True_Odds_Calculator_3-way'!A885+1/'True_Odds_Calculator_3-way'!B885+1/'True_Odds_Calculator_3-way'!C885-1)</f>
        <v/>
      </c>
    </row>
    <row r="888" spans="4:11" x14ac:dyDescent="0.25">
      <c r="D888" t="str">
        <f>solve_for_c('True_Odds_Calculator_3-way'!A886,'True_Odds_Calculator_3-way'!B886,'True_Odds_Calculator_3-way'!C886,'Log_working_3-way'!B$1,'Log_working_3-way'!B$2)</f>
        <v/>
      </c>
      <c r="F888" s="6" t="str">
        <f>IF('Log_working_3-way'!D888="","",1/'True_Odds_Calculator_3-way'!N886+1/'True_Odds_Calculator_3-way'!O886+1/'True_Odds_Calculator_3-way'!#REF!-1)</f>
        <v/>
      </c>
      <c r="H888" s="6" t="str">
        <f>IF('Log_working_3-way'!$D888="","",'True_Odds_Calculator_3-way'!N886/'True_Odds_Calculator_3-way'!A886-1)</f>
        <v/>
      </c>
      <c r="I888" s="6" t="str">
        <f>IF('Log_working_3-way'!$D888="","",'True_Odds_Calculator_3-way'!O886/'True_Odds_Calculator_3-way'!B886-1)</f>
        <v/>
      </c>
      <c r="J888" s="6" t="str">
        <f>IF('Log_working_3-way'!$D888="","",'True_Odds_Calculator_3-way'!#REF!/'True_Odds_Calculator_3-way'!C886-1)</f>
        <v/>
      </c>
      <c r="K888" s="6" t="str">
        <f>IF('Log_working_3-way'!$D888="","",1/'True_Odds_Calculator_3-way'!A886+1/'True_Odds_Calculator_3-way'!B886+1/'True_Odds_Calculator_3-way'!C886-1)</f>
        <v/>
      </c>
    </row>
    <row r="889" spans="4:11" x14ac:dyDescent="0.25">
      <c r="D889" t="str">
        <f>solve_for_c('True_Odds_Calculator_3-way'!A887,'True_Odds_Calculator_3-way'!B887,'True_Odds_Calculator_3-way'!C887,'Log_working_3-way'!B$1,'Log_working_3-way'!B$2)</f>
        <v/>
      </c>
      <c r="F889" s="6" t="str">
        <f>IF('Log_working_3-way'!D889="","",1/'True_Odds_Calculator_3-way'!N887+1/'True_Odds_Calculator_3-way'!O887+1/'True_Odds_Calculator_3-way'!#REF!-1)</f>
        <v/>
      </c>
      <c r="H889" s="6" t="str">
        <f>IF('Log_working_3-way'!$D889="","",'True_Odds_Calculator_3-way'!N887/'True_Odds_Calculator_3-way'!A887-1)</f>
        <v/>
      </c>
      <c r="I889" s="6" t="str">
        <f>IF('Log_working_3-way'!$D889="","",'True_Odds_Calculator_3-way'!O887/'True_Odds_Calculator_3-way'!B887-1)</f>
        <v/>
      </c>
      <c r="J889" s="6" t="str">
        <f>IF('Log_working_3-way'!$D889="","",'True_Odds_Calculator_3-way'!#REF!/'True_Odds_Calculator_3-way'!C887-1)</f>
        <v/>
      </c>
      <c r="K889" s="6" t="str">
        <f>IF('Log_working_3-way'!$D889="","",1/'True_Odds_Calculator_3-way'!A887+1/'True_Odds_Calculator_3-way'!B887+1/'True_Odds_Calculator_3-way'!C887-1)</f>
        <v/>
      </c>
    </row>
    <row r="890" spans="4:11" x14ac:dyDescent="0.25">
      <c r="D890" t="str">
        <f>solve_for_c('True_Odds_Calculator_3-way'!A888,'True_Odds_Calculator_3-way'!B888,'True_Odds_Calculator_3-way'!C888,'Log_working_3-way'!B$1,'Log_working_3-way'!B$2)</f>
        <v/>
      </c>
      <c r="F890" s="6" t="str">
        <f>IF('Log_working_3-way'!D890="","",1/'True_Odds_Calculator_3-way'!N888+1/'True_Odds_Calculator_3-way'!O888+1/'True_Odds_Calculator_3-way'!#REF!-1)</f>
        <v/>
      </c>
      <c r="H890" s="6" t="str">
        <f>IF('Log_working_3-way'!$D890="","",'True_Odds_Calculator_3-way'!N888/'True_Odds_Calculator_3-way'!A888-1)</f>
        <v/>
      </c>
      <c r="I890" s="6" t="str">
        <f>IF('Log_working_3-way'!$D890="","",'True_Odds_Calculator_3-way'!O888/'True_Odds_Calculator_3-way'!B888-1)</f>
        <v/>
      </c>
      <c r="J890" s="6" t="str">
        <f>IF('Log_working_3-way'!$D890="","",'True_Odds_Calculator_3-way'!#REF!/'True_Odds_Calculator_3-way'!C888-1)</f>
        <v/>
      </c>
      <c r="K890" s="6" t="str">
        <f>IF('Log_working_3-way'!$D890="","",1/'True_Odds_Calculator_3-way'!A888+1/'True_Odds_Calculator_3-way'!B888+1/'True_Odds_Calculator_3-way'!C888-1)</f>
        <v/>
      </c>
    </row>
    <row r="891" spans="4:11" x14ac:dyDescent="0.25">
      <c r="D891" t="str">
        <f>solve_for_c('True_Odds_Calculator_3-way'!A889,'True_Odds_Calculator_3-way'!B889,'True_Odds_Calculator_3-way'!C889,'Log_working_3-way'!B$1,'Log_working_3-way'!B$2)</f>
        <v/>
      </c>
      <c r="F891" s="6" t="str">
        <f>IF('Log_working_3-way'!D891="","",1/'True_Odds_Calculator_3-way'!N889+1/'True_Odds_Calculator_3-way'!O889+1/'True_Odds_Calculator_3-way'!#REF!-1)</f>
        <v/>
      </c>
      <c r="H891" s="6" t="str">
        <f>IF('Log_working_3-way'!$D891="","",'True_Odds_Calculator_3-way'!N889/'True_Odds_Calculator_3-way'!A889-1)</f>
        <v/>
      </c>
      <c r="I891" s="6" t="str">
        <f>IF('Log_working_3-way'!$D891="","",'True_Odds_Calculator_3-way'!O889/'True_Odds_Calculator_3-way'!B889-1)</f>
        <v/>
      </c>
      <c r="J891" s="6" t="str">
        <f>IF('Log_working_3-way'!$D891="","",'True_Odds_Calculator_3-way'!#REF!/'True_Odds_Calculator_3-way'!C889-1)</f>
        <v/>
      </c>
      <c r="K891" s="6" t="str">
        <f>IF('Log_working_3-way'!$D891="","",1/'True_Odds_Calculator_3-way'!A889+1/'True_Odds_Calculator_3-way'!B889+1/'True_Odds_Calculator_3-way'!C889-1)</f>
        <v/>
      </c>
    </row>
    <row r="892" spans="4:11" x14ac:dyDescent="0.25">
      <c r="D892" t="str">
        <f>solve_for_c('True_Odds_Calculator_3-way'!A890,'True_Odds_Calculator_3-way'!B890,'True_Odds_Calculator_3-way'!C890,'Log_working_3-way'!B$1,'Log_working_3-way'!B$2)</f>
        <v/>
      </c>
      <c r="F892" s="6" t="str">
        <f>IF('Log_working_3-way'!D892="","",1/'True_Odds_Calculator_3-way'!N890+1/'True_Odds_Calculator_3-way'!O890+1/'True_Odds_Calculator_3-way'!#REF!-1)</f>
        <v/>
      </c>
      <c r="H892" s="6" t="str">
        <f>IF('Log_working_3-way'!$D892="","",'True_Odds_Calculator_3-way'!N890/'True_Odds_Calculator_3-way'!A890-1)</f>
        <v/>
      </c>
      <c r="I892" s="6" t="str">
        <f>IF('Log_working_3-way'!$D892="","",'True_Odds_Calculator_3-way'!O890/'True_Odds_Calculator_3-way'!B890-1)</f>
        <v/>
      </c>
      <c r="J892" s="6" t="str">
        <f>IF('Log_working_3-way'!$D892="","",'True_Odds_Calculator_3-way'!#REF!/'True_Odds_Calculator_3-way'!C890-1)</f>
        <v/>
      </c>
      <c r="K892" s="6" t="str">
        <f>IF('Log_working_3-way'!$D892="","",1/'True_Odds_Calculator_3-way'!A890+1/'True_Odds_Calculator_3-way'!B890+1/'True_Odds_Calculator_3-way'!C890-1)</f>
        <v/>
      </c>
    </row>
    <row r="893" spans="4:11" x14ac:dyDescent="0.25">
      <c r="D893" t="str">
        <f>solve_for_c('True_Odds_Calculator_3-way'!A891,'True_Odds_Calculator_3-way'!B891,'True_Odds_Calculator_3-way'!C891,'Log_working_3-way'!B$1,'Log_working_3-way'!B$2)</f>
        <v/>
      </c>
      <c r="F893" s="6" t="str">
        <f>IF('Log_working_3-way'!D893="","",1/'True_Odds_Calculator_3-way'!N891+1/'True_Odds_Calculator_3-way'!O891+1/'True_Odds_Calculator_3-way'!#REF!-1)</f>
        <v/>
      </c>
      <c r="H893" s="6" t="str">
        <f>IF('Log_working_3-way'!$D893="","",'True_Odds_Calculator_3-way'!N891/'True_Odds_Calculator_3-way'!A891-1)</f>
        <v/>
      </c>
      <c r="I893" s="6" t="str">
        <f>IF('Log_working_3-way'!$D893="","",'True_Odds_Calculator_3-way'!O891/'True_Odds_Calculator_3-way'!B891-1)</f>
        <v/>
      </c>
      <c r="J893" s="6" t="str">
        <f>IF('Log_working_3-way'!$D893="","",'True_Odds_Calculator_3-way'!#REF!/'True_Odds_Calculator_3-way'!C891-1)</f>
        <v/>
      </c>
      <c r="K893" s="6" t="str">
        <f>IF('Log_working_3-way'!$D893="","",1/'True_Odds_Calculator_3-way'!A891+1/'True_Odds_Calculator_3-way'!B891+1/'True_Odds_Calculator_3-way'!C891-1)</f>
        <v/>
      </c>
    </row>
    <row r="894" spans="4:11" x14ac:dyDescent="0.25">
      <c r="D894" t="str">
        <f>solve_for_c('True_Odds_Calculator_3-way'!A892,'True_Odds_Calculator_3-way'!B892,'True_Odds_Calculator_3-way'!C892,'Log_working_3-way'!B$1,'Log_working_3-way'!B$2)</f>
        <v/>
      </c>
      <c r="F894" s="6" t="str">
        <f>IF('Log_working_3-way'!D894="","",1/'True_Odds_Calculator_3-way'!N892+1/'True_Odds_Calculator_3-way'!O892+1/'True_Odds_Calculator_3-way'!#REF!-1)</f>
        <v/>
      </c>
      <c r="H894" s="6" t="str">
        <f>IF('Log_working_3-way'!$D894="","",'True_Odds_Calculator_3-way'!N892/'True_Odds_Calculator_3-way'!A892-1)</f>
        <v/>
      </c>
      <c r="I894" s="6" t="str">
        <f>IF('Log_working_3-way'!$D894="","",'True_Odds_Calculator_3-way'!O892/'True_Odds_Calculator_3-way'!B892-1)</f>
        <v/>
      </c>
      <c r="J894" s="6" t="str">
        <f>IF('Log_working_3-way'!$D894="","",'True_Odds_Calculator_3-way'!#REF!/'True_Odds_Calculator_3-way'!C892-1)</f>
        <v/>
      </c>
      <c r="K894" s="6" t="str">
        <f>IF('Log_working_3-way'!$D894="","",1/'True_Odds_Calculator_3-way'!A892+1/'True_Odds_Calculator_3-way'!B892+1/'True_Odds_Calculator_3-way'!C892-1)</f>
        <v/>
      </c>
    </row>
    <row r="895" spans="4:11" x14ac:dyDescent="0.25">
      <c r="D895" t="str">
        <f>solve_for_c('True_Odds_Calculator_3-way'!A893,'True_Odds_Calculator_3-way'!B893,'True_Odds_Calculator_3-way'!C893,'Log_working_3-way'!B$1,'Log_working_3-way'!B$2)</f>
        <v/>
      </c>
      <c r="F895" s="6" t="str">
        <f>IF('Log_working_3-way'!D895="","",1/'True_Odds_Calculator_3-way'!N893+1/'True_Odds_Calculator_3-way'!O893+1/'True_Odds_Calculator_3-way'!#REF!-1)</f>
        <v/>
      </c>
      <c r="H895" s="6" t="str">
        <f>IF('Log_working_3-way'!$D895="","",'True_Odds_Calculator_3-way'!N893/'True_Odds_Calculator_3-way'!A893-1)</f>
        <v/>
      </c>
      <c r="I895" s="6" t="str">
        <f>IF('Log_working_3-way'!$D895="","",'True_Odds_Calculator_3-way'!O893/'True_Odds_Calculator_3-way'!B893-1)</f>
        <v/>
      </c>
      <c r="J895" s="6" t="str">
        <f>IF('Log_working_3-way'!$D895="","",'True_Odds_Calculator_3-way'!#REF!/'True_Odds_Calculator_3-way'!C893-1)</f>
        <v/>
      </c>
      <c r="K895" s="6" t="str">
        <f>IF('Log_working_3-way'!$D895="","",1/'True_Odds_Calculator_3-way'!A893+1/'True_Odds_Calculator_3-way'!B893+1/'True_Odds_Calculator_3-way'!C893-1)</f>
        <v/>
      </c>
    </row>
    <row r="896" spans="4:11" x14ac:dyDescent="0.25">
      <c r="D896" t="str">
        <f>solve_for_c('True_Odds_Calculator_3-way'!A894,'True_Odds_Calculator_3-way'!B894,'True_Odds_Calculator_3-way'!C894,'Log_working_3-way'!B$1,'Log_working_3-way'!B$2)</f>
        <v/>
      </c>
      <c r="F896" s="6" t="str">
        <f>IF('Log_working_3-way'!D896="","",1/'True_Odds_Calculator_3-way'!N894+1/'True_Odds_Calculator_3-way'!O894+1/'True_Odds_Calculator_3-way'!#REF!-1)</f>
        <v/>
      </c>
      <c r="H896" s="6" t="str">
        <f>IF('Log_working_3-way'!$D896="","",'True_Odds_Calculator_3-way'!N894/'True_Odds_Calculator_3-way'!A894-1)</f>
        <v/>
      </c>
      <c r="I896" s="6" t="str">
        <f>IF('Log_working_3-way'!$D896="","",'True_Odds_Calculator_3-way'!O894/'True_Odds_Calculator_3-way'!B894-1)</f>
        <v/>
      </c>
      <c r="J896" s="6" t="str">
        <f>IF('Log_working_3-way'!$D896="","",'True_Odds_Calculator_3-way'!#REF!/'True_Odds_Calculator_3-way'!C894-1)</f>
        <v/>
      </c>
      <c r="K896" s="6" t="str">
        <f>IF('Log_working_3-way'!$D896="","",1/'True_Odds_Calculator_3-way'!A894+1/'True_Odds_Calculator_3-way'!B894+1/'True_Odds_Calculator_3-way'!C894-1)</f>
        <v/>
      </c>
    </row>
    <row r="897" spans="4:11" x14ac:dyDescent="0.25">
      <c r="D897" t="str">
        <f>solve_for_c('True_Odds_Calculator_3-way'!A895,'True_Odds_Calculator_3-way'!B895,'True_Odds_Calculator_3-way'!C895,'Log_working_3-way'!B$1,'Log_working_3-way'!B$2)</f>
        <v/>
      </c>
      <c r="F897" s="6" t="str">
        <f>IF('Log_working_3-way'!D897="","",1/'True_Odds_Calculator_3-way'!N895+1/'True_Odds_Calculator_3-way'!O895+1/'True_Odds_Calculator_3-way'!#REF!-1)</f>
        <v/>
      </c>
      <c r="H897" s="6" t="str">
        <f>IF('Log_working_3-way'!$D897="","",'True_Odds_Calculator_3-way'!N895/'True_Odds_Calculator_3-way'!A895-1)</f>
        <v/>
      </c>
      <c r="I897" s="6" t="str">
        <f>IF('Log_working_3-way'!$D897="","",'True_Odds_Calculator_3-way'!O895/'True_Odds_Calculator_3-way'!B895-1)</f>
        <v/>
      </c>
      <c r="J897" s="6" t="str">
        <f>IF('Log_working_3-way'!$D897="","",'True_Odds_Calculator_3-way'!#REF!/'True_Odds_Calculator_3-way'!C895-1)</f>
        <v/>
      </c>
      <c r="K897" s="6" t="str">
        <f>IF('Log_working_3-way'!$D897="","",1/'True_Odds_Calculator_3-way'!A895+1/'True_Odds_Calculator_3-way'!B895+1/'True_Odds_Calculator_3-way'!C895-1)</f>
        <v/>
      </c>
    </row>
    <row r="898" spans="4:11" x14ac:dyDescent="0.25">
      <c r="D898" t="str">
        <f>solve_for_c('True_Odds_Calculator_3-way'!A896,'True_Odds_Calculator_3-way'!B896,'True_Odds_Calculator_3-way'!C896,'Log_working_3-way'!B$1,'Log_working_3-way'!B$2)</f>
        <v/>
      </c>
      <c r="F898" s="6" t="str">
        <f>IF('Log_working_3-way'!D898="","",1/'True_Odds_Calculator_3-way'!N896+1/'True_Odds_Calculator_3-way'!O896+1/'True_Odds_Calculator_3-way'!#REF!-1)</f>
        <v/>
      </c>
      <c r="H898" s="6" t="str">
        <f>IF('Log_working_3-way'!$D898="","",'True_Odds_Calculator_3-way'!N896/'True_Odds_Calculator_3-way'!A896-1)</f>
        <v/>
      </c>
      <c r="I898" s="6" t="str">
        <f>IF('Log_working_3-way'!$D898="","",'True_Odds_Calculator_3-way'!O896/'True_Odds_Calculator_3-way'!B896-1)</f>
        <v/>
      </c>
      <c r="J898" s="6" t="str">
        <f>IF('Log_working_3-way'!$D898="","",'True_Odds_Calculator_3-way'!#REF!/'True_Odds_Calculator_3-way'!C896-1)</f>
        <v/>
      </c>
      <c r="K898" s="6" t="str">
        <f>IF('Log_working_3-way'!$D898="","",1/'True_Odds_Calculator_3-way'!A896+1/'True_Odds_Calculator_3-way'!B896+1/'True_Odds_Calculator_3-way'!C896-1)</f>
        <v/>
      </c>
    </row>
    <row r="899" spans="4:11" x14ac:dyDescent="0.25">
      <c r="D899" t="str">
        <f>solve_for_c('True_Odds_Calculator_3-way'!A897,'True_Odds_Calculator_3-way'!B897,'True_Odds_Calculator_3-way'!C897,'Log_working_3-way'!B$1,'Log_working_3-way'!B$2)</f>
        <v/>
      </c>
      <c r="F899" s="6" t="str">
        <f>IF('Log_working_3-way'!D899="","",1/'True_Odds_Calculator_3-way'!N897+1/'True_Odds_Calculator_3-way'!O897+1/'True_Odds_Calculator_3-way'!#REF!-1)</f>
        <v/>
      </c>
      <c r="H899" s="6" t="str">
        <f>IF('Log_working_3-way'!$D899="","",'True_Odds_Calculator_3-way'!N897/'True_Odds_Calculator_3-way'!A897-1)</f>
        <v/>
      </c>
      <c r="I899" s="6" t="str">
        <f>IF('Log_working_3-way'!$D899="","",'True_Odds_Calculator_3-way'!O897/'True_Odds_Calculator_3-way'!B897-1)</f>
        <v/>
      </c>
      <c r="J899" s="6" t="str">
        <f>IF('Log_working_3-way'!$D899="","",'True_Odds_Calculator_3-way'!#REF!/'True_Odds_Calculator_3-way'!C897-1)</f>
        <v/>
      </c>
      <c r="K899" s="6" t="str">
        <f>IF('Log_working_3-way'!$D899="","",1/'True_Odds_Calculator_3-way'!A897+1/'True_Odds_Calculator_3-way'!B897+1/'True_Odds_Calculator_3-way'!C897-1)</f>
        <v/>
      </c>
    </row>
    <row r="900" spans="4:11" x14ac:dyDescent="0.25">
      <c r="D900" t="str">
        <f>solve_for_c('True_Odds_Calculator_3-way'!A898,'True_Odds_Calculator_3-way'!B898,'True_Odds_Calculator_3-way'!C898,'Log_working_3-way'!B$1,'Log_working_3-way'!B$2)</f>
        <v/>
      </c>
      <c r="F900" s="6" t="str">
        <f>IF('Log_working_3-way'!D900="","",1/'True_Odds_Calculator_3-way'!N898+1/'True_Odds_Calculator_3-way'!O898+1/'True_Odds_Calculator_3-way'!#REF!-1)</f>
        <v/>
      </c>
      <c r="H900" s="6" t="str">
        <f>IF('Log_working_3-way'!$D900="","",'True_Odds_Calculator_3-way'!N898/'True_Odds_Calculator_3-way'!A898-1)</f>
        <v/>
      </c>
      <c r="I900" s="6" t="str">
        <f>IF('Log_working_3-way'!$D900="","",'True_Odds_Calculator_3-way'!O898/'True_Odds_Calculator_3-way'!B898-1)</f>
        <v/>
      </c>
      <c r="J900" s="6" t="str">
        <f>IF('Log_working_3-way'!$D900="","",'True_Odds_Calculator_3-way'!#REF!/'True_Odds_Calculator_3-way'!C898-1)</f>
        <v/>
      </c>
      <c r="K900" s="6" t="str">
        <f>IF('Log_working_3-way'!$D900="","",1/'True_Odds_Calculator_3-way'!A898+1/'True_Odds_Calculator_3-way'!B898+1/'True_Odds_Calculator_3-way'!C898-1)</f>
        <v/>
      </c>
    </row>
    <row r="901" spans="4:11" x14ac:dyDescent="0.25">
      <c r="D901" t="str">
        <f>solve_for_c('True_Odds_Calculator_3-way'!A899,'True_Odds_Calculator_3-way'!B899,'True_Odds_Calculator_3-way'!C899,'Log_working_3-way'!B$1,'Log_working_3-way'!B$2)</f>
        <v/>
      </c>
      <c r="F901" s="6" t="str">
        <f>IF('Log_working_3-way'!D901="","",1/'True_Odds_Calculator_3-way'!N899+1/'True_Odds_Calculator_3-way'!O899+1/'True_Odds_Calculator_3-way'!#REF!-1)</f>
        <v/>
      </c>
      <c r="H901" s="6" t="str">
        <f>IF('Log_working_3-way'!$D901="","",'True_Odds_Calculator_3-way'!N899/'True_Odds_Calculator_3-way'!A899-1)</f>
        <v/>
      </c>
      <c r="I901" s="6" t="str">
        <f>IF('Log_working_3-way'!$D901="","",'True_Odds_Calculator_3-way'!O899/'True_Odds_Calculator_3-way'!B899-1)</f>
        <v/>
      </c>
      <c r="J901" s="6" t="str">
        <f>IF('Log_working_3-way'!$D901="","",'True_Odds_Calculator_3-way'!#REF!/'True_Odds_Calculator_3-way'!C899-1)</f>
        <v/>
      </c>
      <c r="K901" s="6" t="str">
        <f>IF('Log_working_3-way'!$D901="","",1/'True_Odds_Calculator_3-way'!A899+1/'True_Odds_Calculator_3-way'!B899+1/'True_Odds_Calculator_3-way'!C899-1)</f>
        <v/>
      </c>
    </row>
    <row r="902" spans="4:11" x14ac:dyDescent="0.25">
      <c r="D902" t="str">
        <f>solve_for_c('True_Odds_Calculator_3-way'!A900,'True_Odds_Calculator_3-way'!B900,'True_Odds_Calculator_3-way'!C900,'Log_working_3-way'!B$1,'Log_working_3-way'!B$2)</f>
        <v/>
      </c>
      <c r="F902" s="6" t="str">
        <f>IF('Log_working_3-way'!D902="","",1/'True_Odds_Calculator_3-way'!N900+1/'True_Odds_Calculator_3-way'!O900+1/'True_Odds_Calculator_3-way'!#REF!-1)</f>
        <v/>
      </c>
      <c r="H902" s="6" t="str">
        <f>IF('Log_working_3-way'!$D902="","",'True_Odds_Calculator_3-way'!N900/'True_Odds_Calculator_3-way'!A900-1)</f>
        <v/>
      </c>
      <c r="I902" s="6" t="str">
        <f>IF('Log_working_3-way'!$D902="","",'True_Odds_Calculator_3-way'!O900/'True_Odds_Calculator_3-way'!B900-1)</f>
        <v/>
      </c>
      <c r="J902" s="6" t="str">
        <f>IF('Log_working_3-way'!$D902="","",'True_Odds_Calculator_3-way'!#REF!/'True_Odds_Calculator_3-way'!C900-1)</f>
        <v/>
      </c>
      <c r="K902" s="6" t="str">
        <f>IF('Log_working_3-way'!$D902="","",1/'True_Odds_Calculator_3-way'!A900+1/'True_Odds_Calculator_3-way'!B900+1/'True_Odds_Calculator_3-way'!C900-1)</f>
        <v/>
      </c>
    </row>
    <row r="903" spans="4:11" x14ac:dyDescent="0.25">
      <c r="D903" t="str">
        <f>solve_for_c('True_Odds_Calculator_3-way'!A901,'True_Odds_Calculator_3-way'!B901,'True_Odds_Calculator_3-way'!C901,'Log_working_3-way'!B$1,'Log_working_3-way'!B$2)</f>
        <v/>
      </c>
      <c r="F903" s="6" t="str">
        <f>IF('Log_working_3-way'!D903="","",1/'True_Odds_Calculator_3-way'!N901+1/'True_Odds_Calculator_3-way'!O901+1/'True_Odds_Calculator_3-way'!#REF!-1)</f>
        <v/>
      </c>
      <c r="H903" s="6" t="str">
        <f>IF('Log_working_3-way'!$D903="","",'True_Odds_Calculator_3-way'!N901/'True_Odds_Calculator_3-way'!A901-1)</f>
        <v/>
      </c>
      <c r="I903" s="6" t="str">
        <f>IF('Log_working_3-way'!$D903="","",'True_Odds_Calculator_3-way'!O901/'True_Odds_Calculator_3-way'!B901-1)</f>
        <v/>
      </c>
      <c r="J903" s="6" t="str">
        <f>IF('Log_working_3-way'!$D903="","",'True_Odds_Calculator_3-way'!#REF!/'True_Odds_Calculator_3-way'!C901-1)</f>
        <v/>
      </c>
      <c r="K903" s="6" t="str">
        <f>IF('Log_working_3-way'!$D903="","",1/'True_Odds_Calculator_3-way'!A901+1/'True_Odds_Calculator_3-way'!B901+1/'True_Odds_Calculator_3-way'!C901-1)</f>
        <v/>
      </c>
    </row>
    <row r="904" spans="4:11" x14ac:dyDescent="0.25">
      <c r="D904" t="str">
        <f>solve_for_c('True_Odds_Calculator_3-way'!A902,'True_Odds_Calculator_3-way'!B902,'True_Odds_Calculator_3-way'!C902,'Log_working_3-way'!B$1,'Log_working_3-way'!B$2)</f>
        <v/>
      </c>
      <c r="F904" s="6" t="str">
        <f>IF('Log_working_3-way'!D904="","",1/'True_Odds_Calculator_3-way'!N902+1/'True_Odds_Calculator_3-way'!O902+1/'True_Odds_Calculator_3-way'!#REF!-1)</f>
        <v/>
      </c>
      <c r="H904" s="6" t="str">
        <f>IF('Log_working_3-way'!$D904="","",'True_Odds_Calculator_3-way'!N902/'True_Odds_Calculator_3-way'!A902-1)</f>
        <v/>
      </c>
      <c r="I904" s="6" t="str">
        <f>IF('Log_working_3-way'!$D904="","",'True_Odds_Calculator_3-way'!O902/'True_Odds_Calculator_3-way'!B902-1)</f>
        <v/>
      </c>
      <c r="J904" s="6" t="str">
        <f>IF('Log_working_3-way'!$D904="","",'True_Odds_Calculator_3-way'!#REF!/'True_Odds_Calculator_3-way'!C902-1)</f>
        <v/>
      </c>
      <c r="K904" s="6" t="str">
        <f>IF('Log_working_3-way'!$D904="","",1/'True_Odds_Calculator_3-way'!A902+1/'True_Odds_Calculator_3-way'!B902+1/'True_Odds_Calculator_3-way'!C902-1)</f>
        <v/>
      </c>
    </row>
    <row r="905" spans="4:11" x14ac:dyDescent="0.25">
      <c r="D905" t="str">
        <f>solve_for_c('True_Odds_Calculator_3-way'!A903,'True_Odds_Calculator_3-way'!B903,'True_Odds_Calculator_3-way'!C903,'Log_working_3-way'!B$1,'Log_working_3-way'!B$2)</f>
        <v/>
      </c>
      <c r="F905" s="6" t="str">
        <f>IF('Log_working_3-way'!D905="","",1/'True_Odds_Calculator_3-way'!N903+1/'True_Odds_Calculator_3-way'!O903+1/'True_Odds_Calculator_3-way'!#REF!-1)</f>
        <v/>
      </c>
      <c r="H905" s="6" t="str">
        <f>IF('Log_working_3-way'!$D905="","",'True_Odds_Calculator_3-way'!N903/'True_Odds_Calculator_3-way'!A903-1)</f>
        <v/>
      </c>
      <c r="I905" s="6" t="str">
        <f>IF('Log_working_3-way'!$D905="","",'True_Odds_Calculator_3-way'!O903/'True_Odds_Calculator_3-way'!B903-1)</f>
        <v/>
      </c>
      <c r="J905" s="6" t="str">
        <f>IF('Log_working_3-way'!$D905="","",'True_Odds_Calculator_3-way'!#REF!/'True_Odds_Calculator_3-way'!C903-1)</f>
        <v/>
      </c>
      <c r="K905" s="6" t="str">
        <f>IF('Log_working_3-way'!$D905="","",1/'True_Odds_Calculator_3-way'!A903+1/'True_Odds_Calculator_3-way'!B903+1/'True_Odds_Calculator_3-way'!C903-1)</f>
        <v/>
      </c>
    </row>
    <row r="906" spans="4:11" x14ac:dyDescent="0.25">
      <c r="D906" t="str">
        <f>solve_for_c('True_Odds_Calculator_3-way'!A904,'True_Odds_Calculator_3-way'!B904,'True_Odds_Calculator_3-way'!C904,'Log_working_3-way'!B$1,'Log_working_3-way'!B$2)</f>
        <v/>
      </c>
      <c r="F906" s="6" t="str">
        <f>IF('Log_working_3-way'!D906="","",1/'True_Odds_Calculator_3-way'!N904+1/'True_Odds_Calculator_3-way'!O904+1/'True_Odds_Calculator_3-way'!#REF!-1)</f>
        <v/>
      </c>
      <c r="H906" s="6" t="str">
        <f>IF('Log_working_3-way'!$D906="","",'True_Odds_Calculator_3-way'!N904/'True_Odds_Calculator_3-way'!A904-1)</f>
        <v/>
      </c>
      <c r="I906" s="6" t="str">
        <f>IF('Log_working_3-way'!$D906="","",'True_Odds_Calculator_3-way'!O904/'True_Odds_Calculator_3-way'!B904-1)</f>
        <v/>
      </c>
      <c r="J906" s="6" t="str">
        <f>IF('Log_working_3-way'!$D906="","",'True_Odds_Calculator_3-way'!#REF!/'True_Odds_Calculator_3-way'!C904-1)</f>
        <v/>
      </c>
      <c r="K906" s="6" t="str">
        <f>IF('Log_working_3-way'!$D906="","",1/'True_Odds_Calculator_3-way'!A904+1/'True_Odds_Calculator_3-way'!B904+1/'True_Odds_Calculator_3-way'!C904-1)</f>
        <v/>
      </c>
    </row>
    <row r="907" spans="4:11" x14ac:dyDescent="0.25">
      <c r="D907" t="str">
        <f>solve_for_c('True_Odds_Calculator_3-way'!A905,'True_Odds_Calculator_3-way'!B905,'True_Odds_Calculator_3-way'!C905,'Log_working_3-way'!B$1,'Log_working_3-way'!B$2)</f>
        <v/>
      </c>
      <c r="F907" s="6" t="str">
        <f>IF('Log_working_3-way'!D907="","",1/'True_Odds_Calculator_3-way'!N905+1/'True_Odds_Calculator_3-way'!O905+1/'True_Odds_Calculator_3-way'!#REF!-1)</f>
        <v/>
      </c>
      <c r="H907" s="6" t="str">
        <f>IF('Log_working_3-way'!$D907="","",'True_Odds_Calculator_3-way'!N905/'True_Odds_Calculator_3-way'!A905-1)</f>
        <v/>
      </c>
      <c r="I907" s="6" t="str">
        <f>IF('Log_working_3-way'!$D907="","",'True_Odds_Calculator_3-way'!O905/'True_Odds_Calculator_3-way'!B905-1)</f>
        <v/>
      </c>
      <c r="J907" s="6" t="str">
        <f>IF('Log_working_3-way'!$D907="","",'True_Odds_Calculator_3-way'!#REF!/'True_Odds_Calculator_3-way'!C905-1)</f>
        <v/>
      </c>
      <c r="K907" s="6" t="str">
        <f>IF('Log_working_3-way'!$D907="","",1/'True_Odds_Calculator_3-way'!A905+1/'True_Odds_Calculator_3-way'!B905+1/'True_Odds_Calculator_3-way'!C905-1)</f>
        <v/>
      </c>
    </row>
    <row r="908" spans="4:11" x14ac:dyDescent="0.25">
      <c r="D908" t="str">
        <f>solve_for_c('True_Odds_Calculator_3-way'!A906,'True_Odds_Calculator_3-way'!B906,'True_Odds_Calculator_3-way'!C906,'Log_working_3-way'!B$1,'Log_working_3-way'!B$2)</f>
        <v/>
      </c>
      <c r="F908" s="6" t="str">
        <f>IF('Log_working_3-way'!D908="","",1/'True_Odds_Calculator_3-way'!N906+1/'True_Odds_Calculator_3-way'!O906+1/'True_Odds_Calculator_3-way'!#REF!-1)</f>
        <v/>
      </c>
      <c r="H908" s="6" t="str">
        <f>IF('Log_working_3-way'!$D908="","",'True_Odds_Calculator_3-way'!N906/'True_Odds_Calculator_3-way'!A906-1)</f>
        <v/>
      </c>
      <c r="I908" s="6" t="str">
        <f>IF('Log_working_3-way'!$D908="","",'True_Odds_Calculator_3-way'!O906/'True_Odds_Calculator_3-way'!B906-1)</f>
        <v/>
      </c>
      <c r="J908" s="6" t="str">
        <f>IF('Log_working_3-way'!$D908="","",'True_Odds_Calculator_3-way'!#REF!/'True_Odds_Calculator_3-way'!C906-1)</f>
        <v/>
      </c>
      <c r="K908" s="6" t="str">
        <f>IF('Log_working_3-way'!$D908="","",1/'True_Odds_Calculator_3-way'!A906+1/'True_Odds_Calculator_3-way'!B906+1/'True_Odds_Calculator_3-way'!C906-1)</f>
        <v/>
      </c>
    </row>
    <row r="909" spans="4:11" x14ac:dyDescent="0.25">
      <c r="D909" t="str">
        <f>solve_for_c('True_Odds_Calculator_3-way'!A907,'True_Odds_Calculator_3-way'!B907,'True_Odds_Calculator_3-way'!C907,'Log_working_3-way'!B$1,'Log_working_3-way'!B$2)</f>
        <v/>
      </c>
      <c r="F909" s="6" t="str">
        <f>IF('Log_working_3-way'!D909="","",1/'True_Odds_Calculator_3-way'!N907+1/'True_Odds_Calculator_3-way'!O907+1/'True_Odds_Calculator_3-way'!#REF!-1)</f>
        <v/>
      </c>
      <c r="H909" s="6" t="str">
        <f>IF('Log_working_3-way'!$D909="","",'True_Odds_Calculator_3-way'!N907/'True_Odds_Calculator_3-way'!A907-1)</f>
        <v/>
      </c>
      <c r="I909" s="6" t="str">
        <f>IF('Log_working_3-way'!$D909="","",'True_Odds_Calculator_3-way'!O907/'True_Odds_Calculator_3-way'!B907-1)</f>
        <v/>
      </c>
      <c r="J909" s="6" t="str">
        <f>IF('Log_working_3-way'!$D909="","",'True_Odds_Calculator_3-way'!#REF!/'True_Odds_Calculator_3-way'!C907-1)</f>
        <v/>
      </c>
      <c r="K909" s="6" t="str">
        <f>IF('Log_working_3-way'!$D909="","",1/'True_Odds_Calculator_3-way'!A907+1/'True_Odds_Calculator_3-way'!B907+1/'True_Odds_Calculator_3-way'!C907-1)</f>
        <v/>
      </c>
    </row>
    <row r="910" spans="4:11" x14ac:dyDescent="0.25">
      <c r="D910" t="str">
        <f>solve_for_c('True_Odds_Calculator_3-way'!A908,'True_Odds_Calculator_3-way'!B908,'True_Odds_Calculator_3-way'!C908,'Log_working_3-way'!B$1,'Log_working_3-way'!B$2)</f>
        <v/>
      </c>
      <c r="F910" s="6" t="str">
        <f>IF('Log_working_3-way'!D910="","",1/'True_Odds_Calculator_3-way'!N908+1/'True_Odds_Calculator_3-way'!O908+1/'True_Odds_Calculator_3-way'!#REF!-1)</f>
        <v/>
      </c>
      <c r="H910" s="6" t="str">
        <f>IF('Log_working_3-way'!$D910="","",'True_Odds_Calculator_3-way'!N908/'True_Odds_Calculator_3-way'!A908-1)</f>
        <v/>
      </c>
      <c r="I910" s="6" t="str">
        <f>IF('Log_working_3-way'!$D910="","",'True_Odds_Calculator_3-way'!O908/'True_Odds_Calculator_3-way'!B908-1)</f>
        <v/>
      </c>
      <c r="J910" s="6" t="str">
        <f>IF('Log_working_3-way'!$D910="","",'True_Odds_Calculator_3-way'!#REF!/'True_Odds_Calculator_3-way'!C908-1)</f>
        <v/>
      </c>
      <c r="K910" s="6" t="str">
        <f>IF('Log_working_3-way'!$D910="","",1/'True_Odds_Calculator_3-way'!A908+1/'True_Odds_Calculator_3-way'!B908+1/'True_Odds_Calculator_3-way'!C908-1)</f>
        <v/>
      </c>
    </row>
    <row r="911" spans="4:11" x14ac:dyDescent="0.25">
      <c r="D911" t="str">
        <f>solve_for_c('True_Odds_Calculator_3-way'!A909,'True_Odds_Calculator_3-way'!B909,'True_Odds_Calculator_3-way'!C909,'Log_working_3-way'!B$1,'Log_working_3-way'!B$2)</f>
        <v/>
      </c>
      <c r="F911" s="6" t="str">
        <f>IF('Log_working_3-way'!D911="","",1/'True_Odds_Calculator_3-way'!N909+1/'True_Odds_Calculator_3-way'!O909+1/'True_Odds_Calculator_3-way'!#REF!-1)</f>
        <v/>
      </c>
      <c r="H911" s="6" t="str">
        <f>IF('Log_working_3-way'!$D911="","",'True_Odds_Calculator_3-way'!N909/'True_Odds_Calculator_3-way'!A909-1)</f>
        <v/>
      </c>
      <c r="I911" s="6" t="str">
        <f>IF('Log_working_3-way'!$D911="","",'True_Odds_Calculator_3-way'!O909/'True_Odds_Calculator_3-way'!B909-1)</f>
        <v/>
      </c>
      <c r="J911" s="6" t="str">
        <f>IF('Log_working_3-way'!$D911="","",'True_Odds_Calculator_3-way'!#REF!/'True_Odds_Calculator_3-way'!C909-1)</f>
        <v/>
      </c>
      <c r="K911" s="6" t="str">
        <f>IF('Log_working_3-way'!$D911="","",1/'True_Odds_Calculator_3-way'!A909+1/'True_Odds_Calculator_3-way'!B909+1/'True_Odds_Calculator_3-way'!C909-1)</f>
        <v/>
      </c>
    </row>
    <row r="912" spans="4:11" x14ac:dyDescent="0.25">
      <c r="D912" t="str">
        <f>solve_for_c('True_Odds_Calculator_3-way'!A910,'True_Odds_Calculator_3-way'!B910,'True_Odds_Calculator_3-way'!C910,'Log_working_3-way'!B$1,'Log_working_3-way'!B$2)</f>
        <v/>
      </c>
      <c r="F912" s="6" t="str">
        <f>IF('Log_working_3-way'!D912="","",1/'True_Odds_Calculator_3-way'!N910+1/'True_Odds_Calculator_3-way'!O910+1/'True_Odds_Calculator_3-way'!#REF!-1)</f>
        <v/>
      </c>
      <c r="H912" s="6" t="str">
        <f>IF('Log_working_3-way'!$D912="","",'True_Odds_Calculator_3-way'!N910/'True_Odds_Calculator_3-way'!A910-1)</f>
        <v/>
      </c>
      <c r="I912" s="6" t="str">
        <f>IF('Log_working_3-way'!$D912="","",'True_Odds_Calculator_3-way'!O910/'True_Odds_Calculator_3-way'!B910-1)</f>
        <v/>
      </c>
      <c r="J912" s="6" t="str">
        <f>IF('Log_working_3-way'!$D912="","",'True_Odds_Calculator_3-way'!#REF!/'True_Odds_Calculator_3-way'!C910-1)</f>
        <v/>
      </c>
      <c r="K912" s="6" t="str">
        <f>IF('Log_working_3-way'!$D912="","",1/'True_Odds_Calculator_3-way'!A910+1/'True_Odds_Calculator_3-way'!B910+1/'True_Odds_Calculator_3-way'!C910-1)</f>
        <v/>
      </c>
    </row>
    <row r="913" spans="4:11" x14ac:dyDescent="0.25">
      <c r="D913" t="str">
        <f>solve_for_c('True_Odds_Calculator_3-way'!A911,'True_Odds_Calculator_3-way'!B911,'True_Odds_Calculator_3-way'!C911,'Log_working_3-way'!B$1,'Log_working_3-way'!B$2)</f>
        <v/>
      </c>
      <c r="F913" s="6" t="str">
        <f>IF('Log_working_3-way'!D913="","",1/'True_Odds_Calculator_3-way'!N911+1/'True_Odds_Calculator_3-way'!O911+1/'True_Odds_Calculator_3-way'!#REF!-1)</f>
        <v/>
      </c>
      <c r="H913" s="6" t="str">
        <f>IF('Log_working_3-way'!$D913="","",'True_Odds_Calculator_3-way'!N911/'True_Odds_Calculator_3-way'!A911-1)</f>
        <v/>
      </c>
      <c r="I913" s="6" t="str">
        <f>IF('Log_working_3-way'!$D913="","",'True_Odds_Calculator_3-way'!O911/'True_Odds_Calculator_3-way'!B911-1)</f>
        <v/>
      </c>
      <c r="J913" s="6" t="str">
        <f>IF('Log_working_3-way'!$D913="","",'True_Odds_Calculator_3-way'!#REF!/'True_Odds_Calculator_3-way'!C911-1)</f>
        <v/>
      </c>
      <c r="K913" s="6" t="str">
        <f>IF('Log_working_3-way'!$D913="","",1/'True_Odds_Calculator_3-way'!A911+1/'True_Odds_Calculator_3-way'!B911+1/'True_Odds_Calculator_3-way'!C911-1)</f>
        <v/>
      </c>
    </row>
    <row r="914" spans="4:11" x14ac:dyDescent="0.25">
      <c r="D914" t="str">
        <f>solve_for_c('True_Odds_Calculator_3-way'!A912,'True_Odds_Calculator_3-way'!B912,'True_Odds_Calculator_3-way'!C912,'Log_working_3-way'!B$1,'Log_working_3-way'!B$2)</f>
        <v/>
      </c>
      <c r="F914" s="6" t="str">
        <f>IF('Log_working_3-way'!D914="","",1/'True_Odds_Calculator_3-way'!N912+1/'True_Odds_Calculator_3-way'!O912+1/'True_Odds_Calculator_3-way'!#REF!-1)</f>
        <v/>
      </c>
      <c r="H914" s="6" t="str">
        <f>IF('Log_working_3-way'!$D914="","",'True_Odds_Calculator_3-way'!N912/'True_Odds_Calculator_3-way'!A912-1)</f>
        <v/>
      </c>
      <c r="I914" s="6" t="str">
        <f>IF('Log_working_3-way'!$D914="","",'True_Odds_Calculator_3-way'!O912/'True_Odds_Calculator_3-way'!B912-1)</f>
        <v/>
      </c>
      <c r="J914" s="6" t="str">
        <f>IF('Log_working_3-way'!$D914="","",'True_Odds_Calculator_3-way'!#REF!/'True_Odds_Calculator_3-way'!C912-1)</f>
        <v/>
      </c>
      <c r="K914" s="6" t="str">
        <f>IF('Log_working_3-way'!$D914="","",1/'True_Odds_Calculator_3-way'!A912+1/'True_Odds_Calculator_3-way'!B912+1/'True_Odds_Calculator_3-way'!C912-1)</f>
        <v/>
      </c>
    </row>
    <row r="915" spans="4:11" x14ac:dyDescent="0.25">
      <c r="D915" t="str">
        <f>solve_for_c('True_Odds_Calculator_3-way'!A913,'True_Odds_Calculator_3-way'!B913,'True_Odds_Calculator_3-way'!C913,'Log_working_3-way'!B$1,'Log_working_3-way'!B$2)</f>
        <v/>
      </c>
      <c r="F915" s="6" t="str">
        <f>IF('Log_working_3-way'!D915="","",1/'True_Odds_Calculator_3-way'!N913+1/'True_Odds_Calculator_3-way'!O913+1/'True_Odds_Calculator_3-way'!#REF!-1)</f>
        <v/>
      </c>
      <c r="H915" s="6" t="str">
        <f>IF('Log_working_3-way'!$D915="","",'True_Odds_Calculator_3-way'!N913/'True_Odds_Calculator_3-way'!A913-1)</f>
        <v/>
      </c>
      <c r="I915" s="6" t="str">
        <f>IF('Log_working_3-way'!$D915="","",'True_Odds_Calculator_3-way'!O913/'True_Odds_Calculator_3-way'!B913-1)</f>
        <v/>
      </c>
      <c r="J915" s="6" t="str">
        <f>IF('Log_working_3-way'!$D915="","",'True_Odds_Calculator_3-way'!#REF!/'True_Odds_Calculator_3-way'!C913-1)</f>
        <v/>
      </c>
      <c r="K915" s="6" t="str">
        <f>IF('Log_working_3-way'!$D915="","",1/'True_Odds_Calculator_3-way'!A913+1/'True_Odds_Calculator_3-way'!B913+1/'True_Odds_Calculator_3-way'!C913-1)</f>
        <v/>
      </c>
    </row>
    <row r="916" spans="4:11" x14ac:dyDescent="0.25">
      <c r="D916" t="str">
        <f>solve_for_c('True_Odds_Calculator_3-way'!A914,'True_Odds_Calculator_3-way'!B914,'True_Odds_Calculator_3-way'!C914,'Log_working_3-way'!B$1,'Log_working_3-way'!B$2)</f>
        <v/>
      </c>
      <c r="F916" s="6" t="str">
        <f>IF('Log_working_3-way'!D916="","",1/'True_Odds_Calculator_3-way'!N914+1/'True_Odds_Calculator_3-way'!O914+1/'True_Odds_Calculator_3-way'!#REF!-1)</f>
        <v/>
      </c>
      <c r="H916" s="6" t="str">
        <f>IF('Log_working_3-way'!$D916="","",'True_Odds_Calculator_3-way'!N914/'True_Odds_Calculator_3-way'!A914-1)</f>
        <v/>
      </c>
      <c r="I916" s="6" t="str">
        <f>IF('Log_working_3-way'!$D916="","",'True_Odds_Calculator_3-way'!O914/'True_Odds_Calculator_3-way'!B914-1)</f>
        <v/>
      </c>
      <c r="J916" s="6" t="str">
        <f>IF('Log_working_3-way'!$D916="","",'True_Odds_Calculator_3-way'!#REF!/'True_Odds_Calculator_3-way'!C914-1)</f>
        <v/>
      </c>
      <c r="K916" s="6" t="str">
        <f>IF('Log_working_3-way'!$D916="","",1/'True_Odds_Calculator_3-way'!A914+1/'True_Odds_Calculator_3-way'!B914+1/'True_Odds_Calculator_3-way'!C914-1)</f>
        <v/>
      </c>
    </row>
    <row r="917" spans="4:11" x14ac:dyDescent="0.25">
      <c r="D917" t="str">
        <f>solve_for_c('True_Odds_Calculator_3-way'!A915,'True_Odds_Calculator_3-way'!B915,'True_Odds_Calculator_3-way'!C915,'Log_working_3-way'!B$1,'Log_working_3-way'!B$2)</f>
        <v/>
      </c>
      <c r="F917" s="6" t="str">
        <f>IF('Log_working_3-way'!D917="","",1/'True_Odds_Calculator_3-way'!N915+1/'True_Odds_Calculator_3-way'!O915+1/'True_Odds_Calculator_3-way'!#REF!-1)</f>
        <v/>
      </c>
      <c r="H917" s="6" t="str">
        <f>IF('Log_working_3-way'!$D917="","",'True_Odds_Calculator_3-way'!N915/'True_Odds_Calculator_3-way'!A915-1)</f>
        <v/>
      </c>
      <c r="I917" s="6" t="str">
        <f>IF('Log_working_3-way'!$D917="","",'True_Odds_Calculator_3-way'!O915/'True_Odds_Calculator_3-way'!B915-1)</f>
        <v/>
      </c>
      <c r="J917" s="6" t="str">
        <f>IF('Log_working_3-way'!$D917="","",'True_Odds_Calculator_3-way'!#REF!/'True_Odds_Calculator_3-way'!C915-1)</f>
        <v/>
      </c>
      <c r="K917" s="6" t="str">
        <f>IF('Log_working_3-way'!$D917="","",1/'True_Odds_Calculator_3-way'!A915+1/'True_Odds_Calculator_3-way'!B915+1/'True_Odds_Calculator_3-way'!C915-1)</f>
        <v/>
      </c>
    </row>
    <row r="918" spans="4:11" x14ac:dyDescent="0.25">
      <c r="D918" t="str">
        <f>solve_for_c('True_Odds_Calculator_3-way'!A916,'True_Odds_Calculator_3-way'!B916,'True_Odds_Calculator_3-way'!C916,'Log_working_3-way'!B$1,'Log_working_3-way'!B$2)</f>
        <v/>
      </c>
      <c r="F918" s="6" t="str">
        <f>IF('Log_working_3-way'!D918="","",1/'True_Odds_Calculator_3-way'!N916+1/'True_Odds_Calculator_3-way'!O916+1/'True_Odds_Calculator_3-way'!#REF!-1)</f>
        <v/>
      </c>
      <c r="H918" s="6" t="str">
        <f>IF('Log_working_3-way'!$D918="","",'True_Odds_Calculator_3-way'!N916/'True_Odds_Calculator_3-way'!A916-1)</f>
        <v/>
      </c>
      <c r="I918" s="6" t="str">
        <f>IF('Log_working_3-way'!$D918="","",'True_Odds_Calculator_3-way'!O916/'True_Odds_Calculator_3-way'!B916-1)</f>
        <v/>
      </c>
      <c r="J918" s="6" t="str">
        <f>IF('Log_working_3-way'!$D918="","",'True_Odds_Calculator_3-way'!#REF!/'True_Odds_Calculator_3-way'!C916-1)</f>
        <v/>
      </c>
      <c r="K918" s="6" t="str">
        <f>IF('Log_working_3-way'!$D918="","",1/'True_Odds_Calculator_3-way'!A916+1/'True_Odds_Calculator_3-way'!B916+1/'True_Odds_Calculator_3-way'!C916-1)</f>
        <v/>
      </c>
    </row>
    <row r="919" spans="4:11" x14ac:dyDescent="0.25">
      <c r="D919" t="str">
        <f>solve_for_c('True_Odds_Calculator_3-way'!A917,'True_Odds_Calculator_3-way'!B917,'True_Odds_Calculator_3-way'!C917,'Log_working_3-way'!B$1,'Log_working_3-way'!B$2)</f>
        <v/>
      </c>
      <c r="F919" s="6" t="str">
        <f>IF('Log_working_3-way'!D919="","",1/'True_Odds_Calculator_3-way'!N917+1/'True_Odds_Calculator_3-way'!O917+1/'True_Odds_Calculator_3-way'!#REF!-1)</f>
        <v/>
      </c>
      <c r="H919" s="6" t="str">
        <f>IF('Log_working_3-way'!$D919="","",'True_Odds_Calculator_3-way'!N917/'True_Odds_Calculator_3-way'!A917-1)</f>
        <v/>
      </c>
      <c r="I919" s="6" t="str">
        <f>IF('Log_working_3-way'!$D919="","",'True_Odds_Calculator_3-way'!O917/'True_Odds_Calculator_3-way'!B917-1)</f>
        <v/>
      </c>
      <c r="J919" s="6" t="str">
        <f>IF('Log_working_3-way'!$D919="","",'True_Odds_Calculator_3-way'!#REF!/'True_Odds_Calculator_3-way'!C917-1)</f>
        <v/>
      </c>
      <c r="K919" s="6" t="str">
        <f>IF('Log_working_3-way'!$D919="","",1/'True_Odds_Calculator_3-way'!A917+1/'True_Odds_Calculator_3-way'!B917+1/'True_Odds_Calculator_3-way'!C917-1)</f>
        <v/>
      </c>
    </row>
    <row r="920" spans="4:11" x14ac:dyDescent="0.25">
      <c r="D920" t="str">
        <f>solve_for_c('True_Odds_Calculator_3-way'!A918,'True_Odds_Calculator_3-way'!B918,'True_Odds_Calculator_3-way'!C918,'Log_working_3-way'!B$1,'Log_working_3-way'!B$2)</f>
        <v/>
      </c>
      <c r="F920" s="6" t="str">
        <f>IF('Log_working_3-way'!D920="","",1/'True_Odds_Calculator_3-way'!N918+1/'True_Odds_Calculator_3-way'!O918+1/'True_Odds_Calculator_3-way'!#REF!-1)</f>
        <v/>
      </c>
      <c r="H920" s="6" t="str">
        <f>IF('Log_working_3-way'!$D920="","",'True_Odds_Calculator_3-way'!N918/'True_Odds_Calculator_3-way'!A918-1)</f>
        <v/>
      </c>
      <c r="I920" s="6" t="str">
        <f>IF('Log_working_3-way'!$D920="","",'True_Odds_Calculator_3-way'!O918/'True_Odds_Calculator_3-way'!B918-1)</f>
        <v/>
      </c>
      <c r="J920" s="6" t="str">
        <f>IF('Log_working_3-way'!$D920="","",'True_Odds_Calculator_3-way'!#REF!/'True_Odds_Calculator_3-way'!C918-1)</f>
        <v/>
      </c>
      <c r="K920" s="6" t="str">
        <f>IF('Log_working_3-way'!$D920="","",1/'True_Odds_Calculator_3-way'!A918+1/'True_Odds_Calculator_3-way'!B918+1/'True_Odds_Calculator_3-way'!C918-1)</f>
        <v/>
      </c>
    </row>
    <row r="921" spans="4:11" x14ac:dyDescent="0.25">
      <c r="D921" t="str">
        <f>solve_for_c('True_Odds_Calculator_3-way'!A919,'True_Odds_Calculator_3-way'!B919,'True_Odds_Calculator_3-way'!C919,'Log_working_3-way'!B$1,'Log_working_3-way'!B$2)</f>
        <v/>
      </c>
      <c r="F921" s="6" t="str">
        <f>IF('Log_working_3-way'!D921="","",1/'True_Odds_Calculator_3-way'!N919+1/'True_Odds_Calculator_3-way'!O919+1/'True_Odds_Calculator_3-way'!#REF!-1)</f>
        <v/>
      </c>
      <c r="H921" s="6" t="str">
        <f>IF('Log_working_3-way'!$D921="","",'True_Odds_Calculator_3-way'!N919/'True_Odds_Calculator_3-way'!A919-1)</f>
        <v/>
      </c>
      <c r="I921" s="6" t="str">
        <f>IF('Log_working_3-way'!$D921="","",'True_Odds_Calculator_3-way'!O919/'True_Odds_Calculator_3-way'!B919-1)</f>
        <v/>
      </c>
      <c r="J921" s="6" t="str">
        <f>IF('Log_working_3-way'!$D921="","",'True_Odds_Calculator_3-way'!#REF!/'True_Odds_Calculator_3-way'!C919-1)</f>
        <v/>
      </c>
      <c r="K921" s="6" t="str">
        <f>IF('Log_working_3-way'!$D921="","",1/'True_Odds_Calculator_3-way'!A919+1/'True_Odds_Calculator_3-way'!B919+1/'True_Odds_Calculator_3-way'!C919-1)</f>
        <v/>
      </c>
    </row>
    <row r="922" spans="4:11" x14ac:dyDescent="0.25">
      <c r="D922" t="str">
        <f>solve_for_c('True_Odds_Calculator_3-way'!A920,'True_Odds_Calculator_3-way'!B920,'True_Odds_Calculator_3-way'!C920,'Log_working_3-way'!B$1,'Log_working_3-way'!B$2)</f>
        <v/>
      </c>
      <c r="F922" s="6" t="str">
        <f>IF('Log_working_3-way'!D922="","",1/'True_Odds_Calculator_3-way'!N920+1/'True_Odds_Calculator_3-way'!O920+1/'True_Odds_Calculator_3-way'!#REF!-1)</f>
        <v/>
      </c>
      <c r="H922" s="6" t="str">
        <f>IF('Log_working_3-way'!$D922="","",'True_Odds_Calculator_3-way'!N920/'True_Odds_Calculator_3-way'!A920-1)</f>
        <v/>
      </c>
      <c r="I922" s="6" t="str">
        <f>IF('Log_working_3-way'!$D922="","",'True_Odds_Calculator_3-way'!O920/'True_Odds_Calculator_3-way'!B920-1)</f>
        <v/>
      </c>
      <c r="J922" s="6" t="str">
        <f>IF('Log_working_3-way'!$D922="","",'True_Odds_Calculator_3-way'!#REF!/'True_Odds_Calculator_3-way'!C920-1)</f>
        <v/>
      </c>
      <c r="K922" s="6" t="str">
        <f>IF('Log_working_3-way'!$D922="","",1/'True_Odds_Calculator_3-way'!A920+1/'True_Odds_Calculator_3-way'!B920+1/'True_Odds_Calculator_3-way'!C920-1)</f>
        <v/>
      </c>
    </row>
    <row r="923" spans="4:11" x14ac:dyDescent="0.25">
      <c r="D923" t="str">
        <f>solve_for_c('True_Odds_Calculator_3-way'!A921,'True_Odds_Calculator_3-way'!B921,'True_Odds_Calculator_3-way'!C921,'Log_working_3-way'!B$1,'Log_working_3-way'!B$2)</f>
        <v/>
      </c>
      <c r="F923" s="6" t="str">
        <f>IF('Log_working_3-way'!D923="","",1/'True_Odds_Calculator_3-way'!N921+1/'True_Odds_Calculator_3-way'!O921+1/'True_Odds_Calculator_3-way'!#REF!-1)</f>
        <v/>
      </c>
      <c r="H923" s="6" t="str">
        <f>IF('Log_working_3-way'!$D923="","",'True_Odds_Calculator_3-way'!N921/'True_Odds_Calculator_3-way'!A921-1)</f>
        <v/>
      </c>
      <c r="I923" s="6" t="str">
        <f>IF('Log_working_3-way'!$D923="","",'True_Odds_Calculator_3-way'!O921/'True_Odds_Calculator_3-way'!B921-1)</f>
        <v/>
      </c>
      <c r="J923" s="6" t="str">
        <f>IF('Log_working_3-way'!$D923="","",'True_Odds_Calculator_3-way'!#REF!/'True_Odds_Calculator_3-way'!C921-1)</f>
        <v/>
      </c>
      <c r="K923" s="6" t="str">
        <f>IF('Log_working_3-way'!$D923="","",1/'True_Odds_Calculator_3-way'!A921+1/'True_Odds_Calculator_3-way'!B921+1/'True_Odds_Calculator_3-way'!C921-1)</f>
        <v/>
      </c>
    </row>
    <row r="924" spans="4:11" x14ac:dyDescent="0.25">
      <c r="D924" t="str">
        <f>solve_for_c('True_Odds_Calculator_3-way'!A922,'True_Odds_Calculator_3-way'!B922,'True_Odds_Calculator_3-way'!C922,'Log_working_3-way'!B$1,'Log_working_3-way'!B$2)</f>
        <v/>
      </c>
      <c r="F924" s="6" t="str">
        <f>IF('Log_working_3-way'!D924="","",1/'True_Odds_Calculator_3-way'!N922+1/'True_Odds_Calculator_3-way'!O922+1/'True_Odds_Calculator_3-way'!#REF!-1)</f>
        <v/>
      </c>
      <c r="H924" s="6" t="str">
        <f>IF('Log_working_3-way'!$D924="","",'True_Odds_Calculator_3-way'!N922/'True_Odds_Calculator_3-way'!A922-1)</f>
        <v/>
      </c>
      <c r="I924" s="6" t="str">
        <f>IF('Log_working_3-way'!$D924="","",'True_Odds_Calculator_3-way'!O922/'True_Odds_Calculator_3-way'!B922-1)</f>
        <v/>
      </c>
      <c r="J924" s="6" t="str">
        <f>IF('Log_working_3-way'!$D924="","",'True_Odds_Calculator_3-way'!#REF!/'True_Odds_Calculator_3-way'!C922-1)</f>
        <v/>
      </c>
      <c r="K924" s="6" t="str">
        <f>IF('Log_working_3-way'!$D924="","",1/'True_Odds_Calculator_3-way'!A922+1/'True_Odds_Calculator_3-way'!B922+1/'True_Odds_Calculator_3-way'!C922-1)</f>
        <v/>
      </c>
    </row>
    <row r="925" spans="4:11" x14ac:dyDescent="0.25">
      <c r="D925" t="str">
        <f>solve_for_c('True_Odds_Calculator_3-way'!A923,'True_Odds_Calculator_3-way'!B923,'True_Odds_Calculator_3-way'!C923,'Log_working_3-way'!B$1,'Log_working_3-way'!B$2)</f>
        <v/>
      </c>
      <c r="F925" s="6" t="str">
        <f>IF('Log_working_3-way'!D925="","",1/'True_Odds_Calculator_3-way'!N923+1/'True_Odds_Calculator_3-way'!O923+1/'True_Odds_Calculator_3-way'!#REF!-1)</f>
        <v/>
      </c>
      <c r="H925" s="6" t="str">
        <f>IF('Log_working_3-way'!$D925="","",'True_Odds_Calculator_3-way'!N923/'True_Odds_Calculator_3-way'!A923-1)</f>
        <v/>
      </c>
      <c r="I925" s="6" t="str">
        <f>IF('Log_working_3-way'!$D925="","",'True_Odds_Calculator_3-way'!O923/'True_Odds_Calculator_3-way'!B923-1)</f>
        <v/>
      </c>
      <c r="J925" s="6" t="str">
        <f>IF('Log_working_3-way'!$D925="","",'True_Odds_Calculator_3-way'!#REF!/'True_Odds_Calculator_3-way'!C923-1)</f>
        <v/>
      </c>
      <c r="K925" s="6" t="str">
        <f>IF('Log_working_3-way'!$D925="","",1/'True_Odds_Calculator_3-way'!A923+1/'True_Odds_Calculator_3-way'!B923+1/'True_Odds_Calculator_3-way'!C923-1)</f>
        <v/>
      </c>
    </row>
    <row r="926" spans="4:11" x14ac:dyDescent="0.25">
      <c r="D926" t="str">
        <f>solve_for_c('True_Odds_Calculator_3-way'!A924,'True_Odds_Calculator_3-way'!B924,'True_Odds_Calculator_3-way'!C924,'Log_working_3-way'!B$1,'Log_working_3-way'!B$2)</f>
        <v/>
      </c>
      <c r="F926" s="6" t="str">
        <f>IF('Log_working_3-way'!D926="","",1/'True_Odds_Calculator_3-way'!N924+1/'True_Odds_Calculator_3-way'!O924+1/'True_Odds_Calculator_3-way'!#REF!-1)</f>
        <v/>
      </c>
      <c r="H926" s="6" t="str">
        <f>IF('Log_working_3-way'!$D926="","",'True_Odds_Calculator_3-way'!N924/'True_Odds_Calculator_3-way'!A924-1)</f>
        <v/>
      </c>
      <c r="I926" s="6" t="str">
        <f>IF('Log_working_3-way'!$D926="","",'True_Odds_Calculator_3-way'!O924/'True_Odds_Calculator_3-way'!B924-1)</f>
        <v/>
      </c>
      <c r="J926" s="6" t="str">
        <f>IF('Log_working_3-way'!$D926="","",'True_Odds_Calculator_3-way'!#REF!/'True_Odds_Calculator_3-way'!C924-1)</f>
        <v/>
      </c>
      <c r="K926" s="6" t="str">
        <f>IF('Log_working_3-way'!$D926="","",1/'True_Odds_Calculator_3-way'!A924+1/'True_Odds_Calculator_3-way'!B924+1/'True_Odds_Calculator_3-way'!C924-1)</f>
        <v/>
      </c>
    </row>
    <row r="927" spans="4:11" x14ac:dyDescent="0.25">
      <c r="D927" t="str">
        <f>solve_for_c('True_Odds_Calculator_3-way'!A925,'True_Odds_Calculator_3-way'!B925,'True_Odds_Calculator_3-way'!C925,'Log_working_3-way'!B$1,'Log_working_3-way'!B$2)</f>
        <v/>
      </c>
      <c r="F927" s="6" t="str">
        <f>IF('Log_working_3-way'!D927="","",1/'True_Odds_Calculator_3-way'!N925+1/'True_Odds_Calculator_3-way'!O925+1/'True_Odds_Calculator_3-way'!#REF!-1)</f>
        <v/>
      </c>
      <c r="H927" s="6" t="str">
        <f>IF('Log_working_3-way'!$D927="","",'True_Odds_Calculator_3-way'!N925/'True_Odds_Calculator_3-way'!A925-1)</f>
        <v/>
      </c>
      <c r="I927" s="6" t="str">
        <f>IF('Log_working_3-way'!$D927="","",'True_Odds_Calculator_3-way'!O925/'True_Odds_Calculator_3-way'!B925-1)</f>
        <v/>
      </c>
      <c r="J927" s="6" t="str">
        <f>IF('Log_working_3-way'!$D927="","",'True_Odds_Calculator_3-way'!#REF!/'True_Odds_Calculator_3-way'!C925-1)</f>
        <v/>
      </c>
      <c r="K927" s="6" t="str">
        <f>IF('Log_working_3-way'!$D927="","",1/'True_Odds_Calculator_3-way'!A925+1/'True_Odds_Calculator_3-way'!B925+1/'True_Odds_Calculator_3-way'!C925-1)</f>
        <v/>
      </c>
    </row>
    <row r="928" spans="4:11" x14ac:dyDescent="0.25">
      <c r="D928" t="str">
        <f>solve_for_c('True_Odds_Calculator_3-way'!A926,'True_Odds_Calculator_3-way'!B926,'True_Odds_Calculator_3-way'!C926,'Log_working_3-way'!B$1,'Log_working_3-way'!B$2)</f>
        <v/>
      </c>
      <c r="F928" s="6" t="str">
        <f>IF('Log_working_3-way'!D928="","",1/'True_Odds_Calculator_3-way'!N926+1/'True_Odds_Calculator_3-way'!O926+1/'True_Odds_Calculator_3-way'!#REF!-1)</f>
        <v/>
      </c>
      <c r="H928" s="6" t="str">
        <f>IF('Log_working_3-way'!$D928="","",'True_Odds_Calculator_3-way'!N926/'True_Odds_Calculator_3-way'!A926-1)</f>
        <v/>
      </c>
      <c r="I928" s="6" t="str">
        <f>IF('Log_working_3-way'!$D928="","",'True_Odds_Calculator_3-way'!O926/'True_Odds_Calculator_3-way'!B926-1)</f>
        <v/>
      </c>
      <c r="J928" s="6" t="str">
        <f>IF('Log_working_3-way'!$D928="","",'True_Odds_Calculator_3-way'!#REF!/'True_Odds_Calculator_3-way'!C926-1)</f>
        <v/>
      </c>
      <c r="K928" s="6" t="str">
        <f>IF('Log_working_3-way'!$D928="","",1/'True_Odds_Calculator_3-way'!A926+1/'True_Odds_Calculator_3-way'!B926+1/'True_Odds_Calculator_3-way'!C926-1)</f>
        <v/>
      </c>
    </row>
    <row r="929" spans="4:11" x14ac:dyDescent="0.25">
      <c r="D929" t="str">
        <f>solve_for_c('True_Odds_Calculator_3-way'!A927,'True_Odds_Calculator_3-way'!B927,'True_Odds_Calculator_3-way'!C927,'Log_working_3-way'!B$1,'Log_working_3-way'!B$2)</f>
        <v/>
      </c>
      <c r="F929" s="6" t="str">
        <f>IF('Log_working_3-way'!D929="","",1/'True_Odds_Calculator_3-way'!N927+1/'True_Odds_Calculator_3-way'!O927+1/'True_Odds_Calculator_3-way'!#REF!-1)</f>
        <v/>
      </c>
      <c r="H929" s="6" t="str">
        <f>IF('Log_working_3-way'!$D929="","",'True_Odds_Calculator_3-way'!N927/'True_Odds_Calculator_3-way'!A927-1)</f>
        <v/>
      </c>
      <c r="I929" s="6" t="str">
        <f>IF('Log_working_3-way'!$D929="","",'True_Odds_Calculator_3-way'!O927/'True_Odds_Calculator_3-way'!B927-1)</f>
        <v/>
      </c>
      <c r="J929" s="6" t="str">
        <f>IF('Log_working_3-way'!$D929="","",'True_Odds_Calculator_3-way'!#REF!/'True_Odds_Calculator_3-way'!C927-1)</f>
        <v/>
      </c>
      <c r="K929" s="6" t="str">
        <f>IF('Log_working_3-way'!$D929="","",1/'True_Odds_Calculator_3-way'!A927+1/'True_Odds_Calculator_3-way'!B927+1/'True_Odds_Calculator_3-way'!C927-1)</f>
        <v/>
      </c>
    </row>
    <row r="930" spans="4:11" x14ac:dyDescent="0.25">
      <c r="D930" t="str">
        <f>solve_for_c('True_Odds_Calculator_3-way'!A928,'True_Odds_Calculator_3-way'!B928,'True_Odds_Calculator_3-way'!C928,'Log_working_3-way'!B$1,'Log_working_3-way'!B$2)</f>
        <v/>
      </c>
      <c r="F930" s="6" t="str">
        <f>IF('Log_working_3-way'!D930="","",1/'True_Odds_Calculator_3-way'!N928+1/'True_Odds_Calculator_3-way'!O928+1/'True_Odds_Calculator_3-way'!#REF!-1)</f>
        <v/>
      </c>
      <c r="H930" s="6" t="str">
        <f>IF('Log_working_3-way'!$D930="","",'True_Odds_Calculator_3-way'!N928/'True_Odds_Calculator_3-way'!A928-1)</f>
        <v/>
      </c>
      <c r="I930" s="6" t="str">
        <f>IF('Log_working_3-way'!$D930="","",'True_Odds_Calculator_3-way'!O928/'True_Odds_Calculator_3-way'!B928-1)</f>
        <v/>
      </c>
      <c r="J930" s="6" t="str">
        <f>IF('Log_working_3-way'!$D930="","",'True_Odds_Calculator_3-way'!#REF!/'True_Odds_Calculator_3-way'!C928-1)</f>
        <v/>
      </c>
      <c r="K930" s="6" t="str">
        <f>IF('Log_working_3-way'!$D930="","",1/'True_Odds_Calculator_3-way'!A928+1/'True_Odds_Calculator_3-way'!B928+1/'True_Odds_Calculator_3-way'!C928-1)</f>
        <v/>
      </c>
    </row>
    <row r="931" spans="4:11" x14ac:dyDescent="0.25">
      <c r="D931" t="str">
        <f>solve_for_c('True_Odds_Calculator_3-way'!A929,'True_Odds_Calculator_3-way'!B929,'True_Odds_Calculator_3-way'!C929,'Log_working_3-way'!B$1,'Log_working_3-way'!B$2)</f>
        <v/>
      </c>
      <c r="F931" s="6" t="str">
        <f>IF('Log_working_3-way'!D931="","",1/'True_Odds_Calculator_3-way'!N929+1/'True_Odds_Calculator_3-way'!O929+1/'True_Odds_Calculator_3-way'!#REF!-1)</f>
        <v/>
      </c>
      <c r="H931" s="6" t="str">
        <f>IF('Log_working_3-way'!$D931="","",'True_Odds_Calculator_3-way'!N929/'True_Odds_Calculator_3-way'!A929-1)</f>
        <v/>
      </c>
      <c r="I931" s="6" t="str">
        <f>IF('Log_working_3-way'!$D931="","",'True_Odds_Calculator_3-way'!O929/'True_Odds_Calculator_3-way'!B929-1)</f>
        <v/>
      </c>
      <c r="J931" s="6" t="str">
        <f>IF('Log_working_3-way'!$D931="","",'True_Odds_Calculator_3-way'!#REF!/'True_Odds_Calculator_3-way'!C929-1)</f>
        <v/>
      </c>
      <c r="K931" s="6" t="str">
        <f>IF('Log_working_3-way'!$D931="","",1/'True_Odds_Calculator_3-way'!A929+1/'True_Odds_Calculator_3-way'!B929+1/'True_Odds_Calculator_3-way'!C929-1)</f>
        <v/>
      </c>
    </row>
    <row r="932" spans="4:11" x14ac:dyDescent="0.25">
      <c r="D932" t="str">
        <f>solve_for_c('True_Odds_Calculator_3-way'!A930,'True_Odds_Calculator_3-way'!B930,'True_Odds_Calculator_3-way'!C930,'Log_working_3-way'!B$1,'Log_working_3-way'!B$2)</f>
        <v/>
      </c>
      <c r="F932" s="6" t="str">
        <f>IF('Log_working_3-way'!D932="","",1/'True_Odds_Calculator_3-way'!N930+1/'True_Odds_Calculator_3-way'!O930+1/'True_Odds_Calculator_3-way'!#REF!-1)</f>
        <v/>
      </c>
      <c r="H932" s="6" t="str">
        <f>IF('Log_working_3-way'!$D932="","",'True_Odds_Calculator_3-way'!N930/'True_Odds_Calculator_3-way'!A930-1)</f>
        <v/>
      </c>
      <c r="I932" s="6" t="str">
        <f>IF('Log_working_3-way'!$D932="","",'True_Odds_Calculator_3-way'!O930/'True_Odds_Calculator_3-way'!B930-1)</f>
        <v/>
      </c>
      <c r="J932" s="6" t="str">
        <f>IF('Log_working_3-way'!$D932="","",'True_Odds_Calculator_3-way'!#REF!/'True_Odds_Calculator_3-way'!C930-1)</f>
        <v/>
      </c>
      <c r="K932" s="6" t="str">
        <f>IF('Log_working_3-way'!$D932="","",1/'True_Odds_Calculator_3-way'!A930+1/'True_Odds_Calculator_3-way'!B930+1/'True_Odds_Calculator_3-way'!C930-1)</f>
        <v/>
      </c>
    </row>
    <row r="933" spans="4:11" x14ac:dyDescent="0.25">
      <c r="D933" t="str">
        <f>solve_for_c('True_Odds_Calculator_3-way'!A931,'True_Odds_Calculator_3-way'!B931,'True_Odds_Calculator_3-way'!C931,'Log_working_3-way'!B$1,'Log_working_3-way'!B$2)</f>
        <v/>
      </c>
      <c r="F933" s="6" t="str">
        <f>IF('Log_working_3-way'!D933="","",1/'True_Odds_Calculator_3-way'!N931+1/'True_Odds_Calculator_3-way'!O931+1/'True_Odds_Calculator_3-way'!#REF!-1)</f>
        <v/>
      </c>
      <c r="H933" s="6" t="str">
        <f>IF('Log_working_3-way'!$D933="","",'True_Odds_Calculator_3-way'!N931/'True_Odds_Calculator_3-way'!A931-1)</f>
        <v/>
      </c>
      <c r="I933" s="6" t="str">
        <f>IF('Log_working_3-way'!$D933="","",'True_Odds_Calculator_3-way'!O931/'True_Odds_Calculator_3-way'!B931-1)</f>
        <v/>
      </c>
      <c r="J933" s="6" t="str">
        <f>IF('Log_working_3-way'!$D933="","",'True_Odds_Calculator_3-way'!#REF!/'True_Odds_Calculator_3-way'!C931-1)</f>
        <v/>
      </c>
      <c r="K933" s="6" t="str">
        <f>IF('Log_working_3-way'!$D933="","",1/'True_Odds_Calculator_3-way'!A931+1/'True_Odds_Calculator_3-way'!B931+1/'True_Odds_Calculator_3-way'!C931-1)</f>
        <v/>
      </c>
    </row>
    <row r="934" spans="4:11" x14ac:dyDescent="0.25">
      <c r="D934" t="str">
        <f>solve_for_c('True_Odds_Calculator_3-way'!A932,'True_Odds_Calculator_3-way'!B932,'True_Odds_Calculator_3-way'!C932,'Log_working_3-way'!B$1,'Log_working_3-way'!B$2)</f>
        <v/>
      </c>
      <c r="F934" s="6" t="str">
        <f>IF('Log_working_3-way'!D934="","",1/'True_Odds_Calculator_3-way'!N932+1/'True_Odds_Calculator_3-way'!O932+1/'True_Odds_Calculator_3-way'!#REF!-1)</f>
        <v/>
      </c>
      <c r="H934" s="6" t="str">
        <f>IF('Log_working_3-way'!$D934="","",'True_Odds_Calculator_3-way'!N932/'True_Odds_Calculator_3-way'!A932-1)</f>
        <v/>
      </c>
      <c r="I934" s="6" t="str">
        <f>IF('Log_working_3-way'!$D934="","",'True_Odds_Calculator_3-way'!O932/'True_Odds_Calculator_3-way'!B932-1)</f>
        <v/>
      </c>
      <c r="J934" s="6" t="str">
        <f>IF('Log_working_3-way'!$D934="","",'True_Odds_Calculator_3-way'!#REF!/'True_Odds_Calculator_3-way'!C932-1)</f>
        <v/>
      </c>
      <c r="K934" s="6" t="str">
        <f>IF('Log_working_3-way'!$D934="","",1/'True_Odds_Calculator_3-way'!A932+1/'True_Odds_Calculator_3-way'!B932+1/'True_Odds_Calculator_3-way'!C932-1)</f>
        <v/>
      </c>
    </row>
    <row r="935" spans="4:11" x14ac:dyDescent="0.25">
      <c r="D935" t="str">
        <f>solve_for_c('True_Odds_Calculator_3-way'!A933,'True_Odds_Calculator_3-way'!B933,'True_Odds_Calculator_3-way'!C933,'Log_working_3-way'!B$1,'Log_working_3-way'!B$2)</f>
        <v/>
      </c>
      <c r="F935" s="6" t="str">
        <f>IF('Log_working_3-way'!D935="","",1/'True_Odds_Calculator_3-way'!N933+1/'True_Odds_Calculator_3-way'!O933+1/'True_Odds_Calculator_3-way'!#REF!-1)</f>
        <v/>
      </c>
      <c r="H935" s="6" t="str">
        <f>IF('Log_working_3-way'!$D935="","",'True_Odds_Calculator_3-way'!N933/'True_Odds_Calculator_3-way'!A933-1)</f>
        <v/>
      </c>
      <c r="I935" s="6" t="str">
        <f>IF('Log_working_3-way'!$D935="","",'True_Odds_Calculator_3-way'!O933/'True_Odds_Calculator_3-way'!B933-1)</f>
        <v/>
      </c>
      <c r="J935" s="6" t="str">
        <f>IF('Log_working_3-way'!$D935="","",'True_Odds_Calculator_3-way'!#REF!/'True_Odds_Calculator_3-way'!C933-1)</f>
        <v/>
      </c>
      <c r="K935" s="6" t="str">
        <f>IF('Log_working_3-way'!$D935="","",1/'True_Odds_Calculator_3-way'!A933+1/'True_Odds_Calculator_3-way'!B933+1/'True_Odds_Calculator_3-way'!C933-1)</f>
        <v/>
      </c>
    </row>
    <row r="936" spans="4:11" x14ac:dyDescent="0.25">
      <c r="D936" t="str">
        <f>solve_for_c('True_Odds_Calculator_3-way'!A934,'True_Odds_Calculator_3-way'!B934,'True_Odds_Calculator_3-way'!C934,'Log_working_3-way'!B$1,'Log_working_3-way'!B$2)</f>
        <v/>
      </c>
      <c r="F936" s="6" t="str">
        <f>IF('Log_working_3-way'!D936="","",1/'True_Odds_Calculator_3-way'!N934+1/'True_Odds_Calculator_3-way'!O934+1/'True_Odds_Calculator_3-way'!#REF!-1)</f>
        <v/>
      </c>
      <c r="H936" s="6" t="str">
        <f>IF('Log_working_3-way'!$D936="","",'True_Odds_Calculator_3-way'!N934/'True_Odds_Calculator_3-way'!A934-1)</f>
        <v/>
      </c>
      <c r="I936" s="6" t="str">
        <f>IF('Log_working_3-way'!$D936="","",'True_Odds_Calculator_3-way'!O934/'True_Odds_Calculator_3-way'!B934-1)</f>
        <v/>
      </c>
      <c r="J936" s="6" t="str">
        <f>IF('Log_working_3-way'!$D936="","",'True_Odds_Calculator_3-way'!#REF!/'True_Odds_Calculator_3-way'!C934-1)</f>
        <v/>
      </c>
      <c r="K936" s="6" t="str">
        <f>IF('Log_working_3-way'!$D936="","",1/'True_Odds_Calculator_3-way'!A934+1/'True_Odds_Calculator_3-way'!B934+1/'True_Odds_Calculator_3-way'!C934-1)</f>
        <v/>
      </c>
    </row>
    <row r="937" spans="4:11" x14ac:dyDescent="0.25">
      <c r="D937" t="str">
        <f>solve_for_c('True_Odds_Calculator_3-way'!A935,'True_Odds_Calculator_3-way'!B935,'True_Odds_Calculator_3-way'!C935,'Log_working_3-way'!B$1,'Log_working_3-way'!B$2)</f>
        <v/>
      </c>
      <c r="F937" s="6" t="str">
        <f>IF('Log_working_3-way'!D937="","",1/'True_Odds_Calculator_3-way'!N935+1/'True_Odds_Calculator_3-way'!O935+1/'True_Odds_Calculator_3-way'!#REF!-1)</f>
        <v/>
      </c>
      <c r="H937" s="6" t="str">
        <f>IF('Log_working_3-way'!$D937="","",'True_Odds_Calculator_3-way'!N935/'True_Odds_Calculator_3-way'!A935-1)</f>
        <v/>
      </c>
      <c r="I937" s="6" t="str">
        <f>IF('Log_working_3-way'!$D937="","",'True_Odds_Calculator_3-way'!O935/'True_Odds_Calculator_3-way'!B935-1)</f>
        <v/>
      </c>
      <c r="J937" s="6" t="str">
        <f>IF('Log_working_3-way'!$D937="","",'True_Odds_Calculator_3-way'!#REF!/'True_Odds_Calculator_3-way'!C935-1)</f>
        <v/>
      </c>
      <c r="K937" s="6" t="str">
        <f>IF('Log_working_3-way'!$D937="","",1/'True_Odds_Calculator_3-way'!A935+1/'True_Odds_Calculator_3-way'!B935+1/'True_Odds_Calculator_3-way'!C935-1)</f>
        <v/>
      </c>
    </row>
    <row r="938" spans="4:11" x14ac:dyDescent="0.25">
      <c r="D938" t="str">
        <f>solve_for_c('True_Odds_Calculator_3-way'!A936,'True_Odds_Calculator_3-way'!B936,'True_Odds_Calculator_3-way'!C936,'Log_working_3-way'!B$1,'Log_working_3-way'!B$2)</f>
        <v/>
      </c>
      <c r="F938" s="6" t="str">
        <f>IF('Log_working_3-way'!D938="","",1/'True_Odds_Calculator_3-way'!N936+1/'True_Odds_Calculator_3-way'!O936+1/'True_Odds_Calculator_3-way'!#REF!-1)</f>
        <v/>
      </c>
      <c r="H938" s="6" t="str">
        <f>IF('Log_working_3-way'!$D938="","",'True_Odds_Calculator_3-way'!N936/'True_Odds_Calculator_3-way'!A936-1)</f>
        <v/>
      </c>
      <c r="I938" s="6" t="str">
        <f>IF('Log_working_3-way'!$D938="","",'True_Odds_Calculator_3-way'!O936/'True_Odds_Calculator_3-way'!B936-1)</f>
        <v/>
      </c>
      <c r="J938" s="6" t="str">
        <f>IF('Log_working_3-way'!$D938="","",'True_Odds_Calculator_3-way'!#REF!/'True_Odds_Calculator_3-way'!C936-1)</f>
        <v/>
      </c>
      <c r="K938" s="6" t="str">
        <f>IF('Log_working_3-way'!$D938="","",1/'True_Odds_Calculator_3-way'!A936+1/'True_Odds_Calculator_3-way'!B936+1/'True_Odds_Calculator_3-way'!C936-1)</f>
        <v/>
      </c>
    </row>
    <row r="939" spans="4:11" x14ac:dyDescent="0.25">
      <c r="D939" t="str">
        <f>solve_for_c('True_Odds_Calculator_3-way'!A937,'True_Odds_Calculator_3-way'!B937,'True_Odds_Calculator_3-way'!C937,'Log_working_3-way'!B$1,'Log_working_3-way'!B$2)</f>
        <v/>
      </c>
      <c r="F939" s="6" t="str">
        <f>IF('Log_working_3-way'!D939="","",1/'True_Odds_Calculator_3-way'!N937+1/'True_Odds_Calculator_3-way'!O937+1/'True_Odds_Calculator_3-way'!#REF!-1)</f>
        <v/>
      </c>
      <c r="H939" s="6" t="str">
        <f>IF('Log_working_3-way'!$D939="","",'True_Odds_Calculator_3-way'!N937/'True_Odds_Calculator_3-way'!A937-1)</f>
        <v/>
      </c>
      <c r="I939" s="6" t="str">
        <f>IF('Log_working_3-way'!$D939="","",'True_Odds_Calculator_3-way'!O937/'True_Odds_Calculator_3-way'!B937-1)</f>
        <v/>
      </c>
      <c r="J939" s="6" t="str">
        <f>IF('Log_working_3-way'!$D939="","",'True_Odds_Calculator_3-way'!#REF!/'True_Odds_Calculator_3-way'!C937-1)</f>
        <v/>
      </c>
      <c r="K939" s="6" t="str">
        <f>IF('Log_working_3-way'!$D939="","",1/'True_Odds_Calculator_3-way'!A937+1/'True_Odds_Calculator_3-way'!B937+1/'True_Odds_Calculator_3-way'!C937-1)</f>
        <v/>
      </c>
    </row>
    <row r="940" spans="4:11" x14ac:dyDescent="0.25">
      <c r="D940" t="str">
        <f>solve_for_c('True_Odds_Calculator_3-way'!A938,'True_Odds_Calculator_3-way'!B938,'True_Odds_Calculator_3-way'!C938,'Log_working_3-way'!B$1,'Log_working_3-way'!B$2)</f>
        <v/>
      </c>
      <c r="F940" s="6" t="str">
        <f>IF('Log_working_3-way'!D940="","",1/'True_Odds_Calculator_3-way'!N938+1/'True_Odds_Calculator_3-way'!O938+1/'True_Odds_Calculator_3-way'!#REF!-1)</f>
        <v/>
      </c>
      <c r="H940" s="6" t="str">
        <f>IF('Log_working_3-way'!$D940="","",'True_Odds_Calculator_3-way'!N938/'True_Odds_Calculator_3-way'!A938-1)</f>
        <v/>
      </c>
      <c r="I940" s="6" t="str">
        <f>IF('Log_working_3-way'!$D940="","",'True_Odds_Calculator_3-way'!O938/'True_Odds_Calculator_3-way'!B938-1)</f>
        <v/>
      </c>
      <c r="J940" s="6" t="str">
        <f>IF('Log_working_3-way'!$D940="","",'True_Odds_Calculator_3-way'!#REF!/'True_Odds_Calculator_3-way'!C938-1)</f>
        <v/>
      </c>
      <c r="K940" s="6" t="str">
        <f>IF('Log_working_3-way'!$D940="","",1/'True_Odds_Calculator_3-way'!A938+1/'True_Odds_Calculator_3-way'!B938+1/'True_Odds_Calculator_3-way'!C938-1)</f>
        <v/>
      </c>
    </row>
    <row r="941" spans="4:11" x14ac:dyDescent="0.25">
      <c r="D941" t="str">
        <f>solve_for_c('True_Odds_Calculator_3-way'!A939,'True_Odds_Calculator_3-way'!B939,'True_Odds_Calculator_3-way'!C939,'Log_working_3-way'!B$1,'Log_working_3-way'!B$2)</f>
        <v/>
      </c>
      <c r="F941" s="6" t="str">
        <f>IF('Log_working_3-way'!D941="","",1/'True_Odds_Calculator_3-way'!N939+1/'True_Odds_Calculator_3-way'!O939+1/'True_Odds_Calculator_3-way'!#REF!-1)</f>
        <v/>
      </c>
      <c r="H941" s="6" t="str">
        <f>IF('Log_working_3-way'!$D941="","",'True_Odds_Calculator_3-way'!N939/'True_Odds_Calculator_3-way'!A939-1)</f>
        <v/>
      </c>
      <c r="I941" s="6" t="str">
        <f>IF('Log_working_3-way'!$D941="","",'True_Odds_Calculator_3-way'!O939/'True_Odds_Calculator_3-way'!B939-1)</f>
        <v/>
      </c>
      <c r="J941" s="6" t="str">
        <f>IF('Log_working_3-way'!$D941="","",'True_Odds_Calculator_3-way'!#REF!/'True_Odds_Calculator_3-way'!C939-1)</f>
        <v/>
      </c>
      <c r="K941" s="6" t="str">
        <f>IF('Log_working_3-way'!$D941="","",1/'True_Odds_Calculator_3-way'!A939+1/'True_Odds_Calculator_3-way'!B939+1/'True_Odds_Calculator_3-way'!C939-1)</f>
        <v/>
      </c>
    </row>
    <row r="942" spans="4:11" x14ac:dyDescent="0.25">
      <c r="D942" t="str">
        <f>solve_for_c('True_Odds_Calculator_3-way'!A940,'True_Odds_Calculator_3-way'!B940,'True_Odds_Calculator_3-way'!C940,'Log_working_3-way'!B$1,'Log_working_3-way'!B$2)</f>
        <v/>
      </c>
      <c r="F942" s="6" t="str">
        <f>IF('Log_working_3-way'!D942="","",1/'True_Odds_Calculator_3-way'!N940+1/'True_Odds_Calculator_3-way'!O940+1/'True_Odds_Calculator_3-way'!#REF!-1)</f>
        <v/>
      </c>
      <c r="H942" s="6" t="str">
        <f>IF('Log_working_3-way'!$D942="","",'True_Odds_Calculator_3-way'!N940/'True_Odds_Calculator_3-way'!A940-1)</f>
        <v/>
      </c>
      <c r="I942" s="6" t="str">
        <f>IF('Log_working_3-way'!$D942="","",'True_Odds_Calculator_3-way'!O940/'True_Odds_Calculator_3-way'!B940-1)</f>
        <v/>
      </c>
      <c r="J942" s="6" t="str">
        <f>IF('Log_working_3-way'!$D942="","",'True_Odds_Calculator_3-way'!#REF!/'True_Odds_Calculator_3-way'!C940-1)</f>
        <v/>
      </c>
      <c r="K942" s="6" t="str">
        <f>IF('Log_working_3-way'!$D942="","",1/'True_Odds_Calculator_3-way'!A940+1/'True_Odds_Calculator_3-way'!B940+1/'True_Odds_Calculator_3-way'!C940-1)</f>
        <v/>
      </c>
    </row>
    <row r="943" spans="4:11" x14ac:dyDescent="0.25">
      <c r="D943" t="str">
        <f>solve_for_c('True_Odds_Calculator_3-way'!A941,'True_Odds_Calculator_3-way'!B941,'True_Odds_Calculator_3-way'!C941,'Log_working_3-way'!B$1,'Log_working_3-way'!B$2)</f>
        <v/>
      </c>
      <c r="F943" s="6" t="str">
        <f>IF('Log_working_3-way'!D943="","",1/'True_Odds_Calculator_3-way'!N941+1/'True_Odds_Calculator_3-way'!O941+1/'True_Odds_Calculator_3-way'!#REF!-1)</f>
        <v/>
      </c>
      <c r="H943" s="6" t="str">
        <f>IF('Log_working_3-way'!$D943="","",'True_Odds_Calculator_3-way'!N941/'True_Odds_Calculator_3-way'!A941-1)</f>
        <v/>
      </c>
      <c r="I943" s="6" t="str">
        <f>IF('Log_working_3-way'!$D943="","",'True_Odds_Calculator_3-way'!O941/'True_Odds_Calculator_3-way'!B941-1)</f>
        <v/>
      </c>
      <c r="J943" s="6" t="str">
        <f>IF('Log_working_3-way'!$D943="","",'True_Odds_Calculator_3-way'!#REF!/'True_Odds_Calculator_3-way'!C941-1)</f>
        <v/>
      </c>
      <c r="K943" s="6" t="str">
        <f>IF('Log_working_3-way'!$D943="","",1/'True_Odds_Calculator_3-way'!A941+1/'True_Odds_Calculator_3-way'!B941+1/'True_Odds_Calculator_3-way'!C941-1)</f>
        <v/>
      </c>
    </row>
    <row r="944" spans="4:11" x14ac:dyDescent="0.25">
      <c r="D944" t="str">
        <f>solve_for_c('True_Odds_Calculator_3-way'!A942,'True_Odds_Calculator_3-way'!B942,'True_Odds_Calculator_3-way'!C942,'Log_working_3-way'!B$1,'Log_working_3-way'!B$2)</f>
        <v/>
      </c>
      <c r="F944" s="6" t="str">
        <f>IF('Log_working_3-way'!D944="","",1/'True_Odds_Calculator_3-way'!N942+1/'True_Odds_Calculator_3-way'!O942+1/'True_Odds_Calculator_3-way'!#REF!-1)</f>
        <v/>
      </c>
      <c r="H944" s="6" t="str">
        <f>IF('Log_working_3-way'!$D944="","",'True_Odds_Calculator_3-way'!N942/'True_Odds_Calculator_3-way'!A942-1)</f>
        <v/>
      </c>
      <c r="I944" s="6" t="str">
        <f>IF('Log_working_3-way'!$D944="","",'True_Odds_Calculator_3-way'!O942/'True_Odds_Calculator_3-way'!B942-1)</f>
        <v/>
      </c>
      <c r="J944" s="6" t="str">
        <f>IF('Log_working_3-way'!$D944="","",'True_Odds_Calculator_3-way'!#REF!/'True_Odds_Calculator_3-way'!C942-1)</f>
        <v/>
      </c>
      <c r="K944" s="6" t="str">
        <f>IF('Log_working_3-way'!$D944="","",1/'True_Odds_Calculator_3-way'!A942+1/'True_Odds_Calculator_3-way'!B942+1/'True_Odds_Calculator_3-way'!C942-1)</f>
        <v/>
      </c>
    </row>
    <row r="945" spans="4:11" x14ac:dyDescent="0.25">
      <c r="D945" t="str">
        <f>solve_for_c('True_Odds_Calculator_3-way'!A943,'True_Odds_Calculator_3-way'!B943,'True_Odds_Calculator_3-way'!C943,'Log_working_3-way'!B$1,'Log_working_3-way'!B$2)</f>
        <v/>
      </c>
      <c r="F945" s="6" t="str">
        <f>IF('Log_working_3-way'!D945="","",1/'True_Odds_Calculator_3-way'!N943+1/'True_Odds_Calculator_3-way'!O943+1/'True_Odds_Calculator_3-way'!#REF!-1)</f>
        <v/>
      </c>
      <c r="H945" s="6" t="str">
        <f>IF('Log_working_3-way'!$D945="","",'True_Odds_Calculator_3-way'!N943/'True_Odds_Calculator_3-way'!A943-1)</f>
        <v/>
      </c>
      <c r="I945" s="6" t="str">
        <f>IF('Log_working_3-way'!$D945="","",'True_Odds_Calculator_3-way'!O943/'True_Odds_Calculator_3-way'!B943-1)</f>
        <v/>
      </c>
      <c r="J945" s="6" t="str">
        <f>IF('Log_working_3-way'!$D945="","",'True_Odds_Calculator_3-way'!#REF!/'True_Odds_Calculator_3-way'!C943-1)</f>
        <v/>
      </c>
      <c r="K945" s="6" t="str">
        <f>IF('Log_working_3-way'!$D945="","",1/'True_Odds_Calculator_3-way'!A943+1/'True_Odds_Calculator_3-way'!B943+1/'True_Odds_Calculator_3-way'!C943-1)</f>
        <v/>
      </c>
    </row>
    <row r="946" spans="4:11" x14ac:dyDescent="0.25">
      <c r="D946" t="str">
        <f>solve_for_c('True_Odds_Calculator_3-way'!A944,'True_Odds_Calculator_3-way'!B944,'True_Odds_Calculator_3-way'!C944,'Log_working_3-way'!B$1,'Log_working_3-way'!B$2)</f>
        <v/>
      </c>
      <c r="F946" s="6" t="str">
        <f>IF('Log_working_3-way'!D946="","",1/'True_Odds_Calculator_3-way'!N944+1/'True_Odds_Calculator_3-way'!O944+1/'True_Odds_Calculator_3-way'!#REF!-1)</f>
        <v/>
      </c>
      <c r="H946" s="6" t="str">
        <f>IF('Log_working_3-way'!$D946="","",'True_Odds_Calculator_3-way'!N944/'True_Odds_Calculator_3-way'!A944-1)</f>
        <v/>
      </c>
      <c r="I946" s="6" t="str">
        <f>IF('Log_working_3-way'!$D946="","",'True_Odds_Calculator_3-way'!O944/'True_Odds_Calculator_3-way'!B944-1)</f>
        <v/>
      </c>
      <c r="J946" s="6" t="str">
        <f>IF('Log_working_3-way'!$D946="","",'True_Odds_Calculator_3-way'!#REF!/'True_Odds_Calculator_3-way'!C944-1)</f>
        <v/>
      </c>
      <c r="K946" s="6" t="str">
        <f>IF('Log_working_3-way'!$D946="","",1/'True_Odds_Calculator_3-way'!A944+1/'True_Odds_Calculator_3-way'!B944+1/'True_Odds_Calculator_3-way'!C944-1)</f>
        <v/>
      </c>
    </row>
    <row r="947" spans="4:11" x14ac:dyDescent="0.25">
      <c r="D947" t="str">
        <f>solve_for_c('True_Odds_Calculator_3-way'!A945,'True_Odds_Calculator_3-way'!B945,'True_Odds_Calculator_3-way'!C945,'Log_working_3-way'!B$1,'Log_working_3-way'!B$2)</f>
        <v/>
      </c>
      <c r="F947" s="6" t="str">
        <f>IF('Log_working_3-way'!D947="","",1/'True_Odds_Calculator_3-way'!N945+1/'True_Odds_Calculator_3-way'!O945+1/'True_Odds_Calculator_3-way'!#REF!-1)</f>
        <v/>
      </c>
      <c r="H947" s="6" t="str">
        <f>IF('Log_working_3-way'!$D947="","",'True_Odds_Calculator_3-way'!N945/'True_Odds_Calculator_3-way'!A945-1)</f>
        <v/>
      </c>
      <c r="I947" s="6" t="str">
        <f>IF('Log_working_3-way'!$D947="","",'True_Odds_Calculator_3-way'!O945/'True_Odds_Calculator_3-way'!B945-1)</f>
        <v/>
      </c>
      <c r="J947" s="6" t="str">
        <f>IF('Log_working_3-way'!$D947="","",'True_Odds_Calculator_3-way'!#REF!/'True_Odds_Calculator_3-way'!C945-1)</f>
        <v/>
      </c>
      <c r="K947" s="6" t="str">
        <f>IF('Log_working_3-way'!$D947="","",1/'True_Odds_Calculator_3-way'!A945+1/'True_Odds_Calculator_3-way'!B945+1/'True_Odds_Calculator_3-way'!C945-1)</f>
        <v/>
      </c>
    </row>
    <row r="948" spans="4:11" x14ac:dyDescent="0.25">
      <c r="D948" t="str">
        <f>solve_for_c('True_Odds_Calculator_3-way'!A946,'True_Odds_Calculator_3-way'!B946,'True_Odds_Calculator_3-way'!C946,'Log_working_3-way'!B$1,'Log_working_3-way'!B$2)</f>
        <v/>
      </c>
      <c r="F948" s="6" t="str">
        <f>IF('Log_working_3-way'!D948="","",1/'True_Odds_Calculator_3-way'!N946+1/'True_Odds_Calculator_3-way'!O946+1/'True_Odds_Calculator_3-way'!#REF!-1)</f>
        <v/>
      </c>
      <c r="H948" s="6" t="str">
        <f>IF('Log_working_3-way'!$D948="","",'True_Odds_Calculator_3-way'!N946/'True_Odds_Calculator_3-way'!A946-1)</f>
        <v/>
      </c>
      <c r="I948" s="6" t="str">
        <f>IF('Log_working_3-way'!$D948="","",'True_Odds_Calculator_3-way'!O946/'True_Odds_Calculator_3-way'!B946-1)</f>
        <v/>
      </c>
      <c r="J948" s="6" t="str">
        <f>IF('Log_working_3-way'!$D948="","",'True_Odds_Calculator_3-way'!#REF!/'True_Odds_Calculator_3-way'!C946-1)</f>
        <v/>
      </c>
      <c r="K948" s="6" t="str">
        <f>IF('Log_working_3-way'!$D948="","",1/'True_Odds_Calculator_3-way'!A946+1/'True_Odds_Calculator_3-way'!B946+1/'True_Odds_Calculator_3-way'!C946-1)</f>
        <v/>
      </c>
    </row>
    <row r="949" spans="4:11" x14ac:dyDescent="0.25">
      <c r="D949" t="str">
        <f>solve_for_c('True_Odds_Calculator_3-way'!A947,'True_Odds_Calculator_3-way'!B947,'True_Odds_Calculator_3-way'!C947,'Log_working_3-way'!B$1,'Log_working_3-way'!B$2)</f>
        <v/>
      </c>
      <c r="F949" s="6" t="str">
        <f>IF('Log_working_3-way'!D949="","",1/'True_Odds_Calculator_3-way'!N947+1/'True_Odds_Calculator_3-way'!O947+1/'True_Odds_Calculator_3-way'!#REF!-1)</f>
        <v/>
      </c>
      <c r="H949" s="6" t="str">
        <f>IF('Log_working_3-way'!$D949="","",'True_Odds_Calculator_3-way'!N947/'True_Odds_Calculator_3-way'!A947-1)</f>
        <v/>
      </c>
      <c r="I949" s="6" t="str">
        <f>IF('Log_working_3-way'!$D949="","",'True_Odds_Calculator_3-way'!O947/'True_Odds_Calculator_3-way'!B947-1)</f>
        <v/>
      </c>
      <c r="J949" s="6" t="str">
        <f>IF('Log_working_3-way'!$D949="","",'True_Odds_Calculator_3-way'!#REF!/'True_Odds_Calculator_3-way'!C947-1)</f>
        <v/>
      </c>
      <c r="K949" s="6" t="str">
        <f>IF('Log_working_3-way'!$D949="","",1/'True_Odds_Calculator_3-way'!A947+1/'True_Odds_Calculator_3-way'!B947+1/'True_Odds_Calculator_3-way'!C947-1)</f>
        <v/>
      </c>
    </row>
    <row r="950" spans="4:11" x14ac:dyDescent="0.25">
      <c r="D950" t="str">
        <f>solve_for_c('True_Odds_Calculator_3-way'!A948,'True_Odds_Calculator_3-way'!B948,'True_Odds_Calculator_3-way'!C948,'Log_working_3-way'!B$1,'Log_working_3-way'!B$2)</f>
        <v/>
      </c>
      <c r="F950" s="6" t="str">
        <f>IF('Log_working_3-way'!D950="","",1/'True_Odds_Calculator_3-way'!N948+1/'True_Odds_Calculator_3-way'!O948+1/'True_Odds_Calculator_3-way'!#REF!-1)</f>
        <v/>
      </c>
      <c r="H950" s="6" t="str">
        <f>IF('Log_working_3-way'!$D950="","",'True_Odds_Calculator_3-way'!N948/'True_Odds_Calculator_3-way'!A948-1)</f>
        <v/>
      </c>
      <c r="I950" s="6" t="str">
        <f>IF('Log_working_3-way'!$D950="","",'True_Odds_Calculator_3-way'!O948/'True_Odds_Calculator_3-way'!B948-1)</f>
        <v/>
      </c>
      <c r="J950" s="6" t="str">
        <f>IF('Log_working_3-way'!$D950="","",'True_Odds_Calculator_3-way'!#REF!/'True_Odds_Calculator_3-way'!C948-1)</f>
        <v/>
      </c>
      <c r="K950" s="6" t="str">
        <f>IF('Log_working_3-way'!$D950="","",1/'True_Odds_Calculator_3-way'!A948+1/'True_Odds_Calculator_3-way'!B948+1/'True_Odds_Calculator_3-way'!C948-1)</f>
        <v/>
      </c>
    </row>
    <row r="951" spans="4:11" x14ac:dyDescent="0.25">
      <c r="D951" t="str">
        <f>solve_for_c('True_Odds_Calculator_3-way'!A949,'True_Odds_Calculator_3-way'!B949,'True_Odds_Calculator_3-way'!C949,'Log_working_3-way'!B$1,'Log_working_3-way'!B$2)</f>
        <v/>
      </c>
      <c r="F951" s="6" t="str">
        <f>IF('Log_working_3-way'!D951="","",1/'True_Odds_Calculator_3-way'!N949+1/'True_Odds_Calculator_3-way'!O949+1/'True_Odds_Calculator_3-way'!#REF!-1)</f>
        <v/>
      </c>
      <c r="H951" s="6" t="str">
        <f>IF('Log_working_3-way'!$D951="","",'True_Odds_Calculator_3-way'!N949/'True_Odds_Calculator_3-way'!A949-1)</f>
        <v/>
      </c>
      <c r="I951" s="6" t="str">
        <f>IF('Log_working_3-way'!$D951="","",'True_Odds_Calculator_3-way'!O949/'True_Odds_Calculator_3-way'!B949-1)</f>
        <v/>
      </c>
      <c r="J951" s="6" t="str">
        <f>IF('Log_working_3-way'!$D951="","",'True_Odds_Calculator_3-way'!#REF!/'True_Odds_Calculator_3-way'!C949-1)</f>
        <v/>
      </c>
      <c r="K951" s="6" t="str">
        <f>IF('Log_working_3-way'!$D951="","",1/'True_Odds_Calculator_3-way'!A949+1/'True_Odds_Calculator_3-way'!B949+1/'True_Odds_Calculator_3-way'!C949-1)</f>
        <v/>
      </c>
    </row>
    <row r="952" spans="4:11" x14ac:dyDescent="0.25">
      <c r="D952" t="str">
        <f>solve_for_c('True_Odds_Calculator_3-way'!A950,'True_Odds_Calculator_3-way'!B950,'True_Odds_Calculator_3-way'!C950,'Log_working_3-way'!B$1,'Log_working_3-way'!B$2)</f>
        <v/>
      </c>
      <c r="F952" s="6" t="str">
        <f>IF('Log_working_3-way'!D952="","",1/'True_Odds_Calculator_3-way'!N950+1/'True_Odds_Calculator_3-way'!O950+1/'True_Odds_Calculator_3-way'!#REF!-1)</f>
        <v/>
      </c>
      <c r="H952" s="6" t="str">
        <f>IF('Log_working_3-way'!$D952="","",'True_Odds_Calculator_3-way'!N950/'True_Odds_Calculator_3-way'!A950-1)</f>
        <v/>
      </c>
      <c r="I952" s="6" t="str">
        <f>IF('Log_working_3-way'!$D952="","",'True_Odds_Calculator_3-way'!O950/'True_Odds_Calculator_3-way'!B950-1)</f>
        <v/>
      </c>
      <c r="J952" s="6" t="str">
        <f>IF('Log_working_3-way'!$D952="","",'True_Odds_Calculator_3-way'!#REF!/'True_Odds_Calculator_3-way'!C950-1)</f>
        <v/>
      </c>
      <c r="K952" s="6" t="str">
        <f>IF('Log_working_3-way'!$D952="","",1/'True_Odds_Calculator_3-way'!A950+1/'True_Odds_Calculator_3-way'!B950+1/'True_Odds_Calculator_3-way'!C950-1)</f>
        <v/>
      </c>
    </row>
    <row r="953" spans="4:11" x14ac:dyDescent="0.25">
      <c r="D953" t="str">
        <f>solve_for_c('True_Odds_Calculator_3-way'!A951,'True_Odds_Calculator_3-way'!B951,'True_Odds_Calculator_3-way'!C951,'Log_working_3-way'!B$1,'Log_working_3-way'!B$2)</f>
        <v/>
      </c>
      <c r="F953" s="6" t="str">
        <f>IF('Log_working_3-way'!D953="","",1/'True_Odds_Calculator_3-way'!N951+1/'True_Odds_Calculator_3-way'!O951+1/'True_Odds_Calculator_3-way'!#REF!-1)</f>
        <v/>
      </c>
      <c r="H953" s="6" t="str">
        <f>IF('Log_working_3-way'!$D953="","",'True_Odds_Calculator_3-way'!N951/'True_Odds_Calculator_3-way'!A951-1)</f>
        <v/>
      </c>
      <c r="I953" s="6" t="str">
        <f>IF('Log_working_3-way'!$D953="","",'True_Odds_Calculator_3-way'!O951/'True_Odds_Calculator_3-way'!B951-1)</f>
        <v/>
      </c>
      <c r="J953" s="6" t="str">
        <f>IF('Log_working_3-way'!$D953="","",'True_Odds_Calculator_3-way'!#REF!/'True_Odds_Calculator_3-way'!C951-1)</f>
        <v/>
      </c>
      <c r="K953" s="6" t="str">
        <f>IF('Log_working_3-way'!$D953="","",1/'True_Odds_Calculator_3-way'!A951+1/'True_Odds_Calculator_3-way'!B951+1/'True_Odds_Calculator_3-way'!C951-1)</f>
        <v/>
      </c>
    </row>
    <row r="954" spans="4:11" x14ac:dyDescent="0.25">
      <c r="D954" t="str">
        <f>solve_for_c('True_Odds_Calculator_3-way'!A952,'True_Odds_Calculator_3-way'!B952,'True_Odds_Calculator_3-way'!C952,'Log_working_3-way'!B$1,'Log_working_3-way'!B$2)</f>
        <v/>
      </c>
      <c r="F954" s="6" t="str">
        <f>IF('Log_working_3-way'!D954="","",1/'True_Odds_Calculator_3-way'!N952+1/'True_Odds_Calculator_3-way'!O952+1/'True_Odds_Calculator_3-way'!#REF!-1)</f>
        <v/>
      </c>
      <c r="H954" s="6" t="str">
        <f>IF('Log_working_3-way'!$D954="","",'True_Odds_Calculator_3-way'!N952/'True_Odds_Calculator_3-way'!A952-1)</f>
        <v/>
      </c>
      <c r="I954" s="6" t="str">
        <f>IF('Log_working_3-way'!$D954="","",'True_Odds_Calculator_3-way'!O952/'True_Odds_Calculator_3-way'!B952-1)</f>
        <v/>
      </c>
      <c r="J954" s="6" t="str">
        <f>IF('Log_working_3-way'!$D954="","",'True_Odds_Calculator_3-way'!#REF!/'True_Odds_Calculator_3-way'!C952-1)</f>
        <v/>
      </c>
      <c r="K954" s="6" t="str">
        <f>IF('Log_working_3-way'!$D954="","",1/'True_Odds_Calculator_3-way'!A952+1/'True_Odds_Calculator_3-way'!B952+1/'True_Odds_Calculator_3-way'!C952-1)</f>
        <v/>
      </c>
    </row>
    <row r="955" spans="4:11" x14ac:dyDescent="0.25">
      <c r="D955" t="str">
        <f>solve_for_c('True_Odds_Calculator_3-way'!A953,'True_Odds_Calculator_3-way'!B953,'True_Odds_Calculator_3-way'!C953,'Log_working_3-way'!B$1,'Log_working_3-way'!B$2)</f>
        <v/>
      </c>
      <c r="F955" s="6" t="str">
        <f>IF('Log_working_3-way'!D955="","",1/'True_Odds_Calculator_3-way'!N953+1/'True_Odds_Calculator_3-way'!O953+1/'True_Odds_Calculator_3-way'!#REF!-1)</f>
        <v/>
      </c>
      <c r="H955" s="6" t="str">
        <f>IF('Log_working_3-way'!$D955="","",'True_Odds_Calculator_3-way'!N953/'True_Odds_Calculator_3-way'!A953-1)</f>
        <v/>
      </c>
      <c r="I955" s="6" t="str">
        <f>IF('Log_working_3-way'!$D955="","",'True_Odds_Calculator_3-way'!O953/'True_Odds_Calculator_3-way'!B953-1)</f>
        <v/>
      </c>
      <c r="J955" s="6" t="str">
        <f>IF('Log_working_3-way'!$D955="","",'True_Odds_Calculator_3-way'!#REF!/'True_Odds_Calculator_3-way'!C953-1)</f>
        <v/>
      </c>
      <c r="K955" s="6" t="str">
        <f>IF('Log_working_3-way'!$D955="","",1/'True_Odds_Calculator_3-way'!A953+1/'True_Odds_Calculator_3-way'!B953+1/'True_Odds_Calculator_3-way'!C953-1)</f>
        <v/>
      </c>
    </row>
    <row r="956" spans="4:11" x14ac:dyDescent="0.25">
      <c r="D956" t="str">
        <f>solve_for_c('True_Odds_Calculator_3-way'!A954,'True_Odds_Calculator_3-way'!B954,'True_Odds_Calculator_3-way'!C954,'Log_working_3-way'!B$1,'Log_working_3-way'!B$2)</f>
        <v/>
      </c>
      <c r="F956" s="6" t="str">
        <f>IF('Log_working_3-way'!D956="","",1/'True_Odds_Calculator_3-way'!N954+1/'True_Odds_Calculator_3-way'!O954+1/'True_Odds_Calculator_3-way'!#REF!-1)</f>
        <v/>
      </c>
      <c r="H956" s="6" t="str">
        <f>IF('Log_working_3-way'!$D956="","",'True_Odds_Calculator_3-way'!N954/'True_Odds_Calculator_3-way'!A954-1)</f>
        <v/>
      </c>
      <c r="I956" s="6" t="str">
        <f>IF('Log_working_3-way'!$D956="","",'True_Odds_Calculator_3-way'!O954/'True_Odds_Calculator_3-way'!B954-1)</f>
        <v/>
      </c>
      <c r="J956" s="6" t="str">
        <f>IF('Log_working_3-way'!$D956="","",'True_Odds_Calculator_3-way'!#REF!/'True_Odds_Calculator_3-way'!C954-1)</f>
        <v/>
      </c>
      <c r="K956" s="6" t="str">
        <f>IF('Log_working_3-way'!$D956="","",1/'True_Odds_Calculator_3-way'!A954+1/'True_Odds_Calculator_3-way'!B954+1/'True_Odds_Calculator_3-way'!C954-1)</f>
        <v/>
      </c>
    </row>
    <row r="957" spans="4:11" x14ac:dyDescent="0.25">
      <c r="D957" t="str">
        <f>solve_for_c('True_Odds_Calculator_3-way'!A955,'True_Odds_Calculator_3-way'!B955,'True_Odds_Calculator_3-way'!C955,'Log_working_3-way'!B$1,'Log_working_3-way'!B$2)</f>
        <v/>
      </c>
      <c r="F957" s="6" t="str">
        <f>IF('Log_working_3-way'!D957="","",1/'True_Odds_Calculator_3-way'!N955+1/'True_Odds_Calculator_3-way'!O955+1/'True_Odds_Calculator_3-way'!#REF!-1)</f>
        <v/>
      </c>
      <c r="H957" s="6" t="str">
        <f>IF('Log_working_3-way'!$D957="","",'True_Odds_Calculator_3-way'!N955/'True_Odds_Calculator_3-way'!A955-1)</f>
        <v/>
      </c>
      <c r="I957" s="6" t="str">
        <f>IF('Log_working_3-way'!$D957="","",'True_Odds_Calculator_3-way'!O955/'True_Odds_Calculator_3-way'!B955-1)</f>
        <v/>
      </c>
      <c r="J957" s="6" t="str">
        <f>IF('Log_working_3-way'!$D957="","",'True_Odds_Calculator_3-way'!#REF!/'True_Odds_Calculator_3-way'!C955-1)</f>
        <v/>
      </c>
      <c r="K957" s="6" t="str">
        <f>IF('Log_working_3-way'!$D957="","",1/'True_Odds_Calculator_3-way'!A955+1/'True_Odds_Calculator_3-way'!B955+1/'True_Odds_Calculator_3-way'!C955-1)</f>
        <v/>
      </c>
    </row>
    <row r="958" spans="4:11" x14ac:dyDescent="0.25">
      <c r="D958" t="str">
        <f>solve_for_c('True_Odds_Calculator_3-way'!A956,'True_Odds_Calculator_3-way'!B956,'True_Odds_Calculator_3-way'!C956,'Log_working_3-way'!B$1,'Log_working_3-way'!B$2)</f>
        <v/>
      </c>
      <c r="F958" s="6" t="str">
        <f>IF('Log_working_3-way'!D958="","",1/'True_Odds_Calculator_3-way'!N956+1/'True_Odds_Calculator_3-way'!O956+1/'True_Odds_Calculator_3-way'!#REF!-1)</f>
        <v/>
      </c>
      <c r="H958" s="6" t="str">
        <f>IF('Log_working_3-way'!$D958="","",'True_Odds_Calculator_3-way'!N956/'True_Odds_Calculator_3-way'!A956-1)</f>
        <v/>
      </c>
      <c r="I958" s="6" t="str">
        <f>IF('Log_working_3-way'!$D958="","",'True_Odds_Calculator_3-way'!O956/'True_Odds_Calculator_3-way'!B956-1)</f>
        <v/>
      </c>
      <c r="J958" s="6" t="str">
        <f>IF('Log_working_3-way'!$D958="","",'True_Odds_Calculator_3-way'!#REF!/'True_Odds_Calculator_3-way'!C956-1)</f>
        <v/>
      </c>
      <c r="K958" s="6" t="str">
        <f>IF('Log_working_3-way'!$D958="","",1/'True_Odds_Calculator_3-way'!A956+1/'True_Odds_Calculator_3-way'!B956+1/'True_Odds_Calculator_3-way'!C956-1)</f>
        <v/>
      </c>
    </row>
    <row r="959" spans="4:11" x14ac:dyDescent="0.25">
      <c r="D959" t="str">
        <f>solve_for_c('True_Odds_Calculator_3-way'!A957,'True_Odds_Calculator_3-way'!B957,'True_Odds_Calculator_3-way'!C957,'Log_working_3-way'!B$1,'Log_working_3-way'!B$2)</f>
        <v/>
      </c>
      <c r="F959" s="6" t="str">
        <f>IF('Log_working_3-way'!D959="","",1/'True_Odds_Calculator_3-way'!N957+1/'True_Odds_Calculator_3-way'!O957+1/'True_Odds_Calculator_3-way'!#REF!-1)</f>
        <v/>
      </c>
      <c r="H959" s="6" t="str">
        <f>IF('Log_working_3-way'!$D959="","",'True_Odds_Calculator_3-way'!N957/'True_Odds_Calculator_3-way'!A957-1)</f>
        <v/>
      </c>
      <c r="I959" s="6" t="str">
        <f>IF('Log_working_3-way'!$D959="","",'True_Odds_Calculator_3-way'!O957/'True_Odds_Calculator_3-way'!B957-1)</f>
        <v/>
      </c>
      <c r="J959" s="6" t="str">
        <f>IF('Log_working_3-way'!$D959="","",'True_Odds_Calculator_3-way'!#REF!/'True_Odds_Calculator_3-way'!C957-1)</f>
        <v/>
      </c>
      <c r="K959" s="6" t="str">
        <f>IF('Log_working_3-way'!$D959="","",1/'True_Odds_Calculator_3-way'!A957+1/'True_Odds_Calculator_3-way'!B957+1/'True_Odds_Calculator_3-way'!C957-1)</f>
        <v/>
      </c>
    </row>
    <row r="960" spans="4:11" x14ac:dyDescent="0.25">
      <c r="D960" t="str">
        <f>solve_for_c('True_Odds_Calculator_3-way'!A958,'True_Odds_Calculator_3-way'!B958,'True_Odds_Calculator_3-way'!C958,'Log_working_3-way'!B$1,'Log_working_3-way'!B$2)</f>
        <v/>
      </c>
      <c r="F960" s="6" t="str">
        <f>IF('Log_working_3-way'!D960="","",1/'True_Odds_Calculator_3-way'!N958+1/'True_Odds_Calculator_3-way'!O958+1/'True_Odds_Calculator_3-way'!#REF!-1)</f>
        <v/>
      </c>
      <c r="H960" s="6" t="str">
        <f>IF('Log_working_3-way'!$D960="","",'True_Odds_Calculator_3-way'!N958/'True_Odds_Calculator_3-way'!A958-1)</f>
        <v/>
      </c>
      <c r="I960" s="6" t="str">
        <f>IF('Log_working_3-way'!$D960="","",'True_Odds_Calculator_3-way'!O958/'True_Odds_Calculator_3-way'!B958-1)</f>
        <v/>
      </c>
      <c r="J960" s="6" t="str">
        <f>IF('Log_working_3-way'!$D960="","",'True_Odds_Calculator_3-way'!#REF!/'True_Odds_Calculator_3-way'!C958-1)</f>
        <v/>
      </c>
      <c r="K960" s="6" t="str">
        <f>IF('Log_working_3-way'!$D960="","",1/'True_Odds_Calculator_3-way'!A958+1/'True_Odds_Calculator_3-way'!B958+1/'True_Odds_Calculator_3-way'!C958-1)</f>
        <v/>
      </c>
    </row>
    <row r="961" spans="4:11" x14ac:dyDescent="0.25">
      <c r="D961" t="str">
        <f>solve_for_c('True_Odds_Calculator_3-way'!A959,'True_Odds_Calculator_3-way'!B959,'True_Odds_Calculator_3-way'!C959,'Log_working_3-way'!B$1,'Log_working_3-way'!B$2)</f>
        <v/>
      </c>
      <c r="F961" s="6" t="str">
        <f>IF('Log_working_3-way'!D961="","",1/'True_Odds_Calculator_3-way'!N959+1/'True_Odds_Calculator_3-way'!O959+1/'True_Odds_Calculator_3-way'!#REF!-1)</f>
        <v/>
      </c>
      <c r="H961" s="6" t="str">
        <f>IF('Log_working_3-way'!$D961="","",'True_Odds_Calculator_3-way'!N959/'True_Odds_Calculator_3-way'!A959-1)</f>
        <v/>
      </c>
      <c r="I961" s="6" t="str">
        <f>IF('Log_working_3-way'!$D961="","",'True_Odds_Calculator_3-way'!O959/'True_Odds_Calculator_3-way'!B959-1)</f>
        <v/>
      </c>
      <c r="J961" s="6" t="str">
        <f>IF('Log_working_3-way'!$D961="","",'True_Odds_Calculator_3-way'!#REF!/'True_Odds_Calculator_3-way'!C959-1)</f>
        <v/>
      </c>
      <c r="K961" s="6" t="str">
        <f>IF('Log_working_3-way'!$D961="","",1/'True_Odds_Calculator_3-way'!A959+1/'True_Odds_Calculator_3-way'!B959+1/'True_Odds_Calculator_3-way'!C959-1)</f>
        <v/>
      </c>
    </row>
    <row r="962" spans="4:11" x14ac:dyDescent="0.25">
      <c r="D962" t="str">
        <f>solve_for_c('True_Odds_Calculator_3-way'!A960,'True_Odds_Calculator_3-way'!B960,'True_Odds_Calculator_3-way'!C960,'Log_working_3-way'!B$1,'Log_working_3-way'!B$2)</f>
        <v/>
      </c>
      <c r="F962" s="6" t="str">
        <f>IF('Log_working_3-way'!D962="","",1/'True_Odds_Calculator_3-way'!N960+1/'True_Odds_Calculator_3-way'!O960+1/'True_Odds_Calculator_3-way'!#REF!-1)</f>
        <v/>
      </c>
      <c r="H962" s="6" t="str">
        <f>IF('Log_working_3-way'!$D962="","",'True_Odds_Calculator_3-way'!N960/'True_Odds_Calculator_3-way'!A960-1)</f>
        <v/>
      </c>
      <c r="I962" s="6" t="str">
        <f>IF('Log_working_3-way'!$D962="","",'True_Odds_Calculator_3-way'!O960/'True_Odds_Calculator_3-way'!B960-1)</f>
        <v/>
      </c>
      <c r="J962" s="6" t="str">
        <f>IF('Log_working_3-way'!$D962="","",'True_Odds_Calculator_3-way'!#REF!/'True_Odds_Calculator_3-way'!C960-1)</f>
        <v/>
      </c>
      <c r="K962" s="6" t="str">
        <f>IF('Log_working_3-way'!$D962="","",1/'True_Odds_Calculator_3-way'!A960+1/'True_Odds_Calculator_3-way'!B960+1/'True_Odds_Calculator_3-way'!C960-1)</f>
        <v/>
      </c>
    </row>
    <row r="963" spans="4:11" x14ac:dyDescent="0.25">
      <c r="D963" t="str">
        <f>solve_for_c('True_Odds_Calculator_3-way'!A961,'True_Odds_Calculator_3-way'!B961,'True_Odds_Calculator_3-way'!C961,'Log_working_3-way'!B$1,'Log_working_3-way'!B$2)</f>
        <v/>
      </c>
      <c r="F963" s="6" t="str">
        <f>IF('Log_working_3-way'!D963="","",1/'True_Odds_Calculator_3-way'!N961+1/'True_Odds_Calculator_3-way'!O961+1/'True_Odds_Calculator_3-way'!#REF!-1)</f>
        <v/>
      </c>
      <c r="H963" s="6" t="str">
        <f>IF('Log_working_3-way'!$D963="","",'True_Odds_Calculator_3-way'!N961/'True_Odds_Calculator_3-way'!A961-1)</f>
        <v/>
      </c>
      <c r="I963" s="6" t="str">
        <f>IF('Log_working_3-way'!$D963="","",'True_Odds_Calculator_3-way'!O961/'True_Odds_Calculator_3-way'!B961-1)</f>
        <v/>
      </c>
      <c r="J963" s="6" t="str">
        <f>IF('Log_working_3-way'!$D963="","",'True_Odds_Calculator_3-way'!#REF!/'True_Odds_Calculator_3-way'!C961-1)</f>
        <v/>
      </c>
      <c r="K963" s="6" t="str">
        <f>IF('Log_working_3-way'!$D963="","",1/'True_Odds_Calculator_3-way'!A961+1/'True_Odds_Calculator_3-way'!B961+1/'True_Odds_Calculator_3-way'!C961-1)</f>
        <v/>
      </c>
    </row>
    <row r="964" spans="4:11" x14ac:dyDescent="0.25">
      <c r="D964" t="str">
        <f>solve_for_c('True_Odds_Calculator_3-way'!A962,'True_Odds_Calculator_3-way'!B962,'True_Odds_Calculator_3-way'!C962,'Log_working_3-way'!B$1,'Log_working_3-way'!B$2)</f>
        <v/>
      </c>
      <c r="F964" s="6" t="str">
        <f>IF('Log_working_3-way'!D964="","",1/'True_Odds_Calculator_3-way'!N962+1/'True_Odds_Calculator_3-way'!O962+1/'True_Odds_Calculator_3-way'!#REF!-1)</f>
        <v/>
      </c>
      <c r="H964" s="6" t="str">
        <f>IF('Log_working_3-way'!$D964="","",'True_Odds_Calculator_3-way'!N962/'True_Odds_Calculator_3-way'!A962-1)</f>
        <v/>
      </c>
      <c r="I964" s="6" t="str">
        <f>IF('Log_working_3-way'!$D964="","",'True_Odds_Calculator_3-way'!O962/'True_Odds_Calculator_3-way'!B962-1)</f>
        <v/>
      </c>
      <c r="J964" s="6" t="str">
        <f>IF('Log_working_3-way'!$D964="","",'True_Odds_Calculator_3-way'!#REF!/'True_Odds_Calculator_3-way'!C962-1)</f>
        <v/>
      </c>
      <c r="K964" s="6" t="str">
        <f>IF('Log_working_3-way'!$D964="","",1/'True_Odds_Calculator_3-way'!A962+1/'True_Odds_Calculator_3-way'!B962+1/'True_Odds_Calculator_3-way'!C962-1)</f>
        <v/>
      </c>
    </row>
    <row r="965" spans="4:11" x14ac:dyDescent="0.25">
      <c r="D965" t="str">
        <f>solve_for_c('True_Odds_Calculator_3-way'!A963,'True_Odds_Calculator_3-way'!B963,'True_Odds_Calculator_3-way'!C963,'Log_working_3-way'!B$1,'Log_working_3-way'!B$2)</f>
        <v/>
      </c>
      <c r="F965" s="6" t="str">
        <f>IF('Log_working_3-way'!D965="","",1/'True_Odds_Calculator_3-way'!N963+1/'True_Odds_Calculator_3-way'!O963+1/'True_Odds_Calculator_3-way'!#REF!-1)</f>
        <v/>
      </c>
      <c r="H965" s="6" t="str">
        <f>IF('Log_working_3-way'!$D965="","",'True_Odds_Calculator_3-way'!N963/'True_Odds_Calculator_3-way'!A963-1)</f>
        <v/>
      </c>
      <c r="I965" s="6" t="str">
        <f>IF('Log_working_3-way'!$D965="","",'True_Odds_Calculator_3-way'!O963/'True_Odds_Calculator_3-way'!B963-1)</f>
        <v/>
      </c>
      <c r="J965" s="6" t="str">
        <f>IF('Log_working_3-way'!$D965="","",'True_Odds_Calculator_3-way'!#REF!/'True_Odds_Calculator_3-way'!C963-1)</f>
        <v/>
      </c>
      <c r="K965" s="6" t="str">
        <f>IF('Log_working_3-way'!$D965="","",1/'True_Odds_Calculator_3-way'!A963+1/'True_Odds_Calculator_3-way'!B963+1/'True_Odds_Calculator_3-way'!C963-1)</f>
        <v/>
      </c>
    </row>
    <row r="966" spans="4:11" x14ac:dyDescent="0.25">
      <c r="D966" t="str">
        <f>solve_for_c('True_Odds_Calculator_3-way'!A964,'True_Odds_Calculator_3-way'!B964,'True_Odds_Calculator_3-way'!C964,'Log_working_3-way'!B$1,'Log_working_3-way'!B$2)</f>
        <v/>
      </c>
      <c r="F966" s="6" t="str">
        <f>IF('Log_working_3-way'!D966="","",1/'True_Odds_Calculator_3-way'!N964+1/'True_Odds_Calculator_3-way'!O964+1/'True_Odds_Calculator_3-way'!#REF!-1)</f>
        <v/>
      </c>
      <c r="H966" s="6" t="str">
        <f>IF('Log_working_3-way'!$D966="","",'True_Odds_Calculator_3-way'!N964/'True_Odds_Calculator_3-way'!A964-1)</f>
        <v/>
      </c>
      <c r="I966" s="6" t="str">
        <f>IF('Log_working_3-way'!$D966="","",'True_Odds_Calculator_3-way'!O964/'True_Odds_Calculator_3-way'!B964-1)</f>
        <v/>
      </c>
      <c r="J966" s="6" t="str">
        <f>IF('Log_working_3-way'!$D966="","",'True_Odds_Calculator_3-way'!#REF!/'True_Odds_Calculator_3-way'!C964-1)</f>
        <v/>
      </c>
      <c r="K966" s="6" t="str">
        <f>IF('Log_working_3-way'!$D966="","",1/'True_Odds_Calculator_3-way'!A964+1/'True_Odds_Calculator_3-way'!B964+1/'True_Odds_Calculator_3-way'!C964-1)</f>
        <v/>
      </c>
    </row>
    <row r="967" spans="4:11" x14ac:dyDescent="0.25">
      <c r="D967" t="str">
        <f>solve_for_c('True_Odds_Calculator_3-way'!A965,'True_Odds_Calculator_3-way'!B965,'True_Odds_Calculator_3-way'!C965,'Log_working_3-way'!B$1,'Log_working_3-way'!B$2)</f>
        <v/>
      </c>
      <c r="F967" s="6" t="str">
        <f>IF('Log_working_3-way'!D967="","",1/'True_Odds_Calculator_3-way'!N965+1/'True_Odds_Calculator_3-way'!O965+1/'True_Odds_Calculator_3-way'!#REF!-1)</f>
        <v/>
      </c>
      <c r="H967" s="6" t="str">
        <f>IF('Log_working_3-way'!$D967="","",'True_Odds_Calculator_3-way'!N965/'True_Odds_Calculator_3-way'!A965-1)</f>
        <v/>
      </c>
      <c r="I967" s="6" t="str">
        <f>IF('Log_working_3-way'!$D967="","",'True_Odds_Calculator_3-way'!O965/'True_Odds_Calculator_3-way'!B965-1)</f>
        <v/>
      </c>
      <c r="J967" s="6" t="str">
        <f>IF('Log_working_3-way'!$D967="","",'True_Odds_Calculator_3-way'!#REF!/'True_Odds_Calculator_3-way'!C965-1)</f>
        <v/>
      </c>
      <c r="K967" s="6" t="str">
        <f>IF('Log_working_3-way'!$D967="","",1/'True_Odds_Calculator_3-way'!A965+1/'True_Odds_Calculator_3-way'!B965+1/'True_Odds_Calculator_3-way'!C965-1)</f>
        <v/>
      </c>
    </row>
    <row r="968" spans="4:11" x14ac:dyDescent="0.25">
      <c r="D968" t="str">
        <f>solve_for_c('True_Odds_Calculator_3-way'!A966,'True_Odds_Calculator_3-way'!B966,'True_Odds_Calculator_3-way'!C966,'Log_working_3-way'!B$1,'Log_working_3-way'!B$2)</f>
        <v/>
      </c>
      <c r="F968" s="6" t="str">
        <f>IF('Log_working_3-way'!D968="","",1/'True_Odds_Calculator_3-way'!N966+1/'True_Odds_Calculator_3-way'!O966+1/'True_Odds_Calculator_3-way'!#REF!-1)</f>
        <v/>
      </c>
      <c r="H968" s="6" t="str">
        <f>IF('Log_working_3-way'!$D968="","",'True_Odds_Calculator_3-way'!N966/'True_Odds_Calculator_3-way'!A966-1)</f>
        <v/>
      </c>
      <c r="I968" s="6" t="str">
        <f>IF('Log_working_3-way'!$D968="","",'True_Odds_Calculator_3-way'!O966/'True_Odds_Calculator_3-way'!B966-1)</f>
        <v/>
      </c>
      <c r="J968" s="6" t="str">
        <f>IF('Log_working_3-way'!$D968="","",'True_Odds_Calculator_3-way'!#REF!/'True_Odds_Calculator_3-way'!C966-1)</f>
        <v/>
      </c>
      <c r="K968" s="6" t="str">
        <f>IF('Log_working_3-way'!$D968="","",1/'True_Odds_Calculator_3-way'!A966+1/'True_Odds_Calculator_3-way'!B966+1/'True_Odds_Calculator_3-way'!C966-1)</f>
        <v/>
      </c>
    </row>
    <row r="969" spans="4:11" x14ac:dyDescent="0.25">
      <c r="D969" t="str">
        <f>solve_for_c('True_Odds_Calculator_3-way'!A967,'True_Odds_Calculator_3-way'!B967,'True_Odds_Calculator_3-way'!C967,'Log_working_3-way'!B$1,'Log_working_3-way'!B$2)</f>
        <v/>
      </c>
      <c r="F969" s="6" t="str">
        <f>IF('Log_working_3-way'!D969="","",1/'True_Odds_Calculator_3-way'!N967+1/'True_Odds_Calculator_3-way'!O967+1/'True_Odds_Calculator_3-way'!#REF!-1)</f>
        <v/>
      </c>
      <c r="H969" s="6" t="str">
        <f>IF('Log_working_3-way'!$D969="","",'True_Odds_Calculator_3-way'!N967/'True_Odds_Calculator_3-way'!A967-1)</f>
        <v/>
      </c>
      <c r="I969" s="6" t="str">
        <f>IF('Log_working_3-way'!$D969="","",'True_Odds_Calculator_3-way'!O967/'True_Odds_Calculator_3-way'!B967-1)</f>
        <v/>
      </c>
      <c r="J969" s="6" t="str">
        <f>IF('Log_working_3-way'!$D969="","",'True_Odds_Calculator_3-way'!#REF!/'True_Odds_Calculator_3-way'!C967-1)</f>
        <v/>
      </c>
      <c r="K969" s="6" t="str">
        <f>IF('Log_working_3-way'!$D969="","",1/'True_Odds_Calculator_3-way'!A967+1/'True_Odds_Calculator_3-way'!B967+1/'True_Odds_Calculator_3-way'!C967-1)</f>
        <v/>
      </c>
    </row>
    <row r="970" spans="4:11" x14ac:dyDescent="0.25">
      <c r="D970" t="str">
        <f>solve_for_c('True_Odds_Calculator_3-way'!A968,'True_Odds_Calculator_3-way'!B968,'True_Odds_Calculator_3-way'!C968,'Log_working_3-way'!B$1,'Log_working_3-way'!B$2)</f>
        <v/>
      </c>
      <c r="F970" s="6" t="str">
        <f>IF('Log_working_3-way'!D970="","",1/'True_Odds_Calculator_3-way'!N968+1/'True_Odds_Calculator_3-way'!O968+1/'True_Odds_Calculator_3-way'!#REF!-1)</f>
        <v/>
      </c>
      <c r="H970" s="6" t="str">
        <f>IF('Log_working_3-way'!$D970="","",'True_Odds_Calculator_3-way'!N968/'True_Odds_Calculator_3-way'!A968-1)</f>
        <v/>
      </c>
      <c r="I970" s="6" t="str">
        <f>IF('Log_working_3-way'!$D970="","",'True_Odds_Calculator_3-way'!O968/'True_Odds_Calculator_3-way'!B968-1)</f>
        <v/>
      </c>
      <c r="J970" s="6" t="str">
        <f>IF('Log_working_3-way'!$D970="","",'True_Odds_Calculator_3-way'!#REF!/'True_Odds_Calculator_3-way'!C968-1)</f>
        <v/>
      </c>
      <c r="K970" s="6" t="str">
        <f>IF('Log_working_3-way'!$D970="","",1/'True_Odds_Calculator_3-way'!A968+1/'True_Odds_Calculator_3-way'!B968+1/'True_Odds_Calculator_3-way'!C968-1)</f>
        <v/>
      </c>
    </row>
    <row r="971" spans="4:11" x14ac:dyDescent="0.25">
      <c r="D971" t="str">
        <f>solve_for_c('True_Odds_Calculator_3-way'!A969,'True_Odds_Calculator_3-way'!B969,'True_Odds_Calculator_3-way'!C969,'Log_working_3-way'!B$1,'Log_working_3-way'!B$2)</f>
        <v/>
      </c>
      <c r="F971" s="6" t="str">
        <f>IF('Log_working_3-way'!D971="","",1/'True_Odds_Calculator_3-way'!N969+1/'True_Odds_Calculator_3-way'!O969+1/'True_Odds_Calculator_3-way'!#REF!-1)</f>
        <v/>
      </c>
      <c r="H971" s="6" t="str">
        <f>IF('Log_working_3-way'!$D971="","",'True_Odds_Calculator_3-way'!N969/'True_Odds_Calculator_3-way'!A969-1)</f>
        <v/>
      </c>
      <c r="I971" s="6" t="str">
        <f>IF('Log_working_3-way'!$D971="","",'True_Odds_Calculator_3-way'!O969/'True_Odds_Calculator_3-way'!B969-1)</f>
        <v/>
      </c>
      <c r="J971" s="6" t="str">
        <f>IF('Log_working_3-way'!$D971="","",'True_Odds_Calculator_3-way'!#REF!/'True_Odds_Calculator_3-way'!C969-1)</f>
        <v/>
      </c>
      <c r="K971" s="6" t="str">
        <f>IF('Log_working_3-way'!$D971="","",1/'True_Odds_Calculator_3-way'!A969+1/'True_Odds_Calculator_3-way'!B969+1/'True_Odds_Calculator_3-way'!C969-1)</f>
        <v/>
      </c>
    </row>
    <row r="972" spans="4:11" x14ac:dyDescent="0.25">
      <c r="D972" t="str">
        <f>solve_for_c('True_Odds_Calculator_3-way'!A970,'True_Odds_Calculator_3-way'!B970,'True_Odds_Calculator_3-way'!C970,'Log_working_3-way'!B$1,'Log_working_3-way'!B$2)</f>
        <v/>
      </c>
      <c r="F972" s="6" t="str">
        <f>IF('Log_working_3-way'!D972="","",1/'True_Odds_Calculator_3-way'!N970+1/'True_Odds_Calculator_3-way'!O970+1/'True_Odds_Calculator_3-way'!#REF!-1)</f>
        <v/>
      </c>
      <c r="H972" s="6" t="str">
        <f>IF('Log_working_3-way'!$D972="","",'True_Odds_Calculator_3-way'!N970/'True_Odds_Calculator_3-way'!A970-1)</f>
        <v/>
      </c>
      <c r="I972" s="6" t="str">
        <f>IF('Log_working_3-way'!$D972="","",'True_Odds_Calculator_3-way'!O970/'True_Odds_Calculator_3-way'!B970-1)</f>
        <v/>
      </c>
      <c r="J972" s="6" t="str">
        <f>IF('Log_working_3-way'!$D972="","",'True_Odds_Calculator_3-way'!#REF!/'True_Odds_Calculator_3-way'!C970-1)</f>
        <v/>
      </c>
      <c r="K972" s="6" t="str">
        <f>IF('Log_working_3-way'!$D972="","",1/'True_Odds_Calculator_3-way'!A970+1/'True_Odds_Calculator_3-way'!B970+1/'True_Odds_Calculator_3-way'!C970-1)</f>
        <v/>
      </c>
    </row>
    <row r="973" spans="4:11" x14ac:dyDescent="0.25">
      <c r="D973" t="str">
        <f>solve_for_c('True_Odds_Calculator_3-way'!A971,'True_Odds_Calculator_3-way'!B971,'True_Odds_Calculator_3-way'!C971,'Log_working_3-way'!B$1,'Log_working_3-way'!B$2)</f>
        <v/>
      </c>
      <c r="F973" s="6" t="str">
        <f>IF('Log_working_3-way'!D973="","",1/'True_Odds_Calculator_3-way'!N971+1/'True_Odds_Calculator_3-way'!O971+1/'True_Odds_Calculator_3-way'!#REF!-1)</f>
        <v/>
      </c>
      <c r="H973" s="6" t="str">
        <f>IF('Log_working_3-way'!$D973="","",'True_Odds_Calculator_3-way'!N971/'True_Odds_Calculator_3-way'!A971-1)</f>
        <v/>
      </c>
      <c r="I973" s="6" t="str">
        <f>IF('Log_working_3-way'!$D973="","",'True_Odds_Calculator_3-way'!O971/'True_Odds_Calculator_3-way'!B971-1)</f>
        <v/>
      </c>
      <c r="J973" s="6" t="str">
        <f>IF('Log_working_3-way'!$D973="","",'True_Odds_Calculator_3-way'!#REF!/'True_Odds_Calculator_3-way'!C971-1)</f>
        <v/>
      </c>
      <c r="K973" s="6" t="str">
        <f>IF('Log_working_3-way'!$D973="","",1/'True_Odds_Calculator_3-way'!A971+1/'True_Odds_Calculator_3-way'!B971+1/'True_Odds_Calculator_3-way'!C971-1)</f>
        <v/>
      </c>
    </row>
    <row r="974" spans="4:11" x14ac:dyDescent="0.25">
      <c r="D974" t="str">
        <f>solve_for_c('True_Odds_Calculator_3-way'!A972,'True_Odds_Calculator_3-way'!B972,'True_Odds_Calculator_3-way'!C972,'Log_working_3-way'!B$1,'Log_working_3-way'!B$2)</f>
        <v/>
      </c>
      <c r="F974" s="6" t="str">
        <f>IF('Log_working_3-way'!D974="","",1/'True_Odds_Calculator_3-way'!N972+1/'True_Odds_Calculator_3-way'!O972+1/'True_Odds_Calculator_3-way'!#REF!-1)</f>
        <v/>
      </c>
      <c r="H974" s="6" t="str">
        <f>IF('Log_working_3-way'!$D974="","",'True_Odds_Calculator_3-way'!N972/'True_Odds_Calculator_3-way'!A972-1)</f>
        <v/>
      </c>
      <c r="I974" s="6" t="str">
        <f>IF('Log_working_3-way'!$D974="","",'True_Odds_Calculator_3-way'!O972/'True_Odds_Calculator_3-way'!B972-1)</f>
        <v/>
      </c>
      <c r="J974" s="6" t="str">
        <f>IF('Log_working_3-way'!$D974="","",'True_Odds_Calculator_3-way'!#REF!/'True_Odds_Calculator_3-way'!C972-1)</f>
        <v/>
      </c>
      <c r="K974" s="6" t="str">
        <f>IF('Log_working_3-way'!$D974="","",1/'True_Odds_Calculator_3-way'!A972+1/'True_Odds_Calculator_3-way'!B972+1/'True_Odds_Calculator_3-way'!C972-1)</f>
        <v/>
      </c>
    </row>
    <row r="975" spans="4:11" x14ac:dyDescent="0.25">
      <c r="D975" t="str">
        <f>solve_for_c('True_Odds_Calculator_3-way'!A973,'True_Odds_Calculator_3-way'!B973,'True_Odds_Calculator_3-way'!C973,'Log_working_3-way'!B$1,'Log_working_3-way'!B$2)</f>
        <v/>
      </c>
      <c r="F975" s="6" t="str">
        <f>IF('Log_working_3-way'!D975="","",1/'True_Odds_Calculator_3-way'!N973+1/'True_Odds_Calculator_3-way'!O973+1/'True_Odds_Calculator_3-way'!#REF!-1)</f>
        <v/>
      </c>
      <c r="H975" s="6" t="str">
        <f>IF('Log_working_3-way'!$D975="","",'True_Odds_Calculator_3-way'!N973/'True_Odds_Calculator_3-way'!A973-1)</f>
        <v/>
      </c>
      <c r="I975" s="6" t="str">
        <f>IF('Log_working_3-way'!$D975="","",'True_Odds_Calculator_3-way'!O973/'True_Odds_Calculator_3-way'!B973-1)</f>
        <v/>
      </c>
      <c r="J975" s="6" t="str">
        <f>IF('Log_working_3-way'!$D975="","",'True_Odds_Calculator_3-way'!#REF!/'True_Odds_Calculator_3-way'!C973-1)</f>
        <v/>
      </c>
      <c r="K975" s="6" t="str">
        <f>IF('Log_working_3-way'!$D975="","",1/'True_Odds_Calculator_3-way'!A973+1/'True_Odds_Calculator_3-way'!B973+1/'True_Odds_Calculator_3-way'!C973-1)</f>
        <v/>
      </c>
    </row>
    <row r="976" spans="4:11" x14ac:dyDescent="0.25">
      <c r="D976" t="str">
        <f>solve_for_c('True_Odds_Calculator_3-way'!A974,'True_Odds_Calculator_3-way'!B974,'True_Odds_Calculator_3-way'!C974,'Log_working_3-way'!B$1,'Log_working_3-way'!B$2)</f>
        <v/>
      </c>
      <c r="F976" s="6" t="str">
        <f>IF('Log_working_3-way'!D976="","",1/'True_Odds_Calculator_3-way'!N974+1/'True_Odds_Calculator_3-way'!O974+1/'True_Odds_Calculator_3-way'!#REF!-1)</f>
        <v/>
      </c>
      <c r="H976" s="6" t="str">
        <f>IF('Log_working_3-way'!$D976="","",'True_Odds_Calculator_3-way'!N974/'True_Odds_Calculator_3-way'!A974-1)</f>
        <v/>
      </c>
      <c r="I976" s="6" t="str">
        <f>IF('Log_working_3-way'!$D976="","",'True_Odds_Calculator_3-way'!O974/'True_Odds_Calculator_3-way'!B974-1)</f>
        <v/>
      </c>
      <c r="J976" s="6" t="str">
        <f>IF('Log_working_3-way'!$D976="","",'True_Odds_Calculator_3-way'!#REF!/'True_Odds_Calculator_3-way'!C974-1)</f>
        <v/>
      </c>
      <c r="K976" s="6" t="str">
        <f>IF('Log_working_3-way'!$D976="","",1/'True_Odds_Calculator_3-way'!A974+1/'True_Odds_Calculator_3-way'!B974+1/'True_Odds_Calculator_3-way'!C974-1)</f>
        <v/>
      </c>
    </row>
    <row r="977" spans="4:11" x14ac:dyDescent="0.25">
      <c r="D977" t="str">
        <f>solve_for_c('True_Odds_Calculator_3-way'!A975,'True_Odds_Calculator_3-way'!B975,'True_Odds_Calculator_3-way'!C975,'Log_working_3-way'!B$1,'Log_working_3-way'!B$2)</f>
        <v/>
      </c>
      <c r="F977" s="6" t="str">
        <f>IF('Log_working_3-way'!D977="","",1/'True_Odds_Calculator_3-way'!N975+1/'True_Odds_Calculator_3-way'!O975+1/'True_Odds_Calculator_3-way'!#REF!-1)</f>
        <v/>
      </c>
      <c r="H977" s="6" t="str">
        <f>IF('Log_working_3-way'!$D977="","",'True_Odds_Calculator_3-way'!N975/'True_Odds_Calculator_3-way'!A975-1)</f>
        <v/>
      </c>
      <c r="I977" s="6" t="str">
        <f>IF('Log_working_3-way'!$D977="","",'True_Odds_Calculator_3-way'!O975/'True_Odds_Calculator_3-way'!B975-1)</f>
        <v/>
      </c>
      <c r="J977" s="6" t="str">
        <f>IF('Log_working_3-way'!$D977="","",'True_Odds_Calculator_3-way'!#REF!/'True_Odds_Calculator_3-way'!C975-1)</f>
        <v/>
      </c>
      <c r="K977" s="6" t="str">
        <f>IF('Log_working_3-way'!$D977="","",1/'True_Odds_Calculator_3-way'!A975+1/'True_Odds_Calculator_3-way'!B975+1/'True_Odds_Calculator_3-way'!C975-1)</f>
        <v/>
      </c>
    </row>
    <row r="978" spans="4:11" x14ac:dyDescent="0.25">
      <c r="D978" t="str">
        <f>solve_for_c('True_Odds_Calculator_3-way'!A976,'True_Odds_Calculator_3-way'!B976,'True_Odds_Calculator_3-way'!C976,'Log_working_3-way'!B$1,'Log_working_3-way'!B$2)</f>
        <v/>
      </c>
      <c r="F978" s="6" t="str">
        <f>IF('Log_working_3-way'!D978="","",1/'True_Odds_Calculator_3-way'!N976+1/'True_Odds_Calculator_3-way'!O976+1/'True_Odds_Calculator_3-way'!#REF!-1)</f>
        <v/>
      </c>
      <c r="H978" s="6" t="str">
        <f>IF('Log_working_3-way'!$D978="","",'True_Odds_Calculator_3-way'!N976/'True_Odds_Calculator_3-way'!A976-1)</f>
        <v/>
      </c>
      <c r="I978" s="6" t="str">
        <f>IF('Log_working_3-way'!$D978="","",'True_Odds_Calculator_3-way'!O976/'True_Odds_Calculator_3-way'!B976-1)</f>
        <v/>
      </c>
      <c r="J978" s="6" t="str">
        <f>IF('Log_working_3-way'!$D978="","",'True_Odds_Calculator_3-way'!#REF!/'True_Odds_Calculator_3-way'!C976-1)</f>
        <v/>
      </c>
      <c r="K978" s="6" t="str">
        <f>IF('Log_working_3-way'!$D978="","",1/'True_Odds_Calculator_3-way'!A976+1/'True_Odds_Calculator_3-way'!B976+1/'True_Odds_Calculator_3-way'!C976-1)</f>
        <v/>
      </c>
    </row>
    <row r="979" spans="4:11" x14ac:dyDescent="0.25">
      <c r="D979" t="str">
        <f>solve_for_c('True_Odds_Calculator_3-way'!A977,'True_Odds_Calculator_3-way'!B977,'True_Odds_Calculator_3-way'!C977,'Log_working_3-way'!B$1,'Log_working_3-way'!B$2)</f>
        <v/>
      </c>
      <c r="F979" s="6" t="str">
        <f>IF('Log_working_3-way'!D979="","",1/'True_Odds_Calculator_3-way'!N977+1/'True_Odds_Calculator_3-way'!O977+1/'True_Odds_Calculator_3-way'!#REF!-1)</f>
        <v/>
      </c>
      <c r="H979" s="6" t="str">
        <f>IF('Log_working_3-way'!$D979="","",'True_Odds_Calculator_3-way'!N977/'True_Odds_Calculator_3-way'!A977-1)</f>
        <v/>
      </c>
      <c r="I979" s="6" t="str">
        <f>IF('Log_working_3-way'!$D979="","",'True_Odds_Calculator_3-way'!O977/'True_Odds_Calculator_3-way'!B977-1)</f>
        <v/>
      </c>
      <c r="J979" s="6" t="str">
        <f>IF('Log_working_3-way'!$D979="","",'True_Odds_Calculator_3-way'!#REF!/'True_Odds_Calculator_3-way'!C977-1)</f>
        <v/>
      </c>
      <c r="K979" s="6" t="str">
        <f>IF('Log_working_3-way'!$D979="","",1/'True_Odds_Calculator_3-way'!A977+1/'True_Odds_Calculator_3-way'!B977+1/'True_Odds_Calculator_3-way'!C977-1)</f>
        <v/>
      </c>
    </row>
    <row r="980" spans="4:11" x14ac:dyDescent="0.25">
      <c r="D980" t="str">
        <f>solve_for_c('True_Odds_Calculator_3-way'!A978,'True_Odds_Calculator_3-way'!B978,'True_Odds_Calculator_3-way'!C978,'Log_working_3-way'!B$1,'Log_working_3-way'!B$2)</f>
        <v/>
      </c>
      <c r="F980" s="6" t="str">
        <f>IF('Log_working_3-way'!D980="","",1/'True_Odds_Calculator_3-way'!N978+1/'True_Odds_Calculator_3-way'!O978+1/'True_Odds_Calculator_3-way'!#REF!-1)</f>
        <v/>
      </c>
      <c r="H980" s="6" t="str">
        <f>IF('Log_working_3-way'!$D980="","",'True_Odds_Calculator_3-way'!N978/'True_Odds_Calculator_3-way'!A978-1)</f>
        <v/>
      </c>
      <c r="I980" s="6" t="str">
        <f>IF('Log_working_3-way'!$D980="","",'True_Odds_Calculator_3-way'!O978/'True_Odds_Calculator_3-way'!B978-1)</f>
        <v/>
      </c>
      <c r="J980" s="6" t="str">
        <f>IF('Log_working_3-way'!$D980="","",'True_Odds_Calculator_3-way'!#REF!/'True_Odds_Calculator_3-way'!C978-1)</f>
        <v/>
      </c>
      <c r="K980" s="6" t="str">
        <f>IF('Log_working_3-way'!$D980="","",1/'True_Odds_Calculator_3-way'!A978+1/'True_Odds_Calculator_3-way'!B978+1/'True_Odds_Calculator_3-way'!C978-1)</f>
        <v/>
      </c>
    </row>
    <row r="981" spans="4:11" x14ac:dyDescent="0.25">
      <c r="D981" t="str">
        <f>solve_for_c('True_Odds_Calculator_3-way'!A979,'True_Odds_Calculator_3-way'!B979,'True_Odds_Calculator_3-way'!C979,'Log_working_3-way'!B$1,'Log_working_3-way'!B$2)</f>
        <v/>
      </c>
      <c r="F981" s="6" t="str">
        <f>IF('Log_working_3-way'!D981="","",1/'True_Odds_Calculator_3-way'!N979+1/'True_Odds_Calculator_3-way'!O979+1/'True_Odds_Calculator_3-way'!#REF!-1)</f>
        <v/>
      </c>
      <c r="H981" s="6" t="str">
        <f>IF('Log_working_3-way'!$D981="","",'True_Odds_Calculator_3-way'!N979/'True_Odds_Calculator_3-way'!A979-1)</f>
        <v/>
      </c>
      <c r="I981" s="6" t="str">
        <f>IF('Log_working_3-way'!$D981="","",'True_Odds_Calculator_3-way'!O979/'True_Odds_Calculator_3-way'!B979-1)</f>
        <v/>
      </c>
      <c r="J981" s="6" t="str">
        <f>IF('Log_working_3-way'!$D981="","",'True_Odds_Calculator_3-way'!#REF!/'True_Odds_Calculator_3-way'!C979-1)</f>
        <v/>
      </c>
      <c r="K981" s="6" t="str">
        <f>IF('Log_working_3-way'!$D981="","",1/'True_Odds_Calculator_3-way'!A979+1/'True_Odds_Calculator_3-way'!B979+1/'True_Odds_Calculator_3-way'!C979-1)</f>
        <v/>
      </c>
    </row>
    <row r="982" spans="4:11" x14ac:dyDescent="0.25">
      <c r="D982" t="str">
        <f>solve_for_c('True_Odds_Calculator_3-way'!A980,'True_Odds_Calculator_3-way'!B980,'True_Odds_Calculator_3-way'!C980,'Log_working_3-way'!B$1,'Log_working_3-way'!B$2)</f>
        <v/>
      </c>
      <c r="F982" s="6" t="str">
        <f>IF('Log_working_3-way'!D982="","",1/'True_Odds_Calculator_3-way'!N980+1/'True_Odds_Calculator_3-way'!O980+1/'True_Odds_Calculator_3-way'!#REF!-1)</f>
        <v/>
      </c>
      <c r="H982" s="6" t="str">
        <f>IF('Log_working_3-way'!$D982="","",'True_Odds_Calculator_3-way'!N980/'True_Odds_Calculator_3-way'!A980-1)</f>
        <v/>
      </c>
      <c r="I982" s="6" t="str">
        <f>IF('Log_working_3-way'!$D982="","",'True_Odds_Calculator_3-way'!O980/'True_Odds_Calculator_3-way'!B980-1)</f>
        <v/>
      </c>
      <c r="J982" s="6" t="str">
        <f>IF('Log_working_3-way'!$D982="","",'True_Odds_Calculator_3-way'!#REF!/'True_Odds_Calculator_3-way'!C980-1)</f>
        <v/>
      </c>
      <c r="K982" s="6" t="str">
        <f>IF('Log_working_3-way'!$D982="","",1/'True_Odds_Calculator_3-way'!A980+1/'True_Odds_Calculator_3-way'!B980+1/'True_Odds_Calculator_3-way'!C980-1)</f>
        <v/>
      </c>
    </row>
    <row r="983" spans="4:11" x14ac:dyDescent="0.25">
      <c r="D983" t="str">
        <f>solve_for_c('True_Odds_Calculator_3-way'!A981,'True_Odds_Calculator_3-way'!B981,'True_Odds_Calculator_3-way'!C981,'Log_working_3-way'!B$1,'Log_working_3-way'!B$2)</f>
        <v/>
      </c>
      <c r="F983" s="6" t="str">
        <f>IF('Log_working_3-way'!D983="","",1/'True_Odds_Calculator_3-way'!N981+1/'True_Odds_Calculator_3-way'!O981+1/'True_Odds_Calculator_3-way'!#REF!-1)</f>
        <v/>
      </c>
      <c r="H983" s="6" t="str">
        <f>IF('Log_working_3-way'!$D983="","",'True_Odds_Calculator_3-way'!N981/'True_Odds_Calculator_3-way'!A981-1)</f>
        <v/>
      </c>
      <c r="I983" s="6" t="str">
        <f>IF('Log_working_3-way'!$D983="","",'True_Odds_Calculator_3-way'!O981/'True_Odds_Calculator_3-way'!B981-1)</f>
        <v/>
      </c>
      <c r="J983" s="6" t="str">
        <f>IF('Log_working_3-way'!$D983="","",'True_Odds_Calculator_3-way'!#REF!/'True_Odds_Calculator_3-way'!C981-1)</f>
        <v/>
      </c>
      <c r="K983" s="6" t="str">
        <f>IF('Log_working_3-way'!$D983="","",1/'True_Odds_Calculator_3-way'!A981+1/'True_Odds_Calculator_3-way'!B981+1/'True_Odds_Calculator_3-way'!C981-1)</f>
        <v/>
      </c>
    </row>
    <row r="984" spans="4:11" x14ac:dyDescent="0.25">
      <c r="D984" t="str">
        <f>solve_for_c('True_Odds_Calculator_3-way'!A982,'True_Odds_Calculator_3-way'!B982,'True_Odds_Calculator_3-way'!C982,'Log_working_3-way'!B$1,'Log_working_3-way'!B$2)</f>
        <v/>
      </c>
      <c r="F984" s="6" t="str">
        <f>IF('Log_working_3-way'!D984="","",1/'True_Odds_Calculator_3-way'!N982+1/'True_Odds_Calculator_3-way'!O982+1/'True_Odds_Calculator_3-way'!#REF!-1)</f>
        <v/>
      </c>
      <c r="H984" s="6" t="str">
        <f>IF('Log_working_3-way'!$D984="","",'True_Odds_Calculator_3-way'!N982/'True_Odds_Calculator_3-way'!A982-1)</f>
        <v/>
      </c>
      <c r="I984" s="6" t="str">
        <f>IF('Log_working_3-way'!$D984="","",'True_Odds_Calculator_3-way'!O982/'True_Odds_Calculator_3-way'!B982-1)</f>
        <v/>
      </c>
      <c r="J984" s="6" t="str">
        <f>IF('Log_working_3-way'!$D984="","",'True_Odds_Calculator_3-way'!#REF!/'True_Odds_Calculator_3-way'!C982-1)</f>
        <v/>
      </c>
      <c r="K984" s="6" t="str">
        <f>IF('Log_working_3-way'!$D984="","",1/'True_Odds_Calculator_3-way'!A982+1/'True_Odds_Calculator_3-way'!B982+1/'True_Odds_Calculator_3-way'!C982-1)</f>
        <v/>
      </c>
    </row>
    <row r="985" spans="4:11" x14ac:dyDescent="0.25">
      <c r="D985" t="str">
        <f>solve_for_c('True_Odds_Calculator_3-way'!A983,'True_Odds_Calculator_3-way'!B983,'True_Odds_Calculator_3-way'!C983,'Log_working_3-way'!B$1,'Log_working_3-way'!B$2)</f>
        <v/>
      </c>
      <c r="F985" s="6" t="str">
        <f>IF('Log_working_3-way'!D985="","",1/'True_Odds_Calculator_3-way'!N983+1/'True_Odds_Calculator_3-way'!O983+1/'True_Odds_Calculator_3-way'!#REF!-1)</f>
        <v/>
      </c>
      <c r="H985" s="6" t="str">
        <f>IF('Log_working_3-way'!$D985="","",'True_Odds_Calculator_3-way'!N983/'True_Odds_Calculator_3-way'!A983-1)</f>
        <v/>
      </c>
      <c r="I985" s="6" t="str">
        <f>IF('Log_working_3-way'!$D985="","",'True_Odds_Calculator_3-way'!O983/'True_Odds_Calculator_3-way'!B983-1)</f>
        <v/>
      </c>
      <c r="J985" s="6" t="str">
        <f>IF('Log_working_3-way'!$D985="","",'True_Odds_Calculator_3-way'!#REF!/'True_Odds_Calculator_3-way'!C983-1)</f>
        <v/>
      </c>
      <c r="K985" s="6" t="str">
        <f>IF('Log_working_3-way'!$D985="","",1/'True_Odds_Calculator_3-way'!A983+1/'True_Odds_Calculator_3-way'!B983+1/'True_Odds_Calculator_3-way'!C983-1)</f>
        <v/>
      </c>
    </row>
    <row r="986" spans="4:11" x14ac:dyDescent="0.25">
      <c r="D986" t="str">
        <f>solve_for_c('True_Odds_Calculator_3-way'!A984,'True_Odds_Calculator_3-way'!B984,'True_Odds_Calculator_3-way'!C984,'Log_working_3-way'!B$1,'Log_working_3-way'!B$2)</f>
        <v/>
      </c>
      <c r="F986" s="6" t="str">
        <f>IF('Log_working_3-way'!D986="","",1/'True_Odds_Calculator_3-way'!N984+1/'True_Odds_Calculator_3-way'!O984+1/'True_Odds_Calculator_3-way'!#REF!-1)</f>
        <v/>
      </c>
      <c r="H986" s="6" t="str">
        <f>IF('Log_working_3-way'!$D986="","",'True_Odds_Calculator_3-way'!N984/'True_Odds_Calculator_3-way'!A984-1)</f>
        <v/>
      </c>
      <c r="I986" s="6" t="str">
        <f>IF('Log_working_3-way'!$D986="","",'True_Odds_Calculator_3-way'!O984/'True_Odds_Calculator_3-way'!B984-1)</f>
        <v/>
      </c>
      <c r="J986" s="6" t="str">
        <f>IF('Log_working_3-way'!$D986="","",'True_Odds_Calculator_3-way'!#REF!/'True_Odds_Calculator_3-way'!C984-1)</f>
        <v/>
      </c>
      <c r="K986" s="6" t="str">
        <f>IF('Log_working_3-way'!$D986="","",1/'True_Odds_Calculator_3-way'!A984+1/'True_Odds_Calculator_3-way'!B984+1/'True_Odds_Calculator_3-way'!C984-1)</f>
        <v/>
      </c>
    </row>
    <row r="987" spans="4:11" x14ac:dyDescent="0.25">
      <c r="D987" t="str">
        <f>solve_for_c('True_Odds_Calculator_3-way'!A985,'True_Odds_Calculator_3-way'!B985,'True_Odds_Calculator_3-way'!C985,'Log_working_3-way'!B$1,'Log_working_3-way'!B$2)</f>
        <v/>
      </c>
      <c r="F987" s="6" t="str">
        <f>IF('Log_working_3-way'!D987="","",1/'True_Odds_Calculator_3-way'!N985+1/'True_Odds_Calculator_3-way'!O985+1/'True_Odds_Calculator_3-way'!#REF!-1)</f>
        <v/>
      </c>
      <c r="H987" s="6" t="str">
        <f>IF('Log_working_3-way'!$D987="","",'True_Odds_Calculator_3-way'!N985/'True_Odds_Calculator_3-way'!A985-1)</f>
        <v/>
      </c>
      <c r="I987" s="6" t="str">
        <f>IF('Log_working_3-way'!$D987="","",'True_Odds_Calculator_3-way'!O985/'True_Odds_Calculator_3-way'!B985-1)</f>
        <v/>
      </c>
      <c r="J987" s="6" t="str">
        <f>IF('Log_working_3-way'!$D987="","",'True_Odds_Calculator_3-way'!#REF!/'True_Odds_Calculator_3-way'!C985-1)</f>
        <v/>
      </c>
      <c r="K987" s="6" t="str">
        <f>IF('Log_working_3-way'!$D987="","",1/'True_Odds_Calculator_3-way'!A985+1/'True_Odds_Calculator_3-way'!B985+1/'True_Odds_Calculator_3-way'!C985-1)</f>
        <v/>
      </c>
    </row>
    <row r="988" spans="4:11" x14ac:dyDescent="0.25">
      <c r="D988" t="str">
        <f>solve_for_c('True_Odds_Calculator_3-way'!A986,'True_Odds_Calculator_3-way'!B986,'True_Odds_Calculator_3-way'!C986,'Log_working_3-way'!B$1,'Log_working_3-way'!B$2)</f>
        <v/>
      </c>
      <c r="F988" s="6" t="str">
        <f>IF('Log_working_3-way'!D988="","",1/'True_Odds_Calculator_3-way'!N986+1/'True_Odds_Calculator_3-way'!O986+1/'True_Odds_Calculator_3-way'!#REF!-1)</f>
        <v/>
      </c>
      <c r="H988" s="6" t="str">
        <f>IF('Log_working_3-way'!$D988="","",'True_Odds_Calculator_3-way'!N986/'True_Odds_Calculator_3-way'!A986-1)</f>
        <v/>
      </c>
      <c r="I988" s="6" t="str">
        <f>IF('Log_working_3-way'!$D988="","",'True_Odds_Calculator_3-way'!O986/'True_Odds_Calculator_3-way'!B986-1)</f>
        <v/>
      </c>
      <c r="J988" s="6" t="str">
        <f>IF('Log_working_3-way'!$D988="","",'True_Odds_Calculator_3-way'!#REF!/'True_Odds_Calculator_3-way'!C986-1)</f>
        <v/>
      </c>
      <c r="K988" s="6" t="str">
        <f>IF('Log_working_3-way'!$D988="","",1/'True_Odds_Calculator_3-way'!A986+1/'True_Odds_Calculator_3-way'!B986+1/'True_Odds_Calculator_3-way'!C986-1)</f>
        <v/>
      </c>
    </row>
    <row r="989" spans="4:11" x14ac:dyDescent="0.25">
      <c r="D989" t="str">
        <f>solve_for_c('True_Odds_Calculator_3-way'!A987,'True_Odds_Calculator_3-way'!B987,'True_Odds_Calculator_3-way'!C987,'Log_working_3-way'!B$1,'Log_working_3-way'!B$2)</f>
        <v/>
      </c>
      <c r="F989" s="6" t="str">
        <f>IF('Log_working_3-way'!D989="","",1/'True_Odds_Calculator_3-way'!N987+1/'True_Odds_Calculator_3-way'!O987+1/'True_Odds_Calculator_3-way'!#REF!-1)</f>
        <v/>
      </c>
      <c r="H989" s="6" t="str">
        <f>IF('Log_working_3-way'!$D989="","",'True_Odds_Calculator_3-way'!N987/'True_Odds_Calculator_3-way'!A987-1)</f>
        <v/>
      </c>
      <c r="I989" s="6" t="str">
        <f>IF('Log_working_3-way'!$D989="","",'True_Odds_Calculator_3-way'!O987/'True_Odds_Calculator_3-way'!B987-1)</f>
        <v/>
      </c>
      <c r="J989" s="6" t="str">
        <f>IF('Log_working_3-way'!$D989="","",'True_Odds_Calculator_3-way'!#REF!/'True_Odds_Calculator_3-way'!C987-1)</f>
        <v/>
      </c>
      <c r="K989" s="6" t="str">
        <f>IF('Log_working_3-way'!$D989="","",1/'True_Odds_Calculator_3-way'!A987+1/'True_Odds_Calculator_3-way'!B987+1/'True_Odds_Calculator_3-way'!C987-1)</f>
        <v/>
      </c>
    </row>
    <row r="990" spans="4:11" x14ac:dyDescent="0.25">
      <c r="D990" t="str">
        <f>solve_for_c('True_Odds_Calculator_3-way'!A988,'True_Odds_Calculator_3-way'!B988,'True_Odds_Calculator_3-way'!C988,'Log_working_3-way'!B$1,'Log_working_3-way'!B$2)</f>
        <v/>
      </c>
      <c r="F990" s="6" t="str">
        <f>IF('Log_working_3-way'!D990="","",1/'True_Odds_Calculator_3-way'!N988+1/'True_Odds_Calculator_3-way'!O988+1/'True_Odds_Calculator_3-way'!#REF!-1)</f>
        <v/>
      </c>
      <c r="H990" s="6" t="str">
        <f>IF('Log_working_3-way'!$D990="","",'True_Odds_Calculator_3-way'!N988/'True_Odds_Calculator_3-way'!A988-1)</f>
        <v/>
      </c>
      <c r="I990" s="6" t="str">
        <f>IF('Log_working_3-way'!$D990="","",'True_Odds_Calculator_3-way'!O988/'True_Odds_Calculator_3-way'!B988-1)</f>
        <v/>
      </c>
      <c r="J990" s="6" t="str">
        <f>IF('Log_working_3-way'!$D990="","",'True_Odds_Calculator_3-way'!#REF!/'True_Odds_Calculator_3-way'!C988-1)</f>
        <v/>
      </c>
      <c r="K990" s="6" t="str">
        <f>IF('Log_working_3-way'!$D990="","",1/'True_Odds_Calculator_3-way'!A988+1/'True_Odds_Calculator_3-way'!B988+1/'True_Odds_Calculator_3-way'!C988-1)</f>
        <v/>
      </c>
    </row>
    <row r="991" spans="4:11" x14ac:dyDescent="0.25">
      <c r="D991" t="str">
        <f>solve_for_c('True_Odds_Calculator_3-way'!A989,'True_Odds_Calculator_3-way'!B989,'True_Odds_Calculator_3-way'!C989,'Log_working_3-way'!B$1,'Log_working_3-way'!B$2)</f>
        <v/>
      </c>
      <c r="F991" s="6" t="str">
        <f>IF('Log_working_3-way'!D991="","",1/'True_Odds_Calculator_3-way'!N989+1/'True_Odds_Calculator_3-way'!O989+1/'True_Odds_Calculator_3-way'!#REF!-1)</f>
        <v/>
      </c>
      <c r="H991" s="6" t="str">
        <f>IF('Log_working_3-way'!$D991="","",'True_Odds_Calculator_3-way'!N989/'True_Odds_Calculator_3-way'!A989-1)</f>
        <v/>
      </c>
      <c r="I991" s="6" t="str">
        <f>IF('Log_working_3-way'!$D991="","",'True_Odds_Calculator_3-way'!O989/'True_Odds_Calculator_3-way'!B989-1)</f>
        <v/>
      </c>
      <c r="J991" s="6" t="str">
        <f>IF('Log_working_3-way'!$D991="","",'True_Odds_Calculator_3-way'!#REF!/'True_Odds_Calculator_3-way'!C989-1)</f>
        <v/>
      </c>
      <c r="K991" s="6" t="str">
        <f>IF('Log_working_3-way'!$D991="","",1/'True_Odds_Calculator_3-way'!A989+1/'True_Odds_Calculator_3-way'!B989+1/'True_Odds_Calculator_3-way'!C989-1)</f>
        <v/>
      </c>
    </row>
    <row r="992" spans="4:11" x14ac:dyDescent="0.25">
      <c r="D992" t="str">
        <f>solve_for_c('True_Odds_Calculator_3-way'!A990,'True_Odds_Calculator_3-way'!B990,'True_Odds_Calculator_3-way'!C990,'Log_working_3-way'!B$1,'Log_working_3-way'!B$2)</f>
        <v/>
      </c>
      <c r="F992" s="6" t="str">
        <f>IF('Log_working_3-way'!D992="","",1/'True_Odds_Calculator_3-way'!N990+1/'True_Odds_Calculator_3-way'!O990+1/'True_Odds_Calculator_3-way'!#REF!-1)</f>
        <v/>
      </c>
      <c r="H992" s="6" t="str">
        <f>IF('Log_working_3-way'!$D992="","",'True_Odds_Calculator_3-way'!N990/'True_Odds_Calculator_3-way'!A990-1)</f>
        <v/>
      </c>
      <c r="I992" s="6" t="str">
        <f>IF('Log_working_3-way'!$D992="","",'True_Odds_Calculator_3-way'!O990/'True_Odds_Calculator_3-way'!B990-1)</f>
        <v/>
      </c>
      <c r="J992" s="6" t="str">
        <f>IF('Log_working_3-way'!$D992="","",'True_Odds_Calculator_3-way'!#REF!/'True_Odds_Calculator_3-way'!C990-1)</f>
        <v/>
      </c>
      <c r="K992" s="6" t="str">
        <f>IF('Log_working_3-way'!$D992="","",1/'True_Odds_Calculator_3-way'!A990+1/'True_Odds_Calculator_3-way'!B990+1/'True_Odds_Calculator_3-way'!C990-1)</f>
        <v/>
      </c>
    </row>
    <row r="993" spans="4:11" x14ac:dyDescent="0.25">
      <c r="D993" t="str">
        <f>solve_for_c('True_Odds_Calculator_3-way'!A991,'True_Odds_Calculator_3-way'!B991,'True_Odds_Calculator_3-way'!C991,'Log_working_3-way'!B$1,'Log_working_3-way'!B$2)</f>
        <v/>
      </c>
      <c r="F993" s="6" t="str">
        <f>IF('Log_working_3-way'!D993="","",1/'True_Odds_Calculator_3-way'!N991+1/'True_Odds_Calculator_3-way'!O991+1/'True_Odds_Calculator_3-way'!#REF!-1)</f>
        <v/>
      </c>
      <c r="H993" s="6" t="str">
        <f>IF('Log_working_3-way'!$D993="","",'True_Odds_Calculator_3-way'!N991/'True_Odds_Calculator_3-way'!A991-1)</f>
        <v/>
      </c>
      <c r="I993" s="6" t="str">
        <f>IF('Log_working_3-way'!$D993="","",'True_Odds_Calculator_3-way'!O991/'True_Odds_Calculator_3-way'!B991-1)</f>
        <v/>
      </c>
      <c r="J993" s="6" t="str">
        <f>IF('Log_working_3-way'!$D993="","",'True_Odds_Calculator_3-way'!#REF!/'True_Odds_Calculator_3-way'!C991-1)</f>
        <v/>
      </c>
      <c r="K993" s="6" t="str">
        <f>IF('Log_working_3-way'!$D993="","",1/'True_Odds_Calculator_3-way'!A991+1/'True_Odds_Calculator_3-way'!B991+1/'True_Odds_Calculator_3-way'!C991-1)</f>
        <v/>
      </c>
    </row>
    <row r="994" spans="4:11" x14ac:dyDescent="0.25">
      <c r="D994" t="str">
        <f>solve_for_c('True_Odds_Calculator_3-way'!A992,'True_Odds_Calculator_3-way'!B992,'True_Odds_Calculator_3-way'!C992,'Log_working_3-way'!B$1,'Log_working_3-way'!B$2)</f>
        <v/>
      </c>
      <c r="F994" s="6" t="str">
        <f>IF('Log_working_3-way'!D994="","",1/'True_Odds_Calculator_3-way'!N992+1/'True_Odds_Calculator_3-way'!O992+1/'True_Odds_Calculator_3-way'!#REF!-1)</f>
        <v/>
      </c>
      <c r="H994" s="6" t="str">
        <f>IF('Log_working_3-way'!$D994="","",'True_Odds_Calculator_3-way'!N992/'True_Odds_Calculator_3-way'!A992-1)</f>
        <v/>
      </c>
      <c r="I994" s="6" t="str">
        <f>IF('Log_working_3-way'!$D994="","",'True_Odds_Calculator_3-way'!O992/'True_Odds_Calculator_3-way'!B992-1)</f>
        <v/>
      </c>
      <c r="J994" s="6" t="str">
        <f>IF('Log_working_3-way'!$D994="","",'True_Odds_Calculator_3-way'!#REF!/'True_Odds_Calculator_3-way'!C992-1)</f>
        <v/>
      </c>
      <c r="K994" s="6" t="str">
        <f>IF('Log_working_3-way'!$D994="","",1/'True_Odds_Calculator_3-way'!A992+1/'True_Odds_Calculator_3-way'!B992+1/'True_Odds_Calculator_3-way'!C992-1)</f>
        <v/>
      </c>
    </row>
    <row r="995" spans="4:11" x14ac:dyDescent="0.25">
      <c r="D995" t="str">
        <f>solve_for_c('True_Odds_Calculator_3-way'!A993,'True_Odds_Calculator_3-way'!B993,'True_Odds_Calculator_3-way'!C993,'Log_working_3-way'!B$1,'Log_working_3-way'!B$2)</f>
        <v/>
      </c>
      <c r="F995" s="6" t="str">
        <f>IF('Log_working_3-way'!D995="","",1/'True_Odds_Calculator_3-way'!N993+1/'True_Odds_Calculator_3-way'!O993+1/'True_Odds_Calculator_3-way'!#REF!-1)</f>
        <v/>
      </c>
      <c r="H995" s="6" t="str">
        <f>IF('Log_working_3-way'!$D995="","",'True_Odds_Calculator_3-way'!N993/'True_Odds_Calculator_3-way'!A993-1)</f>
        <v/>
      </c>
      <c r="I995" s="6" t="str">
        <f>IF('Log_working_3-way'!$D995="","",'True_Odds_Calculator_3-way'!O993/'True_Odds_Calculator_3-way'!B993-1)</f>
        <v/>
      </c>
      <c r="J995" s="6" t="str">
        <f>IF('Log_working_3-way'!$D995="","",'True_Odds_Calculator_3-way'!#REF!/'True_Odds_Calculator_3-way'!C993-1)</f>
        <v/>
      </c>
      <c r="K995" s="6" t="str">
        <f>IF('Log_working_3-way'!$D995="","",1/'True_Odds_Calculator_3-way'!A993+1/'True_Odds_Calculator_3-way'!B993+1/'True_Odds_Calculator_3-way'!C993-1)</f>
        <v/>
      </c>
    </row>
    <row r="996" spans="4:11" x14ac:dyDescent="0.25">
      <c r="D996" t="str">
        <f>solve_for_c('True_Odds_Calculator_3-way'!A994,'True_Odds_Calculator_3-way'!B994,'True_Odds_Calculator_3-way'!C994,'Log_working_3-way'!B$1,'Log_working_3-way'!B$2)</f>
        <v/>
      </c>
      <c r="F996" s="6" t="str">
        <f>IF('Log_working_3-way'!D996="","",1/'True_Odds_Calculator_3-way'!N994+1/'True_Odds_Calculator_3-way'!O994+1/'True_Odds_Calculator_3-way'!#REF!-1)</f>
        <v/>
      </c>
      <c r="H996" s="6" t="str">
        <f>IF('Log_working_3-way'!$D996="","",'True_Odds_Calculator_3-way'!N994/'True_Odds_Calculator_3-way'!A994-1)</f>
        <v/>
      </c>
      <c r="I996" s="6" t="str">
        <f>IF('Log_working_3-way'!$D996="","",'True_Odds_Calculator_3-way'!O994/'True_Odds_Calculator_3-way'!B994-1)</f>
        <v/>
      </c>
      <c r="J996" s="6" t="str">
        <f>IF('Log_working_3-way'!$D996="","",'True_Odds_Calculator_3-way'!#REF!/'True_Odds_Calculator_3-way'!C994-1)</f>
        <v/>
      </c>
      <c r="K996" s="6" t="str">
        <f>IF('Log_working_3-way'!$D996="","",1/'True_Odds_Calculator_3-way'!A994+1/'True_Odds_Calculator_3-way'!B994+1/'True_Odds_Calculator_3-way'!C994-1)</f>
        <v/>
      </c>
    </row>
    <row r="997" spans="4:11" x14ac:dyDescent="0.25">
      <c r="D997" t="str">
        <f>solve_for_c('True_Odds_Calculator_3-way'!A995,'True_Odds_Calculator_3-way'!B995,'True_Odds_Calculator_3-way'!C995,'Log_working_3-way'!B$1,'Log_working_3-way'!B$2)</f>
        <v/>
      </c>
      <c r="F997" s="6" t="str">
        <f>IF('Log_working_3-way'!D997="","",1/'True_Odds_Calculator_3-way'!N995+1/'True_Odds_Calculator_3-way'!O995+1/'True_Odds_Calculator_3-way'!#REF!-1)</f>
        <v/>
      </c>
      <c r="H997" s="6" t="str">
        <f>IF('Log_working_3-way'!$D997="","",'True_Odds_Calculator_3-way'!N995/'True_Odds_Calculator_3-way'!A995-1)</f>
        <v/>
      </c>
      <c r="I997" s="6" t="str">
        <f>IF('Log_working_3-way'!$D997="","",'True_Odds_Calculator_3-way'!O995/'True_Odds_Calculator_3-way'!B995-1)</f>
        <v/>
      </c>
      <c r="J997" s="6" t="str">
        <f>IF('Log_working_3-way'!$D997="","",'True_Odds_Calculator_3-way'!#REF!/'True_Odds_Calculator_3-way'!C995-1)</f>
        <v/>
      </c>
      <c r="K997" s="6" t="str">
        <f>IF('Log_working_3-way'!$D997="","",1/'True_Odds_Calculator_3-way'!A995+1/'True_Odds_Calculator_3-way'!B995+1/'True_Odds_Calculator_3-way'!C995-1)</f>
        <v/>
      </c>
    </row>
    <row r="998" spans="4:11" x14ac:dyDescent="0.25">
      <c r="D998" t="str">
        <f>solve_for_c('True_Odds_Calculator_3-way'!A996,'True_Odds_Calculator_3-way'!B996,'True_Odds_Calculator_3-way'!C996,'Log_working_3-way'!B$1,'Log_working_3-way'!B$2)</f>
        <v/>
      </c>
      <c r="F998" s="6" t="str">
        <f>IF('Log_working_3-way'!D998="","",1/'True_Odds_Calculator_3-way'!N996+1/'True_Odds_Calculator_3-way'!O996+1/'True_Odds_Calculator_3-way'!#REF!-1)</f>
        <v/>
      </c>
      <c r="H998" s="6" t="str">
        <f>IF('Log_working_3-way'!$D998="","",'True_Odds_Calculator_3-way'!N996/'True_Odds_Calculator_3-way'!A996-1)</f>
        <v/>
      </c>
      <c r="I998" s="6" t="str">
        <f>IF('Log_working_3-way'!$D998="","",'True_Odds_Calculator_3-way'!O996/'True_Odds_Calculator_3-way'!B996-1)</f>
        <v/>
      </c>
      <c r="J998" s="6" t="str">
        <f>IF('Log_working_3-way'!$D998="","",'True_Odds_Calculator_3-way'!#REF!/'True_Odds_Calculator_3-way'!C996-1)</f>
        <v/>
      </c>
      <c r="K998" s="6" t="str">
        <f>IF('Log_working_3-way'!$D998="","",1/'True_Odds_Calculator_3-way'!A996+1/'True_Odds_Calculator_3-way'!B996+1/'True_Odds_Calculator_3-way'!C996-1)</f>
        <v/>
      </c>
    </row>
    <row r="999" spans="4:11" x14ac:dyDescent="0.25">
      <c r="D999" t="str">
        <f>solve_for_c('True_Odds_Calculator_3-way'!A997,'True_Odds_Calculator_3-way'!B997,'True_Odds_Calculator_3-way'!C997,'Log_working_3-way'!B$1,'Log_working_3-way'!B$2)</f>
        <v/>
      </c>
      <c r="F999" s="6" t="str">
        <f>IF('Log_working_3-way'!D999="","",1/'True_Odds_Calculator_3-way'!N997+1/'True_Odds_Calculator_3-way'!O997+1/'True_Odds_Calculator_3-way'!#REF!-1)</f>
        <v/>
      </c>
      <c r="H999" s="6" t="str">
        <f>IF('Log_working_3-way'!$D999="","",'True_Odds_Calculator_3-way'!N997/'True_Odds_Calculator_3-way'!A997-1)</f>
        <v/>
      </c>
      <c r="I999" s="6" t="str">
        <f>IF('Log_working_3-way'!$D999="","",'True_Odds_Calculator_3-way'!O997/'True_Odds_Calculator_3-way'!B997-1)</f>
        <v/>
      </c>
      <c r="J999" s="6" t="str">
        <f>IF('Log_working_3-way'!$D999="","",'True_Odds_Calculator_3-way'!#REF!/'True_Odds_Calculator_3-way'!C997-1)</f>
        <v/>
      </c>
      <c r="K999" s="6" t="str">
        <f>IF('Log_working_3-way'!$D999="","",1/'True_Odds_Calculator_3-way'!A997+1/'True_Odds_Calculator_3-way'!B997+1/'True_Odds_Calculator_3-way'!C997-1)</f>
        <v/>
      </c>
    </row>
    <row r="1000" spans="4:11" x14ac:dyDescent="0.25">
      <c r="D1000" t="str">
        <f>solve_for_c('True_Odds_Calculator_3-way'!A998,'True_Odds_Calculator_3-way'!B998,'True_Odds_Calculator_3-way'!C998,'Log_working_3-way'!B$1,'Log_working_3-way'!B$2)</f>
        <v/>
      </c>
      <c r="F1000" s="6" t="str">
        <f>IF('Log_working_3-way'!D1000="","",1/'True_Odds_Calculator_3-way'!N998+1/'True_Odds_Calculator_3-way'!O998+1/'True_Odds_Calculator_3-way'!#REF!-1)</f>
        <v/>
      </c>
      <c r="H1000" s="6" t="str">
        <f>IF('Log_working_3-way'!$D1000="","",'True_Odds_Calculator_3-way'!N998/'True_Odds_Calculator_3-way'!A998-1)</f>
        <v/>
      </c>
      <c r="I1000" s="6" t="str">
        <f>IF('Log_working_3-way'!$D1000="","",'True_Odds_Calculator_3-way'!O998/'True_Odds_Calculator_3-way'!B998-1)</f>
        <v/>
      </c>
      <c r="J1000" s="6" t="str">
        <f>IF('Log_working_3-way'!$D1000="","",'True_Odds_Calculator_3-way'!#REF!/'True_Odds_Calculator_3-way'!C998-1)</f>
        <v/>
      </c>
      <c r="K1000" s="6" t="str">
        <f>IF('Log_working_3-way'!$D1000="","",1/'True_Odds_Calculator_3-way'!A998+1/'True_Odds_Calculator_3-way'!B998+1/'True_Odds_Calculator_3-way'!C998-1)</f>
        <v/>
      </c>
    </row>
    <row r="1001" spans="4:11" x14ac:dyDescent="0.25">
      <c r="D1001" t="str">
        <f>solve_for_c('True_Odds_Calculator_3-way'!A999,'True_Odds_Calculator_3-way'!B999,'True_Odds_Calculator_3-way'!C999,'Log_working_3-way'!B$1,'Log_working_3-way'!B$2)</f>
        <v/>
      </c>
      <c r="F1001" s="6" t="str">
        <f>IF('Log_working_3-way'!D1001="","",1/'True_Odds_Calculator_3-way'!N999+1/'True_Odds_Calculator_3-way'!O999+1/'True_Odds_Calculator_3-way'!#REF!-1)</f>
        <v/>
      </c>
      <c r="H1001" s="6" t="str">
        <f>IF('Log_working_3-way'!$D1001="","",'True_Odds_Calculator_3-way'!N999/'True_Odds_Calculator_3-way'!A999-1)</f>
        <v/>
      </c>
      <c r="I1001" s="6" t="str">
        <f>IF('Log_working_3-way'!$D1001="","",'True_Odds_Calculator_3-way'!O999/'True_Odds_Calculator_3-way'!B999-1)</f>
        <v/>
      </c>
      <c r="J1001" s="6" t="str">
        <f>IF('Log_working_3-way'!$D1001="","",'True_Odds_Calculator_3-way'!#REF!/'True_Odds_Calculator_3-way'!C999-1)</f>
        <v/>
      </c>
      <c r="K1001" s="6" t="str">
        <f>IF('Log_working_3-way'!$D1001="","",1/'True_Odds_Calculator_3-way'!A999+1/'True_Odds_Calculator_3-way'!B999+1/'True_Odds_Calculator_3-way'!C999-1)</f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W1001"/>
  <sheetViews>
    <sheetView zoomScaleNormal="100" workbookViewId="0">
      <selection activeCell="H2" sqref="H2"/>
    </sheetView>
  </sheetViews>
  <sheetFormatPr defaultRowHeight="12.75" x14ac:dyDescent="0.2"/>
  <cols>
    <col min="1" max="16384" width="9.140625" style="4"/>
  </cols>
  <sheetData>
    <row r="1" spans="1:49" x14ac:dyDescent="0.2">
      <c r="A1" s="4" t="s">
        <v>13</v>
      </c>
      <c r="B1" s="4" t="s">
        <v>14</v>
      </c>
      <c r="C1" s="4" t="s">
        <v>15</v>
      </c>
      <c r="D1" s="7"/>
      <c r="E1" s="7"/>
      <c r="F1" s="7"/>
      <c r="G1" s="7" t="s">
        <v>12</v>
      </c>
      <c r="H1" s="8" t="s">
        <v>13</v>
      </c>
      <c r="I1" s="8" t="s">
        <v>14</v>
      </c>
      <c r="J1" s="8" t="s">
        <v>15</v>
      </c>
      <c r="K1" s="8" t="s">
        <v>16</v>
      </c>
      <c r="L1" s="8" t="s">
        <v>17</v>
      </c>
      <c r="M1" s="8" t="s">
        <v>18</v>
      </c>
      <c r="N1" s="8" t="s">
        <v>19</v>
      </c>
      <c r="O1" s="8" t="s">
        <v>20</v>
      </c>
      <c r="P1" s="8" t="s">
        <v>21</v>
      </c>
      <c r="Q1" s="8" t="s">
        <v>22</v>
      </c>
      <c r="AR1" s="8" t="s">
        <v>12</v>
      </c>
    </row>
    <row r="2" spans="1:4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9">
        <f>(K2/(AR2+K2-(AR2*K2)))</f>
        <v>0.69428828632922568</v>
      </c>
      <c r="E2" s="9">
        <f>(L2/(AR2+L2-(AR2*L2)))</f>
        <v>0.1818977557821182</v>
      </c>
      <c r="F2" s="9">
        <f>(M2/(AR2+M2-(AR2*M2)))</f>
        <v>0.12381395788865628</v>
      </c>
      <c r="G2" s="9">
        <f>AR2</f>
        <v>1.0483901959485262</v>
      </c>
      <c r="H2" s="9">
        <f>IF(A2="","",1/D2)</f>
        <v>1.4403238822983806</v>
      </c>
      <c r="I2" s="9">
        <f>IF(B2="","",1/E2)</f>
        <v>5.4975939406191774</v>
      </c>
      <c r="J2" s="9">
        <f>IF(C2="","",1/F2)</f>
        <v>8.0766338226525516</v>
      </c>
      <c r="K2" s="11">
        <f>1/A2</f>
        <v>0.70422535211267612</v>
      </c>
      <c r="L2" s="11">
        <f>1/B2</f>
        <v>0.1890359168241966</v>
      </c>
      <c r="M2" s="11">
        <f>1/C2</f>
        <v>0.12903225806451613</v>
      </c>
      <c r="N2" s="11">
        <f>'OddsRatio_working_3-way'!K2+'OddsRatio_working_3-way'!L2+'OddsRatio_working_3-way'!M2-('OddsRatio_working_3-way'!K2*'OddsRatio_working_3-way'!L2)-('OddsRatio_working_3-way'!K2*'OddsRatio_working_3-way'!M2)-('OddsRatio_working_3-way'!L2*'OddsRatio_working_3-way'!M2)+('OddsRatio_working_3-way'!K2*'OddsRatio_working_3-way'!L2*'OddsRatio_working_3-way'!M2)-1</f>
        <v>-0.20891260116341681</v>
      </c>
      <c r="O2" s="11">
        <f>0</f>
        <v>0</v>
      </c>
      <c r="P2" s="11">
        <f>('OddsRatio_working_3-way'!K2*'OddsRatio_working_3-way'!L2)+('OddsRatio_working_3-way'!K2*'OddsRatio_working_3-way'!M2)+('OddsRatio_working_3-way'!L2*'OddsRatio_working_3-way'!M2)-(3*'OddsRatio_working_3-way'!K2*'OddsRatio_working_3-way'!L2*'OddsRatio_working_3-way'!M2)</f>
        <v>0.19685157717449278</v>
      </c>
      <c r="Q2" s="11">
        <f>2*'OddsRatio_working_3-way'!K2*'OddsRatio_working_3-way'!L2*'OddsRatio_working_3-way'!M2</f>
        <v>3.4354550990312878E-2</v>
      </c>
      <c r="R2" s="11">
        <f>O2/N2</f>
        <v>0</v>
      </c>
      <c r="S2" s="11">
        <f>P2/N2</f>
        <v>-0.94226760893427586</v>
      </c>
      <c r="T2" s="11">
        <f>Q2/N2</f>
        <v>-0.16444460888905338</v>
      </c>
      <c r="U2" s="11">
        <f>'OddsRatio_working_3-way'!S2-'OddsRatio_working_3-way'!R2^2/3</f>
        <v>-0.94226760893427586</v>
      </c>
      <c r="V2" s="11">
        <f>'OddsRatio_working_3-way'!S2*'OddsRatio_working_3-way'!R2/3-2*'OddsRatio_working_3-way'!R2^3/27-'OddsRatio_working_3-way'!T2</f>
        <v>0.16444460888905338</v>
      </c>
      <c r="W2" s="11">
        <f>'OddsRatio_working_3-way'!V2^2+4*'OddsRatio_working_3-way'!U2^3/27</f>
        <v>-9.6900117274722378E-2</v>
      </c>
      <c r="X2" s="11">
        <f>IF('OddsRatio_working_3-way'!W2&gt;0,IF(ABS('OddsRatio_working_3-way'!V2+SQRT('OddsRatio_working_3-way'!W2))/2&gt;0,ABS('OddsRatio_working_3-way'!V2+SQRT('OddsRatio_working_3-way'!W2))/2,ABS('OddsRatio_working_3-way'!V2-SQRT('OddsRatio_working_3-way'!W2))/2),SQRT(-'OddsRatio_working_3-way'!U2^3/27))</f>
        <v>0.17602709071858522</v>
      </c>
      <c r="Y2" s="11">
        <f>IF('OddsRatio_working_3-way'!W2&gt;=0,IF('OddsRatio_working_3-way'!V2+SQRT('OddsRatio_working_3-way'!W2)&gt;0,0,PI()),ACOS('OddsRatio_working_3-way'!V2/(2*'OddsRatio_working_3-way'!X2)))</f>
        <v>1.0847878615735194</v>
      </c>
      <c r="Z2" s="11">
        <f>'OddsRatio_working_3-way'!X2^(1/3)*COS('OddsRatio_working_3-way'!Y2/3)</f>
        <v>0.52419509797426311</v>
      </c>
      <c r="AA2" s="11">
        <f>'OddsRatio_working_3-way'!X2^(1/3)*COS(('OddsRatio_working_3-way'!Y2+2*PI())/3)</f>
        <v>-0.43379940302017195</v>
      </c>
      <c r="AB2" s="11">
        <f>'OddsRatio_working_3-way'!X2^(1/3)*COS(('OddsRatio_working_3-way'!Y2+4*PI())/3)</f>
        <v>-9.0395694954091318E-2</v>
      </c>
      <c r="AC2" s="11">
        <f>'OddsRatio_working_3-way'!X2^(1/3)*SIN('OddsRatio_working_3-way'!Y2/3)</f>
        <v>0.1982642232926673</v>
      </c>
      <c r="AD2" s="11">
        <f>'OddsRatio_working_3-way'!X2^(1/3)*SIN(('OddsRatio_working_3-way'!Y2+2*PI())/3)</f>
        <v>0.3548341597386509</v>
      </c>
      <c r="AE2" s="11">
        <f>'OddsRatio_working_3-way'!X2^(1/3)*SIN(('OddsRatio_working_3-way'!Y2+4*PI())/3)</f>
        <v>-0.55309838303131831</v>
      </c>
      <c r="AF2" s="11">
        <f>-'OddsRatio_working_3-way'!U2/(3*'OddsRatio_working_3-way'!X2^(1/3))*COS(('OddsRatio_working_3-way'!Y2)/3)</f>
        <v>0.52419509797426311</v>
      </c>
      <c r="AG2" s="11">
        <f>-'OddsRatio_working_3-way'!U2/(3*'OddsRatio_working_3-way'!X2^(1/3))*COS(('OddsRatio_working_3-way'!Y2+2*PI())/3)</f>
        <v>-0.43379940302017195</v>
      </c>
      <c r="AH2" s="11">
        <f>-'OddsRatio_working_3-way'!U2/(3*'OddsRatio_working_3-way'!X2^(1/3))*COS(('OddsRatio_working_3-way'!Y2+4*PI())/3)</f>
        <v>-9.0395694954091318E-2</v>
      </c>
      <c r="AI2" s="11">
        <f>'OddsRatio_working_3-way'!U2/(3*'OddsRatio_working_3-way'!X2^(1/3))*SIN(('OddsRatio_working_3-way'!Y2)/3)</f>
        <v>-0.1982642232926673</v>
      </c>
      <c r="AJ2" s="11">
        <f>'OddsRatio_working_3-way'!U2/(3*'OddsRatio_working_3-way'!X2^(1/3))*SIN(('OddsRatio_working_3-way'!Y2+2*PI())/3)</f>
        <v>-0.3548341597386509</v>
      </c>
      <c r="AK2" s="11">
        <f>'OddsRatio_working_3-way'!U2/(3*'OddsRatio_working_3-way'!X2^(1/3))*SIN(('OddsRatio_working_3-way'!Y2+4*PI())/3)</f>
        <v>0.55309838303131831</v>
      </c>
      <c r="AL2" s="11">
        <f>'OddsRatio_working_3-way'!Z2+'OddsRatio_working_3-way'!AF2</f>
        <v>1.0483901959485262</v>
      </c>
      <c r="AM2" s="11">
        <f>'OddsRatio_working_3-way'!AA2+'OddsRatio_working_3-way'!AG2</f>
        <v>-0.8675988060403439</v>
      </c>
      <c r="AN2" s="11">
        <f>'OddsRatio_working_3-way'!AB2+'OddsRatio_working_3-way'!AH2</f>
        <v>-0.18079138990818264</v>
      </c>
      <c r="AO2" s="11">
        <f>'OddsRatio_working_3-way'!AC2+'OddsRatio_working_3-way'!AI2</f>
        <v>0</v>
      </c>
      <c r="AP2" s="11">
        <f>'OddsRatio_working_3-way'!AD2+'OddsRatio_working_3-way'!AJ2</f>
        <v>0</v>
      </c>
      <c r="AQ2" s="11">
        <f>'OddsRatio_working_3-way'!AE2+'OddsRatio_working_3-way'!AK2</f>
        <v>0</v>
      </c>
      <c r="AR2" s="10">
        <f>IF(A2="","",IF(('OddsRatio_working_3-way'!X2=0),IF(Q2&gt;0,-Q2^(1/3),(-Q2)^(1/3)),'OddsRatio_working_3-way'!AL2-'OddsRatio_working_3-way'!R2/3))</f>
        <v>1.0483901959485262</v>
      </c>
      <c r="AS2" s="11">
        <f>IF(('OddsRatio_working_3-way'!X2=0),IF(Q2&gt;0,-Q2^(1/3),(-Q2)^(1/3)),'OddsRatio_working_3-way'!AM2-'OddsRatio_working_3-way'!R2/3)</f>
        <v>-0.8675988060403439</v>
      </c>
      <c r="AT2" s="11">
        <f>IF(('OddsRatio_working_3-way'!X2=0),IF(Q2&gt;0,-Q2^(1/3),(-Q2)^(1/3)),'OddsRatio_working_3-way'!AN2-'OddsRatio_working_3-way'!R2/3)</f>
        <v>-0.18079138990818264</v>
      </c>
      <c r="AU2" s="11">
        <f>IF(('OddsRatio_working_3-way'!X2=0),0,'OddsRatio_working_3-way'!AO2)</f>
        <v>0</v>
      </c>
      <c r="AV2" s="11">
        <f>IF(('OddsRatio_working_3-way'!X2=0),0,'OddsRatio_working_3-way'!AP2)</f>
        <v>0</v>
      </c>
      <c r="AW2" s="11">
        <f>IF(('OddsRatio_working_3-way'!X2=0),0,'OddsRatio_working_3-way'!AQ2)</f>
        <v>0</v>
      </c>
    </row>
    <row r="3" spans="1:4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9">
        <f t="shared" ref="D3" si="0">(K3/(AR3+K3-(AR3*K3)))</f>
        <v>0.41243067452628646</v>
      </c>
      <c r="E3" s="9">
        <f t="shared" ref="E3" si="1">(L3/(AR3+L3-(AR3*L3)))</f>
        <v>0.28755033350608911</v>
      </c>
      <c r="F3" s="9">
        <f t="shared" ref="F3" si="2">(M3/(AR3+M3-(AR3*M3)))</f>
        <v>0.30001899196762416</v>
      </c>
      <c r="G3" s="9">
        <f t="shared" ref="G3" si="3">AR3</f>
        <v>1.0323550109863118</v>
      </c>
      <c r="H3" s="9">
        <f t="shared" ref="H3" si="4">IF(A3="","",1/D3)</f>
        <v>2.4246499151611105</v>
      </c>
      <c r="I3" s="9">
        <f t="shared" ref="I3" si="5">IF(B3="","",1/E3)</f>
        <v>3.477652026367148</v>
      </c>
      <c r="J3" s="9">
        <f t="shared" ref="J3" si="6">IF(C3="","",1/F3)</f>
        <v>3.3331223248290649</v>
      </c>
      <c r="K3" s="11">
        <f t="shared" ref="K3" si="7">1/A3</f>
        <v>0.42016806722689076</v>
      </c>
      <c r="L3" s="11">
        <f t="shared" ref="L3" si="8">1/B3</f>
        <v>0.29411764705882354</v>
      </c>
      <c r="M3" s="11">
        <f t="shared" ref="M3" si="9">1/C3</f>
        <v>0.30674846625766872</v>
      </c>
      <c r="N3" s="11">
        <f>'OddsRatio_working_3-way'!K3+'OddsRatio_working_3-way'!L3+'OddsRatio_working_3-way'!M3-('OddsRatio_working_3-way'!K3*'OddsRatio_working_3-way'!L3)-('OddsRatio_working_3-way'!K3*'OddsRatio_working_3-way'!M3)-('OddsRatio_working_3-way'!L3*'OddsRatio_working_3-way'!M3)+('OddsRatio_working_3-way'!K3*'OddsRatio_working_3-way'!L3*'OddsRatio_working_3-way'!M3)-1</f>
        <v>-0.28374308944075632</v>
      </c>
      <c r="O3" s="11">
        <f>0</f>
        <v>0</v>
      </c>
      <c r="P3" s="11">
        <f>('OddsRatio_working_3-way'!K3*'OddsRatio_working_3-way'!L3)+('OddsRatio_working_3-way'!K3*'OddsRatio_working_3-way'!M3)+('OddsRatio_working_3-way'!L3*'OddsRatio_working_3-way'!M3)-(3*'OddsRatio_working_3-way'!K3*'OddsRatio_working_3-way'!L3*'OddsRatio_working_3-way'!M3)</f>
        <v>0.22896202869455257</v>
      </c>
      <c r="Q3" s="11">
        <f>2*'OddsRatio_working_3-way'!K3*'OddsRatio_working_3-way'!L3*'OddsRatio_working_3-way'!M3</f>
        <v>7.5815241289586929E-2</v>
      </c>
      <c r="R3" s="11">
        <f t="shared" ref="R3" si="10">O3/N3</f>
        <v>0</v>
      </c>
      <c r="S3" s="11">
        <f t="shared" ref="S3" si="11">P3/N3</f>
        <v>-0.80693429096661162</v>
      </c>
      <c r="T3" s="11">
        <f t="shared" ref="T3" si="12">Q3/N3</f>
        <v>-0.26719678508828193</v>
      </c>
      <c r="U3" s="11">
        <f>'OddsRatio_working_3-way'!S3-'OddsRatio_working_3-way'!R3^2/3</f>
        <v>-0.80693429096661162</v>
      </c>
      <c r="V3" s="11">
        <f>'OddsRatio_working_3-way'!S3*'OddsRatio_working_3-way'!R3/3-2*'OddsRatio_working_3-way'!R3^3/27-'OddsRatio_working_3-way'!T3</f>
        <v>0.26719678508828193</v>
      </c>
      <c r="W3" s="11">
        <f>'OddsRatio_working_3-way'!V3^2+4*'OddsRatio_working_3-way'!U3^3/27</f>
        <v>-6.4472965015912043E-3</v>
      </c>
      <c r="X3" s="11">
        <f>IF('OddsRatio_working_3-way'!W3&gt;0,IF(ABS('OddsRatio_working_3-way'!V3+SQRT('OddsRatio_working_3-way'!W3))/2&gt;0,ABS('OddsRatio_working_3-way'!V3+SQRT('OddsRatio_working_3-way'!W3))/2,ABS('OddsRatio_working_3-way'!V3-SQRT('OddsRatio_working_3-way'!W3))/2),SQRT(-'OddsRatio_working_3-way'!U3^3/27))</f>
        <v>0.13950037496643578</v>
      </c>
      <c r="Y3" s="11">
        <f>IF('OddsRatio_working_3-way'!W3&gt;=0,IF('OddsRatio_working_3-way'!V3+SQRT('OddsRatio_working_3-way'!W3)&gt;0,0,PI()),ACOS('OddsRatio_working_3-way'!V3/(2*'OddsRatio_working_3-way'!X3)))</f>
        <v>0.29192377126452373</v>
      </c>
      <c r="Z3" s="11">
        <f>'OddsRatio_working_3-way'!X3^(1/3)*COS('OddsRatio_working_3-way'!Y3/3)</f>
        <v>0.51617750549315589</v>
      </c>
      <c r="AA3" s="11">
        <f>'OddsRatio_working_3-way'!X3^(1/3)*COS(('OddsRatio_working_3-way'!Y3+2*PI())/3)</f>
        <v>-0.30172543294569709</v>
      </c>
      <c r="AB3" s="11">
        <f>'OddsRatio_working_3-way'!X3^(1/3)*COS(('OddsRatio_working_3-way'!Y3+4*PI())/3)</f>
        <v>-0.21445207254745885</v>
      </c>
      <c r="AC3" s="11">
        <f>'OddsRatio_working_3-way'!X3^(1/3)*SIN('OddsRatio_working_3-way'!Y3/3)</f>
        <v>5.0387298119006219E-2</v>
      </c>
      <c r="AD3" s="11">
        <f>'OddsRatio_working_3-way'!X3^(1/3)*SIN(('OddsRatio_working_3-way'!Y3+2*PI())/3)</f>
        <v>0.42182918355965154</v>
      </c>
      <c r="AE3" s="11">
        <f>'OddsRatio_working_3-way'!X3^(1/3)*SIN(('OddsRatio_working_3-way'!Y3+4*PI())/3)</f>
        <v>-0.47221648167865754</v>
      </c>
      <c r="AF3" s="11">
        <f>-'OddsRatio_working_3-way'!U3/(3*'OddsRatio_working_3-way'!X3^(1/3))*COS(('OddsRatio_working_3-way'!Y3)/3)</f>
        <v>0.51617750549315589</v>
      </c>
      <c r="AG3" s="11">
        <f>-'OddsRatio_working_3-way'!U3/(3*'OddsRatio_working_3-way'!X3^(1/3))*COS(('OddsRatio_working_3-way'!Y3+2*PI())/3)</f>
        <v>-0.30172543294569709</v>
      </c>
      <c r="AH3" s="11">
        <f>-'OddsRatio_working_3-way'!U3/(3*'OddsRatio_working_3-way'!X3^(1/3))*COS(('OddsRatio_working_3-way'!Y3+4*PI())/3)</f>
        <v>-0.21445207254745885</v>
      </c>
      <c r="AI3" s="11">
        <f>'OddsRatio_working_3-way'!U3/(3*'OddsRatio_working_3-way'!X3^(1/3))*SIN(('OddsRatio_working_3-way'!Y3)/3)</f>
        <v>-5.0387298119006219E-2</v>
      </c>
      <c r="AJ3" s="11">
        <f>'OddsRatio_working_3-way'!U3/(3*'OddsRatio_working_3-way'!X3^(1/3))*SIN(('OddsRatio_working_3-way'!Y3+2*PI())/3)</f>
        <v>-0.42182918355965154</v>
      </c>
      <c r="AK3" s="11">
        <f>'OddsRatio_working_3-way'!U3/(3*'OddsRatio_working_3-way'!X3^(1/3))*SIN(('OddsRatio_working_3-way'!Y3+4*PI())/3)</f>
        <v>0.47221648167865754</v>
      </c>
      <c r="AL3" s="11">
        <f>'OddsRatio_working_3-way'!Z3+'OddsRatio_working_3-way'!AF3</f>
        <v>1.0323550109863118</v>
      </c>
      <c r="AM3" s="11">
        <f>'OddsRatio_working_3-way'!AA3+'OddsRatio_working_3-way'!AG3</f>
        <v>-0.60345086589139418</v>
      </c>
      <c r="AN3" s="11">
        <f>'OddsRatio_working_3-way'!AB3+'OddsRatio_working_3-way'!AH3</f>
        <v>-0.4289041450949177</v>
      </c>
      <c r="AO3" s="11">
        <f>'OddsRatio_working_3-way'!AC3+'OddsRatio_working_3-way'!AI3</f>
        <v>0</v>
      </c>
      <c r="AP3" s="11">
        <f>'OddsRatio_working_3-way'!AD3+'OddsRatio_working_3-way'!AJ3</f>
        <v>0</v>
      </c>
      <c r="AQ3" s="11">
        <f>'OddsRatio_working_3-way'!AE3+'OddsRatio_working_3-way'!AK3</f>
        <v>0</v>
      </c>
      <c r="AR3" s="10">
        <f>IF(A3="","",IF(('OddsRatio_working_3-way'!X3=0),IF(Q3&gt;0,-Q3^(1/3),(-Q3)^(1/3)),'OddsRatio_working_3-way'!AL3-'OddsRatio_working_3-way'!R3/3))</f>
        <v>1.0323550109863118</v>
      </c>
      <c r="AS3" s="11">
        <f>IF(('OddsRatio_working_3-way'!X3=0),IF(Q3&gt;0,-Q3^(1/3),(-Q3)^(1/3)),'OddsRatio_working_3-way'!AM3-'OddsRatio_working_3-way'!R3/3)</f>
        <v>-0.60345086589139418</v>
      </c>
      <c r="AT3" s="11">
        <f>IF(('OddsRatio_working_3-way'!X3=0),IF(Q3&gt;0,-Q3^(1/3),(-Q3)^(1/3)),'OddsRatio_working_3-way'!AN3-'OddsRatio_working_3-way'!R3/3)</f>
        <v>-0.4289041450949177</v>
      </c>
      <c r="AU3" s="11">
        <f>IF(('OddsRatio_working_3-way'!X3=0),0,'OddsRatio_working_3-way'!AO3)</f>
        <v>0</v>
      </c>
      <c r="AV3" s="11">
        <f>IF(('OddsRatio_working_3-way'!X3=0),0,'OddsRatio_working_3-way'!AP3)</f>
        <v>0</v>
      </c>
      <c r="AW3" s="11">
        <f>IF(('OddsRatio_working_3-way'!X3=0),0,'OddsRatio_working_3-way'!AQ3)</f>
        <v>0</v>
      </c>
    </row>
    <row r="4" spans="1:4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9">
        <f t="shared" ref="D4:D67" si="13">(K4/(AR4+K4-(AR4*K4)))</f>
        <v>0.85242685429330323</v>
      </c>
      <c r="E4" s="9">
        <f t="shared" ref="E4:E67" si="14">(L4/(AR4+L4-(AR4*L4)))</f>
        <v>0.1034460010507382</v>
      </c>
      <c r="F4" s="9">
        <f t="shared" ref="F4:F67" si="15">(M4/(AR4+M4-(AR4*M4)))</f>
        <v>4.4127144655958746E-2</v>
      </c>
      <c r="G4" s="9">
        <f t="shared" ref="G4:G67" si="16">AR4</f>
        <v>1.0820073957331007</v>
      </c>
      <c r="H4" s="9">
        <f t="shared" ref="H4:H67" si="17">IF(A4="","",1/D4)</f>
        <v>1.1731211833172959</v>
      </c>
      <c r="I4" s="9">
        <f t="shared" ref="I4:I67" si="18">IF(B4="","",1/E4)</f>
        <v>9.666879239822137</v>
      </c>
      <c r="J4" s="9">
        <f t="shared" ref="J4:J67" si="19">IF(C4="","",1/F4)</f>
        <v>22.661788062576676</v>
      </c>
      <c r="K4" s="11">
        <f t="shared" ref="K4:K67" si="20">1/A4</f>
        <v>0.86206896551724144</v>
      </c>
      <c r="L4" s="11">
        <f t="shared" ref="L4:L67" si="21">1/B4</f>
        <v>0.11098779134295228</v>
      </c>
      <c r="M4" s="11">
        <f t="shared" ref="M4:M67" si="22">1/C4</f>
        <v>4.7573739295908662E-2</v>
      </c>
      <c r="N4" s="11">
        <f>'OddsRatio_working_3-way'!K4+'OddsRatio_working_3-way'!L4+'OddsRatio_working_3-way'!M4-('OddsRatio_working_3-way'!K4*'OddsRatio_working_3-way'!L4)-('OddsRatio_working_3-way'!K4*'OddsRatio_working_3-way'!M4)-('OddsRatio_working_3-way'!L4*'OddsRatio_working_3-way'!M4)+('OddsRatio_working_3-way'!K4*'OddsRatio_working_3-way'!L4*'OddsRatio_working_3-way'!M4)-1</f>
        <v>-0.11678876877400235</v>
      </c>
      <c r="O4" s="11">
        <f>0</f>
        <v>0</v>
      </c>
      <c r="P4" s="11">
        <f>('OddsRatio_working_3-way'!K4*'OddsRatio_working_3-way'!L4)+('OddsRatio_working_3-way'!K4*'OddsRatio_working_3-way'!M4)+('OddsRatio_working_3-way'!L4*'OddsRatio_working_3-way'!M4)-(3*'OddsRatio_working_3-way'!K4*'OddsRatio_working_3-way'!L4*'OddsRatio_working_3-way'!M4)</f>
        <v>0.12831563691221104</v>
      </c>
      <c r="Q4" s="11">
        <f>2*'OddsRatio_working_3-way'!K4*'OddsRatio_working_3-way'!L4*'OddsRatio_working_3-way'!M4</f>
        <v>9.1036280178936561E-3</v>
      </c>
      <c r="R4" s="11">
        <f t="shared" ref="R4:R67" si="23">O4/N4</f>
        <v>0</v>
      </c>
      <c r="S4" s="11">
        <f t="shared" ref="S4:S67" si="24">P4/N4</f>
        <v>-1.0986984301591047</v>
      </c>
      <c r="T4" s="11">
        <f t="shared" ref="T4:T67" si="25">Q4/N4</f>
        <v>-7.794951615176339E-2</v>
      </c>
      <c r="U4" s="11">
        <f>'OddsRatio_working_3-way'!S4-'OddsRatio_working_3-way'!R4^2/3</f>
        <v>-1.0986984301591047</v>
      </c>
      <c r="V4" s="11">
        <f>'OddsRatio_working_3-way'!S4*'OddsRatio_working_3-way'!R4/3-2*'OddsRatio_working_3-way'!R4^3/27-'OddsRatio_working_3-way'!T4</f>
        <v>7.794951615176339E-2</v>
      </c>
      <c r="W4" s="11">
        <f>'OddsRatio_working_3-way'!V4^2+4*'OddsRatio_working_3-way'!U4^3/27</f>
        <v>-0.19040993067243916</v>
      </c>
      <c r="X4" s="11">
        <f>IF('OddsRatio_working_3-way'!W4&gt;0,IF(ABS('OddsRatio_working_3-way'!V4+SQRT('OddsRatio_working_3-way'!W4))/2&gt;0,ABS('OddsRatio_working_3-way'!V4+SQRT('OddsRatio_working_3-way'!W4))/2,ABS('OddsRatio_working_3-way'!V4-SQRT('OddsRatio_working_3-way'!W4))/2),SQRT(-'OddsRatio_working_3-way'!U4^3/27))</f>
        <v>0.22163373938817008</v>
      </c>
      <c r="Y4" s="11">
        <f>IF('OddsRatio_working_3-way'!W4&gt;=0,IF('OddsRatio_working_3-way'!V4+SQRT('OddsRatio_working_3-way'!W4)&gt;0,0,PI()),ACOS('OddsRatio_working_3-way'!V4/(2*'OddsRatio_working_3-way'!X4)))</f>
        <v>1.3940250385696666</v>
      </c>
      <c r="Z4" s="11">
        <f>'OddsRatio_working_3-way'!X4^(1/3)*COS('OddsRatio_working_3-way'!Y4/3)</f>
        <v>0.54100369786655034</v>
      </c>
      <c r="AA4" s="11">
        <f>'OddsRatio_working_3-way'!X4^(1/3)*COS(('OddsRatio_working_3-way'!Y4+2*PI())/3)</f>
        <v>-0.50536533419825813</v>
      </c>
      <c r="AB4" s="11">
        <f>'OddsRatio_working_3-way'!X4^(1/3)*COS(('OddsRatio_working_3-way'!Y4+4*PI())/3)</f>
        <v>-3.5638363668292483E-2</v>
      </c>
      <c r="AC4" s="11">
        <f>'OddsRatio_working_3-way'!X4^(1/3)*SIN('OddsRatio_working_3-way'!Y4/3)</f>
        <v>0.27119699288110327</v>
      </c>
      <c r="AD4" s="11">
        <f>'OddsRatio_working_3-way'!X4^(1/3)*SIN(('OddsRatio_working_3-way'!Y4+2*PI())/3)</f>
        <v>0.33292444945320221</v>
      </c>
      <c r="AE4" s="11">
        <f>'OddsRatio_working_3-way'!X4^(1/3)*SIN(('OddsRatio_working_3-way'!Y4+4*PI())/3)</f>
        <v>-0.60412144233430543</v>
      </c>
      <c r="AF4" s="11">
        <f>-'OddsRatio_working_3-way'!U4/(3*'OddsRatio_working_3-way'!X4^(1/3))*COS(('OddsRatio_working_3-way'!Y4)/3)</f>
        <v>0.54100369786655034</v>
      </c>
      <c r="AG4" s="11">
        <f>-'OddsRatio_working_3-way'!U4/(3*'OddsRatio_working_3-way'!X4^(1/3))*COS(('OddsRatio_working_3-way'!Y4+2*PI())/3)</f>
        <v>-0.50536533419825802</v>
      </c>
      <c r="AH4" s="11">
        <f>-'OddsRatio_working_3-way'!U4/(3*'OddsRatio_working_3-way'!X4^(1/3))*COS(('OddsRatio_working_3-way'!Y4+4*PI())/3)</f>
        <v>-3.5638363668292483E-2</v>
      </c>
      <c r="AI4" s="11">
        <f>'OddsRatio_working_3-way'!U4/(3*'OddsRatio_working_3-way'!X4^(1/3))*SIN(('OddsRatio_working_3-way'!Y4)/3)</f>
        <v>-0.27119699288110327</v>
      </c>
      <c r="AJ4" s="11">
        <f>'OddsRatio_working_3-way'!U4/(3*'OddsRatio_working_3-way'!X4^(1/3))*SIN(('OddsRatio_working_3-way'!Y4+2*PI())/3)</f>
        <v>-0.33292444945320215</v>
      </c>
      <c r="AK4" s="11">
        <f>'OddsRatio_working_3-way'!U4/(3*'OddsRatio_working_3-way'!X4^(1/3))*SIN(('OddsRatio_working_3-way'!Y4+4*PI())/3)</f>
        <v>0.60412144233430531</v>
      </c>
      <c r="AL4" s="11">
        <f>'OddsRatio_working_3-way'!Z4+'OddsRatio_working_3-way'!AF4</f>
        <v>1.0820073957331007</v>
      </c>
      <c r="AM4" s="11">
        <f>'OddsRatio_working_3-way'!AA4+'OddsRatio_working_3-way'!AG4</f>
        <v>-1.010730668396516</v>
      </c>
      <c r="AN4" s="11">
        <f>'OddsRatio_working_3-way'!AB4+'OddsRatio_working_3-way'!AH4</f>
        <v>-7.1276727336584966E-2</v>
      </c>
      <c r="AO4" s="11">
        <f>'OddsRatio_working_3-way'!AC4+'OddsRatio_working_3-way'!AI4</f>
        <v>0</v>
      </c>
      <c r="AP4" s="11">
        <f>'OddsRatio_working_3-way'!AD4+'OddsRatio_working_3-way'!AJ4</f>
        <v>0</v>
      </c>
      <c r="AQ4" s="11">
        <f>'OddsRatio_working_3-way'!AE4+'OddsRatio_working_3-way'!AK4</f>
        <v>0</v>
      </c>
      <c r="AR4" s="10">
        <f>IF(A4="","",IF(('OddsRatio_working_3-way'!X4=0),IF(Q4&gt;0,-Q4^(1/3),(-Q4)^(1/3)),'OddsRatio_working_3-way'!AL4-'OddsRatio_working_3-way'!R4/3))</f>
        <v>1.0820073957331007</v>
      </c>
      <c r="AS4" s="11">
        <f>IF(('OddsRatio_working_3-way'!X4=0),IF(Q4&gt;0,-Q4^(1/3),(-Q4)^(1/3)),'OddsRatio_working_3-way'!AM4-'OddsRatio_working_3-way'!R4/3)</f>
        <v>-1.010730668396516</v>
      </c>
      <c r="AT4" s="11">
        <f>IF(('OddsRatio_working_3-way'!X4=0),IF(Q4&gt;0,-Q4^(1/3),(-Q4)^(1/3)),'OddsRatio_working_3-way'!AN4-'OddsRatio_working_3-way'!R4/3)</f>
        <v>-7.1276727336584966E-2</v>
      </c>
      <c r="AU4" s="11">
        <f>IF(('OddsRatio_working_3-way'!X4=0),0,'OddsRatio_working_3-way'!AO4)</f>
        <v>0</v>
      </c>
      <c r="AV4" s="11">
        <f>IF(('OddsRatio_working_3-way'!X4=0),0,'OddsRatio_working_3-way'!AP4)</f>
        <v>0</v>
      </c>
      <c r="AW4" s="11">
        <f>IF(('OddsRatio_working_3-way'!X4=0),0,'OddsRatio_working_3-way'!AQ4)</f>
        <v>0</v>
      </c>
    </row>
    <row r="5" spans="1:4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9">
        <f t="shared" si="13"/>
        <v>0.15245588376691663</v>
      </c>
      <c r="E5" s="9">
        <f t="shared" si="14"/>
        <v>0.21078312046839276</v>
      </c>
      <c r="F5" s="9">
        <f t="shared" si="15"/>
        <v>0.63676099576469058</v>
      </c>
      <c r="G5" s="9">
        <f t="shared" si="16"/>
        <v>1.0371780896566816</v>
      </c>
      <c r="H5" s="9">
        <f t="shared" si="17"/>
        <v>6.5592745605598131</v>
      </c>
      <c r="I5" s="9">
        <f t="shared" si="18"/>
        <v>4.7442129036606202</v>
      </c>
      <c r="J5" s="9">
        <f t="shared" si="19"/>
        <v>1.5704479493111747</v>
      </c>
      <c r="K5" s="11">
        <f t="shared" si="20"/>
        <v>0.15723270440251572</v>
      </c>
      <c r="L5" s="11">
        <f t="shared" si="21"/>
        <v>0.21691973969631234</v>
      </c>
      <c r="M5" s="11">
        <f t="shared" si="22"/>
        <v>0.64516129032258063</v>
      </c>
      <c r="N5" s="11">
        <f>'OddsRatio_working_3-way'!K5+'OddsRatio_working_3-way'!L5+'OddsRatio_working_3-way'!M5-('OddsRatio_working_3-way'!K5*'OddsRatio_working_3-way'!L5)-('OddsRatio_working_3-way'!K5*'OddsRatio_working_3-way'!M5)-('OddsRatio_working_3-way'!L5*'OddsRatio_working_3-way'!M5)+('OddsRatio_working_3-way'!K5*'OddsRatio_working_3-way'!L5*'OddsRatio_working_3-way'!M5)-1</f>
        <v>-0.23417737952680773</v>
      </c>
      <c r="O5" s="11">
        <f>0</f>
        <v>0</v>
      </c>
      <c r="P5" s="11">
        <f>('OddsRatio_working_3-way'!K5*'OddsRatio_working_3-way'!L5)+('OddsRatio_working_3-way'!K5*'OddsRatio_working_3-way'!M5)+('OddsRatio_working_3-way'!L5*'OddsRatio_working_3-way'!M5)-(3*'OddsRatio_working_3-way'!K5*'OddsRatio_working_3-way'!L5*'OddsRatio_working_3-way'!M5)</f>
        <v>0.2094822399988733</v>
      </c>
      <c r="Q5" s="11">
        <f>2*'OddsRatio_working_3-way'!K5*'OddsRatio_working_3-way'!L5*'OddsRatio_working_3-way'!M5</f>
        <v>4.4008873949343136E-2</v>
      </c>
      <c r="R5" s="11">
        <f t="shared" si="23"/>
        <v>0</v>
      </c>
      <c r="S5" s="11">
        <f t="shared" si="24"/>
        <v>-0.89454515385800781</v>
      </c>
      <c r="T5" s="11">
        <f t="shared" si="25"/>
        <v>-0.1879296541718504</v>
      </c>
      <c r="U5" s="11">
        <f>'OddsRatio_working_3-way'!S5-'OddsRatio_working_3-way'!R5^2/3</f>
        <v>-0.89454515385800781</v>
      </c>
      <c r="V5" s="11">
        <f>'OddsRatio_working_3-way'!S5*'OddsRatio_working_3-way'!R5/3-2*'OddsRatio_working_3-way'!R5^3/27-'OddsRatio_working_3-way'!T5</f>
        <v>0.1879296541718504</v>
      </c>
      <c r="W5" s="11">
        <f>'OddsRatio_working_3-way'!V5^2+4*'OddsRatio_working_3-way'!U5^3/27</f>
        <v>-7.073057856425477E-2</v>
      </c>
      <c r="X5" s="11">
        <f>IF('OddsRatio_working_3-way'!W5&gt;0,IF(ABS('OddsRatio_working_3-way'!V5+SQRT('OddsRatio_working_3-way'!W5))/2&gt;0,ABS('OddsRatio_working_3-way'!V5+SQRT('OddsRatio_working_3-way'!W5))/2,ABS('OddsRatio_working_3-way'!V5-SQRT('OddsRatio_working_3-way'!W5))/2),SQRT(-'OddsRatio_working_3-way'!U5^3/27))</f>
        <v>0.1628251619693698</v>
      </c>
      <c r="Y5" s="11">
        <f>IF('OddsRatio_working_3-way'!W5&gt;=0,IF('OddsRatio_working_3-way'!V5+SQRT('OddsRatio_working_3-way'!W5)&gt;0,0,PI()),ACOS('OddsRatio_working_3-way'!V5/(2*'OddsRatio_working_3-way'!X5)))</f>
        <v>0.95563493673563649</v>
      </c>
      <c r="Z5" s="11">
        <f>'OddsRatio_working_3-way'!X5^(1/3)*COS('OddsRatio_working_3-way'!Y5/3)</f>
        <v>0.51858904482834078</v>
      </c>
      <c r="AA5" s="11">
        <f>'OddsRatio_working_3-way'!X5^(1/3)*COS(('OddsRatio_working_3-way'!Y5+2*PI())/3)</f>
        <v>-0.4074003643061222</v>
      </c>
      <c r="AB5" s="11">
        <f>'OddsRatio_working_3-way'!X5^(1/3)*COS(('OddsRatio_working_3-way'!Y5+4*PI())/3)</f>
        <v>-0.1111886805222187</v>
      </c>
      <c r="AC5" s="11">
        <f>'OddsRatio_working_3-way'!X5^(1/3)*SIN('OddsRatio_working_3-way'!Y5/3)</f>
        <v>0.17101789536974918</v>
      </c>
      <c r="AD5" s="11">
        <f>'OddsRatio_working_3-way'!X5^(1/3)*SIN(('OddsRatio_working_3-way'!Y5+2*PI())/3)</f>
        <v>0.36360233926077568</v>
      </c>
      <c r="AE5" s="11">
        <f>'OddsRatio_working_3-way'!X5^(1/3)*SIN(('OddsRatio_working_3-way'!Y5+4*PI())/3)</f>
        <v>-0.53462023463052466</v>
      </c>
      <c r="AF5" s="11">
        <f>-'OddsRatio_working_3-way'!U5/(3*'OddsRatio_working_3-way'!X5^(1/3))*COS(('OddsRatio_working_3-way'!Y5)/3)</f>
        <v>0.51858904482834078</v>
      </c>
      <c r="AG5" s="11">
        <f>-'OddsRatio_working_3-way'!U5/(3*'OddsRatio_working_3-way'!X5^(1/3))*COS(('OddsRatio_working_3-way'!Y5+2*PI())/3)</f>
        <v>-0.4074003643061222</v>
      </c>
      <c r="AH5" s="11">
        <f>-'OddsRatio_working_3-way'!U5/(3*'OddsRatio_working_3-way'!X5^(1/3))*COS(('OddsRatio_working_3-way'!Y5+4*PI())/3)</f>
        <v>-0.1111886805222187</v>
      </c>
      <c r="AI5" s="11">
        <f>'OddsRatio_working_3-way'!U5/(3*'OddsRatio_working_3-way'!X5^(1/3))*SIN(('OddsRatio_working_3-way'!Y5)/3)</f>
        <v>-0.17101789536974918</v>
      </c>
      <c r="AJ5" s="11">
        <f>'OddsRatio_working_3-way'!U5/(3*'OddsRatio_working_3-way'!X5^(1/3))*SIN(('OddsRatio_working_3-way'!Y5+2*PI())/3)</f>
        <v>-0.36360233926077568</v>
      </c>
      <c r="AK5" s="11">
        <f>'OddsRatio_working_3-way'!U5/(3*'OddsRatio_working_3-way'!X5^(1/3))*SIN(('OddsRatio_working_3-way'!Y5+4*PI())/3)</f>
        <v>0.53462023463052466</v>
      </c>
      <c r="AL5" s="11">
        <f>'OddsRatio_working_3-way'!Z5+'OddsRatio_working_3-way'!AF5</f>
        <v>1.0371780896566816</v>
      </c>
      <c r="AM5" s="11">
        <f>'OddsRatio_working_3-way'!AA5+'OddsRatio_working_3-way'!AG5</f>
        <v>-0.8148007286122444</v>
      </c>
      <c r="AN5" s="11">
        <f>'OddsRatio_working_3-way'!AB5+'OddsRatio_working_3-way'!AH5</f>
        <v>-0.22237736104443739</v>
      </c>
      <c r="AO5" s="11">
        <f>'OddsRatio_working_3-way'!AC5+'OddsRatio_working_3-way'!AI5</f>
        <v>0</v>
      </c>
      <c r="AP5" s="11">
        <f>'OddsRatio_working_3-way'!AD5+'OddsRatio_working_3-way'!AJ5</f>
        <v>0</v>
      </c>
      <c r="AQ5" s="11">
        <f>'OddsRatio_working_3-way'!AE5+'OddsRatio_working_3-way'!AK5</f>
        <v>0</v>
      </c>
      <c r="AR5" s="10">
        <f>IF(A5="","",IF(('OddsRatio_working_3-way'!X5=0),IF(Q5&gt;0,-Q5^(1/3),(-Q5)^(1/3)),'OddsRatio_working_3-way'!AL5-'OddsRatio_working_3-way'!R5/3))</f>
        <v>1.0371780896566816</v>
      </c>
      <c r="AS5" s="11">
        <f>IF(('OddsRatio_working_3-way'!X5=0),IF(Q5&gt;0,-Q5^(1/3),(-Q5)^(1/3)),'OddsRatio_working_3-way'!AM5-'OddsRatio_working_3-way'!R5/3)</f>
        <v>-0.8148007286122444</v>
      </c>
      <c r="AT5" s="11">
        <f>IF(('OddsRatio_working_3-way'!X5=0),IF(Q5&gt;0,-Q5^(1/3),(-Q5)^(1/3)),'OddsRatio_working_3-way'!AN5-'OddsRatio_working_3-way'!R5/3)</f>
        <v>-0.22237736104443739</v>
      </c>
      <c r="AU5" s="11">
        <f>IF(('OddsRatio_working_3-way'!X5=0),0,'OddsRatio_working_3-way'!AO5)</f>
        <v>0</v>
      </c>
      <c r="AV5" s="11">
        <f>IF(('OddsRatio_working_3-way'!X5=0),0,'OddsRatio_working_3-way'!AP5)</f>
        <v>0</v>
      </c>
      <c r="AW5" s="11">
        <f>IF(('OddsRatio_working_3-way'!X5=0),0,'OddsRatio_working_3-way'!AQ5)</f>
        <v>0</v>
      </c>
    </row>
    <row r="6" spans="1:4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9">
        <f t="shared" si="13"/>
        <v>0.51545215281530421</v>
      </c>
      <c r="E6" s="9">
        <f t="shared" si="14"/>
        <v>0.26036288885830622</v>
      </c>
      <c r="F6" s="9">
        <f t="shared" si="15"/>
        <v>0.22418495832638952</v>
      </c>
      <c r="G6" s="9">
        <f t="shared" si="16"/>
        <v>1.0330156908515575</v>
      </c>
      <c r="H6" s="9">
        <f t="shared" si="17"/>
        <v>1.940044278674917</v>
      </c>
      <c r="I6" s="9">
        <f t="shared" si="18"/>
        <v>3.8407931498417831</v>
      </c>
      <c r="J6" s="9">
        <f t="shared" si="19"/>
        <v>4.4606025643527163</v>
      </c>
      <c r="K6" s="11">
        <f t="shared" si="20"/>
        <v>0.52356020942408377</v>
      </c>
      <c r="L6" s="11">
        <f t="shared" si="21"/>
        <v>0.26666666666666666</v>
      </c>
      <c r="M6" s="11">
        <f t="shared" si="22"/>
        <v>0.22988505747126439</v>
      </c>
      <c r="N6" s="11">
        <f>'OddsRatio_working_3-way'!K6+'OddsRatio_working_3-way'!L6+'OddsRatio_working_3-way'!M6-('OddsRatio_working_3-way'!K6*'OddsRatio_working_3-way'!L6)-('OddsRatio_working_3-way'!K6*'OddsRatio_working_3-way'!M6)-('OddsRatio_working_3-way'!L6*'OddsRatio_working_3-way'!M6)+('OddsRatio_working_3-way'!K6*'OddsRatio_working_3-way'!L6*'OddsRatio_working_3-way'!M6)-1</f>
        <v>-0.2690698280877013</v>
      </c>
      <c r="O6" s="11">
        <f>0</f>
        <v>0</v>
      </c>
      <c r="P6" s="11">
        <f>('OddsRatio_working_3-way'!K6*'OddsRatio_working_3-way'!L6)+('OddsRatio_working_3-way'!K6*'OddsRatio_working_3-way'!M6)+('OddsRatio_working_3-way'!L6*'OddsRatio_working_3-way'!M6)-(3*'OddsRatio_working_3-way'!K6*'OddsRatio_working_3-way'!L6*'OddsRatio_working_3-way'!M6)</f>
        <v>0.2249904716053841</v>
      </c>
      <c r="Q6" s="11">
        <f>2*'OddsRatio_working_3-way'!K6*'OddsRatio_working_3-way'!L6*'OddsRatio_working_3-way'!M6</f>
        <v>6.4191290044332119E-2</v>
      </c>
      <c r="R6" s="11">
        <f t="shared" si="23"/>
        <v>0</v>
      </c>
      <c r="S6" s="11">
        <f t="shared" si="24"/>
        <v>-0.83617874662650815</v>
      </c>
      <c r="T6" s="11">
        <f t="shared" si="25"/>
        <v>-0.23856740274650731</v>
      </c>
      <c r="U6" s="11">
        <f>'OddsRatio_working_3-way'!S6-'OddsRatio_working_3-way'!R6^2/3</f>
        <v>-0.83617874662650815</v>
      </c>
      <c r="V6" s="11">
        <f>'OddsRatio_working_3-way'!S6*'OddsRatio_working_3-way'!R6/3-2*'OddsRatio_working_3-way'!R6^3/27-'OddsRatio_working_3-way'!T6</f>
        <v>0.23856740274650731</v>
      </c>
      <c r="W6" s="11">
        <f>'OddsRatio_working_3-way'!V6^2+4*'OddsRatio_working_3-way'!U6^3/27</f>
        <v>-2.9700692427385066E-2</v>
      </c>
      <c r="X6" s="11">
        <f>IF('OddsRatio_working_3-way'!W6&gt;0,IF(ABS('OddsRatio_working_3-way'!V6+SQRT('OddsRatio_working_3-way'!W6))/2&gt;0,ABS('OddsRatio_working_3-way'!V6+SQRT('OddsRatio_working_3-way'!W6))/2,ABS('OddsRatio_working_3-way'!V6-SQRT('OddsRatio_working_3-way'!W6))/2),SQRT(-'OddsRatio_working_3-way'!U6^3/27))</f>
        <v>0.14715221547822452</v>
      </c>
      <c r="Y6" s="11">
        <f>IF('OddsRatio_working_3-way'!W6&gt;=0,IF('OddsRatio_working_3-way'!V6+SQRT('OddsRatio_working_3-way'!W6)&gt;0,0,PI()),ACOS('OddsRatio_working_3-way'!V6/(2*'OddsRatio_working_3-way'!X6)))</f>
        <v>0.62559579712887614</v>
      </c>
      <c r="Z6" s="11">
        <f>'OddsRatio_working_3-way'!X6^(1/3)*COS('OddsRatio_working_3-way'!Y6/3)</f>
        <v>0.51650784542577877</v>
      </c>
      <c r="AA6" s="11">
        <f>'OddsRatio_working_3-way'!X6^(1/3)*COS(('OddsRatio_working_3-way'!Y6+2*PI())/3)</f>
        <v>-0.35290814008772148</v>
      </c>
      <c r="AB6" s="11">
        <f>'OddsRatio_working_3-way'!X6^(1/3)*COS(('OddsRatio_working_3-way'!Y6+4*PI())/3)</f>
        <v>-0.16359970533805737</v>
      </c>
      <c r="AC6" s="11">
        <f>'OddsRatio_working_3-way'!X6^(1/3)*SIN('OddsRatio_working_3-way'!Y6/3)</f>
        <v>0.10929727576258527</v>
      </c>
      <c r="AD6" s="11">
        <f>'OddsRatio_working_3-way'!X6^(1/3)*SIN(('OddsRatio_working_3-way'!Y6+2*PI())/3)</f>
        <v>0.39266027751139781</v>
      </c>
      <c r="AE6" s="11">
        <f>'OddsRatio_working_3-way'!X6^(1/3)*SIN(('OddsRatio_working_3-way'!Y6+4*PI())/3)</f>
        <v>-0.50195755327398306</v>
      </c>
      <c r="AF6" s="11">
        <f>-'OddsRatio_working_3-way'!U6/(3*'OddsRatio_working_3-way'!X6^(1/3))*COS(('OddsRatio_working_3-way'!Y6)/3)</f>
        <v>0.51650784542577866</v>
      </c>
      <c r="AG6" s="11">
        <f>-'OddsRatio_working_3-way'!U6/(3*'OddsRatio_working_3-way'!X6^(1/3))*COS(('OddsRatio_working_3-way'!Y6+2*PI())/3)</f>
        <v>-0.35290814008772142</v>
      </c>
      <c r="AH6" s="11">
        <f>-'OddsRatio_working_3-way'!U6/(3*'OddsRatio_working_3-way'!X6^(1/3))*COS(('OddsRatio_working_3-way'!Y6+4*PI())/3)</f>
        <v>-0.16359970533805734</v>
      </c>
      <c r="AI6" s="11">
        <f>'OddsRatio_working_3-way'!U6/(3*'OddsRatio_working_3-way'!X6^(1/3))*SIN(('OddsRatio_working_3-way'!Y6)/3)</f>
        <v>-0.10929727576258524</v>
      </c>
      <c r="AJ6" s="11">
        <f>'OddsRatio_working_3-way'!U6/(3*'OddsRatio_working_3-way'!X6^(1/3))*SIN(('OddsRatio_working_3-way'!Y6+2*PI())/3)</f>
        <v>-0.3926602775113977</v>
      </c>
      <c r="AK6" s="11">
        <f>'OddsRatio_working_3-way'!U6/(3*'OddsRatio_working_3-way'!X6^(1/3))*SIN(('OddsRatio_working_3-way'!Y6+4*PI())/3)</f>
        <v>0.50195755327398306</v>
      </c>
      <c r="AL6" s="11">
        <f>'OddsRatio_working_3-way'!Z6+'OddsRatio_working_3-way'!AF6</f>
        <v>1.0330156908515575</v>
      </c>
      <c r="AM6" s="11">
        <f>'OddsRatio_working_3-way'!AA6+'OddsRatio_working_3-way'!AG6</f>
        <v>-0.70581628017544285</v>
      </c>
      <c r="AN6" s="11">
        <f>'OddsRatio_working_3-way'!AB6+'OddsRatio_working_3-way'!AH6</f>
        <v>-0.32719941067611469</v>
      </c>
      <c r="AO6" s="11">
        <f>'OddsRatio_working_3-way'!AC6+'OddsRatio_working_3-way'!AI6</f>
        <v>0</v>
      </c>
      <c r="AP6" s="11">
        <f>'OddsRatio_working_3-way'!AD6+'OddsRatio_working_3-way'!AJ6</f>
        <v>0</v>
      </c>
      <c r="AQ6" s="11">
        <f>'OddsRatio_working_3-way'!AE6+'OddsRatio_working_3-way'!AK6</f>
        <v>0</v>
      </c>
      <c r="AR6" s="10">
        <f>IF(A6="","",IF(('OddsRatio_working_3-way'!X6=0),IF(Q6&gt;0,-Q6^(1/3),(-Q6)^(1/3)),'OddsRatio_working_3-way'!AL6-'OddsRatio_working_3-way'!R6/3))</f>
        <v>1.0330156908515575</v>
      </c>
      <c r="AS6" s="11">
        <f>IF(('OddsRatio_working_3-way'!X6=0),IF(Q6&gt;0,-Q6^(1/3),(-Q6)^(1/3)),'OddsRatio_working_3-way'!AM6-'OddsRatio_working_3-way'!R6/3)</f>
        <v>-0.70581628017544285</v>
      </c>
      <c r="AT6" s="11">
        <f>IF(('OddsRatio_working_3-way'!X6=0),IF(Q6&gt;0,-Q6^(1/3),(-Q6)^(1/3)),'OddsRatio_working_3-way'!AN6-'OddsRatio_working_3-way'!R6/3)</f>
        <v>-0.32719941067611469</v>
      </c>
      <c r="AU6" s="11">
        <f>IF(('OddsRatio_working_3-way'!X6=0),0,'OddsRatio_working_3-way'!AO6)</f>
        <v>0</v>
      </c>
      <c r="AV6" s="11">
        <f>IF(('OddsRatio_working_3-way'!X6=0),0,'OddsRatio_working_3-way'!AP6)</f>
        <v>0</v>
      </c>
      <c r="AW6" s="11">
        <f>IF(('OddsRatio_working_3-way'!X6=0),0,'OddsRatio_working_3-way'!AQ6)</f>
        <v>0</v>
      </c>
    </row>
    <row r="7" spans="1:4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9">
        <f t="shared" si="13"/>
        <v>0.86755333922131816</v>
      </c>
      <c r="E7" s="9">
        <f t="shared" si="14"/>
        <v>9.9385106787798216E-2</v>
      </c>
      <c r="F7" s="9">
        <f t="shared" si="15"/>
        <v>3.3061553990883723E-2</v>
      </c>
      <c r="G7" s="9">
        <f t="shared" si="16"/>
        <v>1.090477708079276</v>
      </c>
      <c r="H7" s="9">
        <f t="shared" si="17"/>
        <v>1.1526668791310986</v>
      </c>
      <c r="I7" s="9">
        <f t="shared" si="18"/>
        <v>10.061869754138783</v>
      </c>
      <c r="J7" s="9">
        <f t="shared" si="19"/>
        <v>30.246612130686188</v>
      </c>
      <c r="K7" s="11">
        <f t="shared" si="20"/>
        <v>0.87719298245614041</v>
      </c>
      <c r="L7" s="11">
        <f t="shared" si="21"/>
        <v>0.10741138560687433</v>
      </c>
      <c r="M7" s="11">
        <f t="shared" si="22"/>
        <v>3.5945363048166784E-2</v>
      </c>
      <c r="N7" s="11">
        <f>'OddsRatio_working_3-way'!K7+'OddsRatio_working_3-way'!L7+'OddsRatio_working_3-way'!M7-('OddsRatio_working_3-way'!K7*'OddsRatio_working_3-way'!L7)-('OddsRatio_working_3-way'!K7*'OddsRatio_working_3-way'!M7)-('OddsRatio_working_3-way'!L7*'OddsRatio_working_3-way'!M7)+('OddsRatio_working_3-way'!K7*'OddsRatio_working_3-way'!L7*'OddsRatio_working_3-way'!M7)-1</f>
        <v>-0.10567595347671455</v>
      </c>
      <c r="O7" s="11">
        <f>0</f>
        <v>0</v>
      </c>
      <c r="P7" s="11">
        <f>('OddsRatio_working_3-way'!K7*'OddsRatio_working_3-way'!L7)+('OddsRatio_working_3-way'!K7*'OddsRatio_working_3-way'!M7)+('OddsRatio_working_3-way'!L7*'OddsRatio_working_3-way'!M7)-(3*'OddsRatio_working_3-way'!K7*'OddsRatio_working_3-way'!L7*'OddsRatio_working_3-way'!M7)</f>
        <v>0.11945210344553513</v>
      </c>
      <c r="Q7" s="11">
        <f>2*'OddsRatio_working_3-way'!K7*'OddsRatio_working_3-way'!L7*'OddsRatio_working_3-way'!M7</f>
        <v>6.773581142360938E-3</v>
      </c>
      <c r="R7" s="11">
        <f t="shared" si="23"/>
        <v>0</v>
      </c>
      <c r="S7" s="11">
        <f t="shared" si="24"/>
        <v>-1.1303622017648143</v>
      </c>
      <c r="T7" s="11">
        <f t="shared" si="25"/>
        <v>-6.4097658166419866E-2</v>
      </c>
      <c r="U7" s="11">
        <f>'OddsRatio_working_3-way'!S7-'OddsRatio_working_3-way'!R7^2/3</f>
        <v>-1.1303622017648143</v>
      </c>
      <c r="V7" s="11">
        <f>'OddsRatio_working_3-way'!S7*'OddsRatio_working_3-way'!R7/3-2*'OddsRatio_working_3-way'!R7^3/27-'OddsRatio_working_3-way'!T7</f>
        <v>6.4097658166419866E-2</v>
      </c>
      <c r="W7" s="11">
        <f>'OddsRatio_working_3-way'!V7^2+4*'OddsRatio_working_3-way'!U7^3/27</f>
        <v>-0.20985962815572787</v>
      </c>
      <c r="X7" s="11">
        <f>IF('OddsRatio_working_3-way'!W7&gt;0,IF(ABS('OddsRatio_working_3-way'!V7+SQRT('OddsRatio_working_3-way'!W7))/2&gt;0,ABS('OddsRatio_working_3-way'!V7+SQRT('OddsRatio_working_3-way'!W7))/2,ABS('OddsRatio_working_3-way'!V7-SQRT('OddsRatio_working_3-way'!W7))/2),SQRT(-'OddsRatio_working_3-way'!U7^3/27))</f>
        <v>0.23128345052021507</v>
      </c>
      <c r="Y7" s="11">
        <f>IF('OddsRatio_working_3-way'!W7&gt;=0,IF('OddsRatio_working_3-way'!V7+SQRT('OddsRatio_working_3-way'!W7)&gt;0,0,PI()),ACOS('OddsRatio_working_3-way'!V7/(2*'OddsRatio_working_3-way'!X7)))</f>
        <v>1.4317795066170522</v>
      </c>
      <c r="Z7" s="11">
        <f>'OddsRatio_working_3-way'!X7^(1/3)*COS('OddsRatio_working_3-way'!Y7/3)</f>
        <v>0.54523885403963801</v>
      </c>
      <c r="AA7" s="11">
        <f>'OddsRatio_working_3-way'!X7^(1/3)*COS(('OddsRatio_working_3-way'!Y7+2*PI())/3)</f>
        <v>-0.51680479610519281</v>
      </c>
      <c r="AB7" s="11">
        <f>'OddsRatio_working_3-way'!X7^(1/3)*COS(('OddsRatio_working_3-way'!Y7+4*PI())/3)</f>
        <v>-2.8434057934445343E-2</v>
      </c>
      <c r="AC7" s="11">
        <f>'OddsRatio_working_3-way'!X7^(1/3)*SIN('OddsRatio_working_3-way'!Y7/3)</f>
        <v>0.28196097714721741</v>
      </c>
      <c r="AD7" s="11">
        <f>'OddsRatio_working_3-way'!X7^(1/3)*SIN(('OddsRatio_working_3-way'!Y7+2*PI())/3)</f>
        <v>0.33121021015503344</v>
      </c>
      <c r="AE7" s="11">
        <f>'OddsRatio_working_3-way'!X7^(1/3)*SIN(('OddsRatio_working_3-way'!Y7+4*PI())/3)</f>
        <v>-0.61317118730225084</v>
      </c>
      <c r="AF7" s="11">
        <f>-'OddsRatio_working_3-way'!U7/(3*'OddsRatio_working_3-way'!X7^(1/3))*COS(('OddsRatio_working_3-way'!Y7)/3)</f>
        <v>0.54523885403963812</v>
      </c>
      <c r="AG7" s="11">
        <f>-'OddsRatio_working_3-way'!U7/(3*'OddsRatio_working_3-way'!X7^(1/3))*COS(('OddsRatio_working_3-way'!Y7+2*PI())/3)</f>
        <v>-0.51680479610519292</v>
      </c>
      <c r="AH7" s="11">
        <f>-'OddsRatio_working_3-way'!U7/(3*'OddsRatio_working_3-way'!X7^(1/3))*COS(('OddsRatio_working_3-way'!Y7+4*PI())/3)</f>
        <v>-2.843405793444535E-2</v>
      </c>
      <c r="AI7" s="11">
        <f>'OddsRatio_working_3-way'!U7/(3*'OddsRatio_working_3-way'!X7^(1/3))*SIN(('OddsRatio_working_3-way'!Y7)/3)</f>
        <v>-0.28196097714721746</v>
      </c>
      <c r="AJ7" s="11">
        <f>'OddsRatio_working_3-way'!U7/(3*'OddsRatio_working_3-way'!X7^(1/3))*SIN(('OddsRatio_working_3-way'!Y7+2*PI())/3)</f>
        <v>-0.33121021015503349</v>
      </c>
      <c r="AK7" s="11">
        <f>'OddsRatio_working_3-way'!U7/(3*'OddsRatio_working_3-way'!X7^(1/3))*SIN(('OddsRatio_working_3-way'!Y7+4*PI())/3)</f>
        <v>0.61317118730225095</v>
      </c>
      <c r="AL7" s="11">
        <f>'OddsRatio_working_3-way'!Z7+'OddsRatio_working_3-way'!AF7</f>
        <v>1.090477708079276</v>
      </c>
      <c r="AM7" s="11">
        <f>'OddsRatio_working_3-way'!AA7+'OddsRatio_working_3-way'!AG7</f>
        <v>-1.0336095922103858</v>
      </c>
      <c r="AN7" s="11">
        <f>'OddsRatio_working_3-way'!AB7+'OddsRatio_working_3-way'!AH7</f>
        <v>-5.6868115868890692E-2</v>
      </c>
      <c r="AO7" s="11">
        <f>'OddsRatio_working_3-way'!AC7+'OddsRatio_working_3-way'!AI7</f>
        <v>0</v>
      </c>
      <c r="AP7" s="11">
        <f>'OddsRatio_working_3-way'!AD7+'OddsRatio_working_3-way'!AJ7</f>
        <v>0</v>
      </c>
      <c r="AQ7" s="11">
        <f>'OddsRatio_working_3-way'!AE7+'OddsRatio_working_3-way'!AK7</f>
        <v>0</v>
      </c>
      <c r="AR7" s="10">
        <f>IF(A7="","",IF(('OddsRatio_working_3-way'!X7=0),IF(Q7&gt;0,-Q7^(1/3),(-Q7)^(1/3)),'OddsRatio_working_3-way'!AL7-'OddsRatio_working_3-way'!R7/3))</f>
        <v>1.090477708079276</v>
      </c>
      <c r="AS7" s="11">
        <f>IF(('OddsRatio_working_3-way'!X7=0),IF(Q7&gt;0,-Q7^(1/3),(-Q7)^(1/3)),'OddsRatio_working_3-way'!AM7-'OddsRatio_working_3-way'!R7/3)</f>
        <v>-1.0336095922103858</v>
      </c>
      <c r="AT7" s="11">
        <f>IF(('OddsRatio_working_3-way'!X7=0),IF(Q7&gt;0,-Q7^(1/3),(-Q7)^(1/3)),'OddsRatio_working_3-way'!AN7-'OddsRatio_working_3-way'!R7/3)</f>
        <v>-5.6868115868890692E-2</v>
      </c>
      <c r="AU7" s="11">
        <f>IF(('OddsRatio_working_3-way'!X7=0),0,'OddsRatio_working_3-way'!AO7)</f>
        <v>0</v>
      </c>
      <c r="AV7" s="11">
        <f>IF(('OddsRatio_working_3-way'!X7=0),0,'OddsRatio_working_3-way'!AP7)</f>
        <v>0</v>
      </c>
      <c r="AW7" s="11">
        <f>IF(('OddsRatio_working_3-way'!X7=0),0,'OddsRatio_working_3-way'!AQ7)</f>
        <v>0</v>
      </c>
    </row>
    <row r="8" spans="1:4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9">
        <f t="shared" si="13"/>
        <v>0.40168043439312812</v>
      </c>
      <c r="E8" s="9">
        <f t="shared" si="14"/>
        <v>0.28714437088872707</v>
      </c>
      <c r="F8" s="9">
        <f t="shared" si="15"/>
        <v>0.31117519471814481</v>
      </c>
      <c r="G8" s="9">
        <f t="shared" si="16"/>
        <v>1.0344036272661772</v>
      </c>
      <c r="H8" s="9">
        <f t="shared" si="17"/>
        <v>2.4895412232632954</v>
      </c>
      <c r="I8" s="9">
        <f t="shared" si="18"/>
        <v>3.4825687054388248</v>
      </c>
      <c r="J8" s="9">
        <f t="shared" si="19"/>
        <v>3.2136237623496196</v>
      </c>
      <c r="K8" s="11">
        <f t="shared" si="20"/>
        <v>0.4098360655737705</v>
      </c>
      <c r="L8" s="11">
        <f t="shared" si="21"/>
        <v>0.29411764705882354</v>
      </c>
      <c r="M8" s="11">
        <f t="shared" si="22"/>
        <v>0.31847133757961782</v>
      </c>
      <c r="N8" s="11">
        <f>'OddsRatio_working_3-way'!K8+'OddsRatio_working_3-way'!L8+'OddsRatio_working_3-way'!M8-('OddsRatio_working_3-way'!K8*'OddsRatio_working_3-way'!L8)-('OddsRatio_working_3-way'!K8*'OddsRatio_working_3-way'!M8)-('OddsRatio_working_3-way'!L8*'OddsRatio_working_3-way'!M8)+('OddsRatio_working_3-way'!K8*'OddsRatio_working_3-way'!L8*'OddsRatio_working_3-way'!M8)-1</f>
        <v>-0.28391550835641777</v>
      </c>
      <c r="O8" s="11">
        <f>0</f>
        <v>0</v>
      </c>
      <c r="P8" s="11">
        <f>('OddsRatio_working_3-way'!K8*'OddsRatio_working_3-way'!L8)+('OddsRatio_working_3-way'!K8*'OddsRatio_working_3-way'!M8)+('OddsRatio_working_3-way'!L8*'OddsRatio_working_3-way'!M8)-(3*'OddsRatio_working_3-way'!K8*'OddsRatio_working_3-way'!L8*'OddsRatio_working_3-way'!M8)</f>
        <v>0.22956347622060211</v>
      </c>
      <c r="Q8" s="11">
        <f>2*'OddsRatio_working_3-way'!K8*'OddsRatio_working_3-way'!L8*'OddsRatio_working_3-way'!M8</f>
        <v>7.6777082348027451E-2</v>
      </c>
      <c r="R8" s="11">
        <f t="shared" si="23"/>
        <v>0</v>
      </c>
      <c r="S8" s="11">
        <f t="shared" si="24"/>
        <v>-0.80856265143648309</v>
      </c>
      <c r="T8" s="11">
        <f t="shared" si="25"/>
        <v>-0.27042229145032876</v>
      </c>
      <c r="U8" s="11">
        <f>'OddsRatio_working_3-way'!S8-'OddsRatio_working_3-way'!R8^2/3</f>
        <v>-0.80856265143648309</v>
      </c>
      <c r="V8" s="11">
        <f>'OddsRatio_working_3-way'!S8*'OddsRatio_working_3-way'!R8/3-2*'OddsRatio_working_3-way'!R8^3/27-'OddsRatio_working_3-way'!T8</f>
        <v>0.27042229145032876</v>
      </c>
      <c r="W8" s="11">
        <f>'OddsRatio_working_3-way'!V8^2+4*'OddsRatio_working_3-way'!U8^3/27</f>
        <v>-5.1853967552244751E-3</v>
      </c>
      <c r="X8" s="11">
        <f>IF('OddsRatio_working_3-way'!W8&gt;0,IF(ABS('OddsRatio_working_3-way'!V8+SQRT('OddsRatio_working_3-way'!W8))/2&gt;0,ABS('OddsRatio_working_3-way'!V8+SQRT('OddsRatio_working_3-way'!W8))/2,ABS('OddsRatio_working_3-way'!V8-SQRT('OddsRatio_working_3-way'!W8))/2),SQRT(-'OddsRatio_working_3-way'!U8^3/27))</f>
        <v>0.13992284701619589</v>
      </c>
      <c r="Y8" s="11">
        <f>IF('OddsRatio_working_3-way'!W8&gt;=0,IF('OddsRatio_working_3-way'!V8+SQRT('OddsRatio_working_3-way'!W8)&gt;0,0,PI()),ACOS('OddsRatio_working_3-way'!V8/(2*'OddsRatio_working_3-way'!X8)))</f>
        <v>0.26024706310960699</v>
      </c>
      <c r="Z8" s="11">
        <f>'OddsRatio_working_3-way'!X8^(1/3)*COS('OddsRatio_working_3-way'!Y8/3)</f>
        <v>0.5172018136330887</v>
      </c>
      <c r="AA8" s="11">
        <f>'OddsRatio_working_3-way'!X8^(1/3)*COS(('OddsRatio_working_3-way'!Y8+2*PI())/3)</f>
        <v>-0.29755441551734962</v>
      </c>
      <c r="AB8" s="11">
        <f>'OddsRatio_working_3-way'!X8^(1/3)*COS(('OddsRatio_working_3-way'!Y8+4*PI())/3)</f>
        <v>-0.21964739811573941</v>
      </c>
      <c r="AC8" s="11">
        <f>'OddsRatio_working_3-way'!X8^(1/3)*SIN('OddsRatio_working_3-way'!Y8/3)</f>
        <v>4.4979637468580712E-2</v>
      </c>
      <c r="AD8" s="11">
        <f>'OddsRatio_working_3-way'!X8^(1/3)*SIN(('OddsRatio_working_3-way'!Y8+2*PI())/3)</f>
        <v>0.42542009075534926</v>
      </c>
      <c r="AE8" s="11">
        <f>'OddsRatio_working_3-way'!X8^(1/3)*SIN(('OddsRatio_working_3-way'!Y8+4*PI())/3)</f>
        <v>-0.47039972822392978</v>
      </c>
      <c r="AF8" s="11">
        <f>-'OddsRatio_working_3-way'!U8/(3*'OddsRatio_working_3-way'!X8^(1/3))*COS(('OddsRatio_working_3-way'!Y8)/3)</f>
        <v>0.51720181363308848</v>
      </c>
      <c r="AG8" s="11">
        <f>-'OddsRatio_working_3-way'!U8/(3*'OddsRatio_working_3-way'!X8^(1/3))*COS(('OddsRatio_working_3-way'!Y8+2*PI())/3)</f>
        <v>-0.29755441551734946</v>
      </c>
      <c r="AH8" s="11">
        <f>-'OddsRatio_working_3-way'!U8/(3*'OddsRatio_working_3-way'!X8^(1/3))*COS(('OddsRatio_working_3-way'!Y8+4*PI())/3)</f>
        <v>-0.21964739811573933</v>
      </c>
      <c r="AI8" s="11">
        <f>'OddsRatio_working_3-way'!U8/(3*'OddsRatio_working_3-way'!X8^(1/3))*SIN(('OddsRatio_working_3-way'!Y8)/3)</f>
        <v>-4.4979637468580691E-2</v>
      </c>
      <c r="AJ8" s="11">
        <f>'OddsRatio_working_3-way'!U8/(3*'OddsRatio_working_3-way'!X8^(1/3))*SIN(('OddsRatio_working_3-way'!Y8+2*PI())/3)</f>
        <v>-0.42542009075534909</v>
      </c>
      <c r="AK8" s="11">
        <f>'OddsRatio_working_3-way'!U8/(3*'OddsRatio_working_3-way'!X8^(1/3))*SIN(('OddsRatio_working_3-way'!Y8+4*PI())/3)</f>
        <v>0.47039972822392956</v>
      </c>
      <c r="AL8" s="11">
        <f>'OddsRatio_working_3-way'!Z8+'OddsRatio_working_3-way'!AF8</f>
        <v>1.0344036272661772</v>
      </c>
      <c r="AM8" s="11">
        <f>'OddsRatio_working_3-way'!AA8+'OddsRatio_working_3-way'!AG8</f>
        <v>-0.59510883103469903</v>
      </c>
      <c r="AN8" s="11">
        <f>'OddsRatio_working_3-way'!AB8+'OddsRatio_working_3-way'!AH8</f>
        <v>-0.43929479623147871</v>
      </c>
      <c r="AO8" s="11">
        <f>'OddsRatio_working_3-way'!AC8+'OddsRatio_working_3-way'!AI8</f>
        <v>0</v>
      </c>
      <c r="AP8" s="11">
        <f>'OddsRatio_working_3-way'!AD8+'OddsRatio_working_3-way'!AJ8</f>
        <v>0</v>
      </c>
      <c r="AQ8" s="11">
        <f>'OddsRatio_working_3-way'!AE8+'OddsRatio_working_3-way'!AK8</f>
        <v>0</v>
      </c>
      <c r="AR8" s="10">
        <f>IF(A8="","",IF(('OddsRatio_working_3-way'!X8=0),IF(Q8&gt;0,-Q8^(1/3),(-Q8)^(1/3)),'OddsRatio_working_3-way'!AL8-'OddsRatio_working_3-way'!R8/3))</f>
        <v>1.0344036272661772</v>
      </c>
      <c r="AS8" s="11">
        <f>IF(('OddsRatio_working_3-way'!X8=0),IF(Q8&gt;0,-Q8^(1/3),(-Q8)^(1/3)),'OddsRatio_working_3-way'!AM8-'OddsRatio_working_3-way'!R8/3)</f>
        <v>-0.59510883103469903</v>
      </c>
      <c r="AT8" s="11">
        <f>IF(('OddsRatio_working_3-way'!X8=0),IF(Q8&gt;0,-Q8^(1/3),(-Q8)^(1/3)),'OddsRatio_working_3-way'!AN8-'OddsRatio_working_3-way'!R8/3)</f>
        <v>-0.43929479623147871</v>
      </c>
      <c r="AU8" s="11">
        <f>IF(('OddsRatio_working_3-way'!X8=0),0,'OddsRatio_working_3-way'!AO8)</f>
        <v>0</v>
      </c>
      <c r="AV8" s="11">
        <f>IF(('OddsRatio_working_3-way'!X8=0),0,'OddsRatio_working_3-way'!AP8)</f>
        <v>0</v>
      </c>
      <c r="AW8" s="11">
        <f>IF(('OddsRatio_working_3-way'!X8=0),0,'OddsRatio_working_3-way'!AQ8)</f>
        <v>0</v>
      </c>
    </row>
    <row r="9" spans="1:4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9">
        <f t="shared" si="13"/>
        <v>0.54725360326859873</v>
      </c>
      <c r="E9" s="9">
        <f t="shared" si="14"/>
        <v>0.24687138222735142</v>
      </c>
      <c r="F9" s="9">
        <f t="shared" si="15"/>
        <v>0.20587501450404974</v>
      </c>
      <c r="G9" s="9">
        <f t="shared" si="16"/>
        <v>1.0341329733309856</v>
      </c>
      <c r="H9" s="9">
        <f t="shared" si="17"/>
        <v>1.8273063786647885</v>
      </c>
      <c r="I9" s="9">
        <f t="shared" si="18"/>
        <v>4.0506922713264082</v>
      </c>
      <c r="J9" s="9">
        <f t="shared" si="19"/>
        <v>4.8573159905245769</v>
      </c>
      <c r="K9" s="11">
        <f t="shared" si="20"/>
        <v>0.55555555555555558</v>
      </c>
      <c r="L9" s="11">
        <f t="shared" si="21"/>
        <v>0.25316455696202528</v>
      </c>
      <c r="M9" s="11">
        <f t="shared" si="22"/>
        <v>0.21141649048625791</v>
      </c>
      <c r="N9" s="11">
        <f>'OddsRatio_working_3-way'!K9+'OddsRatio_working_3-way'!L9+'OddsRatio_working_3-way'!M9-('OddsRatio_working_3-way'!K9*'OddsRatio_working_3-way'!L9)-('OddsRatio_working_3-way'!K9*'OddsRatio_working_3-way'!M9)-('OddsRatio_working_3-way'!L9*'OddsRatio_working_3-way'!M9)+('OddsRatio_working_3-way'!K9*'OddsRatio_working_3-way'!L9*'OddsRatio_working_3-way'!M9)-1</f>
        <v>-0.26175205097783838</v>
      </c>
      <c r="O9" s="11">
        <f>0</f>
        <v>0</v>
      </c>
      <c r="P9" s="11">
        <f>('OddsRatio_working_3-way'!K9*'OddsRatio_working_3-way'!L9)+('OddsRatio_working_3-way'!K9*'OddsRatio_working_3-way'!M9)+('OddsRatio_working_3-way'!L9*'OddsRatio_working_3-way'!M9)-(3*'OddsRatio_working_3-way'!K9*'OddsRatio_working_3-way'!L9*'OddsRatio_working_3-way'!M9)</f>
        <v>0.22241847381676644</v>
      </c>
      <c r="Q9" s="11">
        <f>2*'OddsRatio_working_3-way'!K9*'OddsRatio_working_3-way'!L9*'OddsRatio_working_3-way'!M9</f>
        <v>5.9470180164910798E-2</v>
      </c>
      <c r="R9" s="11">
        <f t="shared" si="23"/>
        <v>0</v>
      </c>
      <c r="S9" s="11">
        <f t="shared" si="24"/>
        <v>-0.84972963148089264</v>
      </c>
      <c r="T9" s="11">
        <f t="shared" si="25"/>
        <v>-0.22720043622483754</v>
      </c>
      <c r="U9" s="11">
        <f>'OddsRatio_working_3-way'!S9-'OddsRatio_working_3-way'!R9^2/3</f>
        <v>-0.84972963148089264</v>
      </c>
      <c r="V9" s="11">
        <f>'OddsRatio_working_3-way'!S9*'OddsRatio_working_3-way'!R9/3-2*'OddsRatio_working_3-way'!R9^3/27-'OddsRatio_working_3-way'!T9</f>
        <v>0.22720043622483754</v>
      </c>
      <c r="W9" s="11">
        <f>'OddsRatio_working_3-way'!V9^2+4*'OddsRatio_working_3-way'!U9^3/27</f>
        <v>-3.9274652537446227E-2</v>
      </c>
      <c r="X9" s="11">
        <f>IF('OddsRatio_working_3-way'!W9&gt;0,IF(ABS('OddsRatio_working_3-way'!V9+SQRT('OddsRatio_working_3-way'!W9))/2&gt;0,ABS('OddsRatio_working_3-way'!V9+SQRT('OddsRatio_working_3-way'!W9))/2,ABS('OddsRatio_working_3-way'!V9-SQRT('OddsRatio_working_3-way'!W9))/2),SQRT(-'OddsRatio_working_3-way'!U9^3/27))</f>
        <v>0.15074373184166123</v>
      </c>
      <c r="Y9" s="11">
        <f>IF('OddsRatio_working_3-way'!W9&gt;=0,IF('OddsRatio_working_3-way'!V9+SQRT('OddsRatio_working_3-way'!W9)&gt;0,0,PI()),ACOS('OddsRatio_working_3-way'!V9/(2*'OddsRatio_working_3-way'!X9)))</f>
        <v>0.71727723889077089</v>
      </c>
      <c r="Z9" s="11">
        <f>'OddsRatio_working_3-way'!X9^(1/3)*COS('OddsRatio_working_3-way'!Y9/3)</f>
        <v>0.51706648666549271</v>
      </c>
      <c r="AA9" s="11">
        <f>'OddsRatio_working_3-way'!X9^(1/3)*COS(('OddsRatio_working_3-way'!Y9+2*PI())/3)</f>
        <v>-0.36768494577378019</v>
      </c>
      <c r="AB9" s="11">
        <f>'OddsRatio_working_3-way'!X9^(1/3)*COS(('OddsRatio_working_3-way'!Y9+4*PI())/3)</f>
        <v>-0.14938154089171266</v>
      </c>
      <c r="AC9" s="11">
        <f>'OddsRatio_working_3-way'!X9^(1/3)*SIN('OddsRatio_working_3-way'!Y9/3)</f>
        <v>0.12603752957367351</v>
      </c>
      <c r="AD9" s="11">
        <f>'OddsRatio_working_3-way'!X9^(1/3)*SIN(('OddsRatio_working_3-way'!Y9+2*PI())/3)</f>
        <v>0.38477394811104759</v>
      </c>
      <c r="AE9" s="11">
        <f>'OddsRatio_working_3-way'!X9^(1/3)*SIN(('OddsRatio_working_3-way'!Y9+4*PI())/3)</f>
        <v>-0.51081147768472124</v>
      </c>
      <c r="AF9" s="11">
        <f>-'OddsRatio_working_3-way'!U9/(3*'OddsRatio_working_3-way'!X9^(1/3))*COS(('OddsRatio_working_3-way'!Y9)/3)</f>
        <v>0.51706648666549282</v>
      </c>
      <c r="AG9" s="11">
        <f>-'OddsRatio_working_3-way'!U9/(3*'OddsRatio_working_3-way'!X9^(1/3))*COS(('OddsRatio_working_3-way'!Y9+2*PI())/3)</f>
        <v>-0.36768494577378025</v>
      </c>
      <c r="AH9" s="11">
        <f>-'OddsRatio_working_3-way'!U9/(3*'OddsRatio_working_3-way'!X9^(1/3))*COS(('OddsRatio_working_3-way'!Y9+4*PI())/3)</f>
        <v>-0.14938154089171271</v>
      </c>
      <c r="AI9" s="11">
        <f>'OddsRatio_working_3-way'!U9/(3*'OddsRatio_working_3-way'!X9^(1/3))*SIN(('OddsRatio_working_3-way'!Y9)/3)</f>
        <v>-0.12603752957367353</v>
      </c>
      <c r="AJ9" s="11">
        <f>'OddsRatio_working_3-way'!U9/(3*'OddsRatio_working_3-way'!X9^(1/3))*SIN(('OddsRatio_working_3-way'!Y9+2*PI())/3)</f>
        <v>-0.38477394811104765</v>
      </c>
      <c r="AK9" s="11">
        <f>'OddsRatio_working_3-way'!U9/(3*'OddsRatio_working_3-way'!X9^(1/3))*SIN(('OddsRatio_working_3-way'!Y9+4*PI())/3)</f>
        <v>0.51081147768472124</v>
      </c>
      <c r="AL9" s="11">
        <f>'OddsRatio_working_3-way'!Z9+'OddsRatio_working_3-way'!AF9</f>
        <v>1.0341329733309856</v>
      </c>
      <c r="AM9" s="11">
        <f>'OddsRatio_working_3-way'!AA9+'OddsRatio_working_3-way'!AG9</f>
        <v>-0.73536989154756038</v>
      </c>
      <c r="AN9" s="11">
        <f>'OddsRatio_working_3-way'!AB9+'OddsRatio_working_3-way'!AH9</f>
        <v>-0.29876308178342537</v>
      </c>
      <c r="AO9" s="11">
        <f>'OddsRatio_working_3-way'!AC9+'OddsRatio_working_3-way'!AI9</f>
        <v>0</v>
      </c>
      <c r="AP9" s="11">
        <f>'OddsRatio_working_3-way'!AD9+'OddsRatio_working_3-way'!AJ9</f>
        <v>0</v>
      </c>
      <c r="AQ9" s="11">
        <f>'OddsRatio_working_3-way'!AE9+'OddsRatio_working_3-way'!AK9</f>
        <v>0</v>
      </c>
      <c r="AR9" s="10">
        <f>IF(A9="","",IF(('OddsRatio_working_3-way'!X9=0),IF(Q9&gt;0,-Q9^(1/3),(-Q9)^(1/3)),'OddsRatio_working_3-way'!AL9-'OddsRatio_working_3-way'!R9/3))</f>
        <v>1.0341329733309856</v>
      </c>
      <c r="AS9" s="11">
        <f>IF(('OddsRatio_working_3-way'!X9=0),IF(Q9&gt;0,-Q9^(1/3),(-Q9)^(1/3)),'OddsRatio_working_3-way'!AM9-'OddsRatio_working_3-way'!R9/3)</f>
        <v>-0.73536989154756038</v>
      </c>
      <c r="AT9" s="11">
        <f>IF(('OddsRatio_working_3-way'!X9=0),IF(Q9&gt;0,-Q9^(1/3),(-Q9)^(1/3)),'OddsRatio_working_3-way'!AN9-'OddsRatio_working_3-way'!R9/3)</f>
        <v>-0.29876308178342537</v>
      </c>
      <c r="AU9" s="11">
        <f>IF(('OddsRatio_working_3-way'!X9=0),0,'OddsRatio_working_3-way'!AO9)</f>
        <v>0</v>
      </c>
      <c r="AV9" s="11">
        <f>IF(('OddsRatio_working_3-way'!X9=0),0,'OddsRatio_working_3-way'!AP9)</f>
        <v>0</v>
      </c>
      <c r="AW9" s="11">
        <f>IF(('OddsRatio_working_3-way'!X9=0),0,'OddsRatio_working_3-way'!AQ9)</f>
        <v>0</v>
      </c>
    </row>
    <row r="10" spans="1:4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9">
        <f t="shared" si="13"/>
        <v>0.46827351942837603</v>
      </c>
      <c r="E10" s="9">
        <f t="shared" si="14"/>
        <v>0.2654984176487164</v>
      </c>
      <c r="F10" s="9">
        <f t="shared" si="15"/>
        <v>0.26622806292290752</v>
      </c>
      <c r="G10" s="9">
        <f t="shared" si="16"/>
        <v>1.0322764144353944</v>
      </c>
      <c r="H10" s="9">
        <f t="shared" si="17"/>
        <v>2.1355040558789344</v>
      </c>
      <c r="I10" s="9">
        <f t="shared" si="18"/>
        <v>3.7665007906868579</v>
      </c>
      <c r="J10" s="9">
        <f t="shared" si="19"/>
        <v>3.7561780265425027</v>
      </c>
      <c r="K10" s="11">
        <f t="shared" si="20"/>
        <v>0.47619047619047616</v>
      </c>
      <c r="L10" s="11">
        <f t="shared" si="21"/>
        <v>0.27173913043478259</v>
      </c>
      <c r="M10" s="11">
        <f t="shared" si="22"/>
        <v>0.27247956403269757</v>
      </c>
      <c r="N10" s="11">
        <f>'OddsRatio_working_3-way'!K10+'OddsRatio_working_3-way'!L10+'OddsRatio_working_3-way'!M10-('OddsRatio_working_3-way'!K10*'OddsRatio_working_3-way'!L10)-('OddsRatio_working_3-way'!K10*'OddsRatio_working_3-way'!M10)-('OddsRatio_working_3-way'!L10*'OddsRatio_working_3-way'!M10)+('OddsRatio_working_3-way'!K10*'OddsRatio_working_3-way'!L10*'OddsRatio_working_3-way'!M10)-1</f>
        <v>-0.27752720564591193</v>
      </c>
      <c r="O10" s="11">
        <f>0</f>
        <v>0</v>
      </c>
      <c r="P10" s="11">
        <f>('OddsRatio_working_3-way'!K10*'OddsRatio_working_3-way'!L10)+('OddsRatio_working_3-way'!K10*'OddsRatio_working_3-way'!M10)+('OddsRatio_working_3-way'!L10*'OddsRatio_working_3-way'!M10)-(3*'OddsRatio_working_3-way'!K10*'OddsRatio_working_3-way'!L10*'OddsRatio_working_3-way'!M10)</f>
        <v>0.2274188907881598</v>
      </c>
      <c r="Q10" s="11">
        <f>2*'OddsRatio_working_3-way'!K10*'OddsRatio_working_3-way'!L10*'OddsRatio_working_3-way'!M10</f>
        <v>7.0517485515708467E-2</v>
      </c>
      <c r="R10" s="11">
        <f t="shared" si="23"/>
        <v>0</v>
      </c>
      <c r="S10" s="11">
        <f t="shared" si="24"/>
        <v>-0.81944719710944758</v>
      </c>
      <c r="T10" s="11">
        <f t="shared" si="25"/>
        <v>-0.25409215414246439</v>
      </c>
      <c r="U10" s="11">
        <f>'OddsRatio_working_3-way'!S10-'OddsRatio_working_3-way'!R10^2/3</f>
        <v>-0.81944719710944758</v>
      </c>
      <c r="V10" s="11">
        <f>'OddsRatio_working_3-way'!S10*'OddsRatio_working_3-way'!R10/3-2*'OddsRatio_working_3-way'!R10^3/27-'OddsRatio_working_3-way'!T10</f>
        <v>0.25409215414246439</v>
      </c>
      <c r="W10" s="11">
        <f>'OddsRatio_working_3-way'!V10^2+4*'OddsRatio_working_3-way'!U10^3/27</f>
        <v>-1.6956234624604202E-2</v>
      </c>
      <c r="X10" s="11">
        <f>IF('OddsRatio_working_3-way'!W10&gt;0,IF(ABS('OddsRatio_working_3-way'!V10+SQRT('OddsRatio_working_3-way'!W10))/2&gt;0,ABS('OddsRatio_working_3-way'!V10+SQRT('OddsRatio_working_3-way'!W10))/2,ABS('OddsRatio_working_3-way'!V10-SQRT('OddsRatio_working_3-way'!W10))/2),SQRT(-'OddsRatio_working_3-way'!U10^3/27))</f>
        <v>0.14275771206957796</v>
      </c>
      <c r="Y10" s="11">
        <f>IF('OddsRatio_working_3-way'!W10&gt;=0,IF('OddsRatio_working_3-way'!V10+SQRT('OddsRatio_working_3-way'!W10)&gt;0,0,PI()),ACOS('OddsRatio_working_3-way'!V10/(2*'OddsRatio_working_3-way'!X10)))</f>
        <v>0.47357844874394051</v>
      </c>
      <c r="Z10" s="11">
        <f>'OddsRatio_working_3-way'!X10^(1/3)*COS('OddsRatio_working_3-way'!Y10/3)</f>
        <v>0.51613820721769732</v>
      </c>
      <c r="AA10" s="11">
        <f>'OddsRatio_working_3-way'!X10^(1/3)*COS(('OddsRatio_working_3-way'!Y10+2*PI())/3)</f>
        <v>-0.32922254741122503</v>
      </c>
      <c r="AB10" s="11">
        <f>'OddsRatio_working_3-way'!X10^(1/3)*COS(('OddsRatio_working_3-way'!Y10+4*PI())/3)</f>
        <v>-0.1869156598064724</v>
      </c>
      <c r="AC10" s="11">
        <f>'OddsRatio_working_3-way'!X10^(1/3)*SIN('OddsRatio_working_3-way'!Y10/3)</f>
        <v>8.2160919866141768E-2</v>
      </c>
      <c r="AD10" s="11">
        <f>'OddsRatio_working_3-way'!X10^(1/3)*SIN(('OddsRatio_working_3-way'!Y10+2*PI())/3)</f>
        <v>0.40590833938121162</v>
      </c>
      <c r="AE10" s="11">
        <f>'OddsRatio_working_3-way'!X10^(1/3)*SIN(('OddsRatio_working_3-way'!Y10+4*PI())/3)</f>
        <v>-0.48806925924735345</v>
      </c>
      <c r="AF10" s="11">
        <f>-'OddsRatio_working_3-way'!U10/(3*'OddsRatio_working_3-way'!X10^(1/3))*COS(('OddsRatio_working_3-way'!Y10)/3)</f>
        <v>0.51613820721769721</v>
      </c>
      <c r="AG10" s="11">
        <f>-'OddsRatio_working_3-way'!U10/(3*'OddsRatio_working_3-way'!X10^(1/3))*COS(('OddsRatio_working_3-way'!Y10+2*PI())/3)</f>
        <v>-0.32922254741122498</v>
      </c>
      <c r="AH10" s="11">
        <f>-'OddsRatio_working_3-way'!U10/(3*'OddsRatio_working_3-way'!X10^(1/3))*COS(('OddsRatio_working_3-way'!Y10+4*PI())/3)</f>
        <v>-0.18691565980647237</v>
      </c>
      <c r="AI10" s="11">
        <f>'OddsRatio_working_3-way'!U10/(3*'OddsRatio_working_3-way'!X10^(1/3))*SIN(('OddsRatio_working_3-way'!Y10)/3)</f>
        <v>-8.2160919866141754E-2</v>
      </c>
      <c r="AJ10" s="11">
        <f>'OddsRatio_working_3-way'!U10/(3*'OddsRatio_working_3-way'!X10^(1/3))*SIN(('OddsRatio_working_3-way'!Y10+2*PI())/3)</f>
        <v>-0.40590833938121157</v>
      </c>
      <c r="AK10" s="11">
        <f>'OddsRatio_working_3-way'!U10/(3*'OddsRatio_working_3-way'!X10^(1/3))*SIN(('OddsRatio_working_3-way'!Y10+4*PI())/3)</f>
        <v>0.48806925924735334</v>
      </c>
      <c r="AL10" s="11">
        <f>'OddsRatio_working_3-way'!Z10+'OddsRatio_working_3-way'!AF10</f>
        <v>1.0322764144353944</v>
      </c>
      <c r="AM10" s="11">
        <f>'OddsRatio_working_3-way'!AA10+'OddsRatio_working_3-way'!AG10</f>
        <v>-0.65844509482245006</v>
      </c>
      <c r="AN10" s="11">
        <f>'OddsRatio_working_3-way'!AB10+'OddsRatio_working_3-way'!AH10</f>
        <v>-0.3738313196129448</v>
      </c>
      <c r="AO10" s="11">
        <f>'OddsRatio_working_3-way'!AC10+'OddsRatio_working_3-way'!AI10</f>
        <v>0</v>
      </c>
      <c r="AP10" s="11">
        <f>'OddsRatio_working_3-way'!AD10+'OddsRatio_working_3-way'!AJ10</f>
        <v>0</v>
      </c>
      <c r="AQ10" s="11">
        <f>'OddsRatio_working_3-way'!AE10+'OddsRatio_working_3-way'!AK10</f>
        <v>0</v>
      </c>
      <c r="AR10" s="10">
        <f>IF(A10="","",IF(('OddsRatio_working_3-way'!X10=0),IF(Q10&gt;0,-Q10^(1/3),(-Q10)^(1/3)),'OddsRatio_working_3-way'!AL10-'OddsRatio_working_3-way'!R10/3))</f>
        <v>1.0322764144353944</v>
      </c>
      <c r="AS10" s="11">
        <f>IF(('OddsRatio_working_3-way'!X10=0),IF(Q10&gt;0,-Q10^(1/3),(-Q10)^(1/3)),'OddsRatio_working_3-way'!AM10-'OddsRatio_working_3-way'!R10/3)</f>
        <v>-0.65844509482245006</v>
      </c>
      <c r="AT10" s="11">
        <f>IF(('OddsRatio_working_3-way'!X10=0),IF(Q10&gt;0,-Q10^(1/3),(-Q10)^(1/3)),'OddsRatio_working_3-way'!AN10-'OddsRatio_working_3-way'!R10/3)</f>
        <v>-0.3738313196129448</v>
      </c>
      <c r="AU10" s="11">
        <f>IF(('OddsRatio_working_3-way'!X10=0),0,'OddsRatio_working_3-way'!AO10)</f>
        <v>0</v>
      </c>
      <c r="AV10" s="11">
        <f>IF(('OddsRatio_working_3-way'!X10=0),0,'OddsRatio_working_3-way'!AP10)</f>
        <v>0</v>
      </c>
      <c r="AW10" s="11">
        <f>IF(('OddsRatio_working_3-way'!X10=0),0,'OddsRatio_working_3-way'!AQ10)</f>
        <v>0</v>
      </c>
    </row>
    <row r="11" spans="1:4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9">
        <f t="shared" si="13"/>
        <v>8.2258785244707686E-2</v>
      </c>
      <c r="E11" s="9">
        <f t="shared" si="14"/>
        <v>0.15312507749272466</v>
      </c>
      <c r="F11" s="9">
        <f t="shared" si="15"/>
        <v>0.7646161372625675</v>
      </c>
      <c r="G11" s="9">
        <f t="shared" si="16"/>
        <v>1.06153722455287</v>
      </c>
      <c r="H11" s="9">
        <f t="shared" si="17"/>
        <v>12.156756230050666</v>
      </c>
      <c r="I11" s="9">
        <f t="shared" si="18"/>
        <v>6.5306089399204543</v>
      </c>
      <c r="J11" s="9">
        <f t="shared" si="19"/>
        <v>1.3078457951203326</v>
      </c>
      <c r="K11" s="11">
        <f t="shared" si="20"/>
        <v>8.6880973066898348E-2</v>
      </c>
      <c r="L11" s="11">
        <f t="shared" si="21"/>
        <v>0.1610305958132045</v>
      </c>
      <c r="M11" s="11">
        <f t="shared" si="22"/>
        <v>0.77519379844961234</v>
      </c>
      <c r="N11" s="11">
        <f>'OddsRatio_working_3-way'!K11+'OddsRatio_working_3-way'!L11+'OddsRatio_working_3-way'!M11-('OddsRatio_working_3-way'!K11*'OddsRatio_working_3-way'!L11)-('OddsRatio_working_3-way'!K11*'OddsRatio_working_3-way'!M11)-('OddsRatio_working_3-way'!L11*'OddsRatio_working_3-way'!M11)+('OddsRatio_working_3-way'!K11*'OddsRatio_working_3-way'!L11*'OddsRatio_working_3-way'!M11)-1</f>
        <v>-0.17221929343684528</v>
      </c>
      <c r="O11" s="11">
        <f>0</f>
        <v>0</v>
      </c>
      <c r="P11" s="11">
        <f>('OddsRatio_working_3-way'!K11*'OddsRatio_working_3-way'!L11)+('OddsRatio_working_3-way'!K11*'OddsRatio_working_3-way'!M11)+('OddsRatio_working_3-way'!L11*'OddsRatio_working_3-way'!M11)-(3*'OddsRatio_working_3-way'!K11*'OddsRatio_working_3-way'!L11*'OddsRatio_working_3-way'!M11)</f>
        <v>0.17363397106455486</v>
      </c>
      <c r="Q11" s="11">
        <f>2*'OddsRatio_working_3-way'!K11*'OddsRatio_working_3-way'!L11*'OddsRatio_working_3-way'!M11</f>
        <v>2.1690689702005602E-2</v>
      </c>
      <c r="R11" s="11">
        <f t="shared" si="23"/>
        <v>0</v>
      </c>
      <c r="S11" s="11">
        <f t="shared" si="24"/>
        <v>-1.0082143968859585</v>
      </c>
      <c r="T11" s="11">
        <f t="shared" si="25"/>
        <v>-0.12594808205945762</v>
      </c>
      <c r="U11" s="11">
        <f>'OddsRatio_working_3-way'!S11-'OddsRatio_working_3-way'!R11^2/3</f>
        <v>-1.0082143968859585</v>
      </c>
      <c r="V11" s="11">
        <f>'OddsRatio_working_3-way'!S11*'OddsRatio_working_3-way'!R11/3-2*'OddsRatio_working_3-way'!R11^3/27-'OddsRatio_working_3-way'!T11</f>
        <v>0.12594808205945762</v>
      </c>
      <c r="W11" s="11">
        <f>'OddsRatio_working_3-way'!V11^2+4*'OddsRatio_working_3-way'!U11^3/27</f>
        <v>-0.1359661434231319</v>
      </c>
      <c r="X11" s="11">
        <f>IF('OddsRatio_working_3-way'!W11&gt;0,IF(ABS('OddsRatio_working_3-way'!V11+SQRT('OddsRatio_working_3-way'!W11))/2&gt;0,ABS('OddsRatio_working_3-way'!V11+SQRT('OddsRatio_working_3-way'!W11))/2,ABS('OddsRatio_working_3-way'!V11-SQRT('OddsRatio_working_3-way'!W11))/2),SQRT(-'OddsRatio_working_3-way'!U11^3/27))</f>
        <v>0.19482624489374356</v>
      </c>
      <c r="Y11" s="11">
        <f>IF('OddsRatio_working_3-way'!W11&gt;=0,IF('OddsRatio_working_3-way'!V11+SQRT('OddsRatio_working_3-way'!W11)&gt;0,0,PI()),ACOS('OddsRatio_working_3-way'!V11/(2*'OddsRatio_working_3-way'!X11)))</f>
        <v>1.2416536805401681</v>
      </c>
      <c r="Z11" s="11">
        <f>'OddsRatio_working_3-way'!X11^(1/3)*COS('OddsRatio_working_3-way'!Y11/3)</f>
        <v>0.53076861227643513</v>
      </c>
      <c r="AA11" s="11">
        <f>'OddsRatio_working_3-way'!X11^(1/3)*COS(('OddsRatio_working_3-way'!Y11+2*PI())/3)</f>
        <v>-0.46729297209413961</v>
      </c>
      <c r="AB11" s="11">
        <f>'OddsRatio_working_3-way'!X11^(1/3)*COS(('OddsRatio_working_3-way'!Y11+4*PI())/3)</f>
        <v>-6.3475640182295442E-2</v>
      </c>
      <c r="AC11" s="11">
        <f>'OddsRatio_working_3-way'!X11^(1/3)*SIN('OddsRatio_working_3-way'!Y11/3)</f>
        <v>0.23314404528273974</v>
      </c>
      <c r="AD11" s="11">
        <f>'OddsRatio_working_3-way'!X11^(1/3)*SIN(('OddsRatio_working_3-way'!Y11+2*PI())/3)</f>
        <v>0.3430870791214361</v>
      </c>
      <c r="AE11" s="11">
        <f>'OddsRatio_working_3-way'!X11^(1/3)*SIN(('OddsRatio_working_3-way'!Y11+4*PI())/3)</f>
        <v>-0.57623112440417579</v>
      </c>
      <c r="AF11" s="11">
        <f>-'OddsRatio_working_3-way'!U11/(3*'OddsRatio_working_3-way'!X11^(1/3))*COS(('OddsRatio_working_3-way'!Y11)/3)</f>
        <v>0.53076861227643501</v>
      </c>
      <c r="AG11" s="11">
        <f>-'OddsRatio_working_3-way'!U11/(3*'OddsRatio_working_3-way'!X11^(1/3))*COS(('OddsRatio_working_3-way'!Y11+2*PI())/3)</f>
        <v>-0.46729297209413956</v>
      </c>
      <c r="AH11" s="11">
        <f>-'OddsRatio_working_3-way'!U11/(3*'OddsRatio_working_3-way'!X11^(1/3))*COS(('OddsRatio_working_3-way'!Y11+4*PI())/3)</f>
        <v>-6.3475640182295429E-2</v>
      </c>
      <c r="AI11" s="11">
        <f>'OddsRatio_working_3-way'!U11/(3*'OddsRatio_working_3-way'!X11^(1/3))*SIN(('OddsRatio_working_3-way'!Y11)/3)</f>
        <v>-0.23314404528273969</v>
      </c>
      <c r="AJ11" s="11">
        <f>'OddsRatio_working_3-way'!U11/(3*'OddsRatio_working_3-way'!X11^(1/3))*SIN(('OddsRatio_working_3-way'!Y11+2*PI())/3)</f>
        <v>-0.34308707912143604</v>
      </c>
      <c r="AK11" s="11">
        <f>'OddsRatio_working_3-way'!U11/(3*'OddsRatio_working_3-way'!X11^(1/3))*SIN(('OddsRatio_working_3-way'!Y11+4*PI())/3)</f>
        <v>0.57623112440417568</v>
      </c>
      <c r="AL11" s="11">
        <f>'OddsRatio_working_3-way'!Z11+'OddsRatio_working_3-way'!AF11</f>
        <v>1.06153722455287</v>
      </c>
      <c r="AM11" s="11">
        <f>'OddsRatio_working_3-way'!AA11+'OddsRatio_working_3-way'!AG11</f>
        <v>-0.93458594418827912</v>
      </c>
      <c r="AN11" s="11">
        <f>'OddsRatio_working_3-way'!AB11+'OddsRatio_working_3-way'!AH11</f>
        <v>-0.12695128036459086</v>
      </c>
      <c r="AO11" s="11">
        <f>'OddsRatio_working_3-way'!AC11+'OddsRatio_working_3-way'!AI11</f>
        <v>0</v>
      </c>
      <c r="AP11" s="11">
        <f>'OddsRatio_working_3-way'!AD11+'OddsRatio_working_3-way'!AJ11</f>
        <v>0</v>
      </c>
      <c r="AQ11" s="11">
        <f>'OddsRatio_working_3-way'!AE11+'OddsRatio_working_3-way'!AK11</f>
        <v>0</v>
      </c>
      <c r="AR11" s="10">
        <f>IF(A11="","",IF(('OddsRatio_working_3-way'!X11=0),IF(Q11&gt;0,-Q11^(1/3),(-Q11)^(1/3)),'OddsRatio_working_3-way'!AL11-'OddsRatio_working_3-way'!R11/3))</f>
        <v>1.06153722455287</v>
      </c>
      <c r="AS11" s="11">
        <f>IF(('OddsRatio_working_3-way'!X11=0),IF(Q11&gt;0,-Q11^(1/3),(-Q11)^(1/3)),'OddsRatio_working_3-way'!AM11-'OddsRatio_working_3-way'!R11/3)</f>
        <v>-0.93458594418827912</v>
      </c>
      <c r="AT11" s="11">
        <f>IF(('OddsRatio_working_3-way'!X11=0),IF(Q11&gt;0,-Q11^(1/3),(-Q11)^(1/3)),'OddsRatio_working_3-way'!AN11-'OddsRatio_working_3-way'!R11/3)</f>
        <v>-0.12695128036459086</v>
      </c>
      <c r="AU11" s="11">
        <f>IF(('OddsRatio_working_3-way'!X11=0),0,'OddsRatio_working_3-way'!AO11)</f>
        <v>0</v>
      </c>
      <c r="AV11" s="11">
        <f>IF(('OddsRatio_working_3-way'!X11=0),0,'OddsRatio_working_3-way'!AP11)</f>
        <v>0</v>
      </c>
      <c r="AW11" s="11">
        <f>IF(('OddsRatio_working_3-way'!X11=0),0,'OddsRatio_working_3-way'!AQ11)</f>
        <v>0</v>
      </c>
    </row>
    <row r="12" spans="1:4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9">
        <f t="shared" si="13"/>
        <v>0.87688526376476561</v>
      </c>
      <c r="E12" s="9">
        <f t="shared" si="14"/>
        <v>8.8987734417246958E-2</v>
      </c>
      <c r="F12" s="9">
        <f t="shared" si="15"/>
        <v>3.4127001817987355E-2</v>
      </c>
      <c r="G12" s="9">
        <f t="shared" si="16"/>
        <v>1.1700004295759756</v>
      </c>
      <c r="H12" s="9">
        <f t="shared" si="17"/>
        <v>1.1404000515491173</v>
      </c>
      <c r="I12" s="9">
        <f t="shared" si="18"/>
        <v>11.237503758789787</v>
      </c>
      <c r="J12" s="9">
        <f t="shared" si="19"/>
        <v>29.302310391442852</v>
      </c>
      <c r="K12" s="11">
        <f t="shared" si="20"/>
        <v>0.89285714285714279</v>
      </c>
      <c r="L12" s="11">
        <f t="shared" si="21"/>
        <v>0.10256410256410256</v>
      </c>
      <c r="M12" s="11">
        <f t="shared" si="22"/>
        <v>3.969829297340214E-2</v>
      </c>
      <c r="N12" s="11">
        <f>'OddsRatio_working_3-way'!K12+'OddsRatio_working_3-way'!L12+'OddsRatio_working_3-way'!M12-('OddsRatio_working_3-way'!K12*'OddsRatio_working_3-way'!L12)-('OddsRatio_working_3-way'!K12*'OddsRatio_working_3-way'!M12)-('OddsRatio_working_3-way'!L12*'OddsRatio_working_3-way'!M12)+('OddsRatio_working_3-way'!K12*'OddsRatio_working_3-way'!L12*'OddsRatio_working_3-way'!M12)-1</f>
        <v>-9.2336702598711407E-2</v>
      </c>
      <c r="O12" s="11">
        <f>0</f>
        <v>0</v>
      </c>
      <c r="P12" s="11">
        <f>('OddsRatio_working_3-way'!K12*'OddsRatio_working_3-way'!L12)+('OddsRatio_working_3-way'!K12*'OddsRatio_working_3-way'!M12)+('OddsRatio_working_3-way'!L12*'OddsRatio_working_3-way'!M12)-(3*'OddsRatio_working_3-way'!K12*'OddsRatio_working_3-way'!L12*'OddsRatio_working_3-way'!M12)</f>
        <v>0.12018549136453066</v>
      </c>
      <c r="Q12" s="11">
        <f>2*'OddsRatio_working_3-way'!K12*'OddsRatio_working_3-way'!L12*'OddsRatio_working_3-way'!M12</f>
        <v>7.2707496288282299E-3</v>
      </c>
      <c r="R12" s="11">
        <f t="shared" si="23"/>
        <v>0</v>
      </c>
      <c r="S12" s="11">
        <f t="shared" si="24"/>
        <v>-1.3016004252052196</v>
      </c>
      <c r="T12" s="11">
        <f t="shared" si="25"/>
        <v>-7.8741707513927353E-2</v>
      </c>
      <c r="U12" s="11">
        <f>'OddsRatio_working_3-way'!S12-'OddsRatio_working_3-way'!R12^2/3</f>
        <v>-1.3016004252052196</v>
      </c>
      <c r="V12" s="11">
        <f>'OddsRatio_working_3-way'!S12*'OddsRatio_working_3-way'!R12/3-2*'OddsRatio_working_3-way'!R12^3/27-'OddsRatio_working_3-way'!T12</f>
        <v>7.8741707513927353E-2</v>
      </c>
      <c r="W12" s="11">
        <f>'OddsRatio_working_3-way'!V12^2+4*'OddsRatio_working_3-way'!U12^3/27</f>
        <v>-0.32048480263808682</v>
      </c>
      <c r="X12" s="11">
        <f>IF('OddsRatio_working_3-way'!W12&gt;0,IF(ABS('OddsRatio_working_3-way'!V12+SQRT('OddsRatio_working_3-way'!W12))/2&gt;0,ABS('OddsRatio_working_3-way'!V12+SQRT('OddsRatio_working_3-way'!W12))/2,ABS('OddsRatio_working_3-way'!V12-SQRT('OddsRatio_working_3-way'!W12))/2),SQRT(-'OddsRatio_working_3-way'!U12^3/27))</f>
        <v>0.2857818482428055</v>
      </c>
      <c r="Y12" s="11">
        <f>IF('OddsRatio_working_3-way'!W12&gt;=0,IF('OddsRatio_working_3-way'!V12+SQRT('OddsRatio_working_3-way'!W12)&gt;0,0,PI()),ACOS('OddsRatio_working_3-way'!V12/(2*'OddsRatio_working_3-way'!X12)))</f>
        <v>1.4325913693595322</v>
      </c>
      <c r="Z12" s="11">
        <f>'OddsRatio_working_3-way'!X12^(1/3)*COS('OddsRatio_working_3-way'!Y12/3)</f>
        <v>0.5850002147879878</v>
      </c>
      <c r="AA12" s="11">
        <f>'OddsRatio_working_3-way'!X12^(1/3)*COS(('OddsRatio_working_3-way'!Y12+2*PI())/3)</f>
        <v>-0.55466640542791534</v>
      </c>
      <c r="AB12" s="11">
        <f>'OddsRatio_working_3-way'!X12^(1/3)*COS(('OddsRatio_working_3-way'!Y12+4*PI())/3)</f>
        <v>-3.033380936007276E-2</v>
      </c>
      <c r="AC12" s="11">
        <f>'OddsRatio_working_3-way'!X12^(1/3)*SIN('OddsRatio_working_3-way'!Y12/3)</f>
        <v>0.30272356548466456</v>
      </c>
      <c r="AD12" s="11">
        <f>'OddsRatio_working_3-way'!X12^(1/3)*SIN(('OddsRatio_working_3-way'!Y12+2*PI())/3)</f>
        <v>0.35526326448341844</v>
      </c>
      <c r="AE12" s="11">
        <f>'OddsRatio_working_3-way'!X12^(1/3)*SIN(('OddsRatio_working_3-way'!Y12+4*PI())/3)</f>
        <v>-0.65798682996808266</v>
      </c>
      <c r="AF12" s="11">
        <f>-'OddsRatio_working_3-way'!U12/(3*'OddsRatio_working_3-way'!X12^(1/3))*COS(('OddsRatio_working_3-way'!Y12)/3)</f>
        <v>0.58500021478798792</v>
      </c>
      <c r="AG12" s="11">
        <f>-'OddsRatio_working_3-way'!U12/(3*'OddsRatio_working_3-way'!X12^(1/3))*COS(('OddsRatio_working_3-way'!Y12+2*PI())/3)</f>
        <v>-0.55466640542791545</v>
      </c>
      <c r="AH12" s="11">
        <f>-'OddsRatio_working_3-way'!U12/(3*'OddsRatio_working_3-way'!X12^(1/3))*COS(('OddsRatio_working_3-way'!Y12+4*PI())/3)</f>
        <v>-3.0333809360072763E-2</v>
      </c>
      <c r="AI12" s="11">
        <f>'OddsRatio_working_3-way'!U12/(3*'OddsRatio_working_3-way'!X12^(1/3))*SIN(('OddsRatio_working_3-way'!Y12)/3)</f>
        <v>-0.30272356548466461</v>
      </c>
      <c r="AJ12" s="11">
        <f>'OddsRatio_working_3-way'!U12/(3*'OddsRatio_working_3-way'!X12^(1/3))*SIN(('OddsRatio_working_3-way'!Y12+2*PI())/3)</f>
        <v>-0.35526326448341849</v>
      </c>
      <c r="AK12" s="11">
        <f>'OddsRatio_working_3-way'!U12/(3*'OddsRatio_working_3-way'!X12^(1/3))*SIN(('OddsRatio_working_3-way'!Y12+4*PI())/3)</f>
        <v>0.65798682996808278</v>
      </c>
      <c r="AL12" s="11">
        <f>'OddsRatio_working_3-way'!Z12+'OddsRatio_working_3-way'!AF12</f>
        <v>1.1700004295759756</v>
      </c>
      <c r="AM12" s="11">
        <f>'OddsRatio_working_3-way'!AA12+'OddsRatio_working_3-way'!AG12</f>
        <v>-1.1093328108558307</v>
      </c>
      <c r="AN12" s="11">
        <f>'OddsRatio_working_3-way'!AB12+'OddsRatio_working_3-way'!AH12</f>
        <v>-6.0667618720145519E-2</v>
      </c>
      <c r="AO12" s="11">
        <f>'OddsRatio_working_3-way'!AC12+'OddsRatio_working_3-way'!AI12</f>
        <v>0</v>
      </c>
      <c r="AP12" s="11">
        <f>'OddsRatio_working_3-way'!AD12+'OddsRatio_working_3-way'!AJ12</f>
        <v>0</v>
      </c>
      <c r="AQ12" s="11">
        <f>'OddsRatio_working_3-way'!AE12+'OddsRatio_working_3-way'!AK12</f>
        <v>0</v>
      </c>
      <c r="AR12" s="10">
        <f>IF(A12="","",IF(('OddsRatio_working_3-way'!X12=0),IF(Q12&gt;0,-Q12^(1/3),(-Q12)^(1/3)),'OddsRatio_working_3-way'!AL12-'OddsRatio_working_3-way'!R12/3))</f>
        <v>1.1700004295759756</v>
      </c>
      <c r="AS12" s="11">
        <f>IF(('OddsRatio_working_3-way'!X12=0),IF(Q12&gt;0,-Q12^(1/3),(-Q12)^(1/3)),'OddsRatio_working_3-way'!AM12-'OddsRatio_working_3-way'!R12/3)</f>
        <v>-1.1093328108558307</v>
      </c>
      <c r="AT12" s="11">
        <f>IF(('OddsRatio_working_3-way'!X12=0),IF(Q12&gt;0,-Q12^(1/3),(-Q12)^(1/3)),'OddsRatio_working_3-way'!AN12-'OddsRatio_working_3-way'!R12/3)</f>
        <v>-6.0667618720145519E-2</v>
      </c>
      <c r="AU12" s="11">
        <f>IF(('OddsRatio_working_3-way'!X12=0),0,'OddsRatio_working_3-way'!AO12)</f>
        <v>0</v>
      </c>
      <c r="AV12" s="11">
        <f>IF(('OddsRatio_working_3-way'!X12=0),0,'OddsRatio_working_3-way'!AP12)</f>
        <v>0</v>
      </c>
      <c r="AW12" s="11">
        <f>IF(('OddsRatio_working_3-way'!X12=0),0,'OddsRatio_working_3-way'!AQ12)</f>
        <v>0</v>
      </c>
    </row>
    <row r="13" spans="1:4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9">
        <f t="shared" si="13"/>
        <v>0.23676199354283953</v>
      </c>
      <c r="E13" s="9">
        <f t="shared" si="14"/>
        <v>0.31790318381104649</v>
      </c>
      <c r="F13" s="9">
        <f t="shared" si="15"/>
        <v>0.44533482264611407</v>
      </c>
      <c r="G13" s="9">
        <f t="shared" si="16"/>
        <v>1.0466398928432259</v>
      </c>
      <c r="H13" s="9">
        <f t="shared" si="17"/>
        <v>4.2236508699571358</v>
      </c>
      <c r="I13" s="9">
        <f t="shared" si="18"/>
        <v>3.1456117803286121</v>
      </c>
      <c r="J13" s="9">
        <f t="shared" si="19"/>
        <v>2.2455014724834381</v>
      </c>
      <c r="K13" s="11">
        <f t="shared" si="20"/>
        <v>0.24509803921568626</v>
      </c>
      <c r="L13" s="11">
        <f t="shared" si="21"/>
        <v>0.32786885245901642</v>
      </c>
      <c r="M13" s="11">
        <f t="shared" si="22"/>
        <v>0.45662100456621008</v>
      </c>
      <c r="N13" s="11">
        <f>'OddsRatio_working_3-way'!K13+'OddsRatio_working_3-way'!L13+'OddsRatio_working_3-way'!M13-('OddsRatio_working_3-way'!K13*'OddsRatio_working_3-way'!L13)-('OddsRatio_working_3-way'!K13*'OddsRatio_working_3-way'!M13)-('OddsRatio_working_3-way'!L13*'OddsRatio_working_3-way'!M13)+('OddsRatio_working_3-way'!K13*'OddsRatio_working_3-way'!L13*'OddsRatio_working_3-way'!M13)-1</f>
        <v>-0.27570676447837905</v>
      </c>
      <c r="O13" s="11">
        <f>0</f>
        <v>0</v>
      </c>
      <c r="P13" s="11">
        <f>('OddsRatio_working_3-way'!K13*'OddsRatio_working_3-way'!L13)+('OddsRatio_working_3-way'!K13*'OddsRatio_working_3-way'!M13)+('OddsRatio_working_3-way'!L13*'OddsRatio_working_3-way'!M13)-(3*'OddsRatio_working_3-way'!K13*'OddsRatio_working_3-way'!L13*'OddsRatio_working_3-way'!M13)</f>
        <v>0.23190652112330823</v>
      </c>
      <c r="Q13" s="11">
        <f>2*'OddsRatio_working_3-way'!K13*'OddsRatio_working_3-way'!L13*'OddsRatio_working_3-way'!M13</f>
        <v>7.3388139595983629E-2</v>
      </c>
      <c r="R13" s="11">
        <f t="shared" si="23"/>
        <v>0</v>
      </c>
      <c r="S13" s="11">
        <f t="shared" si="24"/>
        <v>-0.84113468003609448</v>
      </c>
      <c r="T13" s="11">
        <f t="shared" si="25"/>
        <v>-0.26618186077091605</v>
      </c>
      <c r="U13" s="11">
        <f>'OddsRatio_working_3-way'!S13-'OddsRatio_working_3-way'!R13^2/3</f>
        <v>-0.84113468003609448</v>
      </c>
      <c r="V13" s="11">
        <f>'OddsRatio_working_3-way'!S13*'OddsRatio_working_3-way'!R13/3-2*'OddsRatio_working_3-way'!R13^3/27-'OddsRatio_working_3-way'!T13</f>
        <v>0.26618186077091605</v>
      </c>
      <c r="W13" s="11">
        <f>'OddsRatio_working_3-way'!V13^2+4*'OddsRatio_working_3-way'!U13^3/27</f>
        <v>-1.7311533538494198E-2</v>
      </c>
      <c r="X13" s="11">
        <f>IF('OddsRatio_working_3-way'!W13&gt;0,IF(ABS('OddsRatio_working_3-way'!V13+SQRT('OddsRatio_working_3-way'!W13))/2&gt;0,ABS('OddsRatio_working_3-way'!V13+SQRT('OddsRatio_working_3-way'!W13))/2,ABS('OddsRatio_working_3-way'!V13-SQRT('OddsRatio_working_3-way'!W13))/2),SQRT(-'OddsRatio_working_3-way'!U13^3/27))</f>
        <v>0.14846238289711769</v>
      </c>
      <c r="Y13" s="11">
        <f>IF('OddsRatio_working_3-way'!W13&gt;=0,IF('OddsRatio_working_3-way'!V13+SQRT('OddsRatio_working_3-way'!W13)&gt;0,0,PI()),ACOS('OddsRatio_working_3-way'!V13/(2*'OddsRatio_working_3-way'!X13)))</f>
        <v>0.45907603443244804</v>
      </c>
      <c r="Z13" s="11">
        <f>'OddsRatio_working_3-way'!X13^(1/3)*COS('OddsRatio_working_3-way'!Y13/3)</f>
        <v>0.52331994642161306</v>
      </c>
      <c r="AA13" s="11">
        <f>'OddsRatio_working_3-way'!X13^(1/3)*COS(('OddsRatio_working_3-way'!Y13+2*PI())/3)</f>
        <v>-0.33155879485311823</v>
      </c>
      <c r="AB13" s="11">
        <f>'OddsRatio_working_3-way'!X13^(1/3)*COS(('OddsRatio_working_3-way'!Y13+4*PI())/3)</f>
        <v>-0.19176115156849491</v>
      </c>
      <c r="AC13" s="11">
        <f>'OddsRatio_working_3-way'!X13^(1/3)*SIN('OddsRatio_working_3-way'!Y13/3)</f>
        <v>8.0712206982452794E-2</v>
      </c>
      <c r="AD13" s="11">
        <f>'OddsRatio_working_3-way'!X13^(1/3)*SIN(('OddsRatio_working_3-way'!Y13+2*PI())/3)</f>
        <v>0.4128522644170019</v>
      </c>
      <c r="AE13" s="11">
        <f>'OddsRatio_working_3-way'!X13^(1/3)*SIN(('OddsRatio_working_3-way'!Y13+4*PI())/3)</f>
        <v>-0.49356447139945447</v>
      </c>
      <c r="AF13" s="11">
        <f>-'OddsRatio_working_3-way'!U13/(3*'OddsRatio_working_3-way'!X13^(1/3))*COS(('OddsRatio_working_3-way'!Y13)/3)</f>
        <v>0.52331994642161295</v>
      </c>
      <c r="AG13" s="11">
        <f>-'OddsRatio_working_3-way'!U13/(3*'OddsRatio_working_3-way'!X13^(1/3))*COS(('OddsRatio_working_3-way'!Y13+2*PI())/3)</f>
        <v>-0.33155879485311812</v>
      </c>
      <c r="AH13" s="11">
        <f>-'OddsRatio_working_3-way'!U13/(3*'OddsRatio_working_3-way'!X13^(1/3))*COS(('OddsRatio_working_3-way'!Y13+4*PI())/3)</f>
        <v>-0.19176115156849488</v>
      </c>
      <c r="AI13" s="11">
        <f>'OddsRatio_working_3-way'!U13/(3*'OddsRatio_working_3-way'!X13^(1/3))*SIN(('OddsRatio_working_3-way'!Y13)/3)</f>
        <v>-8.071220698245278E-2</v>
      </c>
      <c r="AJ13" s="11">
        <f>'OddsRatio_working_3-way'!U13/(3*'OddsRatio_working_3-way'!X13^(1/3))*SIN(('OddsRatio_working_3-way'!Y13+2*PI())/3)</f>
        <v>-0.41285226441700185</v>
      </c>
      <c r="AK13" s="11">
        <f>'OddsRatio_working_3-way'!U13/(3*'OddsRatio_working_3-way'!X13^(1/3))*SIN(('OddsRatio_working_3-way'!Y13+4*PI())/3)</f>
        <v>0.49356447139945442</v>
      </c>
      <c r="AL13" s="11">
        <f>'OddsRatio_working_3-way'!Z13+'OddsRatio_working_3-way'!AF13</f>
        <v>1.0466398928432259</v>
      </c>
      <c r="AM13" s="11">
        <f>'OddsRatio_working_3-way'!AA13+'OddsRatio_working_3-way'!AG13</f>
        <v>-0.66311758970623635</v>
      </c>
      <c r="AN13" s="11">
        <f>'OddsRatio_working_3-way'!AB13+'OddsRatio_working_3-way'!AH13</f>
        <v>-0.38352230313698976</v>
      </c>
      <c r="AO13" s="11">
        <f>'OddsRatio_working_3-way'!AC13+'OddsRatio_working_3-way'!AI13</f>
        <v>0</v>
      </c>
      <c r="AP13" s="11">
        <f>'OddsRatio_working_3-way'!AD13+'OddsRatio_working_3-way'!AJ13</f>
        <v>0</v>
      </c>
      <c r="AQ13" s="11">
        <f>'OddsRatio_working_3-way'!AE13+'OddsRatio_working_3-way'!AK13</f>
        <v>0</v>
      </c>
      <c r="AR13" s="10">
        <f>IF(A13="","",IF(('OddsRatio_working_3-way'!X13=0),IF(Q13&gt;0,-Q13^(1/3),(-Q13)^(1/3)),'OddsRatio_working_3-way'!AL13-'OddsRatio_working_3-way'!R13/3))</f>
        <v>1.0466398928432259</v>
      </c>
      <c r="AS13" s="11">
        <f>IF(('OddsRatio_working_3-way'!X13=0),IF(Q13&gt;0,-Q13^(1/3),(-Q13)^(1/3)),'OddsRatio_working_3-way'!AM13-'OddsRatio_working_3-way'!R13/3)</f>
        <v>-0.66311758970623635</v>
      </c>
      <c r="AT13" s="11">
        <f>IF(('OddsRatio_working_3-way'!X13=0),IF(Q13&gt;0,-Q13^(1/3),(-Q13)^(1/3)),'OddsRatio_working_3-way'!AN13-'OddsRatio_working_3-way'!R13/3)</f>
        <v>-0.38352230313698976</v>
      </c>
      <c r="AU13" s="11">
        <f>IF(('OddsRatio_working_3-way'!X13=0),0,'OddsRatio_working_3-way'!AO13)</f>
        <v>0</v>
      </c>
      <c r="AV13" s="11">
        <f>IF(('OddsRatio_working_3-way'!X13=0),0,'OddsRatio_working_3-way'!AP13)</f>
        <v>0</v>
      </c>
      <c r="AW13" s="11">
        <f>IF(('OddsRatio_working_3-way'!X13=0),0,'OddsRatio_working_3-way'!AQ13)</f>
        <v>0</v>
      </c>
    </row>
    <row r="14" spans="1:4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9">
        <f t="shared" si="13"/>
        <v>0.47644553705396692</v>
      </c>
      <c r="E14" s="9">
        <f t="shared" si="14"/>
        <v>0.27572239010551269</v>
      </c>
      <c r="F14" s="9">
        <f t="shared" si="15"/>
        <v>0.24783207284052056</v>
      </c>
      <c r="G14" s="9">
        <f t="shared" si="16"/>
        <v>1.04654836547952</v>
      </c>
      <c r="H14" s="9">
        <f t="shared" si="17"/>
        <v>2.0988757837534959</v>
      </c>
      <c r="I14" s="9">
        <f t="shared" si="18"/>
        <v>3.6268363973535944</v>
      </c>
      <c r="J14" s="9">
        <f t="shared" si="19"/>
        <v>4.0349902598906073</v>
      </c>
      <c r="K14" s="11">
        <f t="shared" si="20"/>
        <v>0.48780487804878053</v>
      </c>
      <c r="L14" s="11">
        <f t="shared" si="21"/>
        <v>0.28490028490028491</v>
      </c>
      <c r="M14" s="11">
        <f t="shared" si="22"/>
        <v>0.25641025641025644</v>
      </c>
      <c r="N14" s="11">
        <f>'OddsRatio_working_3-way'!K14+'OddsRatio_working_3-way'!L14+'OddsRatio_working_3-way'!M14-('OddsRatio_working_3-way'!K14*'OddsRatio_working_3-way'!L14)-('OddsRatio_working_3-way'!K14*'OddsRatio_working_3-way'!M14)-('OddsRatio_working_3-way'!L14*'OddsRatio_working_3-way'!M14)+('OddsRatio_working_3-way'!K14*'OddsRatio_working_3-way'!L14*'OddsRatio_working_3-way'!M14)-1</f>
        <v>-0.27235505096668322</v>
      </c>
      <c r="O14" s="11">
        <f>0</f>
        <v>0</v>
      </c>
      <c r="P14" s="11">
        <f>('OddsRatio_working_3-way'!K14*'OddsRatio_working_3-way'!L14)+('OddsRatio_working_3-way'!K14*'OddsRatio_working_3-way'!M14)+('OddsRatio_working_3-way'!L14*'OddsRatio_working_3-way'!M14)-(3*'OddsRatio_working_3-way'!K14*'OddsRatio_working_3-way'!L14*'OddsRatio_working_3-way'!M14)</f>
        <v>0.23020085559172487</v>
      </c>
      <c r="Q14" s="11">
        <f>2*'OddsRatio_working_3-way'!K14*'OddsRatio_working_3-way'!L14*'OddsRatio_working_3-way'!M14</f>
        <v>7.1269614734280173E-2</v>
      </c>
      <c r="R14" s="11">
        <f t="shared" si="23"/>
        <v>0</v>
      </c>
      <c r="S14" s="11">
        <f t="shared" si="24"/>
        <v>-0.84522337579076146</v>
      </c>
      <c r="T14" s="11">
        <f t="shared" si="25"/>
        <v>-0.26167906371231014</v>
      </c>
      <c r="U14" s="11">
        <f>'OddsRatio_working_3-way'!S14-'OddsRatio_working_3-way'!R14^2/3</f>
        <v>-0.84522337579076146</v>
      </c>
      <c r="V14" s="11">
        <f>'OddsRatio_working_3-way'!S14*'OddsRatio_working_3-way'!R14/3-2*'OddsRatio_working_3-way'!R14^3/27-'OddsRatio_working_3-way'!T14</f>
        <v>0.26167906371231014</v>
      </c>
      <c r="W14" s="11">
        <f>'OddsRatio_working_3-way'!V14^2+4*'OddsRatio_working_3-way'!U14^3/27</f>
        <v>-2.0980325273372707E-2</v>
      </c>
      <c r="X14" s="11">
        <f>IF('OddsRatio_working_3-way'!W14&gt;0,IF(ABS('OddsRatio_working_3-way'!V14+SQRT('OddsRatio_working_3-way'!W14))/2&gt;0,ABS('OddsRatio_working_3-way'!V14+SQRT('OddsRatio_working_3-way'!W14))/2,ABS('OddsRatio_working_3-way'!V14-SQRT('OddsRatio_working_3-way'!W14))/2),SQRT(-'OddsRatio_working_3-way'!U14^3/27))</f>
        <v>0.14954619491876414</v>
      </c>
      <c r="Y14" s="11">
        <f>IF('OddsRatio_working_3-way'!W14&gt;=0,IF('OddsRatio_working_3-way'!V14+SQRT('OddsRatio_working_3-way'!W14)&gt;0,0,PI()),ACOS('OddsRatio_working_3-way'!V14/(2*'OddsRatio_working_3-way'!X14)))</f>
        <v>0.50554540937225934</v>
      </c>
      <c r="Z14" s="11">
        <f>'OddsRatio_working_3-way'!X14^(1/3)*COS('OddsRatio_working_3-way'!Y14/3)</f>
        <v>0.52327418273976001</v>
      </c>
      <c r="AA14" s="11">
        <f>'OddsRatio_working_3-way'!X14^(1/3)*COS(('OddsRatio_working_3-way'!Y14+2*PI())/3)</f>
        <v>-0.33873405114273697</v>
      </c>
      <c r="AB14" s="11">
        <f>'OddsRatio_working_3-way'!X14^(1/3)*COS(('OddsRatio_working_3-way'!Y14+4*PI())/3)</f>
        <v>-0.18454013159702282</v>
      </c>
      <c r="AC14" s="11">
        <f>'OddsRatio_working_3-way'!X14^(1/3)*SIN('OddsRatio_working_3-way'!Y14/3)</f>
        <v>8.9023900957121482E-2</v>
      </c>
      <c r="AD14" s="11">
        <f>'OddsRatio_working_3-way'!X14^(1/3)*SIN(('OddsRatio_working_3-way'!Y14+2*PI())/3)</f>
        <v>0.40865678491861218</v>
      </c>
      <c r="AE14" s="11">
        <f>'OddsRatio_working_3-way'!X14^(1/3)*SIN(('OddsRatio_working_3-way'!Y14+4*PI())/3)</f>
        <v>-0.49768068587573366</v>
      </c>
      <c r="AF14" s="11">
        <f>-'OddsRatio_working_3-way'!U14/(3*'OddsRatio_working_3-way'!X14^(1/3))*COS(('OddsRatio_working_3-way'!Y14)/3)</f>
        <v>0.52327418273976001</v>
      </c>
      <c r="AG14" s="11">
        <f>-'OddsRatio_working_3-way'!U14/(3*'OddsRatio_working_3-way'!X14^(1/3))*COS(('OddsRatio_working_3-way'!Y14+2*PI())/3)</f>
        <v>-0.33873405114273697</v>
      </c>
      <c r="AH14" s="11">
        <f>-'OddsRatio_working_3-way'!U14/(3*'OddsRatio_working_3-way'!X14^(1/3))*COS(('OddsRatio_working_3-way'!Y14+4*PI())/3)</f>
        <v>-0.18454013159702282</v>
      </c>
      <c r="AI14" s="11">
        <f>'OddsRatio_working_3-way'!U14/(3*'OddsRatio_working_3-way'!X14^(1/3))*SIN(('OddsRatio_working_3-way'!Y14)/3)</f>
        <v>-8.9023900957121482E-2</v>
      </c>
      <c r="AJ14" s="11">
        <f>'OddsRatio_working_3-way'!U14/(3*'OddsRatio_working_3-way'!X14^(1/3))*SIN(('OddsRatio_working_3-way'!Y14+2*PI())/3)</f>
        <v>-0.40865678491861218</v>
      </c>
      <c r="AK14" s="11">
        <f>'OddsRatio_working_3-way'!U14/(3*'OddsRatio_working_3-way'!X14^(1/3))*SIN(('OddsRatio_working_3-way'!Y14+4*PI())/3)</f>
        <v>0.49768068587573366</v>
      </c>
      <c r="AL14" s="11">
        <f>'OddsRatio_working_3-way'!Z14+'OddsRatio_working_3-way'!AF14</f>
        <v>1.04654836547952</v>
      </c>
      <c r="AM14" s="11">
        <f>'OddsRatio_working_3-way'!AA14+'OddsRatio_working_3-way'!AG14</f>
        <v>-0.67746810228547394</v>
      </c>
      <c r="AN14" s="11">
        <f>'OddsRatio_working_3-way'!AB14+'OddsRatio_working_3-way'!AH14</f>
        <v>-0.36908026319404563</v>
      </c>
      <c r="AO14" s="11">
        <f>'OddsRatio_working_3-way'!AC14+'OddsRatio_working_3-way'!AI14</f>
        <v>0</v>
      </c>
      <c r="AP14" s="11">
        <f>'OddsRatio_working_3-way'!AD14+'OddsRatio_working_3-way'!AJ14</f>
        <v>0</v>
      </c>
      <c r="AQ14" s="11">
        <f>'OddsRatio_working_3-way'!AE14+'OddsRatio_working_3-way'!AK14</f>
        <v>0</v>
      </c>
      <c r="AR14" s="10">
        <f>IF(A14="","",IF(('OddsRatio_working_3-way'!X14=0),IF(Q14&gt;0,-Q14^(1/3),(-Q14)^(1/3)),'OddsRatio_working_3-way'!AL14-'OddsRatio_working_3-way'!R14/3))</f>
        <v>1.04654836547952</v>
      </c>
      <c r="AS14" s="11">
        <f>IF(('OddsRatio_working_3-way'!X14=0),IF(Q14&gt;0,-Q14^(1/3),(-Q14)^(1/3)),'OddsRatio_working_3-way'!AM14-'OddsRatio_working_3-way'!R14/3)</f>
        <v>-0.67746810228547394</v>
      </c>
      <c r="AT14" s="11">
        <f>IF(('OddsRatio_working_3-way'!X14=0),IF(Q14&gt;0,-Q14^(1/3),(-Q14)^(1/3)),'OddsRatio_working_3-way'!AN14-'OddsRatio_working_3-way'!R14/3)</f>
        <v>-0.36908026319404563</v>
      </c>
      <c r="AU14" s="11">
        <f>IF(('OddsRatio_working_3-way'!X14=0),0,'OddsRatio_working_3-way'!AO14)</f>
        <v>0</v>
      </c>
      <c r="AV14" s="11">
        <f>IF(('OddsRatio_working_3-way'!X14=0),0,'OddsRatio_working_3-way'!AP14)</f>
        <v>0</v>
      </c>
      <c r="AW14" s="11">
        <f>IF(('OddsRatio_working_3-way'!X14=0),0,'OddsRatio_working_3-way'!AQ14)</f>
        <v>0</v>
      </c>
    </row>
    <row r="15" spans="1:4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9">
        <f t="shared" si="13"/>
        <v>0.15705838220540308</v>
      </c>
      <c r="E15" s="9">
        <f t="shared" si="14"/>
        <v>0.22289211740933798</v>
      </c>
      <c r="F15" s="9">
        <f t="shared" si="15"/>
        <v>0.62004950038525886</v>
      </c>
      <c r="G15" s="9">
        <f t="shared" si="16"/>
        <v>1.0565076947796084</v>
      </c>
      <c r="H15" s="9">
        <f t="shared" si="17"/>
        <v>6.36705908948041</v>
      </c>
      <c r="I15" s="9">
        <f t="shared" si="18"/>
        <v>4.4864753927727072</v>
      </c>
      <c r="J15" s="9">
        <f t="shared" si="19"/>
        <v>1.612774462972173</v>
      </c>
      <c r="K15" s="11">
        <f t="shared" si="20"/>
        <v>0.16447368421052633</v>
      </c>
      <c r="L15" s="11">
        <f t="shared" si="21"/>
        <v>0.23255813953488372</v>
      </c>
      <c r="M15" s="11">
        <f t="shared" si="22"/>
        <v>0.63291139240506322</v>
      </c>
      <c r="N15" s="11">
        <f>'OddsRatio_working_3-way'!K15+'OddsRatio_working_3-way'!L15+'OddsRatio_working_3-way'!M15-('OddsRatio_working_3-way'!K15*'OddsRatio_working_3-way'!L15)-('OddsRatio_working_3-way'!K15*'OddsRatio_working_3-way'!M15)-('OddsRatio_working_3-way'!L15*'OddsRatio_working_3-way'!M15)+('OddsRatio_working_3-way'!K15*'OddsRatio_working_3-way'!L15*'OddsRatio_working_3-way'!M15)-1</f>
        <v>-0.23538377515764675</v>
      </c>
      <c r="O15" s="11">
        <f>0</f>
        <v>0</v>
      </c>
      <c r="P15" s="11">
        <f>('OddsRatio_working_3-way'!K15*'OddsRatio_working_3-way'!L15)+('OddsRatio_working_3-way'!K15*'OddsRatio_working_3-way'!M15)+('OddsRatio_working_3-way'!L15*'OddsRatio_working_3-way'!M15)-(3*'OddsRatio_working_3-way'!K15*'OddsRatio_working_3-way'!L15*'OddsRatio_working_3-way'!M15)</f>
        <v>0.21690965712780624</v>
      </c>
      <c r="Q15" s="11">
        <f>2*'OddsRatio_working_3-way'!K15*'OddsRatio_working_3-way'!L15*'OddsRatio_working_3-way'!M15</f>
        <v>4.8417334180313895E-2</v>
      </c>
      <c r="R15" s="11">
        <f t="shared" si="23"/>
        <v>0</v>
      </c>
      <c r="S15" s="11">
        <f t="shared" si="24"/>
        <v>-0.92151490468080233</v>
      </c>
      <c r="T15" s="11">
        <f t="shared" si="25"/>
        <v>-0.20569529122339339</v>
      </c>
      <c r="U15" s="11">
        <f>'OddsRatio_working_3-way'!S15-'OddsRatio_working_3-way'!R15^2/3</f>
        <v>-0.92151490468080233</v>
      </c>
      <c r="V15" s="11">
        <f>'OddsRatio_working_3-way'!S15*'OddsRatio_working_3-way'!R15/3-2*'OddsRatio_working_3-way'!R15^3/27-'OddsRatio_working_3-way'!T15</f>
        <v>0.20569529122339339</v>
      </c>
      <c r="W15" s="11">
        <f>'OddsRatio_working_3-way'!V15^2+4*'OddsRatio_working_3-way'!U15^3/27</f>
        <v>-7.3621444719040807E-2</v>
      </c>
      <c r="X15" s="11">
        <f>IF('OddsRatio_working_3-way'!W15&gt;0,IF(ABS('OddsRatio_working_3-way'!V15+SQRT('OddsRatio_working_3-way'!W15))/2&gt;0,ABS('OddsRatio_working_3-way'!V15+SQRT('OddsRatio_working_3-way'!W15))/2,ABS('OddsRatio_working_3-way'!V15-SQRT('OddsRatio_working_3-way'!W15))/2),SQRT(-'OddsRatio_working_3-way'!U15^3/27))</f>
        <v>0.17024394082500954</v>
      </c>
      <c r="Y15" s="11">
        <f>IF('OddsRatio_working_3-way'!W15&gt;=0,IF('OddsRatio_working_3-way'!V15+SQRT('OddsRatio_working_3-way'!W15)&gt;0,0,PI()),ACOS('OddsRatio_working_3-way'!V15/(2*'OddsRatio_working_3-way'!X15)))</f>
        <v>0.92213612391062616</v>
      </c>
      <c r="Z15" s="11">
        <f>'OddsRatio_working_3-way'!X15^(1/3)*COS('OddsRatio_working_3-way'!Y15/3)</f>
        <v>0.52825384738980419</v>
      </c>
      <c r="AA15" s="11">
        <f>'OddsRatio_working_3-way'!X15^(1/3)*COS(('OddsRatio_working_3-way'!Y15+2*PI())/3)</f>
        <v>-0.40934961719906021</v>
      </c>
      <c r="AB15" s="11">
        <f>'OddsRatio_working_3-way'!X15^(1/3)*COS(('OddsRatio_working_3-way'!Y15+4*PI())/3)</f>
        <v>-0.11890423019074421</v>
      </c>
      <c r="AC15" s="11">
        <f>'OddsRatio_working_3-way'!X15^(1/3)*SIN('OddsRatio_working_3-way'!Y15/3)</f>
        <v>0.16768872237413651</v>
      </c>
      <c r="AD15" s="11">
        <f>'OddsRatio_working_3-way'!X15^(1/3)*SIN(('OddsRatio_working_3-way'!Y15+2*PI())/3)</f>
        <v>0.37363689029937036</v>
      </c>
      <c r="AE15" s="11">
        <f>'OddsRatio_working_3-way'!X15^(1/3)*SIN(('OddsRatio_working_3-way'!Y15+4*PI())/3)</f>
        <v>-0.54132561267350665</v>
      </c>
      <c r="AF15" s="11">
        <f>-'OddsRatio_working_3-way'!U15/(3*'OddsRatio_working_3-way'!X15^(1/3))*COS(('OddsRatio_working_3-way'!Y15)/3)</f>
        <v>0.52825384738980408</v>
      </c>
      <c r="AG15" s="11">
        <f>-'OddsRatio_working_3-way'!U15/(3*'OddsRatio_working_3-way'!X15^(1/3))*COS(('OddsRatio_working_3-way'!Y15+2*PI())/3)</f>
        <v>-0.4093496171990601</v>
      </c>
      <c r="AH15" s="11">
        <f>-'OddsRatio_working_3-way'!U15/(3*'OddsRatio_working_3-way'!X15^(1/3))*COS(('OddsRatio_working_3-way'!Y15+4*PI())/3)</f>
        <v>-0.11890423019074418</v>
      </c>
      <c r="AI15" s="11">
        <f>'OddsRatio_working_3-way'!U15/(3*'OddsRatio_working_3-way'!X15^(1/3))*SIN(('OddsRatio_working_3-way'!Y15)/3)</f>
        <v>-0.16768872237413648</v>
      </c>
      <c r="AJ15" s="11">
        <f>'OddsRatio_working_3-way'!U15/(3*'OddsRatio_working_3-way'!X15^(1/3))*SIN(('OddsRatio_working_3-way'!Y15+2*PI())/3)</f>
        <v>-0.37363689029937025</v>
      </c>
      <c r="AK15" s="11">
        <f>'OddsRatio_working_3-way'!U15/(3*'OddsRatio_working_3-way'!X15^(1/3))*SIN(('OddsRatio_working_3-way'!Y15+4*PI())/3)</f>
        <v>0.54132561267350654</v>
      </c>
      <c r="AL15" s="11">
        <f>'OddsRatio_working_3-way'!Z15+'OddsRatio_working_3-way'!AF15</f>
        <v>1.0565076947796084</v>
      </c>
      <c r="AM15" s="11">
        <f>'OddsRatio_working_3-way'!AA15+'OddsRatio_working_3-way'!AG15</f>
        <v>-0.81869923439812031</v>
      </c>
      <c r="AN15" s="11">
        <f>'OddsRatio_working_3-way'!AB15+'OddsRatio_working_3-way'!AH15</f>
        <v>-0.2378084603814884</v>
      </c>
      <c r="AO15" s="11">
        <f>'OddsRatio_working_3-way'!AC15+'OddsRatio_working_3-way'!AI15</f>
        <v>0</v>
      </c>
      <c r="AP15" s="11">
        <f>'OddsRatio_working_3-way'!AD15+'OddsRatio_working_3-way'!AJ15</f>
        <v>0</v>
      </c>
      <c r="AQ15" s="11">
        <f>'OddsRatio_working_3-way'!AE15+'OddsRatio_working_3-way'!AK15</f>
        <v>0</v>
      </c>
      <c r="AR15" s="10">
        <f>IF(A15="","",IF(('OddsRatio_working_3-way'!X15=0),IF(Q15&gt;0,-Q15^(1/3),(-Q15)^(1/3)),'OddsRatio_working_3-way'!AL15-'OddsRatio_working_3-way'!R15/3))</f>
        <v>1.0565076947796084</v>
      </c>
      <c r="AS15" s="11">
        <f>IF(('OddsRatio_working_3-way'!X15=0),IF(Q15&gt;0,-Q15^(1/3),(-Q15)^(1/3)),'OddsRatio_working_3-way'!AM15-'OddsRatio_working_3-way'!R15/3)</f>
        <v>-0.81869923439812031</v>
      </c>
      <c r="AT15" s="11">
        <f>IF(('OddsRatio_working_3-way'!X15=0),IF(Q15&gt;0,-Q15^(1/3),(-Q15)^(1/3)),'OddsRatio_working_3-way'!AN15-'OddsRatio_working_3-way'!R15/3)</f>
        <v>-0.2378084603814884</v>
      </c>
      <c r="AU15" s="11">
        <f>IF(('OddsRatio_working_3-way'!X15=0),0,'OddsRatio_working_3-way'!AO15)</f>
        <v>0</v>
      </c>
      <c r="AV15" s="11">
        <f>IF(('OddsRatio_working_3-way'!X15=0),0,'OddsRatio_working_3-way'!AP15)</f>
        <v>0</v>
      </c>
      <c r="AW15" s="11">
        <f>IF(('OddsRatio_working_3-way'!X15=0),0,'OddsRatio_working_3-way'!AQ15)</f>
        <v>0</v>
      </c>
    </row>
    <row r="16" spans="1:4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9">
        <f t="shared" si="13"/>
        <v>0.42348927336033243</v>
      </c>
      <c r="E16" s="9">
        <f t="shared" si="14"/>
        <v>0.29752472402432006</v>
      </c>
      <c r="F16" s="9">
        <f t="shared" si="15"/>
        <v>0.27898600261534739</v>
      </c>
      <c r="G16" s="9">
        <f t="shared" si="16"/>
        <v>1.0635428888514289</v>
      </c>
      <c r="H16" s="9">
        <f t="shared" si="17"/>
        <v>2.3613348977298285</v>
      </c>
      <c r="I16" s="9">
        <f t="shared" si="18"/>
        <v>3.3610652132501722</v>
      </c>
      <c r="J16" s="9">
        <f t="shared" si="19"/>
        <v>3.5844092199089728</v>
      </c>
      <c r="K16" s="11">
        <f t="shared" si="20"/>
        <v>0.43859649122807021</v>
      </c>
      <c r="L16" s="11">
        <f t="shared" si="21"/>
        <v>0.3105590062111801</v>
      </c>
      <c r="M16" s="11">
        <f t="shared" si="22"/>
        <v>0.29154518950437314</v>
      </c>
      <c r="N16" s="11">
        <f>'OddsRatio_working_3-way'!K16+'OddsRatio_working_3-way'!L16+'OddsRatio_working_3-way'!M16-('OddsRatio_working_3-way'!K16*'OddsRatio_working_3-way'!L16)-('OddsRatio_working_3-way'!K16*'OddsRatio_working_3-way'!M16)-('OddsRatio_working_3-way'!L16*'OddsRatio_working_3-way'!M16)+('OddsRatio_working_3-way'!K16*'OddsRatio_working_3-way'!L16*'OddsRatio_working_3-way'!M16)-1</f>
        <v>-0.27421068833828766</v>
      </c>
      <c r="O16" s="11">
        <f>0</f>
        <v>0</v>
      </c>
      <c r="P16" s="11">
        <f>('OddsRatio_working_3-way'!K16*'OddsRatio_working_3-way'!L16)+('OddsRatio_working_3-way'!K16*'OddsRatio_working_3-way'!M16)+('OddsRatio_working_3-way'!L16*'OddsRatio_working_3-way'!M16)-(3*'OddsRatio_working_3-way'!K16*'OddsRatio_working_3-way'!L16*'OddsRatio_working_3-way'!M16)</f>
        <v>0.23548858202039513</v>
      </c>
      <c r="Q16" s="11">
        <f>2*'OddsRatio_working_3-way'!K16*'OddsRatio_working_3-way'!L16*'OddsRatio_working_3-way'!M16</f>
        <v>7.942279326151605E-2</v>
      </c>
      <c r="R16" s="11">
        <f t="shared" si="23"/>
        <v>0</v>
      </c>
      <c r="S16" s="11">
        <f t="shared" si="24"/>
        <v>-0.85878702776850946</v>
      </c>
      <c r="T16" s="11">
        <f t="shared" si="25"/>
        <v>-0.28964149334519707</v>
      </c>
      <c r="U16" s="11">
        <f>'OddsRatio_working_3-way'!S16-'OddsRatio_working_3-way'!R16^2/3</f>
        <v>-0.85878702776850946</v>
      </c>
      <c r="V16" s="11">
        <f>'OddsRatio_working_3-way'!S16*'OddsRatio_working_3-way'!R16/3-2*'OddsRatio_working_3-way'!R16^3/27-'OddsRatio_working_3-way'!T16</f>
        <v>0.28964149334519707</v>
      </c>
      <c r="W16" s="11">
        <f>'OddsRatio_working_3-way'!V16^2+4*'OddsRatio_working_3-way'!U16^3/27</f>
        <v>-9.9401685011104579E-3</v>
      </c>
      <c r="X16" s="11">
        <f>IF('OddsRatio_working_3-way'!W16&gt;0,IF(ABS('OddsRatio_working_3-way'!V16+SQRT('OddsRatio_working_3-way'!W16))/2&gt;0,ABS('OddsRatio_working_3-way'!V16+SQRT('OddsRatio_working_3-way'!W16))/2,ABS('OddsRatio_working_3-way'!V16-SQRT('OddsRatio_working_3-way'!W16))/2),SQRT(-'OddsRatio_working_3-way'!U16^3/27))</f>
        <v>0.15316034340548657</v>
      </c>
      <c r="Y16" s="11">
        <f>IF('OddsRatio_working_3-way'!W16&gt;=0,IF('OddsRatio_working_3-way'!V16+SQRT('OddsRatio_working_3-way'!W16)&gt;0,0,PI()),ACOS('OddsRatio_working_3-way'!V16/(2*'OddsRatio_working_3-way'!X16)))</f>
        <v>0.331516344272061</v>
      </c>
      <c r="Z16" s="11">
        <f>'OddsRatio_working_3-way'!X16^(1/3)*COS('OddsRatio_working_3-way'!Y16/3)</f>
        <v>0.53177144442571445</v>
      </c>
      <c r="AA16" s="11">
        <f>'OddsRatio_working_3-way'!X16^(1/3)*COS(('OddsRatio_working_3-way'!Y16+2*PI())/3)</f>
        <v>-0.31698469590283812</v>
      </c>
      <c r="AB16" s="11">
        <f>'OddsRatio_working_3-way'!X16^(1/3)*COS(('OddsRatio_working_3-way'!Y16+4*PI())/3)</f>
        <v>-0.21478674852287635</v>
      </c>
      <c r="AC16" s="11">
        <f>'OddsRatio_working_3-way'!X16^(1/3)*SIN('OddsRatio_working_3-way'!Y16/3)</f>
        <v>5.9004012430448304E-2</v>
      </c>
      <c r="AD16" s="11">
        <f>'OddsRatio_working_3-way'!X16^(1/3)*SIN(('OddsRatio_working_3-way'!Y16+2*PI())/3)</f>
        <v>0.43102557366458938</v>
      </c>
      <c r="AE16" s="11">
        <f>'OddsRatio_working_3-way'!X16^(1/3)*SIN(('OddsRatio_working_3-way'!Y16+4*PI())/3)</f>
        <v>-0.49002958609503755</v>
      </c>
      <c r="AF16" s="11">
        <f>-'OddsRatio_working_3-way'!U16/(3*'OddsRatio_working_3-way'!X16^(1/3))*COS(('OddsRatio_working_3-way'!Y16)/3)</f>
        <v>0.53177144442571445</v>
      </c>
      <c r="AG16" s="11">
        <f>-'OddsRatio_working_3-way'!U16/(3*'OddsRatio_working_3-way'!X16^(1/3))*COS(('OddsRatio_working_3-way'!Y16+2*PI())/3)</f>
        <v>-0.31698469590283812</v>
      </c>
      <c r="AH16" s="11">
        <f>-'OddsRatio_working_3-way'!U16/(3*'OddsRatio_working_3-way'!X16^(1/3))*COS(('OddsRatio_working_3-way'!Y16+4*PI())/3)</f>
        <v>-0.21478674852287635</v>
      </c>
      <c r="AI16" s="11">
        <f>'OddsRatio_working_3-way'!U16/(3*'OddsRatio_working_3-way'!X16^(1/3))*SIN(('OddsRatio_working_3-way'!Y16)/3)</f>
        <v>-5.9004012430448304E-2</v>
      </c>
      <c r="AJ16" s="11">
        <f>'OddsRatio_working_3-way'!U16/(3*'OddsRatio_working_3-way'!X16^(1/3))*SIN(('OddsRatio_working_3-way'!Y16+2*PI())/3)</f>
        <v>-0.43102557366458938</v>
      </c>
      <c r="AK16" s="11">
        <f>'OddsRatio_working_3-way'!U16/(3*'OddsRatio_working_3-way'!X16^(1/3))*SIN(('OddsRatio_working_3-way'!Y16+4*PI())/3)</f>
        <v>0.49002958609503755</v>
      </c>
      <c r="AL16" s="11">
        <f>'OddsRatio_working_3-way'!Z16+'OddsRatio_working_3-way'!AF16</f>
        <v>1.0635428888514289</v>
      </c>
      <c r="AM16" s="11">
        <f>'OddsRatio_working_3-way'!AA16+'OddsRatio_working_3-way'!AG16</f>
        <v>-0.63396939180567624</v>
      </c>
      <c r="AN16" s="11">
        <f>'OddsRatio_working_3-way'!AB16+'OddsRatio_working_3-way'!AH16</f>
        <v>-0.42957349704575271</v>
      </c>
      <c r="AO16" s="11">
        <f>'OddsRatio_working_3-way'!AC16+'OddsRatio_working_3-way'!AI16</f>
        <v>0</v>
      </c>
      <c r="AP16" s="11">
        <f>'OddsRatio_working_3-way'!AD16+'OddsRatio_working_3-way'!AJ16</f>
        <v>0</v>
      </c>
      <c r="AQ16" s="11">
        <f>'OddsRatio_working_3-way'!AE16+'OddsRatio_working_3-way'!AK16</f>
        <v>0</v>
      </c>
      <c r="AR16" s="10">
        <f>IF(A16="","",IF(('OddsRatio_working_3-way'!X16=0),IF(Q16&gt;0,-Q16^(1/3),(-Q16)^(1/3)),'OddsRatio_working_3-way'!AL16-'OddsRatio_working_3-way'!R16/3))</f>
        <v>1.0635428888514289</v>
      </c>
      <c r="AS16" s="11">
        <f>IF(('OddsRatio_working_3-way'!X16=0),IF(Q16&gt;0,-Q16^(1/3),(-Q16)^(1/3)),'OddsRatio_working_3-way'!AM16-'OddsRatio_working_3-way'!R16/3)</f>
        <v>-0.63396939180567624</v>
      </c>
      <c r="AT16" s="11">
        <f>IF(('OddsRatio_working_3-way'!X16=0),IF(Q16&gt;0,-Q16^(1/3),(-Q16)^(1/3)),'OddsRatio_working_3-way'!AN16-'OddsRatio_working_3-way'!R16/3)</f>
        <v>-0.42957349704575271</v>
      </c>
      <c r="AU16" s="11">
        <f>IF(('OddsRatio_working_3-way'!X16=0),0,'OddsRatio_working_3-way'!AO16)</f>
        <v>0</v>
      </c>
      <c r="AV16" s="11">
        <f>IF(('OddsRatio_working_3-way'!X16=0),0,'OddsRatio_working_3-way'!AP16)</f>
        <v>0</v>
      </c>
      <c r="AW16" s="11">
        <f>IF(('OddsRatio_working_3-way'!X16=0),0,'OddsRatio_working_3-way'!AQ16)</f>
        <v>0</v>
      </c>
    </row>
    <row r="17" spans="1:4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9">
        <f t="shared" si="13"/>
        <v>0.545974561744349</v>
      </c>
      <c r="E17" s="9">
        <f t="shared" si="14"/>
        <v>0.24502975146289976</v>
      </c>
      <c r="F17" s="9">
        <f t="shared" si="15"/>
        <v>0.20899568679275113</v>
      </c>
      <c r="G17" s="9">
        <f t="shared" si="16"/>
        <v>1.0661373917126045</v>
      </c>
      <c r="H17" s="9">
        <f t="shared" si="17"/>
        <v>1.8315871655358316</v>
      </c>
      <c r="I17" s="9">
        <f t="shared" si="18"/>
        <v>4.0811370620494269</v>
      </c>
      <c r="J17" s="9">
        <f t="shared" si="19"/>
        <v>4.7847877405797465</v>
      </c>
      <c r="K17" s="11">
        <f t="shared" si="20"/>
        <v>0.5617977528089888</v>
      </c>
      <c r="L17" s="11">
        <f t="shared" si="21"/>
        <v>0.25706940874035988</v>
      </c>
      <c r="M17" s="11">
        <f t="shared" si="22"/>
        <v>0.21978021978021978</v>
      </c>
      <c r="N17" s="11">
        <f>'OddsRatio_working_3-way'!K17+'OddsRatio_working_3-way'!L17+'OddsRatio_working_3-way'!M17-('OddsRatio_working_3-way'!K17*'OddsRatio_working_3-way'!L17)-('OddsRatio_working_3-way'!K17*'OddsRatio_working_3-way'!M17)-('OddsRatio_working_3-way'!L17*'OddsRatio_working_3-way'!M17)+('OddsRatio_working_3-way'!K17*'OddsRatio_working_3-way'!L17*'OddsRatio_working_3-way'!M17)-1</f>
        <v>-0.25400355688331189</v>
      </c>
      <c r="O17" s="11">
        <f>0</f>
        <v>0</v>
      </c>
      <c r="P17" s="11">
        <f>('OddsRatio_working_3-way'!K17*'OddsRatio_working_3-way'!L17)+('OddsRatio_working_3-way'!K17*'OddsRatio_working_3-way'!M17)+('OddsRatio_working_3-way'!L17*'OddsRatio_working_3-way'!M17)-(3*'OddsRatio_working_3-way'!K17*'OddsRatio_working_3-way'!L17*'OddsRatio_working_3-way'!M17)</f>
        <v>0.22916917287386079</v>
      </c>
      <c r="Q17" s="11">
        <f>2*'OddsRatio_working_3-way'!K17*'OddsRatio_working_3-way'!L17*'OddsRatio_working_3-way'!M17</f>
        <v>6.3481765339019613E-2</v>
      </c>
      <c r="R17" s="11">
        <f t="shared" si="23"/>
        <v>0</v>
      </c>
      <c r="S17" s="11">
        <f t="shared" si="24"/>
        <v>-0.90222820375361945</v>
      </c>
      <c r="T17" s="11">
        <f t="shared" si="25"/>
        <v>-0.24992471018105805</v>
      </c>
      <c r="U17" s="11">
        <f>'OddsRatio_working_3-way'!S17-'OddsRatio_working_3-way'!R17^2/3</f>
        <v>-0.90222820375361945</v>
      </c>
      <c r="V17" s="11">
        <f>'OddsRatio_working_3-way'!S17*'OddsRatio_working_3-way'!R17/3-2*'OddsRatio_working_3-way'!R17^3/27-'OddsRatio_working_3-way'!T17</f>
        <v>0.24992471018105805</v>
      </c>
      <c r="W17" s="11">
        <f>'OddsRatio_working_3-way'!V17^2+4*'OddsRatio_working_3-way'!U17^3/27</f>
        <v>-4.6341780187936187E-2</v>
      </c>
      <c r="X17" s="11">
        <f>IF('OddsRatio_working_3-way'!W17&gt;0,IF(ABS('OddsRatio_working_3-way'!V17+SQRT('OddsRatio_working_3-way'!W17))/2&gt;0,ABS('OddsRatio_working_3-way'!V17+SQRT('OddsRatio_working_3-way'!W17))/2,ABS('OddsRatio_working_3-way'!V17-SQRT('OddsRatio_working_3-way'!W17))/2),SQRT(-'OddsRatio_working_3-way'!U17^3/27))</f>
        <v>0.16492736351726331</v>
      </c>
      <c r="Y17" s="11">
        <f>IF('OddsRatio_working_3-way'!W17&gt;=0,IF('OddsRatio_working_3-way'!V17+SQRT('OddsRatio_working_3-way'!W17)&gt;0,0,PI()),ACOS('OddsRatio_working_3-way'!V17/(2*'OddsRatio_working_3-way'!X17)))</f>
        <v>0.71104368516120453</v>
      </c>
      <c r="Z17" s="11">
        <f>'OddsRatio_working_3-way'!X17^(1/3)*COS('OddsRatio_working_3-way'!Y17/3)</f>
        <v>0.53306869585630223</v>
      </c>
      <c r="AA17" s="11">
        <f>'OddsRatio_working_3-way'!X17^(1/3)*COS(('OddsRatio_working_3-way'!Y17+2*PI())/3)</f>
        <v>-0.37804836077833387</v>
      </c>
      <c r="AB17" s="11">
        <f>'OddsRatio_working_3-way'!X17^(1/3)*COS(('OddsRatio_working_3-way'!Y17+4*PI())/3)</f>
        <v>-0.15502033507796828</v>
      </c>
      <c r="AC17" s="11">
        <f>'OddsRatio_working_3-way'!X17^(1/3)*SIN('OddsRatio_working_3-way'!Y17/3)</f>
        <v>0.12876529067493686</v>
      </c>
      <c r="AD17" s="11">
        <f>'OddsRatio_working_3-way'!X17^(1/3)*SIN(('OddsRatio_working_3-way'!Y17+2*PI())/3)</f>
        <v>0.3972683872363299</v>
      </c>
      <c r="AE17" s="11">
        <f>'OddsRatio_working_3-way'!X17^(1/3)*SIN(('OddsRatio_working_3-way'!Y17+4*PI())/3)</f>
        <v>-0.52603367791126665</v>
      </c>
      <c r="AF17" s="11">
        <f>-'OddsRatio_working_3-way'!U17/(3*'OddsRatio_working_3-way'!X17^(1/3))*COS(('OddsRatio_working_3-way'!Y17)/3)</f>
        <v>0.53306869585630223</v>
      </c>
      <c r="AG17" s="11">
        <f>-'OddsRatio_working_3-way'!U17/(3*'OddsRatio_working_3-way'!X17^(1/3))*COS(('OddsRatio_working_3-way'!Y17+2*PI())/3)</f>
        <v>-0.37804836077833387</v>
      </c>
      <c r="AH17" s="11">
        <f>-'OddsRatio_working_3-way'!U17/(3*'OddsRatio_working_3-way'!X17^(1/3))*COS(('OddsRatio_working_3-way'!Y17+4*PI())/3)</f>
        <v>-0.15502033507796828</v>
      </c>
      <c r="AI17" s="11">
        <f>'OddsRatio_working_3-way'!U17/(3*'OddsRatio_working_3-way'!X17^(1/3))*SIN(('OddsRatio_working_3-way'!Y17)/3)</f>
        <v>-0.12876529067493686</v>
      </c>
      <c r="AJ17" s="11">
        <f>'OddsRatio_working_3-way'!U17/(3*'OddsRatio_working_3-way'!X17^(1/3))*SIN(('OddsRatio_working_3-way'!Y17+2*PI())/3)</f>
        <v>-0.3972683872363299</v>
      </c>
      <c r="AK17" s="11">
        <f>'OddsRatio_working_3-way'!U17/(3*'OddsRatio_working_3-way'!X17^(1/3))*SIN(('OddsRatio_working_3-way'!Y17+4*PI())/3)</f>
        <v>0.52603367791126665</v>
      </c>
      <c r="AL17" s="11">
        <f>'OddsRatio_working_3-way'!Z17+'OddsRatio_working_3-way'!AF17</f>
        <v>1.0661373917126045</v>
      </c>
      <c r="AM17" s="11">
        <f>'OddsRatio_working_3-way'!AA17+'OddsRatio_working_3-way'!AG17</f>
        <v>-0.75609672155666774</v>
      </c>
      <c r="AN17" s="11">
        <f>'OddsRatio_working_3-way'!AB17+'OddsRatio_working_3-way'!AH17</f>
        <v>-0.31004067015593656</v>
      </c>
      <c r="AO17" s="11">
        <f>'OddsRatio_working_3-way'!AC17+'OddsRatio_working_3-way'!AI17</f>
        <v>0</v>
      </c>
      <c r="AP17" s="11">
        <f>'OddsRatio_working_3-way'!AD17+'OddsRatio_working_3-way'!AJ17</f>
        <v>0</v>
      </c>
      <c r="AQ17" s="11">
        <f>'OddsRatio_working_3-way'!AE17+'OddsRatio_working_3-way'!AK17</f>
        <v>0</v>
      </c>
      <c r="AR17" s="10">
        <f>IF(A17="","",IF(('OddsRatio_working_3-way'!X17=0),IF(Q17&gt;0,-Q17^(1/3),(-Q17)^(1/3)),'OddsRatio_working_3-way'!AL17-'OddsRatio_working_3-way'!R17/3))</f>
        <v>1.0661373917126045</v>
      </c>
      <c r="AS17" s="11">
        <f>IF(('OddsRatio_working_3-way'!X17=0),IF(Q17&gt;0,-Q17^(1/3),(-Q17)^(1/3)),'OddsRatio_working_3-way'!AM17-'OddsRatio_working_3-way'!R17/3)</f>
        <v>-0.75609672155666774</v>
      </c>
      <c r="AT17" s="11">
        <f>IF(('OddsRatio_working_3-way'!X17=0),IF(Q17&gt;0,-Q17^(1/3),(-Q17)^(1/3)),'OddsRatio_working_3-way'!AN17-'OddsRatio_working_3-way'!R17/3)</f>
        <v>-0.31004067015593656</v>
      </c>
      <c r="AU17" s="11">
        <f>IF(('OddsRatio_working_3-way'!X17=0),0,'OddsRatio_working_3-way'!AO17)</f>
        <v>0</v>
      </c>
      <c r="AV17" s="11">
        <f>IF(('OddsRatio_working_3-way'!X17=0),0,'OddsRatio_working_3-way'!AP17)</f>
        <v>0</v>
      </c>
      <c r="AW17" s="11">
        <f>IF(('OddsRatio_working_3-way'!X17=0),0,'OddsRatio_working_3-way'!AQ17)</f>
        <v>0</v>
      </c>
    </row>
    <row r="18" spans="1:4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9">
        <f t="shared" si="13"/>
        <v>0.32359806560783555</v>
      </c>
      <c r="E18" s="9">
        <f t="shared" si="14"/>
        <v>0.2952164448832868</v>
      </c>
      <c r="F18" s="9">
        <f t="shared" si="15"/>
        <v>0.3811854895088776</v>
      </c>
      <c r="G18" s="9">
        <f t="shared" si="16"/>
        <v>1.0610422997650615</v>
      </c>
      <c r="H18" s="9">
        <f t="shared" si="17"/>
        <v>3.0902533305371715</v>
      </c>
      <c r="I18" s="9">
        <f t="shared" si="18"/>
        <v>3.3873451744713878</v>
      </c>
      <c r="J18" s="9">
        <f t="shared" si="19"/>
        <v>2.6233947186405442</v>
      </c>
      <c r="K18" s="11">
        <f t="shared" si="20"/>
        <v>0.33670033670033667</v>
      </c>
      <c r="L18" s="11">
        <f t="shared" si="21"/>
        <v>0.30769230769230771</v>
      </c>
      <c r="M18" s="11">
        <f t="shared" si="22"/>
        <v>0.39525691699604748</v>
      </c>
      <c r="N18" s="11">
        <f>'OddsRatio_working_3-way'!K18+'OddsRatio_working_3-way'!L18+'OddsRatio_working_3-way'!M18-('OddsRatio_working_3-way'!K18*'OddsRatio_working_3-way'!L18)-('OddsRatio_working_3-way'!K18*'OddsRatio_working_3-way'!M18)-('OddsRatio_working_3-way'!L18*'OddsRatio_working_3-way'!M18)+('OddsRatio_working_3-way'!K18*'OddsRatio_working_3-way'!L18*'OddsRatio_working_3-way'!M18)-1</f>
        <v>-0.27770253461953065</v>
      </c>
      <c r="O18" s="11">
        <f>0</f>
        <v>0</v>
      </c>
      <c r="P18" s="11">
        <f>('OddsRatio_working_3-way'!K18*'OddsRatio_working_3-way'!L18)+('OddsRatio_working_3-way'!K18*'OddsRatio_working_3-way'!M18)+('OddsRatio_working_3-way'!L18*'OddsRatio_working_3-way'!M18)-(3*'OddsRatio_working_3-way'!K18*'OddsRatio_working_3-way'!L18*'OddsRatio_working_3-way'!M18)</f>
        <v>0.23545478090932637</v>
      </c>
      <c r="Q18" s="11">
        <f>2*'OddsRatio_working_3-way'!K18*'OddsRatio_working_3-way'!L18*'OddsRatio_working_3-way'!M18</f>
        <v>8.1897315098896126E-2</v>
      </c>
      <c r="R18" s="11">
        <f t="shared" si="23"/>
        <v>0</v>
      </c>
      <c r="S18" s="11">
        <f t="shared" si="24"/>
        <v>-0.84786687752747281</v>
      </c>
      <c r="T18" s="11">
        <f t="shared" si="25"/>
        <v>-0.2949102182704253</v>
      </c>
      <c r="U18" s="11">
        <f>'OddsRatio_working_3-way'!S18-'OddsRatio_working_3-way'!R18^2/3</f>
        <v>-0.84786687752747281</v>
      </c>
      <c r="V18" s="11">
        <f>'OddsRatio_working_3-way'!S18*'OddsRatio_working_3-way'!R18/3-2*'OddsRatio_working_3-way'!R18^3/27-'OddsRatio_working_3-way'!T18</f>
        <v>0.2949102182704253</v>
      </c>
      <c r="W18" s="11">
        <f>'OddsRatio_working_3-way'!V18^2+4*'OddsRatio_working_3-way'!U18^3/27</f>
        <v>-3.3261928447153033E-3</v>
      </c>
      <c r="X18" s="11">
        <f>IF('OddsRatio_working_3-way'!W18&gt;0,IF(ABS('OddsRatio_working_3-way'!V18+SQRT('OddsRatio_working_3-way'!W18))/2&gt;0,ABS('OddsRatio_working_3-way'!V18+SQRT('OddsRatio_working_3-way'!W18))/2,ABS('OddsRatio_working_3-way'!V18-SQRT('OddsRatio_working_3-way'!W18))/2),SQRT(-'OddsRatio_working_3-way'!U18^3/27))</f>
        <v>0.15024831919611048</v>
      </c>
      <c r="Y18" s="11">
        <f>IF('OddsRatio_working_3-way'!W18&gt;=0,IF('OddsRatio_working_3-way'!V18+SQRT('OddsRatio_working_3-way'!W18)&gt;0,0,PI()),ACOS('OddsRatio_working_3-way'!V18/(2*'OddsRatio_working_3-way'!X18)))</f>
        <v>0.19312438225860795</v>
      </c>
      <c r="Z18" s="11">
        <f>'OddsRatio_working_3-way'!X18^(1/3)*COS('OddsRatio_working_3-way'!Y18/3)</f>
        <v>0.53052114988253074</v>
      </c>
      <c r="AA18" s="11">
        <f>'OddsRatio_working_3-way'!X18^(1/3)*COS(('OddsRatio_working_3-way'!Y18+2*PI())/3)</f>
        <v>-0.29487816308338499</v>
      </c>
      <c r="AB18" s="11">
        <f>'OddsRatio_working_3-way'!X18^(1/3)*COS(('OddsRatio_working_3-way'!Y18+4*PI())/3)</f>
        <v>-0.2356429867991458</v>
      </c>
      <c r="AC18" s="11">
        <f>'OddsRatio_working_3-way'!X18^(1/3)*SIN('OddsRatio_working_3-way'!Y18/3)</f>
        <v>3.4199444973200467E-2</v>
      </c>
      <c r="AD18" s="11">
        <f>'OddsRatio_working_3-way'!X18^(1/3)*SIN(('OddsRatio_working_3-way'!Y18+2*PI())/3)</f>
        <v>0.4423450705566031</v>
      </c>
      <c r="AE18" s="11">
        <f>'OddsRatio_working_3-way'!X18^(1/3)*SIN(('OddsRatio_working_3-way'!Y18+4*PI())/3)</f>
        <v>-0.47654451552980354</v>
      </c>
      <c r="AF18" s="11">
        <f>-'OddsRatio_working_3-way'!U18/(3*'OddsRatio_working_3-way'!X18^(1/3))*COS(('OddsRatio_working_3-way'!Y18)/3)</f>
        <v>0.53052114988253074</v>
      </c>
      <c r="AG18" s="11">
        <f>-'OddsRatio_working_3-way'!U18/(3*'OddsRatio_working_3-way'!X18^(1/3))*COS(('OddsRatio_working_3-way'!Y18+2*PI())/3)</f>
        <v>-0.29487816308338499</v>
      </c>
      <c r="AH18" s="11">
        <f>-'OddsRatio_working_3-way'!U18/(3*'OddsRatio_working_3-way'!X18^(1/3))*COS(('OddsRatio_working_3-way'!Y18+4*PI())/3)</f>
        <v>-0.2356429867991458</v>
      </c>
      <c r="AI18" s="11">
        <f>'OddsRatio_working_3-way'!U18/(3*'OddsRatio_working_3-way'!X18^(1/3))*SIN(('OddsRatio_working_3-way'!Y18)/3)</f>
        <v>-3.4199444973200467E-2</v>
      </c>
      <c r="AJ18" s="11">
        <f>'OddsRatio_working_3-way'!U18/(3*'OddsRatio_working_3-way'!X18^(1/3))*SIN(('OddsRatio_working_3-way'!Y18+2*PI())/3)</f>
        <v>-0.4423450705566031</v>
      </c>
      <c r="AK18" s="11">
        <f>'OddsRatio_working_3-way'!U18/(3*'OddsRatio_working_3-way'!X18^(1/3))*SIN(('OddsRatio_working_3-way'!Y18+4*PI())/3)</f>
        <v>0.47654451552980354</v>
      </c>
      <c r="AL18" s="11">
        <f>'OddsRatio_working_3-way'!Z18+'OddsRatio_working_3-way'!AF18</f>
        <v>1.0610422997650615</v>
      </c>
      <c r="AM18" s="11">
        <f>'OddsRatio_working_3-way'!AA18+'OddsRatio_working_3-way'!AG18</f>
        <v>-0.58975632616676998</v>
      </c>
      <c r="AN18" s="11">
        <f>'OddsRatio_working_3-way'!AB18+'OddsRatio_working_3-way'!AH18</f>
        <v>-0.47128597359829161</v>
      </c>
      <c r="AO18" s="11">
        <f>'OddsRatio_working_3-way'!AC18+'OddsRatio_working_3-way'!AI18</f>
        <v>0</v>
      </c>
      <c r="AP18" s="11">
        <f>'OddsRatio_working_3-way'!AD18+'OddsRatio_working_3-way'!AJ18</f>
        <v>0</v>
      </c>
      <c r="AQ18" s="11">
        <f>'OddsRatio_working_3-way'!AE18+'OddsRatio_working_3-way'!AK18</f>
        <v>0</v>
      </c>
      <c r="AR18" s="10">
        <f>IF(A18="","",IF(('OddsRatio_working_3-way'!X18=0),IF(Q18&gt;0,-Q18^(1/3),(-Q18)^(1/3)),'OddsRatio_working_3-way'!AL18-'OddsRatio_working_3-way'!R18/3))</f>
        <v>1.0610422997650615</v>
      </c>
      <c r="AS18" s="11">
        <f>IF(('OddsRatio_working_3-way'!X18=0),IF(Q18&gt;0,-Q18^(1/3),(-Q18)^(1/3)),'OddsRatio_working_3-way'!AM18-'OddsRatio_working_3-way'!R18/3)</f>
        <v>-0.58975632616676998</v>
      </c>
      <c r="AT18" s="11">
        <f>IF(('OddsRatio_working_3-way'!X18=0),IF(Q18&gt;0,-Q18^(1/3),(-Q18)^(1/3)),'OddsRatio_working_3-way'!AN18-'OddsRatio_working_3-way'!R18/3)</f>
        <v>-0.47128597359829161</v>
      </c>
      <c r="AU18" s="11">
        <f>IF(('OddsRatio_working_3-way'!X18=0),0,'OddsRatio_working_3-way'!AO18)</f>
        <v>0</v>
      </c>
      <c r="AV18" s="11">
        <f>IF(('OddsRatio_working_3-way'!X18=0),0,'OddsRatio_working_3-way'!AP18)</f>
        <v>0</v>
      </c>
      <c r="AW18" s="11">
        <f>IF(('OddsRatio_working_3-way'!X18=0),0,'OddsRatio_working_3-way'!AQ18)</f>
        <v>0</v>
      </c>
    </row>
    <row r="19" spans="1:4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9">
        <f t="shared" si="13"/>
        <v>0.44809465142896943</v>
      </c>
      <c r="E19" s="9">
        <f t="shared" si="14"/>
        <v>0.26666489984578345</v>
      </c>
      <c r="F19" s="9">
        <f t="shared" si="15"/>
        <v>0.28524044872524729</v>
      </c>
      <c r="G19" s="9">
        <f t="shared" si="16"/>
        <v>1.061785654858413</v>
      </c>
      <c r="H19" s="9">
        <f t="shared" si="17"/>
        <v>2.2316713596357598</v>
      </c>
      <c r="I19" s="9">
        <f t="shared" si="18"/>
        <v>3.7500248460832899</v>
      </c>
      <c r="J19" s="9">
        <f t="shared" si="19"/>
        <v>3.5058141454658553</v>
      </c>
      <c r="K19" s="11">
        <f t="shared" si="20"/>
        <v>0.46296296296296291</v>
      </c>
      <c r="L19" s="11">
        <f t="shared" si="21"/>
        <v>0.2785515320334262</v>
      </c>
      <c r="M19" s="11">
        <f t="shared" si="22"/>
        <v>0.29761904761904762</v>
      </c>
      <c r="N19" s="11">
        <f>'OddsRatio_working_3-way'!K19+'OddsRatio_working_3-way'!L19+'OddsRatio_working_3-way'!M19-('OddsRatio_working_3-way'!K19*'OddsRatio_working_3-way'!L19)-('OddsRatio_working_3-way'!K19*'OddsRatio_working_3-way'!M19)-('OddsRatio_working_3-way'!L19*'OddsRatio_working_3-way'!M19)+('OddsRatio_working_3-way'!K19*'OddsRatio_working_3-way'!L19*'OddsRatio_working_3-way'!M19)-1</f>
        <v>-0.27213367034629821</v>
      </c>
      <c r="O19" s="11">
        <f>0</f>
        <v>0</v>
      </c>
      <c r="P19" s="11">
        <f>('OddsRatio_working_3-way'!K19*'OddsRatio_working_3-way'!L19)+('OddsRatio_working_3-way'!K19*'OddsRatio_working_3-way'!M19)+('OddsRatio_working_3-way'!L19*'OddsRatio_working_3-way'!M19)-(3*'OddsRatio_working_3-way'!K19*'OddsRatio_working_3-way'!L19*'OddsRatio_working_3-way'!M19)</f>
        <v>0.23450587807598017</v>
      </c>
      <c r="Q19" s="11">
        <f>2*'OddsRatio_working_3-way'!K19*'OddsRatio_working_3-way'!L19*'OddsRatio_working_3-way'!M19</f>
        <v>7.6761334885754567E-2</v>
      </c>
      <c r="R19" s="11">
        <f t="shared" si="23"/>
        <v>0</v>
      </c>
      <c r="S19" s="11">
        <f t="shared" si="24"/>
        <v>-0.86173047891341215</v>
      </c>
      <c r="T19" s="11">
        <f t="shared" si="25"/>
        <v>-0.28207216985709077</v>
      </c>
      <c r="U19" s="11">
        <f>'OddsRatio_working_3-way'!S19-'OddsRatio_working_3-way'!R19^2/3</f>
        <v>-0.86173047891341215</v>
      </c>
      <c r="V19" s="11">
        <f>'OddsRatio_working_3-way'!S19*'OddsRatio_working_3-way'!R19/3-2*'OddsRatio_working_3-way'!R19^3/27-'OddsRatio_working_3-way'!T19</f>
        <v>0.28207216985709077</v>
      </c>
      <c r="W19" s="11">
        <f>'OddsRatio_working_3-way'!V19^2+4*'OddsRatio_working_3-way'!U19^3/27</f>
        <v>-1.523578251105373E-2</v>
      </c>
      <c r="X19" s="11">
        <f>IF('OddsRatio_working_3-way'!W19&gt;0,IF(ABS('OddsRatio_working_3-way'!V19+SQRT('OddsRatio_working_3-way'!W19))/2&gt;0,ABS('OddsRatio_working_3-way'!V19+SQRT('OddsRatio_working_3-way'!W19))/2,ABS('OddsRatio_working_3-way'!V19-SQRT('OddsRatio_working_3-way'!W19))/2),SQRT(-'OddsRatio_working_3-way'!U19^3/27))</f>
        <v>0.15394844227771615</v>
      </c>
      <c r="Y19" s="11">
        <f>IF('OddsRatio_working_3-way'!W19&gt;=0,IF('OddsRatio_working_3-way'!V19+SQRT('OddsRatio_working_3-way'!W19)&gt;0,0,PI()),ACOS('OddsRatio_working_3-way'!V19/(2*'OddsRatio_working_3-way'!X19)))</f>
        <v>0.41249000046570483</v>
      </c>
      <c r="Z19" s="11">
        <f>'OddsRatio_working_3-way'!X19^(1/3)*COS('OddsRatio_working_3-way'!Y19/3)</f>
        <v>0.53089282742920652</v>
      </c>
      <c r="AA19" s="11">
        <f>'OddsRatio_working_3-way'!X19^(1/3)*COS(('OddsRatio_working_3-way'!Y19+2*PI())/3)</f>
        <v>-0.32906421048971973</v>
      </c>
      <c r="AB19" s="11">
        <f>'OddsRatio_working_3-way'!X19^(1/3)*COS(('OddsRatio_working_3-way'!Y19+4*PI())/3)</f>
        <v>-0.20182861693948675</v>
      </c>
      <c r="AC19" s="11">
        <f>'OddsRatio_working_3-way'!X19^(1/3)*SIN('OddsRatio_working_3-way'!Y19/3)</f>
        <v>7.3459504186728794E-2</v>
      </c>
      <c r="AD19" s="11">
        <f>'OddsRatio_working_3-way'!X19^(1/3)*SIN(('OddsRatio_working_3-way'!Y19+2*PI())/3)</f>
        <v>0.42303692314727653</v>
      </c>
      <c r="AE19" s="11">
        <f>'OddsRatio_working_3-way'!X19^(1/3)*SIN(('OddsRatio_working_3-way'!Y19+4*PI())/3)</f>
        <v>-0.4964964273340054</v>
      </c>
      <c r="AF19" s="11">
        <f>-'OddsRatio_working_3-way'!U19/(3*'OddsRatio_working_3-way'!X19^(1/3))*COS(('OddsRatio_working_3-way'!Y19)/3)</f>
        <v>0.53089282742920652</v>
      </c>
      <c r="AG19" s="11">
        <f>-'OddsRatio_working_3-way'!U19/(3*'OddsRatio_working_3-way'!X19^(1/3))*COS(('OddsRatio_working_3-way'!Y19+2*PI())/3)</f>
        <v>-0.32906421048971973</v>
      </c>
      <c r="AH19" s="11">
        <f>-'OddsRatio_working_3-way'!U19/(3*'OddsRatio_working_3-way'!X19^(1/3))*COS(('OddsRatio_working_3-way'!Y19+4*PI())/3)</f>
        <v>-0.20182861693948675</v>
      </c>
      <c r="AI19" s="11">
        <f>'OddsRatio_working_3-way'!U19/(3*'OddsRatio_working_3-way'!X19^(1/3))*SIN(('OddsRatio_working_3-way'!Y19)/3)</f>
        <v>-7.3459504186728794E-2</v>
      </c>
      <c r="AJ19" s="11">
        <f>'OddsRatio_working_3-way'!U19/(3*'OddsRatio_working_3-way'!X19^(1/3))*SIN(('OddsRatio_working_3-way'!Y19+2*PI())/3)</f>
        <v>-0.42303692314727653</v>
      </c>
      <c r="AK19" s="11">
        <f>'OddsRatio_working_3-way'!U19/(3*'OddsRatio_working_3-way'!X19^(1/3))*SIN(('OddsRatio_working_3-way'!Y19+4*PI())/3)</f>
        <v>0.4964964273340054</v>
      </c>
      <c r="AL19" s="11">
        <f>'OddsRatio_working_3-way'!Z19+'OddsRatio_working_3-way'!AF19</f>
        <v>1.061785654858413</v>
      </c>
      <c r="AM19" s="11">
        <f>'OddsRatio_working_3-way'!AA19+'OddsRatio_working_3-way'!AG19</f>
        <v>-0.65812842097943947</v>
      </c>
      <c r="AN19" s="11">
        <f>'OddsRatio_working_3-way'!AB19+'OddsRatio_working_3-way'!AH19</f>
        <v>-0.40365723387897351</v>
      </c>
      <c r="AO19" s="11">
        <f>'OddsRatio_working_3-way'!AC19+'OddsRatio_working_3-way'!AI19</f>
        <v>0</v>
      </c>
      <c r="AP19" s="11">
        <f>'OddsRatio_working_3-way'!AD19+'OddsRatio_working_3-way'!AJ19</f>
        <v>0</v>
      </c>
      <c r="AQ19" s="11">
        <f>'OddsRatio_working_3-way'!AE19+'OddsRatio_working_3-way'!AK19</f>
        <v>0</v>
      </c>
      <c r="AR19" s="10">
        <f>IF(A19="","",IF(('OddsRatio_working_3-way'!X19=0),IF(Q19&gt;0,-Q19^(1/3),(-Q19)^(1/3)),'OddsRatio_working_3-way'!AL19-'OddsRatio_working_3-way'!R19/3))</f>
        <v>1.061785654858413</v>
      </c>
      <c r="AS19" s="11">
        <f>IF(('OddsRatio_working_3-way'!X19=0),IF(Q19&gt;0,-Q19^(1/3),(-Q19)^(1/3)),'OddsRatio_working_3-way'!AM19-'OddsRatio_working_3-way'!R19/3)</f>
        <v>-0.65812842097943947</v>
      </c>
      <c r="AT19" s="11">
        <f>IF(('OddsRatio_working_3-way'!X19=0),IF(Q19&gt;0,-Q19^(1/3),(-Q19)^(1/3)),'OddsRatio_working_3-way'!AN19-'OddsRatio_working_3-way'!R19/3)</f>
        <v>-0.40365723387897351</v>
      </c>
      <c r="AU19" s="11">
        <f>IF(('OddsRatio_working_3-way'!X19=0),0,'OddsRatio_working_3-way'!AO19)</f>
        <v>0</v>
      </c>
      <c r="AV19" s="11">
        <f>IF(('OddsRatio_working_3-way'!X19=0),0,'OddsRatio_working_3-way'!AP19)</f>
        <v>0</v>
      </c>
      <c r="AW19" s="11">
        <f>IF(('OddsRatio_working_3-way'!X19=0),0,'OddsRatio_working_3-way'!AQ19)</f>
        <v>0</v>
      </c>
    </row>
    <row r="20" spans="1:4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9">
        <f t="shared" si="13"/>
        <v>0.45191053404490972</v>
      </c>
      <c r="E20" s="9">
        <f t="shared" si="14"/>
        <v>0.27484370830150651</v>
      </c>
      <c r="F20" s="9">
        <f t="shared" si="15"/>
        <v>0.27324575765358383</v>
      </c>
      <c r="G20" s="9">
        <f t="shared" si="16"/>
        <v>1.0638836607560913</v>
      </c>
      <c r="H20" s="9">
        <f t="shared" si="17"/>
        <v>2.2128273732619443</v>
      </c>
      <c r="I20" s="9">
        <f t="shared" si="18"/>
        <v>3.6384314786751069</v>
      </c>
      <c r="J20" s="9">
        <f t="shared" si="19"/>
        <v>3.6597091518902278</v>
      </c>
      <c r="K20" s="11">
        <f t="shared" si="20"/>
        <v>0.46728971962616822</v>
      </c>
      <c r="L20" s="11">
        <f t="shared" si="21"/>
        <v>0.28735632183908044</v>
      </c>
      <c r="M20" s="11">
        <f t="shared" si="22"/>
        <v>0.2857142857142857</v>
      </c>
      <c r="N20" s="11">
        <f>'OddsRatio_working_3-way'!K20+'OddsRatio_working_3-way'!L20+'OddsRatio_working_3-way'!M20-('OddsRatio_working_3-way'!K20*'OddsRatio_working_3-way'!L20)-('OddsRatio_working_3-way'!K20*'OddsRatio_working_3-way'!M20)-('OddsRatio_working_3-way'!L20*'OddsRatio_working_3-way'!M20)+('OddsRatio_working_3-way'!K20*'OddsRatio_working_3-way'!L20*'OddsRatio_working_3-way'!M20)-1</f>
        <v>-0.27116615257124455</v>
      </c>
      <c r="O20" s="11">
        <f>0</f>
        <v>0</v>
      </c>
      <c r="P20" s="11">
        <f>('OddsRatio_working_3-way'!K20*'OddsRatio_working_3-way'!L20)+('OddsRatio_working_3-way'!K20*'OddsRatio_working_3-way'!M20)+('OddsRatio_working_3-way'!L20*'OddsRatio_working_3-way'!M20)-(3*'OddsRatio_working_3-way'!K20*'OddsRatio_working_3-way'!L20*'OddsRatio_working_3-way'!M20)</f>
        <v>0.23479581971364122</v>
      </c>
      <c r="Q20" s="11">
        <f>2*'OddsRatio_working_3-way'!K20*'OddsRatio_working_3-way'!L20*'OddsRatio_working_3-way'!M20</f>
        <v>7.6730660037137632E-2</v>
      </c>
      <c r="R20" s="11">
        <f t="shared" si="23"/>
        <v>0</v>
      </c>
      <c r="S20" s="11">
        <f t="shared" si="24"/>
        <v>-0.86587436332767376</v>
      </c>
      <c r="T20" s="11">
        <f t="shared" si="25"/>
        <v>-0.28296547821165802</v>
      </c>
      <c r="U20" s="11">
        <f>'OddsRatio_working_3-way'!S20-'OddsRatio_working_3-way'!R20^2/3</f>
        <v>-0.86587436332767376</v>
      </c>
      <c r="V20" s="11">
        <f>'OddsRatio_working_3-way'!S20*'OddsRatio_working_3-way'!R20/3-2*'OddsRatio_working_3-way'!R20^3/27-'OddsRatio_working_3-way'!T20</f>
        <v>0.28296547821165802</v>
      </c>
      <c r="W20" s="11">
        <f>'OddsRatio_working_3-way'!V20^2+4*'OddsRatio_working_3-way'!U20^3/27</f>
        <v>-1.610524496676552E-2</v>
      </c>
      <c r="X20" s="11">
        <f>IF('OddsRatio_working_3-way'!W20&gt;0,IF(ABS('OddsRatio_working_3-way'!V20+SQRT('OddsRatio_working_3-way'!W20))/2&gt;0,ABS('OddsRatio_working_3-way'!V20+SQRT('OddsRatio_working_3-way'!W20))/2,ABS('OddsRatio_working_3-way'!V20-SQRT('OddsRatio_working_3-way'!W20))/2),SQRT(-'OddsRatio_working_3-way'!U20^3/27))</f>
        <v>0.15506023573624367</v>
      </c>
      <c r="Y20" s="11">
        <f>IF('OddsRatio_working_3-way'!W20&gt;=0,IF('OddsRatio_working_3-way'!V20+SQRT('OddsRatio_working_3-way'!W20)&gt;0,0,PI()),ACOS('OddsRatio_working_3-way'!V20/(2*'OddsRatio_working_3-way'!X20)))</f>
        <v>0.42159530604612594</v>
      </c>
      <c r="Z20" s="11">
        <f>'OddsRatio_working_3-way'!X20^(1/3)*COS('OddsRatio_working_3-way'!Y20/3)</f>
        <v>0.53194183037804565</v>
      </c>
      <c r="AA20" s="11">
        <f>'OddsRatio_working_3-way'!X20^(1/3)*COS(('OddsRatio_working_3-way'!Y20+2*PI())/3)</f>
        <v>-0.33113998494193048</v>
      </c>
      <c r="AB20" s="11">
        <f>'OddsRatio_working_3-way'!X20^(1/3)*COS(('OddsRatio_working_3-way'!Y20+4*PI())/3)</f>
        <v>-0.20080184543611548</v>
      </c>
      <c r="AC20" s="11">
        <f>'OddsRatio_working_3-way'!X20^(1/3)*SIN('OddsRatio_working_3-way'!Y20/3)</f>
        <v>7.5250759929357466E-2</v>
      </c>
      <c r="AD20" s="11">
        <f>'OddsRatio_working_3-way'!X20^(1/3)*SIN(('OddsRatio_working_3-way'!Y20+2*PI())/3)</f>
        <v>0.42304975847830156</v>
      </c>
      <c r="AE20" s="11">
        <f>'OddsRatio_working_3-way'!X20^(1/3)*SIN(('OddsRatio_working_3-way'!Y20+4*PI())/3)</f>
        <v>-0.49830051840765893</v>
      </c>
      <c r="AF20" s="11">
        <f>-'OddsRatio_working_3-way'!U20/(3*'OddsRatio_working_3-way'!X20^(1/3))*COS(('OddsRatio_working_3-way'!Y20)/3)</f>
        <v>0.53194183037804565</v>
      </c>
      <c r="AG20" s="11">
        <f>-'OddsRatio_working_3-way'!U20/(3*'OddsRatio_working_3-way'!X20^(1/3))*COS(('OddsRatio_working_3-way'!Y20+2*PI())/3)</f>
        <v>-0.33113998494193048</v>
      </c>
      <c r="AH20" s="11">
        <f>-'OddsRatio_working_3-way'!U20/(3*'OddsRatio_working_3-way'!X20^(1/3))*COS(('OddsRatio_working_3-way'!Y20+4*PI())/3)</f>
        <v>-0.20080184543611548</v>
      </c>
      <c r="AI20" s="11">
        <f>'OddsRatio_working_3-way'!U20/(3*'OddsRatio_working_3-way'!X20^(1/3))*SIN(('OddsRatio_working_3-way'!Y20)/3)</f>
        <v>-7.5250759929357466E-2</v>
      </c>
      <c r="AJ20" s="11">
        <f>'OddsRatio_working_3-way'!U20/(3*'OddsRatio_working_3-way'!X20^(1/3))*SIN(('OddsRatio_working_3-way'!Y20+2*PI())/3)</f>
        <v>-0.42304975847830156</v>
      </c>
      <c r="AK20" s="11">
        <f>'OddsRatio_working_3-way'!U20/(3*'OddsRatio_working_3-way'!X20^(1/3))*SIN(('OddsRatio_working_3-way'!Y20+4*PI())/3)</f>
        <v>0.49830051840765893</v>
      </c>
      <c r="AL20" s="11">
        <f>'OddsRatio_working_3-way'!Z20+'OddsRatio_working_3-way'!AF20</f>
        <v>1.0638836607560913</v>
      </c>
      <c r="AM20" s="11">
        <f>'OddsRatio_working_3-way'!AA20+'OddsRatio_working_3-way'!AG20</f>
        <v>-0.66227996988386095</v>
      </c>
      <c r="AN20" s="11">
        <f>'OddsRatio_working_3-way'!AB20+'OddsRatio_working_3-way'!AH20</f>
        <v>-0.40160369087223097</v>
      </c>
      <c r="AO20" s="11">
        <f>'OddsRatio_working_3-way'!AC20+'OddsRatio_working_3-way'!AI20</f>
        <v>0</v>
      </c>
      <c r="AP20" s="11">
        <f>'OddsRatio_working_3-way'!AD20+'OddsRatio_working_3-way'!AJ20</f>
        <v>0</v>
      </c>
      <c r="AQ20" s="11">
        <f>'OddsRatio_working_3-way'!AE20+'OddsRatio_working_3-way'!AK20</f>
        <v>0</v>
      </c>
      <c r="AR20" s="10">
        <f>IF(A20="","",IF(('OddsRatio_working_3-way'!X20=0),IF(Q20&gt;0,-Q20^(1/3),(-Q20)^(1/3)),'OddsRatio_working_3-way'!AL20-'OddsRatio_working_3-way'!R20/3))</f>
        <v>1.0638836607560913</v>
      </c>
      <c r="AS20" s="11">
        <f>IF(('OddsRatio_working_3-way'!X20=0),IF(Q20&gt;0,-Q20^(1/3),(-Q20)^(1/3)),'OddsRatio_working_3-way'!AM20-'OddsRatio_working_3-way'!R20/3)</f>
        <v>-0.66227996988386095</v>
      </c>
      <c r="AT20" s="11">
        <f>IF(('OddsRatio_working_3-way'!X20=0),IF(Q20&gt;0,-Q20^(1/3),(-Q20)^(1/3)),'OddsRatio_working_3-way'!AN20-'OddsRatio_working_3-way'!R20/3)</f>
        <v>-0.40160369087223097</v>
      </c>
      <c r="AU20" s="11">
        <f>IF(('OddsRatio_working_3-way'!X20=0),0,'OddsRatio_working_3-way'!AO20)</f>
        <v>0</v>
      </c>
      <c r="AV20" s="11">
        <f>IF(('OddsRatio_working_3-way'!X20=0),0,'OddsRatio_working_3-way'!AP20)</f>
        <v>0</v>
      </c>
      <c r="AW20" s="11">
        <f>IF(('OddsRatio_working_3-way'!X20=0),0,'OddsRatio_working_3-way'!AQ20)</f>
        <v>0</v>
      </c>
    </row>
    <row r="21" spans="1:4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9">
        <f t="shared" si="13"/>
        <v>0.39092312129758333</v>
      </c>
      <c r="E21" s="9">
        <f t="shared" si="14"/>
        <v>0.30797845393140161</v>
      </c>
      <c r="F21" s="9">
        <f t="shared" si="15"/>
        <v>0.30109842477101484</v>
      </c>
      <c r="G21" s="9">
        <f t="shared" si="16"/>
        <v>1.059896409676226</v>
      </c>
      <c r="H21" s="9">
        <f t="shared" si="17"/>
        <v>2.5580477222240523</v>
      </c>
      <c r="I21" s="9">
        <f t="shared" si="18"/>
        <v>3.2469803885135993</v>
      </c>
      <c r="J21" s="9">
        <f t="shared" si="19"/>
        <v>3.3211731371909345</v>
      </c>
      <c r="K21" s="11">
        <f t="shared" si="20"/>
        <v>0.40485829959514169</v>
      </c>
      <c r="L21" s="11">
        <f t="shared" si="21"/>
        <v>0.32051282051282048</v>
      </c>
      <c r="M21" s="11">
        <f t="shared" si="22"/>
        <v>0.31347962382445144</v>
      </c>
      <c r="N21" s="11">
        <f>'OddsRatio_working_3-way'!K21+'OddsRatio_working_3-way'!L21+'OddsRatio_working_3-way'!M21-('OddsRatio_working_3-way'!K21*'OddsRatio_working_3-way'!L21)-('OddsRatio_working_3-way'!K21*'OddsRatio_working_3-way'!M21)-('OddsRatio_working_3-way'!L21*'OddsRatio_working_3-way'!M21)+('OddsRatio_working_3-way'!K21*'OddsRatio_working_3-way'!L21*'OddsRatio_working_3-way'!M21)-1</f>
        <v>-0.2776227681295389</v>
      </c>
      <c r="O21" s="11">
        <f>0</f>
        <v>0</v>
      </c>
      <c r="P21" s="11">
        <f>('OddsRatio_working_3-way'!K21*'OddsRatio_working_3-way'!L21)+('OddsRatio_working_3-way'!K21*'OddsRatio_working_3-way'!M21)+('OddsRatio_working_3-way'!L21*'OddsRatio_working_3-way'!M21)-(3*'OddsRatio_working_3-way'!K21*'OddsRatio_working_3-way'!L21*'OddsRatio_working_3-way'!M21)</f>
        <v>0.23511785343420138</v>
      </c>
      <c r="Q21" s="11">
        <f>2*'OddsRatio_working_3-way'!K21*'OddsRatio_working_3-way'!L21*'OddsRatio_working_3-way'!M21</f>
        <v>8.1355658627751321E-2</v>
      </c>
      <c r="R21" s="11">
        <f t="shared" si="23"/>
        <v>0</v>
      </c>
      <c r="S21" s="11">
        <f t="shared" si="24"/>
        <v>-0.84689687023254268</v>
      </c>
      <c r="T21" s="11">
        <f t="shared" si="25"/>
        <v>-0.29304389973444372</v>
      </c>
      <c r="U21" s="11">
        <f>'OddsRatio_working_3-way'!S21-'OddsRatio_working_3-way'!R21^2/3</f>
        <v>-0.84689687023254268</v>
      </c>
      <c r="V21" s="11">
        <f>'OddsRatio_working_3-way'!S21*'OddsRatio_working_3-way'!R21/3-2*'OddsRatio_working_3-way'!R21^3/27-'OddsRatio_working_3-way'!T21</f>
        <v>0.29304389973444372</v>
      </c>
      <c r="W21" s="11">
        <f>'OddsRatio_working_3-way'!V21^2+4*'OddsRatio_working_3-way'!U21^3/27</f>
        <v>-4.1139382142538622E-3</v>
      </c>
      <c r="X21" s="11">
        <f>IF('OddsRatio_working_3-way'!W21&gt;0,IF(ABS('OddsRatio_working_3-way'!V21+SQRT('OddsRatio_working_3-way'!W21))/2&gt;0,ABS('OddsRatio_working_3-way'!V21+SQRT('OddsRatio_working_3-way'!W21))/2,ABS('OddsRatio_working_3-way'!V21-SQRT('OddsRatio_working_3-way'!W21))/2),SQRT(-'OddsRatio_working_3-way'!U21^3/27))</f>
        <v>0.14999055419077609</v>
      </c>
      <c r="Y21" s="11">
        <f>IF('OddsRatio_working_3-way'!W21&gt;=0,IF('OddsRatio_working_3-way'!V21+SQRT('OddsRatio_working_3-way'!W21)&gt;0,0,PI()),ACOS('OddsRatio_working_3-way'!V21/(2*'OddsRatio_working_3-way'!X21)))</f>
        <v>0.21547700666635761</v>
      </c>
      <c r="Z21" s="11">
        <f>'OddsRatio_working_3-way'!X21^(1/3)*COS('OddsRatio_working_3-way'!Y21/3)</f>
        <v>0.529948204838113</v>
      </c>
      <c r="AA21" s="11">
        <f>'OddsRatio_working_3-way'!X21^(1/3)*COS(('OddsRatio_working_3-way'!Y21+2*PI())/3)</f>
        <v>-0.29799519718863898</v>
      </c>
      <c r="AB21" s="11">
        <f>'OddsRatio_working_3-way'!X21^(1/3)*COS(('OddsRatio_working_3-way'!Y21+4*PI())/3)</f>
        <v>-0.23195300764947388</v>
      </c>
      <c r="AC21" s="11">
        <f>'OddsRatio_working_3-way'!X21^(1/3)*SIN('OddsRatio_working_3-way'!Y21/3)</f>
        <v>3.8129475908309174E-2</v>
      </c>
      <c r="AD21" s="11">
        <f>'OddsRatio_working_3-way'!X21^(1/3)*SIN(('OddsRatio_working_3-way'!Y21+2*PI())/3)</f>
        <v>0.43988387012561059</v>
      </c>
      <c r="AE21" s="11">
        <f>'OddsRatio_working_3-way'!X21^(1/3)*SIN(('OddsRatio_working_3-way'!Y21+4*PI())/3)</f>
        <v>-0.47801334603391987</v>
      </c>
      <c r="AF21" s="11">
        <f>-'OddsRatio_working_3-way'!U21/(3*'OddsRatio_working_3-way'!X21^(1/3))*COS(('OddsRatio_working_3-way'!Y21)/3)</f>
        <v>0.529948204838113</v>
      </c>
      <c r="AG21" s="11">
        <f>-'OddsRatio_working_3-way'!U21/(3*'OddsRatio_working_3-way'!X21^(1/3))*COS(('OddsRatio_working_3-way'!Y21+2*PI())/3)</f>
        <v>-0.29799519718863898</v>
      </c>
      <c r="AH21" s="11">
        <f>-'OddsRatio_working_3-way'!U21/(3*'OddsRatio_working_3-way'!X21^(1/3))*COS(('OddsRatio_working_3-way'!Y21+4*PI())/3)</f>
        <v>-0.23195300764947388</v>
      </c>
      <c r="AI21" s="11">
        <f>'OddsRatio_working_3-way'!U21/(3*'OddsRatio_working_3-way'!X21^(1/3))*SIN(('OddsRatio_working_3-way'!Y21)/3)</f>
        <v>-3.8129475908309174E-2</v>
      </c>
      <c r="AJ21" s="11">
        <f>'OddsRatio_working_3-way'!U21/(3*'OddsRatio_working_3-way'!X21^(1/3))*SIN(('OddsRatio_working_3-way'!Y21+2*PI())/3)</f>
        <v>-0.43988387012561059</v>
      </c>
      <c r="AK21" s="11">
        <f>'OddsRatio_working_3-way'!U21/(3*'OddsRatio_working_3-way'!X21^(1/3))*SIN(('OddsRatio_working_3-way'!Y21+4*PI())/3)</f>
        <v>0.47801334603391987</v>
      </c>
      <c r="AL21" s="11">
        <f>'OddsRatio_working_3-way'!Z21+'OddsRatio_working_3-way'!AF21</f>
        <v>1.059896409676226</v>
      </c>
      <c r="AM21" s="11">
        <f>'OddsRatio_working_3-way'!AA21+'OddsRatio_working_3-way'!AG21</f>
        <v>-0.59599039437727797</v>
      </c>
      <c r="AN21" s="11">
        <f>'OddsRatio_working_3-way'!AB21+'OddsRatio_working_3-way'!AH21</f>
        <v>-0.46390601529894776</v>
      </c>
      <c r="AO21" s="11">
        <f>'OddsRatio_working_3-way'!AC21+'OddsRatio_working_3-way'!AI21</f>
        <v>0</v>
      </c>
      <c r="AP21" s="11">
        <f>'OddsRatio_working_3-way'!AD21+'OddsRatio_working_3-way'!AJ21</f>
        <v>0</v>
      </c>
      <c r="AQ21" s="11">
        <f>'OddsRatio_working_3-way'!AE21+'OddsRatio_working_3-way'!AK21</f>
        <v>0</v>
      </c>
      <c r="AR21" s="10">
        <f>IF(A21="","",IF(('OddsRatio_working_3-way'!X21=0),IF(Q21&gt;0,-Q21^(1/3),(-Q21)^(1/3)),'OddsRatio_working_3-way'!AL21-'OddsRatio_working_3-way'!R21/3))</f>
        <v>1.059896409676226</v>
      </c>
      <c r="AS21" s="11">
        <f>IF(('OddsRatio_working_3-way'!X21=0),IF(Q21&gt;0,-Q21^(1/3),(-Q21)^(1/3)),'OddsRatio_working_3-way'!AM21-'OddsRatio_working_3-way'!R21/3)</f>
        <v>-0.59599039437727797</v>
      </c>
      <c r="AT21" s="11">
        <f>IF(('OddsRatio_working_3-way'!X21=0),IF(Q21&gt;0,-Q21^(1/3),(-Q21)^(1/3)),'OddsRatio_working_3-way'!AN21-'OddsRatio_working_3-way'!R21/3)</f>
        <v>-0.46390601529894776</v>
      </c>
      <c r="AU21" s="11">
        <f>IF(('OddsRatio_working_3-way'!X21=0),0,'OddsRatio_working_3-way'!AO21)</f>
        <v>0</v>
      </c>
      <c r="AV21" s="11">
        <f>IF(('OddsRatio_working_3-way'!X21=0),0,'OddsRatio_working_3-way'!AP21)</f>
        <v>0</v>
      </c>
      <c r="AW21" s="11">
        <f>IF(('OddsRatio_working_3-way'!X21=0),0,'OddsRatio_working_3-way'!AQ21)</f>
        <v>0</v>
      </c>
    </row>
    <row r="22" spans="1:4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9">
        <f t="shared" si="13"/>
        <v>9.1560400731323197E-2</v>
      </c>
      <c r="E22" s="9">
        <f t="shared" si="14"/>
        <v>0.15674743772690289</v>
      </c>
      <c r="F22" s="9">
        <f t="shared" si="15"/>
        <v>0.75169216154177376</v>
      </c>
      <c r="G22" s="9">
        <f t="shared" si="16"/>
        <v>1.1797564936162988</v>
      </c>
      <c r="H22" s="9">
        <f t="shared" si="17"/>
        <v>10.92175211131307</v>
      </c>
      <c r="I22" s="9">
        <f t="shared" si="18"/>
        <v>6.3796896108903214</v>
      </c>
      <c r="J22" s="9">
        <f t="shared" si="19"/>
        <v>1.3303318182125636</v>
      </c>
      <c r="K22" s="11">
        <f t="shared" si="20"/>
        <v>0.10626992561105207</v>
      </c>
      <c r="L22" s="11">
        <f t="shared" si="21"/>
        <v>0.17985611510791369</v>
      </c>
      <c r="M22" s="11">
        <f t="shared" si="22"/>
        <v>0.78125</v>
      </c>
      <c r="N22" s="11">
        <f>'OddsRatio_working_3-way'!K22+'OddsRatio_working_3-way'!L22+'OddsRatio_working_3-way'!M22-('OddsRatio_working_3-way'!K22*'OddsRatio_working_3-way'!L22)-('OddsRatio_working_3-way'!K22*'OddsRatio_working_3-way'!M22)-('OddsRatio_working_3-way'!L22*'OddsRatio_working_3-way'!M22)+('OddsRatio_working_3-way'!K22*'OddsRatio_working_3-way'!L22*'OddsRatio_working_3-way'!M22)-1</f>
        <v>-0.16034096208686599</v>
      </c>
      <c r="O22" s="11">
        <f>0</f>
        <v>0</v>
      </c>
      <c r="P22" s="11">
        <f>('OddsRatio_working_3-way'!K22*'OddsRatio_working_3-way'!L22)+('OddsRatio_working_3-way'!K22*'OddsRatio_working_3-way'!M22)+('OddsRatio_working_3-way'!L22*'OddsRatio_working_3-way'!M22)-(3*'OddsRatio_working_3-way'!K22*'OddsRatio_working_3-way'!L22*'OddsRatio_working_3-way'!M22)</f>
        <v>0.19785247784768997</v>
      </c>
      <c r="Q22" s="11">
        <f>2*'OddsRatio_working_3-way'!K22*'OddsRatio_working_3-way'!L22*'OddsRatio_working_3-way'!M22</f>
        <v>2.9864524958141885E-2</v>
      </c>
      <c r="R22" s="11">
        <f t="shared" si="23"/>
        <v>0</v>
      </c>
      <c r="S22" s="11">
        <f t="shared" si="24"/>
        <v>-1.2339484263572138</v>
      </c>
      <c r="T22" s="11">
        <f t="shared" si="25"/>
        <v>-0.18625636624259834</v>
      </c>
      <c r="U22" s="11">
        <f>'OddsRatio_working_3-way'!S22-'OddsRatio_working_3-way'!R22^2/3</f>
        <v>-1.2339484263572138</v>
      </c>
      <c r="V22" s="11">
        <f>'OddsRatio_working_3-way'!S22*'OddsRatio_working_3-way'!R22/3-2*'OddsRatio_working_3-way'!R22^3/27-'OddsRatio_working_3-way'!T22</f>
        <v>0.18625636624259834</v>
      </c>
      <c r="W22" s="11">
        <f>'OddsRatio_working_3-way'!V22^2+4*'OddsRatio_working_3-way'!U22^3/27</f>
        <v>-0.24365601960811928</v>
      </c>
      <c r="X22" s="11">
        <f>IF('OddsRatio_working_3-way'!W22&gt;0,IF(ABS('OddsRatio_working_3-way'!V22+SQRT('OddsRatio_working_3-way'!W22))/2&gt;0,ABS('OddsRatio_working_3-way'!V22+SQRT('OddsRatio_working_3-way'!W22))/2,ABS('OddsRatio_working_3-way'!V22-SQRT('OddsRatio_working_3-way'!W22))/2),SQRT(-'OddsRatio_working_3-way'!U22^3/27))</f>
        <v>0.26379322090134166</v>
      </c>
      <c r="Y22" s="11">
        <f>IF('OddsRatio_working_3-way'!W22&gt;=0,IF('OddsRatio_working_3-way'!V22+SQRT('OddsRatio_working_3-way'!W22)&gt;0,0,PI()),ACOS('OddsRatio_working_3-way'!V22/(2*'OddsRatio_working_3-way'!X22)))</f>
        <v>1.2099835571516007</v>
      </c>
      <c r="Z22" s="11">
        <f>'OddsRatio_working_3-way'!X22^(1/3)*COS('OddsRatio_working_3-way'!Y22/3)</f>
        <v>0.58987824680814938</v>
      </c>
      <c r="AA22" s="11">
        <f>'OddsRatio_working_3-way'!X22^(1/3)*COS(('OddsRatio_working_3-way'!Y22+2*PI())/3)</f>
        <v>-0.51292959807260574</v>
      </c>
      <c r="AB22" s="11">
        <f>'OddsRatio_working_3-way'!X22^(1/3)*COS(('OddsRatio_working_3-way'!Y22+4*PI())/3)</f>
        <v>-7.6948648735543468E-2</v>
      </c>
      <c r="AC22" s="11">
        <f>'OddsRatio_working_3-way'!X22^(1/3)*SIN('OddsRatio_working_3-way'!Y22/3)</f>
        <v>0.25171371846130147</v>
      </c>
      <c r="AD22" s="11">
        <f>'OddsRatio_working_3-way'!X22^(1/3)*SIN(('OddsRatio_working_3-way'!Y22+2*PI())/3)</f>
        <v>0.38499268764503358</v>
      </c>
      <c r="AE22" s="11">
        <f>'OddsRatio_working_3-way'!X22^(1/3)*SIN(('OddsRatio_working_3-way'!Y22+4*PI())/3)</f>
        <v>-0.63670640610633511</v>
      </c>
      <c r="AF22" s="11">
        <f>-'OddsRatio_working_3-way'!U22/(3*'OddsRatio_working_3-way'!X22^(1/3))*COS(('OddsRatio_working_3-way'!Y22)/3)</f>
        <v>0.58987824680814926</v>
      </c>
      <c r="AG22" s="11">
        <f>-'OddsRatio_working_3-way'!U22/(3*'OddsRatio_working_3-way'!X22^(1/3))*COS(('OddsRatio_working_3-way'!Y22+2*PI())/3)</f>
        <v>-0.51292959807260563</v>
      </c>
      <c r="AH22" s="11">
        <f>-'OddsRatio_working_3-way'!U22/(3*'OddsRatio_working_3-way'!X22^(1/3))*COS(('OddsRatio_working_3-way'!Y22+4*PI())/3)</f>
        <v>-7.6948648735543454E-2</v>
      </c>
      <c r="AI22" s="11">
        <f>'OddsRatio_working_3-way'!U22/(3*'OddsRatio_working_3-way'!X22^(1/3))*SIN(('OddsRatio_working_3-way'!Y22)/3)</f>
        <v>-0.25171371846130142</v>
      </c>
      <c r="AJ22" s="11">
        <f>'OddsRatio_working_3-way'!U22/(3*'OddsRatio_working_3-way'!X22^(1/3))*SIN(('OddsRatio_working_3-way'!Y22+2*PI())/3)</f>
        <v>-0.38499268764503353</v>
      </c>
      <c r="AK22" s="11">
        <f>'OddsRatio_working_3-way'!U22/(3*'OddsRatio_working_3-way'!X22^(1/3))*SIN(('OddsRatio_working_3-way'!Y22+4*PI())/3)</f>
        <v>0.636706406106335</v>
      </c>
      <c r="AL22" s="11">
        <f>'OddsRatio_working_3-way'!Z22+'OddsRatio_working_3-way'!AF22</f>
        <v>1.1797564936162988</v>
      </c>
      <c r="AM22" s="11">
        <f>'OddsRatio_working_3-way'!AA22+'OddsRatio_working_3-way'!AG22</f>
        <v>-1.0258591961452113</v>
      </c>
      <c r="AN22" s="11">
        <f>'OddsRatio_working_3-way'!AB22+'OddsRatio_working_3-way'!AH22</f>
        <v>-0.15389729747108694</v>
      </c>
      <c r="AO22" s="11">
        <f>'OddsRatio_working_3-way'!AC22+'OddsRatio_working_3-way'!AI22</f>
        <v>0</v>
      </c>
      <c r="AP22" s="11">
        <f>'OddsRatio_working_3-way'!AD22+'OddsRatio_working_3-way'!AJ22</f>
        <v>0</v>
      </c>
      <c r="AQ22" s="11">
        <f>'OddsRatio_working_3-way'!AE22+'OddsRatio_working_3-way'!AK22</f>
        <v>0</v>
      </c>
      <c r="AR22" s="10">
        <f>IF(A22="","",IF(('OddsRatio_working_3-way'!X22=0),IF(Q22&gt;0,-Q22^(1/3),(-Q22)^(1/3)),'OddsRatio_working_3-way'!AL22-'OddsRatio_working_3-way'!R22/3))</f>
        <v>1.1797564936162988</v>
      </c>
      <c r="AS22" s="11">
        <f>IF(('OddsRatio_working_3-way'!X22=0),IF(Q22&gt;0,-Q22^(1/3),(-Q22)^(1/3)),'OddsRatio_working_3-way'!AM22-'OddsRatio_working_3-way'!R22/3)</f>
        <v>-1.0258591961452113</v>
      </c>
      <c r="AT22" s="11">
        <f>IF(('OddsRatio_working_3-way'!X22=0),IF(Q22&gt;0,-Q22^(1/3),(-Q22)^(1/3)),'OddsRatio_working_3-way'!AN22-'OddsRatio_working_3-way'!R22/3)</f>
        <v>-0.15389729747108694</v>
      </c>
      <c r="AU22" s="11">
        <f>IF(('OddsRatio_working_3-way'!X22=0),0,'OddsRatio_working_3-way'!AO22)</f>
        <v>0</v>
      </c>
      <c r="AV22" s="11">
        <f>IF(('OddsRatio_working_3-way'!X22=0),0,'OddsRatio_working_3-way'!AP22)</f>
        <v>0</v>
      </c>
      <c r="AW22" s="11">
        <f>IF(('OddsRatio_working_3-way'!X22=0),0,'OddsRatio_working_3-way'!AQ22)</f>
        <v>0</v>
      </c>
    </row>
    <row r="23" spans="1:4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9">
        <f t="shared" si="13"/>
        <v>0.72330437109536438</v>
      </c>
      <c r="E23" s="9">
        <f t="shared" si="14"/>
        <v>0.18150861481909847</v>
      </c>
      <c r="F23" s="9">
        <f t="shared" si="15"/>
        <v>9.5187014085537119E-2</v>
      </c>
      <c r="G23" s="9">
        <f t="shared" si="16"/>
        <v>1.159223746251592</v>
      </c>
      <c r="H23" s="9">
        <f t="shared" si="17"/>
        <v>1.3825438362630253</v>
      </c>
      <c r="I23" s="9">
        <f t="shared" si="18"/>
        <v>5.5093803729186925</v>
      </c>
      <c r="J23" s="9">
        <f t="shared" si="19"/>
        <v>10.505634719263053</v>
      </c>
      <c r="K23" s="11">
        <f t="shared" si="20"/>
        <v>0.75187969924812026</v>
      </c>
      <c r="L23" s="11">
        <f t="shared" si="21"/>
        <v>0.20449897750511248</v>
      </c>
      <c r="M23" s="11">
        <f t="shared" si="22"/>
        <v>0.10869565217391305</v>
      </c>
      <c r="N23" s="11">
        <f>'OddsRatio_working_3-way'!K23+'OddsRatio_working_3-way'!L23+'OddsRatio_working_3-way'!M23-('OddsRatio_working_3-way'!K23*'OddsRatio_working_3-way'!L23)-('OddsRatio_working_3-way'!K23*'OddsRatio_working_3-way'!M23)-('OddsRatio_working_3-way'!L23*'OddsRatio_working_3-way'!M23)+('OddsRatio_working_3-way'!K23*'OddsRatio_working_3-way'!L23*'OddsRatio_working_3-way'!M23)-1</f>
        <v>-0.17592561023791808</v>
      </c>
      <c r="O23" s="11">
        <f>0</f>
        <v>0</v>
      </c>
      <c r="P23" s="11">
        <f>('OddsRatio_working_3-way'!K23*'OddsRatio_working_3-way'!L23)+('OddsRatio_working_3-way'!K23*'OddsRatio_working_3-way'!M23)+('OddsRatio_working_3-way'!L23*'OddsRatio_working_3-way'!M23)-(3*'OddsRatio_working_3-way'!K23*'OddsRatio_working_3-way'!L23*'OddsRatio_working_3-way'!M23)</f>
        <v>0.20757415009917435</v>
      </c>
      <c r="Q23" s="11">
        <f>2*'OddsRatio_working_3-way'!K23*'OddsRatio_working_3-way'!L23*'OddsRatio_working_3-way'!M23</f>
        <v>3.342578906588959E-2</v>
      </c>
      <c r="R23" s="11">
        <f t="shared" si="23"/>
        <v>0</v>
      </c>
      <c r="S23" s="11">
        <f t="shared" si="24"/>
        <v>-1.1798972862362418</v>
      </c>
      <c r="T23" s="11">
        <f t="shared" si="25"/>
        <v>-0.18999956300100512</v>
      </c>
      <c r="U23" s="11">
        <f>'OddsRatio_working_3-way'!S23-'OddsRatio_working_3-way'!R23^2/3</f>
        <v>-1.1798972862362418</v>
      </c>
      <c r="V23" s="11">
        <f>'OddsRatio_working_3-way'!S23*'OddsRatio_working_3-way'!R23/3-2*'OddsRatio_working_3-way'!R23^3/27-'OddsRatio_working_3-way'!T23</f>
        <v>0.18999956300100512</v>
      </c>
      <c r="W23" s="11">
        <f>'OddsRatio_working_3-way'!V23^2+4*'OddsRatio_working_3-way'!U23^3/27</f>
        <v>-0.20724875589829536</v>
      </c>
      <c r="X23" s="11">
        <f>IF('OddsRatio_working_3-way'!W23&gt;0,IF(ABS('OddsRatio_working_3-way'!V23+SQRT('OddsRatio_working_3-way'!W23))/2&gt;0,ABS('OddsRatio_working_3-way'!V23+SQRT('OddsRatio_working_3-way'!W23))/2,ABS('OddsRatio_working_3-way'!V23-SQRT('OddsRatio_working_3-way'!W23))/2),SQRT(-'OddsRatio_working_3-way'!U23^3/27))</f>
        <v>0.24665187503791061</v>
      </c>
      <c r="Y23" s="11">
        <f>IF('OddsRatio_working_3-way'!W23&gt;=0,IF('OddsRatio_working_3-way'!V23+SQRT('OddsRatio_working_3-way'!W23)&gt;0,0,PI()),ACOS('OddsRatio_working_3-way'!V23/(2*'OddsRatio_working_3-way'!X23)))</f>
        <v>1.1754180107243257</v>
      </c>
      <c r="Z23" s="11">
        <f>'OddsRatio_working_3-way'!X23^(1/3)*COS('OddsRatio_working_3-way'!Y23/3)</f>
        <v>0.57961187312579598</v>
      </c>
      <c r="AA23" s="11">
        <f>'OddsRatio_working_3-way'!X23^(1/3)*COS(('OddsRatio_working_3-way'!Y23+2*PI())/3)</f>
        <v>-0.49719899082886199</v>
      </c>
      <c r="AB23" s="11">
        <f>'OddsRatio_working_3-way'!X23^(1/3)*COS(('OddsRatio_working_3-way'!Y23+4*PI())/3)</f>
        <v>-8.2412882296934373E-2</v>
      </c>
      <c r="AC23" s="11">
        <f>'OddsRatio_working_3-way'!X23^(1/3)*SIN('OddsRatio_working_3-way'!Y23/3)</f>
        <v>0.239476871417026</v>
      </c>
      <c r="AD23" s="11">
        <f>'OddsRatio_working_3-way'!X23^(1/3)*SIN(('OddsRatio_working_3-way'!Y23+2*PI())/3)</f>
        <v>0.38222017075350928</v>
      </c>
      <c r="AE23" s="11">
        <f>'OddsRatio_working_3-way'!X23^(1/3)*SIN(('OddsRatio_working_3-way'!Y23+4*PI())/3)</f>
        <v>-0.62169704217053523</v>
      </c>
      <c r="AF23" s="11">
        <f>-'OddsRatio_working_3-way'!U23/(3*'OddsRatio_working_3-way'!X23^(1/3))*COS(('OddsRatio_working_3-way'!Y23)/3)</f>
        <v>0.57961187312579598</v>
      </c>
      <c r="AG23" s="11">
        <f>-'OddsRatio_working_3-way'!U23/(3*'OddsRatio_working_3-way'!X23^(1/3))*COS(('OddsRatio_working_3-way'!Y23+2*PI())/3)</f>
        <v>-0.49719899082886199</v>
      </c>
      <c r="AH23" s="11">
        <f>-'OddsRatio_working_3-way'!U23/(3*'OddsRatio_working_3-way'!X23^(1/3))*COS(('OddsRatio_working_3-way'!Y23+4*PI())/3)</f>
        <v>-8.2412882296934373E-2</v>
      </c>
      <c r="AI23" s="11">
        <f>'OddsRatio_working_3-way'!U23/(3*'OddsRatio_working_3-way'!X23^(1/3))*SIN(('OddsRatio_working_3-way'!Y23)/3)</f>
        <v>-0.239476871417026</v>
      </c>
      <c r="AJ23" s="11">
        <f>'OddsRatio_working_3-way'!U23/(3*'OddsRatio_working_3-way'!X23^(1/3))*SIN(('OddsRatio_working_3-way'!Y23+2*PI())/3)</f>
        <v>-0.38222017075350928</v>
      </c>
      <c r="AK23" s="11">
        <f>'OddsRatio_working_3-way'!U23/(3*'OddsRatio_working_3-way'!X23^(1/3))*SIN(('OddsRatio_working_3-way'!Y23+4*PI())/3)</f>
        <v>0.62169704217053523</v>
      </c>
      <c r="AL23" s="11">
        <f>'OddsRatio_working_3-way'!Z23+'OddsRatio_working_3-way'!AF23</f>
        <v>1.159223746251592</v>
      </c>
      <c r="AM23" s="11">
        <f>'OddsRatio_working_3-way'!AA23+'OddsRatio_working_3-way'!AG23</f>
        <v>-0.99439798165772397</v>
      </c>
      <c r="AN23" s="11">
        <f>'OddsRatio_working_3-way'!AB23+'OddsRatio_working_3-way'!AH23</f>
        <v>-0.16482576459386875</v>
      </c>
      <c r="AO23" s="11">
        <f>'OddsRatio_working_3-way'!AC23+'OddsRatio_working_3-way'!AI23</f>
        <v>0</v>
      </c>
      <c r="AP23" s="11">
        <f>'OddsRatio_working_3-way'!AD23+'OddsRatio_working_3-way'!AJ23</f>
        <v>0</v>
      </c>
      <c r="AQ23" s="11">
        <f>'OddsRatio_working_3-way'!AE23+'OddsRatio_working_3-way'!AK23</f>
        <v>0</v>
      </c>
      <c r="AR23" s="10">
        <f>IF(A23="","",IF(('OddsRatio_working_3-way'!X23=0),IF(Q23&gt;0,-Q23^(1/3),(-Q23)^(1/3)),'OddsRatio_working_3-way'!AL23-'OddsRatio_working_3-way'!R23/3))</f>
        <v>1.159223746251592</v>
      </c>
      <c r="AS23" s="11">
        <f>IF(('OddsRatio_working_3-way'!X23=0),IF(Q23&gt;0,-Q23^(1/3),(-Q23)^(1/3)),'OddsRatio_working_3-way'!AM23-'OddsRatio_working_3-way'!R23/3)</f>
        <v>-0.99439798165772397</v>
      </c>
      <c r="AT23" s="11">
        <f>IF(('OddsRatio_working_3-way'!X23=0),IF(Q23&gt;0,-Q23^(1/3),(-Q23)^(1/3)),'OddsRatio_working_3-way'!AN23-'OddsRatio_working_3-way'!R23/3)</f>
        <v>-0.16482576459386875</v>
      </c>
      <c r="AU23" s="11">
        <f>IF(('OddsRatio_working_3-way'!X23=0),0,'OddsRatio_working_3-way'!AO23)</f>
        <v>0</v>
      </c>
      <c r="AV23" s="11">
        <f>IF(('OddsRatio_working_3-way'!X23=0),0,'OddsRatio_working_3-way'!AP23)</f>
        <v>0</v>
      </c>
      <c r="AW23" s="11">
        <f>IF(('OddsRatio_working_3-way'!X23=0),0,'OddsRatio_working_3-way'!AQ23)</f>
        <v>0</v>
      </c>
    </row>
    <row r="24" spans="1:4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9">
        <f t="shared" si="13"/>
        <v>0.82639387969991507</v>
      </c>
      <c r="E24" s="9">
        <f t="shared" si="14"/>
        <v>0.12043468861057768</v>
      </c>
      <c r="F24" s="9">
        <f t="shared" si="15"/>
        <v>5.3171431689507415E-2</v>
      </c>
      <c r="G24" s="9">
        <f t="shared" si="16"/>
        <v>1.2357454446834368</v>
      </c>
      <c r="H24" s="9">
        <f t="shared" si="17"/>
        <v>1.210076725596184</v>
      </c>
      <c r="I24" s="9">
        <f t="shared" si="18"/>
        <v>8.3032555780791117</v>
      </c>
      <c r="J24" s="9">
        <f t="shared" si="19"/>
        <v>18.807091857888324</v>
      </c>
      <c r="K24" s="11">
        <f t="shared" si="20"/>
        <v>0.85470085470085477</v>
      </c>
      <c r="L24" s="11">
        <f t="shared" si="21"/>
        <v>0.14471780028943559</v>
      </c>
      <c r="M24" s="11">
        <f t="shared" si="22"/>
        <v>6.4892926670992862E-2</v>
      </c>
      <c r="N24" s="11">
        <f>'OddsRatio_working_3-way'!K24+'OddsRatio_working_3-way'!L24+'OddsRatio_working_3-way'!M24-('OddsRatio_working_3-way'!K24*'OddsRatio_working_3-way'!L24)-('OddsRatio_working_3-way'!K24*'OddsRatio_working_3-way'!M24)-('OddsRatio_working_3-way'!L24*'OddsRatio_working_3-way'!M24)+('OddsRatio_working_3-way'!K24*'OddsRatio_working_3-way'!L24*'OddsRatio_working_3-way'!M24)-1</f>
        <v>-0.11620741358042397</v>
      </c>
      <c r="O24" s="11">
        <f>0</f>
        <v>0</v>
      </c>
      <c r="P24" s="11">
        <f>('OddsRatio_working_3-way'!K24*'OddsRatio_working_3-way'!L24)+('OddsRatio_working_3-way'!K24*'OddsRatio_working_3-way'!M24)+('OddsRatio_working_3-way'!L24*'OddsRatio_working_3-way'!M24)-(3*'OddsRatio_working_3-way'!K24*'OddsRatio_working_3-way'!L24*'OddsRatio_working_3-way'!M24)</f>
        <v>0.1644657275456905</v>
      </c>
      <c r="Q24" s="11">
        <f>2*'OddsRatio_working_3-way'!K24*'OddsRatio_working_3-way'!L24*'OddsRatio_working_3-way'!M24</f>
        <v>1.605326769601664E-2</v>
      </c>
      <c r="R24" s="11">
        <f t="shared" si="23"/>
        <v>0</v>
      </c>
      <c r="S24" s="11">
        <f t="shared" si="24"/>
        <v>-1.4152774119860114</v>
      </c>
      <c r="T24" s="11">
        <f t="shared" si="25"/>
        <v>-0.13814323201425194</v>
      </c>
      <c r="U24" s="11">
        <f>'OddsRatio_working_3-way'!S24-'OddsRatio_working_3-way'!R24^2/3</f>
        <v>-1.4152774119860114</v>
      </c>
      <c r="V24" s="11">
        <f>'OddsRatio_working_3-way'!S24*'OddsRatio_working_3-way'!R24/3-2*'OddsRatio_working_3-way'!R24^3/27-'OddsRatio_working_3-way'!T24</f>
        <v>0.13814323201425194</v>
      </c>
      <c r="W24" s="11">
        <f>'OddsRatio_working_3-way'!V24^2+4*'OddsRatio_working_3-way'!U24^3/27</f>
        <v>-0.40088904379630536</v>
      </c>
      <c r="X24" s="11">
        <f>IF('OddsRatio_working_3-way'!W24&gt;0,IF(ABS('OddsRatio_working_3-way'!V24+SQRT('OddsRatio_working_3-way'!W24))/2&gt;0,ABS('OddsRatio_working_3-way'!V24+SQRT('OddsRatio_working_3-way'!W24))/2,ABS('OddsRatio_working_3-way'!V24-SQRT('OddsRatio_working_3-way'!W24))/2),SQRT(-'OddsRatio_working_3-way'!U24^3/27))</f>
        <v>0.32402646355955589</v>
      </c>
      <c r="Y24" s="11">
        <f>IF('OddsRatio_working_3-way'!W24&gt;=0,IF('OddsRatio_working_3-way'!V24+SQRT('OddsRatio_working_3-way'!W24)&gt;0,0,PI()),ACOS('OddsRatio_working_3-way'!V24/(2*'OddsRatio_working_3-way'!X24)))</f>
        <v>1.3559814239710741</v>
      </c>
      <c r="Z24" s="11">
        <f>'OddsRatio_working_3-way'!X24^(1/3)*COS('OddsRatio_working_3-way'!Y24/3)</f>
        <v>0.61787272234171842</v>
      </c>
      <c r="AA24" s="11">
        <f>'OddsRatio_working_3-way'!X24^(1/3)*COS(('OddsRatio_working_3-way'!Y24+2*PI())/3)</f>
        <v>-0.56873306483745334</v>
      </c>
      <c r="AB24" s="11">
        <f>'OddsRatio_working_3-way'!X24^(1/3)*COS(('OddsRatio_working_3-way'!Y24+4*PI())/3)</f>
        <v>-4.9139657504265209E-2</v>
      </c>
      <c r="AC24" s="11">
        <f>'OddsRatio_working_3-way'!X24^(1/3)*SIN('OddsRatio_working_3-way'!Y24/3)</f>
        <v>0.29998739359297127</v>
      </c>
      <c r="AD24" s="11">
        <f>'OddsRatio_working_3-way'!X24^(1/3)*SIN(('OddsRatio_working_3-way'!Y24+2*PI())/3)</f>
        <v>0.38509977705689147</v>
      </c>
      <c r="AE24" s="11">
        <f>'OddsRatio_working_3-way'!X24^(1/3)*SIN(('OddsRatio_working_3-way'!Y24+4*PI())/3)</f>
        <v>-0.68508717064986258</v>
      </c>
      <c r="AF24" s="11">
        <f>-'OddsRatio_working_3-way'!U24/(3*'OddsRatio_working_3-way'!X24^(1/3))*COS(('OddsRatio_working_3-way'!Y24)/3)</f>
        <v>0.61787272234171842</v>
      </c>
      <c r="AG24" s="11">
        <f>-'OddsRatio_working_3-way'!U24/(3*'OddsRatio_working_3-way'!X24^(1/3))*COS(('OddsRatio_working_3-way'!Y24+2*PI())/3)</f>
        <v>-0.56873306483745334</v>
      </c>
      <c r="AH24" s="11">
        <f>-'OddsRatio_working_3-way'!U24/(3*'OddsRatio_working_3-way'!X24^(1/3))*COS(('OddsRatio_working_3-way'!Y24+4*PI())/3)</f>
        <v>-4.9139657504265209E-2</v>
      </c>
      <c r="AI24" s="11">
        <f>'OddsRatio_working_3-way'!U24/(3*'OddsRatio_working_3-way'!X24^(1/3))*SIN(('OddsRatio_working_3-way'!Y24)/3)</f>
        <v>-0.29998739359297127</v>
      </c>
      <c r="AJ24" s="11">
        <f>'OddsRatio_working_3-way'!U24/(3*'OddsRatio_working_3-way'!X24^(1/3))*SIN(('OddsRatio_working_3-way'!Y24+2*PI())/3)</f>
        <v>-0.38509977705689147</v>
      </c>
      <c r="AK24" s="11">
        <f>'OddsRatio_working_3-way'!U24/(3*'OddsRatio_working_3-way'!X24^(1/3))*SIN(('OddsRatio_working_3-way'!Y24+4*PI())/3)</f>
        <v>0.68508717064986258</v>
      </c>
      <c r="AL24" s="11">
        <f>'OddsRatio_working_3-way'!Z24+'OddsRatio_working_3-way'!AF24</f>
        <v>1.2357454446834368</v>
      </c>
      <c r="AM24" s="11">
        <f>'OddsRatio_working_3-way'!AA24+'OddsRatio_working_3-way'!AG24</f>
        <v>-1.1374661296749067</v>
      </c>
      <c r="AN24" s="11">
        <f>'OddsRatio_working_3-way'!AB24+'OddsRatio_working_3-way'!AH24</f>
        <v>-9.8279315008530418E-2</v>
      </c>
      <c r="AO24" s="11">
        <f>'OddsRatio_working_3-way'!AC24+'OddsRatio_working_3-way'!AI24</f>
        <v>0</v>
      </c>
      <c r="AP24" s="11">
        <f>'OddsRatio_working_3-way'!AD24+'OddsRatio_working_3-way'!AJ24</f>
        <v>0</v>
      </c>
      <c r="AQ24" s="11">
        <f>'OddsRatio_working_3-way'!AE24+'OddsRatio_working_3-way'!AK24</f>
        <v>0</v>
      </c>
      <c r="AR24" s="10">
        <f>IF(A24="","",IF(('OddsRatio_working_3-way'!X24=0),IF(Q24&gt;0,-Q24^(1/3),(-Q24)^(1/3)),'OddsRatio_working_3-way'!AL24-'OddsRatio_working_3-way'!R24/3))</f>
        <v>1.2357454446834368</v>
      </c>
      <c r="AS24" s="11">
        <f>IF(('OddsRatio_working_3-way'!X24=0),IF(Q24&gt;0,-Q24^(1/3),(-Q24)^(1/3)),'OddsRatio_working_3-way'!AM24-'OddsRatio_working_3-way'!R24/3)</f>
        <v>-1.1374661296749067</v>
      </c>
      <c r="AT24" s="11">
        <f>IF(('OddsRatio_working_3-way'!X24=0),IF(Q24&gt;0,-Q24^(1/3),(-Q24)^(1/3)),'OddsRatio_working_3-way'!AN24-'OddsRatio_working_3-way'!R24/3)</f>
        <v>-9.8279315008530418E-2</v>
      </c>
      <c r="AU24" s="11">
        <f>IF(('OddsRatio_working_3-way'!X24=0),0,'OddsRatio_working_3-way'!AO24)</f>
        <v>0</v>
      </c>
      <c r="AV24" s="11">
        <f>IF(('OddsRatio_working_3-way'!X24=0),0,'OddsRatio_working_3-way'!AP24)</f>
        <v>0</v>
      </c>
      <c r="AW24" s="11">
        <f>IF(('OddsRatio_working_3-way'!X24=0),0,'OddsRatio_working_3-way'!AQ24)</f>
        <v>0</v>
      </c>
    </row>
    <row r="25" spans="1:4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9">
        <f t="shared" si="13"/>
        <v>0.49787089566198961</v>
      </c>
      <c r="E25" s="9">
        <f t="shared" si="14"/>
        <v>0.26950649253043663</v>
      </c>
      <c r="F25" s="9">
        <f t="shared" si="15"/>
        <v>0.23262261180757415</v>
      </c>
      <c r="G25" s="9">
        <f t="shared" si="16"/>
        <v>1.050575871997145</v>
      </c>
      <c r="H25" s="9">
        <f t="shared" si="17"/>
        <v>2.008552837117259</v>
      </c>
      <c r="I25" s="9">
        <f t="shared" si="18"/>
        <v>3.7104857497526349</v>
      </c>
      <c r="J25" s="9">
        <f t="shared" si="19"/>
        <v>4.2988082380710342</v>
      </c>
      <c r="K25" s="11">
        <f t="shared" si="20"/>
        <v>0.51020408163265307</v>
      </c>
      <c r="L25" s="11">
        <f t="shared" si="21"/>
        <v>0.27932960893854747</v>
      </c>
      <c r="M25" s="11">
        <f t="shared" si="22"/>
        <v>0.24154589371980678</v>
      </c>
      <c r="N25" s="11">
        <f>'OddsRatio_working_3-way'!K25+'OddsRatio_working_3-way'!L25+'OddsRatio_working_3-way'!M25-('OddsRatio_working_3-way'!K25*'OddsRatio_working_3-way'!L25)-('OddsRatio_working_3-way'!K25*'OddsRatio_working_3-way'!M25)-('OddsRatio_working_3-way'!L25*'OddsRatio_working_3-way'!M25)+('OddsRatio_working_3-way'!K25*'OddsRatio_working_3-way'!L25*'OddsRatio_working_3-way'!M25)-1</f>
        <v>-0.2677202044286261</v>
      </c>
      <c r="O25" s="11">
        <f>0</f>
        <v>0</v>
      </c>
      <c r="P25" s="11">
        <f>('OddsRatio_working_3-way'!K25*'OddsRatio_working_3-way'!L25)+('OddsRatio_working_3-way'!K25*'OddsRatio_working_3-way'!M25)+('OddsRatio_working_3-way'!L25*'OddsRatio_working_3-way'!M25)-(3*'OddsRatio_working_3-way'!K25*'OddsRatio_working_3-way'!L25*'OddsRatio_working_3-way'!M25)</f>
        <v>0.22995191113446428</v>
      </c>
      <c r="Q25" s="11">
        <f>2*'OddsRatio_working_3-way'!K25*'OddsRatio_working_3-way'!L25*'OddsRatio_working_3-way'!M25</f>
        <v>6.8847877585168957E-2</v>
      </c>
      <c r="R25" s="11">
        <f t="shared" si="23"/>
        <v>0</v>
      </c>
      <c r="S25" s="11">
        <f t="shared" si="24"/>
        <v>-0.8589262496091109</v>
      </c>
      <c r="T25" s="11">
        <f t="shared" si="25"/>
        <v>-0.257163547787159</v>
      </c>
      <c r="U25" s="11">
        <f>'OddsRatio_working_3-way'!S25-'OddsRatio_working_3-way'!R25^2/3</f>
        <v>-0.8589262496091109</v>
      </c>
      <c r="V25" s="11">
        <f>'OddsRatio_working_3-way'!S25*'OddsRatio_working_3-way'!R25/3-2*'OddsRatio_working_3-way'!R25^3/27-'OddsRatio_working_3-way'!T25</f>
        <v>0.257163547787159</v>
      </c>
      <c r="W25" s="11">
        <f>'OddsRatio_working_3-way'!V25^2+4*'OddsRatio_working_3-way'!U25^3/27</f>
        <v>-2.7744915019843441E-2</v>
      </c>
      <c r="X25" s="11">
        <f>IF('OddsRatio_working_3-way'!W25&gt;0,IF(ABS('OddsRatio_working_3-way'!V25+SQRT('OddsRatio_working_3-way'!W25))/2&gt;0,ABS('OddsRatio_working_3-way'!V25+SQRT('OddsRatio_working_3-way'!W25))/2,ABS('OddsRatio_working_3-way'!V25-SQRT('OddsRatio_working_3-way'!W25))/2),SQRT(-'OddsRatio_working_3-way'!U25^3/27))</f>
        <v>0.15319758918658108</v>
      </c>
      <c r="Y25" s="11">
        <f>IF('OddsRatio_working_3-way'!W25&gt;=0,IF('OddsRatio_working_3-way'!V25+SQRT('OddsRatio_working_3-way'!W25)&gt;0,0,PI()),ACOS('OddsRatio_working_3-way'!V25/(2*'OddsRatio_working_3-way'!X25)))</f>
        <v>0.57476546807463591</v>
      </c>
      <c r="Z25" s="11">
        <f>'OddsRatio_working_3-way'!X25^(1/3)*COS('OddsRatio_working_3-way'!Y25/3)</f>
        <v>0.52528793599857249</v>
      </c>
      <c r="AA25" s="11">
        <f>'OddsRatio_working_3-way'!X25^(1/3)*COS(('OddsRatio_working_3-way'!Y25+2*PI())/3)</f>
        <v>-0.35088228520358999</v>
      </c>
      <c r="AB25" s="11">
        <f>'OddsRatio_working_3-way'!X25^(1/3)*COS(('OddsRatio_working_3-way'!Y25+4*PI())/3)</f>
        <v>-0.17440565079498271</v>
      </c>
      <c r="AC25" s="11">
        <f>'OddsRatio_working_3-way'!X25^(1/3)*SIN('OddsRatio_working_3-way'!Y25/3)</f>
        <v>0.10188883238148873</v>
      </c>
      <c r="AD25" s="11">
        <f>'OddsRatio_working_3-way'!X25^(1/3)*SIN(('OddsRatio_working_3-way'!Y25+2*PI())/3)</f>
        <v>0.40396828068551383</v>
      </c>
      <c r="AE25" s="11">
        <f>'OddsRatio_working_3-way'!X25^(1/3)*SIN(('OddsRatio_working_3-way'!Y25+4*PI())/3)</f>
        <v>-0.50585711306700243</v>
      </c>
      <c r="AF25" s="11">
        <f>-'OddsRatio_working_3-way'!U25/(3*'OddsRatio_working_3-way'!X25^(1/3))*COS(('OddsRatio_working_3-way'!Y25)/3)</f>
        <v>0.5252879359985726</v>
      </c>
      <c r="AG25" s="11">
        <f>-'OddsRatio_working_3-way'!U25/(3*'OddsRatio_working_3-way'!X25^(1/3))*COS(('OddsRatio_working_3-way'!Y25+2*PI())/3)</f>
        <v>-0.35088228520359005</v>
      </c>
      <c r="AH25" s="11">
        <f>-'OddsRatio_working_3-way'!U25/(3*'OddsRatio_working_3-way'!X25^(1/3))*COS(('OddsRatio_working_3-way'!Y25+4*PI())/3)</f>
        <v>-0.17440565079498274</v>
      </c>
      <c r="AI25" s="11">
        <f>'OddsRatio_working_3-way'!U25/(3*'OddsRatio_working_3-way'!X25^(1/3))*SIN(('OddsRatio_working_3-way'!Y25)/3)</f>
        <v>-0.10188883238148876</v>
      </c>
      <c r="AJ25" s="11">
        <f>'OddsRatio_working_3-way'!U25/(3*'OddsRatio_working_3-way'!X25^(1/3))*SIN(('OddsRatio_working_3-way'!Y25+2*PI())/3)</f>
        <v>-0.40396828068551388</v>
      </c>
      <c r="AK25" s="11">
        <f>'OddsRatio_working_3-way'!U25/(3*'OddsRatio_working_3-way'!X25^(1/3))*SIN(('OddsRatio_working_3-way'!Y25+4*PI())/3)</f>
        <v>0.50585711306700254</v>
      </c>
      <c r="AL25" s="11">
        <f>'OddsRatio_working_3-way'!Z25+'OddsRatio_working_3-way'!AF25</f>
        <v>1.050575871997145</v>
      </c>
      <c r="AM25" s="11">
        <f>'OddsRatio_working_3-way'!AA25+'OddsRatio_working_3-way'!AG25</f>
        <v>-0.70176457040717999</v>
      </c>
      <c r="AN25" s="11">
        <f>'OddsRatio_working_3-way'!AB25+'OddsRatio_working_3-way'!AH25</f>
        <v>-0.34881130158996543</v>
      </c>
      <c r="AO25" s="11">
        <f>'OddsRatio_working_3-way'!AC25+'OddsRatio_working_3-way'!AI25</f>
        <v>0</v>
      </c>
      <c r="AP25" s="11">
        <f>'OddsRatio_working_3-way'!AD25+'OddsRatio_working_3-way'!AJ25</f>
        <v>0</v>
      </c>
      <c r="AQ25" s="11">
        <f>'OddsRatio_working_3-way'!AE25+'OddsRatio_working_3-way'!AK25</f>
        <v>0</v>
      </c>
      <c r="AR25" s="10">
        <f>IF(A25="","",IF(('OddsRatio_working_3-way'!X25=0),IF(Q25&gt;0,-Q25^(1/3),(-Q25)^(1/3)),'OddsRatio_working_3-way'!AL25-'OddsRatio_working_3-way'!R25/3))</f>
        <v>1.050575871997145</v>
      </c>
      <c r="AS25" s="11">
        <f>IF(('OddsRatio_working_3-way'!X25=0),IF(Q25&gt;0,-Q25^(1/3),(-Q25)^(1/3)),'OddsRatio_working_3-way'!AM25-'OddsRatio_working_3-way'!R25/3)</f>
        <v>-0.70176457040717999</v>
      </c>
      <c r="AT25" s="11">
        <f>IF(('OddsRatio_working_3-way'!X25=0),IF(Q25&gt;0,-Q25^(1/3),(-Q25)^(1/3)),'OddsRatio_working_3-way'!AN25-'OddsRatio_working_3-way'!R25/3)</f>
        <v>-0.34881130158996543</v>
      </c>
      <c r="AU25" s="11">
        <f>IF(('OddsRatio_working_3-way'!X25=0),0,'OddsRatio_working_3-way'!AO25)</f>
        <v>0</v>
      </c>
      <c r="AV25" s="11">
        <f>IF(('OddsRatio_working_3-way'!X25=0),0,'OddsRatio_working_3-way'!AP25)</f>
        <v>0</v>
      </c>
      <c r="AW25" s="11">
        <f>IF(('OddsRatio_working_3-way'!X25=0),0,'OddsRatio_working_3-way'!AQ25)</f>
        <v>0</v>
      </c>
    </row>
    <row r="26" spans="1:4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9">
        <f t="shared" si="13"/>
        <v>0.15096142452838399</v>
      </c>
      <c r="E26" s="9">
        <f t="shared" si="14"/>
        <v>0.23895312058313378</v>
      </c>
      <c r="F26" s="9">
        <f t="shared" si="15"/>
        <v>0.6100854548884822</v>
      </c>
      <c r="G26" s="9">
        <f t="shared" si="16"/>
        <v>1.0651910645938127</v>
      </c>
      <c r="H26" s="9">
        <f t="shared" si="17"/>
        <v>6.6242088210553325</v>
      </c>
      <c r="I26" s="9">
        <f t="shared" si="18"/>
        <v>4.1849212831355</v>
      </c>
      <c r="J26" s="9">
        <f t="shared" si="19"/>
        <v>1.6391146387562878</v>
      </c>
      <c r="K26" s="11">
        <f t="shared" si="20"/>
        <v>0.15923566878980891</v>
      </c>
      <c r="L26" s="11">
        <f t="shared" si="21"/>
        <v>0.25062656641604009</v>
      </c>
      <c r="M26" s="11">
        <f t="shared" si="22"/>
        <v>0.625</v>
      </c>
      <c r="N26" s="11">
        <f>'OddsRatio_working_3-way'!K26+'OddsRatio_working_3-way'!L26+'OddsRatio_working_3-way'!M26-('OddsRatio_working_3-way'!K26*'OddsRatio_working_3-way'!L26)-('OddsRatio_working_3-way'!K26*'OddsRatio_working_3-way'!M26)-('OddsRatio_working_3-way'!L26*'OddsRatio_working_3-way'!M26)+('OddsRatio_working_3-way'!K26*'OddsRatio_working_3-way'!L26*'OddsRatio_working_3-way'!M26)-1</f>
        <v>-0.23626742014271351</v>
      </c>
      <c r="O26" s="11">
        <f>0</f>
        <v>0</v>
      </c>
      <c r="P26" s="11">
        <f>('OddsRatio_working_3-way'!K26*'OddsRatio_working_3-way'!L26)+('OddsRatio_working_3-way'!K26*'OddsRatio_working_3-way'!M26)+('OddsRatio_working_3-way'!L26*'OddsRatio_working_3-way'!M26)-(3*'OddsRatio_working_3-way'!K26*'OddsRatio_working_3-way'!L26*'OddsRatio_working_3-way'!M26)</f>
        <v>0.22124379419887297</v>
      </c>
      <c r="Q26" s="11">
        <f>2*'OddsRatio_working_3-way'!K26*'OddsRatio_working_3-way'!L26*'OddsRatio_working_3-way'!M26</f>
        <v>4.9885861149689507E-2</v>
      </c>
      <c r="R26" s="11">
        <f t="shared" si="23"/>
        <v>0</v>
      </c>
      <c r="S26" s="11">
        <f t="shared" si="24"/>
        <v>-0.93641262119522972</v>
      </c>
      <c r="T26" s="11">
        <f t="shared" si="25"/>
        <v>-0.21114151548934151</v>
      </c>
      <c r="U26" s="11">
        <f>'OddsRatio_working_3-way'!S26-'OddsRatio_working_3-way'!R26^2/3</f>
        <v>-0.93641262119522972</v>
      </c>
      <c r="V26" s="11">
        <f>'OddsRatio_working_3-way'!S26*'OddsRatio_working_3-way'!R26/3-2*'OddsRatio_working_3-way'!R26^3/27-'OddsRatio_working_3-way'!T26</f>
        <v>0.21114151548934151</v>
      </c>
      <c r="W26" s="11">
        <f>'OddsRatio_working_3-way'!V26^2+4*'OddsRatio_working_3-way'!U26^3/27</f>
        <v>-7.7065308064385857E-2</v>
      </c>
      <c r="X26" s="11">
        <f>IF('OddsRatio_working_3-way'!W26&gt;0,IF(ABS('OddsRatio_working_3-way'!V26+SQRT('OddsRatio_working_3-way'!W26))/2&gt;0,ABS('OddsRatio_working_3-way'!V26+SQRT('OddsRatio_working_3-way'!W26))/2,ABS('OddsRatio_working_3-way'!V26-SQRT('OddsRatio_working_3-way'!W26))/2),SQRT(-'OddsRatio_working_3-way'!U26^3/27))</f>
        <v>0.17438896727396611</v>
      </c>
      <c r="Y26" s="11">
        <f>IF('OddsRatio_working_3-way'!W26&gt;=0,IF('OddsRatio_working_3-way'!V26+SQRT('OddsRatio_working_3-way'!W26)&gt;0,0,PI()),ACOS('OddsRatio_working_3-way'!V26/(2*'OddsRatio_working_3-way'!X26)))</f>
        <v>0.92055913866133809</v>
      </c>
      <c r="Z26" s="11">
        <f>'OddsRatio_working_3-way'!X26^(1/3)*COS('OddsRatio_working_3-way'!Y26/3)</f>
        <v>0.53259553229690637</v>
      </c>
      <c r="AA26" s="11">
        <f>'OddsRatio_working_3-way'!X26^(1/3)*COS(('OddsRatio_working_3-way'!Y26+2*PI())/3)</f>
        <v>-0.412447191504281</v>
      </c>
      <c r="AB26" s="11">
        <f>'OddsRatio_working_3-way'!X26^(1/3)*COS(('OddsRatio_working_3-way'!Y26+4*PI())/3)</f>
        <v>-0.12014834079262544</v>
      </c>
      <c r="AC26" s="11">
        <f>'OddsRatio_working_3-way'!X26^(1/3)*SIN('OddsRatio_working_3-way'!Y26/3)</f>
        <v>0.16875882014219257</v>
      </c>
      <c r="AD26" s="11">
        <f>'OddsRatio_working_3-way'!X26^(1/3)*SIN(('OddsRatio_working_3-way'!Y26+2*PI())/3)</f>
        <v>0.37686185084012003</v>
      </c>
      <c r="AE26" s="11">
        <f>'OddsRatio_working_3-way'!X26^(1/3)*SIN(('OddsRatio_working_3-way'!Y26+4*PI())/3)</f>
        <v>-0.54562067098231259</v>
      </c>
      <c r="AF26" s="11">
        <f>-'OddsRatio_working_3-way'!U26/(3*'OddsRatio_working_3-way'!X26^(1/3))*COS(('OddsRatio_working_3-way'!Y26)/3)</f>
        <v>0.53259553229690637</v>
      </c>
      <c r="AG26" s="11">
        <f>-'OddsRatio_working_3-way'!U26/(3*'OddsRatio_working_3-way'!X26^(1/3))*COS(('OddsRatio_working_3-way'!Y26+2*PI())/3)</f>
        <v>-0.412447191504281</v>
      </c>
      <c r="AH26" s="11">
        <f>-'OddsRatio_working_3-way'!U26/(3*'OddsRatio_working_3-way'!X26^(1/3))*COS(('OddsRatio_working_3-way'!Y26+4*PI())/3)</f>
        <v>-0.12014834079262544</v>
      </c>
      <c r="AI26" s="11">
        <f>'OddsRatio_working_3-way'!U26/(3*'OddsRatio_working_3-way'!X26^(1/3))*SIN(('OddsRatio_working_3-way'!Y26)/3)</f>
        <v>-0.16875882014219257</v>
      </c>
      <c r="AJ26" s="11">
        <f>'OddsRatio_working_3-way'!U26/(3*'OddsRatio_working_3-way'!X26^(1/3))*SIN(('OddsRatio_working_3-way'!Y26+2*PI())/3)</f>
        <v>-0.37686185084012003</v>
      </c>
      <c r="AK26" s="11">
        <f>'OddsRatio_working_3-way'!U26/(3*'OddsRatio_working_3-way'!X26^(1/3))*SIN(('OddsRatio_working_3-way'!Y26+4*PI())/3)</f>
        <v>0.54562067098231259</v>
      </c>
      <c r="AL26" s="11">
        <f>'OddsRatio_working_3-way'!Z26+'OddsRatio_working_3-way'!AF26</f>
        <v>1.0651910645938127</v>
      </c>
      <c r="AM26" s="11">
        <f>'OddsRatio_working_3-way'!AA26+'OddsRatio_working_3-way'!AG26</f>
        <v>-0.82489438300856199</v>
      </c>
      <c r="AN26" s="11">
        <f>'OddsRatio_working_3-way'!AB26+'OddsRatio_working_3-way'!AH26</f>
        <v>-0.24029668158525089</v>
      </c>
      <c r="AO26" s="11">
        <f>'OddsRatio_working_3-way'!AC26+'OddsRatio_working_3-way'!AI26</f>
        <v>0</v>
      </c>
      <c r="AP26" s="11">
        <f>'OddsRatio_working_3-way'!AD26+'OddsRatio_working_3-way'!AJ26</f>
        <v>0</v>
      </c>
      <c r="AQ26" s="11">
        <f>'OddsRatio_working_3-way'!AE26+'OddsRatio_working_3-way'!AK26</f>
        <v>0</v>
      </c>
      <c r="AR26" s="10">
        <f>IF(A26="","",IF(('OddsRatio_working_3-way'!X26=0),IF(Q26&gt;0,-Q26^(1/3),(-Q26)^(1/3)),'OddsRatio_working_3-way'!AL26-'OddsRatio_working_3-way'!R26/3))</f>
        <v>1.0651910645938127</v>
      </c>
      <c r="AS26" s="11">
        <f>IF(('OddsRatio_working_3-way'!X26=0),IF(Q26&gt;0,-Q26^(1/3),(-Q26)^(1/3)),'OddsRatio_working_3-way'!AM26-'OddsRatio_working_3-way'!R26/3)</f>
        <v>-0.82489438300856199</v>
      </c>
      <c r="AT26" s="11">
        <f>IF(('OddsRatio_working_3-way'!X26=0),IF(Q26&gt;0,-Q26^(1/3),(-Q26)^(1/3)),'OddsRatio_working_3-way'!AN26-'OddsRatio_working_3-way'!R26/3)</f>
        <v>-0.24029668158525089</v>
      </c>
      <c r="AU26" s="11">
        <f>IF(('OddsRatio_working_3-way'!X26=0),0,'OddsRatio_working_3-way'!AO26)</f>
        <v>0</v>
      </c>
      <c r="AV26" s="11">
        <f>IF(('OddsRatio_working_3-way'!X26=0),0,'OddsRatio_working_3-way'!AP26)</f>
        <v>0</v>
      </c>
      <c r="AW26" s="11">
        <f>IF(('OddsRatio_working_3-way'!X26=0),0,'OddsRatio_working_3-way'!AQ26)</f>
        <v>0</v>
      </c>
    </row>
    <row r="27" spans="1:4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9">
        <f t="shared" si="13"/>
        <v>0.71996210831176577</v>
      </c>
      <c r="E27" s="9">
        <f t="shared" si="14"/>
        <v>0.16221782082303843</v>
      </c>
      <c r="F27" s="9">
        <f t="shared" si="15"/>
        <v>0.1178200708651955</v>
      </c>
      <c r="G27" s="9">
        <f t="shared" si="16"/>
        <v>1.0804499618617007</v>
      </c>
      <c r="H27" s="9">
        <f t="shared" si="17"/>
        <v>1.3889619862702125</v>
      </c>
      <c r="I27" s="9">
        <f t="shared" si="18"/>
        <v>6.1645508176989301</v>
      </c>
      <c r="J27" s="9">
        <f t="shared" si="19"/>
        <v>8.4875182357015859</v>
      </c>
      <c r="K27" s="11">
        <f t="shared" si="20"/>
        <v>0.73529411764705876</v>
      </c>
      <c r="L27" s="11">
        <f t="shared" si="21"/>
        <v>0.17301038062283736</v>
      </c>
      <c r="M27" s="11">
        <f t="shared" si="22"/>
        <v>0.12610340479192939</v>
      </c>
      <c r="N27" s="11">
        <f>'OddsRatio_working_3-way'!K27+'OddsRatio_working_3-way'!L27+'OddsRatio_working_3-way'!M27-('OddsRatio_working_3-way'!K27*'OddsRatio_working_3-way'!L27)-('OddsRatio_working_3-way'!K27*'OddsRatio_working_3-way'!M27)-('OddsRatio_working_3-way'!L27*'OddsRatio_working_3-way'!M27)+('OddsRatio_working_3-way'!K27*'OddsRatio_working_3-way'!L27*'OddsRatio_working_3-way'!M27)-1</f>
        <v>-0.19130384452397298</v>
      </c>
      <c r="O27" s="11">
        <f>0</f>
        <v>0</v>
      </c>
      <c r="P27" s="11">
        <f>('OddsRatio_working_3-way'!K27*'OddsRatio_working_3-way'!L27)+('OddsRatio_working_3-way'!K27*'OddsRatio_working_3-way'!M27)+('OddsRatio_working_3-way'!L27*'OddsRatio_working_3-way'!M27)-(3*'OddsRatio_working_3-way'!K27*'OddsRatio_working_3-way'!L27*'OddsRatio_working_3-way'!M27)</f>
        <v>0.19362763279037598</v>
      </c>
      <c r="Q27" s="11">
        <f>2*'OddsRatio_working_3-way'!K27*'OddsRatio_working_3-way'!L27*'OddsRatio_working_3-way'!M27</f>
        <v>3.2084114795422697E-2</v>
      </c>
      <c r="R27" s="11">
        <f t="shared" si="23"/>
        <v>0</v>
      </c>
      <c r="S27" s="11">
        <f t="shared" si="24"/>
        <v>-1.0121471069867172</v>
      </c>
      <c r="T27" s="11">
        <f t="shared" si="25"/>
        <v>-0.16771285948412876</v>
      </c>
      <c r="U27" s="11">
        <f>'OddsRatio_working_3-way'!S27-'OddsRatio_working_3-way'!R27^2/3</f>
        <v>-1.0121471069867172</v>
      </c>
      <c r="V27" s="11">
        <f>'OddsRatio_working_3-way'!S27*'OddsRatio_working_3-way'!R27/3-2*'OddsRatio_working_3-way'!R27^3/27-'OddsRatio_working_3-way'!T27</f>
        <v>0.16771285948412876</v>
      </c>
      <c r="W27" s="11">
        <f>'OddsRatio_working_3-way'!V27^2+4*'OddsRatio_working_3-way'!U27^3/27</f>
        <v>-0.12548510341803468</v>
      </c>
      <c r="X27" s="11">
        <f>IF('OddsRatio_working_3-way'!W27&gt;0,IF(ABS('OddsRatio_working_3-way'!V27+SQRT('OddsRatio_working_3-way'!W27))/2&gt;0,ABS('OddsRatio_working_3-way'!V27+SQRT('OddsRatio_working_3-way'!W27))/2,ABS('OddsRatio_working_3-way'!V27-SQRT('OddsRatio_working_3-way'!W27))/2),SQRT(-'OddsRatio_working_3-way'!U27^3/27))</f>
        <v>0.195967284676791</v>
      </c>
      <c r="Y27" s="11">
        <f>IF('OddsRatio_working_3-way'!W27&gt;=0,IF('OddsRatio_working_3-way'!V27+SQRT('OddsRatio_working_3-way'!W27)&gt;0,0,PI()),ACOS('OddsRatio_working_3-way'!V27/(2*'OddsRatio_working_3-way'!X27)))</f>
        <v>1.1286168336844584</v>
      </c>
      <c r="Z27" s="11">
        <f>'OddsRatio_working_3-way'!X27^(1/3)*COS('OddsRatio_working_3-way'!Y27/3)</f>
        <v>0.54022498093085036</v>
      </c>
      <c r="AA27" s="11">
        <f>'OddsRatio_working_3-way'!X27^(1/3)*COS(('OddsRatio_working_3-way'!Y27+2*PI())/3)</f>
        <v>-0.45492186314542787</v>
      </c>
      <c r="AB27" s="11">
        <f>'OddsRatio_working_3-way'!X27^(1/3)*COS(('OddsRatio_working_3-way'!Y27+4*PI())/3)</f>
        <v>-8.5303117785422586E-2</v>
      </c>
      <c r="AC27" s="11">
        <f>'OddsRatio_working_3-way'!X27^(1/3)*SIN('OddsRatio_working_3-way'!Y27/3)</f>
        <v>0.21339948213113083</v>
      </c>
      <c r="AD27" s="11">
        <f>'OddsRatio_working_3-way'!X27^(1/3)*SIN(('OddsRatio_working_3-way'!Y27+2*PI())/3)</f>
        <v>0.36114881617951489</v>
      </c>
      <c r="AE27" s="11">
        <f>'OddsRatio_working_3-way'!X27^(1/3)*SIN(('OddsRatio_working_3-way'!Y27+4*PI())/3)</f>
        <v>-0.57454829831064569</v>
      </c>
      <c r="AF27" s="11">
        <f>-'OddsRatio_working_3-way'!U27/(3*'OddsRatio_working_3-way'!X27^(1/3))*COS(('OddsRatio_working_3-way'!Y27)/3)</f>
        <v>0.54022498093085036</v>
      </c>
      <c r="AG27" s="11">
        <f>-'OddsRatio_working_3-way'!U27/(3*'OddsRatio_working_3-way'!X27^(1/3))*COS(('OddsRatio_working_3-way'!Y27+2*PI())/3)</f>
        <v>-0.45492186314542787</v>
      </c>
      <c r="AH27" s="11">
        <f>-'OddsRatio_working_3-way'!U27/(3*'OddsRatio_working_3-way'!X27^(1/3))*COS(('OddsRatio_working_3-way'!Y27+4*PI())/3)</f>
        <v>-8.5303117785422586E-2</v>
      </c>
      <c r="AI27" s="11">
        <f>'OddsRatio_working_3-way'!U27/(3*'OddsRatio_working_3-way'!X27^(1/3))*SIN(('OddsRatio_working_3-way'!Y27)/3)</f>
        <v>-0.21339948213113083</v>
      </c>
      <c r="AJ27" s="11">
        <f>'OddsRatio_working_3-way'!U27/(3*'OddsRatio_working_3-way'!X27^(1/3))*SIN(('OddsRatio_working_3-way'!Y27+2*PI())/3)</f>
        <v>-0.36114881617951489</v>
      </c>
      <c r="AK27" s="11">
        <f>'OddsRatio_working_3-way'!U27/(3*'OddsRatio_working_3-way'!X27^(1/3))*SIN(('OddsRatio_working_3-way'!Y27+4*PI())/3)</f>
        <v>0.57454829831064569</v>
      </c>
      <c r="AL27" s="11">
        <f>'OddsRatio_working_3-way'!Z27+'OddsRatio_working_3-way'!AF27</f>
        <v>1.0804499618617007</v>
      </c>
      <c r="AM27" s="11">
        <f>'OddsRatio_working_3-way'!AA27+'OddsRatio_working_3-way'!AG27</f>
        <v>-0.90984372629085575</v>
      </c>
      <c r="AN27" s="11">
        <f>'OddsRatio_working_3-way'!AB27+'OddsRatio_working_3-way'!AH27</f>
        <v>-0.17060623557084517</v>
      </c>
      <c r="AO27" s="11">
        <f>'OddsRatio_working_3-way'!AC27+'OddsRatio_working_3-way'!AI27</f>
        <v>0</v>
      </c>
      <c r="AP27" s="11">
        <f>'OddsRatio_working_3-way'!AD27+'OddsRatio_working_3-way'!AJ27</f>
        <v>0</v>
      </c>
      <c r="AQ27" s="11">
        <f>'OddsRatio_working_3-way'!AE27+'OddsRatio_working_3-way'!AK27</f>
        <v>0</v>
      </c>
      <c r="AR27" s="10">
        <f>IF(A27="","",IF(('OddsRatio_working_3-way'!X27=0),IF(Q27&gt;0,-Q27^(1/3),(-Q27)^(1/3)),'OddsRatio_working_3-way'!AL27-'OddsRatio_working_3-way'!R27/3))</f>
        <v>1.0804499618617007</v>
      </c>
      <c r="AS27" s="11">
        <f>IF(('OddsRatio_working_3-way'!X27=0),IF(Q27&gt;0,-Q27^(1/3),(-Q27)^(1/3)),'OddsRatio_working_3-way'!AM27-'OddsRatio_working_3-way'!R27/3)</f>
        <v>-0.90984372629085575</v>
      </c>
      <c r="AT27" s="11">
        <f>IF(('OddsRatio_working_3-way'!X27=0),IF(Q27&gt;0,-Q27^(1/3),(-Q27)^(1/3)),'OddsRatio_working_3-way'!AN27-'OddsRatio_working_3-way'!R27/3)</f>
        <v>-0.17060623557084517</v>
      </c>
      <c r="AU27" s="11">
        <f>IF(('OddsRatio_working_3-way'!X27=0),0,'OddsRatio_working_3-way'!AO27)</f>
        <v>0</v>
      </c>
      <c r="AV27" s="11">
        <f>IF(('OddsRatio_working_3-way'!X27=0),0,'OddsRatio_working_3-way'!AP27)</f>
        <v>0</v>
      </c>
      <c r="AW27" s="11">
        <f>IF(('OddsRatio_working_3-way'!X27=0),0,'OddsRatio_working_3-way'!AQ27)</f>
        <v>0</v>
      </c>
    </row>
    <row r="28" spans="1:4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9">
        <f t="shared" si="13"/>
        <v>0.41885277816692901</v>
      </c>
      <c r="E28" s="9">
        <f t="shared" si="14"/>
        <v>0.26416878508042096</v>
      </c>
      <c r="F28" s="9">
        <f t="shared" si="15"/>
        <v>0.31697843675264997</v>
      </c>
      <c r="G28" s="9">
        <f t="shared" si="16"/>
        <v>1.0511164537812228</v>
      </c>
      <c r="H28" s="9">
        <f t="shared" si="17"/>
        <v>2.3874737189912141</v>
      </c>
      <c r="I28" s="9">
        <f t="shared" si="18"/>
        <v>3.7854586025202401</v>
      </c>
      <c r="J28" s="9">
        <f t="shared" si="19"/>
        <v>3.1547887302515063</v>
      </c>
      <c r="K28" s="11">
        <f t="shared" si="20"/>
        <v>0.43103448275862072</v>
      </c>
      <c r="L28" s="11">
        <f t="shared" si="21"/>
        <v>0.27397260273972601</v>
      </c>
      <c r="M28" s="11">
        <f t="shared" si="22"/>
        <v>0.32786885245901642</v>
      </c>
      <c r="N28" s="11">
        <f>'OddsRatio_working_3-way'!K28+'OddsRatio_working_3-way'!L28+'OddsRatio_working_3-way'!M28-('OddsRatio_working_3-way'!K28*'OddsRatio_working_3-way'!L28)-('OddsRatio_working_3-way'!K28*'OddsRatio_working_3-way'!M28)-('OddsRatio_working_3-way'!L28*'OddsRatio_working_3-way'!M28)+('OddsRatio_working_3-way'!K28*'OddsRatio_working_3-way'!L28*'OddsRatio_working_3-way'!M28)-1</f>
        <v>-0.27764699505176671</v>
      </c>
      <c r="O28" s="11">
        <f>0</f>
        <v>0</v>
      </c>
      <c r="P28" s="11">
        <f>('OddsRatio_working_3-way'!K28*'OddsRatio_working_3-way'!L28)+('OddsRatio_working_3-way'!K28*'OddsRatio_working_3-way'!M28)+('OddsRatio_working_3-way'!L28*'OddsRatio_working_3-way'!M28)-(3*'OddsRatio_working_3-way'!K28*'OddsRatio_working_3-way'!L28*'OddsRatio_working_3-way'!M28)</f>
        <v>0.23308579260785064</v>
      </c>
      <c r="Q28" s="11">
        <f>2*'OddsRatio_working_3-way'!K28*'OddsRatio_working_3-way'!L28*'OddsRatio_working_3-way'!M28</f>
        <v>7.7437140401279275E-2</v>
      </c>
      <c r="R28" s="11">
        <f t="shared" si="23"/>
        <v>0</v>
      </c>
      <c r="S28" s="11">
        <f t="shared" si="24"/>
        <v>-0.83950410687640353</v>
      </c>
      <c r="T28" s="11">
        <f t="shared" si="25"/>
        <v>-0.27890501889581509</v>
      </c>
      <c r="U28" s="11">
        <f>'OddsRatio_working_3-way'!S28-'OddsRatio_working_3-way'!R28^2/3</f>
        <v>-0.83950410687640353</v>
      </c>
      <c r="V28" s="11">
        <f>'OddsRatio_working_3-way'!S28*'OddsRatio_working_3-way'!R28/3-2*'OddsRatio_working_3-way'!R28^3/27-'OddsRatio_working_3-way'!T28</f>
        <v>0.27890501889581509</v>
      </c>
      <c r="W28" s="11">
        <f>'OddsRatio_working_3-way'!V28^2+4*'OddsRatio_working_3-way'!U28^3/27</f>
        <v>-9.8645701394955293E-3</v>
      </c>
      <c r="X28" s="11">
        <f>IF('OddsRatio_working_3-way'!W28&gt;0,IF(ABS('OddsRatio_working_3-way'!V28+SQRT('OddsRatio_working_3-way'!W28))/2&gt;0,ABS('OddsRatio_working_3-way'!V28+SQRT('OddsRatio_working_3-way'!W28))/2,ABS('OddsRatio_working_3-way'!V28-SQRT('OddsRatio_working_3-way'!W28))/2),SQRT(-'OddsRatio_working_3-way'!U28^3/27))</f>
        <v>0.14803089179692402</v>
      </c>
      <c r="Y28" s="11">
        <f>IF('OddsRatio_working_3-way'!W28&gt;=0,IF('OddsRatio_working_3-way'!V28+SQRT('OddsRatio_working_3-way'!W28)&gt;0,0,PI()),ACOS('OddsRatio_working_3-way'!V28/(2*'OddsRatio_working_3-way'!X28)))</f>
        <v>0.34210659219235273</v>
      </c>
      <c r="Z28" s="11">
        <f>'OddsRatio_working_3-way'!X28^(1/3)*COS('OddsRatio_working_3-way'!Y28/3)</f>
        <v>0.52555822689061138</v>
      </c>
      <c r="AA28" s="11">
        <f>'OddsRatio_working_3-way'!X28^(1/3)*COS(('OddsRatio_working_3-way'!Y28+2*PI())/3)</f>
        <v>-0.31490817760147849</v>
      </c>
      <c r="AB28" s="11">
        <f>'OddsRatio_working_3-way'!X28^(1/3)*COS(('OddsRatio_working_3-way'!Y28+4*PI())/3)</f>
        <v>-0.21065004928913272</v>
      </c>
      <c r="AC28" s="11">
        <f>'OddsRatio_working_3-way'!X28^(1/3)*SIN('OddsRatio_working_3-way'!Y28/3)</f>
        <v>6.0193458446339297E-2</v>
      </c>
      <c r="AD28" s="11">
        <f>'OddsRatio_working_3-way'!X28^(1/3)*SIN(('OddsRatio_working_3-way'!Y28+2*PI())/3)</f>
        <v>0.42505004643200567</v>
      </c>
      <c r="AE28" s="11">
        <f>'OddsRatio_working_3-way'!X28^(1/3)*SIN(('OddsRatio_working_3-way'!Y28+4*PI())/3)</f>
        <v>-0.48524350487834506</v>
      </c>
      <c r="AF28" s="11">
        <f>-'OddsRatio_working_3-way'!U28/(3*'OddsRatio_working_3-way'!X28^(1/3))*COS(('OddsRatio_working_3-way'!Y28)/3)</f>
        <v>0.52555822689061138</v>
      </c>
      <c r="AG28" s="11">
        <f>-'OddsRatio_working_3-way'!U28/(3*'OddsRatio_working_3-way'!X28^(1/3))*COS(('OddsRatio_working_3-way'!Y28+2*PI())/3)</f>
        <v>-0.31490817760147849</v>
      </c>
      <c r="AH28" s="11">
        <f>-'OddsRatio_working_3-way'!U28/(3*'OddsRatio_working_3-way'!X28^(1/3))*COS(('OddsRatio_working_3-way'!Y28+4*PI())/3)</f>
        <v>-0.21065004928913272</v>
      </c>
      <c r="AI28" s="11">
        <f>'OddsRatio_working_3-way'!U28/(3*'OddsRatio_working_3-way'!X28^(1/3))*SIN(('OddsRatio_working_3-way'!Y28)/3)</f>
        <v>-6.0193458446339297E-2</v>
      </c>
      <c r="AJ28" s="11">
        <f>'OddsRatio_working_3-way'!U28/(3*'OddsRatio_working_3-way'!X28^(1/3))*SIN(('OddsRatio_working_3-way'!Y28+2*PI())/3)</f>
        <v>-0.42505004643200567</v>
      </c>
      <c r="AK28" s="11">
        <f>'OddsRatio_working_3-way'!U28/(3*'OddsRatio_working_3-way'!X28^(1/3))*SIN(('OddsRatio_working_3-way'!Y28+4*PI())/3)</f>
        <v>0.48524350487834506</v>
      </c>
      <c r="AL28" s="11">
        <f>'OddsRatio_working_3-way'!Z28+'OddsRatio_working_3-way'!AF28</f>
        <v>1.0511164537812228</v>
      </c>
      <c r="AM28" s="11">
        <f>'OddsRatio_working_3-way'!AA28+'OddsRatio_working_3-way'!AG28</f>
        <v>-0.62981635520295698</v>
      </c>
      <c r="AN28" s="11">
        <f>'OddsRatio_working_3-way'!AB28+'OddsRatio_working_3-way'!AH28</f>
        <v>-0.42130009857826545</v>
      </c>
      <c r="AO28" s="11">
        <f>'OddsRatio_working_3-way'!AC28+'OddsRatio_working_3-way'!AI28</f>
        <v>0</v>
      </c>
      <c r="AP28" s="11">
        <f>'OddsRatio_working_3-way'!AD28+'OddsRatio_working_3-way'!AJ28</f>
        <v>0</v>
      </c>
      <c r="AQ28" s="11">
        <f>'OddsRatio_working_3-way'!AE28+'OddsRatio_working_3-way'!AK28</f>
        <v>0</v>
      </c>
      <c r="AR28" s="10">
        <f>IF(A28="","",IF(('OddsRatio_working_3-way'!X28=0),IF(Q28&gt;0,-Q28^(1/3),(-Q28)^(1/3)),'OddsRatio_working_3-way'!AL28-'OddsRatio_working_3-way'!R28/3))</f>
        <v>1.0511164537812228</v>
      </c>
      <c r="AS28" s="11">
        <f>IF(('OddsRatio_working_3-way'!X28=0),IF(Q28&gt;0,-Q28^(1/3),(-Q28)^(1/3)),'OddsRatio_working_3-way'!AM28-'OddsRatio_working_3-way'!R28/3)</f>
        <v>-0.62981635520295698</v>
      </c>
      <c r="AT28" s="11">
        <f>IF(('OddsRatio_working_3-way'!X28=0),IF(Q28&gt;0,-Q28^(1/3),(-Q28)^(1/3)),'OddsRatio_working_3-way'!AN28-'OddsRatio_working_3-way'!R28/3)</f>
        <v>-0.42130009857826545</v>
      </c>
      <c r="AU28" s="11">
        <f>IF(('OddsRatio_working_3-way'!X28=0),0,'OddsRatio_working_3-way'!AO28)</f>
        <v>0</v>
      </c>
      <c r="AV28" s="11">
        <f>IF(('OddsRatio_working_3-way'!X28=0),0,'OddsRatio_working_3-way'!AP28)</f>
        <v>0</v>
      </c>
      <c r="AW28" s="11">
        <f>IF(('OddsRatio_working_3-way'!X28=0),0,'OddsRatio_working_3-way'!AQ28)</f>
        <v>0</v>
      </c>
    </row>
    <row r="29" spans="1:4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9">
        <f t="shared" si="13"/>
        <v>0.63744260658829677</v>
      </c>
      <c r="E29" s="9">
        <f t="shared" si="14"/>
        <v>0.21967779618924063</v>
      </c>
      <c r="F29" s="9">
        <f t="shared" si="15"/>
        <v>0.14287959722246274</v>
      </c>
      <c r="G29" s="9">
        <f t="shared" si="16"/>
        <v>1.0731484631506691</v>
      </c>
      <c r="H29" s="9">
        <f t="shared" si="17"/>
        <v>1.5687686854698546</v>
      </c>
      <c r="I29" s="9">
        <f t="shared" si="18"/>
        <v>4.552121413028714</v>
      </c>
      <c r="J29" s="9">
        <f t="shared" si="19"/>
        <v>6.9988999090122404</v>
      </c>
      <c r="K29" s="11">
        <f t="shared" si="20"/>
        <v>0.65359477124183007</v>
      </c>
      <c r="L29" s="11">
        <f t="shared" si="21"/>
        <v>0.23201856148491881</v>
      </c>
      <c r="M29" s="11">
        <f t="shared" si="22"/>
        <v>0.15174506828528073</v>
      </c>
      <c r="N29" s="11">
        <f>'OddsRatio_working_3-way'!K29+'OddsRatio_working_3-way'!L29+'OddsRatio_working_3-way'!M29-('OddsRatio_working_3-way'!K29*'OddsRatio_working_3-way'!L29)-('OddsRatio_working_3-way'!K29*'OddsRatio_working_3-way'!M29)-('OddsRatio_working_3-way'!L29*'OddsRatio_working_3-way'!M29)+('OddsRatio_working_3-way'!K29*'OddsRatio_working_3-way'!L29*'OddsRatio_working_3-way'!M29)-1</f>
        <v>-0.2256636226297154</v>
      </c>
      <c r="O29" s="11">
        <f>0</f>
        <v>0</v>
      </c>
      <c r="P29" s="11">
        <f>('OddsRatio_working_3-way'!K29*'OddsRatio_working_3-way'!L29)+('OddsRatio_working_3-way'!K29*'OddsRatio_working_3-way'!M29)+('OddsRatio_working_3-way'!L29*'OddsRatio_working_3-way'!M29)-(3*'OddsRatio_working_3-way'!K29*'OddsRatio_working_3-way'!L29*'OddsRatio_working_3-way'!M29)</f>
        <v>0.21699892239209581</v>
      </c>
      <c r="Q29" s="11">
        <f>2*'OddsRatio_working_3-way'!K29*'OddsRatio_working_3-way'!L29*'OddsRatio_working_3-way'!M29</f>
        <v>4.6023101249649166E-2</v>
      </c>
      <c r="R29" s="11">
        <f t="shared" si="23"/>
        <v>0</v>
      </c>
      <c r="S29" s="11">
        <f t="shared" si="24"/>
        <v>-0.96160346919610862</v>
      </c>
      <c r="T29" s="11">
        <f t="shared" si="25"/>
        <v>-0.20394559261847478</v>
      </c>
      <c r="U29" s="11">
        <f>'OddsRatio_working_3-way'!S29-'OddsRatio_working_3-way'!R29^2/3</f>
        <v>-0.96160346919610862</v>
      </c>
      <c r="V29" s="11">
        <f>'OddsRatio_working_3-way'!S29*'OddsRatio_working_3-way'!R29/3-2*'OddsRatio_working_3-way'!R29^3/27-'OddsRatio_working_3-way'!T29</f>
        <v>0.20394559261847478</v>
      </c>
      <c r="W29" s="11">
        <f>'OddsRatio_working_3-way'!V29^2+4*'OddsRatio_working_3-way'!U29^3/27</f>
        <v>-9.0136073853406579E-2</v>
      </c>
      <c r="X29" s="11">
        <f>IF('OddsRatio_working_3-way'!W29&gt;0,IF(ABS('OddsRatio_working_3-way'!V29+SQRT('OddsRatio_working_3-way'!W29))/2&gt;0,ABS('OddsRatio_working_3-way'!V29+SQRT('OddsRatio_working_3-way'!W29))/2,ABS('OddsRatio_working_3-way'!V29-SQRT('OddsRatio_working_3-way'!W29))/2),SQRT(-'OddsRatio_working_3-way'!U29^3/27))</f>
        <v>0.18147305488825846</v>
      </c>
      <c r="Y29" s="11">
        <f>IF('OddsRatio_working_3-way'!W29&gt;=0,IF('OddsRatio_working_3-way'!V29+SQRT('OddsRatio_working_3-way'!W29)&gt;0,0,PI()),ACOS('OddsRatio_working_3-way'!V29/(2*'OddsRatio_working_3-way'!X29)))</f>
        <v>0.97409486017997149</v>
      </c>
      <c r="Z29" s="11">
        <f>'OddsRatio_working_3-way'!X29^(1/3)*COS('OddsRatio_working_3-way'!Y29/3)</f>
        <v>0.53657423157533468</v>
      </c>
      <c r="AA29" s="11">
        <f>'OddsRatio_working_3-way'!X29^(1/3)*COS(('OddsRatio_working_3-way'!Y29+2*PI())/3)</f>
        <v>-0.42470622525333179</v>
      </c>
      <c r="AB29" s="11">
        <f>'OddsRatio_working_3-way'!X29^(1/3)*COS(('OddsRatio_working_3-way'!Y29+4*PI())/3)</f>
        <v>-0.11186800632200315</v>
      </c>
      <c r="AC29" s="11">
        <f>'OddsRatio_working_3-way'!X29^(1/3)*SIN('OddsRatio_working_3-way'!Y29/3)</f>
        <v>0.18061722991280582</v>
      </c>
      <c r="AD29" s="11">
        <f>'OddsRatio_working_3-way'!X29^(1/3)*SIN(('OddsRatio_working_3-way'!Y29+2*PI())/3)</f>
        <v>0.37437830060395133</v>
      </c>
      <c r="AE29" s="11">
        <f>'OddsRatio_working_3-way'!X29^(1/3)*SIN(('OddsRatio_working_3-way'!Y29+4*PI())/3)</f>
        <v>-0.5549955305167571</v>
      </c>
      <c r="AF29" s="11">
        <f>-'OddsRatio_working_3-way'!U29/(3*'OddsRatio_working_3-way'!X29^(1/3))*COS(('OddsRatio_working_3-way'!Y29)/3)</f>
        <v>0.53657423157533457</v>
      </c>
      <c r="AG29" s="11">
        <f>-'OddsRatio_working_3-way'!U29/(3*'OddsRatio_working_3-way'!X29^(1/3))*COS(('OddsRatio_working_3-way'!Y29+2*PI())/3)</f>
        <v>-0.42470622525333163</v>
      </c>
      <c r="AH29" s="11">
        <f>-'OddsRatio_working_3-way'!U29/(3*'OddsRatio_working_3-way'!X29^(1/3))*COS(('OddsRatio_working_3-way'!Y29+4*PI())/3)</f>
        <v>-0.11186800632200311</v>
      </c>
      <c r="AI29" s="11">
        <f>'OddsRatio_working_3-way'!U29/(3*'OddsRatio_working_3-way'!X29^(1/3))*SIN(('OddsRatio_working_3-way'!Y29)/3)</f>
        <v>-0.18061722991280577</v>
      </c>
      <c r="AJ29" s="11">
        <f>'OddsRatio_working_3-way'!U29/(3*'OddsRatio_working_3-way'!X29^(1/3))*SIN(('OddsRatio_working_3-way'!Y29+2*PI())/3)</f>
        <v>-0.37437830060395122</v>
      </c>
      <c r="AK29" s="11">
        <f>'OddsRatio_working_3-way'!U29/(3*'OddsRatio_working_3-way'!X29^(1/3))*SIN(('OddsRatio_working_3-way'!Y29+4*PI())/3)</f>
        <v>0.55499553051675687</v>
      </c>
      <c r="AL29" s="11">
        <f>'OddsRatio_working_3-way'!Z29+'OddsRatio_working_3-way'!AF29</f>
        <v>1.0731484631506691</v>
      </c>
      <c r="AM29" s="11">
        <f>'OddsRatio_working_3-way'!AA29+'OddsRatio_working_3-way'!AG29</f>
        <v>-0.84941245050666336</v>
      </c>
      <c r="AN29" s="11">
        <f>'OddsRatio_working_3-way'!AB29+'OddsRatio_working_3-way'!AH29</f>
        <v>-0.22373601264400628</v>
      </c>
      <c r="AO29" s="11">
        <f>'OddsRatio_working_3-way'!AC29+'OddsRatio_working_3-way'!AI29</f>
        <v>0</v>
      </c>
      <c r="AP29" s="11">
        <f>'OddsRatio_working_3-way'!AD29+'OddsRatio_working_3-way'!AJ29</f>
        <v>0</v>
      </c>
      <c r="AQ29" s="11">
        <f>'OddsRatio_working_3-way'!AE29+'OddsRatio_working_3-way'!AK29</f>
        <v>0</v>
      </c>
      <c r="AR29" s="10">
        <f>IF(A29="","",IF(('OddsRatio_working_3-way'!X29=0),IF(Q29&gt;0,-Q29^(1/3),(-Q29)^(1/3)),'OddsRatio_working_3-way'!AL29-'OddsRatio_working_3-way'!R29/3))</f>
        <v>1.0731484631506691</v>
      </c>
      <c r="AS29" s="11">
        <f>IF(('OddsRatio_working_3-way'!X29=0),IF(Q29&gt;0,-Q29^(1/3),(-Q29)^(1/3)),'OddsRatio_working_3-way'!AM29-'OddsRatio_working_3-way'!R29/3)</f>
        <v>-0.84941245050666336</v>
      </c>
      <c r="AT29" s="11">
        <f>IF(('OddsRatio_working_3-way'!X29=0),IF(Q29&gt;0,-Q29^(1/3),(-Q29)^(1/3)),'OddsRatio_working_3-way'!AN29-'OddsRatio_working_3-way'!R29/3)</f>
        <v>-0.22373601264400628</v>
      </c>
      <c r="AU29" s="11">
        <f>IF(('OddsRatio_working_3-way'!X29=0),0,'OddsRatio_working_3-way'!AO29)</f>
        <v>0</v>
      </c>
      <c r="AV29" s="11">
        <f>IF(('OddsRatio_working_3-way'!X29=0),0,'OddsRatio_working_3-way'!AP29)</f>
        <v>0</v>
      </c>
      <c r="AW29" s="11">
        <f>IF(('OddsRatio_working_3-way'!X29=0),0,'OddsRatio_working_3-way'!AQ29)</f>
        <v>0</v>
      </c>
    </row>
    <row r="30" spans="1:4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9">
        <f t="shared" si="13"/>
        <v>0.59969058237265882</v>
      </c>
      <c r="E30" s="9">
        <f t="shared" si="14"/>
        <v>0.243633343649786</v>
      </c>
      <c r="F30" s="9">
        <f t="shared" si="15"/>
        <v>0.15667607397755515</v>
      </c>
      <c r="G30" s="9">
        <f t="shared" si="16"/>
        <v>1.0595660373682443</v>
      </c>
      <c r="H30" s="9">
        <f t="shared" si="17"/>
        <v>1.6675266035419938</v>
      </c>
      <c r="I30" s="9">
        <f t="shared" si="18"/>
        <v>4.1045284894889562</v>
      </c>
      <c r="J30" s="9">
        <f t="shared" si="19"/>
        <v>6.3825954698306804</v>
      </c>
      <c r="K30" s="11">
        <f t="shared" si="20"/>
        <v>0.61349693251533743</v>
      </c>
      <c r="L30" s="11">
        <f t="shared" si="21"/>
        <v>0.2544529262086514</v>
      </c>
      <c r="M30" s="11">
        <f t="shared" si="22"/>
        <v>0.16447368421052633</v>
      </c>
      <c r="N30" s="11">
        <f>'OddsRatio_working_3-way'!K30+'OddsRatio_working_3-way'!L30+'OddsRatio_working_3-way'!M30-('OddsRatio_working_3-way'!K30*'OddsRatio_working_3-way'!L30)-('OddsRatio_working_3-way'!K30*'OddsRatio_working_3-way'!M30)-('OddsRatio_working_3-way'!L30*'OddsRatio_working_3-way'!M30)+('OddsRatio_working_3-way'!K30*'OddsRatio_working_3-way'!L30*'OddsRatio_working_3-way'!M30)-1</f>
        <v>-0.24076211403796333</v>
      </c>
      <c r="O30" s="11">
        <f>0</f>
        <v>0</v>
      </c>
      <c r="P30" s="11">
        <f>('OddsRatio_working_3-way'!K30*'OddsRatio_working_3-way'!L30)+('OddsRatio_working_3-way'!K30*'OddsRatio_working_3-way'!M30)+('OddsRatio_working_3-way'!L30*'OddsRatio_working_3-way'!M30)-(3*'OddsRatio_working_3-way'!K30*'OddsRatio_working_3-way'!L30*'OddsRatio_working_3-way'!M30)</f>
        <v>0.22183496957163665</v>
      </c>
      <c r="Q30" s="11">
        <f>2*'OddsRatio_working_3-way'!K30*'OddsRatio_working_3-way'!L30*'OddsRatio_working_3-way'!M30</f>
        <v>5.1350687400841824E-2</v>
      </c>
      <c r="R30" s="11">
        <f t="shared" si="23"/>
        <v>0</v>
      </c>
      <c r="S30" s="11">
        <f t="shared" si="24"/>
        <v>-0.92138653316799568</v>
      </c>
      <c r="T30" s="11">
        <f t="shared" si="25"/>
        <v>-0.21328391971481384</v>
      </c>
      <c r="U30" s="11">
        <f>'OddsRatio_working_3-way'!S30-'OddsRatio_working_3-way'!R30^2/3</f>
        <v>-0.92138653316799568</v>
      </c>
      <c r="V30" s="11">
        <f>'OddsRatio_working_3-way'!S30*'OddsRatio_working_3-way'!R30/3-2*'OddsRatio_working_3-way'!R30^3/27-'OddsRatio_working_3-way'!T30</f>
        <v>0.21328391971481384</v>
      </c>
      <c r="W30" s="11">
        <f>'OddsRatio_working_3-way'!V30^2+4*'OddsRatio_working_3-way'!U30^3/27</f>
        <v>-7.0393524215471903E-2</v>
      </c>
      <c r="X30" s="11">
        <f>IF('OddsRatio_working_3-way'!W30&gt;0,IF(ABS('OddsRatio_working_3-way'!V30+SQRT('OddsRatio_working_3-way'!W30))/2&gt;0,ABS('OddsRatio_working_3-way'!V30+SQRT('OddsRatio_working_3-way'!W30))/2,ABS('OddsRatio_working_3-way'!V30-SQRT('OddsRatio_working_3-way'!W30))/2),SQRT(-'OddsRatio_working_3-way'!U30^3/27))</f>
        <v>0.17020836834919945</v>
      </c>
      <c r="Y30" s="11">
        <f>IF('OddsRatio_working_3-way'!W30&gt;=0,IF('OddsRatio_working_3-way'!V30+SQRT('OddsRatio_working_3-way'!W30)&gt;0,0,PI()),ACOS('OddsRatio_working_3-way'!V30/(2*'OddsRatio_working_3-way'!X30)))</f>
        <v>0.89369340254631091</v>
      </c>
      <c r="Z30" s="11">
        <f>'OddsRatio_working_3-way'!X30^(1/3)*COS('OddsRatio_working_3-way'!Y30/3)</f>
        <v>0.52978301868412214</v>
      </c>
      <c r="AA30" s="11">
        <f>'OddsRatio_working_3-way'!X30^(1/3)*COS(('OddsRatio_working_3-way'!Y30+2*PI())/3)</f>
        <v>-0.40576059085909666</v>
      </c>
      <c r="AB30" s="11">
        <f>'OddsRatio_working_3-way'!X30^(1/3)*COS(('OddsRatio_working_3-way'!Y30+4*PI())/3)</f>
        <v>-0.12402242782502512</v>
      </c>
      <c r="AC30" s="11">
        <f>'OddsRatio_working_3-way'!X30^(1/3)*SIN('OddsRatio_working_3-way'!Y30/3)</f>
        <v>0.16266160426871182</v>
      </c>
      <c r="AD30" s="11">
        <f>'OddsRatio_working_3-way'!X30^(1/3)*SIN(('OddsRatio_working_3-way'!Y30+2*PI())/3)</f>
        <v>0.37747475053969992</v>
      </c>
      <c r="AE30" s="11">
        <f>'OddsRatio_working_3-way'!X30^(1/3)*SIN(('OddsRatio_working_3-way'!Y30+4*PI())/3)</f>
        <v>-0.54013635480841171</v>
      </c>
      <c r="AF30" s="11">
        <f>-'OddsRatio_working_3-way'!U30/(3*'OddsRatio_working_3-way'!X30^(1/3))*COS(('OddsRatio_working_3-way'!Y30)/3)</f>
        <v>0.52978301868412214</v>
      </c>
      <c r="AG30" s="11">
        <f>-'OddsRatio_working_3-way'!U30/(3*'OddsRatio_working_3-way'!X30^(1/3))*COS(('OddsRatio_working_3-way'!Y30+2*PI())/3)</f>
        <v>-0.40576059085909666</v>
      </c>
      <c r="AH30" s="11">
        <f>-'OddsRatio_working_3-way'!U30/(3*'OddsRatio_working_3-way'!X30^(1/3))*COS(('OddsRatio_working_3-way'!Y30+4*PI())/3)</f>
        <v>-0.12402242782502512</v>
      </c>
      <c r="AI30" s="11">
        <f>'OddsRatio_working_3-way'!U30/(3*'OddsRatio_working_3-way'!X30^(1/3))*SIN(('OddsRatio_working_3-way'!Y30)/3)</f>
        <v>-0.16266160426871182</v>
      </c>
      <c r="AJ30" s="11">
        <f>'OddsRatio_working_3-way'!U30/(3*'OddsRatio_working_3-way'!X30^(1/3))*SIN(('OddsRatio_working_3-way'!Y30+2*PI())/3)</f>
        <v>-0.37747475053969992</v>
      </c>
      <c r="AK30" s="11">
        <f>'OddsRatio_working_3-way'!U30/(3*'OddsRatio_working_3-way'!X30^(1/3))*SIN(('OddsRatio_working_3-way'!Y30+4*PI())/3)</f>
        <v>0.54013635480841171</v>
      </c>
      <c r="AL30" s="11">
        <f>'OddsRatio_working_3-way'!Z30+'OddsRatio_working_3-way'!AF30</f>
        <v>1.0595660373682443</v>
      </c>
      <c r="AM30" s="11">
        <f>'OddsRatio_working_3-way'!AA30+'OddsRatio_working_3-way'!AG30</f>
        <v>-0.81152118171819332</v>
      </c>
      <c r="AN30" s="11">
        <f>'OddsRatio_working_3-way'!AB30+'OddsRatio_working_3-way'!AH30</f>
        <v>-0.24804485565005024</v>
      </c>
      <c r="AO30" s="11">
        <f>'OddsRatio_working_3-way'!AC30+'OddsRatio_working_3-way'!AI30</f>
        <v>0</v>
      </c>
      <c r="AP30" s="11">
        <f>'OddsRatio_working_3-way'!AD30+'OddsRatio_working_3-way'!AJ30</f>
        <v>0</v>
      </c>
      <c r="AQ30" s="11">
        <f>'OddsRatio_working_3-way'!AE30+'OddsRatio_working_3-way'!AK30</f>
        <v>0</v>
      </c>
      <c r="AR30" s="10">
        <f>IF(A30="","",IF(('OddsRatio_working_3-way'!X30=0),IF(Q30&gt;0,-Q30^(1/3),(-Q30)^(1/3)),'OddsRatio_working_3-way'!AL30-'OddsRatio_working_3-way'!R30/3))</f>
        <v>1.0595660373682443</v>
      </c>
      <c r="AS30" s="11">
        <f>IF(('OddsRatio_working_3-way'!X30=0),IF(Q30&gt;0,-Q30^(1/3),(-Q30)^(1/3)),'OddsRatio_working_3-way'!AM30-'OddsRatio_working_3-way'!R30/3)</f>
        <v>-0.81152118171819332</v>
      </c>
      <c r="AT30" s="11">
        <f>IF(('OddsRatio_working_3-way'!X30=0),IF(Q30&gt;0,-Q30^(1/3),(-Q30)^(1/3)),'OddsRatio_working_3-way'!AN30-'OddsRatio_working_3-way'!R30/3)</f>
        <v>-0.24804485565005024</v>
      </c>
      <c r="AU30" s="11">
        <f>IF(('OddsRatio_working_3-way'!X30=0),0,'OddsRatio_working_3-way'!AO30)</f>
        <v>0</v>
      </c>
      <c r="AV30" s="11">
        <f>IF(('OddsRatio_working_3-way'!X30=0),0,'OddsRatio_working_3-way'!AP30)</f>
        <v>0</v>
      </c>
      <c r="AW30" s="11">
        <f>IF(('OddsRatio_working_3-way'!X30=0),0,'OddsRatio_working_3-way'!AQ30)</f>
        <v>0</v>
      </c>
    </row>
    <row r="31" spans="1:4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9">
        <f t="shared" si="13"/>
        <v>0.35280146412157071</v>
      </c>
      <c r="E31" s="9">
        <f t="shared" si="14"/>
        <v>0.31195525360817317</v>
      </c>
      <c r="F31" s="9">
        <f t="shared" si="15"/>
        <v>0.33524328227025602</v>
      </c>
      <c r="G31" s="9">
        <f t="shared" si="16"/>
        <v>1.0603788191786441</v>
      </c>
      <c r="H31" s="9">
        <f t="shared" si="17"/>
        <v>2.8344553571790541</v>
      </c>
      <c r="I31" s="9">
        <f t="shared" si="18"/>
        <v>3.2055879438915795</v>
      </c>
      <c r="J31" s="9">
        <f t="shared" si="19"/>
        <v>2.9829083918640644</v>
      </c>
      <c r="K31" s="11">
        <f t="shared" si="20"/>
        <v>0.36630036630036628</v>
      </c>
      <c r="L31" s="11">
        <f t="shared" si="21"/>
        <v>0.32467532467532467</v>
      </c>
      <c r="M31" s="11">
        <f t="shared" si="22"/>
        <v>0.34843205574912889</v>
      </c>
      <c r="N31" s="11">
        <f>'OddsRatio_working_3-way'!K31+'OddsRatio_working_3-way'!L31+'OddsRatio_working_3-way'!M31-('OddsRatio_working_3-way'!K31*'OddsRatio_working_3-way'!L31)-('OddsRatio_working_3-way'!K31*'OddsRatio_working_3-way'!M31)-('OddsRatio_working_3-way'!L31*'OddsRatio_working_3-way'!M31)+('OddsRatio_working_3-way'!K31*'OddsRatio_working_3-way'!L31*'OddsRatio_working_3-way'!M31)-1</f>
        <v>-0.27884045604304419</v>
      </c>
      <c r="O31" s="11">
        <f>0</f>
        <v>0</v>
      </c>
      <c r="P31" s="11">
        <f>('OddsRatio_working_3-way'!K31*'OddsRatio_working_3-way'!L31)+('OddsRatio_working_3-way'!K31*'OddsRatio_working_3-way'!M31)+('OddsRatio_working_3-way'!L31*'OddsRatio_working_3-way'!M31)-(3*'OddsRatio_working_3-way'!K31*'OddsRatio_working_3-way'!L31*'OddsRatio_working_3-way'!M31)</f>
        <v>0.23537106663039964</v>
      </c>
      <c r="Q31" s="11">
        <f>2*'OddsRatio_working_3-way'!K31*'OddsRatio_working_3-way'!L31*'OddsRatio_working_3-way'!M31</f>
        <v>8.2877136137464641E-2</v>
      </c>
      <c r="R31" s="11">
        <f t="shared" si="23"/>
        <v>0</v>
      </c>
      <c r="S31" s="11">
        <f t="shared" si="24"/>
        <v>-0.84410659045137182</v>
      </c>
      <c r="T31" s="11">
        <f t="shared" si="25"/>
        <v>-0.2972206304406238</v>
      </c>
      <c r="U31" s="11">
        <f>'OddsRatio_working_3-way'!S31-'OddsRatio_working_3-way'!R31^2/3</f>
        <v>-0.84410659045137182</v>
      </c>
      <c r="V31" s="11">
        <f>'OddsRatio_working_3-way'!S31*'OddsRatio_working_3-way'!R31/3-2*'OddsRatio_working_3-way'!R31^3/27-'OddsRatio_working_3-way'!T31</f>
        <v>0.2972206304406238</v>
      </c>
      <c r="W31" s="11">
        <f>'OddsRatio_working_3-way'!V31^2+4*'OddsRatio_working_3-way'!U31^3/27</f>
        <v>-7.6202979098120849E-4</v>
      </c>
      <c r="X31" s="11">
        <f>IF('OddsRatio_working_3-way'!W31&gt;0,IF(ABS('OddsRatio_working_3-way'!V31+SQRT('OddsRatio_working_3-way'!W31))/2&gt;0,ABS('OddsRatio_working_3-way'!V31+SQRT('OddsRatio_working_3-way'!W31))/2,ABS('OddsRatio_working_3-way'!V31-SQRT('OddsRatio_working_3-way'!W31))/2),SQRT(-'OddsRatio_working_3-way'!U31^3/27))</f>
        <v>0.14924990196856336</v>
      </c>
      <c r="Y31" s="11">
        <f>IF('OddsRatio_working_3-way'!W31&gt;=0,IF('OddsRatio_working_3-way'!V31+SQRT('OddsRatio_working_3-way'!W31)&gt;0,0,PI()),ACOS('OddsRatio_working_3-way'!V31/(2*'OddsRatio_working_3-way'!X31)))</f>
        <v>9.2611072290557317E-2</v>
      </c>
      <c r="Z31" s="11">
        <f>'OddsRatio_working_3-way'!X31^(1/3)*COS('OddsRatio_working_3-way'!Y31/3)</f>
        <v>0.53018940958932204</v>
      </c>
      <c r="AA31" s="11">
        <f>'OddsRatio_working_3-way'!X31^(1/3)*COS(('OddsRatio_working_3-way'!Y31+2*PI())/3)</f>
        <v>-0.27927356519800411</v>
      </c>
      <c r="AB31" s="11">
        <f>'OddsRatio_working_3-way'!X31^(1/3)*COS(('OddsRatio_working_3-way'!Y31+4*PI())/3)</f>
        <v>-0.25091584439131803</v>
      </c>
      <c r="AC31" s="11">
        <f>'OddsRatio_working_3-way'!X31^(1/3)*SIN('OddsRatio_working_3-way'!Y31/3)</f>
        <v>1.6372337741344483E-2</v>
      </c>
      <c r="AD31" s="11">
        <f>'OddsRatio_working_3-way'!X31^(1/3)*SIN(('OddsRatio_working_3-way'!Y31+2*PI())/3)</f>
        <v>0.45097132865115352</v>
      </c>
      <c r="AE31" s="11">
        <f>'OddsRatio_working_3-way'!X31^(1/3)*SIN(('OddsRatio_working_3-way'!Y31+4*PI())/3)</f>
        <v>-0.46734366639249797</v>
      </c>
      <c r="AF31" s="11">
        <f>-'OddsRatio_working_3-way'!U31/(3*'OddsRatio_working_3-way'!X31^(1/3))*COS(('OddsRatio_working_3-way'!Y31)/3)</f>
        <v>0.53018940958932215</v>
      </c>
      <c r="AG31" s="11">
        <f>-'OddsRatio_working_3-way'!U31/(3*'OddsRatio_working_3-way'!X31^(1/3))*COS(('OddsRatio_working_3-way'!Y31+2*PI())/3)</f>
        <v>-0.27927356519800417</v>
      </c>
      <c r="AH31" s="11">
        <f>-'OddsRatio_working_3-way'!U31/(3*'OddsRatio_working_3-way'!X31^(1/3))*COS(('OddsRatio_working_3-way'!Y31+4*PI())/3)</f>
        <v>-0.25091584439131809</v>
      </c>
      <c r="AI31" s="11">
        <f>'OddsRatio_working_3-way'!U31/(3*'OddsRatio_working_3-way'!X31^(1/3))*SIN(('OddsRatio_working_3-way'!Y31)/3)</f>
        <v>-1.6372337741344486E-2</v>
      </c>
      <c r="AJ31" s="11">
        <f>'OddsRatio_working_3-way'!U31/(3*'OddsRatio_working_3-way'!X31^(1/3))*SIN(('OddsRatio_working_3-way'!Y31+2*PI())/3)</f>
        <v>-0.45097132865115358</v>
      </c>
      <c r="AK31" s="11">
        <f>'OddsRatio_working_3-way'!U31/(3*'OddsRatio_working_3-way'!X31^(1/3))*SIN(('OddsRatio_working_3-way'!Y31+4*PI())/3)</f>
        <v>0.46734366639249808</v>
      </c>
      <c r="AL31" s="11">
        <f>'OddsRatio_working_3-way'!Z31+'OddsRatio_working_3-way'!AF31</f>
        <v>1.0603788191786441</v>
      </c>
      <c r="AM31" s="11">
        <f>'OddsRatio_working_3-way'!AA31+'OddsRatio_working_3-way'!AG31</f>
        <v>-0.55854713039600834</v>
      </c>
      <c r="AN31" s="11">
        <f>'OddsRatio_working_3-way'!AB31+'OddsRatio_working_3-way'!AH31</f>
        <v>-0.50183168878263618</v>
      </c>
      <c r="AO31" s="11">
        <f>'OddsRatio_working_3-way'!AC31+'OddsRatio_working_3-way'!AI31</f>
        <v>0</v>
      </c>
      <c r="AP31" s="11">
        <f>'OddsRatio_working_3-way'!AD31+'OddsRatio_working_3-way'!AJ31</f>
        <v>0</v>
      </c>
      <c r="AQ31" s="11">
        <f>'OddsRatio_working_3-way'!AE31+'OddsRatio_working_3-way'!AK31</f>
        <v>0</v>
      </c>
      <c r="AR31" s="10">
        <f>IF(A31="","",IF(('OddsRatio_working_3-way'!X31=0),IF(Q31&gt;0,-Q31^(1/3),(-Q31)^(1/3)),'OddsRatio_working_3-way'!AL31-'OddsRatio_working_3-way'!R31/3))</f>
        <v>1.0603788191786441</v>
      </c>
      <c r="AS31" s="11">
        <f>IF(('OddsRatio_working_3-way'!X31=0),IF(Q31&gt;0,-Q31^(1/3),(-Q31)^(1/3)),'OddsRatio_working_3-way'!AM31-'OddsRatio_working_3-way'!R31/3)</f>
        <v>-0.55854713039600834</v>
      </c>
      <c r="AT31" s="11">
        <f>IF(('OddsRatio_working_3-way'!X31=0),IF(Q31&gt;0,-Q31^(1/3),(-Q31)^(1/3)),'OddsRatio_working_3-way'!AN31-'OddsRatio_working_3-way'!R31/3)</f>
        <v>-0.50183168878263618</v>
      </c>
      <c r="AU31" s="11">
        <f>IF(('OddsRatio_working_3-way'!X31=0),0,'OddsRatio_working_3-way'!AO31)</f>
        <v>0</v>
      </c>
      <c r="AV31" s="11">
        <f>IF(('OddsRatio_working_3-way'!X31=0),0,'OddsRatio_working_3-way'!AP31)</f>
        <v>0</v>
      </c>
      <c r="AW31" s="11">
        <f>IF(('OddsRatio_working_3-way'!X31=0),0,'OddsRatio_working_3-way'!AQ31)</f>
        <v>0</v>
      </c>
    </row>
    <row r="32" spans="1:4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9">
        <f t="shared" si="13"/>
        <v>0.22587402122204478</v>
      </c>
      <c r="E32" s="9">
        <f t="shared" si="14"/>
        <v>0.27157728975339507</v>
      </c>
      <c r="F32" s="9">
        <f t="shared" si="15"/>
        <v>0.50254868902456007</v>
      </c>
      <c r="G32" s="9">
        <f t="shared" si="16"/>
        <v>1.0643623084710694</v>
      </c>
      <c r="H32" s="9">
        <f t="shared" si="17"/>
        <v>4.4272466332768436</v>
      </c>
      <c r="I32" s="9">
        <f t="shared" si="18"/>
        <v>3.6821930173470947</v>
      </c>
      <c r="J32" s="9">
        <f t="shared" si="19"/>
        <v>1.9898569468780944</v>
      </c>
      <c r="K32" s="11">
        <f t="shared" si="20"/>
        <v>0.23696682464454977</v>
      </c>
      <c r="L32" s="11">
        <f t="shared" si="21"/>
        <v>0.28409090909090912</v>
      </c>
      <c r="M32" s="11">
        <f t="shared" si="22"/>
        <v>0.5181347150259068</v>
      </c>
      <c r="N32" s="11">
        <f>'OddsRatio_working_3-way'!K32+'OddsRatio_working_3-way'!L32+'OddsRatio_working_3-way'!M32-('OddsRatio_working_3-way'!K32*'OddsRatio_working_3-way'!L32)-('OddsRatio_working_3-way'!K32*'OddsRatio_working_3-way'!M32)-('OddsRatio_working_3-way'!L32*'OddsRatio_working_3-way'!M32)+('OddsRatio_working_3-way'!K32*'OddsRatio_working_3-way'!L32*'OddsRatio_working_3-way'!M32)-1</f>
        <v>-0.26322488073525552</v>
      </c>
      <c r="O32" s="11">
        <f>0</f>
        <v>0</v>
      </c>
      <c r="P32" s="11">
        <f>('OddsRatio_working_3-way'!K32*'OddsRatio_working_3-way'!L32)+('OddsRatio_working_3-way'!K32*'OddsRatio_working_3-way'!M32)+('OddsRatio_working_3-way'!L32*'OddsRatio_working_3-way'!M32)-(3*'OddsRatio_working_3-way'!K32*'OddsRatio_working_3-way'!L32*'OddsRatio_working_3-way'!M32)</f>
        <v>0.23265554645241801</v>
      </c>
      <c r="Q32" s="11">
        <f>2*'OddsRatio_working_3-way'!K32*'OddsRatio_working_3-way'!L32*'OddsRatio_working_3-way'!M32</f>
        <v>6.9761783044203315E-2</v>
      </c>
      <c r="R32" s="11">
        <f t="shared" si="23"/>
        <v>0</v>
      </c>
      <c r="S32" s="11">
        <f t="shared" si="24"/>
        <v>-0.88386609123936377</v>
      </c>
      <c r="T32" s="11">
        <f t="shared" si="25"/>
        <v>-0.2650273137149517</v>
      </c>
      <c r="U32" s="11">
        <f>'OddsRatio_working_3-way'!S32-'OddsRatio_working_3-way'!R32^2/3</f>
        <v>-0.88386609123936377</v>
      </c>
      <c r="V32" s="11">
        <f>'OddsRatio_working_3-way'!S32*'OddsRatio_working_3-way'!R32/3-2*'OddsRatio_working_3-way'!R32^3/27-'OddsRatio_working_3-way'!T32</f>
        <v>0.2650273137149517</v>
      </c>
      <c r="W32" s="11">
        <f>'OddsRatio_working_3-way'!V32^2+4*'OddsRatio_working_3-way'!U32^3/27</f>
        <v>-3.2055814857441106E-2</v>
      </c>
      <c r="X32" s="11">
        <f>IF('OddsRatio_working_3-way'!W32&gt;0,IF(ABS('OddsRatio_working_3-way'!V32+SQRT('OddsRatio_working_3-way'!W32))/2&gt;0,ABS('OddsRatio_working_3-way'!V32+SQRT('OddsRatio_working_3-way'!W32))/2,ABS('OddsRatio_working_3-way'!V32-SQRT('OddsRatio_working_3-way'!W32))/2),SQRT(-'OddsRatio_working_3-way'!U32^3/27))</f>
        <v>0.15991817585284399</v>
      </c>
      <c r="Y32" s="11">
        <f>IF('OddsRatio_working_3-way'!W32&gt;=0,IF('OddsRatio_working_3-way'!V32+SQRT('OddsRatio_working_3-way'!W32)&gt;0,0,PI()),ACOS('OddsRatio_working_3-way'!V32/(2*'OddsRatio_working_3-way'!X32)))</f>
        <v>0.59413305181171905</v>
      </c>
      <c r="Z32" s="11">
        <f>'OddsRatio_working_3-way'!X32^(1/3)*COS('OddsRatio_working_3-way'!Y32/3)</f>
        <v>0.53218115423553469</v>
      </c>
      <c r="AA32" s="11">
        <f>'OddsRatio_working_3-way'!X32^(1/3)*COS(('OddsRatio_working_3-way'!Y32+2*PI())/3)</f>
        <v>-0.35857807420381349</v>
      </c>
      <c r="AB32" s="11">
        <f>'OddsRatio_working_3-way'!X32^(1/3)*COS(('OddsRatio_working_3-way'!Y32+4*PI())/3)</f>
        <v>-0.1736030800317214</v>
      </c>
      <c r="AC32" s="11">
        <f>'OddsRatio_working_3-way'!X32^(1/3)*SIN('OddsRatio_working_3-way'!Y32/3)</f>
        <v>0.10679536267860709</v>
      </c>
      <c r="AD32" s="11">
        <f>'OddsRatio_working_3-way'!X32^(1/3)*SIN(('OddsRatio_working_3-way'!Y32+2*PI())/3)</f>
        <v>0.40748471764399419</v>
      </c>
      <c r="AE32" s="11">
        <f>'OddsRatio_working_3-way'!X32^(1/3)*SIN(('OddsRatio_working_3-way'!Y32+4*PI())/3)</f>
        <v>-0.51428008032260109</v>
      </c>
      <c r="AF32" s="11">
        <f>-'OddsRatio_working_3-way'!U32/(3*'OddsRatio_working_3-way'!X32^(1/3))*COS(('OddsRatio_working_3-way'!Y32)/3)</f>
        <v>0.53218115423553469</v>
      </c>
      <c r="AG32" s="11">
        <f>-'OddsRatio_working_3-way'!U32/(3*'OddsRatio_working_3-way'!X32^(1/3))*COS(('OddsRatio_working_3-way'!Y32+2*PI())/3)</f>
        <v>-0.35857807420381349</v>
      </c>
      <c r="AH32" s="11">
        <f>-'OddsRatio_working_3-way'!U32/(3*'OddsRatio_working_3-way'!X32^(1/3))*COS(('OddsRatio_working_3-way'!Y32+4*PI())/3)</f>
        <v>-0.1736030800317214</v>
      </c>
      <c r="AI32" s="11">
        <f>'OddsRatio_working_3-way'!U32/(3*'OddsRatio_working_3-way'!X32^(1/3))*SIN(('OddsRatio_working_3-way'!Y32)/3)</f>
        <v>-0.10679536267860709</v>
      </c>
      <c r="AJ32" s="11">
        <f>'OddsRatio_working_3-way'!U32/(3*'OddsRatio_working_3-way'!X32^(1/3))*SIN(('OddsRatio_working_3-way'!Y32+2*PI())/3)</f>
        <v>-0.40748471764399419</v>
      </c>
      <c r="AK32" s="11">
        <f>'OddsRatio_working_3-way'!U32/(3*'OddsRatio_working_3-way'!X32^(1/3))*SIN(('OddsRatio_working_3-way'!Y32+4*PI())/3)</f>
        <v>0.51428008032260109</v>
      </c>
      <c r="AL32" s="11">
        <f>'OddsRatio_working_3-way'!Z32+'OddsRatio_working_3-way'!AF32</f>
        <v>1.0643623084710694</v>
      </c>
      <c r="AM32" s="11">
        <f>'OddsRatio_working_3-way'!AA32+'OddsRatio_working_3-way'!AG32</f>
        <v>-0.71715614840762698</v>
      </c>
      <c r="AN32" s="11">
        <f>'OddsRatio_working_3-way'!AB32+'OddsRatio_working_3-way'!AH32</f>
        <v>-0.34720616006344279</v>
      </c>
      <c r="AO32" s="11">
        <f>'OddsRatio_working_3-way'!AC32+'OddsRatio_working_3-way'!AI32</f>
        <v>0</v>
      </c>
      <c r="AP32" s="11">
        <f>'OddsRatio_working_3-way'!AD32+'OddsRatio_working_3-way'!AJ32</f>
        <v>0</v>
      </c>
      <c r="AQ32" s="11">
        <f>'OddsRatio_working_3-way'!AE32+'OddsRatio_working_3-way'!AK32</f>
        <v>0</v>
      </c>
      <c r="AR32" s="10">
        <f>IF(A32="","",IF(('OddsRatio_working_3-way'!X32=0),IF(Q32&gt;0,-Q32^(1/3),(-Q32)^(1/3)),'OddsRatio_working_3-way'!AL32-'OddsRatio_working_3-way'!R32/3))</f>
        <v>1.0643623084710694</v>
      </c>
      <c r="AS32" s="11">
        <f>IF(('OddsRatio_working_3-way'!X32=0),IF(Q32&gt;0,-Q32^(1/3),(-Q32)^(1/3)),'OddsRatio_working_3-way'!AM32-'OddsRatio_working_3-way'!R32/3)</f>
        <v>-0.71715614840762698</v>
      </c>
      <c r="AT32" s="11">
        <f>IF(('OddsRatio_working_3-way'!X32=0),IF(Q32&gt;0,-Q32^(1/3),(-Q32)^(1/3)),'OddsRatio_working_3-way'!AN32-'OddsRatio_working_3-way'!R32/3)</f>
        <v>-0.34720616006344279</v>
      </c>
      <c r="AU32" s="11">
        <f>IF(('OddsRatio_working_3-way'!X32=0),0,'OddsRatio_working_3-way'!AO32)</f>
        <v>0</v>
      </c>
      <c r="AV32" s="11">
        <f>IF(('OddsRatio_working_3-way'!X32=0),0,'OddsRatio_working_3-way'!AP32)</f>
        <v>0</v>
      </c>
      <c r="AW32" s="11">
        <f>IF(('OddsRatio_working_3-way'!X32=0),0,'OddsRatio_working_3-way'!AQ32)</f>
        <v>0</v>
      </c>
    </row>
    <row r="33" spans="1:4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9">
        <f t="shared" si="13"/>
        <v>0.46551125301948765</v>
      </c>
      <c r="E33" s="9">
        <f t="shared" si="14"/>
        <v>0.2736353836183843</v>
      </c>
      <c r="F33" s="9">
        <f t="shared" si="15"/>
        <v>0.26085336336212811</v>
      </c>
      <c r="G33" s="9">
        <f t="shared" si="16"/>
        <v>1.0533722770939051</v>
      </c>
      <c r="H33" s="9">
        <f t="shared" si="17"/>
        <v>2.1481757820323564</v>
      </c>
      <c r="I33" s="9">
        <f t="shared" si="18"/>
        <v>3.6544981382766415</v>
      </c>
      <c r="J33" s="9">
        <f t="shared" si="19"/>
        <v>3.8335714253826048</v>
      </c>
      <c r="K33" s="11">
        <f t="shared" si="20"/>
        <v>0.47846889952153115</v>
      </c>
      <c r="L33" s="11">
        <f t="shared" si="21"/>
        <v>0.28409090909090912</v>
      </c>
      <c r="M33" s="11">
        <f t="shared" si="22"/>
        <v>0.2710027100271003</v>
      </c>
      <c r="N33" s="11">
        <f>'OddsRatio_working_3-way'!K33+'OddsRatio_working_3-way'!L33+'OddsRatio_working_3-way'!M33-('OddsRatio_working_3-way'!K33*'OddsRatio_working_3-way'!L33)-('OddsRatio_working_3-way'!K33*'OddsRatio_working_3-way'!M33)-('OddsRatio_working_3-way'!L33*'OddsRatio_working_3-way'!M33)+('OddsRatio_working_3-way'!K33*'OddsRatio_working_3-way'!L33*'OddsRatio_working_3-way'!M33)-1</f>
        <v>-0.27218488420203912</v>
      </c>
      <c r="O33" s="11">
        <f>0</f>
        <v>0</v>
      </c>
      <c r="P33" s="11">
        <f>('OddsRatio_working_3-way'!K33*'OddsRatio_working_3-way'!L33)+('OddsRatio_working_3-way'!K33*'OddsRatio_working_3-way'!M33)+('OddsRatio_working_3-way'!L33*'OddsRatio_working_3-way'!M33)-(3*'OddsRatio_working_3-way'!K33*'OddsRatio_working_3-way'!L33*'OddsRatio_working_3-way'!M33)</f>
        <v>0.23207332986770501</v>
      </c>
      <c r="Q33" s="11">
        <f>2*'OddsRatio_working_3-way'!K33*'OddsRatio_working_3-way'!L33*'OddsRatio_working_3-way'!M33</f>
        <v>7.3674072973874613E-2</v>
      </c>
      <c r="R33" s="11">
        <f t="shared" si="23"/>
        <v>0</v>
      </c>
      <c r="S33" s="11">
        <f t="shared" si="24"/>
        <v>-0.85263121994474955</v>
      </c>
      <c r="T33" s="11">
        <f t="shared" si="25"/>
        <v>-0.27067657776023796</v>
      </c>
      <c r="U33" s="11">
        <f>'OddsRatio_working_3-way'!S33-'OddsRatio_working_3-way'!R33^2/3</f>
        <v>-0.85263121994474955</v>
      </c>
      <c r="V33" s="11">
        <f>'OddsRatio_working_3-way'!S33*'OddsRatio_working_3-way'!R33/3-2*'OddsRatio_working_3-way'!R33^3/27-'OddsRatio_working_3-way'!T33</f>
        <v>0.27067657776023796</v>
      </c>
      <c r="W33" s="11">
        <f>'OddsRatio_working_3-way'!V33^2+4*'OddsRatio_working_3-way'!U33^3/27</f>
        <v>-1.8563203868143946E-2</v>
      </c>
      <c r="X33" s="11">
        <f>IF('OddsRatio_working_3-way'!W33&gt;0,IF(ABS('OddsRatio_working_3-way'!V33+SQRT('OddsRatio_working_3-way'!W33))/2&gt;0,ABS('OddsRatio_working_3-way'!V33+SQRT('OddsRatio_working_3-way'!W33))/2,ABS('OddsRatio_working_3-way'!V33-SQRT('OddsRatio_working_3-way'!W33))/2),SQRT(-'OddsRatio_working_3-way'!U33^3/27))</f>
        <v>0.15151651198478178</v>
      </c>
      <c r="Y33" s="11">
        <f>IF('OddsRatio_working_3-way'!W33&gt;=0,IF('OddsRatio_working_3-way'!V33+SQRT('OddsRatio_working_3-way'!W33)&gt;0,0,PI()),ACOS('OddsRatio_working_3-way'!V33/(2*'OddsRatio_working_3-way'!X33)))</f>
        <v>0.46632930308817033</v>
      </c>
      <c r="Z33" s="11">
        <f>'OddsRatio_working_3-way'!X33^(1/3)*COS('OddsRatio_working_3-way'!Y33/3)</f>
        <v>0.52668613854695256</v>
      </c>
      <c r="AA33" s="11">
        <f>'OddsRatio_working_3-way'!X33^(1/3)*COS(('OddsRatio_working_3-way'!Y33+2*PI())/3)</f>
        <v>-0.33482095804379841</v>
      </c>
      <c r="AB33" s="11">
        <f>'OddsRatio_working_3-way'!X33^(1/3)*COS(('OddsRatio_working_3-way'!Y33+4*PI())/3)</f>
        <v>-0.19186518050315426</v>
      </c>
      <c r="AC33" s="11">
        <f>'OddsRatio_working_3-way'!X33^(1/3)*SIN('OddsRatio_working_3-way'!Y33/3)</f>
        <v>8.2535556645303307E-2</v>
      </c>
      <c r="AD33" s="11">
        <f>'OddsRatio_working_3-way'!X33^(1/3)*SIN(('OddsRatio_working_3-way'!Y33+2*PI())/3)</f>
        <v>0.41485579748013984</v>
      </c>
      <c r="AE33" s="11">
        <f>'OddsRatio_working_3-way'!X33^(1/3)*SIN(('OddsRatio_working_3-way'!Y33+4*PI())/3)</f>
        <v>-0.497391354125443</v>
      </c>
      <c r="AF33" s="11">
        <f>-'OddsRatio_working_3-way'!U33/(3*'OddsRatio_working_3-way'!X33^(1/3))*COS(('OddsRatio_working_3-way'!Y33)/3)</f>
        <v>0.52668613854695268</v>
      </c>
      <c r="AG33" s="11">
        <f>-'OddsRatio_working_3-way'!U33/(3*'OddsRatio_working_3-way'!X33^(1/3))*COS(('OddsRatio_working_3-way'!Y33+2*PI())/3)</f>
        <v>-0.33482095804379847</v>
      </c>
      <c r="AH33" s="11">
        <f>-'OddsRatio_working_3-way'!U33/(3*'OddsRatio_working_3-way'!X33^(1/3))*COS(('OddsRatio_working_3-way'!Y33+4*PI())/3)</f>
        <v>-0.19186518050315432</v>
      </c>
      <c r="AI33" s="11">
        <f>'OddsRatio_working_3-way'!U33/(3*'OddsRatio_working_3-way'!X33^(1/3))*SIN(('OddsRatio_working_3-way'!Y33)/3)</f>
        <v>-8.2535556645303321E-2</v>
      </c>
      <c r="AJ33" s="11">
        <f>'OddsRatio_working_3-way'!U33/(3*'OddsRatio_working_3-way'!X33^(1/3))*SIN(('OddsRatio_working_3-way'!Y33+2*PI())/3)</f>
        <v>-0.4148557974801399</v>
      </c>
      <c r="AK33" s="11">
        <f>'OddsRatio_working_3-way'!U33/(3*'OddsRatio_working_3-way'!X33^(1/3))*SIN(('OddsRatio_working_3-way'!Y33+4*PI())/3)</f>
        <v>0.49739135412544311</v>
      </c>
      <c r="AL33" s="11">
        <f>'OddsRatio_working_3-way'!Z33+'OddsRatio_working_3-way'!AF33</f>
        <v>1.0533722770939051</v>
      </c>
      <c r="AM33" s="11">
        <f>'OddsRatio_working_3-way'!AA33+'OddsRatio_working_3-way'!AG33</f>
        <v>-0.66964191608759682</v>
      </c>
      <c r="AN33" s="11">
        <f>'OddsRatio_working_3-way'!AB33+'OddsRatio_working_3-way'!AH33</f>
        <v>-0.38373036100630858</v>
      </c>
      <c r="AO33" s="11">
        <f>'OddsRatio_working_3-way'!AC33+'OddsRatio_working_3-way'!AI33</f>
        <v>0</v>
      </c>
      <c r="AP33" s="11">
        <f>'OddsRatio_working_3-way'!AD33+'OddsRatio_working_3-way'!AJ33</f>
        <v>0</v>
      </c>
      <c r="AQ33" s="11">
        <f>'OddsRatio_working_3-way'!AE33+'OddsRatio_working_3-way'!AK33</f>
        <v>0</v>
      </c>
      <c r="AR33" s="10">
        <f>IF(A33="","",IF(('OddsRatio_working_3-way'!X33=0),IF(Q33&gt;0,-Q33^(1/3),(-Q33)^(1/3)),'OddsRatio_working_3-way'!AL33-'OddsRatio_working_3-way'!R33/3))</f>
        <v>1.0533722770939051</v>
      </c>
      <c r="AS33" s="11">
        <f>IF(('OddsRatio_working_3-way'!X33=0),IF(Q33&gt;0,-Q33^(1/3),(-Q33)^(1/3)),'OddsRatio_working_3-way'!AM33-'OddsRatio_working_3-way'!R33/3)</f>
        <v>-0.66964191608759682</v>
      </c>
      <c r="AT33" s="11">
        <f>IF(('OddsRatio_working_3-way'!X33=0),IF(Q33&gt;0,-Q33^(1/3),(-Q33)^(1/3)),'OddsRatio_working_3-way'!AN33-'OddsRatio_working_3-way'!R33/3)</f>
        <v>-0.38373036100630858</v>
      </c>
      <c r="AU33" s="11">
        <f>IF(('OddsRatio_working_3-way'!X33=0),0,'OddsRatio_working_3-way'!AO33)</f>
        <v>0</v>
      </c>
      <c r="AV33" s="11">
        <f>IF(('OddsRatio_working_3-way'!X33=0),0,'OddsRatio_working_3-way'!AP33)</f>
        <v>0</v>
      </c>
      <c r="AW33" s="11">
        <f>IF(('OddsRatio_working_3-way'!X33=0),0,'OddsRatio_working_3-way'!AQ33)</f>
        <v>0</v>
      </c>
    </row>
    <row r="34" spans="1:4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9">
        <f t="shared" si="13"/>
        <v>0.10987626750348935</v>
      </c>
      <c r="E34" s="9">
        <f t="shared" si="14"/>
        <v>0.21401078740705784</v>
      </c>
      <c r="F34" s="9">
        <f t="shared" si="15"/>
        <v>0.67611294508945274</v>
      </c>
      <c r="G34" s="9">
        <f t="shared" si="16"/>
        <v>1.0645396100456286</v>
      </c>
      <c r="H34" s="9">
        <f t="shared" si="17"/>
        <v>9.1011464324472335</v>
      </c>
      <c r="I34" s="9">
        <f t="shared" si="18"/>
        <v>4.6726616546574187</v>
      </c>
      <c r="J34" s="9">
        <f t="shared" si="19"/>
        <v>1.4790428245205327</v>
      </c>
      <c r="K34" s="11">
        <f t="shared" si="20"/>
        <v>0.11614401858304298</v>
      </c>
      <c r="L34" s="11">
        <f t="shared" si="21"/>
        <v>0.2247191011235955</v>
      </c>
      <c r="M34" s="11">
        <f t="shared" si="22"/>
        <v>0.68965517241379315</v>
      </c>
      <c r="N34" s="11">
        <f>'OddsRatio_working_3-way'!K34+'OddsRatio_working_3-way'!L34+'OddsRatio_working_3-way'!M34-('OddsRatio_working_3-way'!K34*'OddsRatio_working_3-way'!L34)-('OddsRatio_working_3-way'!K34*'OddsRatio_working_3-way'!M34)-('OddsRatio_working_3-way'!L34*'OddsRatio_working_3-way'!M34)+('OddsRatio_working_3-way'!K34*'OddsRatio_working_3-way'!L34*'OddsRatio_working_3-way'!M34)-1</f>
        <v>-0.21265965302593182</v>
      </c>
      <c r="O34" s="11">
        <f>0</f>
        <v>0</v>
      </c>
      <c r="P34" s="11">
        <f>('OddsRatio_working_3-way'!K34*'OddsRatio_working_3-way'!L34)+('OddsRatio_working_3-way'!K34*'OddsRatio_working_3-way'!M34)+('OddsRatio_working_3-way'!L34*'OddsRatio_working_3-way'!M34)-(3*'OddsRatio_working_3-way'!K34*'OddsRatio_working_3-way'!L34*'OddsRatio_working_3-way'!M34)</f>
        <v>0.20717824934379306</v>
      </c>
      <c r="Q34" s="11">
        <f>2*'OddsRatio_working_3-way'!K34*'OddsRatio_working_3-way'!L34*'OddsRatio_working_3-way'!M34</f>
        <v>3.5999695802570467E-2</v>
      </c>
      <c r="R34" s="11">
        <f t="shared" si="23"/>
        <v>0</v>
      </c>
      <c r="S34" s="11">
        <f t="shared" si="24"/>
        <v>-0.97422452447305385</v>
      </c>
      <c r="T34" s="11">
        <f t="shared" si="25"/>
        <v>-0.16928314934371047</v>
      </c>
      <c r="U34" s="11">
        <f>'OddsRatio_working_3-way'!S34-'OddsRatio_working_3-way'!R34^2/3</f>
        <v>-0.97422452447305385</v>
      </c>
      <c r="V34" s="11">
        <f>'OddsRatio_working_3-way'!S34*'OddsRatio_working_3-way'!R34/3-2*'OddsRatio_working_3-way'!R34^3/27-'OddsRatio_working_3-way'!T34</f>
        <v>0.16928314934371047</v>
      </c>
      <c r="W34" s="11">
        <f>'OddsRatio_working_3-way'!V34^2+4*'OddsRatio_working_3-way'!U34^3/27</f>
        <v>-0.10832833745937952</v>
      </c>
      <c r="X34" s="11">
        <f>IF('OddsRatio_working_3-way'!W34&gt;0,IF(ABS('OddsRatio_working_3-way'!V34+SQRT('OddsRatio_working_3-way'!W34))/2&gt;0,ABS('OddsRatio_working_3-way'!V34+SQRT('OddsRatio_working_3-way'!W34))/2,ABS('OddsRatio_working_3-way'!V34-SQRT('OddsRatio_working_3-way'!W34))/2),SQRT(-'OddsRatio_working_3-way'!U34^3/27))</f>
        <v>0.18505750600225901</v>
      </c>
      <c r="Y34" s="11">
        <f>IF('OddsRatio_working_3-way'!W34&gt;=0,IF('OddsRatio_working_3-way'!V34+SQRT('OddsRatio_working_3-way'!W34)&gt;0,0,PI()),ACOS('OddsRatio_working_3-way'!V34/(2*'OddsRatio_working_3-way'!X34)))</f>
        <v>1.0957497671785668</v>
      </c>
      <c r="Z34" s="11">
        <f>'OddsRatio_working_3-way'!X34^(1/3)*COS('OddsRatio_working_3-way'!Y34/3)</f>
        <v>0.5322698050228144</v>
      </c>
      <c r="AA34" s="11">
        <f>'OddsRatio_working_3-way'!X34^(1/3)*COS(('OddsRatio_working_3-way'!Y34+2*PI())/3)</f>
        <v>-0.4424096089045676</v>
      </c>
      <c r="AB34" s="11">
        <f>'OddsRatio_working_3-way'!X34^(1/3)*COS(('OddsRatio_working_3-way'!Y34+4*PI())/3)</f>
        <v>-8.9860196118246874E-2</v>
      </c>
      <c r="AC34" s="11">
        <f>'OddsRatio_working_3-way'!X34^(1/3)*SIN('OddsRatio_working_3-way'!Y34/3)</f>
        <v>0.20354449837482683</v>
      </c>
      <c r="AD34" s="11">
        <f>'OddsRatio_working_3-way'!X34^(1/3)*SIN(('OddsRatio_working_3-way'!Y34+2*PI())/3)</f>
        <v>0.35918692362973381</v>
      </c>
      <c r="AE34" s="11">
        <f>'OddsRatio_working_3-way'!X34^(1/3)*SIN(('OddsRatio_working_3-way'!Y34+4*PI())/3)</f>
        <v>-0.56273142200456061</v>
      </c>
      <c r="AF34" s="11">
        <f>-'OddsRatio_working_3-way'!U34/(3*'OddsRatio_working_3-way'!X34^(1/3))*COS(('OddsRatio_working_3-way'!Y34)/3)</f>
        <v>0.53226980502281429</v>
      </c>
      <c r="AG34" s="11">
        <f>-'OddsRatio_working_3-way'!U34/(3*'OddsRatio_working_3-way'!X34^(1/3))*COS(('OddsRatio_working_3-way'!Y34+2*PI())/3)</f>
        <v>-0.44240960890456749</v>
      </c>
      <c r="AH34" s="11">
        <f>-'OddsRatio_working_3-way'!U34/(3*'OddsRatio_working_3-way'!X34^(1/3))*COS(('OddsRatio_working_3-way'!Y34+4*PI())/3)</f>
        <v>-8.986019611824686E-2</v>
      </c>
      <c r="AI34" s="11">
        <f>'OddsRatio_working_3-way'!U34/(3*'OddsRatio_working_3-way'!X34^(1/3))*SIN(('OddsRatio_working_3-way'!Y34)/3)</f>
        <v>-0.2035444983748268</v>
      </c>
      <c r="AJ34" s="11">
        <f>'OddsRatio_working_3-way'!U34/(3*'OddsRatio_working_3-way'!X34^(1/3))*SIN(('OddsRatio_working_3-way'!Y34+2*PI())/3)</f>
        <v>-0.3591869236297337</v>
      </c>
      <c r="AK34" s="11">
        <f>'OddsRatio_working_3-way'!U34/(3*'OddsRatio_working_3-way'!X34^(1/3))*SIN(('OddsRatio_working_3-way'!Y34+4*PI())/3)</f>
        <v>0.5627314220045605</v>
      </c>
      <c r="AL34" s="11">
        <f>'OddsRatio_working_3-way'!Z34+'OddsRatio_working_3-way'!AF34</f>
        <v>1.0645396100456286</v>
      </c>
      <c r="AM34" s="11">
        <f>'OddsRatio_working_3-way'!AA34+'OddsRatio_working_3-way'!AG34</f>
        <v>-0.88481921780913508</v>
      </c>
      <c r="AN34" s="11">
        <f>'OddsRatio_working_3-way'!AB34+'OddsRatio_working_3-way'!AH34</f>
        <v>-0.17972039223649372</v>
      </c>
      <c r="AO34" s="11">
        <f>'OddsRatio_working_3-way'!AC34+'OddsRatio_working_3-way'!AI34</f>
        <v>0</v>
      </c>
      <c r="AP34" s="11">
        <f>'OddsRatio_working_3-way'!AD34+'OddsRatio_working_3-way'!AJ34</f>
        <v>0</v>
      </c>
      <c r="AQ34" s="11">
        <f>'OddsRatio_working_3-way'!AE34+'OddsRatio_working_3-way'!AK34</f>
        <v>0</v>
      </c>
      <c r="AR34" s="10">
        <f>IF(A34="","",IF(('OddsRatio_working_3-way'!X34=0),IF(Q34&gt;0,-Q34^(1/3),(-Q34)^(1/3)),'OddsRatio_working_3-way'!AL34-'OddsRatio_working_3-way'!R34/3))</f>
        <v>1.0645396100456286</v>
      </c>
      <c r="AS34" s="11">
        <f>IF(('OddsRatio_working_3-way'!X34=0),IF(Q34&gt;0,-Q34^(1/3),(-Q34)^(1/3)),'OddsRatio_working_3-way'!AM34-'OddsRatio_working_3-way'!R34/3)</f>
        <v>-0.88481921780913508</v>
      </c>
      <c r="AT34" s="11">
        <f>IF(('OddsRatio_working_3-way'!X34=0),IF(Q34&gt;0,-Q34^(1/3),(-Q34)^(1/3)),'OddsRatio_working_3-way'!AN34-'OddsRatio_working_3-way'!R34/3)</f>
        <v>-0.17972039223649372</v>
      </c>
      <c r="AU34" s="11">
        <f>IF(('OddsRatio_working_3-way'!X34=0),0,'OddsRatio_working_3-way'!AO34)</f>
        <v>0</v>
      </c>
      <c r="AV34" s="11">
        <f>IF(('OddsRatio_working_3-way'!X34=0),0,'OddsRatio_working_3-way'!AP34)</f>
        <v>0</v>
      </c>
      <c r="AW34" s="11">
        <f>IF(('OddsRatio_working_3-way'!X34=0),0,'OddsRatio_working_3-way'!AQ34)</f>
        <v>0</v>
      </c>
    </row>
    <row r="35" spans="1:4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9">
        <f t="shared" si="13"/>
        <v>0.55270875420990895</v>
      </c>
      <c r="E35" s="9">
        <f t="shared" si="14"/>
        <v>0.25705261867572649</v>
      </c>
      <c r="F35" s="9">
        <f t="shared" si="15"/>
        <v>0.19023862711436468</v>
      </c>
      <c r="G35" s="9">
        <f t="shared" si="16"/>
        <v>1.0510014856480792</v>
      </c>
      <c r="H35" s="9">
        <f t="shared" si="17"/>
        <v>1.8092711439490206</v>
      </c>
      <c r="I35" s="9">
        <f t="shared" si="18"/>
        <v>3.890254085532217</v>
      </c>
      <c r="J35" s="9">
        <f t="shared" si="19"/>
        <v>5.256556016874721</v>
      </c>
      <c r="K35" s="11">
        <f t="shared" si="20"/>
        <v>0.56497175141242939</v>
      </c>
      <c r="L35" s="11">
        <f t="shared" si="21"/>
        <v>0.26666666666666666</v>
      </c>
      <c r="M35" s="11">
        <f t="shared" si="22"/>
        <v>0.19801980198019803</v>
      </c>
      <c r="N35" s="11">
        <f>'OddsRatio_working_3-way'!K35+'OddsRatio_working_3-way'!L35+'OddsRatio_working_3-way'!M35-('OddsRatio_working_3-way'!K35*'OddsRatio_working_3-way'!L35)-('OddsRatio_working_3-way'!K35*'OddsRatio_working_3-way'!M35)-('OddsRatio_working_3-way'!L35*'OddsRatio_working_3-way'!M35)+('OddsRatio_working_3-way'!K35*'OddsRatio_working_3-way'!L35*'OddsRatio_working_3-way'!M35)-1</f>
        <v>-0.25584829669407616</v>
      </c>
      <c r="O35" s="11">
        <f>0</f>
        <v>0</v>
      </c>
      <c r="P35" s="11">
        <f>('OddsRatio_working_3-way'!K35*'OddsRatio_working_3-way'!L35)+('OddsRatio_working_3-way'!K35*'OddsRatio_working_3-way'!M35)+('OddsRatio_working_3-way'!L35*'OddsRatio_working_3-way'!M35)-(3*'OddsRatio_working_3-way'!K35*'OddsRatio_working_3-way'!L35*'OddsRatio_working_3-way'!M35)</f>
        <v>0.22583953310585292</v>
      </c>
      <c r="Q35" s="11">
        <f>2*'OddsRatio_working_3-way'!K35*'OddsRatio_working_3-way'!L35*'OddsRatio_working_3-way'!M35</f>
        <v>5.966698364751729E-2</v>
      </c>
      <c r="R35" s="11">
        <f t="shared" si="23"/>
        <v>0</v>
      </c>
      <c r="S35" s="11">
        <f t="shared" si="24"/>
        <v>-0.88270876149664024</v>
      </c>
      <c r="T35" s="11">
        <f t="shared" si="25"/>
        <v>-0.23321235442447563</v>
      </c>
      <c r="U35" s="11">
        <f>'OddsRatio_working_3-way'!S35-'OddsRatio_working_3-way'!R35^2/3</f>
        <v>-0.88270876149664024</v>
      </c>
      <c r="V35" s="11">
        <f>'OddsRatio_working_3-way'!S35*'OddsRatio_working_3-way'!R35/3-2*'OddsRatio_working_3-way'!R35^3/27-'OddsRatio_working_3-way'!T35</f>
        <v>0.23321235442447563</v>
      </c>
      <c r="W35" s="11">
        <f>'OddsRatio_working_3-way'!V35^2+4*'OddsRatio_working_3-way'!U35^3/27</f>
        <v>-4.7505980749834781E-2</v>
      </c>
      <c r="X35" s="11">
        <f>IF('OddsRatio_working_3-way'!W35&gt;0,IF(ABS('OddsRatio_working_3-way'!V35+SQRT('OddsRatio_working_3-way'!W35))/2&gt;0,ABS('OddsRatio_working_3-way'!V35+SQRT('OddsRatio_working_3-way'!W35))/2,ABS('OddsRatio_working_3-way'!V35-SQRT('OddsRatio_working_3-way'!W35))/2),SQRT(-'OddsRatio_working_3-way'!U35^3/27))</f>
        <v>0.15960418463032386</v>
      </c>
      <c r="Y35" s="11">
        <f>IF('OddsRatio_working_3-way'!W35&gt;=0,IF('OddsRatio_working_3-way'!V35+SQRT('OddsRatio_working_3-way'!W35)&gt;0,0,PI()),ACOS('OddsRatio_working_3-way'!V35/(2*'OddsRatio_working_3-way'!X35)))</f>
        <v>0.75160193490985683</v>
      </c>
      <c r="Z35" s="11">
        <f>'OddsRatio_working_3-way'!X35^(1/3)*COS('OddsRatio_working_3-way'!Y35/3)</f>
        <v>0.52550074282403958</v>
      </c>
      <c r="AA35" s="11">
        <f>'OddsRatio_working_3-way'!X35^(1/3)*COS(('OddsRatio_working_3-way'!Y35+2*PI())/3)</f>
        <v>-0.37921460344356273</v>
      </c>
      <c r="AB35" s="11">
        <f>'OddsRatio_working_3-way'!X35^(1/3)*COS(('OddsRatio_working_3-way'!Y35+4*PI())/3)</f>
        <v>-0.14628613938047672</v>
      </c>
      <c r="AC35" s="11">
        <f>'OddsRatio_working_3-way'!X35^(1/3)*SIN('OddsRatio_working_3-way'!Y35/3)</f>
        <v>0.13448131142874872</v>
      </c>
      <c r="AD35" s="11">
        <f>'OddsRatio_working_3-way'!X35^(1/3)*SIN(('OddsRatio_working_3-way'!Y35+2*PI())/3)</f>
        <v>0.38785633727883695</v>
      </c>
      <c r="AE35" s="11">
        <f>'OddsRatio_working_3-way'!X35^(1/3)*SIN(('OddsRatio_working_3-way'!Y35+4*PI())/3)</f>
        <v>-0.52233764870758559</v>
      </c>
      <c r="AF35" s="11">
        <f>-'OddsRatio_working_3-way'!U35/(3*'OddsRatio_working_3-way'!X35^(1/3))*COS(('OddsRatio_working_3-way'!Y35)/3)</f>
        <v>0.52550074282403958</v>
      </c>
      <c r="AG35" s="11">
        <f>-'OddsRatio_working_3-way'!U35/(3*'OddsRatio_working_3-way'!X35^(1/3))*COS(('OddsRatio_working_3-way'!Y35+2*PI())/3)</f>
        <v>-0.37921460344356273</v>
      </c>
      <c r="AH35" s="11">
        <f>-'OddsRatio_working_3-way'!U35/(3*'OddsRatio_working_3-way'!X35^(1/3))*COS(('OddsRatio_working_3-way'!Y35+4*PI())/3)</f>
        <v>-0.14628613938047672</v>
      </c>
      <c r="AI35" s="11">
        <f>'OddsRatio_working_3-way'!U35/(3*'OddsRatio_working_3-way'!X35^(1/3))*SIN(('OddsRatio_working_3-way'!Y35)/3)</f>
        <v>-0.13448131142874872</v>
      </c>
      <c r="AJ35" s="11">
        <f>'OddsRatio_working_3-way'!U35/(3*'OddsRatio_working_3-way'!X35^(1/3))*SIN(('OddsRatio_working_3-way'!Y35+2*PI())/3)</f>
        <v>-0.38785633727883695</v>
      </c>
      <c r="AK35" s="11">
        <f>'OddsRatio_working_3-way'!U35/(3*'OddsRatio_working_3-way'!X35^(1/3))*SIN(('OddsRatio_working_3-way'!Y35+4*PI())/3)</f>
        <v>0.52233764870758559</v>
      </c>
      <c r="AL35" s="11">
        <f>'OddsRatio_working_3-way'!Z35+'OddsRatio_working_3-way'!AF35</f>
        <v>1.0510014856480792</v>
      </c>
      <c r="AM35" s="11">
        <f>'OddsRatio_working_3-way'!AA35+'OddsRatio_working_3-way'!AG35</f>
        <v>-0.75842920688712545</v>
      </c>
      <c r="AN35" s="11">
        <f>'OddsRatio_working_3-way'!AB35+'OddsRatio_working_3-way'!AH35</f>
        <v>-0.29257227876095343</v>
      </c>
      <c r="AO35" s="11">
        <f>'OddsRatio_working_3-way'!AC35+'OddsRatio_working_3-way'!AI35</f>
        <v>0</v>
      </c>
      <c r="AP35" s="11">
        <f>'OddsRatio_working_3-way'!AD35+'OddsRatio_working_3-way'!AJ35</f>
        <v>0</v>
      </c>
      <c r="AQ35" s="11">
        <f>'OddsRatio_working_3-way'!AE35+'OddsRatio_working_3-way'!AK35</f>
        <v>0</v>
      </c>
      <c r="AR35" s="10">
        <f>IF(A35="","",IF(('OddsRatio_working_3-way'!X35=0),IF(Q35&gt;0,-Q35^(1/3),(-Q35)^(1/3)),'OddsRatio_working_3-way'!AL35-'OddsRatio_working_3-way'!R35/3))</f>
        <v>1.0510014856480792</v>
      </c>
      <c r="AS35" s="11">
        <f>IF(('OddsRatio_working_3-way'!X35=0),IF(Q35&gt;0,-Q35^(1/3),(-Q35)^(1/3)),'OddsRatio_working_3-way'!AM35-'OddsRatio_working_3-way'!R35/3)</f>
        <v>-0.75842920688712545</v>
      </c>
      <c r="AT35" s="11">
        <f>IF(('OddsRatio_working_3-way'!X35=0),IF(Q35&gt;0,-Q35^(1/3),(-Q35)^(1/3)),'OddsRatio_working_3-way'!AN35-'OddsRatio_working_3-way'!R35/3)</f>
        <v>-0.29257227876095343</v>
      </c>
      <c r="AU35" s="11">
        <f>IF(('OddsRatio_working_3-way'!X35=0),0,'OddsRatio_working_3-way'!AO35)</f>
        <v>0</v>
      </c>
      <c r="AV35" s="11">
        <f>IF(('OddsRatio_working_3-way'!X35=0),0,'OddsRatio_working_3-way'!AP35)</f>
        <v>0</v>
      </c>
      <c r="AW35" s="11">
        <f>IF(('OddsRatio_working_3-way'!X35=0),0,'OddsRatio_working_3-way'!AQ35)</f>
        <v>0</v>
      </c>
    </row>
    <row r="36" spans="1:4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9">
        <f t="shared" si="13"/>
        <v>0.40067576932554949</v>
      </c>
      <c r="E36" s="9">
        <f t="shared" si="14"/>
        <v>0.28234342323163852</v>
      </c>
      <c r="F36" s="9">
        <f t="shared" si="15"/>
        <v>0.31698080744281204</v>
      </c>
      <c r="G36" s="9">
        <f t="shared" si="16"/>
        <v>1.0460024930481167</v>
      </c>
      <c r="H36" s="9">
        <f t="shared" si="17"/>
        <v>2.4957835650588067</v>
      </c>
      <c r="I36" s="9">
        <f t="shared" si="18"/>
        <v>3.5417860581069243</v>
      </c>
      <c r="J36" s="9">
        <f t="shared" si="19"/>
        <v>3.1547651356791202</v>
      </c>
      <c r="K36" s="11">
        <f t="shared" si="20"/>
        <v>0.41152263374485593</v>
      </c>
      <c r="L36" s="11">
        <f t="shared" si="21"/>
        <v>0.29154518950437314</v>
      </c>
      <c r="M36" s="11">
        <f t="shared" si="22"/>
        <v>0.32679738562091504</v>
      </c>
      <c r="N36" s="11">
        <f>'OddsRatio_working_3-way'!K36+'OddsRatio_working_3-way'!L36+'OddsRatio_working_3-way'!M36-('OddsRatio_working_3-way'!K36*'OddsRatio_working_3-way'!L36)-('OddsRatio_working_3-way'!K36*'OddsRatio_working_3-way'!M36)-('OddsRatio_working_3-way'!L36*'OddsRatio_working_3-way'!M36)+('OddsRatio_working_3-way'!K36*'OddsRatio_working_3-way'!L36*'OddsRatio_working_3-way'!M36)-1</f>
        <v>-0.28066464681110548</v>
      </c>
      <c r="O36" s="11">
        <f>0</f>
        <v>0</v>
      </c>
      <c r="P36" s="11">
        <f>('OddsRatio_working_3-way'!K36*'OddsRatio_working_3-way'!L36)+('OddsRatio_working_3-way'!K36*'OddsRatio_working_3-way'!M36)+('OddsRatio_working_3-way'!L36*'OddsRatio_working_3-way'!M36)-(3*'OddsRatio_working_3-way'!K36*'OddsRatio_working_3-way'!L36*'OddsRatio_working_3-way'!M36)</f>
        <v>0.23211322545871177</v>
      </c>
      <c r="Q36" s="11">
        <f>2*'OddsRatio_working_3-way'!K36*'OddsRatio_working_3-way'!L36*'OddsRatio_working_3-way'!M36</f>
        <v>7.8416630222537753E-2</v>
      </c>
      <c r="R36" s="11">
        <f t="shared" si="23"/>
        <v>0</v>
      </c>
      <c r="S36" s="11">
        <f t="shared" si="24"/>
        <v>-0.82701269324786009</v>
      </c>
      <c r="T36" s="11">
        <f t="shared" si="25"/>
        <v>-0.27939618015130407</v>
      </c>
      <c r="U36" s="11">
        <f>'OddsRatio_working_3-way'!S36-'OddsRatio_working_3-way'!R36^2/3</f>
        <v>-0.82701269324786009</v>
      </c>
      <c r="V36" s="11">
        <f>'OddsRatio_working_3-way'!S36*'OddsRatio_working_3-way'!R36/3-2*'OddsRatio_working_3-way'!R36^3/27-'OddsRatio_working_3-way'!T36</f>
        <v>0.27939618015130407</v>
      </c>
      <c r="W36" s="11">
        <f>'OddsRatio_working_3-way'!V36^2+4*'OddsRatio_working_3-way'!U36^3/27</f>
        <v>-5.7356007747391968E-3</v>
      </c>
      <c r="X36" s="11">
        <f>IF('OddsRatio_working_3-way'!W36&gt;0,IF(ABS('OddsRatio_working_3-way'!V36+SQRT('OddsRatio_working_3-way'!W36))/2&gt;0,ABS('OddsRatio_working_3-way'!V36+SQRT('OddsRatio_working_3-way'!W36))/2,ABS('OddsRatio_working_3-way'!V36-SQRT('OddsRatio_working_3-way'!W36))/2),SQRT(-'OddsRatio_working_3-way'!U36^3/27))</f>
        <v>0.14473927098223824</v>
      </c>
      <c r="Y36" s="11">
        <f>IF('OddsRatio_working_3-way'!W36&gt;=0,IF('OddsRatio_working_3-way'!V36+SQRT('OddsRatio_working_3-way'!W36)&gt;0,0,PI()),ACOS('OddsRatio_working_3-way'!V36/(2*'OddsRatio_working_3-way'!X36)))</f>
        <v>0.2647016165422873</v>
      </c>
      <c r="Z36" s="11">
        <f>'OddsRatio_working_3-way'!X36^(1/3)*COS('OddsRatio_working_3-way'!Y36/3)</f>
        <v>0.52300124652405833</v>
      </c>
      <c r="AA36" s="11">
        <f>'OddsRatio_working_3-way'!X36^(1/3)*COS(('OddsRatio_working_3-way'!Y36+2*PI())/3)</f>
        <v>-0.30156863310374593</v>
      </c>
      <c r="AB36" s="11">
        <f>'OddsRatio_working_3-way'!X36^(1/3)*COS(('OddsRatio_working_3-way'!Y36+4*PI())/3)</f>
        <v>-0.22143261342031226</v>
      </c>
      <c r="AC36" s="11">
        <f>'OddsRatio_working_3-way'!X36^(1/3)*SIN('OddsRatio_working_3-way'!Y36/3)</f>
        <v>4.6266552536015616E-2</v>
      </c>
      <c r="AD36" s="11">
        <f>'OddsRatio_working_3-way'!X36^(1/3)*SIN(('OddsRatio_working_3-way'!Y36+2*PI())/3)</f>
        <v>0.42979908943275458</v>
      </c>
      <c r="AE36" s="11">
        <f>'OddsRatio_working_3-way'!X36^(1/3)*SIN(('OddsRatio_working_3-way'!Y36+4*PI())/3)</f>
        <v>-0.47606564196877021</v>
      </c>
      <c r="AF36" s="11">
        <f>-'OddsRatio_working_3-way'!U36/(3*'OddsRatio_working_3-way'!X36^(1/3))*COS(('OddsRatio_working_3-way'!Y36)/3)</f>
        <v>0.52300124652405833</v>
      </c>
      <c r="AG36" s="11">
        <f>-'OddsRatio_working_3-way'!U36/(3*'OddsRatio_working_3-way'!X36^(1/3))*COS(('OddsRatio_working_3-way'!Y36+2*PI())/3)</f>
        <v>-0.30156863310374593</v>
      </c>
      <c r="AH36" s="11">
        <f>-'OddsRatio_working_3-way'!U36/(3*'OddsRatio_working_3-way'!X36^(1/3))*COS(('OddsRatio_working_3-way'!Y36+4*PI())/3)</f>
        <v>-0.22143261342031226</v>
      </c>
      <c r="AI36" s="11">
        <f>'OddsRatio_working_3-way'!U36/(3*'OddsRatio_working_3-way'!X36^(1/3))*SIN(('OddsRatio_working_3-way'!Y36)/3)</f>
        <v>-4.6266552536015616E-2</v>
      </c>
      <c r="AJ36" s="11">
        <f>'OddsRatio_working_3-way'!U36/(3*'OddsRatio_working_3-way'!X36^(1/3))*SIN(('OddsRatio_working_3-way'!Y36+2*PI())/3)</f>
        <v>-0.42979908943275458</v>
      </c>
      <c r="AK36" s="11">
        <f>'OddsRatio_working_3-way'!U36/(3*'OddsRatio_working_3-way'!X36^(1/3))*SIN(('OddsRatio_working_3-way'!Y36+4*PI())/3)</f>
        <v>0.47606564196877021</v>
      </c>
      <c r="AL36" s="11">
        <f>'OddsRatio_working_3-way'!Z36+'OddsRatio_working_3-way'!AF36</f>
        <v>1.0460024930481167</v>
      </c>
      <c r="AM36" s="11">
        <f>'OddsRatio_working_3-way'!AA36+'OddsRatio_working_3-way'!AG36</f>
        <v>-0.60313726620749186</v>
      </c>
      <c r="AN36" s="11">
        <f>'OddsRatio_working_3-way'!AB36+'OddsRatio_working_3-way'!AH36</f>
        <v>-0.44286522684062452</v>
      </c>
      <c r="AO36" s="11">
        <f>'OddsRatio_working_3-way'!AC36+'OddsRatio_working_3-way'!AI36</f>
        <v>0</v>
      </c>
      <c r="AP36" s="11">
        <f>'OddsRatio_working_3-way'!AD36+'OddsRatio_working_3-way'!AJ36</f>
        <v>0</v>
      </c>
      <c r="AQ36" s="11">
        <f>'OddsRatio_working_3-way'!AE36+'OddsRatio_working_3-way'!AK36</f>
        <v>0</v>
      </c>
      <c r="AR36" s="10">
        <f>IF(A36="","",IF(('OddsRatio_working_3-way'!X36=0),IF(Q36&gt;0,-Q36^(1/3),(-Q36)^(1/3)),'OddsRatio_working_3-way'!AL36-'OddsRatio_working_3-way'!R36/3))</f>
        <v>1.0460024930481167</v>
      </c>
      <c r="AS36" s="11">
        <f>IF(('OddsRatio_working_3-way'!X36=0),IF(Q36&gt;0,-Q36^(1/3),(-Q36)^(1/3)),'OddsRatio_working_3-way'!AM36-'OddsRatio_working_3-way'!R36/3)</f>
        <v>-0.60313726620749186</v>
      </c>
      <c r="AT36" s="11">
        <f>IF(('OddsRatio_working_3-way'!X36=0),IF(Q36&gt;0,-Q36^(1/3),(-Q36)^(1/3)),'OddsRatio_working_3-way'!AN36-'OddsRatio_working_3-way'!R36/3)</f>
        <v>-0.44286522684062452</v>
      </c>
      <c r="AU36" s="11">
        <f>IF(('OddsRatio_working_3-way'!X36=0),0,'OddsRatio_working_3-way'!AO36)</f>
        <v>0</v>
      </c>
      <c r="AV36" s="11">
        <f>IF(('OddsRatio_working_3-way'!X36=0),0,'OddsRatio_working_3-way'!AP36)</f>
        <v>0</v>
      </c>
      <c r="AW36" s="11">
        <f>IF(('OddsRatio_working_3-way'!X36=0),0,'OddsRatio_working_3-way'!AQ36)</f>
        <v>0</v>
      </c>
    </row>
    <row r="37" spans="1:4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9">
        <f t="shared" si="13"/>
        <v>0.32931319900920353</v>
      </c>
      <c r="E37" s="9">
        <f t="shared" si="14"/>
        <v>0.31395925823990606</v>
      </c>
      <c r="F37" s="9">
        <f t="shared" si="15"/>
        <v>0.3567275427508903</v>
      </c>
      <c r="G37" s="9">
        <f t="shared" si="16"/>
        <v>1.0607410915617259</v>
      </c>
      <c r="H37" s="9">
        <f t="shared" si="17"/>
        <v>3.036622895798514</v>
      </c>
      <c r="I37" s="9">
        <f t="shared" si="18"/>
        <v>3.1851266486171554</v>
      </c>
      <c r="J37" s="9">
        <f t="shared" si="19"/>
        <v>2.8032598556549337</v>
      </c>
      <c r="K37" s="11">
        <f t="shared" si="20"/>
        <v>0.34246575342465752</v>
      </c>
      <c r="L37" s="11">
        <f t="shared" si="21"/>
        <v>0.32679738562091504</v>
      </c>
      <c r="M37" s="11">
        <f t="shared" si="22"/>
        <v>0.37037037037037035</v>
      </c>
      <c r="N37" s="11">
        <f>'OddsRatio_working_3-way'!K37+'OddsRatio_working_3-way'!L37+'OddsRatio_working_3-way'!M37-('OddsRatio_working_3-way'!K37*'OddsRatio_working_3-way'!L37)-('OddsRatio_working_3-way'!K37*'OddsRatio_working_3-way'!M37)-('OddsRatio_working_3-way'!L37*'OddsRatio_working_3-way'!M37)+('OddsRatio_working_3-way'!K37*'OddsRatio_working_3-way'!L37*'OddsRatio_working_3-way'!M37)-1</f>
        <v>-0.27870793167596819</v>
      </c>
      <c r="O37" s="11">
        <f>0</f>
        <v>0</v>
      </c>
      <c r="P37" s="11">
        <f>('OddsRatio_working_3-way'!K37*'OddsRatio_working_3-way'!L37)+('OddsRatio_working_3-way'!K37*'OddsRatio_working_3-way'!M37)+('OddsRatio_working_3-way'!L37*'OddsRatio_working_3-way'!M37)-(3*'OddsRatio_working_3-way'!K37*'OddsRatio_working_3-way'!L37*'OddsRatio_working_3-way'!M37)</f>
        <v>0.2354400241408926</v>
      </c>
      <c r="Q37" s="11">
        <f>2*'OddsRatio_working_3-way'!K37*'OddsRatio_working_3-way'!L37*'OddsRatio_working_3-way'!M37</f>
        <v>8.2901416951018519E-2</v>
      </c>
      <c r="R37" s="11">
        <f t="shared" si="23"/>
        <v>0</v>
      </c>
      <c r="S37" s="11">
        <f t="shared" si="24"/>
        <v>-0.8447553778793071</v>
      </c>
      <c r="T37" s="11">
        <f t="shared" si="25"/>
        <v>-0.29744907671806586</v>
      </c>
      <c r="U37" s="11">
        <f>'OddsRatio_working_3-way'!S37-'OddsRatio_working_3-way'!R37^2/3</f>
        <v>-0.8447553778793071</v>
      </c>
      <c r="V37" s="11">
        <f>'OddsRatio_working_3-way'!S37*'OddsRatio_working_3-way'!R37/3-2*'OddsRatio_working_3-way'!R37^3/27-'OddsRatio_working_3-way'!T37</f>
        <v>0.29744907671806586</v>
      </c>
      <c r="W37" s="11">
        <f>'OddsRatio_working_3-way'!V37^2+4*'OddsRatio_working_3-way'!U37^3/27</f>
        <v>-8.3179161150094549E-4</v>
      </c>
      <c r="X37" s="11">
        <f>IF('OddsRatio_working_3-way'!W37&gt;0,IF(ABS('OddsRatio_working_3-way'!V37+SQRT('OddsRatio_working_3-way'!W37))/2&gt;0,ABS('OddsRatio_working_3-way'!V37+SQRT('OddsRatio_working_3-way'!W37))/2,ABS('OddsRatio_working_3-way'!V37-SQRT('OddsRatio_working_3-way'!W37))/2),SQRT(-'OddsRatio_working_3-way'!U37^3/27))</f>
        <v>0.14942200712406017</v>
      </c>
      <c r="Y37" s="11">
        <f>IF('OddsRatio_working_3-way'!W37&gt;=0,IF('OddsRatio_working_3-way'!V37+SQRT('OddsRatio_working_3-way'!W37)&gt;0,0,PI()),ACOS('OddsRatio_working_3-way'!V37/(2*'OddsRatio_working_3-way'!X37)))</f>
        <v>9.6658304717779808E-2</v>
      </c>
      <c r="Z37" s="11">
        <f>'OddsRatio_working_3-way'!X37^(1/3)*COS('OddsRatio_working_3-way'!Y37/3)</f>
        <v>0.53037054578086285</v>
      </c>
      <c r="AA37" s="11">
        <f>'OddsRatio_working_3-way'!X37^(1/3)*COS(('OddsRatio_working_3-way'!Y37+2*PI())/3)</f>
        <v>-0.27998924519211393</v>
      </c>
      <c r="AB37" s="11">
        <f>'OddsRatio_working_3-way'!X37^(1/3)*COS(('OddsRatio_working_3-way'!Y37+4*PI())/3)</f>
        <v>-0.25038130058874902</v>
      </c>
      <c r="AC37" s="11">
        <f>'OddsRatio_working_3-way'!X37^(1/3)*SIN('OddsRatio_working_3-way'!Y37/3)</f>
        <v>1.7094154786904354E-2</v>
      </c>
      <c r="AD37" s="11">
        <f>'OddsRatio_working_3-way'!X37^(1/3)*SIN(('OddsRatio_working_3-way'!Y37+2*PI())/3)</f>
        <v>0.45076728867179267</v>
      </c>
      <c r="AE37" s="11">
        <f>'OddsRatio_working_3-way'!X37^(1/3)*SIN(('OddsRatio_working_3-way'!Y37+4*PI())/3)</f>
        <v>-0.46786144345869696</v>
      </c>
      <c r="AF37" s="11">
        <f>-'OddsRatio_working_3-way'!U37/(3*'OddsRatio_working_3-way'!X37^(1/3))*COS(('OddsRatio_working_3-way'!Y37)/3)</f>
        <v>0.53037054578086296</v>
      </c>
      <c r="AG37" s="11">
        <f>-'OddsRatio_working_3-way'!U37/(3*'OddsRatio_working_3-way'!X37^(1/3))*COS(('OddsRatio_working_3-way'!Y37+2*PI())/3)</f>
        <v>-0.27998924519211399</v>
      </c>
      <c r="AH37" s="11">
        <f>-'OddsRatio_working_3-way'!U37/(3*'OddsRatio_working_3-way'!X37^(1/3))*COS(('OddsRatio_working_3-way'!Y37+4*PI())/3)</f>
        <v>-0.25038130058874908</v>
      </c>
      <c r="AI37" s="11">
        <f>'OddsRatio_working_3-way'!U37/(3*'OddsRatio_working_3-way'!X37^(1/3))*SIN(('OddsRatio_working_3-way'!Y37)/3)</f>
        <v>-1.7094154786904358E-2</v>
      </c>
      <c r="AJ37" s="11">
        <f>'OddsRatio_working_3-way'!U37/(3*'OddsRatio_working_3-way'!X37^(1/3))*SIN(('OddsRatio_working_3-way'!Y37+2*PI())/3)</f>
        <v>-0.45076728867179278</v>
      </c>
      <c r="AK37" s="11">
        <f>'OddsRatio_working_3-way'!U37/(3*'OddsRatio_working_3-way'!X37^(1/3))*SIN(('OddsRatio_working_3-way'!Y37+4*PI())/3)</f>
        <v>0.46786144345869707</v>
      </c>
      <c r="AL37" s="11">
        <f>'OddsRatio_working_3-way'!Z37+'OddsRatio_working_3-way'!AF37</f>
        <v>1.0607410915617259</v>
      </c>
      <c r="AM37" s="11">
        <f>'OddsRatio_working_3-way'!AA37+'OddsRatio_working_3-way'!AG37</f>
        <v>-0.55997849038422798</v>
      </c>
      <c r="AN37" s="11">
        <f>'OddsRatio_working_3-way'!AB37+'OddsRatio_working_3-way'!AH37</f>
        <v>-0.50076260117749816</v>
      </c>
      <c r="AO37" s="11">
        <f>'OddsRatio_working_3-way'!AC37+'OddsRatio_working_3-way'!AI37</f>
        <v>0</v>
      </c>
      <c r="AP37" s="11">
        <f>'OddsRatio_working_3-way'!AD37+'OddsRatio_working_3-way'!AJ37</f>
        <v>0</v>
      </c>
      <c r="AQ37" s="11">
        <f>'OddsRatio_working_3-way'!AE37+'OddsRatio_working_3-way'!AK37</f>
        <v>0</v>
      </c>
      <c r="AR37" s="10">
        <f>IF(A37="","",IF(('OddsRatio_working_3-way'!X37=0),IF(Q37&gt;0,-Q37^(1/3),(-Q37)^(1/3)),'OddsRatio_working_3-way'!AL37-'OddsRatio_working_3-way'!R37/3))</f>
        <v>1.0607410915617259</v>
      </c>
      <c r="AS37" s="11">
        <f>IF(('OddsRatio_working_3-way'!X37=0),IF(Q37&gt;0,-Q37^(1/3),(-Q37)^(1/3)),'OddsRatio_working_3-way'!AM37-'OddsRatio_working_3-way'!R37/3)</f>
        <v>-0.55997849038422798</v>
      </c>
      <c r="AT37" s="11">
        <f>IF(('OddsRatio_working_3-way'!X37=0),IF(Q37&gt;0,-Q37^(1/3),(-Q37)^(1/3)),'OddsRatio_working_3-way'!AN37-'OddsRatio_working_3-way'!R37/3)</f>
        <v>-0.50076260117749816</v>
      </c>
      <c r="AU37" s="11">
        <f>IF(('OddsRatio_working_3-way'!X37=0),0,'OddsRatio_working_3-way'!AO37)</f>
        <v>0</v>
      </c>
      <c r="AV37" s="11">
        <f>IF(('OddsRatio_working_3-way'!X37=0),0,'OddsRatio_working_3-way'!AP37)</f>
        <v>0</v>
      </c>
      <c r="AW37" s="11">
        <f>IF(('OddsRatio_working_3-way'!X37=0),0,'OddsRatio_working_3-way'!AQ37)</f>
        <v>0</v>
      </c>
    </row>
    <row r="38" spans="1:4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9">
        <f t="shared" si="13"/>
        <v>0.75607714614075938</v>
      </c>
      <c r="E38" s="9">
        <f t="shared" si="14"/>
        <v>0.1608367316563763</v>
      </c>
      <c r="F38" s="9">
        <f t="shared" si="15"/>
        <v>8.3086122202864474E-2</v>
      </c>
      <c r="G38" s="9">
        <f t="shared" si="16"/>
        <v>1.1124701936344523</v>
      </c>
      <c r="H38" s="9">
        <f t="shared" si="17"/>
        <v>1.3226163561539914</v>
      </c>
      <c r="I38" s="9">
        <f t="shared" si="18"/>
        <v>6.2174852081455825</v>
      </c>
      <c r="J38" s="9">
        <f t="shared" si="19"/>
        <v>12.035704320853766</v>
      </c>
      <c r="K38" s="11">
        <f t="shared" si="20"/>
        <v>0.77519379844961234</v>
      </c>
      <c r="L38" s="11">
        <f t="shared" si="21"/>
        <v>0.17574692442882248</v>
      </c>
      <c r="M38" s="11">
        <f t="shared" si="22"/>
        <v>9.1575091575091569E-2</v>
      </c>
      <c r="N38" s="11">
        <f>'OddsRatio_working_3-way'!K38+'OddsRatio_working_3-way'!L38+'OddsRatio_working_3-way'!M38-('OddsRatio_working_3-way'!K38*'OddsRatio_working_3-way'!L38)-('OddsRatio_working_3-way'!K38*'OddsRatio_working_3-way'!M38)-('OddsRatio_working_3-way'!L38*'OddsRatio_working_3-way'!M38)+('OddsRatio_working_3-way'!K38*'OddsRatio_working_3-way'!L38*'OddsRatio_working_3-way'!M38)-1</f>
        <v>-0.1683285946988079</v>
      </c>
      <c r="O38" s="11">
        <f>0</f>
        <v>0</v>
      </c>
      <c r="P38" s="11">
        <f>('OddsRatio_working_3-way'!K38*'OddsRatio_working_3-way'!L38)+('OddsRatio_working_3-way'!K38*'OddsRatio_working_3-way'!M38)+('OddsRatio_working_3-way'!L38*'OddsRatio_working_3-way'!M38)-(3*'OddsRatio_working_3-way'!K38*'OddsRatio_working_3-way'!L38*'OddsRatio_working_3-way'!M38)</f>
        <v>0.18589240806921761</v>
      </c>
      <c r="Q38" s="11">
        <f>2*'OddsRatio_working_3-way'!K38*'OddsRatio_working_3-way'!L38*'OddsRatio_working_3-way'!M38</f>
        <v>2.4952001083116456E-2</v>
      </c>
      <c r="R38" s="11">
        <f t="shared" si="23"/>
        <v>0</v>
      </c>
      <c r="S38" s="11">
        <f t="shared" si="24"/>
        <v>-1.1043424226396996</v>
      </c>
      <c r="T38" s="11">
        <f t="shared" si="25"/>
        <v>-0.14823388223351672</v>
      </c>
      <c r="U38" s="11">
        <f>'OddsRatio_working_3-way'!S38-'OddsRatio_working_3-way'!R38^2/3</f>
        <v>-1.1043424226396996</v>
      </c>
      <c r="V38" s="11">
        <f>'OddsRatio_working_3-way'!S38*'OddsRatio_working_3-way'!R38/3-2*'OddsRatio_working_3-way'!R38^3/27-'OddsRatio_working_3-way'!T38</f>
        <v>0.14823388223351672</v>
      </c>
      <c r="W38" s="11">
        <f>'OddsRatio_working_3-way'!V38^2+4*'OddsRatio_working_3-way'!U38^3/27</f>
        <v>-0.17755639067043105</v>
      </c>
      <c r="X38" s="11">
        <f>IF('OddsRatio_working_3-way'!W38&gt;0,IF(ABS('OddsRatio_working_3-way'!V38+SQRT('OddsRatio_working_3-way'!W38))/2&gt;0,ABS('OddsRatio_working_3-way'!V38+SQRT('OddsRatio_working_3-way'!W38))/2,ABS('OddsRatio_working_3-way'!V38-SQRT('OddsRatio_working_3-way'!W38))/2),SQRT(-'OddsRatio_working_3-way'!U38^3/27))</f>
        <v>0.22334372305509906</v>
      </c>
      <c r="Y38" s="11">
        <f>IF('OddsRatio_working_3-way'!W38&gt;=0,IF('OddsRatio_working_3-way'!V38+SQRT('OddsRatio_working_3-way'!W38)&gt;0,0,PI()),ACOS('OddsRatio_working_3-way'!V38/(2*'OddsRatio_working_3-way'!X38)))</f>
        <v>1.2325307429786192</v>
      </c>
      <c r="Z38" s="11">
        <f>'OddsRatio_working_3-way'!X38^(1/3)*COS('OddsRatio_working_3-way'!Y38/3)</f>
        <v>0.55623509681722616</v>
      </c>
      <c r="AA38" s="11">
        <f>'OddsRatio_working_3-way'!X38^(1/3)*COS(('OddsRatio_working_3-way'!Y38+2*PI())/3)</f>
        <v>-0.48796867054398124</v>
      </c>
      <c r="AB38" s="11">
        <f>'OddsRatio_working_3-way'!X38^(1/3)*COS(('OddsRatio_working_3-way'!Y38+4*PI())/3)</f>
        <v>-6.8266426273245098E-2</v>
      </c>
      <c r="AC38" s="11">
        <f>'OddsRatio_working_3-way'!X38^(1/3)*SIN('OddsRatio_working_3-way'!Y38/3)</f>
        <v>0.24231520370919968</v>
      </c>
      <c r="AD38" s="11">
        <f>'OddsRatio_working_3-way'!X38^(1/3)*SIN(('OddsRatio_working_3-way'!Y38+2*PI())/3)</f>
        <v>0.36055612246561475</v>
      </c>
      <c r="AE38" s="11">
        <f>'OddsRatio_working_3-way'!X38^(1/3)*SIN(('OddsRatio_working_3-way'!Y38+4*PI())/3)</f>
        <v>-0.60287132617481443</v>
      </c>
      <c r="AF38" s="11">
        <f>-'OddsRatio_working_3-way'!U38/(3*'OddsRatio_working_3-way'!X38^(1/3))*COS(('OddsRatio_working_3-way'!Y38)/3)</f>
        <v>0.55623509681722616</v>
      </c>
      <c r="AG38" s="11">
        <f>-'OddsRatio_working_3-way'!U38/(3*'OddsRatio_working_3-way'!X38^(1/3))*COS(('OddsRatio_working_3-way'!Y38+2*PI())/3)</f>
        <v>-0.48796867054398124</v>
      </c>
      <c r="AH38" s="11">
        <f>-'OddsRatio_working_3-way'!U38/(3*'OddsRatio_working_3-way'!X38^(1/3))*COS(('OddsRatio_working_3-way'!Y38+4*PI())/3)</f>
        <v>-6.8266426273245098E-2</v>
      </c>
      <c r="AI38" s="11">
        <f>'OddsRatio_working_3-way'!U38/(3*'OddsRatio_working_3-way'!X38^(1/3))*SIN(('OddsRatio_working_3-way'!Y38)/3)</f>
        <v>-0.24231520370919968</v>
      </c>
      <c r="AJ38" s="11">
        <f>'OddsRatio_working_3-way'!U38/(3*'OddsRatio_working_3-way'!X38^(1/3))*SIN(('OddsRatio_working_3-way'!Y38+2*PI())/3)</f>
        <v>-0.36055612246561475</v>
      </c>
      <c r="AK38" s="11">
        <f>'OddsRatio_working_3-way'!U38/(3*'OddsRatio_working_3-way'!X38^(1/3))*SIN(('OddsRatio_working_3-way'!Y38+4*PI())/3)</f>
        <v>0.60287132617481443</v>
      </c>
      <c r="AL38" s="11">
        <f>'OddsRatio_working_3-way'!Z38+'OddsRatio_working_3-way'!AF38</f>
        <v>1.1124701936344523</v>
      </c>
      <c r="AM38" s="11">
        <f>'OddsRatio_working_3-way'!AA38+'OddsRatio_working_3-way'!AG38</f>
        <v>-0.97593734108796248</v>
      </c>
      <c r="AN38" s="11">
        <f>'OddsRatio_working_3-way'!AB38+'OddsRatio_working_3-way'!AH38</f>
        <v>-0.1365328525464902</v>
      </c>
      <c r="AO38" s="11">
        <f>'OddsRatio_working_3-way'!AC38+'OddsRatio_working_3-way'!AI38</f>
        <v>0</v>
      </c>
      <c r="AP38" s="11">
        <f>'OddsRatio_working_3-way'!AD38+'OddsRatio_working_3-way'!AJ38</f>
        <v>0</v>
      </c>
      <c r="AQ38" s="11">
        <f>'OddsRatio_working_3-way'!AE38+'OddsRatio_working_3-way'!AK38</f>
        <v>0</v>
      </c>
      <c r="AR38" s="10">
        <f>IF(A38="","",IF(('OddsRatio_working_3-way'!X38=0),IF(Q38&gt;0,-Q38^(1/3),(-Q38)^(1/3)),'OddsRatio_working_3-way'!AL38-'OddsRatio_working_3-way'!R38/3))</f>
        <v>1.1124701936344523</v>
      </c>
      <c r="AS38" s="11">
        <f>IF(('OddsRatio_working_3-way'!X38=0),IF(Q38&gt;0,-Q38^(1/3),(-Q38)^(1/3)),'OddsRatio_working_3-way'!AM38-'OddsRatio_working_3-way'!R38/3)</f>
        <v>-0.97593734108796248</v>
      </c>
      <c r="AT38" s="11">
        <f>IF(('OddsRatio_working_3-way'!X38=0),IF(Q38&gt;0,-Q38^(1/3),(-Q38)^(1/3)),'OddsRatio_working_3-way'!AN38-'OddsRatio_working_3-way'!R38/3)</f>
        <v>-0.1365328525464902</v>
      </c>
      <c r="AU38" s="11">
        <f>IF(('OddsRatio_working_3-way'!X38=0),0,'OddsRatio_working_3-way'!AO38)</f>
        <v>0</v>
      </c>
      <c r="AV38" s="11">
        <f>IF(('OddsRatio_working_3-way'!X38=0),0,'OddsRatio_working_3-way'!AP38)</f>
        <v>0</v>
      </c>
      <c r="AW38" s="11">
        <f>IF(('OddsRatio_working_3-way'!X38=0),0,'OddsRatio_working_3-way'!AQ38)</f>
        <v>0</v>
      </c>
    </row>
    <row r="39" spans="1:4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9">
        <f t="shared" si="13"/>
        <v>0.31681452855587833</v>
      </c>
      <c r="E39" s="9">
        <f t="shared" si="14"/>
        <v>0.28953127848805982</v>
      </c>
      <c r="F39" s="9">
        <f t="shared" si="15"/>
        <v>0.3936541929560618</v>
      </c>
      <c r="G39" s="9">
        <f t="shared" si="16"/>
        <v>1.0622763064178566</v>
      </c>
      <c r="H39" s="9">
        <f t="shared" si="17"/>
        <v>3.1564209020282492</v>
      </c>
      <c r="I39" s="9">
        <f t="shared" si="18"/>
        <v>3.453858267825249</v>
      </c>
      <c r="J39" s="9">
        <f t="shared" si="19"/>
        <v>2.5403006443058929</v>
      </c>
      <c r="K39" s="11">
        <f t="shared" si="20"/>
        <v>0.33003300330033003</v>
      </c>
      <c r="L39" s="11">
        <f t="shared" si="21"/>
        <v>0.30211480362537763</v>
      </c>
      <c r="M39" s="11">
        <f t="shared" si="22"/>
        <v>0.4081632653061224</v>
      </c>
      <c r="N39" s="11">
        <f>'OddsRatio_working_3-way'!K39+'OddsRatio_working_3-way'!L39+'OddsRatio_working_3-way'!M39-('OddsRatio_working_3-way'!K39*'OddsRatio_working_3-way'!L39)-('OddsRatio_working_3-way'!K39*'OddsRatio_working_3-way'!M39)-('OddsRatio_working_3-way'!L39*'OddsRatio_working_3-way'!M39)+('OddsRatio_working_3-way'!K39*'OddsRatio_working_3-way'!L39*'OddsRatio_working_3-way'!M39)-1</f>
        <v>-0.27671921270676925</v>
      </c>
      <c r="O39" s="11">
        <f>0</f>
        <v>0</v>
      </c>
      <c r="P39" s="11">
        <f>('OddsRatio_working_3-way'!K39*'OddsRatio_working_3-way'!L39)+('OddsRatio_working_3-way'!K39*'OddsRatio_working_3-way'!M39)+('OddsRatio_working_3-way'!L39*'OddsRatio_working_3-way'!M39)-(3*'OddsRatio_working_3-way'!K39*'OddsRatio_working_3-way'!L39*'OddsRatio_working_3-way'!M39)</f>
        <v>0.23563611679005003</v>
      </c>
      <c r="Q39" s="11">
        <f>2*'OddsRatio_working_3-way'!K39*'OddsRatio_working_3-way'!L39*'OddsRatio_working_3-way'!M39</f>
        <v>8.1394168148549217E-2</v>
      </c>
      <c r="R39" s="11">
        <f t="shared" si="23"/>
        <v>0</v>
      </c>
      <c r="S39" s="11">
        <f t="shared" si="24"/>
        <v>-0.85153507949499085</v>
      </c>
      <c r="T39" s="11">
        <f t="shared" si="25"/>
        <v>-0.29413992383246657</v>
      </c>
      <c r="U39" s="11">
        <f>'OddsRatio_working_3-way'!S39-'OddsRatio_working_3-way'!R39^2/3</f>
        <v>-0.85153507949499085</v>
      </c>
      <c r="V39" s="11">
        <f>'OddsRatio_working_3-way'!S39*'OddsRatio_working_3-way'!R39/3-2*'OddsRatio_working_3-way'!R39^3/27-'OddsRatio_working_3-way'!T39</f>
        <v>0.29413992383246657</v>
      </c>
      <c r="W39" s="11">
        <f>'OddsRatio_working_3-way'!V39^2+4*'OddsRatio_working_3-way'!U39^3/27</f>
        <v>-4.9570085291422844E-3</v>
      </c>
      <c r="X39" s="11">
        <f>IF('OddsRatio_working_3-way'!W39&gt;0,IF(ABS('OddsRatio_working_3-way'!V39+SQRT('OddsRatio_working_3-way'!W39))/2&gt;0,ABS('OddsRatio_working_3-way'!V39+SQRT('OddsRatio_working_3-way'!W39))/2,ABS('OddsRatio_working_3-way'!V39-SQRT('OddsRatio_working_3-way'!W39))/2),SQRT(-'OddsRatio_working_3-way'!U39^3/27))</f>
        <v>0.15122442206974335</v>
      </c>
      <c r="Y39" s="11">
        <f>IF('OddsRatio_working_3-way'!W39&gt;=0,IF('OddsRatio_working_3-way'!V39+SQRT('OddsRatio_working_3-way'!W39)&gt;0,0,PI()),ACOS('OddsRatio_working_3-way'!V39/(2*'OddsRatio_working_3-way'!X39)))</f>
        <v>0.2349419809285247</v>
      </c>
      <c r="Z39" s="11">
        <f>'OddsRatio_working_3-way'!X39^(1/3)*COS('OddsRatio_working_3-way'!Y39/3)</f>
        <v>0.53113815320892832</v>
      </c>
      <c r="AA39" s="11">
        <f>'OddsRatio_working_3-way'!X39^(1/3)*COS(('OddsRatio_working_3-way'!Y39+2*PI())/3)</f>
        <v>-0.30166570426002914</v>
      </c>
      <c r="AB39" s="11">
        <f>'OddsRatio_working_3-way'!X39^(1/3)*COS(('OddsRatio_working_3-way'!Y39+4*PI())/3)</f>
        <v>-0.22947244894889907</v>
      </c>
      <c r="AC39" s="11">
        <f>'OddsRatio_working_3-way'!X39^(1/3)*SIN('OddsRatio_working_3-way'!Y39/3)</f>
        <v>4.168079538755623E-2</v>
      </c>
      <c r="AD39" s="11">
        <f>'OddsRatio_working_3-way'!X39^(1/3)*SIN(('OddsRatio_working_3-way'!Y39+2*PI())/3)</f>
        <v>0.43913873590430502</v>
      </c>
      <c r="AE39" s="11">
        <f>'OddsRatio_working_3-way'!X39^(1/3)*SIN(('OddsRatio_working_3-way'!Y39+4*PI())/3)</f>
        <v>-0.48081953129186134</v>
      </c>
      <c r="AF39" s="11">
        <f>-'OddsRatio_working_3-way'!U39/(3*'OddsRatio_working_3-way'!X39^(1/3))*COS(('OddsRatio_working_3-way'!Y39)/3)</f>
        <v>0.53113815320892832</v>
      </c>
      <c r="AG39" s="11">
        <f>-'OddsRatio_working_3-way'!U39/(3*'OddsRatio_working_3-way'!X39^(1/3))*COS(('OddsRatio_working_3-way'!Y39+2*PI())/3)</f>
        <v>-0.30166570426002914</v>
      </c>
      <c r="AH39" s="11">
        <f>-'OddsRatio_working_3-way'!U39/(3*'OddsRatio_working_3-way'!X39^(1/3))*COS(('OddsRatio_working_3-way'!Y39+4*PI())/3)</f>
        <v>-0.22947244894889907</v>
      </c>
      <c r="AI39" s="11">
        <f>'OddsRatio_working_3-way'!U39/(3*'OddsRatio_working_3-way'!X39^(1/3))*SIN(('OddsRatio_working_3-way'!Y39)/3)</f>
        <v>-4.168079538755623E-2</v>
      </c>
      <c r="AJ39" s="11">
        <f>'OddsRatio_working_3-way'!U39/(3*'OddsRatio_working_3-way'!X39^(1/3))*SIN(('OddsRatio_working_3-way'!Y39+2*PI())/3)</f>
        <v>-0.43913873590430502</v>
      </c>
      <c r="AK39" s="11">
        <f>'OddsRatio_working_3-way'!U39/(3*'OddsRatio_working_3-way'!X39^(1/3))*SIN(('OddsRatio_working_3-way'!Y39+4*PI())/3)</f>
        <v>0.48081953129186134</v>
      </c>
      <c r="AL39" s="11">
        <f>'OddsRatio_working_3-way'!Z39+'OddsRatio_working_3-way'!AF39</f>
        <v>1.0622763064178566</v>
      </c>
      <c r="AM39" s="11">
        <f>'OddsRatio_working_3-way'!AA39+'OddsRatio_working_3-way'!AG39</f>
        <v>-0.60333140852005829</v>
      </c>
      <c r="AN39" s="11">
        <f>'OddsRatio_working_3-way'!AB39+'OddsRatio_working_3-way'!AH39</f>
        <v>-0.45894489789779813</v>
      </c>
      <c r="AO39" s="11">
        <f>'OddsRatio_working_3-way'!AC39+'OddsRatio_working_3-way'!AI39</f>
        <v>0</v>
      </c>
      <c r="AP39" s="11">
        <f>'OddsRatio_working_3-way'!AD39+'OddsRatio_working_3-way'!AJ39</f>
        <v>0</v>
      </c>
      <c r="AQ39" s="11">
        <f>'OddsRatio_working_3-way'!AE39+'OddsRatio_working_3-way'!AK39</f>
        <v>0</v>
      </c>
      <c r="AR39" s="10">
        <f>IF(A39="","",IF(('OddsRatio_working_3-way'!X39=0),IF(Q39&gt;0,-Q39^(1/3),(-Q39)^(1/3)),'OddsRatio_working_3-way'!AL39-'OddsRatio_working_3-way'!R39/3))</f>
        <v>1.0622763064178566</v>
      </c>
      <c r="AS39" s="11">
        <f>IF(('OddsRatio_working_3-way'!X39=0),IF(Q39&gt;0,-Q39^(1/3),(-Q39)^(1/3)),'OddsRatio_working_3-way'!AM39-'OddsRatio_working_3-way'!R39/3)</f>
        <v>-0.60333140852005829</v>
      </c>
      <c r="AT39" s="11">
        <f>IF(('OddsRatio_working_3-way'!X39=0),IF(Q39&gt;0,-Q39^(1/3),(-Q39)^(1/3)),'OddsRatio_working_3-way'!AN39-'OddsRatio_working_3-way'!R39/3)</f>
        <v>-0.45894489789779813</v>
      </c>
      <c r="AU39" s="11">
        <f>IF(('OddsRatio_working_3-way'!X39=0),0,'OddsRatio_working_3-way'!AO39)</f>
        <v>0</v>
      </c>
      <c r="AV39" s="11">
        <f>IF(('OddsRatio_working_3-way'!X39=0),0,'OddsRatio_working_3-way'!AP39)</f>
        <v>0</v>
      </c>
      <c r="AW39" s="11">
        <f>IF(('OddsRatio_working_3-way'!X39=0),0,'OddsRatio_working_3-way'!AQ39)</f>
        <v>0</v>
      </c>
    </row>
    <row r="40" spans="1:4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9">
        <f t="shared" si="13"/>
        <v>0.35285808162166477</v>
      </c>
      <c r="E40" s="9">
        <f t="shared" si="14"/>
        <v>0.29819970610900265</v>
      </c>
      <c r="F40" s="9">
        <f t="shared" si="15"/>
        <v>0.3489422122693327</v>
      </c>
      <c r="G40" s="9">
        <f t="shared" si="16"/>
        <v>1.0601159291347617</v>
      </c>
      <c r="H40" s="9">
        <f t="shared" si="17"/>
        <v>2.8340005574031384</v>
      </c>
      <c r="I40" s="9">
        <f t="shared" si="18"/>
        <v>3.3534573626791713</v>
      </c>
      <c r="J40" s="9">
        <f t="shared" si="19"/>
        <v>2.8658040352771801</v>
      </c>
      <c r="K40" s="11">
        <f t="shared" si="20"/>
        <v>0.36630036630036628</v>
      </c>
      <c r="L40" s="11">
        <f t="shared" si="21"/>
        <v>0.3105590062111801</v>
      </c>
      <c r="M40" s="11">
        <f t="shared" si="22"/>
        <v>0.3623188405797102</v>
      </c>
      <c r="N40" s="11">
        <f>'OddsRatio_working_3-way'!K40+'OddsRatio_working_3-way'!L40+'OddsRatio_working_3-way'!M40-('OddsRatio_working_3-way'!K40*'OddsRatio_working_3-way'!L40)-('OddsRatio_working_3-way'!K40*'OddsRatio_working_3-way'!M40)-('OddsRatio_working_3-way'!L40*'OddsRatio_working_3-way'!M40)+('OddsRatio_working_3-way'!K40*'OddsRatio_working_3-way'!L40*'OddsRatio_working_3-way'!M40)-1</f>
        <v>-0.27860194535862914</v>
      </c>
      <c r="O40" s="11">
        <f>0</f>
        <v>0</v>
      </c>
      <c r="P40" s="11">
        <f>('OddsRatio_working_3-way'!K40*'OddsRatio_working_3-way'!L40)+('OddsRatio_working_3-way'!K40*'OddsRatio_working_3-way'!M40)+('OddsRatio_working_3-way'!L40*'OddsRatio_working_3-way'!M40)-(3*'OddsRatio_working_3-way'!K40*'OddsRatio_working_3-way'!L40*'OddsRatio_working_3-way'!M40)</f>
        <v>0.2353469137158038</v>
      </c>
      <c r="Q40" s="11">
        <f>2*'OddsRatio_working_3-way'!K40*'OddsRatio_working_3-way'!L40*'OddsRatio_working_3-way'!M40</f>
        <v>8.2433244734081895E-2</v>
      </c>
      <c r="R40" s="11">
        <f t="shared" si="23"/>
        <v>0</v>
      </c>
      <c r="S40" s="11">
        <f t="shared" si="24"/>
        <v>-0.84474253549398048</v>
      </c>
      <c r="T40" s="11">
        <f t="shared" si="25"/>
        <v>-0.29588179877197218</v>
      </c>
      <c r="U40" s="11">
        <f>'OddsRatio_working_3-way'!S40-'OddsRatio_working_3-way'!R40^2/3</f>
        <v>-0.84474253549398048</v>
      </c>
      <c r="V40" s="11">
        <f>'OddsRatio_working_3-way'!S40*'OddsRatio_working_3-way'!R40/3-2*'OddsRatio_working_3-way'!R40^3/27-'OddsRatio_working_3-way'!T40</f>
        <v>0.29588179877197218</v>
      </c>
      <c r="W40" s="11">
        <f>'OddsRatio_working_3-way'!V40^2+4*'OddsRatio_working_3-way'!U40^3/27</f>
        <v>-1.7576329689747705E-3</v>
      </c>
      <c r="X40" s="11">
        <f>IF('OddsRatio_working_3-way'!W40&gt;0,IF(ABS('OddsRatio_working_3-way'!V40+SQRT('OddsRatio_working_3-way'!W40))/2&gt;0,ABS('OddsRatio_working_3-way'!V40+SQRT('OddsRatio_working_3-way'!W40))/2,ABS('OddsRatio_working_3-way'!V40-SQRT('OddsRatio_working_3-way'!W40))/2),SQRT(-'OddsRatio_working_3-way'!U40^3/27))</f>
        <v>0.1494185997571191</v>
      </c>
      <c r="Y40" s="11">
        <f>IF('OddsRatio_working_3-way'!W40&gt;=0,IF('OddsRatio_working_3-way'!V40+SQRT('OddsRatio_working_3-way'!W40)&gt;0,0,PI()),ACOS('OddsRatio_working_3-way'!V40/(2*'OddsRatio_working_3-way'!X40)))</f>
        <v>0.1407551933454827</v>
      </c>
      <c r="Z40" s="11">
        <f>'OddsRatio_working_3-way'!X40^(1/3)*COS('OddsRatio_working_3-way'!Y40/3)</f>
        <v>0.53005796456738097</v>
      </c>
      <c r="AA40" s="11">
        <f>'OddsRatio_working_3-way'!X40^(1/3)*COS(('OddsRatio_working_3-way'!Y40+2*PI())/3)</f>
        <v>-0.28658239320885409</v>
      </c>
      <c r="AB40" s="11">
        <f>'OddsRatio_working_3-way'!X40^(1/3)*COS(('OddsRatio_working_3-way'!Y40+4*PI())/3)</f>
        <v>-0.24347557135852699</v>
      </c>
      <c r="AC40" s="11">
        <f>'OddsRatio_working_3-way'!X40^(1/3)*SIN('OddsRatio_working_3-way'!Y40/3)</f>
        <v>2.4887735199195703E-2</v>
      </c>
      <c r="AD40" s="11">
        <f>'OddsRatio_working_3-way'!X40^(1/3)*SIN(('OddsRatio_working_3-way'!Y40+2*PI())/3)</f>
        <v>0.44659979519402598</v>
      </c>
      <c r="AE40" s="11">
        <f>'OddsRatio_working_3-way'!X40^(1/3)*SIN(('OddsRatio_working_3-way'!Y40+4*PI())/3)</f>
        <v>-0.47148753039322161</v>
      </c>
      <c r="AF40" s="11">
        <f>-'OddsRatio_working_3-way'!U40/(3*'OddsRatio_working_3-way'!X40^(1/3))*COS(('OddsRatio_working_3-way'!Y40)/3)</f>
        <v>0.53005796456738086</v>
      </c>
      <c r="AG40" s="11">
        <f>-'OddsRatio_working_3-way'!U40/(3*'OddsRatio_working_3-way'!X40^(1/3))*COS(('OddsRatio_working_3-way'!Y40+2*PI())/3)</f>
        <v>-0.28658239320885404</v>
      </c>
      <c r="AH40" s="11">
        <f>-'OddsRatio_working_3-way'!U40/(3*'OddsRatio_working_3-way'!X40^(1/3))*COS(('OddsRatio_working_3-way'!Y40+4*PI())/3)</f>
        <v>-0.24347557135852693</v>
      </c>
      <c r="AI40" s="11">
        <f>'OddsRatio_working_3-way'!U40/(3*'OddsRatio_working_3-way'!X40^(1/3))*SIN(('OddsRatio_working_3-way'!Y40)/3)</f>
        <v>-2.4887735199195696E-2</v>
      </c>
      <c r="AJ40" s="11">
        <f>'OddsRatio_working_3-way'!U40/(3*'OddsRatio_working_3-way'!X40^(1/3))*SIN(('OddsRatio_working_3-way'!Y40+2*PI())/3)</f>
        <v>-0.44659979519402587</v>
      </c>
      <c r="AK40" s="11">
        <f>'OddsRatio_working_3-way'!U40/(3*'OddsRatio_working_3-way'!X40^(1/3))*SIN(('OddsRatio_working_3-way'!Y40+4*PI())/3)</f>
        <v>0.4714875303932215</v>
      </c>
      <c r="AL40" s="11">
        <f>'OddsRatio_working_3-way'!Z40+'OddsRatio_working_3-way'!AF40</f>
        <v>1.0601159291347617</v>
      </c>
      <c r="AM40" s="11">
        <f>'OddsRatio_working_3-way'!AA40+'OddsRatio_working_3-way'!AG40</f>
        <v>-0.57316478641770807</v>
      </c>
      <c r="AN40" s="11">
        <f>'OddsRatio_working_3-way'!AB40+'OddsRatio_working_3-way'!AH40</f>
        <v>-0.48695114271705392</v>
      </c>
      <c r="AO40" s="11">
        <f>'OddsRatio_working_3-way'!AC40+'OddsRatio_working_3-way'!AI40</f>
        <v>0</v>
      </c>
      <c r="AP40" s="11">
        <f>'OddsRatio_working_3-way'!AD40+'OddsRatio_working_3-way'!AJ40</f>
        <v>0</v>
      </c>
      <c r="AQ40" s="11">
        <f>'OddsRatio_working_3-way'!AE40+'OddsRatio_working_3-way'!AK40</f>
        <v>0</v>
      </c>
      <c r="AR40" s="10">
        <f>IF(A40="","",IF(('OddsRatio_working_3-way'!X40=0),IF(Q40&gt;0,-Q40^(1/3),(-Q40)^(1/3)),'OddsRatio_working_3-way'!AL40-'OddsRatio_working_3-way'!R40/3))</f>
        <v>1.0601159291347617</v>
      </c>
      <c r="AS40" s="11">
        <f>IF(('OddsRatio_working_3-way'!X40=0),IF(Q40&gt;0,-Q40^(1/3),(-Q40)^(1/3)),'OddsRatio_working_3-way'!AM40-'OddsRatio_working_3-way'!R40/3)</f>
        <v>-0.57316478641770807</v>
      </c>
      <c r="AT40" s="11">
        <f>IF(('OddsRatio_working_3-way'!X40=0),IF(Q40&gt;0,-Q40^(1/3),(-Q40)^(1/3)),'OddsRatio_working_3-way'!AN40-'OddsRatio_working_3-way'!R40/3)</f>
        <v>-0.48695114271705392</v>
      </c>
      <c r="AU40" s="11">
        <f>IF(('OddsRatio_working_3-way'!X40=0),0,'OddsRatio_working_3-way'!AO40)</f>
        <v>0</v>
      </c>
      <c r="AV40" s="11">
        <f>IF(('OddsRatio_working_3-way'!X40=0),0,'OddsRatio_working_3-way'!AP40)</f>
        <v>0</v>
      </c>
      <c r="AW40" s="11">
        <f>IF(('OddsRatio_working_3-way'!X40=0),0,'OddsRatio_working_3-way'!AQ40)</f>
        <v>0</v>
      </c>
    </row>
    <row r="41" spans="1:4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9">
        <f t="shared" si="13"/>
        <v>0.46604840183105284</v>
      </c>
      <c r="E41" s="9">
        <f t="shared" si="14"/>
        <v>0.27867316527921504</v>
      </c>
      <c r="F41" s="9">
        <f t="shared" si="15"/>
        <v>0.25527843288973218</v>
      </c>
      <c r="G41" s="9">
        <f t="shared" si="16"/>
        <v>1.0608332224545101</v>
      </c>
      <c r="H41" s="9">
        <f t="shared" si="17"/>
        <v>2.1456998802508713</v>
      </c>
      <c r="I41" s="9">
        <f t="shared" si="18"/>
        <v>3.588433062789004</v>
      </c>
      <c r="J41" s="9">
        <f t="shared" si="19"/>
        <v>3.9172913617499021</v>
      </c>
      <c r="K41" s="11">
        <f t="shared" si="20"/>
        <v>0.48076923076923073</v>
      </c>
      <c r="L41" s="11">
        <f t="shared" si="21"/>
        <v>0.29069767441860467</v>
      </c>
      <c r="M41" s="11">
        <f t="shared" si="22"/>
        <v>0.26666666666666666</v>
      </c>
      <c r="N41" s="11">
        <f>'OddsRatio_working_3-way'!K41+'OddsRatio_working_3-way'!L41+'OddsRatio_working_3-way'!M41-('OddsRatio_working_3-way'!K41*'OddsRatio_working_3-way'!L41)-('OddsRatio_working_3-way'!K41*'OddsRatio_working_3-way'!M41)-('OddsRatio_working_3-way'!L41*'OddsRatio_working_3-way'!M41)+('OddsRatio_working_3-way'!K41*'OddsRatio_working_3-way'!L41*'OddsRatio_working_3-way'!M41)-1</f>
        <v>-0.27008050089445446</v>
      </c>
      <c r="O41" s="11">
        <f>0</f>
        <v>0</v>
      </c>
      <c r="P41" s="11">
        <f>('OddsRatio_working_3-way'!K41*'OddsRatio_working_3-way'!L41)+('OddsRatio_working_3-way'!K41*'OddsRatio_working_3-way'!M41)+('OddsRatio_working_3-way'!L41*'OddsRatio_working_3-way'!M41)-(3*'OddsRatio_working_3-way'!K41*'OddsRatio_working_3-way'!L41*'OddsRatio_working_3-way'!M41)</f>
        <v>0.23367620751341681</v>
      </c>
      <c r="Q41" s="11">
        <f>2*'OddsRatio_working_3-way'!K41*'OddsRatio_working_3-way'!L41*'OddsRatio_working_3-way'!M41</f>
        <v>7.4537865235539652E-2</v>
      </c>
      <c r="R41" s="11">
        <f t="shared" si="23"/>
        <v>0</v>
      </c>
      <c r="S41" s="11">
        <f t="shared" si="24"/>
        <v>-0.86520947176684859</v>
      </c>
      <c r="T41" s="11">
        <f t="shared" si="25"/>
        <v>-0.2759838825412595</v>
      </c>
      <c r="U41" s="11">
        <f>'OddsRatio_working_3-way'!S41-'OddsRatio_working_3-way'!R41^2/3</f>
        <v>-0.86520947176684859</v>
      </c>
      <c r="V41" s="11">
        <f>'OddsRatio_working_3-way'!S41*'OddsRatio_working_3-way'!R41/3-2*'OddsRatio_working_3-way'!R41^3/27-'OddsRatio_working_3-way'!T41</f>
        <v>0.2759838825412595</v>
      </c>
      <c r="W41" s="11">
        <f>'OddsRatio_working_3-way'!V41^2+4*'OddsRatio_working_3-way'!U41^3/27</f>
        <v>-1.9786220268110805E-2</v>
      </c>
      <c r="X41" s="11">
        <f>IF('OddsRatio_working_3-way'!W41&gt;0,IF(ABS('OddsRatio_working_3-way'!V41+SQRT('OddsRatio_working_3-way'!W41))/2&gt;0,ABS('OddsRatio_working_3-way'!V41+SQRT('OddsRatio_working_3-way'!W41))/2,ABS('OddsRatio_working_3-way'!V41-SQRT('OddsRatio_working_3-way'!W41))/2),SQRT(-'OddsRatio_working_3-way'!U41^3/27))</f>
        <v>0.15488166748413007</v>
      </c>
      <c r="Y41" s="11">
        <f>IF('OddsRatio_working_3-way'!W41&gt;=0,IF('OddsRatio_working_3-way'!V41+SQRT('OddsRatio_working_3-way'!W41)&gt;0,0,PI()),ACOS('OddsRatio_working_3-way'!V41/(2*'OddsRatio_working_3-way'!X41)))</f>
        <v>0.47136168717966909</v>
      </c>
      <c r="Z41" s="11">
        <f>'OddsRatio_working_3-way'!X41^(1/3)*COS('OddsRatio_working_3-way'!Y41/3)</f>
        <v>0.53041661122725503</v>
      </c>
      <c r="AA41" s="11">
        <f>'OddsRatio_working_3-way'!X41^(1/3)*COS(('OddsRatio_working_3-way'!Y41+2*PI())/3)</f>
        <v>-0.33798214598472792</v>
      </c>
      <c r="AB41" s="11">
        <f>'OddsRatio_working_3-way'!X41^(1/3)*COS(('OddsRatio_working_3-way'!Y41+4*PI())/3)</f>
        <v>-0.19243446524252719</v>
      </c>
      <c r="AC41" s="11">
        <f>'OddsRatio_working_3-way'!X41^(1/3)*SIN('OddsRatio_working_3-way'!Y41/3)</f>
        <v>8.4031992656435253E-2</v>
      </c>
      <c r="AD41" s="11">
        <f>'OddsRatio_working_3-way'!X41^(1/3)*SIN(('OddsRatio_working_3-way'!Y41+2*PI())/3)</f>
        <v>0.41733826358383941</v>
      </c>
      <c r="AE41" s="11">
        <f>'OddsRatio_working_3-way'!X41^(1/3)*SIN(('OddsRatio_working_3-way'!Y41+4*PI())/3)</f>
        <v>-0.50137025624027476</v>
      </c>
      <c r="AF41" s="11">
        <f>-'OddsRatio_working_3-way'!U41/(3*'OddsRatio_working_3-way'!X41^(1/3))*COS(('OddsRatio_working_3-way'!Y41)/3)</f>
        <v>0.53041661122725503</v>
      </c>
      <c r="AG41" s="11">
        <f>-'OddsRatio_working_3-way'!U41/(3*'OddsRatio_working_3-way'!X41^(1/3))*COS(('OddsRatio_working_3-way'!Y41+2*PI())/3)</f>
        <v>-0.33798214598472792</v>
      </c>
      <c r="AH41" s="11">
        <f>-'OddsRatio_working_3-way'!U41/(3*'OddsRatio_working_3-way'!X41^(1/3))*COS(('OddsRatio_working_3-way'!Y41+4*PI())/3)</f>
        <v>-0.19243446524252719</v>
      </c>
      <c r="AI41" s="11">
        <f>'OddsRatio_working_3-way'!U41/(3*'OddsRatio_working_3-way'!X41^(1/3))*SIN(('OddsRatio_working_3-way'!Y41)/3)</f>
        <v>-8.4031992656435253E-2</v>
      </c>
      <c r="AJ41" s="11">
        <f>'OddsRatio_working_3-way'!U41/(3*'OddsRatio_working_3-way'!X41^(1/3))*SIN(('OddsRatio_working_3-way'!Y41+2*PI())/3)</f>
        <v>-0.41733826358383941</v>
      </c>
      <c r="AK41" s="11">
        <f>'OddsRatio_working_3-way'!U41/(3*'OddsRatio_working_3-way'!X41^(1/3))*SIN(('OddsRatio_working_3-way'!Y41+4*PI())/3)</f>
        <v>0.50137025624027476</v>
      </c>
      <c r="AL41" s="11">
        <f>'OddsRatio_working_3-way'!Z41+'OddsRatio_working_3-way'!AF41</f>
        <v>1.0608332224545101</v>
      </c>
      <c r="AM41" s="11">
        <f>'OddsRatio_working_3-way'!AA41+'OddsRatio_working_3-way'!AG41</f>
        <v>-0.67596429196945584</v>
      </c>
      <c r="AN41" s="11">
        <f>'OddsRatio_working_3-way'!AB41+'OddsRatio_working_3-way'!AH41</f>
        <v>-0.38486893048505438</v>
      </c>
      <c r="AO41" s="11">
        <f>'OddsRatio_working_3-way'!AC41+'OddsRatio_working_3-way'!AI41</f>
        <v>0</v>
      </c>
      <c r="AP41" s="11">
        <f>'OddsRatio_working_3-way'!AD41+'OddsRatio_working_3-way'!AJ41</f>
        <v>0</v>
      </c>
      <c r="AQ41" s="11">
        <f>'OddsRatio_working_3-way'!AE41+'OddsRatio_working_3-way'!AK41</f>
        <v>0</v>
      </c>
      <c r="AR41" s="10">
        <f>IF(A41="","",IF(('OddsRatio_working_3-way'!X41=0),IF(Q41&gt;0,-Q41^(1/3),(-Q41)^(1/3)),'OddsRatio_working_3-way'!AL41-'OddsRatio_working_3-way'!R41/3))</f>
        <v>1.0608332224545101</v>
      </c>
      <c r="AS41" s="11">
        <f>IF(('OddsRatio_working_3-way'!X41=0),IF(Q41&gt;0,-Q41^(1/3),(-Q41)^(1/3)),'OddsRatio_working_3-way'!AM41-'OddsRatio_working_3-way'!R41/3)</f>
        <v>-0.67596429196945584</v>
      </c>
      <c r="AT41" s="11">
        <f>IF(('OddsRatio_working_3-way'!X41=0),IF(Q41&gt;0,-Q41^(1/3),(-Q41)^(1/3)),'OddsRatio_working_3-way'!AN41-'OddsRatio_working_3-way'!R41/3)</f>
        <v>-0.38486893048505438</v>
      </c>
      <c r="AU41" s="11">
        <f>IF(('OddsRatio_working_3-way'!X41=0),0,'OddsRatio_working_3-way'!AO41)</f>
        <v>0</v>
      </c>
      <c r="AV41" s="11">
        <f>IF(('OddsRatio_working_3-way'!X41=0),0,'OddsRatio_working_3-way'!AP41)</f>
        <v>0</v>
      </c>
      <c r="AW41" s="11">
        <f>IF(('OddsRatio_working_3-way'!X41=0),0,'OddsRatio_working_3-way'!AQ41)</f>
        <v>0</v>
      </c>
    </row>
    <row r="42" spans="1:4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9">
        <f t="shared" si="13"/>
        <v>0.12700111996975441</v>
      </c>
      <c r="E42" s="9">
        <f t="shared" si="14"/>
        <v>0.17516436130546631</v>
      </c>
      <c r="F42" s="9">
        <f t="shared" si="15"/>
        <v>0.69783451872477886</v>
      </c>
      <c r="G42" s="9">
        <f t="shared" si="16"/>
        <v>1.082511229981133</v>
      </c>
      <c r="H42" s="9">
        <f t="shared" si="17"/>
        <v>7.8739463103801928</v>
      </c>
      <c r="I42" s="9">
        <f t="shared" si="18"/>
        <v>5.7089238504179285</v>
      </c>
      <c r="J42" s="9">
        <f t="shared" si="19"/>
        <v>1.4330044919924534</v>
      </c>
      <c r="K42" s="11">
        <f t="shared" si="20"/>
        <v>0.1360544217687075</v>
      </c>
      <c r="L42" s="11">
        <f t="shared" si="21"/>
        <v>0.18691588785046731</v>
      </c>
      <c r="M42" s="11">
        <f t="shared" si="22"/>
        <v>0.7142857142857143</v>
      </c>
      <c r="N42" s="11">
        <f>'OddsRatio_working_3-way'!K42+'OddsRatio_working_3-way'!L42+'OddsRatio_working_3-way'!M42-('OddsRatio_working_3-way'!K42*'OddsRatio_working_3-way'!L42)-('OddsRatio_working_3-way'!K42*'OddsRatio_working_3-way'!M42)-('OddsRatio_working_3-way'!L42*'OddsRatio_working_3-way'!M42)+('OddsRatio_working_3-way'!K42*'OddsRatio_working_3-way'!L42*'OddsRatio_working_3-way'!M42)-1</f>
        <v>-0.20070297812048699</v>
      </c>
      <c r="O42" s="11">
        <f>0</f>
        <v>0</v>
      </c>
      <c r="P42" s="11">
        <f>('OddsRatio_working_3-way'!K42*'OddsRatio_working_3-way'!L42)+('OddsRatio_working_3-way'!K42*'OddsRatio_working_3-way'!M42)+('OddsRatio_working_3-way'!L42*'OddsRatio_working_3-way'!M42)-(3*'OddsRatio_working_3-way'!K42*'OddsRatio_working_3-way'!L42*'OddsRatio_working_3-way'!M42)</f>
        <v>0.20162938339554784</v>
      </c>
      <c r="Q42" s="11">
        <f>2*'OddsRatio_working_3-way'!K42*'OddsRatio_working_3-way'!L42*'OddsRatio_working_3-way'!M42</f>
        <v>3.632961862982844E-2</v>
      </c>
      <c r="R42" s="11">
        <f t="shared" si="23"/>
        <v>0</v>
      </c>
      <c r="S42" s="11">
        <f t="shared" si="24"/>
        <v>-1.004615802335054</v>
      </c>
      <c r="T42" s="11">
        <f t="shared" si="25"/>
        <v>-0.18101185627658634</v>
      </c>
      <c r="U42" s="11">
        <f>'OddsRatio_working_3-way'!S42-'OddsRatio_working_3-way'!R42^2/3</f>
        <v>-1.004615802335054</v>
      </c>
      <c r="V42" s="11">
        <f>'OddsRatio_working_3-way'!S42*'OddsRatio_working_3-way'!R42/3-2*'OddsRatio_working_3-way'!R42^3/27-'OddsRatio_working_3-way'!T42</f>
        <v>0.18101185627658634</v>
      </c>
      <c r="W42" s="11">
        <f>'OddsRatio_working_3-way'!V42^2+4*'OddsRatio_working_3-way'!U42^3/27</f>
        <v>-0.11744380747861308</v>
      </c>
      <c r="X42" s="11">
        <f>IF('OddsRatio_working_3-way'!W42&gt;0,IF(ABS('OddsRatio_working_3-way'!V42+SQRT('OddsRatio_working_3-way'!W42))/2&gt;0,ABS('OddsRatio_working_3-way'!V42+SQRT('OddsRatio_working_3-way'!W42))/2,ABS('OddsRatio_working_3-way'!V42-SQRT('OddsRatio_working_3-way'!W42))/2),SQRT(-'OddsRatio_working_3-way'!U42^3/27))</f>
        <v>0.19378409351086368</v>
      </c>
      <c r="Y42" s="11">
        <f>IF('OddsRatio_working_3-way'!W42&gt;=0,IF('OddsRatio_working_3-way'!V42+SQRT('OddsRatio_working_3-way'!W42)&gt;0,0,PI()),ACOS('OddsRatio_working_3-way'!V42/(2*'OddsRatio_working_3-way'!X42)))</f>
        <v>1.08485017580666</v>
      </c>
      <c r="Z42" s="11">
        <f>'OddsRatio_working_3-way'!X42^(1/3)*COS('OddsRatio_working_3-way'!Y42/3)</f>
        <v>0.54125561499056651</v>
      </c>
      <c r="AA42" s="11">
        <f>'OddsRatio_working_3-way'!X42^(1/3)*COS(('OddsRatio_working_3-way'!Y42+2*PI())/3)</f>
        <v>-0.44792902016640762</v>
      </c>
      <c r="AB42" s="11">
        <f>'OddsRatio_working_3-way'!X42^(1/3)*COS(('OddsRatio_working_3-way'!Y42+4*PI())/3)</f>
        <v>-9.3326594824159184E-2</v>
      </c>
      <c r="AC42" s="11">
        <f>'OddsRatio_working_3-way'!X42^(1/3)*SIN('OddsRatio_working_3-way'!Y42/3)</f>
        <v>0.20472980572664157</v>
      </c>
      <c r="AD42" s="11">
        <f>'OddsRatio_working_3-way'!X42^(1/3)*SIN(('OddsRatio_working_3-way'!Y42+2*PI())/3)</f>
        <v>0.3663762096594792</v>
      </c>
      <c r="AE42" s="11">
        <f>'OddsRatio_working_3-way'!X42^(1/3)*SIN(('OddsRatio_working_3-way'!Y42+4*PI())/3)</f>
        <v>-0.57110601538612071</v>
      </c>
      <c r="AF42" s="11">
        <f>-'OddsRatio_working_3-way'!U42/(3*'OddsRatio_working_3-way'!X42^(1/3))*COS(('OddsRatio_working_3-way'!Y42)/3)</f>
        <v>0.5412556149905664</v>
      </c>
      <c r="AG42" s="11">
        <f>-'OddsRatio_working_3-way'!U42/(3*'OddsRatio_working_3-way'!X42^(1/3))*COS(('OddsRatio_working_3-way'!Y42+2*PI())/3)</f>
        <v>-0.44792902016640757</v>
      </c>
      <c r="AH42" s="11">
        <f>-'OddsRatio_working_3-way'!U42/(3*'OddsRatio_working_3-way'!X42^(1/3))*COS(('OddsRatio_working_3-way'!Y42+4*PI())/3)</f>
        <v>-9.332659482415917E-2</v>
      </c>
      <c r="AI42" s="11">
        <f>'OddsRatio_working_3-way'!U42/(3*'OddsRatio_working_3-way'!X42^(1/3))*SIN(('OddsRatio_working_3-way'!Y42)/3)</f>
        <v>-0.20472980572664154</v>
      </c>
      <c r="AJ42" s="11">
        <f>'OddsRatio_working_3-way'!U42/(3*'OddsRatio_working_3-way'!X42^(1/3))*SIN(('OddsRatio_working_3-way'!Y42+2*PI())/3)</f>
        <v>-0.36637620965947915</v>
      </c>
      <c r="AK42" s="11">
        <f>'OddsRatio_working_3-way'!U42/(3*'OddsRatio_working_3-way'!X42^(1/3))*SIN(('OddsRatio_working_3-way'!Y42+4*PI())/3)</f>
        <v>0.5711060153861206</v>
      </c>
      <c r="AL42" s="11">
        <f>'OddsRatio_working_3-way'!Z42+'OddsRatio_working_3-way'!AF42</f>
        <v>1.082511229981133</v>
      </c>
      <c r="AM42" s="11">
        <f>'OddsRatio_working_3-way'!AA42+'OddsRatio_working_3-way'!AG42</f>
        <v>-0.89585804033281513</v>
      </c>
      <c r="AN42" s="11">
        <f>'OddsRatio_working_3-way'!AB42+'OddsRatio_working_3-way'!AH42</f>
        <v>-0.18665318964831834</v>
      </c>
      <c r="AO42" s="11">
        <f>'OddsRatio_working_3-way'!AC42+'OddsRatio_working_3-way'!AI42</f>
        <v>0</v>
      </c>
      <c r="AP42" s="11">
        <f>'OddsRatio_working_3-way'!AD42+'OddsRatio_working_3-way'!AJ42</f>
        <v>0</v>
      </c>
      <c r="AQ42" s="11">
        <f>'OddsRatio_working_3-way'!AE42+'OddsRatio_working_3-way'!AK42</f>
        <v>0</v>
      </c>
      <c r="AR42" s="10">
        <f>IF(A42="","",IF(('OddsRatio_working_3-way'!X42=0),IF(Q42&gt;0,-Q42^(1/3),(-Q42)^(1/3)),'OddsRatio_working_3-way'!AL42-'OddsRatio_working_3-way'!R42/3))</f>
        <v>1.082511229981133</v>
      </c>
      <c r="AS42" s="11">
        <f>IF(('OddsRatio_working_3-way'!X42=0),IF(Q42&gt;0,-Q42^(1/3),(-Q42)^(1/3)),'OddsRatio_working_3-way'!AM42-'OddsRatio_working_3-way'!R42/3)</f>
        <v>-0.89585804033281513</v>
      </c>
      <c r="AT42" s="11">
        <f>IF(('OddsRatio_working_3-way'!X42=0),IF(Q42&gt;0,-Q42^(1/3),(-Q42)^(1/3)),'OddsRatio_working_3-way'!AN42-'OddsRatio_working_3-way'!R42/3)</f>
        <v>-0.18665318964831834</v>
      </c>
      <c r="AU42" s="11">
        <f>IF(('OddsRatio_working_3-way'!X42=0),0,'OddsRatio_working_3-way'!AO42)</f>
        <v>0</v>
      </c>
      <c r="AV42" s="11">
        <f>IF(('OddsRatio_working_3-way'!X42=0),0,'OddsRatio_working_3-way'!AP42)</f>
        <v>0</v>
      </c>
      <c r="AW42" s="11">
        <f>IF(('OddsRatio_working_3-way'!X42=0),0,'OddsRatio_working_3-way'!AQ42)</f>
        <v>0</v>
      </c>
    </row>
    <row r="43" spans="1:4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9">
        <f t="shared" si="13"/>
        <v>0.2801832028897942</v>
      </c>
      <c r="E43" s="9">
        <f t="shared" si="14"/>
        <v>0.28609112243081336</v>
      </c>
      <c r="F43" s="9">
        <f t="shared" si="15"/>
        <v>0.4337256746793926</v>
      </c>
      <c r="G43" s="9">
        <f t="shared" si="16"/>
        <v>1.0529071015638158</v>
      </c>
      <c r="H43" s="9">
        <f t="shared" si="17"/>
        <v>3.5690933278157106</v>
      </c>
      <c r="I43" s="9">
        <f t="shared" si="18"/>
        <v>3.4953898307062437</v>
      </c>
      <c r="J43" s="9">
        <f t="shared" si="19"/>
        <v>2.3056048059391316</v>
      </c>
      <c r="K43" s="11">
        <f t="shared" si="20"/>
        <v>0.29069767441860467</v>
      </c>
      <c r="L43" s="11">
        <f t="shared" si="21"/>
        <v>0.29673590504451036</v>
      </c>
      <c r="M43" s="11">
        <f t="shared" si="22"/>
        <v>0.4464285714285714</v>
      </c>
      <c r="N43" s="11">
        <f>'OddsRatio_working_3-way'!K43+'OddsRatio_working_3-way'!L43+'OddsRatio_working_3-way'!M43-('OddsRatio_working_3-way'!K43*'OddsRatio_working_3-way'!L43)-('OddsRatio_working_3-way'!K43*'OddsRatio_working_3-way'!M43)-('OddsRatio_working_3-way'!L43*'OddsRatio_working_3-way'!M43)+('OddsRatio_working_3-way'!K43*'OddsRatio_working_3-way'!L43*'OddsRatio_working_3-way'!M43)-1</f>
        <v>-0.27613629642043847</v>
      </c>
      <c r="O43" s="11">
        <f>0</f>
        <v>0</v>
      </c>
      <c r="P43" s="11">
        <f>('OddsRatio_working_3-way'!K43*'OddsRatio_working_3-way'!L43)+('OddsRatio_working_3-way'!K43*'OddsRatio_working_3-way'!M43)+('OddsRatio_working_3-way'!L43*'OddsRatio_working_3-way'!M43)-(3*'OddsRatio_working_3-way'!K43*'OddsRatio_working_3-way'!L43*'OddsRatio_working_3-way'!M43)</f>
        <v>0.23298019953271487</v>
      </c>
      <c r="Q43" s="11">
        <f>2*'OddsRatio_working_3-way'!K43*'OddsRatio_working_3-way'!L43*'OddsRatio_working_3-way'!M43</f>
        <v>7.7018247779409868E-2</v>
      </c>
      <c r="R43" s="11">
        <f t="shared" si="23"/>
        <v>0</v>
      </c>
      <c r="S43" s="11">
        <f t="shared" si="24"/>
        <v>-0.8437145082078773</v>
      </c>
      <c r="T43" s="11">
        <f t="shared" si="25"/>
        <v>-0.2789138870108685</v>
      </c>
      <c r="U43" s="11">
        <f>'OddsRatio_working_3-way'!S43-'OddsRatio_working_3-way'!R43^2/3</f>
        <v>-0.8437145082078773</v>
      </c>
      <c r="V43" s="11">
        <f>'OddsRatio_working_3-way'!S43*'OddsRatio_working_3-way'!R43/3-2*'OddsRatio_working_3-way'!R43^3/27-'OddsRatio_working_3-way'!T43</f>
        <v>0.2789138870108685</v>
      </c>
      <c r="W43" s="11">
        <f>'OddsRatio_working_3-way'!V43^2+4*'OddsRatio_working_3-way'!U43^3/27</f>
        <v>-1.1185072092505771E-2</v>
      </c>
      <c r="X43" s="11">
        <f>IF('OddsRatio_working_3-way'!W43&gt;0,IF(ABS('OddsRatio_working_3-way'!V43+SQRT('OddsRatio_working_3-way'!W43))/2&gt;0,ABS('OddsRatio_working_3-way'!V43+SQRT('OddsRatio_working_3-way'!W43))/2,ABS('OddsRatio_working_3-way'!V43-SQRT('OddsRatio_working_3-way'!W43))/2),SQRT(-'OddsRatio_working_3-way'!U43^3/27))</f>
        <v>0.14914592557292447</v>
      </c>
      <c r="Y43" s="11">
        <f>IF('OddsRatio_working_3-way'!W43&gt;=0,IF('OddsRatio_working_3-way'!V43+SQRT('OddsRatio_working_3-way'!W43)&gt;0,0,PI()),ACOS('OddsRatio_working_3-way'!V43/(2*'OddsRatio_working_3-way'!X43)))</f>
        <v>0.36243320847278215</v>
      </c>
      <c r="Z43" s="11">
        <f>'OddsRatio_working_3-way'!X43^(1/3)*COS('OddsRatio_working_3-way'!Y43/3)</f>
        <v>0.52645355078190803</v>
      </c>
      <c r="AA43" s="11">
        <f>'OddsRatio_working_3-way'!X43^(1/3)*COS(('OddsRatio_working_3-way'!Y43+2*PI())/3)</f>
        <v>-0.31857676368192051</v>
      </c>
      <c r="AB43" s="11">
        <f>'OddsRatio_working_3-way'!X43^(1/3)*COS(('OddsRatio_working_3-way'!Y43+4*PI())/3)</f>
        <v>-0.20787678709998761</v>
      </c>
      <c r="AC43" s="11">
        <f>'OddsRatio_working_3-way'!X43^(1/3)*SIN('OddsRatio_working_3-way'!Y43/3)</f>
        <v>6.3912661278864413E-2</v>
      </c>
      <c r="AD43" s="11">
        <f>'OddsRatio_working_3-way'!X43^(1/3)*SIN(('OddsRatio_working_3-way'!Y43+2*PI())/3)</f>
        <v>0.42396581825022123</v>
      </c>
      <c r="AE43" s="11">
        <f>'OddsRatio_working_3-way'!X43^(1/3)*SIN(('OddsRatio_working_3-way'!Y43+4*PI())/3)</f>
        <v>-0.48787847952908547</v>
      </c>
      <c r="AF43" s="11">
        <f>-'OddsRatio_working_3-way'!U43/(3*'OddsRatio_working_3-way'!X43^(1/3))*COS(('OddsRatio_working_3-way'!Y43)/3)</f>
        <v>0.52645355078190781</v>
      </c>
      <c r="AG43" s="11">
        <f>-'OddsRatio_working_3-way'!U43/(3*'OddsRatio_working_3-way'!X43^(1/3))*COS(('OddsRatio_working_3-way'!Y43+2*PI())/3)</f>
        <v>-0.31857676368192039</v>
      </c>
      <c r="AH43" s="11">
        <f>-'OddsRatio_working_3-way'!U43/(3*'OddsRatio_working_3-way'!X43^(1/3))*COS(('OddsRatio_working_3-way'!Y43+4*PI())/3)</f>
        <v>-0.2078767870999875</v>
      </c>
      <c r="AI43" s="11">
        <f>'OddsRatio_working_3-way'!U43/(3*'OddsRatio_working_3-way'!X43^(1/3))*SIN(('OddsRatio_working_3-way'!Y43)/3)</f>
        <v>-6.3912661278864386E-2</v>
      </c>
      <c r="AJ43" s="11">
        <f>'OddsRatio_working_3-way'!U43/(3*'OddsRatio_working_3-way'!X43^(1/3))*SIN(('OddsRatio_working_3-way'!Y43+2*PI())/3)</f>
        <v>-0.423965818250221</v>
      </c>
      <c r="AK43" s="11">
        <f>'OddsRatio_working_3-way'!U43/(3*'OddsRatio_working_3-way'!X43^(1/3))*SIN(('OddsRatio_working_3-way'!Y43+4*PI())/3)</f>
        <v>0.48787847952908525</v>
      </c>
      <c r="AL43" s="11">
        <f>'OddsRatio_working_3-way'!Z43+'OddsRatio_working_3-way'!AF43</f>
        <v>1.0529071015638158</v>
      </c>
      <c r="AM43" s="11">
        <f>'OddsRatio_working_3-way'!AA43+'OddsRatio_working_3-way'!AG43</f>
        <v>-0.6371535273638409</v>
      </c>
      <c r="AN43" s="11">
        <f>'OddsRatio_working_3-way'!AB43+'OddsRatio_working_3-way'!AH43</f>
        <v>-0.41575357419997511</v>
      </c>
      <c r="AO43" s="11">
        <f>'OddsRatio_working_3-way'!AC43+'OddsRatio_working_3-way'!AI43</f>
        <v>0</v>
      </c>
      <c r="AP43" s="11">
        <f>'OddsRatio_working_3-way'!AD43+'OddsRatio_working_3-way'!AJ43</f>
        <v>0</v>
      </c>
      <c r="AQ43" s="11">
        <f>'OddsRatio_working_3-way'!AE43+'OddsRatio_working_3-way'!AK43</f>
        <v>0</v>
      </c>
      <c r="AR43" s="10">
        <f>IF(A43="","",IF(('OddsRatio_working_3-way'!X43=0),IF(Q43&gt;0,-Q43^(1/3),(-Q43)^(1/3)),'OddsRatio_working_3-way'!AL43-'OddsRatio_working_3-way'!R43/3))</f>
        <v>1.0529071015638158</v>
      </c>
      <c r="AS43" s="11">
        <f>IF(('OddsRatio_working_3-way'!X43=0),IF(Q43&gt;0,-Q43^(1/3),(-Q43)^(1/3)),'OddsRatio_working_3-way'!AM43-'OddsRatio_working_3-way'!R43/3)</f>
        <v>-0.6371535273638409</v>
      </c>
      <c r="AT43" s="11">
        <f>IF(('OddsRatio_working_3-way'!X43=0),IF(Q43&gt;0,-Q43^(1/3),(-Q43)^(1/3)),'OddsRatio_working_3-way'!AN43-'OddsRatio_working_3-way'!R43/3)</f>
        <v>-0.41575357419997511</v>
      </c>
      <c r="AU43" s="11">
        <f>IF(('OddsRatio_working_3-way'!X43=0),0,'OddsRatio_working_3-way'!AO43)</f>
        <v>0</v>
      </c>
      <c r="AV43" s="11">
        <f>IF(('OddsRatio_working_3-way'!X43=0),0,'OddsRatio_working_3-way'!AP43)</f>
        <v>0</v>
      </c>
      <c r="AW43" s="11">
        <f>IF(('OddsRatio_working_3-way'!X43=0),0,'OddsRatio_working_3-way'!AQ43)</f>
        <v>0</v>
      </c>
    </row>
    <row r="44" spans="1:4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9">
        <f t="shared" si="13"/>
        <v>0.47014095664845951</v>
      </c>
      <c r="E44" s="9">
        <f t="shared" si="14"/>
        <v>0.30050120136540587</v>
      </c>
      <c r="F44" s="9">
        <f t="shared" si="15"/>
        <v>0.22935784198613449</v>
      </c>
      <c r="G44" s="9">
        <f t="shared" si="16"/>
        <v>1.0532912749155285</v>
      </c>
      <c r="H44" s="9">
        <f t="shared" si="17"/>
        <v>2.1270216641596154</v>
      </c>
      <c r="I44" s="9">
        <f t="shared" si="18"/>
        <v>3.3277737175633182</v>
      </c>
      <c r="J44" s="9">
        <f t="shared" si="19"/>
        <v>4.3599991669805371</v>
      </c>
      <c r="K44" s="11">
        <f t="shared" si="20"/>
        <v>0.48309178743961356</v>
      </c>
      <c r="L44" s="11">
        <f t="shared" si="21"/>
        <v>0.3115264797507788</v>
      </c>
      <c r="M44" s="11">
        <f t="shared" si="22"/>
        <v>0.2386634844868735</v>
      </c>
      <c r="N44" s="11">
        <f>'OddsRatio_working_3-way'!K44+'OddsRatio_working_3-way'!L44+'OddsRatio_working_3-way'!M44-('OddsRatio_working_3-way'!K44*'OddsRatio_working_3-way'!L44)-('OddsRatio_working_3-way'!K44*'OddsRatio_working_3-way'!M44)-('OddsRatio_working_3-way'!L44*'OddsRatio_working_3-way'!M44)+('OddsRatio_working_3-way'!K44*'OddsRatio_working_3-way'!L44*'OddsRatio_working_3-way'!M44)-1</f>
        <v>-0.27094262468341535</v>
      </c>
      <c r="O44" s="11">
        <f>0</f>
        <v>0</v>
      </c>
      <c r="P44" s="11">
        <f>('OddsRatio_working_3-way'!K44*'OddsRatio_working_3-way'!L44)+('OddsRatio_working_3-way'!K44*'OddsRatio_working_3-way'!M44)+('OddsRatio_working_3-way'!L44*'OddsRatio_working_3-way'!M44)-(3*'OddsRatio_working_3-way'!K44*'OddsRatio_working_3-way'!L44*'OddsRatio_working_3-way'!M44)</f>
        <v>0.23238863223773404</v>
      </c>
      <c r="Q44" s="11">
        <f>2*'OddsRatio_working_3-way'!K44*'OddsRatio_working_3-way'!L44*'OddsRatio_working_3-way'!M44</f>
        <v>7.1835744122947159E-2</v>
      </c>
      <c r="R44" s="11">
        <f t="shared" si="23"/>
        <v>0</v>
      </c>
      <c r="S44" s="11">
        <f t="shared" si="24"/>
        <v>-0.85770421877794245</v>
      </c>
      <c r="T44" s="11">
        <f t="shared" si="25"/>
        <v>-0.26513267968406262</v>
      </c>
      <c r="U44" s="11">
        <f>'OddsRatio_working_3-way'!S44-'OddsRatio_working_3-way'!R44^2/3</f>
        <v>-0.85770421877794245</v>
      </c>
      <c r="V44" s="11">
        <f>'OddsRatio_working_3-way'!S44*'OddsRatio_working_3-way'!R44/3-2*'OddsRatio_working_3-way'!R44^3/27-'OddsRatio_working_3-way'!T44</f>
        <v>0.26513267968406262</v>
      </c>
      <c r="W44" s="11">
        <f>'OddsRatio_working_3-way'!V44^2+4*'OddsRatio_working_3-way'!U44^3/27</f>
        <v>-2.3182544637887575E-2</v>
      </c>
      <c r="X44" s="11">
        <f>IF('OddsRatio_working_3-way'!W44&gt;0,IF(ABS('OddsRatio_working_3-way'!V44+SQRT('OddsRatio_working_3-way'!W44))/2&gt;0,ABS('OddsRatio_working_3-way'!V44+SQRT('OddsRatio_working_3-way'!W44))/2,ABS('OddsRatio_working_3-way'!V44-SQRT('OddsRatio_working_3-way'!W44))/2),SQRT(-'OddsRatio_working_3-way'!U44^3/27))</f>
        <v>0.15287076443383421</v>
      </c>
      <c r="Y44" s="11">
        <f>IF('OddsRatio_working_3-way'!W44&gt;=0,IF('OddsRatio_working_3-way'!V44+SQRT('OddsRatio_working_3-way'!W44)&gt;0,0,PI()),ACOS('OddsRatio_working_3-way'!V44/(2*'OddsRatio_working_3-way'!X44)))</f>
        <v>0.52128664772428057</v>
      </c>
      <c r="Z44" s="11">
        <f>'OddsRatio_working_3-way'!X44^(1/3)*COS('OddsRatio_working_3-way'!Y44/3)</f>
        <v>0.52664563745776427</v>
      </c>
      <c r="AA44" s="11">
        <f>'OddsRatio_working_3-way'!X44^(1/3)*COS(('OddsRatio_working_3-way'!Y44+2*PI())/3)</f>
        <v>-0.34338113562671907</v>
      </c>
      <c r="AB44" s="11">
        <f>'OddsRatio_working_3-way'!X44^(1/3)*COS(('OddsRatio_working_3-way'!Y44+4*PI())/3)</f>
        <v>-0.18326450183104509</v>
      </c>
      <c r="AC44" s="11">
        <f>'OddsRatio_working_3-way'!X44^(1/3)*SIN('OddsRatio_working_3-way'!Y44/3)</f>
        <v>9.2443381623669121E-2</v>
      </c>
      <c r="AD44" s="11">
        <f>'OddsRatio_working_3-way'!X44^(1/3)*SIN(('OddsRatio_working_3-way'!Y44+2*PI())/3)</f>
        <v>0.40986681001883885</v>
      </c>
      <c r="AE44" s="11">
        <f>'OddsRatio_working_3-way'!X44^(1/3)*SIN(('OddsRatio_working_3-way'!Y44+4*PI())/3)</f>
        <v>-0.5023101916425079</v>
      </c>
      <c r="AF44" s="11">
        <f>-'OddsRatio_working_3-way'!U44/(3*'OddsRatio_working_3-way'!X44^(1/3))*COS(('OddsRatio_working_3-way'!Y44)/3)</f>
        <v>0.52664563745776427</v>
      </c>
      <c r="AG44" s="11">
        <f>-'OddsRatio_working_3-way'!U44/(3*'OddsRatio_working_3-way'!X44^(1/3))*COS(('OddsRatio_working_3-way'!Y44+2*PI())/3)</f>
        <v>-0.34338113562671907</v>
      </c>
      <c r="AH44" s="11">
        <f>-'OddsRatio_working_3-way'!U44/(3*'OddsRatio_working_3-way'!X44^(1/3))*COS(('OddsRatio_working_3-way'!Y44+4*PI())/3)</f>
        <v>-0.18326450183104509</v>
      </c>
      <c r="AI44" s="11">
        <f>'OddsRatio_working_3-way'!U44/(3*'OddsRatio_working_3-way'!X44^(1/3))*SIN(('OddsRatio_working_3-way'!Y44)/3)</f>
        <v>-9.2443381623669121E-2</v>
      </c>
      <c r="AJ44" s="11">
        <f>'OddsRatio_working_3-way'!U44/(3*'OddsRatio_working_3-way'!X44^(1/3))*SIN(('OddsRatio_working_3-way'!Y44+2*PI())/3)</f>
        <v>-0.40986681001883885</v>
      </c>
      <c r="AK44" s="11">
        <f>'OddsRatio_working_3-way'!U44/(3*'OddsRatio_working_3-way'!X44^(1/3))*SIN(('OddsRatio_working_3-way'!Y44+4*PI())/3)</f>
        <v>0.5023101916425079</v>
      </c>
      <c r="AL44" s="11">
        <f>'OddsRatio_working_3-way'!Z44+'OddsRatio_working_3-way'!AF44</f>
        <v>1.0532912749155285</v>
      </c>
      <c r="AM44" s="11">
        <f>'OddsRatio_working_3-way'!AA44+'OddsRatio_working_3-way'!AG44</f>
        <v>-0.68676227125343814</v>
      </c>
      <c r="AN44" s="11">
        <f>'OddsRatio_working_3-way'!AB44+'OddsRatio_working_3-way'!AH44</f>
        <v>-0.36652900366209018</v>
      </c>
      <c r="AO44" s="11">
        <f>'OddsRatio_working_3-way'!AC44+'OddsRatio_working_3-way'!AI44</f>
        <v>0</v>
      </c>
      <c r="AP44" s="11">
        <f>'OddsRatio_working_3-way'!AD44+'OddsRatio_working_3-way'!AJ44</f>
        <v>0</v>
      </c>
      <c r="AQ44" s="11">
        <f>'OddsRatio_working_3-way'!AE44+'OddsRatio_working_3-way'!AK44</f>
        <v>0</v>
      </c>
      <c r="AR44" s="10">
        <f>IF(A44="","",IF(('OddsRatio_working_3-way'!X44=0),IF(Q44&gt;0,-Q44^(1/3),(-Q44)^(1/3)),'OddsRatio_working_3-way'!AL44-'OddsRatio_working_3-way'!R44/3))</f>
        <v>1.0532912749155285</v>
      </c>
      <c r="AS44" s="11">
        <f>IF(('OddsRatio_working_3-way'!X44=0),IF(Q44&gt;0,-Q44^(1/3),(-Q44)^(1/3)),'OddsRatio_working_3-way'!AM44-'OddsRatio_working_3-way'!R44/3)</f>
        <v>-0.68676227125343814</v>
      </c>
      <c r="AT44" s="11">
        <f>IF(('OddsRatio_working_3-way'!X44=0),IF(Q44&gt;0,-Q44^(1/3),(-Q44)^(1/3)),'OddsRatio_working_3-way'!AN44-'OddsRatio_working_3-way'!R44/3)</f>
        <v>-0.36652900366209018</v>
      </c>
      <c r="AU44" s="11">
        <f>IF(('OddsRatio_working_3-way'!X44=0),0,'OddsRatio_working_3-way'!AO44)</f>
        <v>0</v>
      </c>
      <c r="AV44" s="11">
        <f>IF(('OddsRatio_working_3-way'!X44=0),0,'OddsRatio_working_3-way'!AP44)</f>
        <v>0</v>
      </c>
      <c r="AW44" s="11">
        <f>IF(('OddsRatio_working_3-way'!X44=0),0,'OddsRatio_working_3-way'!AQ44)</f>
        <v>0</v>
      </c>
    </row>
    <row r="45" spans="1:4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9">
        <f t="shared" si="13"/>
        <v>0.207071981473085</v>
      </c>
      <c r="E45" s="9">
        <f t="shared" si="14"/>
        <v>0.30559588083019362</v>
      </c>
      <c r="F45" s="9">
        <f t="shared" si="15"/>
        <v>0.48733213769672112</v>
      </c>
      <c r="G45" s="9">
        <f t="shared" si="16"/>
        <v>1.0519886185349936</v>
      </c>
      <c r="H45" s="9">
        <f t="shared" si="17"/>
        <v>4.8292385714673758</v>
      </c>
      <c r="I45" s="9">
        <f t="shared" si="18"/>
        <v>3.2722954160355866</v>
      </c>
      <c r="J45" s="9">
        <f t="shared" si="19"/>
        <v>2.0519886185349936</v>
      </c>
      <c r="K45" s="11">
        <f t="shared" si="20"/>
        <v>0.21551724137931036</v>
      </c>
      <c r="L45" s="11">
        <f t="shared" si="21"/>
        <v>0.31645569620253161</v>
      </c>
      <c r="M45" s="11">
        <f t="shared" si="22"/>
        <v>0.5</v>
      </c>
      <c r="N45" s="11">
        <f>'OddsRatio_working_3-way'!K45+'OddsRatio_working_3-way'!L45+'OddsRatio_working_3-way'!M45-('OddsRatio_working_3-way'!K45*'OddsRatio_working_3-way'!L45)-('OddsRatio_working_3-way'!K45*'OddsRatio_working_3-way'!M45)-('OddsRatio_working_3-way'!L45*'OddsRatio_working_3-way'!M45)+('OddsRatio_working_3-way'!K45*'OddsRatio_working_3-way'!L45*'OddsRatio_working_3-way'!M45)-1</f>
        <v>-0.26811436054124815</v>
      </c>
      <c r="O45" s="11">
        <f>0</f>
        <v>0</v>
      </c>
      <c r="P45" s="11">
        <f>('OddsRatio_working_3-way'!K45*'OddsRatio_working_3-way'!L45)+('OddsRatio_working_3-way'!K45*'OddsRatio_working_3-way'!M45)+('OddsRatio_working_3-way'!L45*'OddsRatio_working_3-way'!M45)-(3*'OddsRatio_working_3-way'!K45*'OddsRatio_working_3-way'!L45*'OddsRatio_working_3-way'!M45)</f>
        <v>0.23188563945875165</v>
      </c>
      <c r="Q45" s="11">
        <f>2*'OddsRatio_working_3-way'!K45*'OddsRatio_working_3-way'!L45*'OddsRatio_working_3-way'!M45</f>
        <v>6.8201658664338707E-2</v>
      </c>
      <c r="R45" s="11">
        <f t="shared" si="23"/>
        <v>0</v>
      </c>
      <c r="S45" s="11">
        <f t="shared" si="24"/>
        <v>-0.86487586487586565</v>
      </c>
      <c r="T45" s="11">
        <f t="shared" si="25"/>
        <v>-0.25437525437525454</v>
      </c>
      <c r="U45" s="11">
        <f>'OddsRatio_working_3-way'!S45-'OddsRatio_working_3-way'!R45^2/3</f>
        <v>-0.86487586487586565</v>
      </c>
      <c r="V45" s="11">
        <f>'OddsRatio_working_3-way'!S45*'OddsRatio_working_3-way'!R45/3-2*'OddsRatio_working_3-way'!R45^3/27-'OddsRatio_working_3-way'!T45</f>
        <v>0.25437525437525454</v>
      </c>
      <c r="W45" s="11">
        <f>'OddsRatio_working_3-way'!V45^2+4*'OddsRatio_working_3-way'!U45^3/27</f>
        <v>-3.1135603587605837E-2</v>
      </c>
      <c r="X45" s="11">
        <f>IF('OddsRatio_working_3-way'!W45&gt;0,IF(ABS('OddsRatio_working_3-way'!V45+SQRT('OddsRatio_working_3-way'!W45))/2&gt;0,ABS('OddsRatio_working_3-way'!V45+SQRT('OddsRatio_working_3-way'!W45))/2,ABS('OddsRatio_working_3-way'!V45-SQRT('OddsRatio_working_3-way'!W45))/2),SQRT(-'OddsRatio_working_3-way'!U45^3/27))</f>
        <v>0.1547920973645629</v>
      </c>
      <c r="Y45" s="11">
        <f>IF('OddsRatio_working_3-way'!W45&gt;=0,IF('OddsRatio_working_3-way'!V45+SQRT('OddsRatio_working_3-way'!W45)&gt;0,0,PI()),ACOS('OddsRatio_working_3-way'!V45/(2*'OddsRatio_working_3-way'!X45)))</f>
        <v>0.60646593618406675</v>
      </c>
      <c r="Z45" s="11">
        <f>'OddsRatio_working_3-way'!X45^(1/3)*COS('OddsRatio_working_3-way'!Y45/3)</f>
        <v>0.5259943092674968</v>
      </c>
      <c r="AA45" s="11">
        <f>'OddsRatio_working_3-way'!X45^(1/3)*COS(('OddsRatio_working_3-way'!Y45+2*PI())/3)</f>
        <v>-0.35635911788765129</v>
      </c>
      <c r="AB45" s="11">
        <f>'OddsRatio_working_3-way'!X45^(1/3)*COS(('OddsRatio_working_3-way'!Y45+4*PI())/3)</f>
        <v>-0.16963519137984565</v>
      </c>
      <c r="AC45" s="11">
        <f>'OddsRatio_working_3-way'!X45^(1/3)*SIN('OddsRatio_working_3-way'!Y45/3)</f>
        <v>0.10780510923342558</v>
      </c>
      <c r="AD45" s="11">
        <f>'OddsRatio_working_3-way'!X45^(1/3)*SIN(('OddsRatio_working_3-way'!Y45+2*PI())/3)</f>
        <v>0.40162187945498806</v>
      </c>
      <c r="AE45" s="11">
        <f>'OddsRatio_working_3-way'!X45^(1/3)*SIN(('OddsRatio_working_3-way'!Y45+4*PI())/3)</f>
        <v>-0.50942698868841352</v>
      </c>
      <c r="AF45" s="11">
        <f>-'OddsRatio_working_3-way'!U45/(3*'OddsRatio_working_3-way'!X45^(1/3))*COS(('OddsRatio_working_3-way'!Y45)/3)</f>
        <v>0.52599430926749668</v>
      </c>
      <c r="AG45" s="11">
        <f>-'OddsRatio_working_3-way'!U45/(3*'OddsRatio_working_3-way'!X45^(1/3))*COS(('OddsRatio_working_3-way'!Y45+2*PI())/3)</f>
        <v>-0.35635911788765118</v>
      </c>
      <c r="AH45" s="11">
        <f>-'OddsRatio_working_3-way'!U45/(3*'OddsRatio_working_3-way'!X45^(1/3))*COS(('OddsRatio_working_3-way'!Y45+4*PI())/3)</f>
        <v>-0.16963519137984562</v>
      </c>
      <c r="AI45" s="11">
        <f>'OddsRatio_working_3-way'!U45/(3*'OddsRatio_working_3-way'!X45^(1/3))*SIN(('OddsRatio_working_3-way'!Y45)/3)</f>
        <v>-0.10780510923342555</v>
      </c>
      <c r="AJ45" s="11">
        <f>'OddsRatio_working_3-way'!U45/(3*'OddsRatio_working_3-way'!X45^(1/3))*SIN(('OddsRatio_working_3-way'!Y45+2*PI())/3)</f>
        <v>-0.40162187945498795</v>
      </c>
      <c r="AK45" s="11">
        <f>'OddsRatio_working_3-way'!U45/(3*'OddsRatio_working_3-way'!X45^(1/3))*SIN(('OddsRatio_working_3-way'!Y45+4*PI())/3)</f>
        <v>0.50942698868841341</v>
      </c>
      <c r="AL45" s="11">
        <f>'OddsRatio_working_3-way'!Z45+'OddsRatio_working_3-way'!AF45</f>
        <v>1.0519886185349936</v>
      </c>
      <c r="AM45" s="11">
        <f>'OddsRatio_working_3-way'!AA45+'OddsRatio_working_3-way'!AG45</f>
        <v>-0.71271823577530247</v>
      </c>
      <c r="AN45" s="11">
        <f>'OddsRatio_working_3-way'!AB45+'OddsRatio_working_3-way'!AH45</f>
        <v>-0.33927038275969124</v>
      </c>
      <c r="AO45" s="11">
        <f>'OddsRatio_working_3-way'!AC45+'OddsRatio_working_3-way'!AI45</f>
        <v>0</v>
      </c>
      <c r="AP45" s="11">
        <f>'OddsRatio_working_3-way'!AD45+'OddsRatio_working_3-way'!AJ45</f>
        <v>0</v>
      </c>
      <c r="AQ45" s="11">
        <f>'OddsRatio_working_3-way'!AE45+'OddsRatio_working_3-way'!AK45</f>
        <v>0</v>
      </c>
      <c r="AR45" s="10">
        <f>IF(A45="","",IF(('OddsRatio_working_3-way'!X45=0),IF(Q45&gt;0,-Q45^(1/3),(-Q45)^(1/3)),'OddsRatio_working_3-way'!AL45-'OddsRatio_working_3-way'!R45/3))</f>
        <v>1.0519886185349936</v>
      </c>
      <c r="AS45" s="11">
        <f>IF(('OddsRatio_working_3-way'!X45=0),IF(Q45&gt;0,-Q45^(1/3),(-Q45)^(1/3)),'OddsRatio_working_3-way'!AM45-'OddsRatio_working_3-way'!R45/3)</f>
        <v>-0.71271823577530247</v>
      </c>
      <c r="AT45" s="11">
        <f>IF(('OddsRatio_working_3-way'!X45=0),IF(Q45&gt;0,-Q45^(1/3),(-Q45)^(1/3)),'OddsRatio_working_3-way'!AN45-'OddsRatio_working_3-way'!R45/3)</f>
        <v>-0.33927038275969124</v>
      </c>
      <c r="AU45" s="11">
        <f>IF(('OddsRatio_working_3-way'!X45=0),0,'OddsRatio_working_3-way'!AO45)</f>
        <v>0</v>
      </c>
      <c r="AV45" s="11">
        <f>IF(('OddsRatio_working_3-way'!X45=0),0,'OddsRatio_working_3-way'!AP45)</f>
        <v>0</v>
      </c>
      <c r="AW45" s="11">
        <f>IF(('OddsRatio_working_3-way'!X45=0),0,'OddsRatio_working_3-way'!AQ45)</f>
        <v>0</v>
      </c>
    </row>
    <row r="46" spans="1:4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9">
        <f t="shared" si="13"/>
        <v>0.39060578680983771</v>
      </c>
      <c r="E46" s="9">
        <f t="shared" si="14"/>
        <v>0.32578014306840192</v>
      </c>
      <c r="F46" s="9">
        <f t="shared" si="15"/>
        <v>0.28361407012176038</v>
      </c>
      <c r="G46" s="9">
        <f t="shared" si="16"/>
        <v>1.0613101508548335</v>
      </c>
      <c r="H46" s="9">
        <f t="shared" si="17"/>
        <v>2.5601259217566059</v>
      </c>
      <c r="I46" s="9">
        <f t="shared" si="18"/>
        <v>3.0695547941669257</v>
      </c>
      <c r="J46" s="9">
        <f t="shared" si="19"/>
        <v>3.5259181590345037</v>
      </c>
      <c r="K46" s="11">
        <f t="shared" si="20"/>
        <v>0.40485829959514169</v>
      </c>
      <c r="L46" s="11">
        <f t="shared" si="21"/>
        <v>0.33898305084745761</v>
      </c>
      <c r="M46" s="11">
        <f t="shared" si="22"/>
        <v>0.29585798816568049</v>
      </c>
      <c r="N46" s="11">
        <f>'OddsRatio_working_3-way'!K46+'OddsRatio_working_3-way'!L46+'OddsRatio_working_3-way'!M46-('OddsRatio_working_3-way'!K46*'OddsRatio_working_3-way'!L46)-('OddsRatio_working_3-way'!K46*'OddsRatio_working_3-way'!M46)-('OddsRatio_working_3-way'!L46*'OddsRatio_working_3-way'!M46)+('OddsRatio_working_3-way'!K46*'OddsRatio_working_3-way'!L46*'OddsRatio_working_3-way'!M46)-1</f>
        <v>-0.27700858806327833</v>
      </c>
      <c r="O46" s="11">
        <f>0</f>
        <v>0</v>
      </c>
      <c r="P46" s="11">
        <f>('OddsRatio_working_3-way'!K46*'OddsRatio_working_3-way'!L46)+('OddsRatio_working_3-way'!K46*'OddsRatio_working_3-way'!M46)+('OddsRatio_working_3-way'!L46*'OddsRatio_working_3-way'!M46)-(3*'OddsRatio_working_3-way'!K46*'OddsRatio_working_3-way'!L46*'OddsRatio_working_3-way'!M46)</f>
        <v>0.23550076598654313</v>
      </c>
      <c r="Q46" s="11">
        <f>2*'OddsRatio_working_3-way'!K46*'OddsRatio_working_3-way'!L46*'OddsRatio_working_3-way'!M46</f>
        <v>8.1207160685014879E-2</v>
      </c>
      <c r="R46" s="11">
        <f t="shared" si="23"/>
        <v>0</v>
      </c>
      <c r="S46" s="11">
        <f t="shared" si="24"/>
        <v>-0.8501569125818822</v>
      </c>
      <c r="T46" s="11">
        <f t="shared" si="25"/>
        <v>-0.29315755606271804</v>
      </c>
      <c r="U46" s="11">
        <f>'OddsRatio_working_3-way'!S46-'OddsRatio_working_3-way'!R46^2/3</f>
        <v>-0.8501569125818822</v>
      </c>
      <c r="V46" s="11">
        <f>'OddsRatio_working_3-way'!S46*'OddsRatio_working_3-way'!R46/3-2*'OddsRatio_working_3-way'!R46^3/27-'OddsRatio_working_3-way'!T46</f>
        <v>0.29315755606271804</v>
      </c>
      <c r="W46" s="11">
        <f>'OddsRatio_working_3-way'!V46^2+4*'OddsRatio_working_3-way'!U46^3/27</f>
        <v>-5.0905244803812894E-3</v>
      </c>
      <c r="X46" s="11">
        <f>IF('OddsRatio_working_3-way'!W46&gt;0,IF(ABS('OddsRatio_working_3-way'!V46+SQRT('OddsRatio_working_3-way'!W46))/2&gt;0,ABS('OddsRatio_working_3-way'!V46+SQRT('OddsRatio_working_3-way'!W46))/2,ABS('OddsRatio_working_3-way'!V46-SQRT('OddsRatio_working_3-way'!W46))/2),SQRT(-'OddsRatio_working_3-way'!U46^3/27))</f>
        <v>0.15085744691350753</v>
      </c>
      <c r="Y46" s="11">
        <f>IF('OddsRatio_working_3-way'!W46&gt;=0,IF('OddsRatio_working_3-way'!V46+SQRT('OddsRatio_working_3-way'!W46)&gt;0,0,PI()),ACOS('OddsRatio_working_3-way'!V46/(2*'OddsRatio_working_3-way'!X46)))</f>
        <v>0.23873594163802481</v>
      </c>
      <c r="Z46" s="11">
        <f>'OddsRatio_working_3-way'!X46^(1/3)*COS('OddsRatio_working_3-way'!Y46/3)</f>
        <v>0.53065507542741674</v>
      </c>
      <c r="AA46" s="11">
        <f>'OddsRatio_working_3-way'!X46^(1/3)*COS(('OddsRatio_working_3-way'!Y46+2*PI())/3)</f>
        <v>-0.30197615757602436</v>
      </c>
      <c r="AB46" s="11">
        <f>'OddsRatio_working_3-way'!X46^(1/3)*COS(('OddsRatio_working_3-way'!Y46+4*PI())/3)</f>
        <v>-0.22867891785139249</v>
      </c>
      <c r="AC46" s="11">
        <f>'OddsRatio_working_3-way'!X46^(1/3)*SIN('OddsRatio_working_3-way'!Y46/3)</f>
        <v>4.2318181085872805E-2</v>
      </c>
      <c r="AD46" s="11">
        <f>'OddsRatio_working_3-way'!X46^(1/3)*SIN(('OddsRatio_working_3-way'!Y46+2*PI())/3)</f>
        <v>0.43840168542435393</v>
      </c>
      <c r="AE46" s="11">
        <f>'OddsRatio_working_3-way'!X46^(1/3)*SIN(('OddsRatio_working_3-way'!Y46+4*PI())/3)</f>
        <v>-0.48071986651022663</v>
      </c>
      <c r="AF46" s="11">
        <f>-'OddsRatio_working_3-way'!U46/(3*'OddsRatio_working_3-way'!X46^(1/3))*COS(('OddsRatio_working_3-way'!Y46)/3)</f>
        <v>0.53065507542741674</v>
      </c>
      <c r="AG46" s="11">
        <f>-'OddsRatio_working_3-way'!U46/(3*'OddsRatio_working_3-way'!X46^(1/3))*COS(('OddsRatio_working_3-way'!Y46+2*PI())/3)</f>
        <v>-0.30197615757602436</v>
      </c>
      <c r="AH46" s="11">
        <f>-'OddsRatio_working_3-way'!U46/(3*'OddsRatio_working_3-way'!X46^(1/3))*COS(('OddsRatio_working_3-way'!Y46+4*PI())/3)</f>
        <v>-0.22867891785139249</v>
      </c>
      <c r="AI46" s="11">
        <f>'OddsRatio_working_3-way'!U46/(3*'OddsRatio_working_3-way'!X46^(1/3))*SIN(('OddsRatio_working_3-way'!Y46)/3)</f>
        <v>-4.2318181085872805E-2</v>
      </c>
      <c r="AJ46" s="11">
        <f>'OddsRatio_working_3-way'!U46/(3*'OddsRatio_working_3-way'!X46^(1/3))*SIN(('OddsRatio_working_3-way'!Y46+2*PI())/3)</f>
        <v>-0.43840168542435393</v>
      </c>
      <c r="AK46" s="11">
        <f>'OddsRatio_working_3-way'!U46/(3*'OddsRatio_working_3-way'!X46^(1/3))*SIN(('OddsRatio_working_3-way'!Y46+4*PI())/3)</f>
        <v>0.48071986651022663</v>
      </c>
      <c r="AL46" s="11">
        <f>'OddsRatio_working_3-way'!Z46+'OddsRatio_working_3-way'!AF46</f>
        <v>1.0613101508548335</v>
      </c>
      <c r="AM46" s="11">
        <f>'OddsRatio_working_3-way'!AA46+'OddsRatio_working_3-way'!AG46</f>
        <v>-0.60395231515204872</v>
      </c>
      <c r="AN46" s="11">
        <f>'OddsRatio_working_3-way'!AB46+'OddsRatio_working_3-way'!AH46</f>
        <v>-0.45735783570278499</v>
      </c>
      <c r="AO46" s="11">
        <f>'OddsRatio_working_3-way'!AC46+'OddsRatio_working_3-way'!AI46</f>
        <v>0</v>
      </c>
      <c r="AP46" s="11">
        <f>'OddsRatio_working_3-way'!AD46+'OddsRatio_working_3-way'!AJ46</f>
        <v>0</v>
      </c>
      <c r="AQ46" s="11">
        <f>'OddsRatio_working_3-way'!AE46+'OddsRatio_working_3-way'!AK46</f>
        <v>0</v>
      </c>
      <c r="AR46" s="10">
        <f>IF(A46="","",IF(('OddsRatio_working_3-way'!X46=0),IF(Q46&gt;0,-Q46^(1/3),(-Q46)^(1/3)),'OddsRatio_working_3-way'!AL46-'OddsRatio_working_3-way'!R46/3))</f>
        <v>1.0613101508548335</v>
      </c>
      <c r="AS46" s="11">
        <f>IF(('OddsRatio_working_3-way'!X46=0),IF(Q46&gt;0,-Q46^(1/3),(-Q46)^(1/3)),'OddsRatio_working_3-way'!AM46-'OddsRatio_working_3-way'!R46/3)</f>
        <v>-0.60395231515204872</v>
      </c>
      <c r="AT46" s="11">
        <f>IF(('OddsRatio_working_3-way'!X46=0),IF(Q46&gt;0,-Q46^(1/3),(-Q46)^(1/3)),'OddsRatio_working_3-way'!AN46-'OddsRatio_working_3-way'!R46/3)</f>
        <v>-0.45735783570278499</v>
      </c>
      <c r="AU46" s="11">
        <f>IF(('OddsRatio_working_3-way'!X46=0),0,'OddsRatio_working_3-way'!AO46)</f>
        <v>0</v>
      </c>
      <c r="AV46" s="11">
        <f>IF(('OddsRatio_working_3-way'!X46=0),0,'OddsRatio_working_3-way'!AP46)</f>
        <v>0</v>
      </c>
      <c r="AW46" s="11">
        <f>IF(('OddsRatio_working_3-way'!X46=0),0,'OddsRatio_working_3-way'!AQ46)</f>
        <v>0</v>
      </c>
    </row>
    <row r="47" spans="1:4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9">
        <f t="shared" si="13"/>
        <v>0.61067917141079198</v>
      </c>
      <c r="E47" s="9">
        <f t="shared" si="14"/>
        <v>0.25515571794138847</v>
      </c>
      <c r="F47" s="9">
        <f t="shared" si="15"/>
        <v>0.13416511064781966</v>
      </c>
      <c r="G47" s="9">
        <f t="shared" si="16"/>
        <v>1.1184579882543155</v>
      </c>
      <c r="H47" s="9">
        <f t="shared" si="17"/>
        <v>1.6375210533049596</v>
      </c>
      <c r="I47" s="9">
        <f t="shared" si="18"/>
        <v>3.9191753493437638</v>
      </c>
      <c r="J47" s="9">
        <f t="shared" si="19"/>
        <v>7.4535025922274016</v>
      </c>
      <c r="K47" s="11">
        <f t="shared" si="20"/>
        <v>0.63694267515923564</v>
      </c>
      <c r="L47" s="11">
        <f t="shared" si="21"/>
        <v>0.2770083102493075</v>
      </c>
      <c r="M47" s="11">
        <f t="shared" si="22"/>
        <v>0.14771048744460857</v>
      </c>
      <c r="N47" s="11">
        <f>'OddsRatio_working_3-way'!K47+'OddsRatio_working_3-way'!L47+'OddsRatio_working_3-way'!M47-('OddsRatio_working_3-way'!K47*'OddsRatio_working_3-way'!L47)-('OddsRatio_working_3-way'!K47*'OddsRatio_working_3-way'!M47)-('OddsRatio_working_3-way'!L47*'OddsRatio_working_3-way'!M47)+('OddsRatio_working_3-way'!K47*'OddsRatio_working_3-way'!L47*'OddsRatio_working_3-way'!M47)-1</f>
        <v>-0.22371528271232699</v>
      </c>
      <c r="O47" s="11">
        <f>0</f>
        <v>0</v>
      </c>
      <c r="P47" s="11">
        <f>('OddsRatio_working_3-way'!K47*'OddsRatio_working_3-way'!L47)+('OddsRatio_working_3-way'!K47*'OddsRatio_working_3-way'!M47)+('OddsRatio_working_3-way'!L47*'OddsRatio_working_3-way'!M47)-(3*'OddsRatio_working_3-way'!K47*'OddsRatio_working_3-way'!L47*'OddsRatio_working_3-way'!M47)</f>
        <v>0.23325314724301688</v>
      </c>
      <c r="Q47" s="11">
        <f>2*'OddsRatio_working_3-way'!K47*'OddsRatio_working_3-way'!L47*'OddsRatio_working_3-way'!M47</f>
        <v>5.2123608322461878E-2</v>
      </c>
      <c r="R47" s="11">
        <f t="shared" si="23"/>
        <v>0</v>
      </c>
      <c r="S47" s="11">
        <f t="shared" si="24"/>
        <v>-1.0426339426392899</v>
      </c>
      <c r="T47" s="11">
        <f t="shared" si="25"/>
        <v>-0.23299082517079109</v>
      </c>
      <c r="U47" s="11">
        <f>'OddsRatio_working_3-way'!S47-'OddsRatio_working_3-way'!R47^2/3</f>
        <v>-1.0426339426392899</v>
      </c>
      <c r="V47" s="11">
        <f>'OddsRatio_working_3-way'!S47*'OddsRatio_working_3-way'!R47/3-2*'OddsRatio_working_3-way'!R47^3/27-'OddsRatio_working_3-way'!T47</f>
        <v>0.23299082517079109</v>
      </c>
      <c r="W47" s="11">
        <f>'OddsRatio_working_3-way'!V47^2+4*'OddsRatio_working_3-way'!U47^3/27</f>
        <v>-0.11363116884242504</v>
      </c>
      <c r="X47" s="11">
        <f>IF('OddsRatio_working_3-way'!W47&gt;0,IF(ABS('OddsRatio_working_3-way'!V47+SQRT('OddsRatio_working_3-way'!W47))/2&gt;0,ABS('OddsRatio_working_3-way'!V47+SQRT('OddsRatio_working_3-way'!W47))/2,ABS('OddsRatio_working_3-way'!V47-SQRT('OddsRatio_working_3-way'!W47))/2),SQRT(-'OddsRatio_working_3-way'!U47^3/27))</f>
        <v>0.20488770915808444</v>
      </c>
      <c r="Y47" s="11">
        <f>IF('OddsRatio_working_3-way'!W47&gt;=0,IF('OddsRatio_working_3-way'!V47+SQRT('OddsRatio_working_3-way'!W47)&gt;0,0,PI()),ACOS('OddsRatio_working_3-way'!V47/(2*'OddsRatio_working_3-way'!X47)))</f>
        <v>0.96601554914429533</v>
      </c>
      <c r="Z47" s="11">
        <f>'OddsRatio_working_3-way'!X47^(1/3)*COS('OddsRatio_working_3-way'!Y47/3)</f>
        <v>0.55922899412715787</v>
      </c>
      <c r="AA47" s="11">
        <f>'OddsRatio_working_3-way'!X47^(1/3)*COS(('OddsRatio_working_3-way'!Y47+2*PI())/3)</f>
        <v>-0.44118703419618666</v>
      </c>
      <c r="AB47" s="11">
        <f>'OddsRatio_working_3-way'!X47^(1/3)*COS(('OddsRatio_working_3-way'!Y47+4*PI())/3)</f>
        <v>-0.11804195993097141</v>
      </c>
      <c r="AC47" s="11">
        <f>'OddsRatio_working_3-way'!X47^(1/3)*SIN('OddsRatio_working_3-way'!Y47/3)</f>
        <v>0.18656789561432388</v>
      </c>
      <c r="AD47" s="11">
        <f>'OddsRatio_working_3-way'!X47^(1/3)*SIN(('OddsRatio_working_3-way'!Y47+2*PI())/3)</f>
        <v>0.39102256763977555</v>
      </c>
      <c r="AE47" s="11">
        <f>'OddsRatio_working_3-way'!X47^(1/3)*SIN(('OddsRatio_working_3-way'!Y47+4*PI())/3)</f>
        <v>-0.57759046325409924</v>
      </c>
      <c r="AF47" s="11">
        <f>-'OddsRatio_working_3-way'!U47/(3*'OddsRatio_working_3-way'!X47^(1/3))*COS(('OddsRatio_working_3-way'!Y47)/3)</f>
        <v>0.55922899412715776</v>
      </c>
      <c r="AG47" s="11">
        <f>-'OddsRatio_working_3-way'!U47/(3*'OddsRatio_working_3-way'!X47^(1/3))*COS(('OddsRatio_working_3-way'!Y47+2*PI())/3)</f>
        <v>-0.44118703419618654</v>
      </c>
      <c r="AH47" s="11">
        <f>-'OddsRatio_working_3-way'!U47/(3*'OddsRatio_working_3-way'!X47^(1/3))*COS(('OddsRatio_working_3-way'!Y47+4*PI())/3)</f>
        <v>-0.11804195993097139</v>
      </c>
      <c r="AI47" s="11">
        <f>'OddsRatio_working_3-way'!U47/(3*'OddsRatio_working_3-way'!X47^(1/3))*SIN(('OddsRatio_working_3-way'!Y47)/3)</f>
        <v>-0.18656789561432385</v>
      </c>
      <c r="AJ47" s="11">
        <f>'OddsRatio_working_3-way'!U47/(3*'OddsRatio_working_3-way'!X47^(1/3))*SIN(('OddsRatio_working_3-way'!Y47+2*PI())/3)</f>
        <v>-0.3910225676397755</v>
      </c>
      <c r="AK47" s="11">
        <f>'OddsRatio_working_3-way'!U47/(3*'OddsRatio_working_3-way'!X47^(1/3))*SIN(('OddsRatio_working_3-way'!Y47+4*PI())/3)</f>
        <v>0.57759046325409913</v>
      </c>
      <c r="AL47" s="11">
        <f>'OddsRatio_working_3-way'!Z47+'OddsRatio_working_3-way'!AF47</f>
        <v>1.1184579882543155</v>
      </c>
      <c r="AM47" s="11">
        <f>'OddsRatio_working_3-way'!AA47+'OddsRatio_working_3-way'!AG47</f>
        <v>-0.8823740683923732</v>
      </c>
      <c r="AN47" s="11">
        <f>'OddsRatio_working_3-way'!AB47+'OddsRatio_working_3-way'!AH47</f>
        <v>-0.2360839198619428</v>
      </c>
      <c r="AO47" s="11">
        <f>'OddsRatio_working_3-way'!AC47+'OddsRatio_working_3-way'!AI47</f>
        <v>0</v>
      </c>
      <c r="AP47" s="11">
        <f>'OddsRatio_working_3-way'!AD47+'OddsRatio_working_3-way'!AJ47</f>
        <v>0</v>
      </c>
      <c r="AQ47" s="11">
        <f>'OddsRatio_working_3-way'!AE47+'OddsRatio_working_3-way'!AK47</f>
        <v>0</v>
      </c>
      <c r="AR47" s="10">
        <f>IF(A47="","",IF(('OddsRatio_working_3-way'!X47=0),IF(Q47&gt;0,-Q47^(1/3),(-Q47)^(1/3)),'OddsRatio_working_3-way'!AL47-'OddsRatio_working_3-way'!R47/3))</f>
        <v>1.1184579882543155</v>
      </c>
      <c r="AS47" s="11">
        <f>IF(('OddsRatio_working_3-way'!X47=0),IF(Q47&gt;0,-Q47^(1/3),(-Q47)^(1/3)),'OddsRatio_working_3-way'!AM47-'OddsRatio_working_3-way'!R47/3)</f>
        <v>-0.8823740683923732</v>
      </c>
      <c r="AT47" s="11">
        <f>IF(('OddsRatio_working_3-way'!X47=0),IF(Q47&gt;0,-Q47^(1/3),(-Q47)^(1/3)),'OddsRatio_working_3-way'!AN47-'OddsRatio_working_3-way'!R47/3)</f>
        <v>-0.2360839198619428</v>
      </c>
      <c r="AU47" s="11">
        <f>IF(('OddsRatio_working_3-way'!X47=0),0,'OddsRatio_working_3-way'!AO47)</f>
        <v>0</v>
      </c>
      <c r="AV47" s="11">
        <f>IF(('OddsRatio_working_3-way'!X47=0),0,'OddsRatio_working_3-way'!AP47)</f>
        <v>0</v>
      </c>
      <c r="AW47" s="11">
        <f>IF(('OddsRatio_working_3-way'!X47=0),0,'OddsRatio_working_3-way'!AQ47)</f>
        <v>0</v>
      </c>
    </row>
    <row r="48" spans="1:4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9">
        <f t="shared" si="13"/>
        <v>0.29204116890329845</v>
      </c>
      <c r="E48" s="9">
        <f t="shared" si="14"/>
        <v>0.32879483294587708</v>
      </c>
      <c r="F48" s="9">
        <f t="shared" si="15"/>
        <v>0.37916399815082424</v>
      </c>
      <c r="G48" s="9">
        <f t="shared" si="16"/>
        <v>1.0632345447013183</v>
      </c>
      <c r="H48" s="9">
        <f t="shared" si="17"/>
        <v>3.4241747619190055</v>
      </c>
      <c r="I48" s="9">
        <f t="shared" si="18"/>
        <v>3.0414103258265315</v>
      </c>
      <c r="J48" s="9">
        <f t="shared" si="19"/>
        <v>2.6373811988400306</v>
      </c>
      <c r="K48" s="11">
        <f t="shared" si="20"/>
        <v>0.3048780487804878</v>
      </c>
      <c r="L48" s="11">
        <f t="shared" si="21"/>
        <v>0.34246575342465752</v>
      </c>
      <c r="M48" s="11">
        <f t="shared" si="22"/>
        <v>0.39370078740157477</v>
      </c>
      <c r="N48" s="11">
        <f>'OddsRatio_working_3-way'!K48+'OddsRatio_working_3-way'!L48+'OddsRatio_working_3-way'!M48-('OddsRatio_working_3-way'!K48*'OddsRatio_working_3-way'!L48)-('OddsRatio_working_3-way'!K48*'OddsRatio_working_3-way'!M48)-('OddsRatio_working_3-way'!L48*'OddsRatio_working_3-way'!M48)+('OddsRatio_working_3-way'!K48*'OddsRatio_working_3-way'!L48*'OddsRatio_working_3-way'!M48)-1</f>
        <v>-0.27711905206637</v>
      </c>
      <c r="O48" s="11">
        <f>0</f>
        <v>0</v>
      </c>
      <c r="P48" s="11">
        <f>('OddsRatio_working_3-way'!K48*'OddsRatio_working_3-way'!L48)+('OddsRatio_working_3-way'!K48*'OddsRatio_working_3-way'!M48)+('OddsRatio_working_3-way'!L48*'OddsRatio_working_3-way'!M48)-(3*'OddsRatio_working_3-way'!K48*'OddsRatio_working_3-way'!L48*'OddsRatio_working_3-way'!M48)</f>
        <v>0.23595081436738219</v>
      </c>
      <c r="Q48" s="11">
        <f>2*'OddsRatio_working_3-way'!K48*'OddsRatio_working_3-way'!L48*'OddsRatio_working_3-way'!M48</f>
        <v>8.2212827305708058E-2</v>
      </c>
      <c r="R48" s="11">
        <f t="shared" si="23"/>
        <v>0</v>
      </c>
      <c r="S48" s="11">
        <f t="shared" si="24"/>
        <v>-0.85144205209994717</v>
      </c>
      <c r="T48" s="11">
        <f t="shared" si="25"/>
        <v>-0.29666970456444147</v>
      </c>
      <c r="U48" s="11">
        <f>'OddsRatio_working_3-way'!S48-'OddsRatio_working_3-way'!R48^2/3</f>
        <v>-0.85144205209994717</v>
      </c>
      <c r="V48" s="11">
        <f>'OddsRatio_working_3-way'!S48*'OddsRatio_working_3-way'!R48/3-2*'OddsRatio_working_3-way'!R48^3/27-'OddsRatio_working_3-way'!T48</f>
        <v>0.29666970456444147</v>
      </c>
      <c r="W48" s="11">
        <f>'OddsRatio_working_3-way'!V48^2+4*'OddsRatio_working_3-way'!U48^3/27</f>
        <v>-3.4324128657601538E-3</v>
      </c>
      <c r="X48" s="11">
        <f>IF('OddsRatio_working_3-way'!W48&gt;0,IF(ABS('OddsRatio_working_3-way'!V48+SQRT('OddsRatio_working_3-way'!W48))/2&gt;0,ABS('OddsRatio_working_3-way'!V48+SQRT('OddsRatio_working_3-way'!W48))/2,ABS('OddsRatio_working_3-way'!V48-SQRT('OddsRatio_working_3-way'!W48))/2),SQRT(-'OddsRatio_working_3-way'!U48^3/27))</f>
        <v>0.15119964159358409</v>
      </c>
      <c r="Y48" s="11">
        <f>IF('OddsRatio_working_3-way'!W48&gt;=0,IF('OddsRatio_working_3-way'!V48+SQRT('OddsRatio_working_3-way'!W48)&gt;0,0,PI()),ACOS('OddsRatio_working_3-way'!V48/(2*'OddsRatio_working_3-way'!X48)))</f>
        <v>0.19497281963370172</v>
      </c>
      <c r="Z48" s="11">
        <f>'OddsRatio_working_3-way'!X48^(1/3)*COS('OddsRatio_working_3-way'!Y48/3)</f>
        <v>0.53161727235065903</v>
      </c>
      <c r="AA48" s="11">
        <f>'OddsRatio_working_3-way'!X48^(1/3)*COS(('OddsRatio_working_3-way'!Y48+2*PI())/3)</f>
        <v>-0.29577227795700628</v>
      </c>
      <c r="AB48" s="11">
        <f>'OddsRatio_working_3-way'!X48^(1/3)*COS(('OddsRatio_working_3-way'!Y48+4*PI())/3)</f>
        <v>-0.23584499439365289</v>
      </c>
      <c r="AC48" s="11">
        <f>'OddsRatio_working_3-way'!X48^(1/3)*SIN('OddsRatio_working_3-way'!Y48/3)</f>
        <v>3.4599033297105224E-2</v>
      </c>
      <c r="AD48" s="11">
        <f>'OddsRatio_working_3-way'!X48^(1/3)*SIN(('OddsRatio_working_3-way'!Y48+2*PI())/3)</f>
        <v>0.44309454629770884</v>
      </c>
      <c r="AE48" s="11">
        <f>'OddsRatio_working_3-way'!X48^(1/3)*SIN(('OddsRatio_working_3-way'!Y48+4*PI())/3)</f>
        <v>-0.47769357959481396</v>
      </c>
      <c r="AF48" s="11">
        <f>-'OddsRatio_working_3-way'!U48/(3*'OddsRatio_working_3-way'!X48^(1/3))*COS(('OddsRatio_working_3-way'!Y48)/3)</f>
        <v>0.53161727235065914</v>
      </c>
      <c r="AG48" s="11">
        <f>-'OddsRatio_working_3-way'!U48/(3*'OddsRatio_working_3-way'!X48^(1/3))*COS(('OddsRatio_working_3-way'!Y48+2*PI())/3)</f>
        <v>-0.29577227795700634</v>
      </c>
      <c r="AH48" s="11">
        <f>-'OddsRatio_working_3-way'!U48/(3*'OddsRatio_working_3-way'!X48^(1/3))*COS(('OddsRatio_working_3-way'!Y48+4*PI())/3)</f>
        <v>-0.23584499439365295</v>
      </c>
      <c r="AI48" s="11">
        <f>'OddsRatio_working_3-way'!U48/(3*'OddsRatio_working_3-way'!X48^(1/3))*SIN(('OddsRatio_working_3-way'!Y48)/3)</f>
        <v>-3.4599033297105231E-2</v>
      </c>
      <c r="AJ48" s="11">
        <f>'OddsRatio_working_3-way'!U48/(3*'OddsRatio_working_3-way'!X48^(1/3))*SIN(('OddsRatio_working_3-way'!Y48+2*PI())/3)</f>
        <v>-0.44309454629770889</v>
      </c>
      <c r="AK48" s="11">
        <f>'OddsRatio_working_3-way'!U48/(3*'OddsRatio_working_3-way'!X48^(1/3))*SIN(('OddsRatio_working_3-way'!Y48+4*PI())/3)</f>
        <v>0.47769357959481407</v>
      </c>
      <c r="AL48" s="11">
        <f>'OddsRatio_working_3-way'!Z48+'OddsRatio_working_3-way'!AF48</f>
        <v>1.0632345447013183</v>
      </c>
      <c r="AM48" s="11">
        <f>'OddsRatio_working_3-way'!AA48+'OddsRatio_working_3-way'!AG48</f>
        <v>-0.59154455591401267</v>
      </c>
      <c r="AN48" s="11">
        <f>'OddsRatio_working_3-way'!AB48+'OddsRatio_working_3-way'!AH48</f>
        <v>-0.47168998878730584</v>
      </c>
      <c r="AO48" s="11">
        <f>'OddsRatio_working_3-way'!AC48+'OddsRatio_working_3-way'!AI48</f>
        <v>0</v>
      </c>
      <c r="AP48" s="11">
        <f>'OddsRatio_working_3-way'!AD48+'OddsRatio_working_3-way'!AJ48</f>
        <v>0</v>
      </c>
      <c r="AQ48" s="11">
        <f>'OddsRatio_working_3-way'!AE48+'OddsRatio_working_3-way'!AK48</f>
        <v>0</v>
      </c>
      <c r="AR48" s="10">
        <f>IF(A48="","",IF(('OddsRatio_working_3-way'!X48=0),IF(Q48&gt;0,-Q48^(1/3),(-Q48)^(1/3)),'OddsRatio_working_3-way'!AL48-'OddsRatio_working_3-way'!R48/3))</f>
        <v>1.0632345447013183</v>
      </c>
      <c r="AS48" s="11">
        <f>IF(('OddsRatio_working_3-way'!X48=0),IF(Q48&gt;0,-Q48^(1/3),(-Q48)^(1/3)),'OddsRatio_working_3-way'!AM48-'OddsRatio_working_3-way'!R48/3)</f>
        <v>-0.59154455591401267</v>
      </c>
      <c r="AT48" s="11">
        <f>IF(('OddsRatio_working_3-way'!X48=0),IF(Q48&gt;0,-Q48^(1/3),(-Q48)^(1/3)),'OddsRatio_working_3-way'!AN48-'OddsRatio_working_3-way'!R48/3)</f>
        <v>-0.47168998878730584</v>
      </c>
      <c r="AU48" s="11">
        <f>IF(('OddsRatio_working_3-way'!X48=0),0,'OddsRatio_working_3-way'!AO48)</f>
        <v>0</v>
      </c>
      <c r="AV48" s="11">
        <f>IF(('OddsRatio_working_3-way'!X48=0),0,'OddsRatio_working_3-way'!AP48)</f>
        <v>0</v>
      </c>
      <c r="AW48" s="11">
        <f>IF(('OddsRatio_working_3-way'!X48=0),0,'OddsRatio_working_3-way'!AQ48)</f>
        <v>0</v>
      </c>
    </row>
    <row r="49" spans="1:4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9">
        <f t="shared" si="13"/>
        <v>0.25483866615522238</v>
      </c>
      <c r="E49" s="9">
        <f t="shared" si="14"/>
        <v>0.2423609838084371</v>
      </c>
      <c r="F49" s="9">
        <f t="shared" si="15"/>
        <v>0.50280035003634072</v>
      </c>
      <c r="G49" s="9">
        <f t="shared" si="16"/>
        <v>1.0632913829359425</v>
      </c>
      <c r="H49" s="9">
        <f t="shared" si="17"/>
        <v>3.9240513030738411</v>
      </c>
      <c r="I49" s="9">
        <f t="shared" si="18"/>
        <v>4.1260766658316719</v>
      </c>
      <c r="J49" s="9">
        <f t="shared" si="19"/>
        <v>1.9888609861304261</v>
      </c>
      <c r="K49" s="11">
        <f t="shared" si="20"/>
        <v>0.26666666666666666</v>
      </c>
      <c r="L49" s="11">
        <f t="shared" si="21"/>
        <v>0.25380710659898476</v>
      </c>
      <c r="M49" s="11">
        <f t="shared" si="22"/>
        <v>0.5181347150259068</v>
      </c>
      <c r="N49" s="11">
        <f>'OddsRatio_working_3-way'!K49+'OddsRatio_working_3-way'!L49+'OddsRatio_working_3-way'!M49-('OddsRatio_working_3-way'!K49*'OddsRatio_working_3-way'!L49)-('OddsRatio_working_3-way'!K49*'OddsRatio_working_3-way'!M49)-('OddsRatio_working_3-way'!L49*'OddsRatio_working_3-way'!M49)+('OddsRatio_working_3-way'!K49*'OddsRatio_working_3-way'!L49*'OddsRatio_working_3-way'!M49)-1</f>
        <v>-0.26368059756450379</v>
      </c>
      <c r="O49" s="11">
        <f>0</f>
        <v>0</v>
      </c>
      <c r="P49" s="11">
        <f>('OddsRatio_working_3-way'!K49*'OddsRatio_working_3-way'!L49)+('OddsRatio_working_3-way'!K49*'OddsRatio_working_3-way'!M49)+('OddsRatio_working_3-way'!L49*'OddsRatio_working_3-way'!M49)-(3*'OddsRatio_working_3-way'!K49*'OddsRatio_working_3-way'!L49*'OddsRatio_working_3-way'!M49)</f>
        <v>0.23215240700314738</v>
      </c>
      <c r="Q49" s="11">
        <f>2*'OddsRatio_working_3-way'!K49*'OddsRatio_working_3-way'!L49*'OddsRatio_working_3-way'!M49</f>
        <v>7.0136678852914622E-2</v>
      </c>
      <c r="R49" s="11">
        <f t="shared" si="23"/>
        <v>0</v>
      </c>
      <c r="S49" s="11">
        <f t="shared" si="24"/>
        <v>-0.88043037351793119</v>
      </c>
      <c r="T49" s="11">
        <f t="shared" si="25"/>
        <v>-0.26599104940118767</v>
      </c>
      <c r="U49" s="11">
        <f>'OddsRatio_working_3-way'!S49-'OddsRatio_working_3-way'!R49^2/3</f>
        <v>-0.88043037351793119</v>
      </c>
      <c r="V49" s="11">
        <f>'OddsRatio_working_3-way'!S49*'OddsRatio_working_3-way'!R49/3-2*'OddsRatio_working_3-way'!R49^3/27-'OddsRatio_working_3-way'!T49</f>
        <v>0.26599104940118767</v>
      </c>
      <c r="W49" s="11">
        <f>'OddsRatio_working_3-way'!V49^2+4*'OddsRatio_working_3-way'!U49^3/27</f>
        <v>-3.0355773908229092E-2</v>
      </c>
      <c r="X49" s="11">
        <f>IF('OddsRatio_working_3-way'!W49&gt;0,IF(ABS('OddsRatio_working_3-way'!V49+SQRT('OddsRatio_working_3-way'!W49))/2&gt;0,ABS('OddsRatio_working_3-way'!V49+SQRT('OddsRatio_working_3-way'!W49))/2,ABS('OddsRatio_working_3-way'!V49-SQRT('OddsRatio_working_3-way'!W49))/2),SQRT(-'OddsRatio_working_3-way'!U49^3/27))</f>
        <v>0.15898664430524828</v>
      </c>
      <c r="Y49" s="11">
        <f>IF('OddsRatio_working_3-way'!W49&gt;=0,IF('OddsRatio_working_3-way'!V49+SQRT('OddsRatio_working_3-way'!W49)&gt;0,0,PI()),ACOS('OddsRatio_working_3-way'!V49/(2*'OddsRatio_working_3-way'!X49)))</f>
        <v>0.57989514755399862</v>
      </c>
      <c r="Z49" s="11">
        <f>'OddsRatio_working_3-way'!X49^(1/3)*COS('OddsRatio_working_3-way'!Y49/3)</f>
        <v>0.53164569146797136</v>
      </c>
      <c r="AA49" s="11">
        <f>'OddsRatio_working_3-way'!X49^(1/3)*COS(('OddsRatio_working_3-way'!Y49+2*PI())/3)</f>
        <v>-0.35594630237619268</v>
      </c>
      <c r="AB49" s="11">
        <f>'OddsRatio_working_3-way'!X49^(1/3)*COS(('OddsRatio_working_3-way'!Y49+4*PI())/3)</f>
        <v>-0.17569938909177887</v>
      </c>
      <c r="AC49" s="11">
        <f>'OddsRatio_working_3-way'!X49^(1/3)*SIN('OddsRatio_working_3-way'!Y49/3)</f>
        <v>0.10406560390535545</v>
      </c>
      <c r="AD49" s="11">
        <f>'OddsRatio_working_3-way'!X49^(1/3)*SIN(('OddsRatio_working_3-way'!Y49+2*PI())/3)</f>
        <v>0.40838587267112925</v>
      </c>
      <c r="AE49" s="11">
        <f>'OddsRatio_working_3-way'!X49^(1/3)*SIN(('OddsRatio_working_3-way'!Y49+4*PI())/3)</f>
        <v>-0.51245147657648471</v>
      </c>
      <c r="AF49" s="11">
        <f>-'OddsRatio_working_3-way'!U49/(3*'OddsRatio_working_3-way'!X49^(1/3))*COS(('OddsRatio_working_3-way'!Y49)/3)</f>
        <v>0.53164569146797125</v>
      </c>
      <c r="AG49" s="11">
        <f>-'OddsRatio_working_3-way'!U49/(3*'OddsRatio_working_3-way'!X49^(1/3))*COS(('OddsRatio_working_3-way'!Y49+2*PI())/3)</f>
        <v>-0.35594630237619262</v>
      </c>
      <c r="AH49" s="11">
        <f>-'OddsRatio_working_3-way'!U49/(3*'OddsRatio_working_3-way'!X49^(1/3))*COS(('OddsRatio_working_3-way'!Y49+4*PI())/3)</f>
        <v>-0.17569938909177882</v>
      </c>
      <c r="AI49" s="11">
        <f>'OddsRatio_working_3-way'!U49/(3*'OddsRatio_working_3-way'!X49^(1/3))*SIN(('OddsRatio_working_3-way'!Y49)/3)</f>
        <v>-0.10406560390535542</v>
      </c>
      <c r="AJ49" s="11">
        <f>'OddsRatio_working_3-way'!U49/(3*'OddsRatio_working_3-way'!X49^(1/3))*SIN(('OddsRatio_working_3-way'!Y49+2*PI())/3)</f>
        <v>-0.40838587267112919</v>
      </c>
      <c r="AK49" s="11">
        <f>'OddsRatio_working_3-way'!U49/(3*'OddsRatio_working_3-way'!X49^(1/3))*SIN(('OddsRatio_working_3-way'!Y49+4*PI())/3)</f>
        <v>0.5124514765764846</v>
      </c>
      <c r="AL49" s="11">
        <f>'OddsRatio_working_3-way'!Z49+'OddsRatio_working_3-way'!AF49</f>
        <v>1.0632913829359425</v>
      </c>
      <c r="AM49" s="11">
        <f>'OddsRatio_working_3-way'!AA49+'OddsRatio_working_3-way'!AG49</f>
        <v>-0.71189260475238525</v>
      </c>
      <c r="AN49" s="11">
        <f>'OddsRatio_working_3-way'!AB49+'OddsRatio_working_3-way'!AH49</f>
        <v>-0.35139877818355769</v>
      </c>
      <c r="AO49" s="11">
        <f>'OddsRatio_working_3-way'!AC49+'OddsRatio_working_3-way'!AI49</f>
        <v>0</v>
      </c>
      <c r="AP49" s="11">
        <f>'OddsRatio_working_3-way'!AD49+'OddsRatio_working_3-way'!AJ49</f>
        <v>0</v>
      </c>
      <c r="AQ49" s="11">
        <f>'OddsRatio_working_3-way'!AE49+'OddsRatio_working_3-way'!AK49</f>
        <v>0</v>
      </c>
      <c r="AR49" s="10">
        <f>IF(A49="","",IF(('OddsRatio_working_3-way'!X49=0),IF(Q49&gt;0,-Q49^(1/3),(-Q49)^(1/3)),'OddsRatio_working_3-way'!AL49-'OddsRatio_working_3-way'!R49/3))</f>
        <v>1.0632913829359425</v>
      </c>
      <c r="AS49" s="11">
        <f>IF(('OddsRatio_working_3-way'!X49=0),IF(Q49&gt;0,-Q49^(1/3),(-Q49)^(1/3)),'OddsRatio_working_3-way'!AM49-'OddsRatio_working_3-way'!R49/3)</f>
        <v>-0.71189260475238525</v>
      </c>
      <c r="AT49" s="11">
        <f>IF(('OddsRatio_working_3-way'!X49=0),IF(Q49&gt;0,-Q49^(1/3),(-Q49)^(1/3)),'OddsRatio_working_3-way'!AN49-'OddsRatio_working_3-way'!R49/3)</f>
        <v>-0.35139877818355769</v>
      </c>
      <c r="AU49" s="11">
        <f>IF(('OddsRatio_working_3-way'!X49=0),0,'OddsRatio_working_3-way'!AO49)</f>
        <v>0</v>
      </c>
      <c r="AV49" s="11">
        <f>IF(('OddsRatio_working_3-way'!X49=0),0,'OddsRatio_working_3-way'!AP49)</f>
        <v>0</v>
      </c>
      <c r="AW49" s="11">
        <f>IF(('OddsRatio_working_3-way'!X49=0),0,'OddsRatio_working_3-way'!AQ49)</f>
        <v>0</v>
      </c>
    </row>
    <row r="50" spans="1:4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9">
        <f t="shared" si="13"/>
        <v>0.75041789749549914</v>
      </c>
      <c r="E50" s="9">
        <f t="shared" si="14"/>
        <v>0.15930904104336407</v>
      </c>
      <c r="F50" s="9">
        <f t="shared" si="15"/>
        <v>9.0273061461136603E-2</v>
      </c>
      <c r="G50" s="9">
        <f t="shared" si="16"/>
        <v>1.108636060598033</v>
      </c>
      <c r="H50" s="9">
        <f t="shared" si="17"/>
        <v>1.3325908181794102</v>
      </c>
      <c r="I50" s="9">
        <f t="shared" si="18"/>
        <v>6.2771076484466377</v>
      </c>
      <c r="J50" s="9">
        <f t="shared" si="19"/>
        <v>11.077501790836122</v>
      </c>
      <c r="K50" s="11">
        <f t="shared" si="20"/>
        <v>0.76923076923076916</v>
      </c>
      <c r="L50" s="11">
        <f t="shared" si="21"/>
        <v>0.1736111111111111</v>
      </c>
      <c r="M50" s="11">
        <f t="shared" si="22"/>
        <v>9.9108027750247768E-2</v>
      </c>
      <c r="N50" s="11">
        <f>'OddsRatio_working_3-way'!K50+'OddsRatio_working_3-way'!L50+'OddsRatio_working_3-way'!M50-('OddsRatio_working_3-way'!K50*'OddsRatio_working_3-way'!L50)-('OddsRatio_working_3-way'!K50*'OddsRatio_working_3-way'!M50)-('OddsRatio_working_3-way'!L50*'OddsRatio_working_3-way'!M50)+('OddsRatio_working_3-way'!K50*'OddsRatio_working_3-way'!L50*'OddsRatio_working_3-way'!M50)-1</f>
        <v>-0.17180471906685979</v>
      </c>
      <c r="O50" s="11">
        <f>0</f>
        <v>0</v>
      </c>
      <c r="P50" s="11">
        <f>('OddsRatio_working_3-way'!K50*'OddsRatio_working_3-way'!L50)+('OddsRatio_working_3-way'!K50*'OddsRatio_working_3-way'!M50)+('OddsRatio_working_3-way'!L50*'OddsRatio_working_3-way'!M50)-(3*'OddsRatio_working_3-way'!K50*'OddsRatio_working_3-way'!L50*'OddsRatio_working_3-way'!M50)</f>
        <v>0.18728346590090889</v>
      </c>
      <c r="Q50" s="11">
        <f>2*'OddsRatio_working_3-way'!K50*'OddsRatio_working_3-way'!L50*'OddsRatio_working_3-way'!M50</f>
        <v>2.6471161258078992E-2</v>
      </c>
      <c r="R50" s="11">
        <f t="shared" si="23"/>
        <v>0</v>
      </c>
      <c r="S50" s="11">
        <f t="shared" si="24"/>
        <v>-1.0900950038981487</v>
      </c>
      <c r="T50" s="11">
        <f t="shared" si="25"/>
        <v>-0.15407703235309522</v>
      </c>
      <c r="U50" s="11">
        <f>'OddsRatio_working_3-way'!S50-'OddsRatio_working_3-way'!R50^2/3</f>
        <v>-1.0900950038981487</v>
      </c>
      <c r="V50" s="11">
        <f>'OddsRatio_working_3-way'!S50*'OddsRatio_working_3-way'!R50/3-2*'OddsRatio_working_3-way'!R50^3/27-'OddsRatio_working_3-way'!T50</f>
        <v>0.15407703235309522</v>
      </c>
      <c r="W50" s="11">
        <f>'OddsRatio_working_3-way'!V50^2+4*'OddsRatio_working_3-way'!U50^3/27</f>
        <v>-0.16816658690262637</v>
      </c>
      <c r="X50" s="11">
        <f>IF('OddsRatio_working_3-way'!W50&gt;0,IF(ABS('OddsRatio_working_3-way'!V50+SQRT('OddsRatio_working_3-way'!W50))/2&gt;0,ABS('OddsRatio_working_3-way'!V50+SQRT('OddsRatio_working_3-way'!W50))/2,ABS('OddsRatio_working_3-way'!V50-SQRT('OddsRatio_working_3-way'!W50))/2),SQRT(-'OddsRatio_working_3-way'!U50^3/27))</f>
        <v>0.21903556720391504</v>
      </c>
      <c r="Y50" s="11">
        <f>IF('OddsRatio_working_3-way'!W50&gt;=0,IF('OddsRatio_working_3-way'!V50+SQRT('OddsRatio_working_3-way'!W50)&gt;0,0,PI()),ACOS('OddsRatio_working_3-way'!V50/(2*'OddsRatio_working_3-way'!X50)))</f>
        <v>1.2113917405055927</v>
      </c>
      <c r="Z50" s="11">
        <f>'OddsRatio_working_3-way'!X50^(1/3)*COS('OddsRatio_working_3-way'!Y50/3)</f>
        <v>0.5543180302990165</v>
      </c>
      <c r="AA50" s="11">
        <f>'OddsRatio_working_3-way'!X50^(1/3)*COS(('OddsRatio_working_3-way'!Y50+2*PI())/3)</f>
        <v>-0.48227457267404389</v>
      </c>
      <c r="AB50" s="11">
        <f>'OddsRatio_working_3-way'!X50^(1/3)*COS(('OddsRatio_working_3-way'!Y50+4*PI())/3)</f>
        <v>-7.2043457624972246E-2</v>
      </c>
      <c r="AC50" s="11">
        <f>'OddsRatio_working_3-way'!X50^(1/3)*SIN('OddsRatio_working_3-way'!Y50/3)</f>
        <v>0.23684704470354176</v>
      </c>
      <c r="AD50" s="11">
        <f>'OddsRatio_working_3-way'!X50^(1/3)*SIN(('OddsRatio_working_3-way'!Y50+2*PI())/3)</f>
        <v>0.36162997366292965</v>
      </c>
      <c r="AE50" s="11">
        <f>'OddsRatio_working_3-way'!X50^(1/3)*SIN(('OddsRatio_working_3-way'!Y50+4*PI())/3)</f>
        <v>-0.59847701836647138</v>
      </c>
      <c r="AF50" s="11">
        <f>-'OddsRatio_working_3-way'!U50/(3*'OddsRatio_working_3-way'!X50^(1/3))*COS(('OddsRatio_working_3-way'!Y50)/3)</f>
        <v>0.55431803029901661</v>
      </c>
      <c r="AG50" s="11">
        <f>-'OddsRatio_working_3-way'!U50/(3*'OddsRatio_working_3-way'!X50^(1/3))*COS(('OddsRatio_working_3-way'!Y50+2*PI())/3)</f>
        <v>-0.482274572674044</v>
      </c>
      <c r="AH50" s="11">
        <f>-'OddsRatio_working_3-way'!U50/(3*'OddsRatio_working_3-way'!X50^(1/3))*COS(('OddsRatio_working_3-way'!Y50+4*PI())/3)</f>
        <v>-7.204345762497226E-2</v>
      </c>
      <c r="AI50" s="11">
        <f>'OddsRatio_working_3-way'!U50/(3*'OddsRatio_working_3-way'!X50^(1/3))*SIN(('OddsRatio_working_3-way'!Y50)/3)</f>
        <v>-0.23684704470354181</v>
      </c>
      <c r="AJ50" s="11">
        <f>'OddsRatio_working_3-way'!U50/(3*'OddsRatio_working_3-way'!X50^(1/3))*SIN(('OddsRatio_working_3-way'!Y50+2*PI())/3)</f>
        <v>-0.3616299736629297</v>
      </c>
      <c r="AK50" s="11">
        <f>'OddsRatio_working_3-way'!U50/(3*'OddsRatio_working_3-way'!X50^(1/3))*SIN(('OddsRatio_working_3-way'!Y50+4*PI())/3)</f>
        <v>0.59847701836647149</v>
      </c>
      <c r="AL50" s="11">
        <f>'OddsRatio_working_3-way'!Z50+'OddsRatio_working_3-way'!AF50</f>
        <v>1.108636060598033</v>
      </c>
      <c r="AM50" s="11">
        <f>'OddsRatio_working_3-way'!AA50+'OddsRatio_working_3-way'!AG50</f>
        <v>-0.96454914534808789</v>
      </c>
      <c r="AN50" s="11">
        <f>'OddsRatio_working_3-way'!AB50+'OddsRatio_working_3-way'!AH50</f>
        <v>-0.14408691524994449</v>
      </c>
      <c r="AO50" s="11">
        <f>'OddsRatio_working_3-way'!AC50+'OddsRatio_working_3-way'!AI50</f>
        <v>0</v>
      </c>
      <c r="AP50" s="11">
        <f>'OddsRatio_working_3-way'!AD50+'OddsRatio_working_3-way'!AJ50</f>
        <v>0</v>
      </c>
      <c r="AQ50" s="11">
        <f>'OddsRatio_working_3-way'!AE50+'OddsRatio_working_3-way'!AK50</f>
        <v>0</v>
      </c>
      <c r="AR50" s="10">
        <f>IF(A50="","",IF(('OddsRatio_working_3-way'!X50=0),IF(Q50&gt;0,-Q50^(1/3),(-Q50)^(1/3)),'OddsRatio_working_3-way'!AL50-'OddsRatio_working_3-way'!R50/3))</f>
        <v>1.108636060598033</v>
      </c>
      <c r="AS50" s="11">
        <f>IF(('OddsRatio_working_3-way'!X50=0),IF(Q50&gt;0,-Q50^(1/3),(-Q50)^(1/3)),'OddsRatio_working_3-way'!AM50-'OddsRatio_working_3-way'!R50/3)</f>
        <v>-0.96454914534808789</v>
      </c>
      <c r="AT50" s="11">
        <f>IF(('OddsRatio_working_3-way'!X50=0),IF(Q50&gt;0,-Q50^(1/3),(-Q50)^(1/3)),'OddsRatio_working_3-way'!AN50-'OddsRatio_working_3-way'!R50/3)</f>
        <v>-0.14408691524994449</v>
      </c>
      <c r="AU50" s="11">
        <f>IF(('OddsRatio_working_3-way'!X50=0),0,'OddsRatio_working_3-way'!AO50)</f>
        <v>0</v>
      </c>
      <c r="AV50" s="11">
        <f>IF(('OddsRatio_working_3-way'!X50=0),0,'OddsRatio_working_3-way'!AP50)</f>
        <v>0</v>
      </c>
      <c r="AW50" s="11">
        <f>IF(('OddsRatio_working_3-way'!X50=0),0,'OddsRatio_working_3-way'!AQ50)</f>
        <v>0</v>
      </c>
    </row>
    <row r="51" spans="1:4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9">
        <f t="shared" si="13"/>
        <v>0.87688526376476561</v>
      </c>
      <c r="E51" s="9">
        <f t="shared" si="14"/>
        <v>8.8987734417246958E-2</v>
      </c>
      <c r="F51" s="9">
        <f t="shared" si="15"/>
        <v>3.4127001817987355E-2</v>
      </c>
      <c r="G51" s="9">
        <f t="shared" si="16"/>
        <v>1.1700004295759756</v>
      </c>
      <c r="H51" s="9">
        <f t="shared" si="17"/>
        <v>1.1404000515491173</v>
      </c>
      <c r="I51" s="9">
        <f t="shared" si="18"/>
        <v>11.237503758789787</v>
      </c>
      <c r="J51" s="9">
        <f t="shared" si="19"/>
        <v>29.302310391442852</v>
      </c>
      <c r="K51" s="11">
        <f t="shared" si="20"/>
        <v>0.89285714285714279</v>
      </c>
      <c r="L51" s="11">
        <f t="shared" si="21"/>
        <v>0.10256410256410256</v>
      </c>
      <c r="M51" s="11">
        <f t="shared" si="22"/>
        <v>3.969829297340214E-2</v>
      </c>
      <c r="N51" s="11">
        <f>'OddsRatio_working_3-way'!K51+'OddsRatio_working_3-way'!L51+'OddsRatio_working_3-way'!M51-('OddsRatio_working_3-way'!K51*'OddsRatio_working_3-way'!L51)-('OddsRatio_working_3-way'!K51*'OddsRatio_working_3-way'!M51)-('OddsRatio_working_3-way'!L51*'OddsRatio_working_3-way'!M51)+('OddsRatio_working_3-way'!K51*'OddsRatio_working_3-way'!L51*'OddsRatio_working_3-way'!M51)-1</f>
        <v>-9.2336702598711407E-2</v>
      </c>
      <c r="O51" s="11">
        <f>0</f>
        <v>0</v>
      </c>
      <c r="P51" s="11">
        <f>('OddsRatio_working_3-way'!K51*'OddsRatio_working_3-way'!L51)+('OddsRatio_working_3-way'!K51*'OddsRatio_working_3-way'!M51)+('OddsRatio_working_3-way'!L51*'OddsRatio_working_3-way'!M51)-(3*'OddsRatio_working_3-way'!K51*'OddsRatio_working_3-way'!L51*'OddsRatio_working_3-way'!M51)</f>
        <v>0.12018549136453066</v>
      </c>
      <c r="Q51" s="11">
        <f>2*'OddsRatio_working_3-way'!K51*'OddsRatio_working_3-way'!L51*'OddsRatio_working_3-way'!M51</f>
        <v>7.2707496288282299E-3</v>
      </c>
      <c r="R51" s="11">
        <f t="shared" si="23"/>
        <v>0</v>
      </c>
      <c r="S51" s="11">
        <f t="shared" si="24"/>
        <v>-1.3016004252052196</v>
      </c>
      <c r="T51" s="11">
        <f t="shared" si="25"/>
        <v>-7.8741707513927353E-2</v>
      </c>
      <c r="U51" s="11">
        <f>'OddsRatio_working_3-way'!S51-'OddsRatio_working_3-way'!R51^2/3</f>
        <v>-1.3016004252052196</v>
      </c>
      <c r="V51" s="11">
        <f>'OddsRatio_working_3-way'!S51*'OddsRatio_working_3-way'!R51/3-2*'OddsRatio_working_3-way'!R51^3/27-'OddsRatio_working_3-way'!T51</f>
        <v>7.8741707513927353E-2</v>
      </c>
      <c r="W51" s="11">
        <f>'OddsRatio_working_3-way'!V51^2+4*'OddsRatio_working_3-way'!U51^3/27</f>
        <v>-0.32048480263808682</v>
      </c>
      <c r="X51" s="11">
        <f>IF('OddsRatio_working_3-way'!W51&gt;0,IF(ABS('OddsRatio_working_3-way'!V51+SQRT('OddsRatio_working_3-way'!W51))/2&gt;0,ABS('OddsRatio_working_3-way'!V51+SQRT('OddsRatio_working_3-way'!W51))/2,ABS('OddsRatio_working_3-way'!V51-SQRT('OddsRatio_working_3-way'!W51))/2),SQRT(-'OddsRatio_working_3-way'!U51^3/27))</f>
        <v>0.2857818482428055</v>
      </c>
      <c r="Y51" s="11">
        <f>IF('OddsRatio_working_3-way'!W51&gt;=0,IF('OddsRatio_working_3-way'!V51+SQRT('OddsRatio_working_3-way'!W51)&gt;0,0,PI()),ACOS('OddsRatio_working_3-way'!V51/(2*'OddsRatio_working_3-way'!X51)))</f>
        <v>1.4325913693595322</v>
      </c>
      <c r="Z51" s="11">
        <f>'OddsRatio_working_3-way'!X51^(1/3)*COS('OddsRatio_working_3-way'!Y51/3)</f>
        <v>0.5850002147879878</v>
      </c>
      <c r="AA51" s="11">
        <f>'OddsRatio_working_3-way'!X51^(1/3)*COS(('OddsRatio_working_3-way'!Y51+2*PI())/3)</f>
        <v>-0.55466640542791534</v>
      </c>
      <c r="AB51" s="11">
        <f>'OddsRatio_working_3-way'!X51^(1/3)*COS(('OddsRatio_working_3-way'!Y51+4*PI())/3)</f>
        <v>-3.033380936007276E-2</v>
      </c>
      <c r="AC51" s="11">
        <f>'OddsRatio_working_3-way'!X51^(1/3)*SIN('OddsRatio_working_3-way'!Y51/3)</f>
        <v>0.30272356548466456</v>
      </c>
      <c r="AD51" s="11">
        <f>'OddsRatio_working_3-way'!X51^(1/3)*SIN(('OddsRatio_working_3-way'!Y51+2*PI())/3)</f>
        <v>0.35526326448341844</v>
      </c>
      <c r="AE51" s="11">
        <f>'OddsRatio_working_3-way'!X51^(1/3)*SIN(('OddsRatio_working_3-way'!Y51+4*PI())/3)</f>
        <v>-0.65798682996808266</v>
      </c>
      <c r="AF51" s="11">
        <f>-'OddsRatio_working_3-way'!U51/(3*'OddsRatio_working_3-way'!X51^(1/3))*COS(('OddsRatio_working_3-way'!Y51)/3)</f>
        <v>0.58500021478798792</v>
      </c>
      <c r="AG51" s="11">
        <f>-'OddsRatio_working_3-way'!U51/(3*'OddsRatio_working_3-way'!X51^(1/3))*COS(('OddsRatio_working_3-way'!Y51+2*PI())/3)</f>
        <v>-0.55466640542791545</v>
      </c>
      <c r="AH51" s="11">
        <f>-'OddsRatio_working_3-way'!U51/(3*'OddsRatio_working_3-way'!X51^(1/3))*COS(('OddsRatio_working_3-way'!Y51+4*PI())/3)</f>
        <v>-3.0333809360072763E-2</v>
      </c>
      <c r="AI51" s="11">
        <f>'OddsRatio_working_3-way'!U51/(3*'OddsRatio_working_3-way'!X51^(1/3))*SIN(('OddsRatio_working_3-way'!Y51)/3)</f>
        <v>-0.30272356548466461</v>
      </c>
      <c r="AJ51" s="11">
        <f>'OddsRatio_working_3-way'!U51/(3*'OddsRatio_working_3-way'!X51^(1/3))*SIN(('OddsRatio_working_3-way'!Y51+2*PI())/3)</f>
        <v>-0.35526326448341849</v>
      </c>
      <c r="AK51" s="11">
        <f>'OddsRatio_working_3-way'!U51/(3*'OddsRatio_working_3-way'!X51^(1/3))*SIN(('OddsRatio_working_3-way'!Y51+4*PI())/3)</f>
        <v>0.65798682996808278</v>
      </c>
      <c r="AL51" s="11">
        <f>'OddsRatio_working_3-way'!Z51+'OddsRatio_working_3-way'!AF51</f>
        <v>1.1700004295759756</v>
      </c>
      <c r="AM51" s="11">
        <f>'OddsRatio_working_3-way'!AA51+'OddsRatio_working_3-way'!AG51</f>
        <v>-1.1093328108558307</v>
      </c>
      <c r="AN51" s="11">
        <f>'OddsRatio_working_3-way'!AB51+'OddsRatio_working_3-way'!AH51</f>
        <v>-6.0667618720145519E-2</v>
      </c>
      <c r="AO51" s="11">
        <f>'OddsRatio_working_3-way'!AC51+'OddsRatio_working_3-way'!AI51</f>
        <v>0</v>
      </c>
      <c r="AP51" s="11">
        <f>'OddsRatio_working_3-way'!AD51+'OddsRatio_working_3-way'!AJ51</f>
        <v>0</v>
      </c>
      <c r="AQ51" s="11">
        <f>'OddsRatio_working_3-way'!AE51+'OddsRatio_working_3-way'!AK51</f>
        <v>0</v>
      </c>
      <c r="AR51" s="10">
        <f>IF(A51="","",IF(('OddsRatio_working_3-way'!X51=0),IF(Q51&gt;0,-Q51^(1/3),(-Q51)^(1/3)),'OddsRatio_working_3-way'!AL51-'OddsRatio_working_3-way'!R51/3))</f>
        <v>1.1700004295759756</v>
      </c>
      <c r="AS51" s="11">
        <f>IF(('OddsRatio_working_3-way'!X51=0),IF(Q51&gt;0,-Q51^(1/3),(-Q51)^(1/3)),'OddsRatio_working_3-way'!AM51-'OddsRatio_working_3-way'!R51/3)</f>
        <v>-1.1093328108558307</v>
      </c>
      <c r="AT51" s="11">
        <f>IF(('OddsRatio_working_3-way'!X51=0),IF(Q51&gt;0,-Q51^(1/3),(-Q51)^(1/3)),'OddsRatio_working_3-way'!AN51-'OddsRatio_working_3-way'!R51/3)</f>
        <v>-6.0667618720145519E-2</v>
      </c>
      <c r="AU51" s="11">
        <f>IF(('OddsRatio_working_3-way'!X51=0),0,'OddsRatio_working_3-way'!AO51)</f>
        <v>0</v>
      </c>
      <c r="AV51" s="11">
        <f>IF(('OddsRatio_working_3-way'!X51=0),0,'OddsRatio_working_3-way'!AP51)</f>
        <v>0</v>
      </c>
      <c r="AW51" s="11">
        <f>IF(('OddsRatio_working_3-way'!X51=0),0,'OddsRatio_working_3-way'!AQ51)</f>
        <v>0</v>
      </c>
    </row>
    <row r="52" spans="1:4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9">
        <f t="shared" si="13"/>
        <v>0.23676199354283953</v>
      </c>
      <c r="E52" s="9">
        <f t="shared" si="14"/>
        <v>0.31790318381104649</v>
      </c>
      <c r="F52" s="9">
        <f t="shared" si="15"/>
        <v>0.44533482264611407</v>
      </c>
      <c r="G52" s="9">
        <f t="shared" si="16"/>
        <v>1.0466398928432259</v>
      </c>
      <c r="H52" s="9">
        <f t="shared" si="17"/>
        <v>4.2236508699571358</v>
      </c>
      <c r="I52" s="9">
        <f t="shared" si="18"/>
        <v>3.1456117803286121</v>
      </c>
      <c r="J52" s="9">
        <f t="shared" si="19"/>
        <v>2.2455014724834381</v>
      </c>
      <c r="K52" s="11">
        <f t="shared" si="20"/>
        <v>0.24509803921568626</v>
      </c>
      <c r="L52" s="11">
        <f t="shared" si="21"/>
        <v>0.32786885245901642</v>
      </c>
      <c r="M52" s="11">
        <f t="shared" si="22"/>
        <v>0.45662100456621008</v>
      </c>
      <c r="N52" s="11">
        <f>'OddsRatio_working_3-way'!K52+'OddsRatio_working_3-way'!L52+'OddsRatio_working_3-way'!M52-('OddsRatio_working_3-way'!K52*'OddsRatio_working_3-way'!L52)-('OddsRatio_working_3-way'!K52*'OddsRatio_working_3-way'!M52)-('OddsRatio_working_3-way'!L52*'OddsRatio_working_3-way'!M52)+('OddsRatio_working_3-way'!K52*'OddsRatio_working_3-way'!L52*'OddsRatio_working_3-way'!M52)-1</f>
        <v>-0.27570676447837905</v>
      </c>
      <c r="O52" s="11">
        <f>0</f>
        <v>0</v>
      </c>
      <c r="P52" s="11">
        <f>('OddsRatio_working_3-way'!K52*'OddsRatio_working_3-way'!L52)+('OddsRatio_working_3-way'!K52*'OddsRatio_working_3-way'!M52)+('OddsRatio_working_3-way'!L52*'OddsRatio_working_3-way'!M52)-(3*'OddsRatio_working_3-way'!K52*'OddsRatio_working_3-way'!L52*'OddsRatio_working_3-way'!M52)</f>
        <v>0.23190652112330823</v>
      </c>
      <c r="Q52" s="11">
        <f>2*'OddsRatio_working_3-way'!K52*'OddsRatio_working_3-way'!L52*'OddsRatio_working_3-way'!M52</f>
        <v>7.3388139595983629E-2</v>
      </c>
      <c r="R52" s="11">
        <f t="shared" si="23"/>
        <v>0</v>
      </c>
      <c r="S52" s="11">
        <f t="shared" si="24"/>
        <v>-0.84113468003609448</v>
      </c>
      <c r="T52" s="11">
        <f t="shared" si="25"/>
        <v>-0.26618186077091605</v>
      </c>
      <c r="U52" s="11">
        <f>'OddsRatio_working_3-way'!S52-'OddsRatio_working_3-way'!R52^2/3</f>
        <v>-0.84113468003609448</v>
      </c>
      <c r="V52" s="11">
        <f>'OddsRatio_working_3-way'!S52*'OddsRatio_working_3-way'!R52/3-2*'OddsRatio_working_3-way'!R52^3/27-'OddsRatio_working_3-way'!T52</f>
        <v>0.26618186077091605</v>
      </c>
      <c r="W52" s="11">
        <f>'OddsRatio_working_3-way'!V52^2+4*'OddsRatio_working_3-way'!U52^3/27</f>
        <v>-1.7311533538494198E-2</v>
      </c>
      <c r="X52" s="11">
        <f>IF('OddsRatio_working_3-way'!W52&gt;0,IF(ABS('OddsRatio_working_3-way'!V52+SQRT('OddsRatio_working_3-way'!W52))/2&gt;0,ABS('OddsRatio_working_3-way'!V52+SQRT('OddsRatio_working_3-way'!W52))/2,ABS('OddsRatio_working_3-way'!V52-SQRT('OddsRatio_working_3-way'!W52))/2),SQRT(-'OddsRatio_working_3-way'!U52^3/27))</f>
        <v>0.14846238289711769</v>
      </c>
      <c r="Y52" s="11">
        <f>IF('OddsRatio_working_3-way'!W52&gt;=0,IF('OddsRatio_working_3-way'!V52+SQRT('OddsRatio_working_3-way'!W52)&gt;0,0,PI()),ACOS('OddsRatio_working_3-way'!V52/(2*'OddsRatio_working_3-way'!X52)))</f>
        <v>0.45907603443244804</v>
      </c>
      <c r="Z52" s="11">
        <f>'OddsRatio_working_3-way'!X52^(1/3)*COS('OddsRatio_working_3-way'!Y52/3)</f>
        <v>0.52331994642161306</v>
      </c>
      <c r="AA52" s="11">
        <f>'OddsRatio_working_3-way'!X52^(1/3)*COS(('OddsRatio_working_3-way'!Y52+2*PI())/3)</f>
        <v>-0.33155879485311823</v>
      </c>
      <c r="AB52" s="11">
        <f>'OddsRatio_working_3-way'!X52^(1/3)*COS(('OddsRatio_working_3-way'!Y52+4*PI())/3)</f>
        <v>-0.19176115156849491</v>
      </c>
      <c r="AC52" s="11">
        <f>'OddsRatio_working_3-way'!X52^(1/3)*SIN('OddsRatio_working_3-way'!Y52/3)</f>
        <v>8.0712206982452794E-2</v>
      </c>
      <c r="AD52" s="11">
        <f>'OddsRatio_working_3-way'!X52^(1/3)*SIN(('OddsRatio_working_3-way'!Y52+2*PI())/3)</f>
        <v>0.4128522644170019</v>
      </c>
      <c r="AE52" s="11">
        <f>'OddsRatio_working_3-way'!X52^(1/3)*SIN(('OddsRatio_working_3-way'!Y52+4*PI())/3)</f>
        <v>-0.49356447139945447</v>
      </c>
      <c r="AF52" s="11">
        <f>-'OddsRatio_working_3-way'!U52/(3*'OddsRatio_working_3-way'!X52^(1/3))*COS(('OddsRatio_working_3-way'!Y52)/3)</f>
        <v>0.52331994642161295</v>
      </c>
      <c r="AG52" s="11">
        <f>-'OddsRatio_working_3-way'!U52/(3*'OddsRatio_working_3-way'!X52^(1/3))*COS(('OddsRatio_working_3-way'!Y52+2*PI())/3)</f>
        <v>-0.33155879485311812</v>
      </c>
      <c r="AH52" s="11">
        <f>-'OddsRatio_working_3-way'!U52/(3*'OddsRatio_working_3-way'!X52^(1/3))*COS(('OddsRatio_working_3-way'!Y52+4*PI())/3)</f>
        <v>-0.19176115156849488</v>
      </c>
      <c r="AI52" s="11">
        <f>'OddsRatio_working_3-way'!U52/(3*'OddsRatio_working_3-way'!X52^(1/3))*SIN(('OddsRatio_working_3-way'!Y52)/3)</f>
        <v>-8.071220698245278E-2</v>
      </c>
      <c r="AJ52" s="11">
        <f>'OddsRatio_working_3-way'!U52/(3*'OddsRatio_working_3-way'!X52^(1/3))*SIN(('OddsRatio_working_3-way'!Y52+2*PI())/3)</f>
        <v>-0.41285226441700185</v>
      </c>
      <c r="AK52" s="11">
        <f>'OddsRatio_working_3-way'!U52/(3*'OddsRatio_working_3-way'!X52^(1/3))*SIN(('OddsRatio_working_3-way'!Y52+4*PI())/3)</f>
        <v>0.49356447139945442</v>
      </c>
      <c r="AL52" s="11">
        <f>'OddsRatio_working_3-way'!Z52+'OddsRatio_working_3-way'!AF52</f>
        <v>1.0466398928432259</v>
      </c>
      <c r="AM52" s="11">
        <f>'OddsRatio_working_3-way'!AA52+'OddsRatio_working_3-way'!AG52</f>
        <v>-0.66311758970623635</v>
      </c>
      <c r="AN52" s="11">
        <f>'OddsRatio_working_3-way'!AB52+'OddsRatio_working_3-way'!AH52</f>
        <v>-0.38352230313698976</v>
      </c>
      <c r="AO52" s="11">
        <f>'OddsRatio_working_3-way'!AC52+'OddsRatio_working_3-way'!AI52</f>
        <v>0</v>
      </c>
      <c r="AP52" s="11">
        <f>'OddsRatio_working_3-way'!AD52+'OddsRatio_working_3-way'!AJ52</f>
        <v>0</v>
      </c>
      <c r="AQ52" s="11">
        <f>'OddsRatio_working_3-way'!AE52+'OddsRatio_working_3-way'!AK52</f>
        <v>0</v>
      </c>
      <c r="AR52" s="10">
        <f>IF(A52="","",IF(('OddsRatio_working_3-way'!X52=0),IF(Q52&gt;0,-Q52^(1/3),(-Q52)^(1/3)),'OddsRatio_working_3-way'!AL52-'OddsRatio_working_3-way'!R52/3))</f>
        <v>1.0466398928432259</v>
      </c>
      <c r="AS52" s="11">
        <f>IF(('OddsRatio_working_3-way'!X52=0),IF(Q52&gt;0,-Q52^(1/3),(-Q52)^(1/3)),'OddsRatio_working_3-way'!AM52-'OddsRatio_working_3-way'!R52/3)</f>
        <v>-0.66311758970623635</v>
      </c>
      <c r="AT52" s="11">
        <f>IF(('OddsRatio_working_3-way'!X52=0),IF(Q52&gt;0,-Q52^(1/3),(-Q52)^(1/3)),'OddsRatio_working_3-way'!AN52-'OddsRatio_working_3-way'!R52/3)</f>
        <v>-0.38352230313698976</v>
      </c>
      <c r="AU52" s="11">
        <f>IF(('OddsRatio_working_3-way'!X52=0),0,'OddsRatio_working_3-way'!AO52)</f>
        <v>0</v>
      </c>
      <c r="AV52" s="11">
        <f>IF(('OddsRatio_working_3-way'!X52=0),0,'OddsRatio_working_3-way'!AP52)</f>
        <v>0</v>
      </c>
      <c r="AW52" s="11">
        <f>IF(('OddsRatio_working_3-way'!X52=0),0,'OddsRatio_working_3-way'!AQ52)</f>
        <v>0</v>
      </c>
    </row>
    <row r="53" spans="1:4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9">
        <f t="shared" si="13"/>
        <v>0.47644553705396692</v>
      </c>
      <c r="E53" s="9">
        <f t="shared" si="14"/>
        <v>0.27572239010551269</v>
      </c>
      <c r="F53" s="9">
        <f t="shared" si="15"/>
        <v>0.24783207284052056</v>
      </c>
      <c r="G53" s="9">
        <f t="shared" si="16"/>
        <v>1.04654836547952</v>
      </c>
      <c r="H53" s="9">
        <f t="shared" si="17"/>
        <v>2.0988757837534959</v>
      </c>
      <c r="I53" s="9">
        <f t="shared" si="18"/>
        <v>3.6268363973535944</v>
      </c>
      <c r="J53" s="9">
        <f t="shared" si="19"/>
        <v>4.0349902598906073</v>
      </c>
      <c r="K53" s="11">
        <f t="shared" si="20"/>
        <v>0.48780487804878053</v>
      </c>
      <c r="L53" s="11">
        <f t="shared" si="21"/>
        <v>0.28490028490028491</v>
      </c>
      <c r="M53" s="11">
        <f t="shared" si="22"/>
        <v>0.25641025641025644</v>
      </c>
      <c r="N53" s="11">
        <f>'OddsRatio_working_3-way'!K53+'OddsRatio_working_3-way'!L53+'OddsRatio_working_3-way'!M53-('OddsRatio_working_3-way'!K53*'OddsRatio_working_3-way'!L53)-('OddsRatio_working_3-way'!K53*'OddsRatio_working_3-way'!M53)-('OddsRatio_working_3-way'!L53*'OddsRatio_working_3-way'!M53)+('OddsRatio_working_3-way'!K53*'OddsRatio_working_3-way'!L53*'OddsRatio_working_3-way'!M53)-1</f>
        <v>-0.27235505096668322</v>
      </c>
      <c r="O53" s="11">
        <f>0</f>
        <v>0</v>
      </c>
      <c r="P53" s="11">
        <f>('OddsRatio_working_3-way'!K53*'OddsRatio_working_3-way'!L53)+('OddsRatio_working_3-way'!K53*'OddsRatio_working_3-way'!M53)+('OddsRatio_working_3-way'!L53*'OddsRatio_working_3-way'!M53)-(3*'OddsRatio_working_3-way'!K53*'OddsRatio_working_3-way'!L53*'OddsRatio_working_3-way'!M53)</f>
        <v>0.23020085559172487</v>
      </c>
      <c r="Q53" s="11">
        <f>2*'OddsRatio_working_3-way'!K53*'OddsRatio_working_3-way'!L53*'OddsRatio_working_3-way'!M53</f>
        <v>7.1269614734280173E-2</v>
      </c>
      <c r="R53" s="11">
        <f t="shared" si="23"/>
        <v>0</v>
      </c>
      <c r="S53" s="11">
        <f t="shared" si="24"/>
        <v>-0.84522337579076146</v>
      </c>
      <c r="T53" s="11">
        <f t="shared" si="25"/>
        <v>-0.26167906371231014</v>
      </c>
      <c r="U53" s="11">
        <f>'OddsRatio_working_3-way'!S53-'OddsRatio_working_3-way'!R53^2/3</f>
        <v>-0.84522337579076146</v>
      </c>
      <c r="V53" s="11">
        <f>'OddsRatio_working_3-way'!S53*'OddsRatio_working_3-way'!R53/3-2*'OddsRatio_working_3-way'!R53^3/27-'OddsRatio_working_3-way'!T53</f>
        <v>0.26167906371231014</v>
      </c>
      <c r="W53" s="11">
        <f>'OddsRatio_working_3-way'!V53^2+4*'OddsRatio_working_3-way'!U53^3/27</f>
        <v>-2.0980325273372707E-2</v>
      </c>
      <c r="X53" s="11">
        <f>IF('OddsRatio_working_3-way'!W53&gt;0,IF(ABS('OddsRatio_working_3-way'!V53+SQRT('OddsRatio_working_3-way'!W53))/2&gt;0,ABS('OddsRatio_working_3-way'!V53+SQRT('OddsRatio_working_3-way'!W53))/2,ABS('OddsRatio_working_3-way'!V53-SQRT('OddsRatio_working_3-way'!W53))/2),SQRT(-'OddsRatio_working_3-way'!U53^3/27))</f>
        <v>0.14954619491876414</v>
      </c>
      <c r="Y53" s="11">
        <f>IF('OddsRatio_working_3-way'!W53&gt;=0,IF('OddsRatio_working_3-way'!V53+SQRT('OddsRatio_working_3-way'!W53)&gt;0,0,PI()),ACOS('OddsRatio_working_3-way'!V53/(2*'OddsRatio_working_3-way'!X53)))</f>
        <v>0.50554540937225934</v>
      </c>
      <c r="Z53" s="11">
        <f>'OddsRatio_working_3-way'!X53^(1/3)*COS('OddsRatio_working_3-way'!Y53/3)</f>
        <v>0.52327418273976001</v>
      </c>
      <c r="AA53" s="11">
        <f>'OddsRatio_working_3-way'!X53^(1/3)*COS(('OddsRatio_working_3-way'!Y53+2*PI())/3)</f>
        <v>-0.33873405114273697</v>
      </c>
      <c r="AB53" s="11">
        <f>'OddsRatio_working_3-way'!X53^(1/3)*COS(('OddsRatio_working_3-way'!Y53+4*PI())/3)</f>
        <v>-0.18454013159702282</v>
      </c>
      <c r="AC53" s="11">
        <f>'OddsRatio_working_3-way'!X53^(1/3)*SIN('OddsRatio_working_3-way'!Y53/3)</f>
        <v>8.9023900957121482E-2</v>
      </c>
      <c r="AD53" s="11">
        <f>'OddsRatio_working_3-way'!X53^(1/3)*SIN(('OddsRatio_working_3-way'!Y53+2*PI())/3)</f>
        <v>0.40865678491861218</v>
      </c>
      <c r="AE53" s="11">
        <f>'OddsRatio_working_3-way'!X53^(1/3)*SIN(('OddsRatio_working_3-way'!Y53+4*PI())/3)</f>
        <v>-0.49768068587573366</v>
      </c>
      <c r="AF53" s="11">
        <f>-'OddsRatio_working_3-way'!U53/(3*'OddsRatio_working_3-way'!X53^(1/3))*COS(('OddsRatio_working_3-way'!Y53)/3)</f>
        <v>0.52327418273976001</v>
      </c>
      <c r="AG53" s="11">
        <f>-'OddsRatio_working_3-way'!U53/(3*'OddsRatio_working_3-way'!X53^(1/3))*COS(('OddsRatio_working_3-way'!Y53+2*PI())/3)</f>
        <v>-0.33873405114273697</v>
      </c>
      <c r="AH53" s="11">
        <f>-'OddsRatio_working_3-way'!U53/(3*'OddsRatio_working_3-way'!X53^(1/3))*COS(('OddsRatio_working_3-way'!Y53+4*PI())/3)</f>
        <v>-0.18454013159702282</v>
      </c>
      <c r="AI53" s="11">
        <f>'OddsRatio_working_3-way'!U53/(3*'OddsRatio_working_3-way'!X53^(1/3))*SIN(('OddsRatio_working_3-way'!Y53)/3)</f>
        <v>-8.9023900957121482E-2</v>
      </c>
      <c r="AJ53" s="11">
        <f>'OddsRatio_working_3-way'!U53/(3*'OddsRatio_working_3-way'!X53^(1/3))*SIN(('OddsRatio_working_3-way'!Y53+2*PI())/3)</f>
        <v>-0.40865678491861218</v>
      </c>
      <c r="AK53" s="11">
        <f>'OddsRatio_working_3-way'!U53/(3*'OddsRatio_working_3-way'!X53^(1/3))*SIN(('OddsRatio_working_3-way'!Y53+4*PI())/3)</f>
        <v>0.49768068587573366</v>
      </c>
      <c r="AL53" s="11">
        <f>'OddsRatio_working_3-way'!Z53+'OddsRatio_working_3-way'!AF53</f>
        <v>1.04654836547952</v>
      </c>
      <c r="AM53" s="11">
        <f>'OddsRatio_working_3-way'!AA53+'OddsRatio_working_3-way'!AG53</f>
        <v>-0.67746810228547394</v>
      </c>
      <c r="AN53" s="11">
        <f>'OddsRatio_working_3-way'!AB53+'OddsRatio_working_3-way'!AH53</f>
        <v>-0.36908026319404563</v>
      </c>
      <c r="AO53" s="11">
        <f>'OddsRatio_working_3-way'!AC53+'OddsRatio_working_3-way'!AI53</f>
        <v>0</v>
      </c>
      <c r="AP53" s="11">
        <f>'OddsRatio_working_3-way'!AD53+'OddsRatio_working_3-way'!AJ53</f>
        <v>0</v>
      </c>
      <c r="AQ53" s="11">
        <f>'OddsRatio_working_3-way'!AE53+'OddsRatio_working_3-way'!AK53</f>
        <v>0</v>
      </c>
      <c r="AR53" s="10">
        <f>IF(A53="","",IF(('OddsRatio_working_3-way'!X53=0),IF(Q53&gt;0,-Q53^(1/3),(-Q53)^(1/3)),'OddsRatio_working_3-way'!AL53-'OddsRatio_working_3-way'!R53/3))</f>
        <v>1.04654836547952</v>
      </c>
      <c r="AS53" s="11">
        <f>IF(('OddsRatio_working_3-way'!X53=0),IF(Q53&gt;0,-Q53^(1/3),(-Q53)^(1/3)),'OddsRatio_working_3-way'!AM53-'OddsRatio_working_3-way'!R53/3)</f>
        <v>-0.67746810228547394</v>
      </c>
      <c r="AT53" s="11">
        <f>IF(('OddsRatio_working_3-way'!X53=0),IF(Q53&gt;0,-Q53^(1/3),(-Q53)^(1/3)),'OddsRatio_working_3-way'!AN53-'OddsRatio_working_3-way'!R53/3)</f>
        <v>-0.36908026319404563</v>
      </c>
      <c r="AU53" s="11">
        <f>IF(('OddsRatio_working_3-way'!X53=0),0,'OddsRatio_working_3-way'!AO53)</f>
        <v>0</v>
      </c>
      <c r="AV53" s="11">
        <f>IF(('OddsRatio_working_3-way'!X53=0),0,'OddsRatio_working_3-way'!AP53)</f>
        <v>0</v>
      </c>
      <c r="AW53" s="11">
        <f>IF(('OddsRatio_working_3-way'!X53=0),0,'OddsRatio_working_3-way'!AQ53)</f>
        <v>0</v>
      </c>
    </row>
    <row r="54" spans="1:4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9">
        <f t="shared" si="13"/>
        <v>0.15705838220540308</v>
      </c>
      <c r="E54" s="9">
        <f t="shared" si="14"/>
        <v>0.22289211740933798</v>
      </c>
      <c r="F54" s="9">
        <f t="shared" si="15"/>
        <v>0.62004950038525886</v>
      </c>
      <c r="G54" s="9">
        <f t="shared" si="16"/>
        <v>1.0565076947796084</v>
      </c>
      <c r="H54" s="9">
        <f t="shared" si="17"/>
        <v>6.36705908948041</v>
      </c>
      <c r="I54" s="9">
        <f t="shared" si="18"/>
        <v>4.4864753927727072</v>
      </c>
      <c r="J54" s="9">
        <f t="shared" si="19"/>
        <v>1.612774462972173</v>
      </c>
      <c r="K54" s="11">
        <f t="shared" si="20"/>
        <v>0.16447368421052633</v>
      </c>
      <c r="L54" s="11">
        <f t="shared" si="21"/>
        <v>0.23255813953488372</v>
      </c>
      <c r="M54" s="11">
        <f t="shared" si="22"/>
        <v>0.63291139240506322</v>
      </c>
      <c r="N54" s="11">
        <f>'OddsRatio_working_3-way'!K54+'OddsRatio_working_3-way'!L54+'OddsRatio_working_3-way'!M54-('OddsRatio_working_3-way'!K54*'OddsRatio_working_3-way'!L54)-('OddsRatio_working_3-way'!K54*'OddsRatio_working_3-way'!M54)-('OddsRatio_working_3-way'!L54*'OddsRatio_working_3-way'!M54)+('OddsRatio_working_3-way'!K54*'OddsRatio_working_3-way'!L54*'OddsRatio_working_3-way'!M54)-1</f>
        <v>-0.23538377515764675</v>
      </c>
      <c r="O54" s="11">
        <f>0</f>
        <v>0</v>
      </c>
      <c r="P54" s="11">
        <f>('OddsRatio_working_3-way'!K54*'OddsRatio_working_3-way'!L54)+('OddsRatio_working_3-way'!K54*'OddsRatio_working_3-way'!M54)+('OddsRatio_working_3-way'!L54*'OddsRatio_working_3-way'!M54)-(3*'OddsRatio_working_3-way'!K54*'OddsRatio_working_3-way'!L54*'OddsRatio_working_3-way'!M54)</f>
        <v>0.21690965712780624</v>
      </c>
      <c r="Q54" s="11">
        <f>2*'OddsRatio_working_3-way'!K54*'OddsRatio_working_3-way'!L54*'OddsRatio_working_3-way'!M54</f>
        <v>4.8417334180313895E-2</v>
      </c>
      <c r="R54" s="11">
        <f t="shared" si="23"/>
        <v>0</v>
      </c>
      <c r="S54" s="11">
        <f t="shared" si="24"/>
        <v>-0.92151490468080233</v>
      </c>
      <c r="T54" s="11">
        <f t="shared" si="25"/>
        <v>-0.20569529122339339</v>
      </c>
      <c r="U54" s="11">
        <f>'OddsRatio_working_3-way'!S54-'OddsRatio_working_3-way'!R54^2/3</f>
        <v>-0.92151490468080233</v>
      </c>
      <c r="V54" s="11">
        <f>'OddsRatio_working_3-way'!S54*'OddsRatio_working_3-way'!R54/3-2*'OddsRatio_working_3-way'!R54^3/27-'OddsRatio_working_3-way'!T54</f>
        <v>0.20569529122339339</v>
      </c>
      <c r="W54" s="11">
        <f>'OddsRatio_working_3-way'!V54^2+4*'OddsRatio_working_3-way'!U54^3/27</f>
        <v>-7.3621444719040807E-2</v>
      </c>
      <c r="X54" s="11">
        <f>IF('OddsRatio_working_3-way'!W54&gt;0,IF(ABS('OddsRatio_working_3-way'!V54+SQRT('OddsRatio_working_3-way'!W54))/2&gt;0,ABS('OddsRatio_working_3-way'!V54+SQRT('OddsRatio_working_3-way'!W54))/2,ABS('OddsRatio_working_3-way'!V54-SQRT('OddsRatio_working_3-way'!W54))/2),SQRT(-'OddsRatio_working_3-way'!U54^3/27))</f>
        <v>0.17024394082500954</v>
      </c>
      <c r="Y54" s="11">
        <f>IF('OddsRatio_working_3-way'!W54&gt;=0,IF('OddsRatio_working_3-way'!V54+SQRT('OddsRatio_working_3-way'!W54)&gt;0,0,PI()),ACOS('OddsRatio_working_3-way'!V54/(2*'OddsRatio_working_3-way'!X54)))</f>
        <v>0.92213612391062616</v>
      </c>
      <c r="Z54" s="11">
        <f>'OddsRatio_working_3-way'!X54^(1/3)*COS('OddsRatio_working_3-way'!Y54/3)</f>
        <v>0.52825384738980419</v>
      </c>
      <c r="AA54" s="11">
        <f>'OddsRatio_working_3-way'!X54^(1/3)*COS(('OddsRatio_working_3-way'!Y54+2*PI())/3)</f>
        <v>-0.40934961719906021</v>
      </c>
      <c r="AB54" s="11">
        <f>'OddsRatio_working_3-way'!X54^(1/3)*COS(('OddsRatio_working_3-way'!Y54+4*PI())/3)</f>
        <v>-0.11890423019074421</v>
      </c>
      <c r="AC54" s="11">
        <f>'OddsRatio_working_3-way'!X54^(1/3)*SIN('OddsRatio_working_3-way'!Y54/3)</f>
        <v>0.16768872237413651</v>
      </c>
      <c r="AD54" s="11">
        <f>'OddsRatio_working_3-way'!X54^(1/3)*SIN(('OddsRatio_working_3-way'!Y54+2*PI())/3)</f>
        <v>0.37363689029937036</v>
      </c>
      <c r="AE54" s="11">
        <f>'OddsRatio_working_3-way'!X54^(1/3)*SIN(('OddsRatio_working_3-way'!Y54+4*PI())/3)</f>
        <v>-0.54132561267350665</v>
      </c>
      <c r="AF54" s="11">
        <f>-'OddsRatio_working_3-way'!U54/(3*'OddsRatio_working_3-way'!X54^(1/3))*COS(('OddsRatio_working_3-way'!Y54)/3)</f>
        <v>0.52825384738980408</v>
      </c>
      <c r="AG54" s="11">
        <f>-'OddsRatio_working_3-way'!U54/(3*'OddsRatio_working_3-way'!X54^(1/3))*COS(('OddsRatio_working_3-way'!Y54+2*PI())/3)</f>
        <v>-0.4093496171990601</v>
      </c>
      <c r="AH54" s="11">
        <f>-'OddsRatio_working_3-way'!U54/(3*'OddsRatio_working_3-way'!X54^(1/3))*COS(('OddsRatio_working_3-way'!Y54+4*PI())/3)</f>
        <v>-0.11890423019074418</v>
      </c>
      <c r="AI54" s="11">
        <f>'OddsRatio_working_3-way'!U54/(3*'OddsRatio_working_3-way'!X54^(1/3))*SIN(('OddsRatio_working_3-way'!Y54)/3)</f>
        <v>-0.16768872237413648</v>
      </c>
      <c r="AJ54" s="11">
        <f>'OddsRatio_working_3-way'!U54/(3*'OddsRatio_working_3-way'!X54^(1/3))*SIN(('OddsRatio_working_3-way'!Y54+2*PI())/3)</f>
        <v>-0.37363689029937025</v>
      </c>
      <c r="AK54" s="11">
        <f>'OddsRatio_working_3-way'!U54/(3*'OddsRatio_working_3-way'!X54^(1/3))*SIN(('OddsRatio_working_3-way'!Y54+4*PI())/3)</f>
        <v>0.54132561267350654</v>
      </c>
      <c r="AL54" s="11">
        <f>'OddsRatio_working_3-way'!Z54+'OddsRatio_working_3-way'!AF54</f>
        <v>1.0565076947796084</v>
      </c>
      <c r="AM54" s="11">
        <f>'OddsRatio_working_3-way'!AA54+'OddsRatio_working_3-way'!AG54</f>
        <v>-0.81869923439812031</v>
      </c>
      <c r="AN54" s="11">
        <f>'OddsRatio_working_3-way'!AB54+'OddsRatio_working_3-way'!AH54</f>
        <v>-0.2378084603814884</v>
      </c>
      <c r="AO54" s="11">
        <f>'OddsRatio_working_3-way'!AC54+'OddsRatio_working_3-way'!AI54</f>
        <v>0</v>
      </c>
      <c r="AP54" s="11">
        <f>'OddsRatio_working_3-way'!AD54+'OddsRatio_working_3-way'!AJ54</f>
        <v>0</v>
      </c>
      <c r="AQ54" s="11">
        <f>'OddsRatio_working_3-way'!AE54+'OddsRatio_working_3-way'!AK54</f>
        <v>0</v>
      </c>
      <c r="AR54" s="10">
        <f>IF(A54="","",IF(('OddsRatio_working_3-way'!X54=0),IF(Q54&gt;0,-Q54^(1/3),(-Q54)^(1/3)),'OddsRatio_working_3-way'!AL54-'OddsRatio_working_3-way'!R54/3))</f>
        <v>1.0565076947796084</v>
      </c>
      <c r="AS54" s="11">
        <f>IF(('OddsRatio_working_3-way'!X54=0),IF(Q54&gt;0,-Q54^(1/3),(-Q54)^(1/3)),'OddsRatio_working_3-way'!AM54-'OddsRatio_working_3-way'!R54/3)</f>
        <v>-0.81869923439812031</v>
      </c>
      <c r="AT54" s="11">
        <f>IF(('OddsRatio_working_3-way'!X54=0),IF(Q54&gt;0,-Q54^(1/3),(-Q54)^(1/3)),'OddsRatio_working_3-way'!AN54-'OddsRatio_working_3-way'!R54/3)</f>
        <v>-0.2378084603814884</v>
      </c>
      <c r="AU54" s="11">
        <f>IF(('OddsRatio_working_3-way'!X54=0),0,'OddsRatio_working_3-way'!AO54)</f>
        <v>0</v>
      </c>
      <c r="AV54" s="11">
        <f>IF(('OddsRatio_working_3-way'!X54=0),0,'OddsRatio_working_3-way'!AP54)</f>
        <v>0</v>
      </c>
      <c r="AW54" s="11">
        <f>IF(('OddsRatio_working_3-way'!X54=0),0,'OddsRatio_working_3-way'!AQ54)</f>
        <v>0</v>
      </c>
    </row>
    <row r="55" spans="1:4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9">
        <f t="shared" si="13"/>
        <v>0.42348927336033243</v>
      </c>
      <c r="E55" s="9">
        <f t="shared" si="14"/>
        <v>0.29752472402432006</v>
      </c>
      <c r="F55" s="9">
        <f t="shared" si="15"/>
        <v>0.27898600261534739</v>
      </c>
      <c r="G55" s="9">
        <f t="shared" si="16"/>
        <v>1.0635428888514289</v>
      </c>
      <c r="H55" s="9">
        <f t="shared" si="17"/>
        <v>2.3613348977298285</v>
      </c>
      <c r="I55" s="9">
        <f t="shared" si="18"/>
        <v>3.3610652132501722</v>
      </c>
      <c r="J55" s="9">
        <f t="shared" si="19"/>
        <v>3.5844092199089728</v>
      </c>
      <c r="K55" s="11">
        <f t="shared" si="20"/>
        <v>0.43859649122807021</v>
      </c>
      <c r="L55" s="11">
        <f t="shared" si="21"/>
        <v>0.3105590062111801</v>
      </c>
      <c r="M55" s="11">
        <f t="shared" si="22"/>
        <v>0.29154518950437314</v>
      </c>
      <c r="N55" s="11">
        <f>'OddsRatio_working_3-way'!K55+'OddsRatio_working_3-way'!L55+'OddsRatio_working_3-way'!M55-('OddsRatio_working_3-way'!K55*'OddsRatio_working_3-way'!L55)-('OddsRatio_working_3-way'!K55*'OddsRatio_working_3-way'!M55)-('OddsRatio_working_3-way'!L55*'OddsRatio_working_3-way'!M55)+('OddsRatio_working_3-way'!K55*'OddsRatio_working_3-way'!L55*'OddsRatio_working_3-way'!M55)-1</f>
        <v>-0.27421068833828766</v>
      </c>
      <c r="O55" s="11">
        <f>0</f>
        <v>0</v>
      </c>
      <c r="P55" s="11">
        <f>('OddsRatio_working_3-way'!K55*'OddsRatio_working_3-way'!L55)+('OddsRatio_working_3-way'!K55*'OddsRatio_working_3-way'!M55)+('OddsRatio_working_3-way'!L55*'OddsRatio_working_3-way'!M55)-(3*'OddsRatio_working_3-way'!K55*'OddsRatio_working_3-way'!L55*'OddsRatio_working_3-way'!M55)</f>
        <v>0.23548858202039513</v>
      </c>
      <c r="Q55" s="11">
        <f>2*'OddsRatio_working_3-way'!K55*'OddsRatio_working_3-way'!L55*'OddsRatio_working_3-way'!M55</f>
        <v>7.942279326151605E-2</v>
      </c>
      <c r="R55" s="11">
        <f t="shared" si="23"/>
        <v>0</v>
      </c>
      <c r="S55" s="11">
        <f t="shared" si="24"/>
        <v>-0.85878702776850946</v>
      </c>
      <c r="T55" s="11">
        <f t="shared" si="25"/>
        <v>-0.28964149334519707</v>
      </c>
      <c r="U55" s="11">
        <f>'OddsRatio_working_3-way'!S55-'OddsRatio_working_3-way'!R55^2/3</f>
        <v>-0.85878702776850946</v>
      </c>
      <c r="V55" s="11">
        <f>'OddsRatio_working_3-way'!S55*'OddsRatio_working_3-way'!R55/3-2*'OddsRatio_working_3-way'!R55^3/27-'OddsRatio_working_3-way'!T55</f>
        <v>0.28964149334519707</v>
      </c>
      <c r="W55" s="11">
        <f>'OddsRatio_working_3-way'!V55^2+4*'OddsRatio_working_3-way'!U55^3/27</f>
        <v>-9.9401685011104579E-3</v>
      </c>
      <c r="X55" s="11">
        <f>IF('OddsRatio_working_3-way'!W55&gt;0,IF(ABS('OddsRatio_working_3-way'!V55+SQRT('OddsRatio_working_3-way'!W55))/2&gt;0,ABS('OddsRatio_working_3-way'!V55+SQRT('OddsRatio_working_3-way'!W55))/2,ABS('OddsRatio_working_3-way'!V55-SQRT('OddsRatio_working_3-way'!W55))/2),SQRT(-'OddsRatio_working_3-way'!U55^3/27))</f>
        <v>0.15316034340548657</v>
      </c>
      <c r="Y55" s="11">
        <f>IF('OddsRatio_working_3-way'!W55&gt;=0,IF('OddsRatio_working_3-way'!V55+SQRT('OddsRatio_working_3-way'!W55)&gt;0,0,PI()),ACOS('OddsRatio_working_3-way'!V55/(2*'OddsRatio_working_3-way'!X55)))</f>
        <v>0.331516344272061</v>
      </c>
      <c r="Z55" s="11">
        <f>'OddsRatio_working_3-way'!X55^(1/3)*COS('OddsRatio_working_3-way'!Y55/3)</f>
        <v>0.53177144442571445</v>
      </c>
      <c r="AA55" s="11">
        <f>'OddsRatio_working_3-way'!X55^(1/3)*COS(('OddsRatio_working_3-way'!Y55+2*PI())/3)</f>
        <v>-0.31698469590283812</v>
      </c>
      <c r="AB55" s="11">
        <f>'OddsRatio_working_3-way'!X55^(1/3)*COS(('OddsRatio_working_3-way'!Y55+4*PI())/3)</f>
        <v>-0.21478674852287635</v>
      </c>
      <c r="AC55" s="11">
        <f>'OddsRatio_working_3-way'!X55^(1/3)*SIN('OddsRatio_working_3-way'!Y55/3)</f>
        <v>5.9004012430448304E-2</v>
      </c>
      <c r="AD55" s="11">
        <f>'OddsRatio_working_3-way'!X55^(1/3)*SIN(('OddsRatio_working_3-way'!Y55+2*PI())/3)</f>
        <v>0.43102557366458938</v>
      </c>
      <c r="AE55" s="11">
        <f>'OddsRatio_working_3-way'!X55^(1/3)*SIN(('OddsRatio_working_3-way'!Y55+4*PI())/3)</f>
        <v>-0.49002958609503755</v>
      </c>
      <c r="AF55" s="11">
        <f>-'OddsRatio_working_3-way'!U55/(3*'OddsRatio_working_3-way'!X55^(1/3))*COS(('OddsRatio_working_3-way'!Y55)/3)</f>
        <v>0.53177144442571445</v>
      </c>
      <c r="AG55" s="11">
        <f>-'OddsRatio_working_3-way'!U55/(3*'OddsRatio_working_3-way'!X55^(1/3))*COS(('OddsRatio_working_3-way'!Y55+2*PI())/3)</f>
        <v>-0.31698469590283812</v>
      </c>
      <c r="AH55" s="11">
        <f>-'OddsRatio_working_3-way'!U55/(3*'OddsRatio_working_3-way'!X55^(1/3))*COS(('OddsRatio_working_3-way'!Y55+4*PI())/3)</f>
        <v>-0.21478674852287635</v>
      </c>
      <c r="AI55" s="11">
        <f>'OddsRatio_working_3-way'!U55/(3*'OddsRatio_working_3-way'!X55^(1/3))*SIN(('OddsRatio_working_3-way'!Y55)/3)</f>
        <v>-5.9004012430448304E-2</v>
      </c>
      <c r="AJ55" s="11">
        <f>'OddsRatio_working_3-way'!U55/(3*'OddsRatio_working_3-way'!X55^(1/3))*SIN(('OddsRatio_working_3-way'!Y55+2*PI())/3)</f>
        <v>-0.43102557366458938</v>
      </c>
      <c r="AK55" s="11">
        <f>'OddsRatio_working_3-way'!U55/(3*'OddsRatio_working_3-way'!X55^(1/3))*SIN(('OddsRatio_working_3-way'!Y55+4*PI())/3)</f>
        <v>0.49002958609503755</v>
      </c>
      <c r="AL55" s="11">
        <f>'OddsRatio_working_3-way'!Z55+'OddsRatio_working_3-way'!AF55</f>
        <v>1.0635428888514289</v>
      </c>
      <c r="AM55" s="11">
        <f>'OddsRatio_working_3-way'!AA55+'OddsRatio_working_3-way'!AG55</f>
        <v>-0.63396939180567624</v>
      </c>
      <c r="AN55" s="11">
        <f>'OddsRatio_working_3-way'!AB55+'OddsRatio_working_3-way'!AH55</f>
        <v>-0.42957349704575271</v>
      </c>
      <c r="AO55" s="11">
        <f>'OddsRatio_working_3-way'!AC55+'OddsRatio_working_3-way'!AI55</f>
        <v>0</v>
      </c>
      <c r="AP55" s="11">
        <f>'OddsRatio_working_3-way'!AD55+'OddsRatio_working_3-way'!AJ55</f>
        <v>0</v>
      </c>
      <c r="AQ55" s="11">
        <f>'OddsRatio_working_3-way'!AE55+'OddsRatio_working_3-way'!AK55</f>
        <v>0</v>
      </c>
      <c r="AR55" s="10">
        <f>IF(A55="","",IF(('OddsRatio_working_3-way'!X55=0),IF(Q55&gt;0,-Q55^(1/3),(-Q55)^(1/3)),'OddsRatio_working_3-way'!AL55-'OddsRatio_working_3-way'!R55/3))</f>
        <v>1.0635428888514289</v>
      </c>
      <c r="AS55" s="11">
        <f>IF(('OddsRatio_working_3-way'!X55=0),IF(Q55&gt;0,-Q55^(1/3),(-Q55)^(1/3)),'OddsRatio_working_3-way'!AM55-'OddsRatio_working_3-way'!R55/3)</f>
        <v>-0.63396939180567624</v>
      </c>
      <c r="AT55" s="11">
        <f>IF(('OddsRatio_working_3-way'!X55=0),IF(Q55&gt;0,-Q55^(1/3),(-Q55)^(1/3)),'OddsRatio_working_3-way'!AN55-'OddsRatio_working_3-way'!R55/3)</f>
        <v>-0.42957349704575271</v>
      </c>
      <c r="AU55" s="11">
        <f>IF(('OddsRatio_working_3-way'!X55=0),0,'OddsRatio_working_3-way'!AO55)</f>
        <v>0</v>
      </c>
      <c r="AV55" s="11">
        <f>IF(('OddsRatio_working_3-way'!X55=0),0,'OddsRatio_working_3-way'!AP55)</f>
        <v>0</v>
      </c>
      <c r="AW55" s="11">
        <f>IF(('OddsRatio_working_3-way'!X55=0),0,'OddsRatio_working_3-way'!AQ55)</f>
        <v>0</v>
      </c>
    </row>
    <row r="56" spans="1:4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9">
        <f t="shared" si="13"/>
        <v>0.545974561744349</v>
      </c>
      <c r="E56" s="9">
        <f t="shared" si="14"/>
        <v>0.24502975146289976</v>
      </c>
      <c r="F56" s="9">
        <f t="shared" si="15"/>
        <v>0.20899568679275113</v>
      </c>
      <c r="G56" s="9">
        <f t="shared" si="16"/>
        <v>1.0661373917126045</v>
      </c>
      <c r="H56" s="9">
        <f t="shared" si="17"/>
        <v>1.8315871655358316</v>
      </c>
      <c r="I56" s="9">
        <f t="shared" si="18"/>
        <v>4.0811370620494269</v>
      </c>
      <c r="J56" s="9">
        <f t="shared" si="19"/>
        <v>4.7847877405797465</v>
      </c>
      <c r="K56" s="11">
        <f t="shared" si="20"/>
        <v>0.5617977528089888</v>
      </c>
      <c r="L56" s="11">
        <f t="shared" si="21"/>
        <v>0.25706940874035988</v>
      </c>
      <c r="M56" s="11">
        <f t="shared" si="22"/>
        <v>0.21978021978021978</v>
      </c>
      <c r="N56" s="11">
        <f>'OddsRatio_working_3-way'!K56+'OddsRatio_working_3-way'!L56+'OddsRatio_working_3-way'!M56-('OddsRatio_working_3-way'!K56*'OddsRatio_working_3-way'!L56)-('OddsRatio_working_3-way'!K56*'OddsRatio_working_3-way'!M56)-('OddsRatio_working_3-way'!L56*'OddsRatio_working_3-way'!M56)+('OddsRatio_working_3-way'!K56*'OddsRatio_working_3-way'!L56*'OddsRatio_working_3-way'!M56)-1</f>
        <v>-0.25400355688331189</v>
      </c>
      <c r="O56" s="11">
        <f>0</f>
        <v>0</v>
      </c>
      <c r="P56" s="11">
        <f>('OddsRatio_working_3-way'!K56*'OddsRatio_working_3-way'!L56)+('OddsRatio_working_3-way'!K56*'OddsRatio_working_3-way'!M56)+('OddsRatio_working_3-way'!L56*'OddsRatio_working_3-way'!M56)-(3*'OddsRatio_working_3-way'!K56*'OddsRatio_working_3-way'!L56*'OddsRatio_working_3-way'!M56)</f>
        <v>0.22916917287386079</v>
      </c>
      <c r="Q56" s="11">
        <f>2*'OddsRatio_working_3-way'!K56*'OddsRatio_working_3-way'!L56*'OddsRatio_working_3-way'!M56</f>
        <v>6.3481765339019613E-2</v>
      </c>
      <c r="R56" s="11">
        <f t="shared" si="23"/>
        <v>0</v>
      </c>
      <c r="S56" s="11">
        <f t="shared" si="24"/>
        <v>-0.90222820375361945</v>
      </c>
      <c r="T56" s="11">
        <f t="shared" si="25"/>
        <v>-0.24992471018105805</v>
      </c>
      <c r="U56" s="11">
        <f>'OddsRatio_working_3-way'!S56-'OddsRatio_working_3-way'!R56^2/3</f>
        <v>-0.90222820375361945</v>
      </c>
      <c r="V56" s="11">
        <f>'OddsRatio_working_3-way'!S56*'OddsRatio_working_3-way'!R56/3-2*'OddsRatio_working_3-way'!R56^3/27-'OddsRatio_working_3-way'!T56</f>
        <v>0.24992471018105805</v>
      </c>
      <c r="W56" s="11">
        <f>'OddsRatio_working_3-way'!V56^2+4*'OddsRatio_working_3-way'!U56^3/27</f>
        <v>-4.6341780187936187E-2</v>
      </c>
      <c r="X56" s="11">
        <f>IF('OddsRatio_working_3-way'!W56&gt;0,IF(ABS('OddsRatio_working_3-way'!V56+SQRT('OddsRatio_working_3-way'!W56))/2&gt;0,ABS('OddsRatio_working_3-way'!V56+SQRT('OddsRatio_working_3-way'!W56))/2,ABS('OddsRatio_working_3-way'!V56-SQRT('OddsRatio_working_3-way'!W56))/2),SQRT(-'OddsRatio_working_3-way'!U56^3/27))</f>
        <v>0.16492736351726331</v>
      </c>
      <c r="Y56" s="11">
        <f>IF('OddsRatio_working_3-way'!W56&gt;=0,IF('OddsRatio_working_3-way'!V56+SQRT('OddsRatio_working_3-way'!W56)&gt;0,0,PI()),ACOS('OddsRatio_working_3-way'!V56/(2*'OddsRatio_working_3-way'!X56)))</f>
        <v>0.71104368516120453</v>
      </c>
      <c r="Z56" s="11">
        <f>'OddsRatio_working_3-way'!X56^(1/3)*COS('OddsRatio_working_3-way'!Y56/3)</f>
        <v>0.53306869585630223</v>
      </c>
      <c r="AA56" s="11">
        <f>'OddsRatio_working_3-way'!X56^(1/3)*COS(('OddsRatio_working_3-way'!Y56+2*PI())/3)</f>
        <v>-0.37804836077833387</v>
      </c>
      <c r="AB56" s="11">
        <f>'OddsRatio_working_3-way'!X56^(1/3)*COS(('OddsRatio_working_3-way'!Y56+4*PI())/3)</f>
        <v>-0.15502033507796828</v>
      </c>
      <c r="AC56" s="11">
        <f>'OddsRatio_working_3-way'!X56^(1/3)*SIN('OddsRatio_working_3-way'!Y56/3)</f>
        <v>0.12876529067493686</v>
      </c>
      <c r="AD56" s="11">
        <f>'OddsRatio_working_3-way'!X56^(1/3)*SIN(('OddsRatio_working_3-way'!Y56+2*PI())/3)</f>
        <v>0.3972683872363299</v>
      </c>
      <c r="AE56" s="11">
        <f>'OddsRatio_working_3-way'!X56^(1/3)*SIN(('OddsRatio_working_3-way'!Y56+4*PI())/3)</f>
        <v>-0.52603367791126665</v>
      </c>
      <c r="AF56" s="11">
        <f>-'OddsRatio_working_3-way'!U56/(3*'OddsRatio_working_3-way'!X56^(1/3))*COS(('OddsRatio_working_3-way'!Y56)/3)</f>
        <v>0.53306869585630223</v>
      </c>
      <c r="AG56" s="11">
        <f>-'OddsRatio_working_3-way'!U56/(3*'OddsRatio_working_3-way'!X56^(1/3))*COS(('OddsRatio_working_3-way'!Y56+2*PI())/3)</f>
        <v>-0.37804836077833387</v>
      </c>
      <c r="AH56" s="11">
        <f>-'OddsRatio_working_3-way'!U56/(3*'OddsRatio_working_3-way'!X56^(1/3))*COS(('OddsRatio_working_3-way'!Y56+4*PI())/3)</f>
        <v>-0.15502033507796828</v>
      </c>
      <c r="AI56" s="11">
        <f>'OddsRatio_working_3-way'!U56/(3*'OddsRatio_working_3-way'!X56^(1/3))*SIN(('OddsRatio_working_3-way'!Y56)/3)</f>
        <v>-0.12876529067493686</v>
      </c>
      <c r="AJ56" s="11">
        <f>'OddsRatio_working_3-way'!U56/(3*'OddsRatio_working_3-way'!X56^(1/3))*SIN(('OddsRatio_working_3-way'!Y56+2*PI())/3)</f>
        <v>-0.3972683872363299</v>
      </c>
      <c r="AK56" s="11">
        <f>'OddsRatio_working_3-way'!U56/(3*'OddsRatio_working_3-way'!X56^(1/3))*SIN(('OddsRatio_working_3-way'!Y56+4*PI())/3)</f>
        <v>0.52603367791126665</v>
      </c>
      <c r="AL56" s="11">
        <f>'OddsRatio_working_3-way'!Z56+'OddsRatio_working_3-way'!AF56</f>
        <v>1.0661373917126045</v>
      </c>
      <c r="AM56" s="11">
        <f>'OddsRatio_working_3-way'!AA56+'OddsRatio_working_3-way'!AG56</f>
        <v>-0.75609672155666774</v>
      </c>
      <c r="AN56" s="11">
        <f>'OddsRatio_working_3-way'!AB56+'OddsRatio_working_3-way'!AH56</f>
        <v>-0.31004067015593656</v>
      </c>
      <c r="AO56" s="11">
        <f>'OddsRatio_working_3-way'!AC56+'OddsRatio_working_3-way'!AI56</f>
        <v>0</v>
      </c>
      <c r="AP56" s="11">
        <f>'OddsRatio_working_3-way'!AD56+'OddsRatio_working_3-way'!AJ56</f>
        <v>0</v>
      </c>
      <c r="AQ56" s="11">
        <f>'OddsRatio_working_3-way'!AE56+'OddsRatio_working_3-way'!AK56</f>
        <v>0</v>
      </c>
      <c r="AR56" s="10">
        <f>IF(A56="","",IF(('OddsRatio_working_3-way'!X56=0),IF(Q56&gt;0,-Q56^(1/3),(-Q56)^(1/3)),'OddsRatio_working_3-way'!AL56-'OddsRatio_working_3-way'!R56/3))</f>
        <v>1.0661373917126045</v>
      </c>
      <c r="AS56" s="11">
        <f>IF(('OddsRatio_working_3-way'!X56=0),IF(Q56&gt;0,-Q56^(1/3),(-Q56)^(1/3)),'OddsRatio_working_3-way'!AM56-'OddsRatio_working_3-way'!R56/3)</f>
        <v>-0.75609672155666774</v>
      </c>
      <c r="AT56" s="11">
        <f>IF(('OddsRatio_working_3-way'!X56=0),IF(Q56&gt;0,-Q56^(1/3),(-Q56)^(1/3)),'OddsRatio_working_3-way'!AN56-'OddsRatio_working_3-way'!R56/3)</f>
        <v>-0.31004067015593656</v>
      </c>
      <c r="AU56" s="11">
        <f>IF(('OddsRatio_working_3-way'!X56=0),0,'OddsRatio_working_3-way'!AO56)</f>
        <v>0</v>
      </c>
      <c r="AV56" s="11">
        <f>IF(('OddsRatio_working_3-way'!X56=0),0,'OddsRatio_working_3-way'!AP56)</f>
        <v>0</v>
      </c>
      <c r="AW56" s="11">
        <f>IF(('OddsRatio_working_3-way'!X56=0),0,'OddsRatio_working_3-way'!AQ56)</f>
        <v>0</v>
      </c>
    </row>
    <row r="57" spans="1:4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9">
        <f t="shared" si="13"/>
        <v>0.32359806560783555</v>
      </c>
      <c r="E57" s="9">
        <f t="shared" si="14"/>
        <v>0.2952164448832868</v>
      </c>
      <c r="F57" s="9">
        <f t="shared" si="15"/>
        <v>0.3811854895088776</v>
      </c>
      <c r="G57" s="9">
        <f t="shared" si="16"/>
        <v>1.0610422997650615</v>
      </c>
      <c r="H57" s="9">
        <f t="shared" si="17"/>
        <v>3.0902533305371715</v>
      </c>
      <c r="I57" s="9">
        <f t="shared" si="18"/>
        <v>3.3873451744713878</v>
      </c>
      <c r="J57" s="9">
        <f t="shared" si="19"/>
        <v>2.6233947186405442</v>
      </c>
      <c r="K57" s="11">
        <f t="shared" si="20"/>
        <v>0.33670033670033667</v>
      </c>
      <c r="L57" s="11">
        <f t="shared" si="21"/>
        <v>0.30769230769230771</v>
      </c>
      <c r="M57" s="11">
        <f t="shared" si="22"/>
        <v>0.39525691699604748</v>
      </c>
      <c r="N57" s="11">
        <f>'OddsRatio_working_3-way'!K57+'OddsRatio_working_3-way'!L57+'OddsRatio_working_3-way'!M57-('OddsRatio_working_3-way'!K57*'OddsRatio_working_3-way'!L57)-('OddsRatio_working_3-way'!K57*'OddsRatio_working_3-way'!M57)-('OddsRatio_working_3-way'!L57*'OddsRatio_working_3-way'!M57)+('OddsRatio_working_3-way'!K57*'OddsRatio_working_3-way'!L57*'OddsRatio_working_3-way'!M57)-1</f>
        <v>-0.27770253461953065</v>
      </c>
      <c r="O57" s="11">
        <f>0</f>
        <v>0</v>
      </c>
      <c r="P57" s="11">
        <f>('OddsRatio_working_3-way'!K57*'OddsRatio_working_3-way'!L57)+('OddsRatio_working_3-way'!K57*'OddsRatio_working_3-way'!M57)+('OddsRatio_working_3-way'!L57*'OddsRatio_working_3-way'!M57)-(3*'OddsRatio_working_3-way'!K57*'OddsRatio_working_3-way'!L57*'OddsRatio_working_3-way'!M57)</f>
        <v>0.23545478090932637</v>
      </c>
      <c r="Q57" s="11">
        <f>2*'OddsRatio_working_3-way'!K57*'OddsRatio_working_3-way'!L57*'OddsRatio_working_3-way'!M57</f>
        <v>8.1897315098896126E-2</v>
      </c>
      <c r="R57" s="11">
        <f t="shared" si="23"/>
        <v>0</v>
      </c>
      <c r="S57" s="11">
        <f t="shared" si="24"/>
        <v>-0.84786687752747281</v>
      </c>
      <c r="T57" s="11">
        <f t="shared" si="25"/>
        <v>-0.2949102182704253</v>
      </c>
      <c r="U57" s="11">
        <f>'OddsRatio_working_3-way'!S57-'OddsRatio_working_3-way'!R57^2/3</f>
        <v>-0.84786687752747281</v>
      </c>
      <c r="V57" s="11">
        <f>'OddsRatio_working_3-way'!S57*'OddsRatio_working_3-way'!R57/3-2*'OddsRatio_working_3-way'!R57^3/27-'OddsRatio_working_3-way'!T57</f>
        <v>0.2949102182704253</v>
      </c>
      <c r="W57" s="11">
        <f>'OddsRatio_working_3-way'!V57^2+4*'OddsRatio_working_3-way'!U57^3/27</f>
        <v>-3.3261928447153033E-3</v>
      </c>
      <c r="X57" s="11">
        <f>IF('OddsRatio_working_3-way'!W57&gt;0,IF(ABS('OddsRatio_working_3-way'!V57+SQRT('OddsRatio_working_3-way'!W57))/2&gt;0,ABS('OddsRatio_working_3-way'!V57+SQRT('OddsRatio_working_3-way'!W57))/2,ABS('OddsRatio_working_3-way'!V57-SQRT('OddsRatio_working_3-way'!W57))/2),SQRT(-'OddsRatio_working_3-way'!U57^3/27))</f>
        <v>0.15024831919611048</v>
      </c>
      <c r="Y57" s="11">
        <f>IF('OddsRatio_working_3-way'!W57&gt;=0,IF('OddsRatio_working_3-way'!V57+SQRT('OddsRatio_working_3-way'!W57)&gt;0,0,PI()),ACOS('OddsRatio_working_3-way'!V57/(2*'OddsRatio_working_3-way'!X57)))</f>
        <v>0.19312438225860795</v>
      </c>
      <c r="Z57" s="11">
        <f>'OddsRatio_working_3-way'!X57^(1/3)*COS('OddsRatio_working_3-way'!Y57/3)</f>
        <v>0.53052114988253074</v>
      </c>
      <c r="AA57" s="11">
        <f>'OddsRatio_working_3-way'!X57^(1/3)*COS(('OddsRatio_working_3-way'!Y57+2*PI())/3)</f>
        <v>-0.29487816308338499</v>
      </c>
      <c r="AB57" s="11">
        <f>'OddsRatio_working_3-way'!X57^(1/3)*COS(('OddsRatio_working_3-way'!Y57+4*PI())/3)</f>
        <v>-0.2356429867991458</v>
      </c>
      <c r="AC57" s="11">
        <f>'OddsRatio_working_3-way'!X57^(1/3)*SIN('OddsRatio_working_3-way'!Y57/3)</f>
        <v>3.4199444973200467E-2</v>
      </c>
      <c r="AD57" s="11">
        <f>'OddsRatio_working_3-way'!X57^(1/3)*SIN(('OddsRatio_working_3-way'!Y57+2*PI())/3)</f>
        <v>0.4423450705566031</v>
      </c>
      <c r="AE57" s="11">
        <f>'OddsRatio_working_3-way'!X57^(1/3)*SIN(('OddsRatio_working_3-way'!Y57+4*PI())/3)</f>
        <v>-0.47654451552980354</v>
      </c>
      <c r="AF57" s="11">
        <f>-'OddsRatio_working_3-way'!U57/(3*'OddsRatio_working_3-way'!X57^(1/3))*COS(('OddsRatio_working_3-way'!Y57)/3)</f>
        <v>0.53052114988253074</v>
      </c>
      <c r="AG57" s="11">
        <f>-'OddsRatio_working_3-way'!U57/(3*'OddsRatio_working_3-way'!X57^(1/3))*COS(('OddsRatio_working_3-way'!Y57+2*PI())/3)</f>
        <v>-0.29487816308338499</v>
      </c>
      <c r="AH57" s="11">
        <f>-'OddsRatio_working_3-way'!U57/(3*'OddsRatio_working_3-way'!X57^(1/3))*COS(('OddsRatio_working_3-way'!Y57+4*PI())/3)</f>
        <v>-0.2356429867991458</v>
      </c>
      <c r="AI57" s="11">
        <f>'OddsRatio_working_3-way'!U57/(3*'OddsRatio_working_3-way'!X57^(1/3))*SIN(('OddsRatio_working_3-way'!Y57)/3)</f>
        <v>-3.4199444973200467E-2</v>
      </c>
      <c r="AJ57" s="11">
        <f>'OddsRatio_working_3-way'!U57/(3*'OddsRatio_working_3-way'!X57^(1/3))*SIN(('OddsRatio_working_3-way'!Y57+2*PI())/3)</f>
        <v>-0.4423450705566031</v>
      </c>
      <c r="AK57" s="11">
        <f>'OddsRatio_working_3-way'!U57/(3*'OddsRatio_working_3-way'!X57^(1/3))*SIN(('OddsRatio_working_3-way'!Y57+4*PI())/3)</f>
        <v>0.47654451552980354</v>
      </c>
      <c r="AL57" s="11">
        <f>'OddsRatio_working_3-way'!Z57+'OddsRatio_working_3-way'!AF57</f>
        <v>1.0610422997650615</v>
      </c>
      <c r="AM57" s="11">
        <f>'OddsRatio_working_3-way'!AA57+'OddsRatio_working_3-way'!AG57</f>
        <v>-0.58975632616676998</v>
      </c>
      <c r="AN57" s="11">
        <f>'OddsRatio_working_3-way'!AB57+'OddsRatio_working_3-way'!AH57</f>
        <v>-0.47128597359829161</v>
      </c>
      <c r="AO57" s="11">
        <f>'OddsRatio_working_3-way'!AC57+'OddsRatio_working_3-way'!AI57</f>
        <v>0</v>
      </c>
      <c r="AP57" s="11">
        <f>'OddsRatio_working_3-way'!AD57+'OddsRatio_working_3-way'!AJ57</f>
        <v>0</v>
      </c>
      <c r="AQ57" s="11">
        <f>'OddsRatio_working_3-way'!AE57+'OddsRatio_working_3-way'!AK57</f>
        <v>0</v>
      </c>
      <c r="AR57" s="10">
        <f>IF(A57="","",IF(('OddsRatio_working_3-way'!X57=0),IF(Q57&gt;0,-Q57^(1/3),(-Q57)^(1/3)),'OddsRatio_working_3-way'!AL57-'OddsRatio_working_3-way'!R57/3))</f>
        <v>1.0610422997650615</v>
      </c>
      <c r="AS57" s="11">
        <f>IF(('OddsRatio_working_3-way'!X57=0),IF(Q57&gt;0,-Q57^(1/3),(-Q57)^(1/3)),'OddsRatio_working_3-way'!AM57-'OddsRatio_working_3-way'!R57/3)</f>
        <v>-0.58975632616676998</v>
      </c>
      <c r="AT57" s="11">
        <f>IF(('OddsRatio_working_3-way'!X57=0),IF(Q57&gt;0,-Q57^(1/3),(-Q57)^(1/3)),'OddsRatio_working_3-way'!AN57-'OddsRatio_working_3-way'!R57/3)</f>
        <v>-0.47128597359829161</v>
      </c>
      <c r="AU57" s="11">
        <f>IF(('OddsRatio_working_3-way'!X57=0),0,'OddsRatio_working_3-way'!AO57)</f>
        <v>0</v>
      </c>
      <c r="AV57" s="11">
        <f>IF(('OddsRatio_working_3-way'!X57=0),0,'OddsRatio_working_3-way'!AP57)</f>
        <v>0</v>
      </c>
      <c r="AW57" s="11">
        <f>IF(('OddsRatio_working_3-way'!X57=0),0,'OddsRatio_working_3-way'!AQ57)</f>
        <v>0</v>
      </c>
    </row>
    <row r="58" spans="1:4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9">
        <f t="shared" si="13"/>
        <v>0.44809465142896943</v>
      </c>
      <c r="E58" s="9">
        <f t="shared" si="14"/>
        <v>0.26666489984578345</v>
      </c>
      <c r="F58" s="9">
        <f t="shared" si="15"/>
        <v>0.28524044872524729</v>
      </c>
      <c r="G58" s="9">
        <f t="shared" si="16"/>
        <v>1.061785654858413</v>
      </c>
      <c r="H58" s="9">
        <f t="shared" si="17"/>
        <v>2.2316713596357598</v>
      </c>
      <c r="I58" s="9">
        <f t="shared" si="18"/>
        <v>3.7500248460832899</v>
      </c>
      <c r="J58" s="9">
        <f t="shared" si="19"/>
        <v>3.5058141454658553</v>
      </c>
      <c r="K58" s="11">
        <f t="shared" si="20"/>
        <v>0.46296296296296291</v>
      </c>
      <c r="L58" s="11">
        <f t="shared" si="21"/>
        <v>0.2785515320334262</v>
      </c>
      <c r="M58" s="11">
        <f t="shared" si="22"/>
        <v>0.29761904761904762</v>
      </c>
      <c r="N58" s="11">
        <f>'OddsRatio_working_3-way'!K58+'OddsRatio_working_3-way'!L58+'OddsRatio_working_3-way'!M58-('OddsRatio_working_3-way'!K58*'OddsRatio_working_3-way'!L58)-('OddsRatio_working_3-way'!K58*'OddsRatio_working_3-way'!M58)-('OddsRatio_working_3-way'!L58*'OddsRatio_working_3-way'!M58)+('OddsRatio_working_3-way'!K58*'OddsRatio_working_3-way'!L58*'OddsRatio_working_3-way'!M58)-1</f>
        <v>-0.27213367034629821</v>
      </c>
      <c r="O58" s="11">
        <f>0</f>
        <v>0</v>
      </c>
      <c r="P58" s="11">
        <f>('OddsRatio_working_3-way'!K58*'OddsRatio_working_3-way'!L58)+('OddsRatio_working_3-way'!K58*'OddsRatio_working_3-way'!M58)+('OddsRatio_working_3-way'!L58*'OddsRatio_working_3-way'!M58)-(3*'OddsRatio_working_3-way'!K58*'OddsRatio_working_3-way'!L58*'OddsRatio_working_3-way'!M58)</f>
        <v>0.23450587807598017</v>
      </c>
      <c r="Q58" s="11">
        <f>2*'OddsRatio_working_3-way'!K58*'OddsRatio_working_3-way'!L58*'OddsRatio_working_3-way'!M58</f>
        <v>7.6761334885754567E-2</v>
      </c>
      <c r="R58" s="11">
        <f t="shared" si="23"/>
        <v>0</v>
      </c>
      <c r="S58" s="11">
        <f t="shared" si="24"/>
        <v>-0.86173047891341215</v>
      </c>
      <c r="T58" s="11">
        <f t="shared" si="25"/>
        <v>-0.28207216985709077</v>
      </c>
      <c r="U58" s="11">
        <f>'OddsRatio_working_3-way'!S58-'OddsRatio_working_3-way'!R58^2/3</f>
        <v>-0.86173047891341215</v>
      </c>
      <c r="V58" s="11">
        <f>'OddsRatio_working_3-way'!S58*'OddsRatio_working_3-way'!R58/3-2*'OddsRatio_working_3-way'!R58^3/27-'OddsRatio_working_3-way'!T58</f>
        <v>0.28207216985709077</v>
      </c>
      <c r="W58" s="11">
        <f>'OddsRatio_working_3-way'!V58^2+4*'OddsRatio_working_3-way'!U58^3/27</f>
        <v>-1.523578251105373E-2</v>
      </c>
      <c r="X58" s="11">
        <f>IF('OddsRatio_working_3-way'!W58&gt;0,IF(ABS('OddsRatio_working_3-way'!V58+SQRT('OddsRatio_working_3-way'!W58))/2&gt;0,ABS('OddsRatio_working_3-way'!V58+SQRT('OddsRatio_working_3-way'!W58))/2,ABS('OddsRatio_working_3-way'!V58-SQRT('OddsRatio_working_3-way'!W58))/2),SQRT(-'OddsRatio_working_3-way'!U58^3/27))</f>
        <v>0.15394844227771615</v>
      </c>
      <c r="Y58" s="11">
        <f>IF('OddsRatio_working_3-way'!W58&gt;=0,IF('OddsRatio_working_3-way'!V58+SQRT('OddsRatio_working_3-way'!W58)&gt;0,0,PI()),ACOS('OddsRatio_working_3-way'!V58/(2*'OddsRatio_working_3-way'!X58)))</f>
        <v>0.41249000046570483</v>
      </c>
      <c r="Z58" s="11">
        <f>'OddsRatio_working_3-way'!X58^(1/3)*COS('OddsRatio_working_3-way'!Y58/3)</f>
        <v>0.53089282742920652</v>
      </c>
      <c r="AA58" s="11">
        <f>'OddsRatio_working_3-way'!X58^(1/3)*COS(('OddsRatio_working_3-way'!Y58+2*PI())/3)</f>
        <v>-0.32906421048971973</v>
      </c>
      <c r="AB58" s="11">
        <f>'OddsRatio_working_3-way'!X58^(1/3)*COS(('OddsRatio_working_3-way'!Y58+4*PI())/3)</f>
        <v>-0.20182861693948675</v>
      </c>
      <c r="AC58" s="11">
        <f>'OddsRatio_working_3-way'!X58^(1/3)*SIN('OddsRatio_working_3-way'!Y58/3)</f>
        <v>7.3459504186728794E-2</v>
      </c>
      <c r="AD58" s="11">
        <f>'OddsRatio_working_3-way'!X58^(1/3)*SIN(('OddsRatio_working_3-way'!Y58+2*PI())/3)</f>
        <v>0.42303692314727653</v>
      </c>
      <c r="AE58" s="11">
        <f>'OddsRatio_working_3-way'!X58^(1/3)*SIN(('OddsRatio_working_3-way'!Y58+4*PI())/3)</f>
        <v>-0.4964964273340054</v>
      </c>
      <c r="AF58" s="11">
        <f>-'OddsRatio_working_3-way'!U58/(3*'OddsRatio_working_3-way'!X58^(1/3))*COS(('OddsRatio_working_3-way'!Y58)/3)</f>
        <v>0.53089282742920652</v>
      </c>
      <c r="AG58" s="11">
        <f>-'OddsRatio_working_3-way'!U58/(3*'OddsRatio_working_3-way'!X58^(1/3))*COS(('OddsRatio_working_3-way'!Y58+2*PI())/3)</f>
        <v>-0.32906421048971973</v>
      </c>
      <c r="AH58" s="11">
        <f>-'OddsRatio_working_3-way'!U58/(3*'OddsRatio_working_3-way'!X58^(1/3))*COS(('OddsRatio_working_3-way'!Y58+4*PI())/3)</f>
        <v>-0.20182861693948675</v>
      </c>
      <c r="AI58" s="11">
        <f>'OddsRatio_working_3-way'!U58/(3*'OddsRatio_working_3-way'!X58^(1/3))*SIN(('OddsRatio_working_3-way'!Y58)/3)</f>
        <v>-7.3459504186728794E-2</v>
      </c>
      <c r="AJ58" s="11">
        <f>'OddsRatio_working_3-way'!U58/(3*'OddsRatio_working_3-way'!X58^(1/3))*SIN(('OddsRatio_working_3-way'!Y58+2*PI())/3)</f>
        <v>-0.42303692314727653</v>
      </c>
      <c r="AK58" s="11">
        <f>'OddsRatio_working_3-way'!U58/(3*'OddsRatio_working_3-way'!X58^(1/3))*SIN(('OddsRatio_working_3-way'!Y58+4*PI())/3)</f>
        <v>0.4964964273340054</v>
      </c>
      <c r="AL58" s="11">
        <f>'OddsRatio_working_3-way'!Z58+'OddsRatio_working_3-way'!AF58</f>
        <v>1.061785654858413</v>
      </c>
      <c r="AM58" s="11">
        <f>'OddsRatio_working_3-way'!AA58+'OddsRatio_working_3-way'!AG58</f>
        <v>-0.65812842097943947</v>
      </c>
      <c r="AN58" s="11">
        <f>'OddsRatio_working_3-way'!AB58+'OddsRatio_working_3-way'!AH58</f>
        <v>-0.40365723387897351</v>
      </c>
      <c r="AO58" s="11">
        <f>'OddsRatio_working_3-way'!AC58+'OddsRatio_working_3-way'!AI58</f>
        <v>0</v>
      </c>
      <c r="AP58" s="11">
        <f>'OddsRatio_working_3-way'!AD58+'OddsRatio_working_3-way'!AJ58</f>
        <v>0</v>
      </c>
      <c r="AQ58" s="11">
        <f>'OddsRatio_working_3-way'!AE58+'OddsRatio_working_3-way'!AK58</f>
        <v>0</v>
      </c>
      <c r="AR58" s="10">
        <f>IF(A58="","",IF(('OddsRatio_working_3-way'!X58=0),IF(Q58&gt;0,-Q58^(1/3),(-Q58)^(1/3)),'OddsRatio_working_3-way'!AL58-'OddsRatio_working_3-way'!R58/3))</f>
        <v>1.061785654858413</v>
      </c>
      <c r="AS58" s="11">
        <f>IF(('OddsRatio_working_3-way'!X58=0),IF(Q58&gt;0,-Q58^(1/3),(-Q58)^(1/3)),'OddsRatio_working_3-way'!AM58-'OddsRatio_working_3-way'!R58/3)</f>
        <v>-0.65812842097943947</v>
      </c>
      <c r="AT58" s="11">
        <f>IF(('OddsRatio_working_3-way'!X58=0),IF(Q58&gt;0,-Q58^(1/3),(-Q58)^(1/3)),'OddsRatio_working_3-way'!AN58-'OddsRatio_working_3-way'!R58/3)</f>
        <v>-0.40365723387897351</v>
      </c>
      <c r="AU58" s="11">
        <f>IF(('OddsRatio_working_3-way'!X58=0),0,'OddsRatio_working_3-way'!AO58)</f>
        <v>0</v>
      </c>
      <c r="AV58" s="11">
        <f>IF(('OddsRatio_working_3-way'!X58=0),0,'OddsRatio_working_3-way'!AP58)</f>
        <v>0</v>
      </c>
      <c r="AW58" s="11">
        <f>IF(('OddsRatio_working_3-way'!X58=0),0,'OddsRatio_working_3-way'!AQ58)</f>
        <v>0</v>
      </c>
    </row>
    <row r="59" spans="1:4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9">
        <f t="shared" si="13"/>
        <v>0.45191053404490972</v>
      </c>
      <c r="E59" s="9">
        <f t="shared" si="14"/>
        <v>0.27484370830150651</v>
      </c>
      <c r="F59" s="9">
        <f t="shared" si="15"/>
        <v>0.27324575765358383</v>
      </c>
      <c r="G59" s="9">
        <f t="shared" si="16"/>
        <v>1.0638836607560913</v>
      </c>
      <c r="H59" s="9">
        <f t="shared" si="17"/>
        <v>2.2128273732619443</v>
      </c>
      <c r="I59" s="9">
        <f t="shared" si="18"/>
        <v>3.6384314786751069</v>
      </c>
      <c r="J59" s="9">
        <f t="shared" si="19"/>
        <v>3.6597091518902278</v>
      </c>
      <c r="K59" s="11">
        <f t="shared" si="20"/>
        <v>0.46728971962616822</v>
      </c>
      <c r="L59" s="11">
        <f t="shared" si="21"/>
        <v>0.28735632183908044</v>
      </c>
      <c r="M59" s="11">
        <f t="shared" si="22"/>
        <v>0.2857142857142857</v>
      </c>
      <c r="N59" s="11">
        <f>'OddsRatio_working_3-way'!K59+'OddsRatio_working_3-way'!L59+'OddsRatio_working_3-way'!M59-('OddsRatio_working_3-way'!K59*'OddsRatio_working_3-way'!L59)-('OddsRatio_working_3-way'!K59*'OddsRatio_working_3-way'!M59)-('OddsRatio_working_3-way'!L59*'OddsRatio_working_3-way'!M59)+('OddsRatio_working_3-way'!K59*'OddsRatio_working_3-way'!L59*'OddsRatio_working_3-way'!M59)-1</f>
        <v>-0.27116615257124455</v>
      </c>
      <c r="O59" s="11">
        <f>0</f>
        <v>0</v>
      </c>
      <c r="P59" s="11">
        <f>('OddsRatio_working_3-way'!K59*'OddsRatio_working_3-way'!L59)+('OddsRatio_working_3-way'!K59*'OddsRatio_working_3-way'!M59)+('OddsRatio_working_3-way'!L59*'OddsRatio_working_3-way'!M59)-(3*'OddsRatio_working_3-way'!K59*'OddsRatio_working_3-way'!L59*'OddsRatio_working_3-way'!M59)</f>
        <v>0.23479581971364122</v>
      </c>
      <c r="Q59" s="11">
        <f>2*'OddsRatio_working_3-way'!K59*'OddsRatio_working_3-way'!L59*'OddsRatio_working_3-way'!M59</f>
        <v>7.6730660037137632E-2</v>
      </c>
      <c r="R59" s="11">
        <f t="shared" si="23"/>
        <v>0</v>
      </c>
      <c r="S59" s="11">
        <f t="shared" si="24"/>
        <v>-0.86587436332767376</v>
      </c>
      <c r="T59" s="11">
        <f t="shared" si="25"/>
        <v>-0.28296547821165802</v>
      </c>
      <c r="U59" s="11">
        <f>'OddsRatio_working_3-way'!S59-'OddsRatio_working_3-way'!R59^2/3</f>
        <v>-0.86587436332767376</v>
      </c>
      <c r="V59" s="11">
        <f>'OddsRatio_working_3-way'!S59*'OddsRatio_working_3-way'!R59/3-2*'OddsRatio_working_3-way'!R59^3/27-'OddsRatio_working_3-way'!T59</f>
        <v>0.28296547821165802</v>
      </c>
      <c r="W59" s="11">
        <f>'OddsRatio_working_3-way'!V59^2+4*'OddsRatio_working_3-way'!U59^3/27</f>
        <v>-1.610524496676552E-2</v>
      </c>
      <c r="X59" s="11">
        <f>IF('OddsRatio_working_3-way'!W59&gt;0,IF(ABS('OddsRatio_working_3-way'!V59+SQRT('OddsRatio_working_3-way'!W59))/2&gt;0,ABS('OddsRatio_working_3-way'!V59+SQRT('OddsRatio_working_3-way'!W59))/2,ABS('OddsRatio_working_3-way'!V59-SQRT('OddsRatio_working_3-way'!W59))/2),SQRT(-'OddsRatio_working_3-way'!U59^3/27))</f>
        <v>0.15506023573624367</v>
      </c>
      <c r="Y59" s="11">
        <f>IF('OddsRatio_working_3-way'!W59&gt;=0,IF('OddsRatio_working_3-way'!V59+SQRT('OddsRatio_working_3-way'!W59)&gt;0,0,PI()),ACOS('OddsRatio_working_3-way'!V59/(2*'OddsRatio_working_3-way'!X59)))</f>
        <v>0.42159530604612594</v>
      </c>
      <c r="Z59" s="11">
        <f>'OddsRatio_working_3-way'!X59^(1/3)*COS('OddsRatio_working_3-way'!Y59/3)</f>
        <v>0.53194183037804565</v>
      </c>
      <c r="AA59" s="11">
        <f>'OddsRatio_working_3-way'!X59^(1/3)*COS(('OddsRatio_working_3-way'!Y59+2*PI())/3)</f>
        <v>-0.33113998494193048</v>
      </c>
      <c r="AB59" s="11">
        <f>'OddsRatio_working_3-way'!X59^(1/3)*COS(('OddsRatio_working_3-way'!Y59+4*PI())/3)</f>
        <v>-0.20080184543611548</v>
      </c>
      <c r="AC59" s="11">
        <f>'OddsRatio_working_3-way'!X59^(1/3)*SIN('OddsRatio_working_3-way'!Y59/3)</f>
        <v>7.5250759929357466E-2</v>
      </c>
      <c r="AD59" s="11">
        <f>'OddsRatio_working_3-way'!X59^(1/3)*SIN(('OddsRatio_working_3-way'!Y59+2*PI())/3)</f>
        <v>0.42304975847830156</v>
      </c>
      <c r="AE59" s="11">
        <f>'OddsRatio_working_3-way'!X59^(1/3)*SIN(('OddsRatio_working_3-way'!Y59+4*PI())/3)</f>
        <v>-0.49830051840765893</v>
      </c>
      <c r="AF59" s="11">
        <f>-'OddsRatio_working_3-way'!U59/(3*'OddsRatio_working_3-way'!X59^(1/3))*COS(('OddsRatio_working_3-way'!Y59)/3)</f>
        <v>0.53194183037804565</v>
      </c>
      <c r="AG59" s="11">
        <f>-'OddsRatio_working_3-way'!U59/(3*'OddsRatio_working_3-way'!X59^(1/3))*COS(('OddsRatio_working_3-way'!Y59+2*PI())/3)</f>
        <v>-0.33113998494193048</v>
      </c>
      <c r="AH59" s="11">
        <f>-'OddsRatio_working_3-way'!U59/(3*'OddsRatio_working_3-way'!X59^(1/3))*COS(('OddsRatio_working_3-way'!Y59+4*PI())/3)</f>
        <v>-0.20080184543611548</v>
      </c>
      <c r="AI59" s="11">
        <f>'OddsRatio_working_3-way'!U59/(3*'OddsRatio_working_3-way'!X59^(1/3))*SIN(('OddsRatio_working_3-way'!Y59)/3)</f>
        <v>-7.5250759929357466E-2</v>
      </c>
      <c r="AJ59" s="11">
        <f>'OddsRatio_working_3-way'!U59/(3*'OddsRatio_working_3-way'!X59^(1/3))*SIN(('OddsRatio_working_3-way'!Y59+2*PI())/3)</f>
        <v>-0.42304975847830156</v>
      </c>
      <c r="AK59" s="11">
        <f>'OddsRatio_working_3-way'!U59/(3*'OddsRatio_working_3-way'!X59^(1/3))*SIN(('OddsRatio_working_3-way'!Y59+4*PI())/3)</f>
        <v>0.49830051840765893</v>
      </c>
      <c r="AL59" s="11">
        <f>'OddsRatio_working_3-way'!Z59+'OddsRatio_working_3-way'!AF59</f>
        <v>1.0638836607560913</v>
      </c>
      <c r="AM59" s="11">
        <f>'OddsRatio_working_3-way'!AA59+'OddsRatio_working_3-way'!AG59</f>
        <v>-0.66227996988386095</v>
      </c>
      <c r="AN59" s="11">
        <f>'OddsRatio_working_3-way'!AB59+'OddsRatio_working_3-way'!AH59</f>
        <v>-0.40160369087223097</v>
      </c>
      <c r="AO59" s="11">
        <f>'OddsRatio_working_3-way'!AC59+'OddsRatio_working_3-way'!AI59</f>
        <v>0</v>
      </c>
      <c r="AP59" s="11">
        <f>'OddsRatio_working_3-way'!AD59+'OddsRatio_working_3-way'!AJ59</f>
        <v>0</v>
      </c>
      <c r="AQ59" s="11">
        <f>'OddsRatio_working_3-way'!AE59+'OddsRatio_working_3-way'!AK59</f>
        <v>0</v>
      </c>
      <c r="AR59" s="10">
        <f>IF(A59="","",IF(('OddsRatio_working_3-way'!X59=0),IF(Q59&gt;0,-Q59^(1/3),(-Q59)^(1/3)),'OddsRatio_working_3-way'!AL59-'OddsRatio_working_3-way'!R59/3))</f>
        <v>1.0638836607560913</v>
      </c>
      <c r="AS59" s="11">
        <f>IF(('OddsRatio_working_3-way'!X59=0),IF(Q59&gt;0,-Q59^(1/3),(-Q59)^(1/3)),'OddsRatio_working_3-way'!AM59-'OddsRatio_working_3-way'!R59/3)</f>
        <v>-0.66227996988386095</v>
      </c>
      <c r="AT59" s="11">
        <f>IF(('OddsRatio_working_3-way'!X59=0),IF(Q59&gt;0,-Q59^(1/3),(-Q59)^(1/3)),'OddsRatio_working_3-way'!AN59-'OddsRatio_working_3-way'!R59/3)</f>
        <v>-0.40160369087223097</v>
      </c>
      <c r="AU59" s="11">
        <f>IF(('OddsRatio_working_3-way'!X59=0),0,'OddsRatio_working_3-way'!AO59)</f>
        <v>0</v>
      </c>
      <c r="AV59" s="11">
        <f>IF(('OddsRatio_working_3-way'!X59=0),0,'OddsRatio_working_3-way'!AP59)</f>
        <v>0</v>
      </c>
      <c r="AW59" s="11">
        <f>IF(('OddsRatio_working_3-way'!X59=0),0,'OddsRatio_working_3-way'!AQ59)</f>
        <v>0</v>
      </c>
    </row>
    <row r="60" spans="1:4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9">
        <f t="shared" si="13"/>
        <v>0.39092312129758333</v>
      </c>
      <c r="E60" s="9">
        <f t="shared" si="14"/>
        <v>0.30797845393140161</v>
      </c>
      <c r="F60" s="9">
        <f t="shared" si="15"/>
        <v>0.30109842477101484</v>
      </c>
      <c r="G60" s="9">
        <f t="shared" si="16"/>
        <v>1.059896409676226</v>
      </c>
      <c r="H60" s="9">
        <f t="shared" si="17"/>
        <v>2.5580477222240523</v>
      </c>
      <c r="I60" s="9">
        <f t="shared" si="18"/>
        <v>3.2469803885135993</v>
      </c>
      <c r="J60" s="9">
        <f t="shared" si="19"/>
        <v>3.3211731371909345</v>
      </c>
      <c r="K60" s="11">
        <f t="shared" si="20"/>
        <v>0.40485829959514169</v>
      </c>
      <c r="L60" s="11">
        <f t="shared" si="21"/>
        <v>0.32051282051282048</v>
      </c>
      <c r="M60" s="11">
        <f t="shared" si="22"/>
        <v>0.31347962382445144</v>
      </c>
      <c r="N60" s="11">
        <f>'OddsRatio_working_3-way'!K60+'OddsRatio_working_3-way'!L60+'OddsRatio_working_3-way'!M60-('OddsRatio_working_3-way'!K60*'OddsRatio_working_3-way'!L60)-('OddsRatio_working_3-way'!K60*'OddsRatio_working_3-way'!M60)-('OddsRatio_working_3-way'!L60*'OddsRatio_working_3-way'!M60)+('OddsRatio_working_3-way'!K60*'OddsRatio_working_3-way'!L60*'OddsRatio_working_3-way'!M60)-1</f>
        <v>-0.2776227681295389</v>
      </c>
      <c r="O60" s="11">
        <f>0</f>
        <v>0</v>
      </c>
      <c r="P60" s="11">
        <f>('OddsRatio_working_3-way'!K60*'OddsRatio_working_3-way'!L60)+('OddsRatio_working_3-way'!K60*'OddsRatio_working_3-way'!M60)+('OddsRatio_working_3-way'!L60*'OddsRatio_working_3-way'!M60)-(3*'OddsRatio_working_3-way'!K60*'OddsRatio_working_3-way'!L60*'OddsRatio_working_3-way'!M60)</f>
        <v>0.23511785343420138</v>
      </c>
      <c r="Q60" s="11">
        <f>2*'OddsRatio_working_3-way'!K60*'OddsRatio_working_3-way'!L60*'OddsRatio_working_3-way'!M60</f>
        <v>8.1355658627751321E-2</v>
      </c>
      <c r="R60" s="11">
        <f t="shared" si="23"/>
        <v>0</v>
      </c>
      <c r="S60" s="11">
        <f t="shared" si="24"/>
        <v>-0.84689687023254268</v>
      </c>
      <c r="T60" s="11">
        <f t="shared" si="25"/>
        <v>-0.29304389973444372</v>
      </c>
      <c r="U60" s="11">
        <f>'OddsRatio_working_3-way'!S60-'OddsRatio_working_3-way'!R60^2/3</f>
        <v>-0.84689687023254268</v>
      </c>
      <c r="V60" s="11">
        <f>'OddsRatio_working_3-way'!S60*'OddsRatio_working_3-way'!R60/3-2*'OddsRatio_working_3-way'!R60^3/27-'OddsRatio_working_3-way'!T60</f>
        <v>0.29304389973444372</v>
      </c>
      <c r="W60" s="11">
        <f>'OddsRatio_working_3-way'!V60^2+4*'OddsRatio_working_3-way'!U60^3/27</f>
        <v>-4.1139382142538622E-3</v>
      </c>
      <c r="X60" s="11">
        <f>IF('OddsRatio_working_3-way'!W60&gt;0,IF(ABS('OddsRatio_working_3-way'!V60+SQRT('OddsRatio_working_3-way'!W60))/2&gt;0,ABS('OddsRatio_working_3-way'!V60+SQRT('OddsRatio_working_3-way'!W60))/2,ABS('OddsRatio_working_3-way'!V60-SQRT('OddsRatio_working_3-way'!W60))/2),SQRT(-'OddsRatio_working_3-way'!U60^3/27))</f>
        <v>0.14999055419077609</v>
      </c>
      <c r="Y60" s="11">
        <f>IF('OddsRatio_working_3-way'!W60&gt;=0,IF('OddsRatio_working_3-way'!V60+SQRT('OddsRatio_working_3-way'!W60)&gt;0,0,PI()),ACOS('OddsRatio_working_3-way'!V60/(2*'OddsRatio_working_3-way'!X60)))</f>
        <v>0.21547700666635761</v>
      </c>
      <c r="Z60" s="11">
        <f>'OddsRatio_working_3-way'!X60^(1/3)*COS('OddsRatio_working_3-way'!Y60/3)</f>
        <v>0.529948204838113</v>
      </c>
      <c r="AA60" s="11">
        <f>'OddsRatio_working_3-way'!X60^(1/3)*COS(('OddsRatio_working_3-way'!Y60+2*PI())/3)</f>
        <v>-0.29799519718863898</v>
      </c>
      <c r="AB60" s="11">
        <f>'OddsRatio_working_3-way'!X60^(1/3)*COS(('OddsRatio_working_3-way'!Y60+4*PI())/3)</f>
        <v>-0.23195300764947388</v>
      </c>
      <c r="AC60" s="11">
        <f>'OddsRatio_working_3-way'!X60^(1/3)*SIN('OddsRatio_working_3-way'!Y60/3)</f>
        <v>3.8129475908309174E-2</v>
      </c>
      <c r="AD60" s="11">
        <f>'OddsRatio_working_3-way'!X60^(1/3)*SIN(('OddsRatio_working_3-way'!Y60+2*PI())/3)</f>
        <v>0.43988387012561059</v>
      </c>
      <c r="AE60" s="11">
        <f>'OddsRatio_working_3-way'!X60^(1/3)*SIN(('OddsRatio_working_3-way'!Y60+4*PI())/3)</f>
        <v>-0.47801334603391987</v>
      </c>
      <c r="AF60" s="11">
        <f>-'OddsRatio_working_3-way'!U60/(3*'OddsRatio_working_3-way'!X60^(1/3))*COS(('OddsRatio_working_3-way'!Y60)/3)</f>
        <v>0.529948204838113</v>
      </c>
      <c r="AG60" s="11">
        <f>-'OddsRatio_working_3-way'!U60/(3*'OddsRatio_working_3-way'!X60^(1/3))*COS(('OddsRatio_working_3-way'!Y60+2*PI())/3)</f>
        <v>-0.29799519718863898</v>
      </c>
      <c r="AH60" s="11">
        <f>-'OddsRatio_working_3-way'!U60/(3*'OddsRatio_working_3-way'!X60^(1/3))*COS(('OddsRatio_working_3-way'!Y60+4*PI())/3)</f>
        <v>-0.23195300764947388</v>
      </c>
      <c r="AI60" s="11">
        <f>'OddsRatio_working_3-way'!U60/(3*'OddsRatio_working_3-way'!X60^(1/3))*SIN(('OddsRatio_working_3-way'!Y60)/3)</f>
        <v>-3.8129475908309174E-2</v>
      </c>
      <c r="AJ60" s="11">
        <f>'OddsRatio_working_3-way'!U60/(3*'OddsRatio_working_3-way'!X60^(1/3))*SIN(('OddsRatio_working_3-way'!Y60+2*PI())/3)</f>
        <v>-0.43988387012561059</v>
      </c>
      <c r="AK60" s="11">
        <f>'OddsRatio_working_3-way'!U60/(3*'OddsRatio_working_3-way'!X60^(1/3))*SIN(('OddsRatio_working_3-way'!Y60+4*PI())/3)</f>
        <v>0.47801334603391987</v>
      </c>
      <c r="AL60" s="11">
        <f>'OddsRatio_working_3-way'!Z60+'OddsRatio_working_3-way'!AF60</f>
        <v>1.059896409676226</v>
      </c>
      <c r="AM60" s="11">
        <f>'OddsRatio_working_3-way'!AA60+'OddsRatio_working_3-way'!AG60</f>
        <v>-0.59599039437727797</v>
      </c>
      <c r="AN60" s="11">
        <f>'OddsRatio_working_3-way'!AB60+'OddsRatio_working_3-way'!AH60</f>
        <v>-0.46390601529894776</v>
      </c>
      <c r="AO60" s="11">
        <f>'OddsRatio_working_3-way'!AC60+'OddsRatio_working_3-way'!AI60</f>
        <v>0</v>
      </c>
      <c r="AP60" s="11">
        <f>'OddsRatio_working_3-way'!AD60+'OddsRatio_working_3-way'!AJ60</f>
        <v>0</v>
      </c>
      <c r="AQ60" s="11">
        <f>'OddsRatio_working_3-way'!AE60+'OddsRatio_working_3-way'!AK60</f>
        <v>0</v>
      </c>
      <c r="AR60" s="10">
        <f>IF(A60="","",IF(('OddsRatio_working_3-way'!X60=0),IF(Q60&gt;0,-Q60^(1/3),(-Q60)^(1/3)),'OddsRatio_working_3-way'!AL60-'OddsRatio_working_3-way'!R60/3))</f>
        <v>1.059896409676226</v>
      </c>
      <c r="AS60" s="11">
        <f>IF(('OddsRatio_working_3-way'!X60=0),IF(Q60&gt;0,-Q60^(1/3),(-Q60)^(1/3)),'OddsRatio_working_3-way'!AM60-'OddsRatio_working_3-way'!R60/3)</f>
        <v>-0.59599039437727797</v>
      </c>
      <c r="AT60" s="11">
        <f>IF(('OddsRatio_working_3-way'!X60=0),IF(Q60&gt;0,-Q60^(1/3),(-Q60)^(1/3)),'OddsRatio_working_3-way'!AN60-'OddsRatio_working_3-way'!R60/3)</f>
        <v>-0.46390601529894776</v>
      </c>
      <c r="AU60" s="11">
        <f>IF(('OddsRatio_working_3-way'!X60=0),0,'OddsRatio_working_3-way'!AO60)</f>
        <v>0</v>
      </c>
      <c r="AV60" s="11">
        <f>IF(('OddsRatio_working_3-way'!X60=0),0,'OddsRatio_working_3-way'!AP60)</f>
        <v>0</v>
      </c>
      <c r="AW60" s="11">
        <f>IF(('OddsRatio_working_3-way'!X60=0),0,'OddsRatio_working_3-way'!AQ60)</f>
        <v>0</v>
      </c>
    </row>
    <row r="61" spans="1:4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9">
        <f t="shared" si="13"/>
        <v>9.1560400731323197E-2</v>
      </c>
      <c r="E61" s="9">
        <f t="shared" si="14"/>
        <v>0.15674743772690289</v>
      </c>
      <c r="F61" s="9">
        <f t="shared" si="15"/>
        <v>0.75169216154177376</v>
      </c>
      <c r="G61" s="9">
        <f t="shared" si="16"/>
        <v>1.1797564936162988</v>
      </c>
      <c r="H61" s="9">
        <f t="shared" si="17"/>
        <v>10.92175211131307</v>
      </c>
      <c r="I61" s="9">
        <f t="shared" si="18"/>
        <v>6.3796896108903214</v>
      </c>
      <c r="J61" s="9">
        <f t="shared" si="19"/>
        <v>1.3303318182125636</v>
      </c>
      <c r="K61" s="11">
        <f t="shared" si="20"/>
        <v>0.10626992561105207</v>
      </c>
      <c r="L61" s="11">
        <f t="shared" si="21"/>
        <v>0.17985611510791369</v>
      </c>
      <c r="M61" s="11">
        <f t="shared" si="22"/>
        <v>0.78125</v>
      </c>
      <c r="N61" s="11">
        <f>'OddsRatio_working_3-way'!K61+'OddsRatio_working_3-way'!L61+'OddsRatio_working_3-way'!M61-('OddsRatio_working_3-way'!K61*'OddsRatio_working_3-way'!L61)-('OddsRatio_working_3-way'!K61*'OddsRatio_working_3-way'!M61)-('OddsRatio_working_3-way'!L61*'OddsRatio_working_3-way'!M61)+('OddsRatio_working_3-way'!K61*'OddsRatio_working_3-way'!L61*'OddsRatio_working_3-way'!M61)-1</f>
        <v>-0.16034096208686599</v>
      </c>
      <c r="O61" s="11">
        <f>0</f>
        <v>0</v>
      </c>
      <c r="P61" s="11">
        <f>('OddsRatio_working_3-way'!K61*'OddsRatio_working_3-way'!L61)+('OddsRatio_working_3-way'!K61*'OddsRatio_working_3-way'!M61)+('OddsRatio_working_3-way'!L61*'OddsRatio_working_3-way'!M61)-(3*'OddsRatio_working_3-way'!K61*'OddsRatio_working_3-way'!L61*'OddsRatio_working_3-way'!M61)</f>
        <v>0.19785247784768997</v>
      </c>
      <c r="Q61" s="11">
        <f>2*'OddsRatio_working_3-way'!K61*'OddsRatio_working_3-way'!L61*'OddsRatio_working_3-way'!M61</f>
        <v>2.9864524958141885E-2</v>
      </c>
      <c r="R61" s="11">
        <f t="shared" si="23"/>
        <v>0</v>
      </c>
      <c r="S61" s="11">
        <f t="shared" si="24"/>
        <v>-1.2339484263572138</v>
      </c>
      <c r="T61" s="11">
        <f t="shared" si="25"/>
        <v>-0.18625636624259834</v>
      </c>
      <c r="U61" s="11">
        <f>'OddsRatio_working_3-way'!S61-'OddsRatio_working_3-way'!R61^2/3</f>
        <v>-1.2339484263572138</v>
      </c>
      <c r="V61" s="11">
        <f>'OddsRatio_working_3-way'!S61*'OddsRatio_working_3-way'!R61/3-2*'OddsRatio_working_3-way'!R61^3/27-'OddsRatio_working_3-way'!T61</f>
        <v>0.18625636624259834</v>
      </c>
      <c r="W61" s="11">
        <f>'OddsRatio_working_3-way'!V61^2+4*'OddsRatio_working_3-way'!U61^3/27</f>
        <v>-0.24365601960811928</v>
      </c>
      <c r="X61" s="11">
        <f>IF('OddsRatio_working_3-way'!W61&gt;0,IF(ABS('OddsRatio_working_3-way'!V61+SQRT('OddsRatio_working_3-way'!W61))/2&gt;0,ABS('OddsRatio_working_3-way'!V61+SQRT('OddsRatio_working_3-way'!W61))/2,ABS('OddsRatio_working_3-way'!V61-SQRT('OddsRatio_working_3-way'!W61))/2),SQRT(-'OddsRatio_working_3-way'!U61^3/27))</f>
        <v>0.26379322090134166</v>
      </c>
      <c r="Y61" s="11">
        <f>IF('OddsRatio_working_3-way'!W61&gt;=0,IF('OddsRatio_working_3-way'!V61+SQRT('OddsRatio_working_3-way'!W61)&gt;0,0,PI()),ACOS('OddsRatio_working_3-way'!V61/(2*'OddsRatio_working_3-way'!X61)))</f>
        <v>1.2099835571516007</v>
      </c>
      <c r="Z61" s="11">
        <f>'OddsRatio_working_3-way'!X61^(1/3)*COS('OddsRatio_working_3-way'!Y61/3)</f>
        <v>0.58987824680814938</v>
      </c>
      <c r="AA61" s="11">
        <f>'OddsRatio_working_3-way'!X61^(1/3)*COS(('OddsRatio_working_3-way'!Y61+2*PI())/3)</f>
        <v>-0.51292959807260574</v>
      </c>
      <c r="AB61" s="11">
        <f>'OddsRatio_working_3-way'!X61^(1/3)*COS(('OddsRatio_working_3-way'!Y61+4*PI())/3)</f>
        <v>-7.6948648735543468E-2</v>
      </c>
      <c r="AC61" s="11">
        <f>'OddsRatio_working_3-way'!X61^(1/3)*SIN('OddsRatio_working_3-way'!Y61/3)</f>
        <v>0.25171371846130147</v>
      </c>
      <c r="AD61" s="11">
        <f>'OddsRatio_working_3-way'!X61^(1/3)*SIN(('OddsRatio_working_3-way'!Y61+2*PI())/3)</f>
        <v>0.38499268764503358</v>
      </c>
      <c r="AE61" s="11">
        <f>'OddsRatio_working_3-way'!X61^(1/3)*SIN(('OddsRatio_working_3-way'!Y61+4*PI())/3)</f>
        <v>-0.63670640610633511</v>
      </c>
      <c r="AF61" s="11">
        <f>-'OddsRatio_working_3-way'!U61/(3*'OddsRatio_working_3-way'!X61^(1/3))*COS(('OddsRatio_working_3-way'!Y61)/3)</f>
        <v>0.58987824680814926</v>
      </c>
      <c r="AG61" s="11">
        <f>-'OddsRatio_working_3-way'!U61/(3*'OddsRatio_working_3-way'!X61^(1/3))*COS(('OddsRatio_working_3-way'!Y61+2*PI())/3)</f>
        <v>-0.51292959807260563</v>
      </c>
      <c r="AH61" s="11">
        <f>-'OddsRatio_working_3-way'!U61/(3*'OddsRatio_working_3-way'!X61^(1/3))*COS(('OddsRatio_working_3-way'!Y61+4*PI())/3)</f>
        <v>-7.6948648735543454E-2</v>
      </c>
      <c r="AI61" s="11">
        <f>'OddsRatio_working_3-way'!U61/(3*'OddsRatio_working_3-way'!X61^(1/3))*SIN(('OddsRatio_working_3-way'!Y61)/3)</f>
        <v>-0.25171371846130142</v>
      </c>
      <c r="AJ61" s="11">
        <f>'OddsRatio_working_3-way'!U61/(3*'OddsRatio_working_3-way'!X61^(1/3))*SIN(('OddsRatio_working_3-way'!Y61+2*PI())/3)</f>
        <v>-0.38499268764503353</v>
      </c>
      <c r="AK61" s="11">
        <f>'OddsRatio_working_3-way'!U61/(3*'OddsRatio_working_3-way'!X61^(1/3))*SIN(('OddsRatio_working_3-way'!Y61+4*PI())/3)</f>
        <v>0.636706406106335</v>
      </c>
      <c r="AL61" s="11">
        <f>'OddsRatio_working_3-way'!Z61+'OddsRatio_working_3-way'!AF61</f>
        <v>1.1797564936162988</v>
      </c>
      <c r="AM61" s="11">
        <f>'OddsRatio_working_3-way'!AA61+'OddsRatio_working_3-way'!AG61</f>
        <v>-1.0258591961452113</v>
      </c>
      <c r="AN61" s="11">
        <f>'OddsRatio_working_3-way'!AB61+'OddsRatio_working_3-way'!AH61</f>
        <v>-0.15389729747108694</v>
      </c>
      <c r="AO61" s="11">
        <f>'OddsRatio_working_3-way'!AC61+'OddsRatio_working_3-way'!AI61</f>
        <v>0</v>
      </c>
      <c r="AP61" s="11">
        <f>'OddsRatio_working_3-way'!AD61+'OddsRatio_working_3-way'!AJ61</f>
        <v>0</v>
      </c>
      <c r="AQ61" s="11">
        <f>'OddsRatio_working_3-way'!AE61+'OddsRatio_working_3-way'!AK61</f>
        <v>0</v>
      </c>
      <c r="AR61" s="10">
        <f>IF(A61="","",IF(('OddsRatio_working_3-way'!X61=0),IF(Q61&gt;0,-Q61^(1/3),(-Q61)^(1/3)),'OddsRatio_working_3-way'!AL61-'OddsRatio_working_3-way'!R61/3))</f>
        <v>1.1797564936162988</v>
      </c>
      <c r="AS61" s="11">
        <f>IF(('OddsRatio_working_3-way'!X61=0),IF(Q61&gt;0,-Q61^(1/3),(-Q61)^(1/3)),'OddsRatio_working_3-way'!AM61-'OddsRatio_working_3-way'!R61/3)</f>
        <v>-1.0258591961452113</v>
      </c>
      <c r="AT61" s="11">
        <f>IF(('OddsRatio_working_3-way'!X61=0),IF(Q61&gt;0,-Q61^(1/3),(-Q61)^(1/3)),'OddsRatio_working_3-way'!AN61-'OddsRatio_working_3-way'!R61/3)</f>
        <v>-0.15389729747108694</v>
      </c>
      <c r="AU61" s="11">
        <f>IF(('OddsRatio_working_3-way'!X61=0),0,'OddsRatio_working_3-way'!AO61)</f>
        <v>0</v>
      </c>
      <c r="AV61" s="11">
        <f>IF(('OddsRatio_working_3-way'!X61=0),0,'OddsRatio_working_3-way'!AP61)</f>
        <v>0</v>
      </c>
      <c r="AW61" s="11">
        <f>IF(('OddsRatio_working_3-way'!X61=0),0,'OddsRatio_working_3-way'!AQ61)</f>
        <v>0</v>
      </c>
    </row>
    <row r="62" spans="1:4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9">
        <f t="shared" si="13"/>
        <v>0.72330437109536438</v>
      </c>
      <c r="E62" s="9">
        <f t="shared" si="14"/>
        <v>0.18150861481909847</v>
      </c>
      <c r="F62" s="9">
        <f t="shared" si="15"/>
        <v>9.5187014085537119E-2</v>
      </c>
      <c r="G62" s="9">
        <f t="shared" si="16"/>
        <v>1.159223746251592</v>
      </c>
      <c r="H62" s="9">
        <f t="shared" si="17"/>
        <v>1.3825438362630253</v>
      </c>
      <c r="I62" s="9">
        <f t="shared" si="18"/>
        <v>5.5093803729186925</v>
      </c>
      <c r="J62" s="9">
        <f t="shared" si="19"/>
        <v>10.505634719263053</v>
      </c>
      <c r="K62" s="11">
        <f t="shared" si="20"/>
        <v>0.75187969924812026</v>
      </c>
      <c r="L62" s="11">
        <f t="shared" si="21"/>
        <v>0.20449897750511248</v>
      </c>
      <c r="M62" s="11">
        <f t="shared" si="22"/>
        <v>0.10869565217391305</v>
      </c>
      <c r="N62" s="11">
        <f>'OddsRatio_working_3-way'!K62+'OddsRatio_working_3-way'!L62+'OddsRatio_working_3-way'!M62-('OddsRatio_working_3-way'!K62*'OddsRatio_working_3-way'!L62)-('OddsRatio_working_3-way'!K62*'OddsRatio_working_3-way'!M62)-('OddsRatio_working_3-way'!L62*'OddsRatio_working_3-way'!M62)+('OddsRatio_working_3-way'!K62*'OddsRatio_working_3-way'!L62*'OddsRatio_working_3-way'!M62)-1</f>
        <v>-0.17592561023791808</v>
      </c>
      <c r="O62" s="11">
        <f>0</f>
        <v>0</v>
      </c>
      <c r="P62" s="11">
        <f>('OddsRatio_working_3-way'!K62*'OddsRatio_working_3-way'!L62)+('OddsRatio_working_3-way'!K62*'OddsRatio_working_3-way'!M62)+('OddsRatio_working_3-way'!L62*'OddsRatio_working_3-way'!M62)-(3*'OddsRatio_working_3-way'!K62*'OddsRatio_working_3-way'!L62*'OddsRatio_working_3-way'!M62)</f>
        <v>0.20757415009917435</v>
      </c>
      <c r="Q62" s="11">
        <f>2*'OddsRatio_working_3-way'!K62*'OddsRatio_working_3-way'!L62*'OddsRatio_working_3-way'!M62</f>
        <v>3.342578906588959E-2</v>
      </c>
      <c r="R62" s="11">
        <f t="shared" si="23"/>
        <v>0</v>
      </c>
      <c r="S62" s="11">
        <f t="shared" si="24"/>
        <v>-1.1798972862362418</v>
      </c>
      <c r="T62" s="11">
        <f t="shared" si="25"/>
        <v>-0.18999956300100512</v>
      </c>
      <c r="U62" s="11">
        <f>'OddsRatio_working_3-way'!S62-'OddsRatio_working_3-way'!R62^2/3</f>
        <v>-1.1798972862362418</v>
      </c>
      <c r="V62" s="11">
        <f>'OddsRatio_working_3-way'!S62*'OddsRatio_working_3-way'!R62/3-2*'OddsRatio_working_3-way'!R62^3/27-'OddsRatio_working_3-way'!T62</f>
        <v>0.18999956300100512</v>
      </c>
      <c r="W62" s="11">
        <f>'OddsRatio_working_3-way'!V62^2+4*'OddsRatio_working_3-way'!U62^3/27</f>
        <v>-0.20724875589829536</v>
      </c>
      <c r="X62" s="11">
        <f>IF('OddsRatio_working_3-way'!W62&gt;0,IF(ABS('OddsRatio_working_3-way'!V62+SQRT('OddsRatio_working_3-way'!W62))/2&gt;0,ABS('OddsRatio_working_3-way'!V62+SQRT('OddsRatio_working_3-way'!W62))/2,ABS('OddsRatio_working_3-way'!V62-SQRT('OddsRatio_working_3-way'!W62))/2),SQRT(-'OddsRatio_working_3-way'!U62^3/27))</f>
        <v>0.24665187503791061</v>
      </c>
      <c r="Y62" s="11">
        <f>IF('OddsRatio_working_3-way'!W62&gt;=0,IF('OddsRatio_working_3-way'!V62+SQRT('OddsRatio_working_3-way'!W62)&gt;0,0,PI()),ACOS('OddsRatio_working_3-way'!V62/(2*'OddsRatio_working_3-way'!X62)))</f>
        <v>1.1754180107243257</v>
      </c>
      <c r="Z62" s="11">
        <f>'OddsRatio_working_3-way'!X62^(1/3)*COS('OddsRatio_working_3-way'!Y62/3)</f>
        <v>0.57961187312579598</v>
      </c>
      <c r="AA62" s="11">
        <f>'OddsRatio_working_3-way'!X62^(1/3)*COS(('OddsRatio_working_3-way'!Y62+2*PI())/3)</f>
        <v>-0.49719899082886199</v>
      </c>
      <c r="AB62" s="11">
        <f>'OddsRatio_working_3-way'!X62^(1/3)*COS(('OddsRatio_working_3-way'!Y62+4*PI())/3)</f>
        <v>-8.2412882296934373E-2</v>
      </c>
      <c r="AC62" s="11">
        <f>'OddsRatio_working_3-way'!X62^(1/3)*SIN('OddsRatio_working_3-way'!Y62/3)</f>
        <v>0.239476871417026</v>
      </c>
      <c r="AD62" s="11">
        <f>'OddsRatio_working_3-way'!X62^(1/3)*SIN(('OddsRatio_working_3-way'!Y62+2*PI())/3)</f>
        <v>0.38222017075350928</v>
      </c>
      <c r="AE62" s="11">
        <f>'OddsRatio_working_3-way'!X62^(1/3)*SIN(('OddsRatio_working_3-way'!Y62+4*PI())/3)</f>
        <v>-0.62169704217053523</v>
      </c>
      <c r="AF62" s="11">
        <f>-'OddsRatio_working_3-way'!U62/(3*'OddsRatio_working_3-way'!X62^(1/3))*COS(('OddsRatio_working_3-way'!Y62)/3)</f>
        <v>0.57961187312579598</v>
      </c>
      <c r="AG62" s="11">
        <f>-'OddsRatio_working_3-way'!U62/(3*'OddsRatio_working_3-way'!X62^(1/3))*COS(('OddsRatio_working_3-way'!Y62+2*PI())/3)</f>
        <v>-0.49719899082886199</v>
      </c>
      <c r="AH62" s="11">
        <f>-'OddsRatio_working_3-way'!U62/(3*'OddsRatio_working_3-way'!X62^(1/3))*COS(('OddsRatio_working_3-way'!Y62+4*PI())/3)</f>
        <v>-8.2412882296934373E-2</v>
      </c>
      <c r="AI62" s="11">
        <f>'OddsRatio_working_3-way'!U62/(3*'OddsRatio_working_3-way'!X62^(1/3))*SIN(('OddsRatio_working_3-way'!Y62)/3)</f>
        <v>-0.239476871417026</v>
      </c>
      <c r="AJ62" s="11">
        <f>'OddsRatio_working_3-way'!U62/(3*'OddsRatio_working_3-way'!X62^(1/3))*SIN(('OddsRatio_working_3-way'!Y62+2*PI())/3)</f>
        <v>-0.38222017075350928</v>
      </c>
      <c r="AK62" s="11">
        <f>'OddsRatio_working_3-way'!U62/(3*'OddsRatio_working_3-way'!X62^(1/3))*SIN(('OddsRatio_working_3-way'!Y62+4*PI())/3)</f>
        <v>0.62169704217053523</v>
      </c>
      <c r="AL62" s="11">
        <f>'OddsRatio_working_3-way'!Z62+'OddsRatio_working_3-way'!AF62</f>
        <v>1.159223746251592</v>
      </c>
      <c r="AM62" s="11">
        <f>'OddsRatio_working_3-way'!AA62+'OddsRatio_working_3-way'!AG62</f>
        <v>-0.99439798165772397</v>
      </c>
      <c r="AN62" s="11">
        <f>'OddsRatio_working_3-way'!AB62+'OddsRatio_working_3-way'!AH62</f>
        <v>-0.16482576459386875</v>
      </c>
      <c r="AO62" s="11">
        <f>'OddsRatio_working_3-way'!AC62+'OddsRatio_working_3-way'!AI62</f>
        <v>0</v>
      </c>
      <c r="AP62" s="11">
        <f>'OddsRatio_working_3-way'!AD62+'OddsRatio_working_3-way'!AJ62</f>
        <v>0</v>
      </c>
      <c r="AQ62" s="11">
        <f>'OddsRatio_working_3-way'!AE62+'OddsRatio_working_3-way'!AK62</f>
        <v>0</v>
      </c>
      <c r="AR62" s="10">
        <f>IF(A62="","",IF(('OddsRatio_working_3-way'!X62=0),IF(Q62&gt;0,-Q62^(1/3),(-Q62)^(1/3)),'OddsRatio_working_3-way'!AL62-'OddsRatio_working_3-way'!R62/3))</f>
        <v>1.159223746251592</v>
      </c>
      <c r="AS62" s="11">
        <f>IF(('OddsRatio_working_3-way'!X62=0),IF(Q62&gt;0,-Q62^(1/3),(-Q62)^(1/3)),'OddsRatio_working_3-way'!AM62-'OddsRatio_working_3-way'!R62/3)</f>
        <v>-0.99439798165772397</v>
      </c>
      <c r="AT62" s="11">
        <f>IF(('OddsRatio_working_3-way'!X62=0),IF(Q62&gt;0,-Q62^(1/3),(-Q62)^(1/3)),'OddsRatio_working_3-way'!AN62-'OddsRatio_working_3-way'!R62/3)</f>
        <v>-0.16482576459386875</v>
      </c>
      <c r="AU62" s="11">
        <f>IF(('OddsRatio_working_3-way'!X62=0),0,'OddsRatio_working_3-way'!AO62)</f>
        <v>0</v>
      </c>
      <c r="AV62" s="11">
        <f>IF(('OddsRatio_working_3-way'!X62=0),0,'OddsRatio_working_3-way'!AP62)</f>
        <v>0</v>
      </c>
      <c r="AW62" s="11">
        <f>IF(('OddsRatio_working_3-way'!X62=0),0,'OddsRatio_working_3-way'!AQ62)</f>
        <v>0</v>
      </c>
    </row>
    <row r="63" spans="1:4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9">
        <f t="shared" si="13"/>
        <v>0.82639387969991507</v>
      </c>
      <c r="E63" s="9">
        <f t="shared" si="14"/>
        <v>0.12043468861057768</v>
      </c>
      <c r="F63" s="9">
        <f t="shared" si="15"/>
        <v>5.3171431689507415E-2</v>
      </c>
      <c r="G63" s="9">
        <f t="shared" si="16"/>
        <v>1.2357454446834368</v>
      </c>
      <c r="H63" s="9">
        <f t="shared" si="17"/>
        <v>1.210076725596184</v>
      </c>
      <c r="I63" s="9">
        <f t="shared" si="18"/>
        <v>8.3032555780791117</v>
      </c>
      <c r="J63" s="9">
        <f t="shared" si="19"/>
        <v>18.807091857888324</v>
      </c>
      <c r="K63" s="11">
        <f t="shared" si="20"/>
        <v>0.85470085470085477</v>
      </c>
      <c r="L63" s="11">
        <f t="shared" si="21"/>
        <v>0.14471780028943559</v>
      </c>
      <c r="M63" s="11">
        <f t="shared" si="22"/>
        <v>6.4892926670992862E-2</v>
      </c>
      <c r="N63" s="11">
        <f>'OddsRatio_working_3-way'!K63+'OddsRatio_working_3-way'!L63+'OddsRatio_working_3-way'!M63-('OddsRatio_working_3-way'!K63*'OddsRatio_working_3-way'!L63)-('OddsRatio_working_3-way'!K63*'OddsRatio_working_3-way'!M63)-('OddsRatio_working_3-way'!L63*'OddsRatio_working_3-way'!M63)+('OddsRatio_working_3-way'!K63*'OddsRatio_working_3-way'!L63*'OddsRatio_working_3-way'!M63)-1</f>
        <v>-0.11620741358042397</v>
      </c>
      <c r="O63" s="11">
        <f>0</f>
        <v>0</v>
      </c>
      <c r="P63" s="11">
        <f>('OddsRatio_working_3-way'!K63*'OddsRatio_working_3-way'!L63)+('OddsRatio_working_3-way'!K63*'OddsRatio_working_3-way'!M63)+('OddsRatio_working_3-way'!L63*'OddsRatio_working_3-way'!M63)-(3*'OddsRatio_working_3-way'!K63*'OddsRatio_working_3-way'!L63*'OddsRatio_working_3-way'!M63)</f>
        <v>0.1644657275456905</v>
      </c>
      <c r="Q63" s="11">
        <f>2*'OddsRatio_working_3-way'!K63*'OddsRatio_working_3-way'!L63*'OddsRatio_working_3-way'!M63</f>
        <v>1.605326769601664E-2</v>
      </c>
      <c r="R63" s="11">
        <f t="shared" si="23"/>
        <v>0</v>
      </c>
      <c r="S63" s="11">
        <f t="shared" si="24"/>
        <v>-1.4152774119860114</v>
      </c>
      <c r="T63" s="11">
        <f t="shared" si="25"/>
        <v>-0.13814323201425194</v>
      </c>
      <c r="U63" s="11">
        <f>'OddsRatio_working_3-way'!S63-'OddsRatio_working_3-way'!R63^2/3</f>
        <v>-1.4152774119860114</v>
      </c>
      <c r="V63" s="11">
        <f>'OddsRatio_working_3-way'!S63*'OddsRatio_working_3-way'!R63/3-2*'OddsRatio_working_3-way'!R63^3/27-'OddsRatio_working_3-way'!T63</f>
        <v>0.13814323201425194</v>
      </c>
      <c r="W63" s="11">
        <f>'OddsRatio_working_3-way'!V63^2+4*'OddsRatio_working_3-way'!U63^3/27</f>
        <v>-0.40088904379630536</v>
      </c>
      <c r="X63" s="11">
        <f>IF('OddsRatio_working_3-way'!W63&gt;0,IF(ABS('OddsRatio_working_3-way'!V63+SQRT('OddsRatio_working_3-way'!W63))/2&gt;0,ABS('OddsRatio_working_3-way'!V63+SQRT('OddsRatio_working_3-way'!W63))/2,ABS('OddsRatio_working_3-way'!V63-SQRT('OddsRatio_working_3-way'!W63))/2),SQRT(-'OddsRatio_working_3-way'!U63^3/27))</f>
        <v>0.32402646355955589</v>
      </c>
      <c r="Y63" s="11">
        <f>IF('OddsRatio_working_3-way'!W63&gt;=0,IF('OddsRatio_working_3-way'!V63+SQRT('OddsRatio_working_3-way'!W63)&gt;0,0,PI()),ACOS('OddsRatio_working_3-way'!V63/(2*'OddsRatio_working_3-way'!X63)))</f>
        <v>1.3559814239710741</v>
      </c>
      <c r="Z63" s="11">
        <f>'OddsRatio_working_3-way'!X63^(1/3)*COS('OddsRatio_working_3-way'!Y63/3)</f>
        <v>0.61787272234171842</v>
      </c>
      <c r="AA63" s="11">
        <f>'OddsRatio_working_3-way'!X63^(1/3)*COS(('OddsRatio_working_3-way'!Y63+2*PI())/3)</f>
        <v>-0.56873306483745334</v>
      </c>
      <c r="AB63" s="11">
        <f>'OddsRatio_working_3-way'!X63^(1/3)*COS(('OddsRatio_working_3-way'!Y63+4*PI())/3)</f>
        <v>-4.9139657504265209E-2</v>
      </c>
      <c r="AC63" s="11">
        <f>'OddsRatio_working_3-way'!X63^(1/3)*SIN('OddsRatio_working_3-way'!Y63/3)</f>
        <v>0.29998739359297127</v>
      </c>
      <c r="AD63" s="11">
        <f>'OddsRatio_working_3-way'!X63^(1/3)*SIN(('OddsRatio_working_3-way'!Y63+2*PI())/3)</f>
        <v>0.38509977705689147</v>
      </c>
      <c r="AE63" s="11">
        <f>'OddsRatio_working_3-way'!X63^(1/3)*SIN(('OddsRatio_working_3-way'!Y63+4*PI())/3)</f>
        <v>-0.68508717064986258</v>
      </c>
      <c r="AF63" s="11">
        <f>-'OddsRatio_working_3-way'!U63/(3*'OddsRatio_working_3-way'!X63^(1/3))*COS(('OddsRatio_working_3-way'!Y63)/3)</f>
        <v>0.61787272234171842</v>
      </c>
      <c r="AG63" s="11">
        <f>-'OddsRatio_working_3-way'!U63/(3*'OddsRatio_working_3-way'!X63^(1/3))*COS(('OddsRatio_working_3-way'!Y63+2*PI())/3)</f>
        <v>-0.56873306483745334</v>
      </c>
      <c r="AH63" s="11">
        <f>-'OddsRatio_working_3-way'!U63/(3*'OddsRatio_working_3-way'!X63^(1/3))*COS(('OddsRatio_working_3-way'!Y63+4*PI())/3)</f>
        <v>-4.9139657504265209E-2</v>
      </c>
      <c r="AI63" s="11">
        <f>'OddsRatio_working_3-way'!U63/(3*'OddsRatio_working_3-way'!X63^(1/3))*SIN(('OddsRatio_working_3-way'!Y63)/3)</f>
        <v>-0.29998739359297127</v>
      </c>
      <c r="AJ63" s="11">
        <f>'OddsRatio_working_3-way'!U63/(3*'OddsRatio_working_3-way'!X63^(1/3))*SIN(('OddsRatio_working_3-way'!Y63+2*PI())/3)</f>
        <v>-0.38509977705689147</v>
      </c>
      <c r="AK63" s="11">
        <f>'OddsRatio_working_3-way'!U63/(3*'OddsRatio_working_3-way'!X63^(1/3))*SIN(('OddsRatio_working_3-way'!Y63+4*PI())/3)</f>
        <v>0.68508717064986258</v>
      </c>
      <c r="AL63" s="11">
        <f>'OddsRatio_working_3-way'!Z63+'OddsRatio_working_3-way'!AF63</f>
        <v>1.2357454446834368</v>
      </c>
      <c r="AM63" s="11">
        <f>'OddsRatio_working_3-way'!AA63+'OddsRatio_working_3-way'!AG63</f>
        <v>-1.1374661296749067</v>
      </c>
      <c r="AN63" s="11">
        <f>'OddsRatio_working_3-way'!AB63+'OddsRatio_working_3-way'!AH63</f>
        <v>-9.8279315008530418E-2</v>
      </c>
      <c r="AO63" s="11">
        <f>'OddsRatio_working_3-way'!AC63+'OddsRatio_working_3-way'!AI63</f>
        <v>0</v>
      </c>
      <c r="AP63" s="11">
        <f>'OddsRatio_working_3-way'!AD63+'OddsRatio_working_3-way'!AJ63</f>
        <v>0</v>
      </c>
      <c r="AQ63" s="11">
        <f>'OddsRatio_working_3-way'!AE63+'OddsRatio_working_3-way'!AK63</f>
        <v>0</v>
      </c>
      <c r="AR63" s="10">
        <f>IF(A63="","",IF(('OddsRatio_working_3-way'!X63=0),IF(Q63&gt;0,-Q63^(1/3),(-Q63)^(1/3)),'OddsRatio_working_3-way'!AL63-'OddsRatio_working_3-way'!R63/3))</f>
        <v>1.2357454446834368</v>
      </c>
      <c r="AS63" s="11">
        <f>IF(('OddsRatio_working_3-way'!X63=0),IF(Q63&gt;0,-Q63^(1/3),(-Q63)^(1/3)),'OddsRatio_working_3-way'!AM63-'OddsRatio_working_3-way'!R63/3)</f>
        <v>-1.1374661296749067</v>
      </c>
      <c r="AT63" s="11">
        <f>IF(('OddsRatio_working_3-way'!X63=0),IF(Q63&gt;0,-Q63^(1/3),(-Q63)^(1/3)),'OddsRatio_working_3-way'!AN63-'OddsRatio_working_3-way'!R63/3)</f>
        <v>-9.8279315008530418E-2</v>
      </c>
      <c r="AU63" s="11">
        <f>IF(('OddsRatio_working_3-way'!X63=0),0,'OddsRatio_working_3-way'!AO63)</f>
        <v>0</v>
      </c>
      <c r="AV63" s="11">
        <f>IF(('OddsRatio_working_3-way'!X63=0),0,'OddsRatio_working_3-way'!AP63)</f>
        <v>0</v>
      </c>
      <c r="AW63" s="11">
        <f>IF(('OddsRatio_working_3-way'!X63=0),0,'OddsRatio_working_3-way'!AQ63)</f>
        <v>0</v>
      </c>
    </row>
    <row r="64" spans="1:4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9">
        <f t="shared" si="13"/>
        <v>0.49787089566198961</v>
      </c>
      <c r="E64" s="9">
        <f t="shared" si="14"/>
        <v>0.26950649253043663</v>
      </c>
      <c r="F64" s="9">
        <f t="shared" si="15"/>
        <v>0.23262261180757415</v>
      </c>
      <c r="G64" s="9">
        <f t="shared" si="16"/>
        <v>1.050575871997145</v>
      </c>
      <c r="H64" s="9">
        <f t="shared" si="17"/>
        <v>2.008552837117259</v>
      </c>
      <c r="I64" s="9">
        <f t="shared" si="18"/>
        <v>3.7104857497526349</v>
      </c>
      <c r="J64" s="9">
        <f t="shared" si="19"/>
        <v>4.2988082380710342</v>
      </c>
      <c r="K64" s="11">
        <f t="shared" si="20"/>
        <v>0.51020408163265307</v>
      </c>
      <c r="L64" s="11">
        <f t="shared" si="21"/>
        <v>0.27932960893854747</v>
      </c>
      <c r="M64" s="11">
        <f t="shared" si="22"/>
        <v>0.24154589371980678</v>
      </c>
      <c r="N64" s="11">
        <f>'OddsRatio_working_3-way'!K64+'OddsRatio_working_3-way'!L64+'OddsRatio_working_3-way'!M64-('OddsRatio_working_3-way'!K64*'OddsRatio_working_3-way'!L64)-('OddsRatio_working_3-way'!K64*'OddsRatio_working_3-way'!M64)-('OddsRatio_working_3-way'!L64*'OddsRatio_working_3-way'!M64)+('OddsRatio_working_3-way'!K64*'OddsRatio_working_3-way'!L64*'OddsRatio_working_3-way'!M64)-1</f>
        <v>-0.2677202044286261</v>
      </c>
      <c r="O64" s="11">
        <f>0</f>
        <v>0</v>
      </c>
      <c r="P64" s="11">
        <f>('OddsRatio_working_3-way'!K64*'OddsRatio_working_3-way'!L64)+('OddsRatio_working_3-way'!K64*'OddsRatio_working_3-way'!M64)+('OddsRatio_working_3-way'!L64*'OddsRatio_working_3-way'!M64)-(3*'OddsRatio_working_3-way'!K64*'OddsRatio_working_3-way'!L64*'OddsRatio_working_3-way'!M64)</f>
        <v>0.22995191113446428</v>
      </c>
      <c r="Q64" s="11">
        <f>2*'OddsRatio_working_3-way'!K64*'OddsRatio_working_3-way'!L64*'OddsRatio_working_3-way'!M64</f>
        <v>6.8847877585168957E-2</v>
      </c>
      <c r="R64" s="11">
        <f t="shared" si="23"/>
        <v>0</v>
      </c>
      <c r="S64" s="11">
        <f t="shared" si="24"/>
        <v>-0.8589262496091109</v>
      </c>
      <c r="T64" s="11">
        <f t="shared" si="25"/>
        <v>-0.257163547787159</v>
      </c>
      <c r="U64" s="11">
        <f>'OddsRatio_working_3-way'!S64-'OddsRatio_working_3-way'!R64^2/3</f>
        <v>-0.8589262496091109</v>
      </c>
      <c r="V64" s="11">
        <f>'OddsRatio_working_3-way'!S64*'OddsRatio_working_3-way'!R64/3-2*'OddsRatio_working_3-way'!R64^3/27-'OddsRatio_working_3-way'!T64</f>
        <v>0.257163547787159</v>
      </c>
      <c r="W64" s="11">
        <f>'OddsRatio_working_3-way'!V64^2+4*'OddsRatio_working_3-way'!U64^3/27</f>
        <v>-2.7744915019843441E-2</v>
      </c>
      <c r="X64" s="11">
        <f>IF('OddsRatio_working_3-way'!W64&gt;0,IF(ABS('OddsRatio_working_3-way'!V64+SQRT('OddsRatio_working_3-way'!W64))/2&gt;0,ABS('OddsRatio_working_3-way'!V64+SQRT('OddsRatio_working_3-way'!W64))/2,ABS('OddsRatio_working_3-way'!V64-SQRT('OddsRatio_working_3-way'!W64))/2),SQRT(-'OddsRatio_working_3-way'!U64^3/27))</f>
        <v>0.15319758918658108</v>
      </c>
      <c r="Y64" s="11">
        <f>IF('OddsRatio_working_3-way'!W64&gt;=0,IF('OddsRatio_working_3-way'!V64+SQRT('OddsRatio_working_3-way'!W64)&gt;0,0,PI()),ACOS('OddsRatio_working_3-way'!V64/(2*'OddsRatio_working_3-way'!X64)))</f>
        <v>0.57476546807463591</v>
      </c>
      <c r="Z64" s="11">
        <f>'OddsRatio_working_3-way'!X64^(1/3)*COS('OddsRatio_working_3-way'!Y64/3)</f>
        <v>0.52528793599857249</v>
      </c>
      <c r="AA64" s="11">
        <f>'OddsRatio_working_3-way'!X64^(1/3)*COS(('OddsRatio_working_3-way'!Y64+2*PI())/3)</f>
        <v>-0.35088228520358999</v>
      </c>
      <c r="AB64" s="11">
        <f>'OddsRatio_working_3-way'!X64^(1/3)*COS(('OddsRatio_working_3-way'!Y64+4*PI())/3)</f>
        <v>-0.17440565079498271</v>
      </c>
      <c r="AC64" s="11">
        <f>'OddsRatio_working_3-way'!X64^(1/3)*SIN('OddsRatio_working_3-way'!Y64/3)</f>
        <v>0.10188883238148873</v>
      </c>
      <c r="AD64" s="11">
        <f>'OddsRatio_working_3-way'!X64^(1/3)*SIN(('OddsRatio_working_3-way'!Y64+2*PI())/3)</f>
        <v>0.40396828068551383</v>
      </c>
      <c r="AE64" s="11">
        <f>'OddsRatio_working_3-way'!X64^(1/3)*SIN(('OddsRatio_working_3-way'!Y64+4*PI())/3)</f>
        <v>-0.50585711306700243</v>
      </c>
      <c r="AF64" s="11">
        <f>-'OddsRatio_working_3-way'!U64/(3*'OddsRatio_working_3-way'!X64^(1/3))*COS(('OddsRatio_working_3-way'!Y64)/3)</f>
        <v>0.5252879359985726</v>
      </c>
      <c r="AG64" s="11">
        <f>-'OddsRatio_working_3-way'!U64/(3*'OddsRatio_working_3-way'!X64^(1/3))*COS(('OddsRatio_working_3-way'!Y64+2*PI())/3)</f>
        <v>-0.35088228520359005</v>
      </c>
      <c r="AH64" s="11">
        <f>-'OddsRatio_working_3-way'!U64/(3*'OddsRatio_working_3-way'!X64^(1/3))*COS(('OddsRatio_working_3-way'!Y64+4*PI())/3)</f>
        <v>-0.17440565079498274</v>
      </c>
      <c r="AI64" s="11">
        <f>'OddsRatio_working_3-way'!U64/(3*'OddsRatio_working_3-way'!X64^(1/3))*SIN(('OddsRatio_working_3-way'!Y64)/3)</f>
        <v>-0.10188883238148876</v>
      </c>
      <c r="AJ64" s="11">
        <f>'OddsRatio_working_3-way'!U64/(3*'OddsRatio_working_3-way'!X64^(1/3))*SIN(('OddsRatio_working_3-way'!Y64+2*PI())/3)</f>
        <v>-0.40396828068551388</v>
      </c>
      <c r="AK64" s="11">
        <f>'OddsRatio_working_3-way'!U64/(3*'OddsRatio_working_3-way'!X64^(1/3))*SIN(('OddsRatio_working_3-way'!Y64+4*PI())/3)</f>
        <v>0.50585711306700254</v>
      </c>
      <c r="AL64" s="11">
        <f>'OddsRatio_working_3-way'!Z64+'OddsRatio_working_3-way'!AF64</f>
        <v>1.050575871997145</v>
      </c>
      <c r="AM64" s="11">
        <f>'OddsRatio_working_3-way'!AA64+'OddsRatio_working_3-way'!AG64</f>
        <v>-0.70176457040717999</v>
      </c>
      <c r="AN64" s="11">
        <f>'OddsRatio_working_3-way'!AB64+'OddsRatio_working_3-way'!AH64</f>
        <v>-0.34881130158996543</v>
      </c>
      <c r="AO64" s="11">
        <f>'OddsRatio_working_3-way'!AC64+'OddsRatio_working_3-way'!AI64</f>
        <v>0</v>
      </c>
      <c r="AP64" s="11">
        <f>'OddsRatio_working_3-way'!AD64+'OddsRatio_working_3-way'!AJ64</f>
        <v>0</v>
      </c>
      <c r="AQ64" s="11">
        <f>'OddsRatio_working_3-way'!AE64+'OddsRatio_working_3-way'!AK64</f>
        <v>0</v>
      </c>
      <c r="AR64" s="10">
        <f>IF(A64="","",IF(('OddsRatio_working_3-way'!X64=0),IF(Q64&gt;0,-Q64^(1/3),(-Q64)^(1/3)),'OddsRatio_working_3-way'!AL64-'OddsRatio_working_3-way'!R64/3))</f>
        <v>1.050575871997145</v>
      </c>
      <c r="AS64" s="11">
        <f>IF(('OddsRatio_working_3-way'!X64=0),IF(Q64&gt;0,-Q64^(1/3),(-Q64)^(1/3)),'OddsRatio_working_3-way'!AM64-'OddsRatio_working_3-way'!R64/3)</f>
        <v>-0.70176457040717999</v>
      </c>
      <c r="AT64" s="11">
        <f>IF(('OddsRatio_working_3-way'!X64=0),IF(Q64&gt;0,-Q64^(1/3),(-Q64)^(1/3)),'OddsRatio_working_3-way'!AN64-'OddsRatio_working_3-way'!R64/3)</f>
        <v>-0.34881130158996543</v>
      </c>
      <c r="AU64" s="11">
        <f>IF(('OddsRatio_working_3-way'!X64=0),0,'OddsRatio_working_3-way'!AO64)</f>
        <v>0</v>
      </c>
      <c r="AV64" s="11">
        <f>IF(('OddsRatio_working_3-way'!X64=0),0,'OddsRatio_working_3-way'!AP64)</f>
        <v>0</v>
      </c>
      <c r="AW64" s="11">
        <f>IF(('OddsRatio_working_3-way'!X64=0),0,'OddsRatio_working_3-way'!AQ64)</f>
        <v>0</v>
      </c>
    </row>
    <row r="65" spans="1:4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9">
        <f t="shared" si="13"/>
        <v>0.15096142452838399</v>
      </c>
      <c r="E65" s="9">
        <f t="shared" si="14"/>
        <v>0.23895312058313378</v>
      </c>
      <c r="F65" s="9">
        <f t="shared" si="15"/>
        <v>0.6100854548884822</v>
      </c>
      <c r="G65" s="9">
        <f t="shared" si="16"/>
        <v>1.0651910645938127</v>
      </c>
      <c r="H65" s="9">
        <f t="shared" si="17"/>
        <v>6.6242088210553325</v>
      </c>
      <c r="I65" s="9">
        <f t="shared" si="18"/>
        <v>4.1849212831355</v>
      </c>
      <c r="J65" s="9">
        <f t="shared" si="19"/>
        <v>1.6391146387562878</v>
      </c>
      <c r="K65" s="11">
        <f t="shared" si="20"/>
        <v>0.15923566878980891</v>
      </c>
      <c r="L65" s="11">
        <f t="shared" si="21"/>
        <v>0.25062656641604009</v>
      </c>
      <c r="M65" s="11">
        <f t="shared" si="22"/>
        <v>0.625</v>
      </c>
      <c r="N65" s="11">
        <f>'OddsRatio_working_3-way'!K65+'OddsRatio_working_3-way'!L65+'OddsRatio_working_3-way'!M65-('OddsRatio_working_3-way'!K65*'OddsRatio_working_3-way'!L65)-('OddsRatio_working_3-way'!K65*'OddsRatio_working_3-way'!M65)-('OddsRatio_working_3-way'!L65*'OddsRatio_working_3-way'!M65)+('OddsRatio_working_3-way'!K65*'OddsRatio_working_3-way'!L65*'OddsRatio_working_3-way'!M65)-1</f>
        <v>-0.23626742014271351</v>
      </c>
      <c r="O65" s="11">
        <f>0</f>
        <v>0</v>
      </c>
      <c r="P65" s="11">
        <f>('OddsRatio_working_3-way'!K65*'OddsRatio_working_3-way'!L65)+('OddsRatio_working_3-way'!K65*'OddsRatio_working_3-way'!M65)+('OddsRatio_working_3-way'!L65*'OddsRatio_working_3-way'!M65)-(3*'OddsRatio_working_3-way'!K65*'OddsRatio_working_3-way'!L65*'OddsRatio_working_3-way'!M65)</f>
        <v>0.22124379419887297</v>
      </c>
      <c r="Q65" s="11">
        <f>2*'OddsRatio_working_3-way'!K65*'OddsRatio_working_3-way'!L65*'OddsRatio_working_3-way'!M65</f>
        <v>4.9885861149689507E-2</v>
      </c>
      <c r="R65" s="11">
        <f t="shared" si="23"/>
        <v>0</v>
      </c>
      <c r="S65" s="11">
        <f t="shared" si="24"/>
        <v>-0.93641262119522972</v>
      </c>
      <c r="T65" s="11">
        <f t="shared" si="25"/>
        <v>-0.21114151548934151</v>
      </c>
      <c r="U65" s="11">
        <f>'OddsRatio_working_3-way'!S65-'OddsRatio_working_3-way'!R65^2/3</f>
        <v>-0.93641262119522972</v>
      </c>
      <c r="V65" s="11">
        <f>'OddsRatio_working_3-way'!S65*'OddsRatio_working_3-way'!R65/3-2*'OddsRatio_working_3-way'!R65^3/27-'OddsRatio_working_3-way'!T65</f>
        <v>0.21114151548934151</v>
      </c>
      <c r="W65" s="11">
        <f>'OddsRatio_working_3-way'!V65^2+4*'OddsRatio_working_3-way'!U65^3/27</f>
        <v>-7.7065308064385857E-2</v>
      </c>
      <c r="X65" s="11">
        <f>IF('OddsRatio_working_3-way'!W65&gt;0,IF(ABS('OddsRatio_working_3-way'!V65+SQRT('OddsRatio_working_3-way'!W65))/2&gt;0,ABS('OddsRatio_working_3-way'!V65+SQRT('OddsRatio_working_3-way'!W65))/2,ABS('OddsRatio_working_3-way'!V65-SQRT('OddsRatio_working_3-way'!W65))/2),SQRT(-'OddsRatio_working_3-way'!U65^3/27))</f>
        <v>0.17438896727396611</v>
      </c>
      <c r="Y65" s="11">
        <f>IF('OddsRatio_working_3-way'!W65&gt;=0,IF('OddsRatio_working_3-way'!V65+SQRT('OddsRatio_working_3-way'!W65)&gt;0,0,PI()),ACOS('OddsRatio_working_3-way'!V65/(2*'OddsRatio_working_3-way'!X65)))</f>
        <v>0.92055913866133809</v>
      </c>
      <c r="Z65" s="11">
        <f>'OddsRatio_working_3-way'!X65^(1/3)*COS('OddsRatio_working_3-way'!Y65/3)</f>
        <v>0.53259553229690637</v>
      </c>
      <c r="AA65" s="11">
        <f>'OddsRatio_working_3-way'!X65^(1/3)*COS(('OddsRatio_working_3-way'!Y65+2*PI())/3)</f>
        <v>-0.412447191504281</v>
      </c>
      <c r="AB65" s="11">
        <f>'OddsRatio_working_3-way'!X65^(1/3)*COS(('OddsRatio_working_3-way'!Y65+4*PI())/3)</f>
        <v>-0.12014834079262544</v>
      </c>
      <c r="AC65" s="11">
        <f>'OddsRatio_working_3-way'!X65^(1/3)*SIN('OddsRatio_working_3-way'!Y65/3)</f>
        <v>0.16875882014219257</v>
      </c>
      <c r="AD65" s="11">
        <f>'OddsRatio_working_3-way'!X65^(1/3)*SIN(('OddsRatio_working_3-way'!Y65+2*PI())/3)</f>
        <v>0.37686185084012003</v>
      </c>
      <c r="AE65" s="11">
        <f>'OddsRatio_working_3-way'!X65^(1/3)*SIN(('OddsRatio_working_3-way'!Y65+4*PI())/3)</f>
        <v>-0.54562067098231259</v>
      </c>
      <c r="AF65" s="11">
        <f>-'OddsRatio_working_3-way'!U65/(3*'OddsRatio_working_3-way'!X65^(1/3))*COS(('OddsRatio_working_3-way'!Y65)/3)</f>
        <v>0.53259553229690637</v>
      </c>
      <c r="AG65" s="11">
        <f>-'OddsRatio_working_3-way'!U65/(3*'OddsRatio_working_3-way'!X65^(1/3))*COS(('OddsRatio_working_3-way'!Y65+2*PI())/3)</f>
        <v>-0.412447191504281</v>
      </c>
      <c r="AH65" s="11">
        <f>-'OddsRatio_working_3-way'!U65/(3*'OddsRatio_working_3-way'!X65^(1/3))*COS(('OddsRatio_working_3-way'!Y65+4*PI())/3)</f>
        <v>-0.12014834079262544</v>
      </c>
      <c r="AI65" s="11">
        <f>'OddsRatio_working_3-way'!U65/(3*'OddsRatio_working_3-way'!X65^(1/3))*SIN(('OddsRatio_working_3-way'!Y65)/3)</f>
        <v>-0.16875882014219257</v>
      </c>
      <c r="AJ65" s="11">
        <f>'OddsRatio_working_3-way'!U65/(3*'OddsRatio_working_3-way'!X65^(1/3))*SIN(('OddsRatio_working_3-way'!Y65+2*PI())/3)</f>
        <v>-0.37686185084012003</v>
      </c>
      <c r="AK65" s="11">
        <f>'OddsRatio_working_3-way'!U65/(3*'OddsRatio_working_3-way'!X65^(1/3))*SIN(('OddsRatio_working_3-way'!Y65+4*PI())/3)</f>
        <v>0.54562067098231259</v>
      </c>
      <c r="AL65" s="11">
        <f>'OddsRatio_working_3-way'!Z65+'OddsRatio_working_3-way'!AF65</f>
        <v>1.0651910645938127</v>
      </c>
      <c r="AM65" s="11">
        <f>'OddsRatio_working_3-way'!AA65+'OddsRatio_working_3-way'!AG65</f>
        <v>-0.82489438300856199</v>
      </c>
      <c r="AN65" s="11">
        <f>'OddsRatio_working_3-way'!AB65+'OddsRatio_working_3-way'!AH65</f>
        <v>-0.24029668158525089</v>
      </c>
      <c r="AO65" s="11">
        <f>'OddsRatio_working_3-way'!AC65+'OddsRatio_working_3-way'!AI65</f>
        <v>0</v>
      </c>
      <c r="AP65" s="11">
        <f>'OddsRatio_working_3-way'!AD65+'OddsRatio_working_3-way'!AJ65</f>
        <v>0</v>
      </c>
      <c r="AQ65" s="11">
        <f>'OddsRatio_working_3-way'!AE65+'OddsRatio_working_3-way'!AK65</f>
        <v>0</v>
      </c>
      <c r="AR65" s="10">
        <f>IF(A65="","",IF(('OddsRatio_working_3-way'!X65=0),IF(Q65&gt;0,-Q65^(1/3),(-Q65)^(1/3)),'OddsRatio_working_3-way'!AL65-'OddsRatio_working_3-way'!R65/3))</f>
        <v>1.0651910645938127</v>
      </c>
      <c r="AS65" s="11">
        <f>IF(('OddsRatio_working_3-way'!X65=0),IF(Q65&gt;0,-Q65^(1/3),(-Q65)^(1/3)),'OddsRatio_working_3-way'!AM65-'OddsRatio_working_3-way'!R65/3)</f>
        <v>-0.82489438300856199</v>
      </c>
      <c r="AT65" s="11">
        <f>IF(('OddsRatio_working_3-way'!X65=0),IF(Q65&gt;0,-Q65^(1/3),(-Q65)^(1/3)),'OddsRatio_working_3-way'!AN65-'OddsRatio_working_3-way'!R65/3)</f>
        <v>-0.24029668158525089</v>
      </c>
      <c r="AU65" s="11">
        <f>IF(('OddsRatio_working_3-way'!X65=0),0,'OddsRatio_working_3-way'!AO65)</f>
        <v>0</v>
      </c>
      <c r="AV65" s="11">
        <f>IF(('OddsRatio_working_3-way'!X65=0),0,'OddsRatio_working_3-way'!AP65)</f>
        <v>0</v>
      </c>
      <c r="AW65" s="11">
        <f>IF(('OddsRatio_working_3-way'!X65=0),0,'OddsRatio_working_3-way'!AQ65)</f>
        <v>0</v>
      </c>
    </row>
    <row r="66" spans="1:4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9">
        <f t="shared" si="13"/>
        <v>0.71996210831176577</v>
      </c>
      <c r="E66" s="9">
        <f t="shared" si="14"/>
        <v>0.16221782082303843</v>
      </c>
      <c r="F66" s="9">
        <f t="shared" si="15"/>
        <v>0.1178200708651955</v>
      </c>
      <c r="G66" s="9">
        <f t="shared" si="16"/>
        <v>1.0804499618617007</v>
      </c>
      <c r="H66" s="9">
        <f t="shared" si="17"/>
        <v>1.3889619862702125</v>
      </c>
      <c r="I66" s="9">
        <f t="shared" si="18"/>
        <v>6.1645508176989301</v>
      </c>
      <c r="J66" s="9">
        <f t="shared" si="19"/>
        <v>8.4875182357015859</v>
      </c>
      <c r="K66" s="11">
        <f t="shared" si="20"/>
        <v>0.73529411764705876</v>
      </c>
      <c r="L66" s="11">
        <f t="shared" si="21"/>
        <v>0.17301038062283736</v>
      </c>
      <c r="M66" s="11">
        <f t="shared" si="22"/>
        <v>0.12610340479192939</v>
      </c>
      <c r="N66" s="11">
        <f>'OddsRatio_working_3-way'!K66+'OddsRatio_working_3-way'!L66+'OddsRatio_working_3-way'!M66-('OddsRatio_working_3-way'!K66*'OddsRatio_working_3-way'!L66)-('OddsRatio_working_3-way'!K66*'OddsRatio_working_3-way'!M66)-('OddsRatio_working_3-way'!L66*'OddsRatio_working_3-way'!M66)+('OddsRatio_working_3-way'!K66*'OddsRatio_working_3-way'!L66*'OddsRatio_working_3-way'!M66)-1</f>
        <v>-0.19130384452397298</v>
      </c>
      <c r="O66" s="11">
        <f>0</f>
        <v>0</v>
      </c>
      <c r="P66" s="11">
        <f>('OddsRatio_working_3-way'!K66*'OddsRatio_working_3-way'!L66)+('OddsRatio_working_3-way'!K66*'OddsRatio_working_3-way'!M66)+('OddsRatio_working_3-way'!L66*'OddsRatio_working_3-way'!M66)-(3*'OddsRatio_working_3-way'!K66*'OddsRatio_working_3-way'!L66*'OddsRatio_working_3-way'!M66)</f>
        <v>0.19362763279037598</v>
      </c>
      <c r="Q66" s="11">
        <f>2*'OddsRatio_working_3-way'!K66*'OddsRatio_working_3-way'!L66*'OddsRatio_working_3-way'!M66</f>
        <v>3.2084114795422697E-2</v>
      </c>
      <c r="R66" s="11">
        <f t="shared" si="23"/>
        <v>0</v>
      </c>
      <c r="S66" s="11">
        <f t="shared" si="24"/>
        <v>-1.0121471069867172</v>
      </c>
      <c r="T66" s="11">
        <f t="shared" si="25"/>
        <v>-0.16771285948412876</v>
      </c>
      <c r="U66" s="11">
        <f>'OddsRatio_working_3-way'!S66-'OddsRatio_working_3-way'!R66^2/3</f>
        <v>-1.0121471069867172</v>
      </c>
      <c r="V66" s="11">
        <f>'OddsRatio_working_3-way'!S66*'OddsRatio_working_3-way'!R66/3-2*'OddsRatio_working_3-way'!R66^3/27-'OddsRatio_working_3-way'!T66</f>
        <v>0.16771285948412876</v>
      </c>
      <c r="W66" s="11">
        <f>'OddsRatio_working_3-way'!V66^2+4*'OddsRatio_working_3-way'!U66^3/27</f>
        <v>-0.12548510341803468</v>
      </c>
      <c r="X66" s="11">
        <f>IF('OddsRatio_working_3-way'!W66&gt;0,IF(ABS('OddsRatio_working_3-way'!V66+SQRT('OddsRatio_working_3-way'!W66))/2&gt;0,ABS('OddsRatio_working_3-way'!V66+SQRT('OddsRatio_working_3-way'!W66))/2,ABS('OddsRatio_working_3-way'!V66-SQRT('OddsRatio_working_3-way'!W66))/2),SQRT(-'OddsRatio_working_3-way'!U66^3/27))</f>
        <v>0.195967284676791</v>
      </c>
      <c r="Y66" s="11">
        <f>IF('OddsRatio_working_3-way'!W66&gt;=0,IF('OddsRatio_working_3-way'!V66+SQRT('OddsRatio_working_3-way'!W66)&gt;0,0,PI()),ACOS('OddsRatio_working_3-way'!V66/(2*'OddsRatio_working_3-way'!X66)))</f>
        <v>1.1286168336844584</v>
      </c>
      <c r="Z66" s="11">
        <f>'OddsRatio_working_3-way'!X66^(1/3)*COS('OddsRatio_working_3-way'!Y66/3)</f>
        <v>0.54022498093085036</v>
      </c>
      <c r="AA66" s="11">
        <f>'OddsRatio_working_3-way'!X66^(1/3)*COS(('OddsRatio_working_3-way'!Y66+2*PI())/3)</f>
        <v>-0.45492186314542787</v>
      </c>
      <c r="AB66" s="11">
        <f>'OddsRatio_working_3-way'!X66^(1/3)*COS(('OddsRatio_working_3-way'!Y66+4*PI())/3)</f>
        <v>-8.5303117785422586E-2</v>
      </c>
      <c r="AC66" s="11">
        <f>'OddsRatio_working_3-way'!X66^(1/3)*SIN('OddsRatio_working_3-way'!Y66/3)</f>
        <v>0.21339948213113083</v>
      </c>
      <c r="AD66" s="11">
        <f>'OddsRatio_working_3-way'!X66^(1/3)*SIN(('OddsRatio_working_3-way'!Y66+2*PI())/3)</f>
        <v>0.36114881617951489</v>
      </c>
      <c r="AE66" s="11">
        <f>'OddsRatio_working_3-way'!X66^(1/3)*SIN(('OddsRatio_working_3-way'!Y66+4*PI())/3)</f>
        <v>-0.57454829831064569</v>
      </c>
      <c r="AF66" s="11">
        <f>-'OddsRatio_working_3-way'!U66/(3*'OddsRatio_working_3-way'!X66^(1/3))*COS(('OddsRatio_working_3-way'!Y66)/3)</f>
        <v>0.54022498093085036</v>
      </c>
      <c r="AG66" s="11">
        <f>-'OddsRatio_working_3-way'!U66/(3*'OddsRatio_working_3-way'!X66^(1/3))*COS(('OddsRatio_working_3-way'!Y66+2*PI())/3)</f>
        <v>-0.45492186314542787</v>
      </c>
      <c r="AH66" s="11">
        <f>-'OddsRatio_working_3-way'!U66/(3*'OddsRatio_working_3-way'!X66^(1/3))*COS(('OddsRatio_working_3-way'!Y66+4*PI())/3)</f>
        <v>-8.5303117785422586E-2</v>
      </c>
      <c r="AI66" s="11">
        <f>'OddsRatio_working_3-way'!U66/(3*'OddsRatio_working_3-way'!X66^(1/3))*SIN(('OddsRatio_working_3-way'!Y66)/3)</f>
        <v>-0.21339948213113083</v>
      </c>
      <c r="AJ66" s="11">
        <f>'OddsRatio_working_3-way'!U66/(3*'OddsRatio_working_3-way'!X66^(1/3))*SIN(('OddsRatio_working_3-way'!Y66+2*PI())/3)</f>
        <v>-0.36114881617951489</v>
      </c>
      <c r="AK66" s="11">
        <f>'OddsRatio_working_3-way'!U66/(3*'OddsRatio_working_3-way'!X66^(1/3))*SIN(('OddsRatio_working_3-way'!Y66+4*PI())/3)</f>
        <v>0.57454829831064569</v>
      </c>
      <c r="AL66" s="11">
        <f>'OddsRatio_working_3-way'!Z66+'OddsRatio_working_3-way'!AF66</f>
        <v>1.0804499618617007</v>
      </c>
      <c r="AM66" s="11">
        <f>'OddsRatio_working_3-way'!AA66+'OddsRatio_working_3-way'!AG66</f>
        <v>-0.90984372629085575</v>
      </c>
      <c r="AN66" s="11">
        <f>'OddsRatio_working_3-way'!AB66+'OddsRatio_working_3-way'!AH66</f>
        <v>-0.17060623557084517</v>
      </c>
      <c r="AO66" s="11">
        <f>'OddsRatio_working_3-way'!AC66+'OddsRatio_working_3-way'!AI66</f>
        <v>0</v>
      </c>
      <c r="AP66" s="11">
        <f>'OddsRatio_working_3-way'!AD66+'OddsRatio_working_3-way'!AJ66</f>
        <v>0</v>
      </c>
      <c r="AQ66" s="11">
        <f>'OddsRatio_working_3-way'!AE66+'OddsRatio_working_3-way'!AK66</f>
        <v>0</v>
      </c>
      <c r="AR66" s="10">
        <f>IF(A66="","",IF(('OddsRatio_working_3-way'!X66=0),IF(Q66&gt;0,-Q66^(1/3),(-Q66)^(1/3)),'OddsRatio_working_3-way'!AL66-'OddsRatio_working_3-way'!R66/3))</f>
        <v>1.0804499618617007</v>
      </c>
      <c r="AS66" s="11">
        <f>IF(('OddsRatio_working_3-way'!X66=0),IF(Q66&gt;0,-Q66^(1/3),(-Q66)^(1/3)),'OddsRatio_working_3-way'!AM66-'OddsRatio_working_3-way'!R66/3)</f>
        <v>-0.90984372629085575</v>
      </c>
      <c r="AT66" s="11">
        <f>IF(('OddsRatio_working_3-way'!X66=0),IF(Q66&gt;0,-Q66^(1/3),(-Q66)^(1/3)),'OddsRatio_working_3-way'!AN66-'OddsRatio_working_3-way'!R66/3)</f>
        <v>-0.17060623557084517</v>
      </c>
      <c r="AU66" s="11">
        <f>IF(('OddsRatio_working_3-way'!X66=0),0,'OddsRatio_working_3-way'!AO66)</f>
        <v>0</v>
      </c>
      <c r="AV66" s="11">
        <f>IF(('OddsRatio_working_3-way'!X66=0),0,'OddsRatio_working_3-way'!AP66)</f>
        <v>0</v>
      </c>
      <c r="AW66" s="11">
        <f>IF(('OddsRatio_working_3-way'!X66=0),0,'OddsRatio_working_3-way'!AQ66)</f>
        <v>0</v>
      </c>
    </row>
    <row r="67" spans="1:4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9">
        <f t="shared" si="13"/>
        <v>0.41885277816692901</v>
      </c>
      <c r="E67" s="9">
        <f t="shared" si="14"/>
        <v>0.26416878508042096</v>
      </c>
      <c r="F67" s="9">
        <f t="shared" si="15"/>
        <v>0.31697843675264997</v>
      </c>
      <c r="G67" s="9">
        <f t="shared" si="16"/>
        <v>1.0511164537812228</v>
      </c>
      <c r="H67" s="9">
        <f t="shared" si="17"/>
        <v>2.3874737189912141</v>
      </c>
      <c r="I67" s="9">
        <f t="shared" si="18"/>
        <v>3.7854586025202401</v>
      </c>
      <c r="J67" s="9">
        <f t="shared" si="19"/>
        <v>3.1547887302515063</v>
      </c>
      <c r="K67" s="11">
        <f t="shared" si="20"/>
        <v>0.43103448275862072</v>
      </c>
      <c r="L67" s="11">
        <f t="shared" si="21"/>
        <v>0.27397260273972601</v>
      </c>
      <c r="M67" s="11">
        <f t="shared" si="22"/>
        <v>0.32786885245901642</v>
      </c>
      <c r="N67" s="11">
        <f>'OddsRatio_working_3-way'!K67+'OddsRatio_working_3-way'!L67+'OddsRatio_working_3-way'!M67-('OddsRatio_working_3-way'!K67*'OddsRatio_working_3-way'!L67)-('OddsRatio_working_3-way'!K67*'OddsRatio_working_3-way'!M67)-('OddsRatio_working_3-way'!L67*'OddsRatio_working_3-way'!M67)+('OddsRatio_working_3-way'!K67*'OddsRatio_working_3-way'!L67*'OddsRatio_working_3-way'!M67)-1</f>
        <v>-0.27764699505176671</v>
      </c>
      <c r="O67" s="11">
        <f>0</f>
        <v>0</v>
      </c>
      <c r="P67" s="11">
        <f>('OddsRatio_working_3-way'!K67*'OddsRatio_working_3-way'!L67)+('OddsRatio_working_3-way'!K67*'OddsRatio_working_3-way'!M67)+('OddsRatio_working_3-way'!L67*'OddsRatio_working_3-way'!M67)-(3*'OddsRatio_working_3-way'!K67*'OddsRatio_working_3-way'!L67*'OddsRatio_working_3-way'!M67)</f>
        <v>0.23308579260785064</v>
      </c>
      <c r="Q67" s="11">
        <f>2*'OddsRatio_working_3-way'!K67*'OddsRatio_working_3-way'!L67*'OddsRatio_working_3-way'!M67</f>
        <v>7.7437140401279275E-2</v>
      </c>
      <c r="R67" s="11">
        <f t="shared" si="23"/>
        <v>0</v>
      </c>
      <c r="S67" s="11">
        <f t="shared" si="24"/>
        <v>-0.83950410687640353</v>
      </c>
      <c r="T67" s="11">
        <f t="shared" si="25"/>
        <v>-0.27890501889581509</v>
      </c>
      <c r="U67" s="11">
        <f>'OddsRatio_working_3-way'!S67-'OddsRatio_working_3-way'!R67^2/3</f>
        <v>-0.83950410687640353</v>
      </c>
      <c r="V67" s="11">
        <f>'OddsRatio_working_3-way'!S67*'OddsRatio_working_3-way'!R67/3-2*'OddsRatio_working_3-way'!R67^3/27-'OddsRatio_working_3-way'!T67</f>
        <v>0.27890501889581509</v>
      </c>
      <c r="W67" s="11">
        <f>'OddsRatio_working_3-way'!V67^2+4*'OddsRatio_working_3-way'!U67^3/27</f>
        <v>-9.8645701394955293E-3</v>
      </c>
      <c r="X67" s="11">
        <f>IF('OddsRatio_working_3-way'!W67&gt;0,IF(ABS('OddsRatio_working_3-way'!V67+SQRT('OddsRatio_working_3-way'!W67))/2&gt;0,ABS('OddsRatio_working_3-way'!V67+SQRT('OddsRatio_working_3-way'!W67))/2,ABS('OddsRatio_working_3-way'!V67-SQRT('OddsRatio_working_3-way'!W67))/2),SQRT(-'OddsRatio_working_3-way'!U67^3/27))</f>
        <v>0.14803089179692402</v>
      </c>
      <c r="Y67" s="11">
        <f>IF('OddsRatio_working_3-way'!W67&gt;=0,IF('OddsRatio_working_3-way'!V67+SQRT('OddsRatio_working_3-way'!W67)&gt;0,0,PI()),ACOS('OddsRatio_working_3-way'!V67/(2*'OddsRatio_working_3-way'!X67)))</f>
        <v>0.34210659219235273</v>
      </c>
      <c r="Z67" s="11">
        <f>'OddsRatio_working_3-way'!X67^(1/3)*COS('OddsRatio_working_3-way'!Y67/3)</f>
        <v>0.52555822689061138</v>
      </c>
      <c r="AA67" s="11">
        <f>'OddsRatio_working_3-way'!X67^(1/3)*COS(('OddsRatio_working_3-way'!Y67+2*PI())/3)</f>
        <v>-0.31490817760147849</v>
      </c>
      <c r="AB67" s="11">
        <f>'OddsRatio_working_3-way'!X67^(1/3)*COS(('OddsRatio_working_3-way'!Y67+4*PI())/3)</f>
        <v>-0.21065004928913272</v>
      </c>
      <c r="AC67" s="11">
        <f>'OddsRatio_working_3-way'!X67^(1/3)*SIN('OddsRatio_working_3-way'!Y67/3)</f>
        <v>6.0193458446339297E-2</v>
      </c>
      <c r="AD67" s="11">
        <f>'OddsRatio_working_3-way'!X67^(1/3)*SIN(('OddsRatio_working_3-way'!Y67+2*PI())/3)</f>
        <v>0.42505004643200567</v>
      </c>
      <c r="AE67" s="11">
        <f>'OddsRatio_working_3-way'!X67^(1/3)*SIN(('OddsRatio_working_3-way'!Y67+4*PI())/3)</f>
        <v>-0.48524350487834506</v>
      </c>
      <c r="AF67" s="11">
        <f>-'OddsRatio_working_3-way'!U67/(3*'OddsRatio_working_3-way'!X67^(1/3))*COS(('OddsRatio_working_3-way'!Y67)/3)</f>
        <v>0.52555822689061138</v>
      </c>
      <c r="AG67" s="11">
        <f>-'OddsRatio_working_3-way'!U67/(3*'OddsRatio_working_3-way'!X67^(1/3))*COS(('OddsRatio_working_3-way'!Y67+2*PI())/3)</f>
        <v>-0.31490817760147849</v>
      </c>
      <c r="AH67" s="11">
        <f>-'OddsRatio_working_3-way'!U67/(3*'OddsRatio_working_3-way'!X67^(1/3))*COS(('OddsRatio_working_3-way'!Y67+4*PI())/3)</f>
        <v>-0.21065004928913272</v>
      </c>
      <c r="AI67" s="11">
        <f>'OddsRatio_working_3-way'!U67/(3*'OddsRatio_working_3-way'!X67^(1/3))*SIN(('OddsRatio_working_3-way'!Y67)/3)</f>
        <v>-6.0193458446339297E-2</v>
      </c>
      <c r="AJ67" s="11">
        <f>'OddsRatio_working_3-way'!U67/(3*'OddsRatio_working_3-way'!X67^(1/3))*SIN(('OddsRatio_working_3-way'!Y67+2*PI())/3)</f>
        <v>-0.42505004643200567</v>
      </c>
      <c r="AK67" s="11">
        <f>'OddsRatio_working_3-way'!U67/(3*'OddsRatio_working_3-way'!X67^(1/3))*SIN(('OddsRatio_working_3-way'!Y67+4*PI())/3)</f>
        <v>0.48524350487834506</v>
      </c>
      <c r="AL67" s="11">
        <f>'OddsRatio_working_3-way'!Z67+'OddsRatio_working_3-way'!AF67</f>
        <v>1.0511164537812228</v>
      </c>
      <c r="AM67" s="11">
        <f>'OddsRatio_working_3-way'!AA67+'OddsRatio_working_3-way'!AG67</f>
        <v>-0.62981635520295698</v>
      </c>
      <c r="AN67" s="11">
        <f>'OddsRatio_working_3-way'!AB67+'OddsRatio_working_3-way'!AH67</f>
        <v>-0.42130009857826545</v>
      </c>
      <c r="AO67" s="11">
        <f>'OddsRatio_working_3-way'!AC67+'OddsRatio_working_3-way'!AI67</f>
        <v>0</v>
      </c>
      <c r="AP67" s="11">
        <f>'OddsRatio_working_3-way'!AD67+'OddsRatio_working_3-way'!AJ67</f>
        <v>0</v>
      </c>
      <c r="AQ67" s="11">
        <f>'OddsRatio_working_3-way'!AE67+'OddsRatio_working_3-way'!AK67</f>
        <v>0</v>
      </c>
      <c r="AR67" s="10">
        <f>IF(A67="","",IF(('OddsRatio_working_3-way'!X67=0),IF(Q67&gt;0,-Q67^(1/3),(-Q67)^(1/3)),'OddsRatio_working_3-way'!AL67-'OddsRatio_working_3-way'!R67/3))</f>
        <v>1.0511164537812228</v>
      </c>
      <c r="AS67" s="11">
        <f>IF(('OddsRatio_working_3-way'!X67=0),IF(Q67&gt;0,-Q67^(1/3),(-Q67)^(1/3)),'OddsRatio_working_3-way'!AM67-'OddsRatio_working_3-way'!R67/3)</f>
        <v>-0.62981635520295698</v>
      </c>
      <c r="AT67" s="11">
        <f>IF(('OddsRatio_working_3-way'!X67=0),IF(Q67&gt;0,-Q67^(1/3),(-Q67)^(1/3)),'OddsRatio_working_3-way'!AN67-'OddsRatio_working_3-way'!R67/3)</f>
        <v>-0.42130009857826545</v>
      </c>
      <c r="AU67" s="11">
        <f>IF(('OddsRatio_working_3-way'!X67=0),0,'OddsRatio_working_3-way'!AO67)</f>
        <v>0</v>
      </c>
      <c r="AV67" s="11">
        <f>IF(('OddsRatio_working_3-way'!X67=0),0,'OddsRatio_working_3-way'!AP67)</f>
        <v>0</v>
      </c>
      <c r="AW67" s="11">
        <f>IF(('OddsRatio_working_3-way'!X67=0),0,'OddsRatio_working_3-way'!AQ67)</f>
        <v>0</v>
      </c>
    </row>
    <row r="68" spans="1:4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9">
        <f t="shared" ref="D68:D131" si="26">(K68/(AR68+K68-(AR68*K68)))</f>
        <v>0.63744260658829677</v>
      </c>
      <c r="E68" s="9">
        <f t="shared" ref="E68:E131" si="27">(L68/(AR68+L68-(AR68*L68)))</f>
        <v>0.21967779618924063</v>
      </c>
      <c r="F68" s="9">
        <f t="shared" ref="F68:F131" si="28">(M68/(AR68+M68-(AR68*M68)))</f>
        <v>0.14287959722246274</v>
      </c>
      <c r="G68" s="9">
        <f t="shared" ref="G68:G131" si="29">AR68</f>
        <v>1.0731484631506691</v>
      </c>
      <c r="H68" s="9">
        <f t="shared" ref="H68:H131" si="30">IF(A68="","",1/D68)</f>
        <v>1.5687686854698546</v>
      </c>
      <c r="I68" s="9">
        <f t="shared" ref="I68:I131" si="31">IF(B68="","",1/E68)</f>
        <v>4.552121413028714</v>
      </c>
      <c r="J68" s="9">
        <f t="shared" ref="J68:J131" si="32">IF(C68="","",1/F68)</f>
        <v>6.9988999090122404</v>
      </c>
      <c r="K68" s="11">
        <f t="shared" ref="K68:K131" si="33">1/A68</f>
        <v>0.65359477124183007</v>
      </c>
      <c r="L68" s="11">
        <f t="shared" ref="L68:L131" si="34">1/B68</f>
        <v>0.23201856148491881</v>
      </c>
      <c r="M68" s="11">
        <f t="shared" ref="M68:M131" si="35">1/C68</f>
        <v>0.15174506828528073</v>
      </c>
      <c r="N68" s="11">
        <f>'OddsRatio_working_3-way'!K68+'OddsRatio_working_3-way'!L68+'OddsRatio_working_3-way'!M68-('OddsRatio_working_3-way'!K68*'OddsRatio_working_3-way'!L68)-('OddsRatio_working_3-way'!K68*'OddsRatio_working_3-way'!M68)-('OddsRatio_working_3-way'!L68*'OddsRatio_working_3-way'!M68)+('OddsRatio_working_3-way'!K68*'OddsRatio_working_3-way'!L68*'OddsRatio_working_3-way'!M68)-1</f>
        <v>-0.2256636226297154</v>
      </c>
      <c r="O68" s="11">
        <f>0</f>
        <v>0</v>
      </c>
      <c r="P68" s="11">
        <f>('OddsRatio_working_3-way'!K68*'OddsRatio_working_3-way'!L68)+('OddsRatio_working_3-way'!K68*'OddsRatio_working_3-way'!M68)+('OddsRatio_working_3-way'!L68*'OddsRatio_working_3-way'!M68)-(3*'OddsRatio_working_3-way'!K68*'OddsRatio_working_3-way'!L68*'OddsRatio_working_3-way'!M68)</f>
        <v>0.21699892239209581</v>
      </c>
      <c r="Q68" s="11">
        <f>2*'OddsRatio_working_3-way'!K68*'OddsRatio_working_3-way'!L68*'OddsRatio_working_3-way'!M68</f>
        <v>4.6023101249649166E-2</v>
      </c>
      <c r="R68" s="11">
        <f t="shared" ref="R68:R131" si="36">O68/N68</f>
        <v>0</v>
      </c>
      <c r="S68" s="11">
        <f t="shared" ref="S68:S131" si="37">P68/N68</f>
        <v>-0.96160346919610862</v>
      </c>
      <c r="T68" s="11">
        <f t="shared" ref="T68:T131" si="38">Q68/N68</f>
        <v>-0.20394559261847478</v>
      </c>
      <c r="U68" s="11">
        <f>'OddsRatio_working_3-way'!S68-'OddsRatio_working_3-way'!R68^2/3</f>
        <v>-0.96160346919610862</v>
      </c>
      <c r="V68" s="11">
        <f>'OddsRatio_working_3-way'!S68*'OddsRatio_working_3-way'!R68/3-2*'OddsRatio_working_3-way'!R68^3/27-'OddsRatio_working_3-way'!T68</f>
        <v>0.20394559261847478</v>
      </c>
      <c r="W68" s="11">
        <f>'OddsRatio_working_3-way'!V68^2+4*'OddsRatio_working_3-way'!U68^3/27</f>
        <v>-9.0136073853406579E-2</v>
      </c>
      <c r="X68" s="11">
        <f>IF('OddsRatio_working_3-way'!W68&gt;0,IF(ABS('OddsRatio_working_3-way'!V68+SQRT('OddsRatio_working_3-way'!W68))/2&gt;0,ABS('OddsRatio_working_3-way'!V68+SQRT('OddsRatio_working_3-way'!W68))/2,ABS('OddsRatio_working_3-way'!V68-SQRT('OddsRatio_working_3-way'!W68))/2),SQRT(-'OddsRatio_working_3-way'!U68^3/27))</f>
        <v>0.18147305488825846</v>
      </c>
      <c r="Y68" s="11">
        <f>IF('OddsRatio_working_3-way'!W68&gt;=0,IF('OddsRatio_working_3-way'!V68+SQRT('OddsRatio_working_3-way'!W68)&gt;0,0,PI()),ACOS('OddsRatio_working_3-way'!V68/(2*'OddsRatio_working_3-way'!X68)))</f>
        <v>0.97409486017997149</v>
      </c>
      <c r="Z68" s="11">
        <f>'OddsRatio_working_3-way'!X68^(1/3)*COS('OddsRatio_working_3-way'!Y68/3)</f>
        <v>0.53657423157533468</v>
      </c>
      <c r="AA68" s="11">
        <f>'OddsRatio_working_3-way'!X68^(1/3)*COS(('OddsRatio_working_3-way'!Y68+2*PI())/3)</f>
        <v>-0.42470622525333179</v>
      </c>
      <c r="AB68" s="11">
        <f>'OddsRatio_working_3-way'!X68^(1/3)*COS(('OddsRatio_working_3-way'!Y68+4*PI())/3)</f>
        <v>-0.11186800632200315</v>
      </c>
      <c r="AC68" s="11">
        <f>'OddsRatio_working_3-way'!X68^(1/3)*SIN('OddsRatio_working_3-way'!Y68/3)</f>
        <v>0.18061722991280582</v>
      </c>
      <c r="AD68" s="11">
        <f>'OddsRatio_working_3-way'!X68^(1/3)*SIN(('OddsRatio_working_3-way'!Y68+2*PI())/3)</f>
        <v>0.37437830060395133</v>
      </c>
      <c r="AE68" s="11">
        <f>'OddsRatio_working_3-way'!X68^(1/3)*SIN(('OddsRatio_working_3-way'!Y68+4*PI())/3)</f>
        <v>-0.5549955305167571</v>
      </c>
      <c r="AF68" s="11">
        <f>-'OddsRatio_working_3-way'!U68/(3*'OddsRatio_working_3-way'!X68^(1/3))*COS(('OddsRatio_working_3-way'!Y68)/3)</f>
        <v>0.53657423157533457</v>
      </c>
      <c r="AG68" s="11">
        <f>-'OddsRatio_working_3-way'!U68/(3*'OddsRatio_working_3-way'!X68^(1/3))*COS(('OddsRatio_working_3-way'!Y68+2*PI())/3)</f>
        <v>-0.42470622525333163</v>
      </c>
      <c r="AH68" s="11">
        <f>-'OddsRatio_working_3-way'!U68/(3*'OddsRatio_working_3-way'!X68^(1/3))*COS(('OddsRatio_working_3-way'!Y68+4*PI())/3)</f>
        <v>-0.11186800632200311</v>
      </c>
      <c r="AI68" s="11">
        <f>'OddsRatio_working_3-way'!U68/(3*'OddsRatio_working_3-way'!X68^(1/3))*SIN(('OddsRatio_working_3-way'!Y68)/3)</f>
        <v>-0.18061722991280577</v>
      </c>
      <c r="AJ68" s="11">
        <f>'OddsRatio_working_3-way'!U68/(3*'OddsRatio_working_3-way'!X68^(1/3))*SIN(('OddsRatio_working_3-way'!Y68+2*PI())/3)</f>
        <v>-0.37437830060395122</v>
      </c>
      <c r="AK68" s="11">
        <f>'OddsRatio_working_3-way'!U68/(3*'OddsRatio_working_3-way'!X68^(1/3))*SIN(('OddsRatio_working_3-way'!Y68+4*PI())/3)</f>
        <v>0.55499553051675687</v>
      </c>
      <c r="AL68" s="11">
        <f>'OddsRatio_working_3-way'!Z68+'OddsRatio_working_3-way'!AF68</f>
        <v>1.0731484631506691</v>
      </c>
      <c r="AM68" s="11">
        <f>'OddsRatio_working_3-way'!AA68+'OddsRatio_working_3-way'!AG68</f>
        <v>-0.84941245050666336</v>
      </c>
      <c r="AN68" s="11">
        <f>'OddsRatio_working_3-way'!AB68+'OddsRatio_working_3-way'!AH68</f>
        <v>-0.22373601264400628</v>
      </c>
      <c r="AO68" s="11">
        <f>'OddsRatio_working_3-way'!AC68+'OddsRatio_working_3-way'!AI68</f>
        <v>0</v>
      </c>
      <c r="AP68" s="11">
        <f>'OddsRatio_working_3-way'!AD68+'OddsRatio_working_3-way'!AJ68</f>
        <v>0</v>
      </c>
      <c r="AQ68" s="11">
        <f>'OddsRatio_working_3-way'!AE68+'OddsRatio_working_3-way'!AK68</f>
        <v>0</v>
      </c>
      <c r="AR68" s="10">
        <f>IF(A68="","",IF(('OddsRatio_working_3-way'!X68=0),IF(Q68&gt;0,-Q68^(1/3),(-Q68)^(1/3)),'OddsRatio_working_3-way'!AL68-'OddsRatio_working_3-way'!R68/3))</f>
        <v>1.0731484631506691</v>
      </c>
      <c r="AS68" s="11">
        <f>IF(('OddsRatio_working_3-way'!X68=0),IF(Q68&gt;0,-Q68^(1/3),(-Q68)^(1/3)),'OddsRatio_working_3-way'!AM68-'OddsRatio_working_3-way'!R68/3)</f>
        <v>-0.84941245050666336</v>
      </c>
      <c r="AT68" s="11">
        <f>IF(('OddsRatio_working_3-way'!X68=0),IF(Q68&gt;0,-Q68^(1/3),(-Q68)^(1/3)),'OddsRatio_working_3-way'!AN68-'OddsRatio_working_3-way'!R68/3)</f>
        <v>-0.22373601264400628</v>
      </c>
      <c r="AU68" s="11">
        <f>IF(('OddsRatio_working_3-way'!X68=0),0,'OddsRatio_working_3-way'!AO68)</f>
        <v>0</v>
      </c>
      <c r="AV68" s="11">
        <f>IF(('OddsRatio_working_3-way'!X68=0),0,'OddsRatio_working_3-way'!AP68)</f>
        <v>0</v>
      </c>
      <c r="AW68" s="11">
        <f>IF(('OddsRatio_working_3-way'!X68=0),0,'OddsRatio_working_3-way'!AQ68)</f>
        <v>0</v>
      </c>
    </row>
    <row r="69" spans="1:4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9">
        <f t="shared" si="26"/>
        <v>0.59969058237265882</v>
      </c>
      <c r="E69" s="9">
        <f t="shared" si="27"/>
        <v>0.243633343649786</v>
      </c>
      <c r="F69" s="9">
        <f t="shared" si="28"/>
        <v>0.15667607397755515</v>
      </c>
      <c r="G69" s="9">
        <f t="shared" si="29"/>
        <v>1.0595660373682443</v>
      </c>
      <c r="H69" s="9">
        <f t="shared" si="30"/>
        <v>1.6675266035419938</v>
      </c>
      <c r="I69" s="9">
        <f t="shared" si="31"/>
        <v>4.1045284894889562</v>
      </c>
      <c r="J69" s="9">
        <f t="shared" si="32"/>
        <v>6.3825954698306804</v>
      </c>
      <c r="K69" s="11">
        <f t="shared" si="33"/>
        <v>0.61349693251533743</v>
      </c>
      <c r="L69" s="11">
        <f t="shared" si="34"/>
        <v>0.2544529262086514</v>
      </c>
      <c r="M69" s="11">
        <f t="shared" si="35"/>
        <v>0.16447368421052633</v>
      </c>
      <c r="N69" s="11">
        <f>'OddsRatio_working_3-way'!K69+'OddsRatio_working_3-way'!L69+'OddsRatio_working_3-way'!M69-('OddsRatio_working_3-way'!K69*'OddsRatio_working_3-way'!L69)-('OddsRatio_working_3-way'!K69*'OddsRatio_working_3-way'!M69)-('OddsRatio_working_3-way'!L69*'OddsRatio_working_3-way'!M69)+('OddsRatio_working_3-way'!K69*'OddsRatio_working_3-way'!L69*'OddsRatio_working_3-way'!M69)-1</f>
        <v>-0.24076211403796333</v>
      </c>
      <c r="O69" s="11">
        <f>0</f>
        <v>0</v>
      </c>
      <c r="P69" s="11">
        <f>('OddsRatio_working_3-way'!K69*'OddsRatio_working_3-way'!L69)+('OddsRatio_working_3-way'!K69*'OddsRatio_working_3-way'!M69)+('OddsRatio_working_3-way'!L69*'OddsRatio_working_3-way'!M69)-(3*'OddsRatio_working_3-way'!K69*'OddsRatio_working_3-way'!L69*'OddsRatio_working_3-way'!M69)</f>
        <v>0.22183496957163665</v>
      </c>
      <c r="Q69" s="11">
        <f>2*'OddsRatio_working_3-way'!K69*'OddsRatio_working_3-way'!L69*'OddsRatio_working_3-way'!M69</f>
        <v>5.1350687400841824E-2</v>
      </c>
      <c r="R69" s="11">
        <f t="shared" si="36"/>
        <v>0</v>
      </c>
      <c r="S69" s="11">
        <f t="shared" si="37"/>
        <v>-0.92138653316799568</v>
      </c>
      <c r="T69" s="11">
        <f t="shared" si="38"/>
        <v>-0.21328391971481384</v>
      </c>
      <c r="U69" s="11">
        <f>'OddsRatio_working_3-way'!S69-'OddsRatio_working_3-way'!R69^2/3</f>
        <v>-0.92138653316799568</v>
      </c>
      <c r="V69" s="11">
        <f>'OddsRatio_working_3-way'!S69*'OddsRatio_working_3-way'!R69/3-2*'OddsRatio_working_3-way'!R69^3/27-'OddsRatio_working_3-way'!T69</f>
        <v>0.21328391971481384</v>
      </c>
      <c r="W69" s="11">
        <f>'OddsRatio_working_3-way'!V69^2+4*'OddsRatio_working_3-way'!U69^3/27</f>
        <v>-7.0393524215471903E-2</v>
      </c>
      <c r="X69" s="11">
        <f>IF('OddsRatio_working_3-way'!W69&gt;0,IF(ABS('OddsRatio_working_3-way'!V69+SQRT('OddsRatio_working_3-way'!W69))/2&gt;0,ABS('OddsRatio_working_3-way'!V69+SQRT('OddsRatio_working_3-way'!W69))/2,ABS('OddsRatio_working_3-way'!V69-SQRT('OddsRatio_working_3-way'!W69))/2),SQRT(-'OddsRatio_working_3-way'!U69^3/27))</f>
        <v>0.17020836834919945</v>
      </c>
      <c r="Y69" s="11">
        <f>IF('OddsRatio_working_3-way'!W69&gt;=0,IF('OddsRatio_working_3-way'!V69+SQRT('OddsRatio_working_3-way'!W69)&gt;0,0,PI()),ACOS('OddsRatio_working_3-way'!V69/(2*'OddsRatio_working_3-way'!X69)))</f>
        <v>0.89369340254631091</v>
      </c>
      <c r="Z69" s="11">
        <f>'OddsRatio_working_3-way'!X69^(1/3)*COS('OddsRatio_working_3-way'!Y69/3)</f>
        <v>0.52978301868412214</v>
      </c>
      <c r="AA69" s="11">
        <f>'OddsRatio_working_3-way'!X69^(1/3)*COS(('OddsRatio_working_3-way'!Y69+2*PI())/3)</f>
        <v>-0.40576059085909666</v>
      </c>
      <c r="AB69" s="11">
        <f>'OddsRatio_working_3-way'!X69^(1/3)*COS(('OddsRatio_working_3-way'!Y69+4*PI())/3)</f>
        <v>-0.12402242782502512</v>
      </c>
      <c r="AC69" s="11">
        <f>'OddsRatio_working_3-way'!X69^(1/3)*SIN('OddsRatio_working_3-way'!Y69/3)</f>
        <v>0.16266160426871182</v>
      </c>
      <c r="AD69" s="11">
        <f>'OddsRatio_working_3-way'!X69^(1/3)*SIN(('OddsRatio_working_3-way'!Y69+2*PI())/3)</f>
        <v>0.37747475053969992</v>
      </c>
      <c r="AE69" s="11">
        <f>'OddsRatio_working_3-way'!X69^(1/3)*SIN(('OddsRatio_working_3-way'!Y69+4*PI())/3)</f>
        <v>-0.54013635480841171</v>
      </c>
      <c r="AF69" s="11">
        <f>-'OddsRatio_working_3-way'!U69/(3*'OddsRatio_working_3-way'!X69^(1/3))*COS(('OddsRatio_working_3-way'!Y69)/3)</f>
        <v>0.52978301868412214</v>
      </c>
      <c r="AG69" s="11">
        <f>-'OddsRatio_working_3-way'!U69/(3*'OddsRatio_working_3-way'!X69^(1/3))*COS(('OddsRatio_working_3-way'!Y69+2*PI())/3)</f>
        <v>-0.40576059085909666</v>
      </c>
      <c r="AH69" s="11">
        <f>-'OddsRatio_working_3-way'!U69/(3*'OddsRatio_working_3-way'!X69^(1/3))*COS(('OddsRatio_working_3-way'!Y69+4*PI())/3)</f>
        <v>-0.12402242782502512</v>
      </c>
      <c r="AI69" s="11">
        <f>'OddsRatio_working_3-way'!U69/(3*'OddsRatio_working_3-way'!X69^(1/3))*SIN(('OddsRatio_working_3-way'!Y69)/3)</f>
        <v>-0.16266160426871182</v>
      </c>
      <c r="AJ69" s="11">
        <f>'OddsRatio_working_3-way'!U69/(3*'OddsRatio_working_3-way'!X69^(1/3))*SIN(('OddsRatio_working_3-way'!Y69+2*PI())/3)</f>
        <v>-0.37747475053969992</v>
      </c>
      <c r="AK69" s="11">
        <f>'OddsRatio_working_3-way'!U69/(3*'OddsRatio_working_3-way'!X69^(1/3))*SIN(('OddsRatio_working_3-way'!Y69+4*PI())/3)</f>
        <v>0.54013635480841171</v>
      </c>
      <c r="AL69" s="11">
        <f>'OddsRatio_working_3-way'!Z69+'OddsRatio_working_3-way'!AF69</f>
        <v>1.0595660373682443</v>
      </c>
      <c r="AM69" s="11">
        <f>'OddsRatio_working_3-way'!AA69+'OddsRatio_working_3-way'!AG69</f>
        <v>-0.81152118171819332</v>
      </c>
      <c r="AN69" s="11">
        <f>'OddsRatio_working_3-way'!AB69+'OddsRatio_working_3-way'!AH69</f>
        <v>-0.24804485565005024</v>
      </c>
      <c r="AO69" s="11">
        <f>'OddsRatio_working_3-way'!AC69+'OddsRatio_working_3-way'!AI69</f>
        <v>0</v>
      </c>
      <c r="AP69" s="11">
        <f>'OddsRatio_working_3-way'!AD69+'OddsRatio_working_3-way'!AJ69</f>
        <v>0</v>
      </c>
      <c r="AQ69" s="11">
        <f>'OddsRatio_working_3-way'!AE69+'OddsRatio_working_3-way'!AK69</f>
        <v>0</v>
      </c>
      <c r="AR69" s="10">
        <f>IF(A69="","",IF(('OddsRatio_working_3-way'!X69=0),IF(Q69&gt;0,-Q69^(1/3),(-Q69)^(1/3)),'OddsRatio_working_3-way'!AL69-'OddsRatio_working_3-way'!R69/3))</f>
        <v>1.0595660373682443</v>
      </c>
      <c r="AS69" s="11">
        <f>IF(('OddsRatio_working_3-way'!X69=0),IF(Q69&gt;0,-Q69^(1/3),(-Q69)^(1/3)),'OddsRatio_working_3-way'!AM69-'OddsRatio_working_3-way'!R69/3)</f>
        <v>-0.81152118171819332</v>
      </c>
      <c r="AT69" s="11">
        <f>IF(('OddsRatio_working_3-way'!X69=0),IF(Q69&gt;0,-Q69^(1/3),(-Q69)^(1/3)),'OddsRatio_working_3-way'!AN69-'OddsRatio_working_3-way'!R69/3)</f>
        <v>-0.24804485565005024</v>
      </c>
      <c r="AU69" s="11">
        <f>IF(('OddsRatio_working_3-way'!X69=0),0,'OddsRatio_working_3-way'!AO69)</f>
        <v>0</v>
      </c>
      <c r="AV69" s="11">
        <f>IF(('OddsRatio_working_3-way'!X69=0),0,'OddsRatio_working_3-way'!AP69)</f>
        <v>0</v>
      </c>
      <c r="AW69" s="11">
        <f>IF(('OddsRatio_working_3-way'!X69=0),0,'OddsRatio_working_3-way'!AQ69)</f>
        <v>0</v>
      </c>
    </row>
    <row r="70" spans="1:4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9">
        <f t="shared" si="26"/>
        <v>0.35280146412157071</v>
      </c>
      <c r="E70" s="9">
        <f t="shared" si="27"/>
        <v>0.31195525360817317</v>
      </c>
      <c r="F70" s="9">
        <f t="shared" si="28"/>
        <v>0.33524328227025602</v>
      </c>
      <c r="G70" s="9">
        <f t="shared" si="29"/>
        <v>1.0603788191786441</v>
      </c>
      <c r="H70" s="9">
        <f t="shared" si="30"/>
        <v>2.8344553571790541</v>
      </c>
      <c r="I70" s="9">
        <f t="shared" si="31"/>
        <v>3.2055879438915795</v>
      </c>
      <c r="J70" s="9">
        <f t="shared" si="32"/>
        <v>2.9829083918640644</v>
      </c>
      <c r="K70" s="11">
        <f t="shared" si="33"/>
        <v>0.36630036630036628</v>
      </c>
      <c r="L70" s="11">
        <f t="shared" si="34"/>
        <v>0.32467532467532467</v>
      </c>
      <c r="M70" s="11">
        <f t="shared" si="35"/>
        <v>0.34843205574912889</v>
      </c>
      <c r="N70" s="11">
        <f>'OddsRatio_working_3-way'!K70+'OddsRatio_working_3-way'!L70+'OddsRatio_working_3-way'!M70-('OddsRatio_working_3-way'!K70*'OddsRatio_working_3-way'!L70)-('OddsRatio_working_3-way'!K70*'OddsRatio_working_3-way'!M70)-('OddsRatio_working_3-way'!L70*'OddsRatio_working_3-way'!M70)+('OddsRatio_working_3-way'!K70*'OddsRatio_working_3-way'!L70*'OddsRatio_working_3-way'!M70)-1</f>
        <v>-0.27884045604304419</v>
      </c>
      <c r="O70" s="11">
        <f>0</f>
        <v>0</v>
      </c>
      <c r="P70" s="11">
        <f>('OddsRatio_working_3-way'!K70*'OddsRatio_working_3-way'!L70)+('OddsRatio_working_3-way'!K70*'OddsRatio_working_3-way'!M70)+('OddsRatio_working_3-way'!L70*'OddsRatio_working_3-way'!M70)-(3*'OddsRatio_working_3-way'!K70*'OddsRatio_working_3-way'!L70*'OddsRatio_working_3-way'!M70)</f>
        <v>0.23537106663039964</v>
      </c>
      <c r="Q70" s="11">
        <f>2*'OddsRatio_working_3-way'!K70*'OddsRatio_working_3-way'!L70*'OddsRatio_working_3-way'!M70</f>
        <v>8.2877136137464641E-2</v>
      </c>
      <c r="R70" s="11">
        <f t="shared" si="36"/>
        <v>0</v>
      </c>
      <c r="S70" s="11">
        <f t="shared" si="37"/>
        <v>-0.84410659045137182</v>
      </c>
      <c r="T70" s="11">
        <f t="shared" si="38"/>
        <v>-0.2972206304406238</v>
      </c>
      <c r="U70" s="11">
        <f>'OddsRatio_working_3-way'!S70-'OddsRatio_working_3-way'!R70^2/3</f>
        <v>-0.84410659045137182</v>
      </c>
      <c r="V70" s="11">
        <f>'OddsRatio_working_3-way'!S70*'OddsRatio_working_3-way'!R70/3-2*'OddsRatio_working_3-way'!R70^3/27-'OddsRatio_working_3-way'!T70</f>
        <v>0.2972206304406238</v>
      </c>
      <c r="W70" s="11">
        <f>'OddsRatio_working_3-way'!V70^2+4*'OddsRatio_working_3-way'!U70^3/27</f>
        <v>-7.6202979098120849E-4</v>
      </c>
      <c r="X70" s="11">
        <f>IF('OddsRatio_working_3-way'!W70&gt;0,IF(ABS('OddsRatio_working_3-way'!V70+SQRT('OddsRatio_working_3-way'!W70))/2&gt;0,ABS('OddsRatio_working_3-way'!V70+SQRT('OddsRatio_working_3-way'!W70))/2,ABS('OddsRatio_working_3-way'!V70-SQRT('OddsRatio_working_3-way'!W70))/2),SQRT(-'OddsRatio_working_3-way'!U70^3/27))</f>
        <v>0.14924990196856336</v>
      </c>
      <c r="Y70" s="11">
        <f>IF('OddsRatio_working_3-way'!W70&gt;=0,IF('OddsRatio_working_3-way'!V70+SQRT('OddsRatio_working_3-way'!W70)&gt;0,0,PI()),ACOS('OddsRatio_working_3-way'!V70/(2*'OddsRatio_working_3-way'!X70)))</f>
        <v>9.2611072290557317E-2</v>
      </c>
      <c r="Z70" s="11">
        <f>'OddsRatio_working_3-way'!X70^(1/3)*COS('OddsRatio_working_3-way'!Y70/3)</f>
        <v>0.53018940958932204</v>
      </c>
      <c r="AA70" s="11">
        <f>'OddsRatio_working_3-way'!X70^(1/3)*COS(('OddsRatio_working_3-way'!Y70+2*PI())/3)</f>
        <v>-0.27927356519800411</v>
      </c>
      <c r="AB70" s="11">
        <f>'OddsRatio_working_3-way'!X70^(1/3)*COS(('OddsRatio_working_3-way'!Y70+4*PI())/3)</f>
        <v>-0.25091584439131803</v>
      </c>
      <c r="AC70" s="11">
        <f>'OddsRatio_working_3-way'!X70^(1/3)*SIN('OddsRatio_working_3-way'!Y70/3)</f>
        <v>1.6372337741344483E-2</v>
      </c>
      <c r="AD70" s="11">
        <f>'OddsRatio_working_3-way'!X70^(1/3)*SIN(('OddsRatio_working_3-way'!Y70+2*PI())/3)</f>
        <v>0.45097132865115352</v>
      </c>
      <c r="AE70" s="11">
        <f>'OddsRatio_working_3-way'!X70^(1/3)*SIN(('OddsRatio_working_3-way'!Y70+4*PI())/3)</f>
        <v>-0.46734366639249797</v>
      </c>
      <c r="AF70" s="11">
        <f>-'OddsRatio_working_3-way'!U70/(3*'OddsRatio_working_3-way'!X70^(1/3))*COS(('OddsRatio_working_3-way'!Y70)/3)</f>
        <v>0.53018940958932215</v>
      </c>
      <c r="AG70" s="11">
        <f>-'OddsRatio_working_3-way'!U70/(3*'OddsRatio_working_3-way'!X70^(1/3))*COS(('OddsRatio_working_3-way'!Y70+2*PI())/3)</f>
        <v>-0.27927356519800417</v>
      </c>
      <c r="AH70" s="11">
        <f>-'OddsRatio_working_3-way'!U70/(3*'OddsRatio_working_3-way'!X70^(1/3))*COS(('OddsRatio_working_3-way'!Y70+4*PI())/3)</f>
        <v>-0.25091584439131809</v>
      </c>
      <c r="AI70" s="11">
        <f>'OddsRatio_working_3-way'!U70/(3*'OddsRatio_working_3-way'!X70^(1/3))*SIN(('OddsRatio_working_3-way'!Y70)/3)</f>
        <v>-1.6372337741344486E-2</v>
      </c>
      <c r="AJ70" s="11">
        <f>'OddsRatio_working_3-way'!U70/(3*'OddsRatio_working_3-way'!X70^(1/3))*SIN(('OddsRatio_working_3-way'!Y70+2*PI())/3)</f>
        <v>-0.45097132865115358</v>
      </c>
      <c r="AK70" s="11">
        <f>'OddsRatio_working_3-way'!U70/(3*'OddsRatio_working_3-way'!X70^(1/3))*SIN(('OddsRatio_working_3-way'!Y70+4*PI())/3)</f>
        <v>0.46734366639249808</v>
      </c>
      <c r="AL70" s="11">
        <f>'OddsRatio_working_3-way'!Z70+'OddsRatio_working_3-way'!AF70</f>
        <v>1.0603788191786441</v>
      </c>
      <c r="AM70" s="11">
        <f>'OddsRatio_working_3-way'!AA70+'OddsRatio_working_3-way'!AG70</f>
        <v>-0.55854713039600834</v>
      </c>
      <c r="AN70" s="11">
        <f>'OddsRatio_working_3-way'!AB70+'OddsRatio_working_3-way'!AH70</f>
        <v>-0.50183168878263618</v>
      </c>
      <c r="AO70" s="11">
        <f>'OddsRatio_working_3-way'!AC70+'OddsRatio_working_3-way'!AI70</f>
        <v>0</v>
      </c>
      <c r="AP70" s="11">
        <f>'OddsRatio_working_3-way'!AD70+'OddsRatio_working_3-way'!AJ70</f>
        <v>0</v>
      </c>
      <c r="AQ70" s="11">
        <f>'OddsRatio_working_3-way'!AE70+'OddsRatio_working_3-way'!AK70</f>
        <v>0</v>
      </c>
      <c r="AR70" s="10">
        <f>IF(A70="","",IF(('OddsRatio_working_3-way'!X70=0),IF(Q70&gt;0,-Q70^(1/3),(-Q70)^(1/3)),'OddsRatio_working_3-way'!AL70-'OddsRatio_working_3-way'!R70/3))</f>
        <v>1.0603788191786441</v>
      </c>
      <c r="AS70" s="11">
        <f>IF(('OddsRatio_working_3-way'!X70=0),IF(Q70&gt;0,-Q70^(1/3),(-Q70)^(1/3)),'OddsRatio_working_3-way'!AM70-'OddsRatio_working_3-way'!R70/3)</f>
        <v>-0.55854713039600834</v>
      </c>
      <c r="AT70" s="11">
        <f>IF(('OddsRatio_working_3-way'!X70=0),IF(Q70&gt;0,-Q70^(1/3),(-Q70)^(1/3)),'OddsRatio_working_3-way'!AN70-'OddsRatio_working_3-way'!R70/3)</f>
        <v>-0.50183168878263618</v>
      </c>
      <c r="AU70" s="11">
        <f>IF(('OddsRatio_working_3-way'!X70=0),0,'OddsRatio_working_3-way'!AO70)</f>
        <v>0</v>
      </c>
      <c r="AV70" s="11">
        <f>IF(('OddsRatio_working_3-way'!X70=0),0,'OddsRatio_working_3-way'!AP70)</f>
        <v>0</v>
      </c>
      <c r="AW70" s="11">
        <f>IF(('OddsRatio_working_3-way'!X70=0),0,'OddsRatio_working_3-way'!AQ70)</f>
        <v>0</v>
      </c>
    </row>
    <row r="71" spans="1:4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9">
        <f t="shared" si="26"/>
        <v>0.22587402122204478</v>
      </c>
      <c r="E71" s="9">
        <f t="shared" si="27"/>
        <v>0.27157728975339507</v>
      </c>
      <c r="F71" s="9">
        <f t="shared" si="28"/>
        <v>0.50254868902456007</v>
      </c>
      <c r="G71" s="9">
        <f t="shared" si="29"/>
        <v>1.0643623084710694</v>
      </c>
      <c r="H71" s="9">
        <f t="shared" si="30"/>
        <v>4.4272466332768436</v>
      </c>
      <c r="I71" s="9">
        <f t="shared" si="31"/>
        <v>3.6821930173470947</v>
      </c>
      <c r="J71" s="9">
        <f t="shared" si="32"/>
        <v>1.9898569468780944</v>
      </c>
      <c r="K71" s="11">
        <f t="shared" si="33"/>
        <v>0.23696682464454977</v>
      </c>
      <c r="L71" s="11">
        <f t="shared" si="34"/>
        <v>0.28409090909090912</v>
      </c>
      <c r="M71" s="11">
        <f t="shared" si="35"/>
        <v>0.5181347150259068</v>
      </c>
      <c r="N71" s="11">
        <f>'OddsRatio_working_3-way'!K71+'OddsRatio_working_3-way'!L71+'OddsRatio_working_3-way'!M71-('OddsRatio_working_3-way'!K71*'OddsRatio_working_3-way'!L71)-('OddsRatio_working_3-way'!K71*'OddsRatio_working_3-way'!M71)-('OddsRatio_working_3-way'!L71*'OddsRatio_working_3-way'!M71)+('OddsRatio_working_3-way'!K71*'OddsRatio_working_3-way'!L71*'OddsRatio_working_3-way'!M71)-1</f>
        <v>-0.26322488073525552</v>
      </c>
      <c r="O71" s="11">
        <f>0</f>
        <v>0</v>
      </c>
      <c r="P71" s="11">
        <f>('OddsRatio_working_3-way'!K71*'OddsRatio_working_3-way'!L71)+('OddsRatio_working_3-way'!K71*'OddsRatio_working_3-way'!M71)+('OddsRatio_working_3-way'!L71*'OddsRatio_working_3-way'!M71)-(3*'OddsRatio_working_3-way'!K71*'OddsRatio_working_3-way'!L71*'OddsRatio_working_3-way'!M71)</f>
        <v>0.23265554645241801</v>
      </c>
      <c r="Q71" s="11">
        <f>2*'OddsRatio_working_3-way'!K71*'OddsRatio_working_3-way'!L71*'OddsRatio_working_3-way'!M71</f>
        <v>6.9761783044203315E-2</v>
      </c>
      <c r="R71" s="11">
        <f t="shared" si="36"/>
        <v>0</v>
      </c>
      <c r="S71" s="11">
        <f t="shared" si="37"/>
        <v>-0.88386609123936377</v>
      </c>
      <c r="T71" s="11">
        <f t="shared" si="38"/>
        <v>-0.2650273137149517</v>
      </c>
      <c r="U71" s="11">
        <f>'OddsRatio_working_3-way'!S71-'OddsRatio_working_3-way'!R71^2/3</f>
        <v>-0.88386609123936377</v>
      </c>
      <c r="V71" s="11">
        <f>'OddsRatio_working_3-way'!S71*'OddsRatio_working_3-way'!R71/3-2*'OddsRatio_working_3-way'!R71^3/27-'OddsRatio_working_3-way'!T71</f>
        <v>0.2650273137149517</v>
      </c>
      <c r="W71" s="11">
        <f>'OddsRatio_working_3-way'!V71^2+4*'OddsRatio_working_3-way'!U71^3/27</f>
        <v>-3.2055814857441106E-2</v>
      </c>
      <c r="X71" s="11">
        <f>IF('OddsRatio_working_3-way'!W71&gt;0,IF(ABS('OddsRatio_working_3-way'!V71+SQRT('OddsRatio_working_3-way'!W71))/2&gt;0,ABS('OddsRatio_working_3-way'!V71+SQRT('OddsRatio_working_3-way'!W71))/2,ABS('OddsRatio_working_3-way'!V71-SQRT('OddsRatio_working_3-way'!W71))/2),SQRT(-'OddsRatio_working_3-way'!U71^3/27))</f>
        <v>0.15991817585284399</v>
      </c>
      <c r="Y71" s="11">
        <f>IF('OddsRatio_working_3-way'!W71&gt;=0,IF('OddsRatio_working_3-way'!V71+SQRT('OddsRatio_working_3-way'!W71)&gt;0,0,PI()),ACOS('OddsRatio_working_3-way'!V71/(2*'OddsRatio_working_3-way'!X71)))</f>
        <v>0.59413305181171905</v>
      </c>
      <c r="Z71" s="11">
        <f>'OddsRatio_working_3-way'!X71^(1/3)*COS('OddsRatio_working_3-way'!Y71/3)</f>
        <v>0.53218115423553469</v>
      </c>
      <c r="AA71" s="11">
        <f>'OddsRatio_working_3-way'!X71^(1/3)*COS(('OddsRatio_working_3-way'!Y71+2*PI())/3)</f>
        <v>-0.35857807420381349</v>
      </c>
      <c r="AB71" s="11">
        <f>'OddsRatio_working_3-way'!X71^(1/3)*COS(('OddsRatio_working_3-way'!Y71+4*PI())/3)</f>
        <v>-0.1736030800317214</v>
      </c>
      <c r="AC71" s="11">
        <f>'OddsRatio_working_3-way'!X71^(1/3)*SIN('OddsRatio_working_3-way'!Y71/3)</f>
        <v>0.10679536267860709</v>
      </c>
      <c r="AD71" s="11">
        <f>'OddsRatio_working_3-way'!X71^(1/3)*SIN(('OddsRatio_working_3-way'!Y71+2*PI())/3)</f>
        <v>0.40748471764399419</v>
      </c>
      <c r="AE71" s="11">
        <f>'OddsRatio_working_3-way'!X71^(1/3)*SIN(('OddsRatio_working_3-way'!Y71+4*PI())/3)</f>
        <v>-0.51428008032260109</v>
      </c>
      <c r="AF71" s="11">
        <f>-'OddsRatio_working_3-way'!U71/(3*'OddsRatio_working_3-way'!X71^(1/3))*COS(('OddsRatio_working_3-way'!Y71)/3)</f>
        <v>0.53218115423553469</v>
      </c>
      <c r="AG71" s="11">
        <f>-'OddsRatio_working_3-way'!U71/(3*'OddsRatio_working_3-way'!X71^(1/3))*COS(('OddsRatio_working_3-way'!Y71+2*PI())/3)</f>
        <v>-0.35857807420381349</v>
      </c>
      <c r="AH71" s="11">
        <f>-'OddsRatio_working_3-way'!U71/(3*'OddsRatio_working_3-way'!X71^(1/3))*COS(('OddsRatio_working_3-way'!Y71+4*PI())/3)</f>
        <v>-0.1736030800317214</v>
      </c>
      <c r="AI71" s="11">
        <f>'OddsRatio_working_3-way'!U71/(3*'OddsRatio_working_3-way'!X71^(1/3))*SIN(('OddsRatio_working_3-way'!Y71)/3)</f>
        <v>-0.10679536267860709</v>
      </c>
      <c r="AJ71" s="11">
        <f>'OddsRatio_working_3-way'!U71/(3*'OddsRatio_working_3-way'!X71^(1/3))*SIN(('OddsRatio_working_3-way'!Y71+2*PI())/3)</f>
        <v>-0.40748471764399419</v>
      </c>
      <c r="AK71" s="11">
        <f>'OddsRatio_working_3-way'!U71/(3*'OddsRatio_working_3-way'!X71^(1/3))*SIN(('OddsRatio_working_3-way'!Y71+4*PI())/3)</f>
        <v>0.51428008032260109</v>
      </c>
      <c r="AL71" s="11">
        <f>'OddsRatio_working_3-way'!Z71+'OddsRatio_working_3-way'!AF71</f>
        <v>1.0643623084710694</v>
      </c>
      <c r="AM71" s="11">
        <f>'OddsRatio_working_3-way'!AA71+'OddsRatio_working_3-way'!AG71</f>
        <v>-0.71715614840762698</v>
      </c>
      <c r="AN71" s="11">
        <f>'OddsRatio_working_3-way'!AB71+'OddsRatio_working_3-way'!AH71</f>
        <v>-0.34720616006344279</v>
      </c>
      <c r="AO71" s="11">
        <f>'OddsRatio_working_3-way'!AC71+'OddsRatio_working_3-way'!AI71</f>
        <v>0</v>
      </c>
      <c r="AP71" s="11">
        <f>'OddsRatio_working_3-way'!AD71+'OddsRatio_working_3-way'!AJ71</f>
        <v>0</v>
      </c>
      <c r="AQ71" s="11">
        <f>'OddsRatio_working_3-way'!AE71+'OddsRatio_working_3-way'!AK71</f>
        <v>0</v>
      </c>
      <c r="AR71" s="10">
        <f>IF(A71="","",IF(('OddsRatio_working_3-way'!X71=0),IF(Q71&gt;0,-Q71^(1/3),(-Q71)^(1/3)),'OddsRatio_working_3-way'!AL71-'OddsRatio_working_3-way'!R71/3))</f>
        <v>1.0643623084710694</v>
      </c>
      <c r="AS71" s="11">
        <f>IF(('OddsRatio_working_3-way'!X71=0),IF(Q71&gt;0,-Q71^(1/3),(-Q71)^(1/3)),'OddsRatio_working_3-way'!AM71-'OddsRatio_working_3-way'!R71/3)</f>
        <v>-0.71715614840762698</v>
      </c>
      <c r="AT71" s="11">
        <f>IF(('OddsRatio_working_3-way'!X71=0),IF(Q71&gt;0,-Q71^(1/3),(-Q71)^(1/3)),'OddsRatio_working_3-way'!AN71-'OddsRatio_working_3-way'!R71/3)</f>
        <v>-0.34720616006344279</v>
      </c>
      <c r="AU71" s="11">
        <f>IF(('OddsRatio_working_3-way'!X71=0),0,'OddsRatio_working_3-way'!AO71)</f>
        <v>0</v>
      </c>
      <c r="AV71" s="11">
        <f>IF(('OddsRatio_working_3-way'!X71=0),0,'OddsRatio_working_3-way'!AP71)</f>
        <v>0</v>
      </c>
      <c r="AW71" s="11">
        <f>IF(('OddsRatio_working_3-way'!X71=0),0,'OddsRatio_working_3-way'!AQ71)</f>
        <v>0</v>
      </c>
    </row>
    <row r="72" spans="1:4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9">
        <f t="shared" si="26"/>
        <v>0.46551125301948765</v>
      </c>
      <c r="E72" s="9">
        <f t="shared" si="27"/>
        <v>0.2736353836183843</v>
      </c>
      <c r="F72" s="9">
        <f t="shared" si="28"/>
        <v>0.26085336336212811</v>
      </c>
      <c r="G72" s="9">
        <f t="shared" si="29"/>
        <v>1.0533722770939051</v>
      </c>
      <c r="H72" s="9">
        <f t="shared" si="30"/>
        <v>2.1481757820323564</v>
      </c>
      <c r="I72" s="9">
        <f t="shared" si="31"/>
        <v>3.6544981382766415</v>
      </c>
      <c r="J72" s="9">
        <f t="shared" si="32"/>
        <v>3.8335714253826048</v>
      </c>
      <c r="K72" s="11">
        <f t="shared" si="33"/>
        <v>0.47846889952153115</v>
      </c>
      <c r="L72" s="11">
        <f t="shared" si="34"/>
        <v>0.28409090909090912</v>
      </c>
      <c r="M72" s="11">
        <f t="shared" si="35"/>
        <v>0.2710027100271003</v>
      </c>
      <c r="N72" s="11">
        <f>'OddsRatio_working_3-way'!K72+'OddsRatio_working_3-way'!L72+'OddsRatio_working_3-way'!M72-('OddsRatio_working_3-way'!K72*'OddsRatio_working_3-way'!L72)-('OddsRatio_working_3-way'!K72*'OddsRatio_working_3-way'!M72)-('OddsRatio_working_3-way'!L72*'OddsRatio_working_3-way'!M72)+('OddsRatio_working_3-way'!K72*'OddsRatio_working_3-way'!L72*'OddsRatio_working_3-way'!M72)-1</f>
        <v>-0.27218488420203912</v>
      </c>
      <c r="O72" s="11">
        <f>0</f>
        <v>0</v>
      </c>
      <c r="P72" s="11">
        <f>('OddsRatio_working_3-way'!K72*'OddsRatio_working_3-way'!L72)+('OddsRatio_working_3-way'!K72*'OddsRatio_working_3-way'!M72)+('OddsRatio_working_3-way'!L72*'OddsRatio_working_3-way'!M72)-(3*'OddsRatio_working_3-way'!K72*'OddsRatio_working_3-way'!L72*'OddsRatio_working_3-way'!M72)</f>
        <v>0.23207332986770501</v>
      </c>
      <c r="Q72" s="11">
        <f>2*'OddsRatio_working_3-way'!K72*'OddsRatio_working_3-way'!L72*'OddsRatio_working_3-way'!M72</f>
        <v>7.3674072973874613E-2</v>
      </c>
      <c r="R72" s="11">
        <f t="shared" si="36"/>
        <v>0</v>
      </c>
      <c r="S72" s="11">
        <f t="shared" si="37"/>
        <v>-0.85263121994474955</v>
      </c>
      <c r="T72" s="11">
        <f t="shared" si="38"/>
        <v>-0.27067657776023796</v>
      </c>
      <c r="U72" s="11">
        <f>'OddsRatio_working_3-way'!S72-'OddsRatio_working_3-way'!R72^2/3</f>
        <v>-0.85263121994474955</v>
      </c>
      <c r="V72" s="11">
        <f>'OddsRatio_working_3-way'!S72*'OddsRatio_working_3-way'!R72/3-2*'OddsRatio_working_3-way'!R72^3/27-'OddsRatio_working_3-way'!T72</f>
        <v>0.27067657776023796</v>
      </c>
      <c r="W72" s="11">
        <f>'OddsRatio_working_3-way'!V72^2+4*'OddsRatio_working_3-way'!U72^3/27</f>
        <v>-1.8563203868143946E-2</v>
      </c>
      <c r="X72" s="11">
        <f>IF('OddsRatio_working_3-way'!W72&gt;0,IF(ABS('OddsRatio_working_3-way'!V72+SQRT('OddsRatio_working_3-way'!W72))/2&gt;0,ABS('OddsRatio_working_3-way'!V72+SQRT('OddsRatio_working_3-way'!W72))/2,ABS('OddsRatio_working_3-way'!V72-SQRT('OddsRatio_working_3-way'!W72))/2),SQRT(-'OddsRatio_working_3-way'!U72^3/27))</f>
        <v>0.15151651198478178</v>
      </c>
      <c r="Y72" s="11">
        <f>IF('OddsRatio_working_3-way'!W72&gt;=0,IF('OddsRatio_working_3-way'!V72+SQRT('OddsRatio_working_3-way'!W72)&gt;0,0,PI()),ACOS('OddsRatio_working_3-way'!V72/(2*'OddsRatio_working_3-way'!X72)))</f>
        <v>0.46632930308817033</v>
      </c>
      <c r="Z72" s="11">
        <f>'OddsRatio_working_3-way'!X72^(1/3)*COS('OddsRatio_working_3-way'!Y72/3)</f>
        <v>0.52668613854695256</v>
      </c>
      <c r="AA72" s="11">
        <f>'OddsRatio_working_3-way'!X72^(1/3)*COS(('OddsRatio_working_3-way'!Y72+2*PI())/3)</f>
        <v>-0.33482095804379841</v>
      </c>
      <c r="AB72" s="11">
        <f>'OddsRatio_working_3-way'!X72^(1/3)*COS(('OddsRatio_working_3-way'!Y72+4*PI())/3)</f>
        <v>-0.19186518050315426</v>
      </c>
      <c r="AC72" s="11">
        <f>'OddsRatio_working_3-way'!X72^(1/3)*SIN('OddsRatio_working_3-way'!Y72/3)</f>
        <v>8.2535556645303307E-2</v>
      </c>
      <c r="AD72" s="11">
        <f>'OddsRatio_working_3-way'!X72^(1/3)*SIN(('OddsRatio_working_3-way'!Y72+2*PI())/3)</f>
        <v>0.41485579748013984</v>
      </c>
      <c r="AE72" s="11">
        <f>'OddsRatio_working_3-way'!X72^(1/3)*SIN(('OddsRatio_working_3-way'!Y72+4*PI())/3)</f>
        <v>-0.497391354125443</v>
      </c>
      <c r="AF72" s="11">
        <f>-'OddsRatio_working_3-way'!U72/(3*'OddsRatio_working_3-way'!X72^(1/3))*COS(('OddsRatio_working_3-way'!Y72)/3)</f>
        <v>0.52668613854695268</v>
      </c>
      <c r="AG72" s="11">
        <f>-'OddsRatio_working_3-way'!U72/(3*'OddsRatio_working_3-way'!X72^(1/3))*COS(('OddsRatio_working_3-way'!Y72+2*PI())/3)</f>
        <v>-0.33482095804379847</v>
      </c>
      <c r="AH72" s="11">
        <f>-'OddsRatio_working_3-way'!U72/(3*'OddsRatio_working_3-way'!X72^(1/3))*COS(('OddsRatio_working_3-way'!Y72+4*PI())/3)</f>
        <v>-0.19186518050315432</v>
      </c>
      <c r="AI72" s="11">
        <f>'OddsRatio_working_3-way'!U72/(3*'OddsRatio_working_3-way'!X72^(1/3))*SIN(('OddsRatio_working_3-way'!Y72)/3)</f>
        <v>-8.2535556645303321E-2</v>
      </c>
      <c r="AJ72" s="11">
        <f>'OddsRatio_working_3-way'!U72/(3*'OddsRatio_working_3-way'!X72^(1/3))*SIN(('OddsRatio_working_3-way'!Y72+2*PI())/3)</f>
        <v>-0.4148557974801399</v>
      </c>
      <c r="AK72" s="11">
        <f>'OddsRatio_working_3-way'!U72/(3*'OddsRatio_working_3-way'!X72^(1/3))*SIN(('OddsRatio_working_3-way'!Y72+4*PI())/3)</f>
        <v>0.49739135412544311</v>
      </c>
      <c r="AL72" s="11">
        <f>'OddsRatio_working_3-way'!Z72+'OddsRatio_working_3-way'!AF72</f>
        <v>1.0533722770939051</v>
      </c>
      <c r="AM72" s="11">
        <f>'OddsRatio_working_3-way'!AA72+'OddsRatio_working_3-way'!AG72</f>
        <v>-0.66964191608759682</v>
      </c>
      <c r="AN72" s="11">
        <f>'OddsRatio_working_3-way'!AB72+'OddsRatio_working_3-way'!AH72</f>
        <v>-0.38373036100630858</v>
      </c>
      <c r="AO72" s="11">
        <f>'OddsRatio_working_3-way'!AC72+'OddsRatio_working_3-way'!AI72</f>
        <v>0</v>
      </c>
      <c r="AP72" s="11">
        <f>'OddsRatio_working_3-way'!AD72+'OddsRatio_working_3-way'!AJ72</f>
        <v>0</v>
      </c>
      <c r="AQ72" s="11">
        <f>'OddsRatio_working_3-way'!AE72+'OddsRatio_working_3-way'!AK72</f>
        <v>0</v>
      </c>
      <c r="AR72" s="10">
        <f>IF(A72="","",IF(('OddsRatio_working_3-way'!X72=0),IF(Q72&gt;0,-Q72^(1/3),(-Q72)^(1/3)),'OddsRatio_working_3-way'!AL72-'OddsRatio_working_3-way'!R72/3))</f>
        <v>1.0533722770939051</v>
      </c>
      <c r="AS72" s="11">
        <f>IF(('OddsRatio_working_3-way'!X72=0),IF(Q72&gt;0,-Q72^(1/3),(-Q72)^(1/3)),'OddsRatio_working_3-way'!AM72-'OddsRatio_working_3-way'!R72/3)</f>
        <v>-0.66964191608759682</v>
      </c>
      <c r="AT72" s="11">
        <f>IF(('OddsRatio_working_3-way'!X72=0),IF(Q72&gt;0,-Q72^(1/3),(-Q72)^(1/3)),'OddsRatio_working_3-way'!AN72-'OddsRatio_working_3-way'!R72/3)</f>
        <v>-0.38373036100630858</v>
      </c>
      <c r="AU72" s="11">
        <f>IF(('OddsRatio_working_3-way'!X72=0),0,'OddsRatio_working_3-way'!AO72)</f>
        <v>0</v>
      </c>
      <c r="AV72" s="11">
        <f>IF(('OddsRatio_working_3-way'!X72=0),0,'OddsRatio_working_3-way'!AP72)</f>
        <v>0</v>
      </c>
      <c r="AW72" s="11">
        <f>IF(('OddsRatio_working_3-way'!X72=0),0,'OddsRatio_working_3-way'!AQ72)</f>
        <v>0</v>
      </c>
    </row>
    <row r="73" spans="1:4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9">
        <f t="shared" si="26"/>
        <v>0.36143088101562371</v>
      </c>
      <c r="E73" s="9">
        <f t="shared" si="27"/>
        <v>0.30964459039318976</v>
      </c>
      <c r="F73" s="9">
        <f t="shared" si="28"/>
        <v>0.32892452859118654</v>
      </c>
      <c r="G73" s="9">
        <f t="shared" si="29"/>
        <v>1.0516552016641265</v>
      </c>
      <c r="H73" s="9">
        <f t="shared" si="30"/>
        <v>2.7667807387957328</v>
      </c>
      <c r="I73" s="9">
        <f t="shared" si="31"/>
        <v>3.2295090275279477</v>
      </c>
      <c r="J73" s="9">
        <f t="shared" si="32"/>
        <v>3.040211091228405</v>
      </c>
      <c r="K73" s="11">
        <f t="shared" si="33"/>
        <v>0.37313432835820892</v>
      </c>
      <c r="L73" s="11">
        <f t="shared" si="34"/>
        <v>0.32051282051282048</v>
      </c>
      <c r="M73" s="11">
        <f t="shared" si="35"/>
        <v>0.3401360544217687</v>
      </c>
      <c r="N73" s="11">
        <f>'OddsRatio_working_3-way'!K73+'OddsRatio_working_3-way'!L73+'OddsRatio_working_3-way'!M73-('OddsRatio_working_3-way'!K73*'OddsRatio_working_3-way'!L73)-('OddsRatio_working_3-way'!K73*'OddsRatio_working_3-way'!M73)-('OddsRatio_working_3-way'!L73*'OddsRatio_working_3-way'!M73)+('OddsRatio_working_3-way'!K73*'OddsRatio_working_3-way'!L73*'OddsRatio_working_3-way'!M73)-1</f>
        <v>-0.28106719151495274</v>
      </c>
      <c r="O73" s="11">
        <f>0</f>
        <v>0</v>
      </c>
      <c r="P73" s="11">
        <f>('OddsRatio_working_3-way'!K73*'OddsRatio_working_3-way'!L73)+('OddsRatio_working_3-way'!K73*'OddsRatio_working_3-way'!M73)+('OddsRatio_working_3-way'!L73*'OddsRatio_working_3-way'!M73)-(3*'OddsRatio_working_3-way'!K73*'OddsRatio_working_3-way'!L73*'OddsRatio_working_3-way'!M73)</f>
        <v>0.23349370364295735</v>
      </c>
      <c r="Q73" s="11">
        <f>2*'OddsRatio_working_3-way'!K73*'OddsRatio_working_3-way'!L73*'OddsRatio_working_3-way'!M73</f>
        <v>8.1356691164793493E-2</v>
      </c>
      <c r="R73" s="11">
        <f t="shared" si="36"/>
        <v>0</v>
      </c>
      <c r="S73" s="11">
        <f t="shared" si="37"/>
        <v>-0.83073980418854942</v>
      </c>
      <c r="T73" s="11">
        <f t="shared" si="38"/>
        <v>-0.28945637776604505</v>
      </c>
      <c r="U73" s="11">
        <f>'OddsRatio_working_3-way'!S73-'OddsRatio_working_3-way'!R73^2/3</f>
        <v>-0.83073980418854942</v>
      </c>
      <c r="V73" s="11">
        <f>'OddsRatio_working_3-way'!S73*'OddsRatio_working_3-way'!R73/3-2*'OddsRatio_working_3-way'!R73^3/27-'OddsRatio_working_3-way'!T73</f>
        <v>0.28945637776604505</v>
      </c>
      <c r="W73" s="11">
        <f>'OddsRatio_working_3-way'!V73^2+4*'OddsRatio_working_3-way'!U73^3/27</f>
        <v>-1.1509041148374533E-3</v>
      </c>
      <c r="X73" s="11">
        <f>IF('OddsRatio_working_3-way'!W73&gt;0,IF(ABS('OddsRatio_working_3-way'!V73+SQRT('OddsRatio_working_3-way'!W73))/2&gt;0,ABS('OddsRatio_working_3-way'!V73+SQRT('OddsRatio_working_3-way'!W73))/2,ABS('OddsRatio_working_3-way'!V73-SQRT('OddsRatio_working_3-way'!W73))/2),SQRT(-'OddsRatio_working_3-way'!U73^3/27))</f>
        <v>0.1457188206309302</v>
      </c>
      <c r="Y73" s="11">
        <f>IF('OddsRatio_working_3-way'!W73&gt;=0,IF('OddsRatio_working_3-way'!V73+SQRT('OddsRatio_working_3-way'!W73)&gt;0,0,PI()),ACOS('OddsRatio_working_3-way'!V73/(2*'OddsRatio_working_3-way'!X73)))</f>
        <v>0.11667011848087205</v>
      </c>
      <c r="Z73" s="11">
        <f>'OddsRatio_working_3-way'!X73^(1/3)*COS('OddsRatio_working_3-way'!Y73/3)</f>
        <v>0.52582760083206326</v>
      </c>
      <c r="AA73" s="11">
        <f>'OddsRatio_working_3-way'!X73^(1/3)*COS(('OddsRatio_working_3-way'!Y73+2*PI())/3)</f>
        <v>-0.28063248263381124</v>
      </c>
      <c r="AB73" s="11">
        <f>'OddsRatio_working_3-way'!X73^(1/3)*COS(('OddsRatio_working_3-way'!Y73+4*PI())/3)</f>
        <v>-0.24519511819825188</v>
      </c>
      <c r="AC73" s="11">
        <f>'OddsRatio_working_3-way'!X73^(1/3)*SIN('OddsRatio_working_3-way'!Y73/3)</f>
        <v>2.045977189624102E-2</v>
      </c>
      <c r="AD73" s="11">
        <f>'OddsRatio_working_3-way'!X73^(1/3)*SIN(('OddsRatio_working_3-way'!Y73+2*PI())/3)</f>
        <v>0.44515017438346971</v>
      </c>
      <c r="AE73" s="11">
        <f>'OddsRatio_working_3-way'!X73^(1/3)*SIN(('OddsRatio_working_3-way'!Y73+4*PI())/3)</f>
        <v>-0.46560994627971075</v>
      </c>
      <c r="AF73" s="11">
        <f>-'OddsRatio_working_3-way'!U73/(3*'OddsRatio_working_3-way'!X73^(1/3))*COS(('OddsRatio_working_3-way'!Y73)/3)</f>
        <v>0.52582760083206315</v>
      </c>
      <c r="AG73" s="11">
        <f>-'OddsRatio_working_3-way'!U73/(3*'OddsRatio_working_3-way'!X73^(1/3))*COS(('OddsRatio_working_3-way'!Y73+2*PI())/3)</f>
        <v>-0.28063248263381119</v>
      </c>
      <c r="AH73" s="11">
        <f>-'OddsRatio_working_3-way'!U73/(3*'OddsRatio_working_3-way'!X73^(1/3))*COS(('OddsRatio_working_3-way'!Y73+4*PI())/3)</f>
        <v>-0.24519511819825185</v>
      </c>
      <c r="AI73" s="11">
        <f>'OddsRatio_working_3-way'!U73/(3*'OddsRatio_working_3-way'!X73^(1/3))*SIN(('OddsRatio_working_3-way'!Y73)/3)</f>
        <v>-2.0459771896241017E-2</v>
      </c>
      <c r="AJ73" s="11">
        <f>'OddsRatio_working_3-way'!U73/(3*'OddsRatio_working_3-way'!X73^(1/3))*SIN(('OddsRatio_working_3-way'!Y73+2*PI())/3)</f>
        <v>-0.4451501743834696</v>
      </c>
      <c r="AK73" s="11">
        <f>'OddsRatio_working_3-way'!U73/(3*'OddsRatio_working_3-way'!X73^(1/3))*SIN(('OddsRatio_working_3-way'!Y73+4*PI())/3)</f>
        <v>0.46560994627971064</v>
      </c>
      <c r="AL73" s="11">
        <f>'OddsRatio_working_3-way'!Z73+'OddsRatio_working_3-way'!AF73</f>
        <v>1.0516552016641265</v>
      </c>
      <c r="AM73" s="11">
        <f>'OddsRatio_working_3-way'!AA73+'OddsRatio_working_3-way'!AG73</f>
        <v>-0.56126496526762248</v>
      </c>
      <c r="AN73" s="11">
        <f>'OddsRatio_working_3-way'!AB73+'OddsRatio_working_3-way'!AH73</f>
        <v>-0.4903902363965037</v>
      </c>
      <c r="AO73" s="11">
        <f>'OddsRatio_working_3-way'!AC73+'OddsRatio_working_3-way'!AI73</f>
        <v>0</v>
      </c>
      <c r="AP73" s="11">
        <f>'OddsRatio_working_3-way'!AD73+'OddsRatio_working_3-way'!AJ73</f>
        <v>0</v>
      </c>
      <c r="AQ73" s="11">
        <f>'OddsRatio_working_3-way'!AE73+'OddsRatio_working_3-way'!AK73</f>
        <v>0</v>
      </c>
      <c r="AR73" s="10">
        <f>IF(A73="","",IF(('OddsRatio_working_3-way'!X73=0),IF(Q73&gt;0,-Q73^(1/3),(-Q73)^(1/3)),'OddsRatio_working_3-way'!AL73-'OddsRatio_working_3-way'!R73/3))</f>
        <v>1.0516552016641265</v>
      </c>
      <c r="AS73" s="11">
        <f>IF(('OddsRatio_working_3-way'!X73=0),IF(Q73&gt;0,-Q73^(1/3),(-Q73)^(1/3)),'OddsRatio_working_3-way'!AM73-'OddsRatio_working_3-way'!R73/3)</f>
        <v>-0.56126496526762248</v>
      </c>
      <c r="AT73" s="11">
        <f>IF(('OddsRatio_working_3-way'!X73=0),IF(Q73&gt;0,-Q73^(1/3),(-Q73)^(1/3)),'OddsRatio_working_3-way'!AN73-'OddsRatio_working_3-way'!R73/3)</f>
        <v>-0.4903902363965037</v>
      </c>
      <c r="AU73" s="11">
        <f>IF(('OddsRatio_working_3-way'!X73=0),0,'OddsRatio_working_3-way'!AO73)</f>
        <v>0</v>
      </c>
      <c r="AV73" s="11">
        <f>IF(('OddsRatio_working_3-way'!X73=0),0,'OddsRatio_working_3-way'!AP73)</f>
        <v>0</v>
      </c>
      <c r="AW73" s="11">
        <f>IF(('OddsRatio_working_3-way'!X73=0),0,'OddsRatio_working_3-way'!AQ73)</f>
        <v>0</v>
      </c>
    </row>
    <row r="74" spans="1:4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9">
        <f t="shared" si="26"/>
        <v>0.85966794776210997</v>
      </c>
      <c r="E74" s="9">
        <f t="shared" si="27"/>
        <v>0.10200656091479196</v>
      </c>
      <c r="F74" s="9">
        <f t="shared" si="28"/>
        <v>3.8325491323097906E-2</v>
      </c>
      <c r="G74" s="9">
        <f t="shared" si="29"/>
        <v>1.1659988072238723</v>
      </c>
      <c r="H74" s="9">
        <f t="shared" si="30"/>
        <v>1.163239833011342</v>
      </c>
      <c r="I74" s="9">
        <f t="shared" si="31"/>
        <v>9.8032909945402356</v>
      </c>
      <c r="J74" s="9">
        <f t="shared" si="32"/>
        <v>26.092294331457733</v>
      </c>
      <c r="K74" s="11">
        <f t="shared" si="33"/>
        <v>0.87719298245614041</v>
      </c>
      <c r="L74" s="11">
        <f t="shared" si="34"/>
        <v>0.11695906432748537</v>
      </c>
      <c r="M74" s="11">
        <f t="shared" si="35"/>
        <v>4.4404973357015987E-2</v>
      </c>
      <c r="N74" s="11">
        <f>'OddsRatio_working_3-way'!K74+'OddsRatio_working_3-way'!L74+'OddsRatio_working_3-way'!M74-('OddsRatio_working_3-way'!K74*'OddsRatio_working_3-way'!L74)-('OddsRatio_working_3-way'!K74*'OddsRatio_working_3-way'!M74)-('OddsRatio_working_3-way'!L74*'OddsRatio_working_3-way'!M74)+('OddsRatio_working_3-way'!K74*'OddsRatio_working_3-way'!L74*'OddsRatio_working_3-way'!M74)-1</f>
        <v>-0.10362818745887281</v>
      </c>
      <c r="O74" s="11">
        <f>0</f>
        <v>0</v>
      </c>
      <c r="P74" s="11">
        <f>('OddsRatio_working_3-way'!K74*'OddsRatio_working_3-way'!L74)+('OddsRatio_working_3-way'!K74*'OddsRatio_working_3-way'!M74)+('OddsRatio_working_3-way'!L74*'OddsRatio_working_3-way'!M74)-(3*'OddsRatio_working_3-way'!K74*'OddsRatio_working_3-way'!L74*'OddsRatio_working_3-way'!M74)</f>
        <v>0.13307369157263127</v>
      </c>
      <c r="Q74" s="11">
        <f>2*'OddsRatio_working_3-way'!K74*'OddsRatio_working_3-way'!L74*'OddsRatio_working_3-way'!M74</f>
        <v>9.1115160268833463E-3</v>
      </c>
      <c r="R74" s="11">
        <f t="shared" si="36"/>
        <v>0</v>
      </c>
      <c r="S74" s="11">
        <f t="shared" si="37"/>
        <v>-1.2841457023982454</v>
      </c>
      <c r="T74" s="11">
        <f t="shared" si="38"/>
        <v>-8.7925073769136969E-2</v>
      </c>
      <c r="U74" s="11">
        <f>'OddsRatio_working_3-way'!S74-'OddsRatio_working_3-way'!R74^2/3</f>
        <v>-1.2841457023982454</v>
      </c>
      <c r="V74" s="11">
        <f>'OddsRatio_working_3-way'!S74*'OddsRatio_working_3-way'!R74/3-2*'OddsRatio_working_3-way'!R74^3/27-'OddsRatio_working_3-way'!T74</f>
        <v>8.7925073769136969E-2</v>
      </c>
      <c r="W74" s="11">
        <f>'OddsRatio_working_3-way'!V74^2+4*'OddsRatio_working_3-way'!U74^3/27</f>
        <v>-0.30598696291042127</v>
      </c>
      <c r="X74" s="11">
        <f>IF('OddsRatio_working_3-way'!W74&gt;0,IF(ABS('OddsRatio_working_3-way'!V74+SQRT('OddsRatio_working_3-way'!W74))/2&gt;0,ABS('OddsRatio_working_3-way'!V74+SQRT('OddsRatio_working_3-way'!W74))/2,ABS('OddsRatio_working_3-way'!V74-SQRT('OddsRatio_working_3-way'!W74))/2),SQRT(-'OddsRatio_working_3-way'!U74^3/27))</f>
        <v>0.28005257609408341</v>
      </c>
      <c r="Y74" s="11">
        <f>IF('OddsRatio_working_3-way'!W74&gt;=0,IF('OddsRatio_working_3-way'!V74+SQRT('OddsRatio_working_3-way'!W74)&gt;0,0,PI()),ACOS('OddsRatio_working_3-way'!V74/(2*'OddsRatio_working_3-way'!X74)))</f>
        <v>1.4131647560582883</v>
      </c>
      <c r="Z74" s="11">
        <f>'OddsRatio_working_3-way'!X74^(1/3)*COS('OddsRatio_working_3-way'!Y74/3)</f>
        <v>0.58299940361193614</v>
      </c>
      <c r="AA74" s="11">
        <f>'OddsRatio_working_3-way'!X74^(1/3)*COS(('OddsRatio_working_3-way'!Y74+2*PI())/3)</f>
        <v>-0.54863818033583822</v>
      </c>
      <c r="AB74" s="11">
        <f>'OddsRatio_working_3-way'!X74^(1/3)*COS(('OddsRatio_working_3-way'!Y74+4*PI())/3)</f>
        <v>-3.4361223276097766E-2</v>
      </c>
      <c r="AC74" s="11">
        <f>'OddsRatio_working_3-way'!X74^(1/3)*SIN('OddsRatio_working_3-way'!Y74/3)</f>
        <v>0.29691793959646279</v>
      </c>
      <c r="AD74" s="11">
        <f>'OddsRatio_working_3-way'!X74^(1/3)*SIN(('OddsRatio_working_3-way'!Y74+2*PI())/3)</f>
        <v>0.35643332412088258</v>
      </c>
      <c r="AE74" s="11">
        <f>'OddsRatio_working_3-way'!X74^(1/3)*SIN(('OddsRatio_working_3-way'!Y74+4*PI())/3)</f>
        <v>-0.65335126371734531</v>
      </c>
      <c r="AF74" s="11">
        <f>-'OddsRatio_working_3-way'!U74/(3*'OddsRatio_working_3-way'!X74^(1/3))*COS(('OddsRatio_working_3-way'!Y74)/3)</f>
        <v>0.58299940361193603</v>
      </c>
      <c r="AG74" s="11">
        <f>-'OddsRatio_working_3-way'!U74/(3*'OddsRatio_working_3-way'!X74^(1/3))*COS(('OddsRatio_working_3-way'!Y74+2*PI())/3)</f>
        <v>-0.54863818033583811</v>
      </c>
      <c r="AH74" s="11">
        <f>-'OddsRatio_working_3-way'!U74/(3*'OddsRatio_working_3-way'!X74^(1/3))*COS(('OddsRatio_working_3-way'!Y74+4*PI())/3)</f>
        <v>-3.4361223276097759E-2</v>
      </c>
      <c r="AI74" s="11">
        <f>'OddsRatio_working_3-way'!U74/(3*'OddsRatio_working_3-way'!X74^(1/3))*SIN(('OddsRatio_working_3-way'!Y74)/3)</f>
        <v>-0.29691793959646273</v>
      </c>
      <c r="AJ74" s="11">
        <f>'OddsRatio_working_3-way'!U74/(3*'OddsRatio_working_3-way'!X74^(1/3))*SIN(('OddsRatio_working_3-way'!Y74+2*PI())/3)</f>
        <v>-0.35643332412088252</v>
      </c>
      <c r="AK74" s="11">
        <f>'OddsRatio_working_3-way'!U74/(3*'OddsRatio_working_3-way'!X74^(1/3))*SIN(('OddsRatio_working_3-way'!Y74+4*PI())/3)</f>
        <v>0.6533512637173452</v>
      </c>
      <c r="AL74" s="11">
        <f>'OddsRatio_working_3-way'!Z74+'OddsRatio_working_3-way'!AF74</f>
        <v>1.1659988072238723</v>
      </c>
      <c r="AM74" s="11">
        <f>'OddsRatio_working_3-way'!AA74+'OddsRatio_working_3-way'!AG74</f>
        <v>-1.0972763606716764</v>
      </c>
      <c r="AN74" s="11">
        <f>'OddsRatio_working_3-way'!AB74+'OddsRatio_working_3-way'!AH74</f>
        <v>-6.8722446552195532E-2</v>
      </c>
      <c r="AO74" s="11">
        <f>'OddsRatio_working_3-way'!AC74+'OddsRatio_working_3-way'!AI74</f>
        <v>0</v>
      </c>
      <c r="AP74" s="11">
        <f>'OddsRatio_working_3-way'!AD74+'OddsRatio_working_3-way'!AJ74</f>
        <v>0</v>
      </c>
      <c r="AQ74" s="11">
        <f>'OddsRatio_working_3-way'!AE74+'OddsRatio_working_3-way'!AK74</f>
        <v>0</v>
      </c>
      <c r="AR74" s="10">
        <f>IF(A74="","",IF(('OddsRatio_working_3-way'!X74=0),IF(Q74&gt;0,-Q74^(1/3),(-Q74)^(1/3)),'OddsRatio_working_3-way'!AL74-'OddsRatio_working_3-way'!R74/3))</f>
        <v>1.1659988072238723</v>
      </c>
      <c r="AS74" s="11">
        <f>IF(('OddsRatio_working_3-way'!X74=0),IF(Q74&gt;0,-Q74^(1/3),(-Q74)^(1/3)),'OddsRatio_working_3-way'!AM74-'OddsRatio_working_3-way'!R74/3)</f>
        <v>-1.0972763606716764</v>
      </c>
      <c r="AT74" s="11">
        <f>IF(('OddsRatio_working_3-way'!X74=0),IF(Q74&gt;0,-Q74^(1/3),(-Q74)^(1/3)),'OddsRatio_working_3-way'!AN74-'OddsRatio_working_3-way'!R74/3)</f>
        <v>-6.8722446552195532E-2</v>
      </c>
      <c r="AU74" s="11">
        <f>IF(('OddsRatio_working_3-way'!X74=0),0,'OddsRatio_working_3-way'!AO74)</f>
        <v>0</v>
      </c>
      <c r="AV74" s="11">
        <f>IF(('OddsRatio_working_3-way'!X74=0),0,'OddsRatio_working_3-way'!AP74)</f>
        <v>0</v>
      </c>
      <c r="AW74" s="11">
        <f>IF(('OddsRatio_working_3-way'!X74=0),0,'OddsRatio_working_3-way'!AQ74)</f>
        <v>0</v>
      </c>
    </row>
    <row r="75" spans="1:4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9">
        <f t="shared" si="26"/>
        <v>0.36337225850234395</v>
      </c>
      <c r="E75" s="9">
        <f t="shared" si="27"/>
        <v>0.36058969603213459</v>
      </c>
      <c r="F75" s="9">
        <f t="shared" si="28"/>
        <v>0.27603804546552158</v>
      </c>
      <c r="G75" s="9">
        <f t="shared" si="29"/>
        <v>1.0618174222691126</v>
      </c>
      <c r="H75" s="9">
        <f t="shared" si="30"/>
        <v>2.751998746744035</v>
      </c>
      <c r="I75" s="9">
        <f t="shared" si="31"/>
        <v>2.7732350951894178</v>
      </c>
      <c r="J75" s="9">
        <f t="shared" si="32"/>
        <v>3.6226890330047081</v>
      </c>
      <c r="K75" s="11">
        <f t="shared" si="33"/>
        <v>0.37735849056603776</v>
      </c>
      <c r="L75" s="11">
        <f t="shared" si="34"/>
        <v>0.37453183520599254</v>
      </c>
      <c r="M75" s="11">
        <f t="shared" si="35"/>
        <v>0.28818443804034583</v>
      </c>
      <c r="N75" s="11">
        <f>'OddsRatio_working_3-way'!K75+'OddsRatio_working_3-way'!L75+'OddsRatio_working_3-way'!M75-('OddsRatio_working_3-way'!K75*'OddsRatio_working_3-way'!L75)-('OddsRatio_working_3-way'!K75*'OddsRatio_working_3-way'!M75)-('OddsRatio_working_3-way'!L75*'OddsRatio_working_3-way'!M75)+('OddsRatio_working_3-way'!K75*'OddsRatio_working_3-way'!L75*'OddsRatio_working_3-way'!M75)-1</f>
        <v>-0.27721119086705204</v>
      </c>
      <c r="O75" s="11">
        <f>0</f>
        <v>0</v>
      </c>
      <c r="P75" s="11">
        <f>('OddsRatio_working_3-way'!K75*'OddsRatio_working_3-way'!L75)+('OddsRatio_working_3-way'!K75*'OddsRatio_working_3-way'!M75)+('OddsRatio_working_3-way'!L75*'OddsRatio_working_3-way'!M75)-(3*'OddsRatio_working_3-way'!K75*'OddsRatio_working_3-way'!L75*'OddsRatio_working_3-way'!M75)</f>
        <v>0.23582614603259172</v>
      </c>
      <c r="Q75" s="11">
        <f>2*'OddsRatio_working_3-way'!K75*'OddsRatio_working_3-way'!L75*'OddsRatio_working_3-way'!M75</f>
        <v>8.1459808646836523E-2</v>
      </c>
      <c r="R75" s="11">
        <f t="shared" si="36"/>
        <v>0</v>
      </c>
      <c r="S75" s="11">
        <f t="shared" si="37"/>
        <v>-0.85070932849060843</v>
      </c>
      <c r="T75" s="11">
        <f t="shared" si="38"/>
        <v>-0.29385469032490796</v>
      </c>
      <c r="U75" s="11">
        <f>'OddsRatio_working_3-way'!S75-'OddsRatio_working_3-way'!R75^2/3</f>
        <v>-0.85070932849060843</v>
      </c>
      <c r="V75" s="11">
        <f>'OddsRatio_working_3-way'!S75*'OddsRatio_working_3-way'!R75/3-2*'OddsRatio_working_3-way'!R75^3/27-'OddsRatio_working_3-way'!T75</f>
        <v>0.29385469032490796</v>
      </c>
      <c r="W75" s="11">
        <f>'OddsRatio_working_3-way'!V75^2+4*'OddsRatio_working_3-way'!U75^3/27</f>
        <v>-4.8588658458901535E-3</v>
      </c>
      <c r="X75" s="11">
        <f>IF('OddsRatio_working_3-way'!W75&gt;0,IF(ABS('OddsRatio_working_3-way'!V75+SQRT('OddsRatio_working_3-way'!W75))/2&gt;0,ABS('OddsRatio_working_3-way'!V75+SQRT('OddsRatio_working_3-way'!W75))/2,ABS('OddsRatio_working_3-way'!V75-SQRT('OddsRatio_working_3-way'!W75))/2),SQRT(-'OddsRatio_working_3-way'!U75^3/27))</f>
        <v>0.15100450727696649</v>
      </c>
      <c r="Y75" s="11">
        <f>IF('OddsRatio_working_3-way'!W75&gt;=0,IF('OddsRatio_working_3-way'!V75+SQRT('OddsRatio_working_3-way'!W75)&gt;0,0,PI()),ACOS('OddsRatio_working_3-way'!V75/(2*'OddsRatio_working_3-way'!X75)))</f>
        <v>0.23290621529726141</v>
      </c>
      <c r="Z75" s="11">
        <f>'OddsRatio_working_3-way'!X75^(1/3)*COS('OddsRatio_working_3-way'!Y75/3)</f>
        <v>0.5309087111345564</v>
      </c>
      <c r="AA75" s="11">
        <f>'OddsRatio_working_3-way'!X75^(1/3)*COS(('OddsRatio_working_3-way'!Y75+2*PI())/3)</f>
        <v>-0.30122148368424106</v>
      </c>
      <c r="AB75" s="11">
        <f>'OddsRatio_working_3-way'!X75^(1/3)*COS(('OddsRatio_working_3-way'!Y75+4*PI())/3)</f>
        <v>-0.22968722745031542</v>
      </c>
      <c r="AC75" s="11">
        <f>'OddsRatio_working_3-way'!X75^(1/3)*SIN('OddsRatio_working_3-way'!Y75/3)</f>
        <v>4.1300322092936624E-2</v>
      </c>
      <c r="AD75" s="11">
        <f>'OddsRatio_working_3-way'!X75^(1/3)*SIN(('OddsRatio_working_3-way'!Y75+2*PI())/3)</f>
        <v>0.43913026988651177</v>
      </c>
      <c r="AE75" s="11">
        <f>'OddsRatio_working_3-way'!X75^(1/3)*SIN(('OddsRatio_working_3-way'!Y75+4*PI())/3)</f>
        <v>-0.48043059197944837</v>
      </c>
      <c r="AF75" s="11">
        <f>-'OddsRatio_working_3-way'!U75/(3*'OddsRatio_working_3-way'!X75^(1/3))*COS(('OddsRatio_working_3-way'!Y75)/3)</f>
        <v>0.53090871113455629</v>
      </c>
      <c r="AG75" s="11">
        <f>-'OddsRatio_working_3-way'!U75/(3*'OddsRatio_working_3-way'!X75^(1/3))*COS(('OddsRatio_working_3-way'!Y75+2*PI())/3)</f>
        <v>-0.30122148368424101</v>
      </c>
      <c r="AH75" s="11">
        <f>-'OddsRatio_working_3-way'!U75/(3*'OddsRatio_working_3-way'!X75^(1/3))*COS(('OddsRatio_working_3-way'!Y75+4*PI())/3)</f>
        <v>-0.22968722745031539</v>
      </c>
      <c r="AI75" s="11">
        <f>'OddsRatio_working_3-way'!U75/(3*'OddsRatio_working_3-way'!X75^(1/3))*SIN(('OddsRatio_working_3-way'!Y75)/3)</f>
        <v>-4.1300322092936617E-2</v>
      </c>
      <c r="AJ75" s="11">
        <f>'OddsRatio_working_3-way'!U75/(3*'OddsRatio_working_3-way'!X75^(1/3))*SIN(('OddsRatio_working_3-way'!Y75+2*PI())/3)</f>
        <v>-0.43913026988651166</v>
      </c>
      <c r="AK75" s="11">
        <f>'OddsRatio_working_3-way'!U75/(3*'OddsRatio_working_3-way'!X75^(1/3))*SIN(('OddsRatio_working_3-way'!Y75+4*PI())/3)</f>
        <v>0.48043059197944826</v>
      </c>
      <c r="AL75" s="11">
        <f>'OddsRatio_working_3-way'!Z75+'OddsRatio_working_3-way'!AF75</f>
        <v>1.0618174222691126</v>
      </c>
      <c r="AM75" s="11">
        <f>'OddsRatio_working_3-way'!AA75+'OddsRatio_working_3-way'!AG75</f>
        <v>-0.60244296736848213</v>
      </c>
      <c r="AN75" s="11">
        <f>'OddsRatio_working_3-way'!AB75+'OddsRatio_working_3-way'!AH75</f>
        <v>-0.45937445490063078</v>
      </c>
      <c r="AO75" s="11">
        <f>'OddsRatio_working_3-way'!AC75+'OddsRatio_working_3-way'!AI75</f>
        <v>0</v>
      </c>
      <c r="AP75" s="11">
        <f>'OddsRatio_working_3-way'!AD75+'OddsRatio_working_3-way'!AJ75</f>
        <v>0</v>
      </c>
      <c r="AQ75" s="11">
        <f>'OddsRatio_working_3-way'!AE75+'OddsRatio_working_3-way'!AK75</f>
        <v>0</v>
      </c>
      <c r="AR75" s="10">
        <f>IF(A75="","",IF(('OddsRatio_working_3-way'!X75=0),IF(Q75&gt;0,-Q75^(1/3),(-Q75)^(1/3)),'OddsRatio_working_3-way'!AL75-'OddsRatio_working_3-way'!R75/3))</f>
        <v>1.0618174222691126</v>
      </c>
      <c r="AS75" s="11">
        <f>IF(('OddsRatio_working_3-way'!X75=0),IF(Q75&gt;0,-Q75^(1/3),(-Q75)^(1/3)),'OddsRatio_working_3-way'!AM75-'OddsRatio_working_3-way'!R75/3)</f>
        <v>-0.60244296736848213</v>
      </c>
      <c r="AT75" s="11">
        <f>IF(('OddsRatio_working_3-way'!X75=0),IF(Q75&gt;0,-Q75^(1/3),(-Q75)^(1/3)),'OddsRatio_working_3-way'!AN75-'OddsRatio_working_3-way'!R75/3)</f>
        <v>-0.45937445490063078</v>
      </c>
      <c r="AU75" s="11">
        <f>IF(('OddsRatio_working_3-way'!X75=0),0,'OddsRatio_working_3-way'!AO75)</f>
        <v>0</v>
      </c>
      <c r="AV75" s="11">
        <f>IF(('OddsRatio_working_3-way'!X75=0),0,'OddsRatio_working_3-way'!AP75)</f>
        <v>0</v>
      </c>
      <c r="AW75" s="11">
        <f>IF(('OddsRatio_working_3-way'!X75=0),0,'OddsRatio_working_3-way'!AQ75)</f>
        <v>0</v>
      </c>
    </row>
    <row r="76" spans="1:4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9">
        <f t="shared" si="26"/>
        <v>0.39857047203802054</v>
      </c>
      <c r="E76" s="9">
        <f t="shared" si="27"/>
        <v>0.34082842216271175</v>
      </c>
      <c r="F76" s="9">
        <f t="shared" si="28"/>
        <v>0.26060110579926754</v>
      </c>
      <c r="G76" s="9">
        <f t="shared" si="29"/>
        <v>1.0626525315191513</v>
      </c>
      <c r="H76" s="9">
        <f t="shared" si="30"/>
        <v>2.5089665947571946</v>
      </c>
      <c r="I76" s="9">
        <f t="shared" si="31"/>
        <v>2.9340276073648552</v>
      </c>
      <c r="J76" s="9">
        <f t="shared" si="32"/>
        <v>3.837282259156134</v>
      </c>
      <c r="K76" s="11">
        <f t="shared" si="33"/>
        <v>0.41322314049586778</v>
      </c>
      <c r="L76" s="11">
        <f t="shared" si="34"/>
        <v>0.3546099290780142</v>
      </c>
      <c r="M76" s="11">
        <f t="shared" si="35"/>
        <v>0.27247956403269757</v>
      </c>
      <c r="N76" s="11">
        <f>'OddsRatio_working_3-way'!K76+'OddsRatio_working_3-way'!L76+'OddsRatio_working_3-way'!M76-('OddsRatio_working_3-way'!K76*'OddsRatio_working_3-way'!L76)-('OddsRatio_working_3-way'!K76*'OddsRatio_working_3-way'!M76)-('OddsRatio_working_3-way'!L76*'OddsRatio_working_3-way'!M76)+('OddsRatio_working_3-way'!K76*'OddsRatio_working_3-way'!L76*'OddsRatio_working_3-way'!M76)-1</f>
        <v>-0.27551195925120098</v>
      </c>
      <c r="O76" s="11">
        <f>0</f>
        <v>0</v>
      </c>
      <c r="P76" s="11">
        <f>('OddsRatio_working_3-way'!K76*'OddsRatio_working_3-way'!L76)+('OddsRatio_working_3-way'!K76*'OddsRatio_working_3-way'!M76)+('OddsRatio_working_3-way'!L76*'OddsRatio_working_3-way'!M76)-(3*'OddsRatio_working_3-way'!K76*'OddsRatio_working_3-way'!L76*'OddsRatio_working_3-way'!M76)</f>
        <v>0.23597008138931516</v>
      </c>
      <c r="Q76" s="11">
        <f>2*'OddsRatio_working_3-way'!K76*'OddsRatio_working_3-way'!L76*'OddsRatio_working_3-way'!M76</f>
        <v>7.9854511468465381E-2</v>
      </c>
      <c r="R76" s="11">
        <f t="shared" si="36"/>
        <v>0</v>
      </c>
      <c r="S76" s="11">
        <f t="shared" si="37"/>
        <v>-0.85647854282131874</v>
      </c>
      <c r="T76" s="11">
        <f t="shared" si="38"/>
        <v>-0.28984045442345818</v>
      </c>
      <c r="U76" s="11">
        <f>'OddsRatio_working_3-way'!S76-'OddsRatio_working_3-way'!R76^2/3</f>
        <v>-0.85647854282131874</v>
      </c>
      <c r="V76" s="11">
        <f>'OddsRatio_working_3-way'!S76*'OddsRatio_working_3-way'!R76/3-2*'OddsRatio_working_3-way'!R76^3/27-'OddsRatio_working_3-way'!T76</f>
        <v>0.28984045442345818</v>
      </c>
      <c r="W76" s="11">
        <f>'OddsRatio_working_3-way'!V76^2+4*'OddsRatio_working_3-way'!U76^3/27</f>
        <v>-9.0702207348703212E-3</v>
      </c>
      <c r="X76" s="11">
        <f>IF('OddsRatio_working_3-way'!W76&gt;0,IF(ABS('OddsRatio_working_3-way'!V76+SQRT('OddsRatio_working_3-way'!W76))/2&gt;0,ABS('OddsRatio_working_3-way'!V76+SQRT('OddsRatio_working_3-way'!W76))/2,ABS('OddsRatio_working_3-way'!V76-SQRT('OddsRatio_working_3-way'!W76))/2),SQRT(-'OddsRatio_working_3-way'!U76^3/27))</f>
        <v>0.15254319859900922</v>
      </c>
      <c r="Y76" s="11">
        <f>IF('OddsRatio_working_3-way'!W76&gt;=0,IF('OddsRatio_working_3-way'!V76+SQRT('OddsRatio_working_3-way'!W76)&gt;0,0,PI()),ACOS('OddsRatio_working_3-way'!V76/(2*'OddsRatio_working_3-way'!X76)))</f>
        <v>0.31747248130615491</v>
      </c>
      <c r="Z76" s="11">
        <f>'OddsRatio_working_3-way'!X76^(1/3)*COS('OddsRatio_working_3-way'!Y76/3)</f>
        <v>0.53132626575957564</v>
      </c>
      <c r="AA76" s="11">
        <f>'OddsRatio_working_3-way'!X76^(1/3)*COS(('OddsRatio_working_3-way'!Y76+2*PI())/3)</f>
        <v>-0.31453986753768393</v>
      </c>
      <c r="AB76" s="11">
        <f>'OddsRatio_working_3-way'!X76^(1/3)*COS(('OddsRatio_working_3-way'!Y76+4*PI())/3)</f>
        <v>-0.21678639822189183</v>
      </c>
      <c r="AC76" s="11">
        <f>'OddsRatio_working_3-way'!X76^(1/3)*SIN('OddsRatio_working_3-way'!Y76/3)</f>
        <v>5.6437991823692496E-2</v>
      </c>
      <c r="AD76" s="11">
        <f>'OddsRatio_working_3-way'!X76^(1/3)*SIN(('OddsRatio_working_3-way'!Y76+2*PI())/3)</f>
        <v>0.43192304793386815</v>
      </c>
      <c r="AE76" s="11">
        <f>'OddsRatio_working_3-way'!X76^(1/3)*SIN(('OddsRatio_working_3-way'!Y76+4*PI())/3)</f>
        <v>-0.48836103975756057</v>
      </c>
      <c r="AF76" s="11">
        <f>-'OddsRatio_working_3-way'!U76/(3*'OddsRatio_working_3-way'!X76^(1/3))*COS(('OddsRatio_working_3-way'!Y76)/3)</f>
        <v>0.53132626575957553</v>
      </c>
      <c r="AG76" s="11">
        <f>-'OddsRatio_working_3-way'!U76/(3*'OddsRatio_working_3-way'!X76^(1/3))*COS(('OddsRatio_working_3-way'!Y76+2*PI())/3)</f>
        <v>-0.31453986753768387</v>
      </c>
      <c r="AH76" s="11">
        <f>-'OddsRatio_working_3-way'!U76/(3*'OddsRatio_working_3-way'!X76^(1/3))*COS(('OddsRatio_working_3-way'!Y76+4*PI())/3)</f>
        <v>-0.21678639822189177</v>
      </c>
      <c r="AI76" s="11">
        <f>'OddsRatio_working_3-way'!U76/(3*'OddsRatio_working_3-way'!X76^(1/3))*SIN(('OddsRatio_working_3-way'!Y76)/3)</f>
        <v>-5.6437991823692482E-2</v>
      </c>
      <c r="AJ76" s="11">
        <f>'OddsRatio_working_3-way'!U76/(3*'OddsRatio_working_3-way'!X76^(1/3))*SIN(('OddsRatio_working_3-way'!Y76+2*PI())/3)</f>
        <v>-0.4319230479338681</v>
      </c>
      <c r="AK76" s="11">
        <f>'OddsRatio_working_3-way'!U76/(3*'OddsRatio_working_3-way'!X76^(1/3))*SIN(('OddsRatio_working_3-way'!Y76+4*PI())/3)</f>
        <v>0.48836103975756046</v>
      </c>
      <c r="AL76" s="11">
        <f>'OddsRatio_working_3-way'!Z76+'OddsRatio_working_3-way'!AF76</f>
        <v>1.0626525315191513</v>
      </c>
      <c r="AM76" s="11">
        <f>'OddsRatio_working_3-way'!AA76+'OddsRatio_working_3-way'!AG76</f>
        <v>-0.62907973507536785</v>
      </c>
      <c r="AN76" s="11">
        <f>'OddsRatio_working_3-way'!AB76+'OddsRatio_working_3-way'!AH76</f>
        <v>-0.4335727964437836</v>
      </c>
      <c r="AO76" s="11">
        <f>'OddsRatio_working_3-way'!AC76+'OddsRatio_working_3-way'!AI76</f>
        <v>0</v>
      </c>
      <c r="AP76" s="11">
        <f>'OddsRatio_working_3-way'!AD76+'OddsRatio_working_3-way'!AJ76</f>
        <v>0</v>
      </c>
      <c r="AQ76" s="11">
        <f>'OddsRatio_working_3-way'!AE76+'OddsRatio_working_3-way'!AK76</f>
        <v>0</v>
      </c>
      <c r="AR76" s="10">
        <f>IF(A76="","",IF(('OddsRatio_working_3-way'!X76=0),IF(Q76&gt;0,-Q76^(1/3),(-Q76)^(1/3)),'OddsRatio_working_3-way'!AL76-'OddsRatio_working_3-way'!R76/3))</f>
        <v>1.0626525315191513</v>
      </c>
      <c r="AS76" s="11">
        <f>IF(('OddsRatio_working_3-way'!X76=0),IF(Q76&gt;0,-Q76^(1/3),(-Q76)^(1/3)),'OddsRatio_working_3-way'!AM76-'OddsRatio_working_3-way'!R76/3)</f>
        <v>-0.62907973507536785</v>
      </c>
      <c r="AT76" s="11">
        <f>IF(('OddsRatio_working_3-way'!X76=0),IF(Q76&gt;0,-Q76^(1/3),(-Q76)^(1/3)),'OddsRatio_working_3-way'!AN76-'OddsRatio_working_3-way'!R76/3)</f>
        <v>-0.4335727964437836</v>
      </c>
      <c r="AU76" s="11">
        <f>IF(('OddsRatio_working_3-way'!X76=0),0,'OddsRatio_working_3-way'!AO76)</f>
        <v>0</v>
      </c>
      <c r="AV76" s="11">
        <f>IF(('OddsRatio_working_3-way'!X76=0),0,'OddsRatio_working_3-way'!AP76)</f>
        <v>0</v>
      </c>
      <c r="AW76" s="11">
        <f>IF(('OddsRatio_working_3-way'!X76=0),0,'OddsRatio_working_3-way'!AQ76)</f>
        <v>0</v>
      </c>
    </row>
    <row r="77" spans="1:4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9">
        <f t="shared" si="26"/>
        <v>0.50328449067711356</v>
      </c>
      <c r="E77" s="9">
        <f t="shared" si="27"/>
        <v>0.29062682665037093</v>
      </c>
      <c r="F77" s="9">
        <f t="shared" si="28"/>
        <v>0.20608868267251576</v>
      </c>
      <c r="G77" s="9">
        <f t="shared" si="29"/>
        <v>1.0612341689251665</v>
      </c>
      <c r="H77" s="9">
        <f t="shared" si="30"/>
        <v>1.9869477771004045</v>
      </c>
      <c r="I77" s="9">
        <f t="shared" si="31"/>
        <v>3.4408385885278827</v>
      </c>
      <c r="J77" s="9">
        <f t="shared" si="32"/>
        <v>4.8522800331983547</v>
      </c>
      <c r="K77" s="11">
        <f t="shared" si="33"/>
        <v>0.5181347150259068</v>
      </c>
      <c r="L77" s="11">
        <f t="shared" si="34"/>
        <v>0.30303030303030304</v>
      </c>
      <c r="M77" s="11">
        <f t="shared" si="35"/>
        <v>0.21598272138228941</v>
      </c>
      <c r="N77" s="11">
        <f>'OddsRatio_working_3-way'!K77+'OddsRatio_working_3-way'!L77+'OddsRatio_working_3-way'!M77-('OddsRatio_working_3-way'!K77*'OddsRatio_working_3-way'!L77)-('OddsRatio_working_3-way'!K77*'OddsRatio_working_3-way'!M77)-('OddsRatio_working_3-way'!L77*'OddsRatio_working_3-way'!M77)+('OddsRatio_working_3-way'!K77*'OddsRatio_working_3-way'!L77*'OddsRatio_working_3-way'!M77)-1</f>
        <v>-0.26330867623854348</v>
      </c>
      <c r="O77" s="11">
        <f>0</f>
        <v>0</v>
      </c>
      <c r="P77" s="11">
        <f>('OddsRatio_working_3-way'!K77*'OddsRatio_working_3-way'!L77)+('OddsRatio_working_3-way'!K77*'OddsRatio_working_3-way'!M77)+('OddsRatio_working_3-way'!L77*'OddsRatio_working_3-way'!M77)-(3*'OddsRatio_working_3-way'!K77*'OddsRatio_working_3-way'!L77*'OddsRatio_working_3-way'!M77)</f>
        <v>0.2326332970140533</v>
      </c>
      <c r="Q77" s="11">
        <f>2*'OddsRatio_working_3-way'!K77*'OddsRatio_working_3-way'!L77*'OddsRatio_working_3-way'!M77</f>
        <v>6.7823118662989304E-2</v>
      </c>
      <c r="R77" s="11">
        <f t="shared" si="36"/>
        <v>0</v>
      </c>
      <c r="S77" s="11">
        <f t="shared" si="37"/>
        <v>-0.88350030974026872</v>
      </c>
      <c r="T77" s="11">
        <f t="shared" si="38"/>
        <v>-0.25758026523039906</v>
      </c>
      <c r="U77" s="11">
        <f>'OddsRatio_working_3-way'!S77-'OddsRatio_working_3-way'!R77^2/3</f>
        <v>-0.88350030974026872</v>
      </c>
      <c r="V77" s="11">
        <f>'OddsRatio_working_3-way'!S77*'OddsRatio_working_3-way'!R77/3-2*'OddsRatio_working_3-way'!R77^3/27-'OddsRatio_working_3-way'!T77</f>
        <v>0.25758026523039906</v>
      </c>
      <c r="W77" s="11">
        <f>'OddsRatio_working_3-way'!V77^2+4*'OddsRatio_working_3-way'!U77^3/27</f>
        <v>-3.5820748919278722E-2</v>
      </c>
      <c r="X77" s="11">
        <f>IF('OddsRatio_working_3-way'!W77&gt;0,IF(ABS('OddsRatio_working_3-way'!V77+SQRT('OddsRatio_working_3-way'!W77))/2&gt;0,ABS('OddsRatio_working_3-way'!V77+SQRT('OddsRatio_working_3-way'!W77))/2,ABS('OddsRatio_working_3-way'!V77-SQRT('OddsRatio_working_3-way'!W77))/2),SQRT(-'OddsRatio_working_3-way'!U77^3/27))</f>
        <v>0.1598189146780204</v>
      </c>
      <c r="Y77" s="11">
        <f>IF('OddsRatio_working_3-way'!W77&gt;=0,IF('OddsRatio_working_3-way'!V77+SQRT('OddsRatio_working_3-way'!W77)&gt;0,0,PI()),ACOS('OddsRatio_working_3-way'!V77/(2*'OddsRatio_working_3-way'!X77)))</f>
        <v>0.63368610077852039</v>
      </c>
      <c r="Z77" s="11">
        <f>'OddsRatio_working_3-way'!X77^(1/3)*COS('OddsRatio_working_3-way'!Y77/3)</f>
        <v>0.53061708446258338</v>
      </c>
      <c r="AA77" s="11">
        <f>'OddsRatio_working_3-way'!X77^(1/3)*COS(('OddsRatio_working_3-way'!Y77+2*PI())/3)</f>
        <v>-0.36384386428581161</v>
      </c>
      <c r="AB77" s="11">
        <f>'OddsRatio_working_3-way'!X77^(1/3)*COS(('OddsRatio_working_3-way'!Y77+4*PI())/3)</f>
        <v>-0.16677322017677162</v>
      </c>
      <c r="AC77" s="11">
        <f>'OddsRatio_working_3-way'!X77^(1/3)*SIN('OddsRatio_working_3-way'!Y77/3)</f>
        <v>0.11377878942572713</v>
      </c>
      <c r="AD77" s="11">
        <f>'OddsRatio_working_3-way'!X77^(1/3)*SIN(('OddsRatio_working_3-way'!Y77+2*PI())/3)</f>
        <v>0.40263848011376685</v>
      </c>
      <c r="AE77" s="11">
        <f>'OddsRatio_working_3-way'!X77^(1/3)*SIN(('OddsRatio_working_3-way'!Y77+4*PI())/3)</f>
        <v>-0.51641726953949396</v>
      </c>
      <c r="AF77" s="11">
        <f>-'OddsRatio_working_3-way'!U77/(3*'OddsRatio_working_3-way'!X77^(1/3))*COS(('OddsRatio_working_3-way'!Y77)/3)</f>
        <v>0.53061708446258316</v>
      </c>
      <c r="AG77" s="11">
        <f>-'OddsRatio_working_3-way'!U77/(3*'OddsRatio_working_3-way'!X77^(1/3))*COS(('OddsRatio_working_3-way'!Y77+2*PI())/3)</f>
        <v>-0.3638438642858115</v>
      </c>
      <c r="AH77" s="11">
        <f>-'OddsRatio_working_3-way'!U77/(3*'OddsRatio_working_3-way'!X77^(1/3))*COS(('OddsRatio_working_3-way'!Y77+4*PI())/3)</f>
        <v>-0.16677322017677157</v>
      </c>
      <c r="AI77" s="11">
        <f>'OddsRatio_working_3-way'!U77/(3*'OddsRatio_working_3-way'!X77^(1/3))*SIN(('OddsRatio_working_3-way'!Y77)/3)</f>
        <v>-0.11377878942572708</v>
      </c>
      <c r="AJ77" s="11">
        <f>'OddsRatio_working_3-way'!U77/(3*'OddsRatio_working_3-way'!X77^(1/3))*SIN(('OddsRatio_working_3-way'!Y77+2*PI())/3)</f>
        <v>-0.40263848011376668</v>
      </c>
      <c r="AK77" s="11">
        <f>'OddsRatio_working_3-way'!U77/(3*'OddsRatio_working_3-way'!X77^(1/3))*SIN(('OddsRatio_working_3-way'!Y77+4*PI())/3)</f>
        <v>0.51641726953949374</v>
      </c>
      <c r="AL77" s="11">
        <f>'OddsRatio_working_3-way'!Z77+'OddsRatio_working_3-way'!AF77</f>
        <v>1.0612341689251665</v>
      </c>
      <c r="AM77" s="11">
        <f>'OddsRatio_working_3-way'!AA77+'OddsRatio_working_3-way'!AG77</f>
        <v>-0.72768772857162312</v>
      </c>
      <c r="AN77" s="11">
        <f>'OddsRatio_working_3-way'!AB77+'OddsRatio_working_3-way'!AH77</f>
        <v>-0.33354644035354319</v>
      </c>
      <c r="AO77" s="11">
        <f>'OddsRatio_working_3-way'!AC77+'OddsRatio_working_3-way'!AI77</f>
        <v>0</v>
      </c>
      <c r="AP77" s="11">
        <f>'OddsRatio_working_3-way'!AD77+'OddsRatio_working_3-way'!AJ77</f>
        <v>0</v>
      </c>
      <c r="AQ77" s="11">
        <f>'OddsRatio_working_3-way'!AE77+'OddsRatio_working_3-way'!AK77</f>
        <v>0</v>
      </c>
      <c r="AR77" s="10">
        <f>IF(A77="","",IF(('OddsRatio_working_3-way'!X77=0),IF(Q77&gt;0,-Q77^(1/3),(-Q77)^(1/3)),'OddsRatio_working_3-way'!AL77-'OddsRatio_working_3-way'!R77/3))</f>
        <v>1.0612341689251665</v>
      </c>
      <c r="AS77" s="11">
        <f>IF(('OddsRatio_working_3-way'!X77=0),IF(Q77&gt;0,-Q77^(1/3),(-Q77)^(1/3)),'OddsRatio_working_3-way'!AM77-'OddsRatio_working_3-way'!R77/3)</f>
        <v>-0.72768772857162312</v>
      </c>
      <c r="AT77" s="11">
        <f>IF(('OddsRatio_working_3-way'!X77=0),IF(Q77&gt;0,-Q77^(1/3),(-Q77)^(1/3)),'OddsRatio_working_3-way'!AN77-'OddsRatio_working_3-way'!R77/3)</f>
        <v>-0.33354644035354319</v>
      </c>
      <c r="AU77" s="11">
        <f>IF(('OddsRatio_working_3-way'!X77=0),0,'OddsRatio_working_3-way'!AO77)</f>
        <v>0</v>
      </c>
      <c r="AV77" s="11">
        <f>IF(('OddsRatio_working_3-way'!X77=0),0,'OddsRatio_working_3-way'!AP77)</f>
        <v>0</v>
      </c>
      <c r="AW77" s="11">
        <f>IF(('OddsRatio_working_3-way'!X77=0),0,'OddsRatio_working_3-way'!AQ77)</f>
        <v>0</v>
      </c>
    </row>
    <row r="78" spans="1:4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9">
        <f t="shared" si="26"/>
        <v>0.4279059632705709</v>
      </c>
      <c r="E78" s="9">
        <f t="shared" si="27"/>
        <v>0.32359008287532709</v>
      </c>
      <c r="F78" s="9">
        <f t="shared" si="28"/>
        <v>0.2485039538541019</v>
      </c>
      <c r="G78" s="9">
        <f t="shared" si="29"/>
        <v>1.0610809973828295</v>
      </c>
      <c r="H78" s="9">
        <f t="shared" si="30"/>
        <v>2.3369620567023648</v>
      </c>
      <c r="I78" s="9">
        <f t="shared" si="31"/>
        <v>3.0903295648441746</v>
      </c>
      <c r="J78" s="9">
        <f t="shared" si="32"/>
        <v>4.0240808425410641</v>
      </c>
      <c r="K78" s="11">
        <f t="shared" si="33"/>
        <v>0.44247787610619471</v>
      </c>
      <c r="L78" s="11">
        <f t="shared" si="34"/>
        <v>0.33670033670033667</v>
      </c>
      <c r="M78" s="11">
        <f t="shared" si="35"/>
        <v>0.25974025974025972</v>
      </c>
      <c r="N78" s="11">
        <f>'OddsRatio_working_3-way'!K78+'OddsRatio_working_3-way'!L78+'OddsRatio_working_3-way'!M78-('OddsRatio_working_3-way'!K78*'OddsRatio_working_3-way'!L78)-('OddsRatio_working_3-way'!K78*'OddsRatio_working_3-way'!M78)-('OddsRatio_working_3-way'!L78*'OddsRatio_working_3-way'!M78)+('OddsRatio_working_3-way'!K78*'OddsRatio_working_3-way'!L78*'OddsRatio_working_3-way'!M78)-1</f>
        <v>-0.273751188473634</v>
      </c>
      <c r="O78" s="11">
        <f>0</f>
        <v>0</v>
      </c>
      <c r="P78" s="11">
        <f>('OddsRatio_working_3-way'!K78*'OddsRatio_working_3-way'!L78)+('OddsRatio_working_3-way'!K78*'OddsRatio_working_3-way'!M78)+('OddsRatio_working_3-way'!L78*'OddsRatio_working_3-way'!M78)-(3*'OddsRatio_working_3-way'!K78*'OddsRatio_working_3-way'!L78*'OddsRatio_working_3-way'!M78)</f>
        <v>0.23527618056982491</v>
      </c>
      <c r="Q78" s="11">
        <f>2*'OddsRatio_working_3-way'!K78*'OddsRatio_working_3-way'!L78*'OddsRatio_working_3-way'!M78</f>
        <v>7.7393480450600308E-2</v>
      </c>
      <c r="R78" s="11">
        <f t="shared" si="36"/>
        <v>0</v>
      </c>
      <c r="S78" s="11">
        <f t="shared" si="37"/>
        <v>-0.85945263610238254</v>
      </c>
      <c r="T78" s="11">
        <f t="shared" si="38"/>
        <v>-0.28271468292841534</v>
      </c>
      <c r="U78" s="11">
        <f>'OddsRatio_working_3-way'!S78-'OddsRatio_working_3-way'!R78^2/3</f>
        <v>-0.85945263610238254</v>
      </c>
      <c r="V78" s="11">
        <f>'OddsRatio_working_3-way'!S78*'OddsRatio_working_3-way'!R78/3-2*'OddsRatio_working_3-way'!R78^3/27-'OddsRatio_working_3-way'!T78</f>
        <v>0.28271468292841534</v>
      </c>
      <c r="W78" s="11">
        <f>'OddsRatio_working_3-way'!V78^2+4*'OddsRatio_working_3-way'!U78^3/27</f>
        <v>-1.4123116472484418E-2</v>
      </c>
      <c r="X78" s="11">
        <f>IF('OddsRatio_working_3-way'!W78&gt;0,IF(ABS('OddsRatio_working_3-way'!V78+SQRT('OddsRatio_working_3-way'!W78))/2&gt;0,ABS('OddsRatio_working_3-way'!V78+SQRT('OddsRatio_working_3-way'!W78))/2,ABS('OddsRatio_working_3-way'!V78-SQRT('OddsRatio_working_3-way'!W78))/2),SQRT(-'OddsRatio_working_3-way'!U78^3/27))</f>
        <v>0.1533384397466914</v>
      </c>
      <c r="Y78" s="11">
        <f>IF('OddsRatio_working_3-way'!W78&gt;=0,IF('OddsRatio_working_3-way'!V78+SQRT('OddsRatio_working_3-way'!W78)&gt;0,0,PI()),ACOS('OddsRatio_working_3-way'!V78/(2*'OddsRatio_working_3-way'!X78)))</f>
        <v>0.39793028762494687</v>
      </c>
      <c r="Z78" s="11">
        <f>'OddsRatio_working_3-way'!X78^(1/3)*COS('OddsRatio_working_3-way'!Y78/3)</f>
        <v>0.53054049869141473</v>
      </c>
      <c r="AA78" s="11">
        <f>'OddsRatio_working_3-way'!X78^(1/3)*COS(('OddsRatio_working_3-way'!Y78+2*PI())/3)</f>
        <v>-0.32657476354975562</v>
      </c>
      <c r="AB78" s="11">
        <f>'OddsRatio_working_3-way'!X78^(1/3)*COS(('OddsRatio_working_3-way'!Y78+4*PI())/3)</f>
        <v>-0.20396573514165925</v>
      </c>
      <c r="AC78" s="11">
        <f>'OddsRatio_working_3-way'!X78^(1/3)*SIN('OddsRatio_working_3-way'!Y78/3)</f>
        <v>7.078835555649296E-2</v>
      </c>
      <c r="AD78" s="11">
        <f>'OddsRatio_working_3-way'!X78^(1/3)*SIN(('OddsRatio_working_3-way'!Y78+2*PI())/3)</f>
        <v>0.42406737182498339</v>
      </c>
      <c r="AE78" s="11">
        <f>'OddsRatio_working_3-way'!X78^(1/3)*SIN(('OddsRatio_working_3-way'!Y78+4*PI())/3)</f>
        <v>-0.49485572738147632</v>
      </c>
      <c r="AF78" s="11">
        <f>-'OddsRatio_working_3-way'!U78/(3*'OddsRatio_working_3-way'!X78^(1/3))*COS(('OddsRatio_working_3-way'!Y78)/3)</f>
        <v>0.53054049869141473</v>
      </c>
      <c r="AG78" s="11">
        <f>-'OddsRatio_working_3-way'!U78/(3*'OddsRatio_working_3-way'!X78^(1/3))*COS(('OddsRatio_working_3-way'!Y78+2*PI())/3)</f>
        <v>-0.32657476354975562</v>
      </c>
      <c r="AH78" s="11">
        <f>-'OddsRatio_working_3-way'!U78/(3*'OddsRatio_working_3-way'!X78^(1/3))*COS(('OddsRatio_working_3-way'!Y78+4*PI())/3)</f>
        <v>-0.20396573514165925</v>
      </c>
      <c r="AI78" s="11">
        <f>'OddsRatio_working_3-way'!U78/(3*'OddsRatio_working_3-way'!X78^(1/3))*SIN(('OddsRatio_working_3-way'!Y78)/3)</f>
        <v>-7.078835555649296E-2</v>
      </c>
      <c r="AJ78" s="11">
        <f>'OddsRatio_working_3-way'!U78/(3*'OddsRatio_working_3-way'!X78^(1/3))*SIN(('OddsRatio_working_3-way'!Y78+2*PI())/3)</f>
        <v>-0.42406737182498339</v>
      </c>
      <c r="AK78" s="11">
        <f>'OddsRatio_working_3-way'!U78/(3*'OddsRatio_working_3-way'!X78^(1/3))*SIN(('OddsRatio_working_3-way'!Y78+4*PI())/3)</f>
        <v>0.49485572738147632</v>
      </c>
      <c r="AL78" s="11">
        <f>'OddsRatio_working_3-way'!Z78+'OddsRatio_working_3-way'!AF78</f>
        <v>1.0610809973828295</v>
      </c>
      <c r="AM78" s="11">
        <f>'OddsRatio_working_3-way'!AA78+'OddsRatio_working_3-way'!AG78</f>
        <v>-0.65314952709951124</v>
      </c>
      <c r="AN78" s="11">
        <f>'OddsRatio_working_3-way'!AB78+'OddsRatio_working_3-way'!AH78</f>
        <v>-0.4079314702833185</v>
      </c>
      <c r="AO78" s="11">
        <f>'OddsRatio_working_3-way'!AC78+'OddsRatio_working_3-way'!AI78</f>
        <v>0</v>
      </c>
      <c r="AP78" s="11">
        <f>'OddsRatio_working_3-way'!AD78+'OddsRatio_working_3-way'!AJ78</f>
        <v>0</v>
      </c>
      <c r="AQ78" s="11">
        <f>'OddsRatio_working_3-way'!AE78+'OddsRatio_working_3-way'!AK78</f>
        <v>0</v>
      </c>
      <c r="AR78" s="10">
        <f>IF(A78="","",IF(('OddsRatio_working_3-way'!X78=0),IF(Q78&gt;0,-Q78^(1/3),(-Q78)^(1/3)),'OddsRatio_working_3-way'!AL78-'OddsRatio_working_3-way'!R78/3))</f>
        <v>1.0610809973828295</v>
      </c>
      <c r="AS78" s="11">
        <f>IF(('OddsRatio_working_3-way'!X78=0),IF(Q78&gt;0,-Q78^(1/3),(-Q78)^(1/3)),'OddsRatio_working_3-way'!AM78-'OddsRatio_working_3-way'!R78/3)</f>
        <v>-0.65314952709951124</v>
      </c>
      <c r="AT78" s="11">
        <f>IF(('OddsRatio_working_3-way'!X78=0),IF(Q78&gt;0,-Q78^(1/3),(-Q78)^(1/3)),'OddsRatio_working_3-way'!AN78-'OddsRatio_working_3-way'!R78/3)</f>
        <v>-0.4079314702833185</v>
      </c>
      <c r="AU78" s="11">
        <f>IF(('OddsRatio_working_3-way'!X78=0),0,'OddsRatio_working_3-way'!AO78)</f>
        <v>0</v>
      </c>
      <c r="AV78" s="11">
        <f>IF(('OddsRatio_working_3-way'!X78=0),0,'OddsRatio_working_3-way'!AP78)</f>
        <v>0</v>
      </c>
      <c r="AW78" s="11">
        <f>IF(('OddsRatio_working_3-way'!X78=0),0,'OddsRatio_working_3-way'!AQ78)</f>
        <v>0</v>
      </c>
    </row>
    <row r="79" spans="1:4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9">
        <f t="shared" si="26"/>
        <v>0.54234782322178332</v>
      </c>
      <c r="E79" s="9">
        <f t="shared" si="27"/>
        <v>0.24661538839982719</v>
      </c>
      <c r="F79" s="9">
        <f t="shared" si="28"/>
        <v>0.21103678837838924</v>
      </c>
      <c r="G79" s="9">
        <f t="shared" si="29"/>
        <v>1.068145806214329</v>
      </c>
      <c r="H79" s="9">
        <f t="shared" si="30"/>
        <v>1.8438351869093206</v>
      </c>
      <c r="I79" s="9">
        <f t="shared" si="31"/>
        <v>4.0548970057729807</v>
      </c>
      <c r="J79" s="9">
        <f t="shared" si="32"/>
        <v>4.7385103217501525</v>
      </c>
      <c r="K79" s="11">
        <f t="shared" si="33"/>
        <v>0.55865921787709494</v>
      </c>
      <c r="L79" s="11">
        <f t="shared" si="34"/>
        <v>0.2590673575129534</v>
      </c>
      <c r="M79" s="11">
        <f t="shared" si="35"/>
        <v>0.22222222222222221</v>
      </c>
      <c r="N79" s="11">
        <f>'OddsRatio_working_3-way'!K79+'OddsRatio_working_3-way'!L79+'OddsRatio_working_3-way'!M79-('OddsRatio_working_3-way'!K79*'OddsRatio_working_3-way'!L79)-('OddsRatio_working_3-way'!K79*'OddsRatio_working_3-way'!M79)-('OddsRatio_working_3-way'!L79*'OddsRatio_working_3-way'!M79)+('OddsRatio_working_3-way'!K79*'OddsRatio_working_3-way'!L79*'OddsRatio_working_3-way'!M79)-1</f>
        <v>-0.25433628261659647</v>
      </c>
      <c r="O79" s="11">
        <f>0</f>
        <v>0</v>
      </c>
      <c r="P79" s="11">
        <f>('OddsRatio_working_3-way'!K79*'OddsRatio_working_3-way'!L79)+('OddsRatio_working_3-way'!K79*'OddsRatio_working_3-way'!M79)+('OddsRatio_working_3-way'!L79*'OddsRatio_working_3-way'!M79)-(3*'OddsRatio_working_3-way'!K79*'OddsRatio_working_3-way'!L79*'OddsRatio_working_3-way'!M79)</f>
        <v>0.22996047252856816</v>
      </c>
      <c r="Q79" s="11">
        <f>2*'OddsRatio_working_3-way'!K79*'OddsRatio_working_3-way'!L79*'OddsRatio_working_3-way'!M79</f>
        <v>6.4324607700298797E-2</v>
      </c>
      <c r="R79" s="11">
        <f t="shared" si="36"/>
        <v>0</v>
      </c>
      <c r="S79" s="11">
        <f t="shared" si="37"/>
        <v>-0.90415913200723297</v>
      </c>
      <c r="T79" s="11">
        <f t="shared" si="38"/>
        <v>-0.25291164531670857</v>
      </c>
      <c r="U79" s="11">
        <f>'OddsRatio_working_3-way'!S79-'OddsRatio_working_3-way'!R79^2/3</f>
        <v>-0.90415913200723297</v>
      </c>
      <c r="V79" s="11">
        <f>'OddsRatio_working_3-way'!S79*'OddsRatio_working_3-way'!R79/3-2*'OddsRatio_working_3-way'!R79^3/27-'OddsRatio_working_3-way'!T79</f>
        <v>0.25291164531670857</v>
      </c>
      <c r="W79" s="11">
        <f>'OddsRatio_working_3-way'!V79^2+4*'OddsRatio_working_3-way'!U79^3/27</f>
        <v>-4.5539917196123228E-2</v>
      </c>
      <c r="X79" s="11">
        <f>IF('OddsRatio_working_3-way'!W79&gt;0,IF(ABS('OddsRatio_working_3-way'!V79+SQRT('OddsRatio_working_3-way'!W79))/2&gt;0,ABS('OddsRatio_working_3-way'!V79+SQRT('OddsRatio_working_3-way'!W79))/2,ABS('OddsRatio_working_3-way'!V79-SQRT('OddsRatio_working_3-way'!W79))/2),SQRT(-'OddsRatio_working_3-way'!U79^3/27))</f>
        <v>0.16545710738204011</v>
      </c>
      <c r="Y79" s="11">
        <f>IF('OddsRatio_working_3-way'!W79&gt;=0,IF('OddsRatio_working_3-way'!V79+SQRT('OddsRatio_working_3-way'!W79)&gt;0,0,PI()),ACOS('OddsRatio_working_3-way'!V79/(2*'OddsRatio_working_3-way'!X79)))</f>
        <v>0.70086973504498873</v>
      </c>
      <c r="Z79" s="11">
        <f>'OddsRatio_working_3-way'!X79^(1/3)*COS('OddsRatio_working_3-way'!Y79/3)</f>
        <v>0.53407290310716438</v>
      </c>
      <c r="AA79" s="11">
        <f>'OddsRatio_working_3-way'!X79^(1/3)*COS(('OddsRatio_working_3-way'!Y79+2*PI())/3)</f>
        <v>-0.37710181225722167</v>
      </c>
      <c r="AB79" s="11">
        <f>'OddsRatio_working_3-way'!X79^(1/3)*COS(('OddsRatio_working_3-way'!Y79+4*PI())/3)</f>
        <v>-0.15697109084994282</v>
      </c>
      <c r="AC79" s="11">
        <f>'OddsRatio_working_3-way'!X79^(1/3)*SIN('OddsRatio_working_3-way'!Y79/3)</f>
        <v>0.12709253126139905</v>
      </c>
      <c r="AD79" s="11">
        <f>'OddsRatio_working_3-way'!X79^(1/3)*SIN(('OddsRatio_working_3-way'!Y79+2*PI())/3)</f>
        <v>0.39897443593300991</v>
      </c>
      <c r="AE79" s="11">
        <f>'OddsRatio_working_3-way'!X79^(1/3)*SIN(('OddsRatio_working_3-way'!Y79+4*PI())/3)</f>
        <v>-0.52606696719440882</v>
      </c>
      <c r="AF79" s="11">
        <f>-'OddsRatio_working_3-way'!U79/(3*'OddsRatio_working_3-way'!X79^(1/3))*COS(('OddsRatio_working_3-way'!Y79)/3)</f>
        <v>0.53407290310716449</v>
      </c>
      <c r="AG79" s="11">
        <f>-'OddsRatio_working_3-way'!U79/(3*'OddsRatio_working_3-way'!X79^(1/3))*COS(('OddsRatio_working_3-way'!Y79+2*PI())/3)</f>
        <v>-0.37710181225722172</v>
      </c>
      <c r="AH79" s="11">
        <f>-'OddsRatio_working_3-way'!U79/(3*'OddsRatio_working_3-way'!X79^(1/3))*COS(('OddsRatio_working_3-way'!Y79+4*PI())/3)</f>
        <v>-0.15697109084994285</v>
      </c>
      <c r="AI79" s="11">
        <f>'OddsRatio_working_3-way'!U79/(3*'OddsRatio_working_3-way'!X79^(1/3))*SIN(('OddsRatio_working_3-way'!Y79)/3)</f>
        <v>-0.12709253126139908</v>
      </c>
      <c r="AJ79" s="11">
        <f>'OddsRatio_working_3-way'!U79/(3*'OddsRatio_working_3-way'!X79^(1/3))*SIN(('OddsRatio_working_3-way'!Y79+2*PI())/3)</f>
        <v>-0.39897443593300996</v>
      </c>
      <c r="AK79" s="11">
        <f>'OddsRatio_working_3-way'!U79/(3*'OddsRatio_working_3-way'!X79^(1/3))*SIN(('OddsRatio_working_3-way'!Y79+4*PI())/3)</f>
        <v>0.52606696719440893</v>
      </c>
      <c r="AL79" s="11">
        <f>'OddsRatio_working_3-way'!Z79+'OddsRatio_working_3-way'!AF79</f>
        <v>1.068145806214329</v>
      </c>
      <c r="AM79" s="11">
        <f>'OddsRatio_working_3-way'!AA79+'OddsRatio_working_3-way'!AG79</f>
        <v>-0.75420362451444345</v>
      </c>
      <c r="AN79" s="11">
        <f>'OddsRatio_working_3-way'!AB79+'OddsRatio_working_3-way'!AH79</f>
        <v>-0.31394218169988564</v>
      </c>
      <c r="AO79" s="11">
        <f>'OddsRatio_working_3-way'!AC79+'OddsRatio_working_3-way'!AI79</f>
        <v>0</v>
      </c>
      <c r="AP79" s="11">
        <f>'OddsRatio_working_3-way'!AD79+'OddsRatio_working_3-way'!AJ79</f>
        <v>0</v>
      </c>
      <c r="AQ79" s="11">
        <f>'OddsRatio_working_3-way'!AE79+'OddsRatio_working_3-way'!AK79</f>
        <v>0</v>
      </c>
      <c r="AR79" s="10">
        <f>IF(A79="","",IF(('OddsRatio_working_3-way'!X79=0),IF(Q79&gt;0,-Q79^(1/3),(-Q79)^(1/3)),'OddsRatio_working_3-way'!AL79-'OddsRatio_working_3-way'!R79/3))</f>
        <v>1.068145806214329</v>
      </c>
      <c r="AS79" s="11">
        <f>IF(('OddsRatio_working_3-way'!X79=0),IF(Q79&gt;0,-Q79^(1/3),(-Q79)^(1/3)),'OddsRatio_working_3-way'!AM79-'OddsRatio_working_3-way'!R79/3)</f>
        <v>-0.75420362451444345</v>
      </c>
      <c r="AT79" s="11">
        <f>IF(('OddsRatio_working_3-way'!X79=0),IF(Q79&gt;0,-Q79^(1/3),(-Q79)^(1/3)),'OddsRatio_working_3-way'!AN79-'OddsRatio_working_3-way'!R79/3)</f>
        <v>-0.31394218169988564</v>
      </c>
      <c r="AU79" s="11">
        <f>IF(('OddsRatio_working_3-way'!X79=0),0,'OddsRatio_working_3-way'!AO79)</f>
        <v>0</v>
      </c>
      <c r="AV79" s="11">
        <f>IF(('OddsRatio_working_3-way'!X79=0),0,'OddsRatio_working_3-way'!AP79)</f>
        <v>0</v>
      </c>
      <c r="AW79" s="11">
        <f>IF(('OddsRatio_working_3-way'!X79=0),0,'OddsRatio_working_3-way'!AQ79)</f>
        <v>0</v>
      </c>
    </row>
    <row r="80" spans="1:4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9">
        <f t="shared" si="26"/>
        <v>0.72070490486810268</v>
      </c>
      <c r="E80" s="9">
        <f t="shared" si="27"/>
        <v>0.17357831297059456</v>
      </c>
      <c r="F80" s="9">
        <f t="shared" si="28"/>
        <v>0.10571678216130287</v>
      </c>
      <c r="G80" s="9">
        <f t="shared" si="29"/>
        <v>1.1072298533019911</v>
      </c>
      <c r="H80" s="9">
        <f t="shared" si="30"/>
        <v>1.3875304486556972</v>
      </c>
      <c r="I80" s="9">
        <f t="shared" si="31"/>
        <v>5.7610883691985606</v>
      </c>
      <c r="J80" s="9">
        <f t="shared" si="32"/>
        <v>9.4592360792272139</v>
      </c>
      <c r="K80" s="11">
        <f t="shared" si="33"/>
        <v>0.7407407407407407</v>
      </c>
      <c r="L80" s="11">
        <f t="shared" si="34"/>
        <v>0.18867924528301888</v>
      </c>
      <c r="M80" s="11">
        <f t="shared" si="35"/>
        <v>0.11574074074074073</v>
      </c>
      <c r="N80" s="11">
        <f>'OddsRatio_working_3-way'!K80+'OddsRatio_working_3-way'!L80+'OddsRatio_working_3-way'!M80-('OddsRatio_working_3-way'!K80*'OddsRatio_working_3-way'!L80)-('OddsRatio_working_3-way'!K80*'OddsRatio_working_3-way'!M80)-('OddsRatio_working_3-way'!L80*'OddsRatio_working_3-way'!M80)+('OddsRatio_working_3-way'!K80*'OddsRatio_working_3-way'!L80*'OddsRatio_working_3-way'!M80)-1</f>
        <v>-0.18599723063384854</v>
      </c>
      <c r="O80" s="11">
        <f>0</f>
        <v>0</v>
      </c>
      <c r="P80" s="11">
        <f>('OddsRatio_working_3-way'!K80*'OddsRatio_working_3-way'!L80)+('OddsRatio_working_3-way'!K80*'OddsRatio_working_3-way'!M80)+('OddsRatio_working_3-way'!L80*'OddsRatio_working_3-way'!M80)-(3*'OddsRatio_working_3-way'!K80*'OddsRatio_working_3-way'!L80*'OddsRatio_working_3-way'!M80)</f>
        <v>0.19880554908507392</v>
      </c>
      <c r="Q80" s="11">
        <f>2*'OddsRatio_working_3-way'!K80*'OddsRatio_working_3-way'!L80*'OddsRatio_working_3-way'!M80</f>
        <v>3.2352408313274836E-2</v>
      </c>
      <c r="R80" s="11">
        <f t="shared" si="36"/>
        <v>0</v>
      </c>
      <c r="S80" s="11">
        <f t="shared" si="37"/>
        <v>-1.0688629524621238</v>
      </c>
      <c r="T80" s="11">
        <f t="shared" si="38"/>
        <v>-0.17394026891165557</v>
      </c>
      <c r="U80" s="11">
        <f>'OddsRatio_working_3-way'!S80-'OddsRatio_working_3-way'!R80^2/3</f>
        <v>-1.0688629524621238</v>
      </c>
      <c r="V80" s="11">
        <f>'OddsRatio_working_3-way'!S80*'OddsRatio_working_3-way'!R80/3-2*'OddsRatio_working_3-way'!R80^3/27-'OddsRatio_working_3-way'!T80</f>
        <v>0.17394026891165557</v>
      </c>
      <c r="W80" s="11">
        <f>'OddsRatio_working_3-way'!V80^2+4*'OddsRatio_working_3-way'!U80^3/27</f>
        <v>-0.15065466899717736</v>
      </c>
      <c r="X80" s="11">
        <f>IF('OddsRatio_working_3-way'!W80&gt;0,IF(ABS('OddsRatio_working_3-way'!V80+SQRT('OddsRatio_working_3-way'!W80))/2&gt;0,ABS('OddsRatio_working_3-way'!V80+SQRT('OddsRatio_working_3-way'!W80))/2,ABS('OddsRatio_working_3-way'!V80-SQRT('OddsRatio_working_3-way'!W80))/2),SQRT(-'OddsRatio_working_3-way'!U80^3/27))</f>
        <v>0.21266751406023229</v>
      </c>
      <c r="Y80" s="11">
        <f>IF('OddsRatio_working_3-way'!W80&gt;=0,IF('OddsRatio_working_3-way'!V80+SQRT('OddsRatio_working_3-way'!W80)&gt;0,0,PI()),ACOS('OddsRatio_working_3-way'!V80/(2*'OddsRatio_working_3-way'!X80)))</f>
        <v>1.1494944395649904</v>
      </c>
      <c r="Z80" s="11">
        <f>'OddsRatio_working_3-way'!X80^(1/3)*COS('OddsRatio_working_3-way'!Y80/3)</f>
        <v>0.55361492665099565</v>
      </c>
      <c r="AA80" s="11">
        <f>'OddsRatio_working_3-way'!X80^(1/3)*COS(('OddsRatio_working_3-way'!Y80+2*PI())/3)</f>
        <v>-0.47006538129379355</v>
      </c>
      <c r="AB80" s="11">
        <f>'OddsRatio_working_3-way'!X80^(1/3)*COS(('OddsRatio_working_3-way'!Y80+4*PI())/3)</f>
        <v>-8.354954535720259E-2</v>
      </c>
      <c r="AC80" s="11">
        <f>'OddsRatio_working_3-way'!X80^(1/3)*SIN('OddsRatio_working_3-way'!Y80/3)</f>
        <v>0.22315502192404427</v>
      </c>
      <c r="AD80" s="11">
        <f>'OddsRatio_working_3-way'!X80^(1/3)*SIN(('OddsRatio_working_3-way'!Y80+2*PI())/3)</f>
        <v>0.36786707943199881</v>
      </c>
      <c r="AE80" s="11">
        <f>'OddsRatio_working_3-way'!X80^(1/3)*SIN(('OddsRatio_working_3-way'!Y80+4*PI())/3)</f>
        <v>-0.59102210135604305</v>
      </c>
      <c r="AF80" s="11">
        <f>-'OddsRatio_working_3-way'!U80/(3*'OddsRatio_working_3-way'!X80^(1/3))*COS(('OddsRatio_working_3-way'!Y80)/3)</f>
        <v>0.55361492665099554</v>
      </c>
      <c r="AG80" s="11">
        <f>-'OddsRatio_working_3-way'!U80/(3*'OddsRatio_working_3-way'!X80^(1/3))*COS(('OddsRatio_working_3-way'!Y80+2*PI())/3)</f>
        <v>-0.47006538129379344</v>
      </c>
      <c r="AH80" s="11">
        <f>-'OddsRatio_working_3-way'!U80/(3*'OddsRatio_working_3-way'!X80^(1/3))*COS(('OddsRatio_working_3-way'!Y80+4*PI())/3)</f>
        <v>-8.3549545357202576E-2</v>
      </c>
      <c r="AI80" s="11">
        <f>'OddsRatio_working_3-way'!U80/(3*'OddsRatio_working_3-way'!X80^(1/3))*SIN(('OddsRatio_working_3-way'!Y80)/3)</f>
        <v>-0.22315502192404424</v>
      </c>
      <c r="AJ80" s="11">
        <f>'OddsRatio_working_3-way'!U80/(3*'OddsRatio_working_3-way'!X80^(1/3))*SIN(('OddsRatio_working_3-way'!Y80+2*PI())/3)</f>
        <v>-0.36786707943199876</v>
      </c>
      <c r="AK80" s="11">
        <f>'OddsRatio_working_3-way'!U80/(3*'OddsRatio_working_3-way'!X80^(1/3))*SIN(('OddsRatio_working_3-way'!Y80+4*PI())/3)</f>
        <v>0.59102210135604294</v>
      </c>
      <c r="AL80" s="11">
        <f>'OddsRatio_working_3-way'!Z80+'OddsRatio_working_3-way'!AF80</f>
        <v>1.1072298533019911</v>
      </c>
      <c r="AM80" s="11">
        <f>'OddsRatio_working_3-way'!AA80+'OddsRatio_working_3-way'!AG80</f>
        <v>-0.94013076258758699</v>
      </c>
      <c r="AN80" s="11">
        <f>'OddsRatio_working_3-way'!AB80+'OddsRatio_working_3-way'!AH80</f>
        <v>-0.16709909071440515</v>
      </c>
      <c r="AO80" s="11">
        <f>'OddsRatio_working_3-way'!AC80+'OddsRatio_working_3-way'!AI80</f>
        <v>0</v>
      </c>
      <c r="AP80" s="11">
        <f>'OddsRatio_working_3-way'!AD80+'OddsRatio_working_3-way'!AJ80</f>
        <v>0</v>
      </c>
      <c r="AQ80" s="11">
        <f>'OddsRatio_working_3-way'!AE80+'OddsRatio_working_3-way'!AK80</f>
        <v>0</v>
      </c>
      <c r="AR80" s="10">
        <f>IF(A80="","",IF(('OddsRatio_working_3-way'!X80=0),IF(Q80&gt;0,-Q80^(1/3),(-Q80)^(1/3)),'OddsRatio_working_3-way'!AL80-'OddsRatio_working_3-way'!R80/3))</f>
        <v>1.1072298533019911</v>
      </c>
      <c r="AS80" s="11">
        <f>IF(('OddsRatio_working_3-way'!X80=0),IF(Q80&gt;0,-Q80^(1/3),(-Q80)^(1/3)),'OddsRatio_working_3-way'!AM80-'OddsRatio_working_3-way'!R80/3)</f>
        <v>-0.94013076258758699</v>
      </c>
      <c r="AT80" s="11">
        <f>IF(('OddsRatio_working_3-way'!X80=0),IF(Q80&gt;0,-Q80^(1/3),(-Q80)^(1/3)),'OddsRatio_working_3-way'!AN80-'OddsRatio_working_3-way'!R80/3)</f>
        <v>-0.16709909071440515</v>
      </c>
      <c r="AU80" s="11">
        <f>IF(('OddsRatio_working_3-way'!X80=0),0,'OddsRatio_working_3-way'!AO80)</f>
        <v>0</v>
      </c>
      <c r="AV80" s="11">
        <f>IF(('OddsRatio_working_3-way'!X80=0),0,'OddsRatio_working_3-way'!AP80)</f>
        <v>0</v>
      </c>
      <c r="AW80" s="11">
        <f>IF(('OddsRatio_working_3-way'!X80=0),0,'OddsRatio_working_3-way'!AQ80)</f>
        <v>0</v>
      </c>
    </row>
    <row r="81" spans="1:4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9">
        <f t="shared" si="26"/>
        <v>0.42932950765373989</v>
      </c>
      <c r="E81" s="9">
        <f t="shared" si="27"/>
        <v>0.26338906809305551</v>
      </c>
      <c r="F81" s="9">
        <f t="shared" si="28"/>
        <v>0.30728142425320432</v>
      </c>
      <c r="G81" s="9">
        <f t="shared" si="29"/>
        <v>1.0633706412865775</v>
      </c>
      <c r="H81" s="9">
        <f t="shared" si="30"/>
        <v>2.3292133016082222</v>
      </c>
      <c r="I81" s="9">
        <f t="shared" si="31"/>
        <v>3.7966647865836993</v>
      </c>
      <c r="J81" s="9">
        <f t="shared" si="32"/>
        <v>3.2543457595275451</v>
      </c>
      <c r="K81" s="11">
        <f t="shared" si="33"/>
        <v>0.44444444444444442</v>
      </c>
      <c r="L81" s="11">
        <f t="shared" si="34"/>
        <v>0.27548209366391185</v>
      </c>
      <c r="M81" s="11">
        <f t="shared" si="35"/>
        <v>0.32051282051282048</v>
      </c>
      <c r="N81" s="11">
        <f>'OddsRatio_working_3-way'!K81+'OddsRatio_working_3-way'!L81+'OddsRatio_working_3-way'!M81-('OddsRatio_working_3-way'!K81*'OddsRatio_working_3-way'!L81)-('OddsRatio_working_3-way'!K81*'OddsRatio_working_3-way'!M81)-('OddsRatio_working_3-way'!L81*'OddsRatio_working_3-way'!M81)+('OddsRatio_working_3-way'!K81*'OddsRatio_working_3-way'!L81*'OddsRatio_working_3-way'!M81)-1</f>
        <v>-0.27350034925792499</v>
      </c>
      <c r="O81" s="11">
        <f>0</f>
        <v>0</v>
      </c>
      <c r="P81" s="11">
        <f>('OddsRatio_working_3-way'!K81*'OddsRatio_working_3-way'!L81)+('OddsRatio_working_3-way'!K81*'OddsRatio_working_3-way'!M81)+('OddsRatio_working_3-way'!L81*'OddsRatio_working_3-way'!M81)-(3*'OddsRatio_working_3-way'!K81*'OddsRatio_working_3-way'!L81*'OddsRatio_working_3-way'!M81)</f>
        <v>0.23545478090932637</v>
      </c>
      <c r="Q81" s="11">
        <f>2*'OddsRatio_working_3-way'!K81*'OddsRatio_working_3-way'!L81*'OddsRatio_working_3-way'!M81</f>
        <v>7.8484926969775451E-2</v>
      </c>
      <c r="R81" s="11">
        <f t="shared" si="36"/>
        <v>0</v>
      </c>
      <c r="S81" s="11">
        <f t="shared" si="37"/>
        <v>-0.86089389482746259</v>
      </c>
      <c r="T81" s="11">
        <f t="shared" si="38"/>
        <v>-0.2869646316091542</v>
      </c>
      <c r="U81" s="11">
        <f>'OddsRatio_working_3-way'!S81-'OddsRatio_working_3-way'!R81^2/3</f>
        <v>-0.86089389482746259</v>
      </c>
      <c r="V81" s="11">
        <f>'OddsRatio_working_3-way'!S81*'OddsRatio_working_3-way'!R81/3-2*'OddsRatio_working_3-way'!R81^3/27-'OddsRatio_working_3-way'!T81</f>
        <v>0.2869646316091542</v>
      </c>
      <c r="W81" s="11">
        <f>'OddsRatio_working_3-way'!V81^2+4*'OddsRatio_working_3-way'!U81^3/27</f>
        <v>-1.2175957405597571E-2</v>
      </c>
      <c r="X81" s="11">
        <f>IF('OddsRatio_working_3-way'!W81&gt;0,IF(ABS('OddsRatio_working_3-way'!V81+SQRT('OddsRatio_working_3-way'!W81))/2&gt;0,ABS('OddsRatio_working_3-way'!V81+SQRT('OddsRatio_working_3-way'!W81))/2,ABS('OddsRatio_working_3-way'!V81-SQRT('OddsRatio_working_3-way'!W81))/2),SQRT(-'OddsRatio_working_3-way'!U81^3/27))</f>
        <v>0.15372431265106956</v>
      </c>
      <c r="Y81" s="11">
        <f>IF('OddsRatio_working_3-way'!W81&gt;=0,IF('OddsRatio_working_3-way'!V81+SQRT('OddsRatio_working_3-way'!W81)&gt;0,0,PI()),ACOS('OddsRatio_working_3-way'!V81/(2*'OddsRatio_working_3-way'!X81)))</f>
        <v>0.36709401906913586</v>
      </c>
      <c r="Z81" s="11">
        <f>'OddsRatio_working_3-way'!X81^(1/3)*COS('OddsRatio_working_3-way'!Y81/3)</f>
        <v>0.53168532064328866</v>
      </c>
      <c r="AA81" s="11">
        <f>'OddsRatio_working_3-way'!X81^(1/3)*COS(('OddsRatio_working_3-way'!Y81+2*PI())/3)</f>
        <v>-0.32246874588473201</v>
      </c>
      <c r="AB81" s="11">
        <f>'OddsRatio_working_3-way'!X81^(1/3)*COS(('OddsRatio_working_3-way'!Y81+4*PI())/3)</f>
        <v>-0.20921657475855673</v>
      </c>
      <c r="AC81" s="11">
        <f>'OddsRatio_working_3-way'!X81^(1/3)*SIN('OddsRatio_working_3-way'!Y81/3)</f>
        <v>6.5386171486006964E-2</v>
      </c>
      <c r="AD81" s="11">
        <f>'OddsRatio_working_3-way'!X81^(1/3)*SIN(('OddsRatio_working_3-way'!Y81+2*PI())/3)</f>
        <v>0.42775990875335929</v>
      </c>
      <c r="AE81" s="11">
        <f>'OddsRatio_working_3-way'!X81^(1/3)*SIN(('OddsRatio_working_3-way'!Y81+4*PI())/3)</f>
        <v>-0.49314608023936618</v>
      </c>
      <c r="AF81" s="11">
        <f>-'OddsRatio_working_3-way'!U81/(3*'OddsRatio_working_3-way'!X81^(1/3))*COS(('OddsRatio_working_3-way'!Y81)/3)</f>
        <v>0.53168532064328877</v>
      </c>
      <c r="AG81" s="11">
        <f>-'OddsRatio_working_3-way'!U81/(3*'OddsRatio_working_3-way'!X81^(1/3))*COS(('OddsRatio_working_3-way'!Y81+2*PI())/3)</f>
        <v>-0.32246874588473207</v>
      </c>
      <c r="AH81" s="11">
        <f>-'OddsRatio_working_3-way'!U81/(3*'OddsRatio_working_3-way'!X81^(1/3))*COS(('OddsRatio_working_3-way'!Y81+4*PI())/3)</f>
        <v>-0.20921657475855676</v>
      </c>
      <c r="AI81" s="11">
        <f>'OddsRatio_working_3-way'!U81/(3*'OddsRatio_working_3-way'!X81^(1/3))*SIN(('OddsRatio_working_3-way'!Y81)/3)</f>
        <v>-6.5386171486006978E-2</v>
      </c>
      <c r="AJ81" s="11">
        <f>'OddsRatio_working_3-way'!U81/(3*'OddsRatio_working_3-way'!X81^(1/3))*SIN(('OddsRatio_working_3-way'!Y81+2*PI())/3)</f>
        <v>-0.4277599087533594</v>
      </c>
      <c r="AK81" s="11">
        <f>'OddsRatio_working_3-way'!U81/(3*'OddsRatio_working_3-way'!X81^(1/3))*SIN(('OddsRatio_working_3-way'!Y81+4*PI())/3)</f>
        <v>0.49314608023936629</v>
      </c>
      <c r="AL81" s="11">
        <f>'OddsRatio_working_3-way'!Z81+'OddsRatio_working_3-way'!AF81</f>
        <v>1.0633706412865775</v>
      </c>
      <c r="AM81" s="11">
        <f>'OddsRatio_working_3-way'!AA81+'OddsRatio_working_3-way'!AG81</f>
        <v>-0.64493749176946413</v>
      </c>
      <c r="AN81" s="11">
        <f>'OddsRatio_working_3-way'!AB81+'OddsRatio_working_3-way'!AH81</f>
        <v>-0.41843314951711352</v>
      </c>
      <c r="AO81" s="11">
        <f>'OddsRatio_working_3-way'!AC81+'OddsRatio_working_3-way'!AI81</f>
        <v>0</v>
      </c>
      <c r="AP81" s="11">
        <f>'OddsRatio_working_3-way'!AD81+'OddsRatio_working_3-way'!AJ81</f>
        <v>0</v>
      </c>
      <c r="AQ81" s="11">
        <f>'OddsRatio_working_3-way'!AE81+'OddsRatio_working_3-way'!AK81</f>
        <v>0</v>
      </c>
      <c r="AR81" s="10">
        <f>IF(A81="","",IF(('OddsRatio_working_3-way'!X81=0),IF(Q81&gt;0,-Q81^(1/3),(-Q81)^(1/3)),'OddsRatio_working_3-way'!AL81-'OddsRatio_working_3-way'!R81/3))</f>
        <v>1.0633706412865775</v>
      </c>
      <c r="AS81" s="11">
        <f>IF(('OddsRatio_working_3-way'!X81=0),IF(Q81&gt;0,-Q81^(1/3),(-Q81)^(1/3)),'OddsRatio_working_3-way'!AM81-'OddsRatio_working_3-way'!R81/3)</f>
        <v>-0.64493749176946413</v>
      </c>
      <c r="AT81" s="11">
        <f>IF(('OddsRatio_working_3-way'!X81=0),IF(Q81&gt;0,-Q81^(1/3),(-Q81)^(1/3)),'OddsRatio_working_3-way'!AN81-'OddsRatio_working_3-way'!R81/3)</f>
        <v>-0.41843314951711352</v>
      </c>
      <c r="AU81" s="11">
        <f>IF(('OddsRatio_working_3-way'!X81=0),0,'OddsRatio_working_3-way'!AO81)</f>
        <v>0</v>
      </c>
      <c r="AV81" s="11">
        <f>IF(('OddsRatio_working_3-way'!X81=0),0,'OddsRatio_working_3-way'!AP81)</f>
        <v>0</v>
      </c>
      <c r="AW81" s="11">
        <f>IF(('OddsRatio_working_3-way'!X81=0),0,'OddsRatio_working_3-way'!AQ81)</f>
        <v>0</v>
      </c>
    </row>
    <row r="82" spans="1:4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9">
        <f t="shared" si="26"/>
        <v>0.41818008378317661</v>
      </c>
      <c r="E82" s="9">
        <f t="shared" si="27"/>
        <v>0.26813066484762332</v>
      </c>
      <c r="F82" s="9">
        <f t="shared" si="28"/>
        <v>0.31368925136919995</v>
      </c>
      <c r="G82" s="9">
        <f t="shared" si="29"/>
        <v>1.062071958581871</v>
      </c>
      <c r="H82" s="9">
        <f t="shared" si="30"/>
        <v>2.3913142657422508</v>
      </c>
      <c r="I82" s="9">
        <f t="shared" si="31"/>
        <v>3.729524933555409</v>
      </c>
      <c r="J82" s="9">
        <f t="shared" si="32"/>
        <v>3.1878682346786542</v>
      </c>
      <c r="K82" s="11">
        <f t="shared" si="33"/>
        <v>0.4329004329004329</v>
      </c>
      <c r="L82" s="11">
        <f t="shared" si="34"/>
        <v>0.28011204481792717</v>
      </c>
      <c r="M82" s="11">
        <f t="shared" si="35"/>
        <v>0.32679738562091504</v>
      </c>
      <c r="N82" s="11">
        <f>'OddsRatio_working_3-way'!K82+'OddsRatio_working_3-way'!L82+'OddsRatio_working_3-way'!M82-('OddsRatio_working_3-way'!K82*'OddsRatio_working_3-way'!L82)-('OddsRatio_working_3-way'!K82*'OddsRatio_working_3-way'!M82)-('OddsRatio_working_3-way'!L82*'OddsRatio_working_3-way'!M82)+('OddsRatio_working_3-way'!K82*'OddsRatio_working_3-way'!L82*'OddsRatio_working_3-way'!M82)-1</f>
        <v>-0.27483372037664333</v>
      </c>
      <c r="O82" s="11">
        <f>0</f>
        <v>0</v>
      </c>
      <c r="P82" s="11">
        <f>('OddsRatio_working_3-way'!K82*'OddsRatio_working_3-way'!L82)+('OddsRatio_working_3-way'!K82*'OddsRatio_working_3-way'!M82)+('OddsRatio_working_3-way'!L82*'OddsRatio_working_3-way'!M82)-(3*'OddsRatio_working_3-way'!K82*'OddsRatio_working_3-way'!L82*'OddsRatio_working_3-way'!M82)</f>
        <v>0.23538827295624132</v>
      </c>
      <c r="Q82" s="11">
        <f>2*'OddsRatio_working_3-way'!K82*'OddsRatio_working_3-way'!L82*'OddsRatio_working_3-way'!M82</f>
        <v>7.9255310759677219E-2</v>
      </c>
      <c r="R82" s="11">
        <f t="shared" si="36"/>
        <v>0</v>
      </c>
      <c r="S82" s="11">
        <f t="shared" si="37"/>
        <v>-0.85647522667035048</v>
      </c>
      <c r="T82" s="11">
        <f t="shared" si="38"/>
        <v>-0.28837549719540423</v>
      </c>
      <c r="U82" s="11">
        <f>'OddsRatio_working_3-way'!S82-'OddsRatio_working_3-way'!R82^2/3</f>
        <v>-0.85647522667035048</v>
      </c>
      <c r="V82" s="11">
        <f>'OddsRatio_working_3-way'!S82*'OddsRatio_working_3-way'!R82/3-2*'OddsRatio_working_3-way'!R82^3/27-'OddsRatio_working_3-way'!T82</f>
        <v>0.28837549719540423</v>
      </c>
      <c r="W82" s="11">
        <f>'OddsRatio_working_3-way'!V82^2+4*'OddsRatio_working_3-way'!U82^3/27</f>
        <v>-9.9162012297508428E-3</v>
      </c>
      <c r="X82" s="11">
        <f>IF('OddsRatio_working_3-way'!W82&gt;0,IF(ABS('OddsRatio_working_3-way'!V82+SQRT('OddsRatio_working_3-way'!W82))/2&gt;0,ABS('OddsRatio_working_3-way'!V82+SQRT('OddsRatio_working_3-way'!W82))/2,ABS('OddsRatio_working_3-way'!V82-SQRT('OddsRatio_working_3-way'!W82))/2),SQRT(-'OddsRatio_working_3-way'!U82^3/27))</f>
        <v>0.15254231266475496</v>
      </c>
      <c r="Y82" s="11">
        <f>IF('OddsRatio_working_3-way'!W82&gt;=0,IF('OddsRatio_working_3-way'!V82+SQRT('OddsRatio_working_3-way'!W82)&gt;0,0,PI()),ACOS('OddsRatio_working_3-way'!V82/(2*'OddsRatio_working_3-way'!X82)))</f>
        <v>0.33249421246947897</v>
      </c>
      <c r="Z82" s="11">
        <f>'OddsRatio_working_3-way'!X82^(1/3)*COS('OddsRatio_working_3-way'!Y82/3)</f>
        <v>0.53103597929093549</v>
      </c>
      <c r="AA82" s="11">
        <f>'OddsRatio_working_3-way'!X82^(1/3)*COS(('OddsRatio_working_3-way'!Y82+2*PI())/3)</f>
        <v>-0.31669804622491543</v>
      </c>
      <c r="AB82" s="11">
        <f>'OddsRatio_working_3-way'!X82^(1/3)*COS(('OddsRatio_working_3-way'!Y82+4*PI())/3)</f>
        <v>-0.21433793306602014</v>
      </c>
      <c r="AC82" s="11">
        <f>'OddsRatio_working_3-way'!X82^(1/3)*SIN('OddsRatio_working_3-way'!Y82/3)</f>
        <v>5.9097638886568771E-2</v>
      </c>
      <c r="AD82" s="11">
        <f>'OddsRatio_working_3-way'!X82^(1/3)*SIN(('OddsRatio_working_3-way'!Y82+2*PI())/3)</f>
        <v>0.43034182894621281</v>
      </c>
      <c r="AE82" s="11">
        <f>'OddsRatio_working_3-way'!X82^(1/3)*SIN(('OddsRatio_working_3-way'!Y82+4*PI())/3)</f>
        <v>-0.48943946783278158</v>
      </c>
      <c r="AF82" s="11">
        <f>-'OddsRatio_working_3-way'!U82/(3*'OddsRatio_working_3-way'!X82^(1/3))*COS(('OddsRatio_working_3-way'!Y82)/3)</f>
        <v>0.53103597929093549</v>
      </c>
      <c r="AG82" s="11">
        <f>-'OddsRatio_working_3-way'!U82/(3*'OddsRatio_working_3-way'!X82^(1/3))*COS(('OddsRatio_working_3-way'!Y82+2*PI())/3)</f>
        <v>-0.31669804622491543</v>
      </c>
      <c r="AH82" s="11">
        <f>-'OddsRatio_working_3-way'!U82/(3*'OddsRatio_working_3-way'!X82^(1/3))*COS(('OddsRatio_working_3-way'!Y82+4*PI())/3)</f>
        <v>-0.21433793306602014</v>
      </c>
      <c r="AI82" s="11">
        <f>'OddsRatio_working_3-way'!U82/(3*'OddsRatio_working_3-way'!X82^(1/3))*SIN(('OddsRatio_working_3-way'!Y82)/3)</f>
        <v>-5.9097638886568771E-2</v>
      </c>
      <c r="AJ82" s="11">
        <f>'OddsRatio_working_3-way'!U82/(3*'OddsRatio_working_3-way'!X82^(1/3))*SIN(('OddsRatio_working_3-way'!Y82+2*PI())/3)</f>
        <v>-0.43034182894621281</v>
      </c>
      <c r="AK82" s="11">
        <f>'OddsRatio_working_3-way'!U82/(3*'OddsRatio_working_3-way'!X82^(1/3))*SIN(('OddsRatio_working_3-way'!Y82+4*PI())/3)</f>
        <v>0.48943946783278158</v>
      </c>
      <c r="AL82" s="11">
        <f>'OddsRatio_working_3-way'!Z82+'OddsRatio_working_3-way'!AF82</f>
        <v>1.062071958581871</v>
      </c>
      <c r="AM82" s="11">
        <f>'OddsRatio_working_3-way'!AA82+'OddsRatio_working_3-way'!AG82</f>
        <v>-0.63339609244983086</v>
      </c>
      <c r="AN82" s="11">
        <f>'OddsRatio_working_3-way'!AB82+'OddsRatio_working_3-way'!AH82</f>
        <v>-0.42867586613204028</v>
      </c>
      <c r="AO82" s="11">
        <f>'OddsRatio_working_3-way'!AC82+'OddsRatio_working_3-way'!AI82</f>
        <v>0</v>
      </c>
      <c r="AP82" s="11">
        <f>'OddsRatio_working_3-way'!AD82+'OddsRatio_working_3-way'!AJ82</f>
        <v>0</v>
      </c>
      <c r="AQ82" s="11">
        <f>'OddsRatio_working_3-way'!AE82+'OddsRatio_working_3-way'!AK82</f>
        <v>0</v>
      </c>
      <c r="AR82" s="10">
        <f>IF(A82="","",IF(('OddsRatio_working_3-way'!X82=0),IF(Q82&gt;0,-Q82^(1/3),(-Q82)^(1/3)),'OddsRatio_working_3-way'!AL82-'OddsRatio_working_3-way'!R82/3))</f>
        <v>1.062071958581871</v>
      </c>
      <c r="AS82" s="11">
        <f>IF(('OddsRatio_working_3-way'!X82=0),IF(Q82&gt;0,-Q82^(1/3),(-Q82)^(1/3)),'OddsRatio_working_3-way'!AM82-'OddsRatio_working_3-way'!R82/3)</f>
        <v>-0.63339609244983086</v>
      </c>
      <c r="AT82" s="11">
        <f>IF(('OddsRatio_working_3-way'!X82=0),IF(Q82&gt;0,-Q82^(1/3),(-Q82)^(1/3)),'OddsRatio_working_3-way'!AN82-'OddsRatio_working_3-way'!R82/3)</f>
        <v>-0.42867586613204028</v>
      </c>
      <c r="AU82" s="11">
        <f>IF(('OddsRatio_working_3-way'!X82=0),0,'OddsRatio_working_3-way'!AO82)</f>
        <v>0</v>
      </c>
      <c r="AV82" s="11">
        <f>IF(('OddsRatio_working_3-way'!X82=0),0,'OddsRatio_working_3-way'!AP82)</f>
        <v>0</v>
      </c>
      <c r="AW82" s="11">
        <f>IF(('OddsRatio_working_3-way'!X82=0),0,'OddsRatio_working_3-way'!AQ82)</f>
        <v>0</v>
      </c>
    </row>
    <row r="83" spans="1:4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9">
        <f t="shared" si="26"/>
        <v>0.19204127292381465</v>
      </c>
      <c r="E83" s="9">
        <f t="shared" si="27"/>
        <v>0.23323361674371257</v>
      </c>
      <c r="F83" s="9">
        <f t="shared" si="28"/>
        <v>0.57472511033247264</v>
      </c>
      <c r="G83" s="9">
        <f t="shared" si="29"/>
        <v>1.0570889382516153</v>
      </c>
      <c r="H83" s="9">
        <f t="shared" si="30"/>
        <v>5.2072139742414301</v>
      </c>
      <c r="I83" s="9">
        <f t="shared" si="31"/>
        <v>4.2875465979625238</v>
      </c>
      <c r="J83" s="9">
        <f t="shared" si="32"/>
        <v>1.739962256776131</v>
      </c>
      <c r="K83" s="11">
        <f t="shared" si="33"/>
        <v>0.20080321285140559</v>
      </c>
      <c r="L83" s="11">
        <f t="shared" si="34"/>
        <v>0.24330900243309</v>
      </c>
      <c r="M83" s="11">
        <f t="shared" si="35"/>
        <v>0.58823529411764708</v>
      </c>
      <c r="N83" s="11">
        <f>'OddsRatio_working_3-way'!K83+'OddsRatio_working_3-way'!L83+'OddsRatio_working_3-way'!M83-('OddsRatio_working_3-way'!K83*'OddsRatio_working_3-way'!L83)-('OddsRatio_working_3-way'!K83*'OddsRatio_working_3-way'!M83)-('OddsRatio_working_3-way'!L83*'OddsRatio_working_3-way'!M83)+('OddsRatio_working_3-way'!K83*'OddsRatio_working_3-way'!L83*'OddsRatio_working_3-way'!M83)-1</f>
        <v>-0.2490126528728337</v>
      </c>
      <c r="O83" s="11">
        <f>0</f>
        <v>0</v>
      </c>
      <c r="P83" s="11">
        <f>('OddsRatio_working_3-way'!K83*'OddsRatio_working_3-way'!L83)+('OddsRatio_working_3-way'!K83*'OddsRatio_working_3-way'!M83)+('OddsRatio_working_3-way'!L83*'OddsRatio_working_3-way'!M83)-(3*'OddsRatio_working_3-way'!K83*'OddsRatio_working_3-way'!L83*'OddsRatio_working_3-way'!M83)</f>
        <v>0.2238810688582295</v>
      </c>
      <c r="Q83" s="11">
        <f>2*'OddsRatio_working_3-way'!K83*'OddsRatio_working_3-way'!L83*'OddsRatio_working_3-way'!M83</f>
        <v>5.7479093416746979E-2</v>
      </c>
      <c r="R83" s="11">
        <f t="shared" si="36"/>
        <v>0</v>
      </c>
      <c r="S83" s="11">
        <f t="shared" si="37"/>
        <v>-0.89907507219145832</v>
      </c>
      <c r="T83" s="11">
        <f t="shared" si="38"/>
        <v>-0.2308280031300278</v>
      </c>
      <c r="U83" s="11">
        <f>'OddsRatio_working_3-way'!S83-'OddsRatio_working_3-way'!R83^2/3</f>
        <v>-0.89907507219145832</v>
      </c>
      <c r="V83" s="11">
        <f>'OddsRatio_working_3-way'!S83*'OddsRatio_working_3-way'!R83/3-2*'OddsRatio_working_3-way'!R83^3/27-'OddsRatio_working_3-way'!T83</f>
        <v>0.2308280031300278</v>
      </c>
      <c r="W83" s="11">
        <f>'OddsRatio_working_3-way'!V83^2+4*'OddsRatio_working_3-way'!U83^3/27</f>
        <v>-5.4385801039284427E-2</v>
      </c>
      <c r="X83" s="11">
        <f>IF('OddsRatio_working_3-way'!W83&gt;0,IF(ABS('OddsRatio_working_3-way'!V83+SQRT('OddsRatio_working_3-way'!W83))/2&gt;0,ABS('OddsRatio_working_3-way'!V83+SQRT('OddsRatio_working_3-way'!W83))/2,ABS('OddsRatio_working_3-way'!V83-SQRT('OddsRatio_working_3-way'!W83))/2),SQRT(-'OddsRatio_working_3-way'!U83^3/27))</f>
        <v>0.16406353042973973</v>
      </c>
      <c r="Y83" s="11">
        <f>IF('OddsRatio_working_3-way'!W83&gt;=0,IF('OddsRatio_working_3-way'!V83+SQRT('OddsRatio_working_3-way'!W83)&gt;0,0,PI()),ACOS('OddsRatio_working_3-way'!V83/(2*'OddsRatio_working_3-way'!X83)))</f>
        <v>0.79052624161264684</v>
      </c>
      <c r="Z83" s="11">
        <f>'OddsRatio_working_3-way'!X83^(1/3)*COS('OddsRatio_working_3-way'!Y83/3)</f>
        <v>0.52854446912580777</v>
      </c>
      <c r="AA83" s="11">
        <f>'OddsRatio_working_3-way'!X83^(1/3)*COS(('OddsRatio_working_3-way'!Y83+2*PI())/3)</f>
        <v>-0.38776039660790762</v>
      </c>
      <c r="AB83" s="11">
        <f>'OddsRatio_working_3-way'!X83^(1/3)*COS(('OddsRatio_working_3-way'!Y83+4*PI())/3)</f>
        <v>-0.14078407251790032</v>
      </c>
      <c r="AC83" s="11">
        <f>'OddsRatio_working_3-way'!X83^(1/3)*SIN('OddsRatio_working_3-way'!Y83/3)</f>
        <v>0.14259184719683013</v>
      </c>
      <c r="AD83" s="11">
        <f>'OddsRatio_working_3-way'!X83^(1/3)*SIN(('OddsRatio_working_3-way'!Y83+2*PI())/3)</f>
        <v>0.38643701369429445</v>
      </c>
      <c r="AE83" s="11">
        <f>'OddsRatio_working_3-way'!X83^(1/3)*SIN(('OddsRatio_working_3-way'!Y83+4*PI())/3)</f>
        <v>-0.52902886089112444</v>
      </c>
      <c r="AF83" s="11">
        <f>-'OddsRatio_working_3-way'!U83/(3*'OddsRatio_working_3-way'!X83^(1/3))*COS(('OddsRatio_working_3-way'!Y83)/3)</f>
        <v>0.52854446912580766</v>
      </c>
      <c r="AG83" s="11">
        <f>-'OddsRatio_working_3-way'!U83/(3*'OddsRatio_working_3-way'!X83^(1/3))*COS(('OddsRatio_working_3-way'!Y83+2*PI())/3)</f>
        <v>-0.38776039660790751</v>
      </c>
      <c r="AH83" s="11">
        <f>-'OddsRatio_working_3-way'!U83/(3*'OddsRatio_working_3-way'!X83^(1/3))*COS(('OddsRatio_working_3-way'!Y83+4*PI())/3)</f>
        <v>-0.14078407251790029</v>
      </c>
      <c r="AI83" s="11">
        <f>'OddsRatio_working_3-way'!U83/(3*'OddsRatio_working_3-way'!X83^(1/3))*SIN(('OddsRatio_working_3-way'!Y83)/3)</f>
        <v>-0.1425918471968301</v>
      </c>
      <c r="AJ83" s="11">
        <f>'OddsRatio_working_3-way'!U83/(3*'OddsRatio_working_3-way'!X83^(1/3))*SIN(('OddsRatio_working_3-way'!Y83+2*PI())/3)</f>
        <v>-0.3864370136942944</v>
      </c>
      <c r="AK83" s="11">
        <f>'OddsRatio_working_3-way'!U83/(3*'OddsRatio_working_3-way'!X83^(1/3))*SIN(('OddsRatio_working_3-way'!Y83+4*PI())/3)</f>
        <v>0.52902886089112433</v>
      </c>
      <c r="AL83" s="11">
        <f>'OddsRatio_working_3-way'!Z83+'OddsRatio_working_3-way'!AF83</f>
        <v>1.0570889382516153</v>
      </c>
      <c r="AM83" s="11">
        <f>'OddsRatio_working_3-way'!AA83+'OddsRatio_working_3-way'!AG83</f>
        <v>-0.77552079321581513</v>
      </c>
      <c r="AN83" s="11">
        <f>'OddsRatio_working_3-way'!AB83+'OddsRatio_working_3-way'!AH83</f>
        <v>-0.28156814503580063</v>
      </c>
      <c r="AO83" s="11">
        <f>'OddsRatio_working_3-way'!AC83+'OddsRatio_working_3-way'!AI83</f>
        <v>0</v>
      </c>
      <c r="AP83" s="11">
        <f>'OddsRatio_working_3-way'!AD83+'OddsRatio_working_3-way'!AJ83</f>
        <v>0</v>
      </c>
      <c r="AQ83" s="11">
        <f>'OddsRatio_working_3-way'!AE83+'OddsRatio_working_3-way'!AK83</f>
        <v>0</v>
      </c>
      <c r="AR83" s="10">
        <f>IF(A83="","",IF(('OddsRatio_working_3-way'!X83=0),IF(Q83&gt;0,-Q83^(1/3),(-Q83)^(1/3)),'OddsRatio_working_3-way'!AL83-'OddsRatio_working_3-way'!R83/3))</f>
        <v>1.0570889382516153</v>
      </c>
      <c r="AS83" s="11">
        <f>IF(('OddsRatio_working_3-way'!X83=0),IF(Q83&gt;0,-Q83^(1/3),(-Q83)^(1/3)),'OddsRatio_working_3-way'!AM83-'OddsRatio_working_3-way'!R83/3)</f>
        <v>-0.77552079321581513</v>
      </c>
      <c r="AT83" s="11">
        <f>IF(('OddsRatio_working_3-way'!X83=0),IF(Q83&gt;0,-Q83^(1/3),(-Q83)^(1/3)),'OddsRatio_working_3-way'!AN83-'OddsRatio_working_3-way'!R83/3)</f>
        <v>-0.28156814503580063</v>
      </c>
      <c r="AU83" s="11">
        <f>IF(('OddsRatio_working_3-way'!X83=0),0,'OddsRatio_working_3-way'!AO83)</f>
        <v>0</v>
      </c>
      <c r="AV83" s="11">
        <f>IF(('OddsRatio_working_3-way'!X83=0),0,'OddsRatio_working_3-way'!AP83)</f>
        <v>0</v>
      </c>
      <c r="AW83" s="11">
        <f>IF(('OddsRatio_working_3-way'!X83=0),0,'OddsRatio_working_3-way'!AQ83)</f>
        <v>0</v>
      </c>
    </row>
    <row r="84" spans="1:4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9">
        <f t="shared" si="26"/>
        <v>0.46197652425344427</v>
      </c>
      <c r="E84" s="9">
        <f t="shared" si="27"/>
        <v>0.2705302454302268</v>
      </c>
      <c r="F84" s="9">
        <f t="shared" si="28"/>
        <v>0.26749323031632904</v>
      </c>
      <c r="G84" s="9">
        <f t="shared" si="29"/>
        <v>1.0492001401785349</v>
      </c>
      <c r="H84" s="9">
        <f t="shared" si="30"/>
        <v>2.1646121555981739</v>
      </c>
      <c r="I84" s="9">
        <f t="shared" si="31"/>
        <v>3.6964443602588339</v>
      </c>
      <c r="J84" s="9">
        <f t="shared" si="32"/>
        <v>3.7384123658659756</v>
      </c>
      <c r="K84" s="11">
        <f t="shared" si="33"/>
        <v>0.47393364928909953</v>
      </c>
      <c r="L84" s="11">
        <f t="shared" si="34"/>
        <v>0.28011204481792717</v>
      </c>
      <c r="M84" s="11">
        <f t="shared" si="35"/>
        <v>0.2770083102493075</v>
      </c>
      <c r="N84" s="11">
        <f>'OddsRatio_working_3-way'!K84+'OddsRatio_working_3-way'!L84+'OddsRatio_working_3-way'!M84-('OddsRatio_working_3-way'!K84*'OddsRatio_working_3-way'!L84)-('OddsRatio_working_3-way'!K84*'OddsRatio_working_3-way'!M84)-('OddsRatio_working_3-way'!L84*'OddsRatio_working_3-way'!M84)+('OddsRatio_working_3-way'!K84*'OddsRatio_working_3-way'!L84*'OddsRatio_working_3-way'!M84)-1</f>
        <v>-0.27380333656614508</v>
      </c>
      <c r="O84" s="11">
        <f>0</f>
        <v>0</v>
      </c>
      <c r="P84" s="11">
        <f>('OddsRatio_working_3-way'!K84*'OddsRatio_working_3-way'!L84)+('OddsRatio_working_3-way'!K84*'OddsRatio_working_3-way'!M84)+('OddsRatio_working_3-way'!L84*'OddsRatio_working_3-way'!M84)-(3*'OddsRatio_working_3-way'!K84*'OddsRatio_working_3-way'!L84*'OddsRatio_working_3-way'!M84)</f>
        <v>0.23130912839594625</v>
      </c>
      <c r="Q84" s="11">
        <f>2*'OddsRatio_working_3-way'!K84*'OddsRatio_working_3-way'!L84*'OddsRatio_working_3-way'!M84</f>
        <v>7.3548212526532986E-2</v>
      </c>
      <c r="R84" s="11">
        <f t="shared" si="36"/>
        <v>0</v>
      </c>
      <c r="S84" s="11">
        <f t="shared" si="37"/>
        <v>-0.8448002544339589</v>
      </c>
      <c r="T84" s="11">
        <f t="shared" si="38"/>
        <v>-0.26861693304736373</v>
      </c>
      <c r="U84" s="11">
        <f>'OddsRatio_working_3-way'!S84-'OddsRatio_working_3-way'!R84^2/3</f>
        <v>-0.8448002544339589</v>
      </c>
      <c r="V84" s="11">
        <f>'OddsRatio_working_3-way'!S84*'OddsRatio_working_3-way'!R84/3-2*'OddsRatio_working_3-way'!R84^3/27-'OddsRatio_working_3-way'!T84</f>
        <v>0.26861693304736373</v>
      </c>
      <c r="W84" s="11">
        <f>'OddsRatio_working_3-way'!V84^2+4*'OddsRatio_working_3-way'!U84^3/27</f>
        <v>-1.7166921969238635E-2</v>
      </c>
      <c r="X84" s="11">
        <f>IF('OddsRatio_working_3-way'!W84&gt;0,IF(ABS('OddsRatio_working_3-way'!V84+SQRT('OddsRatio_working_3-way'!W84))/2&gt;0,ABS('OddsRatio_working_3-way'!V84+SQRT('OddsRatio_working_3-way'!W84))/2,ABS('OddsRatio_working_3-way'!V84-SQRT('OddsRatio_working_3-way'!W84))/2),SQRT(-'OddsRatio_working_3-way'!U84^3/27))</f>
        <v>0.14943391406321602</v>
      </c>
      <c r="Y84" s="11">
        <f>IF('OddsRatio_working_3-way'!W84&gt;=0,IF('OddsRatio_working_3-way'!V84+SQRT('OddsRatio_working_3-way'!W84)&gt;0,0,PI()),ACOS('OddsRatio_working_3-way'!V84/(2*'OddsRatio_working_3-way'!X84)))</f>
        <v>0.45381378088391866</v>
      </c>
      <c r="Z84" s="11">
        <f>'OddsRatio_working_3-way'!X84^(1/3)*COS('OddsRatio_working_3-way'!Y84/3)</f>
        <v>0.52460007008926746</v>
      </c>
      <c r="AA84" s="11">
        <f>'OddsRatio_working_3-way'!X84^(1/3)*COS(('OddsRatio_working_3-way'!Y84+2*PI())/3)</f>
        <v>-0.33155419344137887</v>
      </c>
      <c r="AB84" s="11">
        <f>'OddsRatio_working_3-way'!X84^(1/3)*COS(('OddsRatio_working_3-way'!Y84+4*PI())/3)</f>
        <v>-0.19304587664788828</v>
      </c>
      <c r="AC84" s="11">
        <f>'OddsRatio_working_3-way'!X84^(1/3)*SIN('OddsRatio_working_3-way'!Y84/3)</f>
        <v>7.996781398572371E-2</v>
      </c>
      <c r="AD84" s="11">
        <f>'OddsRatio_working_3-way'!X84^(1/3)*SIN(('OddsRatio_working_3-way'!Y84+2*PI())/3)</f>
        <v>0.41433308053154083</v>
      </c>
      <c r="AE84" s="11">
        <f>'OddsRatio_working_3-way'!X84^(1/3)*SIN(('OddsRatio_working_3-way'!Y84+4*PI())/3)</f>
        <v>-0.49430089451726461</v>
      </c>
      <c r="AF84" s="11">
        <f>-'OddsRatio_working_3-way'!U84/(3*'OddsRatio_working_3-way'!X84^(1/3))*COS(('OddsRatio_working_3-way'!Y84)/3)</f>
        <v>0.52460007008926746</v>
      </c>
      <c r="AG84" s="11">
        <f>-'OddsRatio_working_3-way'!U84/(3*'OddsRatio_working_3-way'!X84^(1/3))*COS(('OddsRatio_working_3-way'!Y84+2*PI())/3)</f>
        <v>-0.33155419344137887</v>
      </c>
      <c r="AH84" s="11">
        <f>-'OddsRatio_working_3-way'!U84/(3*'OddsRatio_working_3-way'!X84^(1/3))*COS(('OddsRatio_working_3-way'!Y84+4*PI())/3)</f>
        <v>-0.19304587664788828</v>
      </c>
      <c r="AI84" s="11">
        <f>'OddsRatio_working_3-way'!U84/(3*'OddsRatio_working_3-way'!X84^(1/3))*SIN(('OddsRatio_working_3-way'!Y84)/3)</f>
        <v>-7.996781398572371E-2</v>
      </c>
      <c r="AJ84" s="11">
        <f>'OddsRatio_working_3-way'!U84/(3*'OddsRatio_working_3-way'!X84^(1/3))*SIN(('OddsRatio_working_3-way'!Y84+2*PI())/3)</f>
        <v>-0.41433308053154083</v>
      </c>
      <c r="AK84" s="11">
        <f>'OddsRatio_working_3-way'!U84/(3*'OddsRatio_working_3-way'!X84^(1/3))*SIN(('OddsRatio_working_3-way'!Y84+4*PI())/3)</f>
        <v>0.49430089451726461</v>
      </c>
      <c r="AL84" s="11">
        <f>'OddsRatio_working_3-way'!Z84+'OddsRatio_working_3-way'!AF84</f>
        <v>1.0492001401785349</v>
      </c>
      <c r="AM84" s="11">
        <f>'OddsRatio_working_3-way'!AA84+'OddsRatio_working_3-way'!AG84</f>
        <v>-0.66310838688275775</v>
      </c>
      <c r="AN84" s="11">
        <f>'OddsRatio_working_3-way'!AB84+'OddsRatio_working_3-way'!AH84</f>
        <v>-0.38609175329577655</v>
      </c>
      <c r="AO84" s="11">
        <f>'OddsRatio_working_3-way'!AC84+'OddsRatio_working_3-way'!AI84</f>
        <v>0</v>
      </c>
      <c r="AP84" s="11">
        <f>'OddsRatio_working_3-way'!AD84+'OddsRatio_working_3-way'!AJ84</f>
        <v>0</v>
      </c>
      <c r="AQ84" s="11">
        <f>'OddsRatio_working_3-way'!AE84+'OddsRatio_working_3-way'!AK84</f>
        <v>0</v>
      </c>
      <c r="AR84" s="10">
        <f>IF(A84="","",IF(('OddsRatio_working_3-way'!X84=0),IF(Q84&gt;0,-Q84^(1/3),(-Q84)^(1/3)),'OddsRatio_working_3-way'!AL84-'OddsRatio_working_3-way'!R84/3))</f>
        <v>1.0492001401785349</v>
      </c>
      <c r="AS84" s="11">
        <f>IF(('OddsRatio_working_3-way'!X84=0),IF(Q84&gt;0,-Q84^(1/3),(-Q84)^(1/3)),'OddsRatio_working_3-way'!AM84-'OddsRatio_working_3-way'!R84/3)</f>
        <v>-0.66310838688275775</v>
      </c>
      <c r="AT84" s="11">
        <f>IF(('OddsRatio_working_3-way'!X84=0),IF(Q84&gt;0,-Q84^(1/3),(-Q84)^(1/3)),'OddsRatio_working_3-way'!AN84-'OddsRatio_working_3-way'!R84/3)</f>
        <v>-0.38609175329577655</v>
      </c>
      <c r="AU84" s="11">
        <f>IF(('OddsRatio_working_3-way'!X84=0),0,'OddsRatio_working_3-way'!AO84)</f>
        <v>0</v>
      </c>
      <c r="AV84" s="11">
        <f>IF(('OddsRatio_working_3-way'!X84=0),0,'OddsRatio_working_3-way'!AP84)</f>
        <v>0</v>
      </c>
      <c r="AW84" s="11">
        <f>IF(('OddsRatio_working_3-way'!X84=0),0,'OddsRatio_working_3-way'!AQ84)</f>
        <v>0</v>
      </c>
    </row>
    <row r="85" spans="1:4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9">
        <f t="shared" si="26"/>
        <v>9.8844892309236806E-2</v>
      </c>
      <c r="E85" s="9">
        <f t="shared" si="27"/>
        <v>0.18043100347216962</v>
      </c>
      <c r="F85" s="9">
        <f t="shared" si="28"/>
        <v>0.7207241042185939</v>
      </c>
      <c r="G85" s="9">
        <f t="shared" si="29"/>
        <v>1.0763707951902834</v>
      </c>
      <c r="H85" s="9">
        <f t="shared" si="30"/>
        <v>10.116860635261702</v>
      </c>
      <c r="I85" s="9">
        <f t="shared" si="31"/>
        <v>5.5422847557029957</v>
      </c>
      <c r="J85" s="9">
        <f t="shared" si="32"/>
        <v>1.387493486268502</v>
      </c>
      <c r="K85" s="11">
        <f t="shared" si="33"/>
        <v>0.10559662090813093</v>
      </c>
      <c r="L85" s="11">
        <f t="shared" si="34"/>
        <v>0.19157088122605365</v>
      </c>
      <c r="M85" s="11">
        <f t="shared" si="35"/>
        <v>0.73529411764705876</v>
      </c>
      <c r="N85" s="11">
        <f>'OddsRatio_working_3-way'!K85+'OddsRatio_working_3-way'!L85+'OddsRatio_working_3-way'!M85-('OddsRatio_working_3-way'!K85*'OddsRatio_working_3-way'!L85)-('OddsRatio_working_3-way'!K85*'OddsRatio_working_3-way'!M85)-('OddsRatio_working_3-way'!L85*'OddsRatio_working_3-way'!M85)+('OddsRatio_working_3-way'!K85*'OddsRatio_working_3-way'!L85*'OddsRatio_working_3-way'!M85)-1</f>
        <v>-0.19139869471438598</v>
      </c>
      <c r="O85" s="11">
        <f>0</f>
        <v>0</v>
      </c>
      <c r="P85" s="11">
        <f>('OddsRatio_working_3-way'!K85*'OddsRatio_working_3-way'!L85)+('OddsRatio_working_3-way'!K85*'OddsRatio_working_3-way'!M85)+('OddsRatio_working_3-way'!L85*'OddsRatio_working_3-way'!M85)-(3*'OddsRatio_working_3-way'!K85*'OddsRatio_working_3-way'!L85*'OddsRatio_working_3-way'!M85)</f>
        <v>0.19411143549288773</v>
      </c>
      <c r="Q85" s="11">
        <f>2*'OddsRatio_working_3-way'!K85*'OddsRatio_working_3-way'!L85*'OddsRatio_working_3-way'!M85</f>
        <v>2.9748879002741414E-2</v>
      </c>
      <c r="R85" s="11">
        <f t="shared" si="36"/>
        <v>0</v>
      </c>
      <c r="S85" s="11">
        <f t="shared" si="37"/>
        <v>-1.0141732459698842</v>
      </c>
      <c r="T85" s="11">
        <f t="shared" si="38"/>
        <v>-0.15542884995707035</v>
      </c>
      <c r="U85" s="11">
        <f>'OddsRatio_working_3-way'!S85-'OddsRatio_working_3-way'!R85^2/3</f>
        <v>-1.0141732459698842</v>
      </c>
      <c r="V85" s="11">
        <f>'OddsRatio_working_3-way'!S85*'OddsRatio_working_3-way'!R85/3-2*'OddsRatio_working_3-way'!R85^3/27-'OddsRatio_working_3-way'!T85</f>
        <v>0.15542884995707035</v>
      </c>
      <c r="W85" s="11">
        <f>'OddsRatio_working_3-way'!V85^2+4*'OddsRatio_working_3-way'!U85^3/27</f>
        <v>-0.13037894337851086</v>
      </c>
      <c r="X85" s="11">
        <f>IF('OddsRatio_working_3-way'!W85&gt;0,IF(ABS('OddsRatio_working_3-way'!V85+SQRT('OddsRatio_working_3-way'!W85))/2&gt;0,ABS('OddsRatio_working_3-way'!V85+SQRT('OddsRatio_working_3-way'!W85))/2,ABS('OddsRatio_working_3-way'!V85-SQRT('OddsRatio_working_3-way'!W85))/2),SQRT(-'OddsRatio_working_3-way'!U85^3/27))</f>
        <v>0.19655601668321449</v>
      </c>
      <c r="Y85" s="11">
        <f>IF('OddsRatio_working_3-way'!W85&gt;=0,IF('OddsRatio_working_3-way'!V85+SQRT('OddsRatio_working_3-way'!W85)&gt;0,0,PI()),ACOS('OddsRatio_working_3-way'!V85/(2*'OddsRatio_working_3-way'!X85)))</f>
        <v>1.16431420925086</v>
      </c>
      <c r="Z85" s="11">
        <f>'OddsRatio_working_3-way'!X85^(1/3)*COS('OddsRatio_working_3-way'!Y85/3)</f>
        <v>0.53818539759514183</v>
      </c>
      <c r="AA85" s="11">
        <f>'OddsRatio_working_3-way'!X85^(1/3)*COS(('OddsRatio_working_3-way'!Y85+2*PI())/3)</f>
        <v>-0.45964628667770091</v>
      </c>
      <c r="AB85" s="11">
        <f>'OddsRatio_working_3-way'!X85^(1/3)*COS(('OddsRatio_working_3-way'!Y85+4*PI())/3)</f>
        <v>-7.8539110917441174E-2</v>
      </c>
      <c r="AC85" s="11">
        <f>'OddsRatio_working_3-way'!X85^(1/3)*SIN('OddsRatio_working_3-way'!Y85/3)</f>
        <v>0.22003233051528415</v>
      </c>
      <c r="AD85" s="11">
        <f>'OddsRatio_working_3-way'!X85^(1/3)*SIN(('OddsRatio_working_3-way'!Y85+2*PI())/3)</f>
        <v>0.35606606100557942</v>
      </c>
      <c r="AE85" s="11">
        <f>'OddsRatio_working_3-way'!X85^(1/3)*SIN(('OddsRatio_working_3-way'!Y85+4*PI())/3)</f>
        <v>-0.57609839152086351</v>
      </c>
      <c r="AF85" s="11">
        <f>-'OddsRatio_working_3-way'!U85/(3*'OddsRatio_working_3-way'!X85^(1/3))*COS(('OddsRatio_working_3-way'!Y85)/3)</f>
        <v>0.53818539759514161</v>
      </c>
      <c r="AG85" s="11">
        <f>-'OddsRatio_working_3-way'!U85/(3*'OddsRatio_working_3-way'!X85^(1/3))*COS(('OddsRatio_working_3-way'!Y85+2*PI())/3)</f>
        <v>-0.45964628667770074</v>
      </c>
      <c r="AH85" s="11">
        <f>-'OddsRatio_working_3-way'!U85/(3*'OddsRatio_working_3-way'!X85^(1/3))*COS(('OddsRatio_working_3-way'!Y85+4*PI())/3)</f>
        <v>-7.8539110917441146E-2</v>
      </c>
      <c r="AI85" s="11">
        <f>'OddsRatio_working_3-way'!U85/(3*'OddsRatio_working_3-way'!X85^(1/3))*SIN(('OddsRatio_working_3-way'!Y85)/3)</f>
        <v>-0.22003233051528406</v>
      </c>
      <c r="AJ85" s="11">
        <f>'OddsRatio_working_3-way'!U85/(3*'OddsRatio_working_3-way'!X85^(1/3))*SIN(('OddsRatio_working_3-way'!Y85+2*PI())/3)</f>
        <v>-0.3560660610055793</v>
      </c>
      <c r="AK85" s="11">
        <f>'OddsRatio_working_3-way'!U85/(3*'OddsRatio_working_3-way'!X85^(1/3))*SIN(('OddsRatio_working_3-way'!Y85+4*PI())/3)</f>
        <v>0.57609839152086328</v>
      </c>
      <c r="AL85" s="11">
        <f>'OddsRatio_working_3-way'!Z85+'OddsRatio_working_3-way'!AF85</f>
        <v>1.0763707951902834</v>
      </c>
      <c r="AM85" s="11">
        <f>'OddsRatio_working_3-way'!AA85+'OddsRatio_working_3-way'!AG85</f>
        <v>-0.9192925733554016</v>
      </c>
      <c r="AN85" s="11">
        <f>'OddsRatio_working_3-way'!AB85+'OddsRatio_working_3-way'!AH85</f>
        <v>-0.15707822183488232</v>
      </c>
      <c r="AO85" s="11">
        <f>'OddsRatio_working_3-way'!AC85+'OddsRatio_working_3-way'!AI85</f>
        <v>0</v>
      </c>
      <c r="AP85" s="11">
        <f>'OddsRatio_working_3-way'!AD85+'OddsRatio_working_3-way'!AJ85</f>
        <v>0</v>
      </c>
      <c r="AQ85" s="11">
        <f>'OddsRatio_working_3-way'!AE85+'OddsRatio_working_3-way'!AK85</f>
        <v>0</v>
      </c>
      <c r="AR85" s="10">
        <f>IF(A85="","",IF(('OddsRatio_working_3-way'!X85=0),IF(Q85&gt;0,-Q85^(1/3),(-Q85)^(1/3)),'OddsRatio_working_3-way'!AL85-'OddsRatio_working_3-way'!R85/3))</f>
        <v>1.0763707951902834</v>
      </c>
      <c r="AS85" s="11">
        <f>IF(('OddsRatio_working_3-way'!X85=0),IF(Q85&gt;0,-Q85^(1/3),(-Q85)^(1/3)),'OddsRatio_working_3-way'!AM85-'OddsRatio_working_3-way'!R85/3)</f>
        <v>-0.9192925733554016</v>
      </c>
      <c r="AT85" s="11">
        <f>IF(('OddsRatio_working_3-way'!X85=0),IF(Q85&gt;0,-Q85^(1/3),(-Q85)^(1/3)),'OddsRatio_working_3-way'!AN85-'OddsRatio_working_3-way'!R85/3)</f>
        <v>-0.15707822183488232</v>
      </c>
      <c r="AU85" s="11">
        <f>IF(('OddsRatio_working_3-way'!X85=0),0,'OddsRatio_working_3-way'!AO85)</f>
        <v>0</v>
      </c>
      <c r="AV85" s="11">
        <f>IF(('OddsRatio_working_3-way'!X85=0),0,'OddsRatio_working_3-way'!AP85)</f>
        <v>0</v>
      </c>
      <c r="AW85" s="11">
        <f>IF(('OddsRatio_working_3-way'!X85=0),0,'OddsRatio_working_3-way'!AQ85)</f>
        <v>0</v>
      </c>
    </row>
    <row r="86" spans="1:4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9">
        <f t="shared" si="26"/>
        <v>0.65760679844490189</v>
      </c>
      <c r="E86" s="9">
        <f t="shared" si="27"/>
        <v>0.21631142076827878</v>
      </c>
      <c r="F86" s="9">
        <f t="shared" si="28"/>
        <v>0.12608178078681931</v>
      </c>
      <c r="G86" s="9">
        <f t="shared" si="29"/>
        <v>1.0847198836649805</v>
      </c>
      <c r="H86" s="9">
        <f t="shared" si="30"/>
        <v>1.5206655441591908</v>
      </c>
      <c r="I86" s="9">
        <f t="shared" si="31"/>
        <v>4.6229644114410355</v>
      </c>
      <c r="J86" s="9">
        <f t="shared" si="32"/>
        <v>7.9313600566192255</v>
      </c>
      <c r="K86" s="11">
        <f t="shared" si="33"/>
        <v>0.67567567567567566</v>
      </c>
      <c r="L86" s="11">
        <f t="shared" si="34"/>
        <v>0.2304147465437788</v>
      </c>
      <c r="M86" s="11">
        <f t="shared" si="35"/>
        <v>0.13531799729364005</v>
      </c>
      <c r="N86" s="11">
        <f>'OddsRatio_working_3-way'!K86+'OddsRatio_working_3-way'!L86+'OddsRatio_working_3-way'!M86-('OddsRatio_working_3-way'!K86*'OddsRatio_working_3-way'!L86)-('OddsRatio_working_3-way'!K86*'OddsRatio_working_3-way'!M86)-('OddsRatio_working_3-way'!L86*'OddsRatio_working_3-way'!M86)+('OddsRatio_working_3-way'!K86*'OddsRatio_working_3-way'!L86*'OddsRatio_working_3-way'!M86)-1</f>
        <v>-0.21582049239301848</v>
      </c>
      <c r="O86" s="11">
        <f>0</f>
        <v>0</v>
      </c>
      <c r="P86" s="11">
        <f>('OddsRatio_working_3-way'!K86*'OddsRatio_working_3-way'!L86)+('OddsRatio_working_3-way'!K86*'OddsRatio_working_3-way'!M86)+('OddsRatio_working_3-way'!L86*'OddsRatio_working_3-way'!M86)-(3*'OddsRatio_working_3-way'!K86*'OddsRatio_working_3-way'!L86*'OddsRatio_working_3-way'!M86)</f>
        <v>0.21509477400175375</v>
      </c>
      <c r="Q86" s="11">
        <f>2*'OddsRatio_working_3-way'!K86*'OddsRatio_working_3-way'!L86*'OddsRatio_working_3-way'!M86</f>
        <v>4.2134137904359215E-2</v>
      </c>
      <c r="R86" s="11">
        <f t="shared" si="36"/>
        <v>0</v>
      </c>
      <c r="S86" s="11">
        <f t="shared" si="37"/>
        <v>-0.99663739813018704</v>
      </c>
      <c r="T86" s="11">
        <f t="shared" si="38"/>
        <v>-0.19522769796869485</v>
      </c>
      <c r="U86" s="11">
        <f>'OddsRatio_working_3-way'!S86-'OddsRatio_working_3-way'!R86^2/3</f>
        <v>-0.99663739813018704</v>
      </c>
      <c r="V86" s="11">
        <f>'OddsRatio_working_3-way'!S86*'OddsRatio_working_3-way'!R86/3-2*'OddsRatio_working_3-way'!R86^3/27-'OddsRatio_working_3-way'!T86</f>
        <v>0.19522769796869485</v>
      </c>
      <c r="W86" s="11">
        <f>'OddsRatio_working_3-way'!V86^2+4*'OddsRatio_working_3-way'!U86^3/27</f>
        <v>-0.1085448241152247</v>
      </c>
      <c r="X86" s="11">
        <f>IF('OddsRatio_working_3-way'!W86&gt;0,IF(ABS('OddsRatio_working_3-way'!V86+SQRT('OddsRatio_working_3-way'!W86))/2&gt;0,ABS('OddsRatio_working_3-way'!V86+SQRT('OddsRatio_working_3-way'!W86))/2,ABS('OddsRatio_working_3-way'!V86-SQRT('OddsRatio_working_3-way'!W86))/2),SQRT(-'OddsRatio_working_3-way'!U86^3/27))</f>
        <v>0.19148020665944865</v>
      </c>
      <c r="Y86" s="11">
        <f>IF('OddsRatio_working_3-way'!W86&gt;=0,IF('OddsRatio_working_3-way'!V86+SQRT('OddsRatio_working_3-way'!W86)&gt;0,0,PI()),ACOS('OddsRatio_working_3-way'!V86/(2*'OddsRatio_working_3-way'!X86)))</f>
        <v>1.0358607884359379</v>
      </c>
      <c r="Z86" s="11">
        <f>'OddsRatio_working_3-way'!X86^(1/3)*COS('OddsRatio_working_3-way'!Y86/3)</f>
        <v>0.54235994183249026</v>
      </c>
      <c r="AA86" s="11">
        <f>'OddsRatio_working_3-way'!X86^(1/3)*COS(('OddsRatio_working_3-way'!Y86+2*PI())/3)</f>
        <v>-0.44012854194938561</v>
      </c>
      <c r="AB86" s="11">
        <f>'OddsRatio_working_3-way'!X86^(1/3)*COS(('OddsRatio_working_3-way'!Y86+4*PI())/3)</f>
        <v>-0.10223139988310455</v>
      </c>
      <c r="AC86" s="11">
        <f>'OddsRatio_working_3-way'!X86^(1/3)*SIN('OddsRatio_working_3-way'!Y86/3)</f>
        <v>0.19508500593037248</v>
      </c>
      <c r="AD86" s="11">
        <f>'OddsRatio_working_3-way'!X86^(1/3)*SIN(('OddsRatio_working_3-way'!Y86+2*PI())/3)</f>
        <v>0.37215498465680075</v>
      </c>
      <c r="AE86" s="11">
        <f>'OddsRatio_working_3-way'!X86^(1/3)*SIN(('OddsRatio_working_3-way'!Y86+4*PI())/3)</f>
        <v>-0.56723999058717334</v>
      </c>
      <c r="AF86" s="11">
        <f>-'OddsRatio_working_3-way'!U86/(3*'OddsRatio_working_3-way'!X86^(1/3))*COS(('OddsRatio_working_3-way'!Y86)/3)</f>
        <v>0.54235994183249026</v>
      </c>
      <c r="AG86" s="11">
        <f>-'OddsRatio_working_3-way'!U86/(3*'OddsRatio_working_3-way'!X86^(1/3))*COS(('OddsRatio_working_3-way'!Y86+2*PI())/3)</f>
        <v>-0.44012854194938561</v>
      </c>
      <c r="AH86" s="11">
        <f>-'OddsRatio_working_3-way'!U86/(3*'OddsRatio_working_3-way'!X86^(1/3))*COS(('OddsRatio_working_3-way'!Y86+4*PI())/3)</f>
        <v>-0.10223139988310455</v>
      </c>
      <c r="AI86" s="11">
        <f>'OddsRatio_working_3-way'!U86/(3*'OddsRatio_working_3-way'!X86^(1/3))*SIN(('OddsRatio_working_3-way'!Y86)/3)</f>
        <v>-0.19508500593037248</v>
      </c>
      <c r="AJ86" s="11">
        <f>'OddsRatio_working_3-way'!U86/(3*'OddsRatio_working_3-way'!X86^(1/3))*SIN(('OddsRatio_working_3-way'!Y86+2*PI())/3)</f>
        <v>-0.37215498465680075</v>
      </c>
      <c r="AK86" s="11">
        <f>'OddsRatio_working_3-way'!U86/(3*'OddsRatio_working_3-way'!X86^(1/3))*SIN(('OddsRatio_working_3-way'!Y86+4*PI())/3)</f>
        <v>0.56723999058717334</v>
      </c>
      <c r="AL86" s="11">
        <f>'OddsRatio_working_3-way'!Z86+'OddsRatio_working_3-way'!AF86</f>
        <v>1.0847198836649805</v>
      </c>
      <c r="AM86" s="11">
        <f>'OddsRatio_working_3-way'!AA86+'OddsRatio_working_3-way'!AG86</f>
        <v>-0.88025708389877122</v>
      </c>
      <c r="AN86" s="11">
        <f>'OddsRatio_working_3-way'!AB86+'OddsRatio_working_3-way'!AH86</f>
        <v>-0.2044627997662091</v>
      </c>
      <c r="AO86" s="11">
        <f>'OddsRatio_working_3-way'!AC86+'OddsRatio_working_3-way'!AI86</f>
        <v>0</v>
      </c>
      <c r="AP86" s="11">
        <f>'OddsRatio_working_3-way'!AD86+'OddsRatio_working_3-way'!AJ86</f>
        <v>0</v>
      </c>
      <c r="AQ86" s="11">
        <f>'OddsRatio_working_3-way'!AE86+'OddsRatio_working_3-way'!AK86</f>
        <v>0</v>
      </c>
      <c r="AR86" s="10">
        <f>IF(A86="","",IF(('OddsRatio_working_3-way'!X86=0),IF(Q86&gt;0,-Q86^(1/3),(-Q86)^(1/3)),'OddsRatio_working_3-way'!AL86-'OddsRatio_working_3-way'!R86/3))</f>
        <v>1.0847198836649805</v>
      </c>
      <c r="AS86" s="11">
        <f>IF(('OddsRatio_working_3-way'!X86=0),IF(Q86&gt;0,-Q86^(1/3),(-Q86)^(1/3)),'OddsRatio_working_3-way'!AM86-'OddsRatio_working_3-way'!R86/3)</f>
        <v>-0.88025708389877122</v>
      </c>
      <c r="AT86" s="11">
        <f>IF(('OddsRatio_working_3-way'!X86=0),IF(Q86&gt;0,-Q86^(1/3),(-Q86)^(1/3)),'OddsRatio_working_3-way'!AN86-'OddsRatio_working_3-way'!R86/3)</f>
        <v>-0.2044627997662091</v>
      </c>
      <c r="AU86" s="11">
        <f>IF(('OddsRatio_working_3-way'!X86=0),0,'OddsRatio_working_3-way'!AO86)</f>
        <v>0</v>
      </c>
      <c r="AV86" s="11">
        <f>IF(('OddsRatio_working_3-way'!X86=0),0,'OddsRatio_working_3-way'!AP86)</f>
        <v>0</v>
      </c>
      <c r="AW86" s="11">
        <f>IF(('OddsRatio_working_3-way'!X86=0),0,'OddsRatio_working_3-way'!AQ86)</f>
        <v>0</v>
      </c>
    </row>
    <row r="87" spans="1:4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9">
        <f t="shared" si="26"/>
        <v>0.28167231388881853</v>
      </c>
      <c r="E87" s="9">
        <f t="shared" si="27"/>
        <v>0.27674357248219189</v>
      </c>
      <c r="F87" s="9">
        <f t="shared" si="28"/>
        <v>0.44158411362898975</v>
      </c>
      <c r="G87" s="9">
        <f t="shared" si="29"/>
        <v>1.0538118505930147</v>
      </c>
      <c r="H87" s="9">
        <f t="shared" si="30"/>
        <v>3.5502246784350953</v>
      </c>
      <c r="I87" s="9">
        <f t="shared" si="31"/>
        <v>3.613453389470676</v>
      </c>
      <c r="J87" s="9">
        <f t="shared" si="32"/>
        <v>2.264574220711618</v>
      </c>
      <c r="K87" s="11">
        <f t="shared" si="33"/>
        <v>0.29239766081871343</v>
      </c>
      <c r="L87" s="11">
        <f t="shared" si="34"/>
        <v>0.28735632183908044</v>
      </c>
      <c r="M87" s="11">
        <f t="shared" si="35"/>
        <v>0.45454545454545453</v>
      </c>
      <c r="N87" s="11">
        <f>'OddsRatio_working_3-way'!K87+'OddsRatio_working_3-way'!L87+'OddsRatio_working_3-way'!M87-('OddsRatio_working_3-way'!K87*'OddsRatio_working_3-way'!L87)-('OddsRatio_working_3-way'!K87*'OddsRatio_working_3-way'!M87)-('OddsRatio_working_3-way'!L87*'OddsRatio_working_3-way'!M87)+('OddsRatio_working_3-way'!K87*'OddsRatio_working_3-way'!L87*'OddsRatio_working_3-way'!M87)-1</f>
        <v>-0.27505545472877613</v>
      </c>
      <c r="O87" s="11">
        <f>0</f>
        <v>0</v>
      </c>
      <c r="P87" s="11">
        <f>('OddsRatio_working_3-way'!K87*'OddsRatio_working_3-way'!L87)+('OddsRatio_working_3-way'!K87*'OddsRatio_working_3-way'!M87)+('OddsRatio_working_3-way'!L87*'OddsRatio_working_3-way'!M87)-(3*'OddsRatio_working_3-way'!K87*'OddsRatio_working_3-way'!L87*'OddsRatio_working_3-way'!M87)</f>
        <v>0.2329709679981912</v>
      </c>
      <c r="Q87" s="11">
        <f>2*'OddsRatio_working_3-way'!K87*'OddsRatio_working_3-way'!L87*'OddsRatio_working_3-way'!M87</f>
        <v>7.6383923933833184E-2</v>
      </c>
      <c r="R87" s="11">
        <f t="shared" si="36"/>
        <v>0</v>
      </c>
      <c r="S87" s="11">
        <f t="shared" si="37"/>
        <v>-0.84699635652714766</v>
      </c>
      <c r="T87" s="11">
        <f t="shared" si="38"/>
        <v>-0.27770372345152383</v>
      </c>
      <c r="U87" s="11">
        <f>'OddsRatio_working_3-way'!S87-'OddsRatio_working_3-way'!R87^2/3</f>
        <v>-0.84699635652714766</v>
      </c>
      <c r="V87" s="11">
        <f>'OddsRatio_working_3-way'!S87*'OddsRatio_working_3-way'!R87/3-2*'OddsRatio_working_3-way'!R87^3/27-'OddsRatio_working_3-way'!T87</f>
        <v>0.27770372345152383</v>
      </c>
      <c r="W87" s="11">
        <f>'OddsRatio_working_3-way'!V87^2+4*'OddsRatio_working_3-way'!U87^3/27</f>
        <v>-1.2901024418653623E-2</v>
      </c>
      <c r="X87" s="11">
        <f>IF('OddsRatio_working_3-way'!W87&gt;0,IF(ABS('OddsRatio_working_3-way'!V87+SQRT('OddsRatio_working_3-way'!W87))/2&gt;0,ABS('OddsRatio_working_3-way'!V87+SQRT('OddsRatio_working_3-way'!W87))/2,ABS('OddsRatio_working_3-way'!V87-SQRT('OddsRatio_working_3-way'!W87))/2),SQRT(-'OddsRatio_working_3-way'!U87^3/27))</f>
        <v>0.15001698440301189</v>
      </c>
      <c r="Y87" s="11">
        <f>IF('OddsRatio_working_3-way'!W87&gt;=0,IF('OddsRatio_working_3-way'!V87+SQRT('OddsRatio_working_3-way'!W87)&gt;0,0,PI()),ACOS('OddsRatio_working_3-way'!V87/(2*'OddsRatio_working_3-way'!X87)))</f>
        <v>0.38824655803290931</v>
      </c>
      <c r="Z87" s="11">
        <f>'OddsRatio_working_3-way'!X87^(1/3)*COS('OddsRatio_working_3-way'!Y87/3)</f>
        <v>0.52690592529650737</v>
      </c>
      <c r="AA87" s="11">
        <f>'OddsRatio_working_3-way'!X87^(1/3)*COS(('OddsRatio_working_3-way'!Y87+2*PI())/3)</f>
        <v>-0.32283897570992093</v>
      </c>
      <c r="AB87" s="11">
        <f>'OddsRatio_working_3-way'!X87^(1/3)*COS(('OddsRatio_working_3-way'!Y87+4*PI())/3)</f>
        <v>-0.2040669495865865</v>
      </c>
      <c r="AC87" s="11">
        <f>'OddsRatio_working_3-way'!X87^(1/3)*SIN('OddsRatio_working_3-way'!Y87/3)</f>
        <v>6.8573061254504394E-2</v>
      </c>
      <c r="AD87" s="11">
        <f>'OddsRatio_working_3-way'!X87^(1/3)*SIN(('OddsRatio_working_3-way'!Y87+2*PI())/3)</f>
        <v>0.42202738608406876</v>
      </c>
      <c r="AE87" s="11">
        <f>'OddsRatio_working_3-way'!X87^(1/3)*SIN(('OddsRatio_working_3-way'!Y87+4*PI())/3)</f>
        <v>-0.49060044733857316</v>
      </c>
      <c r="AF87" s="11">
        <f>-'OddsRatio_working_3-way'!U87/(3*'OddsRatio_working_3-way'!X87^(1/3))*COS(('OddsRatio_working_3-way'!Y87)/3)</f>
        <v>0.52690592529650737</v>
      </c>
      <c r="AG87" s="11">
        <f>-'OddsRatio_working_3-way'!U87/(3*'OddsRatio_working_3-way'!X87^(1/3))*COS(('OddsRatio_working_3-way'!Y87+2*PI())/3)</f>
        <v>-0.32283897570992098</v>
      </c>
      <c r="AH87" s="11">
        <f>-'OddsRatio_working_3-way'!U87/(3*'OddsRatio_working_3-way'!X87^(1/3))*COS(('OddsRatio_working_3-way'!Y87+4*PI())/3)</f>
        <v>-0.20406694958658655</v>
      </c>
      <c r="AI87" s="11">
        <f>'OddsRatio_working_3-way'!U87/(3*'OddsRatio_working_3-way'!X87^(1/3))*SIN(('OddsRatio_working_3-way'!Y87)/3)</f>
        <v>-6.8573061254504408E-2</v>
      </c>
      <c r="AJ87" s="11">
        <f>'OddsRatio_working_3-way'!U87/(3*'OddsRatio_working_3-way'!X87^(1/3))*SIN(('OddsRatio_working_3-way'!Y87+2*PI())/3)</f>
        <v>-0.42202738608406887</v>
      </c>
      <c r="AK87" s="11">
        <f>'OddsRatio_working_3-way'!U87/(3*'OddsRatio_working_3-way'!X87^(1/3))*SIN(('OddsRatio_working_3-way'!Y87+4*PI())/3)</f>
        <v>0.49060044733857328</v>
      </c>
      <c r="AL87" s="11">
        <f>'OddsRatio_working_3-way'!Z87+'OddsRatio_working_3-way'!AF87</f>
        <v>1.0538118505930147</v>
      </c>
      <c r="AM87" s="11">
        <f>'OddsRatio_working_3-way'!AA87+'OddsRatio_working_3-way'!AG87</f>
        <v>-0.64567795141984186</v>
      </c>
      <c r="AN87" s="11">
        <f>'OddsRatio_working_3-way'!AB87+'OddsRatio_working_3-way'!AH87</f>
        <v>-0.40813389917317305</v>
      </c>
      <c r="AO87" s="11">
        <f>'OddsRatio_working_3-way'!AC87+'OddsRatio_working_3-way'!AI87</f>
        <v>0</v>
      </c>
      <c r="AP87" s="11">
        <f>'OddsRatio_working_3-way'!AD87+'OddsRatio_working_3-way'!AJ87</f>
        <v>0</v>
      </c>
      <c r="AQ87" s="11">
        <f>'OddsRatio_working_3-way'!AE87+'OddsRatio_working_3-way'!AK87</f>
        <v>0</v>
      </c>
      <c r="AR87" s="10">
        <f>IF(A87="","",IF(('OddsRatio_working_3-way'!X87=0),IF(Q87&gt;0,-Q87^(1/3),(-Q87)^(1/3)),'OddsRatio_working_3-way'!AL87-'OddsRatio_working_3-way'!R87/3))</f>
        <v>1.0538118505930147</v>
      </c>
      <c r="AS87" s="11">
        <f>IF(('OddsRatio_working_3-way'!X87=0),IF(Q87&gt;0,-Q87^(1/3),(-Q87)^(1/3)),'OddsRatio_working_3-way'!AM87-'OddsRatio_working_3-way'!R87/3)</f>
        <v>-0.64567795141984186</v>
      </c>
      <c r="AT87" s="11">
        <f>IF(('OddsRatio_working_3-way'!X87=0),IF(Q87&gt;0,-Q87^(1/3),(-Q87)^(1/3)),'OddsRatio_working_3-way'!AN87-'OddsRatio_working_3-way'!R87/3)</f>
        <v>-0.40813389917317305</v>
      </c>
      <c r="AU87" s="11">
        <f>IF(('OddsRatio_working_3-way'!X87=0),0,'OddsRatio_working_3-way'!AO87)</f>
        <v>0</v>
      </c>
      <c r="AV87" s="11">
        <f>IF(('OddsRatio_working_3-way'!X87=0),0,'OddsRatio_working_3-way'!AP87)</f>
        <v>0</v>
      </c>
      <c r="AW87" s="11">
        <f>IF(('OddsRatio_working_3-way'!X87=0),0,'OddsRatio_working_3-way'!AQ87)</f>
        <v>0</v>
      </c>
    </row>
    <row r="88" spans="1:4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9">
        <f t="shared" si="26"/>
        <v>0.20404576014241868</v>
      </c>
      <c r="E88" s="9">
        <f t="shared" si="27"/>
        <v>0.24468659681175536</v>
      </c>
      <c r="F88" s="9">
        <f t="shared" si="28"/>
        <v>0.55126764304582598</v>
      </c>
      <c r="G88" s="9">
        <f t="shared" si="29"/>
        <v>1.0571440244992498</v>
      </c>
      <c r="H88" s="9">
        <f t="shared" si="30"/>
        <v>4.9008614504022319</v>
      </c>
      <c r="I88" s="9">
        <f t="shared" si="31"/>
        <v>4.0868605515378089</v>
      </c>
      <c r="J88" s="9">
        <f t="shared" si="32"/>
        <v>1.8140008988644225</v>
      </c>
      <c r="K88" s="11">
        <f t="shared" si="33"/>
        <v>0.21321961620469082</v>
      </c>
      <c r="L88" s="11">
        <f t="shared" si="34"/>
        <v>0.25510204081632654</v>
      </c>
      <c r="M88" s="11">
        <f t="shared" si="35"/>
        <v>0.56497175141242939</v>
      </c>
      <c r="N88" s="11">
        <f>'OddsRatio_working_3-way'!K88+'OddsRatio_working_3-way'!L88+'OddsRatio_working_3-way'!M88-('OddsRatio_working_3-way'!K88*'OddsRatio_working_3-way'!L88)-('OddsRatio_working_3-way'!K88*'OddsRatio_working_3-way'!M88)-('OddsRatio_working_3-way'!L88*'OddsRatio_working_3-way'!M88)+('OddsRatio_working_3-way'!K88*'OddsRatio_working_3-way'!L88*'OddsRatio_working_3-way'!M88)-1</f>
        <v>-0.25495748514432337</v>
      </c>
      <c r="O88" s="11">
        <f>0</f>
        <v>0</v>
      </c>
      <c r="P88" s="11">
        <f>('OddsRatio_working_3-way'!K88*'OddsRatio_working_3-way'!L88)+('OddsRatio_working_3-way'!K88*'OddsRatio_working_3-way'!M88)+('OddsRatio_working_3-way'!L88*'OddsRatio_working_3-way'!M88)-(3*'OddsRatio_working_3-way'!K88*'OddsRatio_working_3-way'!L88*'OddsRatio_working_3-way'!M88)</f>
        <v>0.22679014867845881</v>
      </c>
      <c r="Q88" s="11">
        <f>2*'OddsRatio_working_3-way'!K88*'OddsRatio_working_3-way'!L88*'OddsRatio_working_3-way'!M88</f>
        <v>6.1460744899311318E-2</v>
      </c>
      <c r="R88" s="11">
        <f t="shared" si="36"/>
        <v>0</v>
      </c>
      <c r="S88" s="11">
        <f t="shared" si="37"/>
        <v>-0.88952143746664303</v>
      </c>
      <c r="T88" s="11">
        <f t="shared" si="38"/>
        <v>-0.24106272018066202</v>
      </c>
      <c r="U88" s="11">
        <f>'OddsRatio_working_3-way'!S88-'OddsRatio_working_3-way'!R88^2/3</f>
        <v>-0.88952143746664303</v>
      </c>
      <c r="V88" s="11">
        <f>'OddsRatio_working_3-way'!S88*'OddsRatio_working_3-way'!R88/3-2*'OddsRatio_working_3-way'!R88^3/27-'OddsRatio_working_3-way'!T88</f>
        <v>0.24106272018066202</v>
      </c>
      <c r="W88" s="11">
        <f>'OddsRatio_working_3-way'!V88^2+4*'OddsRatio_working_3-way'!U88^3/27</f>
        <v>-4.6160232084490202E-2</v>
      </c>
      <c r="X88" s="11">
        <f>IF('OddsRatio_working_3-way'!W88&gt;0,IF(ABS('OddsRatio_working_3-way'!V88+SQRT('OddsRatio_working_3-way'!W88))/2&gt;0,ABS('OddsRatio_working_3-way'!V88+SQRT('OddsRatio_working_3-way'!W88))/2,ABS('OddsRatio_working_3-way'!V88-SQRT('OddsRatio_working_3-way'!W88))/2),SQRT(-'OddsRatio_working_3-way'!U88^3/27))</f>
        <v>0.16145546378598524</v>
      </c>
      <c r="Y88" s="11">
        <f>IF('OddsRatio_working_3-way'!W88&gt;=0,IF('OddsRatio_working_3-way'!V88+SQRT('OddsRatio_working_3-way'!W88)&gt;0,0,PI()),ACOS('OddsRatio_working_3-way'!V88/(2*'OddsRatio_working_3-way'!X88)))</f>
        <v>0.72796478872232617</v>
      </c>
      <c r="Z88" s="11">
        <f>'OddsRatio_working_3-way'!X88^(1/3)*COS('OddsRatio_working_3-way'!Y88/3)</f>
        <v>0.52857201224962502</v>
      </c>
      <c r="AA88" s="11">
        <f>'OddsRatio_working_3-way'!X88^(1/3)*COS(('OddsRatio_working_3-way'!Y88+2*PI())/3)</f>
        <v>-0.37759567149563372</v>
      </c>
      <c r="AB88" s="11">
        <f>'OddsRatio_working_3-way'!X88^(1/3)*COS(('OddsRatio_working_3-way'!Y88+4*PI())/3)</f>
        <v>-0.15097634075399136</v>
      </c>
      <c r="AC88" s="11">
        <f>'OddsRatio_working_3-way'!X88^(1/3)*SIN('OddsRatio_working_3-way'!Y88/3)</f>
        <v>0.13083873160726003</v>
      </c>
      <c r="AD88" s="11">
        <f>'OddsRatio_working_3-way'!X88^(1/3)*SIN(('OddsRatio_working_3-way'!Y88+2*PI())/3)</f>
        <v>0.39233742453400472</v>
      </c>
      <c r="AE88" s="11">
        <f>'OddsRatio_working_3-way'!X88^(1/3)*SIN(('OddsRatio_working_3-way'!Y88+4*PI())/3)</f>
        <v>-0.52317615614126478</v>
      </c>
      <c r="AF88" s="11">
        <f>-'OddsRatio_working_3-way'!U88/(3*'OddsRatio_working_3-way'!X88^(1/3))*COS(('OddsRatio_working_3-way'!Y88)/3)</f>
        <v>0.52857201224962491</v>
      </c>
      <c r="AG88" s="11">
        <f>-'OddsRatio_working_3-way'!U88/(3*'OddsRatio_working_3-way'!X88^(1/3))*COS(('OddsRatio_working_3-way'!Y88+2*PI())/3)</f>
        <v>-0.37759567149563367</v>
      </c>
      <c r="AH88" s="11">
        <f>-'OddsRatio_working_3-way'!U88/(3*'OddsRatio_working_3-way'!X88^(1/3))*COS(('OddsRatio_working_3-way'!Y88+4*PI())/3)</f>
        <v>-0.15097634075399133</v>
      </c>
      <c r="AI88" s="11">
        <f>'OddsRatio_working_3-way'!U88/(3*'OddsRatio_working_3-way'!X88^(1/3))*SIN(('OddsRatio_working_3-way'!Y88)/3)</f>
        <v>-0.13083873160726001</v>
      </c>
      <c r="AJ88" s="11">
        <f>'OddsRatio_working_3-way'!U88/(3*'OddsRatio_working_3-way'!X88^(1/3))*SIN(('OddsRatio_working_3-way'!Y88+2*PI())/3)</f>
        <v>-0.39233742453400461</v>
      </c>
      <c r="AK88" s="11">
        <f>'OddsRatio_working_3-way'!U88/(3*'OddsRatio_working_3-way'!X88^(1/3))*SIN(('OddsRatio_working_3-way'!Y88+4*PI())/3)</f>
        <v>0.52317615614126467</v>
      </c>
      <c r="AL88" s="11">
        <f>'OddsRatio_working_3-way'!Z88+'OddsRatio_working_3-way'!AF88</f>
        <v>1.0571440244992498</v>
      </c>
      <c r="AM88" s="11">
        <f>'OddsRatio_working_3-way'!AA88+'OddsRatio_working_3-way'!AG88</f>
        <v>-0.75519134299126733</v>
      </c>
      <c r="AN88" s="11">
        <f>'OddsRatio_working_3-way'!AB88+'OddsRatio_working_3-way'!AH88</f>
        <v>-0.30195268150798271</v>
      </c>
      <c r="AO88" s="11">
        <f>'OddsRatio_working_3-way'!AC88+'OddsRatio_working_3-way'!AI88</f>
        <v>0</v>
      </c>
      <c r="AP88" s="11">
        <f>'OddsRatio_working_3-way'!AD88+'OddsRatio_working_3-way'!AJ88</f>
        <v>0</v>
      </c>
      <c r="AQ88" s="11">
        <f>'OddsRatio_working_3-way'!AE88+'OddsRatio_working_3-way'!AK88</f>
        <v>0</v>
      </c>
      <c r="AR88" s="10">
        <f>IF(A88="","",IF(('OddsRatio_working_3-way'!X88=0),IF(Q88&gt;0,-Q88^(1/3),(-Q88)^(1/3)),'OddsRatio_working_3-way'!AL88-'OddsRatio_working_3-way'!R88/3))</f>
        <v>1.0571440244992498</v>
      </c>
      <c r="AS88" s="11">
        <f>IF(('OddsRatio_working_3-way'!X88=0),IF(Q88&gt;0,-Q88^(1/3),(-Q88)^(1/3)),'OddsRatio_working_3-way'!AM88-'OddsRatio_working_3-way'!R88/3)</f>
        <v>-0.75519134299126733</v>
      </c>
      <c r="AT88" s="11">
        <f>IF(('OddsRatio_working_3-way'!X88=0),IF(Q88&gt;0,-Q88^(1/3),(-Q88)^(1/3)),'OddsRatio_working_3-way'!AN88-'OddsRatio_working_3-way'!R88/3)</f>
        <v>-0.30195268150798271</v>
      </c>
      <c r="AU88" s="11">
        <f>IF(('OddsRatio_working_3-way'!X88=0),0,'OddsRatio_working_3-way'!AO88)</f>
        <v>0</v>
      </c>
      <c r="AV88" s="11">
        <f>IF(('OddsRatio_working_3-way'!X88=0),0,'OddsRatio_working_3-way'!AP88)</f>
        <v>0</v>
      </c>
      <c r="AW88" s="11">
        <f>IF(('OddsRatio_working_3-way'!X88=0),0,'OddsRatio_working_3-way'!AQ88)</f>
        <v>0</v>
      </c>
    </row>
    <row r="89" spans="1:4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9">
        <f t="shared" si="26"/>
        <v>0.51604939784183546</v>
      </c>
      <c r="E89" s="9">
        <f t="shared" si="27"/>
        <v>0.26150259942313864</v>
      </c>
      <c r="F89" s="9">
        <f t="shared" si="28"/>
        <v>0.22244800273502596</v>
      </c>
      <c r="G89" s="9">
        <f t="shared" si="29"/>
        <v>1.0656806662089666</v>
      </c>
      <c r="H89" s="9">
        <f t="shared" si="30"/>
        <v>1.9377989862638907</v>
      </c>
      <c r="I89" s="9">
        <f t="shared" si="31"/>
        <v>3.8240537654537619</v>
      </c>
      <c r="J89" s="9">
        <f t="shared" si="32"/>
        <v>4.4954325851654104</v>
      </c>
      <c r="K89" s="11">
        <f t="shared" si="33"/>
        <v>0.53191489361702127</v>
      </c>
      <c r="L89" s="11">
        <f t="shared" si="34"/>
        <v>0.27397260273972601</v>
      </c>
      <c r="M89" s="11">
        <f t="shared" si="35"/>
        <v>0.23364485981308411</v>
      </c>
      <c r="N89" s="11">
        <f>'OddsRatio_working_3-way'!K89+'OddsRatio_working_3-way'!L89+'OddsRatio_working_3-way'!M89-('OddsRatio_working_3-way'!K89*'OddsRatio_working_3-way'!L89)-('OddsRatio_working_3-way'!K89*'OddsRatio_working_3-way'!M89)-('OddsRatio_working_3-way'!L89*'OddsRatio_working_3-way'!M89)+('OddsRatio_working_3-way'!K89*'OddsRatio_working_3-way'!L89*'OddsRatio_working_3-way'!M89)-1</f>
        <v>-0.26044013216495021</v>
      </c>
      <c r="O89" s="11">
        <f>0</f>
        <v>0</v>
      </c>
      <c r="P89" s="11">
        <f>('OddsRatio_working_3-way'!K89*'OddsRatio_working_3-way'!L89)+('OddsRatio_working_3-way'!K89*'OddsRatio_working_3-way'!M89)+('OddsRatio_working_3-way'!L89*'OddsRatio_working_3-way'!M89)-(3*'OddsRatio_working_3-way'!K89*'OddsRatio_working_3-way'!L89*'OddsRatio_working_3-way'!M89)</f>
        <v>0.23187430710100598</v>
      </c>
      <c r="Q89" s="11">
        <f>2*'OddsRatio_working_3-way'!K89*'OddsRatio_working_3-way'!L89*'OddsRatio_working_3-way'!M89</f>
        <v>6.8098181233775604E-2</v>
      </c>
      <c r="R89" s="11">
        <f t="shared" si="36"/>
        <v>0</v>
      </c>
      <c r="S89" s="11">
        <f t="shared" si="37"/>
        <v>-0.89031711500648447</v>
      </c>
      <c r="T89" s="11">
        <f t="shared" si="38"/>
        <v>-0.26147345521482651</v>
      </c>
      <c r="U89" s="11">
        <f>'OddsRatio_working_3-way'!S89-'OddsRatio_working_3-way'!R89^2/3</f>
        <v>-0.89031711500648447</v>
      </c>
      <c r="V89" s="11">
        <f>'OddsRatio_working_3-way'!S89*'OddsRatio_working_3-way'!R89/3-2*'OddsRatio_working_3-way'!R89^3/27-'OddsRatio_working_3-way'!T89</f>
        <v>0.26147345521482651</v>
      </c>
      <c r="W89" s="11">
        <f>'OddsRatio_working_3-way'!V89^2+4*'OddsRatio_working_3-way'!U89^3/27</f>
        <v>-3.6183162428708227E-2</v>
      </c>
      <c r="X89" s="11">
        <f>IF('OddsRatio_working_3-way'!W89&gt;0,IF(ABS('OddsRatio_working_3-way'!V89+SQRT('OddsRatio_working_3-way'!W89))/2&gt;0,ABS('OddsRatio_working_3-way'!V89+SQRT('OddsRatio_working_3-way'!W89))/2,ABS('OddsRatio_working_3-way'!V89-SQRT('OddsRatio_working_3-way'!W89))/2),SQRT(-'OddsRatio_working_3-way'!U89^3/27))</f>
        <v>0.1616721452590768</v>
      </c>
      <c r="Y89" s="11">
        <f>IF('OddsRatio_working_3-way'!W89&gt;=0,IF('OddsRatio_working_3-way'!V89+SQRT('OddsRatio_working_3-way'!W89)&gt;0,0,PI()),ACOS('OddsRatio_working_3-way'!V89/(2*'OddsRatio_working_3-way'!X89)))</f>
        <v>0.6289368759662739</v>
      </c>
      <c r="Z89" s="11">
        <f>'OddsRatio_working_3-way'!X89^(1/3)*COS('OddsRatio_working_3-way'!Y89/3)</f>
        <v>0.53284033310448342</v>
      </c>
      <c r="AA89" s="11">
        <f>'OddsRatio_working_3-way'!X89^(1/3)*COS(('OddsRatio_working_3-way'!Y89+2*PI())/3)</f>
        <v>-0.36460449989747828</v>
      </c>
      <c r="AB89" s="11">
        <f>'OddsRatio_working_3-way'!X89^(1/3)*COS(('OddsRatio_working_3-way'!Y89+4*PI())/3)</f>
        <v>-0.16823583320700547</v>
      </c>
      <c r="AC89" s="11">
        <f>'OddsRatio_working_3-way'!X89^(1/3)*SIN('OddsRatio_working_3-way'!Y89/3)</f>
        <v>0.11337350257415259</v>
      </c>
      <c r="AD89" s="11">
        <f>'OddsRatio_working_3-way'!X89^(1/3)*SIN(('OddsRatio_working_3-way'!Y89+2*PI())/3)</f>
        <v>0.40476651334236874</v>
      </c>
      <c r="AE89" s="11">
        <f>'OddsRatio_working_3-way'!X89^(1/3)*SIN(('OddsRatio_working_3-way'!Y89+4*PI())/3)</f>
        <v>-0.51814001591652126</v>
      </c>
      <c r="AF89" s="11">
        <f>-'OddsRatio_working_3-way'!U89/(3*'OddsRatio_working_3-way'!X89^(1/3))*COS(('OddsRatio_working_3-way'!Y89)/3)</f>
        <v>0.5328403331044832</v>
      </c>
      <c r="AG89" s="11">
        <f>-'OddsRatio_working_3-way'!U89/(3*'OddsRatio_working_3-way'!X89^(1/3))*COS(('OddsRatio_working_3-way'!Y89+2*PI())/3)</f>
        <v>-0.36460449989747812</v>
      </c>
      <c r="AH89" s="11">
        <f>-'OddsRatio_working_3-way'!U89/(3*'OddsRatio_working_3-way'!X89^(1/3))*COS(('OddsRatio_working_3-way'!Y89+4*PI())/3)</f>
        <v>-0.16823583320700541</v>
      </c>
      <c r="AI89" s="11">
        <f>'OddsRatio_working_3-way'!U89/(3*'OddsRatio_working_3-way'!X89^(1/3))*SIN(('OddsRatio_working_3-way'!Y89)/3)</f>
        <v>-0.11337350257415253</v>
      </c>
      <c r="AJ89" s="11">
        <f>'OddsRatio_working_3-way'!U89/(3*'OddsRatio_working_3-way'!X89^(1/3))*SIN(('OddsRatio_working_3-way'!Y89+2*PI())/3)</f>
        <v>-0.40476651334236857</v>
      </c>
      <c r="AK89" s="11">
        <f>'OddsRatio_working_3-way'!U89/(3*'OddsRatio_working_3-way'!X89^(1/3))*SIN(('OddsRatio_working_3-way'!Y89+4*PI())/3)</f>
        <v>0.51814001591652104</v>
      </c>
      <c r="AL89" s="11">
        <f>'OddsRatio_working_3-way'!Z89+'OddsRatio_working_3-way'!AF89</f>
        <v>1.0656806662089666</v>
      </c>
      <c r="AM89" s="11">
        <f>'OddsRatio_working_3-way'!AA89+'OddsRatio_working_3-way'!AG89</f>
        <v>-0.72920899979495646</v>
      </c>
      <c r="AN89" s="11">
        <f>'OddsRatio_working_3-way'!AB89+'OddsRatio_working_3-way'!AH89</f>
        <v>-0.33647166641401088</v>
      </c>
      <c r="AO89" s="11">
        <f>'OddsRatio_working_3-way'!AC89+'OddsRatio_working_3-way'!AI89</f>
        <v>0</v>
      </c>
      <c r="AP89" s="11">
        <f>'OddsRatio_working_3-way'!AD89+'OddsRatio_working_3-way'!AJ89</f>
        <v>0</v>
      </c>
      <c r="AQ89" s="11">
        <f>'OddsRatio_working_3-way'!AE89+'OddsRatio_working_3-way'!AK89</f>
        <v>0</v>
      </c>
      <c r="AR89" s="10">
        <f>IF(A89="","",IF(('OddsRatio_working_3-way'!X89=0),IF(Q89&gt;0,-Q89^(1/3),(-Q89)^(1/3)),'OddsRatio_working_3-way'!AL89-'OddsRatio_working_3-way'!R89/3))</f>
        <v>1.0656806662089666</v>
      </c>
      <c r="AS89" s="11">
        <f>IF(('OddsRatio_working_3-way'!X89=0),IF(Q89&gt;0,-Q89^(1/3),(-Q89)^(1/3)),'OddsRatio_working_3-way'!AM89-'OddsRatio_working_3-way'!R89/3)</f>
        <v>-0.72920899979495646</v>
      </c>
      <c r="AT89" s="11">
        <f>IF(('OddsRatio_working_3-way'!X89=0),IF(Q89&gt;0,-Q89^(1/3),(-Q89)^(1/3)),'OddsRatio_working_3-way'!AN89-'OddsRatio_working_3-way'!R89/3)</f>
        <v>-0.33647166641401088</v>
      </c>
      <c r="AU89" s="11">
        <f>IF(('OddsRatio_working_3-way'!X89=0),0,'OddsRatio_working_3-way'!AO89)</f>
        <v>0</v>
      </c>
      <c r="AV89" s="11">
        <f>IF(('OddsRatio_working_3-way'!X89=0),0,'OddsRatio_working_3-way'!AP89)</f>
        <v>0</v>
      </c>
      <c r="AW89" s="11">
        <f>IF(('OddsRatio_working_3-way'!X89=0),0,'OddsRatio_working_3-way'!AQ89)</f>
        <v>0</v>
      </c>
    </row>
    <row r="90" spans="1:4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9">
        <f t="shared" si="26"/>
        <v>9.0106309392121803E-2</v>
      </c>
      <c r="E90" s="9">
        <f t="shared" si="27"/>
        <v>0.18831002706860656</v>
      </c>
      <c r="F90" s="9">
        <f t="shared" si="28"/>
        <v>0.72158366353927172</v>
      </c>
      <c r="G90" s="9">
        <f t="shared" si="29"/>
        <v>1.1024019628284714</v>
      </c>
      <c r="H90" s="9">
        <f t="shared" si="30"/>
        <v>11.098001979508798</v>
      </c>
      <c r="I90" s="9">
        <f t="shared" si="31"/>
        <v>5.3103916746593232</v>
      </c>
      <c r="J90" s="9">
        <f t="shared" si="32"/>
        <v>1.3858406869899649</v>
      </c>
      <c r="K90" s="11">
        <f t="shared" si="33"/>
        <v>9.8425196850393692E-2</v>
      </c>
      <c r="L90" s="11">
        <f t="shared" si="34"/>
        <v>0.20366598778004072</v>
      </c>
      <c r="M90" s="11">
        <f t="shared" si="35"/>
        <v>0.7407407407407407</v>
      </c>
      <c r="N90" s="11">
        <f>'OddsRatio_working_3-way'!K90+'OddsRatio_working_3-way'!L90+'OddsRatio_working_3-way'!M90-('OddsRatio_working_3-way'!K90*'OddsRatio_working_3-way'!L90)-('OddsRatio_working_3-way'!K90*'OddsRatio_working_3-way'!M90)-('OddsRatio_working_3-way'!L90*'OddsRatio_working_3-way'!M90)+('OddsRatio_working_3-way'!K90*'OddsRatio_working_3-way'!L90*'OddsRatio_working_3-way'!M90)-1</f>
        <v>-0.18613639859851194</v>
      </c>
      <c r="O90" s="11">
        <f>0</f>
        <v>0</v>
      </c>
      <c r="P90" s="11">
        <f>('OddsRatio_working_3-way'!K90*'OddsRatio_working_3-way'!L90)+('OddsRatio_working_3-way'!K90*'OddsRatio_working_3-way'!M90)+('OddsRatio_working_3-way'!L90*'OddsRatio_working_3-way'!M90)-(3*'OddsRatio_working_3-way'!K90*'OddsRatio_working_3-way'!L90*'OddsRatio_working_3-way'!M90)</f>
        <v>0.19927074628230873</v>
      </c>
      <c r="Q90" s="11">
        <f>2*'OddsRatio_working_3-way'!K90*'OddsRatio_working_3-way'!L90*'OddsRatio_working_3-way'!M90</f>
        <v>2.9697577687378345E-2</v>
      </c>
      <c r="R90" s="11">
        <f t="shared" si="36"/>
        <v>0</v>
      </c>
      <c r="S90" s="11">
        <f t="shared" si="37"/>
        <v>-1.0705630268055577</v>
      </c>
      <c r="T90" s="11">
        <f t="shared" si="38"/>
        <v>-0.15954739594717698</v>
      </c>
      <c r="U90" s="11">
        <f>'OddsRatio_working_3-way'!S90-'OddsRatio_working_3-way'!R90^2/3</f>
        <v>-1.0705630268055577</v>
      </c>
      <c r="V90" s="11">
        <f>'OddsRatio_working_3-way'!S90*'OddsRatio_working_3-way'!R90/3-2*'OddsRatio_working_3-way'!R90^3/27-'OddsRatio_working_3-way'!T90</f>
        <v>0.15954739594717698</v>
      </c>
      <c r="W90" s="11">
        <f>'OddsRatio_working_3-way'!V90^2+4*'OddsRatio_working_3-way'!U90^3/27</f>
        <v>-0.15631912413757224</v>
      </c>
      <c r="X90" s="11">
        <f>IF('OddsRatio_working_3-way'!W90&gt;0,IF(ABS('OddsRatio_working_3-way'!V90+SQRT('OddsRatio_working_3-way'!W90))/2&gt;0,ABS('OddsRatio_working_3-way'!V90+SQRT('OddsRatio_working_3-way'!W90))/2,ABS('OddsRatio_working_3-way'!V90-SQRT('OddsRatio_working_3-way'!W90))/2),SQRT(-'OddsRatio_working_3-way'!U90^3/27))</f>
        <v>0.213175101554507</v>
      </c>
      <c r="Y90" s="11">
        <f>IF('OddsRatio_working_3-way'!W90&gt;=0,IF('OddsRatio_working_3-way'!V90+SQRT('OddsRatio_working_3-way'!W90)&gt;0,0,PI()),ACOS('OddsRatio_working_3-way'!V90/(2*'OddsRatio_working_3-way'!X90)))</f>
        <v>1.1872442936339844</v>
      </c>
      <c r="Z90" s="11">
        <f>'OddsRatio_working_3-way'!X90^(1/3)*COS('OddsRatio_working_3-way'!Y90/3)</f>
        <v>0.55120098141423568</v>
      </c>
      <c r="AA90" s="11">
        <f>'OddsRatio_working_3-way'!X90^(1/3)*COS(('OddsRatio_working_3-way'!Y90+2*PI())/3)</f>
        <v>-0.47503435259465426</v>
      </c>
      <c r="AB90" s="11">
        <f>'OddsRatio_working_3-way'!X90^(1/3)*COS(('OddsRatio_working_3-way'!Y90+4*PI())/3)</f>
        <v>-7.6166628819581583E-2</v>
      </c>
      <c r="AC90" s="11">
        <f>'OddsRatio_working_3-way'!X90^(1/3)*SIN('OddsRatio_working_3-way'!Y90/3)</f>
        <v>0.23028638769259174</v>
      </c>
      <c r="AD90" s="11">
        <f>'OddsRatio_working_3-way'!X90^(1/3)*SIN(('OddsRatio_working_3-way'!Y90+2*PI())/3)</f>
        <v>0.3622108586493466</v>
      </c>
      <c r="AE90" s="11">
        <f>'OddsRatio_working_3-way'!X90^(1/3)*SIN(('OddsRatio_working_3-way'!Y90+4*PI())/3)</f>
        <v>-0.59249724634193812</v>
      </c>
      <c r="AF90" s="11">
        <f>-'OddsRatio_working_3-way'!U90/(3*'OddsRatio_working_3-way'!X90^(1/3))*COS(('OddsRatio_working_3-way'!Y90)/3)</f>
        <v>0.55120098141423568</v>
      </c>
      <c r="AG90" s="11">
        <f>-'OddsRatio_working_3-way'!U90/(3*'OddsRatio_working_3-way'!X90^(1/3))*COS(('OddsRatio_working_3-way'!Y90+2*PI())/3)</f>
        <v>-0.47503435259465426</v>
      </c>
      <c r="AH90" s="11">
        <f>-'OddsRatio_working_3-way'!U90/(3*'OddsRatio_working_3-way'!X90^(1/3))*COS(('OddsRatio_working_3-way'!Y90+4*PI())/3)</f>
        <v>-7.6166628819581583E-2</v>
      </c>
      <c r="AI90" s="11">
        <f>'OddsRatio_working_3-way'!U90/(3*'OddsRatio_working_3-way'!X90^(1/3))*SIN(('OddsRatio_working_3-way'!Y90)/3)</f>
        <v>-0.23028638769259174</v>
      </c>
      <c r="AJ90" s="11">
        <f>'OddsRatio_working_3-way'!U90/(3*'OddsRatio_working_3-way'!X90^(1/3))*SIN(('OddsRatio_working_3-way'!Y90+2*PI())/3)</f>
        <v>-0.3622108586493466</v>
      </c>
      <c r="AK90" s="11">
        <f>'OddsRatio_working_3-way'!U90/(3*'OddsRatio_working_3-way'!X90^(1/3))*SIN(('OddsRatio_working_3-way'!Y90+4*PI())/3)</f>
        <v>0.59249724634193812</v>
      </c>
      <c r="AL90" s="11">
        <f>'OddsRatio_working_3-way'!Z90+'OddsRatio_working_3-way'!AF90</f>
        <v>1.1024019628284714</v>
      </c>
      <c r="AM90" s="11">
        <f>'OddsRatio_working_3-way'!AA90+'OddsRatio_working_3-way'!AG90</f>
        <v>-0.95006870518930853</v>
      </c>
      <c r="AN90" s="11">
        <f>'OddsRatio_working_3-way'!AB90+'OddsRatio_working_3-way'!AH90</f>
        <v>-0.15233325763916317</v>
      </c>
      <c r="AO90" s="11">
        <f>'OddsRatio_working_3-way'!AC90+'OddsRatio_working_3-way'!AI90</f>
        <v>0</v>
      </c>
      <c r="AP90" s="11">
        <f>'OddsRatio_working_3-way'!AD90+'OddsRatio_working_3-way'!AJ90</f>
        <v>0</v>
      </c>
      <c r="AQ90" s="11">
        <f>'OddsRatio_working_3-way'!AE90+'OddsRatio_working_3-way'!AK90</f>
        <v>0</v>
      </c>
      <c r="AR90" s="10">
        <f>IF(A90="","",IF(('OddsRatio_working_3-way'!X90=0),IF(Q90&gt;0,-Q90^(1/3),(-Q90)^(1/3)),'OddsRatio_working_3-way'!AL90-'OddsRatio_working_3-way'!R90/3))</f>
        <v>1.1024019628284714</v>
      </c>
      <c r="AS90" s="11">
        <f>IF(('OddsRatio_working_3-way'!X90=0),IF(Q90&gt;0,-Q90^(1/3),(-Q90)^(1/3)),'OddsRatio_working_3-way'!AM90-'OddsRatio_working_3-way'!R90/3)</f>
        <v>-0.95006870518930853</v>
      </c>
      <c r="AT90" s="11">
        <f>IF(('OddsRatio_working_3-way'!X90=0),IF(Q90&gt;0,-Q90^(1/3),(-Q90)^(1/3)),'OddsRatio_working_3-way'!AN90-'OddsRatio_working_3-way'!R90/3)</f>
        <v>-0.15233325763916317</v>
      </c>
      <c r="AU90" s="11">
        <f>IF(('OddsRatio_working_3-way'!X90=0),0,'OddsRatio_working_3-way'!AO90)</f>
        <v>0</v>
      </c>
      <c r="AV90" s="11">
        <f>IF(('OddsRatio_working_3-way'!X90=0),0,'OddsRatio_working_3-way'!AP90)</f>
        <v>0</v>
      </c>
      <c r="AW90" s="11">
        <f>IF(('OddsRatio_working_3-way'!X90=0),0,'OddsRatio_working_3-way'!AQ90)</f>
        <v>0</v>
      </c>
    </row>
    <row r="91" spans="1:4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9">
        <f t="shared" si="26"/>
        <v>0.17001668362390485</v>
      </c>
      <c r="E91" s="9">
        <f t="shared" si="27"/>
        <v>0.22556373527950335</v>
      </c>
      <c r="F91" s="9">
        <f t="shared" si="28"/>
        <v>0.604419581096592</v>
      </c>
      <c r="G91" s="9">
        <f t="shared" si="29"/>
        <v>1.0729177384177961</v>
      </c>
      <c r="H91" s="9">
        <f t="shared" si="30"/>
        <v>5.8817757098009711</v>
      </c>
      <c r="I91" s="9">
        <f t="shared" si="31"/>
        <v>4.433336762936948</v>
      </c>
      <c r="J91" s="9">
        <f t="shared" si="32"/>
        <v>1.6544798204348554</v>
      </c>
      <c r="K91" s="11">
        <f t="shared" si="33"/>
        <v>0.1801801801801802</v>
      </c>
      <c r="L91" s="11">
        <f t="shared" si="34"/>
        <v>0.23809523809523808</v>
      </c>
      <c r="M91" s="11">
        <f t="shared" si="35"/>
        <v>0.6211180124223602</v>
      </c>
      <c r="N91" s="11">
        <f>'OddsRatio_working_3-way'!K91+'OddsRatio_working_3-way'!L91+'OddsRatio_working_3-way'!M91-('OddsRatio_working_3-way'!K91*'OddsRatio_working_3-way'!L91)-('OddsRatio_working_3-way'!K91*'OddsRatio_working_3-way'!M91)-('OddsRatio_working_3-way'!L91*'OddsRatio_working_3-way'!M91)+('OddsRatio_working_3-way'!K91*'OddsRatio_working_3-way'!L91*'OddsRatio_working_3-way'!M91)-1</f>
        <v>-0.23665901926771504</v>
      </c>
      <c r="O91" s="11">
        <f>0</f>
        <v>0</v>
      </c>
      <c r="P91" s="11">
        <f>('OddsRatio_working_3-way'!K91*'OddsRatio_working_3-way'!L91)+('OddsRatio_working_3-way'!K91*'OddsRatio_working_3-way'!M91)+('OddsRatio_working_3-way'!L91*'OddsRatio_working_3-way'!M91)-(3*'OddsRatio_working_3-way'!K91*'OddsRatio_working_3-way'!L91*'OddsRatio_working_3-way'!M91)</f>
        <v>0.22276047120767623</v>
      </c>
      <c r="Q91" s="11">
        <f>2*'OddsRatio_working_3-way'!K91*'OddsRatio_working_3-way'!L91*'OddsRatio_working_3-way'!M91</f>
        <v>5.3291978757817264E-2</v>
      </c>
      <c r="R91" s="11">
        <f t="shared" si="36"/>
        <v>0</v>
      </c>
      <c r="S91" s="11">
        <f t="shared" si="37"/>
        <v>-0.94127184291118693</v>
      </c>
      <c r="T91" s="11">
        <f t="shared" si="38"/>
        <v>-0.22518465141415947</v>
      </c>
      <c r="U91" s="11">
        <f>'OddsRatio_working_3-way'!S91-'OddsRatio_working_3-way'!R91^2/3</f>
        <v>-0.94127184291118693</v>
      </c>
      <c r="V91" s="11">
        <f>'OddsRatio_working_3-way'!S91*'OddsRatio_working_3-way'!R91/3-2*'OddsRatio_working_3-way'!R91^3/27-'OddsRatio_working_3-way'!T91</f>
        <v>0.22518465141415947</v>
      </c>
      <c r="W91" s="11">
        <f>'OddsRatio_working_3-way'!V91^2+4*'OddsRatio_working_3-way'!U91^3/27</f>
        <v>-7.2841497187375245E-2</v>
      </c>
      <c r="X91" s="11">
        <f>IF('OddsRatio_working_3-way'!W91&gt;0,IF(ABS('OddsRatio_working_3-way'!V91+SQRT('OddsRatio_working_3-way'!W91))/2&gt;0,ABS('OddsRatio_working_3-way'!V91+SQRT('OddsRatio_working_3-way'!W91))/2,ABS('OddsRatio_working_3-way'!V91-SQRT('OddsRatio_working_3-way'!W91))/2),SQRT(-'OddsRatio_working_3-way'!U91^3/27))</f>
        <v>0.17574813257890662</v>
      </c>
      <c r="Y91" s="11">
        <f>IF('OddsRatio_working_3-way'!W91&gt;=0,IF('OddsRatio_working_3-way'!V91+SQRT('OddsRatio_working_3-way'!W91)&gt;0,0,PI()),ACOS('OddsRatio_working_3-way'!V91/(2*'OddsRatio_working_3-way'!X91)))</f>
        <v>0.87545712323674629</v>
      </c>
      <c r="Z91" s="11">
        <f>'OddsRatio_working_3-way'!X91^(1/3)*COS('OddsRatio_working_3-way'!Y91/3)</f>
        <v>0.53645886920889807</v>
      </c>
      <c r="AA91" s="11">
        <f>'OddsRatio_working_3-way'!X91^(1/3)*COS(('OddsRatio_working_3-way'!Y91+2*PI())/3)</f>
        <v>-0.4077889988167579</v>
      </c>
      <c r="AB91" s="11">
        <f>'OddsRatio_working_3-way'!X91^(1/3)*COS(('OddsRatio_working_3-way'!Y91+4*PI())/3)</f>
        <v>-0.12866987039214031</v>
      </c>
      <c r="AC91" s="11">
        <f>'OddsRatio_working_3-way'!X91^(1/3)*SIN('OddsRatio_working_3-way'!Y91/3)</f>
        <v>0.16114950393192676</v>
      </c>
      <c r="AD91" s="11">
        <f>'OddsRatio_working_3-way'!X91^(1/3)*SIN(('OddsRatio_working_3-way'!Y91+2*PI())/3)</f>
        <v>0.38401225685441592</v>
      </c>
      <c r="AE91" s="11">
        <f>'OddsRatio_working_3-way'!X91^(1/3)*SIN(('OddsRatio_working_3-way'!Y91+4*PI())/3)</f>
        <v>-0.54516176078634271</v>
      </c>
      <c r="AF91" s="11">
        <f>-'OddsRatio_working_3-way'!U91/(3*'OddsRatio_working_3-way'!X91^(1/3))*COS(('OddsRatio_working_3-way'!Y91)/3)</f>
        <v>0.53645886920889807</v>
      </c>
      <c r="AG91" s="11">
        <f>-'OddsRatio_working_3-way'!U91/(3*'OddsRatio_working_3-way'!X91^(1/3))*COS(('OddsRatio_working_3-way'!Y91+2*PI())/3)</f>
        <v>-0.4077889988167579</v>
      </c>
      <c r="AH91" s="11">
        <f>-'OddsRatio_working_3-way'!U91/(3*'OddsRatio_working_3-way'!X91^(1/3))*COS(('OddsRatio_working_3-way'!Y91+4*PI())/3)</f>
        <v>-0.12866987039214031</v>
      </c>
      <c r="AI91" s="11">
        <f>'OddsRatio_working_3-way'!U91/(3*'OddsRatio_working_3-way'!X91^(1/3))*SIN(('OddsRatio_working_3-way'!Y91)/3)</f>
        <v>-0.16114950393192676</v>
      </c>
      <c r="AJ91" s="11">
        <f>'OddsRatio_working_3-way'!U91/(3*'OddsRatio_working_3-way'!X91^(1/3))*SIN(('OddsRatio_working_3-way'!Y91+2*PI())/3)</f>
        <v>-0.38401225685441592</v>
      </c>
      <c r="AK91" s="11">
        <f>'OddsRatio_working_3-way'!U91/(3*'OddsRatio_working_3-way'!X91^(1/3))*SIN(('OddsRatio_working_3-way'!Y91+4*PI())/3)</f>
        <v>0.54516176078634271</v>
      </c>
      <c r="AL91" s="11">
        <f>'OddsRatio_working_3-way'!Z91+'OddsRatio_working_3-way'!AF91</f>
        <v>1.0729177384177961</v>
      </c>
      <c r="AM91" s="11">
        <f>'OddsRatio_working_3-way'!AA91+'OddsRatio_working_3-way'!AG91</f>
        <v>-0.81557799763351579</v>
      </c>
      <c r="AN91" s="11">
        <f>'OddsRatio_working_3-way'!AB91+'OddsRatio_working_3-way'!AH91</f>
        <v>-0.25733974078428062</v>
      </c>
      <c r="AO91" s="11">
        <f>'OddsRatio_working_3-way'!AC91+'OddsRatio_working_3-way'!AI91</f>
        <v>0</v>
      </c>
      <c r="AP91" s="11">
        <f>'OddsRatio_working_3-way'!AD91+'OddsRatio_working_3-way'!AJ91</f>
        <v>0</v>
      </c>
      <c r="AQ91" s="11">
        <f>'OddsRatio_working_3-way'!AE91+'OddsRatio_working_3-way'!AK91</f>
        <v>0</v>
      </c>
      <c r="AR91" s="10">
        <f>IF(A91="","",IF(('OddsRatio_working_3-way'!X91=0),IF(Q91&gt;0,-Q91^(1/3),(-Q91)^(1/3)),'OddsRatio_working_3-way'!AL91-'OddsRatio_working_3-way'!R91/3))</f>
        <v>1.0729177384177961</v>
      </c>
      <c r="AS91" s="11">
        <f>IF(('OddsRatio_working_3-way'!X91=0),IF(Q91&gt;0,-Q91^(1/3),(-Q91)^(1/3)),'OddsRatio_working_3-way'!AM91-'OddsRatio_working_3-way'!R91/3)</f>
        <v>-0.81557799763351579</v>
      </c>
      <c r="AT91" s="11">
        <f>IF(('OddsRatio_working_3-way'!X91=0),IF(Q91&gt;0,-Q91^(1/3),(-Q91)^(1/3)),'OddsRatio_working_3-way'!AN91-'OddsRatio_working_3-way'!R91/3)</f>
        <v>-0.25733974078428062</v>
      </c>
      <c r="AU91" s="11">
        <f>IF(('OddsRatio_working_3-way'!X91=0),0,'OddsRatio_working_3-way'!AO91)</f>
        <v>0</v>
      </c>
      <c r="AV91" s="11">
        <f>IF(('OddsRatio_working_3-way'!X91=0),0,'OddsRatio_working_3-way'!AP91)</f>
        <v>0</v>
      </c>
      <c r="AW91" s="11">
        <f>IF(('OddsRatio_working_3-way'!X91=0),0,'OddsRatio_working_3-way'!AQ91)</f>
        <v>0</v>
      </c>
    </row>
    <row r="92" spans="1:4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9">
        <f t="shared" si="26"/>
        <v>0.38610657096746565</v>
      </c>
      <c r="E92" s="9">
        <f t="shared" si="27"/>
        <v>0.31141000857132517</v>
      </c>
      <c r="F92" s="9">
        <f t="shared" si="28"/>
        <v>0.30248342046120941</v>
      </c>
      <c r="G92" s="9">
        <f t="shared" si="29"/>
        <v>1.0529526569256511</v>
      </c>
      <c r="H92" s="9">
        <f t="shared" si="30"/>
        <v>2.5899585119577324</v>
      </c>
      <c r="I92" s="9">
        <f t="shared" si="31"/>
        <v>3.211200579543867</v>
      </c>
      <c r="J92" s="9">
        <f t="shared" si="32"/>
        <v>3.3059663186671759</v>
      </c>
      <c r="K92" s="11">
        <f t="shared" si="33"/>
        <v>0.39840637450199207</v>
      </c>
      <c r="L92" s="11">
        <f t="shared" si="34"/>
        <v>0.32258064516129031</v>
      </c>
      <c r="M92" s="11">
        <f t="shared" si="35"/>
        <v>0.31347962382445144</v>
      </c>
      <c r="N92" s="11">
        <f>'OddsRatio_working_3-way'!K92+'OddsRatio_working_3-way'!L92+'OddsRatio_working_3-way'!M92-('OddsRatio_working_3-way'!K92*'OddsRatio_working_3-way'!L92)-('OddsRatio_working_3-way'!K92*'OddsRatio_working_3-way'!M92)-('OddsRatio_working_3-way'!L92*'OddsRatio_working_3-way'!M92)+('OddsRatio_working_3-way'!K92*'OddsRatio_working_3-way'!L92*'OddsRatio_working_3-way'!M92)-1</f>
        <v>-0.27977844915212247</v>
      </c>
      <c r="O92" s="11">
        <f>0</f>
        <v>0</v>
      </c>
      <c r="P92" s="11">
        <f>('OddsRatio_working_3-way'!K92*'OddsRatio_working_3-way'!L92)+('OddsRatio_working_3-way'!K92*'OddsRatio_working_3-way'!M92)+('OddsRatio_working_3-way'!L92*'OddsRatio_working_3-way'!M92)-(3*'OddsRatio_working_3-way'!K92*'OddsRatio_working_3-way'!L92*'OddsRatio_working_3-way'!M92)</f>
        <v>0.23366942786040587</v>
      </c>
      <c r="Q92" s="11">
        <f>2*'OddsRatio_working_3-way'!K92*'OddsRatio_working_3-way'!L92*'OddsRatio_working_3-way'!M92</f>
        <v>8.0575664779450315E-2</v>
      </c>
      <c r="R92" s="11">
        <f t="shared" si="36"/>
        <v>0</v>
      </c>
      <c r="S92" s="11">
        <f t="shared" si="37"/>
        <v>-0.83519452112394121</v>
      </c>
      <c r="T92" s="11">
        <f t="shared" si="38"/>
        <v>-0.28799811073239356</v>
      </c>
      <c r="U92" s="11">
        <f>'OddsRatio_working_3-way'!S92-'OddsRatio_working_3-way'!R92^2/3</f>
        <v>-0.83519452112394121</v>
      </c>
      <c r="V92" s="11">
        <f>'OddsRatio_working_3-way'!S92*'OddsRatio_working_3-way'!R92/3-2*'OddsRatio_working_3-way'!R92^3/27-'OddsRatio_working_3-way'!T92</f>
        <v>0.28799811073239356</v>
      </c>
      <c r="W92" s="11">
        <f>'OddsRatio_working_3-way'!V92^2+4*'OddsRatio_working_3-way'!U92^3/27</f>
        <v>-3.3666948463707269E-3</v>
      </c>
      <c r="X92" s="11">
        <f>IF('OddsRatio_working_3-way'!W92&gt;0,IF(ABS('OddsRatio_working_3-way'!V92+SQRT('OddsRatio_working_3-way'!W92))/2&gt;0,ABS('OddsRatio_working_3-way'!V92+SQRT('OddsRatio_working_3-way'!W92))/2,ABS('OddsRatio_working_3-way'!V92-SQRT('OddsRatio_working_3-way'!W92))/2),SQRT(-'OddsRatio_working_3-way'!U92^3/27))</f>
        <v>0.14689248332692073</v>
      </c>
      <c r="Y92" s="11">
        <f>IF('OddsRatio_working_3-way'!W92&gt;=0,IF('OddsRatio_working_3-way'!V92+SQRT('OddsRatio_working_3-way'!W92)&gt;0,0,PI()),ACOS('OddsRatio_working_3-way'!V92/(2*'OddsRatio_working_3-way'!X92)))</f>
        <v>0.19880944655869781</v>
      </c>
      <c r="Z92" s="11">
        <f>'OddsRatio_working_3-way'!X92^(1/3)*COS('OddsRatio_working_3-way'!Y92/3)</f>
        <v>0.52647632846282555</v>
      </c>
      <c r="AA92" s="11">
        <f>'OddsRatio_working_3-way'!X92^(1/3)*COS(('OddsRatio_working_3-way'!Y92+2*PI())/3)</f>
        <v>-0.29349765790220195</v>
      </c>
      <c r="AB92" s="11">
        <f>'OddsRatio_working_3-way'!X92^(1/3)*COS(('OddsRatio_working_3-way'!Y92+4*PI())/3)</f>
        <v>-0.23297867056062352</v>
      </c>
      <c r="AC92" s="11">
        <f>'OddsRatio_working_3-way'!X92^(1/3)*SIN('OddsRatio_working_3-way'!Y92/3)</f>
        <v>3.4940653632743783E-2</v>
      </c>
      <c r="AD92" s="11">
        <f>'OddsRatio_working_3-way'!X92^(1/3)*SIN(('OddsRatio_working_3-way'!Y92+2*PI())/3)</f>
        <v>0.43847154812359534</v>
      </c>
      <c r="AE92" s="11">
        <f>'OddsRatio_working_3-way'!X92^(1/3)*SIN(('OddsRatio_working_3-way'!Y92+4*PI())/3)</f>
        <v>-0.47341220175633925</v>
      </c>
      <c r="AF92" s="11">
        <f>-'OddsRatio_working_3-way'!U92/(3*'OddsRatio_working_3-way'!X92^(1/3))*COS(('OddsRatio_working_3-way'!Y92)/3)</f>
        <v>0.52647632846282555</v>
      </c>
      <c r="AG92" s="11">
        <f>-'OddsRatio_working_3-way'!U92/(3*'OddsRatio_working_3-way'!X92^(1/3))*COS(('OddsRatio_working_3-way'!Y92+2*PI())/3)</f>
        <v>-0.29349765790220195</v>
      </c>
      <c r="AH92" s="11">
        <f>-'OddsRatio_working_3-way'!U92/(3*'OddsRatio_working_3-way'!X92^(1/3))*COS(('OddsRatio_working_3-way'!Y92+4*PI())/3)</f>
        <v>-0.23297867056062352</v>
      </c>
      <c r="AI92" s="11">
        <f>'OddsRatio_working_3-way'!U92/(3*'OddsRatio_working_3-way'!X92^(1/3))*SIN(('OddsRatio_working_3-way'!Y92)/3)</f>
        <v>-3.4940653632743783E-2</v>
      </c>
      <c r="AJ92" s="11">
        <f>'OddsRatio_working_3-way'!U92/(3*'OddsRatio_working_3-way'!X92^(1/3))*SIN(('OddsRatio_working_3-way'!Y92+2*PI())/3)</f>
        <v>-0.43847154812359534</v>
      </c>
      <c r="AK92" s="11">
        <f>'OddsRatio_working_3-way'!U92/(3*'OddsRatio_working_3-way'!X92^(1/3))*SIN(('OddsRatio_working_3-way'!Y92+4*PI())/3)</f>
        <v>0.47341220175633925</v>
      </c>
      <c r="AL92" s="11">
        <f>'OddsRatio_working_3-way'!Z92+'OddsRatio_working_3-way'!AF92</f>
        <v>1.0529526569256511</v>
      </c>
      <c r="AM92" s="11">
        <f>'OddsRatio_working_3-way'!AA92+'OddsRatio_working_3-way'!AG92</f>
        <v>-0.58699531580440389</v>
      </c>
      <c r="AN92" s="11">
        <f>'OddsRatio_working_3-way'!AB92+'OddsRatio_working_3-way'!AH92</f>
        <v>-0.46595734112124704</v>
      </c>
      <c r="AO92" s="11">
        <f>'OddsRatio_working_3-way'!AC92+'OddsRatio_working_3-way'!AI92</f>
        <v>0</v>
      </c>
      <c r="AP92" s="11">
        <f>'OddsRatio_working_3-way'!AD92+'OddsRatio_working_3-way'!AJ92</f>
        <v>0</v>
      </c>
      <c r="AQ92" s="11">
        <f>'OddsRatio_working_3-way'!AE92+'OddsRatio_working_3-way'!AK92</f>
        <v>0</v>
      </c>
      <c r="AR92" s="10">
        <f>IF(A92="","",IF(('OddsRatio_working_3-way'!X92=0),IF(Q92&gt;0,-Q92^(1/3),(-Q92)^(1/3)),'OddsRatio_working_3-way'!AL92-'OddsRatio_working_3-way'!R92/3))</f>
        <v>1.0529526569256511</v>
      </c>
      <c r="AS92" s="11">
        <f>IF(('OddsRatio_working_3-way'!X92=0),IF(Q92&gt;0,-Q92^(1/3),(-Q92)^(1/3)),'OddsRatio_working_3-way'!AM92-'OddsRatio_working_3-way'!R92/3)</f>
        <v>-0.58699531580440389</v>
      </c>
      <c r="AT92" s="11">
        <f>IF(('OddsRatio_working_3-way'!X92=0),IF(Q92&gt;0,-Q92^(1/3),(-Q92)^(1/3)),'OddsRatio_working_3-way'!AN92-'OddsRatio_working_3-way'!R92/3)</f>
        <v>-0.46595734112124704</v>
      </c>
      <c r="AU92" s="11">
        <f>IF(('OddsRatio_working_3-way'!X92=0),0,'OddsRatio_working_3-way'!AO92)</f>
        <v>0</v>
      </c>
      <c r="AV92" s="11">
        <f>IF(('OddsRatio_working_3-way'!X92=0),0,'OddsRatio_working_3-way'!AP92)</f>
        <v>0</v>
      </c>
      <c r="AW92" s="11">
        <f>IF(('OddsRatio_working_3-way'!X92=0),0,'OddsRatio_working_3-way'!AQ92)</f>
        <v>0</v>
      </c>
    </row>
    <row r="93" spans="1:4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9">
        <f t="shared" si="26"/>
        <v>0.47045640271455152</v>
      </c>
      <c r="E93" s="9">
        <f t="shared" si="27"/>
        <v>0.24751496605668871</v>
      </c>
      <c r="F93" s="9">
        <f t="shared" si="28"/>
        <v>0.28202863122875949</v>
      </c>
      <c r="G93" s="9">
        <f t="shared" si="29"/>
        <v>1.0519583862715107</v>
      </c>
      <c r="H93" s="9">
        <f t="shared" si="30"/>
        <v>2.1255954733105162</v>
      </c>
      <c r="I93" s="9">
        <f t="shared" si="31"/>
        <v>4.0401597363246653</v>
      </c>
      <c r="J93" s="9">
        <f t="shared" si="32"/>
        <v>3.5457392947770559</v>
      </c>
      <c r="K93" s="11">
        <f t="shared" si="33"/>
        <v>0.48309178743961356</v>
      </c>
      <c r="L93" s="11">
        <f t="shared" si="34"/>
        <v>0.25706940874035988</v>
      </c>
      <c r="M93" s="11">
        <f t="shared" si="35"/>
        <v>0.29239766081871343</v>
      </c>
      <c r="N93" s="11">
        <f>'OddsRatio_working_3-way'!K93+'OddsRatio_working_3-way'!L93+'OddsRatio_working_3-way'!M93-('OddsRatio_working_3-way'!K93*'OddsRatio_working_3-way'!L93)-('OddsRatio_working_3-way'!K93*'OddsRatio_working_3-way'!M93)-('OddsRatio_working_3-way'!L93*'OddsRatio_working_3-way'!M93)+('OddsRatio_working_3-way'!K93*'OddsRatio_working_3-way'!L93*'OddsRatio_working_3-way'!M93)-1</f>
        <v>-0.27173834971999189</v>
      </c>
      <c r="O93" s="11">
        <f>0</f>
        <v>0</v>
      </c>
      <c r="P93" s="11">
        <f>('OddsRatio_working_3-way'!K93*'OddsRatio_working_3-way'!L93)+('OddsRatio_working_3-way'!K93*'OddsRatio_working_3-way'!M93)+('OddsRatio_working_3-way'!L93*'OddsRatio_working_3-way'!M93)-(3*'OddsRatio_working_3-way'!K93*'OddsRatio_working_3-way'!L93*'OddsRatio_working_3-way'!M93)</f>
        <v>0.23167257504357658</v>
      </c>
      <c r="Q93" s="11">
        <f>2*'OddsRatio_working_3-way'!K93*'OddsRatio_working_3-way'!L93*'OddsRatio_working_3-way'!M93</f>
        <v>7.2624631675102372E-2</v>
      </c>
      <c r="R93" s="11">
        <f t="shared" si="36"/>
        <v>0</v>
      </c>
      <c r="S93" s="11">
        <f t="shared" si="37"/>
        <v>-0.85255752558407605</v>
      </c>
      <c r="T93" s="11">
        <f t="shared" si="38"/>
        <v>-0.26725941240880124</v>
      </c>
      <c r="U93" s="11">
        <f>'OddsRatio_working_3-way'!S93-'OddsRatio_working_3-way'!R93^2/3</f>
        <v>-0.85255752558407605</v>
      </c>
      <c r="V93" s="11">
        <f>'OddsRatio_working_3-way'!S93*'OddsRatio_working_3-way'!R93/3-2*'OddsRatio_working_3-way'!R93^3/27-'OddsRatio_working_3-way'!T93</f>
        <v>0.26725941240880124</v>
      </c>
      <c r="W93" s="11">
        <f>'OddsRatio_working_3-way'!V93^2+4*'OddsRatio_working_3-way'!U93^3/27</f>
        <v>-2.0377611341381913E-2</v>
      </c>
      <c r="X93" s="11">
        <f>IF('OddsRatio_working_3-way'!W93&gt;0,IF(ABS('OddsRatio_working_3-way'!V93+SQRT('OddsRatio_working_3-way'!W93))/2&gt;0,ABS('OddsRatio_working_3-way'!V93+SQRT('OddsRatio_working_3-way'!W93))/2,ABS('OddsRatio_working_3-way'!V93-SQRT('OddsRatio_working_3-way'!W93))/2),SQRT(-'OddsRatio_working_3-way'!U93^3/27))</f>
        <v>0.15149686866605497</v>
      </c>
      <c r="Y93" s="11">
        <f>IF('OddsRatio_working_3-way'!W93&gt;=0,IF('OddsRatio_working_3-way'!V93+SQRT('OddsRatio_working_3-way'!W93)&gt;0,0,PI()),ACOS('OddsRatio_working_3-way'!V93/(2*'OddsRatio_working_3-way'!X93)))</f>
        <v>0.49057416428489531</v>
      </c>
      <c r="Z93" s="11">
        <f>'OddsRatio_working_3-way'!X93^(1/3)*COS('OddsRatio_working_3-way'!Y93/3)</f>
        <v>0.52597919313575536</v>
      </c>
      <c r="AA93" s="11">
        <f>'OddsRatio_working_3-way'!X93^(1/3)*COS(('OddsRatio_working_3-way'!Y93+2*PI())/3)</f>
        <v>-0.33814808036853666</v>
      </c>
      <c r="AB93" s="11">
        <f>'OddsRatio_working_3-way'!X93^(1/3)*COS(('OddsRatio_working_3-way'!Y93+4*PI())/3)</f>
        <v>-0.18783111276721851</v>
      </c>
      <c r="AC93" s="11">
        <f>'OddsRatio_working_3-way'!X93^(1/3)*SIN('OddsRatio_working_3-way'!Y93/3)</f>
        <v>8.6785541708389258E-2</v>
      </c>
      <c r="AD93" s="11">
        <f>'OddsRatio_working_3-way'!X93^(1/3)*SIN(('OddsRatio_working_3-way'!Y93+2*PI())/3)</f>
        <v>0.41211857226341109</v>
      </c>
      <c r="AE93" s="11">
        <f>'OddsRatio_working_3-way'!X93^(1/3)*SIN(('OddsRatio_working_3-way'!Y93+4*PI())/3)</f>
        <v>-0.4989041139718004</v>
      </c>
      <c r="AF93" s="11">
        <f>-'OddsRatio_working_3-way'!U93/(3*'OddsRatio_working_3-way'!X93^(1/3))*COS(('OddsRatio_working_3-way'!Y93)/3)</f>
        <v>0.52597919313575525</v>
      </c>
      <c r="AG93" s="11">
        <f>-'OddsRatio_working_3-way'!U93/(3*'OddsRatio_working_3-way'!X93^(1/3))*COS(('OddsRatio_working_3-way'!Y93+2*PI())/3)</f>
        <v>-0.33814808036853661</v>
      </c>
      <c r="AH93" s="11">
        <f>-'OddsRatio_working_3-way'!U93/(3*'OddsRatio_working_3-way'!X93^(1/3))*COS(('OddsRatio_working_3-way'!Y93+4*PI())/3)</f>
        <v>-0.18783111276721845</v>
      </c>
      <c r="AI93" s="11">
        <f>'OddsRatio_working_3-way'!U93/(3*'OddsRatio_working_3-way'!X93^(1/3))*SIN(('OddsRatio_working_3-way'!Y93)/3)</f>
        <v>-8.6785541708389244E-2</v>
      </c>
      <c r="AJ93" s="11">
        <f>'OddsRatio_working_3-way'!U93/(3*'OddsRatio_working_3-way'!X93^(1/3))*SIN(('OddsRatio_working_3-way'!Y93+2*PI())/3)</f>
        <v>-0.41211857226341103</v>
      </c>
      <c r="AK93" s="11">
        <f>'OddsRatio_working_3-way'!U93/(3*'OddsRatio_working_3-way'!X93^(1/3))*SIN(('OddsRatio_working_3-way'!Y93+4*PI())/3)</f>
        <v>0.49890411397180029</v>
      </c>
      <c r="AL93" s="11">
        <f>'OddsRatio_working_3-way'!Z93+'OddsRatio_working_3-way'!AF93</f>
        <v>1.0519583862715107</v>
      </c>
      <c r="AM93" s="11">
        <f>'OddsRatio_working_3-way'!AA93+'OddsRatio_working_3-way'!AG93</f>
        <v>-0.67629616073707322</v>
      </c>
      <c r="AN93" s="11">
        <f>'OddsRatio_working_3-way'!AB93+'OddsRatio_working_3-way'!AH93</f>
        <v>-0.37566222553443696</v>
      </c>
      <c r="AO93" s="11">
        <f>'OddsRatio_working_3-way'!AC93+'OddsRatio_working_3-way'!AI93</f>
        <v>0</v>
      </c>
      <c r="AP93" s="11">
        <f>'OddsRatio_working_3-way'!AD93+'OddsRatio_working_3-way'!AJ93</f>
        <v>0</v>
      </c>
      <c r="AQ93" s="11">
        <f>'OddsRatio_working_3-way'!AE93+'OddsRatio_working_3-way'!AK93</f>
        <v>0</v>
      </c>
      <c r="AR93" s="10">
        <f>IF(A93="","",IF(('OddsRatio_working_3-way'!X93=0),IF(Q93&gt;0,-Q93^(1/3),(-Q93)^(1/3)),'OddsRatio_working_3-way'!AL93-'OddsRatio_working_3-way'!R93/3))</f>
        <v>1.0519583862715107</v>
      </c>
      <c r="AS93" s="11">
        <f>IF(('OddsRatio_working_3-way'!X93=0),IF(Q93&gt;0,-Q93^(1/3),(-Q93)^(1/3)),'OddsRatio_working_3-way'!AM93-'OddsRatio_working_3-way'!R93/3)</f>
        <v>-0.67629616073707322</v>
      </c>
      <c r="AT93" s="11">
        <f>IF(('OddsRatio_working_3-way'!X93=0),IF(Q93&gt;0,-Q93^(1/3),(-Q93)^(1/3)),'OddsRatio_working_3-way'!AN93-'OddsRatio_working_3-way'!R93/3)</f>
        <v>-0.37566222553443696</v>
      </c>
      <c r="AU93" s="11">
        <f>IF(('OddsRatio_working_3-way'!X93=0),0,'OddsRatio_working_3-way'!AO93)</f>
        <v>0</v>
      </c>
      <c r="AV93" s="11">
        <f>IF(('OddsRatio_working_3-way'!X93=0),0,'OddsRatio_working_3-way'!AP93)</f>
        <v>0</v>
      </c>
      <c r="AW93" s="11">
        <f>IF(('OddsRatio_working_3-way'!X93=0),0,'OddsRatio_working_3-way'!AQ93)</f>
        <v>0</v>
      </c>
    </row>
    <row r="94" spans="1:4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9">
        <f t="shared" si="26"/>
        <v>0.31262338145333135</v>
      </c>
      <c r="E94" s="9">
        <f t="shared" si="27"/>
        <v>0.31469336095892969</v>
      </c>
      <c r="F94" s="9">
        <f t="shared" si="28"/>
        <v>0.37268325758773918</v>
      </c>
      <c r="G94" s="9">
        <f t="shared" si="29"/>
        <v>1.0520273074391033</v>
      </c>
      <c r="H94" s="9">
        <f t="shared" si="30"/>
        <v>3.1987370725477255</v>
      </c>
      <c r="I94" s="9">
        <f t="shared" si="31"/>
        <v>3.1776965263989441</v>
      </c>
      <c r="J94" s="9">
        <f t="shared" si="32"/>
        <v>2.6832436919025651</v>
      </c>
      <c r="K94" s="11">
        <f t="shared" si="33"/>
        <v>0.3236245954692557</v>
      </c>
      <c r="L94" s="11">
        <f t="shared" si="34"/>
        <v>0.32573289902280134</v>
      </c>
      <c r="M94" s="11">
        <f t="shared" si="35"/>
        <v>0.38461538461538458</v>
      </c>
      <c r="N94" s="11">
        <f>'OddsRatio_working_3-way'!K94+'OddsRatio_working_3-way'!L94+'OddsRatio_working_3-way'!M94-('OddsRatio_working_3-way'!K94*'OddsRatio_working_3-way'!L94)-('OddsRatio_working_3-way'!K94*'OddsRatio_working_3-way'!M94)-('OddsRatio_working_3-way'!L94*'OddsRatio_working_3-way'!M94)+('OddsRatio_working_3-way'!K94*'OddsRatio_working_3-way'!L94*'OddsRatio_working_3-way'!M94)-1</f>
        <v>-0.28065088196013854</v>
      </c>
      <c r="O94" s="11">
        <f>0</f>
        <v>0</v>
      </c>
      <c r="P94" s="11">
        <f>('OddsRatio_working_3-way'!K94*'OddsRatio_working_3-way'!L94)+('OddsRatio_working_3-way'!K94*'OddsRatio_working_3-way'!M94)+('OddsRatio_working_3-way'!L94*'OddsRatio_working_3-way'!M94)-(3*'OddsRatio_working_3-way'!K94*'OddsRatio_working_3-way'!L94*'OddsRatio_working_3-way'!M94)</f>
        <v>0.23353516285428622</v>
      </c>
      <c r="Q94" s="11">
        <f>2*'OddsRatio_working_3-way'!K94*'OddsRatio_working_3-way'!L94*'OddsRatio_working_3-way'!M94</f>
        <v>8.1088598213293839E-2</v>
      </c>
      <c r="R94" s="11">
        <f t="shared" si="36"/>
        <v>0</v>
      </c>
      <c r="S94" s="11">
        <f t="shared" si="37"/>
        <v>-0.83211982525483641</v>
      </c>
      <c r="T94" s="11">
        <f t="shared" si="38"/>
        <v>-0.2889304948801516</v>
      </c>
      <c r="U94" s="11">
        <f>'OddsRatio_working_3-way'!S94-'OddsRatio_working_3-way'!R94^2/3</f>
        <v>-0.83211982525483641</v>
      </c>
      <c r="V94" s="11">
        <f>'OddsRatio_working_3-way'!S94*'OddsRatio_working_3-way'!R94/3-2*'OddsRatio_working_3-way'!R94^3/27-'OddsRatio_working_3-way'!T94</f>
        <v>0.2889304948801516</v>
      </c>
      <c r="W94" s="11">
        <f>'OddsRatio_working_3-way'!V94^2+4*'OddsRatio_working_3-way'!U94^3/27</f>
        <v>-1.8790567714409151E-3</v>
      </c>
      <c r="X94" s="11">
        <f>IF('OddsRatio_working_3-way'!W94&gt;0,IF(ABS('OddsRatio_working_3-way'!V94+SQRT('OddsRatio_working_3-way'!W94))/2&gt;0,ABS('OddsRatio_working_3-way'!V94+SQRT('OddsRatio_working_3-way'!W94))/2,ABS('OddsRatio_working_3-way'!V94-SQRT('OddsRatio_working_3-way'!W94))/2),SQRT(-'OddsRatio_working_3-way'!U94^3/27))</f>
        <v>0.14608207251672792</v>
      </c>
      <c r="Y94" s="11">
        <f>IF('OddsRatio_working_3-way'!W94&gt;=0,IF('OddsRatio_working_3-way'!V94+SQRT('OddsRatio_working_3-way'!W94)&gt;0,0,PI()),ACOS('OddsRatio_working_3-way'!V94/(2*'OddsRatio_working_3-way'!X94)))</f>
        <v>0.14891876706038443</v>
      </c>
      <c r="Z94" s="11">
        <f>'OddsRatio_working_3-way'!X94^(1/3)*COS('OddsRatio_working_3-way'!Y94/3)</f>
        <v>0.52601365371955178</v>
      </c>
      <c r="AA94" s="11">
        <f>'OddsRatio_working_3-way'!X94^(1/3)*COS(('OddsRatio_working_3-way'!Y94+2*PI())/3)</f>
        <v>-0.28563829586125089</v>
      </c>
      <c r="AB94" s="11">
        <f>'OddsRatio_working_3-way'!X94^(1/3)*COS(('OddsRatio_working_3-way'!Y94+4*PI())/3)</f>
        <v>-0.2403753578583008</v>
      </c>
      <c r="AC94" s="11">
        <f>'OddsRatio_working_3-way'!X94^(1/3)*SIN('OddsRatio_working_3-way'!Y94/3)</f>
        <v>2.6132569440316594E-2</v>
      </c>
      <c r="AD94" s="11">
        <f>'OddsRatio_working_3-way'!X94^(1/3)*SIN(('OddsRatio_working_3-way'!Y94+2*PI())/3)</f>
        <v>0.44247490213844448</v>
      </c>
      <c r="AE94" s="11">
        <f>'OddsRatio_working_3-way'!X94^(1/3)*SIN(('OddsRatio_working_3-way'!Y94+4*PI())/3)</f>
        <v>-0.46860747157876104</v>
      </c>
      <c r="AF94" s="11">
        <f>-'OddsRatio_working_3-way'!U94/(3*'OddsRatio_working_3-way'!X94^(1/3))*COS(('OddsRatio_working_3-way'!Y94)/3)</f>
        <v>0.52601365371955167</v>
      </c>
      <c r="AG94" s="11">
        <f>-'OddsRatio_working_3-way'!U94/(3*'OddsRatio_working_3-way'!X94^(1/3))*COS(('OddsRatio_working_3-way'!Y94+2*PI())/3)</f>
        <v>-0.28563829586125083</v>
      </c>
      <c r="AH94" s="11">
        <f>-'OddsRatio_working_3-way'!U94/(3*'OddsRatio_working_3-way'!X94^(1/3))*COS(('OddsRatio_working_3-way'!Y94+4*PI())/3)</f>
        <v>-0.24037535785830078</v>
      </c>
      <c r="AI94" s="11">
        <f>'OddsRatio_working_3-way'!U94/(3*'OddsRatio_working_3-way'!X94^(1/3))*SIN(('OddsRatio_working_3-way'!Y94)/3)</f>
        <v>-2.6132569440316587E-2</v>
      </c>
      <c r="AJ94" s="11">
        <f>'OddsRatio_working_3-way'!U94/(3*'OddsRatio_working_3-way'!X94^(1/3))*SIN(('OddsRatio_working_3-way'!Y94+2*PI())/3)</f>
        <v>-0.44247490213844437</v>
      </c>
      <c r="AK94" s="11">
        <f>'OddsRatio_working_3-way'!U94/(3*'OddsRatio_working_3-way'!X94^(1/3))*SIN(('OddsRatio_working_3-way'!Y94+4*PI())/3)</f>
        <v>0.46860747157876093</v>
      </c>
      <c r="AL94" s="11">
        <f>'OddsRatio_working_3-way'!Z94+'OddsRatio_working_3-way'!AF94</f>
        <v>1.0520273074391033</v>
      </c>
      <c r="AM94" s="11">
        <f>'OddsRatio_working_3-way'!AA94+'OddsRatio_working_3-way'!AG94</f>
        <v>-0.57127659172250178</v>
      </c>
      <c r="AN94" s="11">
        <f>'OddsRatio_working_3-way'!AB94+'OddsRatio_working_3-way'!AH94</f>
        <v>-0.48075071571660155</v>
      </c>
      <c r="AO94" s="11">
        <f>'OddsRatio_working_3-way'!AC94+'OddsRatio_working_3-way'!AI94</f>
        <v>0</v>
      </c>
      <c r="AP94" s="11">
        <f>'OddsRatio_working_3-way'!AD94+'OddsRatio_working_3-way'!AJ94</f>
        <v>0</v>
      </c>
      <c r="AQ94" s="11">
        <f>'OddsRatio_working_3-way'!AE94+'OddsRatio_working_3-way'!AK94</f>
        <v>0</v>
      </c>
      <c r="AR94" s="10">
        <f>IF(A94="","",IF(('OddsRatio_working_3-way'!X94=0),IF(Q94&gt;0,-Q94^(1/3),(-Q94)^(1/3)),'OddsRatio_working_3-way'!AL94-'OddsRatio_working_3-way'!R94/3))</f>
        <v>1.0520273074391033</v>
      </c>
      <c r="AS94" s="11">
        <f>IF(('OddsRatio_working_3-way'!X94=0),IF(Q94&gt;0,-Q94^(1/3),(-Q94)^(1/3)),'OddsRatio_working_3-way'!AM94-'OddsRatio_working_3-way'!R94/3)</f>
        <v>-0.57127659172250178</v>
      </c>
      <c r="AT94" s="11">
        <f>IF(('OddsRatio_working_3-way'!X94=0),IF(Q94&gt;0,-Q94^(1/3),(-Q94)^(1/3)),'OddsRatio_working_3-way'!AN94-'OddsRatio_working_3-way'!R94/3)</f>
        <v>-0.48075071571660155</v>
      </c>
      <c r="AU94" s="11">
        <f>IF(('OddsRatio_working_3-way'!X94=0),0,'OddsRatio_working_3-way'!AO94)</f>
        <v>0</v>
      </c>
      <c r="AV94" s="11">
        <f>IF(('OddsRatio_working_3-way'!X94=0),0,'OddsRatio_working_3-way'!AP94)</f>
        <v>0</v>
      </c>
      <c r="AW94" s="11">
        <f>IF(('OddsRatio_working_3-way'!X94=0),0,'OddsRatio_working_3-way'!AQ94)</f>
        <v>0</v>
      </c>
    </row>
    <row r="95" spans="1:4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9">
        <f t="shared" si="26"/>
        <v>0.34505032212289016</v>
      </c>
      <c r="E95" s="9">
        <f t="shared" si="27"/>
        <v>0.34505032212289016</v>
      </c>
      <c r="F95" s="9">
        <f t="shared" si="28"/>
        <v>0.30989935575421951</v>
      </c>
      <c r="G95" s="9">
        <f t="shared" si="29"/>
        <v>1.0604067039861156</v>
      </c>
      <c r="H95" s="9">
        <f t="shared" si="30"/>
        <v>2.8981280001351473</v>
      </c>
      <c r="I95" s="9">
        <f t="shared" si="31"/>
        <v>2.8981280001351473</v>
      </c>
      <c r="J95" s="9">
        <f t="shared" si="32"/>
        <v>3.226854078370843</v>
      </c>
      <c r="K95" s="11">
        <f t="shared" si="33"/>
        <v>0.35842293906810035</v>
      </c>
      <c r="L95" s="11">
        <f t="shared" si="34"/>
        <v>0.35842293906810035</v>
      </c>
      <c r="M95" s="11">
        <f t="shared" si="35"/>
        <v>0.32258064516129031</v>
      </c>
      <c r="N95" s="11">
        <f>'OddsRatio_working_3-way'!K95+'OddsRatio_working_3-way'!L95+'OddsRatio_working_3-way'!M95-('OddsRatio_working_3-way'!K95*'OddsRatio_working_3-way'!L95)-('OddsRatio_working_3-way'!K95*'OddsRatio_working_3-way'!M95)-('OddsRatio_working_3-way'!L95*'OddsRatio_working_3-way'!M95)+('OddsRatio_working_3-way'!K95*'OddsRatio_working_3-way'!L95*'OddsRatio_working_3-way'!M95)-1</f>
        <v>-0.27884011701271949</v>
      </c>
      <c r="O95" s="11">
        <f>0</f>
        <v>0</v>
      </c>
      <c r="P95" s="11">
        <f>('OddsRatio_working_3-way'!K95*'OddsRatio_working_3-way'!L95)+('OddsRatio_working_3-way'!K95*'OddsRatio_working_3-way'!M95)+('OddsRatio_working_3-way'!L95*'OddsRatio_working_3-way'!M95)-(3*'OddsRatio_working_3-way'!K95*'OddsRatio_working_3-way'!L95*'OddsRatio_working_3-way'!M95)</f>
        <v>0.23538470272942655</v>
      </c>
      <c r="Q95" s="11">
        <f>2*'OddsRatio_working_3-way'!K95*'OddsRatio_working_3-way'!L95*'OddsRatio_working_3-way'!M95</f>
        <v>8.2881937580783979E-2</v>
      </c>
      <c r="R95" s="11">
        <f t="shared" si="36"/>
        <v>0</v>
      </c>
      <c r="S95" s="11">
        <f t="shared" si="37"/>
        <v>-0.84415651969723315</v>
      </c>
      <c r="T95" s="11">
        <f t="shared" si="38"/>
        <v>-0.29723821116099752</v>
      </c>
      <c r="U95" s="11">
        <f>'OddsRatio_working_3-way'!S95-'OddsRatio_working_3-way'!R95^2/3</f>
        <v>-0.84415651969723315</v>
      </c>
      <c r="V95" s="11">
        <f>'OddsRatio_working_3-way'!S95*'OddsRatio_working_3-way'!R95/3-2*'OddsRatio_working_3-way'!R95^3/27-'OddsRatio_working_3-way'!T95</f>
        <v>0.29723821116099752</v>
      </c>
      <c r="W95" s="11">
        <f>'OddsRatio_working_3-way'!V95^2+4*'OddsRatio_working_3-way'!U95^3/27</f>
        <v>-7.6739099306470659E-4</v>
      </c>
      <c r="X95" s="11">
        <f>IF('OddsRatio_working_3-way'!W95&gt;0,IF(ABS('OddsRatio_working_3-way'!V95+SQRT('OddsRatio_working_3-way'!W95))/2&gt;0,ABS('OddsRatio_working_3-way'!V95+SQRT('OddsRatio_working_3-way'!W95))/2,ABS('OddsRatio_working_3-way'!V95-SQRT('OddsRatio_working_3-way'!W95))/2),SQRT(-'OddsRatio_working_3-way'!U95^3/27))</f>
        <v>0.14926314445238523</v>
      </c>
      <c r="Y95" s="11">
        <f>IF('OddsRatio_working_3-way'!W95&gt;=0,IF('OddsRatio_working_3-way'!V95+SQRT('OddsRatio_working_3-way'!W95)&gt;0,0,PI()),ACOS('OddsRatio_working_3-way'!V95/(2*'OddsRatio_working_3-way'!X95)))</f>
        <v>9.292894911909988E-2</v>
      </c>
      <c r="Z95" s="11">
        <f>'OddsRatio_working_3-way'!X95^(1/3)*COS('OddsRatio_working_3-way'!Y95/3)</f>
        <v>0.53020335199305768</v>
      </c>
      <c r="AA95" s="11">
        <f>'OddsRatio_working_3-way'!X95^(1/3)*COS(('OddsRatio_working_3-way'!Y95+2*PI())/3)</f>
        <v>-0.27932960893854791</v>
      </c>
      <c r="AB95" s="11">
        <f>'OddsRatio_working_3-way'!X95^(1/3)*COS(('OddsRatio_working_3-way'!Y95+4*PI())/3)</f>
        <v>-0.25087374305450993</v>
      </c>
      <c r="AC95" s="11">
        <f>'OddsRatio_working_3-way'!X95^(1/3)*SIN('OddsRatio_working_3-way'!Y95/3)</f>
        <v>1.642900182817331E-2</v>
      </c>
      <c r="AD95" s="11">
        <f>'OddsRatio_working_3-way'!X95^(1/3)*SIN(('OddsRatio_working_3-way'!Y95+2*PI())/3)</f>
        <v>0.45095507108356397</v>
      </c>
      <c r="AE95" s="11">
        <f>'OddsRatio_working_3-way'!X95^(1/3)*SIN(('OddsRatio_working_3-way'!Y95+4*PI())/3)</f>
        <v>-0.46738407291173723</v>
      </c>
      <c r="AF95" s="11">
        <f>-'OddsRatio_working_3-way'!U95/(3*'OddsRatio_working_3-way'!X95^(1/3))*COS(('OddsRatio_working_3-way'!Y95)/3)</f>
        <v>0.53020335199305779</v>
      </c>
      <c r="AG95" s="11">
        <f>-'OddsRatio_working_3-way'!U95/(3*'OddsRatio_working_3-way'!X95^(1/3))*COS(('OddsRatio_working_3-way'!Y95+2*PI())/3)</f>
        <v>-0.27932960893854797</v>
      </c>
      <c r="AH95" s="11">
        <f>-'OddsRatio_working_3-way'!U95/(3*'OddsRatio_working_3-way'!X95^(1/3))*COS(('OddsRatio_working_3-way'!Y95+4*PI())/3)</f>
        <v>-0.25087374305450999</v>
      </c>
      <c r="AI95" s="11">
        <f>'OddsRatio_working_3-way'!U95/(3*'OddsRatio_working_3-way'!X95^(1/3))*SIN(('OddsRatio_working_3-way'!Y95)/3)</f>
        <v>-1.6429001828173313E-2</v>
      </c>
      <c r="AJ95" s="11">
        <f>'OddsRatio_working_3-way'!U95/(3*'OddsRatio_working_3-way'!X95^(1/3))*SIN(('OddsRatio_working_3-way'!Y95+2*PI())/3)</f>
        <v>-0.45095507108356409</v>
      </c>
      <c r="AK95" s="11">
        <f>'OddsRatio_working_3-way'!U95/(3*'OddsRatio_working_3-way'!X95^(1/3))*SIN(('OddsRatio_working_3-way'!Y95+4*PI())/3)</f>
        <v>0.46738407291173734</v>
      </c>
      <c r="AL95" s="11">
        <f>'OddsRatio_working_3-way'!Z95+'OddsRatio_working_3-way'!AF95</f>
        <v>1.0604067039861156</v>
      </c>
      <c r="AM95" s="11">
        <f>'OddsRatio_working_3-way'!AA95+'OddsRatio_working_3-way'!AG95</f>
        <v>-0.55865921787709594</v>
      </c>
      <c r="AN95" s="11">
        <f>'OddsRatio_working_3-way'!AB95+'OddsRatio_working_3-way'!AH95</f>
        <v>-0.50174748610901987</v>
      </c>
      <c r="AO95" s="11">
        <f>'OddsRatio_working_3-way'!AC95+'OddsRatio_working_3-way'!AI95</f>
        <v>0</v>
      </c>
      <c r="AP95" s="11">
        <f>'OddsRatio_working_3-way'!AD95+'OddsRatio_working_3-way'!AJ95</f>
        <v>0</v>
      </c>
      <c r="AQ95" s="11">
        <f>'OddsRatio_working_3-way'!AE95+'OddsRatio_working_3-way'!AK95</f>
        <v>0</v>
      </c>
      <c r="AR95" s="10">
        <f>IF(A95="","",IF(('OddsRatio_working_3-way'!X95=0),IF(Q95&gt;0,-Q95^(1/3),(-Q95)^(1/3)),'OddsRatio_working_3-way'!AL95-'OddsRatio_working_3-way'!R95/3))</f>
        <v>1.0604067039861156</v>
      </c>
      <c r="AS95" s="11">
        <f>IF(('OddsRatio_working_3-way'!X95=0),IF(Q95&gt;0,-Q95^(1/3),(-Q95)^(1/3)),'OddsRatio_working_3-way'!AM95-'OddsRatio_working_3-way'!R95/3)</f>
        <v>-0.55865921787709594</v>
      </c>
      <c r="AT95" s="11">
        <f>IF(('OddsRatio_working_3-way'!X95=0),IF(Q95&gt;0,-Q95^(1/3),(-Q95)^(1/3)),'OddsRatio_working_3-way'!AN95-'OddsRatio_working_3-way'!R95/3)</f>
        <v>-0.50174748610901987</v>
      </c>
      <c r="AU95" s="11">
        <f>IF(('OddsRatio_working_3-way'!X95=0),0,'OddsRatio_working_3-way'!AO95)</f>
        <v>0</v>
      </c>
      <c r="AV95" s="11">
        <f>IF(('OddsRatio_working_3-way'!X95=0),0,'OddsRatio_working_3-way'!AP95)</f>
        <v>0</v>
      </c>
      <c r="AW95" s="11">
        <f>IF(('OddsRatio_working_3-way'!X95=0),0,'OddsRatio_working_3-way'!AQ95)</f>
        <v>0</v>
      </c>
    </row>
    <row r="96" spans="1:4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9">
        <f t="shared" si="26"/>
        <v>0.49274416214206046</v>
      </c>
      <c r="E96" s="9">
        <f t="shared" si="27"/>
        <v>0.29609554038244645</v>
      </c>
      <c r="F96" s="9">
        <f t="shared" si="28"/>
        <v>0.21116029747549295</v>
      </c>
      <c r="G96" s="9">
        <f t="shared" si="29"/>
        <v>1.0612894132865982</v>
      </c>
      <c r="H96" s="9">
        <f t="shared" si="30"/>
        <v>2.0294507308880005</v>
      </c>
      <c r="I96" s="9">
        <f t="shared" si="31"/>
        <v>3.3772882857619808</v>
      </c>
      <c r="J96" s="9">
        <f t="shared" si="32"/>
        <v>4.7357387347688267</v>
      </c>
      <c r="K96" s="11">
        <f t="shared" si="33"/>
        <v>0.50761421319796951</v>
      </c>
      <c r="L96" s="11">
        <f t="shared" si="34"/>
        <v>0.30864197530864196</v>
      </c>
      <c r="M96" s="11">
        <f t="shared" si="35"/>
        <v>0.22123893805309736</v>
      </c>
      <c r="N96" s="11">
        <f>'OddsRatio_working_3-way'!K96+'OddsRatio_working_3-way'!L96+'OddsRatio_working_3-way'!M96-('OddsRatio_working_3-way'!K96*'OddsRatio_working_3-way'!L96)-('OddsRatio_working_3-way'!K96*'OddsRatio_working_3-way'!M96)-('OddsRatio_working_3-way'!L96*'OddsRatio_working_3-way'!M96)+('OddsRatio_working_3-way'!K96*'OddsRatio_working_3-way'!L96*'OddsRatio_working_3-way'!M96)-1</f>
        <v>-0.26510184173062457</v>
      </c>
      <c r="O96" s="11">
        <f>0</f>
        <v>0</v>
      </c>
      <c r="P96" s="11">
        <f>('OddsRatio_working_3-way'!K96*'OddsRatio_working_3-way'!L96)+('OddsRatio_working_3-way'!K96*'OddsRatio_working_3-way'!M96)+('OddsRatio_working_3-way'!L96*'OddsRatio_working_3-way'!M96)-(3*'OddsRatio_working_3-way'!K96*'OddsRatio_working_3-way'!L96*'OddsRatio_working_3-way'!M96)</f>
        <v>0.23327349330973007</v>
      </c>
      <c r="Q96" s="11">
        <f>2*'OddsRatio_working_3-way'!K96*'OddsRatio_working_3-way'!L96*'OddsRatio_working_3-way'!M96</f>
        <v>6.9323474980603289E-2</v>
      </c>
      <c r="R96" s="11">
        <f t="shared" si="36"/>
        <v>0</v>
      </c>
      <c r="S96" s="11">
        <f t="shared" si="37"/>
        <v>-0.87993916521622684</v>
      </c>
      <c r="T96" s="11">
        <f t="shared" si="38"/>
        <v>-0.26149752309546115</v>
      </c>
      <c r="U96" s="11">
        <f>'OddsRatio_working_3-way'!S96-'OddsRatio_working_3-way'!R96^2/3</f>
        <v>-0.87993916521622684</v>
      </c>
      <c r="V96" s="11">
        <f>'OddsRatio_working_3-way'!S96*'OddsRatio_working_3-way'!R96/3-2*'OddsRatio_working_3-way'!R96^3/27-'OddsRatio_working_3-way'!T96</f>
        <v>0.26149752309546115</v>
      </c>
      <c r="W96" s="11">
        <f>'OddsRatio_working_3-way'!V96^2+4*'OddsRatio_working_3-way'!U96^3/27</f>
        <v>-3.2556923696481319E-2</v>
      </c>
      <c r="X96" s="11">
        <f>IF('OddsRatio_working_3-way'!W96&gt;0,IF(ABS('OddsRatio_working_3-way'!V96+SQRT('OddsRatio_working_3-way'!W96))/2&gt;0,ABS('OddsRatio_working_3-way'!V96+SQRT('OddsRatio_working_3-way'!W96))/2,ABS('OddsRatio_working_3-way'!V96-SQRT('OddsRatio_working_3-way'!W96))/2),SQRT(-'OddsRatio_working_3-way'!U96^3/27))</f>
        <v>0.1588536105047211</v>
      </c>
      <c r="Y96" s="11">
        <f>IF('OddsRatio_working_3-way'!W96&gt;=0,IF('OddsRatio_working_3-way'!V96+SQRT('OddsRatio_working_3-way'!W96)&gt;0,0,PI()),ACOS('OddsRatio_working_3-way'!V96/(2*'OddsRatio_working_3-way'!X96)))</f>
        <v>0.60398837127443861</v>
      </c>
      <c r="Z96" s="11">
        <f>'OddsRatio_working_3-way'!X96^(1/3)*COS('OddsRatio_working_3-way'!Y96/3)</f>
        <v>0.53064470664329921</v>
      </c>
      <c r="AA96" s="11">
        <f>'OddsRatio_working_3-way'!X96^(1/3)*COS(('OddsRatio_working_3-way'!Y96+2*PI())/3)</f>
        <v>-0.35911434545126591</v>
      </c>
      <c r="AB96" s="11">
        <f>'OddsRatio_working_3-way'!X96^(1/3)*COS(('OddsRatio_working_3-way'!Y96+4*PI())/3)</f>
        <v>-0.17153036119203341</v>
      </c>
      <c r="AC96" s="11">
        <f>'OddsRatio_working_3-way'!X96^(1/3)*SIN('OddsRatio_working_3-way'!Y96/3)</f>
        <v>0.10830166380773054</v>
      </c>
      <c r="AD96" s="11">
        <f>'OddsRatio_working_3-way'!X96^(1/3)*SIN(('OddsRatio_working_3-way'!Y96+2*PI())/3)</f>
        <v>0.40540096443297291</v>
      </c>
      <c r="AE96" s="11">
        <f>'OddsRatio_working_3-way'!X96^(1/3)*SIN(('OddsRatio_working_3-way'!Y96+4*PI())/3)</f>
        <v>-0.51370262824070334</v>
      </c>
      <c r="AF96" s="11">
        <f>-'OddsRatio_working_3-way'!U96/(3*'OddsRatio_working_3-way'!X96^(1/3))*COS(('OddsRatio_working_3-way'!Y96)/3)</f>
        <v>0.53064470664329899</v>
      </c>
      <c r="AG96" s="11">
        <f>-'OddsRatio_working_3-way'!U96/(3*'OddsRatio_working_3-way'!X96^(1/3))*COS(('OddsRatio_working_3-way'!Y96+2*PI())/3)</f>
        <v>-0.35911434545126575</v>
      </c>
      <c r="AH96" s="11">
        <f>-'OddsRatio_working_3-way'!U96/(3*'OddsRatio_working_3-way'!X96^(1/3))*COS(('OddsRatio_working_3-way'!Y96+4*PI())/3)</f>
        <v>-0.17153036119203333</v>
      </c>
      <c r="AI96" s="11">
        <f>'OddsRatio_working_3-way'!U96/(3*'OddsRatio_working_3-way'!X96^(1/3))*SIN(('OddsRatio_working_3-way'!Y96)/3)</f>
        <v>-0.1083016638077305</v>
      </c>
      <c r="AJ96" s="11">
        <f>'OddsRatio_working_3-way'!U96/(3*'OddsRatio_working_3-way'!X96^(1/3))*SIN(('OddsRatio_working_3-way'!Y96+2*PI())/3)</f>
        <v>-0.40540096443297274</v>
      </c>
      <c r="AK96" s="11">
        <f>'OddsRatio_working_3-way'!U96/(3*'OddsRatio_working_3-way'!X96^(1/3))*SIN(('OddsRatio_working_3-way'!Y96+4*PI())/3)</f>
        <v>0.51370262824070312</v>
      </c>
      <c r="AL96" s="11">
        <f>'OddsRatio_working_3-way'!Z96+'OddsRatio_working_3-way'!AF96</f>
        <v>1.0612894132865982</v>
      </c>
      <c r="AM96" s="11">
        <f>'OddsRatio_working_3-way'!AA96+'OddsRatio_working_3-way'!AG96</f>
        <v>-0.71822869090253172</v>
      </c>
      <c r="AN96" s="11">
        <f>'OddsRatio_working_3-way'!AB96+'OddsRatio_working_3-way'!AH96</f>
        <v>-0.34306072238406671</v>
      </c>
      <c r="AO96" s="11">
        <f>'OddsRatio_working_3-way'!AC96+'OddsRatio_working_3-way'!AI96</f>
        <v>0</v>
      </c>
      <c r="AP96" s="11">
        <f>'OddsRatio_working_3-way'!AD96+'OddsRatio_working_3-way'!AJ96</f>
        <v>0</v>
      </c>
      <c r="AQ96" s="11">
        <f>'OddsRatio_working_3-way'!AE96+'OddsRatio_working_3-way'!AK96</f>
        <v>0</v>
      </c>
      <c r="AR96" s="10">
        <f>IF(A96="","",IF(('OddsRatio_working_3-way'!X96=0),IF(Q96&gt;0,-Q96^(1/3),(-Q96)^(1/3)),'OddsRatio_working_3-way'!AL96-'OddsRatio_working_3-way'!R96/3))</f>
        <v>1.0612894132865982</v>
      </c>
      <c r="AS96" s="11">
        <f>IF(('OddsRatio_working_3-way'!X96=0),IF(Q96&gt;0,-Q96^(1/3),(-Q96)^(1/3)),'OddsRatio_working_3-way'!AM96-'OddsRatio_working_3-way'!R96/3)</f>
        <v>-0.71822869090253172</v>
      </c>
      <c r="AT96" s="11">
        <f>IF(('OddsRatio_working_3-way'!X96=0),IF(Q96&gt;0,-Q96^(1/3),(-Q96)^(1/3)),'OddsRatio_working_3-way'!AN96-'OddsRatio_working_3-way'!R96/3)</f>
        <v>-0.34306072238406671</v>
      </c>
      <c r="AU96" s="11">
        <f>IF(('OddsRatio_working_3-way'!X96=0),0,'OddsRatio_working_3-way'!AO96)</f>
        <v>0</v>
      </c>
      <c r="AV96" s="11">
        <f>IF(('OddsRatio_working_3-way'!X96=0),0,'OddsRatio_working_3-way'!AP96)</f>
        <v>0</v>
      </c>
      <c r="AW96" s="11">
        <f>IF(('OddsRatio_working_3-way'!X96=0),0,'OddsRatio_working_3-way'!AQ96)</f>
        <v>0</v>
      </c>
    </row>
    <row r="97" spans="1:4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9">
        <f t="shared" si="26"/>
        <v>0.41621424496396875</v>
      </c>
      <c r="E97" s="9">
        <f t="shared" si="27"/>
        <v>0.30544364491119552</v>
      </c>
      <c r="F97" s="9">
        <f t="shared" si="28"/>
        <v>0.27834211012483584</v>
      </c>
      <c r="G97" s="9">
        <f t="shared" si="29"/>
        <v>1.0625824103440844</v>
      </c>
      <c r="H97" s="9">
        <f t="shared" si="30"/>
        <v>2.402608781654191</v>
      </c>
      <c r="I97" s="9">
        <f t="shared" si="31"/>
        <v>3.2739263581363409</v>
      </c>
      <c r="J97" s="9">
        <f t="shared" si="32"/>
        <v>3.5927010812395657</v>
      </c>
      <c r="K97" s="11">
        <f t="shared" si="33"/>
        <v>0.43103448275862072</v>
      </c>
      <c r="L97" s="11">
        <f t="shared" si="34"/>
        <v>0.31847133757961782</v>
      </c>
      <c r="M97" s="11">
        <f t="shared" si="35"/>
        <v>0.29069767441860467</v>
      </c>
      <c r="N97" s="11">
        <f>'OddsRatio_working_3-way'!K97+'OddsRatio_working_3-way'!L97+'OddsRatio_working_3-way'!M97-('OddsRatio_working_3-way'!K97*'OddsRatio_working_3-way'!L97)-('OddsRatio_working_3-way'!K97*'OddsRatio_working_3-way'!M97)-('OddsRatio_working_3-way'!L97*'OddsRatio_working_3-way'!M97)+('OddsRatio_working_3-way'!K97*'OddsRatio_working_3-way'!L97*'OddsRatio_working_3-way'!M97)-1</f>
        <v>-0.27504354399603637</v>
      </c>
      <c r="O97" s="11">
        <f>0</f>
        <v>0</v>
      </c>
      <c r="P97" s="11">
        <f>('OddsRatio_working_3-way'!K97*'OddsRatio_working_3-way'!L97)+('OddsRatio_working_3-way'!K97*'OddsRatio_working_3-way'!M97)+('OddsRatio_working_3-way'!L97*'OddsRatio_working_3-way'!M97)-(3*'OddsRatio_working_3-way'!K97*'OddsRatio_working_3-way'!L97*'OddsRatio_working_3-way'!M97)</f>
        <v>0.23543766185341636</v>
      </c>
      <c r="Q97" s="11">
        <f>2*'OddsRatio_working_3-way'!K97*'OddsRatio_working_3-way'!L97*'OddsRatio_working_3-way'!M97</f>
        <v>7.9809376899463172E-2</v>
      </c>
      <c r="R97" s="11">
        <f t="shared" si="36"/>
        <v>0</v>
      </c>
      <c r="S97" s="11">
        <f t="shared" si="37"/>
        <v>-0.8560014113867338</v>
      </c>
      <c r="T97" s="11">
        <f t="shared" si="38"/>
        <v>-0.29016996996160471</v>
      </c>
      <c r="U97" s="11">
        <f>'OddsRatio_working_3-way'!S97-'OddsRatio_working_3-way'!R97^2/3</f>
        <v>-0.8560014113867338</v>
      </c>
      <c r="V97" s="11">
        <f>'OddsRatio_working_3-way'!S97*'OddsRatio_working_3-way'!R97/3-2*'OddsRatio_working_3-way'!R97^3/27-'OddsRatio_working_3-way'!T97</f>
        <v>0.29016996996160471</v>
      </c>
      <c r="W97" s="11">
        <f>'OddsRatio_working_3-way'!V97^2+4*'OddsRatio_working_3-way'!U97^3/27</f>
        <v>-8.7236283142184262E-3</v>
      </c>
      <c r="X97" s="11">
        <f>IF('OddsRatio_working_3-way'!W97&gt;0,IF(ABS('OddsRatio_working_3-way'!V97+SQRT('OddsRatio_working_3-way'!W97))/2&gt;0,ABS('OddsRatio_working_3-way'!V97+SQRT('OddsRatio_working_3-way'!W97))/2,ABS('OddsRatio_working_3-way'!V97-SQRT('OddsRatio_working_3-way'!W97))/2),SQRT(-'OddsRatio_working_3-way'!U97^3/27))</f>
        <v>0.15241574703892721</v>
      </c>
      <c r="Y97" s="11">
        <f>IF('OddsRatio_working_3-way'!W97&gt;=0,IF('OddsRatio_working_3-way'!V97+SQRT('OddsRatio_working_3-way'!W97)&gt;0,0,PI()),ACOS('OddsRatio_working_3-way'!V97/(2*'OddsRatio_working_3-way'!X97)))</f>
        <v>0.31140880610941912</v>
      </c>
      <c r="Z97" s="11">
        <f>'OddsRatio_working_3-way'!X97^(1/3)*COS('OddsRatio_working_3-way'!Y97/3)</f>
        <v>0.5312912051720422</v>
      </c>
      <c r="AA97" s="11">
        <f>'OddsRatio_working_3-way'!X97^(1/3)*COS(('OddsRatio_working_3-way'!Y97+2*PI())/3)</f>
        <v>-0.31357883038065892</v>
      </c>
      <c r="AB97" s="11">
        <f>'OddsRatio_working_3-way'!X97^(1/3)*COS(('OddsRatio_working_3-way'!Y97+4*PI())/3)</f>
        <v>-0.21771237479138342</v>
      </c>
      <c r="AC97" s="11">
        <f>'OddsRatio_working_3-way'!X97^(1/3)*SIN('OddsRatio_working_3-way'!Y97/3)</f>
        <v>5.5348523940723655E-2</v>
      </c>
      <c r="AD97" s="11">
        <f>'OddsRatio_working_3-way'!X97^(1/3)*SIN(('OddsRatio_working_3-way'!Y97+2*PI())/3)</f>
        <v>0.43243741851587714</v>
      </c>
      <c r="AE97" s="11">
        <f>'OddsRatio_working_3-way'!X97^(1/3)*SIN(('OddsRatio_working_3-way'!Y97+4*PI())/3)</f>
        <v>-0.48778594245660067</v>
      </c>
      <c r="AF97" s="11">
        <f>-'OddsRatio_working_3-way'!U97/(3*'OddsRatio_working_3-way'!X97^(1/3))*COS(('OddsRatio_working_3-way'!Y97)/3)</f>
        <v>0.53129120517204209</v>
      </c>
      <c r="AG97" s="11">
        <f>-'OddsRatio_working_3-way'!U97/(3*'OddsRatio_working_3-way'!X97^(1/3))*COS(('OddsRatio_working_3-way'!Y97+2*PI())/3)</f>
        <v>-0.31357883038065887</v>
      </c>
      <c r="AH97" s="11">
        <f>-'OddsRatio_working_3-way'!U97/(3*'OddsRatio_working_3-way'!X97^(1/3))*COS(('OddsRatio_working_3-way'!Y97+4*PI())/3)</f>
        <v>-0.21771237479138339</v>
      </c>
      <c r="AI97" s="11">
        <f>'OddsRatio_working_3-way'!U97/(3*'OddsRatio_working_3-way'!X97^(1/3))*SIN(('OddsRatio_working_3-way'!Y97)/3)</f>
        <v>-5.5348523940723642E-2</v>
      </c>
      <c r="AJ97" s="11">
        <f>'OddsRatio_working_3-way'!U97/(3*'OddsRatio_working_3-way'!X97^(1/3))*SIN(('OddsRatio_working_3-way'!Y97+2*PI())/3)</f>
        <v>-0.43243741851587703</v>
      </c>
      <c r="AK97" s="11">
        <f>'OddsRatio_working_3-way'!U97/(3*'OddsRatio_working_3-way'!X97^(1/3))*SIN(('OddsRatio_working_3-way'!Y97+4*PI())/3)</f>
        <v>0.48778594245660062</v>
      </c>
      <c r="AL97" s="11">
        <f>'OddsRatio_working_3-way'!Z97+'OddsRatio_working_3-way'!AF97</f>
        <v>1.0625824103440844</v>
      </c>
      <c r="AM97" s="11">
        <f>'OddsRatio_working_3-way'!AA97+'OddsRatio_working_3-way'!AG97</f>
        <v>-0.62715766076131785</v>
      </c>
      <c r="AN97" s="11">
        <f>'OddsRatio_working_3-way'!AB97+'OddsRatio_working_3-way'!AH97</f>
        <v>-0.43542474958276678</v>
      </c>
      <c r="AO97" s="11">
        <f>'OddsRatio_working_3-way'!AC97+'OddsRatio_working_3-way'!AI97</f>
        <v>0</v>
      </c>
      <c r="AP97" s="11">
        <f>'OddsRatio_working_3-way'!AD97+'OddsRatio_working_3-way'!AJ97</f>
        <v>0</v>
      </c>
      <c r="AQ97" s="11">
        <f>'OddsRatio_working_3-way'!AE97+'OddsRatio_working_3-way'!AK97</f>
        <v>0</v>
      </c>
      <c r="AR97" s="10">
        <f>IF(A97="","",IF(('OddsRatio_working_3-way'!X97=0),IF(Q97&gt;0,-Q97^(1/3),(-Q97)^(1/3)),'OddsRatio_working_3-way'!AL97-'OddsRatio_working_3-way'!R97/3))</f>
        <v>1.0625824103440844</v>
      </c>
      <c r="AS97" s="11">
        <f>IF(('OddsRatio_working_3-way'!X97=0),IF(Q97&gt;0,-Q97^(1/3),(-Q97)^(1/3)),'OddsRatio_working_3-way'!AM97-'OddsRatio_working_3-way'!R97/3)</f>
        <v>-0.62715766076131785</v>
      </c>
      <c r="AT97" s="11">
        <f>IF(('OddsRatio_working_3-way'!X97=0),IF(Q97&gt;0,-Q97^(1/3),(-Q97)^(1/3)),'OddsRatio_working_3-way'!AN97-'OddsRatio_working_3-way'!R97/3)</f>
        <v>-0.43542474958276678</v>
      </c>
      <c r="AU97" s="11">
        <f>IF(('OddsRatio_working_3-way'!X97=0),0,'OddsRatio_working_3-way'!AO97)</f>
        <v>0</v>
      </c>
      <c r="AV97" s="11">
        <f>IF(('OddsRatio_working_3-way'!X97=0),0,'OddsRatio_working_3-way'!AP97)</f>
        <v>0</v>
      </c>
      <c r="AW97" s="11">
        <f>IF(('OddsRatio_working_3-way'!X97=0),0,'OddsRatio_working_3-way'!AQ97)</f>
        <v>0</v>
      </c>
    </row>
    <row r="98" spans="1:4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9">
        <f t="shared" si="26"/>
        <v>0.38433138215186063</v>
      </c>
      <c r="E98" s="9">
        <f t="shared" si="27"/>
        <v>0.31185484688442439</v>
      </c>
      <c r="F98" s="9">
        <f t="shared" si="28"/>
        <v>0.30381377096371487</v>
      </c>
      <c r="G98" s="9">
        <f t="shared" si="29"/>
        <v>1.0608750167784344</v>
      </c>
      <c r="H98" s="9">
        <f t="shared" si="30"/>
        <v>2.6019212753354357</v>
      </c>
      <c r="I98" s="9">
        <f t="shared" si="31"/>
        <v>3.2066200348991436</v>
      </c>
      <c r="J98" s="9">
        <f t="shared" si="32"/>
        <v>3.2914900362414188</v>
      </c>
      <c r="K98" s="11">
        <f t="shared" si="33"/>
        <v>0.39840637450199207</v>
      </c>
      <c r="L98" s="11">
        <f t="shared" si="34"/>
        <v>0.32467532467532467</v>
      </c>
      <c r="M98" s="11">
        <f t="shared" si="35"/>
        <v>0.31645569620253161</v>
      </c>
      <c r="N98" s="11">
        <f>'OddsRatio_working_3-way'!K98+'OddsRatio_working_3-way'!L98+'OddsRatio_working_3-way'!M98-('OddsRatio_working_3-way'!K98*'OddsRatio_working_3-way'!L98)-('OddsRatio_working_3-way'!K98*'OddsRatio_working_3-way'!M98)-('OddsRatio_working_3-way'!L98*'OddsRatio_working_3-way'!M98)+('OddsRatio_working_3-way'!K98*'OddsRatio_working_3-way'!L98*'OddsRatio_working_3-way'!M98)-1</f>
        <v>-0.27770424139378691</v>
      </c>
      <c r="O98" s="11">
        <f>0</f>
        <v>0</v>
      </c>
      <c r="P98" s="11">
        <f>('OddsRatio_working_3-way'!K98*'OddsRatio_working_3-way'!L98)+('OddsRatio_working_3-way'!K98*'OddsRatio_working_3-way'!M98)+('OddsRatio_working_3-way'!L98*'OddsRatio_working_3-way'!M98)-(3*'OddsRatio_working_3-way'!K98*'OddsRatio_working_3-way'!L98*'OddsRatio_working_3-way'!M98)</f>
        <v>0.23537282728366499</v>
      </c>
      <c r="Q98" s="11">
        <f>2*'OddsRatio_working_3-way'!K98*'OddsRatio_working_3-way'!L98*'OddsRatio_working_3-way'!M98</f>
        <v>8.1868809489970412E-2</v>
      </c>
      <c r="R98" s="11">
        <f t="shared" si="36"/>
        <v>0</v>
      </c>
      <c r="S98" s="11">
        <f t="shared" si="37"/>
        <v>-0.84756655534801273</v>
      </c>
      <c r="T98" s="11">
        <f t="shared" si="38"/>
        <v>-0.29480575838191742</v>
      </c>
      <c r="U98" s="11">
        <f>'OddsRatio_working_3-way'!S98-'OddsRatio_working_3-way'!R98^2/3</f>
        <v>-0.84756655534801273</v>
      </c>
      <c r="V98" s="11">
        <f>'OddsRatio_working_3-way'!S98*'OddsRatio_working_3-way'!R98/3-2*'OddsRatio_working_3-way'!R98^3/27-'OddsRatio_working_3-way'!T98</f>
        <v>0.29480575838191742</v>
      </c>
      <c r="W98" s="11">
        <f>'OddsRatio_working_3-way'!V98^2+4*'OddsRatio_working_3-way'!U98^3/27</f>
        <v>-3.291875124363644E-3</v>
      </c>
      <c r="X98" s="11">
        <f>IF('OddsRatio_working_3-way'!W98&gt;0,IF(ABS('OddsRatio_working_3-way'!V98+SQRT('OddsRatio_working_3-way'!W98))/2&gt;0,ABS('OddsRatio_working_3-way'!V98+SQRT('OddsRatio_working_3-way'!W98))/2,ABS('OddsRatio_working_3-way'!V98-SQRT('OddsRatio_working_3-way'!W98))/2),SQRT(-'OddsRatio_working_3-way'!U98^3/27))</f>
        <v>0.15016849727847476</v>
      </c>
      <c r="Y98" s="11">
        <f>IF('OddsRatio_working_3-way'!W98&gt;=0,IF('OddsRatio_working_3-way'!V98+SQRT('OddsRatio_working_3-way'!W98)&gt;0,0,PI()),ACOS('OddsRatio_working_3-way'!V98/(2*'OddsRatio_working_3-way'!X98)))</f>
        <v>0.19221641401213385</v>
      </c>
      <c r="Z98" s="11">
        <f>'OddsRatio_working_3-way'!X98^(1/3)*COS('OddsRatio_working_3-way'!Y98/3)</f>
        <v>0.53043750838921722</v>
      </c>
      <c r="AA98" s="11">
        <f>'OddsRatio_working_3-way'!X98^(1/3)*COS(('OddsRatio_working_3-way'!Y98+2*PI())/3)</f>
        <v>-0.29469206597632885</v>
      </c>
      <c r="AB98" s="11">
        <f>'OddsRatio_working_3-way'!X98^(1/3)*COS(('OddsRatio_working_3-way'!Y98+4*PI())/3)</f>
        <v>-0.23574544241288847</v>
      </c>
      <c r="AC98" s="11">
        <f>'OddsRatio_working_3-way'!X98^(1/3)*SIN('OddsRatio_working_3-way'!Y98/3)</f>
        <v>3.4032848982171848E-2</v>
      </c>
      <c r="AD98" s="11">
        <f>'OddsRatio_working_3-way'!X98^(1/3)*SIN(('OddsRatio_working_3-way'!Y98+2*PI())/3)</f>
        <v>0.44235593289409747</v>
      </c>
      <c r="AE98" s="11">
        <f>'OddsRatio_working_3-way'!X98^(1/3)*SIN(('OddsRatio_working_3-way'!Y98+4*PI())/3)</f>
        <v>-0.47638878187626932</v>
      </c>
      <c r="AF98" s="11">
        <f>-'OddsRatio_working_3-way'!U98/(3*'OddsRatio_working_3-way'!X98^(1/3))*COS(('OddsRatio_working_3-way'!Y98)/3)</f>
        <v>0.53043750838921722</v>
      </c>
      <c r="AG98" s="11">
        <f>-'OddsRatio_working_3-way'!U98/(3*'OddsRatio_working_3-way'!X98^(1/3))*COS(('OddsRatio_working_3-way'!Y98+2*PI())/3)</f>
        <v>-0.29469206597632885</v>
      </c>
      <c r="AH98" s="11">
        <f>-'OddsRatio_working_3-way'!U98/(3*'OddsRatio_working_3-way'!X98^(1/3))*COS(('OddsRatio_working_3-way'!Y98+4*PI())/3)</f>
        <v>-0.23574544241288847</v>
      </c>
      <c r="AI98" s="11">
        <f>'OddsRatio_working_3-way'!U98/(3*'OddsRatio_working_3-way'!X98^(1/3))*SIN(('OddsRatio_working_3-way'!Y98)/3)</f>
        <v>-3.4032848982171848E-2</v>
      </c>
      <c r="AJ98" s="11">
        <f>'OddsRatio_working_3-way'!U98/(3*'OddsRatio_working_3-way'!X98^(1/3))*SIN(('OddsRatio_working_3-way'!Y98+2*PI())/3)</f>
        <v>-0.44235593289409747</v>
      </c>
      <c r="AK98" s="11">
        <f>'OddsRatio_working_3-way'!U98/(3*'OddsRatio_working_3-way'!X98^(1/3))*SIN(('OddsRatio_working_3-way'!Y98+4*PI())/3)</f>
        <v>0.47638878187626932</v>
      </c>
      <c r="AL98" s="11">
        <f>'OddsRatio_working_3-way'!Z98+'OddsRatio_working_3-way'!AF98</f>
        <v>1.0608750167784344</v>
      </c>
      <c r="AM98" s="11">
        <f>'OddsRatio_working_3-way'!AA98+'OddsRatio_working_3-way'!AG98</f>
        <v>-0.58938413195265771</v>
      </c>
      <c r="AN98" s="11">
        <f>'OddsRatio_working_3-way'!AB98+'OddsRatio_working_3-way'!AH98</f>
        <v>-0.47149088482577695</v>
      </c>
      <c r="AO98" s="11">
        <f>'OddsRatio_working_3-way'!AC98+'OddsRatio_working_3-way'!AI98</f>
        <v>0</v>
      </c>
      <c r="AP98" s="11">
        <f>'OddsRatio_working_3-way'!AD98+'OddsRatio_working_3-way'!AJ98</f>
        <v>0</v>
      </c>
      <c r="AQ98" s="11">
        <f>'OddsRatio_working_3-way'!AE98+'OddsRatio_working_3-way'!AK98</f>
        <v>0</v>
      </c>
      <c r="AR98" s="10">
        <f>IF(A98="","",IF(('OddsRatio_working_3-way'!X98=0),IF(Q98&gt;0,-Q98^(1/3),(-Q98)^(1/3)),'OddsRatio_working_3-way'!AL98-'OddsRatio_working_3-way'!R98/3))</f>
        <v>1.0608750167784344</v>
      </c>
      <c r="AS98" s="11">
        <f>IF(('OddsRatio_working_3-way'!X98=0),IF(Q98&gt;0,-Q98^(1/3),(-Q98)^(1/3)),'OddsRatio_working_3-way'!AM98-'OddsRatio_working_3-way'!R98/3)</f>
        <v>-0.58938413195265771</v>
      </c>
      <c r="AT98" s="11">
        <f>IF(('OddsRatio_working_3-way'!X98=0),IF(Q98&gt;0,-Q98^(1/3),(-Q98)^(1/3)),'OddsRatio_working_3-way'!AN98-'OddsRatio_working_3-way'!R98/3)</f>
        <v>-0.47149088482577695</v>
      </c>
      <c r="AU98" s="11">
        <f>IF(('OddsRatio_working_3-way'!X98=0),0,'OddsRatio_working_3-way'!AO98)</f>
        <v>0</v>
      </c>
      <c r="AV98" s="11">
        <f>IF(('OddsRatio_working_3-way'!X98=0),0,'OddsRatio_working_3-way'!AP98)</f>
        <v>0</v>
      </c>
      <c r="AW98" s="11">
        <f>IF(('OddsRatio_working_3-way'!X98=0),0,'OddsRatio_working_3-way'!AQ98)</f>
        <v>0</v>
      </c>
    </row>
    <row r="99" spans="1:4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9">
        <f t="shared" si="26"/>
        <v>0.40181292817532127</v>
      </c>
      <c r="E99" s="9">
        <f t="shared" si="27"/>
        <v>0.28580219866042839</v>
      </c>
      <c r="F99" s="9">
        <f t="shared" si="28"/>
        <v>0.31238487316425034</v>
      </c>
      <c r="G99" s="9">
        <f t="shared" si="29"/>
        <v>1.0633716585852082</v>
      </c>
      <c r="H99" s="9">
        <f t="shared" si="30"/>
        <v>2.4887203220192915</v>
      </c>
      <c r="I99" s="9">
        <f t="shared" si="31"/>
        <v>3.4989233976752399</v>
      </c>
      <c r="J99" s="9">
        <f t="shared" si="32"/>
        <v>3.2011793332713814</v>
      </c>
      <c r="K99" s="11">
        <f t="shared" si="33"/>
        <v>0.41666666666666669</v>
      </c>
      <c r="L99" s="11">
        <f t="shared" si="34"/>
        <v>0.29850746268656714</v>
      </c>
      <c r="M99" s="11">
        <f t="shared" si="35"/>
        <v>0.32573289902280134</v>
      </c>
      <c r="N99" s="11">
        <f>'OddsRatio_working_3-way'!K99+'OddsRatio_working_3-way'!L99+'OddsRatio_working_3-way'!M99-('OddsRatio_working_3-way'!K99*'OddsRatio_working_3-way'!L99)-('OddsRatio_working_3-way'!K99*'OddsRatio_working_3-way'!M99)-('OddsRatio_working_3-way'!L99*'OddsRatio_working_3-way'!M99)+('OddsRatio_working_3-way'!K99*'OddsRatio_working_3-way'!L99*'OddsRatio_working_3-way'!M99)-1</f>
        <v>-0.27591278137002295</v>
      </c>
      <c r="O99" s="11">
        <f>0</f>
        <v>0</v>
      </c>
      <c r="P99" s="11">
        <f>('OddsRatio_working_3-way'!K99*'OddsRatio_working_3-way'!L99)+('OddsRatio_working_3-way'!K99*'OddsRatio_working_3-way'!M99)+('OddsRatio_working_3-way'!L99*'OddsRatio_working_3-way'!M99)-(3*'OddsRatio_working_3-way'!K99*'OddsRatio_working_3-way'!L99*'OddsRatio_working_3-way'!M99)</f>
        <v>0.23579172541202784</v>
      </c>
      <c r="Q99" s="11">
        <f>2*'OddsRatio_working_3-way'!K99*'OddsRatio_working_3-way'!L99*'OddsRatio_working_3-way'!M99</f>
        <v>8.1028084334030179E-2</v>
      </c>
      <c r="R99" s="11">
        <f t="shared" si="36"/>
        <v>0</v>
      </c>
      <c r="S99" s="11">
        <f t="shared" si="37"/>
        <v>-0.85458790361658055</v>
      </c>
      <c r="T99" s="11">
        <f t="shared" si="38"/>
        <v>-0.29367281911222698</v>
      </c>
      <c r="U99" s="11">
        <f>'OddsRatio_working_3-way'!S99-'OddsRatio_working_3-way'!R99^2/3</f>
        <v>-0.85458790361658055</v>
      </c>
      <c r="V99" s="11">
        <f>'OddsRatio_working_3-way'!S99*'OddsRatio_working_3-way'!R99/3-2*'OddsRatio_working_3-way'!R99^3/27-'OddsRatio_working_3-way'!T99</f>
        <v>0.29367281911222698</v>
      </c>
      <c r="W99" s="11">
        <f>'OddsRatio_working_3-way'!V99^2+4*'OddsRatio_working_3-way'!U99^3/27</f>
        <v>-6.2189497222393947E-3</v>
      </c>
      <c r="X99" s="11">
        <f>IF('OddsRatio_working_3-way'!W99&gt;0,IF(ABS('OddsRatio_working_3-way'!V99+SQRT('OddsRatio_working_3-way'!W99))/2&gt;0,ABS('OddsRatio_working_3-way'!V99+SQRT('OddsRatio_working_3-way'!W99))/2,ABS('OddsRatio_working_3-way'!V99-SQRT('OddsRatio_working_3-way'!W99))/2),SQRT(-'OddsRatio_working_3-way'!U99^3/27))</f>
        <v>0.15203837871370027</v>
      </c>
      <c r="Y99" s="11">
        <f>IF('OddsRatio_working_3-way'!W99&gt;=0,IF('OddsRatio_working_3-way'!V99+SQRT('OddsRatio_working_3-way'!W99)&gt;0,0,PI()),ACOS('OddsRatio_working_3-way'!V99/(2*'OddsRatio_working_3-way'!X99)))</f>
        <v>0.26234233958170528</v>
      </c>
      <c r="Z99" s="11">
        <f>'OddsRatio_working_3-way'!X99^(1/3)*COS('OddsRatio_working_3-way'!Y99/3)</f>
        <v>0.53168582929260422</v>
      </c>
      <c r="AA99" s="11">
        <f>'OddsRatio_working_3-way'!X99^(1/3)*COS(('OddsRatio_working_3-way'!Y99+2*PI())/3)</f>
        <v>-0.30621134415776563</v>
      </c>
      <c r="AB99" s="11">
        <f>'OddsRatio_working_3-way'!X99^(1/3)*COS(('OddsRatio_working_3-way'!Y99+4*PI())/3)</f>
        <v>-0.22547448513483845</v>
      </c>
      <c r="AC99" s="11">
        <f>'OddsRatio_working_3-way'!X99^(1/3)*SIN('OddsRatio_working_3-way'!Y99/3)</f>
        <v>4.6613447290411864E-2</v>
      </c>
      <c r="AD99" s="11">
        <f>'OddsRatio_working_3-way'!X99^(1/3)*SIN(('OddsRatio_working_3-way'!Y99+2*PI())/3)</f>
        <v>0.43714671135438576</v>
      </c>
      <c r="AE99" s="11">
        <f>'OddsRatio_working_3-way'!X99^(1/3)*SIN(('OddsRatio_working_3-way'!Y99+4*PI())/3)</f>
        <v>-0.4837601586447976</v>
      </c>
      <c r="AF99" s="11">
        <f>-'OddsRatio_working_3-way'!U99/(3*'OddsRatio_working_3-way'!X99^(1/3))*COS(('OddsRatio_working_3-way'!Y99)/3)</f>
        <v>0.531685829292604</v>
      </c>
      <c r="AG99" s="11">
        <f>-'OddsRatio_working_3-way'!U99/(3*'OddsRatio_working_3-way'!X99^(1/3))*COS(('OddsRatio_working_3-way'!Y99+2*PI())/3)</f>
        <v>-0.30621134415776552</v>
      </c>
      <c r="AH99" s="11">
        <f>-'OddsRatio_working_3-way'!U99/(3*'OddsRatio_working_3-way'!X99^(1/3))*COS(('OddsRatio_working_3-way'!Y99+4*PI())/3)</f>
        <v>-0.22547448513483834</v>
      </c>
      <c r="AI99" s="11">
        <f>'OddsRatio_working_3-way'!U99/(3*'OddsRatio_working_3-way'!X99^(1/3))*SIN(('OddsRatio_working_3-way'!Y99)/3)</f>
        <v>-4.6613447290411843E-2</v>
      </c>
      <c r="AJ99" s="11">
        <f>'OddsRatio_working_3-way'!U99/(3*'OddsRatio_working_3-way'!X99^(1/3))*SIN(('OddsRatio_working_3-way'!Y99+2*PI())/3)</f>
        <v>-0.43714671135438554</v>
      </c>
      <c r="AK99" s="11">
        <f>'OddsRatio_working_3-way'!U99/(3*'OddsRatio_working_3-way'!X99^(1/3))*SIN(('OddsRatio_working_3-way'!Y99+4*PI())/3)</f>
        <v>0.48376015864479743</v>
      </c>
      <c r="AL99" s="11">
        <f>'OddsRatio_working_3-way'!Z99+'OddsRatio_working_3-way'!AF99</f>
        <v>1.0633716585852082</v>
      </c>
      <c r="AM99" s="11">
        <f>'OddsRatio_working_3-way'!AA99+'OddsRatio_working_3-way'!AG99</f>
        <v>-0.61242268831553115</v>
      </c>
      <c r="AN99" s="11">
        <f>'OddsRatio_working_3-way'!AB99+'OddsRatio_working_3-way'!AH99</f>
        <v>-0.45094897026967679</v>
      </c>
      <c r="AO99" s="11">
        <f>'OddsRatio_working_3-way'!AC99+'OddsRatio_working_3-way'!AI99</f>
        <v>0</v>
      </c>
      <c r="AP99" s="11">
        <f>'OddsRatio_working_3-way'!AD99+'OddsRatio_working_3-way'!AJ99</f>
        <v>0</v>
      </c>
      <c r="AQ99" s="11">
        <f>'OddsRatio_working_3-way'!AE99+'OddsRatio_working_3-way'!AK99</f>
        <v>0</v>
      </c>
      <c r="AR99" s="10">
        <f>IF(A99="","",IF(('OddsRatio_working_3-way'!X99=0),IF(Q99&gt;0,-Q99^(1/3),(-Q99)^(1/3)),'OddsRatio_working_3-way'!AL99-'OddsRatio_working_3-way'!R99/3))</f>
        <v>1.0633716585852082</v>
      </c>
      <c r="AS99" s="11">
        <f>IF(('OddsRatio_working_3-way'!X99=0),IF(Q99&gt;0,-Q99^(1/3),(-Q99)^(1/3)),'OddsRatio_working_3-way'!AM99-'OddsRatio_working_3-way'!R99/3)</f>
        <v>-0.61242268831553115</v>
      </c>
      <c r="AT99" s="11">
        <f>IF(('OddsRatio_working_3-way'!X99=0),IF(Q99&gt;0,-Q99^(1/3),(-Q99)^(1/3)),'OddsRatio_working_3-way'!AN99-'OddsRatio_working_3-way'!R99/3)</f>
        <v>-0.45094897026967679</v>
      </c>
      <c r="AU99" s="11">
        <f>IF(('OddsRatio_working_3-way'!X99=0),0,'OddsRatio_working_3-way'!AO99)</f>
        <v>0</v>
      </c>
      <c r="AV99" s="11">
        <f>IF(('OddsRatio_working_3-way'!X99=0),0,'OddsRatio_working_3-way'!AP99)</f>
        <v>0</v>
      </c>
      <c r="AW99" s="11">
        <f>IF(('OddsRatio_working_3-way'!X99=0),0,'OddsRatio_working_3-way'!AQ99)</f>
        <v>0</v>
      </c>
    </row>
    <row r="100" spans="1:4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9">
        <f t="shared" si="26"/>
        <v>0.57493820852322253</v>
      </c>
      <c r="E100" s="9">
        <f t="shared" si="27"/>
        <v>0.220987108952376</v>
      </c>
      <c r="F100" s="9">
        <f t="shared" si="28"/>
        <v>0.20407468252440158</v>
      </c>
      <c r="G100" s="9">
        <f t="shared" si="29"/>
        <v>1.0714744171077646</v>
      </c>
      <c r="H100" s="9">
        <f t="shared" si="30"/>
        <v>1.7393173478043573</v>
      </c>
      <c r="I100" s="9">
        <f t="shared" si="31"/>
        <v>4.5251508322845462</v>
      </c>
      <c r="J100" s="9">
        <f t="shared" si="32"/>
        <v>4.9001668782722625</v>
      </c>
      <c r="K100" s="11">
        <f t="shared" si="33"/>
        <v>0.59171597633136097</v>
      </c>
      <c r="L100" s="11">
        <f t="shared" si="34"/>
        <v>0.23310023310023309</v>
      </c>
      <c r="M100" s="11">
        <f t="shared" si="35"/>
        <v>0.21551724137931036</v>
      </c>
      <c r="N100" s="11">
        <f>'OddsRatio_working_3-way'!K100+'OddsRatio_working_3-way'!L100+'OddsRatio_working_3-way'!M100-('OddsRatio_working_3-way'!K100*'OddsRatio_working_3-way'!L100)-('OddsRatio_working_3-way'!K100*'OddsRatio_working_3-way'!M100)-('OddsRatio_working_3-way'!L100*'OddsRatio_working_3-way'!M100)+('OddsRatio_working_3-way'!K100*'OddsRatio_working_3-way'!L100*'OddsRatio_working_3-way'!M100)-1</f>
        <v>-0.24563168926564161</v>
      </c>
      <c r="O100" s="11">
        <f>0</f>
        <v>0</v>
      </c>
      <c r="P100" s="11">
        <f>('OddsRatio_working_3-way'!K100*'OddsRatio_working_3-way'!L100)+('OddsRatio_working_3-way'!K100*'OddsRatio_working_3-way'!M100)+('OddsRatio_working_3-way'!L100*'OddsRatio_working_3-way'!M100)-(3*'OddsRatio_working_3-way'!K100*'OddsRatio_working_3-way'!L100*'OddsRatio_working_3-way'!M100)</f>
        <v>0.22651292800241998</v>
      </c>
      <c r="Q100" s="11">
        <f>2*'OddsRatio_working_3-way'!K100*'OddsRatio_working_3-way'!L100*'OddsRatio_working_3-way'!M100</f>
        <v>5.9452212074125967E-2</v>
      </c>
      <c r="R100" s="11">
        <f t="shared" si="36"/>
        <v>0</v>
      </c>
      <c r="S100" s="11">
        <f t="shared" si="37"/>
        <v>-0.92216492375075687</v>
      </c>
      <c r="T100" s="11">
        <f t="shared" si="38"/>
        <v>-0.24203803772985738</v>
      </c>
      <c r="U100" s="11">
        <f>'OddsRatio_working_3-way'!S100-'OddsRatio_working_3-way'!R100^2/3</f>
        <v>-0.92216492375075687</v>
      </c>
      <c r="V100" s="11">
        <f>'OddsRatio_working_3-way'!S100*'OddsRatio_working_3-way'!R100/3-2*'OddsRatio_working_3-way'!R100^3/27-'OddsRatio_working_3-way'!T100</f>
        <v>0.24203803772985738</v>
      </c>
      <c r="W100" s="11">
        <f>'OddsRatio_working_3-way'!V100^2+4*'OddsRatio_working_3-way'!U100^3/27</f>
        <v>-5.7595087605134702E-2</v>
      </c>
      <c r="X100" s="11">
        <f>IF('OddsRatio_working_3-way'!W100&gt;0,IF(ABS('OddsRatio_working_3-way'!V100+SQRT('OddsRatio_working_3-way'!W100))/2&gt;0,ABS('OddsRatio_working_3-way'!V100+SQRT('OddsRatio_working_3-way'!W100))/2,ABS('OddsRatio_working_3-way'!V100-SQRT('OddsRatio_working_3-way'!W100))/2),SQRT(-'OddsRatio_working_3-way'!U100^3/27))</f>
        <v>0.17042410283851767</v>
      </c>
      <c r="Y100" s="11">
        <f>IF('OddsRatio_working_3-way'!W100&gt;=0,IF('OddsRatio_working_3-way'!V100+SQRT('OddsRatio_working_3-way'!W100)&gt;0,0,PI()),ACOS('OddsRatio_working_3-way'!V100/(2*'OddsRatio_working_3-way'!X100)))</f>
        <v>0.78114890689859984</v>
      </c>
      <c r="Z100" s="11">
        <f>'OddsRatio_working_3-way'!X100^(1/3)*COS('OddsRatio_working_3-way'!Y100/3)</f>
        <v>0.5357372085538824</v>
      </c>
      <c r="AA100" s="11">
        <f>'OddsRatio_working_3-way'!X100^(1/3)*COS(('OddsRatio_working_3-way'!Y100+2*PI())/3)</f>
        <v>-0.39148277606100368</v>
      </c>
      <c r="AB100" s="11">
        <f>'OddsRatio_working_3-way'!X100^(1/3)*COS(('OddsRatio_working_3-way'!Y100+4*PI())/3)</f>
        <v>-0.14425443249287867</v>
      </c>
      <c r="AC100" s="11">
        <f>'OddsRatio_working_3-way'!X100^(1/3)*SIN('OddsRatio_working_3-way'!Y100/3)</f>
        <v>0.14273735071036223</v>
      </c>
      <c r="AD100" s="11">
        <f>'OddsRatio_working_3-way'!X100^(1/3)*SIN(('OddsRatio_working_3-way'!Y100+2*PI())/3)</f>
        <v>0.392593357005043</v>
      </c>
      <c r="AE100" s="11">
        <f>'OddsRatio_working_3-way'!X100^(1/3)*SIN(('OddsRatio_working_3-way'!Y100+4*PI())/3)</f>
        <v>-0.53533070771540514</v>
      </c>
      <c r="AF100" s="11">
        <f>-'OddsRatio_working_3-way'!U100/(3*'OddsRatio_working_3-way'!X100^(1/3))*COS(('OddsRatio_working_3-way'!Y100)/3)</f>
        <v>0.53573720855388229</v>
      </c>
      <c r="AG100" s="11">
        <f>-'OddsRatio_working_3-way'!U100/(3*'OddsRatio_working_3-way'!X100^(1/3))*COS(('OddsRatio_working_3-way'!Y100+2*PI())/3)</f>
        <v>-0.39148277606100357</v>
      </c>
      <c r="AH100" s="11">
        <f>-'OddsRatio_working_3-way'!U100/(3*'OddsRatio_working_3-way'!X100^(1/3))*COS(('OddsRatio_working_3-way'!Y100+4*PI())/3)</f>
        <v>-0.14425443249287864</v>
      </c>
      <c r="AI100" s="11">
        <f>'OddsRatio_working_3-way'!U100/(3*'OddsRatio_working_3-way'!X100^(1/3))*SIN(('OddsRatio_working_3-way'!Y100)/3)</f>
        <v>-0.1427373507103622</v>
      </c>
      <c r="AJ100" s="11">
        <f>'OddsRatio_working_3-way'!U100/(3*'OddsRatio_working_3-way'!X100^(1/3))*SIN(('OddsRatio_working_3-way'!Y100+2*PI())/3)</f>
        <v>-0.39259335700504289</v>
      </c>
      <c r="AK100" s="11">
        <f>'OddsRatio_working_3-way'!U100/(3*'OddsRatio_working_3-way'!X100^(1/3))*SIN(('OddsRatio_working_3-way'!Y100+4*PI())/3)</f>
        <v>0.53533070771540503</v>
      </c>
      <c r="AL100" s="11">
        <f>'OddsRatio_working_3-way'!Z100+'OddsRatio_working_3-way'!AF100</f>
        <v>1.0714744171077646</v>
      </c>
      <c r="AM100" s="11">
        <f>'OddsRatio_working_3-way'!AA100+'OddsRatio_working_3-way'!AG100</f>
        <v>-0.78296555212200725</v>
      </c>
      <c r="AN100" s="11">
        <f>'OddsRatio_working_3-way'!AB100+'OddsRatio_working_3-way'!AH100</f>
        <v>-0.28850886498575734</v>
      </c>
      <c r="AO100" s="11">
        <f>'OddsRatio_working_3-way'!AC100+'OddsRatio_working_3-way'!AI100</f>
        <v>0</v>
      </c>
      <c r="AP100" s="11">
        <f>'OddsRatio_working_3-way'!AD100+'OddsRatio_working_3-way'!AJ100</f>
        <v>0</v>
      </c>
      <c r="AQ100" s="11">
        <f>'OddsRatio_working_3-way'!AE100+'OddsRatio_working_3-way'!AK100</f>
        <v>0</v>
      </c>
      <c r="AR100" s="10">
        <f>IF(A100="","",IF(('OddsRatio_working_3-way'!X100=0),IF(Q100&gt;0,-Q100^(1/3),(-Q100)^(1/3)),'OddsRatio_working_3-way'!AL100-'OddsRatio_working_3-way'!R100/3))</f>
        <v>1.0714744171077646</v>
      </c>
      <c r="AS100" s="11">
        <f>IF(('OddsRatio_working_3-way'!X100=0),IF(Q100&gt;0,-Q100^(1/3),(-Q100)^(1/3)),'OddsRatio_working_3-way'!AM100-'OddsRatio_working_3-way'!R100/3)</f>
        <v>-0.78296555212200725</v>
      </c>
      <c r="AT100" s="11">
        <f>IF(('OddsRatio_working_3-way'!X100=0),IF(Q100&gt;0,-Q100^(1/3),(-Q100)^(1/3)),'OddsRatio_working_3-way'!AN100-'OddsRatio_working_3-way'!R100/3)</f>
        <v>-0.28850886498575734</v>
      </c>
      <c r="AU100" s="11">
        <f>IF(('OddsRatio_working_3-way'!X100=0),0,'OddsRatio_working_3-way'!AO100)</f>
        <v>0</v>
      </c>
      <c r="AV100" s="11">
        <f>IF(('OddsRatio_working_3-way'!X100=0),0,'OddsRatio_working_3-way'!AP100)</f>
        <v>0</v>
      </c>
      <c r="AW100" s="11">
        <f>IF(('OddsRatio_working_3-way'!X100=0),0,'OddsRatio_working_3-way'!AQ100)</f>
        <v>0</v>
      </c>
    </row>
    <row r="101" spans="1:4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9">
        <f t="shared" si="26"/>
        <v>0.34342316087933417</v>
      </c>
      <c r="E101" s="9">
        <f t="shared" si="27"/>
        <v>0.29045014947292852</v>
      </c>
      <c r="F101" s="9">
        <f t="shared" si="28"/>
        <v>0.36612668964773765</v>
      </c>
      <c r="G101" s="9">
        <f t="shared" si="29"/>
        <v>1.0621441771388176</v>
      </c>
      <c r="H101" s="9">
        <f t="shared" si="30"/>
        <v>2.9118595188498717</v>
      </c>
      <c r="I101" s="9">
        <f t="shared" si="31"/>
        <v>3.4429316074192804</v>
      </c>
      <c r="J101" s="9">
        <f t="shared" si="32"/>
        <v>2.731295008736272</v>
      </c>
      <c r="K101" s="11">
        <f t="shared" si="33"/>
        <v>0.35714285714285715</v>
      </c>
      <c r="L101" s="11">
        <f t="shared" si="34"/>
        <v>0.30303030303030304</v>
      </c>
      <c r="M101" s="11">
        <f t="shared" si="35"/>
        <v>0.38022813688212931</v>
      </c>
      <c r="N101" s="11">
        <f>'OddsRatio_working_3-way'!K101+'OddsRatio_working_3-way'!L101+'OddsRatio_working_3-way'!M101-('OddsRatio_working_3-way'!K101*'OddsRatio_working_3-way'!L101)-('OddsRatio_working_3-way'!K101*'OddsRatio_working_3-way'!M101)-('OddsRatio_working_3-way'!L101*'OddsRatio_working_3-way'!M101)+('OddsRatio_working_3-way'!K101*'OddsRatio_working_3-way'!L101*'OddsRatio_working_3-way'!M101)-1</f>
        <v>-0.27768999061774746</v>
      </c>
      <c r="O101" s="11">
        <f>0</f>
        <v>0</v>
      </c>
      <c r="P101" s="11">
        <f>('OddsRatio_working_3-way'!K101*'OddsRatio_working_3-way'!L101)+('OddsRatio_working_3-way'!K101*'OddsRatio_working_3-way'!M101)+('OddsRatio_working_3-way'!L101*'OddsRatio_working_3-way'!M101)-(3*'OddsRatio_working_3-way'!K101*'OddsRatio_working_3-way'!L101*'OddsRatio_working_3-way'!M101)</f>
        <v>0.23579082514443733</v>
      </c>
      <c r="Q101" s="11">
        <f>2*'OddsRatio_working_3-way'!K101*'OddsRatio_working_3-way'!L101*'OddsRatio_working_3-way'!M101</f>
        <v>8.2300462528599419E-2</v>
      </c>
      <c r="R101" s="11">
        <f t="shared" si="36"/>
        <v>0</v>
      </c>
      <c r="S101" s="11">
        <f t="shared" si="37"/>
        <v>-0.84911531964079257</v>
      </c>
      <c r="T101" s="11">
        <f t="shared" si="38"/>
        <v>-0.29637532971755415</v>
      </c>
      <c r="U101" s="11">
        <f>'OddsRatio_working_3-way'!S101-'OddsRatio_working_3-way'!R101^2/3</f>
        <v>-0.84911531964079257</v>
      </c>
      <c r="V101" s="11">
        <f>'OddsRatio_working_3-way'!S101*'OddsRatio_working_3-way'!R101/3-2*'OddsRatio_working_3-way'!R101^3/27-'OddsRatio_working_3-way'!T101</f>
        <v>0.29637532971755415</v>
      </c>
      <c r="W101" s="11">
        <f>'OddsRatio_working_3-way'!V101^2+4*'OddsRatio_working_3-way'!U101^3/27</f>
        <v>-2.8593602918964428E-3</v>
      </c>
      <c r="X101" s="11">
        <f>IF('OddsRatio_working_3-way'!W101&gt;0,IF(ABS('OddsRatio_working_3-way'!V101+SQRT('OddsRatio_working_3-way'!W101))/2&gt;0,ABS('OddsRatio_working_3-way'!V101+SQRT('OddsRatio_working_3-way'!W101))/2,ABS('OddsRatio_working_3-way'!V101-SQRT('OddsRatio_working_3-way'!W101))/2),SQRT(-'OddsRatio_working_3-way'!U101^3/27))</f>
        <v>0.15058029117142571</v>
      </c>
      <c r="Y101" s="11">
        <f>IF('OddsRatio_working_3-way'!W101&gt;=0,IF('OddsRatio_working_3-way'!V101+SQRT('OddsRatio_working_3-way'!W101)&gt;0,0,PI()),ACOS('OddsRatio_working_3-way'!V101/(2*'OddsRatio_working_3-way'!X101)))</f>
        <v>0.17850283043582582</v>
      </c>
      <c r="Z101" s="11">
        <f>'OddsRatio_working_3-way'!X101^(1/3)*COS('OddsRatio_working_3-way'!Y101/3)</f>
        <v>0.5310720885694088</v>
      </c>
      <c r="AA101" s="11">
        <f>'OddsRatio_working_3-way'!X101^(1/3)*COS(('OddsRatio_working_3-way'!Y101+2*PI())/3)</f>
        <v>-0.29293417318236148</v>
      </c>
      <c r="AB101" s="11">
        <f>'OddsRatio_working_3-way'!X101^(1/3)*COS(('OddsRatio_working_3-way'!Y101+4*PI())/3)</f>
        <v>-0.23813791538704743</v>
      </c>
      <c r="AC101" s="11">
        <f>'OddsRatio_working_3-way'!X101^(1/3)*SIN('OddsRatio_working_3-way'!Y101/3)</f>
        <v>3.1636634188708726E-2</v>
      </c>
      <c r="AD101" s="11">
        <f>'OddsRatio_working_3-way'!X101^(1/3)*SIN(('OddsRatio_working_3-way'!Y101+2*PI())/3)</f>
        <v>0.44410360284761308</v>
      </c>
      <c r="AE101" s="11">
        <f>'OddsRatio_working_3-way'!X101^(1/3)*SIN(('OddsRatio_working_3-way'!Y101+4*PI())/3)</f>
        <v>-0.47574023703632173</v>
      </c>
      <c r="AF101" s="11">
        <f>-'OddsRatio_working_3-way'!U101/(3*'OddsRatio_working_3-way'!X101^(1/3))*COS(('OddsRatio_working_3-way'!Y101)/3)</f>
        <v>0.5310720885694088</v>
      </c>
      <c r="AG101" s="11">
        <f>-'OddsRatio_working_3-way'!U101/(3*'OddsRatio_working_3-way'!X101^(1/3))*COS(('OddsRatio_working_3-way'!Y101+2*PI())/3)</f>
        <v>-0.29293417318236148</v>
      </c>
      <c r="AH101" s="11">
        <f>-'OddsRatio_working_3-way'!U101/(3*'OddsRatio_working_3-way'!X101^(1/3))*COS(('OddsRatio_working_3-way'!Y101+4*PI())/3)</f>
        <v>-0.23813791538704743</v>
      </c>
      <c r="AI101" s="11">
        <f>'OddsRatio_working_3-way'!U101/(3*'OddsRatio_working_3-way'!X101^(1/3))*SIN(('OddsRatio_working_3-way'!Y101)/3)</f>
        <v>-3.1636634188708726E-2</v>
      </c>
      <c r="AJ101" s="11">
        <f>'OddsRatio_working_3-way'!U101/(3*'OddsRatio_working_3-way'!X101^(1/3))*SIN(('OddsRatio_working_3-way'!Y101+2*PI())/3)</f>
        <v>-0.44410360284761308</v>
      </c>
      <c r="AK101" s="11">
        <f>'OddsRatio_working_3-way'!U101/(3*'OddsRatio_working_3-way'!X101^(1/3))*SIN(('OddsRatio_working_3-way'!Y101+4*PI())/3)</f>
        <v>0.47574023703632173</v>
      </c>
      <c r="AL101" s="11">
        <f>'OddsRatio_working_3-way'!Z101+'OddsRatio_working_3-way'!AF101</f>
        <v>1.0621441771388176</v>
      </c>
      <c r="AM101" s="11">
        <f>'OddsRatio_working_3-way'!AA101+'OddsRatio_working_3-way'!AG101</f>
        <v>-0.58586834636472296</v>
      </c>
      <c r="AN101" s="11">
        <f>'OddsRatio_working_3-way'!AB101+'OddsRatio_working_3-way'!AH101</f>
        <v>-0.47627583077409485</v>
      </c>
      <c r="AO101" s="11">
        <f>'OddsRatio_working_3-way'!AC101+'OddsRatio_working_3-way'!AI101</f>
        <v>0</v>
      </c>
      <c r="AP101" s="11">
        <f>'OddsRatio_working_3-way'!AD101+'OddsRatio_working_3-way'!AJ101</f>
        <v>0</v>
      </c>
      <c r="AQ101" s="11">
        <f>'OddsRatio_working_3-way'!AE101+'OddsRatio_working_3-way'!AK101</f>
        <v>0</v>
      </c>
      <c r="AR101" s="10">
        <f>IF(A101="","",IF(('OddsRatio_working_3-way'!X101=0),IF(Q101&gt;0,-Q101^(1/3),(-Q101)^(1/3)),'OddsRatio_working_3-way'!AL101-'OddsRatio_working_3-way'!R101/3))</f>
        <v>1.0621441771388176</v>
      </c>
      <c r="AS101" s="11">
        <f>IF(('OddsRatio_working_3-way'!X101=0),IF(Q101&gt;0,-Q101^(1/3),(-Q101)^(1/3)),'OddsRatio_working_3-way'!AM101-'OddsRatio_working_3-way'!R101/3)</f>
        <v>-0.58586834636472296</v>
      </c>
      <c r="AT101" s="11">
        <f>IF(('OddsRatio_working_3-way'!X101=0),IF(Q101&gt;0,-Q101^(1/3),(-Q101)^(1/3)),'OddsRatio_working_3-way'!AN101-'OddsRatio_working_3-way'!R101/3)</f>
        <v>-0.47627583077409485</v>
      </c>
      <c r="AU101" s="11">
        <f>IF(('OddsRatio_working_3-way'!X101=0),0,'OddsRatio_working_3-way'!AO101)</f>
        <v>0</v>
      </c>
      <c r="AV101" s="11">
        <f>IF(('OddsRatio_working_3-way'!X101=0),0,'OddsRatio_working_3-way'!AP101)</f>
        <v>0</v>
      </c>
      <c r="AW101" s="11">
        <f>IF(('OddsRatio_working_3-way'!X101=0),0,'OddsRatio_working_3-way'!AQ101)</f>
        <v>0</v>
      </c>
    </row>
    <row r="102" spans="1:4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9">
        <f t="shared" si="26"/>
        <v>0.61129729725519288</v>
      </c>
      <c r="E102" s="9">
        <f t="shared" si="27"/>
        <v>0.22642730463867286</v>
      </c>
      <c r="F102" s="9">
        <f t="shared" si="28"/>
        <v>0.16227539810613426</v>
      </c>
      <c r="G102" s="9">
        <f t="shared" si="29"/>
        <v>1.0777376952321203</v>
      </c>
      <c r="H102" s="9">
        <f t="shared" si="30"/>
        <v>1.6358652401869509</v>
      </c>
      <c r="I102" s="9">
        <f t="shared" si="31"/>
        <v>4.4164284938858209</v>
      </c>
      <c r="J102" s="9">
        <f t="shared" si="32"/>
        <v>6.1623635601618556</v>
      </c>
      <c r="K102" s="11">
        <f t="shared" si="33"/>
        <v>0.62893081761006286</v>
      </c>
      <c r="L102" s="11">
        <f t="shared" si="34"/>
        <v>0.23980815347721823</v>
      </c>
      <c r="M102" s="11">
        <f t="shared" si="35"/>
        <v>0.17271157167530224</v>
      </c>
      <c r="N102" s="11">
        <f>'OddsRatio_working_3-way'!K102+'OddsRatio_working_3-way'!L102+'OddsRatio_working_3-way'!M102-('OddsRatio_working_3-way'!K102*'OddsRatio_working_3-way'!L102)-('OddsRatio_working_3-way'!K102*'OddsRatio_working_3-way'!M102)-('OddsRatio_working_3-way'!L102*'OddsRatio_working_3-way'!M102)+('OddsRatio_working_3-way'!K102*'OddsRatio_working_3-way'!L102*'OddsRatio_working_3-way'!M102)-1</f>
        <v>-0.23336463621490466</v>
      </c>
      <c r="O102" s="11">
        <f>0</f>
        <v>0</v>
      </c>
      <c r="P102" s="11">
        <f>('OddsRatio_working_3-way'!K102*'OddsRatio_working_3-way'!L102)+('OddsRatio_working_3-way'!K102*'OddsRatio_working_3-way'!M102)+('OddsRatio_working_3-way'!L102*'OddsRatio_working_3-way'!M102)-(3*'OddsRatio_working_3-way'!K102*'OddsRatio_working_3-way'!L102*'OddsRatio_working_3-way'!M102)</f>
        <v>0.22271751471635287</v>
      </c>
      <c r="Q102" s="11">
        <f>2*'OddsRatio_working_3-way'!K102*'OddsRatio_working_3-way'!L102*'OddsRatio_working_3-way'!M102</f>
        <v>5.2097664261135164E-2</v>
      </c>
      <c r="R102" s="11">
        <f t="shared" si="36"/>
        <v>0</v>
      </c>
      <c r="S102" s="11">
        <f t="shared" si="37"/>
        <v>-0.95437560004272926</v>
      </c>
      <c r="T102" s="11">
        <f t="shared" si="38"/>
        <v>-0.22324575439596003</v>
      </c>
      <c r="U102" s="11">
        <f>'OddsRatio_working_3-way'!S102-'OddsRatio_working_3-way'!R102^2/3</f>
        <v>-0.95437560004272926</v>
      </c>
      <c r="V102" s="11">
        <f>'OddsRatio_working_3-way'!S102*'OddsRatio_working_3-way'!R102/3-2*'OddsRatio_working_3-way'!R102^3/27-'OddsRatio_working_3-way'!T102</f>
        <v>0.22324575439596003</v>
      </c>
      <c r="W102" s="11">
        <f>'OddsRatio_working_3-way'!V102^2+4*'OddsRatio_working_3-way'!U102^3/27</f>
        <v>-7.8943049682878824E-2</v>
      </c>
      <c r="X102" s="11">
        <f>IF('OddsRatio_working_3-way'!W102&gt;0,IF(ABS('OddsRatio_working_3-way'!V102+SQRT('OddsRatio_working_3-way'!W102))/2&gt;0,ABS('OddsRatio_working_3-way'!V102+SQRT('OddsRatio_working_3-way'!W102))/2,ABS('OddsRatio_working_3-way'!V102-SQRT('OddsRatio_working_3-way'!W102))/2),SQRT(-'OddsRatio_working_3-way'!U102^3/27))</f>
        <v>0.17943084777895643</v>
      </c>
      <c r="Y102" s="11">
        <f>IF('OddsRatio_working_3-way'!W102&gt;=0,IF('OddsRatio_working_3-way'!V102+SQRT('OddsRatio_working_3-way'!W102)&gt;0,0,PI()),ACOS('OddsRatio_working_3-way'!V102/(2*'OddsRatio_working_3-way'!X102)))</f>
        <v>0.89938176405224035</v>
      </c>
      <c r="Z102" s="11">
        <f>'OddsRatio_working_3-way'!X102^(1/3)*COS('OddsRatio_working_3-way'!Y102/3)</f>
        <v>0.53886884761606013</v>
      </c>
      <c r="AA102" s="11">
        <f>'OddsRatio_working_3-way'!X102^(1/3)*COS(('OddsRatio_working_3-way'!Y102+2*PI())/3)</f>
        <v>-0.41368827579260226</v>
      </c>
      <c r="AB102" s="11">
        <f>'OddsRatio_working_3-way'!X102^(1/3)*COS(('OddsRatio_working_3-way'!Y102+4*PI())/3)</f>
        <v>-0.12518057182345796</v>
      </c>
      <c r="AC102" s="11">
        <f>'OddsRatio_working_3-way'!X102^(1/3)*SIN('OddsRatio_working_3-way'!Y102/3)</f>
        <v>0.16657000054986643</v>
      </c>
      <c r="AD102" s="11">
        <f>'OddsRatio_working_3-way'!X102^(1/3)*SIN(('OddsRatio_working_3-way'!Y102+2*PI())/3)</f>
        <v>0.38338911106862039</v>
      </c>
      <c r="AE102" s="11">
        <f>'OddsRatio_working_3-way'!X102^(1/3)*SIN(('OddsRatio_working_3-way'!Y102+4*PI())/3)</f>
        <v>-0.54995911161848676</v>
      </c>
      <c r="AF102" s="11">
        <f>-'OddsRatio_working_3-way'!U102/(3*'OddsRatio_working_3-way'!X102^(1/3))*COS(('OddsRatio_working_3-way'!Y102)/3)</f>
        <v>0.53886884761606013</v>
      </c>
      <c r="AG102" s="11">
        <f>-'OddsRatio_working_3-way'!U102/(3*'OddsRatio_working_3-way'!X102^(1/3))*COS(('OddsRatio_working_3-way'!Y102+2*PI())/3)</f>
        <v>-0.41368827579260226</v>
      </c>
      <c r="AH102" s="11">
        <f>-'OddsRatio_working_3-way'!U102/(3*'OddsRatio_working_3-way'!X102^(1/3))*COS(('OddsRatio_working_3-way'!Y102+4*PI())/3)</f>
        <v>-0.12518057182345796</v>
      </c>
      <c r="AI102" s="11">
        <f>'OddsRatio_working_3-way'!U102/(3*'OddsRatio_working_3-way'!X102^(1/3))*SIN(('OddsRatio_working_3-way'!Y102)/3)</f>
        <v>-0.16657000054986643</v>
      </c>
      <c r="AJ102" s="11">
        <f>'OddsRatio_working_3-way'!U102/(3*'OddsRatio_working_3-way'!X102^(1/3))*SIN(('OddsRatio_working_3-way'!Y102+2*PI())/3)</f>
        <v>-0.38338911106862039</v>
      </c>
      <c r="AK102" s="11">
        <f>'OddsRatio_working_3-way'!U102/(3*'OddsRatio_working_3-way'!X102^(1/3))*SIN(('OddsRatio_working_3-way'!Y102+4*PI())/3)</f>
        <v>0.54995911161848676</v>
      </c>
      <c r="AL102" s="11">
        <f>'OddsRatio_working_3-way'!Z102+'OddsRatio_working_3-way'!AF102</f>
        <v>1.0777376952321203</v>
      </c>
      <c r="AM102" s="11">
        <f>'OddsRatio_working_3-way'!AA102+'OddsRatio_working_3-way'!AG102</f>
        <v>-0.82737655158520451</v>
      </c>
      <c r="AN102" s="11">
        <f>'OddsRatio_working_3-way'!AB102+'OddsRatio_working_3-way'!AH102</f>
        <v>-0.25036114364691592</v>
      </c>
      <c r="AO102" s="11">
        <f>'OddsRatio_working_3-way'!AC102+'OddsRatio_working_3-way'!AI102</f>
        <v>0</v>
      </c>
      <c r="AP102" s="11">
        <f>'OddsRatio_working_3-way'!AD102+'OddsRatio_working_3-way'!AJ102</f>
        <v>0</v>
      </c>
      <c r="AQ102" s="11">
        <f>'OddsRatio_working_3-way'!AE102+'OddsRatio_working_3-way'!AK102</f>
        <v>0</v>
      </c>
      <c r="AR102" s="10">
        <f>IF(A102="","",IF(('OddsRatio_working_3-way'!X102=0),IF(Q102&gt;0,-Q102^(1/3),(-Q102)^(1/3)),'OddsRatio_working_3-way'!AL102-'OddsRatio_working_3-way'!R102/3))</f>
        <v>1.0777376952321203</v>
      </c>
      <c r="AS102" s="11">
        <f>IF(('OddsRatio_working_3-way'!X102=0),IF(Q102&gt;0,-Q102^(1/3),(-Q102)^(1/3)),'OddsRatio_working_3-way'!AM102-'OddsRatio_working_3-way'!R102/3)</f>
        <v>-0.82737655158520451</v>
      </c>
      <c r="AT102" s="11">
        <f>IF(('OddsRatio_working_3-way'!X102=0),IF(Q102&gt;0,-Q102^(1/3),(-Q102)^(1/3)),'OddsRatio_working_3-way'!AN102-'OddsRatio_working_3-way'!R102/3)</f>
        <v>-0.25036114364691592</v>
      </c>
      <c r="AU102" s="11">
        <f>IF(('OddsRatio_working_3-way'!X102=0),0,'OddsRatio_working_3-way'!AO102)</f>
        <v>0</v>
      </c>
      <c r="AV102" s="11">
        <f>IF(('OddsRatio_working_3-way'!X102=0),0,'OddsRatio_working_3-way'!AP102)</f>
        <v>0</v>
      </c>
      <c r="AW102" s="11">
        <f>IF(('OddsRatio_working_3-way'!X102=0),0,'OddsRatio_working_3-way'!AQ102)</f>
        <v>0</v>
      </c>
    </row>
    <row r="103" spans="1:4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9">
        <f t="shared" si="26"/>
        <v>0.59925807341174975</v>
      </c>
      <c r="E103" s="9">
        <f t="shared" si="27"/>
        <v>0.24352472076368989</v>
      </c>
      <c r="F103" s="9">
        <f t="shared" si="28"/>
        <v>0.15721720582456028</v>
      </c>
      <c r="G103" s="9">
        <f t="shared" si="29"/>
        <v>1.0785969764748899</v>
      </c>
      <c r="H103" s="9">
        <f t="shared" si="30"/>
        <v>1.668730125414432</v>
      </c>
      <c r="I103" s="9">
        <f t="shared" si="31"/>
        <v>4.1063592922476824</v>
      </c>
      <c r="J103" s="9">
        <f t="shared" si="32"/>
        <v>6.3606269730802021</v>
      </c>
      <c r="K103" s="11">
        <f t="shared" si="33"/>
        <v>0.61728395061728392</v>
      </c>
      <c r="L103" s="11">
        <f t="shared" si="34"/>
        <v>0.25773195876288663</v>
      </c>
      <c r="M103" s="11">
        <f t="shared" si="35"/>
        <v>0.16750418760469013</v>
      </c>
      <c r="N103" s="11">
        <f>'OddsRatio_working_3-way'!K103+'OddsRatio_working_3-way'!L103+'OddsRatio_working_3-way'!M103-('OddsRatio_working_3-way'!K103*'OddsRatio_working_3-way'!L103)-('OddsRatio_working_3-way'!K103*'OddsRatio_working_3-way'!M103)-('OddsRatio_working_3-way'!L103*'OddsRatio_working_3-way'!M103)+('OddsRatio_working_3-way'!K103*'OddsRatio_working_3-way'!L103*'OddsRatio_working_3-way'!M103)-1</f>
        <v>-0.23649365575491044</v>
      </c>
      <c r="O103" s="11">
        <f>0</f>
        <v>0</v>
      </c>
      <c r="P103" s="11">
        <f>('OddsRatio_working_3-way'!K103*'OddsRatio_working_3-way'!L103)+('OddsRatio_working_3-way'!K103*'OddsRatio_working_3-way'!M103)+('OddsRatio_working_3-way'!L103*'OddsRatio_working_3-way'!M103)-(3*'OddsRatio_working_3-way'!K103*'OddsRatio_working_3-way'!L103*'OddsRatio_working_3-way'!M103)</f>
        <v>0.22571599672453307</v>
      </c>
      <c r="Q103" s="11">
        <f>2*'OddsRatio_working_3-way'!K103*'OddsRatio_working_3-way'!L103*'OddsRatio_working_3-way'!M103</f>
        <v>5.3297756015238049E-2</v>
      </c>
      <c r="R103" s="11">
        <f t="shared" si="36"/>
        <v>0</v>
      </c>
      <c r="S103" s="11">
        <f t="shared" si="37"/>
        <v>-0.95442728052905246</v>
      </c>
      <c r="T103" s="11">
        <f t="shared" si="38"/>
        <v>-0.22536653613436902</v>
      </c>
      <c r="U103" s="11">
        <f>'OddsRatio_working_3-way'!S103-'OddsRatio_working_3-way'!R103^2/3</f>
        <v>-0.95442728052905246</v>
      </c>
      <c r="V103" s="11">
        <f>'OddsRatio_working_3-way'!S103*'OddsRatio_working_3-way'!R103/3-2*'OddsRatio_working_3-way'!R103^3/27-'OddsRatio_working_3-way'!T103</f>
        <v>0.22536653613436902</v>
      </c>
      <c r="W103" s="11">
        <f>'OddsRatio_working_3-way'!V103^2+4*'OddsRatio_working_3-way'!U103^3/27</f>
        <v>-7.8012563076340316E-2</v>
      </c>
      <c r="X103" s="11">
        <f>IF('OddsRatio_working_3-way'!W103&gt;0,IF(ABS('OddsRatio_working_3-way'!V103+SQRT('OddsRatio_working_3-way'!W103))/2&gt;0,ABS('OddsRatio_working_3-way'!V103+SQRT('OddsRatio_working_3-way'!W103))/2,ABS('OddsRatio_working_3-way'!V103-SQRT('OddsRatio_working_3-way'!W103))/2),SQRT(-'OddsRatio_working_3-way'!U103^3/27))</f>
        <v>0.17944542254230406</v>
      </c>
      <c r="Y103" s="11">
        <f>IF('OddsRatio_working_3-way'!W103&gt;=0,IF('OddsRatio_working_3-way'!V103+SQRT('OddsRatio_working_3-way'!W103)&gt;0,0,PI()),ACOS('OddsRatio_working_3-way'!V103/(2*'OddsRatio_working_3-way'!X103)))</f>
        <v>0.8918763384643259</v>
      </c>
      <c r="Z103" s="11">
        <f>'OddsRatio_working_3-way'!X103^(1/3)*COS('OddsRatio_working_3-way'!Y103/3)</f>
        <v>0.53929848823744497</v>
      </c>
      <c r="AA103" s="11">
        <f>'OddsRatio_working_3-way'!X103^(1/3)*COS(('OddsRatio_working_3-way'!Y103+2*PI())/3)</f>
        <v>-0.41273899067964137</v>
      </c>
      <c r="AB103" s="11">
        <f>'OddsRatio_working_3-way'!X103^(1/3)*COS(('OddsRatio_working_3-way'!Y103+4*PI())/3)</f>
        <v>-0.12655949755780349</v>
      </c>
      <c r="AC103" s="11">
        <f>'OddsRatio_working_3-way'!X103^(1/3)*SIN('OddsRatio_working_3-way'!Y103/3)</f>
        <v>0.16522580739044376</v>
      </c>
      <c r="AD103" s="11">
        <f>'OddsRatio_working_3-way'!X103^(1/3)*SIN(('OddsRatio_working_3-way'!Y103+2*PI())/3)</f>
        <v>0.38443328734094878</v>
      </c>
      <c r="AE103" s="11">
        <f>'OddsRatio_working_3-way'!X103^(1/3)*SIN(('OddsRatio_working_3-way'!Y103+4*PI())/3)</f>
        <v>-0.54965909473139252</v>
      </c>
      <c r="AF103" s="11">
        <f>-'OddsRatio_working_3-way'!U103/(3*'OddsRatio_working_3-way'!X103^(1/3))*COS(('OddsRatio_working_3-way'!Y103)/3)</f>
        <v>0.53929848823744486</v>
      </c>
      <c r="AG103" s="11">
        <f>-'OddsRatio_working_3-way'!U103/(3*'OddsRatio_working_3-way'!X103^(1/3))*COS(('OddsRatio_working_3-way'!Y103+2*PI())/3)</f>
        <v>-0.41273899067964126</v>
      </c>
      <c r="AH103" s="11">
        <f>-'OddsRatio_working_3-way'!U103/(3*'OddsRatio_working_3-way'!X103^(1/3))*COS(('OddsRatio_working_3-way'!Y103+4*PI())/3)</f>
        <v>-0.12655949755780346</v>
      </c>
      <c r="AI103" s="11">
        <f>'OddsRatio_working_3-way'!U103/(3*'OddsRatio_working_3-way'!X103^(1/3))*SIN(('OddsRatio_working_3-way'!Y103)/3)</f>
        <v>-0.16522580739044371</v>
      </c>
      <c r="AJ103" s="11">
        <f>'OddsRatio_working_3-way'!U103/(3*'OddsRatio_working_3-way'!X103^(1/3))*SIN(('OddsRatio_working_3-way'!Y103+2*PI())/3)</f>
        <v>-0.38443328734094873</v>
      </c>
      <c r="AK103" s="11">
        <f>'OddsRatio_working_3-way'!U103/(3*'OddsRatio_working_3-way'!X103^(1/3))*SIN(('OddsRatio_working_3-way'!Y103+4*PI())/3)</f>
        <v>0.54965909473139241</v>
      </c>
      <c r="AL103" s="11">
        <f>'OddsRatio_working_3-way'!Z103+'OddsRatio_working_3-way'!AF103</f>
        <v>1.0785969764748899</v>
      </c>
      <c r="AM103" s="11">
        <f>'OddsRatio_working_3-way'!AA103+'OddsRatio_working_3-way'!AG103</f>
        <v>-0.82547798135928263</v>
      </c>
      <c r="AN103" s="11">
        <f>'OddsRatio_working_3-way'!AB103+'OddsRatio_working_3-way'!AH103</f>
        <v>-0.25311899511560698</v>
      </c>
      <c r="AO103" s="11">
        <f>'OddsRatio_working_3-way'!AC103+'OddsRatio_working_3-way'!AI103</f>
        <v>0</v>
      </c>
      <c r="AP103" s="11">
        <f>'OddsRatio_working_3-way'!AD103+'OddsRatio_working_3-way'!AJ103</f>
        <v>0</v>
      </c>
      <c r="AQ103" s="11">
        <f>'OddsRatio_working_3-way'!AE103+'OddsRatio_working_3-way'!AK103</f>
        <v>0</v>
      </c>
      <c r="AR103" s="10">
        <f>IF(A103="","",IF(('OddsRatio_working_3-way'!X103=0),IF(Q103&gt;0,-Q103^(1/3),(-Q103)^(1/3)),'OddsRatio_working_3-way'!AL103-'OddsRatio_working_3-way'!R103/3))</f>
        <v>1.0785969764748899</v>
      </c>
      <c r="AS103" s="11">
        <f>IF(('OddsRatio_working_3-way'!X103=0),IF(Q103&gt;0,-Q103^(1/3),(-Q103)^(1/3)),'OddsRatio_working_3-way'!AM103-'OddsRatio_working_3-way'!R103/3)</f>
        <v>-0.82547798135928263</v>
      </c>
      <c r="AT103" s="11">
        <f>IF(('OddsRatio_working_3-way'!X103=0),IF(Q103&gt;0,-Q103^(1/3),(-Q103)^(1/3)),'OddsRatio_working_3-way'!AN103-'OddsRatio_working_3-way'!R103/3)</f>
        <v>-0.25311899511560698</v>
      </c>
      <c r="AU103" s="11">
        <f>IF(('OddsRatio_working_3-way'!X103=0),0,'OddsRatio_working_3-way'!AO103)</f>
        <v>0</v>
      </c>
      <c r="AV103" s="11">
        <f>IF(('OddsRatio_working_3-way'!X103=0),0,'OddsRatio_working_3-way'!AP103)</f>
        <v>0</v>
      </c>
      <c r="AW103" s="11">
        <f>IF(('OddsRatio_working_3-way'!X103=0),0,'OddsRatio_working_3-way'!AQ103)</f>
        <v>0</v>
      </c>
    </row>
    <row r="104" spans="1:4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9">
        <f t="shared" si="26"/>
        <v>0.22701732175804457</v>
      </c>
      <c r="E104" s="9">
        <f t="shared" si="27"/>
        <v>0.27225367303806275</v>
      </c>
      <c r="F104" s="9">
        <f t="shared" si="28"/>
        <v>0.50072900520389274</v>
      </c>
      <c r="G104" s="9">
        <f t="shared" si="29"/>
        <v>1.0607321538120125</v>
      </c>
      <c r="H104" s="9">
        <f t="shared" si="30"/>
        <v>4.4049502137365604</v>
      </c>
      <c r="I104" s="9">
        <f t="shared" si="31"/>
        <v>3.6730450276062716</v>
      </c>
      <c r="J104" s="9">
        <f t="shared" si="32"/>
        <v>1.9970882245832917</v>
      </c>
      <c r="K104" s="11">
        <f t="shared" si="33"/>
        <v>0.23752969121140144</v>
      </c>
      <c r="L104" s="11">
        <f t="shared" si="34"/>
        <v>0.28409090909090912</v>
      </c>
      <c r="M104" s="11">
        <f t="shared" si="35"/>
        <v>0.51546391752577325</v>
      </c>
      <c r="N104" s="11">
        <f>'OddsRatio_working_3-way'!K104+'OddsRatio_working_3-way'!L104+'OddsRatio_working_3-way'!M104-('OddsRatio_working_3-way'!K104*'OddsRatio_working_3-way'!L104)-('OddsRatio_working_3-way'!K104*'OddsRatio_working_3-way'!M104)-('OddsRatio_working_3-way'!L104*'OddsRatio_working_3-way'!M104)+('OddsRatio_working_3-way'!K104*'OddsRatio_working_3-way'!L104*'OddsRatio_working_3-way'!M104)-1</f>
        <v>-0.26448858766671057</v>
      </c>
      <c r="O104" s="11">
        <f>0</f>
        <v>0</v>
      </c>
      <c r="P104" s="11">
        <f>('OddsRatio_working_3-way'!K104*'OddsRatio_working_3-way'!L104)+('OddsRatio_working_3-way'!K104*'OddsRatio_working_3-way'!M104)+('OddsRatio_working_3-way'!L104*'OddsRatio_working_3-way'!M104)-(3*'OddsRatio_working_3-way'!K104*'OddsRatio_working_3-way'!L104*'OddsRatio_working_3-way'!M104)</f>
        <v>0.23200606847177363</v>
      </c>
      <c r="Q104" s="11">
        <f>2*'OddsRatio_working_3-way'!K104*'OddsRatio_working_3-way'!L104*'OddsRatio_working_3-way'!M104</f>
        <v>6.9567037023020584E-2</v>
      </c>
      <c r="R104" s="11">
        <f t="shared" si="36"/>
        <v>0</v>
      </c>
      <c r="S104" s="11">
        <f t="shared" si="37"/>
        <v>-0.87718744509358915</v>
      </c>
      <c r="T104" s="11">
        <f t="shared" si="38"/>
        <v>-0.26302472116749304</v>
      </c>
      <c r="U104" s="11">
        <f>'OddsRatio_working_3-way'!S104-'OddsRatio_working_3-way'!R104^2/3</f>
        <v>-0.87718744509358915</v>
      </c>
      <c r="V104" s="11">
        <f>'OddsRatio_working_3-way'!S104*'OddsRatio_working_3-way'!R104/3-2*'OddsRatio_working_3-way'!R104^3/27-'OddsRatio_working_3-way'!T104</f>
        <v>0.26302472116749304</v>
      </c>
      <c r="W104" s="11">
        <f>'OddsRatio_working_3-way'!V104^2+4*'OddsRatio_working_3-way'!U104^3/27</f>
        <v>-3.08118825467147E-2</v>
      </c>
      <c r="X104" s="11">
        <f>IF('OddsRatio_working_3-way'!W104&gt;0,IF(ABS('OddsRatio_working_3-way'!V104+SQRT('OddsRatio_working_3-way'!W104))/2&gt;0,ABS('OddsRatio_working_3-way'!V104+SQRT('OddsRatio_working_3-way'!W104))/2,ABS('OddsRatio_working_3-way'!V104-SQRT('OddsRatio_working_3-way'!W104))/2),SQRT(-'OddsRatio_working_3-way'!U104^3/27))</f>
        <v>0.15810904978206669</v>
      </c>
      <c r="Y104" s="11">
        <f>IF('OddsRatio_working_3-way'!W104&gt;=0,IF('OddsRatio_working_3-way'!V104+SQRT('OddsRatio_working_3-way'!W104)&gt;0,0,PI()),ACOS('OddsRatio_working_3-way'!V104/(2*'OddsRatio_working_3-way'!X104)))</f>
        <v>0.58848497544996614</v>
      </c>
      <c r="Z104" s="11">
        <f>'OddsRatio_working_3-way'!X104^(1/3)*COS('OddsRatio_working_3-way'!Y104/3)</f>
        <v>0.53036607690600623</v>
      </c>
      <c r="AA104" s="11">
        <f>'OddsRatio_working_3-way'!X104^(1/3)*COS(('OddsRatio_working_3-way'!Y104+2*PI())/3)</f>
        <v>-0.35645586915248612</v>
      </c>
      <c r="AB104" s="11">
        <f>'OddsRatio_working_3-way'!X104^(1/3)*COS(('OddsRatio_working_3-way'!Y104+4*PI())/3)</f>
        <v>-0.17391020775352026</v>
      </c>
      <c r="AC104" s="11">
        <f>'OddsRatio_working_3-way'!X104^(1/3)*SIN('OddsRatio_working_3-way'!Y104/3)</f>
        <v>0.10539278674809134</v>
      </c>
      <c r="AD104" s="11">
        <f>'OddsRatio_working_3-way'!X104^(1/3)*SIN(('OddsRatio_working_3-way'!Y104+2*PI())/3)</f>
        <v>0.40661410253204705</v>
      </c>
      <c r="AE104" s="11">
        <f>'OddsRatio_working_3-way'!X104^(1/3)*SIN(('OddsRatio_working_3-way'!Y104+4*PI())/3)</f>
        <v>-0.51200688928013827</v>
      </c>
      <c r="AF104" s="11">
        <f>-'OddsRatio_working_3-way'!U104/(3*'OddsRatio_working_3-way'!X104^(1/3))*COS(('OddsRatio_working_3-way'!Y104)/3)</f>
        <v>0.53036607690600623</v>
      </c>
      <c r="AG104" s="11">
        <f>-'OddsRatio_working_3-way'!U104/(3*'OddsRatio_working_3-way'!X104^(1/3))*COS(('OddsRatio_working_3-way'!Y104+2*PI())/3)</f>
        <v>-0.35645586915248612</v>
      </c>
      <c r="AH104" s="11">
        <f>-'OddsRatio_working_3-way'!U104/(3*'OddsRatio_working_3-way'!X104^(1/3))*COS(('OddsRatio_working_3-way'!Y104+4*PI())/3)</f>
        <v>-0.17391020775352026</v>
      </c>
      <c r="AI104" s="11">
        <f>'OddsRatio_working_3-way'!U104/(3*'OddsRatio_working_3-way'!X104^(1/3))*SIN(('OddsRatio_working_3-way'!Y104)/3)</f>
        <v>-0.10539278674809134</v>
      </c>
      <c r="AJ104" s="11">
        <f>'OddsRatio_working_3-way'!U104/(3*'OddsRatio_working_3-way'!X104^(1/3))*SIN(('OddsRatio_working_3-way'!Y104+2*PI())/3)</f>
        <v>-0.40661410253204705</v>
      </c>
      <c r="AK104" s="11">
        <f>'OddsRatio_working_3-way'!U104/(3*'OddsRatio_working_3-way'!X104^(1/3))*SIN(('OddsRatio_working_3-way'!Y104+4*PI())/3)</f>
        <v>0.51200688928013827</v>
      </c>
      <c r="AL104" s="11">
        <f>'OddsRatio_working_3-way'!Z104+'OddsRatio_working_3-way'!AF104</f>
        <v>1.0607321538120125</v>
      </c>
      <c r="AM104" s="11">
        <f>'OddsRatio_working_3-way'!AA104+'OddsRatio_working_3-way'!AG104</f>
        <v>-0.71291173830497223</v>
      </c>
      <c r="AN104" s="11">
        <f>'OddsRatio_working_3-way'!AB104+'OddsRatio_working_3-way'!AH104</f>
        <v>-0.34782041550704051</v>
      </c>
      <c r="AO104" s="11">
        <f>'OddsRatio_working_3-way'!AC104+'OddsRatio_working_3-way'!AI104</f>
        <v>0</v>
      </c>
      <c r="AP104" s="11">
        <f>'OddsRatio_working_3-way'!AD104+'OddsRatio_working_3-way'!AJ104</f>
        <v>0</v>
      </c>
      <c r="AQ104" s="11">
        <f>'OddsRatio_working_3-way'!AE104+'OddsRatio_working_3-way'!AK104</f>
        <v>0</v>
      </c>
      <c r="AR104" s="10">
        <f>IF(A104="","",IF(('OddsRatio_working_3-way'!X104=0),IF(Q104&gt;0,-Q104^(1/3),(-Q104)^(1/3)),'OddsRatio_working_3-way'!AL104-'OddsRatio_working_3-way'!R104/3))</f>
        <v>1.0607321538120125</v>
      </c>
      <c r="AS104" s="11">
        <f>IF(('OddsRatio_working_3-way'!X104=0),IF(Q104&gt;0,-Q104^(1/3),(-Q104)^(1/3)),'OddsRatio_working_3-way'!AM104-'OddsRatio_working_3-way'!R104/3)</f>
        <v>-0.71291173830497223</v>
      </c>
      <c r="AT104" s="11">
        <f>IF(('OddsRatio_working_3-way'!X104=0),IF(Q104&gt;0,-Q104^(1/3),(-Q104)^(1/3)),'OddsRatio_working_3-way'!AN104-'OddsRatio_working_3-way'!R104/3)</f>
        <v>-0.34782041550704051</v>
      </c>
      <c r="AU104" s="11">
        <f>IF(('OddsRatio_working_3-way'!X104=0),0,'OddsRatio_working_3-way'!AO104)</f>
        <v>0</v>
      </c>
      <c r="AV104" s="11">
        <f>IF(('OddsRatio_working_3-way'!X104=0),0,'OddsRatio_working_3-way'!AP104)</f>
        <v>0</v>
      </c>
      <c r="AW104" s="11">
        <f>IF(('OddsRatio_working_3-way'!X104=0),0,'OddsRatio_working_3-way'!AQ104)</f>
        <v>0</v>
      </c>
    </row>
    <row r="105" spans="1:4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9">
        <f t="shared" si="26"/>
        <v>0.55435123870065828</v>
      </c>
      <c r="E105" s="9">
        <f t="shared" si="27"/>
        <v>0.25173995346205802</v>
      </c>
      <c r="F105" s="9">
        <f t="shared" si="28"/>
        <v>0.19390880783728373</v>
      </c>
      <c r="G105" s="9">
        <f t="shared" si="29"/>
        <v>1.0577769257853467</v>
      </c>
      <c r="H105" s="9">
        <f t="shared" si="30"/>
        <v>1.8039104635968635</v>
      </c>
      <c r="I105" s="9">
        <f t="shared" si="31"/>
        <v>3.9723531614568244</v>
      </c>
      <c r="J105" s="9">
        <f t="shared" si="32"/>
        <v>5.1570633183364114</v>
      </c>
      <c r="K105" s="11">
        <f t="shared" si="33"/>
        <v>0.56818181818181823</v>
      </c>
      <c r="L105" s="11">
        <f t="shared" si="34"/>
        <v>0.26246719160104987</v>
      </c>
      <c r="M105" s="11">
        <f t="shared" si="35"/>
        <v>0.20283975659229211</v>
      </c>
      <c r="N105" s="11">
        <f>'OddsRatio_working_3-way'!K105+'OddsRatio_working_3-way'!L105+'OddsRatio_working_3-way'!M105-('OddsRatio_working_3-way'!K105*'OddsRatio_working_3-way'!L105)-('OddsRatio_working_3-way'!K105*'OddsRatio_working_3-way'!M105)-('OddsRatio_working_3-way'!L105*'OddsRatio_working_3-way'!M105)+('OddsRatio_working_3-way'!K105*'OddsRatio_working_3-way'!L105*'OddsRatio_working_3-way'!M105)-1</f>
        <v>-0.25387965518693345</v>
      </c>
      <c r="O105" s="11">
        <f>0</f>
        <v>0</v>
      </c>
      <c r="P105" s="11">
        <f>('OddsRatio_working_3-way'!K105*'OddsRatio_working_3-way'!L105)+('OddsRatio_working_3-way'!K105*'OddsRatio_working_3-way'!M105)+('OddsRatio_working_3-way'!L105*'OddsRatio_working_3-way'!M105)-(3*'OddsRatio_working_3-way'!K105*'OddsRatio_working_3-way'!L105*'OddsRatio_working_3-way'!M105)</f>
        <v>0.22686980649638969</v>
      </c>
      <c r="Q105" s="11">
        <f>2*'OddsRatio_working_3-way'!K105*'OddsRatio_working_3-way'!L105*'OddsRatio_working_3-way'!M105</f>
        <v>6.0498615065703927E-2</v>
      </c>
      <c r="R105" s="11">
        <f t="shared" si="36"/>
        <v>0</v>
      </c>
      <c r="S105" s="11">
        <f t="shared" si="37"/>
        <v>-0.89361160637052139</v>
      </c>
      <c r="T105" s="11">
        <f t="shared" si="38"/>
        <v>-0.23829642836547243</v>
      </c>
      <c r="U105" s="11">
        <f>'OddsRatio_working_3-way'!S105-'OddsRatio_working_3-way'!R105^2/3</f>
        <v>-0.89361160637052139</v>
      </c>
      <c r="V105" s="11">
        <f>'OddsRatio_working_3-way'!S105*'OddsRatio_working_3-way'!R105/3-2*'OddsRatio_working_3-way'!R105^3/27-'OddsRatio_working_3-way'!T105</f>
        <v>0.23829642836547243</v>
      </c>
      <c r="W105" s="11">
        <f>'OddsRatio_working_3-way'!V105^2+4*'OddsRatio_working_3-way'!U105^3/27</f>
        <v>-4.8931276525669469E-2</v>
      </c>
      <c r="X105" s="11">
        <f>IF('OddsRatio_working_3-way'!W105&gt;0,IF(ABS('OddsRatio_working_3-way'!V105+SQRT('OddsRatio_working_3-way'!W105))/2&gt;0,ABS('OddsRatio_working_3-way'!V105+SQRT('OddsRatio_working_3-way'!W105))/2,ABS('OddsRatio_working_3-way'!V105-SQRT('OddsRatio_working_3-way'!W105))/2),SQRT(-'OddsRatio_working_3-way'!U105^3/27))</f>
        <v>0.16257034192727943</v>
      </c>
      <c r="Y105" s="11">
        <f>IF('OddsRatio_working_3-way'!W105&gt;=0,IF('OddsRatio_working_3-way'!V105+SQRT('OddsRatio_working_3-way'!W105)&gt;0,0,PI()),ACOS('OddsRatio_working_3-way'!V105/(2*'OddsRatio_working_3-way'!X105)))</f>
        <v>0.74821779594556737</v>
      </c>
      <c r="Z105" s="11">
        <f>'OddsRatio_working_3-way'!X105^(1/3)*COS('OddsRatio_working_3-way'!Y105/3)</f>
        <v>0.52888846289267333</v>
      </c>
      <c r="AA105" s="11">
        <f>'OddsRatio_working_3-way'!X105^(1/3)*COS(('OddsRatio_working_3-way'!Y105+2*PI())/3)</f>
        <v>-0.38110890886370796</v>
      </c>
      <c r="AB105" s="11">
        <f>'OddsRatio_working_3-way'!X105^(1/3)*COS(('OddsRatio_working_3-way'!Y105+4*PI())/3)</f>
        <v>-0.14777955402896528</v>
      </c>
      <c r="AC105" s="11">
        <f>'OddsRatio_working_3-way'!X105^(1/3)*SIN('OddsRatio_working_3-way'!Y105/3)</f>
        <v>0.13471276582368036</v>
      </c>
      <c r="AD105" s="11">
        <f>'OddsRatio_working_3-way'!X105^(1/3)*SIN(('OddsRatio_working_3-way'!Y105+2*PI())/3)</f>
        <v>0.39067446172171838</v>
      </c>
      <c r="AE105" s="11">
        <f>'OddsRatio_working_3-way'!X105^(1/3)*SIN(('OddsRatio_working_3-way'!Y105+4*PI())/3)</f>
        <v>-0.52538722754539879</v>
      </c>
      <c r="AF105" s="11">
        <f>-'OddsRatio_working_3-way'!U105/(3*'OddsRatio_working_3-way'!X105^(1/3))*COS(('OddsRatio_working_3-way'!Y105)/3)</f>
        <v>0.52888846289267333</v>
      </c>
      <c r="AG105" s="11">
        <f>-'OddsRatio_working_3-way'!U105/(3*'OddsRatio_working_3-way'!X105^(1/3))*COS(('OddsRatio_working_3-way'!Y105+2*PI())/3)</f>
        <v>-0.38110890886370796</v>
      </c>
      <c r="AH105" s="11">
        <f>-'OddsRatio_working_3-way'!U105/(3*'OddsRatio_working_3-way'!X105^(1/3))*COS(('OddsRatio_working_3-way'!Y105+4*PI())/3)</f>
        <v>-0.14777955402896528</v>
      </c>
      <c r="AI105" s="11">
        <f>'OddsRatio_working_3-way'!U105/(3*'OddsRatio_working_3-way'!X105^(1/3))*SIN(('OddsRatio_working_3-way'!Y105)/3)</f>
        <v>-0.13471276582368036</v>
      </c>
      <c r="AJ105" s="11">
        <f>'OddsRatio_working_3-way'!U105/(3*'OddsRatio_working_3-way'!X105^(1/3))*SIN(('OddsRatio_working_3-way'!Y105+2*PI())/3)</f>
        <v>-0.39067446172171838</v>
      </c>
      <c r="AK105" s="11">
        <f>'OddsRatio_working_3-way'!U105/(3*'OddsRatio_working_3-way'!X105^(1/3))*SIN(('OddsRatio_working_3-way'!Y105+4*PI())/3)</f>
        <v>0.52538722754539879</v>
      </c>
      <c r="AL105" s="11">
        <f>'OddsRatio_working_3-way'!Z105+'OddsRatio_working_3-way'!AF105</f>
        <v>1.0577769257853467</v>
      </c>
      <c r="AM105" s="11">
        <f>'OddsRatio_working_3-way'!AA105+'OddsRatio_working_3-way'!AG105</f>
        <v>-0.76221781772741592</v>
      </c>
      <c r="AN105" s="11">
        <f>'OddsRatio_working_3-way'!AB105+'OddsRatio_working_3-way'!AH105</f>
        <v>-0.29555910805793056</v>
      </c>
      <c r="AO105" s="11">
        <f>'OddsRatio_working_3-way'!AC105+'OddsRatio_working_3-way'!AI105</f>
        <v>0</v>
      </c>
      <c r="AP105" s="11">
        <f>'OddsRatio_working_3-way'!AD105+'OddsRatio_working_3-way'!AJ105</f>
        <v>0</v>
      </c>
      <c r="AQ105" s="11">
        <f>'OddsRatio_working_3-way'!AE105+'OddsRatio_working_3-way'!AK105</f>
        <v>0</v>
      </c>
      <c r="AR105" s="10">
        <f>IF(A105="","",IF(('OddsRatio_working_3-way'!X105=0),IF(Q105&gt;0,-Q105^(1/3),(-Q105)^(1/3)),'OddsRatio_working_3-way'!AL105-'OddsRatio_working_3-way'!R105/3))</f>
        <v>1.0577769257853467</v>
      </c>
      <c r="AS105" s="11">
        <f>IF(('OddsRatio_working_3-way'!X105=0),IF(Q105&gt;0,-Q105^(1/3),(-Q105)^(1/3)),'OddsRatio_working_3-way'!AM105-'OddsRatio_working_3-way'!R105/3)</f>
        <v>-0.76221781772741592</v>
      </c>
      <c r="AT105" s="11">
        <f>IF(('OddsRatio_working_3-way'!X105=0),IF(Q105&gt;0,-Q105^(1/3),(-Q105)^(1/3)),'OddsRatio_working_3-way'!AN105-'OddsRatio_working_3-way'!R105/3)</f>
        <v>-0.29555910805793056</v>
      </c>
      <c r="AU105" s="11">
        <f>IF(('OddsRatio_working_3-way'!X105=0),0,'OddsRatio_working_3-way'!AO105)</f>
        <v>0</v>
      </c>
      <c r="AV105" s="11">
        <f>IF(('OddsRatio_working_3-way'!X105=0),0,'OddsRatio_working_3-way'!AP105)</f>
        <v>0</v>
      </c>
      <c r="AW105" s="11">
        <f>IF(('OddsRatio_working_3-way'!X105=0),0,'OddsRatio_working_3-way'!AQ105)</f>
        <v>0</v>
      </c>
    </row>
    <row r="106" spans="1:4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9">
        <f t="shared" si="26"/>
        <v>0.80009061281617333</v>
      </c>
      <c r="E106" s="9">
        <f t="shared" si="27"/>
        <v>0.13997278322119944</v>
      </c>
      <c r="F106" s="9">
        <f t="shared" si="28"/>
        <v>5.9936603962627448E-2</v>
      </c>
      <c r="G106" s="9">
        <f t="shared" si="29"/>
        <v>1.1357201523154643</v>
      </c>
      <c r="H106" s="9">
        <f t="shared" si="30"/>
        <v>1.2498584335094021</v>
      </c>
      <c r="I106" s="9">
        <f t="shared" si="31"/>
        <v>7.1442460240266623</v>
      </c>
      <c r="J106" s="9">
        <f t="shared" si="32"/>
        <v>16.684295303476564</v>
      </c>
      <c r="K106" s="11">
        <f t="shared" si="33"/>
        <v>0.81967213114754101</v>
      </c>
      <c r="L106" s="11">
        <f t="shared" si="34"/>
        <v>0.15600624024960999</v>
      </c>
      <c r="M106" s="11">
        <f t="shared" si="35"/>
        <v>6.7521944632005393E-2</v>
      </c>
      <c r="N106" s="11">
        <f>'OddsRatio_working_3-way'!K106+'OddsRatio_working_3-way'!L106+'OddsRatio_working_3-way'!M106-('OddsRatio_working_3-way'!K106*'OddsRatio_working_3-way'!L106)-('OddsRatio_working_3-way'!K106*'OddsRatio_working_3-way'!M106)-('OddsRatio_working_3-way'!L106*'OddsRatio_working_3-way'!M106)+('OddsRatio_working_3-way'!K106*'OddsRatio_working_3-way'!L106*'OddsRatio_working_3-way'!M106)-1</f>
        <v>-0.14191905341282685</v>
      </c>
      <c r="O106" s="11">
        <f>0</f>
        <v>0</v>
      </c>
      <c r="P106" s="11">
        <f>('OddsRatio_working_3-way'!K106*'OddsRatio_working_3-way'!L106)+('OddsRatio_working_3-way'!K106*'OddsRatio_working_3-way'!M106)+('OddsRatio_working_3-way'!L106*'OddsRatio_working_3-way'!M106)-(3*'OddsRatio_working_3-way'!K106*'OddsRatio_working_3-way'!L106*'OddsRatio_working_3-way'!M106)</f>
        <v>0.16785077154627567</v>
      </c>
      <c r="Q106" s="11">
        <f>2*'OddsRatio_working_3-way'!K106*'OddsRatio_working_3-way'!L106*'OddsRatio_working_3-way'!M106</f>
        <v>1.7268597895707373E-2</v>
      </c>
      <c r="R106" s="11">
        <f t="shared" si="36"/>
        <v>0</v>
      </c>
      <c r="S106" s="11">
        <f t="shared" si="37"/>
        <v>-1.1827218932895243</v>
      </c>
      <c r="T106" s="11">
        <f t="shared" si="38"/>
        <v>-0.12167920712855186</v>
      </c>
      <c r="U106" s="11">
        <f>'OddsRatio_working_3-way'!S106-'OddsRatio_working_3-way'!R106^2/3</f>
        <v>-1.1827218932895243</v>
      </c>
      <c r="V106" s="11">
        <f>'OddsRatio_working_3-way'!S106*'OddsRatio_working_3-way'!R106/3-2*'OddsRatio_working_3-way'!R106^3/27-'OddsRatio_working_3-way'!T106</f>
        <v>0.12167920712855186</v>
      </c>
      <c r="W106" s="11">
        <f>'OddsRatio_working_3-way'!V106^2+4*'OddsRatio_working_3-way'!U106^3/27</f>
        <v>-0.23029463568198943</v>
      </c>
      <c r="X106" s="11">
        <f>IF('OddsRatio_working_3-way'!W106&gt;0,IF(ABS('OddsRatio_working_3-way'!V106+SQRT('OddsRatio_working_3-way'!W106))/2&gt;0,ABS('OddsRatio_working_3-way'!V106+SQRT('OddsRatio_working_3-way'!W106))/2,ABS('OddsRatio_working_3-way'!V106-SQRT('OddsRatio_working_3-way'!W106))/2),SQRT(-'OddsRatio_working_3-way'!U106^3/27))</f>
        <v>0.24753811076752527</v>
      </c>
      <c r="Y106" s="11">
        <f>IF('OddsRatio_working_3-way'!W106&gt;=0,IF('OddsRatio_working_3-way'!V106+SQRT('OddsRatio_working_3-way'!W106)&gt;0,0,PI()),ACOS('OddsRatio_working_3-way'!V106/(2*'OddsRatio_working_3-way'!X106)))</f>
        <v>1.3224733388225414</v>
      </c>
      <c r="Z106" s="11">
        <f>'OddsRatio_working_3-way'!X106^(1/3)*COS('OddsRatio_working_3-way'!Y106/3)</f>
        <v>0.56786007615773226</v>
      </c>
      <c r="AA106" s="11">
        <f>'OddsRatio_working_3-way'!X106^(1/3)*COS(('OddsRatio_working_3-way'!Y106+2*PI())/3)</f>
        <v>-0.51594657574802005</v>
      </c>
      <c r="AB106" s="11">
        <f>'OddsRatio_working_3-way'!X106^(1/3)*COS(('OddsRatio_working_3-way'!Y106+4*PI())/3)</f>
        <v>-5.1913500409711912E-2</v>
      </c>
      <c r="AC106" s="11">
        <f>'OddsRatio_working_3-way'!X106^(1/3)*SIN('OddsRatio_working_3-way'!Y106/3)</f>
        <v>0.26790962095946202</v>
      </c>
      <c r="AD106" s="11">
        <f>'OddsRatio_working_3-way'!X106^(1/3)*SIN(('OddsRatio_working_3-way'!Y106+2*PI())/3)</f>
        <v>0.35782644126783131</v>
      </c>
      <c r="AE106" s="11">
        <f>'OddsRatio_working_3-way'!X106^(1/3)*SIN(('OddsRatio_working_3-way'!Y106+4*PI())/3)</f>
        <v>-0.62573606222729328</v>
      </c>
      <c r="AF106" s="11">
        <f>-'OddsRatio_working_3-way'!U106/(3*'OddsRatio_working_3-way'!X106^(1/3))*COS(('OddsRatio_working_3-way'!Y106)/3)</f>
        <v>0.56786007615773215</v>
      </c>
      <c r="AG106" s="11">
        <f>-'OddsRatio_working_3-way'!U106/(3*'OddsRatio_working_3-way'!X106^(1/3))*COS(('OddsRatio_working_3-way'!Y106+2*PI())/3)</f>
        <v>-0.51594657574801994</v>
      </c>
      <c r="AH106" s="11">
        <f>-'OddsRatio_working_3-way'!U106/(3*'OddsRatio_working_3-way'!X106^(1/3))*COS(('OddsRatio_working_3-way'!Y106+4*PI())/3)</f>
        <v>-5.1913500409711905E-2</v>
      </c>
      <c r="AI106" s="11">
        <f>'OddsRatio_working_3-way'!U106/(3*'OddsRatio_working_3-way'!X106^(1/3))*SIN(('OddsRatio_working_3-way'!Y106)/3)</f>
        <v>-0.26790962095946202</v>
      </c>
      <c r="AJ106" s="11">
        <f>'OddsRatio_working_3-way'!U106/(3*'OddsRatio_working_3-way'!X106^(1/3))*SIN(('OddsRatio_working_3-way'!Y106+2*PI())/3)</f>
        <v>-0.35782644126783125</v>
      </c>
      <c r="AK106" s="11">
        <f>'OddsRatio_working_3-way'!U106/(3*'OddsRatio_working_3-way'!X106^(1/3))*SIN(('OddsRatio_working_3-way'!Y106+4*PI())/3)</f>
        <v>0.62573606222729317</v>
      </c>
      <c r="AL106" s="11">
        <f>'OddsRatio_working_3-way'!Z106+'OddsRatio_working_3-way'!AF106</f>
        <v>1.1357201523154643</v>
      </c>
      <c r="AM106" s="11">
        <f>'OddsRatio_working_3-way'!AA106+'OddsRatio_working_3-way'!AG106</f>
        <v>-1.0318931514960399</v>
      </c>
      <c r="AN106" s="11">
        <f>'OddsRatio_working_3-way'!AB106+'OddsRatio_working_3-way'!AH106</f>
        <v>-0.10382700081942381</v>
      </c>
      <c r="AO106" s="11">
        <f>'OddsRatio_working_3-way'!AC106+'OddsRatio_working_3-way'!AI106</f>
        <v>0</v>
      </c>
      <c r="AP106" s="11">
        <f>'OddsRatio_working_3-way'!AD106+'OddsRatio_working_3-way'!AJ106</f>
        <v>0</v>
      </c>
      <c r="AQ106" s="11">
        <f>'OddsRatio_working_3-way'!AE106+'OddsRatio_working_3-way'!AK106</f>
        <v>0</v>
      </c>
      <c r="AR106" s="10">
        <f>IF(A106="","",IF(('OddsRatio_working_3-way'!X106=0),IF(Q106&gt;0,-Q106^(1/3),(-Q106)^(1/3)),'OddsRatio_working_3-way'!AL106-'OddsRatio_working_3-way'!R106/3))</f>
        <v>1.1357201523154643</v>
      </c>
      <c r="AS106" s="11">
        <f>IF(('OddsRatio_working_3-way'!X106=0),IF(Q106&gt;0,-Q106^(1/3),(-Q106)^(1/3)),'OddsRatio_working_3-way'!AM106-'OddsRatio_working_3-way'!R106/3)</f>
        <v>-1.0318931514960399</v>
      </c>
      <c r="AT106" s="11">
        <f>IF(('OddsRatio_working_3-way'!X106=0),IF(Q106&gt;0,-Q106^(1/3),(-Q106)^(1/3)),'OddsRatio_working_3-way'!AN106-'OddsRatio_working_3-way'!R106/3)</f>
        <v>-0.10382700081942381</v>
      </c>
      <c r="AU106" s="11">
        <f>IF(('OddsRatio_working_3-way'!X106=0),0,'OddsRatio_working_3-way'!AO106)</f>
        <v>0</v>
      </c>
      <c r="AV106" s="11">
        <f>IF(('OddsRatio_working_3-way'!X106=0),0,'OddsRatio_working_3-way'!AP106)</f>
        <v>0</v>
      </c>
      <c r="AW106" s="11">
        <f>IF(('OddsRatio_working_3-way'!X106=0),0,'OddsRatio_working_3-way'!AQ106)</f>
        <v>0</v>
      </c>
    </row>
    <row r="107" spans="1:4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9">
        <f t="shared" si="26"/>
        <v>0.47395196284855801</v>
      </c>
      <c r="E107" s="9">
        <f t="shared" si="27"/>
        <v>0.29340022655801018</v>
      </c>
      <c r="F107" s="9">
        <f t="shared" si="28"/>
        <v>0.23264781059343193</v>
      </c>
      <c r="G107" s="9">
        <f t="shared" si="29"/>
        <v>1.0470928956154815</v>
      </c>
      <c r="H107" s="9">
        <f t="shared" si="30"/>
        <v>2.1099184693524102</v>
      </c>
      <c r="I107" s="9">
        <f t="shared" si="31"/>
        <v>3.4083136599156072</v>
      </c>
      <c r="J107" s="9">
        <f t="shared" si="32"/>
        <v>4.298342621188767</v>
      </c>
      <c r="K107" s="11">
        <f t="shared" si="33"/>
        <v>0.4854368932038835</v>
      </c>
      <c r="L107" s="11">
        <f t="shared" si="34"/>
        <v>0.30303030303030304</v>
      </c>
      <c r="M107" s="11">
        <f t="shared" si="35"/>
        <v>0.24096385542168672</v>
      </c>
      <c r="N107" s="11">
        <f>'OddsRatio_working_3-way'!K107+'OddsRatio_working_3-way'!L107+'OddsRatio_working_3-way'!M107-('OddsRatio_working_3-way'!K107*'OddsRatio_working_3-way'!L107)-('OddsRatio_working_3-way'!K107*'OddsRatio_working_3-way'!M107)-('OddsRatio_working_3-way'!L107*'OddsRatio_working_3-way'!M107)+('OddsRatio_working_3-way'!K107*'OddsRatio_working_3-way'!L107*'OddsRatio_working_3-way'!M107)-1</f>
        <v>-0.27221684620210773</v>
      </c>
      <c r="O107" s="11">
        <f>0</f>
        <v>0</v>
      </c>
      <c r="P107" s="11">
        <f>('OddsRatio_working_3-way'!K107*'OddsRatio_working_3-way'!L107)+('OddsRatio_working_3-way'!K107*'OddsRatio_working_3-way'!M107)+('OddsRatio_working_3-way'!L107*'OddsRatio_working_3-way'!M107)-(3*'OddsRatio_working_3-way'!K107*'OddsRatio_working_3-way'!L107*'OddsRatio_working_3-way'!M107)</f>
        <v>0.23075532491838485</v>
      </c>
      <c r="Q107" s="11">
        <f>2*'OddsRatio_working_3-way'!K107*'OddsRatio_working_3-way'!L107*'OddsRatio_working_3-way'!M107</f>
        <v>7.0892572939595971E-2</v>
      </c>
      <c r="R107" s="11">
        <f t="shared" si="36"/>
        <v>0</v>
      </c>
      <c r="S107" s="11">
        <f t="shared" si="37"/>
        <v>-0.84768936286573637</v>
      </c>
      <c r="T107" s="11">
        <f t="shared" si="38"/>
        <v>-0.260426839590088</v>
      </c>
      <c r="U107" s="11">
        <f>'OddsRatio_working_3-way'!S107-'OddsRatio_working_3-way'!R107^2/3</f>
        <v>-0.84768936286573637</v>
      </c>
      <c r="V107" s="11">
        <f>'OddsRatio_working_3-way'!S107*'OddsRatio_working_3-way'!R107/3-2*'OddsRatio_working_3-way'!R107^3/27-'OddsRatio_working_3-way'!T107</f>
        <v>0.260426839590088</v>
      </c>
      <c r="W107" s="11">
        <f>'OddsRatio_working_3-way'!V107^2+4*'OddsRatio_working_3-way'!U107^3/27</f>
        <v>-2.2419386589563647E-2</v>
      </c>
      <c r="X107" s="11">
        <f>IF('OddsRatio_working_3-way'!W107&gt;0,IF(ABS('OddsRatio_working_3-way'!V107+SQRT('OddsRatio_working_3-way'!W107))/2&gt;0,ABS('OddsRatio_working_3-way'!V107+SQRT('OddsRatio_working_3-way'!W107))/2,ABS('OddsRatio_working_3-way'!V107-SQRT('OddsRatio_working_3-way'!W107))/2),SQRT(-'OddsRatio_working_3-way'!U107^3/27))</f>
        <v>0.15020113628768347</v>
      </c>
      <c r="Y107" s="11">
        <f>IF('OddsRatio_working_3-way'!W107&gt;=0,IF('OddsRatio_working_3-way'!V107+SQRT('OddsRatio_working_3-way'!W107)&gt;0,0,PI()),ACOS('OddsRatio_working_3-way'!V107/(2*'OddsRatio_working_3-way'!X107)))</f>
        <v>0.52179276659856932</v>
      </c>
      <c r="Z107" s="11">
        <f>'OddsRatio_working_3-way'!X107^(1/3)*COS('OddsRatio_working_3-way'!Y107/3)</f>
        <v>0.52354644780774062</v>
      </c>
      <c r="AA107" s="11">
        <f>'OddsRatio_working_3-way'!X107^(1/3)*COS(('OddsRatio_working_3-way'!Y107+2*PI())/3)</f>
        <v>-0.34143926721817436</v>
      </c>
      <c r="AB107" s="11">
        <f>'OddsRatio_working_3-way'!X107^(1/3)*COS(('OddsRatio_working_3-way'!Y107+4*PI())/3)</f>
        <v>-0.18210718058956635</v>
      </c>
      <c r="AC107" s="11">
        <f>'OddsRatio_working_3-way'!X107^(1/3)*SIN('OddsRatio_working_3-way'!Y107/3)</f>
        <v>9.1990423105571692E-2</v>
      </c>
      <c r="AD107" s="11">
        <f>'OddsRatio_working_3-way'!X107^(1/3)*SIN(('OddsRatio_working_3-way'!Y107+2*PI())/3)</f>
        <v>0.4074093123098213</v>
      </c>
      <c r="AE107" s="11">
        <f>'OddsRatio_working_3-way'!X107^(1/3)*SIN(('OddsRatio_working_3-way'!Y107+4*PI())/3)</f>
        <v>-0.49939973541539295</v>
      </c>
      <c r="AF107" s="11">
        <f>-'OddsRatio_working_3-way'!U107/(3*'OddsRatio_working_3-way'!X107^(1/3))*COS(('OddsRatio_working_3-way'!Y107)/3)</f>
        <v>0.52354644780774073</v>
      </c>
      <c r="AG107" s="11">
        <f>-'OddsRatio_working_3-way'!U107/(3*'OddsRatio_working_3-way'!X107^(1/3))*COS(('OddsRatio_working_3-way'!Y107+2*PI())/3)</f>
        <v>-0.34143926721817441</v>
      </c>
      <c r="AH107" s="11">
        <f>-'OddsRatio_working_3-way'!U107/(3*'OddsRatio_working_3-way'!X107^(1/3))*COS(('OddsRatio_working_3-way'!Y107+4*PI())/3)</f>
        <v>-0.1821071805895664</v>
      </c>
      <c r="AI107" s="11">
        <f>'OddsRatio_working_3-way'!U107/(3*'OddsRatio_working_3-way'!X107^(1/3))*SIN(('OddsRatio_working_3-way'!Y107)/3)</f>
        <v>-9.1990423105571706E-2</v>
      </c>
      <c r="AJ107" s="11">
        <f>'OddsRatio_working_3-way'!U107/(3*'OddsRatio_working_3-way'!X107^(1/3))*SIN(('OddsRatio_working_3-way'!Y107+2*PI())/3)</f>
        <v>-0.40740931230982136</v>
      </c>
      <c r="AK107" s="11">
        <f>'OddsRatio_working_3-way'!U107/(3*'OddsRatio_working_3-way'!X107^(1/3))*SIN(('OddsRatio_working_3-way'!Y107+4*PI())/3)</f>
        <v>0.49939973541539306</v>
      </c>
      <c r="AL107" s="11">
        <f>'OddsRatio_working_3-way'!Z107+'OddsRatio_working_3-way'!AF107</f>
        <v>1.0470928956154815</v>
      </c>
      <c r="AM107" s="11">
        <f>'OddsRatio_working_3-way'!AA107+'OddsRatio_working_3-way'!AG107</f>
        <v>-0.68287853443634883</v>
      </c>
      <c r="AN107" s="11">
        <f>'OddsRatio_working_3-way'!AB107+'OddsRatio_working_3-way'!AH107</f>
        <v>-0.36421436117913275</v>
      </c>
      <c r="AO107" s="11">
        <f>'OddsRatio_working_3-way'!AC107+'OddsRatio_working_3-way'!AI107</f>
        <v>0</v>
      </c>
      <c r="AP107" s="11">
        <f>'OddsRatio_working_3-way'!AD107+'OddsRatio_working_3-way'!AJ107</f>
        <v>0</v>
      </c>
      <c r="AQ107" s="11">
        <f>'OddsRatio_working_3-way'!AE107+'OddsRatio_working_3-way'!AK107</f>
        <v>0</v>
      </c>
      <c r="AR107" s="10">
        <f>IF(A107="","",IF(('OddsRatio_working_3-way'!X107=0),IF(Q107&gt;0,-Q107^(1/3),(-Q107)^(1/3)),'OddsRatio_working_3-way'!AL107-'OddsRatio_working_3-way'!R107/3))</f>
        <v>1.0470928956154815</v>
      </c>
      <c r="AS107" s="11">
        <f>IF(('OddsRatio_working_3-way'!X107=0),IF(Q107&gt;0,-Q107^(1/3),(-Q107)^(1/3)),'OddsRatio_working_3-way'!AM107-'OddsRatio_working_3-way'!R107/3)</f>
        <v>-0.68287853443634883</v>
      </c>
      <c r="AT107" s="11">
        <f>IF(('OddsRatio_working_3-way'!X107=0),IF(Q107&gt;0,-Q107^(1/3),(-Q107)^(1/3)),'OddsRatio_working_3-way'!AN107-'OddsRatio_working_3-way'!R107/3)</f>
        <v>-0.36421436117913275</v>
      </c>
      <c r="AU107" s="11">
        <f>IF(('OddsRatio_working_3-way'!X107=0),0,'OddsRatio_working_3-way'!AO107)</f>
        <v>0</v>
      </c>
      <c r="AV107" s="11">
        <f>IF(('OddsRatio_working_3-way'!X107=0),0,'OddsRatio_working_3-way'!AP107)</f>
        <v>0</v>
      </c>
      <c r="AW107" s="11">
        <f>IF(('OddsRatio_working_3-way'!X107=0),0,'OddsRatio_working_3-way'!AQ107)</f>
        <v>0</v>
      </c>
    </row>
    <row r="108" spans="1:4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9">
        <f t="shared" si="26"/>
        <v>0.41812541756692567</v>
      </c>
      <c r="E108" s="9">
        <f t="shared" si="27"/>
        <v>0.28650998682125117</v>
      </c>
      <c r="F108" s="9">
        <f t="shared" si="28"/>
        <v>0.29536459561182316</v>
      </c>
      <c r="G108" s="9">
        <f t="shared" si="29"/>
        <v>1.0463360218226359</v>
      </c>
      <c r="H108" s="9">
        <f t="shared" si="30"/>
        <v>2.3916269090241058</v>
      </c>
      <c r="I108" s="9">
        <f t="shared" si="31"/>
        <v>3.4902797319378727</v>
      </c>
      <c r="J108" s="9">
        <f t="shared" si="32"/>
        <v>3.3856461297556102</v>
      </c>
      <c r="K108" s="11">
        <f t="shared" si="33"/>
        <v>0.42918454935622319</v>
      </c>
      <c r="L108" s="11">
        <f t="shared" si="34"/>
        <v>0.29585798816568049</v>
      </c>
      <c r="M108" s="11">
        <f t="shared" si="35"/>
        <v>0.3048780487804878</v>
      </c>
      <c r="N108" s="11">
        <f>'OddsRatio_working_3-way'!K108+'OddsRatio_working_3-way'!L108+'OddsRatio_working_3-way'!M108-('OddsRatio_working_3-way'!K108*'OddsRatio_working_3-way'!L108)-('OddsRatio_working_3-way'!K108*'OddsRatio_working_3-way'!M108)-('OddsRatio_working_3-way'!L108*'OddsRatio_working_3-way'!M108)+('OddsRatio_working_3-way'!K108*'OddsRatio_working_3-way'!L108*'OddsRatio_working_3-way'!M108)-1</f>
        <v>-0.27939393864314754</v>
      </c>
      <c r="O108" s="11">
        <f>0</f>
        <v>0</v>
      </c>
      <c r="P108" s="11">
        <f>('OddsRatio_working_3-way'!K108*'OddsRatio_working_3-way'!L108)+('OddsRatio_working_3-way'!K108*'OddsRatio_working_3-way'!M108)+('OddsRatio_working_3-way'!L108*'OddsRatio_working_3-way'!M108)-(3*'OddsRatio_working_3-way'!K108*'OddsRatio_working_3-way'!L108*'OddsRatio_working_3-way'!M108)</f>
        <v>0.23188911194290091</v>
      </c>
      <c r="Q108" s="11">
        <f>2*'OddsRatio_working_3-way'!K108*'OddsRatio_working_3-way'!L108*'OddsRatio_working_3-way'!M108</f>
        <v>7.7425413002638041E-2</v>
      </c>
      <c r="R108" s="11">
        <f t="shared" si="36"/>
        <v>0</v>
      </c>
      <c r="S108" s="11">
        <f t="shared" si="37"/>
        <v>-0.82997187794785487</v>
      </c>
      <c r="T108" s="11">
        <f t="shared" si="38"/>
        <v>-0.27711915791247244</v>
      </c>
      <c r="U108" s="11">
        <f>'OddsRatio_working_3-way'!S108-'OddsRatio_working_3-way'!R108^2/3</f>
        <v>-0.82997187794785487</v>
      </c>
      <c r="V108" s="11">
        <f>'OddsRatio_working_3-way'!S108*'OddsRatio_working_3-way'!R108/3-2*'OddsRatio_working_3-way'!R108^3/27-'OddsRatio_working_3-way'!T108</f>
        <v>0.27711915791247244</v>
      </c>
      <c r="W108" s="11">
        <f>'OddsRatio_working_3-way'!V108^2+4*'OddsRatio_working_3-way'!U108^3/27</f>
        <v>-7.9055474473674059E-3</v>
      </c>
      <c r="X108" s="11">
        <f>IF('OddsRatio_working_3-way'!W108&gt;0,IF(ABS('OddsRatio_working_3-way'!V108+SQRT('OddsRatio_working_3-way'!W108))/2&gt;0,ABS('OddsRatio_working_3-way'!V108+SQRT('OddsRatio_working_3-way'!W108))/2,ABS('OddsRatio_working_3-way'!V108-SQRT('OddsRatio_working_3-way'!W108))/2),SQRT(-'OddsRatio_working_3-way'!U108^3/27))</f>
        <v>0.14551681614978837</v>
      </c>
      <c r="Y108" s="11">
        <f>IF('OddsRatio_working_3-way'!W108&gt;=0,IF('OddsRatio_working_3-way'!V108+SQRT('OddsRatio_working_3-way'!W108)&gt;0,0,PI()),ACOS('OddsRatio_working_3-way'!V108/(2*'OddsRatio_working_3-way'!X108)))</f>
        <v>0.31047204457999822</v>
      </c>
      <c r="Z108" s="11">
        <f>'OddsRatio_working_3-way'!X108^(1/3)*COS('OddsRatio_working_3-way'!Y108/3)</f>
        <v>0.52316801091131793</v>
      </c>
      <c r="AA108" s="11">
        <f>'OddsRatio_working_3-way'!X108^(1/3)*COS(('OddsRatio_working_3-way'!Y108+2*PI())/3)</f>
        <v>-0.30864135085767946</v>
      </c>
      <c r="AB108" s="11">
        <f>'OddsRatio_working_3-way'!X108^(1/3)*COS(('OddsRatio_working_3-way'!Y108+4*PI())/3)</f>
        <v>-0.21452666005363816</v>
      </c>
      <c r="AC108" s="11">
        <f>'OddsRatio_working_3-way'!X108^(1/3)*SIN('OddsRatio_working_3-way'!Y108/3)</f>
        <v>5.4337142070411612E-2</v>
      </c>
      <c r="AD108" s="11">
        <f>'OddsRatio_working_3-way'!X108^(1/3)*SIN(('OddsRatio_working_3-way'!Y108+2*PI())/3)</f>
        <v>0.42590821686136998</v>
      </c>
      <c r="AE108" s="11">
        <f>'OddsRatio_working_3-way'!X108^(1/3)*SIN(('OddsRatio_working_3-way'!Y108+4*PI())/3)</f>
        <v>-0.48024535893178161</v>
      </c>
      <c r="AF108" s="11">
        <f>-'OddsRatio_working_3-way'!U108/(3*'OddsRatio_working_3-way'!X108^(1/3))*COS(('OddsRatio_working_3-way'!Y108)/3)</f>
        <v>0.52316801091131782</v>
      </c>
      <c r="AG108" s="11">
        <f>-'OddsRatio_working_3-way'!U108/(3*'OddsRatio_working_3-way'!X108^(1/3))*COS(('OddsRatio_working_3-way'!Y108+2*PI())/3)</f>
        <v>-0.30864135085767941</v>
      </c>
      <c r="AH108" s="11">
        <f>-'OddsRatio_working_3-way'!U108/(3*'OddsRatio_working_3-way'!X108^(1/3))*COS(('OddsRatio_working_3-way'!Y108+4*PI())/3)</f>
        <v>-0.2145266600536381</v>
      </c>
      <c r="AI108" s="11">
        <f>'OddsRatio_working_3-way'!U108/(3*'OddsRatio_working_3-way'!X108^(1/3))*SIN(('OddsRatio_working_3-way'!Y108)/3)</f>
        <v>-5.4337142070411598E-2</v>
      </c>
      <c r="AJ108" s="11">
        <f>'OddsRatio_working_3-way'!U108/(3*'OddsRatio_working_3-way'!X108^(1/3))*SIN(('OddsRatio_working_3-way'!Y108+2*PI())/3)</f>
        <v>-0.42590821686136993</v>
      </c>
      <c r="AK108" s="11">
        <f>'OddsRatio_working_3-way'!U108/(3*'OddsRatio_working_3-way'!X108^(1/3))*SIN(('OddsRatio_working_3-way'!Y108+4*PI())/3)</f>
        <v>0.48024535893178155</v>
      </c>
      <c r="AL108" s="11">
        <f>'OddsRatio_working_3-way'!Z108+'OddsRatio_working_3-way'!AF108</f>
        <v>1.0463360218226359</v>
      </c>
      <c r="AM108" s="11">
        <f>'OddsRatio_working_3-way'!AA108+'OddsRatio_working_3-way'!AG108</f>
        <v>-0.61728270171535882</v>
      </c>
      <c r="AN108" s="11">
        <f>'OddsRatio_working_3-way'!AB108+'OddsRatio_working_3-way'!AH108</f>
        <v>-0.42905332010727626</v>
      </c>
      <c r="AO108" s="11">
        <f>'OddsRatio_working_3-way'!AC108+'OddsRatio_working_3-way'!AI108</f>
        <v>0</v>
      </c>
      <c r="AP108" s="11">
        <f>'OddsRatio_working_3-way'!AD108+'OddsRatio_working_3-way'!AJ108</f>
        <v>0</v>
      </c>
      <c r="AQ108" s="11">
        <f>'OddsRatio_working_3-way'!AE108+'OddsRatio_working_3-way'!AK108</f>
        <v>0</v>
      </c>
      <c r="AR108" s="10">
        <f>IF(A108="","",IF(('OddsRatio_working_3-way'!X108=0),IF(Q108&gt;0,-Q108^(1/3),(-Q108)^(1/3)),'OddsRatio_working_3-way'!AL108-'OddsRatio_working_3-way'!R108/3))</f>
        <v>1.0463360218226359</v>
      </c>
      <c r="AS108" s="11">
        <f>IF(('OddsRatio_working_3-way'!X108=0),IF(Q108&gt;0,-Q108^(1/3),(-Q108)^(1/3)),'OddsRatio_working_3-way'!AM108-'OddsRatio_working_3-way'!R108/3)</f>
        <v>-0.61728270171535882</v>
      </c>
      <c r="AT108" s="11">
        <f>IF(('OddsRatio_working_3-way'!X108=0),IF(Q108&gt;0,-Q108^(1/3),(-Q108)^(1/3)),'OddsRatio_working_3-way'!AN108-'OddsRatio_working_3-way'!R108/3)</f>
        <v>-0.42905332010727626</v>
      </c>
      <c r="AU108" s="11">
        <f>IF(('OddsRatio_working_3-way'!X108=0),0,'OddsRatio_working_3-way'!AO108)</f>
        <v>0</v>
      </c>
      <c r="AV108" s="11">
        <f>IF(('OddsRatio_working_3-way'!X108=0),0,'OddsRatio_working_3-way'!AP108)</f>
        <v>0</v>
      </c>
      <c r="AW108" s="11">
        <f>IF(('OddsRatio_working_3-way'!X108=0),0,'OddsRatio_working_3-way'!AQ108)</f>
        <v>0</v>
      </c>
    </row>
    <row r="109" spans="1:4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9">
        <f t="shared" si="26"/>
        <v>0.36274300445876245</v>
      </c>
      <c r="E109" s="9">
        <f t="shared" si="27"/>
        <v>0.27588474699545268</v>
      </c>
      <c r="F109" s="9">
        <f t="shared" si="28"/>
        <v>0.3613722485457847</v>
      </c>
      <c r="G109" s="9">
        <f t="shared" si="29"/>
        <v>1.0456980163382847</v>
      </c>
      <c r="H109" s="9">
        <f t="shared" si="30"/>
        <v>2.7567726674483191</v>
      </c>
      <c r="I109" s="9">
        <f t="shared" si="31"/>
        <v>3.6247020210090946</v>
      </c>
      <c r="J109" s="9">
        <f t="shared" si="32"/>
        <v>2.7672296476117015</v>
      </c>
      <c r="K109" s="11">
        <f t="shared" si="33"/>
        <v>0.37313432835820892</v>
      </c>
      <c r="L109" s="11">
        <f t="shared" si="34"/>
        <v>0.28490028490028491</v>
      </c>
      <c r="M109" s="11">
        <f t="shared" si="35"/>
        <v>0.37174721189591081</v>
      </c>
      <c r="N109" s="11">
        <f>'OddsRatio_working_3-way'!K109+'OddsRatio_working_3-way'!L109+'OddsRatio_working_3-way'!M109-('OddsRatio_working_3-way'!K109*'OddsRatio_working_3-way'!L109)-('OddsRatio_working_3-way'!K109*'OddsRatio_working_3-way'!M109)-('OddsRatio_working_3-way'!L109*'OddsRatio_working_3-way'!M109)+('OddsRatio_working_3-way'!K109*'OddsRatio_working_3-way'!L109*'OddsRatio_working_3-way'!M109)-1</f>
        <v>-0.28162779658091208</v>
      </c>
      <c r="O109" s="11">
        <f>0</f>
        <v>0</v>
      </c>
      <c r="P109" s="11">
        <f>('OddsRatio_working_3-way'!K109*'OddsRatio_working_3-way'!L109)+('OddsRatio_working_3-way'!K109*'OddsRatio_working_3-way'!M109)+('OddsRatio_working_3-way'!L109*'OddsRatio_working_3-way'!M109)-(3*'OddsRatio_working_3-way'!K109*'OddsRatio_working_3-way'!L109*'OddsRatio_working_3-way'!M109)</f>
        <v>0.23237164667559165</v>
      </c>
      <c r="Q109" s="11">
        <f>2*'OddsRatio_working_3-way'!K109*'OddsRatio_working_3-way'!L109*'OddsRatio_working_3-way'!M109</f>
        <v>7.9037975059725041E-2</v>
      </c>
      <c r="R109" s="11">
        <f t="shared" si="36"/>
        <v>0</v>
      </c>
      <c r="S109" s="11">
        <f t="shared" si="37"/>
        <v>-0.82510195902779415</v>
      </c>
      <c r="T109" s="11">
        <f t="shared" si="38"/>
        <v>-0.28064692483938569</v>
      </c>
      <c r="U109" s="11">
        <f>'OddsRatio_working_3-way'!S109-'OddsRatio_working_3-way'!R109^2/3</f>
        <v>-0.82510195902779415</v>
      </c>
      <c r="V109" s="11">
        <f>'OddsRatio_working_3-way'!S109*'OddsRatio_working_3-way'!R109/3-2*'OddsRatio_working_3-way'!R109^3/27-'OddsRatio_working_3-way'!T109</f>
        <v>0.28064692483938569</v>
      </c>
      <c r="W109" s="11">
        <f>'OddsRatio_working_3-way'!V109^2+4*'OddsRatio_working_3-way'!U109^3/27</f>
        <v>-4.4556499959968465E-3</v>
      </c>
      <c r="X109" s="11">
        <f>IF('OddsRatio_working_3-way'!W109&gt;0,IF(ABS('OddsRatio_working_3-way'!V109+SQRT('OddsRatio_working_3-way'!W109))/2&gt;0,ABS('OddsRatio_working_3-way'!V109+SQRT('OddsRatio_working_3-way'!W109))/2,ABS('OddsRatio_working_3-way'!V109-SQRT('OddsRatio_working_3-way'!W109))/2),SQRT(-'OddsRatio_working_3-way'!U109^3/27))</f>
        <v>0.14423795133199224</v>
      </c>
      <c r="Y109" s="11">
        <f>IF('OddsRatio_working_3-way'!W109&gt;=0,IF('OddsRatio_working_3-way'!V109+SQRT('OddsRatio_working_3-way'!W109)&gt;0,0,PI()),ACOS('OddsRatio_working_3-way'!V109/(2*'OddsRatio_working_3-way'!X109)))</f>
        <v>0.23350698674279102</v>
      </c>
      <c r="Z109" s="11">
        <f>'OddsRatio_working_3-way'!X109^(1/3)*COS('OddsRatio_working_3-way'!Y109/3)</f>
        <v>0.52284900816914237</v>
      </c>
      <c r="AA109" s="11">
        <f>'OddsRatio_working_3-way'!X109^(1/3)*COS(('OddsRatio_working_3-way'!Y109+2*PI())/3)</f>
        <v>-0.29673987962209969</v>
      </c>
      <c r="AB109" s="11">
        <f>'OddsRatio_working_3-way'!X109^(1/3)*COS(('OddsRatio_working_3-way'!Y109+4*PI())/3)</f>
        <v>-0.22610912854704257</v>
      </c>
      <c r="AC109" s="11">
        <f>'OddsRatio_working_3-way'!X109^(1/3)*SIN('OddsRatio_working_3-way'!Y109/3)</f>
        <v>4.0778683146249696E-2</v>
      </c>
      <c r="AD109" s="11">
        <f>'OddsRatio_working_3-way'!X109^(1/3)*SIN(('OddsRatio_working_3-way'!Y109+2*PI())/3)</f>
        <v>0.43241118184485</v>
      </c>
      <c r="AE109" s="11">
        <f>'OddsRatio_working_3-way'!X109^(1/3)*SIN(('OddsRatio_working_3-way'!Y109+4*PI())/3)</f>
        <v>-0.47318986499109966</v>
      </c>
      <c r="AF109" s="11">
        <f>-'OddsRatio_working_3-way'!U109/(3*'OddsRatio_working_3-way'!X109^(1/3))*COS(('OddsRatio_working_3-way'!Y109)/3)</f>
        <v>0.52284900816914226</v>
      </c>
      <c r="AG109" s="11">
        <f>-'OddsRatio_working_3-way'!U109/(3*'OddsRatio_working_3-way'!X109^(1/3))*COS(('OddsRatio_working_3-way'!Y109+2*PI())/3)</f>
        <v>-0.29673987962209963</v>
      </c>
      <c r="AH109" s="11">
        <f>-'OddsRatio_working_3-way'!U109/(3*'OddsRatio_working_3-way'!X109^(1/3))*COS(('OddsRatio_working_3-way'!Y109+4*PI())/3)</f>
        <v>-0.22610912854704251</v>
      </c>
      <c r="AI109" s="11">
        <f>'OddsRatio_working_3-way'!U109/(3*'OddsRatio_working_3-way'!X109^(1/3))*SIN(('OddsRatio_working_3-way'!Y109)/3)</f>
        <v>-4.0778683146249689E-2</v>
      </c>
      <c r="AJ109" s="11">
        <f>'OddsRatio_working_3-way'!U109/(3*'OddsRatio_working_3-way'!X109^(1/3))*SIN(('OddsRatio_working_3-way'!Y109+2*PI())/3)</f>
        <v>-0.43241118184484989</v>
      </c>
      <c r="AK109" s="11">
        <f>'OddsRatio_working_3-way'!U109/(3*'OddsRatio_working_3-way'!X109^(1/3))*SIN(('OddsRatio_working_3-way'!Y109+4*PI())/3)</f>
        <v>0.47318986499109955</v>
      </c>
      <c r="AL109" s="11">
        <f>'OddsRatio_working_3-way'!Z109+'OddsRatio_working_3-way'!AF109</f>
        <v>1.0456980163382847</v>
      </c>
      <c r="AM109" s="11">
        <f>'OddsRatio_working_3-way'!AA109+'OddsRatio_working_3-way'!AG109</f>
        <v>-0.59347975924419938</v>
      </c>
      <c r="AN109" s="11">
        <f>'OddsRatio_working_3-way'!AB109+'OddsRatio_working_3-way'!AH109</f>
        <v>-0.45221825709408509</v>
      </c>
      <c r="AO109" s="11">
        <f>'OddsRatio_working_3-way'!AC109+'OddsRatio_working_3-way'!AI109</f>
        <v>0</v>
      </c>
      <c r="AP109" s="11">
        <f>'OddsRatio_working_3-way'!AD109+'OddsRatio_working_3-way'!AJ109</f>
        <v>0</v>
      </c>
      <c r="AQ109" s="11">
        <f>'OddsRatio_working_3-way'!AE109+'OddsRatio_working_3-way'!AK109</f>
        <v>0</v>
      </c>
      <c r="AR109" s="10">
        <f>IF(A109="","",IF(('OddsRatio_working_3-way'!X109=0),IF(Q109&gt;0,-Q109^(1/3),(-Q109)^(1/3)),'OddsRatio_working_3-way'!AL109-'OddsRatio_working_3-way'!R109/3))</f>
        <v>1.0456980163382847</v>
      </c>
      <c r="AS109" s="11">
        <f>IF(('OddsRatio_working_3-way'!X109=0),IF(Q109&gt;0,-Q109^(1/3),(-Q109)^(1/3)),'OddsRatio_working_3-way'!AM109-'OddsRatio_working_3-way'!R109/3)</f>
        <v>-0.59347975924419938</v>
      </c>
      <c r="AT109" s="11">
        <f>IF(('OddsRatio_working_3-way'!X109=0),IF(Q109&gt;0,-Q109^(1/3),(-Q109)^(1/3)),'OddsRatio_working_3-way'!AN109-'OddsRatio_working_3-way'!R109/3)</f>
        <v>-0.45221825709408509</v>
      </c>
      <c r="AU109" s="11">
        <f>IF(('OddsRatio_working_3-way'!X109=0),0,'OddsRatio_working_3-way'!AO109)</f>
        <v>0</v>
      </c>
      <c r="AV109" s="11">
        <f>IF(('OddsRatio_working_3-way'!X109=0),0,'OddsRatio_working_3-way'!AP109)</f>
        <v>0</v>
      </c>
      <c r="AW109" s="11">
        <f>IF(('OddsRatio_working_3-way'!X109=0),0,'OddsRatio_working_3-way'!AQ109)</f>
        <v>0</v>
      </c>
    </row>
    <row r="110" spans="1:4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9">
        <f t="shared" si="26"/>
        <v>0.18221677620699059</v>
      </c>
      <c r="E110" s="9">
        <f t="shared" si="27"/>
        <v>0.25028109439675827</v>
      </c>
      <c r="F110" s="9">
        <f t="shared" si="28"/>
        <v>0.56750212939625111</v>
      </c>
      <c r="G110" s="9">
        <f t="shared" si="29"/>
        <v>1.0584832299901841</v>
      </c>
      <c r="H110" s="9">
        <f t="shared" si="30"/>
        <v>5.4879688951583807</v>
      </c>
      <c r="I110" s="9">
        <f t="shared" si="31"/>
        <v>3.9955075408722216</v>
      </c>
      <c r="J110" s="9">
        <f t="shared" si="32"/>
        <v>1.7621079255929324</v>
      </c>
      <c r="K110" s="11">
        <f t="shared" si="33"/>
        <v>0.19083969465648853</v>
      </c>
      <c r="L110" s="11">
        <f t="shared" si="34"/>
        <v>0.2610966057441253</v>
      </c>
      <c r="M110" s="11">
        <f t="shared" si="35"/>
        <v>0.58139534883720934</v>
      </c>
      <c r="N110" s="11">
        <f>'OddsRatio_working_3-way'!K110+'OddsRatio_working_3-way'!L110+'OddsRatio_working_3-way'!M110-('OddsRatio_working_3-way'!K110*'OddsRatio_working_3-way'!L110)-('OddsRatio_working_3-way'!K110*'OddsRatio_working_3-way'!M110)-('OddsRatio_working_3-way'!L110*'OddsRatio_working_3-way'!M110)+('OddsRatio_working_3-way'!K110*'OddsRatio_working_3-way'!L110*'OddsRatio_working_3-way'!M110)-1</f>
        <v>-0.25028007744367287</v>
      </c>
      <c r="O110" s="11">
        <f>0</f>
        <v>0</v>
      </c>
      <c r="P110" s="11">
        <f>('OddsRatio_working_3-way'!K110*'OddsRatio_working_3-way'!L110)+('OddsRatio_working_3-way'!K110*'OddsRatio_working_3-way'!M110)+('OddsRatio_working_3-way'!L110*'OddsRatio_working_3-way'!M110)-(3*'OddsRatio_working_3-way'!K110*'OddsRatio_working_3-way'!L110*'OddsRatio_working_3-way'!M110)</f>
        <v>0.22567266096515359</v>
      </c>
      <c r="Q110" s="11">
        <f>2*'OddsRatio_working_3-way'!K110*'OddsRatio_working_3-way'!L110*'OddsRatio_working_3-way'!M110</f>
        <v>5.7939065716342379E-2</v>
      </c>
      <c r="R110" s="11">
        <f t="shared" si="36"/>
        <v>0</v>
      </c>
      <c r="S110" s="11">
        <f t="shared" si="37"/>
        <v>-0.90168048240253029</v>
      </c>
      <c r="T110" s="11">
        <f t="shared" si="38"/>
        <v>-0.231496914609122</v>
      </c>
      <c r="U110" s="11">
        <f>'OddsRatio_working_3-way'!S110-'OddsRatio_working_3-way'!R110^2/3</f>
        <v>-0.90168048240253029</v>
      </c>
      <c r="V110" s="11">
        <f>'OddsRatio_working_3-way'!S110*'OddsRatio_working_3-way'!R110/3-2*'OddsRatio_working_3-way'!R110^3/27-'OddsRatio_working_3-way'!T110</f>
        <v>0.231496914609122</v>
      </c>
      <c r="W110" s="11">
        <f>'OddsRatio_working_3-way'!V110^2+4*'OddsRatio_working_3-way'!U110^3/27</f>
        <v>-5.5015282502879161E-2</v>
      </c>
      <c r="X110" s="11">
        <f>IF('OddsRatio_working_3-way'!W110&gt;0,IF(ABS('OddsRatio_working_3-way'!V110+SQRT('OddsRatio_working_3-way'!W110))/2&gt;0,ABS('OddsRatio_working_3-way'!V110+SQRT('OddsRatio_working_3-way'!W110))/2,ABS('OddsRatio_working_3-way'!V110-SQRT('OddsRatio_working_3-way'!W110))/2),SQRT(-'OddsRatio_working_3-way'!U110^3/27))</f>
        <v>0.16477720107498359</v>
      </c>
      <c r="Y110" s="11">
        <f>IF('OddsRatio_working_3-way'!W110&gt;=0,IF('OddsRatio_working_3-way'!V110+SQRT('OddsRatio_working_3-way'!W110)&gt;0,0,PI()),ACOS('OddsRatio_working_3-way'!V110/(2*'OddsRatio_working_3-way'!X110)))</f>
        <v>0.79195627487061271</v>
      </c>
      <c r="Z110" s="11">
        <f>'OddsRatio_working_3-way'!X110^(1/3)*COS('OddsRatio_working_3-way'!Y110/3)</f>
        <v>0.52924161499509192</v>
      </c>
      <c r="AA110" s="11">
        <f>'OddsRatio_working_3-way'!X110^(1/3)*COS(('OddsRatio_working_3-way'!Y110+2*PI())/3)</f>
        <v>-0.38850625990690957</v>
      </c>
      <c r="AB110" s="11">
        <f>'OddsRatio_working_3-way'!X110^(1/3)*COS(('OddsRatio_working_3-way'!Y110+4*PI())/3)</f>
        <v>-0.1407353550881823</v>
      </c>
      <c r="AC110" s="11">
        <f>'OddsRatio_working_3-way'!X110^(1/3)*SIN('OddsRatio_working_3-way'!Y110/3)</f>
        <v>0.14305059859444935</v>
      </c>
      <c r="AD110" s="11">
        <f>'OddsRatio_working_3-way'!X110^(1/3)*SIN(('OddsRatio_working_3-way'!Y110+2*PI())/3)</f>
        <v>0.3868113840284283</v>
      </c>
      <c r="AE110" s="11">
        <f>'OddsRatio_working_3-way'!X110^(1/3)*SIN(('OddsRatio_working_3-way'!Y110+4*PI())/3)</f>
        <v>-0.52986198262287765</v>
      </c>
      <c r="AF110" s="11">
        <f>-'OddsRatio_working_3-way'!U110/(3*'OddsRatio_working_3-way'!X110^(1/3))*COS(('OddsRatio_working_3-way'!Y110)/3)</f>
        <v>0.52924161499509204</v>
      </c>
      <c r="AG110" s="11">
        <f>-'OddsRatio_working_3-way'!U110/(3*'OddsRatio_working_3-way'!X110^(1/3))*COS(('OddsRatio_working_3-way'!Y110+2*PI())/3)</f>
        <v>-0.38850625990690962</v>
      </c>
      <c r="AH110" s="11">
        <f>-'OddsRatio_working_3-way'!U110/(3*'OddsRatio_working_3-way'!X110^(1/3))*COS(('OddsRatio_working_3-way'!Y110+4*PI())/3)</f>
        <v>-0.14073535508818233</v>
      </c>
      <c r="AI110" s="11">
        <f>'OddsRatio_working_3-way'!U110/(3*'OddsRatio_working_3-way'!X110^(1/3))*SIN(('OddsRatio_working_3-way'!Y110)/3)</f>
        <v>-0.14305059859444938</v>
      </c>
      <c r="AJ110" s="11">
        <f>'OddsRatio_working_3-way'!U110/(3*'OddsRatio_working_3-way'!X110^(1/3))*SIN(('OddsRatio_working_3-way'!Y110+2*PI())/3)</f>
        <v>-0.38681138402842841</v>
      </c>
      <c r="AK110" s="11">
        <f>'OddsRatio_working_3-way'!U110/(3*'OddsRatio_working_3-way'!X110^(1/3))*SIN(('OddsRatio_working_3-way'!Y110+4*PI())/3)</f>
        <v>0.52986198262287776</v>
      </c>
      <c r="AL110" s="11">
        <f>'OddsRatio_working_3-way'!Z110+'OddsRatio_working_3-way'!AF110</f>
        <v>1.0584832299901841</v>
      </c>
      <c r="AM110" s="11">
        <f>'OddsRatio_working_3-way'!AA110+'OddsRatio_working_3-way'!AG110</f>
        <v>-0.77701251981381914</v>
      </c>
      <c r="AN110" s="11">
        <f>'OddsRatio_working_3-way'!AB110+'OddsRatio_working_3-way'!AH110</f>
        <v>-0.2814707101763646</v>
      </c>
      <c r="AO110" s="11">
        <f>'OddsRatio_working_3-way'!AC110+'OddsRatio_working_3-way'!AI110</f>
        <v>0</v>
      </c>
      <c r="AP110" s="11">
        <f>'OddsRatio_working_3-way'!AD110+'OddsRatio_working_3-way'!AJ110</f>
        <v>0</v>
      </c>
      <c r="AQ110" s="11">
        <f>'OddsRatio_working_3-way'!AE110+'OddsRatio_working_3-way'!AK110</f>
        <v>0</v>
      </c>
      <c r="AR110" s="10">
        <f>IF(A110="","",IF(('OddsRatio_working_3-way'!X110=0),IF(Q110&gt;0,-Q110^(1/3),(-Q110)^(1/3)),'OddsRatio_working_3-way'!AL110-'OddsRatio_working_3-way'!R110/3))</f>
        <v>1.0584832299901841</v>
      </c>
      <c r="AS110" s="11">
        <f>IF(('OddsRatio_working_3-way'!X110=0),IF(Q110&gt;0,-Q110^(1/3),(-Q110)^(1/3)),'OddsRatio_working_3-way'!AM110-'OddsRatio_working_3-way'!R110/3)</f>
        <v>-0.77701251981381914</v>
      </c>
      <c r="AT110" s="11">
        <f>IF(('OddsRatio_working_3-way'!X110=0),IF(Q110&gt;0,-Q110^(1/3),(-Q110)^(1/3)),'OddsRatio_working_3-way'!AN110-'OddsRatio_working_3-way'!R110/3)</f>
        <v>-0.2814707101763646</v>
      </c>
      <c r="AU110" s="11">
        <f>IF(('OddsRatio_working_3-way'!X110=0),0,'OddsRatio_working_3-way'!AO110)</f>
        <v>0</v>
      </c>
      <c r="AV110" s="11">
        <f>IF(('OddsRatio_working_3-way'!X110=0),0,'OddsRatio_working_3-way'!AP110)</f>
        <v>0</v>
      </c>
      <c r="AW110" s="11">
        <f>IF(('OddsRatio_working_3-way'!X110=0),0,'OddsRatio_working_3-way'!AQ110)</f>
        <v>0</v>
      </c>
    </row>
    <row r="111" spans="1:4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9">
        <f t="shared" si="26"/>
        <v>0.48764892369988022</v>
      </c>
      <c r="E111" s="9">
        <f t="shared" si="27"/>
        <v>0.29333435634451521</v>
      </c>
      <c r="F111" s="9">
        <f t="shared" si="28"/>
        <v>0.21901671995560459</v>
      </c>
      <c r="G111" s="9">
        <f t="shared" si="29"/>
        <v>1.0612682906598561</v>
      </c>
      <c r="H111" s="9">
        <f t="shared" si="30"/>
        <v>2.0506556077532578</v>
      </c>
      <c r="I111" s="9">
        <f t="shared" si="31"/>
        <v>3.4090790197978733</v>
      </c>
      <c r="J111" s="9">
        <f t="shared" si="32"/>
        <v>4.5658614566171174</v>
      </c>
      <c r="K111" s="11">
        <f t="shared" si="33"/>
        <v>0.50251256281407031</v>
      </c>
      <c r="L111" s="11">
        <f t="shared" si="34"/>
        <v>0.3058103975535168</v>
      </c>
      <c r="M111" s="11">
        <f t="shared" si="35"/>
        <v>0.2293577981651376</v>
      </c>
      <c r="N111" s="11">
        <f>'OddsRatio_working_3-way'!K111+'OddsRatio_working_3-way'!L111+'OddsRatio_working_3-way'!M111-('OddsRatio_working_3-way'!K111*'OddsRatio_working_3-way'!L111)-('OddsRatio_working_3-way'!K111*'OddsRatio_working_3-way'!M111)-('OddsRatio_working_3-way'!L111*'OddsRatio_working_3-way'!M111)+('OddsRatio_working_3-way'!K111*'OddsRatio_working_3-way'!L111*'OddsRatio_working_3-way'!M111)-1</f>
        <v>-0.26614175159950926</v>
      </c>
      <c r="O111" s="11">
        <f>0</f>
        <v>0</v>
      </c>
      <c r="P111" s="11">
        <f>('OddsRatio_working_3-way'!K111*'OddsRatio_working_3-way'!L111)+('OddsRatio_working_3-way'!K111*'OddsRatio_working_3-way'!M111)+('OddsRatio_working_3-way'!L111*'OddsRatio_working_3-way'!M111)-(3*'OddsRatio_working_3-way'!K111*'OddsRatio_working_3-way'!L111*'OddsRatio_working_3-way'!M111)</f>
        <v>0.23333004838461582</v>
      </c>
      <c r="Q111" s="11">
        <f>2*'OddsRatio_working_3-way'!K111*'OddsRatio_working_3-way'!L111*'OddsRatio_working_3-way'!M111</f>
        <v>7.0492461747618071E-2</v>
      </c>
      <c r="R111" s="11">
        <f t="shared" si="36"/>
        <v>0</v>
      </c>
      <c r="S111" s="11">
        <f t="shared" si="37"/>
        <v>-0.87671343177951067</v>
      </c>
      <c r="T111" s="11">
        <f t="shared" si="38"/>
        <v>-0.26486810627779778</v>
      </c>
      <c r="U111" s="11">
        <f>'OddsRatio_working_3-way'!S111-'OddsRatio_working_3-way'!R111^2/3</f>
        <v>-0.87671343177951067</v>
      </c>
      <c r="V111" s="11">
        <f>'OddsRatio_working_3-way'!S111*'OddsRatio_working_3-way'!R111/3-2*'OddsRatio_working_3-way'!R111^3/27-'OddsRatio_working_3-way'!T111</f>
        <v>0.26486810627779778</v>
      </c>
      <c r="W111" s="11">
        <f>'OddsRatio_working_3-way'!V111^2+4*'OddsRatio_working_3-way'!U111^3/27</f>
        <v>-2.9676756684391764E-2</v>
      </c>
      <c r="X111" s="11">
        <f>IF('OddsRatio_working_3-way'!W111&gt;0,IF(ABS('OddsRatio_working_3-way'!V111+SQRT('OddsRatio_working_3-way'!W111))/2&gt;0,ABS('OddsRatio_working_3-way'!V111+SQRT('OddsRatio_working_3-way'!W111))/2,ABS('OddsRatio_working_3-way'!V111-SQRT('OddsRatio_working_3-way'!W111))/2),SQRT(-'OddsRatio_working_3-way'!U111^3/27))</f>
        <v>0.15798090897920114</v>
      </c>
      <c r="Y111" s="11">
        <f>IF('OddsRatio_working_3-way'!W111&gt;=0,IF('OddsRatio_working_3-way'!V111+SQRT('OddsRatio_working_3-way'!W111)&gt;0,0,PI()),ACOS('OddsRatio_working_3-way'!V111/(2*'OddsRatio_working_3-way'!X111)))</f>
        <v>0.57665427937600078</v>
      </c>
      <c r="Z111" s="11">
        <f>'OddsRatio_working_3-way'!X111^(1/3)*COS('OddsRatio_working_3-way'!Y111/3)</f>
        <v>0.53063414532992803</v>
      </c>
      <c r="AA111" s="11">
        <f>'OddsRatio_working_3-way'!X111^(1/3)*COS(('OddsRatio_working_3-way'!Y111+2*PI())/3)</f>
        <v>-0.35475370275778584</v>
      </c>
      <c r="AB111" s="11">
        <f>'OddsRatio_working_3-way'!X111^(1/3)*COS(('OddsRatio_working_3-way'!Y111+4*PI())/3)</f>
        <v>-0.17588044257214239</v>
      </c>
      <c r="AC111" s="11">
        <f>'OddsRatio_working_3-way'!X111^(1/3)*SIN('OddsRatio_working_3-way'!Y111/3)</f>
        <v>0.10327252491900736</v>
      </c>
      <c r="AD111" s="11">
        <f>'OddsRatio_working_3-way'!X111^(1/3)*SIN(('OddsRatio_working_3-way'!Y111+2*PI())/3)</f>
        <v>0.40790638751165786</v>
      </c>
      <c r="AE111" s="11">
        <f>'OddsRatio_working_3-way'!X111^(1/3)*SIN(('OddsRatio_working_3-way'!Y111+4*PI())/3)</f>
        <v>-0.51117891243066504</v>
      </c>
      <c r="AF111" s="11">
        <f>-'OddsRatio_working_3-way'!U111/(3*'OddsRatio_working_3-way'!X111^(1/3))*COS(('OddsRatio_working_3-way'!Y111)/3)</f>
        <v>0.53063414532992803</v>
      </c>
      <c r="AG111" s="11">
        <f>-'OddsRatio_working_3-way'!U111/(3*'OddsRatio_working_3-way'!X111^(1/3))*COS(('OddsRatio_working_3-way'!Y111+2*PI())/3)</f>
        <v>-0.35475370275778584</v>
      </c>
      <c r="AH111" s="11">
        <f>-'OddsRatio_working_3-way'!U111/(3*'OddsRatio_working_3-way'!X111^(1/3))*COS(('OddsRatio_working_3-way'!Y111+4*PI())/3)</f>
        <v>-0.17588044257214239</v>
      </c>
      <c r="AI111" s="11">
        <f>'OddsRatio_working_3-way'!U111/(3*'OddsRatio_working_3-way'!X111^(1/3))*SIN(('OddsRatio_working_3-way'!Y111)/3)</f>
        <v>-0.10327252491900736</v>
      </c>
      <c r="AJ111" s="11">
        <f>'OddsRatio_working_3-way'!U111/(3*'OddsRatio_working_3-way'!X111^(1/3))*SIN(('OddsRatio_working_3-way'!Y111+2*PI())/3)</f>
        <v>-0.40790638751165786</v>
      </c>
      <c r="AK111" s="11">
        <f>'OddsRatio_working_3-way'!U111/(3*'OddsRatio_working_3-way'!X111^(1/3))*SIN(('OddsRatio_working_3-way'!Y111+4*PI())/3)</f>
        <v>0.51117891243066504</v>
      </c>
      <c r="AL111" s="11">
        <f>'OddsRatio_working_3-way'!Z111+'OddsRatio_working_3-way'!AF111</f>
        <v>1.0612682906598561</v>
      </c>
      <c r="AM111" s="11">
        <f>'OddsRatio_working_3-way'!AA111+'OddsRatio_working_3-way'!AG111</f>
        <v>-0.70950740551557168</v>
      </c>
      <c r="AN111" s="11">
        <f>'OddsRatio_working_3-way'!AB111+'OddsRatio_working_3-way'!AH111</f>
        <v>-0.35176088514428477</v>
      </c>
      <c r="AO111" s="11">
        <f>'OddsRatio_working_3-way'!AC111+'OddsRatio_working_3-way'!AI111</f>
        <v>0</v>
      </c>
      <c r="AP111" s="11">
        <f>'OddsRatio_working_3-way'!AD111+'OddsRatio_working_3-way'!AJ111</f>
        <v>0</v>
      </c>
      <c r="AQ111" s="11">
        <f>'OddsRatio_working_3-way'!AE111+'OddsRatio_working_3-way'!AK111</f>
        <v>0</v>
      </c>
      <c r="AR111" s="10">
        <f>IF(A111="","",IF(('OddsRatio_working_3-way'!X111=0),IF(Q111&gt;0,-Q111^(1/3),(-Q111)^(1/3)),'OddsRatio_working_3-way'!AL111-'OddsRatio_working_3-way'!R111/3))</f>
        <v>1.0612682906598561</v>
      </c>
      <c r="AS111" s="11">
        <f>IF(('OddsRatio_working_3-way'!X111=0),IF(Q111&gt;0,-Q111^(1/3),(-Q111)^(1/3)),'OddsRatio_working_3-way'!AM111-'OddsRatio_working_3-way'!R111/3)</f>
        <v>-0.70950740551557168</v>
      </c>
      <c r="AT111" s="11">
        <f>IF(('OddsRatio_working_3-way'!X111=0),IF(Q111&gt;0,-Q111^(1/3),(-Q111)^(1/3)),'OddsRatio_working_3-way'!AN111-'OddsRatio_working_3-way'!R111/3)</f>
        <v>-0.35176088514428477</v>
      </c>
      <c r="AU111" s="11">
        <f>IF(('OddsRatio_working_3-way'!X111=0),0,'OddsRatio_working_3-way'!AO111)</f>
        <v>0</v>
      </c>
      <c r="AV111" s="11">
        <f>IF(('OddsRatio_working_3-way'!X111=0),0,'OddsRatio_working_3-way'!AP111)</f>
        <v>0</v>
      </c>
      <c r="AW111" s="11">
        <f>IF(('OddsRatio_working_3-way'!X111=0),0,'OddsRatio_working_3-way'!AQ111)</f>
        <v>0</v>
      </c>
    </row>
    <row r="112" spans="1:4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9">
        <f t="shared" si="26"/>
        <v>0.20285230325844414</v>
      </c>
      <c r="E112" s="9">
        <f t="shared" si="27"/>
        <v>0.23922518103669749</v>
      </c>
      <c r="F112" s="9">
        <f t="shared" si="28"/>
        <v>0.5579225157048584</v>
      </c>
      <c r="G112" s="9">
        <f t="shared" si="29"/>
        <v>1.070761600380135</v>
      </c>
      <c r="H112" s="9">
        <f t="shared" si="30"/>
        <v>4.9296950733950959</v>
      </c>
      <c r="I112" s="9">
        <f t="shared" si="31"/>
        <v>4.1801619531289997</v>
      </c>
      <c r="J112" s="9">
        <f t="shared" si="32"/>
        <v>1.7923635842813002</v>
      </c>
      <c r="K112" s="11">
        <f t="shared" si="33"/>
        <v>0.21413276231263384</v>
      </c>
      <c r="L112" s="11">
        <f t="shared" si="34"/>
        <v>0.25188916876574308</v>
      </c>
      <c r="M112" s="11">
        <f t="shared" si="35"/>
        <v>0.57471264367816088</v>
      </c>
      <c r="N112" s="11">
        <f>'OddsRatio_working_3-way'!K112+'OddsRatio_working_3-way'!L112+'OddsRatio_working_3-way'!M112-('OddsRatio_working_3-way'!K112*'OddsRatio_working_3-way'!L112)-('OddsRatio_working_3-way'!K112*'OddsRatio_working_3-way'!M112)-('OddsRatio_working_3-way'!L112*'OddsRatio_working_3-way'!M112)+('OddsRatio_working_3-way'!K112*'OddsRatio_working_3-way'!L112*'OddsRatio_working_3-way'!M112)-1</f>
        <v>-0.25003315310074037</v>
      </c>
      <c r="O112" s="11">
        <f>0</f>
        <v>0</v>
      </c>
      <c r="P112" s="11">
        <f>('OddsRatio_working_3-way'!K112*'OddsRatio_working_3-way'!L112)+('OddsRatio_working_3-way'!K112*'OddsRatio_working_3-way'!M112)+('OddsRatio_working_3-way'!L112*'OddsRatio_working_3-way'!M112)-(3*'OddsRatio_working_3-way'!K112*'OddsRatio_working_3-way'!L112*'OddsRatio_working_3-way'!M112)</f>
        <v>0.22877034451883926</v>
      </c>
      <c r="Q112" s="11">
        <f>2*'OddsRatio_working_3-way'!K112*'OddsRatio_working_3-way'!L112*'OddsRatio_working_3-way'!M112</f>
        <v>6.1997383338438815E-2</v>
      </c>
      <c r="R112" s="11">
        <f t="shared" si="36"/>
        <v>0</v>
      </c>
      <c r="S112" s="11">
        <f t="shared" si="37"/>
        <v>-0.91496004302543776</v>
      </c>
      <c r="T112" s="11">
        <f t="shared" si="38"/>
        <v>-0.24795665122640584</v>
      </c>
      <c r="U112" s="11">
        <f>'OddsRatio_working_3-way'!S112-'OddsRatio_working_3-way'!R112^2/3</f>
        <v>-0.91496004302543776</v>
      </c>
      <c r="V112" s="11">
        <f>'OddsRatio_working_3-way'!S112*'OddsRatio_working_3-way'!R112/3-2*'OddsRatio_working_3-way'!R112^3/27-'OddsRatio_working_3-way'!T112</f>
        <v>0.24795665122640584</v>
      </c>
      <c r="W112" s="11">
        <f>'OddsRatio_working_3-way'!V112^2+4*'OddsRatio_working_3-way'!U112^3/27</f>
        <v>-5.1993131771610135E-2</v>
      </c>
      <c r="X112" s="11">
        <f>IF('OddsRatio_working_3-way'!W112&gt;0,IF(ABS('OddsRatio_working_3-way'!V112+SQRT('OddsRatio_working_3-way'!W112))/2&gt;0,ABS('OddsRatio_working_3-way'!V112+SQRT('OddsRatio_working_3-way'!W112))/2,ABS('OddsRatio_working_3-way'!V112-SQRT('OddsRatio_working_3-way'!W112))/2),SQRT(-'OddsRatio_working_3-way'!U112^3/27))</f>
        <v>0.16843072215233151</v>
      </c>
      <c r="Y112" s="11">
        <f>IF('OddsRatio_working_3-way'!W112&gt;=0,IF('OddsRatio_working_3-way'!V112+SQRT('OddsRatio_working_3-way'!W112)&gt;0,0,PI()),ACOS('OddsRatio_working_3-way'!V112/(2*'OddsRatio_working_3-way'!X112)))</f>
        <v>0.7435369115407644</v>
      </c>
      <c r="Z112" s="11">
        <f>'OddsRatio_working_3-way'!X112^(1/3)*COS('OddsRatio_working_3-way'!Y112/3)</f>
        <v>0.53538080019006751</v>
      </c>
      <c r="AA112" s="11">
        <f>'OddsRatio_working_3-way'!X112^(1/3)*COS(('OddsRatio_working_3-way'!Y112+2*PI())/3)</f>
        <v>-0.38501712274269712</v>
      </c>
      <c r="AB112" s="11">
        <f>'OddsRatio_working_3-way'!X112^(1/3)*COS(('OddsRatio_working_3-way'!Y112+4*PI())/3)</f>
        <v>-0.15036367744737042</v>
      </c>
      <c r="AC112" s="11">
        <f>'OddsRatio_working_3-way'!X112^(1/3)*SIN('OddsRatio_working_3-way'!Y112/3)</f>
        <v>0.13547722980753002</v>
      </c>
      <c r="AD112" s="11">
        <f>'OddsRatio_working_3-way'!X112^(1/3)*SIN(('OddsRatio_working_3-way'!Y112+2*PI())/3)</f>
        <v>0.39591475875927395</v>
      </c>
      <c r="AE112" s="11">
        <f>'OddsRatio_working_3-way'!X112^(1/3)*SIN(('OddsRatio_working_3-way'!Y112+4*PI())/3)</f>
        <v>-0.53139198856680403</v>
      </c>
      <c r="AF112" s="11">
        <f>-'OddsRatio_working_3-way'!U112/(3*'OddsRatio_working_3-way'!X112^(1/3))*COS(('OddsRatio_working_3-way'!Y112)/3)</f>
        <v>0.53538080019006762</v>
      </c>
      <c r="AG112" s="11">
        <f>-'OddsRatio_working_3-way'!U112/(3*'OddsRatio_working_3-way'!X112^(1/3))*COS(('OddsRatio_working_3-way'!Y112+2*PI())/3)</f>
        <v>-0.38501712274269717</v>
      </c>
      <c r="AH112" s="11">
        <f>-'OddsRatio_working_3-way'!U112/(3*'OddsRatio_working_3-way'!X112^(1/3))*COS(('OddsRatio_working_3-way'!Y112+4*PI())/3)</f>
        <v>-0.15036367744737045</v>
      </c>
      <c r="AI112" s="11">
        <f>'OddsRatio_working_3-way'!U112/(3*'OddsRatio_working_3-way'!X112^(1/3))*SIN(('OddsRatio_working_3-way'!Y112)/3)</f>
        <v>-0.13547722980753005</v>
      </c>
      <c r="AJ112" s="11">
        <f>'OddsRatio_working_3-way'!U112/(3*'OddsRatio_working_3-way'!X112^(1/3))*SIN(('OddsRatio_working_3-way'!Y112+2*PI())/3)</f>
        <v>-0.39591475875927407</v>
      </c>
      <c r="AK112" s="11">
        <f>'OddsRatio_working_3-way'!U112/(3*'OddsRatio_working_3-way'!X112^(1/3))*SIN(('OddsRatio_working_3-way'!Y112+4*PI())/3)</f>
        <v>0.53139198856680414</v>
      </c>
      <c r="AL112" s="11">
        <f>'OddsRatio_working_3-way'!Z112+'OddsRatio_working_3-way'!AF112</f>
        <v>1.070761600380135</v>
      </c>
      <c r="AM112" s="11">
        <f>'OddsRatio_working_3-way'!AA112+'OddsRatio_working_3-way'!AG112</f>
        <v>-0.77003424548539434</v>
      </c>
      <c r="AN112" s="11">
        <f>'OddsRatio_working_3-way'!AB112+'OddsRatio_working_3-way'!AH112</f>
        <v>-0.30072735489474089</v>
      </c>
      <c r="AO112" s="11">
        <f>'OddsRatio_working_3-way'!AC112+'OddsRatio_working_3-way'!AI112</f>
        <v>0</v>
      </c>
      <c r="AP112" s="11">
        <f>'OddsRatio_working_3-way'!AD112+'OddsRatio_working_3-way'!AJ112</f>
        <v>0</v>
      </c>
      <c r="AQ112" s="11">
        <f>'OddsRatio_working_3-way'!AE112+'OddsRatio_working_3-way'!AK112</f>
        <v>0</v>
      </c>
      <c r="AR112" s="10">
        <f>IF(A112="","",IF(('OddsRatio_working_3-way'!X112=0),IF(Q112&gt;0,-Q112^(1/3),(-Q112)^(1/3)),'OddsRatio_working_3-way'!AL112-'OddsRatio_working_3-way'!R112/3))</f>
        <v>1.070761600380135</v>
      </c>
      <c r="AS112" s="11">
        <f>IF(('OddsRatio_working_3-way'!X112=0),IF(Q112&gt;0,-Q112^(1/3),(-Q112)^(1/3)),'OddsRatio_working_3-way'!AM112-'OddsRatio_working_3-way'!R112/3)</f>
        <v>-0.77003424548539434</v>
      </c>
      <c r="AT112" s="11">
        <f>IF(('OddsRatio_working_3-way'!X112=0),IF(Q112&gt;0,-Q112^(1/3),(-Q112)^(1/3)),'OddsRatio_working_3-way'!AN112-'OddsRatio_working_3-way'!R112/3)</f>
        <v>-0.30072735489474089</v>
      </c>
      <c r="AU112" s="11">
        <f>IF(('OddsRatio_working_3-way'!X112=0),0,'OddsRatio_working_3-way'!AO112)</f>
        <v>0</v>
      </c>
      <c r="AV112" s="11">
        <f>IF(('OddsRatio_working_3-way'!X112=0),0,'OddsRatio_working_3-way'!AP112)</f>
        <v>0</v>
      </c>
      <c r="AW112" s="11">
        <f>IF(('OddsRatio_working_3-way'!X112=0),0,'OddsRatio_working_3-way'!AQ112)</f>
        <v>0</v>
      </c>
    </row>
    <row r="113" spans="1:4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9">
        <f t="shared" si="26"/>
        <v>0.25261283116174099</v>
      </c>
      <c r="E113" s="9">
        <f t="shared" si="27"/>
        <v>0.26427424394268229</v>
      </c>
      <c r="F113" s="9">
        <f t="shared" si="28"/>
        <v>0.48311292489557661</v>
      </c>
      <c r="G113" s="9">
        <f t="shared" si="29"/>
        <v>1.0917443184466333</v>
      </c>
      <c r="H113" s="9">
        <f t="shared" si="30"/>
        <v>3.958627102990377</v>
      </c>
      <c r="I113" s="9">
        <f t="shared" si="31"/>
        <v>3.7839480120389153</v>
      </c>
      <c r="J113" s="9">
        <f t="shared" si="32"/>
        <v>2.0699094320777012</v>
      </c>
      <c r="K113" s="11">
        <f t="shared" si="33"/>
        <v>0.26954177897574122</v>
      </c>
      <c r="L113" s="11">
        <f t="shared" si="34"/>
        <v>0.28169014084507044</v>
      </c>
      <c r="M113" s="11">
        <f t="shared" si="35"/>
        <v>0.50505050505050508</v>
      </c>
      <c r="N113" s="11">
        <f>'OddsRatio_working_3-way'!K113+'OddsRatio_working_3-way'!L113+'OddsRatio_working_3-way'!M113-('OddsRatio_working_3-way'!K113*'OddsRatio_working_3-way'!L113)-('OddsRatio_working_3-way'!K113*'OddsRatio_working_3-way'!M113)-('OddsRatio_working_3-way'!L113*'OddsRatio_working_3-way'!M113)+('OddsRatio_working_3-way'!K113*'OddsRatio_working_3-way'!L113*'OddsRatio_working_3-way'!M113)-1</f>
        <v>-0.25969769445719493</v>
      </c>
      <c r="O113" s="11">
        <f>0</f>
        <v>0</v>
      </c>
      <c r="P113" s="11">
        <f>('OddsRatio_working_3-way'!K113*'OddsRatio_working_3-way'!L113)+('OddsRatio_working_3-way'!K113*'OddsRatio_working_3-way'!M113)+('OddsRatio_working_3-way'!L113*'OddsRatio_working_3-way'!M113)-(3*'OddsRatio_working_3-way'!K113*'OddsRatio_working_3-way'!L113*'OddsRatio_working_3-way'!M113)</f>
        <v>0.23928591560799903</v>
      </c>
      <c r="Q113" s="11">
        <f>2*'OddsRatio_working_3-way'!K113*'OddsRatio_working_3-way'!L113*'OddsRatio_working_3-way'!M113</f>
        <v>7.6694203720512527E-2</v>
      </c>
      <c r="R113" s="11">
        <f t="shared" si="36"/>
        <v>0</v>
      </c>
      <c r="S113" s="11">
        <f t="shared" si="37"/>
        <v>-0.92140177104051924</v>
      </c>
      <c r="T113" s="11">
        <f t="shared" si="38"/>
        <v>-0.29532108046170491</v>
      </c>
      <c r="U113" s="11">
        <f>'OddsRatio_working_3-way'!S113-'OddsRatio_working_3-way'!R113^2/3</f>
        <v>-0.92140177104051924</v>
      </c>
      <c r="V113" s="11">
        <f>'OddsRatio_working_3-way'!S113*'OddsRatio_working_3-way'!R113/3-2*'OddsRatio_working_3-way'!R113^3/27-'OddsRatio_working_3-way'!T113</f>
        <v>0.29532108046170491</v>
      </c>
      <c r="W113" s="11">
        <f>'OddsRatio_working_3-way'!V113^2+4*'OddsRatio_working_3-way'!U113^3/27</f>
        <v>-2.8674763594304764E-2</v>
      </c>
      <c r="X113" s="11">
        <f>IF('OddsRatio_working_3-way'!W113&gt;0,IF(ABS('OddsRatio_working_3-way'!V113+SQRT('OddsRatio_working_3-way'!W113))/2&gt;0,ABS('OddsRatio_working_3-way'!V113+SQRT('OddsRatio_working_3-way'!W113))/2,ABS('OddsRatio_working_3-way'!V113-SQRT('OddsRatio_working_3-way'!W113))/2),SQRT(-'OddsRatio_working_3-way'!U113^3/27))</f>
        <v>0.17021259072067316</v>
      </c>
      <c r="Y113" s="11">
        <f>IF('OddsRatio_working_3-way'!W113&gt;=0,IF('OddsRatio_working_3-way'!V113+SQRT('OddsRatio_working_3-way'!W113)&gt;0,0,PI()),ACOS('OddsRatio_working_3-way'!V113/(2*'OddsRatio_working_3-way'!X113)))</f>
        <v>0.52062880590261118</v>
      </c>
      <c r="Z113" s="11">
        <f>'OddsRatio_working_3-way'!X113^(1/3)*COS('OddsRatio_working_3-way'!Y113/3)</f>
        <v>0.54587215922331667</v>
      </c>
      <c r="AA113" s="11">
        <f>'OddsRatio_working_3-way'!X113^(1/3)*COS(('OddsRatio_working_3-way'!Y113+2*PI())/3)</f>
        <v>-0.35581027401972082</v>
      </c>
      <c r="AB113" s="11">
        <f>'OddsRatio_working_3-way'!X113^(1/3)*COS(('OddsRatio_working_3-way'!Y113+4*PI())/3)</f>
        <v>-0.19006188520359571</v>
      </c>
      <c r="AC113" s="11">
        <f>'OddsRatio_working_3-way'!X113^(1/3)*SIN('OddsRatio_working_3-way'!Y113/3)</f>
        <v>9.5694876900736664E-2</v>
      </c>
      <c r="AD113" s="11">
        <f>'OddsRatio_working_3-way'!X113^(1/3)*SIN(('OddsRatio_working_3-way'!Y113+2*PI())/3)</f>
        <v>0.42489171865568798</v>
      </c>
      <c r="AE113" s="11">
        <f>'OddsRatio_working_3-way'!X113^(1/3)*SIN(('OddsRatio_working_3-way'!Y113+4*PI())/3)</f>
        <v>-0.5205865955564245</v>
      </c>
      <c r="AF113" s="11">
        <f>-'OddsRatio_working_3-way'!U113/(3*'OddsRatio_working_3-way'!X113^(1/3))*COS(('OddsRatio_working_3-way'!Y113)/3)</f>
        <v>0.54587215922331656</v>
      </c>
      <c r="AG113" s="11">
        <f>-'OddsRatio_working_3-way'!U113/(3*'OddsRatio_working_3-way'!X113^(1/3))*COS(('OddsRatio_working_3-way'!Y113+2*PI())/3)</f>
        <v>-0.35581027401972076</v>
      </c>
      <c r="AH113" s="11">
        <f>-'OddsRatio_working_3-way'!U113/(3*'OddsRatio_working_3-way'!X113^(1/3))*COS(('OddsRatio_working_3-way'!Y113+4*PI())/3)</f>
        <v>-0.19006188520359568</v>
      </c>
      <c r="AI113" s="11">
        <f>'OddsRatio_working_3-way'!U113/(3*'OddsRatio_working_3-way'!X113^(1/3))*SIN(('OddsRatio_working_3-way'!Y113)/3)</f>
        <v>-9.569487690073665E-2</v>
      </c>
      <c r="AJ113" s="11">
        <f>'OddsRatio_working_3-way'!U113/(3*'OddsRatio_working_3-way'!X113^(1/3))*SIN(('OddsRatio_working_3-way'!Y113+2*PI())/3)</f>
        <v>-0.42489171865568787</v>
      </c>
      <c r="AK113" s="11">
        <f>'OddsRatio_working_3-way'!U113/(3*'OddsRatio_working_3-way'!X113^(1/3))*SIN(('OddsRatio_working_3-way'!Y113+4*PI())/3)</f>
        <v>0.52058659555642439</v>
      </c>
      <c r="AL113" s="11">
        <f>'OddsRatio_working_3-way'!Z113+'OddsRatio_working_3-way'!AF113</f>
        <v>1.0917443184466333</v>
      </c>
      <c r="AM113" s="11">
        <f>'OddsRatio_working_3-way'!AA113+'OddsRatio_working_3-way'!AG113</f>
        <v>-0.71162054803944153</v>
      </c>
      <c r="AN113" s="11">
        <f>'OddsRatio_working_3-way'!AB113+'OddsRatio_working_3-way'!AH113</f>
        <v>-0.38012377040719136</v>
      </c>
      <c r="AO113" s="11">
        <f>'OddsRatio_working_3-way'!AC113+'OddsRatio_working_3-way'!AI113</f>
        <v>0</v>
      </c>
      <c r="AP113" s="11">
        <f>'OddsRatio_working_3-way'!AD113+'OddsRatio_working_3-way'!AJ113</f>
        <v>0</v>
      </c>
      <c r="AQ113" s="11">
        <f>'OddsRatio_working_3-way'!AE113+'OddsRatio_working_3-way'!AK113</f>
        <v>0</v>
      </c>
      <c r="AR113" s="10">
        <f>IF(A113="","",IF(('OddsRatio_working_3-way'!X113=0),IF(Q113&gt;0,-Q113^(1/3),(-Q113)^(1/3)),'OddsRatio_working_3-way'!AL113-'OddsRatio_working_3-way'!R113/3))</f>
        <v>1.0917443184466333</v>
      </c>
      <c r="AS113" s="11">
        <f>IF(('OddsRatio_working_3-way'!X113=0),IF(Q113&gt;0,-Q113^(1/3),(-Q113)^(1/3)),'OddsRatio_working_3-way'!AM113-'OddsRatio_working_3-way'!R113/3)</f>
        <v>-0.71162054803944153</v>
      </c>
      <c r="AT113" s="11">
        <f>IF(('OddsRatio_working_3-way'!X113=0),IF(Q113&gt;0,-Q113^(1/3),(-Q113)^(1/3)),'OddsRatio_working_3-way'!AN113-'OddsRatio_working_3-way'!R113/3)</f>
        <v>-0.38012377040719136</v>
      </c>
      <c r="AU113" s="11">
        <f>IF(('OddsRatio_working_3-way'!X113=0),0,'OddsRatio_working_3-way'!AO113)</f>
        <v>0</v>
      </c>
      <c r="AV113" s="11">
        <f>IF(('OddsRatio_working_3-way'!X113=0),0,'OddsRatio_working_3-way'!AP113)</f>
        <v>0</v>
      </c>
      <c r="AW113" s="11">
        <f>IF(('OddsRatio_working_3-way'!X113=0),0,'OddsRatio_working_3-way'!AQ113)</f>
        <v>0</v>
      </c>
    </row>
    <row r="114" spans="1:4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9">
        <f t="shared" si="26"/>
        <v>0.61381698974541654</v>
      </c>
      <c r="E114" s="9">
        <f t="shared" si="27"/>
        <v>0.22196253838140179</v>
      </c>
      <c r="F114" s="9">
        <f t="shared" si="28"/>
        <v>0.16422047187318176</v>
      </c>
      <c r="G114" s="9">
        <f t="shared" si="29"/>
        <v>1.1234822916807436</v>
      </c>
      <c r="H114" s="9">
        <f t="shared" si="30"/>
        <v>1.6291500833412165</v>
      </c>
      <c r="I114" s="9">
        <f t="shared" si="31"/>
        <v>4.5052647500439198</v>
      </c>
      <c r="J114" s="9">
        <f t="shared" si="32"/>
        <v>6.0893747813137686</v>
      </c>
      <c r="K114" s="11">
        <f t="shared" si="33"/>
        <v>0.64102564102564097</v>
      </c>
      <c r="L114" s="11">
        <f t="shared" si="34"/>
        <v>0.24271844660194175</v>
      </c>
      <c r="M114" s="11">
        <f t="shared" si="35"/>
        <v>0.18083182640144665</v>
      </c>
      <c r="N114" s="11">
        <f>'OddsRatio_working_3-way'!K114+'OddsRatio_working_3-way'!L114+'OddsRatio_working_3-way'!M114-('OddsRatio_working_3-way'!K114*'OddsRatio_working_3-way'!L114)-('OddsRatio_working_3-way'!K114*'OddsRatio_working_3-way'!M114)-('OddsRatio_working_3-way'!L114*'OddsRatio_working_3-way'!M114)+('OddsRatio_working_3-way'!K114*'OddsRatio_working_3-way'!L114*'OddsRatio_working_3-way'!M114)-1</f>
        <v>-0.22268649379378158</v>
      </c>
      <c r="O114" s="11">
        <f>0</f>
        <v>0</v>
      </c>
      <c r="P114" s="11">
        <f>('OddsRatio_working_3-way'!K114*'OddsRatio_working_3-way'!L114)+('OddsRatio_working_3-way'!K114*'OddsRatio_working_3-way'!M114)+('OddsRatio_working_3-way'!L114*'OddsRatio_working_3-way'!M114)-(3*'OddsRatio_working_3-way'!K114*'OddsRatio_working_3-way'!L114*'OddsRatio_working_3-way'!M114)</f>
        <v>0.23099161295056586</v>
      </c>
      <c r="Q114" s="11">
        <f>2*'OddsRatio_working_3-way'!K114*'OddsRatio_working_3-way'!L114*'OddsRatio_working_3-way'!M114</f>
        <v>5.6270794872245032E-2</v>
      </c>
      <c r="R114" s="11">
        <f t="shared" si="36"/>
        <v>0</v>
      </c>
      <c r="S114" s="11">
        <f t="shared" si="37"/>
        <v>-1.0372951184209458</v>
      </c>
      <c r="T114" s="11">
        <f t="shared" si="38"/>
        <v>-0.25269065004164332</v>
      </c>
      <c r="U114" s="11">
        <f>'OddsRatio_working_3-way'!S114-'OddsRatio_working_3-way'!R114^2/3</f>
        <v>-1.0372951184209458</v>
      </c>
      <c r="V114" s="11">
        <f>'OddsRatio_working_3-way'!S114*'OddsRatio_working_3-way'!R114/3-2*'OddsRatio_working_3-way'!R114^3/27-'OddsRatio_working_3-way'!T114</f>
        <v>0.25269065004164332</v>
      </c>
      <c r="W114" s="11">
        <f>'OddsRatio_working_3-way'!V114^2+4*'OddsRatio_working_3-way'!U114^3/27</f>
        <v>-0.10149706613435022</v>
      </c>
      <c r="X114" s="11">
        <f>IF('OddsRatio_working_3-way'!W114&gt;0,IF(ABS('OddsRatio_working_3-way'!V114+SQRT('OddsRatio_working_3-way'!W114))/2&gt;0,ABS('OddsRatio_working_3-way'!V114+SQRT('OddsRatio_working_3-way'!W114))/2,ABS('OddsRatio_working_3-way'!V114-SQRT('OddsRatio_working_3-way'!W114))/2),SQRT(-'OddsRatio_working_3-way'!U114^3/27))</f>
        <v>0.20331602909806354</v>
      </c>
      <c r="Y114" s="11">
        <f>IF('OddsRatio_working_3-way'!W114&gt;=0,IF('OddsRatio_working_3-way'!V114+SQRT('OddsRatio_working_3-way'!W114)&gt;0,0,PI()),ACOS('OddsRatio_working_3-way'!V114/(2*'OddsRatio_working_3-way'!X114)))</f>
        <v>0.90023823367307898</v>
      </c>
      <c r="Z114" s="11">
        <f>'OddsRatio_working_3-way'!X114^(1/3)*COS('OddsRatio_working_3-way'!Y114/3)</f>
        <v>0.56174114584037182</v>
      </c>
      <c r="AA114" s="11">
        <f>'OddsRatio_working_3-way'!X114^(1/3)*COS(('OddsRatio_working_3-way'!Y114+2*PI())/3)</f>
        <v>-0.43139945190257939</v>
      </c>
      <c r="AB114" s="11">
        <f>'OddsRatio_working_3-way'!X114^(1/3)*COS(('OddsRatio_working_3-way'!Y114+4*PI())/3)</f>
        <v>-0.13034169393779266</v>
      </c>
      <c r="AC114" s="11">
        <f>'OddsRatio_working_3-way'!X114^(1/3)*SIN('OddsRatio_working_3-way'!Y114/3)</f>
        <v>0.17381577760259501</v>
      </c>
      <c r="AD114" s="11">
        <f>'OddsRatio_working_3-way'!X114^(1/3)*SIN(('OddsRatio_working_3-way'!Y114+2*PI())/3)</f>
        <v>0.39957421384744385</v>
      </c>
      <c r="AE114" s="11">
        <f>'OddsRatio_working_3-way'!X114^(1/3)*SIN(('OddsRatio_working_3-way'!Y114+4*PI())/3)</f>
        <v>-0.57338999145003866</v>
      </c>
      <c r="AF114" s="11">
        <f>-'OddsRatio_working_3-way'!U114/(3*'OddsRatio_working_3-way'!X114^(1/3))*COS(('OddsRatio_working_3-way'!Y114)/3)</f>
        <v>0.56174114584037171</v>
      </c>
      <c r="AG114" s="11">
        <f>-'OddsRatio_working_3-way'!U114/(3*'OddsRatio_working_3-way'!X114^(1/3))*COS(('OddsRatio_working_3-way'!Y114+2*PI())/3)</f>
        <v>-0.43139945190257928</v>
      </c>
      <c r="AH114" s="11">
        <f>-'OddsRatio_working_3-way'!U114/(3*'OddsRatio_working_3-way'!X114^(1/3))*COS(('OddsRatio_working_3-way'!Y114+4*PI())/3)</f>
        <v>-0.13034169393779263</v>
      </c>
      <c r="AI114" s="11">
        <f>'OddsRatio_working_3-way'!U114/(3*'OddsRatio_working_3-way'!X114^(1/3))*SIN(('OddsRatio_working_3-way'!Y114)/3)</f>
        <v>-0.17381577760259498</v>
      </c>
      <c r="AJ114" s="11">
        <f>'OddsRatio_working_3-way'!U114/(3*'OddsRatio_working_3-way'!X114^(1/3))*SIN(('OddsRatio_working_3-way'!Y114+2*PI())/3)</f>
        <v>-0.39957421384744374</v>
      </c>
      <c r="AK114" s="11">
        <f>'OddsRatio_working_3-way'!U114/(3*'OddsRatio_working_3-way'!X114^(1/3))*SIN(('OddsRatio_working_3-way'!Y114+4*PI())/3)</f>
        <v>0.57338999145003855</v>
      </c>
      <c r="AL114" s="11">
        <f>'OddsRatio_working_3-way'!Z114+'OddsRatio_working_3-way'!AF114</f>
        <v>1.1234822916807436</v>
      </c>
      <c r="AM114" s="11">
        <f>'OddsRatio_working_3-way'!AA114+'OddsRatio_working_3-way'!AG114</f>
        <v>-0.86279890380515867</v>
      </c>
      <c r="AN114" s="11">
        <f>'OddsRatio_working_3-way'!AB114+'OddsRatio_working_3-way'!AH114</f>
        <v>-0.26068338787558532</v>
      </c>
      <c r="AO114" s="11">
        <f>'OddsRatio_working_3-way'!AC114+'OddsRatio_working_3-way'!AI114</f>
        <v>0</v>
      </c>
      <c r="AP114" s="11">
        <f>'OddsRatio_working_3-way'!AD114+'OddsRatio_working_3-way'!AJ114</f>
        <v>0</v>
      </c>
      <c r="AQ114" s="11">
        <f>'OddsRatio_working_3-way'!AE114+'OddsRatio_working_3-way'!AK114</f>
        <v>0</v>
      </c>
      <c r="AR114" s="10">
        <f>IF(A114="","",IF(('OddsRatio_working_3-way'!X114=0),IF(Q114&gt;0,-Q114^(1/3),(-Q114)^(1/3)),'OddsRatio_working_3-way'!AL114-'OddsRatio_working_3-way'!R114/3))</f>
        <v>1.1234822916807436</v>
      </c>
      <c r="AS114" s="11">
        <f>IF(('OddsRatio_working_3-way'!X114=0),IF(Q114&gt;0,-Q114^(1/3),(-Q114)^(1/3)),'OddsRatio_working_3-way'!AM114-'OddsRatio_working_3-way'!R114/3)</f>
        <v>-0.86279890380515867</v>
      </c>
      <c r="AT114" s="11">
        <f>IF(('OddsRatio_working_3-way'!X114=0),IF(Q114&gt;0,-Q114^(1/3),(-Q114)^(1/3)),'OddsRatio_working_3-way'!AN114-'OddsRatio_working_3-way'!R114/3)</f>
        <v>-0.26068338787558532</v>
      </c>
      <c r="AU114" s="11">
        <f>IF(('OddsRatio_working_3-way'!X114=0),0,'OddsRatio_working_3-way'!AO114)</f>
        <v>0</v>
      </c>
      <c r="AV114" s="11">
        <f>IF(('OddsRatio_working_3-way'!X114=0),0,'OddsRatio_working_3-way'!AP114)</f>
        <v>0</v>
      </c>
      <c r="AW114" s="11">
        <f>IF(('OddsRatio_working_3-way'!X114=0),0,'OddsRatio_working_3-way'!AQ114)</f>
        <v>0</v>
      </c>
    </row>
    <row r="115" spans="1:4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9">
        <f t="shared" si="26"/>
        <v>0.57987569302385267</v>
      </c>
      <c r="E115" s="9">
        <f t="shared" si="27"/>
        <v>0.23531463876740083</v>
      </c>
      <c r="F115" s="9">
        <f t="shared" si="28"/>
        <v>0.18480966820874656</v>
      </c>
      <c r="G115" s="9">
        <f t="shared" si="29"/>
        <v>1.0654522523240215</v>
      </c>
      <c r="H115" s="9">
        <f t="shared" si="30"/>
        <v>1.7245075315803347</v>
      </c>
      <c r="I115" s="9">
        <f t="shared" si="31"/>
        <v>4.2496293695882654</v>
      </c>
      <c r="J115" s="9">
        <f t="shared" si="32"/>
        <v>5.4109723246214489</v>
      </c>
      <c r="K115" s="11">
        <f t="shared" si="33"/>
        <v>0.59523809523809523</v>
      </c>
      <c r="L115" s="11">
        <f t="shared" si="34"/>
        <v>0.24691358024691359</v>
      </c>
      <c r="M115" s="11">
        <f t="shared" si="35"/>
        <v>0.19455252918287938</v>
      </c>
      <c r="N115" s="11">
        <f>'OddsRatio_working_3-way'!K115+'OddsRatio_working_3-way'!L115+'OddsRatio_working_3-way'!M115-('OddsRatio_working_3-way'!K115*'OddsRatio_working_3-way'!L115)-('OddsRatio_working_3-way'!K115*'OddsRatio_working_3-way'!M115)-('OddsRatio_working_3-way'!L115*'OddsRatio_working_3-way'!M115)+('OddsRatio_working_3-way'!K115*'OddsRatio_working_3-way'!L115*'OddsRatio_working_3-way'!M115)-1</f>
        <v>-0.24551705680110347</v>
      </c>
      <c r="O115" s="11">
        <f>0</f>
        <v>0</v>
      </c>
      <c r="P115" s="11">
        <f>('OddsRatio_working_3-way'!K115*'OddsRatio_working_3-way'!L115)+('OddsRatio_working_3-way'!K115*'OddsRatio_working_3-way'!M115)+('OddsRatio_working_3-way'!L115*'OddsRatio_working_3-way'!M115)-(3*'OddsRatio_working_3-way'!K115*'OddsRatio_working_3-way'!L115*'OddsRatio_working_3-way'!M115)</f>
        <v>0.22503356917537637</v>
      </c>
      <c r="Q115" s="11">
        <f>2*'OddsRatio_working_3-way'!K115*'OddsRatio_working_3-way'!L115*'OddsRatio_working_3-way'!M115</f>
        <v>5.7187692293615339E-2</v>
      </c>
      <c r="R115" s="11">
        <f t="shared" si="36"/>
        <v>0</v>
      </c>
      <c r="S115" s="11">
        <f t="shared" si="37"/>
        <v>-0.91657000172366421</v>
      </c>
      <c r="T115" s="11">
        <f t="shared" si="38"/>
        <v>-0.23292757350029583</v>
      </c>
      <c r="U115" s="11">
        <f>'OddsRatio_working_3-way'!S115-'OddsRatio_working_3-way'!R115^2/3</f>
        <v>-0.91657000172366421</v>
      </c>
      <c r="V115" s="11">
        <f>'OddsRatio_working_3-way'!S115*'OddsRatio_working_3-way'!R115/3-2*'OddsRatio_working_3-way'!R115^3/27-'OddsRatio_working_3-way'!T115</f>
        <v>0.23292757350029583</v>
      </c>
      <c r="W115" s="11">
        <f>'OddsRatio_working_3-way'!V115^2+4*'OddsRatio_working_3-way'!U115^3/27</f>
        <v>-5.9820446112826782E-2</v>
      </c>
      <c r="X115" s="11">
        <f>IF('OddsRatio_working_3-way'!W115&gt;0,IF(ABS('OddsRatio_working_3-way'!V115+SQRT('OddsRatio_working_3-way'!W115))/2&gt;0,ABS('OddsRatio_working_3-way'!V115+SQRT('OddsRatio_working_3-way'!W115))/2,ABS('OddsRatio_working_3-way'!V115-SQRT('OddsRatio_working_3-way'!W115))/2),SQRT(-'OddsRatio_working_3-way'!U115^3/27))</f>
        <v>0.16887547232321995</v>
      </c>
      <c r="Y115" s="11">
        <f>IF('OddsRatio_working_3-way'!W115&gt;=0,IF('OddsRatio_working_3-way'!V115+SQRT('OddsRatio_working_3-way'!W115)&gt;0,0,PI()),ACOS('OddsRatio_working_3-way'!V115/(2*'OddsRatio_working_3-way'!X115)))</f>
        <v>0.80980038694142875</v>
      </c>
      <c r="Z115" s="11">
        <f>'OddsRatio_working_3-way'!X115^(1/3)*COS('OddsRatio_working_3-way'!Y115/3)</f>
        <v>0.53272612616201076</v>
      </c>
      <c r="AA115" s="11">
        <f>'OddsRatio_working_3-way'!X115^(1/3)*COS(('OddsRatio_working_3-way'!Y115+2*PI())/3)</f>
        <v>-0.39401358720538604</v>
      </c>
      <c r="AB115" s="11">
        <f>'OddsRatio_working_3-way'!X115^(1/3)*COS(('OddsRatio_working_3-way'!Y115+4*PI())/3)</f>
        <v>-0.13871253895662472</v>
      </c>
      <c r="AC115" s="11">
        <f>'OddsRatio_working_3-way'!X115^(1/3)*SIN('OddsRatio_working_3-way'!Y115/3)</f>
        <v>0.14739812893081589</v>
      </c>
      <c r="AD115" s="11">
        <f>'OddsRatio_working_3-way'!X115^(1/3)*SIN(('OddsRatio_working_3-way'!Y115+2*PI())/3)</f>
        <v>0.38765529405056731</v>
      </c>
      <c r="AE115" s="11">
        <f>'OddsRatio_working_3-way'!X115^(1/3)*SIN(('OddsRatio_working_3-way'!Y115+4*PI())/3)</f>
        <v>-0.53505342298138325</v>
      </c>
      <c r="AF115" s="11">
        <f>-'OddsRatio_working_3-way'!U115/(3*'OddsRatio_working_3-way'!X115^(1/3))*COS(('OddsRatio_working_3-way'!Y115)/3)</f>
        <v>0.53272612616201076</v>
      </c>
      <c r="AG115" s="11">
        <f>-'OddsRatio_working_3-way'!U115/(3*'OddsRatio_working_3-way'!X115^(1/3))*COS(('OddsRatio_working_3-way'!Y115+2*PI())/3)</f>
        <v>-0.39401358720538593</v>
      </c>
      <c r="AH115" s="11">
        <f>-'OddsRatio_working_3-way'!U115/(3*'OddsRatio_working_3-way'!X115^(1/3))*COS(('OddsRatio_working_3-way'!Y115+4*PI())/3)</f>
        <v>-0.13871253895662469</v>
      </c>
      <c r="AI115" s="11">
        <f>'OddsRatio_working_3-way'!U115/(3*'OddsRatio_working_3-way'!X115^(1/3))*SIN(('OddsRatio_working_3-way'!Y115)/3)</f>
        <v>-0.14739812893081586</v>
      </c>
      <c r="AJ115" s="11">
        <f>'OddsRatio_working_3-way'!U115/(3*'OddsRatio_working_3-way'!X115^(1/3))*SIN(('OddsRatio_working_3-way'!Y115+2*PI())/3)</f>
        <v>-0.3876552940505672</v>
      </c>
      <c r="AK115" s="11">
        <f>'OddsRatio_working_3-way'!U115/(3*'OddsRatio_working_3-way'!X115^(1/3))*SIN(('OddsRatio_working_3-way'!Y115+4*PI())/3)</f>
        <v>0.53505342298138314</v>
      </c>
      <c r="AL115" s="11">
        <f>'OddsRatio_working_3-way'!Z115+'OddsRatio_working_3-way'!AF115</f>
        <v>1.0654522523240215</v>
      </c>
      <c r="AM115" s="11">
        <f>'OddsRatio_working_3-way'!AA115+'OddsRatio_working_3-way'!AG115</f>
        <v>-0.78802717441077197</v>
      </c>
      <c r="AN115" s="11">
        <f>'OddsRatio_working_3-way'!AB115+'OddsRatio_working_3-way'!AH115</f>
        <v>-0.27742507791324944</v>
      </c>
      <c r="AO115" s="11">
        <f>'OddsRatio_working_3-way'!AC115+'OddsRatio_working_3-way'!AI115</f>
        <v>0</v>
      </c>
      <c r="AP115" s="11">
        <f>'OddsRatio_working_3-way'!AD115+'OddsRatio_working_3-way'!AJ115</f>
        <v>0</v>
      </c>
      <c r="AQ115" s="11">
        <f>'OddsRatio_working_3-way'!AE115+'OddsRatio_working_3-way'!AK115</f>
        <v>0</v>
      </c>
      <c r="AR115" s="10">
        <f>IF(A115="","",IF(('OddsRatio_working_3-way'!X115=0),IF(Q115&gt;0,-Q115^(1/3),(-Q115)^(1/3)),'OddsRatio_working_3-way'!AL115-'OddsRatio_working_3-way'!R115/3))</f>
        <v>1.0654522523240215</v>
      </c>
      <c r="AS115" s="11">
        <f>IF(('OddsRatio_working_3-way'!X115=0),IF(Q115&gt;0,-Q115^(1/3),(-Q115)^(1/3)),'OddsRatio_working_3-way'!AM115-'OddsRatio_working_3-way'!R115/3)</f>
        <v>-0.78802717441077197</v>
      </c>
      <c r="AT115" s="11">
        <f>IF(('OddsRatio_working_3-way'!X115=0),IF(Q115&gt;0,-Q115^(1/3),(-Q115)^(1/3)),'OddsRatio_working_3-way'!AN115-'OddsRatio_working_3-way'!R115/3)</f>
        <v>-0.27742507791324944</v>
      </c>
      <c r="AU115" s="11">
        <f>IF(('OddsRatio_working_3-way'!X115=0),0,'OddsRatio_working_3-way'!AO115)</f>
        <v>0</v>
      </c>
      <c r="AV115" s="11">
        <f>IF(('OddsRatio_working_3-way'!X115=0),0,'OddsRatio_working_3-way'!AP115)</f>
        <v>0</v>
      </c>
      <c r="AW115" s="11">
        <f>IF(('OddsRatio_working_3-way'!X115=0),0,'OddsRatio_working_3-way'!AQ115)</f>
        <v>0</v>
      </c>
    </row>
    <row r="116" spans="1:4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9">
        <f t="shared" si="26"/>
        <v>0.54821261194665838</v>
      </c>
      <c r="E116" s="9">
        <f t="shared" si="27"/>
        <v>0.2454250621760192</v>
      </c>
      <c r="F116" s="9">
        <f t="shared" si="28"/>
        <v>0.20636232587732245</v>
      </c>
      <c r="G116" s="9">
        <f t="shared" si="29"/>
        <v>1.0565510304690779</v>
      </c>
      <c r="H116" s="9">
        <f t="shared" si="30"/>
        <v>1.8241098037658809</v>
      </c>
      <c r="I116" s="9">
        <f t="shared" si="31"/>
        <v>4.0745634986650163</v>
      </c>
      <c r="J116" s="9">
        <f t="shared" si="32"/>
        <v>4.8458457509074426</v>
      </c>
      <c r="K116" s="11">
        <f t="shared" si="33"/>
        <v>0.5617977528089888</v>
      </c>
      <c r="L116" s="11">
        <f t="shared" si="34"/>
        <v>0.25575447570332482</v>
      </c>
      <c r="M116" s="11">
        <f t="shared" si="35"/>
        <v>0.21551724137931036</v>
      </c>
      <c r="N116" s="11">
        <f>'OddsRatio_working_3-way'!K116+'OddsRatio_working_3-way'!L116+'OddsRatio_working_3-way'!M116-('OddsRatio_working_3-way'!K116*'OddsRatio_working_3-way'!L116)-('OddsRatio_working_3-way'!K116*'OddsRatio_working_3-way'!M116)-('OddsRatio_working_3-way'!L116*'OddsRatio_working_3-way'!M116)+('OddsRatio_working_3-way'!K116*'OddsRatio_working_3-way'!L116*'OddsRatio_working_3-way'!M116)-1</f>
        <v>-0.25584341008610045</v>
      </c>
      <c r="O116" s="11">
        <f>0</f>
        <v>0</v>
      </c>
      <c r="P116" s="11">
        <f>('OddsRatio_working_3-way'!K116*'OddsRatio_working_3-way'!L116)+('OddsRatio_working_3-way'!K116*'OddsRatio_working_3-way'!M116)+('OddsRatio_working_3-way'!L116*'OddsRatio_working_3-way'!M116)-(3*'OddsRatio_working_3-way'!K116*'OddsRatio_working_3-way'!L116*'OddsRatio_working_3-way'!M116)</f>
        <v>0.2269808585462722</v>
      </c>
      <c r="Q116" s="11">
        <f>2*'OddsRatio_working_3-way'!K116*'OddsRatio_working_3-way'!L116*'OddsRatio_working_3-way'!M116</f>
        <v>6.1932021431452169E-2</v>
      </c>
      <c r="R116" s="11">
        <f t="shared" si="36"/>
        <v>0</v>
      </c>
      <c r="S116" s="11">
        <f t="shared" si="37"/>
        <v>-0.88718665245231465</v>
      </c>
      <c r="T116" s="11">
        <f t="shared" si="38"/>
        <v>-0.24207002795424681</v>
      </c>
      <c r="U116" s="11">
        <f>'OddsRatio_working_3-way'!S116-'OddsRatio_working_3-way'!R116^2/3</f>
        <v>-0.88718665245231465</v>
      </c>
      <c r="V116" s="11">
        <f>'OddsRatio_working_3-way'!S116*'OddsRatio_working_3-way'!R116/3-2*'OddsRatio_working_3-way'!R116^3/27-'OddsRatio_working_3-way'!T116</f>
        <v>0.24207002795424681</v>
      </c>
      <c r="W116" s="11">
        <f>'OddsRatio_working_3-way'!V116^2+4*'OddsRatio_working_3-way'!U116^3/27</f>
        <v>-4.4854657537076736E-2</v>
      </c>
      <c r="X116" s="11">
        <f>IF('OddsRatio_working_3-way'!W116&gt;0,IF(ABS('OddsRatio_working_3-way'!V116+SQRT('OddsRatio_working_3-way'!W116))/2&gt;0,ABS('OddsRatio_working_3-way'!V116+SQRT('OddsRatio_working_3-way'!W116))/2,ABS('OddsRatio_working_3-way'!V116-SQRT('OddsRatio_working_3-way'!W116))/2),SQRT(-'OddsRatio_working_3-way'!U116^3/27))</f>
        <v>0.16082020704100478</v>
      </c>
      <c r="Y116" s="11">
        <f>IF('OddsRatio_working_3-way'!W116&gt;=0,IF('OddsRatio_working_3-way'!V116+SQRT('OddsRatio_working_3-way'!W116)&gt;0,0,PI()),ACOS('OddsRatio_working_3-way'!V116/(2*'OddsRatio_working_3-way'!X116)))</f>
        <v>0.71877830710009205</v>
      </c>
      <c r="Z116" s="11">
        <f>'OddsRatio_working_3-way'!X116^(1/3)*COS('OddsRatio_working_3-way'!Y116/3)</f>
        <v>0.52827551523453897</v>
      </c>
      <c r="AA116" s="11">
        <f>'OddsRatio_working_3-way'!X116^(1/3)*COS(('OddsRatio_working_3-way'!Y116+2*PI())/3)</f>
        <v>-0.37589820731142765</v>
      </c>
      <c r="AB116" s="11">
        <f>'OddsRatio_working_3-way'!X116^(1/3)*COS(('OddsRatio_working_3-way'!Y116+4*PI())/3)</f>
        <v>-0.15237730792311147</v>
      </c>
      <c r="AC116" s="11">
        <f>'OddsRatio_working_3-way'!X116^(1/3)*SIN('OddsRatio_working_3-way'!Y116/3)</f>
        <v>0.12904985143135173</v>
      </c>
      <c r="AD116" s="11">
        <f>'OddsRatio_working_3-way'!X116^(1/3)*SIN(('OddsRatio_working_3-way'!Y116+2*PI())/3)</f>
        <v>0.39297509067474817</v>
      </c>
      <c r="AE116" s="11">
        <f>'OddsRatio_working_3-way'!X116^(1/3)*SIN(('OddsRatio_working_3-way'!Y116+4*PI())/3)</f>
        <v>-0.52202494210609973</v>
      </c>
      <c r="AF116" s="11">
        <f>-'OddsRatio_working_3-way'!U116/(3*'OddsRatio_working_3-way'!X116^(1/3))*COS(('OddsRatio_working_3-way'!Y116)/3)</f>
        <v>0.52827551523453897</v>
      </c>
      <c r="AG116" s="11">
        <f>-'OddsRatio_working_3-way'!U116/(3*'OddsRatio_working_3-way'!X116^(1/3))*COS(('OddsRatio_working_3-way'!Y116+2*PI())/3)</f>
        <v>-0.37589820731142765</v>
      </c>
      <c r="AH116" s="11">
        <f>-'OddsRatio_working_3-way'!U116/(3*'OddsRatio_working_3-way'!X116^(1/3))*COS(('OddsRatio_working_3-way'!Y116+4*PI())/3)</f>
        <v>-0.15237730792311147</v>
      </c>
      <c r="AI116" s="11">
        <f>'OddsRatio_working_3-way'!U116/(3*'OddsRatio_working_3-way'!X116^(1/3))*SIN(('OddsRatio_working_3-way'!Y116)/3)</f>
        <v>-0.12904985143135173</v>
      </c>
      <c r="AJ116" s="11">
        <f>'OddsRatio_working_3-way'!U116/(3*'OddsRatio_working_3-way'!X116^(1/3))*SIN(('OddsRatio_working_3-way'!Y116+2*PI())/3)</f>
        <v>-0.39297509067474817</v>
      </c>
      <c r="AK116" s="11">
        <f>'OddsRatio_working_3-way'!U116/(3*'OddsRatio_working_3-way'!X116^(1/3))*SIN(('OddsRatio_working_3-way'!Y116+4*PI())/3)</f>
        <v>0.52202494210609973</v>
      </c>
      <c r="AL116" s="11">
        <f>'OddsRatio_working_3-way'!Z116+'OddsRatio_working_3-way'!AF116</f>
        <v>1.0565510304690779</v>
      </c>
      <c r="AM116" s="11">
        <f>'OddsRatio_working_3-way'!AA116+'OddsRatio_working_3-way'!AG116</f>
        <v>-0.75179641462285529</v>
      </c>
      <c r="AN116" s="11">
        <f>'OddsRatio_working_3-way'!AB116+'OddsRatio_working_3-way'!AH116</f>
        <v>-0.30475461584622293</v>
      </c>
      <c r="AO116" s="11">
        <f>'OddsRatio_working_3-way'!AC116+'OddsRatio_working_3-way'!AI116</f>
        <v>0</v>
      </c>
      <c r="AP116" s="11">
        <f>'OddsRatio_working_3-way'!AD116+'OddsRatio_working_3-way'!AJ116</f>
        <v>0</v>
      </c>
      <c r="AQ116" s="11">
        <f>'OddsRatio_working_3-way'!AE116+'OddsRatio_working_3-way'!AK116</f>
        <v>0</v>
      </c>
      <c r="AR116" s="10">
        <f>IF(A116="","",IF(('OddsRatio_working_3-way'!X116=0),IF(Q116&gt;0,-Q116^(1/3),(-Q116)^(1/3)),'OddsRatio_working_3-way'!AL116-'OddsRatio_working_3-way'!R116/3))</f>
        <v>1.0565510304690779</v>
      </c>
      <c r="AS116" s="11">
        <f>IF(('OddsRatio_working_3-way'!X116=0),IF(Q116&gt;0,-Q116^(1/3),(-Q116)^(1/3)),'OddsRatio_working_3-way'!AM116-'OddsRatio_working_3-way'!R116/3)</f>
        <v>-0.75179641462285529</v>
      </c>
      <c r="AT116" s="11">
        <f>IF(('OddsRatio_working_3-way'!X116=0),IF(Q116&gt;0,-Q116^(1/3),(-Q116)^(1/3)),'OddsRatio_working_3-way'!AN116-'OddsRatio_working_3-way'!R116/3)</f>
        <v>-0.30475461584622293</v>
      </c>
      <c r="AU116" s="11">
        <f>IF(('OddsRatio_working_3-way'!X116=0),0,'OddsRatio_working_3-way'!AO116)</f>
        <v>0</v>
      </c>
      <c r="AV116" s="11">
        <f>IF(('OddsRatio_working_3-way'!X116=0),0,'OddsRatio_working_3-way'!AP116)</f>
        <v>0</v>
      </c>
      <c r="AW116" s="11">
        <f>IF(('OddsRatio_working_3-way'!X116=0),0,'OddsRatio_working_3-way'!AQ116)</f>
        <v>0</v>
      </c>
    </row>
    <row r="117" spans="1:4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9">
        <f t="shared" si="26"/>
        <v>0.46761423612026076</v>
      </c>
      <c r="E117" s="9">
        <f t="shared" si="27"/>
        <v>0.26656637022101287</v>
      </c>
      <c r="F117" s="9">
        <f t="shared" si="28"/>
        <v>0.26581939365872642</v>
      </c>
      <c r="G117" s="9">
        <f t="shared" si="29"/>
        <v>1.0541804403990649</v>
      </c>
      <c r="H117" s="9">
        <f t="shared" si="30"/>
        <v>2.1385148756309902</v>
      </c>
      <c r="I117" s="9">
        <f t="shared" si="31"/>
        <v>3.7514109494415591</v>
      </c>
      <c r="J117" s="9">
        <f t="shared" si="32"/>
        <v>3.7619527538455491</v>
      </c>
      <c r="K117" s="11">
        <f t="shared" si="33"/>
        <v>0.48076923076923073</v>
      </c>
      <c r="L117" s="11">
        <f t="shared" si="34"/>
        <v>0.2770083102493075</v>
      </c>
      <c r="M117" s="11">
        <f t="shared" si="35"/>
        <v>0.27624309392265195</v>
      </c>
      <c r="N117" s="11">
        <f>'OddsRatio_working_3-way'!K117+'OddsRatio_working_3-way'!L117+'OddsRatio_working_3-way'!M117-('OddsRatio_working_3-way'!K117*'OddsRatio_working_3-way'!L117)-('OddsRatio_working_3-way'!K117*'OddsRatio_working_3-way'!M117)-('OddsRatio_working_3-way'!L117*'OddsRatio_working_3-way'!M117)+('OddsRatio_working_3-way'!K117*'OddsRatio_working_3-way'!L117*'OddsRatio_working_3-way'!M117)-1</f>
        <v>-0.27169800325628979</v>
      </c>
      <c r="O117" s="11">
        <f>0</f>
        <v>0</v>
      </c>
      <c r="P117" s="11">
        <f>('OddsRatio_working_3-way'!K117*'OddsRatio_working_3-way'!L117)+('OddsRatio_working_3-way'!K117*'OddsRatio_working_3-way'!M117)+('OddsRatio_working_3-way'!L117*'OddsRatio_working_3-way'!M117)-(3*'OddsRatio_working_3-way'!K117*'OddsRatio_working_3-way'!L117*'OddsRatio_working_3-way'!M117)</f>
        <v>0.23214014524983137</v>
      </c>
      <c r="Q117" s="11">
        <f>2*'OddsRatio_working_3-way'!K117*'OddsRatio_working_3-way'!L117*'OddsRatio_working_3-way'!M117</f>
        <v>7.3578492947648608E-2</v>
      </c>
      <c r="R117" s="11">
        <f t="shared" si="36"/>
        <v>0</v>
      </c>
      <c r="S117" s="11">
        <f t="shared" si="37"/>
        <v>-0.85440504702883691</v>
      </c>
      <c r="T117" s="11">
        <f t="shared" si="38"/>
        <v>-0.27080984057966306</v>
      </c>
      <c r="U117" s="11">
        <f>'OddsRatio_working_3-way'!S117-'OddsRatio_working_3-way'!R117^2/3</f>
        <v>-0.85440504702883691</v>
      </c>
      <c r="V117" s="11">
        <f>'OddsRatio_working_3-way'!S117*'OddsRatio_working_3-way'!R117/3-2*'OddsRatio_working_3-way'!R117^3/27-'OddsRatio_working_3-way'!T117</f>
        <v>0.27080984057966306</v>
      </c>
      <c r="W117" s="11">
        <f>'OddsRatio_working_3-way'!V117^2+4*'OddsRatio_working_3-way'!U117^3/27</f>
        <v>-1.9065364501921755E-2</v>
      </c>
      <c r="X117" s="11">
        <f>IF('OddsRatio_working_3-way'!W117&gt;0,IF(ABS('OddsRatio_working_3-way'!V117+SQRT('OddsRatio_working_3-way'!W117))/2&gt;0,ABS('OddsRatio_working_3-way'!V117+SQRT('OddsRatio_working_3-way'!W117))/2,ABS('OddsRatio_working_3-way'!V117-SQRT('OddsRatio_working_3-way'!W117))/2),SQRT(-'OddsRatio_working_3-way'!U117^3/27))</f>
        <v>0.15198958373578128</v>
      </c>
      <c r="Y117" s="11">
        <f>IF('OddsRatio_working_3-way'!W117&gt;=0,IF('OddsRatio_working_3-way'!V117+SQRT('OddsRatio_working_3-way'!W117)&gt;0,0,PI()),ACOS('OddsRatio_working_3-way'!V117/(2*'OddsRatio_working_3-way'!X117)))</f>
        <v>0.47151114313437392</v>
      </c>
      <c r="Z117" s="11">
        <f>'OddsRatio_working_3-way'!X117^(1/3)*COS('OddsRatio_working_3-way'!Y117/3)</f>
        <v>0.52709022019953256</v>
      </c>
      <c r="AA117" s="11">
        <f>'OddsRatio_working_3-way'!X117^(1/3)*COS(('OddsRatio_working_3-way'!Y117+2*PI())/3)</f>
        <v>-0.33588587720045093</v>
      </c>
      <c r="AB117" s="11">
        <f>'OddsRatio_working_3-way'!X117^(1/3)*COS(('OddsRatio_working_3-way'!Y117+4*PI())/3)</f>
        <v>-0.1912043429990819</v>
      </c>
      <c r="AC117" s="11">
        <f>'OddsRatio_working_3-way'!X117^(1/3)*SIN('OddsRatio_working_3-way'!Y117/3)</f>
        <v>8.3531922717928642E-2</v>
      </c>
      <c r="AD117" s="11">
        <f>'OddsRatio_working_3-way'!X117^(1/3)*SIN(('OddsRatio_working_3-way'!Y117+2*PI())/3)</f>
        <v>0.41470755942016446</v>
      </c>
      <c r="AE117" s="11">
        <f>'OddsRatio_working_3-way'!X117^(1/3)*SIN(('OddsRatio_working_3-way'!Y117+4*PI())/3)</f>
        <v>-0.49823948213809299</v>
      </c>
      <c r="AF117" s="11">
        <f>-'OddsRatio_working_3-way'!U117/(3*'OddsRatio_working_3-way'!X117^(1/3))*COS(('OddsRatio_working_3-way'!Y117)/3)</f>
        <v>0.52709022019953244</v>
      </c>
      <c r="AG117" s="11">
        <f>-'OddsRatio_working_3-way'!U117/(3*'OddsRatio_working_3-way'!X117^(1/3))*COS(('OddsRatio_working_3-way'!Y117+2*PI())/3)</f>
        <v>-0.33588587720045082</v>
      </c>
      <c r="AH117" s="11">
        <f>-'OddsRatio_working_3-way'!U117/(3*'OddsRatio_working_3-way'!X117^(1/3))*COS(('OddsRatio_working_3-way'!Y117+4*PI())/3)</f>
        <v>-0.19120434299908184</v>
      </c>
      <c r="AI117" s="11">
        <f>'OddsRatio_working_3-way'!U117/(3*'OddsRatio_working_3-way'!X117^(1/3))*SIN(('OddsRatio_working_3-way'!Y117)/3)</f>
        <v>-8.3531922717928628E-2</v>
      </c>
      <c r="AJ117" s="11">
        <f>'OddsRatio_working_3-way'!U117/(3*'OddsRatio_working_3-way'!X117^(1/3))*SIN(('OddsRatio_working_3-way'!Y117+2*PI())/3)</f>
        <v>-0.41470755942016435</v>
      </c>
      <c r="AK117" s="11">
        <f>'OddsRatio_working_3-way'!U117/(3*'OddsRatio_working_3-way'!X117^(1/3))*SIN(('OddsRatio_working_3-way'!Y117+4*PI())/3)</f>
        <v>0.49823948213809294</v>
      </c>
      <c r="AL117" s="11">
        <f>'OddsRatio_working_3-way'!Z117+'OddsRatio_working_3-way'!AF117</f>
        <v>1.0541804403990649</v>
      </c>
      <c r="AM117" s="11">
        <f>'OddsRatio_working_3-way'!AA117+'OddsRatio_working_3-way'!AG117</f>
        <v>-0.67177175440090175</v>
      </c>
      <c r="AN117" s="11">
        <f>'OddsRatio_working_3-way'!AB117+'OddsRatio_working_3-way'!AH117</f>
        <v>-0.38240868599816374</v>
      </c>
      <c r="AO117" s="11">
        <f>'OddsRatio_working_3-way'!AC117+'OddsRatio_working_3-way'!AI117</f>
        <v>0</v>
      </c>
      <c r="AP117" s="11">
        <f>'OddsRatio_working_3-way'!AD117+'OddsRatio_working_3-way'!AJ117</f>
        <v>0</v>
      </c>
      <c r="AQ117" s="11">
        <f>'OddsRatio_working_3-way'!AE117+'OddsRatio_working_3-way'!AK117</f>
        <v>0</v>
      </c>
      <c r="AR117" s="10">
        <f>IF(A117="","",IF(('OddsRatio_working_3-way'!X117=0),IF(Q117&gt;0,-Q117^(1/3),(-Q117)^(1/3)),'OddsRatio_working_3-way'!AL117-'OddsRatio_working_3-way'!R117/3))</f>
        <v>1.0541804403990649</v>
      </c>
      <c r="AS117" s="11">
        <f>IF(('OddsRatio_working_3-way'!X117=0),IF(Q117&gt;0,-Q117^(1/3),(-Q117)^(1/3)),'OddsRatio_working_3-way'!AM117-'OddsRatio_working_3-way'!R117/3)</f>
        <v>-0.67177175440090175</v>
      </c>
      <c r="AT117" s="11">
        <f>IF(('OddsRatio_working_3-way'!X117=0),IF(Q117&gt;0,-Q117^(1/3),(-Q117)^(1/3)),'OddsRatio_working_3-way'!AN117-'OddsRatio_working_3-way'!R117/3)</f>
        <v>-0.38240868599816374</v>
      </c>
      <c r="AU117" s="11">
        <f>IF(('OddsRatio_working_3-way'!X117=0),0,'OddsRatio_working_3-way'!AO117)</f>
        <v>0</v>
      </c>
      <c r="AV117" s="11">
        <f>IF(('OddsRatio_working_3-way'!X117=0),0,'OddsRatio_working_3-way'!AP117)</f>
        <v>0</v>
      </c>
      <c r="AW117" s="11">
        <f>IF(('OddsRatio_working_3-way'!X117=0),0,'OddsRatio_working_3-way'!AQ117)</f>
        <v>0</v>
      </c>
    </row>
    <row r="118" spans="1:4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9">
        <f t="shared" si="26"/>
        <v>0.35348967356242078</v>
      </c>
      <c r="E118" s="9">
        <f t="shared" si="27"/>
        <v>0.28219141430929928</v>
      </c>
      <c r="F118" s="9">
        <f t="shared" si="28"/>
        <v>0.36431891212827999</v>
      </c>
      <c r="G118" s="9">
        <f t="shared" si="29"/>
        <v>1.0511131913067346</v>
      </c>
      <c r="H118" s="9">
        <f t="shared" si="30"/>
        <v>2.8289369528737183</v>
      </c>
      <c r="I118" s="9">
        <f t="shared" si="31"/>
        <v>3.5436939229622983</v>
      </c>
      <c r="J118" s="9">
        <f t="shared" si="32"/>
        <v>2.7448478975691795</v>
      </c>
      <c r="K118" s="11">
        <f t="shared" si="33"/>
        <v>0.36496350364963503</v>
      </c>
      <c r="L118" s="11">
        <f t="shared" si="34"/>
        <v>0.29239766081871343</v>
      </c>
      <c r="M118" s="11">
        <f t="shared" si="35"/>
        <v>0.37593984962406013</v>
      </c>
      <c r="N118" s="11">
        <f>'OddsRatio_working_3-way'!K118+'OddsRatio_working_3-way'!L118+'OddsRatio_working_3-way'!M118-('OddsRatio_working_3-way'!K118*'OddsRatio_working_3-way'!L118)-('OddsRatio_working_3-way'!K118*'OddsRatio_working_3-way'!M118)-('OddsRatio_working_3-way'!L118*'OddsRatio_working_3-way'!M118)+('OddsRatio_working_3-way'!K118*'OddsRatio_working_3-way'!L118*'OddsRatio_working_3-way'!M118)-1</f>
        <v>-0.28042349438713965</v>
      </c>
      <c r="O118" s="11">
        <f>0</f>
        <v>0</v>
      </c>
      <c r="P118" s="11">
        <f>('OddsRatio_working_3-way'!K118*'OddsRatio_working_3-way'!L118)+('OddsRatio_working_3-way'!K118*'OddsRatio_working_3-way'!M118)+('OddsRatio_working_3-way'!L118*'OddsRatio_working_3-way'!M118)-(3*'OddsRatio_working_3-way'!K118*'OddsRatio_working_3-way'!L118*'OddsRatio_working_3-way'!M118)</f>
        <v>0.23348806129807803</v>
      </c>
      <c r="Q118" s="11">
        <f>2*'OddsRatio_working_3-way'!K118*'OddsRatio_working_3-way'!L118*'OddsRatio_working_3-way'!M118</f>
        <v>8.0236447181470119E-2</v>
      </c>
      <c r="R118" s="11">
        <f t="shared" si="36"/>
        <v>0</v>
      </c>
      <c r="S118" s="11">
        <f t="shared" si="37"/>
        <v>-0.83262660216242534</v>
      </c>
      <c r="T118" s="11">
        <f t="shared" si="38"/>
        <v>-0.28612598012454482</v>
      </c>
      <c r="U118" s="11">
        <f>'OddsRatio_working_3-way'!S118-'OddsRatio_working_3-way'!R118^2/3</f>
        <v>-0.83262660216242534</v>
      </c>
      <c r="V118" s="11">
        <f>'OddsRatio_working_3-way'!S118*'OddsRatio_working_3-way'!R118/3-2*'OddsRatio_working_3-way'!R118^3/27-'OddsRatio_working_3-way'!T118</f>
        <v>0.28612598012454482</v>
      </c>
      <c r="W118" s="11">
        <f>'OddsRatio_working_3-way'!V118^2+4*'OddsRatio_working_3-way'!U118^3/27</f>
        <v>-3.6478635595500603E-3</v>
      </c>
      <c r="X118" s="11">
        <f>IF('OddsRatio_working_3-way'!W118&gt;0,IF(ABS('OddsRatio_working_3-way'!V118+SQRT('OddsRatio_working_3-way'!W118))/2&gt;0,ABS('OddsRatio_working_3-way'!V118+SQRT('OddsRatio_working_3-way'!W118))/2,ABS('OddsRatio_working_3-way'!V118-SQRT('OddsRatio_working_3-way'!W118))/2),SQRT(-'OddsRatio_working_3-way'!U118^3/27))</f>
        <v>0.14621554300225872</v>
      </c>
      <c r="Y118" s="11">
        <f>IF('OddsRatio_working_3-way'!W118&gt;=0,IF('OddsRatio_working_3-way'!V118+SQRT('OddsRatio_working_3-way'!W118)&gt;0,0,PI()),ACOS('OddsRatio_working_3-way'!V118/(2*'OddsRatio_working_3-way'!X118)))</f>
        <v>0.20803329254845893</v>
      </c>
      <c r="Z118" s="11">
        <f>'OddsRatio_working_3-way'!X118^(1/3)*COS('OddsRatio_working_3-way'!Y118/3)</f>
        <v>0.52555659565336732</v>
      </c>
      <c r="AA118" s="11">
        <f>'OddsRatio_working_3-way'!X118^(1/3)*COS(('OddsRatio_working_3-way'!Y118+2*PI())/3)</f>
        <v>-0.29439078135042118</v>
      </c>
      <c r="AB118" s="11">
        <f>'OddsRatio_working_3-way'!X118^(1/3)*COS(('OddsRatio_working_3-way'!Y118+4*PI())/3)</f>
        <v>-0.23116581430294605</v>
      </c>
      <c r="AC118" s="11">
        <f>'OddsRatio_working_3-way'!X118^(1/3)*SIN('OddsRatio_working_3-way'!Y118/3)</f>
        <v>3.6502951744364999E-2</v>
      </c>
      <c r="AD118" s="11">
        <f>'OddsRatio_working_3-way'!X118^(1/3)*SIN(('OddsRatio_working_3-way'!Y118+2*PI())/3)</f>
        <v>0.43689388709009991</v>
      </c>
      <c r="AE118" s="11">
        <f>'OddsRatio_working_3-way'!X118^(1/3)*SIN(('OddsRatio_working_3-way'!Y118+4*PI())/3)</f>
        <v>-0.47339683883446487</v>
      </c>
      <c r="AF118" s="11">
        <f>-'OddsRatio_working_3-way'!U118/(3*'OddsRatio_working_3-way'!X118^(1/3))*COS(('OddsRatio_working_3-way'!Y118)/3)</f>
        <v>0.52555659565336732</v>
      </c>
      <c r="AG118" s="11">
        <f>-'OddsRatio_working_3-way'!U118/(3*'OddsRatio_working_3-way'!X118^(1/3))*COS(('OddsRatio_working_3-way'!Y118+2*PI())/3)</f>
        <v>-0.29439078135042118</v>
      </c>
      <c r="AH118" s="11">
        <f>-'OddsRatio_working_3-way'!U118/(3*'OddsRatio_working_3-way'!X118^(1/3))*COS(('OddsRatio_working_3-way'!Y118+4*PI())/3)</f>
        <v>-0.23116581430294605</v>
      </c>
      <c r="AI118" s="11">
        <f>'OddsRatio_working_3-way'!U118/(3*'OddsRatio_working_3-way'!X118^(1/3))*SIN(('OddsRatio_working_3-way'!Y118)/3)</f>
        <v>-3.6502951744364999E-2</v>
      </c>
      <c r="AJ118" s="11">
        <f>'OddsRatio_working_3-way'!U118/(3*'OddsRatio_working_3-way'!X118^(1/3))*SIN(('OddsRatio_working_3-way'!Y118+2*PI())/3)</f>
        <v>-0.43689388709009991</v>
      </c>
      <c r="AK118" s="11">
        <f>'OddsRatio_working_3-way'!U118/(3*'OddsRatio_working_3-way'!X118^(1/3))*SIN(('OddsRatio_working_3-way'!Y118+4*PI())/3)</f>
        <v>0.47339683883446487</v>
      </c>
      <c r="AL118" s="11">
        <f>'OddsRatio_working_3-way'!Z118+'OddsRatio_working_3-way'!AF118</f>
        <v>1.0511131913067346</v>
      </c>
      <c r="AM118" s="11">
        <f>'OddsRatio_working_3-way'!AA118+'OddsRatio_working_3-way'!AG118</f>
        <v>-0.58878156270084236</v>
      </c>
      <c r="AN118" s="11">
        <f>'OddsRatio_working_3-way'!AB118+'OddsRatio_working_3-way'!AH118</f>
        <v>-0.46233162860589211</v>
      </c>
      <c r="AO118" s="11">
        <f>'OddsRatio_working_3-way'!AC118+'OddsRatio_working_3-way'!AI118</f>
        <v>0</v>
      </c>
      <c r="AP118" s="11">
        <f>'OddsRatio_working_3-way'!AD118+'OddsRatio_working_3-way'!AJ118</f>
        <v>0</v>
      </c>
      <c r="AQ118" s="11">
        <f>'OddsRatio_working_3-way'!AE118+'OddsRatio_working_3-way'!AK118</f>
        <v>0</v>
      </c>
      <c r="AR118" s="10">
        <f>IF(A118="","",IF(('OddsRatio_working_3-way'!X118=0),IF(Q118&gt;0,-Q118^(1/3),(-Q118)^(1/3)),'OddsRatio_working_3-way'!AL118-'OddsRatio_working_3-way'!R118/3))</f>
        <v>1.0511131913067346</v>
      </c>
      <c r="AS118" s="11">
        <f>IF(('OddsRatio_working_3-way'!X118=0),IF(Q118&gt;0,-Q118^(1/3),(-Q118)^(1/3)),'OddsRatio_working_3-way'!AM118-'OddsRatio_working_3-way'!R118/3)</f>
        <v>-0.58878156270084236</v>
      </c>
      <c r="AT118" s="11">
        <f>IF(('OddsRatio_working_3-way'!X118=0),IF(Q118&gt;0,-Q118^(1/3),(-Q118)^(1/3)),'OddsRatio_working_3-way'!AN118-'OddsRatio_working_3-way'!R118/3)</f>
        <v>-0.46233162860589211</v>
      </c>
      <c r="AU118" s="11">
        <f>IF(('OddsRatio_working_3-way'!X118=0),0,'OddsRatio_working_3-way'!AO118)</f>
        <v>0</v>
      </c>
      <c r="AV118" s="11">
        <f>IF(('OddsRatio_working_3-way'!X118=0),0,'OddsRatio_working_3-way'!AP118)</f>
        <v>0</v>
      </c>
      <c r="AW118" s="11">
        <f>IF(('OddsRatio_working_3-way'!X118=0),0,'OddsRatio_working_3-way'!AQ118)</f>
        <v>0</v>
      </c>
    </row>
    <row r="119" spans="1:4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9">
        <f t="shared" si="26"/>
        <v>0.39975774214769394</v>
      </c>
      <c r="E119" s="9">
        <f t="shared" si="27"/>
        <v>0.31615338449560193</v>
      </c>
      <c r="F119" s="9">
        <f t="shared" si="28"/>
        <v>0.28408887335670407</v>
      </c>
      <c r="G119" s="9">
        <f t="shared" si="29"/>
        <v>1.0500105098924339</v>
      </c>
      <c r="H119" s="9">
        <f t="shared" si="30"/>
        <v>2.5015150291461805</v>
      </c>
      <c r="I119" s="9">
        <f t="shared" si="31"/>
        <v>3.1630216503784139</v>
      </c>
      <c r="J119" s="9">
        <f t="shared" si="32"/>
        <v>3.5200252237418419</v>
      </c>
      <c r="K119" s="11">
        <f t="shared" si="33"/>
        <v>0.41152263374485593</v>
      </c>
      <c r="L119" s="11">
        <f t="shared" si="34"/>
        <v>0.32679738562091504</v>
      </c>
      <c r="M119" s="11">
        <f t="shared" si="35"/>
        <v>0.29411764705882354</v>
      </c>
      <c r="N119" s="11">
        <f>'OddsRatio_working_3-way'!K119+'OddsRatio_working_3-way'!L119+'OddsRatio_working_3-way'!M119-('OddsRatio_working_3-way'!K119*'OddsRatio_working_3-way'!L119)-('OddsRatio_working_3-way'!K119*'OddsRatio_working_3-way'!M119)-('OddsRatio_working_3-way'!L119*'OddsRatio_working_3-way'!M119)+('OddsRatio_working_3-way'!K119*'OddsRatio_working_3-way'!L119*'OddsRatio_working_3-way'!M119)-1</f>
        <v>-0.27964553044650453</v>
      </c>
      <c r="O119" s="11">
        <f>0</f>
        <v>0</v>
      </c>
      <c r="P119" s="11">
        <f>('OddsRatio_working_3-way'!K119*'OddsRatio_working_3-way'!L119)+('OddsRatio_working_3-way'!K119*'OddsRatio_working_3-way'!M119)+('OddsRatio_working_3-way'!L119*'OddsRatio_working_3-way'!M119)-(3*'OddsRatio_working_3-way'!K119*'OddsRatio_working_3-way'!L119*'OddsRatio_working_3-way'!M119)</f>
        <v>0.23297465520542116</v>
      </c>
      <c r="Q119" s="11">
        <f>2*'OddsRatio_working_3-way'!K119*'OddsRatio_working_3-way'!L119*'OddsRatio_working_3-way'!M119</f>
        <v>7.9108541665677809E-2</v>
      </c>
      <c r="R119" s="11">
        <f t="shared" si="36"/>
        <v>0</v>
      </c>
      <c r="S119" s="11">
        <f t="shared" si="37"/>
        <v>-0.83310702242741053</v>
      </c>
      <c r="T119" s="11">
        <f t="shared" si="38"/>
        <v>-0.28288863240319539</v>
      </c>
      <c r="U119" s="11">
        <f>'OddsRatio_working_3-way'!S119-'OddsRatio_working_3-way'!R119^2/3</f>
        <v>-0.83310702242741053</v>
      </c>
      <c r="V119" s="11">
        <f>'OddsRatio_working_3-way'!S119*'OddsRatio_working_3-way'!R119/3-2*'OddsRatio_working_3-way'!R119^3/27-'OddsRatio_working_3-way'!T119</f>
        <v>0.28288863240319539</v>
      </c>
      <c r="W119" s="11">
        <f>'OddsRatio_working_3-way'!V119^2+4*'OddsRatio_working_3-way'!U119^3/27</f>
        <v>-5.6380736095938272E-3</v>
      </c>
      <c r="X119" s="11">
        <f>IF('OddsRatio_working_3-way'!W119&gt;0,IF(ABS('OddsRatio_working_3-way'!V119+SQRT('OddsRatio_working_3-way'!W119))/2&gt;0,ABS('OddsRatio_working_3-way'!V119+SQRT('OddsRatio_working_3-way'!W119))/2,ABS('OddsRatio_working_3-way'!V119-SQRT('OddsRatio_working_3-way'!W119))/2),SQRT(-'OddsRatio_working_3-way'!U119^3/27))</f>
        <v>0.14634210941535594</v>
      </c>
      <c r="Y119" s="11">
        <f>IF('OddsRatio_working_3-way'!W119&gt;=0,IF('OddsRatio_working_3-way'!V119+SQRT('OddsRatio_working_3-way'!W119)&gt;0,0,PI()),ACOS('OddsRatio_working_3-way'!V119/(2*'OddsRatio_working_3-way'!X119)))</f>
        <v>0.25944739678959383</v>
      </c>
      <c r="Z119" s="11">
        <f>'OddsRatio_working_3-way'!X119^(1/3)*COS('OddsRatio_working_3-way'!Y119/3)</f>
        <v>0.52500525494621686</v>
      </c>
      <c r="AA119" s="11">
        <f>'OddsRatio_working_3-way'!X119^(1/3)*COS(('OddsRatio_working_3-way'!Y119+2*PI())/3)</f>
        <v>-0.30192175120761056</v>
      </c>
      <c r="AB119" s="11">
        <f>'OddsRatio_working_3-way'!X119^(1/3)*COS(('OddsRatio_working_3-way'!Y119+4*PI())/3)</f>
        <v>-0.22308350373860639</v>
      </c>
      <c r="AC119" s="11">
        <f>'OddsRatio_working_3-way'!X119^(1/3)*SIN('OddsRatio_working_3-way'!Y119/3)</f>
        <v>4.5517283398668056E-2</v>
      </c>
      <c r="AD119" s="11">
        <f>'OddsRatio_working_3-way'!X119^(1/3)*SIN(('OddsRatio_working_3-way'!Y119+2*PI())/3)</f>
        <v>0.43190924620441562</v>
      </c>
      <c r="AE119" s="11">
        <f>'OddsRatio_working_3-way'!X119^(1/3)*SIN(('OddsRatio_working_3-way'!Y119+4*PI())/3)</f>
        <v>-0.47742652960308357</v>
      </c>
      <c r="AF119" s="11">
        <f>-'OddsRatio_working_3-way'!U119/(3*'OddsRatio_working_3-way'!X119^(1/3))*COS(('OddsRatio_working_3-way'!Y119)/3)</f>
        <v>0.52500525494621697</v>
      </c>
      <c r="AG119" s="11">
        <f>-'OddsRatio_working_3-way'!U119/(3*'OddsRatio_working_3-way'!X119^(1/3))*COS(('OddsRatio_working_3-way'!Y119+2*PI())/3)</f>
        <v>-0.30192175120761061</v>
      </c>
      <c r="AH119" s="11">
        <f>-'OddsRatio_working_3-way'!U119/(3*'OddsRatio_working_3-way'!X119^(1/3))*COS(('OddsRatio_working_3-way'!Y119+4*PI())/3)</f>
        <v>-0.22308350373860644</v>
      </c>
      <c r="AI119" s="11">
        <f>'OddsRatio_working_3-way'!U119/(3*'OddsRatio_working_3-way'!X119^(1/3))*SIN(('OddsRatio_working_3-way'!Y119)/3)</f>
        <v>-4.5517283398668062E-2</v>
      </c>
      <c r="AJ119" s="11">
        <f>'OddsRatio_working_3-way'!U119/(3*'OddsRatio_working_3-way'!X119^(1/3))*SIN(('OddsRatio_working_3-way'!Y119+2*PI())/3)</f>
        <v>-0.43190924620441573</v>
      </c>
      <c r="AK119" s="11">
        <f>'OddsRatio_working_3-way'!U119/(3*'OddsRatio_working_3-way'!X119^(1/3))*SIN(('OddsRatio_working_3-way'!Y119+4*PI())/3)</f>
        <v>0.47742652960308363</v>
      </c>
      <c r="AL119" s="11">
        <f>'OddsRatio_working_3-way'!Z119+'OddsRatio_working_3-way'!AF119</f>
        <v>1.0500105098924339</v>
      </c>
      <c r="AM119" s="11">
        <f>'OddsRatio_working_3-way'!AA119+'OddsRatio_working_3-way'!AG119</f>
        <v>-0.60384350241522111</v>
      </c>
      <c r="AN119" s="11">
        <f>'OddsRatio_working_3-way'!AB119+'OddsRatio_working_3-way'!AH119</f>
        <v>-0.44616700747721283</v>
      </c>
      <c r="AO119" s="11">
        <f>'OddsRatio_working_3-way'!AC119+'OddsRatio_working_3-way'!AI119</f>
        <v>0</v>
      </c>
      <c r="AP119" s="11">
        <f>'OddsRatio_working_3-way'!AD119+'OddsRatio_working_3-way'!AJ119</f>
        <v>0</v>
      </c>
      <c r="AQ119" s="11">
        <f>'OddsRatio_working_3-way'!AE119+'OddsRatio_working_3-way'!AK119</f>
        <v>0</v>
      </c>
      <c r="AR119" s="10">
        <f>IF(A119="","",IF(('OddsRatio_working_3-way'!X119=0),IF(Q119&gt;0,-Q119^(1/3),(-Q119)^(1/3)),'OddsRatio_working_3-way'!AL119-'OddsRatio_working_3-way'!R119/3))</f>
        <v>1.0500105098924339</v>
      </c>
      <c r="AS119" s="11">
        <f>IF(('OddsRatio_working_3-way'!X119=0),IF(Q119&gt;0,-Q119^(1/3),(-Q119)^(1/3)),'OddsRatio_working_3-way'!AM119-'OddsRatio_working_3-way'!R119/3)</f>
        <v>-0.60384350241522111</v>
      </c>
      <c r="AT119" s="11">
        <f>IF(('OddsRatio_working_3-way'!X119=0),IF(Q119&gt;0,-Q119^(1/3),(-Q119)^(1/3)),'OddsRatio_working_3-way'!AN119-'OddsRatio_working_3-way'!R119/3)</f>
        <v>-0.44616700747721283</v>
      </c>
      <c r="AU119" s="11">
        <f>IF(('OddsRatio_working_3-way'!X119=0),0,'OddsRatio_working_3-way'!AO119)</f>
        <v>0</v>
      </c>
      <c r="AV119" s="11">
        <f>IF(('OddsRatio_working_3-way'!X119=0),0,'OddsRatio_working_3-way'!AP119)</f>
        <v>0</v>
      </c>
      <c r="AW119" s="11">
        <f>IF(('OddsRatio_working_3-way'!X119=0),0,'OddsRatio_working_3-way'!AQ119)</f>
        <v>0</v>
      </c>
    </row>
    <row r="120" spans="1:4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9">
        <f t="shared" si="26"/>
        <v>0.44571059377806443</v>
      </c>
      <c r="E120" s="9">
        <f t="shared" si="27"/>
        <v>0.27916833555275328</v>
      </c>
      <c r="F120" s="9">
        <f t="shared" si="28"/>
        <v>0.27512107066918234</v>
      </c>
      <c r="G120" s="9">
        <f t="shared" si="29"/>
        <v>1.0539053625630062</v>
      </c>
      <c r="H120" s="9">
        <f t="shared" si="30"/>
        <v>2.2436083278243473</v>
      </c>
      <c r="I120" s="9">
        <f t="shared" si="31"/>
        <v>3.5820681382793649</v>
      </c>
      <c r="J120" s="9">
        <f t="shared" si="32"/>
        <v>3.6347634064075156</v>
      </c>
      <c r="K120" s="11">
        <f t="shared" si="33"/>
        <v>0.4587155963302752</v>
      </c>
      <c r="L120" s="11">
        <f t="shared" si="34"/>
        <v>0.28985507246376813</v>
      </c>
      <c r="M120" s="11">
        <f t="shared" si="35"/>
        <v>0.2857142857142857</v>
      </c>
      <c r="N120" s="11">
        <f>'OddsRatio_working_3-way'!K120+'OddsRatio_working_3-way'!L120+'OddsRatio_working_3-way'!M120-('OddsRatio_working_3-way'!K120*'OddsRatio_working_3-way'!L120)-('OddsRatio_working_3-way'!K120*'OddsRatio_working_3-way'!M120)-('OddsRatio_working_3-way'!L120*'OddsRatio_working_3-way'!M120)+('OddsRatio_working_3-way'!K120*'OddsRatio_working_3-way'!L120*'OddsRatio_working_3-way'!M120)-1</f>
        <v>-0.27456455258609225</v>
      </c>
      <c r="O120" s="11">
        <f>0</f>
        <v>0</v>
      </c>
      <c r="P120" s="11">
        <f>('OddsRatio_working_3-way'!K120*'OddsRatio_working_3-way'!L120)+('OddsRatio_working_3-way'!K120*'OddsRatio_working_3-way'!M120)+('OddsRatio_working_3-way'!L120*'OddsRatio_working_3-way'!M120)-(3*'OddsRatio_working_3-way'!K120*'OddsRatio_working_3-way'!L120*'OddsRatio_working_3-way'!M120)</f>
        <v>0.23287176857180836</v>
      </c>
      <c r="Q120" s="11">
        <f>2*'OddsRatio_working_3-way'!K120*'OddsRatio_working_3-way'!L120*'OddsRatio_working_3-way'!M120</f>
        <v>7.5977738522612859E-2</v>
      </c>
      <c r="R120" s="11">
        <f t="shared" si="36"/>
        <v>0</v>
      </c>
      <c r="S120" s="11">
        <f t="shared" si="37"/>
        <v>-0.84814942926323045</v>
      </c>
      <c r="T120" s="11">
        <f t="shared" si="38"/>
        <v>-0.27672085783465927</v>
      </c>
      <c r="U120" s="11">
        <f>'OddsRatio_working_3-way'!S120-'OddsRatio_working_3-way'!R120^2/3</f>
        <v>-0.84814942926323045</v>
      </c>
      <c r="V120" s="11">
        <f>'OddsRatio_working_3-way'!S120*'OddsRatio_working_3-way'!R120/3-2*'OddsRatio_working_3-way'!R120^3/27-'OddsRatio_working_3-way'!T120</f>
        <v>0.27672085783465927</v>
      </c>
      <c r="W120" s="11">
        <f>'OddsRatio_working_3-way'!V120^2+4*'OddsRatio_working_3-way'!U120^3/27</f>
        <v>-1.3814102298701739E-2</v>
      </c>
      <c r="X120" s="11">
        <f>IF('OddsRatio_working_3-way'!W120&gt;0,IF(ABS('OddsRatio_working_3-way'!V120+SQRT('OddsRatio_working_3-way'!W120))/2&gt;0,ABS('OddsRatio_working_3-way'!V120+SQRT('OddsRatio_working_3-way'!W120))/2,ABS('OddsRatio_working_3-way'!V120-SQRT('OddsRatio_working_3-way'!W120))/2),SQRT(-'OddsRatio_working_3-way'!U120^3/27))</f>
        <v>0.15032343085781025</v>
      </c>
      <c r="Y120" s="11">
        <f>IF('OddsRatio_working_3-way'!W120&gt;=0,IF('OddsRatio_working_3-way'!V120+SQRT('OddsRatio_working_3-way'!W120)&gt;0,0,PI()),ACOS('OddsRatio_working_3-way'!V120/(2*'OddsRatio_working_3-way'!X120)))</f>
        <v>0.40164731894322481</v>
      </c>
      <c r="Z120" s="11">
        <f>'OddsRatio_working_3-way'!X120^(1/3)*COS('OddsRatio_working_3-way'!Y120/3)</f>
        <v>0.52695268128150308</v>
      </c>
      <c r="AA120" s="11">
        <f>'OddsRatio_working_3-way'!X120^(1/3)*COS(('OddsRatio_working_3-way'!Y120+2*PI())/3)</f>
        <v>-0.32494186824349491</v>
      </c>
      <c r="AB120" s="11">
        <f>'OddsRatio_working_3-way'!X120^(1/3)*COS(('OddsRatio_working_3-way'!Y120+4*PI())/3)</f>
        <v>-0.20201081303800814</v>
      </c>
      <c r="AC120" s="11">
        <f>'OddsRatio_working_3-way'!X120^(1/3)*SIN('OddsRatio_working_3-way'!Y120/3)</f>
        <v>7.0974277814652584E-2</v>
      </c>
      <c r="AD120" s="11">
        <f>'OddsRatio_working_3-way'!X120^(1/3)*SIN(('OddsRatio_working_3-way'!Y120+2*PI())/3)</f>
        <v>0.42086726967478011</v>
      </c>
      <c r="AE120" s="11">
        <f>'OddsRatio_working_3-way'!X120^(1/3)*SIN(('OddsRatio_working_3-way'!Y120+4*PI())/3)</f>
        <v>-0.4918415474894326</v>
      </c>
      <c r="AF120" s="11">
        <f>-'OddsRatio_working_3-way'!U120/(3*'OddsRatio_working_3-way'!X120^(1/3))*COS(('OddsRatio_working_3-way'!Y120)/3)</f>
        <v>0.52695268128150297</v>
      </c>
      <c r="AG120" s="11">
        <f>-'OddsRatio_working_3-way'!U120/(3*'OddsRatio_working_3-way'!X120^(1/3))*COS(('OddsRatio_working_3-way'!Y120+2*PI())/3)</f>
        <v>-0.3249418682434948</v>
      </c>
      <c r="AH120" s="11">
        <f>-'OddsRatio_working_3-way'!U120/(3*'OddsRatio_working_3-way'!X120^(1/3))*COS(('OddsRatio_working_3-way'!Y120+4*PI())/3)</f>
        <v>-0.20201081303800808</v>
      </c>
      <c r="AI120" s="11">
        <f>'OddsRatio_working_3-way'!U120/(3*'OddsRatio_working_3-way'!X120^(1/3))*SIN(('OddsRatio_working_3-way'!Y120)/3)</f>
        <v>-7.097427781465257E-2</v>
      </c>
      <c r="AJ120" s="11">
        <f>'OddsRatio_working_3-way'!U120/(3*'OddsRatio_working_3-way'!X120^(1/3))*SIN(('OddsRatio_working_3-way'!Y120+2*PI())/3)</f>
        <v>-0.42086726967478005</v>
      </c>
      <c r="AK120" s="11">
        <f>'OddsRatio_working_3-way'!U120/(3*'OddsRatio_working_3-way'!X120^(1/3))*SIN(('OddsRatio_working_3-way'!Y120+4*PI())/3)</f>
        <v>0.49184154748943248</v>
      </c>
      <c r="AL120" s="11">
        <f>'OddsRatio_working_3-way'!Z120+'OddsRatio_working_3-way'!AF120</f>
        <v>1.0539053625630062</v>
      </c>
      <c r="AM120" s="11">
        <f>'OddsRatio_working_3-way'!AA120+'OddsRatio_working_3-way'!AG120</f>
        <v>-0.64988373648698972</v>
      </c>
      <c r="AN120" s="11">
        <f>'OddsRatio_working_3-way'!AB120+'OddsRatio_working_3-way'!AH120</f>
        <v>-0.40402162607601622</v>
      </c>
      <c r="AO120" s="11">
        <f>'OddsRatio_working_3-way'!AC120+'OddsRatio_working_3-way'!AI120</f>
        <v>0</v>
      </c>
      <c r="AP120" s="11">
        <f>'OddsRatio_working_3-way'!AD120+'OddsRatio_working_3-way'!AJ120</f>
        <v>0</v>
      </c>
      <c r="AQ120" s="11">
        <f>'OddsRatio_working_3-way'!AE120+'OddsRatio_working_3-way'!AK120</f>
        <v>0</v>
      </c>
      <c r="AR120" s="10">
        <f>IF(A120="","",IF(('OddsRatio_working_3-way'!X120=0),IF(Q120&gt;0,-Q120^(1/3),(-Q120)^(1/3)),'OddsRatio_working_3-way'!AL120-'OddsRatio_working_3-way'!R120/3))</f>
        <v>1.0539053625630062</v>
      </c>
      <c r="AS120" s="11">
        <f>IF(('OddsRatio_working_3-way'!X120=0),IF(Q120&gt;0,-Q120^(1/3),(-Q120)^(1/3)),'OddsRatio_working_3-way'!AM120-'OddsRatio_working_3-way'!R120/3)</f>
        <v>-0.64988373648698972</v>
      </c>
      <c r="AT120" s="11">
        <f>IF(('OddsRatio_working_3-way'!X120=0),IF(Q120&gt;0,-Q120^(1/3),(-Q120)^(1/3)),'OddsRatio_working_3-way'!AN120-'OddsRatio_working_3-way'!R120/3)</f>
        <v>-0.40402162607601622</v>
      </c>
      <c r="AU120" s="11">
        <f>IF(('OddsRatio_working_3-way'!X120=0),0,'OddsRatio_working_3-way'!AO120)</f>
        <v>0</v>
      </c>
      <c r="AV120" s="11">
        <f>IF(('OddsRatio_working_3-way'!X120=0),0,'OddsRatio_working_3-way'!AP120)</f>
        <v>0</v>
      </c>
      <c r="AW120" s="11">
        <f>IF(('OddsRatio_working_3-way'!X120=0),0,'OddsRatio_working_3-way'!AQ120)</f>
        <v>0</v>
      </c>
    </row>
    <row r="121" spans="1:4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9">
        <f t="shared" si="26"/>
        <v>0.2801832028897942</v>
      </c>
      <c r="E121" s="9">
        <f t="shared" si="27"/>
        <v>0.28609112243081336</v>
      </c>
      <c r="F121" s="9">
        <f t="shared" si="28"/>
        <v>0.4337256746793926</v>
      </c>
      <c r="G121" s="9">
        <f t="shared" si="29"/>
        <v>1.0529071015638158</v>
      </c>
      <c r="H121" s="9">
        <f t="shared" si="30"/>
        <v>3.5690933278157106</v>
      </c>
      <c r="I121" s="9">
        <f t="shared" si="31"/>
        <v>3.4953898307062437</v>
      </c>
      <c r="J121" s="9">
        <f t="shared" si="32"/>
        <v>2.3056048059391316</v>
      </c>
      <c r="K121" s="11">
        <f t="shared" si="33"/>
        <v>0.29069767441860467</v>
      </c>
      <c r="L121" s="11">
        <f t="shared" si="34"/>
        <v>0.29673590504451036</v>
      </c>
      <c r="M121" s="11">
        <f t="shared" si="35"/>
        <v>0.4464285714285714</v>
      </c>
      <c r="N121" s="11">
        <f>'OddsRatio_working_3-way'!K121+'OddsRatio_working_3-way'!L121+'OddsRatio_working_3-way'!M121-('OddsRatio_working_3-way'!K121*'OddsRatio_working_3-way'!L121)-('OddsRatio_working_3-way'!K121*'OddsRatio_working_3-way'!M121)-('OddsRatio_working_3-way'!L121*'OddsRatio_working_3-way'!M121)+('OddsRatio_working_3-way'!K121*'OddsRatio_working_3-way'!L121*'OddsRatio_working_3-way'!M121)-1</f>
        <v>-0.27613629642043847</v>
      </c>
      <c r="O121" s="11">
        <f>0</f>
        <v>0</v>
      </c>
      <c r="P121" s="11">
        <f>('OddsRatio_working_3-way'!K121*'OddsRatio_working_3-way'!L121)+('OddsRatio_working_3-way'!K121*'OddsRatio_working_3-way'!M121)+('OddsRatio_working_3-way'!L121*'OddsRatio_working_3-way'!M121)-(3*'OddsRatio_working_3-way'!K121*'OddsRatio_working_3-way'!L121*'OddsRatio_working_3-way'!M121)</f>
        <v>0.23298019953271487</v>
      </c>
      <c r="Q121" s="11">
        <f>2*'OddsRatio_working_3-way'!K121*'OddsRatio_working_3-way'!L121*'OddsRatio_working_3-way'!M121</f>
        <v>7.7018247779409868E-2</v>
      </c>
      <c r="R121" s="11">
        <f t="shared" si="36"/>
        <v>0</v>
      </c>
      <c r="S121" s="11">
        <f t="shared" si="37"/>
        <v>-0.8437145082078773</v>
      </c>
      <c r="T121" s="11">
        <f t="shared" si="38"/>
        <v>-0.2789138870108685</v>
      </c>
      <c r="U121" s="11">
        <f>'OddsRatio_working_3-way'!S121-'OddsRatio_working_3-way'!R121^2/3</f>
        <v>-0.8437145082078773</v>
      </c>
      <c r="V121" s="11">
        <f>'OddsRatio_working_3-way'!S121*'OddsRatio_working_3-way'!R121/3-2*'OddsRatio_working_3-way'!R121^3/27-'OddsRatio_working_3-way'!T121</f>
        <v>0.2789138870108685</v>
      </c>
      <c r="W121" s="11">
        <f>'OddsRatio_working_3-way'!V121^2+4*'OddsRatio_working_3-way'!U121^3/27</f>
        <v>-1.1185072092505771E-2</v>
      </c>
      <c r="X121" s="11">
        <f>IF('OddsRatio_working_3-way'!W121&gt;0,IF(ABS('OddsRatio_working_3-way'!V121+SQRT('OddsRatio_working_3-way'!W121))/2&gt;0,ABS('OddsRatio_working_3-way'!V121+SQRT('OddsRatio_working_3-way'!W121))/2,ABS('OddsRatio_working_3-way'!V121-SQRT('OddsRatio_working_3-way'!W121))/2),SQRT(-'OddsRatio_working_3-way'!U121^3/27))</f>
        <v>0.14914592557292447</v>
      </c>
      <c r="Y121" s="11">
        <f>IF('OddsRatio_working_3-way'!W121&gt;=0,IF('OddsRatio_working_3-way'!V121+SQRT('OddsRatio_working_3-way'!W121)&gt;0,0,PI()),ACOS('OddsRatio_working_3-way'!V121/(2*'OddsRatio_working_3-way'!X121)))</f>
        <v>0.36243320847278215</v>
      </c>
      <c r="Z121" s="11">
        <f>'OddsRatio_working_3-way'!X121^(1/3)*COS('OddsRatio_working_3-way'!Y121/3)</f>
        <v>0.52645355078190803</v>
      </c>
      <c r="AA121" s="11">
        <f>'OddsRatio_working_3-way'!X121^(1/3)*COS(('OddsRatio_working_3-way'!Y121+2*PI())/3)</f>
        <v>-0.31857676368192051</v>
      </c>
      <c r="AB121" s="11">
        <f>'OddsRatio_working_3-way'!X121^(1/3)*COS(('OddsRatio_working_3-way'!Y121+4*PI())/3)</f>
        <v>-0.20787678709998761</v>
      </c>
      <c r="AC121" s="11">
        <f>'OddsRatio_working_3-way'!X121^(1/3)*SIN('OddsRatio_working_3-way'!Y121/3)</f>
        <v>6.3912661278864413E-2</v>
      </c>
      <c r="AD121" s="11">
        <f>'OddsRatio_working_3-way'!X121^(1/3)*SIN(('OddsRatio_working_3-way'!Y121+2*PI())/3)</f>
        <v>0.42396581825022123</v>
      </c>
      <c r="AE121" s="11">
        <f>'OddsRatio_working_3-way'!X121^(1/3)*SIN(('OddsRatio_working_3-way'!Y121+4*PI())/3)</f>
        <v>-0.48787847952908547</v>
      </c>
      <c r="AF121" s="11">
        <f>-'OddsRatio_working_3-way'!U121/(3*'OddsRatio_working_3-way'!X121^(1/3))*COS(('OddsRatio_working_3-way'!Y121)/3)</f>
        <v>0.52645355078190781</v>
      </c>
      <c r="AG121" s="11">
        <f>-'OddsRatio_working_3-way'!U121/(3*'OddsRatio_working_3-way'!X121^(1/3))*COS(('OddsRatio_working_3-way'!Y121+2*PI())/3)</f>
        <v>-0.31857676368192039</v>
      </c>
      <c r="AH121" s="11">
        <f>-'OddsRatio_working_3-way'!U121/(3*'OddsRatio_working_3-way'!X121^(1/3))*COS(('OddsRatio_working_3-way'!Y121+4*PI())/3)</f>
        <v>-0.2078767870999875</v>
      </c>
      <c r="AI121" s="11">
        <f>'OddsRatio_working_3-way'!U121/(3*'OddsRatio_working_3-way'!X121^(1/3))*SIN(('OddsRatio_working_3-way'!Y121)/3)</f>
        <v>-6.3912661278864386E-2</v>
      </c>
      <c r="AJ121" s="11">
        <f>'OddsRatio_working_3-way'!U121/(3*'OddsRatio_working_3-way'!X121^(1/3))*SIN(('OddsRatio_working_3-way'!Y121+2*PI())/3)</f>
        <v>-0.423965818250221</v>
      </c>
      <c r="AK121" s="11">
        <f>'OddsRatio_working_3-way'!U121/(3*'OddsRatio_working_3-way'!X121^(1/3))*SIN(('OddsRatio_working_3-way'!Y121+4*PI())/3)</f>
        <v>0.48787847952908525</v>
      </c>
      <c r="AL121" s="11">
        <f>'OddsRatio_working_3-way'!Z121+'OddsRatio_working_3-way'!AF121</f>
        <v>1.0529071015638158</v>
      </c>
      <c r="AM121" s="11">
        <f>'OddsRatio_working_3-way'!AA121+'OddsRatio_working_3-way'!AG121</f>
        <v>-0.6371535273638409</v>
      </c>
      <c r="AN121" s="11">
        <f>'OddsRatio_working_3-way'!AB121+'OddsRatio_working_3-way'!AH121</f>
        <v>-0.41575357419997511</v>
      </c>
      <c r="AO121" s="11">
        <f>'OddsRatio_working_3-way'!AC121+'OddsRatio_working_3-way'!AI121</f>
        <v>0</v>
      </c>
      <c r="AP121" s="11">
        <f>'OddsRatio_working_3-way'!AD121+'OddsRatio_working_3-way'!AJ121</f>
        <v>0</v>
      </c>
      <c r="AQ121" s="11">
        <f>'OddsRatio_working_3-way'!AE121+'OddsRatio_working_3-way'!AK121</f>
        <v>0</v>
      </c>
      <c r="AR121" s="10">
        <f>IF(A121="","",IF(('OddsRatio_working_3-way'!X121=0),IF(Q121&gt;0,-Q121^(1/3),(-Q121)^(1/3)),'OddsRatio_working_3-way'!AL121-'OddsRatio_working_3-way'!R121/3))</f>
        <v>1.0529071015638158</v>
      </c>
      <c r="AS121" s="11">
        <f>IF(('OddsRatio_working_3-way'!X121=0),IF(Q121&gt;0,-Q121^(1/3),(-Q121)^(1/3)),'OddsRatio_working_3-way'!AM121-'OddsRatio_working_3-way'!R121/3)</f>
        <v>-0.6371535273638409</v>
      </c>
      <c r="AT121" s="11">
        <f>IF(('OddsRatio_working_3-way'!X121=0),IF(Q121&gt;0,-Q121^(1/3),(-Q121)^(1/3)),'OddsRatio_working_3-way'!AN121-'OddsRatio_working_3-way'!R121/3)</f>
        <v>-0.41575357419997511</v>
      </c>
      <c r="AU121" s="11">
        <f>IF(('OddsRatio_working_3-way'!X121=0),0,'OddsRatio_working_3-way'!AO121)</f>
        <v>0</v>
      </c>
      <c r="AV121" s="11">
        <f>IF(('OddsRatio_working_3-way'!X121=0),0,'OddsRatio_working_3-way'!AP121)</f>
        <v>0</v>
      </c>
      <c r="AW121" s="11">
        <f>IF(('OddsRatio_working_3-way'!X121=0),0,'OddsRatio_working_3-way'!AQ121)</f>
        <v>0</v>
      </c>
    </row>
    <row r="122" spans="1:4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9">
        <f t="shared" si="26"/>
        <v>0.26226326428098773</v>
      </c>
      <c r="E122" s="9">
        <f t="shared" si="27"/>
        <v>0.28340609321129329</v>
      </c>
      <c r="F122" s="9">
        <f t="shared" si="28"/>
        <v>0.45433064250771882</v>
      </c>
      <c r="G122" s="9">
        <f t="shared" si="29"/>
        <v>1.0535440191565946</v>
      </c>
      <c r="H122" s="9">
        <f t="shared" si="30"/>
        <v>3.8129625311481075</v>
      </c>
      <c r="I122" s="9">
        <f t="shared" si="31"/>
        <v>3.5285056459758275</v>
      </c>
      <c r="J122" s="9">
        <f t="shared" si="32"/>
        <v>2.2010401818385179</v>
      </c>
      <c r="K122" s="11">
        <f t="shared" si="33"/>
        <v>0.27247956403269757</v>
      </c>
      <c r="L122" s="11">
        <f t="shared" si="34"/>
        <v>0.29411764705882354</v>
      </c>
      <c r="M122" s="11">
        <f t="shared" si="35"/>
        <v>0.46728971962616822</v>
      </c>
      <c r="N122" s="11">
        <f>'OddsRatio_working_3-way'!K122+'OddsRatio_working_3-way'!L122+'OddsRatio_working_3-way'!M122-('OddsRatio_working_3-way'!K122*'OddsRatio_working_3-way'!L122)-('OddsRatio_working_3-way'!K122*'OddsRatio_working_3-way'!M122)-('OddsRatio_working_3-way'!L122*'OddsRatio_working_3-way'!M122)+('OddsRatio_working_3-way'!K122*'OddsRatio_working_3-way'!L122*'OddsRatio_working_3-way'!M122)-1</f>
        <v>-0.27357008147423567</v>
      </c>
      <c r="O122" s="11">
        <f>0</f>
        <v>0</v>
      </c>
      <c r="P122" s="11">
        <f>('OddsRatio_working_3-way'!K122*'OddsRatio_working_3-way'!L122)+('OddsRatio_working_3-way'!K122*'OddsRatio_working_3-way'!M122)+('OddsRatio_working_3-way'!L122*'OddsRatio_working_3-way'!M122)-(3*'OddsRatio_working_3-way'!K122*'OddsRatio_working_3-way'!L122*'OddsRatio_working_3-way'!M122)</f>
        <v>0.23255883626210169</v>
      </c>
      <c r="Q122" s="11">
        <f>2*'OddsRatio_working_3-way'!K122*'OddsRatio_working_3-way'!L122*'OddsRatio_working_3-way'!M122</f>
        <v>7.489817592982341E-2</v>
      </c>
      <c r="R122" s="11">
        <f t="shared" si="36"/>
        <v>0</v>
      </c>
      <c r="S122" s="11">
        <f t="shared" si="37"/>
        <v>-0.85008870490833865</v>
      </c>
      <c r="T122" s="11">
        <f t="shared" si="38"/>
        <v>-0.2737805812909303</v>
      </c>
      <c r="U122" s="11">
        <f>'OddsRatio_working_3-way'!S122-'OddsRatio_working_3-way'!R122^2/3</f>
        <v>-0.85008870490833865</v>
      </c>
      <c r="V122" s="11">
        <f>'OddsRatio_working_3-way'!S122*'OddsRatio_working_3-way'!R122/3-2*'OddsRatio_working_3-way'!R122^3/27-'OddsRatio_working_3-way'!T122</f>
        <v>0.2737805812909303</v>
      </c>
      <c r="W122" s="11">
        <f>'OddsRatio_working_3-way'!V122^2+4*'OddsRatio_working_3-way'!U122^3/27</f>
        <v>-1.6054161893830216E-2</v>
      </c>
      <c r="X122" s="11">
        <f>IF('OddsRatio_working_3-way'!W122&gt;0,IF(ABS('OddsRatio_working_3-way'!V122+SQRT('OddsRatio_working_3-way'!W122))/2&gt;0,ABS('OddsRatio_working_3-way'!V122+SQRT('OddsRatio_working_3-way'!W122))/2,ABS('OddsRatio_working_3-way'!V122-SQRT('OddsRatio_working_3-way'!W122))/2),SQRT(-'OddsRatio_working_3-way'!U122^3/27))</f>
        <v>0.1508392924488095</v>
      </c>
      <c r="Y122" s="11">
        <f>IF('OddsRatio_working_3-way'!W122&gt;=0,IF('OddsRatio_working_3-way'!V122+SQRT('OddsRatio_working_3-way'!W122)&gt;0,0,PI()),ACOS('OddsRatio_working_3-way'!V122/(2*'OddsRatio_working_3-way'!X122)))</f>
        <v>0.43344536958490454</v>
      </c>
      <c r="Z122" s="11">
        <f>'OddsRatio_working_3-way'!X122^(1/3)*COS('OddsRatio_working_3-way'!Y122/3)</f>
        <v>0.52677200957829728</v>
      </c>
      <c r="AA122" s="11">
        <f>'OddsRatio_working_3-way'!X122^(1/3)*COS(('OddsRatio_working_3-way'!Y122+2*PI())/3)</f>
        <v>-0.32976080174338712</v>
      </c>
      <c r="AB122" s="11">
        <f>'OddsRatio_working_3-way'!X122^(1/3)*COS(('OddsRatio_working_3-way'!Y122+4*PI())/3)</f>
        <v>-0.19701120783491047</v>
      </c>
      <c r="AC122" s="11">
        <f>'OddsRatio_working_3-way'!X122^(1/3)*SIN('OddsRatio_working_3-way'!Y122/3)</f>
        <v>7.6643013777872679E-2</v>
      </c>
      <c r="AD122" s="11">
        <f>'OddsRatio_working_3-way'!X122^(1/3)*SIN(('OddsRatio_working_3-way'!Y122+2*PI())/3)</f>
        <v>0.41787643540844871</v>
      </c>
      <c r="AE122" s="11">
        <f>'OddsRatio_working_3-way'!X122^(1/3)*SIN(('OddsRatio_working_3-way'!Y122+4*PI())/3)</f>
        <v>-0.49451944918632124</v>
      </c>
      <c r="AF122" s="11">
        <f>-'OddsRatio_working_3-way'!U122/(3*'OddsRatio_working_3-way'!X122^(1/3))*COS(('OddsRatio_working_3-way'!Y122)/3)</f>
        <v>0.52677200957829728</v>
      </c>
      <c r="AG122" s="11">
        <f>-'OddsRatio_working_3-way'!U122/(3*'OddsRatio_working_3-way'!X122^(1/3))*COS(('OddsRatio_working_3-way'!Y122+2*PI())/3)</f>
        <v>-0.32976080174338712</v>
      </c>
      <c r="AH122" s="11">
        <f>-'OddsRatio_working_3-way'!U122/(3*'OddsRatio_working_3-way'!X122^(1/3))*COS(('OddsRatio_working_3-way'!Y122+4*PI())/3)</f>
        <v>-0.19701120783491047</v>
      </c>
      <c r="AI122" s="11">
        <f>'OddsRatio_working_3-way'!U122/(3*'OddsRatio_working_3-way'!X122^(1/3))*SIN(('OddsRatio_working_3-way'!Y122)/3)</f>
        <v>-7.6643013777872679E-2</v>
      </c>
      <c r="AJ122" s="11">
        <f>'OddsRatio_working_3-way'!U122/(3*'OddsRatio_working_3-way'!X122^(1/3))*SIN(('OddsRatio_working_3-way'!Y122+2*PI())/3)</f>
        <v>-0.41787643540844871</v>
      </c>
      <c r="AK122" s="11">
        <f>'OddsRatio_working_3-way'!U122/(3*'OddsRatio_working_3-way'!X122^(1/3))*SIN(('OddsRatio_working_3-way'!Y122+4*PI())/3)</f>
        <v>0.49451944918632124</v>
      </c>
      <c r="AL122" s="11">
        <f>'OddsRatio_working_3-way'!Z122+'OddsRatio_working_3-way'!AF122</f>
        <v>1.0535440191565946</v>
      </c>
      <c r="AM122" s="11">
        <f>'OddsRatio_working_3-way'!AA122+'OddsRatio_working_3-way'!AG122</f>
        <v>-0.65952160348677424</v>
      </c>
      <c r="AN122" s="11">
        <f>'OddsRatio_working_3-way'!AB122+'OddsRatio_working_3-way'!AH122</f>
        <v>-0.39402241566982094</v>
      </c>
      <c r="AO122" s="11">
        <f>'OddsRatio_working_3-way'!AC122+'OddsRatio_working_3-way'!AI122</f>
        <v>0</v>
      </c>
      <c r="AP122" s="11">
        <f>'OddsRatio_working_3-way'!AD122+'OddsRatio_working_3-way'!AJ122</f>
        <v>0</v>
      </c>
      <c r="AQ122" s="11">
        <f>'OddsRatio_working_3-way'!AE122+'OddsRatio_working_3-way'!AK122</f>
        <v>0</v>
      </c>
      <c r="AR122" s="10">
        <f>IF(A122="","",IF(('OddsRatio_working_3-way'!X122=0),IF(Q122&gt;0,-Q122^(1/3),(-Q122)^(1/3)),'OddsRatio_working_3-way'!AL122-'OddsRatio_working_3-way'!R122/3))</f>
        <v>1.0535440191565946</v>
      </c>
      <c r="AS122" s="11">
        <f>IF(('OddsRatio_working_3-way'!X122=0),IF(Q122&gt;0,-Q122^(1/3),(-Q122)^(1/3)),'OddsRatio_working_3-way'!AM122-'OddsRatio_working_3-way'!R122/3)</f>
        <v>-0.65952160348677424</v>
      </c>
      <c r="AT122" s="11">
        <f>IF(('OddsRatio_working_3-way'!X122=0),IF(Q122&gt;0,-Q122^(1/3),(-Q122)^(1/3)),'OddsRatio_working_3-way'!AN122-'OddsRatio_working_3-way'!R122/3)</f>
        <v>-0.39402241566982094</v>
      </c>
      <c r="AU122" s="11">
        <f>IF(('OddsRatio_working_3-way'!X122=0),0,'OddsRatio_working_3-way'!AO122)</f>
        <v>0</v>
      </c>
      <c r="AV122" s="11">
        <f>IF(('OddsRatio_working_3-way'!X122=0),0,'OddsRatio_working_3-way'!AP122)</f>
        <v>0</v>
      </c>
      <c r="AW122" s="11">
        <f>IF(('OddsRatio_working_3-way'!X122=0),0,'OddsRatio_working_3-way'!AQ122)</f>
        <v>0</v>
      </c>
    </row>
    <row r="123" spans="1:4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9">
        <f t="shared" si="26"/>
        <v>0.27956499927919332</v>
      </c>
      <c r="E123" s="9">
        <f t="shared" si="27"/>
        <v>0.30174760499578956</v>
      </c>
      <c r="F123" s="9">
        <f t="shared" si="28"/>
        <v>0.41868739572501706</v>
      </c>
      <c r="G123" s="9">
        <f t="shared" si="29"/>
        <v>1.0518308911816212</v>
      </c>
      <c r="H123" s="9">
        <f t="shared" si="30"/>
        <v>3.5769856833949714</v>
      </c>
      <c r="I123" s="9">
        <f t="shared" si="31"/>
        <v>3.3140279605995664</v>
      </c>
      <c r="J123" s="9">
        <f t="shared" si="32"/>
        <v>2.3884167763597399</v>
      </c>
      <c r="K123" s="11">
        <f t="shared" si="33"/>
        <v>0.28985507246376813</v>
      </c>
      <c r="L123" s="11">
        <f t="shared" si="34"/>
        <v>0.3125</v>
      </c>
      <c r="M123" s="11">
        <f t="shared" si="35"/>
        <v>0.43103448275862072</v>
      </c>
      <c r="N123" s="11">
        <f>'OddsRatio_working_3-way'!K123+'OddsRatio_working_3-way'!L123+'OddsRatio_working_3-way'!M123-('OddsRatio_working_3-way'!K123*'OddsRatio_working_3-way'!L123)-('OddsRatio_working_3-way'!K123*'OddsRatio_working_3-way'!M123)-('OddsRatio_working_3-way'!L123*'OddsRatio_working_3-way'!M123)+('OddsRatio_working_3-way'!K123*'OddsRatio_working_3-way'!L123*'OddsRatio_working_3-way'!M123)-1</f>
        <v>-0.27778298350824571</v>
      </c>
      <c r="O123" s="11">
        <f>0</f>
        <v>0</v>
      </c>
      <c r="P123" s="11">
        <f>('OddsRatio_working_3-way'!K123*'OddsRatio_working_3-way'!L123)+('OddsRatio_working_3-way'!K123*'OddsRatio_working_3-way'!M123)+('OddsRatio_working_3-way'!L123*'OddsRatio_working_3-way'!M123)-(3*'OddsRatio_working_3-way'!K123*'OddsRatio_working_3-way'!L123*'OddsRatio_working_3-way'!M123)</f>
        <v>0.23308658170914542</v>
      </c>
      <c r="Q123" s="11">
        <f>2*'OddsRatio_working_3-way'!K123*'OddsRatio_working_3-way'!L123*'OddsRatio_working_3-way'!M123</f>
        <v>7.8085957021489266E-2</v>
      </c>
      <c r="R123" s="11">
        <f t="shared" si="36"/>
        <v>0</v>
      </c>
      <c r="S123" s="11">
        <f t="shared" si="37"/>
        <v>-0.83909596896609939</v>
      </c>
      <c r="T123" s="11">
        <f t="shared" si="38"/>
        <v>-0.28110417720807351</v>
      </c>
      <c r="U123" s="11">
        <f>'OddsRatio_working_3-way'!S123-'OddsRatio_working_3-way'!R123^2/3</f>
        <v>-0.83909596896609939</v>
      </c>
      <c r="V123" s="11">
        <f>'OddsRatio_working_3-way'!S123*'OddsRatio_working_3-way'!R123/3-2*'OddsRatio_working_3-way'!R123^3/27-'OddsRatio_working_3-way'!T123</f>
        <v>0.28110417720807351</v>
      </c>
      <c r="W123" s="11">
        <f>'OddsRatio_working_3-way'!V123^2+4*'OddsRatio_working_3-way'!U123^3/27</f>
        <v>-8.5052424294042583E-3</v>
      </c>
      <c r="X123" s="11">
        <f>IF('OddsRatio_working_3-way'!W123&gt;0,IF(ABS('OddsRatio_working_3-way'!V123+SQRT('OddsRatio_working_3-way'!W123))/2&gt;0,ABS('OddsRatio_working_3-way'!V123+SQRT('OddsRatio_working_3-way'!W123))/2,ABS('OddsRatio_working_3-way'!V123-SQRT('OddsRatio_working_3-way'!W123))/2),SQRT(-'OddsRatio_working_3-way'!U123^3/27))</f>
        <v>0.14792295365597613</v>
      </c>
      <c r="Y123" s="11">
        <f>IF('OddsRatio_working_3-way'!W123&gt;=0,IF('OddsRatio_working_3-way'!V123+SQRT('OddsRatio_working_3-way'!W123)&gt;0,0,PI()),ACOS('OddsRatio_working_3-way'!V123/(2*'OddsRatio_working_3-way'!X123)))</f>
        <v>0.31701259843973495</v>
      </c>
      <c r="Z123" s="11">
        <f>'OddsRatio_working_3-way'!X123^(1/3)*COS('OddsRatio_working_3-way'!Y123/3)</f>
        <v>0.5259154455908106</v>
      </c>
      <c r="AA123" s="11">
        <f>'OddsRatio_working_3-way'!X123^(1/3)*COS(('OddsRatio_working_3-way'!Y123+2*PI())/3)</f>
        <v>-0.31126611035169988</v>
      </c>
      <c r="AB123" s="11">
        <f>'OddsRatio_working_3-way'!X123^(1/3)*COS(('OddsRatio_working_3-way'!Y123+4*PI())/3)</f>
        <v>-0.21464933523911087</v>
      </c>
      <c r="AC123" s="11">
        <f>'OddsRatio_working_3-way'!X123^(1/3)*SIN('OddsRatio_working_3-way'!Y123/3)</f>
        <v>5.578172111948692E-2</v>
      </c>
      <c r="AD123" s="11">
        <f>'OddsRatio_working_3-way'!X123^(1/3)*SIN(('OddsRatio_working_3-way'!Y123+2*PI())/3)</f>
        <v>0.42756527556451129</v>
      </c>
      <c r="AE123" s="11">
        <f>'OddsRatio_working_3-way'!X123^(1/3)*SIN(('OddsRatio_working_3-way'!Y123+4*PI())/3)</f>
        <v>-0.48334699668399811</v>
      </c>
      <c r="AF123" s="11">
        <f>-'OddsRatio_working_3-way'!U123/(3*'OddsRatio_working_3-way'!X123^(1/3))*COS(('OddsRatio_working_3-way'!Y123)/3)</f>
        <v>0.52591544559081072</v>
      </c>
      <c r="AG123" s="11">
        <f>-'OddsRatio_working_3-way'!U123/(3*'OddsRatio_working_3-way'!X123^(1/3))*COS(('OddsRatio_working_3-way'!Y123+2*PI())/3)</f>
        <v>-0.31126611035169993</v>
      </c>
      <c r="AH123" s="11">
        <f>-'OddsRatio_working_3-way'!U123/(3*'OddsRatio_working_3-way'!X123^(1/3))*COS(('OddsRatio_working_3-way'!Y123+4*PI())/3)</f>
        <v>-0.21464933523911092</v>
      </c>
      <c r="AI123" s="11">
        <f>'OddsRatio_working_3-way'!U123/(3*'OddsRatio_working_3-way'!X123^(1/3))*SIN(('OddsRatio_working_3-way'!Y123)/3)</f>
        <v>-5.5781721119486934E-2</v>
      </c>
      <c r="AJ123" s="11">
        <f>'OddsRatio_working_3-way'!U123/(3*'OddsRatio_working_3-way'!X123^(1/3))*SIN(('OddsRatio_working_3-way'!Y123+2*PI())/3)</f>
        <v>-0.4275652755645114</v>
      </c>
      <c r="AK123" s="11">
        <f>'OddsRatio_working_3-way'!U123/(3*'OddsRatio_working_3-way'!X123^(1/3))*SIN(('OddsRatio_working_3-way'!Y123+4*PI())/3)</f>
        <v>0.48334699668399822</v>
      </c>
      <c r="AL123" s="11">
        <f>'OddsRatio_working_3-way'!Z123+'OddsRatio_working_3-way'!AF123</f>
        <v>1.0518308911816212</v>
      </c>
      <c r="AM123" s="11">
        <f>'OddsRatio_working_3-way'!AA123+'OddsRatio_working_3-way'!AG123</f>
        <v>-0.62253222070339986</v>
      </c>
      <c r="AN123" s="11">
        <f>'OddsRatio_working_3-way'!AB123+'OddsRatio_working_3-way'!AH123</f>
        <v>-0.42929867047822179</v>
      </c>
      <c r="AO123" s="11">
        <f>'OddsRatio_working_3-way'!AC123+'OddsRatio_working_3-way'!AI123</f>
        <v>0</v>
      </c>
      <c r="AP123" s="11">
        <f>'OddsRatio_working_3-way'!AD123+'OddsRatio_working_3-way'!AJ123</f>
        <v>0</v>
      </c>
      <c r="AQ123" s="11">
        <f>'OddsRatio_working_3-way'!AE123+'OddsRatio_working_3-way'!AK123</f>
        <v>0</v>
      </c>
      <c r="AR123" s="10">
        <f>IF(A123="","",IF(('OddsRatio_working_3-way'!X123=0),IF(Q123&gt;0,-Q123^(1/3),(-Q123)^(1/3)),'OddsRatio_working_3-way'!AL123-'OddsRatio_working_3-way'!R123/3))</f>
        <v>1.0518308911816212</v>
      </c>
      <c r="AS123" s="11">
        <f>IF(('OddsRatio_working_3-way'!X123=0),IF(Q123&gt;0,-Q123^(1/3),(-Q123)^(1/3)),'OddsRatio_working_3-way'!AM123-'OddsRatio_working_3-way'!R123/3)</f>
        <v>-0.62253222070339986</v>
      </c>
      <c r="AT123" s="11">
        <f>IF(('OddsRatio_working_3-way'!X123=0),IF(Q123&gt;0,-Q123^(1/3),(-Q123)^(1/3)),'OddsRatio_working_3-way'!AN123-'OddsRatio_working_3-way'!R123/3)</f>
        <v>-0.42929867047822179</v>
      </c>
      <c r="AU123" s="11">
        <f>IF(('OddsRatio_working_3-way'!X123=0),0,'OddsRatio_working_3-way'!AO123)</f>
        <v>0</v>
      </c>
      <c r="AV123" s="11">
        <f>IF(('OddsRatio_working_3-way'!X123=0),0,'OddsRatio_working_3-way'!AP123)</f>
        <v>0</v>
      </c>
      <c r="AW123" s="11">
        <f>IF(('OddsRatio_working_3-way'!X123=0),0,'OddsRatio_working_3-way'!AQ123)</f>
        <v>0</v>
      </c>
    </row>
    <row r="124" spans="1:4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9">
        <f t="shared" si="26"/>
        <v>0.6988569058261821</v>
      </c>
      <c r="E124" s="9">
        <f t="shared" si="27"/>
        <v>0.18609092732031435</v>
      </c>
      <c r="F124" s="9">
        <f t="shared" si="28"/>
        <v>0.11505216685350342</v>
      </c>
      <c r="G124" s="9">
        <f t="shared" si="29"/>
        <v>1.0772702239302099</v>
      </c>
      <c r="H124" s="9">
        <f t="shared" si="30"/>
        <v>1.430908089572084</v>
      </c>
      <c r="I124" s="9">
        <f t="shared" si="31"/>
        <v>5.3737171091566509</v>
      </c>
      <c r="J124" s="9">
        <f t="shared" si="32"/>
        <v>8.6917093988616987</v>
      </c>
      <c r="K124" s="11">
        <f t="shared" si="33"/>
        <v>0.7142857142857143</v>
      </c>
      <c r="L124" s="11">
        <f t="shared" si="34"/>
        <v>0.19762845849802374</v>
      </c>
      <c r="M124" s="11">
        <f t="shared" si="35"/>
        <v>0.12285012285012284</v>
      </c>
      <c r="N124" s="11">
        <f>'OddsRatio_working_3-way'!K124+'OddsRatio_working_3-way'!L124+'OddsRatio_working_3-way'!M124-('OddsRatio_working_3-way'!K124*'OddsRatio_working_3-way'!L124)-('OddsRatio_working_3-way'!K124*'OddsRatio_working_3-way'!M124)-('OddsRatio_working_3-way'!L124*'OddsRatio_working_3-way'!M124)+('OddsRatio_working_3-way'!K124*'OddsRatio_working_3-way'!L124*'OddsRatio_working_3-way'!M124)-1</f>
        <v>-0.20108574258771872</v>
      </c>
      <c r="O124" s="11">
        <f>0</f>
        <v>0</v>
      </c>
      <c r="P124" s="11">
        <f>('OddsRatio_working_3-way'!K124*'OddsRatio_working_3-way'!L124)+('OddsRatio_working_3-way'!K124*'OddsRatio_working_3-way'!M124)+('OddsRatio_working_3-way'!L124*'OddsRatio_working_3-way'!M124)-(3*'OddsRatio_working_3-way'!K124*'OddsRatio_working_3-way'!L124*'OddsRatio_working_3-way'!M124)</f>
        <v>0.20116620907134741</v>
      </c>
      <c r="Q124" s="11">
        <f>2*'OddsRatio_working_3-way'!K124*'OddsRatio_working_3-way'!L124*'OddsRatio_working_3-way'!M124</f>
        <v>3.4683829150232312E-2</v>
      </c>
      <c r="R124" s="11">
        <f t="shared" si="36"/>
        <v>0</v>
      </c>
      <c r="S124" s="11">
        <f t="shared" si="37"/>
        <v>-1.0004001600640264</v>
      </c>
      <c r="T124" s="11">
        <f t="shared" si="38"/>
        <v>-0.17248278621793559</v>
      </c>
      <c r="U124" s="11">
        <f>'OddsRatio_working_3-way'!S124-'OddsRatio_working_3-way'!R124^2/3</f>
        <v>-1.0004001600640264</v>
      </c>
      <c r="V124" s="11">
        <f>'OddsRatio_working_3-way'!S124*'OddsRatio_working_3-way'!R124/3-2*'OddsRatio_working_3-way'!R124^3/27-'OddsRatio_working_3-way'!T124</f>
        <v>0.17248278621793559</v>
      </c>
      <c r="W124" s="11">
        <f>'OddsRatio_working_3-way'!V124^2+4*'OddsRatio_working_3-way'!U124^3/27</f>
        <v>-0.11857575670151818</v>
      </c>
      <c r="X124" s="11">
        <f>IF('OddsRatio_working_3-way'!W124&gt;0,IF(ABS('OddsRatio_working_3-way'!V124+SQRT('OddsRatio_working_3-way'!W124))/2&gt;0,ABS('OddsRatio_working_3-way'!V124+SQRT('OddsRatio_working_3-way'!W124))/2,ABS('OddsRatio_working_3-way'!V124-SQRT('OddsRatio_working_3-way'!W124))/2),SQRT(-'OddsRatio_working_3-way'!U124^3/27))</f>
        <v>0.19256561754569548</v>
      </c>
      <c r="Y124" s="11">
        <f>IF('OddsRatio_working_3-way'!W124&gt;=0,IF('OddsRatio_working_3-way'!V124+SQRT('OddsRatio_working_3-way'!W124)&gt;0,0,PI()),ACOS('OddsRatio_working_3-way'!V124/(2*'OddsRatio_working_3-way'!X124)))</f>
        <v>1.1064319506651052</v>
      </c>
      <c r="Z124" s="11">
        <f>'OddsRatio_working_3-way'!X124^(1/3)*COS('OddsRatio_working_3-way'!Y124/3)</f>
        <v>0.53863511196510494</v>
      </c>
      <c r="AA124" s="11">
        <f>'OddsRatio_working_3-way'!X124^(1/3)*COS(('OddsRatio_working_3-way'!Y124+2*PI())/3)</f>
        <v>-0.44960677400393273</v>
      </c>
      <c r="AB124" s="11">
        <f>'OddsRatio_working_3-way'!X124^(1/3)*COS(('OddsRatio_working_3-way'!Y124+4*PI())/3)</f>
        <v>-8.902833796117228E-2</v>
      </c>
      <c r="AC124" s="11">
        <f>'OddsRatio_working_3-way'!X124^(1/3)*SIN('OddsRatio_working_3-way'!Y124/3)</f>
        <v>0.20818005711326201</v>
      </c>
      <c r="AD124" s="11">
        <f>'OddsRatio_working_3-way'!X124^(1/3)*SIN(('OddsRatio_working_3-way'!Y124+2*PI())/3)</f>
        <v>0.3623816617754253</v>
      </c>
      <c r="AE124" s="11">
        <f>'OddsRatio_working_3-way'!X124^(1/3)*SIN(('OddsRatio_working_3-way'!Y124+4*PI())/3)</f>
        <v>-0.57056171888868734</v>
      </c>
      <c r="AF124" s="11">
        <f>-'OddsRatio_working_3-way'!U124/(3*'OddsRatio_working_3-way'!X124^(1/3))*COS(('OddsRatio_working_3-way'!Y124)/3)</f>
        <v>0.53863511196510494</v>
      </c>
      <c r="AG124" s="11">
        <f>-'OddsRatio_working_3-way'!U124/(3*'OddsRatio_working_3-way'!X124^(1/3))*COS(('OddsRatio_working_3-way'!Y124+2*PI())/3)</f>
        <v>-0.44960677400393273</v>
      </c>
      <c r="AH124" s="11">
        <f>-'OddsRatio_working_3-way'!U124/(3*'OddsRatio_working_3-way'!X124^(1/3))*COS(('OddsRatio_working_3-way'!Y124+4*PI())/3)</f>
        <v>-8.902833796117228E-2</v>
      </c>
      <c r="AI124" s="11">
        <f>'OddsRatio_working_3-way'!U124/(3*'OddsRatio_working_3-way'!X124^(1/3))*SIN(('OddsRatio_working_3-way'!Y124)/3)</f>
        <v>-0.20818005711326201</v>
      </c>
      <c r="AJ124" s="11">
        <f>'OddsRatio_working_3-way'!U124/(3*'OddsRatio_working_3-way'!X124^(1/3))*SIN(('OddsRatio_working_3-way'!Y124+2*PI())/3)</f>
        <v>-0.3623816617754253</v>
      </c>
      <c r="AK124" s="11">
        <f>'OddsRatio_working_3-way'!U124/(3*'OddsRatio_working_3-way'!X124^(1/3))*SIN(('OddsRatio_working_3-way'!Y124+4*PI())/3)</f>
        <v>0.57056171888868734</v>
      </c>
      <c r="AL124" s="11">
        <f>'OddsRatio_working_3-way'!Z124+'OddsRatio_working_3-way'!AF124</f>
        <v>1.0772702239302099</v>
      </c>
      <c r="AM124" s="11">
        <f>'OddsRatio_working_3-way'!AA124+'OddsRatio_working_3-way'!AG124</f>
        <v>-0.89921354800786546</v>
      </c>
      <c r="AN124" s="11">
        <f>'OddsRatio_working_3-way'!AB124+'OddsRatio_working_3-way'!AH124</f>
        <v>-0.17805667592234456</v>
      </c>
      <c r="AO124" s="11">
        <f>'OddsRatio_working_3-way'!AC124+'OddsRatio_working_3-way'!AI124</f>
        <v>0</v>
      </c>
      <c r="AP124" s="11">
        <f>'OddsRatio_working_3-way'!AD124+'OddsRatio_working_3-way'!AJ124</f>
        <v>0</v>
      </c>
      <c r="AQ124" s="11">
        <f>'OddsRatio_working_3-way'!AE124+'OddsRatio_working_3-way'!AK124</f>
        <v>0</v>
      </c>
      <c r="AR124" s="10">
        <f>IF(A124="","",IF(('OddsRatio_working_3-way'!X124=0),IF(Q124&gt;0,-Q124^(1/3),(-Q124)^(1/3)),'OddsRatio_working_3-way'!AL124-'OddsRatio_working_3-way'!R124/3))</f>
        <v>1.0772702239302099</v>
      </c>
      <c r="AS124" s="11">
        <f>IF(('OddsRatio_working_3-way'!X124=0),IF(Q124&gt;0,-Q124^(1/3),(-Q124)^(1/3)),'OddsRatio_working_3-way'!AM124-'OddsRatio_working_3-way'!R124/3)</f>
        <v>-0.89921354800786546</v>
      </c>
      <c r="AT124" s="11">
        <f>IF(('OddsRatio_working_3-way'!X124=0),IF(Q124&gt;0,-Q124^(1/3),(-Q124)^(1/3)),'OddsRatio_working_3-way'!AN124-'OddsRatio_working_3-way'!R124/3)</f>
        <v>-0.17805667592234456</v>
      </c>
      <c r="AU124" s="11">
        <f>IF(('OddsRatio_working_3-way'!X124=0),0,'OddsRatio_working_3-way'!AO124)</f>
        <v>0</v>
      </c>
      <c r="AV124" s="11">
        <f>IF(('OddsRatio_working_3-way'!X124=0),0,'OddsRatio_working_3-way'!AP124)</f>
        <v>0</v>
      </c>
      <c r="AW124" s="11">
        <f>IF(('OddsRatio_working_3-way'!X124=0),0,'OddsRatio_working_3-way'!AQ124)</f>
        <v>0</v>
      </c>
    </row>
    <row r="125" spans="1:4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9">
        <f t="shared" si="26"/>
        <v>0.61415664659796509</v>
      </c>
      <c r="E125" s="9">
        <f t="shared" si="27"/>
        <v>0.23531824464955314</v>
      </c>
      <c r="F125" s="9">
        <f t="shared" si="28"/>
        <v>0.15052510875248179</v>
      </c>
      <c r="G125" s="9">
        <f t="shared" si="29"/>
        <v>1.0831880835663585</v>
      </c>
      <c r="H125" s="9">
        <f t="shared" si="30"/>
        <v>1.6282490884684879</v>
      </c>
      <c r="I125" s="9">
        <f t="shared" si="31"/>
        <v>4.2495642506990752</v>
      </c>
      <c r="J125" s="9">
        <f t="shared" si="32"/>
        <v>6.6434099153807287</v>
      </c>
      <c r="K125" s="11">
        <f t="shared" si="33"/>
        <v>0.63291139240506322</v>
      </c>
      <c r="L125" s="11">
        <f t="shared" si="34"/>
        <v>0.25</v>
      </c>
      <c r="M125" s="11">
        <f t="shared" si="35"/>
        <v>0.1610305958132045</v>
      </c>
      <c r="N125" s="11">
        <f>'OddsRatio_working_3-way'!K125+'OddsRatio_working_3-way'!L125+'OddsRatio_working_3-way'!M125-('OddsRatio_working_3-way'!K125*'OddsRatio_working_3-way'!L125)-('OddsRatio_working_3-way'!K125*'OddsRatio_working_3-way'!M125)-('OddsRatio_working_3-way'!L125*'OddsRatio_working_3-way'!M125)+('OddsRatio_working_3-way'!K125*'OddsRatio_working_3-way'!L125*'OddsRatio_working_3-way'!M125)-1</f>
        <v>-0.23098208279826338</v>
      </c>
      <c r="O125" s="11">
        <f>0</f>
        <v>0</v>
      </c>
      <c r="P125" s="11">
        <f>('OddsRatio_working_3-way'!K125*'OddsRatio_working_3-way'!L125)+('OddsRatio_working_3-way'!K125*'OddsRatio_working_3-way'!M125)+('OddsRatio_working_3-way'!L125*'OddsRatio_working_3-way'!M125)-(3*'OddsRatio_working_3-way'!K125*'OddsRatio_working_3-way'!L125*'OddsRatio_working_3-way'!M125)</f>
        <v>0.22396502170855501</v>
      </c>
      <c r="Q125" s="11">
        <f>2*'OddsRatio_working_3-way'!K125*'OddsRatio_working_3-way'!L125*'OddsRatio_working_3-way'!M125</f>
        <v>5.0959049307976102E-2</v>
      </c>
      <c r="R125" s="11">
        <f t="shared" si="36"/>
        <v>0</v>
      </c>
      <c r="S125" s="11">
        <f t="shared" si="37"/>
        <v>-0.96962075584088925</v>
      </c>
      <c r="T125" s="11">
        <f t="shared" si="38"/>
        <v>-0.22061905707414997</v>
      </c>
      <c r="U125" s="11">
        <f>'OddsRatio_working_3-way'!S125-'OddsRatio_working_3-way'!R125^2/3</f>
        <v>-0.96962075584088925</v>
      </c>
      <c r="V125" s="11">
        <f>'OddsRatio_working_3-way'!S125*'OddsRatio_working_3-way'!R125/3-2*'OddsRatio_working_3-way'!R125^3/27-'OddsRatio_working_3-way'!T125</f>
        <v>0.22061905707414997</v>
      </c>
      <c r="W125" s="11">
        <f>'OddsRatio_working_3-way'!V125^2+4*'OddsRatio_working_3-way'!U125^3/27</f>
        <v>-8.6379516987798527E-2</v>
      </c>
      <c r="X125" s="11">
        <f>IF('OddsRatio_working_3-way'!W125&gt;0,IF(ABS('OddsRatio_working_3-way'!V125+SQRT('OddsRatio_working_3-way'!W125))/2&gt;0,ABS('OddsRatio_working_3-way'!V125+SQRT('OddsRatio_working_3-way'!W125))/2,ABS('OddsRatio_working_3-way'!V125-SQRT('OddsRatio_working_3-way'!W125))/2),SQRT(-'OddsRatio_working_3-way'!U125^3/27))</f>
        <v>0.18374730292720323</v>
      </c>
      <c r="Y125" s="11">
        <f>IF('OddsRatio_working_3-way'!W125&gt;=0,IF('OddsRatio_working_3-way'!V125+SQRT('OddsRatio_working_3-way'!W125)&gt;0,0,PI()),ACOS('OddsRatio_working_3-way'!V125/(2*'OddsRatio_working_3-way'!X125)))</f>
        <v>0.92687918248201584</v>
      </c>
      <c r="Z125" s="11">
        <f>'OddsRatio_working_3-way'!X125^(1/3)*COS('OddsRatio_working_3-way'!Y125/3)</f>
        <v>0.54159404178317927</v>
      </c>
      <c r="AA125" s="11">
        <f>'OddsRatio_working_3-way'!X125^(1/3)*COS(('OddsRatio_working_3-way'!Y125+2*PI())/3)</f>
        <v>-0.42050376552569824</v>
      </c>
      <c r="AB125" s="11">
        <f>'OddsRatio_working_3-way'!X125^(1/3)*COS(('OddsRatio_working_3-way'!Y125+4*PI())/3)</f>
        <v>-0.12109027625748069</v>
      </c>
      <c r="AC125" s="11">
        <f>'OddsRatio_working_3-way'!X125^(1/3)*SIN('OddsRatio_working_3-way'!Y125/3)</f>
        <v>0.17286645862801048</v>
      </c>
      <c r="AD125" s="11">
        <f>'OddsRatio_working_3-way'!X125^(1/3)*SIN(('OddsRatio_working_3-way'!Y125+2*PI())/3)</f>
        <v>0.38260096940851879</v>
      </c>
      <c r="AE125" s="11">
        <f>'OddsRatio_working_3-way'!X125^(1/3)*SIN(('OddsRatio_working_3-way'!Y125+4*PI())/3)</f>
        <v>-0.55546742803652915</v>
      </c>
      <c r="AF125" s="11">
        <f>-'OddsRatio_working_3-way'!U125/(3*'OddsRatio_working_3-way'!X125^(1/3))*COS(('OddsRatio_working_3-way'!Y125)/3)</f>
        <v>0.54159404178317927</v>
      </c>
      <c r="AG125" s="11">
        <f>-'OddsRatio_working_3-way'!U125/(3*'OddsRatio_working_3-way'!X125^(1/3))*COS(('OddsRatio_working_3-way'!Y125+2*PI())/3)</f>
        <v>-0.42050376552569824</v>
      </c>
      <c r="AH125" s="11">
        <f>-'OddsRatio_working_3-way'!U125/(3*'OddsRatio_working_3-way'!X125^(1/3))*COS(('OddsRatio_working_3-way'!Y125+4*PI())/3)</f>
        <v>-0.12109027625748069</v>
      </c>
      <c r="AI125" s="11">
        <f>'OddsRatio_working_3-way'!U125/(3*'OddsRatio_working_3-way'!X125^(1/3))*SIN(('OddsRatio_working_3-way'!Y125)/3)</f>
        <v>-0.17286645862801048</v>
      </c>
      <c r="AJ125" s="11">
        <f>'OddsRatio_working_3-way'!U125/(3*'OddsRatio_working_3-way'!X125^(1/3))*SIN(('OddsRatio_working_3-way'!Y125+2*PI())/3)</f>
        <v>-0.38260096940851879</v>
      </c>
      <c r="AK125" s="11">
        <f>'OddsRatio_working_3-way'!U125/(3*'OddsRatio_working_3-way'!X125^(1/3))*SIN(('OddsRatio_working_3-way'!Y125+4*PI())/3)</f>
        <v>0.55546742803652915</v>
      </c>
      <c r="AL125" s="11">
        <f>'OddsRatio_working_3-way'!Z125+'OddsRatio_working_3-way'!AF125</f>
        <v>1.0831880835663585</v>
      </c>
      <c r="AM125" s="11">
        <f>'OddsRatio_working_3-way'!AA125+'OddsRatio_working_3-way'!AG125</f>
        <v>-0.84100753105139647</v>
      </c>
      <c r="AN125" s="11">
        <f>'OddsRatio_working_3-way'!AB125+'OddsRatio_working_3-way'!AH125</f>
        <v>-0.24218055251496137</v>
      </c>
      <c r="AO125" s="11">
        <f>'OddsRatio_working_3-way'!AC125+'OddsRatio_working_3-way'!AI125</f>
        <v>0</v>
      </c>
      <c r="AP125" s="11">
        <f>'OddsRatio_working_3-way'!AD125+'OddsRatio_working_3-way'!AJ125</f>
        <v>0</v>
      </c>
      <c r="AQ125" s="11">
        <f>'OddsRatio_working_3-way'!AE125+'OddsRatio_working_3-way'!AK125</f>
        <v>0</v>
      </c>
      <c r="AR125" s="10">
        <f>IF(A125="","",IF(('OddsRatio_working_3-way'!X125=0),IF(Q125&gt;0,-Q125^(1/3),(-Q125)^(1/3)),'OddsRatio_working_3-way'!AL125-'OddsRatio_working_3-way'!R125/3))</f>
        <v>1.0831880835663585</v>
      </c>
      <c r="AS125" s="11">
        <f>IF(('OddsRatio_working_3-way'!X125=0),IF(Q125&gt;0,-Q125^(1/3),(-Q125)^(1/3)),'OddsRatio_working_3-way'!AM125-'OddsRatio_working_3-way'!R125/3)</f>
        <v>-0.84100753105139647</v>
      </c>
      <c r="AT125" s="11">
        <f>IF(('OddsRatio_working_3-way'!X125=0),IF(Q125&gt;0,-Q125^(1/3),(-Q125)^(1/3)),'OddsRatio_working_3-way'!AN125-'OddsRatio_working_3-way'!R125/3)</f>
        <v>-0.24218055251496137</v>
      </c>
      <c r="AU125" s="11">
        <f>IF(('OddsRatio_working_3-way'!X125=0),0,'OddsRatio_working_3-way'!AO125)</f>
        <v>0</v>
      </c>
      <c r="AV125" s="11">
        <f>IF(('OddsRatio_working_3-way'!X125=0),0,'OddsRatio_working_3-way'!AP125)</f>
        <v>0</v>
      </c>
      <c r="AW125" s="11">
        <f>IF(('OddsRatio_working_3-way'!X125=0),0,'OddsRatio_working_3-way'!AQ125)</f>
        <v>0</v>
      </c>
    </row>
    <row r="126" spans="1:4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9">
        <f t="shared" si="26"/>
        <v>0.22889909128740726</v>
      </c>
      <c r="E126" s="9">
        <f t="shared" si="27"/>
        <v>0.31672961627709184</v>
      </c>
      <c r="F126" s="9">
        <f t="shared" si="28"/>
        <v>0.45437129243550101</v>
      </c>
      <c r="G126" s="9">
        <f t="shared" si="29"/>
        <v>1.0626931572706204</v>
      </c>
      <c r="H126" s="9">
        <f t="shared" si="30"/>
        <v>4.3687373085478667</v>
      </c>
      <c r="I126" s="9">
        <f t="shared" si="31"/>
        <v>3.1572671092593598</v>
      </c>
      <c r="J126" s="9">
        <f t="shared" si="32"/>
        <v>2.2008432677158014</v>
      </c>
      <c r="K126" s="11">
        <f t="shared" si="33"/>
        <v>0.23980815347721823</v>
      </c>
      <c r="L126" s="11">
        <f t="shared" si="34"/>
        <v>0.33003300330033003</v>
      </c>
      <c r="M126" s="11">
        <f t="shared" si="35"/>
        <v>0.46948356807511737</v>
      </c>
      <c r="N126" s="11">
        <f>'OddsRatio_working_3-way'!K126+'OddsRatio_working_3-way'!L126+'OddsRatio_working_3-way'!M126-('OddsRatio_working_3-way'!K126*'OddsRatio_working_3-way'!L126)-('OddsRatio_working_3-way'!K126*'OddsRatio_working_3-way'!M126)-('OddsRatio_working_3-way'!L126*'OddsRatio_working_3-way'!M126)+('OddsRatio_working_3-way'!K126*'OddsRatio_working_3-way'!L126*'OddsRatio_working_3-way'!M126)-1</f>
        <v>-0.27019384817530634</v>
      </c>
      <c r="O126" s="11">
        <f>0</f>
        <v>0</v>
      </c>
      <c r="P126" s="11">
        <f>('OddsRatio_working_3-way'!K126*'OddsRatio_working_3-way'!L126)+('OddsRatio_working_3-way'!K126*'OddsRatio_working_3-way'!M126)+('OddsRatio_working_3-way'!L126*'OddsRatio_working_3-way'!M126)-(3*'OddsRatio_working_3-way'!K126*'OddsRatio_working_3-way'!L126*'OddsRatio_working_3-way'!M126)</f>
        <v>0.23520438982797864</v>
      </c>
      <c r="Q126" s="11">
        <f>2*'OddsRatio_working_3-way'!K126*'OddsRatio_working_3-way'!L126*'OddsRatio_working_3-way'!M126</f>
        <v>7.431418319999325E-2</v>
      </c>
      <c r="R126" s="11">
        <f t="shared" si="36"/>
        <v>0</v>
      </c>
      <c r="S126" s="11">
        <f t="shared" si="37"/>
        <v>-0.87050238714307837</v>
      </c>
      <c r="T126" s="11">
        <f t="shared" si="38"/>
        <v>-0.27504024870239441</v>
      </c>
      <c r="U126" s="11">
        <f>'OddsRatio_working_3-way'!S126-'OddsRatio_working_3-way'!R126^2/3</f>
        <v>-0.87050238714307837</v>
      </c>
      <c r="V126" s="11">
        <f>'OddsRatio_working_3-way'!S126*'OddsRatio_working_3-way'!R126/3-2*'OddsRatio_working_3-way'!R126^3/27-'OddsRatio_working_3-way'!T126</f>
        <v>0.27504024870239441</v>
      </c>
      <c r="W126" s="11">
        <f>'OddsRatio_working_3-way'!V126^2+4*'OddsRatio_working_3-way'!U126^3/27</f>
        <v>-2.2077962239340332E-2</v>
      </c>
      <c r="X126" s="11">
        <f>IF('OddsRatio_working_3-way'!W126&gt;0,IF(ABS('OddsRatio_working_3-way'!V126+SQRT('OddsRatio_working_3-way'!W126))/2&gt;0,ABS('OddsRatio_working_3-way'!V126+SQRT('OddsRatio_working_3-way'!W126))/2,ABS('OddsRatio_working_3-way'!V126-SQRT('OddsRatio_working_3-way'!W126))/2),SQRT(-'OddsRatio_working_3-way'!U126^3/27))</f>
        <v>0.15630507081155054</v>
      </c>
      <c r="Y126" s="11">
        <f>IF('OddsRatio_working_3-way'!W126&gt;=0,IF('OddsRatio_working_3-way'!V126+SQRT('OddsRatio_working_3-way'!W126)&gt;0,0,PI()),ACOS('OddsRatio_working_3-way'!V126/(2*'OddsRatio_working_3-way'!X126)))</f>
        <v>0.49531569486281946</v>
      </c>
      <c r="Z126" s="11">
        <f>'OddsRatio_working_3-way'!X126^(1/3)*COS('OddsRatio_working_3-way'!Y126/3)</f>
        <v>0.53134657863531032</v>
      </c>
      <c r="AA126" s="11">
        <f>'OddsRatio_working_3-way'!X126^(1/3)*COS(('OddsRatio_working_3-way'!Y126+2*PI())/3)</f>
        <v>-0.34234601468451609</v>
      </c>
      <c r="AB126" s="11">
        <f>'OddsRatio_working_3-way'!X126^(1/3)*COS(('OddsRatio_working_3-way'!Y126+4*PI())/3)</f>
        <v>-0.18900056395079437</v>
      </c>
      <c r="AC126" s="11">
        <f>'OddsRatio_working_3-way'!X126^(1/3)*SIN('OddsRatio_working_3-way'!Y126/3)</f>
        <v>8.8534037260118922E-2</v>
      </c>
      <c r="AD126" s="11">
        <f>'OddsRatio_working_3-way'!X126^(1/3)*SIN(('OddsRatio_working_3-way'!Y126+2*PI())/3)</f>
        <v>0.41589261668206523</v>
      </c>
      <c r="AE126" s="11">
        <f>'OddsRatio_working_3-way'!X126^(1/3)*SIN(('OddsRatio_working_3-way'!Y126+4*PI())/3)</f>
        <v>-0.504426653942184</v>
      </c>
      <c r="AF126" s="11">
        <f>-'OddsRatio_working_3-way'!U126/(3*'OddsRatio_working_3-way'!X126^(1/3))*COS(('OddsRatio_working_3-way'!Y126)/3)</f>
        <v>0.53134657863531021</v>
      </c>
      <c r="AG126" s="11">
        <f>-'OddsRatio_working_3-way'!U126/(3*'OddsRatio_working_3-way'!X126^(1/3))*COS(('OddsRatio_working_3-way'!Y126+2*PI())/3)</f>
        <v>-0.34234601468451603</v>
      </c>
      <c r="AH126" s="11">
        <f>-'OddsRatio_working_3-way'!U126/(3*'OddsRatio_working_3-way'!X126^(1/3))*COS(('OddsRatio_working_3-way'!Y126+4*PI())/3)</f>
        <v>-0.18900056395079434</v>
      </c>
      <c r="AI126" s="11">
        <f>'OddsRatio_working_3-way'!U126/(3*'OddsRatio_working_3-way'!X126^(1/3))*SIN(('OddsRatio_working_3-way'!Y126)/3)</f>
        <v>-8.8534037260118909E-2</v>
      </c>
      <c r="AJ126" s="11">
        <f>'OddsRatio_working_3-way'!U126/(3*'OddsRatio_working_3-way'!X126^(1/3))*SIN(('OddsRatio_working_3-way'!Y126+2*PI())/3)</f>
        <v>-0.41589261668206517</v>
      </c>
      <c r="AK126" s="11">
        <f>'OddsRatio_working_3-way'!U126/(3*'OddsRatio_working_3-way'!X126^(1/3))*SIN(('OddsRatio_working_3-way'!Y126+4*PI())/3)</f>
        <v>0.50442665394218389</v>
      </c>
      <c r="AL126" s="11">
        <f>'OddsRatio_working_3-way'!Z126+'OddsRatio_working_3-way'!AF126</f>
        <v>1.0626931572706204</v>
      </c>
      <c r="AM126" s="11">
        <f>'OddsRatio_working_3-way'!AA126+'OddsRatio_working_3-way'!AG126</f>
        <v>-0.68469202936903217</v>
      </c>
      <c r="AN126" s="11">
        <f>'OddsRatio_working_3-way'!AB126+'OddsRatio_working_3-way'!AH126</f>
        <v>-0.37800112790158868</v>
      </c>
      <c r="AO126" s="11">
        <f>'OddsRatio_working_3-way'!AC126+'OddsRatio_working_3-way'!AI126</f>
        <v>0</v>
      </c>
      <c r="AP126" s="11">
        <f>'OddsRatio_working_3-way'!AD126+'OddsRatio_working_3-way'!AJ126</f>
        <v>0</v>
      </c>
      <c r="AQ126" s="11">
        <f>'OddsRatio_working_3-way'!AE126+'OddsRatio_working_3-way'!AK126</f>
        <v>0</v>
      </c>
      <c r="AR126" s="10">
        <f>IF(A126="","",IF(('OddsRatio_working_3-way'!X126=0),IF(Q126&gt;0,-Q126^(1/3),(-Q126)^(1/3)),'OddsRatio_working_3-way'!AL126-'OddsRatio_working_3-way'!R126/3))</f>
        <v>1.0626931572706204</v>
      </c>
      <c r="AS126" s="11">
        <f>IF(('OddsRatio_working_3-way'!X126=0),IF(Q126&gt;0,-Q126^(1/3),(-Q126)^(1/3)),'OddsRatio_working_3-way'!AM126-'OddsRatio_working_3-way'!R126/3)</f>
        <v>-0.68469202936903217</v>
      </c>
      <c r="AT126" s="11">
        <f>IF(('OddsRatio_working_3-way'!X126=0),IF(Q126&gt;0,-Q126^(1/3),(-Q126)^(1/3)),'OddsRatio_working_3-way'!AN126-'OddsRatio_working_3-way'!R126/3)</f>
        <v>-0.37800112790158868</v>
      </c>
      <c r="AU126" s="11">
        <f>IF(('OddsRatio_working_3-way'!X126=0),0,'OddsRatio_working_3-way'!AO126)</f>
        <v>0</v>
      </c>
      <c r="AV126" s="11">
        <f>IF(('OddsRatio_working_3-way'!X126=0),0,'OddsRatio_working_3-way'!AP126)</f>
        <v>0</v>
      </c>
      <c r="AW126" s="11">
        <f>IF(('OddsRatio_working_3-way'!X126=0),0,'OddsRatio_working_3-way'!AQ126)</f>
        <v>0</v>
      </c>
    </row>
    <row r="127" spans="1:4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9">
        <f t="shared" si="26"/>
        <v>0.39052191032632227</v>
      </c>
      <c r="E127" s="9">
        <f t="shared" si="27"/>
        <v>0.33260347331616114</v>
      </c>
      <c r="F127" s="9">
        <f t="shared" si="28"/>
        <v>0.27687461635751659</v>
      </c>
      <c r="G127" s="9">
        <f t="shared" si="29"/>
        <v>1.0616842087292673</v>
      </c>
      <c r="H127" s="9">
        <f t="shared" si="30"/>
        <v>2.5606757868320229</v>
      </c>
      <c r="I127" s="9">
        <f t="shared" si="31"/>
        <v>3.0065831544983155</v>
      </c>
      <c r="J127" s="9">
        <f t="shared" si="32"/>
        <v>3.6117431534739968</v>
      </c>
      <c r="K127" s="11">
        <f t="shared" si="33"/>
        <v>0.40485829959514169</v>
      </c>
      <c r="L127" s="11">
        <f t="shared" si="34"/>
        <v>0.34602076124567471</v>
      </c>
      <c r="M127" s="11">
        <f t="shared" si="35"/>
        <v>0.28901734104046245</v>
      </c>
      <c r="N127" s="11">
        <f>'OddsRatio_working_3-way'!K127+'OddsRatio_working_3-way'!L127+'OddsRatio_working_3-way'!M127-('OddsRatio_working_3-way'!K127*'OddsRatio_working_3-way'!L127)-('OddsRatio_working_3-way'!K127*'OddsRatio_working_3-way'!M127)-('OddsRatio_working_3-way'!L127*'OddsRatio_working_3-way'!M127)+('OddsRatio_working_3-way'!K127*'OddsRatio_working_3-way'!L127*'OddsRatio_working_3-way'!M127)-1</f>
        <v>-0.27672178549336446</v>
      </c>
      <c r="O127" s="11">
        <f>0</f>
        <v>0</v>
      </c>
      <c r="P127" s="11">
        <f>('OddsRatio_working_3-way'!K127*'OddsRatio_working_3-way'!L127)+('OddsRatio_working_3-way'!K127*'OddsRatio_working_3-way'!M127)+('OddsRatio_working_3-way'!L127*'OddsRatio_working_3-way'!M127)-(3*'OddsRatio_working_3-way'!K127*'OddsRatio_working_3-way'!L127*'OddsRatio_working_3-way'!M127)</f>
        <v>0.23564166886450433</v>
      </c>
      <c r="Q127" s="11">
        <f>2*'OddsRatio_working_3-way'!K127*'OddsRatio_working_3-way'!L127*'OddsRatio_working_3-way'!M127</f>
        <v>8.0976518510138956E-2</v>
      </c>
      <c r="R127" s="11">
        <f t="shared" si="36"/>
        <v>0</v>
      </c>
      <c r="S127" s="11">
        <f t="shared" si="37"/>
        <v>-0.85154722619464596</v>
      </c>
      <c r="T127" s="11">
        <f t="shared" si="38"/>
        <v>-0.29262791278166533</v>
      </c>
      <c r="U127" s="11">
        <f>'OddsRatio_working_3-way'!S127-'OddsRatio_working_3-way'!R127^2/3</f>
        <v>-0.85154722619464596</v>
      </c>
      <c r="V127" s="11">
        <f>'OddsRatio_working_3-way'!S127*'OddsRatio_working_3-way'!R127/3-2*'OddsRatio_working_3-way'!R127^3/27-'OddsRatio_working_3-way'!T127</f>
        <v>0.29262791278166533</v>
      </c>
      <c r="W127" s="11">
        <f>'OddsRatio_working_3-way'!V127^2+4*'OddsRatio_working_3-way'!U127^3/27</f>
        <v>-5.8481225793426544E-3</v>
      </c>
      <c r="X127" s="11">
        <f>IF('OddsRatio_working_3-way'!W127&gt;0,IF(ABS('OddsRatio_working_3-way'!V127+SQRT('OddsRatio_working_3-way'!W127))/2&gt;0,ABS('OddsRatio_working_3-way'!V127+SQRT('OddsRatio_working_3-way'!W127))/2,ABS('OddsRatio_working_3-way'!V127-SQRT('OddsRatio_working_3-way'!W127))/2),SQRT(-'OddsRatio_working_3-way'!U127^3/27))</f>
        <v>0.15122765778644509</v>
      </c>
      <c r="Y127" s="11">
        <f>IF('OddsRatio_working_3-way'!W127&gt;=0,IF('OddsRatio_working_3-way'!V127+SQRT('OddsRatio_working_3-way'!W127)&gt;0,0,PI()),ACOS('OddsRatio_working_3-way'!V127/(2*'OddsRatio_working_3-way'!X127)))</f>
        <v>0.25561525061569479</v>
      </c>
      <c r="Z127" s="11">
        <f>'OddsRatio_working_3-way'!X127^(1/3)*COS('OddsRatio_working_3-way'!Y127/3)</f>
        <v>0.53084210436463364</v>
      </c>
      <c r="AA127" s="11">
        <f>'OddsRatio_working_3-way'!X127^(1/3)*COS(('OddsRatio_working_3-way'!Y127+2*PI())/3)</f>
        <v>-0.30468683530142815</v>
      </c>
      <c r="AB127" s="11">
        <f>'OddsRatio_working_3-way'!X127^(1/3)*COS(('OddsRatio_working_3-way'!Y127+4*PI())/3)</f>
        <v>-0.22615526906320574</v>
      </c>
      <c r="AC127" s="11">
        <f>'OddsRatio_working_3-way'!X127^(1/3)*SIN('OddsRatio_working_3-way'!Y127/3)</f>
        <v>4.5340220907520837E-2</v>
      </c>
      <c r="AD127" s="11">
        <f>'OddsRatio_working_3-way'!X127^(1/3)*SIN(('OddsRatio_working_3-way'!Y127+2*PI())/3)</f>
        <v>0.43705263732440247</v>
      </c>
      <c r="AE127" s="11">
        <f>'OddsRatio_working_3-way'!X127^(1/3)*SIN(('OddsRatio_working_3-way'!Y127+4*PI())/3)</f>
        <v>-0.48239285823192318</v>
      </c>
      <c r="AF127" s="11">
        <f>-'OddsRatio_working_3-way'!U127/(3*'OddsRatio_working_3-way'!X127^(1/3))*COS(('OddsRatio_working_3-way'!Y127)/3)</f>
        <v>0.53084210436463364</v>
      </c>
      <c r="AG127" s="11">
        <f>-'OddsRatio_working_3-way'!U127/(3*'OddsRatio_working_3-way'!X127^(1/3))*COS(('OddsRatio_working_3-way'!Y127+2*PI())/3)</f>
        <v>-0.30468683530142815</v>
      </c>
      <c r="AH127" s="11">
        <f>-'OddsRatio_working_3-way'!U127/(3*'OddsRatio_working_3-way'!X127^(1/3))*COS(('OddsRatio_working_3-way'!Y127+4*PI())/3)</f>
        <v>-0.22615526906320574</v>
      </c>
      <c r="AI127" s="11">
        <f>'OddsRatio_working_3-way'!U127/(3*'OddsRatio_working_3-way'!X127^(1/3))*SIN(('OddsRatio_working_3-way'!Y127)/3)</f>
        <v>-4.5340220907520837E-2</v>
      </c>
      <c r="AJ127" s="11">
        <f>'OddsRatio_working_3-way'!U127/(3*'OddsRatio_working_3-way'!X127^(1/3))*SIN(('OddsRatio_working_3-way'!Y127+2*PI())/3)</f>
        <v>-0.43705263732440247</v>
      </c>
      <c r="AK127" s="11">
        <f>'OddsRatio_working_3-way'!U127/(3*'OddsRatio_working_3-way'!X127^(1/3))*SIN(('OddsRatio_working_3-way'!Y127+4*PI())/3)</f>
        <v>0.48239285823192318</v>
      </c>
      <c r="AL127" s="11">
        <f>'OddsRatio_working_3-way'!Z127+'OddsRatio_working_3-way'!AF127</f>
        <v>1.0616842087292673</v>
      </c>
      <c r="AM127" s="11">
        <f>'OddsRatio_working_3-way'!AA127+'OddsRatio_working_3-way'!AG127</f>
        <v>-0.6093736706028563</v>
      </c>
      <c r="AN127" s="11">
        <f>'OddsRatio_working_3-way'!AB127+'OddsRatio_working_3-way'!AH127</f>
        <v>-0.45231053812641148</v>
      </c>
      <c r="AO127" s="11">
        <f>'OddsRatio_working_3-way'!AC127+'OddsRatio_working_3-way'!AI127</f>
        <v>0</v>
      </c>
      <c r="AP127" s="11">
        <f>'OddsRatio_working_3-way'!AD127+'OddsRatio_working_3-way'!AJ127</f>
        <v>0</v>
      </c>
      <c r="AQ127" s="11">
        <f>'OddsRatio_working_3-way'!AE127+'OddsRatio_working_3-way'!AK127</f>
        <v>0</v>
      </c>
      <c r="AR127" s="10">
        <f>IF(A127="","",IF(('OddsRatio_working_3-way'!X127=0),IF(Q127&gt;0,-Q127^(1/3),(-Q127)^(1/3)),'OddsRatio_working_3-way'!AL127-'OddsRatio_working_3-way'!R127/3))</f>
        <v>1.0616842087292673</v>
      </c>
      <c r="AS127" s="11">
        <f>IF(('OddsRatio_working_3-way'!X127=0),IF(Q127&gt;0,-Q127^(1/3),(-Q127)^(1/3)),'OddsRatio_working_3-way'!AM127-'OddsRatio_working_3-way'!R127/3)</f>
        <v>-0.6093736706028563</v>
      </c>
      <c r="AT127" s="11">
        <f>IF(('OddsRatio_working_3-way'!X127=0),IF(Q127&gt;0,-Q127^(1/3),(-Q127)^(1/3)),'OddsRatio_working_3-way'!AN127-'OddsRatio_working_3-way'!R127/3)</f>
        <v>-0.45231053812641148</v>
      </c>
      <c r="AU127" s="11">
        <f>IF(('OddsRatio_working_3-way'!X127=0),0,'OddsRatio_working_3-way'!AO127)</f>
        <v>0</v>
      </c>
      <c r="AV127" s="11">
        <f>IF(('OddsRatio_working_3-way'!X127=0),0,'OddsRatio_working_3-way'!AP127)</f>
        <v>0</v>
      </c>
      <c r="AW127" s="11">
        <f>IF(('OddsRatio_working_3-way'!X127=0),0,'OddsRatio_working_3-way'!AQ127)</f>
        <v>0</v>
      </c>
    </row>
    <row r="128" spans="1:4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9">
        <f t="shared" si="26"/>
        <v>0.44779800700383487</v>
      </c>
      <c r="E128" s="9">
        <f t="shared" si="27"/>
        <v>0.30534829947260472</v>
      </c>
      <c r="F128" s="9">
        <f t="shared" si="28"/>
        <v>0.24685369352356032</v>
      </c>
      <c r="G128" s="9">
        <f t="shared" si="29"/>
        <v>1.0630601150815</v>
      </c>
      <c r="H128" s="9">
        <f t="shared" si="30"/>
        <v>2.2331497334945398</v>
      </c>
      <c r="I128" s="9">
        <f t="shared" si="31"/>
        <v>3.2749486462744102</v>
      </c>
      <c r="J128" s="9">
        <f t="shared" si="32"/>
        <v>4.0509825302839051</v>
      </c>
      <c r="K128" s="11">
        <f t="shared" si="33"/>
        <v>0.46296296296296291</v>
      </c>
      <c r="L128" s="11">
        <f t="shared" si="34"/>
        <v>0.31847133757961782</v>
      </c>
      <c r="M128" s="11">
        <f t="shared" si="35"/>
        <v>0.25839793281653745</v>
      </c>
      <c r="N128" s="11">
        <f>'OddsRatio_working_3-way'!K128+'OddsRatio_working_3-way'!L128+'OddsRatio_working_3-way'!M128-('OddsRatio_working_3-way'!K128*'OddsRatio_working_3-way'!L128)-('OddsRatio_working_3-way'!K128*'OddsRatio_working_3-way'!M128)-('OddsRatio_working_3-way'!L128*'OddsRatio_working_3-way'!M128)+('OddsRatio_working_3-way'!K128*'OddsRatio_working_3-way'!L128*'OddsRatio_working_3-way'!M128)-1</f>
        <v>-0.27143090522178381</v>
      </c>
      <c r="O128" s="11">
        <f>0</f>
        <v>0</v>
      </c>
      <c r="P128" s="11">
        <f>('OddsRatio_working_3-way'!K128*'OddsRatio_working_3-way'!L128)+('OddsRatio_working_3-way'!K128*'OddsRatio_working_3-way'!M128)+('OddsRatio_working_3-way'!L128*'OddsRatio_working_3-way'!M128)-(3*'OddsRatio_working_3-way'!K128*'OddsRatio_working_3-way'!L128*'OddsRatio_working_3-way'!M128)</f>
        <v>0.23506653182915127</v>
      </c>
      <c r="Q128" s="11">
        <f>2*'OddsRatio_working_3-way'!K128*'OddsRatio_working_3-way'!L128*'OddsRatio_working_3-way'!M128</f>
        <v>7.6196606751750828E-2</v>
      </c>
      <c r="R128" s="11">
        <f t="shared" si="36"/>
        <v>0</v>
      </c>
      <c r="S128" s="11">
        <f t="shared" si="37"/>
        <v>-0.8660271446874499</v>
      </c>
      <c r="T128" s="11">
        <f t="shared" si="38"/>
        <v>-0.28072192696513776</v>
      </c>
      <c r="U128" s="11">
        <f>'OddsRatio_working_3-way'!S128-'OddsRatio_working_3-way'!R128^2/3</f>
        <v>-0.8660271446874499</v>
      </c>
      <c r="V128" s="11">
        <f>'OddsRatio_working_3-way'!S128*'OddsRatio_working_3-way'!R128/3-2*'OddsRatio_working_3-way'!R128^3/27-'OddsRatio_working_3-way'!T128</f>
        <v>0.28072192696513776</v>
      </c>
      <c r="W128" s="11">
        <f>'OddsRatio_working_3-way'!V128^2+4*'OddsRatio_working_3-way'!U128^3/27</f>
        <v>-1.7420824888087785E-2</v>
      </c>
      <c r="X128" s="11">
        <f>IF('OddsRatio_working_3-way'!W128&gt;0,IF(ABS('OddsRatio_working_3-way'!V128+SQRT('OddsRatio_working_3-way'!W128))/2&gt;0,ABS('OddsRatio_working_3-way'!V128+SQRT('OddsRatio_working_3-way'!W128))/2,ABS('OddsRatio_working_3-way'!V128-SQRT('OddsRatio_working_3-way'!W128))/2),SQRT(-'OddsRatio_working_3-way'!U128^3/27))</f>
        <v>0.15510127753109251</v>
      </c>
      <c r="Y128" s="11">
        <f>IF('OddsRatio_working_3-way'!W128&gt;=0,IF('OddsRatio_working_3-way'!V128+SQRT('OddsRatio_working_3-way'!W128)&gt;0,0,PI()),ACOS('OddsRatio_working_3-way'!V128/(2*'OddsRatio_working_3-way'!X128)))</f>
        <v>0.43950287400438515</v>
      </c>
      <c r="Z128" s="11">
        <f>'OddsRatio_working_3-way'!X128^(1/3)*COS('OddsRatio_working_3-way'!Y128/3)</f>
        <v>0.53153005754075</v>
      </c>
      <c r="AA128" s="11">
        <f>'OddsRatio_working_3-way'!X128^(1/3)*COS(('OddsRatio_working_3-way'!Y128+2*PI())/3)</f>
        <v>-0.33368876997996783</v>
      </c>
      <c r="AB128" s="11">
        <f>'OddsRatio_working_3-way'!X128^(1/3)*COS(('OddsRatio_working_3-way'!Y128+4*PI())/3)</f>
        <v>-0.19784128756078226</v>
      </c>
      <c r="AC128" s="11">
        <f>'OddsRatio_working_3-way'!X128^(1/3)*SIN('OddsRatio_working_3-way'!Y128/3)</f>
        <v>7.8431580543449897E-2</v>
      </c>
      <c r="AD128" s="11">
        <f>'OddsRatio_working_3-way'!X128^(1/3)*SIN(('OddsRatio_working_3-way'!Y128+2*PI())/3)</f>
        <v>0.42110274243356904</v>
      </c>
      <c r="AE128" s="11">
        <f>'OddsRatio_working_3-way'!X128^(1/3)*SIN(('OddsRatio_working_3-way'!Y128+4*PI())/3)</f>
        <v>-0.49953432297701877</v>
      </c>
      <c r="AF128" s="11">
        <f>-'OddsRatio_working_3-way'!U128/(3*'OddsRatio_working_3-way'!X128^(1/3))*COS(('OddsRatio_working_3-way'!Y128)/3)</f>
        <v>0.53153005754075</v>
      </c>
      <c r="AG128" s="11">
        <f>-'OddsRatio_working_3-way'!U128/(3*'OddsRatio_working_3-way'!X128^(1/3))*COS(('OddsRatio_working_3-way'!Y128+2*PI())/3)</f>
        <v>-0.33368876997996783</v>
      </c>
      <c r="AH128" s="11">
        <f>-'OddsRatio_working_3-way'!U128/(3*'OddsRatio_working_3-way'!X128^(1/3))*COS(('OddsRatio_working_3-way'!Y128+4*PI())/3)</f>
        <v>-0.19784128756078226</v>
      </c>
      <c r="AI128" s="11">
        <f>'OddsRatio_working_3-way'!U128/(3*'OddsRatio_working_3-way'!X128^(1/3))*SIN(('OddsRatio_working_3-way'!Y128)/3)</f>
        <v>-7.8431580543449897E-2</v>
      </c>
      <c r="AJ128" s="11">
        <f>'OddsRatio_working_3-way'!U128/(3*'OddsRatio_working_3-way'!X128^(1/3))*SIN(('OddsRatio_working_3-way'!Y128+2*PI())/3)</f>
        <v>-0.42110274243356904</v>
      </c>
      <c r="AK128" s="11">
        <f>'OddsRatio_working_3-way'!U128/(3*'OddsRatio_working_3-way'!X128^(1/3))*SIN(('OddsRatio_working_3-way'!Y128+4*PI())/3)</f>
        <v>0.49953432297701877</v>
      </c>
      <c r="AL128" s="11">
        <f>'OddsRatio_working_3-way'!Z128+'OddsRatio_working_3-way'!AF128</f>
        <v>1.0630601150815</v>
      </c>
      <c r="AM128" s="11">
        <f>'OddsRatio_working_3-way'!AA128+'OddsRatio_working_3-way'!AG128</f>
        <v>-0.66737753995993565</v>
      </c>
      <c r="AN128" s="11">
        <f>'OddsRatio_working_3-way'!AB128+'OddsRatio_working_3-way'!AH128</f>
        <v>-0.39568257512156452</v>
      </c>
      <c r="AO128" s="11">
        <f>'OddsRatio_working_3-way'!AC128+'OddsRatio_working_3-way'!AI128</f>
        <v>0</v>
      </c>
      <c r="AP128" s="11">
        <f>'OddsRatio_working_3-way'!AD128+'OddsRatio_working_3-way'!AJ128</f>
        <v>0</v>
      </c>
      <c r="AQ128" s="11">
        <f>'OddsRatio_working_3-way'!AE128+'OddsRatio_working_3-way'!AK128</f>
        <v>0</v>
      </c>
      <c r="AR128" s="10">
        <f>IF(A128="","",IF(('OddsRatio_working_3-way'!X128=0),IF(Q128&gt;0,-Q128^(1/3),(-Q128)^(1/3)),'OddsRatio_working_3-way'!AL128-'OddsRatio_working_3-way'!R128/3))</f>
        <v>1.0630601150815</v>
      </c>
      <c r="AS128" s="11">
        <f>IF(('OddsRatio_working_3-way'!X128=0),IF(Q128&gt;0,-Q128^(1/3),(-Q128)^(1/3)),'OddsRatio_working_3-way'!AM128-'OddsRatio_working_3-way'!R128/3)</f>
        <v>-0.66737753995993565</v>
      </c>
      <c r="AT128" s="11">
        <f>IF(('OddsRatio_working_3-way'!X128=0),IF(Q128&gt;0,-Q128^(1/3),(-Q128)^(1/3)),'OddsRatio_working_3-way'!AN128-'OddsRatio_working_3-way'!R128/3)</f>
        <v>-0.39568257512156452</v>
      </c>
      <c r="AU128" s="11">
        <f>IF(('OddsRatio_working_3-way'!X128=0),0,'OddsRatio_working_3-way'!AO128)</f>
        <v>0</v>
      </c>
      <c r="AV128" s="11">
        <f>IF(('OddsRatio_working_3-way'!X128=0),0,'OddsRatio_working_3-way'!AP128)</f>
        <v>0</v>
      </c>
      <c r="AW128" s="11">
        <f>IF(('OddsRatio_working_3-way'!X128=0),0,'OddsRatio_working_3-way'!AQ128)</f>
        <v>0</v>
      </c>
    </row>
    <row r="129" spans="1:4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9">
        <f t="shared" si="26"/>
        <v>0.23833960175862565</v>
      </c>
      <c r="E129" s="9">
        <f t="shared" si="27"/>
        <v>0.24265203210478922</v>
      </c>
      <c r="F129" s="9">
        <f t="shared" si="28"/>
        <v>0.51900836613658496</v>
      </c>
      <c r="G129" s="9">
        <f t="shared" si="29"/>
        <v>1.0652312815010532</v>
      </c>
      <c r="H129" s="9">
        <f t="shared" si="30"/>
        <v>4.1956938445031593</v>
      </c>
      <c r="I129" s="9">
        <f t="shared" si="31"/>
        <v>4.1211276547980864</v>
      </c>
      <c r="J129" s="9">
        <f t="shared" si="32"/>
        <v>1.9267512149059169</v>
      </c>
      <c r="K129" s="11">
        <f t="shared" si="33"/>
        <v>0.25</v>
      </c>
      <c r="L129" s="11">
        <f t="shared" si="34"/>
        <v>0.2544529262086514</v>
      </c>
      <c r="M129" s="11">
        <f t="shared" si="35"/>
        <v>0.53475935828876997</v>
      </c>
      <c r="N129" s="11">
        <f>'OddsRatio_working_3-way'!K129+'OddsRatio_working_3-way'!L129+'OddsRatio_working_3-way'!M129-('OddsRatio_working_3-way'!K129*'OddsRatio_working_3-way'!L129)-('OddsRatio_working_3-way'!K129*'OddsRatio_working_3-way'!M129)-('OddsRatio_working_3-way'!L129*'OddsRatio_working_3-way'!M129)+('OddsRatio_working_3-way'!K129*'OddsRatio_working_3-way'!L129*'OddsRatio_working_3-way'!M129)-1</f>
        <v>-0.26014409927746251</v>
      </c>
      <c r="O129" s="11">
        <f>0</f>
        <v>0</v>
      </c>
      <c r="P129" s="11">
        <f>('OddsRatio_working_3-way'!K129*'OddsRatio_working_3-way'!L129)+('OddsRatio_working_3-way'!K129*'OddsRatio_working_3-way'!M129)+('OddsRatio_working_3-way'!L129*'OddsRatio_working_3-way'!M129)-(3*'OddsRatio_working_3-way'!K129*'OddsRatio_working_3-way'!L129*'OddsRatio_working_3-way'!M129)</f>
        <v>0.23132084200786487</v>
      </c>
      <c r="Q129" s="11">
        <f>2*'OddsRatio_working_3-way'!K129*'OddsRatio_working_3-way'!L129*'OddsRatio_working_3-way'!M129</f>
        <v>6.8035541767019078E-2</v>
      </c>
      <c r="R129" s="11">
        <f t="shared" si="36"/>
        <v>0</v>
      </c>
      <c r="S129" s="11">
        <f t="shared" si="37"/>
        <v>-0.88920272514482235</v>
      </c>
      <c r="T129" s="11">
        <f t="shared" si="38"/>
        <v>-0.26153021327788889</v>
      </c>
      <c r="U129" s="11">
        <f>'OddsRatio_working_3-way'!S129-'OddsRatio_working_3-way'!R129^2/3</f>
        <v>-0.88920272514482235</v>
      </c>
      <c r="V129" s="11">
        <f>'OddsRatio_working_3-way'!S129*'OddsRatio_working_3-way'!R129/3-2*'OddsRatio_working_3-way'!R129^3/27-'OddsRatio_working_3-way'!T129</f>
        <v>0.26153021327788889</v>
      </c>
      <c r="W129" s="11">
        <f>'OddsRatio_working_3-way'!V129^2+4*'OddsRatio_working_3-way'!U129^3/27</f>
        <v>-3.5761374569913171E-2</v>
      </c>
      <c r="X129" s="11">
        <f>IF('OddsRatio_working_3-way'!W129&gt;0,IF(ABS('OddsRatio_working_3-way'!V129+SQRT('OddsRatio_working_3-way'!W129))/2&gt;0,ABS('OddsRatio_working_3-way'!V129+SQRT('OddsRatio_working_3-way'!W129))/2,ABS('OddsRatio_working_3-way'!V129-SQRT('OddsRatio_working_3-way'!W129))/2),SQRT(-'OddsRatio_working_3-way'!U129^3/27))</f>
        <v>0.16136869819383437</v>
      </c>
      <c r="Y129" s="11">
        <f>IF('OddsRatio_working_3-way'!W129&gt;=0,IF('OddsRatio_working_3-way'!V129+SQRT('OddsRatio_working_3-way'!W129)&gt;0,0,PI()),ACOS('OddsRatio_working_3-way'!V129/(2*'OddsRatio_working_3-way'!X129)))</f>
        <v>0.62604732335549029</v>
      </c>
      <c r="Z129" s="11">
        <f>'OddsRatio_working_3-way'!X129^(1/3)*COS('OddsRatio_working_3-way'!Y129/3)</f>
        <v>0.53261564075052659</v>
      </c>
      <c r="AA129" s="11">
        <f>'OddsRatio_working_3-way'!X129^(1/3)*COS(('OddsRatio_working_3-way'!Y129+2*PI())/3)</f>
        <v>-0.36398645523025636</v>
      </c>
      <c r="AB129" s="11">
        <f>'OddsRatio_working_3-way'!X129^(1/3)*COS(('OddsRatio_working_3-way'!Y129+4*PI())/3)</f>
        <v>-0.16862918552027034</v>
      </c>
      <c r="AC129" s="11">
        <f>'OddsRatio_working_3-way'!X129^(1/3)*SIN('OddsRatio_working_3-way'!Y129/3)</f>
        <v>0.11278957225521088</v>
      </c>
      <c r="AD129" s="11">
        <f>'OddsRatio_working_3-way'!X129^(1/3)*SIN(('OddsRatio_working_3-way'!Y129+2*PI())/3)</f>
        <v>0.40486388921527694</v>
      </c>
      <c r="AE129" s="11">
        <f>'OddsRatio_working_3-way'!X129^(1/3)*SIN(('OddsRatio_working_3-way'!Y129+4*PI())/3)</f>
        <v>-0.51765346147048763</v>
      </c>
      <c r="AF129" s="11">
        <f>-'OddsRatio_working_3-way'!U129/(3*'OddsRatio_working_3-way'!X129^(1/3))*COS(('OddsRatio_working_3-way'!Y129)/3)</f>
        <v>0.53261564075052659</v>
      </c>
      <c r="AG129" s="11">
        <f>-'OddsRatio_working_3-way'!U129/(3*'OddsRatio_working_3-way'!X129^(1/3))*COS(('OddsRatio_working_3-way'!Y129+2*PI())/3)</f>
        <v>-0.36398645523025636</v>
      </c>
      <c r="AH129" s="11">
        <f>-'OddsRatio_working_3-way'!U129/(3*'OddsRatio_working_3-way'!X129^(1/3))*COS(('OddsRatio_working_3-way'!Y129+4*PI())/3)</f>
        <v>-0.16862918552027034</v>
      </c>
      <c r="AI129" s="11">
        <f>'OddsRatio_working_3-way'!U129/(3*'OddsRatio_working_3-way'!X129^(1/3))*SIN(('OddsRatio_working_3-way'!Y129)/3)</f>
        <v>-0.11278957225521088</v>
      </c>
      <c r="AJ129" s="11">
        <f>'OddsRatio_working_3-way'!U129/(3*'OddsRatio_working_3-way'!X129^(1/3))*SIN(('OddsRatio_working_3-way'!Y129+2*PI())/3)</f>
        <v>-0.40486388921527694</v>
      </c>
      <c r="AK129" s="11">
        <f>'OddsRatio_working_3-way'!U129/(3*'OddsRatio_working_3-way'!X129^(1/3))*SIN(('OddsRatio_working_3-way'!Y129+4*PI())/3)</f>
        <v>0.51765346147048763</v>
      </c>
      <c r="AL129" s="11">
        <f>'OddsRatio_working_3-way'!Z129+'OddsRatio_working_3-way'!AF129</f>
        <v>1.0652312815010532</v>
      </c>
      <c r="AM129" s="11">
        <f>'OddsRatio_working_3-way'!AA129+'OddsRatio_working_3-way'!AG129</f>
        <v>-0.72797291046051271</v>
      </c>
      <c r="AN129" s="11">
        <f>'OddsRatio_working_3-way'!AB129+'OddsRatio_working_3-way'!AH129</f>
        <v>-0.33725837104054068</v>
      </c>
      <c r="AO129" s="11">
        <f>'OddsRatio_working_3-way'!AC129+'OddsRatio_working_3-way'!AI129</f>
        <v>0</v>
      </c>
      <c r="AP129" s="11">
        <f>'OddsRatio_working_3-way'!AD129+'OddsRatio_working_3-way'!AJ129</f>
        <v>0</v>
      </c>
      <c r="AQ129" s="11">
        <f>'OddsRatio_working_3-way'!AE129+'OddsRatio_working_3-way'!AK129</f>
        <v>0</v>
      </c>
      <c r="AR129" s="10">
        <f>IF(A129="","",IF(('OddsRatio_working_3-way'!X129=0),IF(Q129&gt;0,-Q129^(1/3),(-Q129)^(1/3)),'OddsRatio_working_3-way'!AL129-'OddsRatio_working_3-way'!R129/3))</f>
        <v>1.0652312815010532</v>
      </c>
      <c r="AS129" s="11">
        <f>IF(('OddsRatio_working_3-way'!X129=0),IF(Q129&gt;0,-Q129^(1/3),(-Q129)^(1/3)),'OddsRatio_working_3-way'!AM129-'OddsRatio_working_3-way'!R129/3)</f>
        <v>-0.72797291046051271</v>
      </c>
      <c r="AT129" s="11">
        <f>IF(('OddsRatio_working_3-way'!X129=0),IF(Q129&gt;0,-Q129^(1/3),(-Q129)^(1/3)),'OddsRatio_working_3-way'!AN129-'OddsRatio_working_3-way'!R129/3)</f>
        <v>-0.33725837104054068</v>
      </c>
      <c r="AU129" s="11">
        <f>IF(('OddsRatio_working_3-way'!X129=0),0,'OddsRatio_working_3-way'!AO129)</f>
        <v>0</v>
      </c>
      <c r="AV129" s="11">
        <f>IF(('OddsRatio_working_3-way'!X129=0),0,'OddsRatio_working_3-way'!AP129)</f>
        <v>0</v>
      </c>
      <c r="AW129" s="11">
        <f>IF(('OddsRatio_working_3-way'!X129=0),0,'OddsRatio_working_3-way'!AQ129)</f>
        <v>0</v>
      </c>
    </row>
    <row r="130" spans="1:4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9">
        <f t="shared" si="26"/>
        <v>0.28398756058841684</v>
      </c>
      <c r="E130" s="9">
        <f t="shared" si="27"/>
        <v>0.25066633890451306</v>
      </c>
      <c r="F130" s="9">
        <f t="shared" si="28"/>
        <v>0.46534610050707004</v>
      </c>
      <c r="G130" s="9">
        <f t="shared" si="29"/>
        <v>1.0638316435841211</v>
      </c>
      <c r="H130" s="9">
        <f t="shared" si="30"/>
        <v>3.5212809952943678</v>
      </c>
      <c r="I130" s="9">
        <f t="shared" si="31"/>
        <v>3.9893669184713807</v>
      </c>
      <c r="J130" s="9">
        <f t="shared" si="32"/>
        <v>2.1489381750708514</v>
      </c>
      <c r="K130" s="11">
        <f t="shared" si="33"/>
        <v>0.29673590504451036</v>
      </c>
      <c r="L130" s="11">
        <f t="shared" si="34"/>
        <v>0.26246719160104987</v>
      </c>
      <c r="M130" s="11">
        <f t="shared" si="35"/>
        <v>0.48076923076923073</v>
      </c>
      <c r="N130" s="11">
        <f>'OddsRatio_working_3-way'!K130+'OddsRatio_working_3-way'!L130+'OddsRatio_working_3-way'!M130-('OddsRatio_working_3-way'!K130*'OddsRatio_working_3-way'!L130)-('OddsRatio_working_3-way'!K130*'OddsRatio_working_3-way'!M130)-('OddsRatio_working_3-way'!L130*'OddsRatio_working_3-way'!M130)+('OddsRatio_working_3-way'!K130*'OddsRatio_working_3-way'!L130*'OddsRatio_working_3-way'!M130)-1</f>
        <v>-0.2693147934800777</v>
      </c>
      <c r="O130" s="11">
        <f>0</f>
        <v>0</v>
      </c>
      <c r="P130" s="11">
        <f>('OddsRatio_working_3-way'!K130*'OddsRatio_working_3-way'!L130)+('OddsRatio_working_3-way'!K130*'OddsRatio_working_3-way'!M130)+('OddsRatio_working_3-way'!L130*'OddsRatio_working_3-way'!M130)-(3*'OddsRatio_working_3-way'!K130*'OddsRatio_working_3-way'!L130*'OddsRatio_working_3-way'!M130)</f>
        <v>0.23439919816003368</v>
      </c>
      <c r="Q130" s="11">
        <f>2*'OddsRatio_working_3-way'!K130*'OddsRatio_working_3-way'!L130*'OddsRatio_working_3-way'!M130</f>
        <v>7.4887922734835036E-2</v>
      </c>
      <c r="R130" s="11">
        <f t="shared" si="36"/>
        <v>0</v>
      </c>
      <c r="S130" s="11">
        <f t="shared" si="37"/>
        <v>-0.87035396433717682</v>
      </c>
      <c r="T130" s="11">
        <f t="shared" si="38"/>
        <v>-0.27806835921315548</v>
      </c>
      <c r="U130" s="11">
        <f>'OddsRatio_working_3-way'!S130-'OddsRatio_working_3-way'!R130^2/3</f>
        <v>-0.87035396433717682</v>
      </c>
      <c r="V130" s="11">
        <f>'OddsRatio_working_3-way'!S130*'OddsRatio_working_3-way'!R130/3-2*'OddsRatio_working_3-way'!R130^3/27-'OddsRatio_working_3-way'!T130</f>
        <v>0.27806835921315548</v>
      </c>
      <c r="W130" s="11">
        <f>'OddsRatio_working_3-way'!V130^2+4*'OddsRatio_working_3-way'!U130^3/27</f>
        <v>-2.0353109659857413E-2</v>
      </c>
      <c r="X130" s="11">
        <f>IF('OddsRatio_working_3-way'!W130&gt;0,IF(ABS('OddsRatio_working_3-way'!V130+SQRT('OddsRatio_working_3-way'!W130))/2&gt;0,ABS('OddsRatio_working_3-way'!V130+SQRT('OddsRatio_working_3-way'!W130))/2,ABS('OddsRatio_working_3-way'!V130-SQRT('OddsRatio_working_3-way'!W130))/2),SQRT(-'OddsRatio_working_3-way'!U130^3/27))</f>
        <v>0.15626509691494922</v>
      </c>
      <c r="Y130" s="11">
        <f>IF('OddsRatio_working_3-way'!W130&gt;=0,IF('OddsRatio_working_3-way'!V130+SQRT('OddsRatio_working_3-way'!W130)&gt;0,0,PI()),ACOS('OddsRatio_working_3-way'!V130/(2*'OddsRatio_working_3-way'!X130)))</f>
        <v>0.47403687481519419</v>
      </c>
      <c r="Z130" s="11">
        <f>'OddsRatio_working_3-way'!X130^(1/3)*COS('OddsRatio_working_3-way'!Y130/3)</f>
        <v>0.53191582179206065</v>
      </c>
      <c r="AA130" s="11">
        <f>'OddsRatio_working_3-way'!X130^(1/3)*COS(('OddsRatio_working_3-way'!Y130+2*PI())/3)</f>
        <v>-0.33935859195385021</v>
      </c>
      <c r="AB130" s="11">
        <f>'OddsRatio_working_3-way'!X130^(1/3)*COS(('OddsRatio_working_3-way'!Y130+4*PI())/3)</f>
        <v>-0.19255722983821058</v>
      </c>
      <c r="AC130" s="11">
        <f>'OddsRatio_working_3-way'!X130^(1/3)*SIN('OddsRatio_working_3-way'!Y130/3)</f>
        <v>8.4755805934868422E-2</v>
      </c>
      <c r="AD130" s="11">
        <f>'OddsRatio_working_3-way'!X130^(1/3)*SIN(('OddsRatio_working_3-way'!Y130+2*PI())/3)</f>
        <v>0.41827471137936667</v>
      </c>
      <c r="AE130" s="11">
        <f>'OddsRatio_working_3-way'!X130^(1/3)*SIN(('OddsRatio_working_3-way'!Y130+4*PI())/3)</f>
        <v>-0.50303051731423498</v>
      </c>
      <c r="AF130" s="11">
        <f>-'OddsRatio_working_3-way'!U130/(3*'OddsRatio_working_3-way'!X130^(1/3))*COS(('OddsRatio_working_3-way'!Y130)/3)</f>
        <v>0.53191582179206054</v>
      </c>
      <c r="AG130" s="11">
        <f>-'OddsRatio_working_3-way'!U130/(3*'OddsRatio_working_3-way'!X130^(1/3))*COS(('OddsRatio_working_3-way'!Y130+2*PI())/3)</f>
        <v>-0.33935859195385015</v>
      </c>
      <c r="AH130" s="11">
        <f>-'OddsRatio_working_3-way'!U130/(3*'OddsRatio_working_3-way'!X130^(1/3))*COS(('OddsRatio_working_3-way'!Y130+4*PI())/3)</f>
        <v>-0.19255722983821055</v>
      </c>
      <c r="AI130" s="11">
        <f>'OddsRatio_working_3-way'!U130/(3*'OddsRatio_working_3-way'!X130^(1/3))*SIN(('OddsRatio_working_3-way'!Y130)/3)</f>
        <v>-8.4755805934868408E-2</v>
      </c>
      <c r="AJ130" s="11">
        <f>'OddsRatio_working_3-way'!U130/(3*'OddsRatio_working_3-way'!X130^(1/3))*SIN(('OddsRatio_working_3-way'!Y130+2*PI())/3)</f>
        <v>-0.41827471137936661</v>
      </c>
      <c r="AK130" s="11">
        <f>'OddsRatio_working_3-way'!U130/(3*'OddsRatio_working_3-way'!X130^(1/3))*SIN(('OddsRatio_working_3-way'!Y130+4*PI())/3)</f>
        <v>0.50303051731423487</v>
      </c>
      <c r="AL130" s="11">
        <f>'OddsRatio_working_3-way'!Z130+'OddsRatio_working_3-way'!AF130</f>
        <v>1.0638316435841211</v>
      </c>
      <c r="AM130" s="11">
        <f>'OddsRatio_working_3-way'!AA130+'OddsRatio_working_3-way'!AG130</f>
        <v>-0.67871718390770042</v>
      </c>
      <c r="AN130" s="11">
        <f>'OddsRatio_working_3-way'!AB130+'OddsRatio_working_3-way'!AH130</f>
        <v>-0.38511445967642111</v>
      </c>
      <c r="AO130" s="11">
        <f>'OddsRatio_working_3-way'!AC130+'OddsRatio_working_3-way'!AI130</f>
        <v>0</v>
      </c>
      <c r="AP130" s="11">
        <f>'OddsRatio_working_3-way'!AD130+'OddsRatio_working_3-way'!AJ130</f>
        <v>0</v>
      </c>
      <c r="AQ130" s="11">
        <f>'OddsRatio_working_3-way'!AE130+'OddsRatio_working_3-way'!AK130</f>
        <v>0</v>
      </c>
      <c r="AR130" s="10">
        <f>IF(A130="","",IF(('OddsRatio_working_3-way'!X130=0),IF(Q130&gt;0,-Q130^(1/3),(-Q130)^(1/3)),'OddsRatio_working_3-way'!AL130-'OddsRatio_working_3-way'!R130/3))</f>
        <v>1.0638316435841211</v>
      </c>
      <c r="AS130" s="11">
        <f>IF(('OddsRatio_working_3-way'!X130=0),IF(Q130&gt;0,-Q130^(1/3),(-Q130)^(1/3)),'OddsRatio_working_3-way'!AM130-'OddsRatio_working_3-way'!R130/3)</f>
        <v>-0.67871718390770042</v>
      </c>
      <c r="AT130" s="11">
        <f>IF(('OddsRatio_working_3-way'!X130=0),IF(Q130&gt;0,-Q130^(1/3),(-Q130)^(1/3)),'OddsRatio_working_3-way'!AN130-'OddsRatio_working_3-way'!R130/3)</f>
        <v>-0.38511445967642111</v>
      </c>
      <c r="AU130" s="11">
        <f>IF(('OddsRatio_working_3-way'!X130=0),0,'OddsRatio_working_3-way'!AO130)</f>
        <v>0</v>
      </c>
      <c r="AV130" s="11">
        <f>IF(('OddsRatio_working_3-way'!X130=0),0,'OddsRatio_working_3-way'!AP130)</f>
        <v>0</v>
      </c>
      <c r="AW130" s="11">
        <f>IF(('OddsRatio_working_3-way'!X130=0),0,'OddsRatio_working_3-way'!AQ130)</f>
        <v>0</v>
      </c>
    </row>
    <row r="131" spans="1:4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9">
        <f t="shared" si="26"/>
        <v>0.47229578767874242</v>
      </c>
      <c r="E131" s="9">
        <f t="shared" si="27"/>
        <v>0.25608032324683327</v>
      </c>
      <c r="F131" s="9">
        <f t="shared" si="28"/>
        <v>0.27162388907442431</v>
      </c>
      <c r="G131" s="9">
        <f t="shared" si="29"/>
        <v>1.0641116296548758</v>
      </c>
      <c r="H131" s="9">
        <f t="shared" si="30"/>
        <v>2.1173172111376193</v>
      </c>
      <c r="I131" s="9">
        <f t="shared" si="31"/>
        <v>3.90502474895781</v>
      </c>
      <c r="J131" s="9">
        <f t="shared" si="32"/>
        <v>3.6815613067302868</v>
      </c>
      <c r="K131" s="11">
        <f t="shared" si="33"/>
        <v>0.48780487804878053</v>
      </c>
      <c r="L131" s="11">
        <f t="shared" si="34"/>
        <v>0.26809651474530832</v>
      </c>
      <c r="M131" s="11">
        <f t="shared" si="35"/>
        <v>0.28409090909090912</v>
      </c>
      <c r="N131" s="11">
        <f>'OddsRatio_working_3-way'!K131+'OddsRatio_working_3-way'!L131+'OddsRatio_working_3-way'!M131-('OddsRatio_working_3-way'!K131*'OddsRatio_working_3-way'!L131)-('OddsRatio_working_3-way'!K131*'OddsRatio_working_3-way'!M131)-('OddsRatio_working_3-way'!L131*'OddsRatio_working_3-way'!M131)+('OddsRatio_working_3-way'!K131*'OddsRatio_working_3-way'!L131*'OddsRatio_working_3-way'!M131)-1</f>
        <v>-0.26837813497559782</v>
      </c>
      <c r="O131" s="11">
        <f>0</f>
        <v>0</v>
      </c>
      <c r="P131" s="11">
        <f>('OddsRatio_working_3-way'!K131*'OddsRatio_working_3-way'!L131)+('OddsRatio_working_3-way'!K131*'OddsRatio_working_3-way'!M131)+('OddsRatio_working_3-way'!L131*'OddsRatio_working_3-way'!M131)-(3*'OddsRatio_working_3-way'!K131*'OddsRatio_working_3-way'!L131*'OddsRatio_working_3-way'!M131)</f>
        <v>0.23406430749659682</v>
      </c>
      <c r="Q131" s="11">
        <f>2*'OddsRatio_working_3-way'!K131*'OddsRatio_working_3-way'!L131*'OddsRatio_working_3-way'!M131</f>
        <v>7.4306129363998996E-2</v>
      </c>
      <c r="R131" s="11">
        <f t="shared" si="36"/>
        <v>0</v>
      </c>
      <c r="S131" s="11">
        <f t="shared" si="37"/>
        <v>-0.87214372928658679</v>
      </c>
      <c r="T131" s="11">
        <f t="shared" si="38"/>
        <v>-0.27687102517034501</v>
      </c>
      <c r="U131" s="11">
        <f>'OddsRatio_working_3-way'!S131-'OddsRatio_working_3-way'!R131^2/3</f>
        <v>-0.87214372928658679</v>
      </c>
      <c r="V131" s="11">
        <f>'OddsRatio_working_3-way'!S131*'OddsRatio_working_3-way'!R131/3-2*'OddsRatio_working_3-way'!R131^3/27-'OddsRatio_working_3-way'!T131</f>
        <v>0.27687102517034501</v>
      </c>
      <c r="W131" s="11">
        <f>'OddsRatio_working_3-way'!V131^2+4*'OddsRatio_working_3-way'!U131^3/27</f>
        <v>-2.1621364368401466E-2</v>
      </c>
      <c r="X131" s="11">
        <f>IF('OddsRatio_working_3-way'!W131&gt;0,IF(ABS('OddsRatio_working_3-way'!V131+SQRT('OddsRatio_working_3-way'!W131))/2&gt;0,ABS('OddsRatio_working_3-way'!V131+SQRT('OddsRatio_working_3-way'!W131))/2,ABS('OddsRatio_working_3-way'!V131-SQRT('OddsRatio_working_3-way'!W131))/2),SQRT(-'OddsRatio_working_3-way'!U131^3/27))</f>
        <v>0.15674735161022602</v>
      </c>
      <c r="Y131" s="11">
        <f>IF('OddsRatio_working_3-way'!W131&gt;=0,IF('OddsRatio_working_3-way'!V131+SQRT('OddsRatio_working_3-way'!W131)&gt;0,0,PI()),ACOS('OddsRatio_working_3-way'!V131/(2*'OddsRatio_working_3-way'!X131)))</f>
        <v>0.48820526339691761</v>
      </c>
      <c r="Z131" s="11">
        <f>'OddsRatio_working_3-way'!X131^(1/3)*COS('OddsRatio_working_3-way'!Y131/3)</f>
        <v>0.53205581482743791</v>
      </c>
      <c r="AA131" s="11">
        <f>'OddsRatio_working_3-way'!X131^(1/3)*COS(('OddsRatio_working_3-way'!Y131+2*PI())/3)</f>
        <v>-0.34168099560501525</v>
      </c>
      <c r="AB131" s="11">
        <f>'OddsRatio_working_3-way'!X131^(1/3)*COS(('OddsRatio_working_3-way'!Y131+4*PI())/3)</f>
        <v>-0.19037481922242253</v>
      </c>
      <c r="AC131" s="11">
        <f>'OddsRatio_working_3-way'!X131^(1/3)*SIN('OddsRatio_working_3-way'!Y131/3)</f>
        <v>8.7356661664542923E-2</v>
      </c>
      <c r="AD131" s="11">
        <f>'OddsRatio_working_3-way'!X131^(1/3)*SIN(('OddsRatio_working_3-way'!Y131+2*PI())/3)</f>
        <v>0.41709552103951902</v>
      </c>
      <c r="AE131" s="11">
        <f>'OddsRatio_working_3-way'!X131^(1/3)*SIN(('OddsRatio_working_3-way'!Y131+4*PI())/3)</f>
        <v>-0.50445218270406189</v>
      </c>
      <c r="AF131" s="11">
        <f>-'OddsRatio_working_3-way'!U131/(3*'OddsRatio_working_3-way'!X131^(1/3))*COS(('OddsRatio_working_3-way'!Y131)/3)</f>
        <v>0.5320558148274378</v>
      </c>
      <c r="AG131" s="11">
        <f>-'OddsRatio_working_3-way'!U131/(3*'OddsRatio_working_3-way'!X131^(1/3))*COS(('OddsRatio_working_3-way'!Y131+2*PI())/3)</f>
        <v>-0.34168099560501514</v>
      </c>
      <c r="AH131" s="11">
        <f>-'OddsRatio_working_3-way'!U131/(3*'OddsRatio_working_3-way'!X131^(1/3))*COS(('OddsRatio_working_3-way'!Y131+4*PI())/3)</f>
        <v>-0.1903748192224225</v>
      </c>
      <c r="AI131" s="11">
        <f>'OddsRatio_working_3-way'!U131/(3*'OddsRatio_working_3-way'!X131^(1/3))*SIN(('OddsRatio_working_3-way'!Y131)/3)</f>
        <v>-8.7356661664542909E-2</v>
      </c>
      <c r="AJ131" s="11">
        <f>'OddsRatio_working_3-way'!U131/(3*'OddsRatio_working_3-way'!X131^(1/3))*SIN(('OddsRatio_working_3-way'!Y131+2*PI())/3)</f>
        <v>-0.41709552103951891</v>
      </c>
      <c r="AK131" s="11">
        <f>'OddsRatio_working_3-way'!U131/(3*'OddsRatio_working_3-way'!X131^(1/3))*SIN(('OddsRatio_working_3-way'!Y131+4*PI())/3)</f>
        <v>0.50445218270406178</v>
      </c>
      <c r="AL131" s="11">
        <f>'OddsRatio_working_3-way'!Z131+'OddsRatio_working_3-way'!AF131</f>
        <v>1.0641116296548758</v>
      </c>
      <c r="AM131" s="11">
        <f>'OddsRatio_working_3-way'!AA131+'OddsRatio_working_3-way'!AG131</f>
        <v>-0.68336199121003038</v>
      </c>
      <c r="AN131" s="11">
        <f>'OddsRatio_working_3-way'!AB131+'OddsRatio_working_3-way'!AH131</f>
        <v>-0.380749638444845</v>
      </c>
      <c r="AO131" s="11">
        <f>'OddsRatio_working_3-way'!AC131+'OddsRatio_working_3-way'!AI131</f>
        <v>0</v>
      </c>
      <c r="AP131" s="11">
        <f>'OddsRatio_working_3-way'!AD131+'OddsRatio_working_3-way'!AJ131</f>
        <v>0</v>
      </c>
      <c r="AQ131" s="11">
        <f>'OddsRatio_working_3-way'!AE131+'OddsRatio_working_3-way'!AK131</f>
        <v>0</v>
      </c>
      <c r="AR131" s="10">
        <f>IF(A131="","",IF(('OddsRatio_working_3-way'!X131=0),IF(Q131&gt;0,-Q131^(1/3),(-Q131)^(1/3)),'OddsRatio_working_3-way'!AL131-'OddsRatio_working_3-way'!R131/3))</f>
        <v>1.0641116296548758</v>
      </c>
      <c r="AS131" s="11">
        <f>IF(('OddsRatio_working_3-way'!X131=0),IF(Q131&gt;0,-Q131^(1/3),(-Q131)^(1/3)),'OddsRatio_working_3-way'!AM131-'OddsRatio_working_3-way'!R131/3)</f>
        <v>-0.68336199121003038</v>
      </c>
      <c r="AT131" s="11">
        <f>IF(('OddsRatio_working_3-way'!X131=0),IF(Q131&gt;0,-Q131^(1/3),(-Q131)^(1/3)),'OddsRatio_working_3-way'!AN131-'OddsRatio_working_3-way'!R131/3)</f>
        <v>-0.380749638444845</v>
      </c>
      <c r="AU131" s="11">
        <f>IF(('OddsRatio_working_3-way'!X131=0),0,'OddsRatio_working_3-way'!AO131)</f>
        <v>0</v>
      </c>
      <c r="AV131" s="11">
        <f>IF(('OddsRatio_working_3-way'!X131=0),0,'OddsRatio_working_3-way'!AP131)</f>
        <v>0</v>
      </c>
      <c r="AW131" s="11">
        <f>IF(('OddsRatio_working_3-way'!X131=0),0,'OddsRatio_working_3-way'!AQ131)</f>
        <v>0</v>
      </c>
    </row>
    <row r="132" spans="1:4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9">
        <f t="shared" ref="D132:D195" si="39">(K132/(AR132+K132-(AR132*K132)))</f>
        <v>0.76611971057823358</v>
      </c>
      <c r="E132" s="9">
        <f t="shared" ref="E132:E195" si="40">(L132/(AR132+L132-(AR132*L132)))</f>
        <v>0.15526724090888763</v>
      </c>
      <c r="F132" s="9">
        <f t="shared" ref="F132:F195" si="41">(M132/(AR132+M132-(AR132*M132)))</f>
        <v>7.8613048512879008E-2</v>
      </c>
      <c r="G132" s="9">
        <f t="shared" ref="G132:G195" si="42">AR132</f>
        <v>1.0902822840890525</v>
      </c>
      <c r="H132" s="9">
        <f t="shared" ref="H132:H195" si="43">IF(A132="","",1/D132)</f>
        <v>1.3052790395449345</v>
      </c>
      <c r="I132" s="9">
        <f t="shared" ref="I132:I195" si="44">IF(B132="","",1/E132)</f>
        <v>6.4405085976043717</v>
      </c>
      <c r="J132" s="9">
        <f t="shared" ref="J132:J195" si="45">IF(C132="","",1/F132)</f>
        <v>12.720534553957313</v>
      </c>
      <c r="K132" s="11">
        <f t="shared" ref="K132:K195" si="46">1/A132</f>
        <v>0.78125</v>
      </c>
      <c r="L132" s="11">
        <f t="shared" ref="L132:L195" si="47">1/B132</f>
        <v>0.1669449081803005</v>
      </c>
      <c r="M132" s="11">
        <f t="shared" ref="M132:M195" si="48">1/C132</f>
        <v>8.5106382978723402E-2</v>
      </c>
      <c r="N132" s="11">
        <f>'OddsRatio_working_3-way'!K132+'OddsRatio_working_3-way'!L132+'OddsRatio_working_3-way'!M132-('OddsRatio_working_3-way'!K132*'OddsRatio_working_3-way'!L132)-('OddsRatio_working_3-way'!K132*'OddsRatio_working_3-way'!M132)-('OddsRatio_working_3-way'!L132*'OddsRatio_working_3-way'!M132)+('OddsRatio_working_3-way'!K132*'OddsRatio_working_3-way'!L132*'OddsRatio_working_3-way'!M132)-1</f>
        <v>-0.16672179696657563</v>
      </c>
      <c r="O132" s="11">
        <f>0</f>
        <v>0</v>
      </c>
      <c r="P132" s="11">
        <f>('OddsRatio_working_3-way'!K132*'OddsRatio_working_3-way'!L132)+('OddsRatio_working_3-way'!K132*'OddsRatio_working_3-way'!M132)+('OddsRatio_working_3-way'!L132*'OddsRatio_working_3-way'!M132)-(3*'OddsRatio_working_3-way'!K132*'OddsRatio_working_3-way'!L132*'OddsRatio_working_3-way'!M132)</f>
        <v>0.17782296735694242</v>
      </c>
      <c r="Q132" s="11">
        <f>2*'OddsRatio_working_3-way'!K132*'OddsRatio_working_3-way'!L132*'OddsRatio_working_3-way'!M132</f>
        <v>2.2200120768656982E-2</v>
      </c>
      <c r="R132" s="11">
        <f t="shared" ref="R132:R195" si="49">O132/N132</f>
        <v>0</v>
      </c>
      <c r="S132" s="11">
        <f t="shared" ref="S132:S195" si="50">P132/N132</f>
        <v>-1.0665849972369981</v>
      </c>
      <c r="T132" s="11">
        <f t="shared" ref="T132:T195" si="51">Q132/N132</f>
        <v>-0.13315667880611712</v>
      </c>
      <c r="U132" s="11">
        <f>'OddsRatio_working_3-way'!S132-'OddsRatio_working_3-way'!R132^2/3</f>
        <v>-1.0665849972369981</v>
      </c>
      <c r="V132" s="11">
        <f>'OddsRatio_working_3-way'!S132*'OddsRatio_working_3-way'!R132/3-2*'OddsRatio_working_3-way'!R132^3/27-'OddsRatio_working_3-way'!T132</f>
        <v>0.13315667880611712</v>
      </c>
      <c r="W132" s="11">
        <f>'OddsRatio_working_3-way'!V132^2+4*'OddsRatio_working_3-way'!U132^3/27</f>
        <v>-0.1620249857020874</v>
      </c>
      <c r="X132" s="11">
        <f>IF('OddsRatio_working_3-way'!W132&gt;0,IF(ABS('OddsRatio_working_3-way'!V132+SQRT('OddsRatio_working_3-way'!W132))/2&gt;0,ABS('OddsRatio_working_3-way'!V132+SQRT('OddsRatio_working_3-way'!W132))/2,ABS('OddsRatio_working_3-way'!V132-SQRT('OddsRatio_working_3-way'!W132))/2),SQRT(-'OddsRatio_working_3-way'!U132^3/27))</f>
        <v>0.21198802254653612</v>
      </c>
      <c r="Y132" s="11">
        <f>IF('OddsRatio_working_3-way'!W132&gt;=0,IF('OddsRatio_working_3-way'!V132+SQRT('OddsRatio_working_3-way'!W132)&gt;0,0,PI()),ACOS('OddsRatio_working_3-way'!V132/(2*'OddsRatio_working_3-way'!X132)))</f>
        <v>1.2513230689209953</v>
      </c>
      <c r="Z132" s="11">
        <f>'OddsRatio_working_3-way'!X132^(1/3)*COS('OddsRatio_working_3-way'!Y132/3)</f>
        <v>0.54514114204452635</v>
      </c>
      <c r="AA132" s="11">
        <f>'OddsRatio_working_3-way'!X132^(1/3)*COS(('OddsRatio_working_3-way'!Y132+2*PI())/3)</f>
        <v>-0.48176450197400411</v>
      </c>
      <c r="AB132" s="11">
        <f>'OddsRatio_working_3-way'!X132^(1/3)*COS(('OddsRatio_working_3-way'!Y132+4*PI())/3)</f>
        <v>-6.3376640070522336E-2</v>
      </c>
      <c r="AC132" s="11">
        <f>'OddsRatio_working_3-way'!X132^(1/3)*SIN('OddsRatio_working_3-way'!Y132/3)</f>
        <v>0.24155634469564721</v>
      </c>
      <c r="AD132" s="11">
        <f>'OddsRatio_working_3-way'!X132^(1/3)*SIN(('OddsRatio_working_3-way'!Y132+2*PI())/3)</f>
        <v>0.35132790531079727</v>
      </c>
      <c r="AE132" s="11">
        <f>'OddsRatio_working_3-way'!X132^(1/3)*SIN(('OddsRatio_working_3-way'!Y132+4*PI())/3)</f>
        <v>-0.59288425000644451</v>
      </c>
      <c r="AF132" s="11">
        <f>-'OddsRatio_working_3-way'!U132/(3*'OddsRatio_working_3-way'!X132^(1/3))*COS(('OddsRatio_working_3-way'!Y132)/3)</f>
        <v>0.54514114204452613</v>
      </c>
      <c r="AG132" s="11">
        <f>-'OddsRatio_working_3-way'!U132/(3*'OddsRatio_working_3-way'!X132^(1/3))*COS(('OddsRatio_working_3-way'!Y132+2*PI())/3)</f>
        <v>-0.48176450197400394</v>
      </c>
      <c r="AH132" s="11">
        <f>-'OddsRatio_working_3-way'!U132/(3*'OddsRatio_working_3-way'!X132^(1/3))*COS(('OddsRatio_working_3-way'!Y132+4*PI())/3)</f>
        <v>-6.3376640070522308E-2</v>
      </c>
      <c r="AI132" s="11">
        <f>'OddsRatio_working_3-way'!U132/(3*'OddsRatio_working_3-way'!X132^(1/3))*SIN(('OddsRatio_working_3-way'!Y132)/3)</f>
        <v>-0.24155634469564713</v>
      </c>
      <c r="AJ132" s="11">
        <f>'OddsRatio_working_3-way'!U132/(3*'OddsRatio_working_3-way'!X132^(1/3))*SIN(('OddsRatio_working_3-way'!Y132+2*PI())/3)</f>
        <v>-0.35132790531079716</v>
      </c>
      <c r="AK132" s="11">
        <f>'OddsRatio_working_3-way'!U132/(3*'OddsRatio_working_3-way'!X132^(1/3))*SIN(('OddsRatio_working_3-way'!Y132+4*PI())/3)</f>
        <v>0.59288425000644429</v>
      </c>
      <c r="AL132" s="11">
        <f>'OddsRatio_working_3-way'!Z132+'OddsRatio_working_3-way'!AF132</f>
        <v>1.0902822840890525</v>
      </c>
      <c r="AM132" s="11">
        <f>'OddsRatio_working_3-way'!AA132+'OddsRatio_working_3-way'!AG132</f>
        <v>-0.963529003948008</v>
      </c>
      <c r="AN132" s="11">
        <f>'OddsRatio_working_3-way'!AB132+'OddsRatio_working_3-way'!AH132</f>
        <v>-0.12675328014104464</v>
      </c>
      <c r="AO132" s="11">
        <f>'OddsRatio_working_3-way'!AC132+'OddsRatio_working_3-way'!AI132</f>
        <v>0</v>
      </c>
      <c r="AP132" s="11">
        <f>'OddsRatio_working_3-way'!AD132+'OddsRatio_working_3-way'!AJ132</f>
        <v>0</v>
      </c>
      <c r="AQ132" s="11">
        <f>'OddsRatio_working_3-way'!AE132+'OddsRatio_working_3-way'!AK132</f>
        <v>0</v>
      </c>
      <c r="AR132" s="10">
        <f>IF(A132="","",IF(('OddsRatio_working_3-way'!X132=0),IF(Q132&gt;0,-Q132^(1/3),(-Q132)^(1/3)),'OddsRatio_working_3-way'!AL132-'OddsRatio_working_3-way'!R132/3))</f>
        <v>1.0902822840890525</v>
      </c>
      <c r="AS132" s="11">
        <f>IF(('OddsRatio_working_3-way'!X132=0),IF(Q132&gt;0,-Q132^(1/3),(-Q132)^(1/3)),'OddsRatio_working_3-way'!AM132-'OddsRatio_working_3-way'!R132/3)</f>
        <v>-0.963529003948008</v>
      </c>
      <c r="AT132" s="11">
        <f>IF(('OddsRatio_working_3-way'!X132=0),IF(Q132&gt;0,-Q132^(1/3),(-Q132)^(1/3)),'OddsRatio_working_3-way'!AN132-'OddsRatio_working_3-way'!R132/3)</f>
        <v>-0.12675328014104464</v>
      </c>
      <c r="AU132" s="11">
        <f>IF(('OddsRatio_working_3-way'!X132=0),0,'OddsRatio_working_3-way'!AO132)</f>
        <v>0</v>
      </c>
      <c r="AV132" s="11">
        <f>IF(('OddsRatio_working_3-way'!X132=0),0,'OddsRatio_working_3-way'!AP132)</f>
        <v>0</v>
      </c>
      <c r="AW132" s="11">
        <f>IF(('OddsRatio_working_3-way'!X132=0),0,'OddsRatio_working_3-way'!AQ132)</f>
        <v>0</v>
      </c>
    </row>
    <row r="133" spans="1:4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9">
        <f t="shared" si="39"/>
        <v>0.66934456136278064</v>
      </c>
      <c r="E133" s="9">
        <f t="shared" si="40"/>
        <v>0.19765260673156257</v>
      </c>
      <c r="F133" s="9">
        <f t="shared" si="41"/>
        <v>0.13300283190565629</v>
      </c>
      <c r="G133" s="9">
        <f t="shared" si="42"/>
        <v>1.0739105274673055</v>
      </c>
      <c r="H133" s="9">
        <f t="shared" si="43"/>
        <v>1.4939988426349611</v>
      </c>
      <c r="I133" s="9">
        <f t="shared" si="44"/>
        <v>5.0593817938264154</v>
      </c>
      <c r="J133" s="9">
        <f t="shared" si="45"/>
        <v>7.5186369017265449</v>
      </c>
      <c r="K133" s="11">
        <f t="shared" si="46"/>
        <v>0.68493150684931503</v>
      </c>
      <c r="L133" s="11">
        <f t="shared" si="47"/>
        <v>0.20920502092050208</v>
      </c>
      <c r="M133" s="11">
        <f t="shared" si="48"/>
        <v>0.14144271570014144</v>
      </c>
      <c r="N133" s="11">
        <f>'OddsRatio_working_3-way'!K133+'OddsRatio_working_3-way'!L133+'OddsRatio_working_3-way'!M133-('OddsRatio_working_3-way'!K133*'OddsRatio_working_3-way'!L133)-('OddsRatio_working_3-way'!K133*'OddsRatio_working_3-way'!M133)-('OddsRatio_working_3-way'!L133*'OddsRatio_working_3-way'!M133)+('OddsRatio_working_3-way'!K133*'OddsRatio_working_3-way'!L133*'OddsRatio_working_3-way'!M133)-1</f>
        <v>-0.21391348167888369</v>
      </c>
      <c r="O133" s="11">
        <f>0</f>
        <v>0</v>
      </c>
      <c r="P133" s="11">
        <f>('OddsRatio_working_3-way'!K133*'OddsRatio_working_3-way'!L133)+('OddsRatio_working_3-way'!K133*'OddsRatio_working_3-way'!M133)+('OddsRatio_working_3-way'!L133*'OddsRatio_working_3-way'!M133)-(3*'OddsRatio_working_3-way'!K133*'OddsRatio_working_3-way'!L133*'OddsRatio_working_3-way'!M133)</f>
        <v>0.20895775761856741</v>
      </c>
      <c r="Q133" s="11">
        <f>2*'OddsRatio_working_3-way'!K133*'OddsRatio_working_3-way'!L133*'OddsRatio_working_3-way'!M133</f>
        <v>4.0534967530274954E-2</v>
      </c>
      <c r="R133" s="11">
        <f t="shared" si="49"/>
        <v>0</v>
      </c>
      <c r="S133" s="11">
        <f t="shared" si="50"/>
        <v>-0.97683304473649046</v>
      </c>
      <c r="T133" s="11">
        <f t="shared" si="51"/>
        <v>-0.18949234621464409</v>
      </c>
      <c r="U133" s="11">
        <f>'OddsRatio_working_3-way'!S133-'OddsRatio_working_3-way'!R133^2/3</f>
        <v>-0.97683304473649046</v>
      </c>
      <c r="V133" s="11">
        <f>'OddsRatio_working_3-way'!S133*'OddsRatio_working_3-way'!R133/3-2*'OddsRatio_working_3-way'!R133^3/27-'OddsRatio_working_3-way'!T133</f>
        <v>0.18949234621464409</v>
      </c>
      <c r="W133" s="11">
        <f>'OddsRatio_working_3-way'!V133^2+4*'OddsRatio_working_3-way'!U133^3/27</f>
        <v>-0.10218106906266929</v>
      </c>
      <c r="X133" s="11">
        <f>IF('OddsRatio_working_3-way'!W133&gt;0,IF(ABS('OddsRatio_working_3-way'!V133+SQRT('OddsRatio_working_3-way'!W133))/2&gt;0,ABS('OddsRatio_working_3-way'!V133+SQRT('OddsRatio_working_3-way'!W133))/2,ABS('OddsRatio_working_3-way'!V133-SQRT('OddsRatio_working_3-way'!W133))/2),SQRT(-'OddsRatio_working_3-way'!U133^3/27))</f>
        <v>0.18580125022224678</v>
      </c>
      <c r="Y133" s="11">
        <f>IF('OddsRatio_working_3-way'!W133&gt;=0,IF('OddsRatio_working_3-way'!V133+SQRT('OddsRatio_working_3-way'!W133)&gt;0,0,PI()),ACOS('OddsRatio_working_3-way'!V133/(2*'OddsRatio_working_3-way'!X133)))</f>
        <v>1.0356895248969336</v>
      </c>
      <c r="Z133" s="11">
        <f>'OddsRatio_working_3-way'!X133^(1/3)*COS('OddsRatio_working_3-way'!Y133/3)</f>
        <v>0.53695526373365277</v>
      </c>
      <c r="AA133" s="11">
        <f>'OddsRatio_working_3-way'!X133^(1/3)*COS(('OddsRatio_working_3-way'!Y133+2*PI())/3)</f>
        <v>-0.43571263043370911</v>
      </c>
      <c r="AB133" s="11">
        <f>'OddsRatio_working_3-way'!X133^(1/3)*COS(('OddsRatio_working_3-way'!Y133+4*PI())/3)</f>
        <v>-0.1012426332999433</v>
      </c>
      <c r="AC133" s="11">
        <f>'OddsRatio_working_3-way'!X133^(1/3)*SIN('OddsRatio_working_3-way'!Y133/3)</f>
        <v>0.19310634288103296</v>
      </c>
      <c r="AD133" s="11">
        <f>'OddsRatio_working_3-way'!X133^(1/3)*SIN(('OddsRatio_working_3-way'!Y133+2*PI())/3)</f>
        <v>0.36846372764859997</v>
      </c>
      <c r="AE133" s="11">
        <f>'OddsRatio_working_3-way'!X133^(1/3)*SIN(('OddsRatio_working_3-way'!Y133+4*PI())/3)</f>
        <v>-0.56157007052963281</v>
      </c>
      <c r="AF133" s="11">
        <f>-'OddsRatio_working_3-way'!U133/(3*'OddsRatio_working_3-way'!X133^(1/3))*COS(('OddsRatio_working_3-way'!Y133)/3)</f>
        <v>0.53695526373365265</v>
      </c>
      <c r="AG133" s="11">
        <f>-'OddsRatio_working_3-way'!U133/(3*'OddsRatio_working_3-way'!X133^(1/3))*COS(('OddsRatio_working_3-way'!Y133+2*PI())/3)</f>
        <v>-0.435712630433709</v>
      </c>
      <c r="AH133" s="11">
        <f>-'OddsRatio_working_3-way'!U133/(3*'OddsRatio_working_3-way'!X133^(1/3))*COS(('OddsRatio_working_3-way'!Y133+4*PI())/3)</f>
        <v>-0.10124263329994329</v>
      </c>
      <c r="AI133" s="11">
        <f>'OddsRatio_working_3-way'!U133/(3*'OddsRatio_working_3-way'!X133^(1/3))*SIN(('OddsRatio_working_3-way'!Y133)/3)</f>
        <v>-0.1931063428810329</v>
      </c>
      <c r="AJ133" s="11">
        <f>'OddsRatio_working_3-way'!U133/(3*'OddsRatio_working_3-way'!X133^(1/3))*SIN(('OddsRatio_working_3-way'!Y133+2*PI())/3)</f>
        <v>-0.36846372764859991</v>
      </c>
      <c r="AK133" s="11">
        <f>'OddsRatio_working_3-way'!U133/(3*'OddsRatio_working_3-way'!X133^(1/3))*SIN(('OddsRatio_working_3-way'!Y133+4*PI())/3)</f>
        <v>0.5615700705296327</v>
      </c>
      <c r="AL133" s="11">
        <f>'OddsRatio_working_3-way'!Z133+'OddsRatio_working_3-way'!AF133</f>
        <v>1.0739105274673055</v>
      </c>
      <c r="AM133" s="11">
        <f>'OddsRatio_working_3-way'!AA133+'OddsRatio_working_3-way'!AG133</f>
        <v>-0.87142526086741812</v>
      </c>
      <c r="AN133" s="11">
        <f>'OddsRatio_working_3-way'!AB133+'OddsRatio_working_3-way'!AH133</f>
        <v>-0.20248526659988658</v>
      </c>
      <c r="AO133" s="11">
        <f>'OddsRatio_working_3-way'!AC133+'OddsRatio_working_3-way'!AI133</f>
        <v>0</v>
      </c>
      <c r="AP133" s="11">
        <f>'OddsRatio_working_3-way'!AD133+'OddsRatio_working_3-way'!AJ133</f>
        <v>0</v>
      </c>
      <c r="AQ133" s="11">
        <f>'OddsRatio_working_3-way'!AE133+'OddsRatio_working_3-way'!AK133</f>
        <v>0</v>
      </c>
      <c r="AR133" s="10">
        <f>IF(A133="","",IF(('OddsRatio_working_3-way'!X133=0),IF(Q133&gt;0,-Q133^(1/3),(-Q133)^(1/3)),'OddsRatio_working_3-way'!AL133-'OddsRatio_working_3-way'!R133/3))</f>
        <v>1.0739105274673055</v>
      </c>
      <c r="AS133" s="11">
        <f>IF(('OddsRatio_working_3-way'!X133=0),IF(Q133&gt;0,-Q133^(1/3),(-Q133)^(1/3)),'OddsRatio_working_3-way'!AM133-'OddsRatio_working_3-way'!R133/3)</f>
        <v>-0.87142526086741812</v>
      </c>
      <c r="AT133" s="11">
        <f>IF(('OddsRatio_working_3-way'!X133=0),IF(Q133&gt;0,-Q133^(1/3),(-Q133)^(1/3)),'OddsRatio_working_3-way'!AN133-'OddsRatio_working_3-way'!R133/3)</f>
        <v>-0.20248526659988658</v>
      </c>
      <c r="AU133" s="11">
        <f>IF(('OddsRatio_working_3-way'!X133=0),0,'OddsRatio_working_3-way'!AO133)</f>
        <v>0</v>
      </c>
      <c r="AV133" s="11">
        <f>IF(('OddsRatio_working_3-way'!X133=0),0,'OddsRatio_working_3-way'!AP133)</f>
        <v>0</v>
      </c>
      <c r="AW133" s="11">
        <f>IF(('OddsRatio_working_3-way'!X133=0),0,'OddsRatio_working_3-way'!AQ133)</f>
        <v>0</v>
      </c>
    </row>
    <row r="134" spans="1:4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9">
        <f t="shared" si="39"/>
        <v>0.26089930122259797</v>
      </c>
      <c r="E134" s="9">
        <f t="shared" si="40"/>
        <v>0.33322996947602035</v>
      </c>
      <c r="F134" s="9">
        <f t="shared" si="41"/>
        <v>0.40587072930138185</v>
      </c>
      <c r="G134" s="9">
        <f t="shared" si="42"/>
        <v>1.0531213490924451</v>
      </c>
      <c r="H134" s="9">
        <f t="shared" si="43"/>
        <v>3.8328964290586773</v>
      </c>
      <c r="I134" s="9">
        <f t="shared" si="44"/>
        <v>3.000930563275646</v>
      </c>
      <c r="J134" s="9">
        <f t="shared" si="45"/>
        <v>2.4638386752384989</v>
      </c>
      <c r="K134" s="11">
        <f t="shared" si="46"/>
        <v>0.2710027100271003</v>
      </c>
      <c r="L134" s="11">
        <f t="shared" si="47"/>
        <v>0.34482758620689657</v>
      </c>
      <c r="M134" s="11">
        <f t="shared" si="48"/>
        <v>0.41841004184100417</v>
      </c>
      <c r="N134" s="11">
        <f>'OddsRatio_working_3-way'!K134+'OddsRatio_working_3-way'!L134+'OddsRatio_working_3-way'!M134-('OddsRatio_working_3-way'!K134*'OddsRatio_working_3-way'!L134)-('OddsRatio_working_3-way'!K134*'OddsRatio_working_3-way'!M134)-('OddsRatio_working_3-way'!L134*'OddsRatio_working_3-way'!M134)+('OddsRatio_working_3-way'!K134*'OddsRatio_working_3-way'!L134*'OddsRatio_working_3-way'!M134)-1</f>
        <v>-0.27777836427909808</v>
      </c>
      <c r="O134" s="11">
        <f>0</f>
        <v>0</v>
      </c>
      <c r="P134" s="11">
        <f>('OddsRatio_working_3-way'!K134*'OddsRatio_working_3-way'!L134)+('OddsRatio_working_3-way'!K134*'OddsRatio_working_3-way'!M134)+('OddsRatio_working_3-way'!L134*'OddsRatio_working_3-way'!M134)-(3*'OddsRatio_working_3-way'!K134*'OddsRatio_working_3-way'!L134*'OddsRatio_working_3-way'!M134)</f>
        <v>0.23381852632550276</v>
      </c>
      <c r="Q134" s="11">
        <f>2*'OddsRatio_working_3-way'!K134*'OddsRatio_working_3-way'!L134*'OddsRatio_working_3-way'!M134</f>
        <v>7.820017602859626E-2</v>
      </c>
      <c r="R134" s="11">
        <f t="shared" si="49"/>
        <v>0</v>
      </c>
      <c r="S134" s="11">
        <f t="shared" si="50"/>
        <v>-0.84174491750759028</v>
      </c>
      <c r="T134" s="11">
        <f t="shared" si="51"/>
        <v>-0.28152003930019748</v>
      </c>
      <c r="U134" s="11">
        <f>'OddsRatio_working_3-way'!S134-'OddsRatio_working_3-way'!R134^2/3</f>
        <v>-0.84174491750759028</v>
      </c>
      <c r="V134" s="11">
        <f>'OddsRatio_working_3-way'!S134*'OddsRatio_working_3-way'!R134/3-2*'OddsRatio_working_3-way'!R134^3/27-'OddsRatio_working_3-way'!T134</f>
        <v>0.28152003930019748</v>
      </c>
      <c r="W134" s="11">
        <f>'OddsRatio_working_3-way'!V134^2+4*'OddsRatio_working_3-way'!U134^3/27</f>
        <v>-9.1028110917330679E-3</v>
      </c>
      <c r="X134" s="11">
        <f>IF('OddsRatio_working_3-way'!W134&gt;0,IF(ABS('OddsRatio_working_3-way'!V134+SQRT('OddsRatio_working_3-way'!W134))/2&gt;0,ABS('OddsRatio_working_3-way'!V134+SQRT('OddsRatio_working_3-way'!W134))/2,ABS('OddsRatio_working_3-way'!V134-SQRT('OddsRatio_working_3-way'!W134))/2),SQRT(-'OddsRatio_working_3-way'!U134^3/27))</f>
        <v>0.14862397486552917</v>
      </c>
      <c r="Y134" s="11">
        <f>IF('OddsRatio_working_3-way'!W134&gt;=0,IF('OddsRatio_working_3-way'!V134+SQRT('OddsRatio_working_3-way'!W134)&gt;0,0,PI()),ACOS('OddsRatio_working_3-way'!V134/(2*'OddsRatio_working_3-way'!X134)))</f>
        <v>0.32675697685715699</v>
      </c>
      <c r="Z134" s="11">
        <f>'OddsRatio_working_3-way'!X134^(1/3)*COS('OddsRatio_working_3-way'!Y134/3)</f>
        <v>0.52656067454622268</v>
      </c>
      <c r="AA134" s="11">
        <f>'OddsRatio_working_3-way'!X134^(1/3)*COS(('OddsRatio_working_3-way'!Y134+2*PI())/3)</f>
        <v>-0.31314637173513554</v>
      </c>
      <c r="AB134" s="11">
        <f>'OddsRatio_working_3-way'!X134^(1/3)*COS(('OddsRatio_working_3-way'!Y134+4*PI())/3)</f>
        <v>-0.21341430281108709</v>
      </c>
      <c r="AC134" s="11">
        <f>'OddsRatio_working_3-way'!X134^(1/3)*SIN('OddsRatio_working_3-way'!Y134/3)</f>
        <v>5.7580336840137768E-2</v>
      </c>
      <c r="AD134" s="11">
        <f>'OddsRatio_working_3-way'!X134^(1/3)*SIN(('OddsRatio_working_3-way'!Y134+2*PI())/3)</f>
        <v>0.42722475237083007</v>
      </c>
      <c r="AE134" s="11">
        <f>'OddsRatio_working_3-way'!X134^(1/3)*SIN(('OddsRatio_working_3-way'!Y134+4*PI())/3)</f>
        <v>-0.48480508921096777</v>
      </c>
      <c r="AF134" s="11">
        <f>-'OddsRatio_working_3-way'!U134/(3*'OddsRatio_working_3-way'!X134^(1/3))*COS(('OddsRatio_working_3-way'!Y134)/3)</f>
        <v>0.52656067454622257</v>
      </c>
      <c r="AG134" s="11">
        <f>-'OddsRatio_working_3-way'!U134/(3*'OddsRatio_working_3-way'!X134^(1/3))*COS(('OddsRatio_working_3-way'!Y134+2*PI())/3)</f>
        <v>-0.31314637173513549</v>
      </c>
      <c r="AH134" s="11">
        <f>-'OddsRatio_working_3-way'!U134/(3*'OddsRatio_working_3-way'!X134^(1/3))*COS(('OddsRatio_working_3-way'!Y134+4*PI())/3)</f>
        <v>-0.21341430281108703</v>
      </c>
      <c r="AI134" s="11">
        <f>'OddsRatio_working_3-way'!U134/(3*'OddsRatio_working_3-way'!X134^(1/3))*SIN(('OddsRatio_working_3-way'!Y134)/3)</f>
        <v>-5.7580336840137754E-2</v>
      </c>
      <c r="AJ134" s="11">
        <f>'OddsRatio_working_3-way'!U134/(3*'OddsRatio_working_3-way'!X134^(1/3))*SIN(('OddsRatio_working_3-way'!Y134+2*PI())/3)</f>
        <v>-0.42722475237083002</v>
      </c>
      <c r="AK134" s="11">
        <f>'OddsRatio_working_3-way'!U134/(3*'OddsRatio_working_3-way'!X134^(1/3))*SIN(('OddsRatio_working_3-way'!Y134+4*PI())/3)</f>
        <v>0.48480508921096771</v>
      </c>
      <c r="AL134" s="11">
        <f>'OddsRatio_working_3-way'!Z134+'OddsRatio_working_3-way'!AF134</f>
        <v>1.0531213490924451</v>
      </c>
      <c r="AM134" s="11">
        <f>'OddsRatio_working_3-way'!AA134+'OddsRatio_working_3-way'!AG134</f>
        <v>-0.62629274347027097</v>
      </c>
      <c r="AN134" s="11">
        <f>'OddsRatio_working_3-way'!AB134+'OddsRatio_working_3-way'!AH134</f>
        <v>-0.42682860562217412</v>
      </c>
      <c r="AO134" s="11">
        <f>'OddsRatio_working_3-way'!AC134+'OddsRatio_working_3-way'!AI134</f>
        <v>0</v>
      </c>
      <c r="AP134" s="11">
        <f>'OddsRatio_working_3-way'!AD134+'OddsRatio_working_3-way'!AJ134</f>
        <v>0</v>
      </c>
      <c r="AQ134" s="11">
        <f>'OddsRatio_working_3-way'!AE134+'OddsRatio_working_3-way'!AK134</f>
        <v>0</v>
      </c>
      <c r="AR134" s="10">
        <f>IF(A134="","",IF(('OddsRatio_working_3-way'!X134=0),IF(Q134&gt;0,-Q134^(1/3),(-Q134)^(1/3)),'OddsRatio_working_3-way'!AL134-'OddsRatio_working_3-way'!R134/3))</f>
        <v>1.0531213490924451</v>
      </c>
      <c r="AS134" s="11">
        <f>IF(('OddsRatio_working_3-way'!X134=0),IF(Q134&gt;0,-Q134^(1/3),(-Q134)^(1/3)),'OddsRatio_working_3-way'!AM134-'OddsRatio_working_3-way'!R134/3)</f>
        <v>-0.62629274347027097</v>
      </c>
      <c r="AT134" s="11">
        <f>IF(('OddsRatio_working_3-way'!X134=0),IF(Q134&gt;0,-Q134^(1/3),(-Q134)^(1/3)),'OddsRatio_working_3-way'!AN134-'OddsRatio_working_3-way'!R134/3)</f>
        <v>-0.42682860562217412</v>
      </c>
      <c r="AU134" s="11">
        <f>IF(('OddsRatio_working_3-way'!X134=0),0,'OddsRatio_working_3-way'!AO134)</f>
        <v>0</v>
      </c>
      <c r="AV134" s="11">
        <f>IF(('OddsRatio_working_3-way'!X134=0),0,'OddsRatio_working_3-way'!AP134)</f>
        <v>0</v>
      </c>
      <c r="AW134" s="11">
        <f>IF(('OddsRatio_working_3-way'!X134=0),0,'OddsRatio_working_3-way'!AQ134)</f>
        <v>0</v>
      </c>
    </row>
    <row r="135" spans="1:4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9">
        <f t="shared" si="39"/>
        <v>0.42210258291289687</v>
      </c>
      <c r="E135" s="9">
        <f t="shared" si="40"/>
        <v>0.27055846760711938</v>
      </c>
      <c r="F135" s="9">
        <f t="shared" si="41"/>
        <v>0.3073389494799838</v>
      </c>
      <c r="G135" s="9">
        <f t="shared" si="42"/>
        <v>1.0531479613668215</v>
      </c>
      <c r="H135" s="9">
        <f t="shared" si="43"/>
        <v>2.3690923497768677</v>
      </c>
      <c r="I135" s="9">
        <f t="shared" si="44"/>
        <v>3.6960587810990631</v>
      </c>
      <c r="J135" s="9">
        <f t="shared" si="45"/>
        <v>3.2537366373249981</v>
      </c>
      <c r="K135" s="11">
        <f t="shared" si="46"/>
        <v>0.43478260869565222</v>
      </c>
      <c r="L135" s="11">
        <f t="shared" si="47"/>
        <v>0.2808988764044944</v>
      </c>
      <c r="M135" s="11">
        <f t="shared" si="48"/>
        <v>0.31847133757961782</v>
      </c>
      <c r="N135" s="11">
        <f>'OddsRatio_working_3-way'!K135+'OddsRatio_working_3-way'!L135+'OddsRatio_working_3-way'!M135-('OddsRatio_working_3-way'!K135*'OddsRatio_working_3-way'!L135)-('OddsRatio_working_3-way'!K135*'OddsRatio_working_3-way'!M135)-('OddsRatio_working_3-way'!L135*'OddsRatio_working_3-way'!M135)+('OddsRatio_working_3-way'!K135*'OddsRatio_working_3-way'!L135*'OddsRatio_working_3-way'!M135)-1</f>
        <v>-0.27700627607902195</v>
      </c>
      <c r="O135" s="11">
        <f>0</f>
        <v>0</v>
      </c>
      <c r="P135" s="11">
        <f>('OddsRatio_working_3-way'!K135*'OddsRatio_working_3-way'!L135)+('OddsRatio_working_3-way'!K135*'OddsRatio_working_3-way'!M135)+('OddsRatio_working_3-way'!L135*'OddsRatio_working_3-way'!M135)-(3*'OddsRatio_working_3-way'!K135*'OddsRatio_working_3-way'!L135*'OddsRatio_working_3-way'!M135)</f>
        <v>0.23336932406908975</v>
      </c>
      <c r="Q135" s="11">
        <f>2*'OddsRatio_working_3-way'!K135*'OddsRatio_working_3-way'!L135*'OddsRatio_working_3-way'!M135</f>
        <v>7.7789774689696597E-2</v>
      </c>
      <c r="R135" s="11">
        <f t="shared" si="49"/>
        <v>0</v>
      </c>
      <c r="S135" s="11">
        <f t="shared" si="50"/>
        <v>-0.84246944644140909</v>
      </c>
      <c r="T135" s="11">
        <f t="shared" si="51"/>
        <v>-0.28082314881380305</v>
      </c>
      <c r="U135" s="11">
        <f>'OddsRatio_working_3-way'!S135-'OddsRatio_working_3-way'!R135^2/3</f>
        <v>-0.84246944644140909</v>
      </c>
      <c r="V135" s="11">
        <f>'OddsRatio_working_3-way'!S135*'OddsRatio_working_3-way'!R135/3-2*'OddsRatio_working_3-way'!R135^3/27-'OddsRatio_working_3-way'!T135</f>
        <v>0.28082314881380305</v>
      </c>
      <c r="W135" s="11">
        <f>'OddsRatio_working_3-way'!V135^2+4*'OddsRatio_working_3-way'!U135^3/27</f>
        <v>-9.7230563738414238E-3</v>
      </c>
      <c r="X135" s="11">
        <f>IF('OddsRatio_working_3-way'!W135&gt;0,IF(ABS('OddsRatio_working_3-way'!V135+SQRT('OddsRatio_working_3-way'!W135))/2&gt;0,ABS('OddsRatio_working_3-way'!V135+SQRT('OddsRatio_working_3-way'!W135))/2,ABS('OddsRatio_working_3-way'!V135-SQRT('OddsRatio_working_3-way'!W135))/2),SQRT(-'OddsRatio_working_3-way'!U135^3/27))</f>
        <v>0.14881590748601173</v>
      </c>
      <c r="Y135" s="11">
        <f>IF('OddsRatio_working_3-way'!W135&gt;=0,IF('OddsRatio_working_3-way'!V135+SQRT('OddsRatio_working_3-way'!W135)&gt;0,0,PI()),ACOS('OddsRatio_working_3-way'!V135/(2*'OddsRatio_working_3-way'!X135)))</f>
        <v>0.33768154956564445</v>
      </c>
      <c r="Z135" s="11">
        <f>'OddsRatio_working_3-way'!X135^(1/3)*COS('OddsRatio_working_3-way'!Y135/3)</f>
        <v>0.52657398068341077</v>
      </c>
      <c r="AA135" s="11">
        <f>'OddsRatio_working_3-way'!X135^(1/3)*COS(('OddsRatio_working_3-way'!Y135+2*PI())/3)</f>
        <v>-0.31483545065598101</v>
      </c>
      <c r="AB135" s="11">
        <f>'OddsRatio_working_3-way'!X135^(1/3)*COS(('OddsRatio_working_3-way'!Y135+4*PI())/3)</f>
        <v>-0.2117385300274299</v>
      </c>
      <c r="AC135" s="11">
        <f>'OddsRatio_working_3-way'!X135^(1/3)*SIN('OddsRatio_working_3-way'!Y135/3)</f>
        <v>5.9523034877515639E-2</v>
      </c>
      <c r="AD135" s="11">
        <f>'OddsRatio_working_3-way'!X135^(1/3)*SIN(('OddsRatio_working_3-way'!Y135+2*PI())/3)</f>
        <v>0.42626492680497224</v>
      </c>
      <c r="AE135" s="11">
        <f>'OddsRatio_working_3-way'!X135^(1/3)*SIN(('OddsRatio_working_3-way'!Y135+4*PI())/3)</f>
        <v>-0.48578796168248772</v>
      </c>
      <c r="AF135" s="11">
        <f>-'OddsRatio_working_3-way'!U135/(3*'OddsRatio_working_3-way'!X135^(1/3))*COS(('OddsRatio_working_3-way'!Y135)/3)</f>
        <v>0.52657398068341077</v>
      </c>
      <c r="AG135" s="11">
        <f>-'OddsRatio_working_3-way'!U135/(3*'OddsRatio_working_3-way'!X135^(1/3))*COS(('OddsRatio_working_3-way'!Y135+2*PI())/3)</f>
        <v>-0.31483545065598101</v>
      </c>
      <c r="AH135" s="11">
        <f>-'OddsRatio_working_3-way'!U135/(3*'OddsRatio_working_3-way'!X135^(1/3))*COS(('OddsRatio_working_3-way'!Y135+4*PI())/3)</f>
        <v>-0.2117385300274299</v>
      </c>
      <c r="AI135" s="11">
        <f>'OddsRatio_working_3-way'!U135/(3*'OddsRatio_working_3-way'!X135^(1/3))*SIN(('OddsRatio_working_3-way'!Y135)/3)</f>
        <v>-5.9523034877515639E-2</v>
      </c>
      <c r="AJ135" s="11">
        <f>'OddsRatio_working_3-way'!U135/(3*'OddsRatio_working_3-way'!X135^(1/3))*SIN(('OddsRatio_working_3-way'!Y135+2*PI())/3)</f>
        <v>-0.42626492680497224</v>
      </c>
      <c r="AK135" s="11">
        <f>'OddsRatio_working_3-way'!U135/(3*'OddsRatio_working_3-way'!X135^(1/3))*SIN(('OddsRatio_working_3-way'!Y135+4*PI())/3)</f>
        <v>0.48578796168248772</v>
      </c>
      <c r="AL135" s="11">
        <f>'OddsRatio_working_3-way'!Z135+'OddsRatio_working_3-way'!AF135</f>
        <v>1.0531479613668215</v>
      </c>
      <c r="AM135" s="11">
        <f>'OddsRatio_working_3-way'!AA135+'OddsRatio_working_3-way'!AG135</f>
        <v>-0.62967090131196202</v>
      </c>
      <c r="AN135" s="11">
        <f>'OddsRatio_working_3-way'!AB135+'OddsRatio_working_3-way'!AH135</f>
        <v>-0.4234770600548598</v>
      </c>
      <c r="AO135" s="11">
        <f>'OddsRatio_working_3-way'!AC135+'OddsRatio_working_3-way'!AI135</f>
        <v>0</v>
      </c>
      <c r="AP135" s="11">
        <f>'OddsRatio_working_3-way'!AD135+'OddsRatio_working_3-way'!AJ135</f>
        <v>0</v>
      </c>
      <c r="AQ135" s="11">
        <f>'OddsRatio_working_3-way'!AE135+'OddsRatio_working_3-way'!AK135</f>
        <v>0</v>
      </c>
      <c r="AR135" s="10">
        <f>IF(A135="","",IF(('OddsRatio_working_3-way'!X135=0),IF(Q135&gt;0,-Q135^(1/3),(-Q135)^(1/3)),'OddsRatio_working_3-way'!AL135-'OddsRatio_working_3-way'!R135/3))</f>
        <v>1.0531479613668215</v>
      </c>
      <c r="AS135" s="11">
        <f>IF(('OddsRatio_working_3-way'!X135=0),IF(Q135&gt;0,-Q135^(1/3),(-Q135)^(1/3)),'OddsRatio_working_3-way'!AM135-'OddsRatio_working_3-way'!R135/3)</f>
        <v>-0.62967090131196202</v>
      </c>
      <c r="AT135" s="11">
        <f>IF(('OddsRatio_working_3-way'!X135=0),IF(Q135&gt;0,-Q135^(1/3),(-Q135)^(1/3)),'OddsRatio_working_3-way'!AN135-'OddsRatio_working_3-way'!R135/3)</f>
        <v>-0.4234770600548598</v>
      </c>
      <c r="AU135" s="11">
        <f>IF(('OddsRatio_working_3-way'!X135=0),0,'OddsRatio_working_3-way'!AO135)</f>
        <v>0</v>
      </c>
      <c r="AV135" s="11">
        <f>IF(('OddsRatio_working_3-way'!X135=0),0,'OddsRatio_working_3-way'!AP135)</f>
        <v>0</v>
      </c>
      <c r="AW135" s="11">
        <f>IF(('OddsRatio_working_3-way'!X135=0),0,'OddsRatio_working_3-way'!AQ135)</f>
        <v>0</v>
      </c>
    </row>
    <row r="136" spans="1:4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9">
        <f t="shared" si="39"/>
        <v>0.12033910676120428</v>
      </c>
      <c r="E136" s="9">
        <f t="shared" si="40"/>
        <v>0.20601187436851223</v>
      </c>
      <c r="F136" s="9">
        <f t="shared" si="41"/>
        <v>0.67364901887028372</v>
      </c>
      <c r="G136" s="9">
        <f t="shared" si="42"/>
        <v>1.0765612094658574</v>
      </c>
      <c r="H136" s="9">
        <f t="shared" si="43"/>
        <v>8.3098506122731717</v>
      </c>
      <c r="I136" s="9">
        <f t="shared" si="44"/>
        <v>4.8540891298877691</v>
      </c>
      <c r="J136" s="9">
        <f t="shared" si="45"/>
        <v>1.4844525442596357</v>
      </c>
      <c r="K136" s="11">
        <f t="shared" si="46"/>
        <v>0.12836970474967907</v>
      </c>
      <c r="L136" s="11">
        <f t="shared" si="47"/>
        <v>0.2183406113537118</v>
      </c>
      <c r="M136" s="11">
        <f t="shared" si="48"/>
        <v>0.68965517241379315</v>
      </c>
      <c r="N136" s="11">
        <f>'OddsRatio_working_3-way'!K136+'OddsRatio_working_3-way'!L136+'OddsRatio_working_3-way'!M136-('OddsRatio_working_3-way'!K136*'OddsRatio_working_3-way'!L136)-('OddsRatio_working_3-way'!K136*'OddsRatio_working_3-way'!M136)-('OddsRatio_working_3-way'!L136*'OddsRatio_working_3-way'!M136)+('OddsRatio_working_3-way'!K136*'OddsRatio_working_3-way'!L136*'OddsRatio_working_3-way'!M136)-1</f>
        <v>-0.21144351839305342</v>
      </c>
      <c r="O136" s="11">
        <f>0</f>
        <v>0</v>
      </c>
      <c r="P136" s="11">
        <f>('OddsRatio_working_3-way'!K136*'OddsRatio_working_3-way'!L136)+('OddsRatio_working_3-way'!K136*'OddsRatio_working_3-way'!M136)+('OddsRatio_working_3-way'!L136*'OddsRatio_working_3-way'!M136)-(3*'OddsRatio_working_3-way'!K136*'OddsRatio_working_3-way'!L136*'OddsRatio_working_3-way'!M136)</f>
        <v>0.20914925544218155</v>
      </c>
      <c r="Q136" s="11">
        <f>2*'OddsRatio_working_3-way'!K136*'OddsRatio_working_3-way'!L136*'OddsRatio_working_3-way'!M136</f>
        <v>3.8659751468055739E-2</v>
      </c>
      <c r="R136" s="11">
        <f t="shared" si="49"/>
        <v>0</v>
      </c>
      <c r="S136" s="11">
        <f t="shared" si="50"/>
        <v>-0.98914952338899764</v>
      </c>
      <c r="T136" s="11">
        <f t="shared" si="51"/>
        <v>-0.18283725016432489</v>
      </c>
      <c r="U136" s="11">
        <f>'OddsRatio_working_3-way'!S136-'OddsRatio_working_3-way'!R136^2/3</f>
        <v>-0.98914952338899764</v>
      </c>
      <c r="V136" s="11">
        <f>'OddsRatio_working_3-way'!S136*'OddsRatio_working_3-way'!R136/3-2*'OddsRatio_working_3-way'!R136^3/27-'OddsRatio_working_3-way'!T136</f>
        <v>0.18283725016432489</v>
      </c>
      <c r="W136" s="11">
        <f>'OddsRatio_working_3-way'!V136^2+4*'OddsRatio_working_3-way'!U136^3/27</f>
        <v>-0.10994839050606581</v>
      </c>
      <c r="X136" s="11">
        <f>IF('OddsRatio_working_3-way'!W136&gt;0,IF(ABS('OddsRatio_working_3-way'!V136+SQRT('OddsRatio_working_3-way'!W136))/2&gt;0,ABS('OddsRatio_working_3-way'!V136+SQRT('OddsRatio_working_3-way'!W136))/2,ABS('OddsRatio_working_3-way'!V136-SQRT('OddsRatio_working_3-way'!W136))/2),SQRT(-'OddsRatio_working_3-way'!U136^3/27))</f>
        <v>0.18932633899811571</v>
      </c>
      <c r="Y136" s="11">
        <f>IF('OddsRatio_working_3-way'!W136&gt;=0,IF('OddsRatio_working_3-way'!V136+SQRT('OddsRatio_working_3-way'!W136)&gt;0,0,PI()),ACOS('OddsRatio_working_3-way'!V136/(2*'OddsRatio_working_3-way'!X136)))</f>
        <v>1.0668755060333168</v>
      </c>
      <c r="Z136" s="11">
        <f>'OddsRatio_working_3-way'!X136^(1/3)*COS('OddsRatio_working_3-way'!Y136/3)</f>
        <v>0.53828060473292882</v>
      </c>
      <c r="AA136" s="11">
        <f>'OddsRatio_working_3-way'!X136^(1/3)*COS(('OddsRatio_working_3-way'!Y136+2*PI())/3)</f>
        <v>-0.44228149842769582</v>
      </c>
      <c r="AB136" s="11">
        <f>'OddsRatio_working_3-way'!X136^(1/3)*COS(('OddsRatio_working_3-way'!Y136+4*PI())/3)</f>
        <v>-9.5999106305233325E-2</v>
      </c>
      <c r="AC136" s="11">
        <f>'OddsRatio_working_3-way'!X136^(1/3)*SIN('OddsRatio_working_3-way'!Y136/3)</f>
        <v>0.19992623230753148</v>
      </c>
      <c r="AD136" s="11">
        <f>'OddsRatio_working_3-way'!X136^(1/3)*SIN(('OddsRatio_working_3-way'!Y136+2*PI())/3)</f>
        <v>0.36620156190940073</v>
      </c>
      <c r="AE136" s="11">
        <f>'OddsRatio_working_3-way'!X136^(1/3)*SIN(('OddsRatio_working_3-way'!Y136+4*PI())/3)</f>
        <v>-0.56612779421693216</v>
      </c>
      <c r="AF136" s="11">
        <f>-'OddsRatio_working_3-way'!U136/(3*'OddsRatio_working_3-way'!X136^(1/3))*COS(('OddsRatio_working_3-way'!Y136)/3)</f>
        <v>0.53828060473292871</v>
      </c>
      <c r="AG136" s="11">
        <f>-'OddsRatio_working_3-way'!U136/(3*'OddsRatio_working_3-way'!X136^(1/3))*COS(('OddsRatio_working_3-way'!Y136+2*PI())/3)</f>
        <v>-0.44228149842769576</v>
      </c>
      <c r="AH136" s="11">
        <f>-'OddsRatio_working_3-way'!U136/(3*'OddsRatio_working_3-way'!X136^(1/3))*COS(('OddsRatio_working_3-way'!Y136+4*PI())/3)</f>
        <v>-9.5999106305233312E-2</v>
      </c>
      <c r="AI136" s="11">
        <f>'OddsRatio_working_3-way'!U136/(3*'OddsRatio_working_3-way'!X136^(1/3))*SIN(('OddsRatio_working_3-way'!Y136)/3)</f>
        <v>-0.19992623230753145</v>
      </c>
      <c r="AJ136" s="11">
        <f>'OddsRatio_working_3-way'!U136/(3*'OddsRatio_working_3-way'!X136^(1/3))*SIN(('OddsRatio_working_3-way'!Y136+2*PI())/3)</f>
        <v>-0.36620156190940067</v>
      </c>
      <c r="AK136" s="11">
        <f>'OddsRatio_working_3-way'!U136/(3*'OddsRatio_working_3-way'!X136^(1/3))*SIN(('OddsRatio_working_3-way'!Y136+4*PI())/3)</f>
        <v>0.56612779421693205</v>
      </c>
      <c r="AL136" s="11">
        <f>'OddsRatio_working_3-way'!Z136+'OddsRatio_working_3-way'!AF136</f>
        <v>1.0765612094658574</v>
      </c>
      <c r="AM136" s="11">
        <f>'OddsRatio_working_3-way'!AA136+'OddsRatio_working_3-way'!AG136</f>
        <v>-0.88456299685539164</v>
      </c>
      <c r="AN136" s="11">
        <f>'OddsRatio_working_3-way'!AB136+'OddsRatio_working_3-way'!AH136</f>
        <v>-0.19199821261046662</v>
      </c>
      <c r="AO136" s="11">
        <f>'OddsRatio_working_3-way'!AC136+'OddsRatio_working_3-way'!AI136</f>
        <v>0</v>
      </c>
      <c r="AP136" s="11">
        <f>'OddsRatio_working_3-way'!AD136+'OddsRatio_working_3-way'!AJ136</f>
        <v>0</v>
      </c>
      <c r="AQ136" s="11">
        <f>'OddsRatio_working_3-way'!AE136+'OddsRatio_working_3-way'!AK136</f>
        <v>0</v>
      </c>
      <c r="AR136" s="10">
        <f>IF(A136="","",IF(('OddsRatio_working_3-way'!X136=0),IF(Q136&gt;0,-Q136^(1/3),(-Q136)^(1/3)),'OddsRatio_working_3-way'!AL136-'OddsRatio_working_3-way'!R136/3))</f>
        <v>1.0765612094658574</v>
      </c>
      <c r="AS136" s="11">
        <f>IF(('OddsRatio_working_3-way'!X136=0),IF(Q136&gt;0,-Q136^(1/3),(-Q136)^(1/3)),'OddsRatio_working_3-way'!AM136-'OddsRatio_working_3-way'!R136/3)</f>
        <v>-0.88456299685539164</v>
      </c>
      <c r="AT136" s="11">
        <f>IF(('OddsRatio_working_3-way'!X136=0),IF(Q136&gt;0,-Q136^(1/3),(-Q136)^(1/3)),'OddsRatio_working_3-way'!AN136-'OddsRatio_working_3-way'!R136/3)</f>
        <v>-0.19199821261046662</v>
      </c>
      <c r="AU136" s="11">
        <f>IF(('OddsRatio_working_3-way'!X136=0),0,'OddsRatio_working_3-way'!AO136)</f>
        <v>0</v>
      </c>
      <c r="AV136" s="11">
        <f>IF(('OddsRatio_working_3-way'!X136=0),0,'OddsRatio_working_3-way'!AP136)</f>
        <v>0</v>
      </c>
      <c r="AW136" s="11">
        <f>IF(('OddsRatio_working_3-way'!X136=0),0,'OddsRatio_working_3-way'!AQ136)</f>
        <v>0</v>
      </c>
    </row>
    <row r="137" spans="1:4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9">
        <f t="shared" si="39"/>
        <v>0.34243950924923755</v>
      </c>
      <c r="E137" s="9">
        <f t="shared" si="40"/>
        <v>0.30878560624694285</v>
      </c>
      <c r="F137" s="9">
        <f t="shared" si="41"/>
        <v>0.34877488450381966</v>
      </c>
      <c r="G137" s="9">
        <f t="shared" si="42"/>
        <v>1.0608971190533993</v>
      </c>
      <c r="H137" s="9">
        <f t="shared" si="43"/>
        <v>2.9202237854866526</v>
      </c>
      <c r="I137" s="9">
        <f t="shared" si="44"/>
        <v>3.2384929212026718</v>
      </c>
      <c r="J137" s="9">
        <f t="shared" si="45"/>
        <v>2.8671789295339822</v>
      </c>
      <c r="K137" s="11">
        <f t="shared" si="46"/>
        <v>0.35587188612099646</v>
      </c>
      <c r="L137" s="11">
        <f t="shared" si="47"/>
        <v>0.32154340836012862</v>
      </c>
      <c r="M137" s="11">
        <f t="shared" si="48"/>
        <v>0.3623188405797102</v>
      </c>
      <c r="N137" s="11">
        <f>'OddsRatio_working_3-way'!K137+'OddsRatio_working_3-way'!L137+'OddsRatio_working_3-way'!M137-('OddsRatio_working_3-way'!K137*'OddsRatio_working_3-way'!L137)-('OddsRatio_working_3-way'!K137*'OddsRatio_working_3-way'!M137)-('OddsRatio_working_3-way'!L137*'OddsRatio_working_3-way'!M137)+('OddsRatio_working_3-way'!K137*'OddsRatio_working_3-way'!L137*'OddsRatio_working_3-way'!M137)-1</f>
        <v>-0.27867493402547494</v>
      </c>
      <c r="O137" s="11">
        <f>0</f>
        <v>0</v>
      </c>
      <c r="P137" s="11">
        <f>('OddsRatio_working_3-way'!K137*'OddsRatio_working_3-way'!L137)+('OddsRatio_working_3-way'!K137*'OddsRatio_working_3-way'!M137)+('OddsRatio_working_3-way'!L137*'OddsRatio_working_3-way'!M137)-(3*'OddsRatio_working_3-way'!K137*'OddsRatio_working_3-way'!L137*'OddsRatio_working_3-way'!M137)</f>
        <v>0.235490040678417</v>
      </c>
      <c r="Q137" s="11">
        <f>2*'OddsRatio_working_3-way'!K137*'OddsRatio_working_3-way'!L137*'OddsRatio_working_3-way'!M137</f>
        <v>8.2919028407893308E-2</v>
      </c>
      <c r="R137" s="11">
        <f t="shared" si="49"/>
        <v>0</v>
      </c>
      <c r="S137" s="11">
        <f t="shared" si="50"/>
        <v>-0.84503488446825925</v>
      </c>
      <c r="T137" s="11">
        <f t="shared" si="51"/>
        <v>-0.29754749453107721</v>
      </c>
      <c r="U137" s="11">
        <f>'OddsRatio_working_3-way'!S137-'OddsRatio_working_3-way'!R137^2/3</f>
        <v>-0.84503488446825925</v>
      </c>
      <c r="V137" s="11">
        <f>'OddsRatio_working_3-way'!S137*'OddsRatio_working_3-way'!R137/3-2*'OddsRatio_working_3-way'!R137^3/27-'OddsRatio_working_3-way'!T137</f>
        <v>0.29754749453107721</v>
      </c>
      <c r="W137" s="11">
        <f>'OddsRatio_working_3-way'!V137^2+4*'OddsRatio_working_3-way'!U137^3/27</f>
        <v>-8.6191119935954963E-4</v>
      </c>
      <c r="X137" s="11">
        <f>IF('OddsRatio_working_3-way'!W137&gt;0,IF(ABS('OddsRatio_working_3-way'!V137+SQRT('OddsRatio_working_3-way'!W137))/2&gt;0,ABS('OddsRatio_working_3-way'!V137+SQRT('OddsRatio_working_3-way'!W137))/2,ABS('OddsRatio_working_3-way'!V137-SQRT('OddsRatio_working_3-way'!W137))/2),SQRT(-'OddsRatio_working_3-way'!U137^3/27))</f>
        <v>0.14949617277800206</v>
      </c>
      <c r="Y137" s="11">
        <f>IF('OddsRatio_working_3-way'!W137&gt;=0,IF('OddsRatio_working_3-way'!V137+SQRT('OddsRatio_working_3-way'!W137)&gt;0,0,PI()),ACOS('OddsRatio_working_3-way'!V137/(2*'OddsRatio_working_3-way'!X137)))</f>
        <v>9.8349361217380693E-2</v>
      </c>
      <c r="Z137" s="11">
        <f>'OddsRatio_working_3-way'!X137^(1/3)*COS('OddsRatio_working_3-way'!Y137/3)</f>
        <v>0.53044855952669967</v>
      </c>
      <c r="AA137" s="11">
        <f>'OddsRatio_working_3-way'!X137^(1/3)*COS(('OddsRatio_working_3-way'!Y137+2*PI())/3)</f>
        <v>-0.28028965028988495</v>
      </c>
      <c r="AB137" s="11">
        <f>'OddsRatio_working_3-way'!X137^(1/3)*COS(('OddsRatio_working_3-way'!Y137+4*PI())/3)</f>
        <v>-0.25015890923681466</v>
      </c>
      <c r="AC137" s="11">
        <f>'OddsRatio_working_3-way'!X137^(1/3)*SIN('OddsRatio_working_3-way'!Y137/3)</f>
        <v>1.7395991457873138E-2</v>
      </c>
      <c r="AD137" s="11">
        <f>'OddsRatio_working_3-way'!X137^(1/3)*SIN(('OddsRatio_working_3-way'!Y137+2*PI())/3)</f>
        <v>0.45068393222204745</v>
      </c>
      <c r="AE137" s="11">
        <f>'OddsRatio_working_3-way'!X137^(1/3)*SIN(('OddsRatio_working_3-way'!Y137+4*PI())/3)</f>
        <v>-0.46807992367992052</v>
      </c>
      <c r="AF137" s="11">
        <f>-'OddsRatio_working_3-way'!U137/(3*'OddsRatio_working_3-way'!X137^(1/3))*COS(('OddsRatio_working_3-way'!Y137)/3)</f>
        <v>0.53044855952669967</v>
      </c>
      <c r="AG137" s="11">
        <f>-'OddsRatio_working_3-way'!U137/(3*'OddsRatio_working_3-way'!X137^(1/3))*COS(('OddsRatio_working_3-way'!Y137+2*PI())/3)</f>
        <v>-0.28028965028988495</v>
      </c>
      <c r="AH137" s="11">
        <f>-'OddsRatio_working_3-way'!U137/(3*'OddsRatio_working_3-way'!X137^(1/3))*COS(('OddsRatio_working_3-way'!Y137+4*PI())/3)</f>
        <v>-0.25015890923681466</v>
      </c>
      <c r="AI137" s="11">
        <f>'OddsRatio_working_3-way'!U137/(3*'OddsRatio_working_3-way'!X137^(1/3))*SIN(('OddsRatio_working_3-way'!Y137)/3)</f>
        <v>-1.7395991457873138E-2</v>
      </c>
      <c r="AJ137" s="11">
        <f>'OddsRatio_working_3-way'!U137/(3*'OddsRatio_working_3-way'!X137^(1/3))*SIN(('OddsRatio_working_3-way'!Y137+2*PI())/3)</f>
        <v>-0.45068393222204745</v>
      </c>
      <c r="AK137" s="11">
        <f>'OddsRatio_working_3-way'!U137/(3*'OddsRatio_working_3-way'!X137^(1/3))*SIN(('OddsRatio_working_3-way'!Y137+4*PI())/3)</f>
        <v>0.46807992367992052</v>
      </c>
      <c r="AL137" s="11">
        <f>'OddsRatio_working_3-way'!Z137+'OddsRatio_working_3-way'!AF137</f>
        <v>1.0608971190533993</v>
      </c>
      <c r="AM137" s="11">
        <f>'OddsRatio_working_3-way'!AA137+'OddsRatio_working_3-way'!AG137</f>
        <v>-0.5605793005797699</v>
      </c>
      <c r="AN137" s="11">
        <f>'OddsRatio_working_3-way'!AB137+'OddsRatio_working_3-way'!AH137</f>
        <v>-0.50031781847362933</v>
      </c>
      <c r="AO137" s="11">
        <f>'OddsRatio_working_3-way'!AC137+'OddsRatio_working_3-way'!AI137</f>
        <v>0</v>
      </c>
      <c r="AP137" s="11">
        <f>'OddsRatio_working_3-way'!AD137+'OddsRatio_working_3-way'!AJ137</f>
        <v>0</v>
      </c>
      <c r="AQ137" s="11">
        <f>'OddsRatio_working_3-way'!AE137+'OddsRatio_working_3-way'!AK137</f>
        <v>0</v>
      </c>
      <c r="AR137" s="10">
        <f>IF(A137="","",IF(('OddsRatio_working_3-way'!X137=0),IF(Q137&gt;0,-Q137^(1/3),(-Q137)^(1/3)),'OddsRatio_working_3-way'!AL137-'OddsRatio_working_3-way'!R137/3))</f>
        <v>1.0608971190533993</v>
      </c>
      <c r="AS137" s="11">
        <f>IF(('OddsRatio_working_3-way'!X137=0),IF(Q137&gt;0,-Q137^(1/3),(-Q137)^(1/3)),'OddsRatio_working_3-way'!AM137-'OddsRatio_working_3-way'!R137/3)</f>
        <v>-0.5605793005797699</v>
      </c>
      <c r="AT137" s="11">
        <f>IF(('OddsRatio_working_3-way'!X137=0),IF(Q137&gt;0,-Q137^(1/3),(-Q137)^(1/3)),'OddsRatio_working_3-way'!AN137-'OddsRatio_working_3-way'!R137/3)</f>
        <v>-0.50031781847362933</v>
      </c>
      <c r="AU137" s="11">
        <f>IF(('OddsRatio_working_3-way'!X137=0),0,'OddsRatio_working_3-way'!AO137)</f>
        <v>0</v>
      </c>
      <c r="AV137" s="11">
        <f>IF(('OddsRatio_working_3-way'!X137=0),0,'OddsRatio_working_3-way'!AP137)</f>
        <v>0</v>
      </c>
      <c r="AW137" s="11">
        <f>IF(('OddsRatio_working_3-way'!X137=0),0,'OddsRatio_working_3-way'!AQ137)</f>
        <v>0</v>
      </c>
    </row>
    <row r="138" spans="1:4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9">
        <f t="shared" si="39"/>
        <v>0.36586697320342432</v>
      </c>
      <c r="E138" s="9">
        <f t="shared" si="40"/>
        <v>0.34569373853225138</v>
      </c>
      <c r="F138" s="9">
        <f t="shared" si="41"/>
        <v>0.2884392882643243</v>
      </c>
      <c r="G138" s="9">
        <f t="shared" si="42"/>
        <v>1.0633336574221404</v>
      </c>
      <c r="H138" s="9">
        <f t="shared" si="43"/>
        <v>2.7332338615980891</v>
      </c>
      <c r="I138" s="9">
        <f t="shared" si="44"/>
        <v>2.8927339102114091</v>
      </c>
      <c r="J138" s="9">
        <f t="shared" si="45"/>
        <v>3.4669340852193655</v>
      </c>
      <c r="K138" s="11">
        <f t="shared" si="46"/>
        <v>0.38022813688212931</v>
      </c>
      <c r="L138" s="11">
        <f t="shared" si="47"/>
        <v>0.35971223021582738</v>
      </c>
      <c r="M138" s="11">
        <f t="shared" si="48"/>
        <v>0.30120481927710846</v>
      </c>
      <c r="N138" s="11">
        <f>'OddsRatio_working_3-way'!K138+'OddsRatio_working_3-way'!L138+'OddsRatio_working_3-way'!M138-('OddsRatio_working_3-way'!K138*'OddsRatio_working_3-way'!L138)-('OddsRatio_working_3-way'!K138*'OddsRatio_working_3-way'!M138)-('OddsRatio_working_3-way'!L138*'OddsRatio_working_3-way'!M138)+('OddsRatio_working_3-way'!K138*'OddsRatio_working_3-way'!L138*'OddsRatio_working_3-way'!M138)-1</f>
        <v>-0.27730452954966178</v>
      </c>
      <c r="O138" s="11">
        <f>0</f>
        <v>0</v>
      </c>
      <c r="P138" s="11">
        <f>('OddsRatio_working_3-way'!K138*'OddsRatio_working_3-way'!L138)+('OddsRatio_working_3-way'!K138*'OddsRatio_working_3-way'!M138)+('OddsRatio_working_3-way'!L138*'OddsRatio_working_3-way'!M138)-(3*'OddsRatio_working_3-way'!K138*'OddsRatio_working_3-way'!L138*'OddsRatio_working_3-way'!M138)</f>
        <v>0.23605651646166692</v>
      </c>
      <c r="Q138" s="11">
        <f>2*'OddsRatio_working_3-way'!K138*'OddsRatio_working_3-way'!L138*'OddsRatio_working_3-way'!M138</f>
        <v>8.2393199463060021E-2</v>
      </c>
      <c r="R138" s="11">
        <f t="shared" si="49"/>
        <v>0</v>
      </c>
      <c r="S138" s="11">
        <f t="shared" si="50"/>
        <v>-0.85125373482005151</v>
      </c>
      <c r="T138" s="11">
        <f t="shared" si="51"/>
        <v>-0.29712172245027979</v>
      </c>
      <c r="U138" s="11">
        <f>'OddsRatio_working_3-way'!S138-'OddsRatio_working_3-way'!R138^2/3</f>
        <v>-0.85125373482005151</v>
      </c>
      <c r="V138" s="11">
        <f>'OddsRatio_working_3-way'!S138*'OddsRatio_working_3-way'!R138/3-2*'OddsRatio_working_3-way'!R138^3/27-'OddsRatio_working_3-way'!T138</f>
        <v>0.29712172245027979</v>
      </c>
      <c r="W138" s="11">
        <f>'OddsRatio_working_3-way'!V138^2+4*'OddsRatio_working_3-way'!U138^3/27</f>
        <v>-3.1033458130964586E-3</v>
      </c>
      <c r="X138" s="11">
        <f>IF('OddsRatio_working_3-way'!W138&gt;0,IF(ABS('OddsRatio_working_3-way'!V138+SQRT('OddsRatio_working_3-way'!W138))/2&gt;0,ABS('OddsRatio_working_3-way'!V138+SQRT('OddsRatio_working_3-way'!W138))/2,ABS('OddsRatio_working_3-way'!V138-SQRT('OddsRatio_working_3-way'!W138))/2),SQRT(-'OddsRatio_working_3-way'!U138^3/27))</f>
        <v>0.15114948210704987</v>
      </c>
      <c r="Y138" s="11">
        <f>IF('OddsRatio_working_3-way'!W138&gt;=0,IF('OddsRatio_working_3-way'!V138+SQRT('OddsRatio_working_3-way'!W138)&gt;0,0,PI()),ACOS('OddsRatio_working_3-way'!V138/(2*'OddsRatio_working_3-way'!X138)))</f>
        <v>0.18533936277366792</v>
      </c>
      <c r="Z138" s="11">
        <f>'OddsRatio_working_3-way'!X138^(1/3)*COS('OddsRatio_working_3-way'!Y138/3)</f>
        <v>0.53166682871107018</v>
      </c>
      <c r="AA138" s="11">
        <f>'OddsRatio_working_3-way'!X138^(1/3)*COS(('OddsRatio_working_3-way'!Y138+2*PI())/3)</f>
        <v>-0.29431535848243817</v>
      </c>
      <c r="AB138" s="11">
        <f>'OddsRatio_working_3-way'!X138^(1/3)*COS(('OddsRatio_working_3-way'!Y138+4*PI())/3)</f>
        <v>-0.23735147022863209</v>
      </c>
      <c r="AC138" s="11">
        <f>'OddsRatio_working_3-way'!X138^(1/3)*SIN('OddsRatio_working_3-way'!Y138/3)</f>
        <v>3.2888116217422741E-2</v>
      </c>
      <c r="AD138" s="11">
        <f>'OddsRatio_working_3-way'!X138^(1/3)*SIN(('OddsRatio_working_3-way'!Y138+2*PI())/3)</f>
        <v>0.44399292190458511</v>
      </c>
      <c r="AE138" s="11">
        <f>'OddsRatio_working_3-way'!X138^(1/3)*SIN(('OddsRatio_working_3-way'!Y138+4*PI())/3)</f>
        <v>-0.47688103812200788</v>
      </c>
      <c r="AF138" s="11">
        <f>-'OddsRatio_working_3-way'!U138/(3*'OddsRatio_working_3-way'!X138^(1/3))*COS(('OddsRatio_working_3-way'!Y138)/3)</f>
        <v>0.53166682871107018</v>
      </c>
      <c r="AG138" s="11">
        <f>-'OddsRatio_working_3-way'!U138/(3*'OddsRatio_working_3-way'!X138^(1/3))*COS(('OddsRatio_working_3-way'!Y138+2*PI())/3)</f>
        <v>-0.29431535848243817</v>
      </c>
      <c r="AH138" s="11">
        <f>-'OddsRatio_working_3-way'!U138/(3*'OddsRatio_working_3-way'!X138^(1/3))*COS(('OddsRatio_working_3-way'!Y138+4*PI())/3)</f>
        <v>-0.23735147022863209</v>
      </c>
      <c r="AI138" s="11">
        <f>'OddsRatio_working_3-way'!U138/(3*'OddsRatio_working_3-way'!X138^(1/3))*SIN(('OddsRatio_working_3-way'!Y138)/3)</f>
        <v>-3.2888116217422741E-2</v>
      </c>
      <c r="AJ138" s="11">
        <f>'OddsRatio_working_3-way'!U138/(3*'OddsRatio_working_3-way'!X138^(1/3))*SIN(('OddsRatio_working_3-way'!Y138+2*PI())/3)</f>
        <v>-0.44399292190458511</v>
      </c>
      <c r="AK138" s="11">
        <f>'OddsRatio_working_3-way'!U138/(3*'OddsRatio_working_3-way'!X138^(1/3))*SIN(('OddsRatio_working_3-way'!Y138+4*PI())/3)</f>
        <v>0.47688103812200788</v>
      </c>
      <c r="AL138" s="11">
        <f>'OddsRatio_working_3-way'!Z138+'OddsRatio_working_3-way'!AF138</f>
        <v>1.0633336574221404</v>
      </c>
      <c r="AM138" s="11">
        <f>'OddsRatio_working_3-way'!AA138+'OddsRatio_working_3-way'!AG138</f>
        <v>-0.58863071696487634</v>
      </c>
      <c r="AN138" s="11">
        <f>'OddsRatio_working_3-way'!AB138+'OddsRatio_working_3-way'!AH138</f>
        <v>-0.47470294045726419</v>
      </c>
      <c r="AO138" s="11">
        <f>'OddsRatio_working_3-way'!AC138+'OddsRatio_working_3-way'!AI138</f>
        <v>0</v>
      </c>
      <c r="AP138" s="11">
        <f>'OddsRatio_working_3-way'!AD138+'OddsRatio_working_3-way'!AJ138</f>
        <v>0</v>
      </c>
      <c r="AQ138" s="11">
        <f>'OddsRatio_working_3-way'!AE138+'OddsRatio_working_3-way'!AK138</f>
        <v>0</v>
      </c>
      <c r="AR138" s="10">
        <f>IF(A138="","",IF(('OddsRatio_working_3-way'!X138=0),IF(Q138&gt;0,-Q138^(1/3),(-Q138)^(1/3)),'OddsRatio_working_3-way'!AL138-'OddsRatio_working_3-way'!R138/3))</f>
        <v>1.0633336574221404</v>
      </c>
      <c r="AS138" s="11">
        <f>IF(('OddsRatio_working_3-way'!X138=0),IF(Q138&gt;0,-Q138^(1/3),(-Q138)^(1/3)),'OddsRatio_working_3-way'!AM138-'OddsRatio_working_3-way'!R138/3)</f>
        <v>-0.58863071696487634</v>
      </c>
      <c r="AT138" s="11">
        <f>IF(('OddsRatio_working_3-way'!X138=0),IF(Q138&gt;0,-Q138^(1/3),(-Q138)^(1/3)),'OddsRatio_working_3-way'!AN138-'OddsRatio_working_3-way'!R138/3)</f>
        <v>-0.47470294045726419</v>
      </c>
      <c r="AU138" s="11">
        <f>IF(('OddsRatio_working_3-way'!X138=0),0,'OddsRatio_working_3-way'!AO138)</f>
        <v>0</v>
      </c>
      <c r="AV138" s="11">
        <f>IF(('OddsRatio_working_3-way'!X138=0),0,'OddsRatio_working_3-way'!AP138)</f>
        <v>0</v>
      </c>
      <c r="AW138" s="11">
        <f>IF(('OddsRatio_working_3-way'!X138=0),0,'OddsRatio_working_3-way'!AQ138)</f>
        <v>0</v>
      </c>
    </row>
    <row r="139" spans="1:4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9">
        <f t="shared" si="39"/>
        <v>0.32823325504514922</v>
      </c>
      <c r="E139" s="9">
        <f t="shared" si="40"/>
        <v>0.34006992158827926</v>
      </c>
      <c r="F139" s="9">
        <f t="shared" si="41"/>
        <v>0.33169682336657147</v>
      </c>
      <c r="G139" s="9">
        <f t="shared" si="42"/>
        <v>1.0604217141653893</v>
      </c>
      <c r="H139" s="9">
        <f t="shared" si="43"/>
        <v>3.0466139083392014</v>
      </c>
      <c r="I139" s="9">
        <f t="shared" si="44"/>
        <v>2.9405717369226627</v>
      </c>
      <c r="J139" s="9">
        <f t="shared" si="45"/>
        <v>3.0148012569142391</v>
      </c>
      <c r="K139" s="11">
        <f t="shared" si="46"/>
        <v>0.34129692832764502</v>
      </c>
      <c r="L139" s="11">
        <f t="shared" si="47"/>
        <v>0.35335689045936397</v>
      </c>
      <c r="M139" s="11">
        <f t="shared" si="48"/>
        <v>0.34482758620689657</v>
      </c>
      <c r="N139" s="11">
        <f>'OddsRatio_working_3-way'!K139+'OddsRatio_working_3-way'!L139+'OddsRatio_working_3-way'!M139-('OddsRatio_working_3-way'!K139*'OddsRatio_working_3-way'!L139)-('OddsRatio_working_3-way'!K139*'OddsRatio_working_3-way'!M139)-('OddsRatio_working_3-way'!L139*'OddsRatio_working_3-way'!M139)+('OddsRatio_working_3-way'!K139*'OddsRatio_working_3-way'!L139*'OddsRatio_working_3-way'!M139)-1</f>
        <v>-0.27906793958873854</v>
      </c>
      <c r="O139" s="11">
        <f>0</f>
        <v>0</v>
      </c>
      <c r="P139" s="11">
        <f>('OddsRatio_working_3-way'!K139*'OddsRatio_working_3-way'!L139)+('OddsRatio_working_3-way'!K139*'OddsRatio_working_3-way'!M139)+('OddsRatio_working_3-way'!L139*'OddsRatio_working_3-way'!M139)-(3*'OddsRatio_working_3-way'!K139*'OddsRatio_working_3-way'!L139*'OddsRatio_working_3-way'!M139)</f>
        <v>0.23537719195010004</v>
      </c>
      <c r="Q139" s="11">
        <f>2*'OddsRatio_working_3-way'!K139*'OddsRatio_working_3-way'!L139*'OddsRatio_working_3-way'!M139</f>
        <v>8.3172152632544183E-2</v>
      </c>
      <c r="R139" s="11">
        <f t="shared" si="49"/>
        <v>0</v>
      </c>
      <c r="S139" s="11">
        <f t="shared" si="50"/>
        <v>-0.84344046219345226</v>
      </c>
      <c r="T139" s="11">
        <f t="shared" si="51"/>
        <v>-0.29803549900828702</v>
      </c>
      <c r="U139" s="11">
        <f>'OddsRatio_working_3-way'!S139-'OddsRatio_working_3-way'!R139^2/3</f>
        <v>-0.84344046219345226</v>
      </c>
      <c r="V139" s="11">
        <f>'OddsRatio_working_3-way'!S139*'OddsRatio_working_3-way'!R139/3-2*'OddsRatio_working_3-way'!R139^3/27-'OddsRatio_working_3-way'!T139</f>
        <v>0.29803549900828702</v>
      </c>
      <c r="W139" s="11">
        <f>'OddsRatio_working_3-way'!V139^2+4*'OddsRatio_working_3-way'!U139^3/27</f>
        <v>-6.6195372504726513E-5</v>
      </c>
      <c r="X139" s="11">
        <f>IF('OddsRatio_working_3-way'!W139&gt;0,IF(ABS('OddsRatio_working_3-way'!V139+SQRT('OddsRatio_working_3-way'!W139))/2&gt;0,ABS('OddsRatio_working_3-way'!V139+SQRT('OddsRatio_working_3-way'!W139))/2,ABS('OddsRatio_working_3-way'!V139-SQRT('OddsRatio_working_3-way'!W139))/2),SQRT(-'OddsRatio_working_3-way'!U139^3/27))</f>
        <v>0.14907326557906297</v>
      </c>
      <c r="Y139" s="11">
        <f>IF('OddsRatio_working_3-way'!W139&gt;=0,IF('OddsRatio_working_3-way'!V139+SQRT('OddsRatio_working_3-way'!W139)&gt;0,0,PI()),ACOS('OddsRatio_working_3-way'!V139/(2*'OddsRatio_working_3-way'!X139)))</f>
        <v>2.7292163895594967E-2</v>
      </c>
      <c r="Z139" s="11">
        <f>'OddsRatio_working_3-way'!X139^(1/3)*COS('OddsRatio_working_3-way'!Y139/3)</f>
        <v>0.53021085708269478</v>
      </c>
      <c r="AA139" s="11">
        <f>'OddsRatio_working_3-way'!X139^(1/3)*COS(('OddsRatio_working_3-way'!Y139+2*PI())/3)</f>
        <v>-0.2692828466541044</v>
      </c>
      <c r="AB139" s="11">
        <f>'OddsRatio_working_3-way'!X139^(1/3)*COS(('OddsRatio_working_3-way'!Y139+4*PI())/3)</f>
        <v>-0.26092801042859048</v>
      </c>
      <c r="AC139" s="11">
        <f>'OddsRatio_working_3-way'!X139^(1/3)*SIN('OddsRatio_working_3-way'!Y139/3)</f>
        <v>4.8236669438358522E-3</v>
      </c>
      <c r="AD139" s="11">
        <f>'OddsRatio_working_3-way'!X139^(1/3)*SIN(('OddsRatio_working_3-way'!Y139+2*PI())/3)</f>
        <v>0.45676423812401618</v>
      </c>
      <c r="AE139" s="11">
        <f>'OddsRatio_working_3-way'!X139^(1/3)*SIN(('OddsRatio_working_3-way'!Y139+4*PI())/3)</f>
        <v>-0.46158790506785186</v>
      </c>
      <c r="AF139" s="11">
        <f>-'OddsRatio_working_3-way'!U139/(3*'OddsRatio_working_3-way'!X139^(1/3))*COS(('OddsRatio_working_3-way'!Y139)/3)</f>
        <v>0.53021085708269466</v>
      </c>
      <c r="AG139" s="11">
        <f>-'OddsRatio_working_3-way'!U139/(3*'OddsRatio_working_3-way'!X139^(1/3))*COS(('OddsRatio_working_3-way'!Y139+2*PI())/3)</f>
        <v>-0.26928284665410435</v>
      </c>
      <c r="AH139" s="11">
        <f>-'OddsRatio_working_3-way'!U139/(3*'OddsRatio_working_3-way'!X139^(1/3))*COS(('OddsRatio_working_3-way'!Y139+4*PI())/3)</f>
        <v>-0.26092801042859043</v>
      </c>
      <c r="AI139" s="11">
        <f>'OddsRatio_working_3-way'!U139/(3*'OddsRatio_working_3-way'!X139^(1/3))*SIN(('OddsRatio_working_3-way'!Y139)/3)</f>
        <v>-4.8236669438358514E-3</v>
      </c>
      <c r="AJ139" s="11">
        <f>'OddsRatio_working_3-way'!U139/(3*'OddsRatio_working_3-way'!X139^(1/3))*SIN(('OddsRatio_working_3-way'!Y139+2*PI())/3)</f>
        <v>-0.45676423812401606</v>
      </c>
      <c r="AK139" s="11">
        <f>'OddsRatio_working_3-way'!U139/(3*'OddsRatio_working_3-way'!X139^(1/3))*SIN(('OddsRatio_working_3-way'!Y139+4*PI())/3)</f>
        <v>0.46158790506785174</v>
      </c>
      <c r="AL139" s="11">
        <f>'OddsRatio_working_3-way'!Z139+'OddsRatio_working_3-way'!AF139</f>
        <v>1.0604217141653893</v>
      </c>
      <c r="AM139" s="11">
        <f>'OddsRatio_working_3-way'!AA139+'OddsRatio_working_3-way'!AG139</f>
        <v>-0.5385656933082088</v>
      </c>
      <c r="AN139" s="11">
        <f>'OddsRatio_working_3-way'!AB139+'OddsRatio_working_3-way'!AH139</f>
        <v>-0.52185602085718097</v>
      </c>
      <c r="AO139" s="11">
        <f>'OddsRatio_working_3-way'!AC139+'OddsRatio_working_3-way'!AI139</f>
        <v>0</v>
      </c>
      <c r="AP139" s="11">
        <f>'OddsRatio_working_3-way'!AD139+'OddsRatio_working_3-way'!AJ139</f>
        <v>0</v>
      </c>
      <c r="AQ139" s="11">
        <f>'OddsRatio_working_3-way'!AE139+'OddsRatio_working_3-way'!AK139</f>
        <v>0</v>
      </c>
      <c r="AR139" s="10">
        <f>IF(A139="","",IF(('OddsRatio_working_3-way'!X139=0),IF(Q139&gt;0,-Q139^(1/3),(-Q139)^(1/3)),'OddsRatio_working_3-way'!AL139-'OddsRatio_working_3-way'!R139/3))</f>
        <v>1.0604217141653893</v>
      </c>
      <c r="AS139" s="11">
        <f>IF(('OddsRatio_working_3-way'!X139=0),IF(Q139&gt;0,-Q139^(1/3),(-Q139)^(1/3)),'OddsRatio_working_3-way'!AM139-'OddsRatio_working_3-way'!R139/3)</f>
        <v>-0.5385656933082088</v>
      </c>
      <c r="AT139" s="11">
        <f>IF(('OddsRatio_working_3-way'!X139=0),IF(Q139&gt;0,-Q139^(1/3),(-Q139)^(1/3)),'OddsRatio_working_3-way'!AN139-'OddsRatio_working_3-way'!R139/3)</f>
        <v>-0.52185602085718097</v>
      </c>
      <c r="AU139" s="11">
        <f>IF(('OddsRatio_working_3-way'!X139=0),0,'OddsRatio_working_3-way'!AO139)</f>
        <v>0</v>
      </c>
      <c r="AV139" s="11">
        <f>IF(('OddsRatio_working_3-way'!X139=0),0,'OddsRatio_working_3-way'!AP139)</f>
        <v>0</v>
      </c>
      <c r="AW139" s="11">
        <f>IF(('OddsRatio_working_3-way'!X139=0),0,'OddsRatio_working_3-way'!AQ139)</f>
        <v>0</v>
      </c>
    </row>
    <row r="140" spans="1:4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9">
        <f t="shared" si="39"/>
        <v>0.38120161706006439</v>
      </c>
      <c r="E140" s="9">
        <f t="shared" si="40"/>
        <v>0.33511913313238573</v>
      </c>
      <c r="F140" s="9">
        <f t="shared" si="41"/>
        <v>0.28367924980754988</v>
      </c>
      <c r="G140" s="9">
        <f t="shared" si="42"/>
        <v>1.0609697583699265</v>
      </c>
      <c r="H140" s="9">
        <f t="shared" si="43"/>
        <v>2.6232837303059866</v>
      </c>
      <c r="I140" s="9">
        <f t="shared" si="44"/>
        <v>2.9840134481517628</v>
      </c>
      <c r="J140" s="9">
        <f t="shared" si="45"/>
        <v>3.5251080249204247</v>
      </c>
      <c r="K140" s="11">
        <f t="shared" si="46"/>
        <v>0.39525691699604748</v>
      </c>
      <c r="L140" s="11">
        <f t="shared" si="47"/>
        <v>0.34843205574912889</v>
      </c>
      <c r="M140" s="11">
        <f t="shared" si="48"/>
        <v>0.29585798816568049</v>
      </c>
      <c r="N140" s="11">
        <f>'OddsRatio_working_3-way'!K140+'OddsRatio_working_3-way'!L140+'OddsRatio_working_3-way'!M140-('OddsRatio_working_3-way'!K140*'OddsRatio_working_3-way'!L140)-('OddsRatio_working_3-way'!K140*'OddsRatio_working_3-way'!M140)-('OddsRatio_working_3-way'!L140*'OddsRatio_working_3-way'!M140)+('OddsRatio_working_3-way'!K140*'OddsRatio_working_3-way'!L140*'OddsRatio_working_3-way'!M140)-1</f>
        <v>-0.27745392709908578</v>
      </c>
      <c r="O140" s="11">
        <f>0</f>
        <v>0</v>
      </c>
      <c r="P140" s="11">
        <f>('OddsRatio_working_3-way'!K140*'OddsRatio_working_3-way'!L140)+('OddsRatio_working_3-way'!K140*'OddsRatio_working_3-way'!M140)+('OddsRatio_working_3-way'!L140*'OddsRatio_working_3-way'!M140)-(3*'OddsRatio_working_3-way'!K140*'OddsRatio_working_3-way'!L140*'OddsRatio_working_3-way'!M140)</f>
        <v>0.23550965715905761</v>
      </c>
      <c r="Q140" s="11">
        <f>2*'OddsRatio_working_3-way'!K140*'OddsRatio_working_3-way'!L140*'OddsRatio_working_3-way'!M140</f>
        <v>8.1491230850884985E-2</v>
      </c>
      <c r="R140" s="11">
        <f t="shared" si="49"/>
        <v>0</v>
      </c>
      <c r="S140" s="11">
        <f t="shared" si="50"/>
        <v>-0.84882437823614287</v>
      </c>
      <c r="T140" s="11">
        <f t="shared" si="51"/>
        <v>-0.29371085752115672</v>
      </c>
      <c r="U140" s="11">
        <f>'OddsRatio_working_3-way'!S140-'OddsRatio_working_3-way'!R140^2/3</f>
        <v>-0.84882437823614287</v>
      </c>
      <c r="V140" s="11">
        <f>'OddsRatio_working_3-way'!S140*'OddsRatio_working_3-way'!R140/3-2*'OddsRatio_working_3-way'!R140^3/27-'OddsRatio_working_3-way'!T140</f>
        <v>0.29371085752115672</v>
      </c>
      <c r="W140" s="11">
        <f>'OddsRatio_working_3-way'!V140^2+4*'OddsRatio_working_3-way'!U140^3/27</f>
        <v>-4.3384303256955858E-3</v>
      </c>
      <c r="X140" s="11">
        <f>IF('OddsRatio_working_3-way'!W140&gt;0,IF(ABS('OddsRatio_working_3-way'!V140+SQRT('OddsRatio_working_3-way'!W140))/2&gt;0,ABS('OddsRatio_working_3-way'!V140+SQRT('OddsRatio_working_3-way'!W140))/2,ABS('OddsRatio_working_3-way'!V140-SQRT('OddsRatio_working_3-way'!W140))/2),SQRT(-'OddsRatio_working_3-way'!U140^3/27))</f>
        <v>0.15050290541340788</v>
      </c>
      <c r="Y140" s="11">
        <f>IF('OddsRatio_working_3-way'!W140&gt;=0,IF('OddsRatio_working_3-way'!V140+SQRT('OddsRatio_working_3-way'!W140)&gt;0,0,PI()),ACOS('OddsRatio_working_3-way'!V140/(2*'OddsRatio_working_3-way'!X140)))</f>
        <v>0.22060728140616548</v>
      </c>
      <c r="Z140" s="11">
        <f>'OddsRatio_working_3-way'!X140^(1/3)*COS('OddsRatio_working_3-way'!Y140/3)</f>
        <v>0.53048487918496323</v>
      </c>
      <c r="AA140" s="11">
        <f>'OddsRatio_working_3-way'!X140^(1/3)*COS(('OddsRatio_working_3-way'!Y140+2*PI())/3)</f>
        <v>-0.29908677850051757</v>
      </c>
      <c r="AB140" s="11">
        <f>'OddsRatio_working_3-way'!X140^(1/3)*COS(('OddsRatio_working_3-way'!Y140+4*PI())/3)</f>
        <v>-0.23139810068444561</v>
      </c>
      <c r="AC140" s="11">
        <f>'OddsRatio_working_3-way'!X140^(1/3)*SIN('OddsRatio_working_3-way'!Y140/3)</f>
        <v>3.9080076358198997E-2</v>
      </c>
      <c r="AD140" s="11">
        <f>'OddsRatio_working_3-way'!X140^(1/3)*SIN(('OddsRatio_working_3-way'!Y140+2*PI())/3)</f>
        <v>0.43987334351859747</v>
      </c>
      <c r="AE140" s="11">
        <f>'OddsRatio_working_3-way'!X140^(1/3)*SIN(('OddsRatio_working_3-way'!Y140+4*PI())/3)</f>
        <v>-0.47895341987679646</v>
      </c>
      <c r="AF140" s="11">
        <f>-'OddsRatio_working_3-way'!U140/(3*'OddsRatio_working_3-way'!X140^(1/3))*COS(('OddsRatio_working_3-way'!Y140)/3)</f>
        <v>0.53048487918496312</v>
      </c>
      <c r="AG140" s="11">
        <f>-'OddsRatio_working_3-way'!U140/(3*'OddsRatio_working_3-way'!X140^(1/3))*COS(('OddsRatio_working_3-way'!Y140+2*PI())/3)</f>
        <v>-0.29908677850051751</v>
      </c>
      <c r="AH140" s="11">
        <f>-'OddsRatio_working_3-way'!U140/(3*'OddsRatio_working_3-way'!X140^(1/3))*COS(('OddsRatio_working_3-way'!Y140+4*PI())/3)</f>
        <v>-0.23139810068444555</v>
      </c>
      <c r="AI140" s="11">
        <f>'OddsRatio_working_3-way'!U140/(3*'OddsRatio_working_3-way'!X140^(1/3))*SIN(('OddsRatio_working_3-way'!Y140)/3)</f>
        <v>-3.908007635819899E-2</v>
      </c>
      <c r="AJ140" s="11">
        <f>'OddsRatio_working_3-way'!U140/(3*'OddsRatio_working_3-way'!X140^(1/3))*SIN(('OddsRatio_working_3-way'!Y140+2*PI())/3)</f>
        <v>-0.43987334351859741</v>
      </c>
      <c r="AK140" s="11">
        <f>'OddsRatio_working_3-way'!U140/(3*'OddsRatio_working_3-way'!X140^(1/3))*SIN(('OddsRatio_working_3-way'!Y140+4*PI())/3)</f>
        <v>0.47895341987679635</v>
      </c>
      <c r="AL140" s="11">
        <f>'OddsRatio_working_3-way'!Z140+'OddsRatio_working_3-way'!AF140</f>
        <v>1.0609697583699265</v>
      </c>
      <c r="AM140" s="11">
        <f>'OddsRatio_working_3-way'!AA140+'OddsRatio_working_3-way'!AG140</f>
        <v>-0.59817355700103514</v>
      </c>
      <c r="AN140" s="11">
        <f>'OddsRatio_working_3-way'!AB140+'OddsRatio_working_3-way'!AH140</f>
        <v>-0.46279620136889116</v>
      </c>
      <c r="AO140" s="11">
        <f>'OddsRatio_working_3-way'!AC140+'OddsRatio_working_3-way'!AI140</f>
        <v>0</v>
      </c>
      <c r="AP140" s="11">
        <f>'OddsRatio_working_3-way'!AD140+'OddsRatio_working_3-way'!AJ140</f>
        <v>0</v>
      </c>
      <c r="AQ140" s="11">
        <f>'OddsRatio_working_3-way'!AE140+'OddsRatio_working_3-way'!AK140</f>
        <v>0</v>
      </c>
      <c r="AR140" s="10">
        <f>IF(A140="","",IF(('OddsRatio_working_3-way'!X140=0),IF(Q140&gt;0,-Q140^(1/3),(-Q140)^(1/3)),'OddsRatio_working_3-way'!AL140-'OddsRatio_working_3-way'!R140/3))</f>
        <v>1.0609697583699265</v>
      </c>
      <c r="AS140" s="11">
        <f>IF(('OddsRatio_working_3-way'!X140=0),IF(Q140&gt;0,-Q140^(1/3),(-Q140)^(1/3)),'OddsRatio_working_3-way'!AM140-'OddsRatio_working_3-way'!R140/3)</f>
        <v>-0.59817355700103514</v>
      </c>
      <c r="AT140" s="11">
        <f>IF(('OddsRatio_working_3-way'!X140=0),IF(Q140&gt;0,-Q140^(1/3),(-Q140)^(1/3)),'OddsRatio_working_3-way'!AN140-'OddsRatio_working_3-way'!R140/3)</f>
        <v>-0.46279620136889116</v>
      </c>
      <c r="AU140" s="11">
        <f>IF(('OddsRatio_working_3-way'!X140=0),0,'OddsRatio_working_3-way'!AO140)</f>
        <v>0</v>
      </c>
      <c r="AV140" s="11">
        <f>IF(('OddsRatio_working_3-way'!X140=0),0,'OddsRatio_working_3-way'!AP140)</f>
        <v>0</v>
      </c>
      <c r="AW140" s="11">
        <f>IF(('OddsRatio_working_3-way'!X140=0),0,'OddsRatio_working_3-way'!AQ140)</f>
        <v>0</v>
      </c>
    </row>
    <row r="141" spans="1:4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9">
        <f t="shared" si="39"/>
        <v>0.4778763982248706</v>
      </c>
      <c r="E141" s="9">
        <f t="shared" si="40"/>
        <v>0.24987667384789025</v>
      </c>
      <c r="F141" s="9">
        <f t="shared" si="41"/>
        <v>0.27224692792723909</v>
      </c>
      <c r="G141" s="9">
        <f t="shared" si="42"/>
        <v>1.0607682658346009</v>
      </c>
      <c r="H141" s="9">
        <f t="shared" si="43"/>
        <v>2.0925913138096384</v>
      </c>
      <c r="I141" s="9">
        <f t="shared" si="44"/>
        <v>4.0019741923119216</v>
      </c>
      <c r="J141" s="9">
        <f t="shared" si="45"/>
        <v>3.6731360299031941</v>
      </c>
      <c r="K141" s="11">
        <f t="shared" si="46"/>
        <v>0.49261083743842371</v>
      </c>
      <c r="L141" s="11">
        <f t="shared" si="47"/>
        <v>0.2610966057441253</v>
      </c>
      <c r="M141" s="11">
        <f t="shared" si="48"/>
        <v>0.28409090909090912</v>
      </c>
      <c r="N141" s="11">
        <f>'OddsRatio_working_3-way'!K141+'OddsRatio_working_3-way'!L141+'OddsRatio_working_3-way'!M141-('OddsRatio_working_3-way'!K141*'OddsRatio_working_3-way'!L141)-('OddsRatio_working_3-way'!K141*'OddsRatio_working_3-way'!M141)-('OddsRatio_working_3-way'!L141*'OddsRatio_working_3-way'!M141)+('OddsRatio_working_3-way'!K141*'OddsRatio_working_3-way'!L141*'OddsRatio_working_3-way'!M141)-1</f>
        <v>-0.26840260441818009</v>
      </c>
      <c r="O141" s="11">
        <f>0</f>
        <v>0</v>
      </c>
      <c r="P141" s="11">
        <f>('OddsRatio_working_3-way'!K141*'OddsRatio_working_3-way'!L141)+('OddsRatio_working_3-way'!K141*'OddsRatio_working_3-way'!M141)+('OddsRatio_working_3-way'!L141*'OddsRatio_working_3-way'!M141)-(3*'OddsRatio_working_3-way'!K141*'OddsRatio_working_3-way'!L141*'OddsRatio_working_3-way'!M141)</f>
        <v>0.23312196941439761</v>
      </c>
      <c r="Q141" s="11">
        <f>2*'OddsRatio_working_3-way'!K141*'OddsRatio_working_3-way'!L141*'OddsRatio_working_3-way'!M141</f>
        <v>7.3078987277240631E-2</v>
      </c>
      <c r="R141" s="11">
        <f t="shared" si="49"/>
        <v>0</v>
      </c>
      <c r="S141" s="11">
        <f t="shared" si="50"/>
        <v>-0.86855330602972058</v>
      </c>
      <c r="T141" s="11">
        <f t="shared" si="51"/>
        <v>-0.27227376364568046</v>
      </c>
      <c r="U141" s="11">
        <f>'OddsRatio_working_3-way'!S141-'OddsRatio_working_3-way'!R141^2/3</f>
        <v>-0.86855330602972058</v>
      </c>
      <c r="V141" s="11">
        <f>'OddsRatio_working_3-way'!S141*'OddsRatio_working_3-way'!R141/3-2*'OddsRatio_working_3-way'!R141^3/27-'OddsRatio_working_3-way'!T141</f>
        <v>0.27227376364568046</v>
      </c>
      <c r="W141" s="11">
        <f>'OddsRatio_working_3-way'!V141^2+4*'OddsRatio_working_3-way'!U141^3/27</f>
        <v>-2.2937138593779799E-2</v>
      </c>
      <c r="X141" s="11">
        <f>IF('OddsRatio_working_3-way'!W141&gt;0,IF(ABS('OddsRatio_working_3-way'!V141+SQRT('OddsRatio_working_3-way'!W141))/2&gt;0,ABS('OddsRatio_working_3-way'!V141+SQRT('OddsRatio_working_3-way'!W141))/2,ABS('OddsRatio_working_3-way'!V141-SQRT('OddsRatio_working_3-way'!W141))/2),SQRT(-'OddsRatio_working_3-way'!U141^3/27))</f>
        <v>0.15578040711492225</v>
      </c>
      <c r="Y141" s="11">
        <f>IF('OddsRatio_working_3-way'!W141&gt;=0,IF('OddsRatio_working_3-way'!V141+SQRT('OddsRatio_working_3-way'!W141)&gt;0,0,PI()),ACOS('OddsRatio_working_3-way'!V141/(2*'OddsRatio_working_3-way'!X141)))</f>
        <v>0.50762294448194578</v>
      </c>
      <c r="Z141" s="11">
        <f>'OddsRatio_working_3-way'!X141^(1/3)*COS('OddsRatio_working_3-way'!Y141/3)</f>
        <v>0.53038413291730047</v>
      </c>
      <c r="AA141" s="11">
        <f>'OddsRatio_working_3-way'!X141^(1/3)*COS(('OddsRatio_working_3-way'!Y141+2*PI())/3)</f>
        <v>-0.3436639096229514</v>
      </c>
      <c r="AB141" s="11">
        <f>'OddsRatio_working_3-way'!X141^(1/3)*COS(('OddsRatio_working_3-way'!Y141+4*PI())/3)</f>
        <v>-0.18672022329434923</v>
      </c>
      <c r="AC141" s="11">
        <f>'OddsRatio_working_3-way'!X141^(1/3)*SIN('OddsRatio_working_3-way'!Y141/3)</f>
        <v>9.0611479549430732E-2</v>
      </c>
      <c r="AD141" s="11">
        <f>'OddsRatio_working_3-way'!X141^(1/3)*SIN(('OddsRatio_working_3-way'!Y141+2*PI())/3)</f>
        <v>0.41402039309584915</v>
      </c>
      <c r="AE141" s="11">
        <f>'OddsRatio_working_3-way'!X141^(1/3)*SIN(('OddsRatio_working_3-way'!Y141+4*PI())/3)</f>
        <v>-0.50463187264527987</v>
      </c>
      <c r="AF141" s="11">
        <f>-'OddsRatio_working_3-way'!U141/(3*'OddsRatio_working_3-way'!X141^(1/3))*COS(('OddsRatio_working_3-way'!Y141)/3)</f>
        <v>0.53038413291730035</v>
      </c>
      <c r="AG141" s="11">
        <f>-'OddsRatio_working_3-way'!U141/(3*'OddsRatio_working_3-way'!X141^(1/3))*COS(('OddsRatio_working_3-way'!Y141+2*PI())/3)</f>
        <v>-0.34366390962295135</v>
      </c>
      <c r="AH141" s="11">
        <f>-'OddsRatio_working_3-way'!U141/(3*'OddsRatio_working_3-way'!X141^(1/3))*COS(('OddsRatio_working_3-way'!Y141+4*PI())/3)</f>
        <v>-0.18672022329434917</v>
      </c>
      <c r="AI141" s="11">
        <f>'OddsRatio_working_3-way'!U141/(3*'OddsRatio_working_3-way'!X141^(1/3))*SIN(('OddsRatio_working_3-way'!Y141)/3)</f>
        <v>-9.0611479549430704E-2</v>
      </c>
      <c r="AJ141" s="11">
        <f>'OddsRatio_working_3-way'!U141/(3*'OddsRatio_working_3-way'!X141^(1/3))*SIN(('OddsRatio_working_3-way'!Y141+2*PI())/3)</f>
        <v>-0.41402039309584909</v>
      </c>
      <c r="AK141" s="11">
        <f>'OddsRatio_working_3-way'!U141/(3*'OddsRatio_working_3-way'!X141^(1/3))*SIN(('OddsRatio_working_3-way'!Y141+4*PI())/3)</f>
        <v>0.50463187264527976</v>
      </c>
      <c r="AL141" s="11">
        <f>'OddsRatio_working_3-way'!Z141+'OddsRatio_working_3-way'!AF141</f>
        <v>1.0607682658346009</v>
      </c>
      <c r="AM141" s="11">
        <f>'OddsRatio_working_3-way'!AA141+'OddsRatio_working_3-way'!AG141</f>
        <v>-0.68732781924590269</v>
      </c>
      <c r="AN141" s="11">
        <f>'OddsRatio_working_3-way'!AB141+'OddsRatio_working_3-way'!AH141</f>
        <v>-0.3734404465886984</v>
      </c>
      <c r="AO141" s="11">
        <f>'OddsRatio_working_3-way'!AC141+'OddsRatio_working_3-way'!AI141</f>
        <v>0</v>
      </c>
      <c r="AP141" s="11">
        <f>'OddsRatio_working_3-way'!AD141+'OddsRatio_working_3-way'!AJ141</f>
        <v>0</v>
      </c>
      <c r="AQ141" s="11">
        <f>'OddsRatio_working_3-way'!AE141+'OddsRatio_working_3-way'!AK141</f>
        <v>0</v>
      </c>
      <c r="AR141" s="10">
        <f>IF(A141="","",IF(('OddsRatio_working_3-way'!X141=0),IF(Q141&gt;0,-Q141^(1/3),(-Q141)^(1/3)),'OddsRatio_working_3-way'!AL141-'OddsRatio_working_3-way'!R141/3))</f>
        <v>1.0607682658346009</v>
      </c>
      <c r="AS141" s="11">
        <f>IF(('OddsRatio_working_3-way'!X141=0),IF(Q141&gt;0,-Q141^(1/3),(-Q141)^(1/3)),'OddsRatio_working_3-way'!AM141-'OddsRatio_working_3-way'!R141/3)</f>
        <v>-0.68732781924590269</v>
      </c>
      <c r="AT141" s="11">
        <f>IF(('OddsRatio_working_3-way'!X141=0),IF(Q141&gt;0,-Q141^(1/3),(-Q141)^(1/3)),'OddsRatio_working_3-way'!AN141-'OddsRatio_working_3-way'!R141/3)</f>
        <v>-0.3734404465886984</v>
      </c>
      <c r="AU141" s="11">
        <f>IF(('OddsRatio_working_3-way'!X141=0),0,'OddsRatio_working_3-way'!AO141)</f>
        <v>0</v>
      </c>
      <c r="AV141" s="11">
        <f>IF(('OddsRatio_working_3-way'!X141=0),0,'OddsRatio_working_3-way'!AP141)</f>
        <v>0</v>
      </c>
      <c r="AW141" s="11">
        <f>IF(('OddsRatio_working_3-way'!X141=0),0,'OddsRatio_working_3-way'!AQ141)</f>
        <v>0</v>
      </c>
    </row>
    <row r="142" spans="1:4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9">
        <f t="shared" si="39"/>
        <v>0.54476936643164819</v>
      </c>
      <c r="E142" s="9">
        <f t="shared" si="40"/>
        <v>0.22103269963773001</v>
      </c>
      <c r="F142" s="9">
        <f t="shared" si="41"/>
        <v>0.23419793393062172</v>
      </c>
      <c r="G142" s="9">
        <f t="shared" si="42"/>
        <v>1.2110712937567265</v>
      </c>
      <c r="H142" s="9">
        <f t="shared" si="43"/>
        <v>1.8356391926921414</v>
      </c>
      <c r="I142" s="9">
        <f t="shared" si="44"/>
        <v>4.5242174648320734</v>
      </c>
      <c r="J142" s="9">
        <f t="shared" si="45"/>
        <v>4.2698924931431623</v>
      </c>
      <c r="K142" s="11">
        <f t="shared" si="46"/>
        <v>0.59171597633136097</v>
      </c>
      <c r="L142" s="11">
        <f t="shared" si="47"/>
        <v>0.25575447570332482</v>
      </c>
      <c r="M142" s="11">
        <f t="shared" si="48"/>
        <v>0.27027027027027023</v>
      </c>
      <c r="N142" s="11">
        <f>'OddsRatio_working_3-way'!K142+'OddsRatio_working_3-way'!L142+'OddsRatio_working_3-way'!M142-('OddsRatio_working_3-way'!K142*'OddsRatio_working_3-way'!L142)-('OddsRatio_working_3-way'!K142*'OddsRatio_working_3-way'!M142)-('OddsRatio_working_3-way'!L142*'OddsRatio_working_3-way'!M142)+('OddsRatio_working_3-way'!K142*'OddsRatio_working_3-way'!L142*'OddsRatio_working_3-way'!M142)-1</f>
        <v>-0.22173827151202719</v>
      </c>
      <c r="O142" s="11">
        <f>0</f>
        <v>0</v>
      </c>
      <c r="P142" s="11">
        <f>('OddsRatio_working_3-way'!K142*'OddsRatio_working_3-way'!L142)+('OddsRatio_working_3-way'!K142*'OddsRatio_working_3-way'!M142)+('OddsRatio_working_3-way'!L142*'OddsRatio_working_3-way'!M142)-(3*'OddsRatio_working_3-way'!K142*'OddsRatio_working_3-way'!L142*'OddsRatio_working_3-way'!M142)</f>
        <v>0.25767682663216795</v>
      </c>
      <c r="Q142" s="11">
        <f>2*'OddsRatio_working_3-way'!K142*'OddsRatio_working_3-way'!L142*'OddsRatio_working_3-way'!M142</f>
        <v>8.1802167184815228E-2</v>
      </c>
      <c r="R142" s="11">
        <f t="shared" si="49"/>
        <v>0</v>
      </c>
      <c r="S142" s="11">
        <f t="shared" si="50"/>
        <v>-1.1620764646313726</v>
      </c>
      <c r="T142" s="11">
        <f t="shared" si="51"/>
        <v>-0.36891316337503893</v>
      </c>
      <c r="U142" s="11">
        <f>'OddsRatio_working_3-way'!S142-'OddsRatio_working_3-way'!R142^2/3</f>
        <v>-1.1620764646313726</v>
      </c>
      <c r="V142" s="11">
        <f>'OddsRatio_working_3-way'!S142*'OddsRatio_working_3-way'!R142/3-2*'OddsRatio_working_3-way'!R142^3/27-'OddsRatio_working_3-way'!T142</f>
        <v>0.36891316337503893</v>
      </c>
      <c r="W142" s="11">
        <f>'OddsRatio_working_3-way'!V142^2+4*'OddsRatio_working_3-way'!U142^3/27</f>
        <v>-9.6390972127392227E-2</v>
      </c>
      <c r="X142" s="11">
        <f>IF('OddsRatio_working_3-way'!W142&gt;0,IF(ABS('OddsRatio_working_3-way'!V142+SQRT('OddsRatio_working_3-way'!W142))/2&gt;0,ABS('OddsRatio_working_3-way'!V142+SQRT('OddsRatio_working_3-way'!W142))/2,ABS('OddsRatio_working_3-way'!V142-SQRT('OddsRatio_working_3-way'!W142))/2),SQRT(-'OddsRatio_working_3-way'!U142^3/27))</f>
        <v>0.24108499239830877</v>
      </c>
      <c r="Y142" s="11">
        <f>IF('OddsRatio_working_3-way'!W142&gt;=0,IF('OddsRatio_working_3-way'!V142+SQRT('OddsRatio_working_3-way'!W142)&gt;0,0,PI()),ACOS('OddsRatio_working_3-way'!V142/(2*'OddsRatio_working_3-way'!X142)))</f>
        <v>0.69958390162551465</v>
      </c>
      <c r="Z142" s="11">
        <f>'OddsRatio_working_3-way'!X142^(1/3)*COS('OddsRatio_working_3-way'!Y142/3)</f>
        <v>0.60553564687836325</v>
      </c>
      <c r="AA142" s="11">
        <f>'OddsRatio_working_3-way'!X142^(1/3)*COS(('OddsRatio_working_3-way'!Y142+2*PI())/3)</f>
        <v>-0.42732323852638215</v>
      </c>
      <c r="AB142" s="11">
        <f>'OddsRatio_working_3-way'!X142^(1/3)*COS(('OddsRatio_working_3-way'!Y142+4*PI())/3)</f>
        <v>-0.17821240835198088</v>
      </c>
      <c r="AC142" s="11">
        <f>'OddsRatio_working_3-way'!X142^(1/3)*SIN('OddsRatio_working_3-way'!Y142/3)</f>
        <v>0.14382420485924177</v>
      </c>
      <c r="AD142" s="11">
        <f>'OddsRatio_working_3-way'!X142^(1/3)*SIN(('OddsRatio_working_3-way'!Y142+2*PI())/3)</f>
        <v>0.45249715066408497</v>
      </c>
      <c r="AE142" s="11">
        <f>'OddsRatio_working_3-way'!X142^(1/3)*SIN(('OddsRatio_working_3-way'!Y142+4*PI())/3)</f>
        <v>-0.59632135552332666</v>
      </c>
      <c r="AF142" s="11">
        <f>-'OddsRatio_working_3-way'!U142/(3*'OddsRatio_working_3-way'!X142^(1/3))*COS(('OddsRatio_working_3-way'!Y142)/3)</f>
        <v>0.60553564687836325</v>
      </c>
      <c r="AG142" s="11">
        <f>-'OddsRatio_working_3-way'!U142/(3*'OddsRatio_working_3-way'!X142^(1/3))*COS(('OddsRatio_working_3-way'!Y142+2*PI())/3)</f>
        <v>-0.42732323852638215</v>
      </c>
      <c r="AH142" s="11">
        <f>-'OddsRatio_working_3-way'!U142/(3*'OddsRatio_working_3-way'!X142^(1/3))*COS(('OddsRatio_working_3-way'!Y142+4*PI())/3)</f>
        <v>-0.17821240835198088</v>
      </c>
      <c r="AI142" s="11">
        <f>'OddsRatio_working_3-way'!U142/(3*'OddsRatio_working_3-way'!X142^(1/3))*SIN(('OddsRatio_working_3-way'!Y142)/3)</f>
        <v>-0.14382420485924177</v>
      </c>
      <c r="AJ142" s="11">
        <f>'OddsRatio_working_3-way'!U142/(3*'OddsRatio_working_3-way'!X142^(1/3))*SIN(('OddsRatio_working_3-way'!Y142+2*PI())/3)</f>
        <v>-0.45249715066408497</v>
      </c>
      <c r="AK142" s="11">
        <f>'OddsRatio_working_3-way'!U142/(3*'OddsRatio_working_3-way'!X142^(1/3))*SIN(('OddsRatio_working_3-way'!Y142+4*PI())/3)</f>
        <v>0.59632135552332666</v>
      </c>
      <c r="AL142" s="11">
        <f>'OddsRatio_working_3-way'!Z142+'OddsRatio_working_3-way'!AF142</f>
        <v>1.2110712937567265</v>
      </c>
      <c r="AM142" s="11">
        <f>'OddsRatio_working_3-way'!AA142+'OddsRatio_working_3-way'!AG142</f>
        <v>-0.85464647705276431</v>
      </c>
      <c r="AN142" s="11">
        <f>'OddsRatio_working_3-way'!AB142+'OddsRatio_working_3-way'!AH142</f>
        <v>-0.35642481670396176</v>
      </c>
      <c r="AO142" s="11">
        <f>'OddsRatio_working_3-way'!AC142+'OddsRatio_working_3-way'!AI142</f>
        <v>0</v>
      </c>
      <c r="AP142" s="11">
        <f>'OddsRatio_working_3-way'!AD142+'OddsRatio_working_3-way'!AJ142</f>
        <v>0</v>
      </c>
      <c r="AQ142" s="11">
        <f>'OddsRatio_working_3-way'!AE142+'OddsRatio_working_3-way'!AK142</f>
        <v>0</v>
      </c>
      <c r="AR142" s="10">
        <f>IF(A142="","",IF(('OddsRatio_working_3-way'!X142=0),IF(Q142&gt;0,-Q142^(1/3),(-Q142)^(1/3)),'OddsRatio_working_3-way'!AL142-'OddsRatio_working_3-way'!R142/3))</f>
        <v>1.2110712937567265</v>
      </c>
      <c r="AS142" s="11">
        <f>IF(('OddsRatio_working_3-way'!X142=0),IF(Q142&gt;0,-Q142^(1/3),(-Q142)^(1/3)),'OddsRatio_working_3-way'!AM142-'OddsRatio_working_3-way'!R142/3)</f>
        <v>-0.85464647705276431</v>
      </c>
      <c r="AT142" s="11">
        <f>IF(('OddsRatio_working_3-way'!X142=0),IF(Q142&gt;0,-Q142^(1/3),(-Q142)^(1/3)),'OddsRatio_working_3-way'!AN142-'OddsRatio_working_3-way'!R142/3)</f>
        <v>-0.35642481670396176</v>
      </c>
      <c r="AU142" s="11">
        <f>IF(('OddsRatio_working_3-way'!X142=0),0,'OddsRatio_working_3-way'!AO142)</f>
        <v>0</v>
      </c>
      <c r="AV142" s="11">
        <f>IF(('OddsRatio_working_3-way'!X142=0),0,'OddsRatio_working_3-way'!AP142)</f>
        <v>0</v>
      </c>
      <c r="AW142" s="11">
        <f>IF(('OddsRatio_working_3-way'!X142=0),0,'OddsRatio_working_3-way'!AQ142)</f>
        <v>0</v>
      </c>
    </row>
    <row r="143" spans="1:4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9">
        <f t="shared" si="39"/>
        <v>0.15678540359141219</v>
      </c>
      <c r="E143" s="9">
        <f t="shared" si="40"/>
        <v>0.2153820854275327</v>
      </c>
      <c r="F143" s="9">
        <f t="shared" si="41"/>
        <v>0.62783251098105497</v>
      </c>
      <c r="G143" s="9">
        <f t="shared" si="42"/>
        <v>1.0777845205805943</v>
      </c>
      <c r="H143" s="9">
        <f t="shared" si="43"/>
        <v>6.3781447576971653</v>
      </c>
      <c r="I143" s="9">
        <f t="shared" si="44"/>
        <v>4.6429116795624088</v>
      </c>
      <c r="J143" s="9">
        <f t="shared" si="45"/>
        <v>1.592781486319327</v>
      </c>
      <c r="K143" s="11">
        <f t="shared" si="46"/>
        <v>0.1669449081803005</v>
      </c>
      <c r="L143" s="11">
        <f t="shared" si="47"/>
        <v>0.22831050228310504</v>
      </c>
      <c r="M143" s="11">
        <f t="shared" si="48"/>
        <v>0.64516129032258063</v>
      </c>
      <c r="N143" s="11">
        <f>'OddsRatio_working_3-way'!K143+'OddsRatio_working_3-way'!L143+'OddsRatio_working_3-way'!M143-('OddsRatio_working_3-way'!K143*'OddsRatio_working_3-way'!L143)-('OddsRatio_working_3-way'!K143*'OddsRatio_working_3-way'!M143)-('OddsRatio_working_3-way'!L143*'OddsRatio_working_3-way'!M143)+('OddsRatio_working_3-way'!K143*'OddsRatio_working_3-way'!L143*'OddsRatio_working_3-way'!M143)-1</f>
        <v>-0.22811156513371944</v>
      </c>
      <c r="O143" s="11">
        <f>0</f>
        <v>0</v>
      </c>
      <c r="P143" s="11">
        <f>('OddsRatio_working_3-way'!K143*'OddsRatio_working_3-way'!L143)+('OddsRatio_working_3-way'!K143*'OddsRatio_working_3-way'!M143)+('OddsRatio_working_3-way'!L143*'OddsRatio_working_3-way'!M143)-(3*'OddsRatio_working_3-way'!K143*'OddsRatio_working_3-way'!L143*'OddsRatio_working_3-way'!M143)</f>
        <v>0.21934726483551048</v>
      </c>
      <c r="Q143" s="11">
        <f>2*'OddsRatio_working_3-way'!K143*'OddsRatio_working_3-way'!L143*'OddsRatio_working_3-way'!M143</f>
        <v>4.9181001084195174E-2</v>
      </c>
      <c r="R143" s="11">
        <f t="shared" si="49"/>
        <v>0</v>
      </c>
      <c r="S143" s="11">
        <f t="shared" si="50"/>
        <v>-0.96157888665981794</v>
      </c>
      <c r="T143" s="11">
        <f t="shared" si="51"/>
        <v>-0.21560064723314304</v>
      </c>
      <c r="U143" s="11">
        <f>'OddsRatio_working_3-way'!S143-'OddsRatio_working_3-way'!R143^2/3</f>
        <v>-0.96157888665981794</v>
      </c>
      <c r="V143" s="11">
        <f>'OddsRatio_working_3-way'!S143*'OddsRatio_working_3-way'!R143/3-2*'OddsRatio_working_3-way'!R143^3/27-'OddsRatio_working_3-way'!T143</f>
        <v>0.21560064723314304</v>
      </c>
      <c r="W143" s="11">
        <f>'OddsRatio_working_3-way'!V143^2+4*'OddsRatio_working_3-way'!U143^3/27</f>
        <v>-8.5236137101735429E-2</v>
      </c>
      <c r="X143" s="11">
        <f>IF('OddsRatio_working_3-way'!W143&gt;0,IF(ABS('OddsRatio_working_3-way'!V143+SQRT('OddsRatio_working_3-way'!W143))/2&gt;0,ABS('OddsRatio_working_3-way'!V143+SQRT('OddsRatio_working_3-way'!W143))/2,ABS('OddsRatio_working_3-way'!V143-SQRT('OddsRatio_working_3-way'!W143))/2),SQRT(-'OddsRatio_working_3-way'!U143^3/27))</f>
        <v>0.18146609613718867</v>
      </c>
      <c r="Y143" s="11">
        <f>IF('OddsRatio_working_3-way'!W143&gt;=0,IF('OddsRatio_working_3-way'!V143+SQRT('OddsRatio_working_3-way'!W143)&gt;0,0,PI()),ACOS('OddsRatio_working_3-way'!V143/(2*'OddsRatio_working_3-way'!X143)))</f>
        <v>0.93470949074980181</v>
      </c>
      <c r="Z143" s="11">
        <f>'OddsRatio_working_3-way'!X143^(1/3)*COS('OddsRatio_working_3-way'!Y143/3)</f>
        <v>0.53889226029029713</v>
      </c>
      <c r="AA143" s="11">
        <f>'OddsRatio_working_3-way'!X143^(1/3)*COS(('OddsRatio_working_3-way'!Y143+2*PI())/3)</f>
        <v>-0.41974939196725758</v>
      </c>
      <c r="AB143" s="11">
        <f>'OddsRatio_working_3-way'!X143^(1/3)*COS(('OddsRatio_working_3-way'!Y143+4*PI())/3)</f>
        <v>-0.11914286832303973</v>
      </c>
      <c r="AC143" s="11">
        <f>'OddsRatio_working_3-way'!X143^(1/3)*SIN('OddsRatio_working_3-way'!Y143/3)</f>
        <v>0.17355525734614688</v>
      </c>
      <c r="AD143" s="11">
        <f>'OddsRatio_working_3-way'!X143^(1/3)*SIN(('OddsRatio_working_3-way'!Y143+2*PI())/3)</f>
        <v>0.37991675864114</v>
      </c>
      <c r="AE143" s="11">
        <f>'OddsRatio_working_3-way'!X143^(1/3)*SIN(('OddsRatio_working_3-way'!Y143+4*PI())/3)</f>
        <v>-0.5534720159872869</v>
      </c>
      <c r="AF143" s="11">
        <f>-'OddsRatio_working_3-way'!U143/(3*'OddsRatio_working_3-way'!X143^(1/3))*COS(('OddsRatio_working_3-way'!Y143)/3)</f>
        <v>0.53889226029029713</v>
      </c>
      <c r="AG143" s="11">
        <f>-'OddsRatio_working_3-way'!U143/(3*'OddsRatio_working_3-way'!X143^(1/3))*COS(('OddsRatio_working_3-way'!Y143+2*PI())/3)</f>
        <v>-0.41974939196725758</v>
      </c>
      <c r="AH143" s="11">
        <f>-'OddsRatio_working_3-way'!U143/(3*'OddsRatio_working_3-way'!X143^(1/3))*COS(('OddsRatio_working_3-way'!Y143+4*PI())/3)</f>
        <v>-0.11914286832303973</v>
      </c>
      <c r="AI143" s="11">
        <f>'OddsRatio_working_3-way'!U143/(3*'OddsRatio_working_3-way'!X143^(1/3))*SIN(('OddsRatio_working_3-way'!Y143)/3)</f>
        <v>-0.17355525734614688</v>
      </c>
      <c r="AJ143" s="11">
        <f>'OddsRatio_working_3-way'!U143/(3*'OddsRatio_working_3-way'!X143^(1/3))*SIN(('OddsRatio_working_3-way'!Y143+2*PI())/3)</f>
        <v>-0.37991675864114</v>
      </c>
      <c r="AK143" s="11">
        <f>'OddsRatio_working_3-way'!U143/(3*'OddsRatio_working_3-way'!X143^(1/3))*SIN(('OddsRatio_working_3-way'!Y143+4*PI())/3)</f>
        <v>0.5534720159872869</v>
      </c>
      <c r="AL143" s="11">
        <f>'OddsRatio_working_3-way'!Z143+'OddsRatio_working_3-way'!AF143</f>
        <v>1.0777845205805943</v>
      </c>
      <c r="AM143" s="11">
        <f>'OddsRatio_working_3-way'!AA143+'OddsRatio_working_3-way'!AG143</f>
        <v>-0.83949878393451516</v>
      </c>
      <c r="AN143" s="11">
        <f>'OddsRatio_working_3-way'!AB143+'OddsRatio_working_3-way'!AH143</f>
        <v>-0.23828573664607947</v>
      </c>
      <c r="AO143" s="11">
        <f>'OddsRatio_working_3-way'!AC143+'OddsRatio_working_3-way'!AI143</f>
        <v>0</v>
      </c>
      <c r="AP143" s="11">
        <f>'OddsRatio_working_3-way'!AD143+'OddsRatio_working_3-way'!AJ143</f>
        <v>0</v>
      </c>
      <c r="AQ143" s="11">
        <f>'OddsRatio_working_3-way'!AE143+'OddsRatio_working_3-way'!AK143</f>
        <v>0</v>
      </c>
      <c r="AR143" s="10">
        <f>IF(A143="","",IF(('OddsRatio_working_3-way'!X143=0),IF(Q143&gt;0,-Q143^(1/3),(-Q143)^(1/3)),'OddsRatio_working_3-way'!AL143-'OddsRatio_working_3-way'!R143/3))</f>
        <v>1.0777845205805943</v>
      </c>
      <c r="AS143" s="11">
        <f>IF(('OddsRatio_working_3-way'!X143=0),IF(Q143&gt;0,-Q143^(1/3),(-Q143)^(1/3)),'OddsRatio_working_3-way'!AM143-'OddsRatio_working_3-way'!R143/3)</f>
        <v>-0.83949878393451516</v>
      </c>
      <c r="AT143" s="11">
        <f>IF(('OddsRatio_working_3-way'!X143=0),IF(Q143&gt;0,-Q143^(1/3),(-Q143)^(1/3)),'OddsRatio_working_3-way'!AN143-'OddsRatio_working_3-way'!R143/3)</f>
        <v>-0.23828573664607947</v>
      </c>
      <c r="AU143" s="11">
        <f>IF(('OddsRatio_working_3-way'!X143=0),0,'OddsRatio_working_3-way'!AO143)</f>
        <v>0</v>
      </c>
      <c r="AV143" s="11">
        <f>IF(('OddsRatio_working_3-way'!X143=0),0,'OddsRatio_working_3-way'!AP143)</f>
        <v>0</v>
      </c>
      <c r="AW143" s="11">
        <f>IF(('OddsRatio_working_3-way'!X143=0),0,'OddsRatio_working_3-way'!AQ143)</f>
        <v>0</v>
      </c>
    </row>
    <row r="144" spans="1:4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9">
        <f t="shared" si="39"/>
        <v>0.20019188734901128</v>
      </c>
      <c r="E144" s="9">
        <f t="shared" si="40"/>
        <v>0.28369027025200749</v>
      </c>
      <c r="F144" s="9">
        <f t="shared" si="41"/>
        <v>0.51611784239898095</v>
      </c>
      <c r="G144" s="9">
        <f t="shared" si="42"/>
        <v>1.0653886438553042</v>
      </c>
      <c r="H144" s="9">
        <f t="shared" si="43"/>
        <v>4.9952074144573917</v>
      </c>
      <c r="I144" s="9">
        <f t="shared" si="44"/>
        <v>3.5249710859370711</v>
      </c>
      <c r="J144" s="9">
        <f t="shared" si="45"/>
        <v>1.9375420065926681</v>
      </c>
      <c r="K144" s="11">
        <f t="shared" si="46"/>
        <v>0.21052631578947367</v>
      </c>
      <c r="L144" s="11">
        <f t="shared" si="47"/>
        <v>0.29673590504451036</v>
      </c>
      <c r="M144" s="11">
        <f t="shared" si="48"/>
        <v>0.53191489361702127</v>
      </c>
      <c r="N144" s="11">
        <f>'OddsRatio_working_3-way'!K144+'OddsRatio_working_3-way'!L144+'OddsRatio_working_3-way'!M144-('OddsRatio_working_3-way'!K144*'OddsRatio_working_3-way'!L144)-('OddsRatio_working_3-way'!K144*'OddsRatio_working_3-way'!M144)-('OddsRatio_working_3-way'!L144*'OddsRatio_working_3-way'!M144)+('OddsRatio_working_3-way'!K144*'OddsRatio_working_3-way'!L144*'OddsRatio_working_3-way'!M144)-1</f>
        <v>-0.25988482792308121</v>
      </c>
      <c r="O144" s="11">
        <f>0</f>
        <v>0</v>
      </c>
      <c r="P144" s="11">
        <f>('OddsRatio_working_3-way'!K144*'OddsRatio_working_3-way'!L144)+('OddsRatio_working_3-way'!K144*'OddsRatio_working_3-way'!M144)+('OddsRatio_working_3-way'!L144*'OddsRatio_working_3-way'!M144)-(3*'OddsRatio_working_3-way'!K144*'OddsRatio_working_3-way'!L144*'OddsRatio_working_3-way'!M144)</f>
        <v>0.23260373295762293</v>
      </c>
      <c r="Q144" s="11">
        <f>2*'OddsRatio_working_3-way'!K144*'OddsRatio_working_3-way'!L144*'OddsRatio_working_3-way'!M144</f>
        <v>6.6458209416463687E-2</v>
      </c>
      <c r="R144" s="11">
        <f t="shared" si="49"/>
        <v>0</v>
      </c>
      <c r="S144" s="11">
        <f t="shared" si="50"/>
        <v>-0.89502621148190797</v>
      </c>
      <c r="T144" s="11">
        <f t="shared" si="51"/>
        <v>-0.2557217747091165</v>
      </c>
      <c r="U144" s="11">
        <f>'OddsRatio_working_3-way'!S144-'OddsRatio_working_3-way'!R144^2/3</f>
        <v>-0.89502621148190797</v>
      </c>
      <c r="V144" s="11">
        <f>'OddsRatio_working_3-way'!S144*'OddsRatio_working_3-way'!R144/3-2*'OddsRatio_working_3-way'!R144^3/27-'OddsRatio_working_3-way'!T144</f>
        <v>0.2557217747091165</v>
      </c>
      <c r="W144" s="11">
        <f>'OddsRatio_working_3-way'!V144^2+4*'OddsRatio_working_3-way'!U144^3/27</f>
        <v>-4.0825687273191885E-2</v>
      </c>
      <c r="X144" s="11">
        <f>IF('OddsRatio_working_3-way'!W144&gt;0,IF(ABS('OddsRatio_working_3-way'!V144+SQRT('OddsRatio_working_3-way'!W144))/2&gt;0,ABS('OddsRatio_working_3-way'!V144+SQRT('OddsRatio_working_3-way'!W144))/2,ABS('OddsRatio_working_3-way'!V144-SQRT('OddsRatio_working_3-way'!W144))/2),SQRT(-'OddsRatio_working_3-way'!U144^3/27))</f>
        <v>0.16295652283168358</v>
      </c>
      <c r="Y144" s="11">
        <f>IF('OddsRatio_working_3-way'!W144&gt;=0,IF('OddsRatio_working_3-way'!V144+SQRT('OddsRatio_working_3-way'!W144)&gt;0,0,PI()),ACOS('OddsRatio_working_3-way'!V144/(2*'OddsRatio_working_3-way'!X144)))</f>
        <v>0.66869415703882207</v>
      </c>
      <c r="Z144" s="11">
        <f>'OddsRatio_working_3-way'!X144^(1/3)*COS('OddsRatio_working_3-way'!Y144/3)</f>
        <v>0.53269432192765209</v>
      </c>
      <c r="AA144" s="11">
        <f>'OddsRatio_working_3-way'!X144^(1/3)*COS(('OddsRatio_working_3-way'!Y144+2*PI())/3)</f>
        <v>-0.370913515064972</v>
      </c>
      <c r="AB144" s="11">
        <f>'OddsRatio_working_3-way'!X144^(1/3)*COS(('OddsRatio_working_3-way'!Y144+4*PI())/3)</f>
        <v>-0.16178080686268043</v>
      </c>
      <c r="AC144" s="11">
        <f>'OddsRatio_working_3-way'!X144^(1/3)*SIN('OddsRatio_working_3-way'!Y144/3)</f>
        <v>0.12074282537694869</v>
      </c>
      <c r="AD144" s="11">
        <f>'OddsRatio_working_3-way'!X144^(1/3)*SIN(('OddsRatio_working_3-way'!Y144+2*PI())/3)</f>
        <v>0.40095540255259826</v>
      </c>
      <c r="AE144" s="11">
        <f>'OddsRatio_working_3-way'!X144^(1/3)*SIN(('OddsRatio_working_3-way'!Y144+4*PI())/3)</f>
        <v>-0.52169822792954679</v>
      </c>
      <c r="AF144" s="11">
        <f>-'OddsRatio_working_3-way'!U144/(3*'OddsRatio_working_3-way'!X144^(1/3))*COS(('OddsRatio_working_3-way'!Y144)/3)</f>
        <v>0.53269432192765209</v>
      </c>
      <c r="AG144" s="11">
        <f>-'OddsRatio_working_3-way'!U144/(3*'OddsRatio_working_3-way'!X144^(1/3))*COS(('OddsRatio_working_3-way'!Y144+2*PI())/3)</f>
        <v>-0.370913515064972</v>
      </c>
      <c r="AH144" s="11">
        <f>-'OddsRatio_working_3-way'!U144/(3*'OddsRatio_working_3-way'!X144^(1/3))*COS(('OddsRatio_working_3-way'!Y144+4*PI())/3)</f>
        <v>-0.16178080686268043</v>
      </c>
      <c r="AI144" s="11">
        <f>'OddsRatio_working_3-way'!U144/(3*'OddsRatio_working_3-way'!X144^(1/3))*SIN(('OddsRatio_working_3-way'!Y144)/3)</f>
        <v>-0.12074282537694869</v>
      </c>
      <c r="AJ144" s="11">
        <f>'OddsRatio_working_3-way'!U144/(3*'OddsRatio_working_3-way'!X144^(1/3))*SIN(('OddsRatio_working_3-way'!Y144+2*PI())/3)</f>
        <v>-0.40095540255259826</v>
      </c>
      <c r="AK144" s="11">
        <f>'OddsRatio_working_3-way'!U144/(3*'OddsRatio_working_3-way'!X144^(1/3))*SIN(('OddsRatio_working_3-way'!Y144+4*PI())/3)</f>
        <v>0.52169822792954679</v>
      </c>
      <c r="AL144" s="11">
        <f>'OddsRatio_working_3-way'!Z144+'OddsRatio_working_3-way'!AF144</f>
        <v>1.0653886438553042</v>
      </c>
      <c r="AM144" s="11">
        <f>'OddsRatio_working_3-way'!AA144+'OddsRatio_working_3-way'!AG144</f>
        <v>-0.741827030129944</v>
      </c>
      <c r="AN144" s="11">
        <f>'OddsRatio_working_3-way'!AB144+'OddsRatio_working_3-way'!AH144</f>
        <v>-0.32356161372536085</v>
      </c>
      <c r="AO144" s="11">
        <f>'OddsRatio_working_3-way'!AC144+'OddsRatio_working_3-way'!AI144</f>
        <v>0</v>
      </c>
      <c r="AP144" s="11">
        <f>'OddsRatio_working_3-way'!AD144+'OddsRatio_working_3-way'!AJ144</f>
        <v>0</v>
      </c>
      <c r="AQ144" s="11">
        <f>'OddsRatio_working_3-way'!AE144+'OddsRatio_working_3-way'!AK144</f>
        <v>0</v>
      </c>
      <c r="AR144" s="10">
        <f>IF(A144="","",IF(('OddsRatio_working_3-way'!X144=0),IF(Q144&gt;0,-Q144^(1/3),(-Q144)^(1/3)),'OddsRatio_working_3-way'!AL144-'OddsRatio_working_3-way'!R144/3))</f>
        <v>1.0653886438553042</v>
      </c>
      <c r="AS144" s="11">
        <f>IF(('OddsRatio_working_3-way'!X144=0),IF(Q144&gt;0,-Q144^(1/3),(-Q144)^(1/3)),'OddsRatio_working_3-way'!AM144-'OddsRatio_working_3-way'!R144/3)</f>
        <v>-0.741827030129944</v>
      </c>
      <c r="AT144" s="11">
        <f>IF(('OddsRatio_working_3-way'!X144=0),IF(Q144&gt;0,-Q144^(1/3),(-Q144)^(1/3)),'OddsRatio_working_3-way'!AN144-'OddsRatio_working_3-way'!R144/3)</f>
        <v>-0.32356161372536085</v>
      </c>
      <c r="AU144" s="11">
        <f>IF(('OddsRatio_working_3-way'!X144=0),0,'OddsRatio_working_3-way'!AO144)</f>
        <v>0</v>
      </c>
      <c r="AV144" s="11">
        <f>IF(('OddsRatio_working_3-way'!X144=0),0,'OddsRatio_working_3-way'!AP144)</f>
        <v>0</v>
      </c>
      <c r="AW144" s="11">
        <f>IF(('OddsRatio_working_3-way'!X144=0),0,'OddsRatio_working_3-way'!AQ144)</f>
        <v>0</v>
      </c>
    </row>
    <row r="145" spans="1:4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9">
        <f t="shared" si="39"/>
        <v>0.24638047635131971</v>
      </c>
      <c r="E145" s="9">
        <f t="shared" si="40"/>
        <v>0.24509776481819714</v>
      </c>
      <c r="F145" s="9">
        <f t="shared" si="41"/>
        <v>0.50852175883048334</v>
      </c>
      <c r="G145" s="9">
        <f t="shared" si="42"/>
        <v>1.0620705405984405</v>
      </c>
      <c r="H145" s="9">
        <f t="shared" si="43"/>
        <v>4.0587631569235079</v>
      </c>
      <c r="I145" s="9">
        <f t="shared" si="44"/>
        <v>4.080004567735477</v>
      </c>
      <c r="J145" s="9">
        <f t="shared" si="45"/>
        <v>1.9664841919445808</v>
      </c>
      <c r="K145" s="11">
        <f t="shared" si="46"/>
        <v>0.25773195876288663</v>
      </c>
      <c r="L145" s="11">
        <f t="shared" si="47"/>
        <v>0.25641025641025644</v>
      </c>
      <c r="M145" s="11">
        <f t="shared" si="48"/>
        <v>0.52356020942408377</v>
      </c>
      <c r="N145" s="11">
        <f>'OddsRatio_working_3-way'!K145+'OddsRatio_working_3-way'!L145+'OddsRatio_working_3-way'!M145-('OddsRatio_working_3-way'!K145*'OddsRatio_working_3-way'!L145)-('OddsRatio_working_3-way'!K145*'OddsRatio_working_3-way'!M145)-('OddsRatio_working_3-way'!L145*'OddsRatio_working_3-way'!M145)+('OddsRatio_working_3-way'!K145*'OddsRatio_working_3-way'!L145*'OddsRatio_working_3-way'!M145)-1</f>
        <v>-0.26296756085712747</v>
      </c>
      <c r="O145" s="11">
        <f>0</f>
        <v>0</v>
      </c>
      <c r="P145" s="11">
        <f>('OddsRatio_working_3-way'!K145*'OddsRatio_working_3-way'!L145)+('OddsRatio_working_3-way'!K145*'OddsRatio_working_3-way'!M145)+('OddsRatio_working_3-way'!L145*'OddsRatio_working_3-way'!M145)-(3*'OddsRatio_working_3-way'!K145*'OddsRatio_working_3-way'!L145*'OddsRatio_working_3-way'!M145)</f>
        <v>0.2314709094004177</v>
      </c>
      <c r="Q145" s="11">
        <f>2*'OddsRatio_working_3-way'!K145*'OddsRatio_working_3-way'!L145*'OddsRatio_working_3-way'!M145</f>
        <v>6.9199076053936548E-2</v>
      </c>
      <c r="R145" s="11">
        <f t="shared" si="49"/>
        <v>0</v>
      </c>
      <c r="S145" s="11">
        <f t="shared" si="50"/>
        <v>-0.8802260957433371</v>
      </c>
      <c r="T145" s="11">
        <f t="shared" si="51"/>
        <v>-0.26314681487095287</v>
      </c>
      <c r="U145" s="11">
        <f>'OddsRatio_working_3-way'!S145-'OddsRatio_working_3-way'!R145^2/3</f>
        <v>-0.8802260957433371</v>
      </c>
      <c r="V145" s="11">
        <f>'OddsRatio_working_3-way'!S145*'OddsRatio_working_3-way'!R145/3-2*'OddsRatio_working_3-way'!R145^3/27-'OddsRatio_working_3-way'!T145</f>
        <v>0.26314681487095287</v>
      </c>
      <c r="W145" s="11">
        <f>'OddsRatio_working_3-way'!V145^2+4*'OddsRatio_working_3-way'!U145^3/27</f>
        <v>-3.1790405763626739E-2</v>
      </c>
      <c r="X145" s="11">
        <f>IF('OddsRatio_working_3-way'!W145&gt;0,IF(ABS('OddsRatio_working_3-way'!V145+SQRT('OddsRatio_working_3-way'!W145))/2&gt;0,ABS('OddsRatio_working_3-way'!V145+SQRT('OddsRatio_working_3-way'!W145))/2,ABS('OddsRatio_working_3-way'!V145-SQRT('OddsRatio_working_3-way'!W145))/2),SQRT(-'OddsRatio_working_3-way'!U145^3/27))</f>
        <v>0.15893131530660837</v>
      </c>
      <c r="Y145" s="11">
        <f>IF('OddsRatio_working_3-way'!W145&gt;=0,IF('OddsRatio_working_3-way'!V145+SQRT('OddsRatio_working_3-way'!W145)&gt;0,0,PI()),ACOS('OddsRatio_working_3-way'!V145/(2*'OddsRatio_working_3-way'!X145)))</f>
        <v>0.59550858236325188</v>
      </c>
      <c r="Z145" s="11">
        <f>'OddsRatio_working_3-way'!X145^(1/3)*COS('OddsRatio_working_3-way'!Y145/3)</f>
        <v>0.53103527029922026</v>
      </c>
      <c r="AA145" s="11">
        <f>'OddsRatio_working_3-way'!X145^(1/3)*COS(('OddsRatio_working_3-way'!Y145+2*PI())/3)</f>
        <v>-0.35802536568879145</v>
      </c>
      <c r="AB145" s="11">
        <f>'OddsRatio_working_3-way'!X145^(1/3)*COS(('OddsRatio_working_3-way'!Y145+4*PI())/3)</f>
        <v>-0.17300990461042895</v>
      </c>
      <c r="AC145" s="11">
        <f>'OddsRatio_working_3-way'!X145^(1/3)*SIN('OddsRatio_working_3-way'!Y145/3)</f>
        <v>0.10681872625783542</v>
      </c>
      <c r="AD145" s="11">
        <f>'OddsRatio_working_3-way'!X145^(1/3)*SIN(('OddsRatio_working_3-way'!Y145+2*PI())/3)</f>
        <v>0.40648067125574305</v>
      </c>
      <c r="AE145" s="11">
        <f>'OddsRatio_working_3-way'!X145^(1/3)*SIN(('OddsRatio_working_3-way'!Y145+4*PI())/3)</f>
        <v>-0.51329939751357845</v>
      </c>
      <c r="AF145" s="11">
        <f>-'OddsRatio_working_3-way'!U145/(3*'OddsRatio_working_3-way'!X145^(1/3))*COS(('OddsRatio_working_3-way'!Y145)/3)</f>
        <v>0.53103527029922037</v>
      </c>
      <c r="AG145" s="11">
        <f>-'OddsRatio_working_3-way'!U145/(3*'OddsRatio_working_3-way'!X145^(1/3))*COS(('OddsRatio_working_3-way'!Y145+2*PI())/3)</f>
        <v>-0.35802536568879151</v>
      </c>
      <c r="AH145" s="11">
        <f>-'OddsRatio_working_3-way'!U145/(3*'OddsRatio_working_3-way'!X145^(1/3))*COS(('OddsRatio_working_3-way'!Y145+4*PI())/3)</f>
        <v>-0.17300990461042898</v>
      </c>
      <c r="AI145" s="11">
        <f>'OddsRatio_working_3-way'!U145/(3*'OddsRatio_working_3-way'!X145^(1/3))*SIN(('OddsRatio_working_3-way'!Y145)/3)</f>
        <v>-0.10681872625783544</v>
      </c>
      <c r="AJ145" s="11">
        <f>'OddsRatio_working_3-way'!U145/(3*'OddsRatio_working_3-way'!X145^(1/3))*SIN(('OddsRatio_working_3-way'!Y145+2*PI())/3)</f>
        <v>-0.40648067125574316</v>
      </c>
      <c r="AK145" s="11">
        <f>'OddsRatio_working_3-way'!U145/(3*'OddsRatio_working_3-way'!X145^(1/3))*SIN(('OddsRatio_working_3-way'!Y145+4*PI())/3)</f>
        <v>0.51329939751357856</v>
      </c>
      <c r="AL145" s="11">
        <f>'OddsRatio_working_3-way'!Z145+'OddsRatio_working_3-way'!AF145</f>
        <v>1.0620705405984405</v>
      </c>
      <c r="AM145" s="11">
        <f>'OddsRatio_working_3-way'!AA145+'OddsRatio_working_3-way'!AG145</f>
        <v>-0.71605073137758302</v>
      </c>
      <c r="AN145" s="11">
        <f>'OddsRatio_working_3-way'!AB145+'OddsRatio_working_3-way'!AH145</f>
        <v>-0.34601980922085795</v>
      </c>
      <c r="AO145" s="11">
        <f>'OddsRatio_working_3-way'!AC145+'OddsRatio_working_3-way'!AI145</f>
        <v>0</v>
      </c>
      <c r="AP145" s="11">
        <f>'OddsRatio_working_3-way'!AD145+'OddsRatio_working_3-way'!AJ145</f>
        <v>0</v>
      </c>
      <c r="AQ145" s="11">
        <f>'OddsRatio_working_3-way'!AE145+'OddsRatio_working_3-way'!AK145</f>
        <v>0</v>
      </c>
      <c r="AR145" s="10">
        <f>IF(A145="","",IF(('OddsRatio_working_3-way'!X145=0),IF(Q145&gt;0,-Q145^(1/3),(-Q145)^(1/3)),'OddsRatio_working_3-way'!AL145-'OddsRatio_working_3-way'!R145/3))</f>
        <v>1.0620705405984405</v>
      </c>
      <c r="AS145" s="11">
        <f>IF(('OddsRatio_working_3-way'!X145=0),IF(Q145&gt;0,-Q145^(1/3),(-Q145)^(1/3)),'OddsRatio_working_3-way'!AM145-'OddsRatio_working_3-way'!R145/3)</f>
        <v>-0.71605073137758302</v>
      </c>
      <c r="AT145" s="11">
        <f>IF(('OddsRatio_working_3-way'!X145=0),IF(Q145&gt;0,-Q145^(1/3),(-Q145)^(1/3)),'OddsRatio_working_3-way'!AN145-'OddsRatio_working_3-way'!R145/3)</f>
        <v>-0.34601980922085795</v>
      </c>
      <c r="AU145" s="11">
        <f>IF(('OddsRatio_working_3-way'!X145=0),0,'OddsRatio_working_3-way'!AO145)</f>
        <v>0</v>
      </c>
      <c r="AV145" s="11">
        <f>IF(('OddsRatio_working_3-way'!X145=0),0,'OddsRatio_working_3-way'!AP145)</f>
        <v>0</v>
      </c>
      <c r="AW145" s="11">
        <f>IF(('OddsRatio_working_3-way'!X145=0),0,'OddsRatio_working_3-way'!AQ145)</f>
        <v>0</v>
      </c>
    </row>
    <row r="146" spans="1:4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9">
        <f t="shared" si="39"/>
        <v>0.20412899127056361</v>
      </c>
      <c r="E146" s="9">
        <f t="shared" si="40"/>
        <v>0.28812880632946547</v>
      </c>
      <c r="F146" s="9">
        <f t="shared" si="41"/>
        <v>0.50774220239997092</v>
      </c>
      <c r="G146" s="9">
        <f t="shared" si="42"/>
        <v>1.0424767870054206</v>
      </c>
      <c r="H146" s="9">
        <f t="shared" si="43"/>
        <v>4.898863183400274</v>
      </c>
      <c r="I146" s="9">
        <f t="shared" si="44"/>
        <v>3.4706699852028473</v>
      </c>
      <c r="J146" s="9">
        <f t="shared" si="45"/>
        <v>1.969503411915041</v>
      </c>
      <c r="K146" s="11">
        <f t="shared" si="46"/>
        <v>0.21097046413502107</v>
      </c>
      <c r="L146" s="11">
        <f t="shared" si="47"/>
        <v>0.29673590504451036</v>
      </c>
      <c r="M146" s="11">
        <f t="shared" si="48"/>
        <v>0.5181347150259068</v>
      </c>
      <c r="N146" s="11">
        <f>'OddsRatio_working_3-way'!K146+'OddsRatio_working_3-way'!L146+'OddsRatio_working_3-way'!M146-('OddsRatio_working_3-way'!K146*'OddsRatio_working_3-way'!L146)-('OddsRatio_working_3-way'!K146*'OddsRatio_working_3-way'!M146)-('OddsRatio_working_3-way'!L146*'OddsRatio_working_3-way'!M146)+('OddsRatio_working_3-way'!K146*'OddsRatio_working_3-way'!L146*'OddsRatio_working_3-way'!M146)-1</f>
        <v>-0.26738518780461562</v>
      </c>
      <c r="O146" s="11">
        <f>0</f>
        <v>0</v>
      </c>
      <c r="P146" s="11">
        <f>('OddsRatio_working_3-way'!K146*'OddsRatio_working_3-way'!L146)+('OddsRatio_working_3-way'!K146*'OddsRatio_working_3-way'!M146)+('OddsRatio_working_3-way'!L146*'OddsRatio_working_3-way'!M146)-(3*'OddsRatio_working_3-way'!K146*'OddsRatio_working_3-way'!L146*'OddsRatio_working_3-way'!M146)</f>
        <v>0.22835320298128081</v>
      </c>
      <c r="Q146" s="11">
        <f>2*'OddsRatio_working_3-way'!K146*'OddsRatio_working_3-way'!L146*'OddsRatio_working_3-way'!M146</f>
        <v>6.4873069028772948E-2</v>
      </c>
      <c r="R146" s="11">
        <f t="shared" si="49"/>
        <v>0</v>
      </c>
      <c r="S146" s="11">
        <f t="shared" si="50"/>
        <v>-0.85402338422778912</v>
      </c>
      <c r="T146" s="11">
        <f t="shared" si="51"/>
        <v>-0.24262027961016733</v>
      </c>
      <c r="U146" s="11">
        <f>'OddsRatio_working_3-way'!S146-'OddsRatio_working_3-way'!R146^2/3</f>
        <v>-0.85402338422778912</v>
      </c>
      <c r="V146" s="11">
        <f>'OddsRatio_working_3-way'!S146*'OddsRatio_working_3-way'!R146/3-2*'OddsRatio_working_3-way'!R146^3/27-'OddsRatio_working_3-way'!T146</f>
        <v>0.24262027961016733</v>
      </c>
      <c r="W146" s="11">
        <f>'OddsRatio_working_3-way'!V146^2+4*'OddsRatio_working_3-way'!U146^3/27</f>
        <v>-3.3414959755275885E-2</v>
      </c>
      <c r="X146" s="11">
        <f>IF('OddsRatio_working_3-way'!W146&gt;0,IF(ABS('OddsRatio_working_3-way'!V146+SQRT('OddsRatio_working_3-way'!W146))/2&gt;0,ABS('OddsRatio_working_3-way'!V146+SQRT('OddsRatio_working_3-way'!W146))/2,ABS('OddsRatio_working_3-way'!V146-SQRT('OddsRatio_working_3-way'!W146))/2),SQRT(-'OddsRatio_working_3-way'!U146^3/27))</f>
        <v>0.15188775447134609</v>
      </c>
      <c r="Y146" s="11">
        <f>IF('OddsRatio_working_3-way'!W146&gt;=0,IF('OddsRatio_working_3-way'!V146+SQRT('OddsRatio_working_3-way'!W146)&gt;0,0,PI()),ACOS('OddsRatio_working_3-way'!V146/(2*'OddsRatio_working_3-way'!X146)))</f>
        <v>0.6456932098602689</v>
      </c>
      <c r="Z146" s="11">
        <f>'OddsRatio_working_3-way'!X146^(1/3)*COS('OddsRatio_working_3-way'!Y146/3)</f>
        <v>0.52123839350271028</v>
      </c>
      <c r="AA146" s="11">
        <f>'OddsRatio_working_3-way'!X146^(1/3)*COS(('OddsRatio_working_3-way'!Y146+2*PI())/3)</f>
        <v>-0.35930429649281875</v>
      </c>
      <c r="AB146" s="11">
        <f>'OddsRatio_working_3-way'!X146^(1/3)*COS(('OddsRatio_working_3-way'!Y146+4*PI())/3)</f>
        <v>-0.16193409700989139</v>
      </c>
      <c r="AC146" s="11">
        <f>'OddsRatio_working_3-way'!X146^(1/3)*SIN('OddsRatio_working_3-way'!Y146/3)</f>
        <v>0.11395173780147817</v>
      </c>
      <c r="AD146" s="11">
        <f>'OddsRatio_working_3-way'!X146^(1/3)*SIN(('OddsRatio_working_3-way'!Y146+2*PI())/3)</f>
        <v>0.39442982130039766</v>
      </c>
      <c r="AE146" s="11">
        <f>'OddsRatio_working_3-way'!X146^(1/3)*SIN(('OddsRatio_working_3-way'!Y146+4*PI())/3)</f>
        <v>-0.50838155910187588</v>
      </c>
      <c r="AF146" s="11">
        <f>-'OddsRatio_working_3-way'!U146/(3*'OddsRatio_working_3-way'!X146^(1/3))*COS(('OddsRatio_working_3-way'!Y146)/3)</f>
        <v>0.52123839350271028</v>
      </c>
      <c r="AG146" s="11">
        <f>-'OddsRatio_working_3-way'!U146/(3*'OddsRatio_working_3-way'!X146^(1/3))*COS(('OddsRatio_working_3-way'!Y146+2*PI())/3)</f>
        <v>-0.35930429649281875</v>
      </c>
      <c r="AH146" s="11">
        <f>-'OddsRatio_working_3-way'!U146/(3*'OddsRatio_working_3-way'!X146^(1/3))*COS(('OddsRatio_working_3-way'!Y146+4*PI())/3)</f>
        <v>-0.16193409700989139</v>
      </c>
      <c r="AI146" s="11">
        <f>'OddsRatio_working_3-way'!U146/(3*'OddsRatio_working_3-way'!X146^(1/3))*SIN(('OddsRatio_working_3-way'!Y146)/3)</f>
        <v>-0.11395173780147817</v>
      </c>
      <c r="AJ146" s="11">
        <f>'OddsRatio_working_3-way'!U146/(3*'OddsRatio_working_3-way'!X146^(1/3))*SIN(('OddsRatio_working_3-way'!Y146+2*PI())/3)</f>
        <v>-0.39442982130039766</v>
      </c>
      <c r="AK146" s="11">
        <f>'OddsRatio_working_3-way'!U146/(3*'OddsRatio_working_3-way'!X146^(1/3))*SIN(('OddsRatio_working_3-way'!Y146+4*PI())/3)</f>
        <v>0.50838155910187588</v>
      </c>
      <c r="AL146" s="11">
        <f>'OddsRatio_working_3-way'!Z146+'OddsRatio_working_3-way'!AF146</f>
        <v>1.0424767870054206</v>
      </c>
      <c r="AM146" s="11">
        <f>'OddsRatio_working_3-way'!AA146+'OddsRatio_working_3-way'!AG146</f>
        <v>-0.71860859298563751</v>
      </c>
      <c r="AN146" s="11">
        <f>'OddsRatio_working_3-way'!AB146+'OddsRatio_working_3-way'!AH146</f>
        <v>-0.32386819401978278</v>
      </c>
      <c r="AO146" s="11">
        <f>'OddsRatio_working_3-way'!AC146+'OddsRatio_working_3-way'!AI146</f>
        <v>0</v>
      </c>
      <c r="AP146" s="11">
        <f>'OddsRatio_working_3-way'!AD146+'OddsRatio_working_3-way'!AJ146</f>
        <v>0</v>
      </c>
      <c r="AQ146" s="11">
        <f>'OddsRatio_working_3-way'!AE146+'OddsRatio_working_3-way'!AK146</f>
        <v>0</v>
      </c>
      <c r="AR146" s="10">
        <f>IF(A146="","",IF(('OddsRatio_working_3-way'!X146=0),IF(Q146&gt;0,-Q146^(1/3),(-Q146)^(1/3)),'OddsRatio_working_3-way'!AL146-'OddsRatio_working_3-way'!R146/3))</f>
        <v>1.0424767870054206</v>
      </c>
      <c r="AS146" s="11">
        <f>IF(('OddsRatio_working_3-way'!X146=0),IF(Q146&gt;0,-Q146^(1/3),(-Q146)^(1/3)),'OddsRatio_working_3-way'!AM146-'OddsRatio_working_3-way'!R146/3)</f>
        <v>-0.71860859298563751</v>
      </c>
      <c r="AT146" s="11">
        <f>IF(('OddsRatio_working_3-way'!X146=0),IF(Q146&gt;0,-Q146^(1/3),(-Q146)^(1/3)),'OddsRatio_working_3-way'!AN146-'OddsRatio_working_3-way'!R146/3)</f>
        <v>-0.32386819401978278</v>
      </c>
      <c r="AU146" s="11">
        <f>IF(('OddsRatio_working_3-way'!X146=0),0,'OddsRatio_working_3-way'!AO146)</f>
        <v>0</v>
      </c>
      <c r="AV146" s="11">
        <f>IF(('OddsRatio_working_3-way'!X146=0),0,'OddsRatio_working_3-way'!AP146)</f>
        <v>0</v>
      </c>
      <c r="AW146" s="11">
        <f>IF(('OddsRatio_working_3-way'!X146=0),0,'OddsRatio_working_3-way'!AQ146)</f>
        <v>0</v>
      </c>
    </row>
    <row r="147" spans="1:4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9">
        <f t="shared" si="39"/>
        <v>0.84421262982722123</v>
      </c>
      <c r="E147" s="9">
        <f t="shared" si="40"/>
        <v>9.969378147538667E-2</v>
      </c>
      <c r="F147" s="9">
        <f t="shared" si="41"/>
        <v>5.6093588697392012E-2</v>
      </c>
      <c r="G147" s="9">
        <f t="shared" si="42"/>
        <v>1.1533481366881966</v>
      </c>
      <c r="H147" s="9">
        <f t="shared" si="43"/>
        <v>1.1845357018701113</v>
      </c>
      <c r="I147" s="9">
        <f t="shared" si="44"/>
        <v>10.030715910268579</v>
      </c>
      <c r="J147" s="9">
        <f t="shared" si="45"/>
        <v>17.827349314280788</v>
      </c>
      <c r="K147" s="11">
        <f t="shared" si="46"/>
        <v>0.86206896551724144</v>
      </c>
      <c r="L147" s="11">
        <f t="shared" si="47"/>
        <v>0.11325028312570781</v>
      </c>
      <c r="M147" s="11">
        <f t="shared" si="48"/>
        <v>6.4143681847338041E-2</v>
      </c>
      <c r="N147" s="11">
        <f>'OddsRatio_working_3-way'!K147+'OddsRatio_working_3-way'!L147+'OddsRatio_working_3-way'!M147-('OddsRatio_working_3-way'!K147*'OddsRatio_working_3-way'!L147)-('OddsRatio_working_3-way'!K147*'OddsRatio_working_3-way'!M147)-('OddsRatio_working_3-way'!L147*'OddsRatio_working_3-way'!M147)+('OddsRatio_working_3-way'!K147*'OddsRatio_working_3-way'!L147*'OddsRatio_working_3-way'!M147)-1</f>
        <v>-0.11446487243543302</v>
      </c>
      <c r="O147" s="11">
        <f>0</f>
        <v>0</v>
      </c>
      <c r="P147" s="11">
        <f>('OddsRatio_working_3-way'!K147*'OddsRatio_working_3-way'!L147)+('OddsRatio_working_3-way'!K147*'OddsRatio_working_3-way'!M147)+('OddsRatio_working_3-way'!L147*'OddsRatio_working_3-way'!M147)-(3*'OddsRatio_working_3-way'!K147*'OddsRatio_working_3-way'!L147*'OddsRatio_working_3-way'!M147)</f>
        <v>0.14140316477065773</v>
      </c>
      <c r="Q147" s="11">
        <f>2*'OddsRatio_working_3-way'!K147*'OddsRatio_working_3-way'!L147*'OddsRatio_working_3-way'!M147</f>
        <v>1.2524638155062688E-2</v>
      </c>
      <c r="R147" s="11">
        <f t="shared" si="49"/>
        <v>0</v>
      </c>
      <c r="S147" s="11">
        <f t="shared" si="50"/>
        <v>-1.2353411292221548</v>
      </c>
      <c r="T147" s="11">
        <f t="shared" si="51"/>
        <v>-0.10941905484695792</v>
      </c>
      <c r="U147" s="11">
        <f>'OddsRatio_working_3-way'!S147-'OddsRatio_working_3-way'!R147^2/3</f>
        <v>-1.2353411292221548</v>
      </c>
      <c r="V147" s="11">
        <f>'OddsRatio_working_3-way'!S147*'OddsRatio_working_3-way'!R147/3-2*'OddsRatio_working_3-way'!R147^3/27-'OddsRatio_working_3-way'!T147</f>
        <v>0.10941905484695792</v>
      </c>
      <c r="W147" s="11">
        <f>'OddsRatio_working_3-way'!V147^2+4*'OddsRatio_working_3-way'!U147^3/27</f>
        <v>-0.26731846342024534</v>
      </c>
      <c r="X147" s="11">
        <f>IF('OddsRatio_working_3-way'!W147&gt;0,IF(ABS('OddsRatio_working_3-way'!V147+SQRT('OddsRatio_working_3-way'!W147))/2&gt;0,ABS('OddsRatio_working_3-way'!V147+SQRT('OddsRatio_working_3-way'!W147))/2,ABS('OddsRatio_working_3-way'!V147-SQRT('OddsRatio_working_3-way'!W147))/2),SQRT(-'OddsRatio_working_3-way'!U147^3/27))</f>
        <v>0.26423994445571952</v>
      </c>
      <c r="Y147" s="11">
        <f>IF('OddsRatio_working_3-way'!W147&gt;=0,IF('OddsRatio_working_3-way'!V147+SQRT('OddsRatio_working_3-way'!W147)&gt;0,0,PI()),ACOS('OddsRatio_working_3-way'!V147/(2*'OddsRatio_working_3-way'!X147)))</f>
        <v>1.3622429097613167</v>
      </c>
      <c r="Z147" s="11">
        <f>'OddsRatio_working_3-way'!X147^(1/3)*COS('OddsRatio_working_3-way'!Y147/3)</f>
        <v>0.5766740683440984</v>
      </c>
      <c r="AA147" s="11">
        <f>'OddsRatio_working_3-way'!X147^(1/3)*COS(('OddsRatio_working_3-way'!Y147+2*PI())/3)</f>
        <v>-0.53210033428127068</v>
      </c>
      <c r="AB147" s="11">
        <f>'OddsRatio_working_3-way'!X147^(1/3)*COS(('OddsRatio_working_3-way'!Y147+4*PI())/3)</f>
        <v>-4.4573734062827747E-2</v>
      </c>
      <c r="AC147" s="11">
        <f>'OddsRatio_working_3-way'!X147^(1/3)*SIN('OddsRatio_working_3-way'!Y147/3)</f>
        <v>0.28147361387322106</v>
      </c>
      <c r="AD147" s="11">
        <f>'OddsRatio_working_3-way'!X147^(1/3)*SIN(('OddsRatio_working_3-way'!Y147+2*PI())/3)</f>
        <v>0.35867758595310212</v>
      </c>
      <c r="AE147" s="11">
        <f>'OddsRatio_working_3-way'!X147^(1/3)*SIN(('OddsRatio_working_3-way'!Y147+4*PI())/3)</f>
        <v>-0.64015119982632329</v>
      </c>
      <c r="AF147" s="11">
        <f>-'OddsRatio_working_3-way'!U147/(3*'OddsRatio_working_3-way'!X147^(1/3))*COS(('OddsRatio_working_3-way'!Y147)/3)</f>
        <v>0.57667406834409829</v>
      </c>
      <c r="AG147" s="11">
        <f>-'OddsRatio_working_3-way'!U147/(3*'OddsRatio_working_3-way'!X147^(1/3))*COS(('OddsRatio_working_3-way'!Y147+2*PI())/3)</f>
        <v>-0.53210033428127057</v>
      </c>
      <c r="AH147" s="11">
        <f>-'OddsRatio_working_3-way'!U147/(3*'OddsRatio_working_3-way'!X147^(1/3))*COS(('OddsRatio_working_3-way'!Y147+4*PI())/3)</f>
        <v>-4.457373406282774E-2</v>
      </c>
      <c r="AI147" s="11">
        <f>'OddsRatio_working_3-way'!U147/(3*'OddsRatio_working_3-way'!X147^(1/3))*SIN(('OddsRatio_working_3-way'!Y147)/3)</f>
        <v>-0.28147361387322101</v>
      </c>
      <c r="AJ147" s="11">
        <f>'OddsRatio_working_3-way'!U147/(3*'OddsRatio_working_3-way'!X147^(1/3))*SIN(('OddsRatio_working_3-way'!Y147+2*PI())/3)</f>
        <v>-0.35867758595310206</v>
      </c>
      <c r="AK147" s="11">
        <f>'OddsRatio_working_3-way'!U147/(3*'OddsRatio_working_3-way'!X147^(1/3))*SIN(('OddsRatio_working_3-way'!Y147+4*PI())/3)</f>
        <v>0.64015119982632318</v>
      </c>
      <c r="AL147" s="11">
        <f>'OddsRatio_working_3-way'!Z147+'OddsRatio_working_3-way'!AF147</f>
        <v>1.1533481366881966</v>
      </c>
      <c r="AM147" s="11">
        <f>'OddsRatio_working_3-way'!AA147+'OddsRatio_working_3-way'!AG147</f>
        <v>-1.0642006685625414</v>
      </c>
      <c r="AN147" s="11">
        <f>'OddsRatio_working_3-way'!AB147+'OddsRatio_working_3-way'!AH147</f>
        <v>-8.9147468125655493E-2</v>
      </c>
      <c r="AO147" s="11">
        <f>'OddsRatio_working_3-way'!AC147+'OddsRatio_working_3-way'!AI147</f>
        <v>0</v>
      </c>
      <c r="AP147" s="11">
        <f>'OddsRatio_working_3-way'!AD147+'OddsRatio_working_3-way'!AJ147</f>
        <v>0</v>
      </c>
      <c r="AQ147" s="11">
        <f>'OddsRatio_working_3-way'!AE147+'OddsRatio_working_3-way'!AK147</f>
        <v>0</v>
      </c>
      <c r="AR147" s="10">
        <f>IF(A147="","",IF(('OddsRatio_working_3-way'!X147=0),IF(Q147&gt;0,-Q147^(1/3),(-Q147)^(1/3)),'OddsRatio_working_3-way'!AL147-'OddsRatio_working_3-way'!R147/3))</f>
        <v>1.1533481366881966</v>
      </c>
      <c r="AS147" s="11">
        <f>IF(('OddsRatio_working_3-way'!X147=0),IF(Q147&gt;0,-Q147^(1/3),(-Q147)^(1/3)),'OddsRatio_working_3-way'!AM147-'OddsRatio_working_3-way'!R147/3)</f>
        <v>-1.0642006685625414</v>
      </c>
      <c r="AT147" s="11">
        <f>IF(('OddsRatio_working_3-way'!X147=0),IF(Q147&gt;0,-Q147^(1/3),(-Q147)^(1/3)),'OddsRatio_working_3-way'!AN147-'OddsRatio_working_3-way'!R147/3)</f>
        <v>-8.9147468125655493E-2</v>
      </c>
      <c r="AU147" s="11">
        <f>IF(('OddsRatio_working_3-way'!X147=0),0,'OddsRatio_working_3-way'!AO147)</f>
        <v>0</v>
      </c>
      <c r="AV147" s="11">
        <f>IF(('OddsRatio_working_3-way'!X147=0),0,'OddsRatio_working_3-way'!AP147)</f>
        <v>0</v>
      </c>
      <c r="AW147" s="11">
        <f>IF(('OddsRatio_working_3-way'!X147=0),0,'OddsRatio_working_3-way'!AQ147)</f>
        <v>0</v>
      </c>
    </row>
    <row r="148" spans="1:4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9">
        <f t="shared" si="39"/>
        <v>0.20900451110496915</v>
      </c>
      <c r="E148" s="9">
        <f t="shared" si="40"/>
        <v>0.25090214208660855</v>
      </c>
      <c r="F148" s="9">
        <f t="shared" si="41"/>
        <v>0.54009334680842225</v>
      </c>
      <c r="G148" s="9">
        <f t="shared" si="42"/>
        <v>1.0512738121100038</v>
      </c>
      <c r="H148" s="9">
        <f t="shared" si="43"/>
        <v>4.7845857235960141</v>
      </c>
      <c r="I148" s="9">
        <f t="shared" si="44"/>
        <v>3.9856176263924104</v>
      </c>
      <c r="J148" s="9">
        <f t="shared" si="45"/>
        <v>1.8515317878091031</v>
      </c>
      <c r="K148" s="11">
        <f t="shared" si="46"/>
        <v>0.21739130434782611</v>
      </c>
      <c r="L148" s="11">
        <f t="shared" si="47"/>
        <v>0.26041666666666669</v>
      </c>
      <c r="M148" s="11">
        <f t="shared" si="48"/>
        <v>0.5524861878453039</v>
      </c>
      <c r="N148" s="11">
        <f>'OddsRatio_working_3-way'!K148+'OddsRatio_working_3-way'!L148+'OddsRatio_working_3-way'!M148-('OddsRatio_working_3-way'!K148*'OddsRatio_working_3-way'!L148)-('OddsRatio_working_3-way'!K148*'OddsRatio_working_3-way'!M148)-('OddsRatio_working_3-way'!L148*'OddsRatio_working_3-way'!M148)+('OddsRatio_working_3-way'!K148*'OddsRatio_working_3-way'!L148*'OddsRatio_working_3-way'!M148)-1</f>
        <v>-0.25902294018736471</v>
      </c>
      <c r="O148" s="11">
        <f>0</f>
        <v>0</v>
      </c>
      <c r="P148" s="11">
        <f>('OddsRatio_working_3-way'!K148*'OddsRatio_working_3-way'!L148)+('OddsRatio_working_3-way'!K148*'OddsRatio_working_3-way'!M148)+('OddsRatio_working_3-way'!L148*'OddsRatio_working_3-way'!M148)-(3*'OddsRatio_working_3-way'!K148*'OddsRatio_working_3-way'!L148*'OddsRatio_working_3-way'!M148)</f>
        <v>0.22676205060453203</v>
      </c>
      <c r="Q148" s="11">
        <f>2*'OddsRatio_working_3-way'!K148*'OddsRatio_working_3-way'!L148*'OddsRatio_working_3-way'!M148</f>
        <v>6.2555048442629532E-2</v>
      </c>
      <c r="R148" s="11">
        <f t="shared" si="49"/>
        <v>0</v>
      </c>
      <c r="S148" s="11">
        <f t="shared" si="50"/>
        <v>-0.87545161227999069</v>
      </c>
      <c r="T148" s="11">
        <f t="shared" si="51"/>
        <v>-0.24150389304275607</v>
      </c>
      <c r="U148" s="11">
        <f>'OddsRatio_working_3-way'!S148-'OddsRatio_working_3-way'!R148^2/3</f>
        <v>-0.87545161227999069</v>
      </c>
      <c r="V148" s="11">
        <f>'OddsRatio_working_3-way'!S148*'OddsRatio_working_3-way'!R148/3-2*'OddsRatio_working_3-way'!R148^3/27-'OddsRatio_working_3-way'!T148</f>
        <v>0.24150389304275607</v>
      </c>
      <c r="W148" s="11">
        <f>'OddsRatio_working_3-way'!V148^2+4*'OddsRatio_working_3-way'!U148^3/27</f>
        <v>-4.1077307782385122E-2</v>
      </c>
      <c r="X148" s="11">
        <f>IF('OddsRatio_working_3-way'!W148&gt;0,IF(ABS('OddsRatio_working_3-way'!V148+SQRT('OddsRatio_working_3-way'!W148))/2&gt;0,ABS('OddsRatio_working_3-way'!V148+SQRT('OddsRatio_working_3-way'!W148))/2,ABS('OddsRatio_working_3-way'!V148-SQRT('OddsRatio_working_3-way'!W148))/2),SQRT(-'OddsRatio_working_3-way'!U148^3/27))</f>
        <v>0.15763996807376618</v>
      </c>
      <c r="Y148" s="11">
        <f>IF('OddsRatio_working_3-way'!W148&gt;=0,IF('OddsRatio_working_3-way'!V148+SQRT('OddsRatio_working_3-way'!W148)&gt;0,0,PI()),ACOS('OddsRatio_working_3-way'!V148/(2*'OddsRatio_working_3-way'!X148)))</f>
        <v>0.6982034938921744</v>
      </c>
      <c r="Z148" s="11">
        <f>'OddsRatio_working_3-way'!X148^(1/3)*COS('OddsRatio_working_3-way'!Y148/3)</f>
        <v>0.52563690605500202</v>
      </c>
      <c r="AA148" s="11">
        <f>'OddsRatio_working_3-way'!X148^(1/3)*COS(('OddsRatio_working_3-way'!Y148+2*PI())/3)</f>
        <v>-0.37071787524417171</v>
      </c>
      <c r="AB148" s="11">
        <f>'OddsRatio_working_3-way'!X148^(1/3)*COS(('OddsRatio_working_3-way'!Y148+4*PI())/3)</f>
        <v>-0.1549190308108305</v>
      </c>
      <c r="AC148" s="11">
        <f>'OddsRatio_working_3-way'!X148^(1/3)*SIN('OddsRatio_working_3-way'!Y148/3)</f>
        <v>0.12459152092439986</v>
      </c>
      <c r="AD148" s="11">
        <f>'OddsRatio_working_3-way'!X148^(1/3)*SIN(('OddsRatio_working_3-way'!Y148+2*PI())/3)</f>
        <v>0.39291915334808636</v>
      </c>
      <c r="AE148" s="11">
        <f>'OddsRatio_working_3-way'!X148^(1/3)*SIN(('OddsRatio_working_3-way'!Y148+4*PI())/3)</f>
        <v>-0.51751067427248609</v>
      </c>
      <c r="AF148" s="11">
        <f>-'OddsRatio_working_3-way'!U148/(3*'OddsRatio_working_3-way'!X148^(1/3))*COS(('OddsRatio_working_3-way'!Y148)/3)</f>
        <v>0.52563690605500191</v>
      </c>
      <c r="AG148" s="11">
        <f>-'OddsRatio_working_3-way'!U148/(3*'OddsRatio_working_3-way'!X148^(1/3))*COS(('OddsRatio_working_3-way'!Y148+2*PI())/3)</f>
        <v>-0.37071787524417166</v>
      </c>
      <c r="AH148" s="11">
        <f>-'OddsRatio_working_3-way'!U148/(3*'OddsRatio_working_3-way'!X148^(1/3))*COS(('OddsRatio_working_3-way'!Y148+4*PI())/3)</f>
        <v>-0.15491903081083047</v>
      </c>
      <c r="AI148" s="11">
        <f>'OddsRatio_working_3-way'!U148/(3*'OddsRatio_working_3-way'!X148^(1/3))*SIN(('OddsRatio_working_3-way'!Y148)/3)</f>
        <v>-0.12459152092439985</v>
      </c>
      <c r="AJ148" s="11">
        <f>'OddsRatio_working_3-way'!U148/(3*'OddsRatio_working_3-way'!X148^(1/3))*SIN(('OddsRatio_working_3-way'!Y148+2*PI())/3)</f>
        <v>-0.3929191533480863</v>
      </c>
      <c r="AK148" s="11">
        <f>'OddsRatio_working_3-way'!U148/(3*'OddsRatio_working_3-way'!X148^(1/3))*SIN(('OddsRatio_working_3-way'!Y148+4*PI())/3)</f>
        <v>0.51751067427248598</v>
      </c>
      <c r="AL148" s="11">
        <f>'OddsRatio_working_3-way'!Z148+'OddsRatio_working_3-way'!AF148</f>
        <v>1.0512738121100038</v>
      </c>
      <c r="AM148" s="11">
        <f>'OddsRatio_working_3-way'!AA148+'OddsRatio_working_3-way'!AG148</f>
        <v>-0.74143575048834331</v>
      </c>
      <c r="AN148" s="11">
        <f>'OddsRatio_working_3-way'!AB148+'OddsRatio_working_3-way'!AH148</f>
        <v>-0.30983806162166094</v>
      </c>
      <c r="AO148" s="11">
        <f>'OddsRatio_working_3-way'!AC148+'OddsRatio_working_3-way'!AI148</f>
        <v>0</v>
      </c>
      <c r="AP148" s="11">
        <f>'OddsRatio_working_3-way'!AD148+'OddsRatio_working_3-way'!AJ148</f>
        <v>0</v>
      </c>
      <c r="AQ148" s="11">
        <f>'OddsRatio_working_3-way'!AE148+'OddsRatio_working_3-way'!AK148</f>
        <v>0</v>
      </c>
      <c r="AR148" s="10">
        <f>IF(A148="","",IF(('OddsRatio_working_3-way'!X148=0),IF(Q148&gt;0,-Q148^(1/3),(-Q148)^(1/3)),'OddsRatio_working_3-way'!AL148-'OddsRatio_working_3-way'!R148/3))</f>
        <v>1.0512738121100038</v>
      </c>
      <c r="AS148" s="11">
        <f>IF(('OddsRatio_working_3-way'!X148=0),IF(Q148&gt;0,-Q148^(1/3),(-Q148)^(1/3)),'OddsRatio_working_3-way'!AM148-'OddsRatio_working_3-way'!R148/3)</f>
        <v>-0.74143575048834331</v>
      </c>
      <c r="AT148" s="11">
        <f>IF(('OddsRatio_working_3-way'!X148=0),IF(Q148&gt;0,-Q148^(1/3),(-Q148)^(1/3)),'OddsRatio_working_3-way'!AN148-'OddsRatio_working_3-way'!R148/3)</f>
        <v>-0.30983806162166094</v>
      </c>
      <c r="AU148" s="11">
        <f>IF(('OddsRatio_working_3-way'!X148=0),0,'OddsRatio_working_3-way'!AO148)</f>
        <v>0</v>
      </c>
      <c r="AV148" s="11">
        <f>IF(('OddsRatio_working_3-way'!X148=0),0,'OddsRatio_working_3-way'!AP148)</f>
        <v>0</v>
      </c>
      <c r="AW148" s="11">
        <f>IF(('OddsRatio_working_3-way'!X148=0),0,'OddsRatio_working_3-way'!AQ148)</f>
        <v>0</v>
      </c>
    </row>
    <row r="149" spans="1:4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9">
        <f t="shared" si="39"/>
        <v>0.24306454230879593</v>
      </c>
      <c r="E149" s="9">
        <f t="shared" si="40"/>
        <v>0.24244664177090175</v>
      </c>
      <c r="F149" s="9">
        <f t="shared" si="41"/>
        <v>0.51448881592030238</v>
      </c>
      <c r="G149" s="9">
        <f t="shared" si="42"/>
        <v>1.0485298309832052</v>
      </c>
      <c r="H149" s="9">
        <f t="shared" si="43"/>
        <v>4.1141335980201186</v>
      </c>
      <c r="I149" s="9">
        <f t="shared" si="44"/>
        <v>4.1246188963299524</v>
      </c>
      <c r="J149" s="9">
        <f t="shared" si="45"/>
        <v>1.9436768478848847</v>
      </c>
      <c r="K149" s="11">
        <f t="shared" si="46"/>
        <v>0.25188916876574308</v>
      </c>
      <c r="L149" s="11">
        <f t="shared" si="47"/>
        <v>0.25125628140703515</v>
      </c>
      <c r="M149" s="11">
        <f t="shared" si="48"/>
        <v>0.52631578947368418</v>
      </c>
      <c r="N149" s="11">
        <f>'OddsRatio_working_3-way'!K149+'OddsRatio_working_3-way'!L149+'OddsRatio_working_3-way'!M149-('OddsRatio_working_3-way'!K149*'OddsRatio_working_3-way'!L149)-('OddsRatio_working_3-way'!K149*'OddsRatio_working_3-way'!M149)-('OddsRatio_working_3-way'!L149*'OddsRatio_working_3-way'!M149)+('OddsRatio_working_3-way'!K149*'OddsRatio_working_3-way'!L149*'OddsRatio_working_3-way'!M149)-1</f>
        <v>-0.26533103006747916</v>
      </c>
      <c r="O149" s="11">
        <f>0</f>
        <v>0</v>
      </c>
      <c r="P149" s="11">
        <f>('OddsRatio_working_3-way'!K149*'OddsRatio_working_3-way'!L149)+('OddsRatio_working_3-way'!K149*'OddsRatio_working_3-way'!M149)+('OddsRatio_working_3-way'!L149*'OddsRatio_working_3-way'!M149)-(3*'OddsRatio_working_3-way'!K149*'OddsRatio_working_3-way'!L149*'OddsRatio_working_3-way'!M149)</f>
        <v>0.22817254774468926</v>
      </c>
      <c r="Q149" s="11">
        <f>2*'OddsRatio_working_3-way'!K149*'OddsRatio_working_3-way'!L149*'OddsRatio_working_3-way'!M149</f>
        <v>6.6619721969252324E-2</v>
      </c>
      <c r="R149" s="11">
        <f t="shared" si="49"/>
        <v>0</v>
      </c>
      <c r="S149" s="11">
        <f t="shared" si="50"/>
        <v>-0.85995425294455863</v>
      </c>
      <c r="T149" s="11">
        <f t="shared" si="51"/>
        <v>-0.25108153370644043</v>
      </c>
      <c r="U149" s="11">
        <f>'OddsRatio_working_3-way'!S149-'OddsRatio_working_3-way'!R149^2/3</f>
        <v>-0.85995425294455863</v>
      </c>
      <c r="V149" s="11">
        <f>'OddsRatio_working_3-way'!S149*'OddsRatio_working_3-way'!R149/3-2*'OddsRatio_working_3-way'!R149^3/27-'OddsRatio_working_3-way'!T149</f>
        <v>0.25108153370644043</v>
      </c>
      <c r="W149" s="11">
        <f>'OddsRatio_working_3-way'!V149^2+4*'OddsRatio_working_3-way'!U149^3/27</f>
        <v>-3.117354518461378E-2</v>
      </c>
      <c r="X149" s="11">
        <f>IF('OddsRatio_working_3-way'!W149&gt;0,IF(ABS('OddsRatio_working_3-way'!V149+SQRT('OddsRatio_working_3-way'!W149))/2&gt;0,ABS('OddsRatio_working_3-way'!V149+SQRT('OddsRatio_working_3-way'!W149))/2,ABS('OddsRatio_working_3-way'!V149-SQRT('OddsRatio_working_3-way'!W149))/2),SQRT(-'OddsRatio_working_3-way'!U149^3/27))</f>
        <v>0.15347270258338463</v>
      </c>
      <c r="Y149" s="11">
        <f>IF('OddsRatio_working_3-way'!W149&gt;=0,IF('OddsRatio_working_3-way'!V149+SQRT('OddsRatio_working_3-way'!W149)&gt;0,0,PI()),ACOS('OddsRatio_working_3-way'!V149/(2*'OddsRatio_working_3-way'!X149)))</f>
        <v>0.61286980595914575</v>
      </c>
      <c r="Z149" s="11">
        <f>'OddsRatio_working_3-way'!X149^(1/3)*COS('OddsRatio_working_3-way'!Y149/3)</f>
        <v>0.52426491549160259</v>
      </c>
      <c r="AA149" s="11">
        <f>'OddsRatio_working_3-way'!X149^(1/3)*COS(('OddsRatio_working_3-way'!Y149+2*PI())/3)</f>
        <v>-0.35619779155468495</v>
      </c>
      <c r="AB149" s="11">
        <f>'OddsRatio_working_3-way'!X149^(1/3)*COS(('OddsRatio_working_3-way'!Y149+4*PI())/3)</f>
        <v>-0.16806712393691739</v>
      </c>
      <c r="AC149" s="11">
        <f>'OddsRatio_working_3-way'!X149^(1/3)*SIN('OddsRatio_working_3-way'!Y149/3)</f>
        <v>0.10861729159194211</v>
      </c>
      <c r="AD149" s="11">
        <f>'OddsRatio_working_3-way'!X149^(1/3)*SIN(('OddsRatio_working_3-way'!Y149+2*PI())/3)</f>
        <v>0.39971808933265884</v>
      </c>
      <c r="AE149" s="11">
        <f>'OddsRatio_working_3-way'!X149^(1/3)*SIN(('OddsRatio_working_3-way'!Y149+4*PI())/3)</f>
        <v>-0.50833538092460095</v>
      </c>
      <c r="AF149" s="11">
        <f>-'OddsRatio_working_3-way'!U149/(3*'OddsRatio_working_3-way'!X149^(1/3))*COS(('OddsRatio_working_3-way'!Y149)/3)</f>
        <v>0.52426491549160259</v>
      </c>
      <c r="AG149" s="11">
        <f>-'OddsRatio_working_3-way'!U149/(3*'OddsRatio_working_3-way'!X149^(1/3))*COS(('OddsRatio_working_3-way'!Y149+2*PI())/3)</f>
        <v>-0.35619779155468495</v>
      </c>
      <c r="AH149" s="11">
        <f>-'OddsRatio_working_3-way'!U149/(3*'OddsRatio_working_3-way'!X149^(1/3))*COS(('OddsRatio_working_3-way'!Y149+4*PI())/3)</f>
        <v>-0.16806712393691739</v>
      </c>
      <c r="AI149" s="11">
        <f>'OddsRatio_working_3-way'!U149/(3*'OddsRatio_working_3-way'!X149^(1/3))*SIN(('OddsRatio_working_3-way'!Y149)/3)</f>
        <v>-0.10861729159194211</v>
      </c>
      <c r="AJ149" s="11">
        <f>'OddsRatio_working_3-way'!U149/(3*'OddsRatio_working_3-way'!X149^(1/3))*SIN(('OddsRatio_working_3-way'!Y149+2*PI())/3)</f>
        <v>-0.39971808933265884</v>
      </c>
      <c r="AK149" s="11">
        <f>'OddsRatio_working_3-way'!U149/(3*'OddsRatio_working_3-way'!X149^(1/3))*SIN(('OddsRatio_working_3-way'!Y149+4*PI())/3)</f>
        <v>0.50833538092460095</v>
      </c>
      <c r="AL149" s="11">
        <f>'OddsRatio_working_3-way'!Z149+'OddsRatio_working_3-way'!AF149</f>
        <v>1.0485298309832052</v>
      </c>
      <c r="AM149" s="11">
        <f>'OddsRatio_working_3-way'!AA149+'OddsRatio_working_3-way'!AG149</f>
        <v>-0.7123955831093699</v>
      </c>
      <c r="AN149" s="11">
        <f>'OddsRatio_working_3-way'!AB149+'OddsRatio_working_3-way'!AH149</f>
        <v>-0.33613424787383478</v>
      </c>
      <c r="AO149" s="11">
        <f>'OddsRatio_working_3-way'!AC149+'OddsRatio_working_3-way'!AI149</f>
        <v>0</v>
      </c>
      <c r="AP149" s="11">
        <f>'OddsRatio_working_3-way'!AD149+'OddsRatio_working_3-way'!AJ149</f>
        <v>0</v>
      </c>
      <c r="AQ149" s="11">
        <f>'OddsRatio_working_3-way'!AE149+'OddsRatio_working_3-way'!AK149</f>
        <v>0</v>
      </c>
      <c r="AR149" s="10">
        <f>IF(A149="","",IF(('OddsRatio_working_3-way'!X149=0),IF(Q149&gt;0,-Q149^(1/3),(-Q149)^(1/3)),'OddsRatio_working_3-way'!AL149-'OddsRatio_working_3-way'!R149/3))</f>
        <v>1.0485298309832052</v>
      </c>
      <c r="AS149" s="11">
        <f>IF(('OddsRatio_working_3-way'!X149=0),IF(Q149&gt;0,-Q149^(1/3),(-Q149)^(1/3)),'OddsRatio_working_3-way'!AM149-'OddsRatio_working_3-way'!R149/3)</f>
        <v>-0.7123955831093699</v>
      </c>
      <c r="AT149" s="11">
        <f>IF(('OddsRatio_working_3-way'!X149=0),IF(Q149&gt;0,-Q149^(1/3),(-Q149)^(1/3)),'OddsRatio_working_3-way'!AN149-'OddsRatio_working_3-way'!R149/3)</f>
        <v>-0.33613424787383478</v>
      </c>
      <c r="AU149" s="11">
        <f>IF(('OddsRatio_working_3-way'!X149=0),0,'OddsRatio_working_3-way'!AO149)</f>
        <v>0</v>
      </c>
      <c r="AV149" s="11">
        <f>IF(('OddsRatio_working_3-way'!X149=0),0,'OddsRatio_working_3-way'!AP149)</f>
        <v>0</v>
      </c>
      <c r="AW149" s="11">
        <f>IF(('OddsRatio_working_3-way'!X149=0),0,'OddsRatio_working_3-way'!AQ149)</f>
        <v>0</v>
      </c>
    </row>
    <row r="150" spans="1:4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9">
        <f t="shared" si="39"/>
        <v>0.6760879975549422</v>
      </c>
      <c r="E150" s="9">
        <f t="shared" si="40"/>
        <v>0.20461521509441702</v>
      </c>
      <c r="F150" s="9">
        <f t="shared" si="41"/>
        <v>0.11929678735064082</v>
      </c>
      <c r="G150" s="9">
        <f t="shared" si="42"/>
        <v>1.088857729441886</v>
      </c>
      <c r="H150" s="9">
        <f t="shared" si="43"/>
        <v>1.47909740095443</v>
      </c>
      <c r="I150" s="9">
        <f t="shared" si="44"/>
        <v>4.8872220941075328</v>
      </c>
      <c r="J150" s="9">
        <f t="shared" si="45"/>
        <v>8.3824554056159872</v>
      </c>
      <c r="K150" s="11">
        <f t="shared" si="46"/>
        <v>0.69444444444444442</v>
      </c>
      <c r="L150" s="11">
        <f t="shared" si="47"/>
        <v>0.21881838074398249</v>
      </c>
      <c r="M150" s="11">
        <f t="shared" si="48"/>
        <v>0.12853470437017994</v>
      </c>
      <c r="N150" s="11">
        <f>'OddsRatio_working_3-way'!K150+'OddsRatio_working_3-way'!L150+'OddsRatio_working_3-way'!M150-('OddsRatio_working_3-way'!K150*'OddsRatio_working_3-way'!L150)-('OddsRatio_working_3-way'!K150*'OddsRatio_working_3-way'!M150)-('OddsRatio_working_3-way'!L150*'OddsRatio_working_3-way'!M150)+('OddsRatio_working_3-way'!K150*'OddsRatio_working_3-way'!L150*'OddsRatio_working_3-way'!M150)-1</f>
        <v>-0.20801387162279994</v>
      </c>
      <c r="O150" s="11">
        <f>0</f>
        <v>0</v>
      </c>
      <c r="P150" s="11">
        <f>('OddsRatio_working_3-way'!K150*'OddsRatio_working_3-way'!L150)+('OddsRatio_working_3-way'!K150*'OddsRatio_working_3-way'!M150)+('OddsRatio_working_3-way'!L150*'OddsRatio_working_3-way'!M150)-(3*'OddsRatio_working_3-way'!K150*'OddsRatio_working_3-way'!L150*'OddsRatio_working_3-way'!M150)</f>
        <v>0.21074785134850493</v>
      </c>
      <c r="Q150" s="11">
        <f>2*'OddsRatio_working_3-way'!K150*'OddsRatio_working_3-way'!L150*'OddsRatio_working_3-way'!M150</f>
        <v>3.9063549832901757E-2</v>
      </c>
      <c r="R150" s="11">
        <f t="shared" si="49"/>
        <v>0</v>
      </c>
      <c r="S150" s="11">
        <f t="shared" si="50"/>
        <v>-1.0131432567663692</v>
      </c>
      <c r="T150" s="11">
        <f t="shared" si="51"/>
        <v>-0.18779300403454482</v>
      </c>
      <c r="U150" s="11">
        <f>'OddsRatio_working_3-way'!S150-'OddsRatio_working_3-way'!R150^2/3</f>
        <v>-1.0131432567663692</v>
      </c>
      <c r="V150" s="11">
        <f>'OddsRatio_working_3-way'!S150*'OddsRatio_working_3-way'!R150/3-2*'OddsRatio_working_3-way'!R150^3/27-'OddsRatio_working_3-way'!T150</f>
        <v>0.18779300403454482</v>
      </c>
      <c r="W150" s="11">
        <f>'OddsRatio_working_3-way'!V150^2+4*'OddsRatio_working_3-way'!U150^3/27</f>
        <v>-0.11880049523996083</v>
      </c>
      <c r="X150" s="11">
        <f>IF('OddsRatio_working_3-way'!W150&gt;0,IF(ABS('OddsRatio_working_3-way'!V150+SQRT('OddsRatio_working_3-way'!W150))/2&gt;0,ABS('OddsRatio_working_3-way'!V150+SQRT('OddsRatio_working_3-way'!W150))/2,ABS('OddsRatio_working_3-way'!V150-SQRT('OddsRatio_working_3-way'!W150))/2),SQRT(-'OddsRatio_working_3-way'!U150^3/27))</f>
        <v>0.19625666078141107</v>
      </c>
      <c r="Y150" s="11">
        <f>IF('OddsRatio_working_3-way'!W150&gt;=0,IF('OddsRatio_working_3-way'!V150+SQRT('OddsRatio_working_3-way'!W150)&gt;0,0,PI()),ACOS('OddsRatio_working_3-way'!V150/(2*'OddsRatio_working_3-way'!X150)))</f>
        <v>1.071922101037059</v>
      </c>
      <c r="Z150" s="11">
        <f>'OddsRatio_working_3-way'!X150^(1/3)*COS('OddsRatio_working_3-way'!Y150/3)</f>
        <v>0.54442886472094298</v>
      </c>
      <c r="AA150" s="11">
        <f>'OddsRatio_working_3-way'!X150^(1/3)*COS(('OddsRatio_working_3-way'!Y150+2*PI())/3)</f>
        <v>-0.44823637029887503</v>
      </c>
      <c r="AB150" s="11">
        <f>'OddsRatio_working_3-way'!X150^(1/3)*COS(('OddsRatio_working_3-way'!Y150+4*PI())/3)</f>
        <v>-9.6192494422067926E-2</v>
      </c>
      <c r="AC150" s="11">
        <f>'OddsRatio_working_3-way'!X150^(1/3)*SIN('OddsRatio_working_3-way'!Y150/3)</f>
        <v>0.20325262650403381</v>
      </c>
      <c r="AD150" s="11">
        <f>'OddsRatio_working_3-way'!X150^(1/3)*SIN(('OddsRatio_working_3-way'!Y150+2*PI())/3)</f>
        <v>0.36986291414984135</v>
      </c>
      <c r="AE150" s="11">
        <f>'OddsRatio_working_3-way'!X150^(1/3)*SIN(('OddsRatio_working_3-way'!Y150+4*PI())/3)</f>
        <v>-0.57311554065387504</v>
      </c>
      <c r="AF150" s="11">
        <f>-'OddsRatio_working_3-way'!U150/(3*'OddsRatio_working_3-way'!X150^(1/3))*COS(('OddsRatio_working_3-way'!Y150)/3)</f>
        <v>0.54442886472094298</v>
      </c>
      <c r="AG150" s="11">
        <f>-'OddsRatio_working_3-way'!U150/(3*'OddsRatio_working_3-way'!X150^(1/3))*COS(('OddsRatio_working_3-way'!Y150+2*PI())/3)</f>
        <v>-0.44823637029887503</v>
      </c>
      <c r="AH150" s="11">
        <f>-'OddsRatio_working_3-way'!U150/(3*'OddsRatio_working_3-way'!X150^(1/3))*COS(('OddsRatio_working_3-way'!Y150+4*PI())/3)</f>
        <v>-9.6192494422067926E-2</v>
      </c>
      <c r="AI150" s="11">
        <f>'OddsRatio_working_3-way'!U150/(3*'OddsRatio_working_3-way'!X150^(1/3))*SIN(('OddsRatio_working_3-way'!Y150)/3)</f>
        <v>-0.20325262650403381</v>
      </c>
      <c r="AJ150" s="11">
        <f>'OddsRatio_working_3-way'!U150/(3*'OddsRatio_working_3-way'!X150^(1/3))*SIN(('OddsRatio_working_3-way'!Y150+2*PI())/3)</f>
        <v>-0.36986291414984135</v>
      </c>
      <c r="AK150" s="11">
        <f>'OddsRatio_working_3-way'!U150/(3*'OddsRatio_working_3-way'!X150^(1/3))*SIN(('OddsRatio_working_3-way'!Y150+4*PI())/3)</f>
        <v>0.57311554065387504</v>
      </c>
      <c r="AL150" s="11">
        <f>'OddsRatio_working_3-way'!Z150+'OddsRatio_working_3-way'!AF150</f>
        <v>1.088857729441886</v>
      </c>
      <c r="AM150" s="11">
        <f>'OddsRatio_working_3-way'!AA150+'OddsRatio_working_3-way'!AG150</f>
        <v>-0.89647274059775006</v>
      </c>
      <c r="AN150" s="11">
        <f>'OddsRatio_working_3-way'!AB150+'OddsRatio_working_3-way'!AH150</f>
        <v>-0.19238498884413585</v>
      </c>
      <c r="AO150" s="11">
        <f>'OddsRatio_working_3-way'!AC150+'OddsRatio_working_3-way'!AI150</f>
        <v>0</v>
      </c>
      <c r="AP150" s="11">
        <f>'OddsRatio_working_3-way'!AD150+'OddsRatio_working_3-way'!AJ150</f>
        <v>0</v>
      </c>
      <c r="AQ150" s="11">
        <f>'OddsRatio_working_3-way'!AE150+'OddsRatio_working_3-way'!AK150</f>
        <v>0</v>
      </c>
      <c r="AR150" s="10">
        <f>IF(A150="","",IF(('OddsRatio_working_3-way'!X150=0),IF(Q150&gt;0,-Q150^(1/3),(-Q150)^(1/3)),'OddsRatio_working_3-way'!AL150-'OddsRatio_working_3-way'!R150/3))</f>
        <v>1.088857729441886</v>
      </c>
      <c r="AS150" s="11">
        <f>IF(('OddsRatio_working_3-way'!X150=0),IF(Q150&gt;0,-Q150^(1/3),(-Q150)^(1/3)),'OddsRatio_working_3-way'!AM150-'OddsRatio_working_3-way'!R150/3)</f>
        <v>-0.89647274059775006</v>
      </c>
      <c r="AT150" s="11">
        <f>IF(('OddsRatio_working_3-way'!X150=0),IF(Q150&gt;0,-Q150^(1/3),(-Q150)^(1/3)),'OddsRatio_working_3-way'!AN150-'OddsRatio_working_3-way'!R150/3)</f>
        <v>-0.19238498884413585</v>
      </c>
      <c r="AU150" s="11">
        <f>IF(('OddsRatio_working_3-way'!X150=0),0,'OddsRatio_working_3-way'!AO150)</f>
        <v>0</v>
      </c>
      <c r="AV150" s="11">
        <f>IF(('OddsRatio_working_3-way'!X150=0),0,'OddsRatio_working_3-way'!AP150)</f>
        <v>0</v>
      </c>
      <c r="AW150" s="11">
        <f>IF(('OddsRatio_working_3-way'!X150=0),0,'OddsRatio_working_3-way'!AQ150)</f>
        <v>0</v>
      </c>
    </row>
    <row r="151" spans="1:4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9">
        <f t="shared" si="39"/>
        <v>0.32468156064262793</v>
      </c>
      <c r="E151" s="9">
        <f t="shared" si="40"/>
        <v>0.30627247850920314</v>
      </c>
      <c r="F151" s="9">
        <f t="shared" si="41"/>
        <v>0.36904596084816893</v>
      </c>
      <c r="G151" s="9">
        <f t="shared" si="42"/>
        <v>1.0889742640083591</v>
      </c>
      <c r="H151" s="9">
        <f t="shared" si="43"/>
        <v>3.0799408442559657</v>
      </c>
      <c r="I151" s="9">
        <f t="shared" si="44"/>
        <v>3.2650664691373867</v>
      </c>
      <c r="J151" s="9">
        <f t="shared" si="45"/>
        <v>2.7096895944931236</v>
      </c>
      <c r="K151" s="11">
        <f t="shared" si="46"/>
        <v>0.3436426116838488</v>
      </c>
      <c r="L151" s="11">
        <f t="shared" si="47"/>
        <v>0.32467532467532467</v>
      </c>
      <c r="M151" s="11">
        <f t="shared" si="48"/>
        <v>0.38910505836575876</v>
      </c>
      <c r="N151" s="11">
        <f>'OddsRatio_working_3-way'!K151+'OddsRatio_working_3-way'!L151+'OddsRatio_working_3-way'!M151-('OddsRatio_working_3-way'!K151*'OddsRatio_working_3-way'!L151)-('OddsRatio_working_3-way'!K151*'OddsRatio_working_3-way'!M151)-('OddsRatio_working_3-way'!L151*'OddsRatio_working_3-way'!M151)+('OddsRatio_working_3-way'!K151*'OddsRatio_working_3-way'!L151*'OddsRatio_working_3-way'!M151)-1</f>
        <v>-0.2707818342621181</v>
      </c>
      <c r="O151" s="11">
        <f>0</f>
        <v>0</v>
      </c>
      <c r="P151" s="11">
        <f>('OddsRatio_working_3-way'!K151*'OddsRatio_working_3-way'!L151)+('OddsRatio_working_3-way'!K151*'OddsRatio_working_3-way'!M151)+('OddsRatio_working_3-way'!L151*'OddsRatio_working_3-way'!M151)-(3*'OddsRatio_working_3-way'!K151*'OddsRatio_working_3-way'!L151*'OddsRatio_working_3-way'!M151)</f>
        <v>0.24137815465185197</v>
      </c>
      <c r="Q151" s="11">
        <f>2*'OddsRatio_working_3-way'!K151*'OddsRatio_working_3-way'!L151*'OddsRatio_working_3-way'!M151</f>
        <v>8.6826674335198542E-2</v>
      </c>
      <c r="R151" s="11">
        <f t="shared" si="49"/>
        <v>0</v>
      </c>
      <c r="S151" s="11">
        <f t="shared" si="50"/>
        <v>-0.89141191952410204</v>
      </c>
      <c r="T151" s="11">
        <f t="shared" si="51"/>
        <v>-0.3206517696129863</v>
      </c>
      <c r="U151" s="11">
        <f>'OddsRatio_working_3-way'!S151-'OddsRatio_working_3-way'!R151^2/3</f>
        <v>-0.89141191952410204</v>
      </c>
      <c r="V151" s="11">
        <f>'OddsRatio_working_3-way'!S151*'OddsRatio_working_3-way'!R151/3-2*'OddsRatio_working_3-way'!R151^3/27-'OddsRatio_working_3-way'!T151</f>
        <v>0.3206517696129863</v>
      </c>
      <c r="W151" s="11">
        <f>'OddsRatio_working_3-way'!V151^2+4*'OddsRatio_working_3-way'!U151^3/27</f>
        <v>-2.120141883987986E-3</v>
      </c>
      <c r="X151" s="11">
        <f>IF('OddsRatio_working_3-way'!W151&gt;0,IF(ABS('OddsRatio_working_3-way'!V151+SQRT('OddsRatio_working_3-way'!W151))/2&gt;0,ABS('OddsRatio_working_3-way'!V151+SQRT('OddsRatio_working_3-way'!W151))/2,ABS('OddsRatio_working_3-way'!V151-SQRT('OddsRatio_working_3-way'!W151))/2),SQRT(-'OddsRatio_working_3-way'!U151^3/27))</f>
        <v>0.1619704442482699</v>
      </c>
      <c r="Y151" s="11">
        <f>IF('OddsRatio_working_3-way'!W151&gt;=0,IF('OddsRatio_working_3-way'!V151+SQRT('OddsRatio_working_3-way'!W151)&gt;0,0,PI()),ACOS('OddsRatio_working_3-way'!V151/(2*'OddsRatio_working_3-way'!X151)))</f>
        <v>0.14262315868745845</v>
      </c>
      <c r="Z151" s="11">
        <f>'OddsRatio_working_3-way'!X151^(1/3)*COS('OddsRatio_working_3-way'!Y151/3)</f>
        <v>0.54448713200417953</v>
      </c>
      <c r="AA151" s="11">
        <f>'OddsRatio_working_3-way'!X151^(1/3)*COS(('OddsRatio_working_3-way'!Y151+2*PI())/3)</f>
        <v>-0.29467796352961012</v>
      </c>
      <c r="AB151" s="11">
        <f>'OddsRatio_working_3-way'!X151^(1/3)*COS(('OddsRatio_working_3-way'!Y151+4*PI())/3)</f>
        <v>-0.24980916847456935</v>
      </c>
      <c r="AC151" s="11">
        <f>'OddsRatio_working_3-way'!X151^(1/3)*SIN('OddsRatio_working_3-way'!Y151/3)</f>
        <v>2.5905010903241949E-2</v>
      </c>
      <c r="AD151" s="11">
        <f>'OddsRatio_working_3-way'!X151^(1/3)*SIN(('OddsRatio_working_3-way'!Y151+2*PI())/3)</f>
        <v>0.45858718289772965</v>
      </c>
      <c r="AE151" s="11">
        <f>'OddsRatio_working_3-way'!X151^(1/3)*SIN(('OddsRatio_working_3-way'!Y151+4*PI())/3)</f>
        <v>-0.48449219380097153</v>
      </c>
      <c r="AF151" s="11">
        <f>-'OddsRatio_working_3-way'!U151/(3*'OddsRatio_working_3-way'!X151^(1/3))*COS(('OddsRatio_working_3-way'!Y151)/3)</f>
        <v>0.54448713200417964</v>
      </c>
      <c r="AG151" s="11">
        <f>-'OddsRatio_working_3-way'!U151/(3*'OddsRatio_working_3-way'!X151^(1/3))*COS(('OddsRatio_working_3-way'!Y151+2*PI())/3)</f>
        <v>-0.29467796352961018</v>
      </c>
      <c r="AH151" s="11">
        <f>-'OddsRatio_working_3-way'!U151/(3*'OddsRatio_working_3-way'!X151^(1/3))*COS(('OddsRatio_working_3-way'!Y151+4*PI())/3)</f>
        <v>-0.24980916847456941</v>
      </c>
      <c r="AI151" s="11">
        <f>'OddsRatio_working_3-way'!U151/(3*'OddsRatio_working_3-way'!X151^(1/3))*SIN(('OddsRatio_working_3-way'!Y151)/3)</f>
        <v>-2.5905010903241956E-2</v>
      </c>
      <c r="AJ151" s="11">
        <f>'OddsRatio_working_3-way'!U151/(3*'OddsRatio_working_3-way'!X151^(1/3))*SIN(('OddsRatio_working_3-way'!Y151+2*PI())/3)</f>
        <v>-0.45858718289772976</v>
      </c>
      <c r="AK151" s="11">
        <f>'OddsRatio_working_3-way'!U151/(3*'OddsRatio_working_3-way'!X151^(1/3))*SIN(('OddsRatio_working_3-way'!Y151+4*PI())/3)</f>
        <v>0.48449219380097164</v>
      </c>
      <c r="AL151" s="11">
        <f>'OddsRatio_working_3-way'!Z151+'OddsRatio_working_3-way'!AF151</f>
        <v>1.0889742640083591</v>
      </c>
      <c r="AM151" s="11">
        <f>'OddsRatio_working_3-way'!AA151+'OddsRatio_working_3-way'!AG151</f>
        <v>-0.58935592705922035</v>
      </c>
      <c r="AN151" s="11">
        <f>'OddsRatio_working_3-way'!AB151+'OddsRatio_working_3-way'!AH151</f>
        <v>-0.49961833694913876</v>
      </c>
      <c r="AO151" s="11">
        <f>'OddsRatio_working_3-way'!AC151+'OddsRatio_working_3-way'!AI151</f>
        <v>0</v>
      </c>
      <c r="AP151" s="11">
        <f>'OddsRatio_working_3-way'!AD151+'OddsRatio_working_3-way'!AJ151</f>
        <v>0</v>
      </c>
      <c r="AQ151" s="11">
        <f>'OddsRatio_working_3-way'!AE151+'OddsRatio_working_3-way'!AK151</f>
        <v>0</v>
      </c>
      <c r="AR151" s="10">
        <f>IF(A151="","",IF(('OddsRatio_working_3-way'!X151=0),IF(Q151&gt;0,-Q151^(1/3),(-Q151)^(1/3)),'OddsRatio_working_3-way'!AL151-'OddsRatio_working_3-way'!R151/3))</f>
        <v>1.0889742640083591</v>
      </c>
      <c r="AS151" s="11">
        <f>IF(('OddsRatio_working_3-way'!X151=0),IF(Q151&gt;0,-Q151^(1/3),(-Q151)^(1/3)),'OddsRatio_working_3-way'!AM151-'OddsRatio_working_3-way'!R151/3)</f>
        <v>-0.58935592705922035</v>
      </c>
      <c r="AT151" s="11">
        <f>IF(('OddsRatio_working_3-way'!X151=0),IF(Q151&gt;0,-Q151^(1/3),(-Q151)^(1/3)),'OddsRatio_working_3-way'!AN151-'OddsRatio_working_3-way'!R151/3)</f>
        <v>-0.49961833694913876</v>
      </c>
      <c r="AU151" s="11">
        <f>IF(('OddsRatio_working_3-way'!X151=0),0,'OddsRatio_working_3-way'!AO151)</f>
        <v>0</v>
      </c>
      <c r="AV151" s="11">
        <f>IF(('OddsRatio_working_3-way'!X151=0),0,'OddsRatio_working_3-way'!AP151)</f>
        <v>0</v>
      </c>
      <c r="AW151" s="11">
        <f>IF(('OddsRatio_working_3-way'!X151=0),0,'OddsRatio_working_3-way'!AQ151)</f>
        <v>0</v>
      </c>
    </row>
    <row r="152" spans="1:4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9">
        <f t="shared" si="39"/>
        <v>0.40724746032002024</v>
      </c>
      <c r="E152" s="9">
        <f t="shared" si="40"/>
        <v>0.29311041682839861</v>
      </c>
      <c r="F152" s="9">
        <f t="shared" si="41"/>
        <v>0.29964212285158126</v>
      </c>
      <c r="G152" s="9">
        <f t="shared" si="42"/>
        <v>1.0624156796893338</v>
      </c>
      <c r="H152" s="9">
        <f t="shared" si="43"/>
        <v>2.4555094811743881</v>
      </c>
      <c r="I152" s="9">
        <f t="shared" si="44"/>
        <v>3.4116835928947884</v>
      </c>
      <c r="J152" s="9">
        <f t="shared" si="45"/>
        <v>3.3373144953165346</v>
      </c>
      <c r="K152" s="11">
        <f t="shared" si="46"/>
        <v>0.42194092827004215</v>
      </c>
      <c r="L152" s="11">
        <f t="shared" si="47"/>
        <v>0.3058103975535168</v>
      </c>
      <c r="M152" s="11">
        <f t="shared" si="48"/>
        <v>0.3125</v>
      </c>
      <c r="N152" s="11">
        <f>'OddsRatio_working_3-way'!K152+'OddsRatio_working_3-way'!L152+'OddsRatio_working_3-way'!M152-('OddsRatio_working_3-way'!K152*'OddsRatio_working_3-way'!L152)-('OddsRatio_working_3-way'!K152*'OddsRatio_working_3-way'!M152)-('OddsRatio_working_3-way'!L152*'OddsRatio_working_3-way'!M152)+('OddsRatio_working_3-way'!K152*'OddsRatio_working_3-way'!L152*'OddsRatio_working_3-way'!M152)-1</f>
        <v>-0.27588178557142684</v>
      </c>
      <c r="O152" s="11">
        <f>0</f>
        <v>0</v>
      </c>
      <c r="P152" s="11">
        <f>('OddsRatio_working_3-way'!K152*'OddsRatio_working_3-way'!L152)+('OddsRatio_working_3-way'!K152*'OddsRatio_working_3-way'!M152)+('OddsRatio_working_3-way'!L152*'OddsRatio_working_3-way'!M152)-(3*'OddsRatio_working_3-way'!K152*'OddsRatio_working_3-way'!L152*'OddsRatio_working_3-way'!M152)</f>
        <v>0.23548690950850976</v>
      </c>
      <c r="Q152" s="11">
        <f>2*'OddsRatio_working_3-way'!K152*'OddsRatio_working_3-way'!L152*'OddsRatio_working_3-way'!M152</f>
        <v>8.0646201886475935E-2</v>
      </c>
      <c r="R152" s="11">
        <f t="shared" si="49"/>
        <v>0</v>
      </c>
      <c r="S152" s="11">
        <f t="shared" si="50"/>
        <v>-0.85357903937279433</v>
      </c>
      <c r="T152" s="11">
        <f t="shared" si="51"/>
        <v>-0.29232158882629938</v>
      </c>
      <c r="U152" s="11">
        <f>'OddsRatio_working_3-way'!S152-'OddsRatio_working_3-way'!R152^2/3</f>
        <v>-0.85357903937279433</v>
      </c>
      <c r="V152" s="11">
        <f>'OddsRatio_working_3-way'!S152*'OddsRatio_working_3-way'!R152/3-2*'OddsRatio_working_3-way'!R152^3/27-'OddsRatio_working_3-way'!T152</f>
        <v>0.29232158882629938</v>
      </c>
      <c r="W152" s="11">
        <f>'OddsRatio_working_3-way'!V152^2+4*'OddsRatio_working_3-way'!U152^3/27</f>
        <v>-6.6836854422960973E-3</v>
      </c>
      <c r="X152" s="11">
        <f>IF('OddsRatio_working_3-way'!W152&gt;0,IF(ABS('OddsRatio_working_3-way'!V152+SQRT('OddsRatio_working_3-way'!W152))/2&gt;0,ABS('OddsRatio_working_3-way'!V152+SQRT('OddsRatio_working_3-way'!W152))/2,ABS('OddsRatio_working_3-way'!V152-SQRT('OddsRatio_working_3-way'!W152))/2),SQRT(-'OddsRatio_working_3-way'!U152^3/27))</f>
        <v>0.15176923003052045</v>
      </c>
      <c r="Y152" s="11">
        <f>IF('OddsRatio_working_3-way'!W152&gt;=0,IF('OddsRatio_working_3-way'!V152+SQRT('OddsRatio_working_3-way'!W152)&gt;0,0,PI()),ACOS('OddsRatio_working_3-way'!V152/(2*'OddsRatio_working_3-way'!X152)))</f>
        <v>0.27270340153610007</v>
      </c>
      <c r="Z152" s="11">
        <f>'OddsRatio_working_3-way'!X152^(1/3)*COS('OddsRatio_working_3-way'!Y152/3)</f>
        <v>0.53120783984466702</v>
      </c>
      <c r="AA152" s="11">
        <f>'OddsRatio_working_3-way'!X152^(1/3)*COS(('OddsRatio_working_3-way'!Y152+2*PI())/3)</f>
        <v>-0.30753759384759971</v>
      </c>
      <c r="AB152" s="11">
        <f>'OddsRatio_working_3-way'!X152^(1/3)*COS(('OddsRatio_working_3-way'!Y152+4*PI())/3)</f>
        <v>-0.22367024599706725</v>
      </c>
      <c r="AC152" s="11">
        <f>'OddsRatio_working_3-way'!X152^(1/3)*SIN('OddsRatio_working_3-way'!Y152/3)</f>
        <v>4.842083585772481E-2</v>
      </c>
      <c r="AD152" s="11">
        <f>'OddsRatio_working_3-way'!X152^(1/3)*SIN(('OddsRatio_working_3-way'!Y152+2*PI())/3)</f>
        <v>0.4358290660660748</v>
      </c>
      <c r="AE152" s="11">
        <f>'OddsRatio_working_3-way'!X152^(1/3)*SIN(('OddsRatio_working_3-way'!Y152+4*PI())/3)</f>
        <v>-0.48424990192379963</v>
      </c>
      <c r="AF152" s="11">
        <f>-'OddsRatio_working_3-way'!U152/(3*'OddsRatio_working_3-way'!X152^(1/3))*COS(('OddsRatio_working_3-way'!Y152)/3)</f>
        <v>0.53120783984466691</v>
      </c>
      <c r="AG152" s="11">
        <f>-'OddsRatio_working_3-way'!U152/(3*'OddsRatio_working_3-way'!X152^(1/3))*COS(('OddsRatio_working_3-way'!Y152+2*PI())/3)</f>
        <v>-0.3075375938475996</v>
      </c>
      <c r="AH152" s="11">
        <f>-'OddsRatio_working_3-way'!U152/(3*'OddsRatio_working_3-way'!X152^(1/3))*COS(('OddsRatio_working_3-way'!Y152+4*PI())/3)</f>
        <v>-0.22367024599706722</v>
      </c>
      <c r="AI152" s="11">
        <f>'OddsRatio_working_3-way'!U152/(3*'OddsRatio_working_3-way'!X152^(1/3))*SIN(('OddsRatio_working_3-way'!Y152)/3)</f>
        <v>-4.8420835857724803E-2</v>
      </c>
      <c r="AJ152" s="11">
        <f>'OddsRatio_working_3-way'!U152/(3*'OddsRatio_working_3-way'!X152^(1/3))*SIN(('OddsRatio_working_3-way'!Y152+2*PI())/3)</f>
        <v>-0.43582906606607469</v>
      </c>
      <c r="AK152" s="11">
        <f>'OddsRatio_working_3-way'!U152/(3*'OddsRatio_working_3-way'!X152^(1/3))*SIN(('OddsRatio_working_3-way'!Y152+4*PI())/3)</f>
        <v>0.48424990192379952</v>
      </c>
      <c r="AL152" s="11">
        <f>'OddsRatio_working_3-way'!Z152+'OddsRatio_working_3-way'!AF152</f>
        <v>1.0624156796893338</v>
      </c>
      <c r="AM152" s="11">
        <f>'OddsRatio_working_3-way'!AA152+'OddsRatio_working_3-way'!AG152</f>
        <v>-0.61507518769519931</v>
      </c>
      <c r="AN152" s="11">
        <f>'OddsRatio_working_3-way'!AB152+'OddsRatio_working_3-way'!AH152</f>
        <v>-0.4473404919941345</v>
      </c>
      <c r="AO152" s="11">
        <f>'OddsRatio_working_3-way'!AC152+'OddsRatio_working_3-way'!AI152</f>
        <v>0</v>
      </c>
      <c r="AP152" s="11">
        <f>'OddsRatio_working_3-way'!AD152+'OddsRatio_working_3-way'!AJ152</f>
        <v>0</v>
      </c>
      <c r="AQ152" s="11">
        <f>'OddsRatio_working_3-way'!AE152+'OddsRatio_working_3-way'!AK152</f>
        <v>0</v>
      </c>
      <c r="AR152" s="10">
        <f>IF(A152="","",IF(('OddsRatio_working_3-way'!X152=0),IF(Q152&gt;0,-Q152^(1/3),(-Q152)^(1/3)),'OddsRatio_working_3-way'!AL152-'OddsRatio_working_3-way'!R152/3))</f>
        <v>1.0624156796893338</v>
      </c>
      <c r="AS152" s="11">
        <f>IF(('OddsRatio_working_3-way'!X152=0),IF(Q152&gt;0,-Q152^(1/3),(-Q152)^(1/3)),'OddsRatio_working_3-way'!AM152-'OddsRatio_working_3-way'!R152/3)</f>
        <v>-0.61507518769519931</v>
      </c>
      <c r="AT152" s="11">
        <f>IF(('OddsRatio_working_3-way'!X152=0),IF(Q152&gt;0,-Q152^(1/3),(-Q152)^(1/3)),'OddsRatio_working_3-way'!AN152-'OddsRatio_working_3-way'!R152/3)</f>
        <v>-0.4473404919941345</v>
      </c>
      <c r="AU152" s="11">
        <f>IF(('OddsRatio_working_3-way'!X152=0),0,'OddsRatio_working_3-way'!AO152)</f>
        <v>0</v>
      </c>
      <c r="AV152" s="11">
        <f>IF(('OddsRatio_working_3-way'!X152=0),0,'OddsRatio_working_3-way'!AP152)</f>
        <v>0</v>
      </c>
      <c r="AW152" s="11">
        <f>IF(('OddsRatio_working_3-way'!X152=0),0,'OddsRatio_working_3-way'!AQ152)</f>
        <v>0</v>
      </c>
    </row>
    <row r="153" spans="1:4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9">
        <f t="shared" si="39"/>
        <v>0.38881662687745261</v>
      </c>
      <c r="E153" s="9">
        <f t="shared" si="40"/>
        <v>0.30162493622904746</v>
      </c>
      <c r="F153" s="9">
        <f t="shared" si="41"/>
        <v>0.3095584368935001</v>
      </c>
      <c r="G153" s="9">
        <f t="shared" si="42"/>
        <v>1.0620989691535832</v>
      </c>
      <c r="H153" s="9">
        <f t="shared" si="43"/>
        <v>2.571906474347303</v>
      </c>
      <c r="I153" s="9">
        <f t="shared" si="44"/>
        <v>3.3153757527548109</v>
      </c>
      <c r="J153" s="9">
        <f t="shared" si="45"/>
        <v>3.2304078352225241</v>
      </c>
      <c r="K153" s="11">
        <f t="shared" si="46"/>
        <v>0.40322580645161293</v>
      </c>
      <c r="L153" s="11">
        <f t="shared" si="47"/>
        <v>0.31446540880503143</v>
      </c>
      <c r="M153" s="11">
        <f t="shared" si="48"/>
        <v>0.32258064516129031</v>
      </c>
      <c r="N153" s="11">
        <f>'OddsRatio_working_3-way'!K153+'OddsRatio_working_3-way'!L153+'OddsRatio_working_3-way'!M153-('OddsRatio_working_3-way'!K153*'OddsRatio_working_3-way'!L153)-('OddsRatio_working_3-way'!K153*'OddsRatio_working_3-way'!M153)-('OddsRatio_working_3-way'!L153*'OddsRatio_working_3-way'!M153)+('OddsRatio_working_3-way'!K153*'OddsRatio_working_3-way'!L153*'OddsRatio_working_3-way'!M153)-1</f>
        <v>-0.277138593838965</v>
      </c>
      <c r="O153" s="11">
        <f>0</f>
        <v>0</v>
      </c>
      <c r="P153" s="11">
        <f>('OddsRatio_working_3-way'!K153*'OddsRatio_working_3-way'!L153)+('OddsRatio_working_3-way'!K153*'OddsRatio_working_3-way'!M153)+('OddsRatio_working_3-way'!L153*'OddsRatio_working_3-way'!M153)-(3*'OddsRatio_working_3-way'!K153*'OddsRatio_working_3-way'!L153*'OddsRatio_working_3-way'!M153)</f>
        <v>0.23560363614945129</v>
      </c>
      <c r="Q153" s="11">
        <f>2*'OddsRatio_working_3-way'!K153*'OddsRatio_working_3-way'!L153*'OddsRatio_working_3-way'!M153</f>
        <v>8.1806818107448345E-2</v>
      </c>
      <c r="R153" s="11">
        <f t="shared" si="49"/>
        <v>0</v>
      </c>
      <c r="S153" s="11">
        <f t="shared" si="50"/>
        <v>-0.85012929049626285</v>
      </c>
      <c r="T153" s="11">
        <f t="shared" si="51"/>
        <v>-0.29518378142231344</v>
      </c>
      <c r="U153" s="11">
        <f>'OddsRatio_working_3-way'!S153-'OddsRatio_working_3-way'!R153^2/3</f>
        <v>-0.85012929049626285</v>
      </c>
      <c r="V153" s="11">
        <f>'OddsRatio_working_3-way'!S153*'OddsRatio_working_3-way'!R153/3-2*'OddsRatio_working_3-way'!R153^3/27-'OddsRatio_working_3-way'!T153</f>
        <v>0.29518378142231344</v>
      </c>
      <c r="W153" s="11">
        <f>'OddsRatio_working_3-way'!V153^2+4*'OddsRatio_working_3-way'!U153^3/27</f>
        <v>-3.8895395968822077E-3</v>
      </c>
      <c r="X153" s="11">
        <f>IF('OddsRatio_working_3-way'!W153&gt;0,IF(ABS('OddsRatio_working_3-way'!V153+SQRT('OddsRatio_working_3-way'!W153))/2&gt;0,ABS('OddsRatio_working_3-way'!V153+SQRT('OddsRatio_working_3-way'!W153))/2,ABS('OddsRatio_working_3-way'!V153-SQRT('OddsRatio_working_3-way'!W153))/2),SQRT(-'OddsRatio_working_3-way'!U153^3/27))</f>
        <v>0.15085009480578584</v>
      </c>
      <c r="Y153" s="11">
        <f>IF('OddsRatio_working_3-way'!W153&gt;=0,IF('OddsRatio_working_3-way'!V153+SQRT('OddsRatio_working_3-way'!W153)&gt;0,0,PI()),ACOS('OddsRatio_working_3-way'!V153/(2*'OddsRatio_working_3-way'!X153)))</f>
        <v>0.20821698460867433</v>
      </c>
      <c r="Z153" s="11">
        <f>'OddsRatio_working_3-way'!X153^(1/3)*COS('OddsRatio_working_3-way'!Y153/3)</f>
        <v>0.53104948457679158</v>
      </c>
      <c r="AA153" s="11">
        <f>'OddsRatio_working_3-way'!X153^(1/3)*COS(('OddsRatio_working_3-way'!Y153+2*PI())/3)</f>
        <v>-0.29749592184293661</v>
      </c>
      <c r="AB153" s="11">
        <f>'OddsRatio_working_3-way'!X153^(1/3)*COS(('OddsRatio_working_3-way'!Y153+4*PI())/3)</f>
        <v>-0.23355356273385514</v>
      </c>
      <c r="AC153" s="11">
        <f>'OddsRatio_working_3-way'!X153^(1/3)*SIN('OddsRatio_working_3-way'!Y153/3)</f>
        <v>3.6917138244248172E-2</v>
      </c>
      <c r="AD153" s="11">
        <f>'OddsRatio_working_3-way'!X153^(1/3)*SIN(('OddsRatio_working_3-way'!Y153+2*PI())/3)</f>
        <v>0.44144377518801003</v>
      </c>
      <c r="AE153" s="11">
        <f>'OddsRatio_working_3-way'!X153^(1/3)*SIN(('OddsRatio_working_3-way'!Y153+4*PI())/3)</f>
        <v>-0.47836091343225789</v>
      </c>
      <c r="AF153" s="11">
        <f>-'OddsRatio_working_3-way'!U153/(3*'OddsRatio_working_3-way'!X153^(1/3))*COS(('OddsRatio_working_3-way'!Y153)/3)</f>
        <v>0.53104948457679158</v>
      </c>
      <c r="AG153" s="11">
        <f>-'OddsRatio_working_3-way'!U153/(3*'OddsRatio_working_3-way'!X153^(1/3))*COS(('OddsRatio_working_3-way'!Y153+2*PI())/3)</f>
        <v>-0.29749592184293661</v>
      </c>
      <c r="AH153" s="11">
        <f>-'OddsRatio_working_3-way'!U153/(3*'OddsRatio_working_3-way'!X153^(1/3))*COS(('OddsRatio_working_3-way'!Y153+4*PI())/3)</f>
        <v>-0.23355356273385514</v>
      </c>
      <c r="AI153" s="11">
        <f>'OddsRatio_working_3-way'!U153/(3*'OddsRatio_working_3-way'!X153^(1/3))*SIN(('OddsRatio_working_3-way'!Y153)/3)</f>
        <v>-3.6917138244248172E-2</v>
      </c>
      <c r="AJ153" s="11">
        <f>'OddsRatio_working_3-way'!U153/(3*'OddsRatio_working_3-way'!X153^(1/3))*SIN(('OddsRatio_working_3-way'!Y153+2*PI())/3)</f>
        <v>-0.44144377518801003</v>
      </c>
      <c r="AK153" s="11">
        <f>'OddsRatio_working_3-way'!U153/(3*'OddsRatio_working_3-way'!X153^(1/3))*SIN(('OddsRatio_working_3-way'!Y153+4*PI())/3)</f>
        <v>0.47836091343225789</v>
      </c>
      <c r="AL153" s="11">
        <f>'OddsRatio_working_3-way'!Z153+'OddsRatio_working_3-way'!AF153</f>
        <v>1.0620989691535832</v>
      </c>
      <c r="AM153" s="11">
        <f>'OddsRatio_working_3-way'!AA153+'OddsRatio_working_3-way'!AG153</f>
        <v>-0.59499184368587321</v>
      </c>
      <c r="AN153" s="11">
        <f>'OddsRatio_working_3-way'!AB153+'OddsRatio_working_3-way'!AH153</f>
        <v>-0.46710712546771027</v>
      </c>
      <c r="AO153" s="11">
        <f>'OddsRatio_working_3-way'!AC153+'OddsRatio_working_3-way'!AI153</f>
        <v>0</v>
      </c>
      <c r="AP153" s="11">
        <f>'OddsRatio_working_3-way'!AD153+'OddsRatio_working_3-way'!AJ153</f>
        <v>0</v>
      </c>
      <c r="AQ153" s="11">
        <f>'OddsRatio_working_3-way'!AE153+'OddsRatio_working_3-way'!AK153</f>
        <v>0</v>
      </c>
      <c r="AR153" s="10">
        <f>IF(A153="","",IF(('OddsRatio_working_3-way'!X153=0),IF(Q153&gt;0,-Q153^(1/3),(-Q153)^(1/3)),'OddsRatio_working_3-way'!AL153-'OddsRatio_working_3-way'!R153/3))</f>
        <v>1.0620989691535832</v>
      </c>
      <c r="AS153" s="11">
        <f>IF(('OddsRatio_working_3-way'!X153=0),IF(Q153&gt;0,-Q153^(1/3),(-Q153)^(1/3)),'OddsRatio_working_3-way'!AM153-'OddsRatio_working_3-way'!R153/3)</f>
        <v>-0.59499184368587321</v>
      </c>
      <c r="AT153" s="11">
        <f>IF(('OddsRatio_working_3-way'!X153=0),IF(Q153&gt;0,-Q153^(1/3),(-Q153)^(1/3)),'OddsRatio_working_3-way'!AN153-'OddsRatio_working_3-way'!R153/3)</f>
        <v>-0.46710712546771027</v>
      </c>
      <c r="AU153" s="11">
        <f>IF(('OddsRatio_working_3-way'!X153=0),0,'OddsRatio_working_3-way'!AO153)</f>
        <v>0</v>
      </c>
      <c r="AV153" s="11">
        <f>IF(('OddsRatio_working_3-way'!X153=0),0,'OddsRatio_working_3-way'!AP153)</f>
        <v>0</v>
      </c>
      <c r="AW153" s="11">
        <f>IF(('OddsRatio_working_3-way'!X153=0),0,'OddsRatio_working_3-way'!AQ153)</f>
        <v>0</v>
      </c>
    </row>
    <row r="154" spans="1:4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9">
        <f t="shared" si="39"/>
        <v>0.32916301821491378</v>
      </c>
      <c r="E154" s="9">
        <f t="shared" si="40"/>
        <v>0.27491994077344534</v>
      </c>
      <c r="F154" s="9">
        <f t="shared" si="41"/>
        <v>0.39591704101164099</v>
      </c>
      <c r="G154" s="9">
        <f t="shared" si="42"/>
        <v>1.0898440409291223</v>
      </c>
      <c r="H154" s="9">
        <f t="shared" si="43"/>
        <v>3.0380083565374592</v>
      </c>
      <c r="I154" s="9">
        <f t="shared" si="44"/>
        <v>3.6374225790484767</v>
      </c>
      <c r="J154" s="9">
        <f t="shared" si="45"/>
        <v>2.5257816573007714</v>
      </c>
      <c r="K154" s="11">
        <f t="shared" si="46"/>
        <v>0.34843205574912889</v>
      </c>
      <c r="L154" s="11">
        <f t="shared" si="47"/>
        <v>0.29239766081871343</v>
      </c>
      <c r="M154" s="11">
        <f t="shared" si="48"/>
        <v>0.41666666666666669</v>
      </c>
      <c r="N154" s="11">
        <f>'OddsRatio_working_3-way'!K154+'OddsRatio_working_3-way'!L154+'OddsRatio_working_3-way'!M154-('OddsRatio_working_3-way'!K154*'OddsRatio_working_3-way'!L154)-('OddsRatio_working_3-way'!K154*'OddsRatio_working_3-way'!M154)-('OddsRatio_working_3-way'!L154*'OddsRatio_working_3-way'!M154)+('OddsRatio_working_3-way'!K154*'OddsRatio_working_3-way'!L154*'OddsRatio_working_3-way'!M154)-1</f>
        <v>-0.26894641753435089</v>
      </c>
      <c r="O154" s="11">
        <f>0</f>
        <v>0</v>
      </c>
      <c r="P154" s="11">
        <f>('OddsRatio_working_3-way'!K154*'OddsRatio_working_3-way'!L154)+('OddsRatio_working_3-way'!K154*'OddsRatio_working_3-way'!M154)+('OddsRatio_working_3-way'!L154*'OddsRatio_working_3-way'!M154)-(3*'OddsRatio_working_3-way'!K154*'OddsRatio_working_3-way'!L154*'OddsRatio_working_3-way'!M154)</f>
        <v>0.24154220238944241</v>
      </c>
      <c r="Q154" s="11">
        <f>2*'OddsRatio_working_3-way'!K154*'OddsRatio_working_3-way'!L154*'OddsRatio_working_3-way'!M154</f>
        <v>8.4900598379417366E-2</v>
      </c>
      <c r="R154" s="11">
        <f t="shared" si="49"/>
        <v>0</v>
      </c>
      <c r="S154" s="11">
        <f t="shared" si="50"/>
        <v>-0.89810529771638137</v>
      </c>
      <c r="T154" s="11">
        <f t="shared" si="51"/>
        <v>-0.315678487773772</v>
      </c>
      <c r="U154" s="11">
        <f>'OddsRatio_working_3-way'!S154-'OddsRatio_working_3-way'!R154^2/3</f>
        <v>-0.89810529771638137</v>
      </c>
      <c r="V154" s="11">
        <f>'OddsRatio_working_3-way'!S154*'OddsRatio_working_3-way'!R154/3-2*'OddsRatio_working_3-way'!R154^3/27-'OddsRatio_working_3-way'!T154</f>
        <v>0.315678487773772</v>
      </c>
      <c r="W154" s="11">
        <f>'OddsRatio_working_3-way'!V154^2+4*'OddsRatio_working_3-way'!U154^3/27</f>
        <v>-7.6664344857872713E-3</v>
      </c>
      <c r="X154" s="11">
        <f>IF('OddsRatio_working_3-way'!W154&gt;0,IF(ABS('OddsRatio_working_3-way'!V154+SQRT('OddsRatio_working_3-way'!W154))/2&gt;0,ABS('OddsRatio_working_3-way'!V154+SQRT('OddsRatio_working_3-way'!W154))/2,ABS('OddsRatio_working_3-way'!V154-SQRT('OddsRatio_working_3-way'!W154))/2),SQRT(-'OddsRatio_working_3-way'!U154^3/27))</f>
        <v>0.16379815484989657</v>
      </c>
      <c r="Y154" s="11">
        <f>IF('OddsRatio_working_3-way'!W154&gt;=0,IF('OddsRatio_working_3-way'!V154+SQRT('OddsRatio_working_3-way'!W154)&gt;0,0,PI()),ACOS('OddsRatio_working_3-way'!V154/(2*'OddsRatio_working_3-way'!X154)))</f>
        <v>0.27056364145380618</v>
      </c>
      <c r="Z154" s="11">
        <f>'OddsRatio_working_3-way'!X154^(1/3)*COS('OddsRatio_working_3-way'!Y154/3)</f>
        <v>0.54492202046456117</v>
      </c>
      <c r="AA154" s="11">
        <f>'OddsRatio_working_3-way'!X154^(1/3)*COS(('OddsRatio_working_3-way'!Y154+2*PI())/3)</f>
        <v>-0.31513791427545823</v>
      </c>
      <c r="AB154" s="11">
        <f>'OddsRatio_working_3-way'!X154^(1/3)*COS(('OddsRatio_working_3-way'!Y154+4*PI())/3)</f>
        <v>-0.22978410618910289</v>
      </c>
      <c r="AC154" s="11">
        <f>'OddsRatio_working_3-way'!X154^(1/3)*SIN('OddsRatio_working_3-way'!Y154/3)</f>
        <v>4.9279044075016813E-2</v>
      </c>
      <c r="AD154" s="11">
        <f>'OddsRatio_working_3-way'!X154^(1/3)*SIN(('OddsRatio_working_3-way'!Y154+2*PI())/3)</f>
        <v>0.4472767907663453</v>
      </c>
      <c r="AE154" s="11">
        <f>'OddsRatio_working_3-way'!X154^(1/3)*SIN(('OddsRatio_working_3-way'!Y154+4*PI())/3)</f>
        <v>-0.49655583484136223</v>
      </c>
      <c r="AF154" s="11">
        <f>-'OddsRatio_working_3-way'!U154/(3*'OddsRatio_working_3-way'!X154^(1/3))*COS(('OddsRatio_working_3-way'!Y154)/3)</f>
        <v>0.54492202046456117</v>
      </c>
      <c r="AG154" s="11">
        <f>-'OddsRatio_working_3-way'!U154/(3*'OddsRatio_working_3-way'!X154^(1/3))*COS(('OddsRatio_working_3-way'!Y154+2*PI())/3)</f>
        <v>-0.31513791427545823</v>
      </c>
      <c r="AH154" s="11">
        <f>-'OddsRatio_working_3-way'!U154/(3*'OddsRatio_working_3-way'!X154^(1/3))*COS(('OddsRatio_working_3-way'!Y154+4*PI())/3)</f>
        <v>-0.22978410618910289</v>
      </c>
      <c r="AI154" s="11">
        <f>'OddsRatio_working_3-way'!U154/(3*'OddsRatio_working_3-way'!X154^(1/3))*SIN(('OddsRatio_working_3-way'!Y154)/3)</f>
        <v>-4.9279044075016813E-2</v>
      </c>
      <c r="AJ154" s="11">
        <f>'OddsRatio_working_3-way'!U154/(3*'OddsRatio_working_3-way'!X154^(1/3))*SIN(('OddsRatio_working_3-way'!Y154+2*PI())/3)</f>
        <v>-0.4472767907663453</v>
      </c>
      <c r="AK154" s="11">
        <f>'OddsRatio_working_3-way'!U154/(3*'OddsRatio_working_3-way'!X154^(1/3))*SIN(('OddsRatio_working_3-way'!Y154+4*PI())/3)</f>
        <v>0.49655583484136223</v>
      </c>
      <c r="AL154" s="11">
        <f>'OddsRatio_working_3-way'!Z154+'OddsRatio_working_3-way'!AF154</f>
        <v>1.0898440409291223</v>
      </c>
      <c r="AM154" s="11">
        <f>'OddsRatio_working_3-way'!AA154+'OddsRatio_working_3-way'!AG154</f>
        <v>-0.63027582855091646</v>
      </c>
      <c r="AN154" s="11">
        <f>'OddsRatio_working_3-way'!AB154+'OddsRatio_working_3-way'!AH154</f>
        <v>-0.45956821237820578</v>
      </c>
      <c r="AO154" s="11">
        <f>'OddsRatio_working_3-way'!AC154+'OddsRatio_working_3-way'!AI154</f>
        <v>0</v>
      </c>
      <c r="AP154" s="11">
        <f>'OddsRatio_working_3-way'!AD154+'OddsRatio_working_3-way'!AJ154</f>
        <v>0</v>
      </c>
      <c r="AQ154" s="11">
        <f>'OddsRatio_working_3-way'!AE154+'OddsRatio_working_3-way'!AK154</f>
        <v>0</v>
      </c>
      <c r="AR154" s="10">
        <f>IF(A154="","",IF(('OddsRatio_working_3-way'!X154=0),IF(Q154&gt;0,-Q154^(1/3),(-Q154)^(1/3)),'OddsRatio_working_3-way'!AL154-'OddsRatio_working_3-way'!R154/3))</f>
        <v>1.0898440409291223</v>
      </c>
      <c r="AS154" s="11">
        <f>IF(('OddsRatio_working_3-way'!X154=0),IF(Q154&gt;0,-Q154^(1/3),(-Q154)^(1/3)),'OddsRatio_working_3-way'!AM154-'OddsRatio_working_3-way'!R154/3)</f>
        <v>-0.63027582855091646</v>
      </c>
      <c r="AT154" s="11">
        <f>IF(('OddsRatio_working_3-way'!X154=0),IF(Q154&gt;0,-Q154^(1/3),(-Q154)^(1/3)),'OddsRatio_working_3-way'!AN154-'OddsRatio_working_3-way'!R154/3)</f>
        <v>-0.45956821237820578</v>
      </c>
      <c r="AU154" s="11">
        <f>IF(('OddsRatio_working_3-way'!X154=0),0,'OddsRatio_working_3-way'!AO154)</f>
        <v>0</v>
      </c>
      <c r="AV154" s="11">
        <f>IF(('OddsRatio_working_3-way'!X154=0),0,'OddsRatio_working_3-way'!AP154)</f>
        <v>0</v>
      </c>
      <c r="AW154" s="11">
        <f>IF(('OddsRatio_working_3-way'!X154=0),0,'OddsRatio_working_3-way'!AQ154)</f>
        <v>0</v>
      </c>
    </row>
    <row r="155" spans="1:4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9">
        <f t="shared" si="39"/>
        <v>0.15659959584010141</v>
      </c>
      <c r="E155" s="9">
        <f t="shared" si="40"/>
        <v>0.19910864556656896</v>
      </c>
      <c r="F155" s="9">
        <f t="shared" si="41"/>
        <v>0.64429175859332954</v>
      </c>
      <c r="G155" s="9">
        <f t="shared" si="42"/>
        <v>1.1267181007082046</v>
      </c>
      <c r="H155" s="9">
        <f t="shared" si="43"/>
        <v>6.3857125213852175</v>
      </c>
      <c r="I155" s="9">
        <f t="shared" si="44"/>
        <v>5.0223836195282896</v>
      </c>
      <c r="J155" s="9">
        <f t="shared" si="45"/>
        <v>1.5520918693470203</v>
      </c>
      <c r="K155" s="11">
        <f t="shared" si="46"/>
        <v>0.17301038062283736</v>
      </c>
      <c r="L155" s="11">
        <f t="shared" si="47"/>
        <v>0.21881838074398249</v>
      </c>
      <c r="M155" s="11">
        <f t="shared" si="48"/>
        <v>0.67114093959731547</v>
      </c>
      <c r="N155" s="11">
        <f>'OddsRatio_working_3-way'!K155+'OddsRatio_working_3-way'!L155+'OddsRatio_working_3-way'!M155-('OddsRatio_working_3-way'!K155*'OddsRatio_working_3-way'!L155)-('OddsRatio_working_3-way'!K155*'OddsRatio_working_3-way'!M155)-('OddsRatio_working_3-way'!L155*'OddsRatio_working_3-way'!M155)+('OddsRatio_working_3-way'!K155*'OddsRatio_working_3-way'!L155*'OddsRatio_working_3-way'!M155)-1</f>
        <v>-0.21245251952131206</v>
      </c>
      <c r="O155" s="11">
        <f>0</f>
        <v>0</v>
      </c>
      <c r="P155" s="11">
        <f>('OddsRatio_working_3-way'!K155*'OddsRatio_working_3-way'!L155)+('OddsRatio_working_3-way'!K155*'OddsRatio_working_3-way'!M155)+('OddsRatio_working_3-way'!L155*'OddsRatio_working_3-way'!M155)-(3*'OddsRatio_working_3-way'!K155*'OddsRatio_working_3-way'!L155*'OddsRatio_working_3-way'!M155)</f>
        <v>0.22460631264680397</v>
      </c>
      <c r="Q155" s="11">
        <f>2*'OddsRatio_working_3-way'!K155*'OddsRatio_working_3-way'!L155*'OddsRatio_working_3-way'!M155</f>
        <v>5.0815907838643433E-2</v>
      </c>
      <c r="R155" s="11">
        <f t="shared" si="49"/>
        <v>0</v>
      </c>
      <c r="S155" s="11">
        <f t="shared" si="50"/>
        <v>-1.0572071028052588</v>
      </c>
      <c r="T155" s="11">
        <f t="shared" si="51"/>
        <v>-0.23918712733150649</v>
      </c>
      <c r="U155" s="11">
        <f>'OddsRatio_working_3-way'!S155-'OddsRatio_working_3-way'!R155^2/3</f>
        <v>-1.0572071028052588</v>
      </c>
      <c r="V155" s="11">
        <f>'OddsRatio_working_3-way'!S155*'OddsRatio_working_3-way'!R155/3-2*'OddsRatio_working_3-way'!R155^3/27-'OddsRatio_working_3-way'!T155</f>
        <v>0.23918712733150649</v>
      </c>
      <c r="W155" s="11">
        <f>'OddsRatio_working_3-way'!V155^2+4*'OddsRatio_working_3-way'!U155^3/27</f>
        <v>-0.11784529370768322</v>
      </c>
      <c r="X155" s="11">
        <f>IF('OddsRatio_working_3-way'!W155&gt;0,IF(ABS('OddsRatio_working_3-way'!V155+SQRT('OddsRatio_working_3-way'!W155))/2&gt;0,ABS('OddsRatio_working_3-way'!V155+SQRT('OddsRatio_working_3-way'!W155))/2,ABS('OddsRatio_working_3-way'!V155-SQRT('OddsRatio_working_3-way'!W155))/2),SQRT(-'OddsRatio_working_3-way'!U155^3/27))</f>
        <v>0.20919833626775186</v>
      </c>
      <c r="Y155" s="11">
        <f>IF('OddsRatio_working_3-way'!W155&gt;=0,IF('OddsRatio_working_3-way'!V155+SQRT('OddsRatio_working_3-way'!W155)&gt;0,0,PI()),ACOS('OddsRatio_working_3-way'!V155/(2*'OddsRatio_working_3-way'!X155)))</f>
        <v>0.96224982207150234</v>
      </c>
      <c r="Z155" s="11">
        <f>'OddsRatio_working_3-way'!X155^(1/3)*COS('OddsRatio_working_3-way'!Y155/3)</f>
        <v>0.56335905035410228</v>
      </c>
      <c r="AA155" s="11">
        <f>'OddsRatio_working_3-way'!X155^(1/3)*COS(('OddsRatio_working_3-way'!Y155+2*PI())/3)</f>
        <v>-0.44376503035690268</v>
      </c>
      <c r="AB155" s="11">
        <f>'OddsRatio_working_3-way'!X155^(1/3)*COS(('OddsRatio_working_3-way'!Y155+4*PI())/3)</f>
        <v>-0.11959401999719978</v>
      </c>
      <c r="AC155" s="11">
        <f>'OddsRatio_working_3-way'!X155^(1/3)*SIN('OddsRatio_working_3-way'!Y155/3)</f>
        <v>0.18716022009464767</v>
      </c>
      <c r="AD155" s="11">
        <f>'OddsRatio_working_3-way'!X155^(1/3)*SIN(('OddsRatio_working_3-way'!Y155+2*PI())/3)</f>
        <v>0.39430313901120562</v>
      </c>
      <c r="AE155" s="11">
        <f>'OddsRatio_working_3-way'!X155^(1/3)*SIN(('OddsRatio_working_3-way'!Y155+4*PI())/3)</f>
        <v>-0.58146335910585312</v>
      </c>
      <c r="AF155" s="11">
        <f>-'OddsRatio_working_3-way'!U155/(3*'OddsRatio_working_3-way'!X155^(1/3))*COS(('OddsRatio_working_3-way'!Y155)/3)</f>
        <v>0.56335905035410228</v>
      </c>
      <c r="AG155" s="11">
        <f>-'OddsRatio_working_3-way'!U155/(3*'OddsRatio_working_3-way'!X155^(1/3))*COS(('OddsRatio_working_3-way'!Y155+2*PI())/3)</f>
        <v>-0.44376503035690268</v>
      </c>
      <c r="AH155" s="11">
        <f>-'OddsRatio_working_3-way'!U155/(3*'OddsRatio_working_3-way'!X155^(1/3))*COS(('OddsRatio_working_3-way'!Y155+4*PI())/3)</f>
        <v>-0.11959401999719978</v>
      </c>
      <c r="AI155" s="11">
        <f>'OddsRatio_working_3-way'!U155/(3*'OddsRatio_working_3-way'!X155^(1/3))*SIN(('OddsRatio_working_3-way'!Y155)/3)</f>
        <v>-0.18716022009464767</v>
      </c>
      <c r="AJ155" s="11">
        <f>'OddsRatio_working_3-way'!U155/(3*'OddsRatio_working_3-way'!X155^(1/3))*SIN(('OddsRatio_working_3-way'!Y155+2*PI())/3)</f>
        <v>-0.39430313901120562</v>
      </c>
      <c r="AK155" s="11">
        <f>'OddsRatio_working_3-way'!U155/(3*'OddsRatio_working_3-way'!X155^(1/3))*SIN(('OddsRatio_working_3-way'!Y155+4*PI())/3)</f>
        <v>0.58146335910585312</v>
      </c>
      <c r="AL155" s="11">
        <f>'OddsRatio_working_3-way'!Z155+'OddsRatio_working_3-way'!AF155</f>
        <v>1.1267181007082046</v>
      </c>
      <c r="AM155" s="11">
        <f>'OddsRatio_working_3-way'!AA155+'OddsRatio_working_3-way'!AG155</f>
        <v>-0.88753006071380536</v>
      </c>
      <c r="AN155" s="11">
        <f>'OddsRatio_working_3-way'!AB155+'OddsRatio_working_3-way'!AH155</f>
        <v>-0.23918803999439955</v>
      </c>
      <c r="AO155" s="11">
        <f>'OddsRatio_working_3-way'!AC155+'OddsRatio_working_3-way'!AI155</f>
        <v>0</v>
      </c>
      <c r="AP155" s="11">
        <f>'OddsRatio_working_3-way'!AD155+'OddsRatio_working_3-way'!AJ155</f>
        <v>0</v>
      </c>
      <c r="AQ155" s="11">
        <f>'OddsRatio_working_3-way'!AE155+'OddsRatio_working_3-way'!AK155</f>
        <v>0</v>
      </c>
      <c r="AR155" s="10">
        <f>IF(A155="","",IF(('OddsRatio_working_3-way'!X155=0),IF(Q155&gt;0,-Q155^(1/3),(-Q155)^(1/3)),'OddsRatio_working_3-way'!AL155-'OddsRatio_working_3-way'!R155/3))</f>
        <v>1.1267181007082046</v>
      </c>
      <c r="AS155" s="11">
        <f>IF(('OddsRatio_working_3-way'!X155=0),IF(Q155&gt;0,-Q155^(1/3),(-Q155)^(1/3)),'OddsRatio_working_3-way'!AM155-'OddsRatio_working_3-way'!R155/3)</f>
        <v>-0.88753006071380536</v>
      </c>
      <c r="AT155" s="11">
        <f>IF(('OddsRatio_working_3-way'!X155=0),IF(Q155&gt;0,-Q155^(1/3),(-Q155)^(1/3)),'OddsRatio_working_3-way'!AN155-'OddsRatio_working_3-way'!R155/3)</f>
        <v>-0.23918803999439955</v>
      </c>
      <c r="AU155" s="11">
        <f>IF(('OddsRatio_working_3-way'!X155=0),0,'OddsRatio_working_3-way'!AO155)</f>
        <v>0</v>
      </c>
      <c r="AV155" s="11">
        <f>IF(('OddsRatio_working_3-way'!X155=0),0,'OddsRatio_working_3-way'!AP155)</f>
        <v>0</v>
      </c>
      <c r="AW155" s="11">
        <f>IF(('OddsRatio_working_3-way'!X155=0),0,'OddsRatio_working_3-way'!AQ155)</f>
        <v>0</v>
      </c>
    </row>
    <row r="156" spans="1:4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9">
        <f t="shared" si="39"/>
        <v>0.43485755957165606</v>
      </c>
      <c r="E156" s="9">
        <f t="shared" si="40"/>
        <v>0.28039133335796185</v>
      </c>
      <c r="F156" s="9">
        <f t="shared" si="41"/>
        <v>0.28475110707038243</v>
      </c>
      <c r="G156" s="9">
        <f t="shared" si="42"/>
        <v>1.0921038472301761</v>
      </c>
      <c r="H156" s="9">
        <f t="shared" si="43"/>
        <v>2.2996035782039095</v>
      </c>
      <c r="I156" s="9">
        <f t="shared" si="44"/>
        <v>3.5664440409909144</v>
      </c>
      <c r="J156" s="9">
        <f t="shared" si="45"/>
        <v>3.5118388486294041</v>
      </c>
      <c r="K156" s="11">
        <f t="shared" si="46"/>
        <v>0.45662100456621008</v>
      </c>
      <c r="L156" s="11">
        <f t="shared" si="47"/>
        <v>0.29850746268656714</v>
      </c>
      <c r="M156" s="11">
        <f t="shared" si="48"/>
        <v>0.30303030303030304</v>
      </c>
      <c r="N156" s="11">
        <f>'OddsRatio_working_3-way'!K156+'OddsRatio_working_3-way'!L156+'OddsRatio_working_3-way'!M156-('OddsRatio_working_3-way'!K156*'OddsRatio_working_3-way'!L156)-('OddsRatio_working_3-way'!K156*'OddsRatio_working_3-way'!M156)-('OddsRatio_working_3-way'!L156*'OddsRatio_working_3-way'!M156)+('OddsRatio_working_3-way'!K156*'OddsRatio_working_3-way'!L156*'OddsRatio_working_3-way'!M156)-1</f>
        <v>-0.26566833743280294</v>
      </c>
      <c r="O156" s="11">
        <f>0</f>
        <v>0</v>
      </c>
      <c r="P156" s="11">
        <f>('OddsRatio_working_3-way'!K156*'OddsRatio_working_3-way'!L156)+('OddsRatio_working_3-way'!K156*'OddsRatio_working_3-way'!M156)+('OddsRatio_working_3-way'!L156*'OddsRatio_working_3-way'!M156)-(3*'OddsRatio_working_3-way'!K156*'OddsRatio_working_3-way'!L156*'OddsRatio_working_3-way'!M156)</f>
        <v>0.24121815166591282</v>
      </c>
      <c r="Q156" s="11">
        <f>2*'OddsRatio_working_3-way'!K156*'OddsRatio_working_3-way'!L156*'OddsRatio_working_3-way'!M156</f>
        <v>8.2608956049970164E-2</v>
      </c>
      <c r="R156" s="11">
        <f t="shared" si="49"/>
        <v>0</v>
      </c>
      <c r="S156" s="11">
        <f t="shared" si="50"/>
        <v>-0.90796725720815541</v>
      </c>
      <c r="T156" s="11">
        <f t="shared" si="51"/>
        <v>-0.31094769082471085</v>
      </c>
      <c r="U156" s="11">
        <f>'OddsRatio_working_3-way'!S156-'OddsRatio_working_3-way'!R156^2/3</f>
        <v>-0.90796725720815541</v>
      </c>
      <c r="V156" s="11">
        <f>'OddsRatio_working_3-way'!S156*'OddsRatio_working_3-way'!R156/3-2*'OddsRatio_working_3-way'!R156^3/27-'OddsRatio_working_3-way'!T156</f>
        <v>0.31094769082471085</v>
      </c>
      <c r="W156" s="11">
        <f>'OddsRatio_working_3-way'!V156^2+4*'OddsRatio_working_3-way'!U156^3/27</f>
        <v>-1.4205211964992359E-2</v>
      </c>
      <c r="X156" s="11">
        <f>IF('OddsRatio_working_3-way'!W156&gt;0,IF(ABS('OddsRatio_working_3-way'!V156+SQRT('OddsRatio_working_3-way'!W156))/2&gt;0,ABS('OddsRatio_working_3-way'!V156+SQRT('OddsRatio_working_3-way'!W156))/2,ABS('OddsRatio_working_3-way'!V156-SQRT('OddsRatio_working_3-way'!W156))/2),SQRT(-'OddsRatio_working_3-way'!U156^3/27))</f>
        <v>0.16650351227092203</v>
      </c>
      <c r="Y156" s="11">
        <f>IF('OddsRatio_working_3-way'!W156&gt;=0,IF('OddsRatio_working_3-way'!V156+SQRT('OddsRatio_working_3-way'!W156)&gt;0,0,PI()),ACOS('OddsRatio_working_3-way'!V156/(2*'OddsRatio_working_3-way'!X156)))</f>
        <v>0.36602568598146812</v>
      </c>
      <c r="Z156" s="11">
        <f>'OddsRatio_working_3-way'!X156^(1/3)*COS('OddsRatio_working_3-way'!Y156/3)</f>
        <v>0.54605192361508814</v>
      </c>
      <c r="AA156" s="11">
        <f>'OddsRatio_working_3-way'!X156^(1/3)*COS(('OddsRatio_working_3-way'!Y156+2*PI())/3)</f>
        <v>-0.33101119129950463</v>
      </c>
      <c r="AB156" s="11">
        <f>'OddsRatio_working_3-way'!X156^(1/3)*COS(('OddsRatio_working_3-way'!Y156+4*PI())/3)</f>
        <v>-0.21504073231558343</v>
      </c>
      <c r="AC156" s="11">
        <f>'OddsRatio_working_3-way'!X156^(1/3)*SIN('OddsRatio_working_3-way'!Y156/3)</f>
        <v>6.6955575712411425E-2</v>
      </c>
      <c r="AD156" s="11">
        <f>'OddsRatio_working_3-way'!X156^(1/3)*SIN(('OddsRatio_working_3-way'!Y156+2*PI())/3)</f>
        <v>0.43941704977982055</v>
      </c>
      <c r="AE156" s="11">
        <f>'OddsRatio_working_3-way'!X156^(1/3)*SIN(('OddsRatio_working_3-way'!Y156+4*PI())/3)</f>
        <v>-0.50637262549223194</v>
      </c>
      <c r="AF156" s="11">
        <f>-'OddsRatio_working_3-way'!U156/(3*'OddsRatio_working_3-way'!X156^(1/3))*COS(('OddsRatio_working_3-way'!Y156)/3)</f>
        <v>0.54605192361508803</v>
      </c>
      <c r="AG156" s="11">
        <f>-'OddsRatio_working_3-way'!U156/(3*'OddsRatio_working_3-way'!X156^(1/3))*COS(('OddsRatio_working_3-way'!Y156+2*PI())/3)</f>
        <v>-0.33101119129950457</v>
      </c>
      <c r="AH156" s="11">
        <f>-'OddsRatio_working_3-way'!U156/(3*'OddsRatio_working_3-way'!X156^(1/3))*COS(('OddsRatio_working_3-way'!Y156+4*PI())/3)</f>
        <v>-0.21504073231558338</v>
      </c>
      <c r="AI156" s="11">
        <f>'OddsRatio_working_3-way'!U156/(3*'OddsRatio_working_3-way'!X156^(1/3))*SIN(('OddsRatio_working_3-way'!Y156)/3)</f>
        <v>-6.6955575712411411E-2</v>
      </c>
      <c r="AJ156" s="11">
        <f>'OddsRatio_working_3-way'!U156/(3*'OddsRatio_working_3-way'!X156^(1/3))*SIN(('OddsRatio_working_3-way'!Y156+2*PI())/3)</f>
        <v>-0.43941704977982043</v>
      </c>
      <c r="AK156" s="11">
        <f>'OddsRatio_working_3-way'!U156/(3*'OddsRatio_working_3-way'!X156^(1/3))*SIN(('OddsRatio_working_3-way'!Y156+4*PI())/3)</f>
        <v>0.50637262549223183</v>
      </c>
      <c r="AL156" s="11">
        <f>'OddsRatio_working_3-way'!Z156+'OddsRatio_working_3-way'!AF156</f>
        <v>1.0921038472301761</v>
      </c>
      <c r="AM156" s="11">
        <f>'OddsRatio_working_3-way'!AA156+'OddsRatio_working_3-way'!AG156</f>
        <v>-0.66202238259900925</v>
      </c>
      <c r="AN156" s="11">
        <f>'OddsRatio_working_3-way'!AB156+'OddsRatio_working_3-way'!AH156</f>
        <v>-0.43008146463116681</v>
      </c>
      <c r="AO156" s="11">
        <f>'OddsRatio_working_3-way'!AC156+'OddsRatio_working_3-way'!AI156</f>
        <v>0</v>
      </c>
      <c r="AP156" s="11">
        <f>'OddsRatio_working_3-way'!AD156+'OddsRatio_working_3-way'!AJ156</f>
        <v>0</v>
      </c>
      <c r="AQ156" s="11">
        <f>'OddsRatio_working_3-way'!AE156+'OddsRatio_working_3-way'!AK156</f>
        <v>0</v>
      </c>
      <c r="AR156" s="10">
        <f>IF(A156="","",IF(('OddsRatio_working_3-way'!X156=0),IF(Q156&gt;0,-Q156^(1/3),(-Q156)^(1/3)),'OddsRatio_working_3-way'!AL156-'OddsRatio_working_3-way'!R156/3))</f>
        <v>1.0921038472301761</v>
      </c>
      <c r="AS156" s="11">
        <f>IF(('OddsRatio_working_3-way'!X156=0),IF(Q156&gt;0,-Q156^(1/3),(-Q156)^(1/3)),'OddsRatio_working_3-way'!AM156-'OddsRatio_working_3-way'!R156/3)</f>
        <v>-0.66202238259900925</v>
      </c>
      <c r="AT156" s="11">
        <f>IF(('OddsRatio_working_3-way'!X156=0),IF(Q156&gt;0,-Q156^(1/3),(-Q156)^(1/3)),'OddsRatio_working_3-way'!AN156-'OddsRatio_working_3-way'!R156/3)</f>
        <v>-0.43008146463116681</v>
      </c>
      <c r="AU156" s="11">
        <f>IF(('OddsRatio_working_3-way'!X156=0),0,'OddsRatio_working_3-way'!AO156)</f>
        <v>0</v>
      </c>
      <c r="AV156" s="11">
        <f>IF(('OddsRatio_working_3-way'!X156=0),0,'OddsRatio_working_3-way'!AP156)</f>
        <v>0</v>
      </c>
      <c r="AW156" s="11">
        <f>IF(('OddsRatio_working_3-way'!X156=0),0,'OddsRatio_working_3-way'!AQ156)</f>
        <v>0</v>
      </c>
    </row>
    <row r="157" spans="1:4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9">
        <f t="shared" si="39"/>
        <v>0.215022030618778</v>
      </c>
      <c r="E157" s="9">
        <f t="shared" si="40"/>
        <v>0.23714459460495788</v>
      </c>
      <c r="F157" s="9">
        <f t="shared" si="41"/>
        <v>0.54783337477626437</v>
      </c>
      <c r="G157" s="9">
        <f t="shared" si="42"/>
        <v>1.058169925856822</v>
      </c>
      <c r="H157" s="9">
        <f t="shared" si="43"/>
        <v>4.6506862442060362</v>
      </c>
      <c r="I157" s="9">
        <f t="shared" si="44"/>
        <v>4.2168365746047387</v>
      </c>
      <c r="J157" s="9">
        <f t="shared" si="45"/>
        <v>1.8253725421683207</v>
      </c>
      <c r="K157" s="11">
        <f t="shared" si="46"/>
        <v>0.2247191011235955</v>
      </c>
      <c r="L157" s="11">
        <f t="shared" si="47"/>
        <v>0.24752475247524752</v>
      </c>
      <c r="M157" s="11">
        <f t="shared" si="48"/>
        <v>0.5617977528089888</v>
      </c>
      <c r="N157" s="11">
        <f>'OddsRatio_working_3-way'!K157+'OddsRatio_working_3-way'!L157+'OddsRatio_working_3-way'!M157-('OddsRatio_working_3-way'!K157*'OddsRatio_working_3-way'!L157)-('OddsRatio_working_3-way'!K157*'OddsRatio_working_3-way'!M157)-('OddsRatio_working_3-way'!L157*'OddsRatio_working_3-way'!M157)+('OddsRatio_working_3-way'!K157*'OddsRatio_working_3-way'!L157*'OddsRatio_working_3-way'!M157)-1</f>
        <v>-0.25563828949490086</v>
      </c>
      <c r="O157" s="11">
        <f>0</f>
        <v>0</v>
      </c>
      <c r="P157" s="11">
        <f>('OddsRatio_working_3-way'!K157*'OddsRatio_working_3-way'!L157)+('OddsRatio_working_3-way'!K157*'OddsRatio_working_3-way'!M157)+('OddsRatio_working_3-way'!L157*'OddsRatio_working_3-way'!M157)-(3*'OddsRatio_working_3-way'!K157*'OddsRatio_working_3-way'!L157*'OddsRatio_working_3-way'!M157)</f>
        <v>0.22718153648466727</v>
      </c>
      <c r="Q157" s="11">
        <f>2*'OddsRatio_working_3-way'!K157*'OddsRatio_working_3-way'!L157*'OddsRatio_working_3-way'!M157</f>
        <v>6.2498359418065273E-2</v>
      </c>
      <c r="R157" s="11">
        <f t="shared" si="49"/>
        <v>0</v>
      </c>
      <c r="S157" s="11">
        <f t="shared" si="50"/>
        <v>-0.88868352598329681</v>
      </c>
      <c r="T157" s="11">
        <f t="shared" si="51"/>
        <v>-0.24447964951397436</v>
      </c>
      <c r="U157" s="11">
        <f>'OddsRatio_working_3-way'!S157-'OddsRatio_working_3-way'!R157^2/3</f>
        <v>-0.88868352598329681</v>
      </c>
      <c r="V157" s="11">
        <f>'OddsRatio_working_3-way'!S157*'OddsRatio_working_3-way'!R157/3-2*'OddsRatio_working_3-way'!R157^3/27-'OddsRatio_working_3-way'!T157</f>
        <v>0.24447964951397436</v>
      </c>
      <c r="W157" s="11">
        <f>'OddsRatio_working_3-way'!V157^2+4*'OddsRatio_working_3-way'!U157^3/27</f>
        <v>-4.420678066237848E-2</v>
      </c>
      <c r="X157" s="11">
        <f>IF('OddsRatio_working_3-way'!W157&gt;0,IF(ABS('OddsRatio_working_3-way'!V157+SQRT('OddsRatio_working_3-way'!W157))/2&gt;0,ABS('OddsRatio_working_3-way'!V157+SQRT('OddsRatio_working_3-way'!W157))/2,ABS('OddsRatio_working_3-way'!V157-SQRT('OddsRatio_working_3-way'!W157))/2),SQRT(-'OddsRatio_working_3-way'!U157^3/27))</f>
        <v>0.16122738576995396</v>
      </c>
      <c r="Y157" s="11">
        <f>IF('OddsRatio_working_3-way'!W157&gt;=0,IF('OddsRatio_working_3-way'!V157+SQRT('OddsRatio_working_3-way'!W157)&gt;0,0,PI()),ACOS('OddsRatio_working_3-way'!V157/(2*'OddsRatio_working_3-way'!X157)))</f>
        <v>0.71027473987242773</v>
      </c>
      <c r="Z157" s="11">
        <f>'OddsRatio_working_3-way'!X157^(1/3)*COS('OddsRatio_working_3-way'!Y157/3)</f>
        <v>0.52908496292841101</v>
      </c>
      <c r="AA157" s="11">
        <f>'OddsRatio_working_3-way'!X157^(1/3)*COS(('OddsRatio_working_3-way'!Y157+2*PI())/3)</f>
        <v>-0.37509883812498579</v>
      </c>
      <c r="AB157" s="11">
        <f>'OddsRatio_working_3-way'!X157^(1/3)*COS(('OddsRatio_working_3-way'!Y157+4*PI())/3)</f>
        <v>-0.15398612480342488</v>
      </c>
      <c r="AC157" s="11">
        <f>'OddsRatio_working_3-way'!X157^(1/3)*SIN('OddsRatio_working_3-way'!Y157/3)</f>
        <v>0.12765948455745169</v>
      </c>
      <c r="AD157" s="11">
        <f>'OddsRatio_working_3-way'!X157^(1/3)*SIN(('OddsRatio_working_3-way'!Y157+2*PI())/3)</f>
        <v>0.39437127637762615</v>
      </c>
      <c r="AE157" s="11">
        <f>'OddsRatio_working_3-way'!X157^(1/3)*SIN(('OddsRatio_working_3-way'!Y157+4*PI())/3)</f>
        <v>-0.52203076093507772</v>
      </c>
      <c r="AF157" s="11">
        <f>-'OddsRatio_working_3-way'!U157/(3*'OddsRatio_working_3-way'!X157^(1/3))*COS(('OddsRatio_working_3-way'!Y157)/3)</f>
        <v>0.52908496292841101</v>
      </c>
      <c r="AG157" s="11">
        <f>-'OddsRatio_working_3-way'!U157/(3*'OddsRatio_working_3-way'!X157^(1/3))*COS(('OddsRatio_working_3-way'!Y157+2*PI())/3)</f>
        <v>-0.37509883812498579</v>
      </c>
      <c r="AH157" s="11">
        <f>-'OddsRatio_working_3-way'!U157/(3*'OddsRatio_working_3-way'!X157^(1/3))*COS(('OddsRatio_working_3-way'!Y157+4*PI())/3)</f>
        <v>-0.15398612480342488</v>
      </c>
      <c r="AI157" s="11">
        <f>'OddsRatio_working_3-way'!U157/(3*'OddsRatio_working_3-way'!X157^(1/3))*SIN(('OddsRatio_working_3-way'!Y157)/3)</f>
        <v>-0.12765948455745169</v>
      </c>
      <c r="AJ157" s="11">
        <f>'OddsRatio_working_3-way'!U157/(3*'OddsRatio_working_3-way'!X157^(1/3))*SIN(('OddsRatio_working_3-way'!Y157+2*PI())/3)</f>
        <v>-0.39437127637762615</v>
      </c>
      <c r="AK157" s="11">
        <f>'OddsRatio_working_3-way'!U157/(3*'OddsRatio_working_3-way'!X157^(1/3))*SIN(('OddsRatio_working_3-way'!Y157+4*PI())/3)</f>
        <v>0.52203076093507772</v>
      </c>
      <c r="AL157" s="11">
        <f>'OddsRatio_working_3-way'!Z157+'OddsRatio_working_3-way'!AF157</f>
        <v>1.058169925856822</v>
      </c>
      <c r="AM157" s="11">
        <f>'OddsRatio_working_3-way'!AA157+'OddsRatio_working_3-way'!AG157</f>
        <v>-0.75019767624997158</v>
      </c>
      <c r="AN157" s="11">
        <f>'OddsRatio_working_3-way'!AB157+'OddsRatio_working_3-way'!AH157</f>
        <v>-0.30797224960684977</v>
      </c>
      <c r="AO157" s="11">
        <f>'OddsRatio_working_3-way'!AC157+'OddsRatio_working_3-way'!AI157</f>
        <v>0</v>
      </c>
      <c r="AP157" s="11">
        <f>'OddsRatio_working_3-way'!AD157+'OddsRatio_working_3-way'!AJ157</f>
        <v>0</v>
      </c>
      <c r="AQ157" s="11">
        <f>'OddsRatio_working_3-way'!AE157+'OddsRatio_working_3-way'!AK157</f>
        <v>0</v>
      </c>
      <c r="AR157" s="10">
        <f>IF(A157="","",IF(('OddsRatio_working_3-way'!X157=0),IF(Q157&gt;0,-Q157^(1/3),(-Q157)^(1/3)),'OddsRatio_working_3-way'!AL157-'OddsRatio_working_3-way'!R157/3))</f>
        <v>1.058169925856822</v>
      </c>
      <c r="AS157" s="11">
        <f>IF(('OddsRatio_working_3-way'!X157=0),IF(Q157&gt;0,-Q157^(1/3),(-Q157)^(1/3)),'OddsRatio_working_3-way'!AM157-'OddsRatio_working_3-way'!R157/3)</f>
        <v>-0.75019767624997158</v>
      </c>
      <c r="AT157" s="11">
        <f>IF(('OddsRatio_working_3-way'!X157=0),IF(Q157&gt;0,-Q157^(1/3),(-Q157)^(1/3)),'OddsRatio_working_3-way'!AN157-'OddsRatio_working_3-way'!R157/3)</f>
        <v>-0.30797224960684977</v>
      </c>
      <c r="AU157" s="11">
        <f>IF(('OddsRatio_working_3-way'!X157=0),0,'OddsRatio_working_3-way'!AO157)</f>
        <v>0</v>
      </c>
      <c r="AV157" s="11">
        <f>IF(('OddsRatio_working_3-way'!X157=0),0,'OddsRatio_working_3-way'!AP157)</f>
        <v>0</v>
      </c>
      <c r="AW157" s="11">
        <f>IF(('OddsRatio_working_3-way'!X157=0),0,'OddsRatio_working_3-way'!AQ157)</f>
        <v>0</v>
      </c>
    </row>
    <row r="158" spans="1:4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9">
        <f t="shared" si="39"/>
        <v>0.67795415626587807</v>
      </c>
      <c r="E158" s="9">
        <f t="shared" si="40"/>
        <v>0.19474631634102565</v>
      </c>
      <c r="F158" s="9">
        <f t="shared" si="41"/>
        <v>0.12729952739309625</v>
      </c>
      <c r="G158" s="9">
        <f t="shared" si="42"/>
        <v>1.079604520981742</v>
      </c>
      <c r="H158" s="9">
        <f t="shared" si="43"/>
        <v>1.4750259892319666</v>
      </c>
      <c r="I158" s="9">
        <f t="shared" si="44"/>
        <v>5.1348853153600729</v>
      </c>
      <c r="J158" s="9">
        <f t="shared" si="45"/>
        <v>7.8554887082340601</v>
      </c>
      <c r="K158" s="11">
        <f t="shared" si="46"/>
        <v>0.69444444444444442</v>
      </c>
      <c r="L158" s="11">
        <f t="shared" si="47"/>
        <v>0.20703933747412007</v>
      </c>
      <c r="M158" s="11">
        <f t="shared" si="48"/>
        <v>0.1360544217687075</v>
      </c>
      <c r="N158" s="11">
        <f>'OddsRatio_working_3-way'!K158+'OddsRatio_working_3-way'!L158+'OddsRatio_working_3-way'!M158-('OddsRatio_working_3-way'!K158*'OddsRatio_working_3-way'!L158)-('OddsRatio_working_3-way'!K158*'OddsRatio_working_3-way'!M158)-('OddsRatio_working_3-way'!L158*'OddsRatio_working_3-way'!M158)+('OddsRatio_working_3-way'!K158*'OddsRatio_working_3-way'!L158*'OddsRatio_working_3-way'!M158)-1</f>
        <v>-0.20932842886406922</v>
      </c>
      <c r="O158" s="11">
        <f>0</f>
        <v>0</v>
      </c>
      <c r="P158" s="11">
        <f>('OddsRatio_working_3-way'!K158*'OddsRatio_working_3-way'!L158)+('OddsRatio_working_3-way'!K158*'OddsRatio_working_3-way'!M158)+('OddsRatio_working_3-way'!L158*'OddsRatio_working_3-way'!M158)-(3*'OddsRatio_working_3-way'!K158*'OddsRatio_working_3-way'!L158*'OddsRatio_working_3-way'!M158)</f>
        <v>0.20774355290770549</v>
      </c>
      <c r="Q158" s="11">
        <f>2*'OddsRatio_working_3-way'!K158*'OddsRatio_working_3-way'!L158*'OddsRatio_working_3-way'!M158</f>
        <v>3.9123079643635691E-2</v>
      </c>
      <c r="R158" s="11">
        <f t="shared" si="49"/>
        <v>0</v>
      </c>
      <c r="S158" s="11">
        <f t="shared" si="50"/>
        <v>-0.9924287591276344</v>
      </c>
      <c r="T158" s="11">
        <f t="shared" si="51"/>
        <v>-0.18689807139880121</v>
      </c>
      <c r="U158" s="11">
        <f>'OddsRatio_working_3-way'!S158-'OddsRatio_working_3-way'!R158^2/3</f>
        <v>-0.9924287591276344</v>
      </c>
      <c r="V158" s="11">
        <f>'OddsRatio_working_3-way'!S158*'OddsRatio_working_3-way'!R158/3-2*'OddsRatio_working_3-way'!R158^3/27-'OddsRatio_working_3-way'!T158</f>
        <v>0.18689807139880121</v>
      </c>
      <c r="W158" s="11">
        <f>'OddsRatio_working_3-way'!V158^2+4*'OddsRatio_working_3-way'!U158^3/27</f>
        <v>-0.1098776760091113</v>
      </c>
      <c r="X158" s="11">
        <f>IF('OddsRatio_working_3-way'!W158&gt;0,IF(ABS('OddsRatio_working_3-way'!V158+SQRT('OddsRatio_working_3-way'!W158))/2&gt;0,ABS('OddsRatio_working_3-way'!V158+SQRT('OddsRatio_working_3-way'!W158))/2,ABS('OddsRatio_working_3-way'!V158-SQRT('OddsRatio_working_3-way'!W158))/2),SQRT(-'OddsRatio_working_3-way'!U158^3/27))</f>
        <v>0.19026860296808215</v>
      </c>
      <c r="Y158" s="11">
        <f>IF('OddsRatio_working_3-way'!W158&gt;=0,IF('OddsRatio_working_3-way'!V158+SQRT('OddsRatio_working_3-way'!W158)&gt;0,0,PI()),ACOS('OddsRatio_working_3-way'!V158/(2*'OddsRatio_working_3-way'!X158)))</f>
        <v>1.0573952352618332</v>
      </c>
      <c r="Z158" s="11">
        <f>'OddsRatio_working_3-way'!X158^(1/3)*COS('OddsRatio_working_3-way'!Y158/3)</f>
        <v>0.53980226049087099</v>
      </c>
      <c r="AA158" s="11">
        <f>'OddsRatio_working_3-way'!X158^(1/3)*COS(('OddsRatio_working_3-way'!Y158+2*PI())/3)</f>
        <v>-0.44185266254049232</v>
      </c>
      <c r="AB158" s="11">
        <f>'OddsRatio_working_3-way'!X158^(1/3)*COS(('OddsRatio_working_3-way'!Y158+4*PI())/3)</f>
        <v>-9.7949597950378844E-2</v>
      </c>
      <c r="AC158" s="11">
        <f>'OddsRatio_working_3-way'!X158^(1/3)*SIN('OddsRatio_working_3-way'!Y158/3)</f>
        <v>0.19855252691623956</v>
      </c>
      <c r="AD158" s="11">
        <f>'OddsRatio_working_3-way'!X158^(1/3)*SIN(('OddsRatio_working_3-way'!Y158+2*PI())/3)</f>
        <v>0.36820620714723967</v>
      </c>
      <c r="AE158" s="11">
        <f>'OddsRatio_working_3-way'!X158^(1/3)*SIN(('OddsRatio_working_3-way'!Y158+4*PI())/3)</f>
        <v>-0.56675873406347899</v>
      </c>
      <c r="AF158" s="11">
        <f>-'OddsRatio_working_3-way'!U158/(3*'OddsRatio_working_3-way'!X158^(1/3))*COS(('OddsRatio_working_3-way'!Y158)/3)</f>
        <v>0.53980226049087088</v>
      </c>
      <c r="AG158" s="11">
        <f>-'OddsRatio_working_3-way'!U158/(3*'OddsRatio_working_3-way'!X158^(1/3))*COS(('OddsRatio_working_3-way'!Y158+2*PI())/3)</f>
        <v>-0.44185266254049221</v>
      </c>
      <c r="AH158" s="11">
        <f>-'OddsRatio_working_3-way'!U158/(3*'OddsRatio_working_3-way'!X158^(1/3))*COS(('OddsRatio_working_3-way'!Y158+4*PI())/3)</f>
        <v>-9.7949597950378831E-2</v>
      </c>
      <c r="AI158" s="11">
        <f>'OddsRatio_working_3-way'!U158/(3*'OddsRatio_working_3-way'!X158^(1/3))*SIN(('OddsRatio_working_3-way'!Y158)/3)</f>
        <v>-0.19855252691623954</v>
      </c>
      <c r="AJ158" s="11">
        <f>'OddsRatio_working_3-way'!U158/(3*'OddsRatio_working_3-way'!X158^(1/3))*SIN(('OddsRatio_working_3-way'!Y158+2*PI())/3)</f>
        <v>-0.36820620714723962</v>
      </c>
      <c r="AK158" s="11">
        <f>'OddsRatio_working_3-way'!U158/(3*'OddsRatio_working_3-way'!X158^(1/3))*SIN(('OddsRatio_working_3-way'!Y158+4*PI())/3)</f>
        <v>0.56675873406347888</v>
      </c>
      <c r="AL158" s="11">
        <f>'OddsRatio_working_3-way'!Z158+'OddsRatio_working_3-way'!AF158</f>
        <v>1.079604520981742</v>
      </c>
      <c r="AM158" s="11">
        <f>'OddsRatio_working_3-way'!AA158+'OddsRatio_working_3-way'!AG158</f>
        <v>-0.88370532508098454</v>
      </c>
      <c r="AN158" s="11">
        <f>'OddsRatio_working_3-way'!AB158+'OddsRatio_working_3-way'!AH158</f>
        <v>-0.19589919590075766</v>
      </c>
      <c r="AO158" s="11">
        <f>'OddsRatio_working_3-way'!AC158+'OddsRatio_working_3-way'!AI158</f>
        <v>0</v>
      </c>
      <c r="AP158" s="11">
        <f>'OddsRatio_working_3-way'!AD158+'OddsRatio_working_3-way'!AJ158</f>
        <v>0</v>
      </c>
      <c r="AQ158" s="11">
        <f>'OddsRatio_working_3-way'!AE158+'OddsRatio_working_3-way'!AK158</f>
        <v>0</v>
      </c>
      <c r="AR158" s="10">
        <f>IF(A158="","",IF(('OddsRatio_working_3-way'!X158=0),IF(Q158&gt;0,-Q158^(1/3),(-Q158)^(1/3)),'OddsRatio_working_3-way'!AL158-'OddsRatio_working_3-way'!R158/3))</f>
        <v>1.079604520981742</v>
      </c>
      <c r="AS158" s="11">
        <f>IF(('OddsRatio_working_3-way'!X158=0),IF(Q158&gt;0,-Q158^(1/3),(-Q158)^(1/3)),'OddsRatio_working_3-way'!AM158-'OddsRatio_working_3-way'!R158/3)</f>
        <v>-0.88370532508098454</v>
      </c>
      <c r="AT158" s="11">
        <f>IF(('OddsRatio_working_3-way'!X158=0),IF(Q158&gt;0,-Q158^(1/3),(-Q158)^(1/3)),'OddsRatio_working_3-way'!AN158-'OddsRatio_working_3-way'!R158/3)</f>
        <v>-0.19589919590075766</v>
      </c>
      <c r="AU158" s="11">
        <f>IF(('OddsRatio_working_3-way'!X158=0),0,'OddsRatio_working_3-way'!AO158)</f>
        <v>0</v>
      </c>
      <c r="AV158" s="11">
        <f>IF(('OddsRatio_working_3-way'!X158=0),0,'OddsRatio_working_3-way'!AP158)</f>
        <v>0</v>
      </c>
      <c r="AW158" s="11">
        <f>IF(('OddsRatio_working_3-way'!X158=0),0,'OddsRatio_working_3-way'!AQ158)</f>
        <v>0</v>
      </c>
    </row>
    <row r="159" spans="1:4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9">
        <f t="shared" si="39"/>
        <v>0.49745927992849698</v>
      </c>
      <c r="E159" s="9">
        <f t="shared" si="40"/>
        <v>0.26616666226959573</v>
      </c>
      <c r="F159" s="9">
        <f t="shared" si="41"/>
        <v>0.23637405780190715</v>
      </c>
      <c r="G159" s="9">
        <f t="shared" si="42"/>
        <v>1.0523070688647962</v>
      </c>
      <c r="H159" s="9">
        <f t="shared" si="43"/>
        <v>2.0102147861102049</v>
      </c>
      <c r="I159" s="9">
        <f t="shared" si="44"/>
        <v>3.7570445204257656</v>
      </c>
      <c r="J159" s="9">
        <f t="shared" si="45"/>
        <v>4.2305827014149253</v>
      </c>
      <c r="K159" s="11">
        <f t="shared" si="46"/>
        <v>0.51020408163265307</v>
      </c>
      <c r="L159" s="11">
        <f t="shared" si="47"/>
        <v>0.27624309392265195</v>
      </c>
      <c r="M159" s="11">
        <f t="shared" si="48"/>
        <v>0.24570024570024568</v>
      </c>
      <c r="N159" s="11">
        <f>'OddsRatio_working_3-way'!K159+'OddsRatio_working_3-way'!L159+'OddsRatio_working_3-way'!M159-('OddsRatio_working_3-way'!K159*'OddsRatio_working_3-way'!L159)-('OddsRatio_working_3-way'!K159*'OddsRatio_working_3-way'!M159)-('OddsRatio_working_3-way'!L159*'OddsRatio_working_3-way'!M159)+('OddsRatio_working_3-way'!K159*'OddsRatio_working_3-way'!L159*'OddsRatio_working_3-way'!M159)-1</f>
        <v>-0.26739411743358077</v>
      </c>
      <c r="O159" s="11">
        <f>0</f>
        <v>0</v>
      </c>
      <c r="P159" s="11">
        <f>('OddsRatio_working_3-way'!K159*'OddsRatio_working_3-way'!L159)+('OddsRatio_working_3-way'!K159*'OddsRatio_working_3-way'!M159)+('OddsRatio_working_3-way'!L159*'OddsRatio_working_3-way'!M159)-(3*'OddsRatio_working_3-way'!K159*'OddsRatio_working_3-way'!L159*'OddsRatio_working_3-way'!M159)</f>
        <v>0.23028337945465019</v>
      </c>
      <c r="Q159" s="11">
        <f>2*'OddsRatio_working_3-way'!K159*'OddsRatio_working_3-way'!L159*'OddsRatio_working_3-way'!M159</f>
        <v>6.9258159234481254E-2</v>
      </c>
      <c r="R159" s="11">
        <f t="shared" si="49"/>
        <v>0</v>
      </c>
      <c r="S159" s="11">
        <f t="shared" si="50"/>
        <v>-0.86121333432793756</v>
      </c>
      <c r="T159" s="11">
        <f t="shared" si="51"/>
        <v>-0.25901152912118419</v>
      </c>
      <c r="U159" s="11">
        <f>'OddsRatio_working_3-way'!S159-'OddsRatio_working_3-way'!R159^2/3</f>
        <v>-0.86121333432793756</v>
      </c>
      <c r="V159" s="11">
        <f>'OddsRatio_working_3-way'!S159*'OddsRatio_working_3-way'!R159/3-2*'OddsRatio_working_3-way'!R159^3/27-'OddsRatio_working_3-way'!T159</f>
        <v>0.25901152912118419</v>
      </c>
      <c r="W159" s="11">
        <f>'OddsRatio_working_3-way'!V159^2+4*'OddsRatio_working_3-way'!U159^3/27</f>
        <v>-2.7542945740523489E-2</v>
      </c>
      <c r="X159" s="11">
        <f>IF('OddsRatio_working_3-way'!W159&gt;0,IF(ABS('OddsRatio_working_3-way'!V159+SQRT('OddsRatio_working_3-way'!W159))/2&gt;0,ABS('OddsRatio_working_3-way'!V159+SQRT('OddsRatio_working_3-way'!W159))/2,ABS('OddsRatio_working_3-way'!V159-SQRT('OddsRatio_working_3-way'!W159))/2),SQRT(-'OddsRatio_working_3-way'!U159^3/27))</f>
        <v>0.15380988098803791</v>
      </c>
      <c r="Y159" s="11">
        <f>IF('OddsRatio_working_3-way'!W159&gt;=0,IF('OddsRatio_working_3-way'!V159+SQRT('OddsRatio_working_3-way'!W159)&gt;0,0,PI()),ACOS('OddsRatio_working_3-way'!V159/(2*'OddsRatio_working_3-way'!X159)))</f>
        <v>0.56984244267798201</v>
      </c>
      <c r="Z159" s="11">
        <f>'OddsRatio_working_3-way'!X159^(1/3)*COS('OddsRatio_working_3-way'!Y159/3)</f>
        <v>0.5261535344323981</v>
      </c>
      <c r="AA159" s="11">
        <f>'OddsRatio_working_3-way'!X159^(1/3)*COS(('OddsRatio_working_3-way'!Y159+2*PI())/3)</f>
        <v>-0.35068485608478406</v>
      </c>
      <c r="AB159" s="11">
        <f>'OddsRatio_working_3-way'!X159^(1/3)*COS(('OddsRatio_working_3-way'!Y159+4*PI())/3)</f>
        <v>-0.17546867834761412</v>
      </c>
      <c r="AC159" s="11">
        <f>'OddsRatio_working_3-way'!X159^(1/3)*SIN('OddsRatio_working_3-way'!Y159/3)</f>
        <v>0.10116110738293244</v>
      </c>
      <c r="AD159" s="11">
        <f>'OddsRatio_working_3-way'!X159^(1/3)*SIN(('OddsRatio_working_3-way'!Y159+2*PI())/3)</f>
        <v>0.40508177341796081</v>
      </c>
      <c r="AE159" s="11">
        <f>'OddsRatio_working_3-way'!X159^(1/3)*SIN(('OddsRatio_working_3-way'!Y159+4*PI())/3)</f>
        <v>-0.50624288080089319</v>
      </c>
      <c r="AF159" s="11">
        <f>-'OddsRatio_working_3-way'!U159/(3*'OddsRatio_working_3-way'!X159^(1/3))*COS(('OddsRatio_working_3-way'!Y159)/3)</f>
        <v>0.5261535344323981</v>
      </c>
      <c r="AG159" s="11">
        <f>-'OddsRatio_working_3-way'!U159/(3*'OddsRatio_working_3-way'!X159^(1/3))*COS(('OddsRatio_working_3-way'!Y159+2*PI())/3)</f>
        <v>-0.35068485608478406</v>
      </c>
      <c r="AH159" s="11">
        <f>-'OddsRatio_working_3-way'!U159/(3*'OddsRatio_working_3-way'!X159^(1/3))*COS(('OddsRatio_working_3-way'!Y159+4*PI())/3)</f>
        <v>-0.17546867834761412</v>
      </c>
      <c r="AI159" s="11">
        <f>'OddsRatio_working_3-way'!U159/(3*'OddsRatio_working_3-way'!X159^(1/3))*SIN(('OddsRatio_working_3-way'!Y159)/3)</f>
        <v>-0.10116110738293244</v>
      </c>
      <c r="AJ159" s="11">
        <f>'OddsRatio_working_3-way'!U159/(3*'OddsRatio_working_3-way'!X159^(1/3))*SIN(('OddsRatio_working_3-way'!Y159+2*PI())/3)</f>
        <v>-0.40508177341796081</v>
      </c>
      <c r="AK159" s="11">
        <f>'OddsRatio_working_3-way'!U159/(3*'OddsRatio_working_3-way'!X159^(1/3))*SIN(('OddsRatio_working_3-way'!Y159+4*PI())/3)</f>
        <v>0.50624288080089319</v>
      </c>
      <c r="AL159" s="11">
        <f>'OddsRatio_working_3-way'!Z159+'OddsRatio_working_3-way'!AF159</f>
        <v>1.0523070688647962</v>
      </c>
      <c r="AM159" s="11">
        <f>'OddsRatio_working_3-way'!AA159+'OddsRatio_working_3-way'!AG159</f>
        <v>-0.70136971216956812</v>
      </c>
      <c r="AN159" s="11">
        <f>'OddsRatio_working_3-way'!AB159+'OddsRatio_working_3-way'!AH159</f>
        <v>-0.35093735669522824</v>
      </c>
      <c r="AO159" s="11">
        <f>'OddsRatio_working_3-way'!AC159+'OddsRatio_working_3-way'!AI159</f>
        <v>0</v>
      </c>
      <c r="AP159" s="11">
        <f>'OddsRatio_working_3-way'!AD159+'OddsRatio_working_3-way'!AJ159</f>
        <v>0</v>
      </c>
      <c r="AQ159" s="11">
        <f>'OddsRatio_working_3-way'!AE159+'OddsRatio_working_3-way'!AK159</f>
        <v>0</v>
      </c>
      <c r="AR159" s="10">
        <f>IF(A159="","",IF(('OddsRatio_working_3-way'!X159=0),IF(Q159&gt;0,-Q159^(1/3),(-Q159)^(1/3)),'OddsRatio_working_3-way'!AL159-'OddsRatio_working_3-way'!R159/3))</f>
        <v>1.0523070688647962</v>
      </c>
      <c r="AS159" s="11">
        <f>IF(('OddsRatio_working_3-way'!X159=0),IF(Q159&gt;0,-Q159^(1/3),(-Q159)^(1/3)),'OddsRatio_working_3-way'!AM159-'OddsRatio_working_3-way'!R159/3)</f>
        <v>-0.70136971216956812</v>
      </c>
      <c r="AT159" s="11">
        <f>IF(('OddsRatio_working_3-way'!X159=0),IF(Q159&gt;0,-Q159^(1/3),(-Q159)^(1/3)),'OddsRatio_working_3-way'!AN159-'OddsRatio_working_3-way'!R159/3)</f>
        <v>-0.35093735669522824</v>
      </c>
      <c r="AU159" s="11">
        <f>IF(('OddsRatio_working_3-way'!X159=0),0,'OddsRatio_working_3-way'!AO159)</f>
        <v>0</v>
      </c>
      <c r="AV159" s="11">
        <f>IF(('OddsRatio_working_3-way'!X159=0),0,'OddsRatio_working_3-way'!AP159)</f>
        <v>0</v>
      </c>
      <c r="AW159" s="11">
        <f>IF(('OddsRatio_working_3-way'!X159=0),0,'OddsRatio_working_3-way'!AQ159)</f>
        <v>0</v>
      </c>
    </row>
    <row r="160" spans="1:4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9">
        <f t="shared" si="39"/>
        <v>0.26385358765911487</v>
      </c>
      <c r="E160" s="9">
        <f t="shared" si="40"/>
        <v>0.26025238726089567</v>
      </c>
      <c r="F160" s="9">
        <f t="shared" si="41"/>
        <v>0.47589402507998985</v>
      </c>
      <c r="G160" s="9">
        <f t="shared" si="42"/>
        <v>1.0488649178963079</v>
      </c>
      <c r="H160" s="9">
        <f t="shared" si="43"/>
        <v>3.7899806816041783</v>
      </c>
      <c r="I160" s="9">
        <f t="shared" si="44"/>
        <v>3.8424239274989946</v>
      </c>
      <c r="J160" s="9">
        <f t="shared" si="45"/>
        <v>2.1013081637911228</v>
      </c>
      <c r="K160" s="11">
        <f t="shared" si="46"/>
        <v>0.27322404371584696</v>
      </c>
      <c r="L160" s="11">
        <f t="shared" si="47"/>
        <v>0.26954177897574122</v>
      </c>
      <c r="M160" s="11">
        <f t="shared" si="48"/>
        <v>0.48780487804878053</v>
      </c>
      <c r="N160" s="11">
        <f>'OddsRatio_working_3-way'!K160+'OddsRatio_working_3-way'!L160+'OddsRatio_working_3-way'!M160-('OddsRatio_working_3-way'!K160*'OddsRatio_working_3-way'!L160)-('OddsRatio_working_3-way'!K160*'OddsRatio_working_3-way'!M160)-('OddsRatio_working_3-way'!L160*'OddsRatio_working_3-way'!M160)+('OddsRatio_working_3-way'!K160*'OddsRatio_working_3-way'!L160*'OddsRatio_working_3-way'!M160)-1</f>
        <v>-0.27191387595905048</v>
      </c>
      <c r="O160" s="11">
        <f>0</f>
        <v>0</v>
      </c>
      <c r="P160" s="11">
        <f>('OddsRatio_working_3-way'!K160*'OddsRatio_working_3-way'!L160)+('OddsRatio_working_3-way'!K160*'OddsRatio_working_3-way'!M160)+('OddsRatio_working_3-way'!L160*'OddsRatio_working_3-way'!M160)-(3*'OddsRatio_working_3-way'!K160*'OddsRatio_working_3-way'!L160*'OddsRatio_working_3-way'!M160)</f>
        <v>0.23063550859979459</v>
      </c>
      <c r="Q160" s="11">
        <f>2*'OddsRatio_working_3-way'!K160*'OddsRatio_working_3-way'!L160*'OddsRatio_working_3-way'!M160</f>
        <v>7.1849068099624477E-2</v>
      </c>
      <c r="R160" s="11">
        <f t="shared" si="49"/>
        <v>0</v>
      </c>
      <c r="S160" s="11">
        <f t="shared" si="50"/>
        <v>-0.84819322951553855</v>
      </c>
      <c r="T160" s="11">
        <f t="shared" si="51"/>
        <v>-0.26423465093942011</v>
      </c>
      <c r="U160" s="11">
        <f>'OddsRatio_working_3-way'!S160-'OddsRatio_working_3-way'!R160^2/3</f>
        <v>-0.84819322951553855</v>
      </c>
      <c r="V160" s="11">
        <f>'OddsRatio_working_3-way'!S160*'OddsRatio_working_3-way'!R160/3-2*'OddsRatio_working_3-way'!R160^3/27-'OddsRatio_working_3-way'!T160</f>
        <v>0.26423465093942011</v>
      </c>
      <c r="W160" s="11">
        <f>'OddsRatio_working_3-way'!V160^2+4*'OddsRatio_working_3-way'!U160^3/27</f>
        <v>-2.0582588998005913E-2</v>
      </c>
      <c r="X160" s="11">
        <f>IF('OddsRatio_working_3-way'!W160&gt;0,IF(ABS('OddsRatio_working_3-way'!V160+SQRT('OddsRatio_working_3-way'!W160))/2&gt;0,ABS('OddsRatio_working_3-way'!V160+SQRT('OddsRatio_working_3-way'!W160))/2,ABS('OddsRatio_working_3-way'!V160-SQRT('OddsRatio_working_3-way'!W160))/2),SQRT(-'OddsRatio_working_3-way'!U160^3/27))</f>
        <v>0.15033507554383566</v>
      </c>
      <c r="Y160" s="11">
        <f>IF('OddsRatio_working_3-way'!W160&gt;=0,IF('OddsRatio_working_3-way'!V160+SQRT('OddsRatio_working_3-way'!W160)&gt;0,0,PI()),ACOS('OddsRatio_working_3-way'!V160/(2*'OddsRatio_working_3-way'!X160)))</f>
        <v>0.49741481570232482</v>
      </c>
      <c r="Z160" s="11">
        <f>'OddsRatio_working_3-way'!X160^(1/3)*COS('OddsRatio_working_3-way'!Y160/3)</f>
        <v>0.52443245894815405</v>
      </c>
      <c r="AA160" s="11">
        <f>'OddsRatio_working_3-way'!X160^(1/3)*COS(('OddsRatio_working_3-way'!Y160+2*PI())/3)</f>
        <v>-0.33821790300880378</v>
      </c>
      <c r="AB160" s="11">
        <f>'OddsRatio_working_3-way'!X160^(1/3)*COS(('OddsRatio_working_3-way'!Y160+4*PI())/3)</f>
        <v>-0.18621455593935018</v>
      </c>
      <c r="AC160" s="11">
        <f>'OddsRatio_working_3-way'!X160^(1/3)*SIN('OddsRatio_working_3-way'!Y160/3)</f>
        <v>8.7759173348273212E-2</v>
      </c>
      <c r="AD160" s="11">
        <f>'OddsRatio_working_3-way'!X160^(1/3)*SIN(('OddsRatio_working_3-way'!Y160+2*PI())/3)</f>
        <v>0.41029224534410463</v>
      </c>
      <c r="AE160" s="11">
        <f>'OddsRatio_working_3-way'!X160^(1/3)*SIN(('OddsRatio_working_3-way'!Y160+4*PI())/3)</f>
        <v>-0.49805141869237779</v>
      </c>
      <c r="AF160" s="11">
        <f>-'OddsRatio_working_3-way'!U160/(3*'OddsRatio_working_3-way'!X160^(1/3))*COS(('OddsRatio_working_3-way'!Y160)/3)</f>
        <v>0.52443245894815393</v>
      </c>
      <c r="AG160" s="11">
        <f>-'OddsRatio_working_3-way'!U160/(3*'OddsRatio_working_3-way'!X160^(1/3))*COS(('OddsRatio_working_3-way'!Y160+2*PI())/3)</f>
        <v>-0.33821790300880372</v>
      </c>
      <c r="AH160" s="11">
        <f>-'OddsRatio_working_3-way'!U160/(3*'OddsRatio_working_3-way'!X160^(1/3))*COS(('OddsRatio_working_3-way'!Y160+4*PI())/3)</f>
        <v>-0.18621455593935016</v>
      </c>
      <c r="AI160" s="11">
        <f>'OddsRatio_working_3-way'!U160/(3*'OddsRatio_working_3-way'!X160^(1/3))*SIN(('OddsRatio_working_3-way'!Y160)/3)</f>
        <v>-8.7759173348273198E-2</v>
      </c>
      <c r="AJ160" s="11">
        <f>'OddsRatio_working_3-way'!U160/(3*'OddsRatio_working_3-way'!X160^(1/3))*SIN(('OddsRatio_working_3-way'!Y160+2*PI())/3)</f>
        <v>-0.41029224534410458</v>
      </c>
      <c r="AK160" s="11">
        <f>'OddsRatio_working_3-way'!U160/(3*'OddsRatio_working_3-way'!X160^(1/3))*SIN(('OddsRatio_working_3-way'!Y160+4*PI())/3)</f>
        <v>0.49805141869237768</v>
      </c>
      <c r="AL160" s="11">
        <f>'OddsRatio_working_3-way'!Z160+'OddsRatio_working_3-way'!AF160</f>
        <v>1.0488649178963079</v>
      </c>
      <c r="AM160" s="11">
        <f>'OddsRatio_working_3-way'!AA160+'OddsRatio_working_3-way'!AG160</f>
        <v>-0.67643580601760744</v>
      </c>
      <c r="AN160" s="11">
        <f>'OddsRatio_working_3-way'!AB160+'OddsRatio_working_3-way'!AH160</f>
        <v>-0.37242911187870031</v>
      </c>
      <c r="AO160" s="11">
        <f>'OddsRatio_working_3-way'!AC160+'OddsRatio_working_3-way'!AI160</f>
        <v>0</v>
      </c>
      <c r="AP160" s="11">
        <f>'OddsRatio_working_3-way'!AD160+'OddsRatio_working_3-way'!AJ160</f>
        <v>0</v>
      </c>
      <c r="AQ160" s="11">
        <f>'OddsRatio_working_3-way'!AE160+'OddsRatio_working_3-way'!AK160</f>
        <v>0</v>
      </c>
      <c r="AR160" s="10">
        <f>IF(A160="","",IF(('OddsRatio_working_3-way'!X160=0),IF(Q160&gt;0,-Q160^(1/3),(-Q160)^(1/3)),'OddsRatio_working_3-way'!AL160-'OddsRatio_working_3-way'!R160/3))</f>
        <v>1.0488649178963079</v>
      </c>
      <c r="AS160" s="11">
        <f>IF(('OddsRatio_working_3-way'!X160=0),IF(Q160&gt;0,-Q160^(1/3),(-Q160)^(1/3)),'OddsRatio_working_3-way'!AM160-'OddsRatio_working_3-way'!R160/3)</f>
        <v>-0.67643580601760744</v>
      </c>
      <c r="AT160" s="11">
        <f>IF(('OddsRatio_working_3-way'!X160=0),IF(Q160&gt;0,-Q160^(1/3),(-Q160)^(1/3)),'OddsRatio_working_3-way'!AN160-'OddsRatio_working_3-way'!R160/3)</f>
        <v>-0.37242911187870031</v>
      </c>
      <c r="AU160" s="11">
        <f>IF(('OddsRatio_working_3-way'!X160=0),0,'OddsRatio_working_3-way'!AO160)</f>
        <v>0</v>
      </c>
      <c r="AV160" s="11">
        <f>IF(('OddsRatio_working_3-way'!X160=0),0,'OddsRatio_working_3-way'!AP160)</f>
        <v>0</v>
      </c>
      <c r="AW160" s="11">
        <f>IF(('OddsRatio_working_3-way'!X160=0),0,'OddsRatio_working_3-way'!AQ160)</f>
        <v>0</v>
      </c>
    </row>
    <row r="161" spans="1:4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9">
        <f t="shared" si="39"/>
        <v>0.59507221429180102</v>
      </c>
      <c r="E161" s="9">
        <f t="shared" si="40"/>
        <v>0.22715184302660418</v>
      </c>
      <c r="F161" s="9">
        <f t="shared" si="41"/>
        <v>0.17777594268159477</v>
      </c>
      <c r="G161" s="9">
        <f t="shared" si="42"/>
        <v>1.0632317388941446</v>
      </c>
      <c r="H161" s="9">
        <f t="shared" si="43"/>
        <v>1.6804683128922528</v>
      </c>
      <c r="I161" s="9">
        <f t="shared" si="44"/>
        <v>4.4023415644612633</v>
      </c>
      <c r="J161" s="9">
        <f t="shared" si="45"/>
        <v>5.6250580641895285</v>
      </c>
      <c r="K161" s="11">
        <f t="shared" si="46"/>
        <v>0.6097560975609756</v>
      </c>
      <c r="L161" s="11">
        <f t="shared" si="47"/>
        <v>0.23809523809523808</v>
      </c>
      <c r="M161" s="11">
        <f t="shared" si="48"/>
        <v>0.18691588785046731</v>
      </c>
      <c r="N161" s="11">
        <f>'OddsRatio_working_3-way'!K161+'OddsRatio_working_3-way'!L161+'OddsRatio_working_3-way'!M161-('OddsRatio_working_3-way'!K161*'OddsRatio_working_3-way'!L161)-('OddsRatio_working_3-way'!K161*'OddsRatio_working_3-way'!M161)-('OddsRatio_working_3-way'!L161*'OddsRatio_working_3-way'!M161)+('OddsRatio_working_3-way'!K161*'OddsRatio_working_3-way'!L161*'OddsRatio_working_3-way'!M161)-1</f>
        <v>-0.2417532319515453</v>
      </c>
      <c r="O161" s="11">
        <f>0</f>
        <v>0</v>
      </c>
      <c r="P161" s="11">
        <f>('OddsRatio_working_3-way'!K161*'OddsRatio_working_3-way'!L161)+('OddsRatio_working_3-way'!K161*'OddsRatio_working_3-way'!M161)+('OddsRatio_working_3-way'!L161*'OddsRatio_working_3-way'!M161)-(3*'OddsRatio_working_3-way'!K161*'OddsRatio_working_3-way'!L161*'OddsRatio_working_3-way'!M161)</f>
        <v>0.22224754957829956</v>
      </c>
      <c r="Q161" s="11">
        <f>2*'OddsRatio_working_3-way'!K161*'OddsRatio_working_3-way'!L161*'OddsRatio_working_3-way'!M161</f>
        <v>5.4272905879926628E-2</v>
      </c>
      <c r="R161" s="11">
        <f t="shared" si="49"/>
        <v>0</v>
      </c>
      <c r="S161" s="11">
        <f t="shared" si="50"/>
        <v>-0.91931573275862033</v>
      </c>
      <c r="T161" s="11">
        <f t="shared" si="51"/>
        <v>-0.22449712643678149</v>
      </c>
      <c r="U161" s="11">
        <f>'OddsRatio_working_3-way'!S161-'OddsRatio_working_3-way'!R161^2/3</f>
        <v>-0.91931573275862033</v>
      </c>
      <c r="V161" s="11">
        <f>'OddsRatio_working_3-way'!S161*'OddsRatio_working_3-way'!R161/3-2*'OddsRatio_working_3-way'!R161^3/27-'OddsRatio_working_3-way'!T161</f>
        <v>0.22449712643678149</v>
      </c>
      <c r="W161" s="11">
        <f>'OddsRatio_working_3-way'!V161^2+4*'OddsRatio_working_3-way'!U161^3/27</f>
        <v>-6.4705010679712932E-2</v>
      </c>
      <c r="X161" s="11">
        <f>IF('OddsRatio_working_3-way'!W161&gt;0,IF(ABS('OddsRatio_working_3-way'!V161+SQRT('OddsRatio_working_3-way'!W161))/2&gt;0,ABS('OddsRatio_working_3-way'!V161+SQRT('OddsRatio_working_3-way'!W161))/2,ABS('OddsRatio_working_3-way'!V161-SQRT('OddsRatio_working_3-way'!W161))/2),SQRT(-'OddsRatio_working_3-way'!U161^3/27))</f>
        <v>0.1696348803003713</v>
      </c>
      <c r="Y161" s="11">
        <f>IF('OddsRatio_working_3-way'!W161&gt;=0,IF('OddsRatio_working_3-way'!V161+SQRT('OddsRatio_working_3-way'!W161)&gt;0,0,PI()),ACOS('OddsRatio_working_3-way'!V161/(2*'OddsRatio_working_3-way'!X161)))</f>
        <v>0.84770331863845683</v>
      </c>
      <c r="Z161" s="11">
        <f>'OddsRatio_working_3-way'!X161^(1/3)*COS('OddsRatio_working_3-way'!Y161/3)</f>
        <v>0.53161586944707218</v>
      </c>
      <c r="AA161" s="11">
        <f>'OddsRatio_working_3-way'!X161^(1/3)*COS(('OddsRatio_working_3-way'!Y161+2*PI())/3)</f>
        <v>-0.39947677441207435</v>
      </c>
      <c r="AB161" s="11">
        <f>'OddsRatio_working_3-way'!X161^(1/3)*COS(('OddsRatio_working_3-way'!Y161+4*PI())/3)</f>
        <v>-0.13213909503499796</v>
      </c>
      <c r="AC161" s="11">
        <f>'OddsRatio_working_3-way'!X161^(1/3)*SIN('OddsRatio_working_3-way'!Y161/3)</f>
        <v>0.15434748115288494</v>
      </c>
      <c r="AD161" s="11">
        <f>'OddsRatio_working_3-way'!X161^(1/3)*SIN(('OddsRatio_working_3-way'!Y161+2*PI())/3)</f>
        <v>0.38321910741967358</v>
      </c>
      <c r="AE161" s="11">
        <f>'OddsRatio_working_3-way'!X161^(1/3)*SIN(('OddsRatio_working_3-way'!Y161+4*PI())/3)</f>
        <v>-0.53756658857255857</v>
      </c>
      <c r="AF161" s="11">
        <f>-'OddsRatio_working_3-way'!U161/(3*'OddsRatio_working_3-way'!X161^(1/3))*COS(('OddsRatio_working_3-way'!Y161)/3)</f>
        <v>0.53161586944707229</v>
      </c>
      <c r="AG161" s="11">
        <f>-'OddsRatio_working_3-way'!U161/(3*'OddsRatio_working_3-way'!X161^(1/3))*COS(('OddsRatio_working_3-way'!Y161+2*PI())/3)</f>
        <v>-0.39947677441207446</v>
      </c>
      <c r="AH161" s="11">
        <f>-'OddsRatio_working_3-way'!U161/(3*'OddsRatio_working_3-way'!X161^(1/3))*COS(('OddsRatio_working_3-way'!Y161+4*PI())/3)</f>
        <v>-0.13213909503499799</v>
      </c>
      <c r="AI161" s="11">
        <f>'OddsRatio_working_3-way'!U161/(3*'OddsRatio_working_3-way'!X161^(1/3))*SIN(('OddsRatio_working_3-way'!Y161)/3)</f>
        <v>-0.15434748115288496</v>
      </c>
      <c r="AJ161" s="11">
        <f>'OddsRatio_working_3-way'!U161/(3*'OddsRatio_working_3-way'!X161^(1/3))*SIN(('OddsRatio_working_3-way'!Y161+2*PI())/3)</f>
        <v>-0.38321910741967369</v>
      </c>
      <c r="AK161" s="11">
        <f>'OddsRatio_working_3-way'!U161/(3*'OddsRatio_working_3-way'!X161^(1/3))*SIN(('OddsRatio_working_3-way'!Y161+4*PI())/3)</f>
        <v>0.53756658857255868</v>
      </c>
      <c r="AL161" s="11">
        <f>'OddsRatio_working_3-way'!Z161+'OddsRatio_working_3-way'!AF161</f>
        <v>1.0632317388941446</v>
      </c>
      <c r="AM161" s="11">
        <f>'OddsRatio_working_3-way'!AA161+'OddsRatio_working_3-way'!AG161</f>
        <v>-0.79895354882414882</v>
      </c>
      <c r="AN161" s="11">
        <f>'OddsRatio_working_3-way'!AB161+'OddsRatio_working_3-way'!AH161</f>
        <v>-0.26427819006999598</v>
      </c>
      <c r="AO161" s="11">
        <f>'OddsRatio_working_3-way'!AC161+'OddsRatio_working_3-way'!AI161</f>
        <v>0</v>
      </c>
      <c r="AP161" s="11">
        <f>'OddsRatio_working_3-way'!AD161+'OddsRatio_working_3-way'!AJ161</f>
        <v>0</v>
      </c>
      <c r="AQ161" s="11">
        <f>'OddsRatio_working_3-way'!AE161+'OddsRatio_working_3-way'!AK161</f>
        <v>0</v>
      </c>
      <c r="AR161" s="10">
        <f>IF(A161="","",IF(('OddsRatio_working_3-way'!X161=0),IF(Q161&gt;0,-Q161^(1/3),(-Q161)^(1/3)),'OddsRatio_working_3-way'!AL161-'OddsRatio_working_3-way'!R161/3))</f>
        <v>1.0632317388941446</v>
      </c>
      <c r="AS161" s="11">
        <f>IF(('OddsRatio_working_3-way'!X161=0),IF(Q161&gt;0,-Q161^(1/3),(-Q161)^(1/3)),'OddsRatio_working_3-way'!AM161-'OddsRatio_working_3-way'!R161/3)</f>
        <v>-0.79895354882414882</v>
      </c>
      <c r="AT161" s="11">
        <f>IF(('OddsRatio_working_3-way'!X161=0),IF(Q161&gt;0,-Q161^(1/3),(-Q161)^(1/3)),'OddsRatio_working_3-way'!AN161-'OddsRatio_working_3-way'!R161/3)</f>
        <v>-0.26427819006999598</v>
      </c>
      <c r="AU161" s="11">
        <f>IF(('OddsRatio_working_3-way'!X161=0),0,'OddsRatio_working_3-way'!AO161)</f>
        <v>0</v>
      </c>
      <c r="AV161" s="11">
        <f>IF(('OddsRatio_working_3-way'!X161=0),0,'OddsRatio_working_3-way'!AP161)</f>
        <v>0</v>
      </c>
      <c r="AW161" s="11">
        <f>IF(('OddsRatio_working_3-way'!X161=0),0,'OddsRatio_working_3-way'!AQ161)</f>
        <v>0</v>
      </c>
    </row>
    <row r="162" spans="1:4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9">
        <f t="shared" si="39"/>
        <v>0.18301305580632113</v>
      </c>
      <c r="E162" s="9">
        <f t="shared" si="40"/>
        <v>0.22557585382409157</v>
      </c>
      <c r="F162" s="9">
        <f t="shared" si="41"/>
        <v>0.59141109036958728</v>
      </c>
      <c r="G162" s="9">
        <f t="shared" si="42"/>
        <v>1.062878821084503</v>
      </c>
      <c r="H162" s="9">
        <f t="shared" si="43"/>
        <v>5.4640910485549128</v>
      </c>
      <c r="I162" s="9">
        <f t="shared" si="44"/>
        <v>4.4330985921029447</v>
      </c>
      <c r="J162" s="9">
        <f t="shared" si="45"/>
        <v>1.6908712337049268</v>
      </c>
      <c r="K162" s="11">
        <f t="shared" si="46"/>
        <v>0.19230769230769229</v>
      </c>
      <c r="L162" s="11">
        <f t="shared" si="47"/>
        <v>0.23640661938534277</v>
      </c>
      <c r="M162" s="11">
        <f t="shared" si="48"/>
        <v>0.60606060606060608</v>
      </c>
      <c r="N162" s="11">
        <f>'OddsRatio_working_3-way'!K162+'OddsRatio_working_3-way'!L162+'OddsRatio_working_3-way'!M162-('OddsRatio_working_3-way'!K162*'OddsRatio_working_3-way'!L162)-('OddsRatio_working_3-way'!K162*'OddsRatio_working_3-way'!M162)-('OddsRatio_working_3-way'!L162*'OddsRatio_working_3-way'!M162)+('OddsRatio_working_3-way'!K162*'OddsRatio_working_3-way'!L162*'OddsRatio_working_3-way'!M162)-1</f>
        <v>-0.24296153019557265</v>
      </c>
      <c r="O162" s="11">
        <f>0</f>
        <v>0</v>
      </c>
      <c r="P162" s="11">
        <f>('OddsRatio_working_3-way'!K162*'OddsRatio_working_3-way'!L162)+('OddsRatio_working_3-way'!K162*'OddsRatio_working_3-way'!M162)+('OddsRatio_working_3-way'!L162*'OddsRatio_working_3-way'!M162)-(3*'OddsRatio_working_3-way'!K162*'OddsRatio_working_3-way'!L162*'OddsRatio_working_3-way'!M162)</f>
        <v>0.2226300098640524</v>
      </c>
      <c r="Q162" s="11">
        <f>2*'OddsRatio_working_3-way'!K162*'OddsRatio_working_3-way'!L162*'OddsRatio_working_3-way'!M162</f>
        <v>5.5106438085161483E-2</v>
      </c>
      <c r="R162" s="11">
        <f t="shared" si="49"/>
        <v>0</v>
      </c>
      <c r="S162" s="11">
        <f t="shared" si="50"/>
        <v>-0.91631794418172163</v>
      </c>
      <c r="T162" s="11">
        <f t="shared" si="51"/>
        <v>-0.2268113723222083</v>
      </c>
      <c r="U162" s="11">
        <f>'OddsRatio_working_3-way'!S162-'OddsRatio_working_3-way'!R162^2/3</f>
        <v>-0.91631794418172163</v>
      </c>
      <c r="V162" s="11">
        <f>'OddsRatio_working_3-way'!S162*'OddsRatio_working_3-way'!R162/3-2*'OddsRatio_working_3-way'!R162^3/27-'OddsRatio_working_3-way'!T162</f>
        <v>0.2268113723222083</v>
      </c>
      <c r="W162" s="11">
        <f>'OddsRatio_working_3-way'!V162^2+4*'OddsRatio_working_3-way'!U162^3/27</f>
        <v>-6.2538215125073904E-2</v>
      </c>
      <c r="X162" s="11">
        <f>IF('OddsRatio_working_3-way'!W162&gt;0,IF(ABS('OddsRatio_working_3-way'!V162+SQRT('OddsRatio_working_3-way'!W162))/2&gt;0,ABS('OddsRatio_working_3-way'!V162+SQRT('OddsRatio_working_3-way'!W162))/2,ABS('OddsRatio_working_3-way'!V162-SQRT('OddsRatio_working_3-way'!W162))/2),SQRT(-'OddsRatio_working_3-way'!U162^3/27))</f>
        <v>0.16880581576160025</v>
      </c>
      <c r="Y162" s="11">
        <f>IF('OddsRatio_working_3-way'!W162&gt;=0,IF('OddsRatio_working_3-way'!V162+SQRT('OddsRatio_working_3-way'!W162)&gt;0,0,PI()),ACOS('OddsRatio_working_3-way'!V162/(2*'OddsRatio_working_3-way'!X162)))</f>
        <v>0.83414467385962998</v>
      </c>
      <c r="Z162" s="11">
        <f>'OddsRatio_working_3-way'!X162^(1/3)*COS('OddsRatio_working_3-way'!Y162/3)</f>
        <v>0.53143941054225152</v>
      </c>
      <c r="AA162" s="11">
        <f>'OddsRatio_working_3-way'!X162^(1/3)*COS(('OddsRatio_working_3-way'!Y162+2*PI())/3)</f>
        <v>-0.39709169900384095</v>
      </c>
      <c r="AB162" s="11">
        <f>'OddsRatio_working_3-way'!X162^(1/3)*COS(('OddsRatio_working_3-way'!Y162+4*PI())/3)</f>
        <v>-0.13434771153841082</v>
      </c>
      <c r="AC162" s="11">
        <f>'OddsRatio_working_3-way'!X162^(1/3)*SIN('OddsRatio_working_3-way'!Y162/3)</f>
        <v>0.15169531189112201</v>
      </c>
      <c r="AD162" s="11">
        <f>'OddsRatio_working_3-way'!X162^(1/3)*SIN(('OddsRatio_working_3-way'!Y162+2*PI())/3)</f>
        <v>0.38439237415625666</v>
      </c>
      <c r="AE162" s="11">
        <f>'OddsRatio_working_3-way'!X162^(1/3)*SIN(('OddsRatio_working_3-way'!Y162+4*PI())/3)</f>
        <v>-0.53608768604737844</v>
      </c>
      <c r="AF162" s="11">
        <f>-'OddsRatio_working_3-way'!U162/(3*'OddsRatio_working_3-way'!X162^(1/3))*COS(('OddsRatio_working_3-way'!Y162)/3)</f>
        <v>0.53143941054225152</v>
      </c>
      <c r="AG162" s="11">
        <f>-'OddsRatio_working_3-way'!U162/(3*'OddsRatio_working_3-way'!X162^(1/3))*COS(('OddsRatio_working_3-way'!Y162+2*PI())/3)</f>
        <v>-0.39709169900384089</v>
      </c>
      <c r="AH162" s="11">
        <f>-'OddsRatio_working_3-way'!U162/(3*'OddsRatio_working_3-way'!X162^(1/3))*COS(('OddsRatio_working_3-way'!Y162+4*PI())/3)</f>
        <v>-0.1343477115384108</v>
      </c>
      <c r="AI162" s="11">
        <f>'OddsRatio_working_3-way'!U162/(3*'OddsRatio_working_3-way'!X162^(1/3))*SIN(('OddsRatio_working_3-way'!Y162)/3)</f>
        <v>-0.15169531189112198</v>
      </c>
      <c r="AJ162" s="11">
        <f>'OddsRatio_working_3-way'!U162/(3*'OddsRatio_working_3-way'!X162^(1/3))*SIN(('OddsRatio_working_3-way'!Y162+2*PI())/3)</f>
        <v>-0.3843923741562566</v>
      </c>
      <c r="AK162" s="11">
        <f>'OddsRatio_working_3-way'!U162/(3*'OddsRatio_working_3-way'!X162^(1/3))*SIN(('OddsRatio_working_3-way'!Y162+4*PI())/3)</f>
        <v>0.53608768604737833</v>
      </c>
      <c r="AL162" s="11">
        <f>'OddsRatio_working_3-way'!Z162+'OddsRatio_working_3-way'!AF162</f>
        <v>1.062878821084503</v>
      </c>
      <c r="AM162" s="11">
        <f>'OddsRatio_working_3-way'!AA162+'OddsRatio_working_3-way'!AG162</f>
        <v>-0.79418339800768178</v>
      </c>
      <c r="AN162" s="11">
        <f>'OddsRatio_working_3-way'!AB162+'OddsRatio_working_3-way'!AH162</f>
        <v>-0.26869542307682159</v>
      </c>
      <c r="AO162" s="11">
        <f>'OddsRatio_working_3-way'!AC162+'OddsRatio_working_3-way'!AI162</f>
        <v>0</v>
      </c>
      <c r="AP162" s="11">
        <f>'OddsRatio_working_3-way'!AD162+'OddsRatio_working_3-way'!AJ162</f>
        <v>0</v>
      </c>
      <c r="AQ162" s="11">
        <f>'OddsRatio_working_3-way'!AE162+'OddsRatio_working_3-way'!AK162</f>
        <v>0</v>
      </c>
      <c r="AR162" s="10">
        <f>IF(A162="","",IF(('OddsRatio_working_3-way'!X162=0),IF(Q162&gt;0,-Q162^(1/3),(-Q162)^(1/3)),'OddsRatio_working_3-way'!AL162-'OddsRatio_working_3-way'!R162/3))</f>
        <v>1.062878821084503</v>
      </c>
      <c r="AS162" s="11">
        <f>IF(('OddsRatio_working_3-way'!X162=0),IF(Q162&gt;0,-Q162^(1/3),(-Q162)^(1/3)),'OddsRatio_working_3-way'!AM162-'OddsRatio_working_3-way'!R162/3)</f>
        <v>-0.79418339800768178</v>
      </c>
      <c r="AT162" s="11">
        <f>IF(('OddsRatio_working_3-way'!X162=0),IF(Q162&gt;0,-Q162^(1/3),(-Q162)^(1/3)),'OddsRatio_working_3-way'!AN162-'OddsRatio_working_3-way'!R162/3)</f>
        <v>-0.26869542307682159</v>
      </c>
      <c r="AU162" s="11">
        <f>IF(('OddsRatio_working_3-way'!X162=0),0,'OddsRatio_working_3-way'!AO162)</f>
        <v>0</v>
      </c>
      <c r="AV162" s="11">
        <f>IF(('OddsRatio_working_3-way'!X162=0),0,'OddsRatio_working_3-way'!AP162)</f>
        <v>0</v>
      </c>
      <c r="AW162" s="11">
        <f>IF(('OddsRatio_working_3-way'!X162=0),0,'OddsRatio_working_3-way'!AQ162)</f>
        <v>0</v>
      </c>
    </row>
    <row r="163" spans="1:4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9">
        <f t="shared" si="39"/>
        <v>0.25890828807262273</v>
      </c>
      <c r="E163" s="9">
        <f t="shared" si="40"/>
        <v>0.27304302534688329</v>
      </c>
      <c r="F163" s="9">
        <f t="shared" si="41"/>
        <v>0.46804868658049387</v>
      </c>
      <c r="G163" s="9">
        <f t="shared" si="42"/>
        <v>1.0523424732242277</v>
      </c>
      <c r="H163" s="9">
        <f t="shared" si="43"/>
        <v>3.8623715271698988</v>
      </c>
      <c r="I163" s="9">
        <f t="shared" si="44"/>
        <v>3.6624264572572964</v>
      </c>
      <c r="J163" s="9">
        <f t="shared" si="45"/>
        <v>2.1365298710821667</v>
      </c>
      <c r="K163" s="11">
        <f t="shared" si="46"/>
        <v>0.26881720430107525</v>
      </c>
      <c r="L163" s="11">
        <f t="shared" si="47"/>
        <v>0.28328611898016998</v>
      </c>
      <c r="M163" s="11">
        <f t="shared" si="48"/>
        <v>0.48076923076923073</v>
      </c>
      <c r="N163" s="11">
        <f>'OddsRatio_working_3-way'!K163+'OddsRatio_working_3-way'!L163+'OddsRatio_working_3-way'!M163-('OddsRatio_working_3-way'!K163*'OddsRatio_working_3-way'!L163)-('OddsRatio_working_3-way'!K163*'OddsRatio_working_3-way'!M163)-('OddsRatio_working_3-way'!L163*'OddsRatio_working_3-way'!M163)+('OddsRatio_working_3-way'!K163*'OddsRatio_working_3-way'!L163*'OddsRatio_working_3-way'!M163)-1</f>
        <v>-0.2721022922978511</v>
      </c>
      <c r="O163" s="11">
        <f>0</f>
        <v>0</v>
      </c>
      <c r="P163" s="11">
        <f>('OddsRatio_working_3-way'!K163*'OddsRatio_working_3-way'!L163)+('OddsRatio_working_3-way'!K163*'OddsRatio_working_3-way'!M163)+('OddsRatio_working_3-way'!L163*'OddsRatio_working_3-way'!M163)-(3*'OddsRatio_working_3-way'!K163*'OddsRatio_working_3-way'!L163*'OddsRatio_working_3-way'!M163)</f>
        <v>0.23175159392375877</v>
      </c>
      <c r="Q163" s="11">
        <f>2*'OddsRatio_working_3-way'!K163*'OddsRatio_working_3-way'!L163*'OddsRatio_working_3-way'!M163</f>
        <v>7.3223252424568328E-2</v>
      </c>
      <c r="R163" s="11">
        <f t="shared" si="49"/>
        <v>0</v>
      </c>
      <c r="S163" s="11">
        <f t="shared" si="50"/>
        <v>-0.85170761321656463</v>
      </c>
      <c r="T163" s="11">
        <f t="shared" si="51"/>
        <v>-0.26910193150602357</v>
      </c>
      <c r="U163" s="11">
        <f>'OddsRatio_working_3-way'!S163-'OddsRatio_working_3-way'!R163^2/3</f>
        <v>-0.85170761321656463</v>
      </c>
      <c r="V163" s="11">
        <f>'OddsRatio_working_3-way'!S163*'OddsRatio_working_3-way'!R163/3-2*'OddsRatio_working_3-way'!R163^3/27-'OddsRatio_working_3-way'!T163</f>
        <v>0.26910193150602357</v>
      </c>
      <c r="W163" s="11">
        <f>'OddsRatio_working_3-way'!V163^2+4*'OddsRatio_working_3-way'!U163^3/27</f>
        <v>-1.9115067834630309E-2</v>
      </c>
      <c r="X163" s="11">
        <f>IF('OddsRatio_working_3-way'!W163&gt;0,IF(ABS('OddsRatio_working_3-way'!V163+SQRT('OddsRatio_working_3-way'!W163))/2&gt;0,ABS('OddsRatio_working_3-way'!V163+SQRT('OddsRatio_working_3-way'!W163))/2,ABS('OddsRatio_working_3-way'!V163-SQRT('OddsRatio_working_3-way'!W163))/2),SQRT(-'OddsRatio_working_3-way'!U163^3/27))</f>
        <v>0.15127038488655251</v>
      </c>
      <c r="Y163" s="11">
        <f>IF('OddsRatio_working_3-way'!W163&gt;=0,IF('OddsRatio_working_3-way'!V163+SQRT('OddsRatio_working_3-way'!W163)&gt;0,0,PI()),ACOS('OddsRatio_working_3-way'!V163/(2*'OddsRatio_working_3-way'!X163)))</f>
        <v>0.47460504086374433</v>
      </c>
      <c r="Z163" s="11">
        <f>'OddsRatio_working_3-way'!X163^(1/3)*COS('OddsRatio_working_3-way'!Y163/3)</f>
        <v>0.52617123661211385</v>
      </c>
      <c r="AA163" s="11">
        <f>'OddsRatio_working_3-way'!X163^(1/3)*COS(('OddsRatio_working_3-way'!Y163+2*PI())/3)</f>
        <v>-0.33578208057005082</v>
      </c>
      <c r="AB163" s="11">
        <f>'OddsRatio_working_3-way'!X163^(1/3)*COS(('OddsRatio_working_3-way'!Y163+4*PI())/3)</f>
        <v>-0.19038915604206322</v>
      </c>
      <c r="AC163" s="11">
        <f>'OddsRatio_working_3-way'!X163^(1/3)*SIN('OddsRatio_working_3-way'!Y163/3)</f>
        <v>8.3942644114500697E-2</v>
      </c>
      <c r="AD163" s="11">
        <f>'OddsRatio_working_3-way'!X163^(1/3)*SIN(('OddsRatio_working_3-way'!Y163+2*PI())/3)</f>
        <v>0.41370633558951303</v>
      </c>
      <c r="AE163" s="11">
        <f>'OddsRatio_working_3-way'!X163^(1/3)*SIN(('OddsRatio_working_3-way'!Y163+4*PI())/3)</f>
        <v>-0.49764897970401367</v>
      </c>
      <c r="AF163" s="11">
        <f>-'OddsRatio_working_3-way'!U163/(3*'OddsRatio_working_3-way'!X163^(1/3))*COS(('OddsRatio_working_3-way'!Y163)/3)</f>
        <v>0.52617123661211385</v>
      </c>
      <c r="AG163" s="11">
        <f>-'OddsRatio_working_3-way'!U163/(3*'OddsRatio_working_3-way'!X163^(1/3))*COS(('OddsRatio_working_3-way'!Y163+2*PI())/3)</f>
        <v>-0.33578208057005082</v>
      </c>
      <c r="AH163" s="11">
        <f>-'OddsRatio_working_3-way'!U163/(3*'OddsRatio_working_3-way'!X163^(1/3))*COS(('OddsRatio_working_3-way'!Y163+4*PI())/3)</f>
        <v>-0.19038915604206322</v>
      </c>
      <c r="AI163" s="11">
        <f>'OddsRatio_working_3-way'!U163/(3*'OddsRatio_working_3-way'!X163^(1/3))*SIN(('OddsRatio_working_3-way'!Y163)/3)</f>
        <v>-8.3942644114500697E-2</v>
      </c>
      <c r="AJ163" s="11">
        <f>'OddsRatio_working_3-way'!U163/(3*'OddsRatio_working_3-way'!X163^(1/3))*SIN(('OddsRatio_working_3-way'!Y163+2*PI())/3)</f>
        <v>-0.41370633558951303</v>
      </c>
      <c r="AK163" s="11">
        <f>'OddsRatio_working_3-way'!U163/(3*'OddsRatio_working_3-way'!X163^(1/3))*SIN(('OddsRatio_working_3-way'!Y163+4*PI())/3)</f>
        <v>0.49764897970401367</v>
      </c>
      <c r="AL163" s="11">
        <f>'OddsRatio_working_3-way'!Z163+'OddsRatio_working_3-way'!AF163</f>
        <v>1.0523424732242277</v>
      </c>
      <c r="AM163" s="11">
        <f>'OddsRatio_working_3-way'!AA163+'OddsRatio_working_3-way'!AG163</f>
        <v>-0.67156416114010165</v>
      </c>
      <c r="AN163" s="11">
        <f>'OddsRatio_working_3-way'!AB163+'OddsRatio_working_3-way'!AH163</f>
        <v>-0.38077831208412644</v>
      </c>
      <c r="AO163" s="11">
        <f>'OddsRatio_working_3-way'!AC163+'OddsRatio_working_3-way'!AI163</f>
        <v>0</v>
      </c>
      <c r="AP163" s="11">
        <f>'OddsRatio_working_3-way'!AD163+'OddsRatio_working_3-way'!AJ163</f>
        <v>0</v>
      </c>
      <c r="AQ163" s="11">
        <f>'OddsRatio_working_3-way'!AE163+'OddsRatio_working_3-way'!AK163</f>
        <v>0</v>
      </c>
      <c r="AR163" s="10">
        <f>IF(A163="","",IF(('OddsRatio_working_3-way'!X163=0),IF(Q163&gt;0,-Q163^(1/3),(-Q163)^(1/3)),'OddsRatio_working_3-way'!AL163-'OddsRatio_working_3-way'!R163/3))</f>
        <v>1.0523424732242277</v>
      </c>
      <c r="AS163" s="11">
        <f>IF(('OddsRatio_working_3-way'!X163=0),IF(Q163&gt;0,-Q163^(1/3),(-Q163)^(1/3)),'OddsRatio_working_3-way'!AM163-'OddsRatio_working_3-way'!R163/3)</f>
        <v>-0.67156416114010165</v>
      </c>
      <c r="AT163" s="11">
        <f>IF(('OddsRatio_working_3-way'!X163=0),IF(Q163&gt;0,-Q163^(1/3),(-Q163)^(1/3)),'OddsRatio_working_3-way'!AN163-'OddsRatio_working_3-way'!R163/3)</f>
        <v>-0.38077831208412644</v>
      </c>
      <c r="AU163" s="11">
        <f>IF(('OddsRatio_working_3-way'!X163=0),0,'OddsRatio_working_3-way'!AO163)</f>
        <v>0</v>
      </c>
      <c r="AV163" s="11">
        <f>IF(('OddsRatio_working_3-way'!X163=0),0,'OddsRatio_working_3-way'!AP163)</f>
        <v>0</v>
      </c>
      <c r="AW163" s="11">
        <f>IF(('OddsRatio_working_3-way'!X163=0),0,'OddsRatio_working_3-way'!AQ163)</f>
        <v>0</v>
      </c>
    </row>
    <row r="164" spans="1:4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9">
        <f t="shared" si="39"/>
        <v>0.35495478236226113</v>
      </c>
      <c r="E164" s="9">
        <f t="shared" si="40"/>
        <v>0.31148100818431829</v>
      </c>
      <c r="F164" s="9">
        <f t="shared" si="41"/>
        <v>0.33356420945342063</v>
      </c>
      <c r="G164" s="9">
        <f t="shared" si="42"/>
        <v>1.0627252942155363</v>
      </c>
      <c r="H164" s="9">
        <f t="shared" si="43"/>
        <v>2.8172602531085666</v>
      </c>
      <c r="I164" s="9">
        <f t="shared" si="44"/>
        <v>3.2104686119683161</v>
      </c>
      <c r="J164" s="9">
        <f t="shared" si="45"/>
        <v>2.9979235531252084</v>
      </c>
      <c r="K164" s="11">
        <f t="shared" si="46"/>
        <v>0.36900369003690037</v>
      </c>
      <c r="L164" s="11">
        <f t="shared" si="47"/>
        <v>0.32467532467532467</v>
      </c>
      <c r="M164" s="11">
        <f t="shared" si="48"/>
        <v>0.34722222222222221</v>
      </c>
      <c r="N164" s="11">
        <f>'OddsRatio_working_3-way'!K164+'OddsRatio_working_3-way'!L164+'OddsRatio_working_3-way'!M164-('OddsRatio_working_3-way'!K164*'OddsRatio_working_3-way'!L164)-('OddsRatio_working_3-way'!K164*'OddsRatio_working_3-way'!M164)-('OddsRatio_working_3-way'!L164*'OddsRatio_working_3-way'!M164)+('OddsRatio_working_3-way'!K164*'OddsRatio_working_3-way'!L164*'OddsRatio_working_3-way'!M164)-1</f>
        <v>-0.27816648296353086</v>
      </c>
      <c r="O164" s="11">
        <f>0</f>
        <v>0</v>
      </c>
      <c r="P164" s="11">
        <f>('OddsRatio_working_3-way'!K164*'OddsRatio_working_3-way'!L164)+('OddsRatio_working_3-way'!K164*'OddsRatio_working_3-way'!M164)+('OddsRatio_working_3-way'!L164*'OddsRatio_working_3-way'!M164)-(3*'OddsRatio_working_3-way'!K164*'OddsRatio_working_3-way'!L164*'OddsRatio_working_3-way'!M164)</f>
        <v>0.23586883596108688</v>
      </c>
      <c r="Q164" s="11">
        <f>2*'OddsRatio_working_3-way'!K164*'OddsRatio_working_3-way'!L164*'OddsRatio_working_3-way'!M164</f>
        <v>8.3198883936891316E-2</v>
      </c>
      <c r="R164" s="11">
        <f t="shared" si="49"/>
        <v>0</v>
      </c>
      <c r="S164" s="11">
        <f t="shared" si="50"/>
        <v>-0.84794125247652707</v>
      </c>
      <c r="T164" s="11">
        <f t="shared" si="51"/>
        <v>-0.29909744355433054</v>
      </c>
      <c r="U164" s="11">
        <f>'OddsRatio_working_3-way'!S164-'OddsRatio_working_3-way'!R164^2/3</f>
        <v>-0.84794125247652707</v>
      </c>
      <c r="V164" s="11">
        <f>'OddsRatio_working_3-way'!S164*'OddsRatio_working_3-way'!R164/3-2*'OddsRatio_working_3-way'!R164^3/27-'OddsRatio_working_3-way'!T164</f>
        <v>0.29909744355433054</v>
      </c>
      <c r="W164" s="11">
        <f>'OddsRatio_working_3-way'!V164^2+4*'OddsRatio_working_3-way'!U164^3/27</f>
        <v>-8.6271393222310533E-4</v>
      </c>
      <c r="X164" s="11">
        <f>IF('OddsRatio_working_3-way'!W164&gt;0,IF(ABS('OddsRatio_working_3-way'!V164+SQRT('OddsRatio_working_3-way'!W164))/2&gt;0,ABS('OddsRatio_working_3-way'!V164+SQRT('OddsRatio_working_3-way'!W164))/2,ABS('OddsRatio_working_3-way'!V164-SQRT('OddsRatio_working_3-way'!W164))/2),SQRT(-'OddsRatio_working_3-way'!U164^3/27))</f>
        <v>0.15026808932118543</v>
      </c>
      <c r="Y164" s="11">
        <f>IF('OddsRatio_working_3-way'!W164&gt;=0,IF('OddsRatio_working_3-way'!V164+SQRT('OddsRatio_working_3-way'!W164)&gt;0,0,PI()),ACOS('OddsRatio_working_3-way'!V164/(2*'OddsRatio_working_3-way'!X164)))</f>
        <v>9.7888222693879312E-2</v>
      </c>
      <c r="Z164" s="11">
        <f>'OddsRatio_working_3-way'!X164^(1/3)*COS('OddsRatio_working_3-way'!Y164/3)</f>
        <v>0.53136264710776826</v>
      </c>
      <c r="AA164" s="11">
        <f>'OddsRatio_working_3-way'!X164^(1/3)*COS(('OddsRatio_working_3-way'!Y164+2*PI())/3)</f>
        <v>-0.28070184495298228</v>
      </c>
      <c r="AB164" s="11">
        <f>'OddsRatio_working_3-way'!X164^(1/3)*COS(('OddsRatio_working_3-way'!Y164+4*PI())/3)</f>
        <v>-0.25066080215478614</v>
      </c>
      <c r="AC164" s="11">
        <f>'OddsRatio_working_3-way'!X164^(1/3)*SIN('OddsRatio_working_3-way'!Y164/3)</f>
        <v>1.7344204146275764E-2</v>
      </c>
      <c r="AD164" s="11">
        <f>'OddsRatio_working_3-way'!X164^(1/3)*SIN(('OddsRatio_working_3-way'!Y164+2*PI())/3)</f>
        <v>0.45150144894433536</v>
      </c>
      <c r="AE164" s="11">
        <f>'OddsRatio_working_3-way'!X164^(1/3)*SIN(('OddsRatio_working_3-way'!Y164+4*PI())/3)</f>
        <v>-0.46884565309061099</v>
      </c>
      <c r="AF164" s="11">
        <f>-'OddsRatio_working_3-way'!U164/(3*'OddsRatio_working_3-way'!X164^(1/3))*COS(('OddsRatio_working_3-way'!Y164)/3)</f>
        <v>0.53136264710776815</v>
      </c>
      <c r="AG164" s="11">
        <f>-'OddsRatio_working_3-way'!U164/(3*'OddsRatio_working_3-way'!X164^(1/3))*COS(('OddsRatio_working_3-way'!Y164+2*PI())/3)</f>
        <v>-0.28070184495298223</v>
      </c>
      <c r="AH164" s="11">
        <f>-'OddsRatio_working_3-way'!U164/(3*'OddsRatio_working_3-way'!X164^(1/3))*COS(('OddsRatio_working_3-way'!Y164+4*PI())/3)</f>
        <v>-0.25066080215478609</v>
      </c>
      <c r="AI164" s="11">
        <f>'OddsRatio_working_3-way'!U164/(3*'OddsRatio_working_3-way'!X164^(1/3))*SIN(('OddsRatio_working_3-way'!Y164)/3)</f>
        <v>-1.7344204146275757E-2</v>
      </c>
      <c r="AJ164" s="11">
        <f>'OddsRatio_working_3-way'!U164/(3*'OddsRatio_working_3-way'!X164^(1/3))*SIN(('OddsRatio_working_3-way'!Y164+2*PI())/3)</f>
        <v>-0.45150144894433525</v>
      </c>
      <c r="AK164" s="11">
        <f>'OddsRatio_working_3-way'!U164/(3*'OddsRatio_working_3-way'!X164^(1/3))*SIN(('OddsRatio_working_3-way'!Y164+4*PI())/3)</f>
        <v>0.46884565309061088</v>
      </c>
      <c r="AL164" s="11">
        <f>'OddsRatio_working_3-way'!Z164+'OddsRatio_working_3-way'!AF164</f>
        <v>1.0627252942155363</v>
      </c>
      <c r="AM164" s="11">
        <f>'OddsRatio_working_3-way'!AA164+'OddsRatio_working_3-way'!AG164</f>
        <v>-0.56140368990596445</v>
      </c>
      <c r="AN164" s="11">
        <f>'OddsRatio_working_3-way'!AB164+'OddsRatio_working_3-way'!AH164</f>
        <v>-0.50132160430957229</v>
      </c>
      <c r="AO164" s="11">
        <f>'OddsRatio_working_3-way'!AC164+'OddsRatio_working_3-way'!AI164</f>
        <v>0</v>
      </c>
      <c r="AP164" s="11">
        <f>'OddsRatio_working_3-way'!AD164+'OddsRatio_working_3-way'!AJ164</f>
        <v>0</v>
      </c>
      <c r="AQ164" s="11">
        <f>'OddsRatio_working_3-way'!AE164+'OddsRatio_working_3-way'!AK164</f>
        <v>0</v>
      </c>
      <c r="AR164" s="10">
        <f>IF(A164="","",IF(('OddsRatio_working_3-way'!X164=0),IF(Q164&gt;0,-Q164^(1/3),(-Q164)^(1/3)),'OddsRatio_working_3-way'!AL164-'OddsRatio_working_3-way'!R164/3))</f>
        <v>1.0627252942155363</v>
      </c>
      <c r="AS164" s="11">
        <f>IF(('OddsRatio_working_3-way'!X164=0),IF(Q164&gt;0,-Q164^(1/3),(-Q164)^(1/3)),'OddsRatio_working_3-way'!AM164-'OddsRatio_working_3-way'!R164/3)</f>
        <v>-0.56140368990596445</v>
      </c>
      <c r="AT164" s="11">
        <f>IF(('OddsRatio_working_3-way'!X164=0),IF(Q164&gt;0,-Q164^(1/3),(-Q164)^(1/3)),'OddsRatio_working_3-way'!AN164-'OddsRatio_working_3-way'!R164/3)</f>
        <v>-0.50132160430957229</v>
      </c>
      <c r="AU164" s="11">
        <f>IF(('OddsRatio_working_3-way'!X164=0),0,'OddsRatio_working_3-way'!AO164)</f>
        <v>0</v>
      </c>
      <c r="AV164" s="11">
        <f>IF(('OddsRatio_working_3-way'!X164=0),0,'OddsRatio_working_3-way'!AP164)</f>
        <v>0</v>
      </c>
      <c r="AW164" s="11">
        <f>IF(('OddsRatio_working_3-way'!X164=0),0,'OddsRatio_working_3-way'!AQ164)</f>
        <v>0</v>
      </c>
    </row>
    <row r="165" spans="1:4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9">
        <f t="shared" si="39"/>
        <v>0.77650505880171894</v>
      </c>
      <c r="E165" s="9">
        <f t="shared" si="40"/>
        <v>0.14853439933050494</v>
      </c>
      <c r="F165" s="9">
        <f t="shared" si="41"/>
        <v>7.4960541867776315E-2</v>
      </c>
      <c r="G165" s="9">
        <f t="shared" si="42"/>
        <v>1.1992567351673824</v>
      </c>
      <c r="H165" s="9">
        <f t="shared" si="43"/>
        <v>1.2878216164401715</v>
      </c>
      <c r="I165" s="9">
        <f t="shared" si="44"/>
        <v>6.7324471941000885</v>
      </c>
      <c r="J165" s="9">
        <f t="shared" si="45"/>
        <v>13.340351804872363</v>
      </c>
      <c r="K165" s="11">
        <f t="shared" si="46"/>
        <v>0.80645161290322587</v>
      </c>
      <c r="L165" s="11">
        <f t="shared" si="47"/>
        <v>0.17301038062283736</v>
      </c>
      <c r="M165" s="11">
        <f t="shared" si="48"/>
        <v>8.8573959255978746E-2</v>
      </c>
      <c r="N165" s="11">
        <f>'OddsRatio_working_3-way'!K165+'OddsRatio_working_3-way'!L165+'OddsRatio_working_3-way'!M165-('OddsRatio_working_3-way'!K165*'OddsRatio_working_3-way'!L165)-('OddsRatio_working_3-way'!K165*'OddsRatio_working_3-way'!M165)-('OddsRatio_working_3-way'!L165*'OddsRatio_working_3-way'!M165)+('OddsRatio_working_3-way'!K165*'OddsRatio_working_3-way'!L165*'OddsRatio_working_3-way'!M165)-1</f>
        <v>-0.14588513700490302</v>
      </c>
      <c r="O165" s="11">
        <f>0</f>
        <v>0</v>
      </c>
      <c r="P165" s="11">
        <f>('OddsRatio_working_3-way'!K165*'OddsRatio_working_3-way'!L165)+('OddsRatio_working_3-way'!K165*'OddsRatio_working_3-way'!M165)+('OddsRatio_working_3-way'!L165*'OddsRatio_working_3-way'!M165)-(3*'OddsRatio_working_3-way'!K165*'OddsRatio_working_3-way'!L165*'OddsRatio_working_3-way'!M165)</f>
        <v>0.18920461494154409</v>
      </c>
      <c r="Q165" s="11">
        <f>2*'OddsRatio_working_3-way'!K165*'OddsRatio_working_3-way'!L165*'OddsRatio_working_3-way'!M165</f>
        <v>2.4716474845400925E-2</v>
      </c>
      <c r="R165" s="11">
        <f t="shared" si="49"/>
        <v>0</v>
      </c>
      <c r="S165" s="11">
        <f t="shared" si="50"/>
        <v>-1.2969423673035667</v>
      </c>
      <c r="T165" s="11">
        <f t="shared" si="51"/>
        <v>-0.16942421519315046</v>
      </c>
      <c r="U165" s="11">
        <f>'OddsRatio_working_3-way'!S165-'OddsRatio_working_3-way'!R165^2/3</f>
        <v>-1.2969423673035667</v>
      </c>
      <c r="V165" s="11">
        <f>'OddsRatio_working_3-way'!S165*'OddsRatio_working_3-way'!R165/3-2*'OddsRatio_working_3-way'!R165^3/27-'OddsRatio_working_3-way'!T165</f>
        <v>0.16942421519315046</v>
      </c>
      <c r="W165" s="11">
        <f>'OddsRatio_working_3-way'!V165^2+4*'OddsRatio_working_3-way'!U165^3/27</f>
        <v>-0.29448569237314354</v>
      </c>
      <c r="X165" s="11">
        <f>IF('OddsRatio_working_3-way'!W165&gt;0,IF(ABS('OddsRatio_working_3-way'!V165+SQRT('OddsRatio_working_3-way'!W165))/2&gt;0,ABS('OddsRatio_working_3-way'!V165+SQRT('OddsRatio_working_3-way'!W165))/2,ABS('OddsRatio_working_3-way'!V165-SQRT('OddsRatio_working_3-way'!W165))/2),SQRT(-'OddsRatio_working_3-way'!U165^3/27))</f>
        <v>0.28424912359889454</v>
      </c>
      <c r="Y165" s="11">
        <f>IF('OddsRatio_working_3-way'!W165&gt;=0,IF('OddsRatio_working_3-way'!V165+SQRT('OddsRatio_working_3-way'!W165)&gt;0,0,PI()),ACOS('OddsRatio_working_3-way'!V165/(2*'OddsRatio_working_3-way'!X165)))</f>
        <v>1.2681779239343385</v>
      </c>
      <c r="Z165" s="11">
        <f>'OddsRatio_working_3-way'!X165^(1/3)*COS('OddsRatio_working_3-way'!Y165/3)</f>
        <v>0.5996283675836912</v>
      </c>
      <c r="AA165" s="11">
        <f>'OddsRatio_working_3-way'!X165^(1/3)*COS(('OddsRatio_working_3-way'!Y165+2*PI())/3)</f>
        <v>-0.53341631866560901</v>
      </c>
      <c r="AB165" s="11">
        <f>'OddsRatio_working_3-way'!X165^(1/3)*COS(('OddsRatio_working_3-way'!Y165+4*PI())/3)</f>
        <v>-6.6212048918082328E-2</v>
      </c>
      <c r="AC165" s="11">
        <f>'OddsRatio_working_3-way'!X165^(1/3)*SIN('OddsRatio_working_3-way'!Y165/3)</f>
        <v>0.26974051090527718</v>
      </c>
      <c r="AD165" s="11">
        <f>'OddsRatio_working_3-way'!X165^(1/3)*SIN(('OddsRatio_working_3-way'!Y165+2*PI())/3)</f>
        <v>0.38442314370463143</v>
      </c>
      <c r="AE165" s="11">
        <f>'OddsRatio_working_3-way'!X165^(1/3)*SIN(('OddsRatio_working_3-way'!Y165+4*PI())/3)</f>
        <v>-0.65416365460990855</v>
      </c>
      <c r="AF165" s="11">
        <f>-'OddsRatio_working_3-way'!U165/(3*'OddsRatio_working_3-way'!X165^(1/3))*COS(('OddsRatio_working_3-way'!Y165)/3)</f>
        <v>0.5996283675836912</v>
      </c>
      <c r="AG165" s="11">
        <f>-'OddsRatio_working_3-way'!U165/(3*'OddsRatio_working_3-way'!X165^(1/3))*COS(('OddsRatio_working_3-way'!Y165+2*PI())/3)</f>
        <v>-0.53341631866560901</v>
      </c>
      <c r="AH165" s="11">
        <f>-'OddsRatio_working_3-way'!U165/(3*'OddsRatio_working_3-way'!X165^(1/3))*COS(('OddsRatio_working_3-way'!Y165+4*PI())/3)</f>
        <v>-6.6212048918082328E-2</v>
      </c>
      <c r="AI165" s="11">
        <f>'OddsRatio_working_3-way'!U165/(3*'OddsRatio_working_3-way'!X165^(1/3))*SIN(('OddsRatio_working_3-way'!Y165)/3)</f>
        <v>-0.26974051090527718</v>
      </c>
      <c r="AJ165" s="11">
        <f>'OddsRatio_working_3-way'!U165/(3*'OddsRatio_working_3-way'!X165^(1/3))*SIN(('OddsRatio_working_3-way'!Y165+2*PI())/3)</f>
        <v>-0.38442314370463143</v>
      </c>
      <c r="AK165" s="11">
        <f>'OddsRatio_working_3-way'!U165/(3*'OddsRatio_working_3-way'!X165^(1/3))*SIN(('OddsRatio_working_3-way'!Y165+4*PI())/3)</f>
        <v>0.65416365460990855</v>
      </c>
      <c r="AL165" s="11">
        <f>'OddsRatio_working_3-way'!Z165+'OddsRatio_working_3-way'!AF165</f>
        <v>1.1992567351673824</v>
      </c>
      <c r="AM165" s="11">
        <f>'OddsRatio_working_3-way'!AA165+'OddsRatio_working_3-way'!AG165</f>
        <v>-1.066832637331218</v>
      </c>
      <c r="AN165" s="11">
        <f>'OddsRatio_working_3-way'!AB165+'OddsRatio_working_3-way'!AH165</f>
        <v>-0.13242409783616466</v>
      </c>
      <c r="AO165" s="11">
        <f>'OddsRatio_working_3-way'!AC165+'OddsRatio_working_3-way'!AI165</f>
        <v>0</v>
      </c>
      <c r="AP165" s="11">
        <f>'OddsRatio_working_3-way'!AD165+'OddsRatio_working_3-way'!AJ165</f>
        <v>0</v>
      </c>
      <c r="AQ165" s="11">
        <f>'OddsRatio_working_3-way'!AE165+'OddsRatio_working_3-way'!AK165</f>
        <v>0</v>
      </c>
      <c r="AR165" s="10">
        <f>IF(A165="","",IF(('OddsRatio_working_3-way'!X165=0),IF(Q165&gt;0,-Q165^(1/3),(-Q165)^(1/3)),'OddsRatio_working_3-way'!AL165-'OddsRatio_working_3-way'!R165/3))</f>
        <v>1.1992567351673824</v>
      </c>
      <c r="AS165" s="11">
        <f>IF(('OddsRatio_working_3-way'!X165=0),IF(Q165&gt;0,-Q165^(1/3),(-Q165)^(1/3)),'OddsRatio_working_3-way'!AM165-'OddsRatio_working_3-way'!R165/3)</f>
        <v>-1.066832637331218</v>
      </c>
      <c r="AT165" s="11">
        <f>IF(('OddsRatio_working_3-way'!X165=0),IF(Q165&gt;0,-Q165^(1/3),(-Q165)^(1/3)),'OddsRatio_working_3-way'!AN165-'OddsRatio_working_3-way'!R165/3)</f>
        <v>-0.13242409783616466</v>
      </c>
      <c r="AU165" s="11">
        <f>IF(('OddsRatio_working_3-way'!X165=0),0,'OddsRatio_working_3-way'!AO165)</f>
        <v>0</v>
      </c>
      <c r="AV165" s="11">
        <f>IF(('OddsRatio_working_3-way'!X165=0),0,'OddsRatio_working_3-way'!AP165)</f>
        <v>0</v>
      </c>
      <c r="AW165" s="11">
        <f>IF(('OddsRatio_working_3-way'!X165=0),0,'OddsRatio_working_3-way'!AQ165)</f>
        <v>0</v>
      </c>
    </row>
    <row r="166" spans="1:4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9">
        <f t="shared" si="39"/>
        <v>0.54263184036610013</v>
      </c>
      <c r="E166" s="9">
        <f t="shared" si="40"/>
        <v>0.25697926393579179</v>
      </c>
      <c r="F166" s="9">
        <f t="shared" si="41"/>
        <v>0.200388895698108</v>
      </c>
      <c r="G166" s="9">
        <f t="shared" si="42"/>
        <v>1.0669241914014194</v>
      </c>
      <c r="H166" s="9">
        <f t="shared" si="43"/>
        <v>1.8428701112071215</v>
      </c>
      <c r="I166" s="9">
        <f t="shared" si="44"/>
        <v>3.8913645586978469</v>
      </c>
      <c r="J166" s="9">
        <f t="shared" si="45"/>
        <v>4.9902964758413093</v>
      </c>
      <c r="K166" s="11">
        <f t="shared" si="46"/>
        <v>0.55865921787709494</v>
      </c>
      <c r="L166" s="11">
        <f t="shared" si="47"/>
        <v>0.26954177897574122</v>
      </c>
      <c r="M166" s="11">
        <f t="shared" si="48"/>
        <v>0.21097046413502107</v>
      </c>
      <c r="N166" s="11">
        <f>'OddsRatio_working_3-way'!K166+'OddsRatio_working_3-way'!L166+'OddsRatio_working_3-way'!M166-('OddsRatio_working_3-way'!K166*'OddsRatio_working_3-way'!L166)-('OddsRatio_working_3-way'!K166*'OddsRatio_working_3-way'!M166)-('OddsRatio_working_3-way'!L166*'OddsRatio_working_3-way'!M166)+('OddsRatio_working_3-way'!K166*'OddsRatio_working_3-way'!L166*'OddsRatio_working_3-way'!M166)-1</f>
        <v>-0.25436813283340109</v>
      </c>
      <c r="O166" s="11">
        <f>0</f>
        <v>0</v>
      </c>
      <c r="P166" s="11">
        <f>('OddsRatio_working_3-way'!K166*'OddsRatio_working_3-way'!L166)+('OddsRatio_working_3-way'!K166*'OddsRatio_working_3-way'!M166)+('OddsRatio_working_3-way'!L166*'OddsRatio_working_3-way'!M166)-(3*'OddsRatio_working_3-way'!K166*'OddsRatio_working_3-way'!L166*'OddsRatio_working_3-way'!M166)</f>
        <v>0.23000288520193837</v>
      </c>
      <c r="Q166" s="11">
        <f>2*'OddsRatio_working_3-way'!K166*'OddsRatio_working_3-way'!L166*'OddsRatio_working_3-way'!M166</f>
        <v>6.3536708619319981E-2</v>
      </c>
      <c r="R166" s="11">
        <f t="shared" si="49"/>
        <v>0</v>
      </c>
      <c r="S166" s="11">
        <f t="shared" si="50"/>
        <v>-0.90421265682906593</v>
      </c>
      <c r="T166" s="11">
        <f t="shared" si="51"/>
        <v>-0.24978250188648227</v>
      </c>
      <c r="U166" s="11">
        <f>'OddsRatio_working_3-way'!S166-'OddsRatio_working_3-way'!R166^2/3</f>
        <v>-0.90421265682906593</v>
      </c>
      <c r="V166" s="11">
        <f>'OddsRatio_working_3-way'!S166*'OddsRatio_working_3-way'!R166/3-2*'OddsRatio_working_3-way'!R166^3/27-'OddsRatio_working_3-way'!T166</f>
        <v>0.24978250188648227</v>
      </c>
      <c r="W166" s="11">
        <f>'OddsRatio_working_3-way'!V166^2+4*'OddsRatio_working_3-way'!U166^3/27</f>
        <v>-4.7132367876345872E-2</v>
      </c>
      <c r="X166" s="11">
        <f>IF('OddsRatio_working_3-way'!W166&gt;0,IF(ABS('OddsRatio_working_3-way'!V166+SQRT('OddsRatio_working_3-way'!W166))/2&gt;0,ABS('OddsRatio_working_3-way'!V166+SQRT('OddsRatio_working_3-way'!W166))/2,ABS('OddsRatio_working_3-way'!V166-SQRT('OddsRatio_working_3-way'!W166))/2),SQRT(-'OddsRatio_working_3-way'!U166^3/27))</f>
        <v>0.16547179980665616</v>
      </c>
      <c r="Y166" s="11">
        <f>IF('OddsRatio_working_3-way'!W166&gt;=0,IF('OddsRatio_working_3-way'!V166+SQRT('OddsRatio_working_3-way'!W166)&gt;0,0,PI()),ACOS('OddsRatio_working_3-way'!V166/(2*'OddsRatio_working_3-way'!X166)))</f>
        <v>0.71551039148863416</v>
      </c>
      <c r="Z166" s="11">
        <f>'OddsRatio_working_3-way'!X166^(1/3)*COS('OddsRatio_working_3-way'!Y166/3)</f>
        <v>0.53346209570070968</v>
      </c>
      <c r="AA166" s="11">
        <f>'OddsRatio_working_3-way'!X166^(1/3)*COS(('OddsRatio_working_3-way'!Y166+2*PI())/3)</f>
        <v>-0.37905561571162738</v>
      </c>
      <c r="AB166" s="11">
        <f>'OddsRatio_working_3-way'!X166^(1/3)*COS(('OddsRatio_working_3-way'!Y166+4*PI())/3)</f>
        <v>-0.15440647998908236</v>
      </c>
      <c r="AC166" s="11">
        <f>'OddsRatio_working_3-way'!X166^(1/3)*SIN('OddsRatio_working_3-way'!Y166/3)</f>
        <v>0.12970123898262811</v>
      </c>
      <c r="AD166" s="11">
        <f>'OddsRatio_working_3-way'!X166^(1/3)*SIN(('OddsRatio_working_3-way'!Y166+2*PI())/3)</f>
        <v>0.39714110734158575</v>
      </c>
      <c r="AE166" s="11">
        <f>'OddsRatio_working_3-way'!X166^(1/3)*SIN(('OddsRatio_working_3-way'!Y166+4*PI())/3)</f>
        <v>-0.52684234632421401</v>
      </c>
      <c r="AF166" s="11">
        <f>-'OddsRatio_working_3-way'!U166/(3*'OddsRatio_working_3-way'!X166^(1/3))*COS(('OddsRatio_working_3-way'!Y166)/3)</f>
        <v>0.53346209570070979</v>
      </c>
      <c r="AG166" s="11">
        <f>-'OddsRatio_working_3-way'!U166/(3*'OddsRatio_working_3-way'!X166^(1/3))*COS(('OddsRatio_working_3-way'!Y166+2*PI())/3)</f>
        <v>-0.37905561571162744</v>
      </c>
      <c r="AH166" s="11">
        <f>-'OddsRatio_working_3-way'!U166/(3*'OddsRatio_working_3-way'!X166^(1/3))*COS(('OddsRatio_working_3-way'!Y166+4*PI())/3)</f>
        <v>-0.15440647998908238</v>
      </c>
      <c r="AI166" s="11">
        <f>'OddsRatio_working_3-way'!U166/(3*'OddsRatio_working_3-way'!X166^(1/3))*SIN(('OddsRatio_working_3-way'!Y166)/3)</f>
        <v>-0.12970123898262814</v>
      </c>
      <c r="AJ166" s="11">
        <f>'OddsRatio_working_3-way'!U166/(3*'OddsRatio_working_3-way'!X166^(1/3))*SIN(('OddsRatio_working_3-way'!Y166+2*PI())/3)</f>
        <v>-0.39714110734158586</v>
      </c>
      <c r="AK166" s="11">
        <f>'OddsRatio_working_3-way'!U166/(3*'OddsRatio_working_3-way'!X166^(1/3))*SIN(('OddsRatio_working_3-way'!Y166+4*PI())/3)</f>
        <v>0.52684234632421412</v>
      </c>
      <c r="AL166" s="11">
        <f>'OddsRatio_working_3-way'!Z166+'OddsRatio_working_3-way'!AF166</f>
        <v>1.0669241914014194</v>
      </c>
      <c r="AM166" s="11">
        <f>'OddsRatio_working_3-way'!AA166+'OddsRatio_working_3-way'!AG166</f>
        <v>-0.75811123142325476</v>
      </c>
      <c r="AN166" s="11">
        <f>'OddsRatio_working_3-way'!AB166+'OddsRatio_working_3-way'!AH166</f>
        <v>-0.30881295997816471</v>
      </c>
      <c r="AO166" s="11">
        <f>'OddsRatio_working_3-way'!AC166+'OddsRatio_working_3-way'!AI166</f>
        <v>0</v>
      </c>
      <c r="AP166" s="11">
        <f>'OddsRatio_working_3-way'!AD166+'OddsRatio_working_3-way'!AJ166</f>
        <v>0</v>
      </c>
      <c r="AQ166" s="11">
        <f>'OddsRatio_working_3-way'!AE166+'OddsRatio_working_3-way'!AK166</f>
        <v>0</v>
      </c>
      <c r="AR166" s="10">
        <f>IF(A166="","",IF(('OddsRatio_working_3-way'!X166=0),IF(Q166&gt;0,-Q166^(1/3),(-Q166)^(1/3)),'OddsRatio_working_3-way'!AL166-'OddsRatio_working_3-way'!R166/3))</f>
        <v>1.0669241914014194</v>
      </c>
      <c r="AS166" s="11">
        <f>IF(('OddsRatio_working_3-way'!X166=0),IF(Q166&gt;0,-Q166^(1/3),(-Q166)^(1/3)),'OddsRatio_working_3-way'!AM166-'OddsRatio_working_3-way'!R166/3)</f>
        <v>-0.75811123142325476</v>
      </c>
      <c r="AT166" s="11">
        <f>IF(('OddsRatio_working_3-way'!X166=0),IF(Q166&gt;0,-Q166^(1/3),(-Q166)^(1/3)),'OddsRatio_working_3-way'!AN166-'OddsRatio_working_3-way'!R166/3)</f>
        <v>-0.30881295997816471</v>
      </c>
      <c r="AU166" s="11">
        <f>IF(('OddsRatio_working_3-way'!X166=0),0,'OddsRatio_working_3-way'!AO166)</f>
        <v>0</v>
      </c>
      <c r="AV166" s="11">
        <f>IF(('OddsRatio_working_3-way'!X166=0),0,'OddsRatio_working_3-way'!AP166)</f>
        <v>0</v>
      </c>
      <c r="AW166" s="11">
        <f>IF(('OddsRatio_working_3-way'!X166=0),0,'OddsRatio_working_3-way'!AQ166)</f>
        <v>0</v>
      </c>
    </row>
    <row r="167" spans="1:4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9">
        <f t="shared" si="39"/>
        <v>0.4763559699357362</v>
      </c>
      <c r="E167" s="9">
        <f t="shared" si="40"/>
        <v>0.26791894107986086</v>
      </c>
      <c r="F167" s="9">
        <f t="shared" si="41"/>
        <v>0.25572508898440294</v>
      </c>
      <c r="G167" s="9">
        <f t="shared" si="42"/>
        <v>1.0469242153687777</v>
      </c>
      <c r="H167" s="9">
        <f t="shared" si="43"/>
        <v>2.0992704261372164</v>
      </c>
      <c r="I167" s="9">
        <f t="shared" si="44"/>
        <v>3.7324722021125099</v>
      </c>
      <c r="J167" s="9">
        <f t="shared" si="45"/>
        <v>3.9104493187252016</v>
      </c>
      <c r="K167" s="11">
        <f t="shared" si="46"/>
        <v>0.48780487804878053</v>
      </c>
      <c r="L167" s="11">
        <f t="shared" si="47"/>
        <v>0.2770083102493075</v>
      </c>
      <c r="M167" s="11">
        <f t="shared" si="48"/>
        <v>0.26455026455026459</v>
      </c>
      <c r="N167" s="11">
        <f>'OddsRatio_working_3-way'!K167+'OddsRatio_working_3-way'!L167+'OddsRatio_working_3-way'!M167-('OddsRatio_working_3-way'!K167*'OddsRatio_working_3-way'!L167)-('OddsRatio_working_3-way'!K167*'OddsRatio_working_3-way'!M167)-('OddsRatio_working_3-way'!L167*'OddsRatio_working_3-way'!M167)+('OddsRatio_working_3-way'!K167*'OddsRatio_working_3-way'!L167*'OddsRatio_working_3-way'!M167)-1</f>
        <v>-0.27234646307681909</v>
      </c>
      <c r="O167" s="11">
        <f>0</f>
        <v>0</v>
      </c>
      <c r="P167" s="11">
        <f>('OddsRatio_working_3-way'!K167*'OddsRatio_working_3-way'!L167)+('OddsRatio_working_3-way'!K167*'OddsRatio_working_3-way'!M167)+('OddsRatio_working_3-way'!L167*'OddsRatio_working_3-way'!M167)-(3*'OddsRatio_working_3-way'!K167*'OddsRatio_working_3-way'!L167*'OddsRatio_working_3-way'!M167)</f>
        <v>0.2302146751846097</v>
      </c>
      <c r="Q167" s="11">
        <f>2*'OddsRatio_working_3-way'!K167*'OddsRatio_working_3-way'!L167*'OddsRatio_working_3-way'!M167</f>
        <v>7.149524074056203E-2</v>
      </c>
      <c r="R167" s="11">
        <f t="shared" si="49"/>
        <v>0</v>
      </c>
      <c r="S167" s="11">
        <f t="shared" si="50"/>
        <v>-0.84530077087755118</v>
      </c>
      <c r="T167" s="11">
        <f t="shared" si="51"/>
        <v>-0.26251576735327681</v>
      </c>
      <c r="U167" s="11">
        <f>'OddsRatio_working_3-way'!S167-'OddsRatio_working_3-way'!R167^2/3</f>
        <v>-0.84530077087755118</v>
      </c>
      <c r="V167" s="11">
        <f>'OddsRatio_working_3-way'!S167*'OddsRatio_working_3-way'!R167/3-2*'OddsRatio_working_3-way'!R167^3/27-'OddsRatio_working_3-way'!T167</f>
        <v>0.26251576735327681</v>
      </c>
      <c r="W167" s="11">
        <f>'OddsRatio_working_3-way'!V167^2+4*'OddsRatio_working_3-way'!U167^3/27</f>
        <v>-2.0566305687772152E-2</v>
      </c>
      <c r="X167" s="11">
        <f>IF('OddsRatio_working_3-way'!W167&gt;0,IF(ABS('OddsRatio_working_3-way'!V167+SQRT('OddsRatio_working_3-way'!W167))/2&gt;0,ABS('OddsRatio_working_3-way'!V167+SQRT('OddsRatio_working_3-way'!W167))/2,ABS('OddsRatio_working_3-way'!V167-SQRT('OddsRatio_working_3-way'!W167))/2),SQRT(-'OddsRatio_working_3-way'!U167^3/27))</f>
        <v>0.14956673577106969</v>
      </c>
      <c r="Y167" s="11">
        <f>IF('OddsRatio_working_3-way'!W167&gt;=0,IF('OddsRatio_working_3-way'!V167+SQRT('OddsRatio_working_3-way'!W167)&gt;0,0,PI()),ACOS('OddsRatio_working_3-way'!V167/(2*'OddsRatio_working_3-way'!X167)))</f>
        <v>0.49998989581565478</v>
      </c>
      <c r="Z167" s="11">
        <f>'OddsRatio_working_3-way'!X167^(1/3)*COS('OddsRatio_working_3-way'!Y167/3)</f>
        <v>0.52346210768438894</v>
      </c>
      <c r="AA167" s="11">
        <f>'OddsRatio_working_3-way'!X167^(1/3)*COS(('OddsRatio_working_3-way'!Y167+2*PI())/3)</f>
        <v>-0.33799217816744115</v>
      </c>
      <c r="AB167" s="11">
        <f>'OddsRatio_working_3-way'!X167^(1/3)*COS(('OddsRatio_working_3-way'!Y167+4*PI())/3)</f>
        <v>-0.18546992951694788</v>
      </c>
      <c r="AC167" s="11">
        <f>'OddsRatio_working_3-way'!X167^(1/3)*SIN('OddsRatio_working_3-way'!Y167/3)</f>
        <v>8.8058761315769354E-2</v>
      </c>
      <c r="AD167" s="11">
        <f>'OddsRatio_working_3-way'!X167^(1/3)*SIN(('OddsRatio_working_3-way'!Y167+2*PI())/3)</f>
        <v>0.40930210251534149</v>
      </c>
      <c r="AE167" s="11">
        <f>'OddsRatio_working_3-way'!X167^(1/3)*SIN(('OddsRatio_working_3-way'!Y167+4*PI())/3)</f>
        <v>-0.49736086383111089</v>
      </c>
      <c r="AF167" s="11">
        <f>-'OddsRatio_working_3-way'!U167/(3*'OddsRatio_working_3-way'!X167^(1/3))*COS(('OddsRatio_working_3-way'!Y167)/3)</f>
        <v>0.52346210768438883</v>
      </c>
      <c r="AG167" s="11">
        <f>-'OddsRatio_working_3-way'!U167/(3*'OddsRatio_working_3-way'!X167^(1/3))*COS(('OddsRatio_working_3-way'!Y167+2*PI())/3)</f>
        <v>-0.33799217816744109</v>
      </c>
      <c r="AH167" s="11">
        <f>-'OddsRatio_working_3-way'!U167/(3*'OddsRatio_working_3-way'!X167^(1/3))*COS(('OddsRatio_working_3-way'!Y167+4*PI())/3)</f>
        <v>-0.18546992951694785</v>
      </c>
      <c r="AI167" s="11">
        <f>'OddsRatio_working_3-way'!U167/(3*'OddsRatio_working_3-way'!X167^(1/3))*SIN(('OddsRatio_working_3-way'!Y167)/3)</f>
        <v>-8.8058761315769341E-2</v>
      </c>
      <c r="AJ167" s="11">
        <f>'OddsRatio_working_3-way'!U167/(3*'OddsRatio_working_3-way'!X167^(1/3))*SIN(('OddsRatio_working_3-way'!Y167+2*PI())/3)</f>
        <v>-0.40930210251534144</v>
      </c>
      <c r="AK167" s="11">
        <f>'OddsRatio_working_3-way'!U167/(3*'OddsRatio_working_3-way'!X167^(1/3))*SIN(('OddsRatio_working_3-way'!Y167+4*PI())/3)</f>
        <v>0.49736086383111078</v>
      </c>
      <c r="AL167" s="11">
        <f>'OddsRatio_working_3-way'!Z167+'OddsRatio_working_3-way'!AF167</f>
        <v>1.0469242153687777</v>
      </c>
      <c r="AM167" s="11">
        <f>'OddsRatio_working_3-way'!AA167+'OddsRatio_working_3-way'!AG167</f>
        <v>-0.67598435633488219</v>
      </c>
      <c r="AN167" s="11">
        <f>'OddsRatio_working_3-way'!AB167+'OddsRatio_working_3-way'!AH167</f>
        <v>-0.3709398590338957</v>
      </c>
      <c r="AO167" s="11">
        <f>'OddsRatio_working_3-way'!AC167+'OddsRatio_working_3-way'!AI167</f>
        <v>0</v>
      </c>
      <c r="AP167" s="11">
        <f>'OddsRatio_working_3-way'!AD167+'OddsRatio_working_3-way'!AJ167</f>
        <v>0</v>
      </c>
      <c r="AQ167" s="11">
        <f>'OddsRatio_working_3-way'!AE167+'OddsRatio_working_3-way'!AK167</f>
        <v>0</v>
      </c>
      <c r="AR167" s="10">
        <f>IF(A167="","",IF(('OddsRatio_working_3-way'!X167=0),IF(Q167&gt;0,-Q167^(1/3),(-Q167)^(1/3)),'OddsRatio_working_3-way'!AL167-'OddsRatio_working_3-way'!R167/3))</f>
        <v>1.0469242153687777</v>
      </c>
      <c r="AS167" s="11">
        <f>IF(('OddsRatio_working_3-way'!X167=0),IF(Q167&gt;0,-Q167^(1/3),(-Q167)^(1/3)),'OddsRatio_working_3-way'!AM167-'OddsRatio_working_3-way'!R167/3)</f>
        <v>-0.67598435633488219</v>
      </c>
      <c r="AT167" s="11">
        <f>IF(('OddsRatio_working_3-way'!X167=0),IF(Q167&gt;0,-Q167^(1/3),(-Q167)^(1/3)),'OddsRatio_working_3-way'!AN167-'OddsRatio_working_3-way'!R167/3)</f>
        <v>-0.3709398590338957</v>
      </c>
      <c r="AU167" s="11">
        <f>IF(('OddsRatio_working_3-way'!X167=0),0,'OddsRatio_working_3-way'!AO167)</f>
        <v>0</v>
      </c>
      <c r="AV167" s="11">
        <f>IF(('OddsRatio_working_3-way'!X167=0),0,'OddsRatio_working_3-way'!AP167)</f>
        <v>0</v>
      </c>
      <c r="AW167" s="11">
        <f>IF(('OddsRatio_working_3-way'!X167=0),0,'OddsRatio_working_3-way'!AQ167)</f>
        <v>0</v>
      </c>
    </row>
    <row r="168" spans="1:4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9">
        <f t="shared" si="39"/>
        <v>0.47960267448150473</v>
      </c>
      <c r="E168" s="9">
        <f t="shared" si="40"/>
        <v>0.28538951900655457</v>
      </c>
      <c r="F168" s="9">
        <f t="shared" si="41"/>
        <v>0.23500780651194081</v>
      </c>
      <c r="G168" s="9">
        <f t="shared" si="42"/>
        <v>1.0433262164535333</v>
      </c>
      <c r="H168" s="9">
        <f t="shared" si="43"/>
        <v>2.0850592651116746</v>
      </c>
      <c r="I168" s="9">
        <f t="shared" si="44"/>
        <v>3.5039829194884797</v>
      </c>
      <c r="J168" s="9">
        <f t="shared" si="45"/>
        <v>4.2551777953350234</v>
      </c>
      <c r="K168" s="11">
        <f t="shared" si="46"/>
        <v>0.49019607843137253</v>
      </c>
      <c r="L168" s="11">
        <f t="shared" si="47"/>
        <v>0.29411764705882354</v>
      </c>
      <c r="M168" s="11">
        <f t="shared" si="48"/>
        <v>0.24271844660194175</v>
      </c>
      <c r="N168" s="11">
        <f>'OddsRatio_working_3-way'!K168+'OddsRatio_working_3-way'!L168+'OddsRatio_working_3-way'!M168-('OddsRatio_working_3-way'!K168*'OddsRatio_working_3-way'!L168)-('OddsRatio_working_3-way'!K168*'OddsRatio_working_3-way'!M168)-('OddsRatio_working_3-way'!L168*'OddsRatio_working_3-way'!M168)+('OddsRatio_working_3-way'!K168*'OddsRatio_working_3-way'!L168*'OddsRatio_working_3-way'!M168)-1</f>
        <v>-0.27251654516746737</v>
      </c>
      <c r="O168" s="11">
        <f>0</f>
        <v>0</v>
      </c>
      <c r="P168" s="11">
        <f>('OddsRatio_working_3-way'!K168*'OddsRatio_working_3-way'!L168)+('OddsRatio_working_3-way'!K168*'OddsRatio_working_3-way'!M168)+('OddsRatio_working_3-way'!L168*'OddsRatio_working_3-way'!M168)-(3*'OddsRatio_working_3-way'!K168*'OddsRatio_working_3-way'!L168*'OddsRatio_working_3-way'!M168)</f>
        <v>0.22956069920829553</v>
      </c>
      <c r="Q168" s="11">
        <f>2*'OddsRatio_working_3-way'!K168*'OddsRatio_working_3-way'!L168*'OddsRatio_working_3-way'!M168</f>
        <v>6.9988018051309622E-2</v>
      </c>
      <c r="R168" s="11">
        <f t="shared" si="49"/>
        <v>0</v>
      </c>
      <c r="S168" s="11">
        <f t="shared" si="50"/>
        <v>-0.84237343852728452</v>
      </c>
      <c r="T168" s="11">
        <f t="shared" si="51"/>
        <v>-0.25682117028270873</v>
      </c>
      <c r="U168" s="11">
        <f>'OddsRatio_working_3-way'!S168-'OddsRatio_working_3-way'!R168^2/3</f>
        <v>-0.84237343852728452</v>
      </c>
      <c r="V168" s="11">
        <f>'OddsRatio_working_3-way'!S168*'OddsRatio_working_3-way'!R168/3-2*'OddsRatio_working_3-way'!R168^3/27-'OddsRatio_working_3-way'!T168</f>
        <v>0.25682117028270873</v>
      </c>
      <c r="W168" s="11">
        <f>'OddsRatio_working_3-way'!V168^2+4*'OddsRatio_working_3-way'!U168^3/27</f>
        <v>-2.2597301862760738E-2</v>
      </c>
      <c r="X168" s="11">
        <f>IF('OddsRatio_working_3-way'!W168&gt;0,IF(ABS('OddsRatio_working_3-way'!V168+SQRT('OddsRatio_working_3-way'!W168))/2&gt;0,ABS('OddsRatio_working_3-way'!V168+SQRT('OddsRatio_working_3-way'!W168))/2,ABS('OddsRatio_working_3-way'!V168-SQRT('OddsRatio_working_3-way'!W168))/2),SQRT(-'OddsRatio_working_3-way'!U168^3/27))</f>
        <v>0.14879046959410808</v>
      </c>
      <c r="Y168" s="11">
        <f>IF('OddsRatio_working_3-way'!W168&gt;=0,IF('OddsRatio_working_3-way'!V168+SQRT('OddsRatio_working_3-way'!W168)&gt;0,0,PI()),ACOS('OddsRatio_working_3-way'!V168/(2*'OddsRatio_working_3-way'!X168)))</f>
        <v>0.52955957133497211</v>
      </c>
      <c r="Z168" s="11">
        <f>'OddsRatio_working_3-way'!X168^(1/3)*COS('OddsRatio_working_3-way'!Y168/3)</f>
        <v>0.52166310822676665</v>
      </c>
      <c r="AA168" s="11">
        <f>'OddsRatio_working_3-way'!X168^(1/3)*COS(('OddsRatio_working_3-way'!Y168+2*PI())/3)</f>
        <v>-0.3414172896266407</v>
      </c>
      <c r="AB168" s="11">
        <f>'OddsRatio_working_3-way'!X168^(1/3)*COS(('OddsRatio_working_3-way'!Y168+4*PI())/3)</f>
        <v>-0.18024581860012628</v>
      </c>
      <c r="AC168" s="11">
        <f>'OddsRatio_working_3-way'!X168^(1/3)*SIN('OddsRatio_working_3-way'!Y168/3)</f>
        <v>9.3052392182846319E-2</v>
      </c>
      <c r="AD168" s="11">
        <f>'OddsRatio_working_3-way'!X168^(1/3)*SIN(('OddsRatio_working_3-way'!Y168+2*PI())/3)</f>
        <v>0.40524730785010776</v>
      </c>
      <c r="AE168" s="11">
        <f>'OddsRatio_working_3-way'!X168^(1/3)*SIN(('OddsRatio_working_3-way'!Y168+4*PI())/3)</f>
        <v>-0.49829970003295393</v>
      </c>
      <c r="AF168" s="11">
        <f>-'OddsRatio_working_3-way'!U168/(3*'OddsRatio_working_3-way'!X168^(1/3))*COS(('OddsRatio_working_3-way'!Y168)/3)</f>
        <v>0.52166310822676665</v>
      </c>
      <c r="AG168" s="11">
        <f>-'OddsRatio_working_3-way'!U168/(3*'OddsRatio_working_3-way'!X168^(1/3))*COS(('OddsRatio_working_3-way'!Y168+2*PI())/3)</f>
        <v>-0.3414172896266407</v>
      </c>
      <c r="AH168" s="11">
        <f>-'OddsRatio_working_3-way'!U168/(3*'OddsRatio_working_3-way'!X168^(1/3))*COS(('OddsRatio_working_3-way'!Y168+4*PI())/3)</f>
        <v>-0.18024581860012628</v>
      </c>
      <c r="AI168" s="11">
        <f>'OddsRatio_working_3-way'!U168/(3*'OddsRatio_working_3-way'!X168^(1/3))*SIN(('OddsRatio_working_3-way'!Y168)/3)</f>
        <v>-9.3052392182846319E-2</v>
      </c>
      <c r="AJ168" s="11">
        <f>'OddsRatio_working_3-way'!U168/(3*'OddsRatio_working_3-way'!X168^(1/3))*SIN(('OddsRatio_working_3-way'!Y168+2*PI())/3)</f>
        <v>-0.40524730785010776</v>
      </c>
      <c r="AK168" s="11">
        <f>'OddsRatio_working_3-way'!U168/(3*'OddsRatio_working_3-way'!X168^(1/3))*SIN(('OddsRatio_working_3-way'!Y168+4*PI())/3)</f>
        <v>0.49829970003295393</v>
      </c>
      <c r="AL168" s="11">
        <f>'OddsRatio_working_3-way'!Z168+'OddsRatio_working_3-way'!AF168</f>
        <v>1.0433262164535333</v>
      </c>
      <c r="AM168" s="11">
        <f>'OddsRatio_working_3-way'!AA168+'OddsRatio_working_3-way'!AG168</f>
        <v>-0.68283457925328139</v>
      </c>
      <c r="AN168" s="11">
        <f>'OddsRatio_working_3-way'!AB168+'OddsRatio_working_3-way'!AH168</f>
        <v>-0.36049163720025257</v>
      </c>
      <c r="AO168" s="11">
        <f>'OddsRatio_working_3-way'!AC168+'OddsRatio_working_3-way'!AI168</f>
        <v>0</v>
      </c>
      <c r="AP168" s="11">
        <f>'OddsRatio_working_3-way'!AD168+'OddsRatio_working_3-way'!AJ168</f>
        <v>0</v>
      </c>
      <c r="AQ168" s="11">
        <f>'OddsRatio_working_3-way'!AE168+'OddsRatio_working_3-way'!AK168</f>
        <v>0</v>
      </c>
      <c r="AR168" s="10">
        <f>IF(A168="","",IF(('OddsRatio_working_3-way'!X168=0),IF(Q168&gt;0,-Q168^(1/3),(-Q168)^(1/3)),'OddsRatio_working_3-way'!AL168-'OddsRatio_working_3-way'!R168/3))</f>
        <v>1.0433262164535333</v>
      </c>
      <c r="AS168" s="11">
        <f>IF(('OddsRatio_working_3-way'!X168=0),IF(Q168&gt;0,-Q168^(1/3),(-Q168)^(1/3)),'OddsRatio_working_3-way'!AM168-'OddsRatio_working_3-way'!R168/3)</f>
        <v>-0.68283457925328139</v>
      </c>
      <c r="AT168" s="11">
        <f>IF(('OddsRatio_working_3-way'!X168=0),IF(Q168&gt;0,-Q168^(1/3),(-Q168)^(1/3)),'OddsRatio_working_3-way'!AN168-'OddsRatio_working_3-way'!R168/3)</f>
        <v>-0.36049163720025257</v>
      </c>
      <c r="AU168" s="11">
        <f>IF(('OddsRatio_working_3-way'!X168=0),0,'OddsRatio_working_3-way'!AO168)</f>
        <v>0</v>
      </c>
      <c r="AV168" s="11">
        <f>IF(('OddsRatio_working_3-way'!X168=0),0,'OddsRatio_working_3-way'!AP168)</f>
        <v>0</v>
      </c>
      <c r="AW168" s="11">
        <f>IF(('OddsRatio_working_3-way'!X168=0),0,'OddsRatio_working_3-way'!AQ168)</f>
        <v>0</v>
      </c>
    </row>
    <row r="169" spans="1:4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9">
        <f t="shared" si="39"/>
        <v>9.0603865477477355E-2</v>
      </c>
      <c r="E169" s="9">
        <f t="shared" si="40"/>
        <v>0.1879165691812803</v>
      </c>
      <c r="F169" s="9">
        <f t="shared" si="41"/>
        <v>0.72147956534124225</v>
      </c>
      <c r="G169" s="9">
        <f t="shared" si="42"/>
        <v>1.0723351169151663</v>
      </c>
      <c r="H169" s="9">
        <f t="shared" si="43"/>
        <v>11.037056694325958</v>
      </c>
      <c r="I169" s="9">
        <f t="shared" si="44"/>
        <v>5.3215105211681202</v>
      </c>
      <c r="J169" s="9">
        <f t="shared" si="45"/>
        <v>1.3860406420894602</v>
      </c>
      <c r="K169" s="11">
        <f t="shared" si="46"/>
        <v>9.6525096525096526E-2</v>
      </c>
      <c r="L169" s="11">
        <f t="shared" si="47"/>
        <v>0.19880715705765406</v>
      </c>
      <c r="M169" s="11">
        <f t="shared" si="48"/>
        <v>0.73529411764705876</v>
      </c>
      <c r="N169" s="11">
        <f>'OddsRatio_working_3-way'!K169+'OddsRatio_working_3-way'!L169+'OddsRatio_working_3-way'!M169-('OddsRatio_working_3-way'!K169*'OddsRatio_working_3-way'!L169)-('OddsRatio_working_3-way'!K169*'OddsRatio_working_3-way'!M169)-('OddsRatio_working_3-way'!L169*'OddsRatio_working_3-way'!M169)+('OddsRatio_working_3-way'!K169*'OddsRatio_working_3-way'!L169*'OddsRatio_working_3-way'!M169)-1</f>
        <v>-0.19160937170526693</v>
      </c>
      <c r="O169" s="11">
        <f>0</f>
        <v>0</v>
      </c>
      <c r="P169" s="11">
        <f>('OddsRatio_working_3-way'!K169*'OddsRatio_working_3-way'!L169)+('OddsRatio_working_3-way'!K169*'OddsRatio_working_3-way'!M169)+('OddsRatio_working_3-way'!L169*'OddsRatio_working_3-way'!M169)-(3*'OddsRatio_working_3-way'!K169*'OddsRatio_working_3-way'!L169*'OddsRatio_working_3-way'!M169)</f>
        <v>0.19401533113379679</v>
      </c>
      <c r="Q169" s="11">
        <f>2*'OddsRatio_working_3-way'!K169*'OddsRatio_working_3-way'!L169*'OddsRatio_working_3-way'!M169</f>
        <v>2.8220411801279533E-2</v>
      </c>
      <c r="R169" s="11">
        <f t="shared" si="49"/>
        <v>0</v>
      </c>
      <c r="S169" s="11">
        <f t="shared" si="50"/>
        <v>-1.0125565853440128</v>
      </c>
      <c r="T169" s="11">
        <f t="shared" si="51"/>
        <v>-0.14728095786822004</v>
      </c>
      <c r="U169" s="11">
        <f>'OddsRatio_working_3-way'!S169-'OddsRatio_working_3-way'!R169^2/3</f>
        <v>-1.0125565853440128</v>
      </c>
      <c r="V169" s="11">
        <f>'OddsRatio_working_3-way'!S169*'OddsRatio_working_3-way'!R169/3-2*'OddsRatio_working_3-way'!R169^3/27-'OddsRatio_working_3-way'!T169</f>
        <v>0.14728095786822004</v>
      </c>
      <c r="W169" s="11">
        <f>'OddsRatio_working_3-way'!V169^2+4*'OddsRatio_working_3-way'!U169^3/27</f>
        <v>-0.13210754008766781</v>
      </c>
      <c r="X169" s="11">
        <f>IF('OddsRatio_working_3-way'!W169&gt;0,IF(ABS('OddsRatio_working_3-way'!V169+SQRT('OddsRatio_working_3-way'!W169))/2&gt;0,ABS('OddsRatio_working_3-way'!V169+SQRT('OddsRatio_working_3-way'!W169))/2,ABS('OddsRatio_working_3-way'!V169-SQRT('OddsRatio_working_3-way'!W169))/2),SQRT(-'OddsRatio_working_3-way'!U169^3/27))</f>
        <v>0.19608621868851991</v>
      </c>
      <c r="Y169" s="11">
        <f>IF('OddsRatio_working_3-way'!W169&gt;=0,IF('OddsRatio_working_3-way'!V169+SQRT('OddsRatio_working_3-way'!W169)&gt;0,0,PI()),ACOS('OddsRatio_working_3-way'!V169/(2*'OddsRatio_working_3-way'!X169)))</f>
        <v>1.1858045371203474</v>
      </c>
      <c r="Z169" s="11">
        <f>'OddsRatio_working_3-way'!X169^(1/3)*COS('OddsRatio_working_3-way'!Y169/3)</f>
        <v>0.53616755845758324</v>
      </c>
      <c r="AA169" s="11">
        <f>'OddsRatio_working_3-way'!X169^(1/3)*COS(('OddsRatio_working_3-way'!Y169+2*PI())/3)</f>
        <v>-0.46181660628509819</v>
      </c>
      <c r="AB169" s="11">
        <f>'OddsRatio_working_3-way'!X169^(1/3)*COS(('OddsRatio_working_3-way'!Y169+4*PI())/3)</f>
        <v>-7.4350952172485218E-2</v>
      </c>
      <c r="AC169" s="11">
        <f>'OddsRatio_working_3-way'!X169^(1/3)*SIN('OddsRatio_working_3-way'!Y169/3)</f>
        <v>0.22370339970365172</v>
      </c>
      <c r="AD169" s="11">
        <f>'OddsRatio_working_3-way'!X169^(1/3)*SIN(('OddsRatio_working_3-way'!Y169+2*PI())/3)</f>
        <v>0.35248302645751939</v>
      </c>
      <c r="AE169" s="11">
        <f>'OddsRatio_working_3-way'!X169^(1/3)*SIN(('OddsRatio_working_3-way'!Y169+4*PI())/3)</f>
        <v>-0.57618642616117088</v>
      </c>
      <c r="AF169" s="11">
        <f>-'OddsRatio_working_3-way'!U169/(3*'OddsRatio_working_3-way'!X169^(1/3))*COS(('OddsRatio_working_3-way'!Y169)/3)</f>
        <v>0.53616755845758313</v>
      </c>
      <c r="AG169" s="11">
        <f>-'OddsRatio_working_3-way'!U169/(3*'OddsRatio_working_3-way'!X169^(1/3))*COS(('OddsRatio_working_3-way'!Y169+2*PI())/3)</f>
        <v>-0.46181660628509813</v>
      </c>
      <c r="AH169" s="11">
        <f>-'OddsRatio_working_3-way'!U169/(3*'OddsRatio_working_3-way'!X169^(1/3))*COS(('OddsRatio_working_3-way'!Y169+4*PI())/3)</f>
        <v>-7.4350952172485205E-2</v>
      </c>
      <c r="AI169" s="11">
        <f>'OddsRatio_working_3-way'!U169/(3*'OddsRatio_working_3-way'!X169^(1/3))*SIN(('OddsRatio_working_3-way'!Y169)/3)</f>
        <v>-0.22370339970365166</v>
      </c>
      <c r="AJ169" s="11">
        <f>'OddsRatio_working_3-way'!U169/(3*'OddsRatio_working_3-way'!X169^(1/3))*SIN(('OddsRatio_working_3-way'!Y169+2*PI())/3)</f>
        <v>-0.35248302645751928</v>
      </c>
      <c r="AK169" s="11">
        <f>'OddsRatio_working_3-way'!U169/(3*'OddsRatio_working_3-way'!X169^(1/3))*SIN(('OddsRatio_working_3-way'!Y169+4*PI())/3)</f>
        <v>0.57618642616117077</v>
      </c>
      <c r="AL169" s="11">
        <f>'OddsRatio_working_3-way'!Z169+'OddsRatio_working_3-way'!AF169</f>
        <v>1.0723351169151663</v>
      </c>
      <c r="AM169" s="11">
        <f>'OddsRatio_working_3-way'!AA169+'OddsRatio_working_3-way'!AG169</f>
        <v>-0.92363321257019626</v>
      </c>
      <c r="AN169" s="11">
        <f>'OddsRatio_working_3-way'!AB169+'OddsRatio_working_3-way'!AH169</f>
        <v>-0.14870190434497044</v>
      </c>
      <c r="AO169" s="11">
        <f>'OddsRatio_working_3-way'!AC169+'OddsRatio_working_3-way'!AI169</f>
        <v>0</v>
      </c>
      <c r="AP169" s="11">
        <f>'OddsRatio_working_3-way'!AD169+'OddsRatio_working_3-way'!AJ169</f>
        <v>0</v>
      </c>
      <c r="AQ169" s="11">
        <f>'OddsRatio_working_3-way'!AE169+'OddsRatio_working_3-way'!AK169</f>
        <v>0</v>
      </c>
      <c r="AR169" s="10">
        <f>IF(A169="","",IF(('OddsRatio_working_3-way'!X169=0),IF(Q169&gt;0,-Q169^(1/3),(-Q169)^(1/3)),'OddsRatio_working_3-way'!AL169-'OddsRatio_working_3-way'!R169/3))</f>
        <v>1.0723351169151663</v>
      </c>
      <c r="AS169" s="11">
        <f>IF(('OddsRatio_working_3-way'!X169=0),IF(Q169&gt;0,-Q169^(1/3),(-Q169)^(1/3)),'OddsRatio_working_3-way'!AM169-'OddsRatio_working_3-way'!R169/3)</f>
        <v>-0.92363321257019626</v>
      </c>
      <c r="AT169" s="11">
        <f>IF(('OddsRatio_working_3-way'!X169=0),IF(Q169&gt;0,-Q169^(1/3),(-Q169)^(1/3)),'OddsRatio_working_3-way'!AN169-'OddsRatio_working_3-way'!R169/3)</f>
        <v>-0.14870190434497044</v>
      </c>
      <c r="AU169" s="11">
        <f>IF(('OddsRatio_working_3-way'!X169=0),0,'OddsRatio_working_3-way'!AO169)</f>
        <v>0</v>
      </c>
      <c r="AV169" s="11">
        <f>IF(('OddsRatio_working_3-way'!X169=0),0,'OddsRatio_working_3-way'!AP169)</f>
        <v>0</v>
      </c>
      <c r="AW169" s="11">
        <f>IF(('OddsRatio_working_3-way'!X169=0),0,'OddsRatio_working_3-way'!AQ169)</f>
        <v>0</v>
      </c>
    </row>
    <row r="170" spans="1:4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9">
        <f t="shared" si="39"/>
        <v>0.4432441327944362</v>
      </c>
      <c r="E170" s="9">
        <f t="shared" si="40"/>
        <v>0.28729162008834025</v>
      </c>
      <c r="F170" s="9">
        <f t="shared" si="41"/>
        <v>0.2694642471172235</v>
      </c>
      <c r="G170" s="9">
        <f t="shared" si="42"/>
        <v>1.0467441943252429</v>
      </c>
      <c r="H170" s="9">
        <f t="shared" si="43"/>
        <v>2.2560930331902918</v>
      </c>
      <c r="I170" s="9">
        <f t="shared" si="44"/>
        <v>3.4807837405508266</v>
      </c>
      <c r="J170" s="9">
        <f t="shared" si="45"/>
        <v>3.711067463302379</v>
      </c>
      <c r="K170" s="11">
        <f t="shared" si="46"/>
        <v>0.45454545454545453</v>
      </c>
      <c r="L170" s="11">
        <f t="shared" si="47"/>
        <v>0.29673590504451036</v>
      </c>
      <c r="M170" s="11">
        <f t="shared" si="48"/>
        <v>0.2785515320334262</v>
      </c>
      <c r="N170" s="11">
        <f>'OddsRatio_working_3-way'!K170+'OddsRatio_working_3-way'!L170+'OddsRatio_working_3-way'!M170-('OddsRatio_working_3-way'!K170*'OddsRatio_working_3-way'!L170)-('OddsRatio_working_3-way'!K170*'OddsRatio_working_3-way'!M170)-('OddsRatio_working_3-way'!L170*'OddsRatio_working_3-way'!M170)+('OddsRatio_working_3-way'!K170*'OddsRatio_working_3-way'!L170*'OddsRatio_working_3-way'!M170)-1</f>
        <v>-0.27674662029902042</v>
      </c>
      <c r="O170" s="11">
        <f>0</f>
        <v>0</v>
      </c>
      <c r="P170" s="11">
        <f>('OddsRatio_working_3-way'!K170*'OddsRatio_working_3-way'!L170)+('OddsRatio_working_3-way'!K170*'OddsRatio_working_3-way'!M170)+('OddsRatio_working_3-way'!L170*'OddsRatio_working_3-way'!M170)-(3*'OddsRatio_working_3-way'!K170*'OddsRatio_working_3-way'!L170*'OddsRatio_working_3-way'!M170)</f>
        <v>0.23143747468652626</v>
      </c>
      <c r="Q170" s="11">
        <f>2*'OddsRatio_working_3-way'!K170*'OddsRatio_working_3-way'!L170*'OddsRatio_working_3-way'!M170</f>
        <v>7.5142037235885126E-2</v>
      </c>
      <c r="R170" s="11">
        <f t="shared" si="49"/>
        <v>0</v>
      </c>
      <c r="S170" s="11">
        <f t="shared" si="50"/>
        <v>-0.83627931729197513</v>
      </c>
      <c r="T170" s="11">
        <f t="shared" si="51"/>
        <v>-0.27151925886103079</v>
      </c>
      <c r="U170" s="11">
        <f>'OddsRatio_working_3-way'!S170-'OddsRatio_working_3-way'!R170^2/3</f>
        <v>-0.83627931729197513</v>
      </c>
      <c r="V170" s="11">
        <f>'OddsRatio_working_3-way'!S170*'OddsRatio_working_3-way'!R170/3-2*'OddsRatio_working_3-way'!R170^3/27-'OddsRatio_working_3-way'!T170</f>
        <v>0.27151925886103079</v>
      </c>
      <c r="W170" s="11">
        <f>'OddsRatio_working_3-way'!V170^2+4*'OddsRatio_working_3-way'!U170^3/27</f>
        <v>-1.2923646572088082E-2</v>
      </c>
      <c r="X170" s="11">
        <f>IF('OddsRatio_working_3-way'!W170&gt;0,IF(ABS('OddsRatio_working_3-way'!V170+SQRT('OddsRatio_working_3-way'!W170))/2&gt;0,ABS('OddsRatio_working_3-way'!V170+SQRT('OddsRatio_working_3-way'!W170))/2,ABS('OddsRatio_working_3-way'!V170-SQRT('OddsRatio_working_3-way'!W170))/2),SQRT(-'OddsRatio_working_3-way'!U170^3/27))</f>
        <v>0.1471787641819732</v>
      </c>
      <c r="Y170" s="11">
        <f>IF('OddsRatio_working_3-way'!W170&gt;=0,IF('OddsRatio_working_3-way'!V170+SQRT('OddsRatio_working_3-way'!W170)&gt;0,0,PI()),ACOS('OddsRatio_working_3-way'!V170/(2*'OddsRatio_working_3-way'!X170)))</f>
        <v>0.39651333689539103</v>
      </c>
      <c r="Z170" s="11">
        <f>'OddsRatio_working_3-way'!X170^(1/3)*COS('OddsRatio_working_3-way'!Y170/3)</f>
        <v>0.52337209716262145</v>
      </c>
      <c r="AA170" s="11">
        <f>'OddsRatio_working_3-way'!X170^(1/3)*COS(('OddsRatio_working_3-way'!Y170+2*PI())/3)</f>
        <v>-0.32194436963901601</v>
      </c>
      <c r="AB170" s="11">
        <f>'OddsRatio_working_3-way'!X170^(1/3)*COS(('OddsRatio_working_3-way'!Y170+4*PI())/3)</f>
        <v>-0.20142772752360572</v>
      </c>
      <c r="AC170" s="11">
        <f>'OddsRatio_working_3-way'!X170^(1/3)*SIN('OddsRatio_working_3-way'!Y170/3)</f>
        <v>6.9580315767162101E-2</v>
      </c>
      <c r="AD170" s="11">
        <f>'OddsRatio_working_3-way'!X170^(1/3)*SIN(('OddsRatio_working_3-way'!Y170+2*PI())/3)</f>
        <v>0.41846337389118665</v>
      </c>
      <c r="AE170" s="11">
        <f>'OddsRatio_working_3-way'!X170^(1/3)*SIN(('OddsRatio_working_3-way'!Y170+4*PI())/3)</f>
        <v>-0.4880436896583486</v>
      </c>
      <c r="AF170" s="11">
        <f>-'OddsRatio_working_3-way'!U170/(3*'OddsRatio_working_3-way'!X170^(1/3))*COS(('OddsRatio_working_3-way'!Y170)/3)</f>
        <v>0.52337209716262134</v>
      </c>
      <c r="AG170" s="11">
        <f>-'OddsRatio_working_3-way'!U170/(3*'OddsRatio_working_3-way'!X170^(1/3))*COS(('OddsRatio_working_3-way'!Y170+2*PI())/3)</f>
        <v>-0.32194436963901596</v>
      </c>
      <c r="AH170" s="11">
        <f>-'OddsRatio_working_3-way'!U170/(3*'OddsRatio_working_3-way'!X170^(1/3))*COS(('OddsRatio_working_3-way'!Y170+4*PI())/3)</f>
        <v>-0.20142772752360569</v>
      </c>
      <c r="AI170" s="11">
        <f>'OddsRatio_working_3-way'!U170/(3*'OddsRatio_working_3-way'!X170^(1/3))*SIN(('OddsRatio_working_3-way'!Y170)/3)</f>
        <v>-6.9580315767162088E-2</v>
      </c>
      <c r="AJ170" s="11">
        <f>'OddsRatio_working_3-way'!U170/(3*'OddsRatio_working_3-way'!X170^(1/3))*SIN(('OddsRatio_working_3-way'!Y170+2*PI())/3)</f>
        <v>-0.41846337389118654</v>
      </c>
      <c r="AK170" s="11">
        <f>'OddsRatio_working_3-way'!U170/(3*'OddsRatio_working_3-way'!X170^(1/3))*SIN(('OddsRatio_working_3-way'!Y170+4*PI())/3)</f>
        <v>0.48804368965834849</v>
      </c>
      <c r="AL170" s="11">
        <f>'OddsRatio_working_3-way'!Z170+'OddsRatio_working_3-way'!AF170</f>
        <v>1.0467441943252429</v>
      </c>
      <c r="AM170" s="11">
        <f>'OddsRatio_working_3-way'!AA170+'OddsRatio_working_3-way'!AG170</f>
        <v>-0.64388873927803192</v>
      </c>
      <c r="AN170" s="11">
        <f>'OddsRatio_working_3-way'!AB170+'OddsRatio_working_3-way'!AH170</f>
        <v>-0.40285545504721143</v>
      </c>
      <c r="AO170" s="11">
        <f>'OddsRatio_working_3-way'!AC170+'OddsRatio_working_3-way'!AI170</f>
        <v>0</v>
      </c>
      <c r="AP170" s="11">
        <f>'OddsRatio_working_3-way'!AD170+'OddsRatio_working_3-way'!AJ170</f>
        <v>0</v>
      </c>
      <c r="AQ170" s="11">
        <f>'OddsRatio_working_3-way'!AE170+'OddsRatio_working_3-way'!AK170</f>
        <v>0</v>
      </c>
      <c r="AR170" s="10">
        <f>IF(A170="","",IF(('OddsRatio_working_3-way'!X170=0),IF(Q170&gt;0,-Q170^(1/3),(-Q170)^(1/3)),'OddsRatio_working_3-way'!AL170-'OddsRatio_working_3-way'!R170/3))</f>
        <v>1.0467441943252429</v>
      </c>
      <c r="AS170" s="11">
        <f>IF(('OddsRatio_working_3-way'!X170=0),IF(Q170&gt;0,-Q170^(1/3),(-Q170)^(1/3)),'OddsRatio_working_3-way'!AM170-'OddsRatio_working_3-way'!R170/3)</f>
        <v>-0.64388873927803192</v>
      </c>
      <c r="AT170" s="11">
        <f>IF(('OddsRatio_working_3-way'!X170=0),IF(Q170&gt;0,-Q170^(1/3),(-Q170)^(1/3)),'OddsRatio_working_3-way'!AN170-'OddsRatio_working_3-way'!R170/3)</f>
        <v>-0.40285545504721143</v>
      </c>
      <c r="AU170" s="11">
        <f>IF(('OddsRatio_working_3-way'!X170=0),0,'OddsRatio_working_3-way'!AO170)</f>
        <v>0</v>
      </c>
      <c r="AV170" s="11">
        <f>IF(('OddsRatio_working_3-way'!X170=0),0,'OddsRatio_working_3-way'!AP170)</f>
        <v>0</v>
      </c>
      <c r="AW170" s="11">
        <f>IF(('OddsRatio_working_3-way'!X170=0),0,'OddsRatio_working_3-way'!AQ170)</f>
        <v>0</v>
      </c>
    </row>
    <row r="171" spans="1:4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9">
        <f t="shared" si="39"/>
        <v>0.78266381930927442</v>
      </c>
      <c r="E171" s="9">
        <f t="shared" si="40"/>
        <v>0.14690416462517988</v>
      </c>
      <c r="F171" s="9">
        <f t="shared" si="41"/>
        <v>7.0432016065545847E-2</v>
      </c>
      <c r="G171" s="9">
        <f t="shared" si="42"/>
        <v>1.0558470830303928</v>
      </c>
      <c r="H171" s="9">
        <f t="shared" si="43"/>
        <v>1.2776877828369932</v>
      </c>
      <c r="I171" s="9">
        <f t="shared" si="44"/>
        <v>6.8071589566671582</v>
      </c>
      <c r="J171" s="9">
        <f t="shared" si="45"/>
        <v>14.198088537879908</v>
      </c>
      <c r="K171" s="11">
        <f t="shared" si="46"/>
        <v>0.79176563737133809</v>
      </c>
      <c r="L171" s="11">
        <f t="shared" si="47"/>
        <v>0.15384615384615385</v>
      </c>
      <c r="M171" s="11">
        <f t="shared" si="48"/>
        <v>7.407407407407407E-2</v>
      </c>
      <c r="N171" s="11">
        <f>'OddsRatio_working_3-way'!K171+'OddsRatio_working_3-way'!L171+'OddsRatio_working_3-way'!M171-('OddsRatio_working_3-way'!K171*'OddsRatio_working_3-way'!L171)-('OddsRatio_working_3-way'!K171*'OddsRatio_working_3-way'!M171)-('OddsRatio_working_3-way'!L171*'OddsRatio_working_3-way'!M171)+('OddsRatio_working_3-way'!K171*'OddsRatio_working_3-way'!L171*'OddsRatio_working_3-way'!M171)-1</f>
        <v>-0.16314658040707142</v>
      </c>
      <c r="O171" s="11">
        <f>0</f>
        <v>0</v>
      </c>
      <c r="P171" s="11">
        <f>('OddsRatio_working_3-way'!K171*'OddsRatio_working_3-way'!L171)+('OddsRatio_working_3-way'!K171*'OddsRatio_working_3-way'!M171)+('OddsRatio_working_3-way'!L171*'OddsRatio_working_3-way'!M171)-(3*'OddsRatio_working_3-way'!K171*'OddsRatio_working_3-way'!L171*'OddsRatio_working_3-way'!M171)</f>
        <v>0.16478650524572933</v>
      </c>
      <c r="Q171" s="11">
        <f>2*'OddsRatio_working_3-way'!K171*'OddsRatio_working_3-way'!L171*'OddsRatio_working_3-way'!M171</f>
        <v>1.8045940452907992E-2</v>
      </c>
      <c r="R171" s="11">
        <f t="shared" si="49"/>
        <v>0</v>
      </c>
      <c r="S171" s="11">
        <f t="shared" si="50"/>
        <v>-1.0100518492913924</v>
      </c>
      <c r="T171" s="11">
        <f t="shared" si="51"/>
        <v>-0.11061182163843754</v>
      </c>
      <c r="U171" s="11">
        <f>'OddsRatio_working_3-way'!S171-'OddsRatio_working_3-way'!R171^2/3</f>
        <v>-1.0100518492913924</v>
      </c>
      <c r="V171" s="11">
        <f>'OddsRatio_working_3-way'!S171*'OddsRatio_working_3-way'!R171/3-2*'OddsRatio_working_3-way'!R171^3/27-'OddsRatio_working_3-way'!T171</f>
        <v>0.11061182163843754</v>
      </c>
      <c r="W171" s="11">
        <f>'OddsRatio_working_3-way'!V171^2+4*'OddsRatio_working_3-way'!U171^3/27</f>
        <v>-0.14042571862231318</v>
      </c>
      <c r="X171" s="11">
        <f>IF('OddsRatio_working_3-way'!W171&gt;0,IF(ABS('OddsRatio_working_3-way'!V171+SQRT('OddsRatio_working_3-way'!W171))/2&gt;0,ABS('OddsRatio_working_3-way'!V171+SQRT('OddsRatio_working_3-way'!W171))/2,ABS('OddsRatio_working_3-way'!V171-SQRT('OddsRatio_working_3-way'!W171))/2),SQRT(-'OddsRatio_working_3-way'!U171^3/27))</f>
        <v>0.19535908841700114</v>
      </c>
      <c r="Y171" s="11">
        <f>IF('OddsRatio_working_3-way'!W171&gt;=0,IF('OddsRatio_working_3-way'!V171+SQRT('OddsRatio_working_3-way'!W171)&gt;0,0,PI()),ACOS('OddsRatio_working_3-way'!V171/(2*'OddsRatio_working_3-way'!X171)))</f>
        <v>1.2837728420461803</v>
      </c>
      <c r="Z171" s="11">
        <f>'OddsRatio_working_3-way'!X171^(1/3)*COS('OddsRatio_working_3-way'!Y171/3)</f>
        <v>0.52792354151519649</v>
      </c>
      <c r="AA171" s="11">
        <f>'OddsRatio_working_3-way'!X171^(1/3)*COS(('OddsRatio_working_3-way'!Y171+2*PI())/3)</f>
        <v>-0.47249357422744692</v>
      </c>
      <c r="AB171" s="11">
        <f>'OddsRatio_working_3-way'!X171^(1/3)*COS(('OddsRatio_working_3-way'!Y171+4*PI())/3)</f>
        <v>-5.5429967287749946E-2</v>
      </c>
      <c r="AC171" s="11">
        <f>'OddsRatio_working_3-way'!X171^(1/3)*SIN('OddsRatio_working_3-way'!Y171/3)</f>
        <v>0.24079178573583057</v>
      </c>
      <c r="AD171" s="11">
        <f>'OddsRatio_working_3-way'!X171^(1/3)*SIN(('OddsRatio_working_3-way'!Y171+2*PI())/3)</f>
        <v>0.33679930534009361</v>
      </c>
      <c r="AE171" s="11">
        <f>'OddsRatio_working_3-way'!X171^(1/3)*SIN(('OddsRatio_working_3-way'!Y171+4*PI())/3)</f>
        <v>-0.5775910910759241</v>
      </c>
      <c r="AF171" s="11">
        <f>-'OddsRatio_working_3-way'!U171/(3*'OddsRatio_working_3-way'!X171^(1/3))*COS(('OddsRatio_working_3-way'!Y171)/3)</f>
        <v>0.52792354151519638</v>
      </c>
      <c r="AG171" s="11">
        <f>-'OddsRatio_working_3-way'!U171/(3*'OddsRatio_working_3-way'!X171^(1/3))*COS(('OddsRatio_working_3-way'!Y171+2*PI())/3)</f>
        <v>-0.47249357422744681</v>
      </c>
      <c r="AH171" s="11">
        <f>-'OddsRatio_working_3-way'!U171/(3*'OddsRatio_working_3-way'!X171^(1/3))*COS(('OddsRatio_working_3-way'!Y171+4*PI())/3)</f>
        <v>-5.5429967287749932E-2</v>
      </c>
      <c r="AI171" s="11">
        <f>'OddsRatio_working_3-way'!U171/(3*'OddsRatio_working_3-way'!X171^(1/3))*SIN(('OddsRatio_working_3-way'!Y171)/3)</f>
        <v>-0.24079178573583054</v>
      </c>
      <c r="AJ171" s="11">
        <f>'OddsRatio_working_3-way'!U171/(3*'OddsRatio_working_3-way'!X171^(1/3))*SIN(('OddsRatio_working_3-way'!Y171+2*PI())/3)</f>
        <v>-0.33679930534009356</v>
      </c>
      <c r="AK171" s="11">
        <f>'OddsRatio_working_3-way'!U171/(3*'OddsRatio_working_3-way'!X171^(1/3))*SIN(('OddsRatio_working_3-way'!Y171+4*PI())/3)</f>
        <v>0.57759109107592399</v>
      </c>
      <c r="AL171" s="11">
        <f>'OddsRatio_working_3-way'!Z171+'OddsRatio_working_3-way'!AF171</f>
        <v>1.0558470830303928</v>
      </c>
      <c r="AM171" s="11">
        <f>'OddsRatio_working_3-way'!AA171+'OddsRatio_working_3-way'!AG171</f>
        <v>-0.94498714845489373</v>
      </c>
      <c r="AN171" s="11">
        <f>'OddsRatio_working_3-way'!AB171+'OddsRatio_working_3-way'!AH171</f>
        <v>-0.11085993457549988</v>
      </c>
      <c r="AO171" s="11">
        <f>'OddsRatio_working_3-way'!AC171+'OddsRatio_working_3-way'!AI171</f>
        <v>0</v>
      </c>
      <c r="AP171" s="11">
        <f>'OddsRatio_working_3-way'!AD171+'OddsRatio_working_3-way'!AJ171</f>
        <v>0</v>
      </c>
      <c r="AQ171" s="11">
        <f>'OddsRatio_working_3-way'!AE171+'OddsRatio_working_3-way'!AK171</f>
        <v>0</v>
      </c>
      <c r="AR171" s="10">
        <f>IF(A171="","",IF(('OddsRatio_working_3-way'!X171=0),IF(Q171&gt;0,-Q171^(1/3),(-Q171)^(1/3)),'OddsRatio_working_3-way'!AL171-'OddsRatio_working_3-way'!R171/3))</f>
        <v>1.0558470830303928</v>
      </c>
      <c r="AS171" s="11">
        <f>IF(('OddsRatio_working_3-way'!X171=0),IF(Q171&gt;0,-Q171^(1/3),(-Q171)^(1/3)),'OddsRatio_working_3-way'!AM171-'OddsRatio_working_3-way'!R171/3)</f>
        <v>-0.94498714845489373</v>
      </c>
      <c r="AT171" s="11">
        <f>IF(('OddsRatio_working_3-way'!X171=0),IF(Q171&gt;0,-Q171^(1/3),(-Q171)^(1/3)),'OddsRatio_working_3-way'!AN171-'OddsRatio_working_3-way'!R171/3)</f>
        <v>-0.11085993457549988</v>
      </c>
      <c r="AU171" s="11">
        <f>IF(('OddsRatio_working_3-way'!X171=0),0,'OddsRatio_working_3-way'!AO171)</f>
        <v>0</v>
      </c>
      <c r="AV171" s="11">
        <f>IF(('OddsRatio_working_3-way'!X171=0),0,'OddsRatio_working_3-way'!AP171)</f>
        <v>0</v>
      </c>
      <c r="AW171" s="11">
        <f>IF(('OddsRatio_working_3-way'!X171=0),0,'OddsRatio_working_3-way'!AQ171)</f>
        <v>0</v>
      </c>
    </row>
    <row r="172" spans="1:4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9">
        <f t="shared" si="39"/>
        <v>0.42998325687015942</v>
      </c>
      <c r="E172" s="9">
        <f t="shared" si="40"/>
        <v>0.28885352977141965</v>
      </c>
      <c r="F172" s="9">
        <f t="shared" si="41"/>
        <v>0.28116321335842093</v>
      </c>
      <c r="G172" s="9">
        <f t="shared" si="42"/>
        <v>1.052120596211602</v>
      </c>
      <c r="H172" s="9">
        <f t="shared" si="43"/>
        <v>2.3256719512266186</v>
      </c>
      <c r="I172" s="9">
        <f t="shared" si="44"/>
        <v>3.4619621951351487</v>
      </c>
      <c r="J172" s="9">
        <f t="shared" si="45"/>
        <v>3.556653048794193</v>
      </c>
      <c r="K172" s="11">
        <f t="shared" si="46"/>
        <v>0.44247787610619471</v>
      </c>
      <c r="L172" s="11">
        <f t="shared" si="47"/>
        <v>0.29940119760479045</v>
      </c>
      <c r="M172" s="11">
        <f t="shared" si="48"/>
        <v>0.29154518950437314</v>
      </c>
      <c r="N172" s="11">
        <f>'OddsRatio_working_3-way'!K172+'OddsRatio_working_3-way'!L172+'OddsRatio_working_3-way'!M172-('OddsRatio_working_3-way'!K172*'OddsRatio_working_3-way'!L172)-('OddsRatio_working_3-way'!K172*'OddsRatio_working_3-way'!M172)-('OddsRatio_working_3-way'!L172*'OddsRatio_working_3-way'!M172)+('OddsRatio_working_3-way'!K172*'OddsRatio_working_3-way'!L172*'OddsRatio_working_3-way'!M172)-1</f>
        <v>-0.27672197595057313</v>
      </c>
      <c r="O172" s="11">
        <f>0</f>
        <v>0</v>
      </c>
      <c r="P172" s="11">
        <f>('OddsRatio_working_3-way'!K172*'OddsRatio_working_3-way'!L172)+('OddsRatio_working_3-way'!K172*'OddsRatio_working_3-way'!M172)+('OddsRatio_working_3-way'!L172*'OddsRatio_working_3-way'!M172)-(3*'OddsRatio_working_3-way'!K172*'OddsRatio_working_3-way'!L172*'OddsRatio_working_3-way'!M172)</f>
        <v>0.23289935518936067</v>
      </c>
      <c r="Q172" s="11">
        <f>2*'OddsRatio_working_3-way'!K172*'OddsRatio_working_3-way'!L172*'OddsRatio_working_3-way'!M172</f>
        <v>7.7246883976570702E-2</v>
      </c>
      <c r="R172" s="11">
        <f t="shared" si="49"/>
        <v>0</v>
      </c>
      <c r="S172" s="11">
        <f t="shared" si="50"/>
        <v>-0.84163664410577976</v>
      </c>
      <c r="T172" s="11">
        <f t="shared" si="51"/>
        <v>-0.2791497990400596</v>
      </c>
      <c r="U172" s="11">
        <f>'OddsRatio_working_3-way'!S172-'OddsRatio_working_3-way'!R172^2/3</f>
        <v>-0.84163664410577976</v>
      </c>
      <c r="V172" s="11">
        <f>'OddsRatio_working_3-way'!S172*'OddsRatio_working_3-way'!R172/3-2*'OddsRatio_working_3-way'!R172^3/27-'OddsRatio_working_3-way'!T172</f>
        <v>0.2791497990400596</v>
      </c>
      <c r="W172" s="11">
        <f>'OddsRatio_working_3-way'!V172^2+4*'OddsRatio_working_3-way'!U172^3/27</f>
        <v>-1.0397641949070183E-2</v>
      </c>
      <c r="X172" s="11">
        <f>IF('OddsRatio_working_3-way'!W172&gt;0,IF(ABS('OddsRatio_working_3-way'!V172+SQRT('OddsRatio_working_3-way'!W172))/2&gt;0,ABS('OddsRatio_working_3-way'!V172+SQRT('OddsRatio_working_3-way'!W172))/2,ABS('OddsRatio_working_3-way'!V172-SQRT('OddsRatio_working_3-way'!W172))/2),SQRT(-'OddsRatio_working_3-way'!U172^3/27))</f>
        <v>0.14859529960026988</v>
      </c>
      <c r="Y172" s="11">
        <f>IF('OddsRatio_working_3-way'!W172&gt;=0,IF('OddsRatio_working_3-way'!V172+SQRT('OddsRatio_working_3-way'!W172)&gt;0,0,PI()),ACOS('OddsRatio_working_3-way'!V172/(2*'OddsRatio_working_3-way'!X172)))</f>
        <v>0.35022504360380879</v>
      </c>
      <c r="Z172" s="11">
        <f>'OddsRatio_working_3-way'!X172^(1/3)*COS('OddsRatio_working_3-way'!Y172/3)</f>
        <v>0.52606029810580102</v>
      </c>
      <c r="AA172" s="11">
        <f>'OddsRatio_working_3-way'!X172^(1/3)*COS(('OddsRatio_working_3-way'!Y172+2*PI())/3)</f>
        <v>-0.31645844767892639</v>
      </c>
      <c r="AB172" s="11">
        <f>'OddsRatio_working_3-way'!X172^(1/3)*COS(('OddsRatio_working_3-way'!Y172+4*PI())/3)</f>
        <v>-0.20960185042687474</v>
      </c>
      <c r="AC172" s="11">
        <f>'OddsRatio_working_3-way'!X172^(1/3)*SIN('OddsRatio_working_3-way'!Y172/3)</f>
        <v>6.1693685188159514E-2</v>
      </c>
      <c r="AD172" s="11">
        <f>'OddsRatio_working_3-way'!X172^(1/3)*SIN(('OddsRatio_working_3-way'!Y172+2*PI())/3)</f>
        <v>0.42473473948795876</v>
      </c>
      <c r="AE172" s="11">
        <f>'OddsRatio_working_3-way'!X172^(1/3)*SIN(('OddsRatio_working_3-way'!Y172+4*PI())/3)</f>
        <v>-0.48642842467611819</v>
      </c>
      <c r="AF172" s="11">
        <f>-'OddsRatio_working_3-way'!U172/(3*'OddsRatio_working_3-way'!X172^(1/3))*COS(('OddsRatio_working_3-way'!Y172)/3)</f>
        <v>0.52606029810580102</v>
      </c>
      <c r="AG172" s="11">
        <f>-'OddsRatio_working_3-way'!U172/(3*'OddsRatio_working_3-way'!X172^(1/3))*COS(('OddsRatio_working_3-way'!Y172+2*PI())/3)</f>
        <v>-0.31645844767892639</v>
      </c>
      <c r="AH172" s="11">
        <f>-'OddsRatio_working_3-way'!U172/(3*'OddsRatio_working_3-way'!X172^(1/3))*COS(('OddsRatio_working_3-way'!Y172+4*PI())/3)</f>
        <v>-0.20960185042687474</v>
      </c>
      <c r="AI172" s="11">
        <f>'OddsRatio_working_3-way'!U172/(3*'OddsRatio_working_3-way'!X172^(1/3))*SIN(('OddsRatio_working_3-way'!Y172)/3)</f>
        <v>-6.1693685188159514E-2</v>
      </c>
      <c r="AJ172" s="11">
        <f>'OddsRatio_working_3-way'!U172/(3*'OddsRatio_working_3-way'!X172^(1/3))*SIN(('OddsRatio_working_3-way'!Y172+2*PI())/3)</f>
        <v>-0.42473473948795876</v>
      </c>
      <c r="AK172" s="11">
        <f>'OddsRatio_working_3-way'!U172/(3*'OddsRatio_working_3-way'!X172^(1/3))*SIN(('OddsRatio_working_3-way'!Y172+4*PI())/3)</f>
        <v>0.48642842467611819</v>
      </c>
      <c r="AL172" s="11">
        <f>'OddsRatio_working_3-way'!Z172+'OddsRatio_working_3-way'!AF172</f>
        <v>1.052120596211602</v>
      </c>
      <c r="AM172" s="11">
        <f>'OddsRatio_working_3-way'!AA172+'OddsRatio_working_3-way'!AG172</f>
        <v>-0.63291689535785278</v>
      </c>
      <c r="AN172" s="11">
        <f>'OddsRatio_working_3-way'!AB172+'OddsRatio_working_3-way'!AH172</f>
        <v>-0.41920370085374947</v>
      </c>
      <c r="AO172" s="11">
        <f>'OddsRatio_working_3-way'!AC172+'OddsRatio_working_3-way'!AI172</f>
        <v>0</v>
      </c>
      <c r="AP172" s="11">
        <f>'OddsRatio_working_3-way'!AD172+'OddsRatio_working_3-way'!AJ172</f>
        <v>0</v>
      </c>
      <c r="AQ172" s="11">
        <f>'OddsRatio_working_3-way'!AE172+'OddsRatio_working_3-way'!AK172</f>
        <v>0</v>
      </c>
      <c r="AR172" s="10">
        <f>IF(A172="","",IF(('OddsRatio_working_3-way'!X172=0),IF(Q172&gt;0,-Q172^(1/3),(-Q172)^(1/3)),'OddsRatio_working_3-way'!AL172-'OddsRatio_working_3-way'!R172/3))</f>
        <v>1.052120596211602</v>
      </c>
      <c r="AS172" s="11">
        <f>IF(('OddsRatio_working_3-way'!X172=0),IF(Q172&gt;0,-Q172^(1/3),(-Q172)^(1/3)),'OddsRatio_working_3-way'!AM172-'OddsRatio_working_3-way'!R172/3)</f>
        <v>-0.63291689535785278</v>
      </c>
      <c r="AT172" s="11">
        <f>IF(('OddsRatio_working_3-way'!X172=0),IF(Q172&gt;0,-Q172^(1/3),(-Q172)^(1/3)),'OddsRatio_working_3-way'!AN172-'OddsRatio_working_3-way'!R172/3)</f>
        <v>-0.41920370085374947</v>
      </c>
      <c r="AU172" s="11">
        <f>IF(('OddsRatio_working_3-way'!X172=0),0,'OddsRatio_working_3-way'!AO172)</f>
        <v>0</v>
      </c>
      <c r="AV172" s="11">
        <f>IF(('OddsRatio_working_3-way'!X172=0),0,'OddsRatio_working_3-way'!AP172)</f>
        <v>0</v>
      </c>
      <c r="AW172" s="11">
        <f>IF(('OddsRatio_working_3-way'!X172=0),0,'OddsRatio_working_3-way'!AQ172)</f>
        <v>0</v>
      </c>
    </row>
    <row r="173" spans="1:4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9">
        <f t="shared" si="39"/>
        <v>0.10017279640623485</v>
      </c>
      <c r="E173" s="9">
        <f t="shared" si="40"/>
        <v>0.16392434637309819</v>
      </c>
      <c r="F173" s="9">
        <f t="shared" si="41"/>
        <v>0.73590285722066684</v>
      </c>
      <c r="G173" s="9">
        <f t="shared" si="42"/>
        <v>1.0875000201536245</v>
      </c>
      <c r="H173" s="9">
        <f t="shared" si="43"/>
        <v>9.9827501664689393</v>
      </c>
      <c r="I173" s="9">
        <f t="shared" si="44"/>
        <v>6.1003750945204995</v>
      </c>
      <c r="J173" s="9">
        <f t="shared" si="45"/>
        <v>1.3588750066506963</v>
      </c>
      <c r="K173" s="11">
        <f t="shared" si="46"/>
        <v>0.10799136069114471</v>
      </c>
      <c r="L173" s="11">
        <f t="shared" si="47"/>
        <v>0.17574692442882248</v>
      </c>
      <c r="M173" s="11">
        <f t="shared" si="48"/>
        <v>0.75187969924812026</v>
      </c>
      <c r="N173" s="11">
        <f>'OddsRatio_working_3-way'!K173+'OddsRatio_working_3-way'!L173+'OddsRatio_working_3-way'!M173-('OddsRatio_working_3-way'!K173*'OddsRatio_working_3-way'!L173)-('OddsRatio_working_3-way'!K173*'OddsRatio_working_3-way'!M173)-('OddsRatio_working_3-way'!L173*'OddsRatio_working_3-way'!M173)+('OddsRatio_working_3-way'!K173*'OddsRatio_working_3-way'!L173*'OddsRatio_working_3-way'!M173)-1</f>
        <v>-0.18242818439662178</v>
      </c>
      <c r="O173" s="11">
        <f>0</f>
        <v>0</v>
      </c>
      <c r="P173" s="11">
        <f>('OddsRatio_working_3-way'!K173*'OddsRatio_working_3-way'!L173)+('OddsRatio_working_3-way'!K173*'OddsRatio_working_3-way'!M173)+('OddsRatio_working_3-way'!L173*'OddsRatio_working_3-way'!M173)-(3*'OddsRatio_working_3-way'!K173*'OddsRatio_working_3-way'!L173*'OddsRatio_working_3-way'!M173)</f>
        <v>0.18950609431906679</v>
      </c>
      <c r="Q173" s="11">
        <f>2*'OddsRatio_working_3-way'!K173*'OddsRatio_working_3-way'!L173*'OddsRatio_working_3-way'!M173</f>
        <v>2.8540074445642584E-2</v>
      </c>
      <c r="R173" s="11">
        <f t="shared" si="49"/>
        <v>0</v>
      </c>
      <c r="S173" s="11">
        <f t="shared" si="50"/>
        <v>-1.0387983356072696</v>
      </c>
      <c r="T173" s="11">
        <f t="shared" si="51"/>
        <v>-0.15644553247097431</v>
      </c>
      <c r="U173" s="11">
        <f>'OddsRatio_working_3-way'!S173-'OddsRatio_working_3-way'!R173^2/3</f>
        <v>-1.0387983356072696</v>
      </c>
      <c r="V173" s="11">
        <f>'OddsRatio_working_3-way'!S173*'OddsRatio_working_3-way'!R173/3-2*'OddsRatio_working_3-way'!R173^3/27-'OddsRatio_working_3-way'!T173</f>
        <v>0.15644553247097431</v>
      </c>
      <c r="W173" s="11">
        <f>'OddsRatio_working_3-way'!V173^2+4*'OddsRatio_working_3-way'!U173^3/27</f>
        <v>-0.14159432765355986</v>
      </c>
      <c r="X173" s="11">
        <f>IF('OddsRatio_working_3-way'!W173&gt;0,IF(ABS('OddsRatio_working_3-way'!V173+SQRT('OddsRatio_working_3-way'!W173))/2&gt;0,ABS('OddsRatio_working_3-way'!V173+SQRT('OddsRatio_working_3-way'!W173))/2,ABS('OddsRatio_working_3-way'!V173-SQRT('OddsRatio_working_3-way'!W173))/2),SQRT(-'OddsRatio_working_3-way'!U173^3/27))</f>
        <v>0.2037581484773594</v>
      </c>
      <c r="Y173" s="11">
        <f>IF('OddsRatio_working_3-way'!W173&gt;=0,IF('OddsRatio_working_3-way'!V173+SQRT('OddsRatio_working_3-way'!W173)&gt;0,0,PI()),ACOS('OddsRatio_working_3-way'!V173/(2*'OddsRatio_working_3-way'!X173)))</f>
        <v>1.1767800128010579</v>
      </c>
      <c r="Z173" s="11">
        <f>'OddsRatio_working_3-way'!X173^(1/3)*COS('OddsRatio_working_3-way'!Y173/3)</f>
        <v>0.54375001007681234</v>
      </c>
      <c r="AA173" s="11">
        <f>'OddsRatio_working_3-way'!X173^(1/3)*COS(('OddsRatio_working_3-way'!Y173+2*PI())/3)</f>
        <v>-0.46668652627859686</v>
      </c>
      <c r="AB173" s="11">
        <f>'OddsRatio_working_3-way'!X173^(1/3)*COS(('OddsRatio_working_3-way'!Y173+4*PI())/3)</f>
        <v>-7.7063483798215898E-2</v>
      </c>
      <c r="AC173" s="11">
        <f>'OddsRatio_working_3-way'!X173^(1/3)*SIN('OddsRatio_working_3-way'!Y173/3)</f>
        <v>0.22494896845852921</v>
      </c>
      <c r="AD173" s="11">
        <f>'OddsRatio_working_3-way'!X173^(1/3)*SIN(('OddsRatio_working_3-way'!Y173+2*PI())/3)</f>
        <v>0.35842683780529944</v>
      </c>
      <c r="AE173" s="11">
        <f>'OddsRatio_working_3-way'!X173^(1/3)*SIN(('OddsRatio_working_3-way'!Y173+4*PI())/3)</f>
        <v>-0.58337580626382857</v>
      </c>
      <c r="AF173" s="11">
        <f>-'OddsRatio_working_3-way'!U173/(3*'OddsRatio_working_3-way'!X173^(1/3))*COS(('OddsRatio_working_3-way'!Y173)/3)</f>
        <v>0.54375001007681223</v>
      </c>
      <c r="AG173" s="11">
        <f>-'OddsRatio_working_3-way'!U173/(3*'OddsRatio_working_3-way'!X173^(1/3))*COS(('OddsRatio_working_3-way'!Y173+2*PI())/3)</f>
        <v>-0.46668652627859675</v>
      </c>
      <c r="AH173" s="11">
        <f>-'OddsRatio_working_3-way'!U173/(3*'OddsRatio_working_3-way'!X173^(1/3))*COS(('OddsRatio_working_3-way'!Y173+4*PI())/3)</f>
        <v>-7.7063483798215884E-2</v>
      </c>
      <c r="AI173" s="11">
        <f>'OddsRatio_working_3-way'!U173/(3*'OddsRatio_working_3-way'!X173^(1/3))*SIN(('OddsRatio_working_3-way'!Y173)/3)</f>
        <v>-0.22494896845852916</v>
      </c>
      <c r="AJ173" s="11">
        <f>'OddsRatio_working_3-way'!U173/(3*'OddsRatio_working_3-way'!X173^(1/3))*SIN(('OddsRatio_working_3-way'!Y173+2*PI())/3)</f>
        <v>-0.35842683780529933</v>
      </c>
      <c r="AK173" s="11">
        <f>'OddsRatio_working_3-way'!U173/(3*'OddsRatio_working_3-way'!X173^(1/3))*SIN(('OddsRatio_working_3-way'!Y173+4*PI())/3)</f>
        <v>0.58337580626382846</v>
      </c>
      <c r="AL173" s="11">
        <f>'OddsRatio_working_3-way'!Z173+'OddsRatio_working_3-way'!AF173</f>
        <v>1.0875000201536245</v>
      </c>
      <c r="AM173" s="11">
        <f>'OddsRatio_working_3-way'!AA173+'OddsRatio_working_3-way'!AG173</f>
        <v>-0.93337305255719361</v>
      </c>
      <c r="AN173" s="11">
        <f>'OddsRatio_working_3-way'!AB173+'OddsRatio_working_3-way'!AH173</f>
        <v>-0.1541269675964318</v>
      </c>
      <c r="AO173" s="11">
        <f>'OddsRatio_working_3-way'!AC173+'OddsRatio_working_3-way'!AI173</f>
        <v>0</v>
      </c>
      <c r="AP173" s="11">
        <f>'OddsRatio_working_3-way'!AD173+'OddsRatio_working_3-way'!AJ173</f>
        <v>0</v>
      </c>
      <c r="AQ173" s="11">
        <f>'OddsRatio_working_3-way'!AE173+'OddsRatio_working_3-way'!AK173</f>
        <v>0</v>
      </c>
      <c r="AR173" s="10">
        <f>IF(A173="","",IF(('OddsRatio_working_3-way'!X173=0),IF(Q173&gt;0,-Q173^(1/3),(-Q173)^(1/3)),'OddsRatio_working_3-way'!AL173-'OddsRatio_working_3-way'!R173/3))</f>
        <v>1.0875000201536245</v>
      </c>
      <c r="AS173" s="11">
        <f>IF(('OddsRatio_working_3-way'!X173=0),IF(Q173&gt;0,-Q173^(1/3),(-Q173)^(1/3)),'OddsRatio_working_3-way'!AM173-'OddsRatio_working_3-way'!R173/3)</f>
        <v>-0.93337305255719361</v>
      </c>
      <c r="AT173" s="11">
        <f>IF(('OddsRatio_working_3-way'!X173=0),IF(Q173&gt;0,-Q173^(1/3),(-Q173)^(1/3)),'OddsRatio_working_3-way'!AN173-'OddsRatio_working_3-way'!R173/3)</f>
        <v>-0.1541269675964318</v>
      </c>
      <c r="AU173" s="11">
        <f>IF(('OddsRatio_working_3-way'!X173=0),0,'OddsRatio_working_3-way'!AO173)</f>
        <v>0</v>
      </c>
      <c r="AV173" s="11">
        <f>IF(('OddsRatio_working_3-way'!X173=0),0,'OddsRatio_working_3-way'!AP173)</f>
        <v>0</v>
      </c>
      <c r="AW173" s="11">
        <f>IF(('OddsRatio_working_3-way'!X173=0),0,'OddsRatio_working_3-way'!AQ173)</f>
        <v>0</v>
      </c>
    </row>
    <row r="174" spans="1:4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9">
        <f t="shared" si="39"/>
        <v>0.43188506193410209</v>
      </c>
      <c r="E174" s="9">
        <f t="shared" si="40"/>
        <v>0.30849970515093977</v>
      </c>
      <c r="F174" s="9">
        <f t="shared" si="41"/>
        <v>0.25961523291495825</v>
      </c>
      <c r="G174" s="9">
        <f t="shared" si="42"/>
        <v>1.052344687304942</v>
      </c>
      <c r="H174" s="9">
        <f t="shared" si="43"/>
        <v>2.3154308591311779</v>
      </c>
      <c r="I174" s="9">
        <f t="shared" si="44"/>
        <v>3.2414941839595262</v>
      </c>
      <c r="J174" s="9">
        <f t="shared" si="45"/>
        <v>3.8518541025963926</v>
      </c>
      <c r="K174" s="11">
        <f t="shared" si="46"/>
        <v>0.44444444444444442</v>
      </c>
      <c r="L174" s="11">
        <f t="shared" si="47"/>
        <v>0.31948881789137379</v>
      </c>
      <c r="M174" s="11">
        <f t="shared" si="48"/>
        <v>0.26954177897574122</v>
      </c>
      <c r="N174" s="11">
        <f>'OddsRatio_working_3-way'!K174+'OddsRatio_working_3-way'!L174+'OddsRatio_working_3-way'!M174-('OddsRatio_working_3-way'!K174*'OddsRatio_working_3-way'!L174)-('OddsRatio_working_3-way'!K174*'OddsRatio_working_3-way'!M174)-('OddsRatio_working_3-way'!L174*'OddsRatio_working_3-way'!M174)+('OddsRatio_working_3-way'!K174*'OddsRatio_working_3-way'!L174*'OddsRatio_working_3-way'!M174)-1</f>
        <v>-0.27615832637232363</v>
      </c>
      <c r="O174" s="11">
        <f>0</f>
        <v>0</v>
      </c>
      <c r="P174" s="11">
        <f>('OddsRatio_working_3-way'!K174*'OddsRatio_working_3-way'!L174)+('OddsRatio_working_3-way'!K174*'OddsRatio_working_3-way'!M174)+('OddsRatio_working_3-way'!L174*'OddsRatio_working_3-way'!M174)-(3*'OddsRatio_working_3-way'!K174*'OddsRatio_working_3-way'!L174*'OddsRatio_working_3-way'!M174)</f>
        <v>0.23308618160628522</v>
      </c>
      <c r="Q174" s="11">
        <f>2*'OddsRatio_working_3-way'!K174*'OddsRatio_working_3-way'!L174*'OddsRatio_working_3-way'!M174</f>
        <v>7.6547186077597792E-2</v>
      </c>
      <c r="R174" s="11">
        <f t="shared" si="49"/>
        <v>0</v>
      </c>
      <c r="S174" s="11">
        <f t="shared" si="50"/>
        <v>-0.84403097552102246</v>
      </c>
      <c r="T174" s="11">
        <f t="shared" si="51"/>
        <v>-0.27718587045025378</v>
      </c>
      <c r="U174" s="11">
        <f>'OddsRatio_working_3-way'!S174-'OddsRatio_working_3-way'!R174^2/3</f>
        <v>-0.84403097552102246</v>
      </c>
      <c r="V174" s="11">
        <f>'OddsRatio_working_3-way'!S174*'OddsRatio_working_3-way'!R174/3-2*'OddsRatio_working_3-way'!R174^3/27-'OddsRatio_working_3-way'!T174</f>
        <v>0.27718587045025378</v>
      </c>
      <c r="W174" s="11">
        <f>'OddsRatio_working_3-way'!V174^2+4*'OddsRatio_working_3-way'!U174^3/27</f>
        <v>-1.224618305468618E-2</v>
      </c>
      <c r="X174" s="11">
        <f>IF('OddsRatio_working_3-way'!W174&gt;0,IF(ABS('OddsRatio_working_3-way'!V174+SQRT('OddsRatio_working_3-way'!W174))/2&gt;0,ABS('OddsRatio_working_3-way'!V174+SQRT('OddsRatio_working_3-way'!W174))/2,ABS('OddsRatio_working_3-way'!V174-SQRT('OddsRatio_working_3-way'!W174))/2),SQRT(-'OddsRatio_working_3-way'!U174^3/27))</f>
        <v>0.1492298477449728</v>
      </c>
      <c r="Y174" s="11">
        <f>IF('OddsRatio_working_3-way'!W174&gt;=0,IF('OddsRatio_working_3-way'!V174+SQRT('OddsRatio_working_3-way'!W174)&gt;0,0,PI()),ACOS('OddsRatio_working_3-way'!V174/(2*'OddsRatio_working_3-way'!X174)))</f>
        <v>0.37984725743140091</v>
      </c>
      <c r="Z174" s="11">
        <f>'OddsRatio_working_3-way'!X174^(1/3)*COS('OddsRatio_working_3-way'!Y174/3)</f>
        <v>0.52617234365247112</v>
      </c>
      <c r="AA174" s="11">
        <f>'OddsRatio_working_3-way'!X174^(1/3)*COS(('OddsRatio_working_3-way'!Y174+2*PI())/3)</f>
        <v>-0.3210925720050522</v>
      </c>
      <c r="AB174" s="11">
        <f>'OddsRatio_working_3-way'!X174^(1/3)*COS(('OddsRatio_working_3-way'!Y174+4*PI())/3)</f>
        <v>-0.20507977164741878</v>
      </c>
      <c r="AC174" s="11">
        <f>'OddsRatio_working_3-way'!X174^(1/3)*SIN('OddsRatio_working_3-way'!Y174/3)</f>
        <v>6.6980021515922056E-2</v>
      </c>
      <c r="AD174" s="11">
        <f>'OddsRatio_working_3-way'!X174^(1/3)*SIN(('OddsRatio_working_3-way'!Y174+2*PI())/3)</f>
        <v>0.42218860561387478</v>
      </c>
      <c r="AE174" s="11">
        <f>'OddsRatio_working_3-way'!X174^(1/3)*SIN(('OddsRatio_working_3-way'!Y174+4*PI())/3)</f>
        <v>-0.48916862712979675</v>
      </c>
      <c r="AF174" s="11">
        <f>-'OddsRatio_working_3-way'!U174/(3*'OddsRatio_working_3-way'!X174^(1/3))*COS(('OddsRatio_working_3-way'!Y174)/3)</f>
        <v>0.52617234365247101</v>
      </c>
      <c r="AG174" s="11">
        <f>-'OddsRatio_working_3-way'!U174/(3*'OddsRatio_working_3-way'!X174^(1/3))*COS(('OddsRatio_working_3-way'!Y174+2*PI())/3)</f>
        <v>-0.32109257200505215</v>
      </c>
      <c r="AH174" s="11">
        <f>-'OddsRatio_working_3-way'!U174/(3*'OddsRatio_working_3-way'!X174^(1/3))*COS(('OddsRatio_working_3-way'!Y174+4*PI())/3)</f>
        <v>-0.20507977164741872</v>
      </c>
      <c r="AI174" s="11">
        <f>'OddsRatio_working_3-way'!U174/(3*'OddsRatio_working_3-way'!X174^(1/3))*SIN(('OddsRatio_working_3-way'!Y174)/3)</f>
        <v>-6.6980021515922042E-2</v>
      </c>
      <c r="AJ174" s="11">
        <f>'OddsRatio_working_3-way'!U174/(3*'OddsRatio_working_3-way'!X174^(1/3))*SIN(('OddsRatio_working_3-way'!Y174+2*PI())/3)</f>
        <v>-0.42218860561387467</v>
      </c>
      <c r="AK174" s="11">
        <f>'OddsRatio_working_3-way'!U174/(3*'OddsRatio_working_3-way'!X174^(1/3))*SIN(('OddsRatio_working_3-way'!Y174+4*PI())/3)</f>
        <v>0.48916862712979664</v>
      </c>
      <c r="AL174" s="11">
        <f>'OddsRatio_working_3-way'!Z174+'OddsRatio_working_3-way'!AF174</f>
        <v>1.052344687304942</v>
      </c>
      <c r="AM174" s="11">
        <f>'OddsRatio_working_3-way'!AA174+'OddsRatio_working_3-way'!AG174</f>
        <v>-0.64218514401010429</v>
      </c>
      <c r="AN174" s="11">
        <f>'OddsRatio_working_3-way'!AB174+'OddsRatio_working_3-way'!AH174</f>
        <v>-0.4101595432948375</v>
      </c>
      <c r="AO174" s="11">
        <f>'OddsRatio_working_3-way'!AC174+'OddsRatio_working_3-way'!AI174</f>
        <v>0</v>
      </c>
      <c r="AP174" s="11">
        <f>'OddsRatio_working_3-way'!AD174+'OddsRatio_working_3-way'!AJ174</f>
        <v>0</v>
      </c>
      <c r="AQ174" s="11">
        <f>'OddsRatio_working_3-way'!AE174+'OddsRatio_working_3-way'!AK174</f>
        <v>0</v>
      </c>
      <c r="AR174" s="10">
        <f>IF(A174="","",IF(('OddsRatio_working_3-way'!X174=0),IF(Q174&gt;0,-Q174^(1/3),(-Q174)^(1/3)),'OddsRatio_working_3-way'!AL174-'OddsRatio_working_3-way'!R174/3))</f>
        <v>1.052344687304942</v>
      </c>
      <c r="AS174" s="11">
        <f>IF(('OddsRatio_working_3-way'!X174=0),IF(Q174&gt;0,-Q174^(1/3),(-Q174)^(1/3)),'OddsRatio_working_3-way'!AM174-'OddsRatio_working_3-way'!R174/3)</f>
        <v>-0.64218514401010429</v>
      </c>
      <c r="AT174" s="11">
        <f>IF(('OddsRatio_working_3-way'!X174=0),IF(Q174&gt;0,-Q174^(1/3),(-Q174)^(1/3)),'OddsRatio_working_3-way'!AN174-'OddsRatio_working_3-way'!R174/3)</f>
        <v>-0.4101595432948375</v>
      </c>
      <c r="AU174" s="11">
        <f>IF(('OddsRatio_working_3-way'!X174=0),0,'OddsRatio_working_3-way'!AO174)</f>
        <v>0</v>
      </c>
      <c r="AV174" s="11">
        <f>IF(('OddsRatio_working_3-way'!X174=0),0,'OddsRatio_working_3-way'!AP174)</f>
        <v>0</v>
      </c>
      <c r="AW174" s="11">
        <f>IF(('OddsRatio_working_3-way'!X174=0),0,'OddsRatio_working_3-way'!AQ174)</f>
        <v>0</v>
      </c>
    </row>
    <row r="175" spans="1:4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9">
        <f t="shared" si="39"/>
        <v>0.53603284473442292</v>
      </c>
      <c r="E175" s="9">
        <f t="shared" si="40"/>
        <v>0.27401390293777894</v>
      </c>
      <c r="F175" s="9">
        <f t="shared" si="41"/>
        <v>0.18995325232779803</v>
      </c>
      <c r="G175" s="9">
        <f t="shared" si="42"/>
        <v>1.055557713562763</v>
      </c>
      <c r="H175" s="9">
        <f t="shared" si="43"/>
        <v>1.8655573251214659</v>
      </c>
      <c r="I175" s="9">
        <f t="shared" si="44"/>
        <v>3.6494498610425348</v>
      </c>
      <c r="J175" s="9">
        <f t="shared" si="45"/>
        <v>5.2644531627935631</v>
      </c>
      <c r="K175" s="11">
        <f t="shared" si="46"/>
        <v>0.54945054945054939</v>
      </c>
      <c r="L175" s="11">
        <f t="shared" si="47"/>
        <v>0.28490028490028491</v>
      </c>
      <c r="M175" s="11">
        <f t="shared" si="48"/>
        <v>0.1984126984126984</v>
      </c>
      <c r="N175" s="11">
        <f>'OddsRatio_working_3-way'!K175+'OddsRatio_working_3-way'!L175+'OddsRatio_working_3-way'!M175-('OddsRatio_working_3-way'!K175*'OddsRatio_working_3-way'!L175)-('OddsRatio_working_3-way'!K175*'OddsRatio_working_3-way'!M175)-('OddsRatio_working_3-way'!L175*'OddsRatio_working_3-way'!M175)+('OddsRatio_working_3-way'!K175*'OddsRatio_working_3-way'!L175*'OddsRatio_working_3-way'!M175)-1</f>
        <v>-0.25826163616151399</v>
      </c>
      <c r="O175" s="11">
        <f>0</f>
        <v>0</v>
      </c>
      <c r="P175" s="11">
        <f>('OddsRatio_working_3-way'!K175*'OddsRatio_working_3-way'!L175)+('OddsRatio_working_3-way'!K175*'OddsRatio_working_3-way'!M175)+('OddsRatio_working_3-way'!L175*'OddsRatio_working_3-way'!M175)-(3*'OddsRatio_working_3-way'!K175*'OddsRatio_working_3-way'!L175*'OddsRatio_working_3-way'!M175)</f>
        <v>0.22890666968811046</v>
      </c>
      <c r="Q175" s="11">
        <f>2*'OddsRatio_working_3-way'!K175*'OddsRatio_working_3-way'!L175*'OddsRatio_working_3-way'!M175</f>
        <v>6.2118499236936353E-2</v>
      </c>
      <c r="R175" s="11">
        <f t="shared" si="49"/>
        <v>0</v>
      </c>
      <c r="S175" s="11">
        <f t="shared" si="50"/>
        <v>-0.88633632579077581</v>
      </c>
      <c r="T175" s="11">
        <f t="shared" si="51"/>
        <v>-0.24052546154430821</v>
      </c>
      <c r="U175" s="11">
        <f>'OddsRatio_working_3-way'!S175-'OddsRatio_working_3-way'!R175^2/3</f>
        <v>-0.88633632579077581</v>
      </c>
      <c r="V175" s="11">
        <f>'OddsRatio_working_3-way'!S175*'OddsRatio_working_3-way'!R175/3-2*'OddsRatio_working_3-way'!R175^3/27-'OddsRatio_working_3-way'!T175</f>
        <v>0.24052546154430821</v>
      </c>
      <c r="W175" s="11">
        <f>'OddsRatio_working_3-way'!V175^2+4*'OddsRatio_working_3-way'!U175^3/27</f>
        <v>-4.5302880111739129E-2</v>
      </c>
      <c r="X175" s="11">
        <f>IF('OddsRatio_working_3-way'!W175&gt;0,IF(ABS('OddsRatio_working_3-way'!V175+SQRT('OddsRatio_working_3-way'!W175))/2&gt;0,ABS('OddsRatio_working_3-way'!V175+SQRT('OddsRatio_working_3-way'!W175))/2,ABS('OddsRatio_working_3-way'!V175-SQRT('OddsRatio_working_3-way'!W175))/2),SQRT(-'OddsRatio_working_3-way'!U175^3/27))</f>
        <v>0.16058905454827985</v>
      </c>
      <c r="Y175" s="11">
        <f>IF('OddsRatio_working_3-way'!W175&gt;=0,IF('OddsRatio_working_3-way'!V175+SQRT('OddsRatio_working_3-way'!W175)&gt;0,0,PI()),ACOS('OddsRatio_working_3-way'!V175/(2*'OddsRatio_working_3-way'!X175)))</f>
        <v>0.72441839357670124</v>
      </c>
      <c r="Z175" s="11">
        <f>'OddsRatio_working_3-way'!X175^(1/3)*COS('OddsRatio_working_3-way'!Y175/3)</f>
        <v>0.52777885678138148</v>
      </c>
      <c r="AA175" s="11">
        <f>'OddsRatio_working_3-way'!X175^(1/3)*COS(('OddsRatio_working_3-way'!Y175+2*PI())/3)</f>
        <v>-0.37645580968900488</v>
      </c>
      <c r="AB175" s="11">
        <f>'OddsRatio_working_3-way'!X175^(1/3)*COS(('OddsRatio_working_3-way'!Y175+4*PI())/3)</f>
        <v>-0.15132304709237668</v>
      </c>
      <c r="AC175" s="11">
        <f>'OddsRatio_working_3-way'!X175^(1/3)*SIN('OddsRatio_working_3-way'!Y175/3)</f>
        <v>0.12998046108856748</v>
      </c>
      <c r="AD175" s="11">
        <f>'OddsRatio_working_3-way'!X175^(1/3)*SIN(('OddsRatio_working_3-way'!Y175+2*PI())/3)</f>
        <v>0.3920796670087015</v>
      </c>
      <c r="AE175" s="11">
        <f>'OddsRatio_working_3-way'!X175^(1/3)*SIN(('OddsRatio_working_3-way'!Y175+4*PI())/3)</f>
        <v>-0.52206012809726898</v>
      </c>
      <c r="AF175" s="11">
        <f>-'OddsRatio_working_3-way'!U175/(3*'OddsRatio_working_3-way'!X175^(1/3))*COS(('OddsRatio_working_3-way'!Y175)/3)</f>
        <v>0.52777885678138148</v>
      </c>
      <c r="AG175" s="11">
        <f>-'OddsRatio_working_3-way'!U175/(3*'OddsRatio_working_3-way'!X175^(1/3))*COS(('OddsRatio_working_3-way'!Y175+2*PI())/3)</f>
        <v>-0.37645580968900488</v>
      </c>
      <c r="AH175" s="11">
        <f>-'OddsRatio_working_3-way'!U175/(3*'OddsRatio_working_3-way'!X175^(1/3))*COS(('OddsRatio_working_3-way'!Y175+4*PI())/3)</f>
        <v>-0.15132304709237668</v>
      </c>
      <c r="AI175" s="11">
        <f>'OddsRatio_working_3-way'!U175/(3*'OddsRatio_working_3-way'!X175^(1/3))*SIN(('OddsRatio_working_3-way'!Y175)/3)</f>
        <v>-0.12998046108856748</v>
      </c>
      <c r="AJ175" s="11">
        <f>'OddsRatio_working_3-way'!U175/(3*'OddsRatio_working_3-way'!X175^(1/3))*SIN(('OddsRatio_working_3-way'!Y175+2*PI())/3)</f>
        <v>-0.3920796670087015</v>
      </c>
      <c r="AK175" s="11">
        <f>'OddsRatio_working_3-way'!U175/(3*'OddsRatio_working_3-way'!X175^(1/3))*SIN(('OddsRatio_working_3-way'!Y175+4*PI())/3)</f>
        <v>0.52206012809726898</v>
      </c>
      <c r="AL175" s="11">
        <f>'OddsRatio_working_3-way'!Z175+'OddsRatio_working_3-way'!AF175</f>
        <v>1.055557713562763</v>
      </c>
      <c r="AM175" s="11">
        <f>'OddsRatio_working_3-way'!AA175+'OddsRatio_working_3-way'!AG175</f>
        <v>-0.75291161937800977</v>
      </c>
      <c r="AN175" s="11">
        <f>'OddsRatio_working_3-way'!AB175+'OddsRatio_working_3-way'!AH175</f>
        <v>-0.30264609418475336</v>
      </c>
      <c r="AO175" s="11">
        <f>'OddsRatio_working_3-way'!AC175+'OddsRatio_working_3-way'!AI175</f>
        <v>0</v>
      </c>
      <c r="AP175" s="11">
        <f>'OddsRatio_working_3-way'!AD175+'OddsRatio_working_3-way'!AJ175</f>
        <v>0</v>
      </c>
      <c r="AQ175" s="11">
        <f>'OddsRatio_working_3-way'!AE175+'OddsRatio_working_3-way'!AK175</f>
        <v>0</v>
      </c>
      <c r="AR175" s="10">
        <f>IF(A175="","",IF(('OddsRatio_working_3-way'!X175=0),IF(Q175&gt;0,-Q175^(1/3),(-Q175)^(1/3)),'OddsRatio_working_3-way'!AL175-'OddsRatio_working_3-way'!R175/3))</f>
        <v>1.055557713562763</v>
      </c>
      <c r="AS175" s="11">
        <f>IF(('OddsRatio_working_3-way'!X175=0),IF(Q175&gt;0,-Q175^(1/3),(-Q175)^(1/3)),'OddsRatio_working_3-way'!AM175-'OddsRatio_working_3-way'!R175/3)</f>
        <v>-0.75291161937800977</v>
      </c>
      <c r="AT175" s="11">
        <f>IF(('OddsRatio_working_3-way'!X175=0),IF(Q175&gt;0,-Q175^(1/3),(-Q175)^(1/3)),'OddsRatio_working_3-way'!AN175-'OddsRatio_working_3-way'!R175/3)</f>
        <v>-0.30264609418475336</v>
      </c>
      <c r="AU175" s="11">
        <f>IF(('OddsRatio_working_3-way'!X175=0),0,'OddsRatio_working_3-way'!AO175)</f>
        <v>0</v>
      </c>
      <c r="AV175" s="11">
        <f>IF(('OddsRatio_working_3-way'!X175=0),0,'OddsRatio_working_3-way'!AP175)</f>
        <v>0</v>
      </c>
      <c r="AW175" s="11">
        <f>IF(('OddsRatio_working_3-way'!X175=0),0,'OddsRatio_working_3-way'!AQ175)</f>
        <v>0</v>
      </c>
    </row>
    <row r="176" spans="1:4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9">
        <f t="shared" si="39"/>
        <v>0.85101825440913492</v>
      </c>
      <c r="E176" s="9">
        <f t="shared" si="40"/>
        <v>0.10530320264258175</v>
      </c>
      <c r="F176" s="9">
        <f t="shared" si="41"/>
        <v>4.3678542948283168E-2</v>
      </c>
      <c r="G176" s="9">
        <f t="shared" si="42"/>
        <v>1.167086172507573</v>
      </c>
      <c r="H176" s="9">
        <f t="shared" si="43"/>
        <v>1.175062925876136</v>
      </c>
      <c r="I176" s="9">
        <f t="shared" si="44"/>
        <v>9.4963873358551325</v>
      </c>
      <c r="J176" s="9">
        <f t="shared" si="45"/>
        <v>22.894536596242069</v>
      </c>
      <c r="K176" s="11">
        <f t="shared" si="46"/>
        <v>0.86956521739130443</v>
      </c>
      <c r="L176" s="11">
        <f t="shared" si="47"/>
        <v>0.12077294685990339</v>
      </c>
      <c r="M176" s="11">
        <f t="shared" si="48"/>
        <v>5.0607287449392711E-2</v>
      </c>
      <c r="N176" s="11">
        <f>'OddsRatio_working_3-way'!K176+'OddsRatio_working_3-way'!L176+'OddsRatio_working_3-way'!M176-('OddsRatio_working_3-way'!K176*'OddsRatio_working_3-way'!L176)-('OddsRatio_working_3-way'!K176*'OddsRatio_working_3-way'!M176)-('OddsRatio_working_3-way'!L176*'OddsRatio_working_3-way'!M176)+('OddsRatio_working_3-way'!K176*'OddsRatio_working_3-way'!L176*'OddsRatio_working_3-way'!M176)-1</f>
        <v>-0.10887805525155037</v>
      </c>
      <c r="O176" s="11">
        <f>0</f>
        <v>0</v>
      </c>
      <c r="P176" s="11">
        <f>('OddsRatio_working_3-way'!K176*'OddsRatio_working_3-way'!L176)+('OddsRatio_working_3-way'!K176*'OddsRatio_working_3-way'!M176)+('OddsRatio_working_3-way'!L176*'OddsRatio_working_3-way'!M176)-(3*'OddsRatio_working_3-way'!K176*'OddsRatio_working_3-way'!L176*'OddsRatio_working_3-way'!M176)</f>
        <v>0.13919395697328241</v>
      </c>
      <c r="Q176" s="11">
        <f>2*'OddsRatio_working_3-way'!K176*'OddsRatio_working_3-way'!L176*'OddsRatio_working_3-way'!M176</f>
        <v>1.0629549978868457E-2</v>
      </c>
      <c r="R176" s="11">
        <f t="shared" si="49"/>
        <v>0</v>
      </c>
      <c r="S176" s="11">
        <f t="shared" si="50"/>
        <v>-1.2784390449635659</v>
      </c>
      <c r="T176" s="11">
        <f t="shared" si="51"/>
        <v>-9.7628029397752294E-2</v>
      </c>
      <c r="U176" s="11">
        <f>'OddsRatio_working_3-way'!S176-'OddsRatio_working_3-way'!R176^2/3</f>
        <v>-1.2784390449635659</v>
      </c>
      <c r="V176" s="11">
        <f>'OddsRatio_working_3-way'!S176*'OddsRatio_working_3-way'!R176/3-2*'OddsRatio_working_3-way'!R176^3/27-'OddsRatio_working_3-way'!T176</f>
        <v>9.7628029397752294E-2</v>
      </c>
      <c r="W176" s="11">
        <f>'OddsRatio_working_3-way'!V176^2+4*'OddsRatio_working_3-way'!U176^3/27</f>
        <v>-0.30002268587163444</v>
      </c>
      <c r="X176" s="11">
        <f>IF('OddsRatio_working_3-way'!W176&gt;0,IF(ABS('OddsRatio_working_3-way'!V176+SQRT('OddsRatio_working_3-way'!W176))/2&gt;0,ABS('OddsRatio_working_3-way'!V176+SQRT('OddsRatio_working_3-way'!W176))/2,ABS('OddsRatio_working_3-way'!V176-SQRT('OddsRatio_working_3-way'!W176))/2),SQRT(-'OddsRatio_working_3-way'!U176^3/27))</f>
        <v>0.27818784930138613</v>
      </c>
      <c r="Y176" s="11">
        <f>IF('OddsRatio_working_3-way'!W176&gt;=0,IF('OddsRatio_working_3-way'!V176+SQRT('OddsRatio_working_3-way'!W176)&gt;0,0,PI()),ACOS('OddsRatio_working_3-way'!V176/(2*'OddsRatio_working_3-way'!X176)))</f>
        <v>1.3944117376637337</v>
      </c>
      <c r="Z176" s="11">
        <f>'OddsRatio_working_3-way'!X176^(1/3)*COS('OddsRatio_working_3-way'!Y176/3)</f>
        <v>0.58354308625378648</v>
      </c>
      <c r="AA176" s="11">
        <f>'OddsRatio_working_3-way'!X176^(1/3)*COS(('OddsRatio_working_3-way'!Y176+2*PI())/3)</f>
        <v>-0.54518397594135848</v>
      </c>
      <c r="AB176" s="11">
        <f>'OddsRatio_working_3-way'!X176^(1/3)*COS(('OddsRatio_working_3-way'!Y176+4*PI())/3)</f>
        <v>-3.8359110312427856E-2</v>
      </c>
      <c r="AC176" s="11">
        <f>'OddsRatio_working_3-way'!X176^(1/3)*SIN('OddsRatio_working_3-way'!Y176/3)</f>
        <v>0.29261547260285903</v>
      </c>
      <c r="AD176" s="11">
        <f>'OddsRatio_working_3-way'!X176^(1/3)*SIN(('OddsRatio_working_3-way'!Y176+2*PI())/3)</f>
        <v>0.35905540059712349</v>
      </c>
      <c r="AE176" s="11">
        <f>'OddsRatio_working_3-way'!X176^(1/3)*SIN(('OddsRatio_working_3-way'!Y176+4*PI())/3)</f>
        <v>-0.6516708731999824</v>
      </c>
      <c r="AF176" s="11">
        <f>-'OddsRatio_working_3-way'!U176/(3*'OddsRatio_working_3-way'!X176^(1/3))*COS(('OddsRatio_working_3-way'!Y176)/3)</f>
        <v>0.58354308625378648</v>
      </c>
      <c r="AG176" s="11">
        <f>-'OddsRatio_working_3-way'!U176/(3*'OddsRatio_working_3-way'!X176^(1/3))*COS(('OddsRatio_working_3-way'!Y176+2*PI())/3)</f>
        <v>-0.54518397594135848</v>
      </c>
      <c r="AH176" s="11">
        <f>-'OddsRatio_working_3-way'!U176/(3*'OddsRatio_working_3-way'!X176^(1/3))*COS(('OddsRatio_working_3-way'!Y176+4*PI())/3)</f>
        <v>-3.8359110312427856E-2</v>
      </c>
      <c r="AI176" s="11">
        <f>'OddsRatio_working_3-way'!U176/(3*'OddsRatio_working_3-way'!X176^(1/3))*SIN(('OddsRatio_working_3-way'!Y176)/3)</f>
        <v>-0.29261547260285903</v>
      </c>
      <c r="AJ176" s="11">
        <f>'OddsRatio_working_3-way'!U176/(3*'OddsRatio_working_3-way'!X176^(1/3))*SIN(('OddsRatio_working_3-way'!Y176+2*PI())/3)</f>
        <v>-0.35905540059712349</v>
      </c>
      <c r="AK176" s="11">
        <f>'OddsRatio_working_3-way'!U176/(3*'OddsRatio_working_3-way'!X176^(1/3))*SIN(('OddsRatio_working_3-way'!Y176+4*PI())/3)</f>
        <v>0.6516708731999824</v>
      </c>
      <c r="AL176" s="11">
        <f>'OddsRatio_working_3-way'!Z176+'OddsRatio_working_3-way'!AF176</f>
        <v>1.167086172507573</v>
      </c>
      <c r="AM176" s="11">
        <f>'OddsRatio_working_3-way'!AA176+'OddsRatio_working_3-way'!AG176</f>
        <v>-1.090367951882717</v>
      </c>
      <c r="AN176" s="11">
        <f>'OddsRatio_working_3-way'!AB176+'OddsRatio_working_3-way'!AH176</f>
        <v>-7.6718220624855712E-2</v>
      </c>
      <c r="AO176" s="11">
        <f>'OddsRatio_working_3-way'!AC176+'OddsRatio_working_3-way'!AI176</f>
        <v>0</v>
      </c>
      <c r="AP176" s="11">
        <f>'OddsRatio_working_3-way'!AD176+'OddsRatio_working_3-way'!AJ176</f>
        <v>0</v>
      </c>
      <c r="AQ176" s="11">
        <f>'OddsRatio_working_3-way'!AE176+'OddsRatio_working_3-way'!AK176</f>
        <v>0</v>
      </c>
      <c r="AR176" s="10">
        <f>IF(A176="","",IF(('OddsRatio_working_3-way'!X176=0),IF(Q176&gt;0,-Q176^(1/3),(-Q176)^(1/3)),'OddsRatio_working_3-way'!AL176-'OddsRatio_working_3-way'!R176/3))</f>
        <v>1.167086172507573</v>
      </c>
      <c r="AS176" s="11">
        <f>IF(('OddsRatio_working_3-way'!X176=0),IF(Q176&gt;0,-Q176^(1/3),(-Q176)^(1/3)),'OddsRatio_working_3-way'!AM176-'OddsRatio_working_3-way'!R176/3)</f>
        <v>-1.090367951882717</v>
      </c>
      <c r="AT176" s="11">
        <f>IF(('OddsRatio_working_3-way'!X176=0),IF(Q176&gt;0,-Q176^(1/3),(-Q176)^(1/3)),'OddsRatio_working_3-way'!AN176-'OddsRatio_working_3-way'!R176/3)</f>
        <v>-7.6718220624855712E-2</v>
      </c>
      <c r="AU176" s="11">
        <f>IF(('OddsRatio_working_3-way'!X176=0),0,'OddsRatio_working_3-way'!AO176)</f>
        <v>0</v>
      </c>
      <c r="AV176" s="11">
        <f>IF(('OddsRatio_working_3-way'!X176=0),0,'OddsRatio_working_3-way'!AP176)</f>
        <v>0</v>
      </c>
      <c r="AW176" s="11">
        <f>IF(('OddsRatio_working_3-way'!X176=0),0,'OddsRatio_working_3-way'!AQ176)</f>
        <v>0</v>
      </c>
    </row>
    <row r="177" spans="1:4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9">
        <f t="shared" si="39"/>
        <v>0.40633069442618475</v>
      </c>
      <c r="E177" s="9">
        <f t="shared" si="40"/>
        <v>0.29081717901335735</v>
      </c>
      <c r="F177" s="9">
        <f t="shared" si="41"/>
        <v>0.30285212656045796</v>
      </c>
      <c r="G177" s="9">
        <f t="shared" si="42"/>
        <v>1.051114832563715</v>
      </c>
      <c r="H177" s="9">
        <f t="shared" si="43"/>
        <v>2.4610496172635634</v>
      </c>
      <c r="I177" s="9">
        <f t="shared" si="44"/>
        <v>3.4385864115478184</v>
      </c>
      <c r="J177" s="9">
        <f t="shared" si="45"/>
        <v>3.3019414833145357</v>
      </c>
      <c r="K177" s="11">
        <f t="shared" si="46"/>
        <v>0.41841004184100417</v>
      </c>
      <c r="L177" s="11">
        <f t="shared" si="47"/>
        <v>0.30120481927710846</v>
      </c>
      <c r="M177" s="11">
        <f t="shared" si="48"/>
        <v>0.31347962382445144</v>
      </c>
      <c r="N177" s="11">
        <f>'OddsRatio_working_3-way'!K177+'OddsRatio_working_3-way'!L177+'OddsRatio_working_3-way'!M177-('OddsRatio_working_3-way'!K177*'OddsRatio_working_3-way'!L177)-('OddsRatio_working_3-way'!K177*'OddsRatio_working_3-way'!M177)-('OddsRatio_working_3-way'!L177*'OddsRatio_working_3-way'!M177)+('OddsRatio_working_3-way'!K177*'OddsRatio_working_3-way'!L177*'OddsRatio_working_3-way'!M177)-1</f>
        <v>-0.27901029756148976</v>
      </c>
      <c r="O177" s="11">
        <f>0</f>
        <v>0</v>
      </c>
      <c r="P177" s="11">
        <f>('OddsRatio_working_3-way'!K177*'OddsRatio_working_3-way'!L177)+('OddsRatio_working_3-way'!K177*'OddsRatio_working_3-way'!M177)+('OddsRatio_working_3-way'!L177*'OddsRatio_working_3-way'!M177)-(3*'OddsRatio_working_3-way'!K177*'OddsRatio_working_3-way'!L177*'OddsRatio_working_3-way'!M177)</f>
        <v>0.23309091351568581</v>
      </c>
      <c r="Q177" s="11">
        <f>2*'OddsRatio_working_3-way'!K177*'OddsRatio_working_3-way'!L177*'OddsRatio_working_3-way'!M177</f>
        <v>7.9013868988368069E-2</v>
      </c>
      <c r="R177" s="11">
        <f t="shared" si="49"/>
        <v>0</v>
      </c>
      <c r="S177" s="11">
        <f t="shared" si="50"/>
        <v>-0.83542046853778218</v>
      </c>
      <c r="T177" s="11">
        <f t="shared" si="51"/>
        <v>-0.28319337916534987</v>
      </c>
      <c r="U177" s="11">
        <f>'OddsRatio_working_3-way'!S177-'OddsRatio_working_3-way'!R177^2/3</f>
        <v>-0.83542046853778218</v>
      </c>
      <c r="V177" s="11">
        <f>'OddsRatio_working_3-way'!S177*'OddsRatio_working_3-way'!R177/3-2*'OddsRatio_working_3-way'!R177^3/27-'OddsRatio_working_3-way'!T177</f>
        <v>0.28319337916534987</v>
      </c>
      <c r="W177" s="11">
        <f>'OddsRatio_working_3-way'!V177^2+4*'OddsRatio_working_3-way'!U177^3/27</f>
        <v>-6.1811842889916979E-3</v>
      </c>
      <c r="X177" s="11">
        <f>IF('OddsRatio_working_3-way'!W177&gt;0,IF(ABS('OddsRatio_working_3-way'!V177+SQRT('OddsRatio_working_3-way'!W177))/2&gt;0,ABS('OddsRatio_working_3-way'!V177+SQRT('OddsRatio_working_3-way'!W177))/2,ABS('OddsRatio_working_3-way'!V177-SQRT('OddsRatio_working_3-way'!W177))/2),SQRT(-'OddsRatio_working_3-way'!U177^3/27))</f>
        <v>0.14695209618450608</v>
      </c>
      <c r="Y177" s="11">
        <f>IF('OddsRatio_working_3-way'!W177&gt;=0,IF('OddsRatio_working_3-way'!V177+SQRT('OddsRatio_working_3-way'!W177)&gt;0,0,PI()),ACOS('OddsRatio_working_3-way'!V177/(2*'OddsRatio_working_3-way'!X177)))</f>
        <v>0.27080155601718392</v>
      </c>
      <c r="Z177" s="11">
        <f>'OddsRatio_working_3-way'!X177^(1/3)*COS('OddsRatio_working_3-way'!Y177/3)</f>
        <v>0.52555741628185759</v>
      </c>
      <c r="AA177" s="11">
        <f>'OddsRatio_working_3-way'!X177^(1/3)*COS(('OddsRatio_working_3-way'!Y177+2*PI())/3)</f>
        <v>-0.30397541647787329</v>
      </c>
      <c r="AB177" s="11">
        <f>'OddsRatio_working_3-way'!X177^(1/3)*COS(('OddsRatio_working_3-way'!Y177+4*PI())/3)</f>
        <v>-0.22158199980398446</v>
      </c>
      <c r="AC177" s="11">
        <f>'OddsRatio_working_3-way'!X177^(1/3)*SIN('OddsRatio_working_3-way'!Y177/3)</f>
        <v>4.7569861296122902E-2</v>
      </c>
      <c r="AD177" s="11">
        <f>'OddsRatio_working_3-way'!X177^(1/3)*SIN(('OddsRatio_working_3-way'!Y177+2*PI())/3)</f>
        <v>0.43136114299934064</v>
      </c>
      <c r="AE177" s="11">
        <f>'OddsRatio_working_3-way'!X177^(1/3)*SIN(('OddsRatio_working_3-way'!Y177+4*PI())/3)</f>
        <v>-0.47893100429546337</v>
      </c>
      <c r="AF177" s="11">
        <f>-'OddsRatio_working_3-way'!U177/(3*'OddsRatio_working_3-way'!X177^(1/3))*COS(('OddsRatio_working_3-way'!Y177)/3)</f>
        <v>0.52555741628185748</v>
      </c>
      <c r="AG177" s="11">
        <f>-'OddsRatio_working_3-way'!U177/(3*'OddsRatio_working_3-way'!X177^(1/3))*COS(('OddsRatio_working_3-way'!Y177+2*PI())/3)</f>
        <v>-0.30397541647787318</v>
      </c>
      <c r="AH177" s="11">
        <f>-'OddsRatio_working_3-way'!U177/(3*'OddsRatio_working_3-way'!X177^(1/3))*COS(('OddsRatio_working_3-way'!Y177+4*PI())/3)</f>
        <v>-0.22158199980398441</v>
      </c>
      <c r="AI177" s="11">
        <f>'OddsRatio_working_3-way'!U177/(3*'OddsRatio_working_3-way'!X177^(1/3))*SIN(('OddsRatio_working_3-way'!Y177)/3)</f>
        <v>-4.7569861296122888E-2</v>
      </c>
      <c r="AJ177" s="11">
        <f>'OddsRatio_working_3-way'!U177/(3*'OddsRatio_working_3-way'!X177^(1/3))*SIN(('OddsRatio_working_3-way'!Y177+2*PI())/3)</f>
        <v>-0.43136114299934053</v>
      </c>
      <c r="AK177" s="11">
        <f>'OddsRatio_working_3-way'!U177/(3*'OddsRatio_working_3-way'!X177^(1/3))*SIN(('OddsRatio_working_3-way'!Y177+4*PI())/3)</f>
        <v>0.47893100429546326</v>
      </c>
      <c r="AL177" s="11">
        <f>'OddsRatio_working_3-way'!Z177+'OddsRatio_working_3-way'!AF177</f>
        <v>1.051114832563715</v>
      </c>
      <c r="AM177" s="11">
        <f>'OddsRatio_working_3-way'!AA177+'OddsRatio_working_3-way'!AG177</f>
        <v>-0.60795083295574648</v>
      </c>
      <c r="AN177" s="11">
        <f>'OddsRatio_working_3-way'!AB177+'OddsRatio_working_3-way'!AH177</f>
        <v>-0.44316399960796887</v>
      </c>
      <c r="AO177" s="11">
        <f>'OddsRatio_working_3-way'!AC177+'OddsRatio_working_3-way'!AI177</f>
        <v>0</v>
      </c>
      <c r="AP177" s="11">
        <f>'OddsRatio_working_3-way'!AD177+'OddsRatio_working_3-way'!AJ177</f>
        <v>0</v>
      </c>
      <c r="AQ177" s="11">
        <f>'OddsRatio_working_3-way'!AE177+'OddsRatio_working_3-way'!AK177</f>
        <v>0</v>
      </c>
      <c r="AR177" s="10">
        <f>IF(A177="","",IF(('OddsRatio_working_3-way'!X177=0),IF(Q177&gt;0,-Q177^(1/3),(-Q177)^(1/3)),'OddsRatio_working_3-way'!AL177-'OddsRatio_working_3-way'!R177/3))</f>
        <v>1.051114832563715</v>
      </c>
      <c r="AS177" s="11">
        <f>IF(('OddsRatio_working_3-way'!X177=0),IF(Q177&gt;0,-Q177^(1/3),(-Q177)^(1/3)),'OddsRatio_working_3-way'!AM177-'OddsRatio_working_3-way'!R177/3)</f>
        <v>-0.60795083295574648</v>
      </c>
      <c r="AT177" s="11">
        <f>IF(('OddsRatio_working_3-way'!X177=0),IF(Q177&gt;0,-Q177^(1/3),(-Q177)^(1/3)),'OddsRatio_working_3-way'!AN177-'OddsRatio_working_3-way'!R177/3)</f>
        <v>-0.44316399960796887</v>
      </c>
      <c r="AU177" s="11">
        <f>IF(('OddsRatio_working_3-way'!X177=0),0,'OddsRatio_working_3-way'!AO177)</f>
        <v>0</v>
      </c>
      <c r="AV177" s="11">
        <f>IF(('OddsRatio_working_3-way'!X177=0),0,'OddsRatio_working_3-way'!AP177)</f>
        <v>0</v>
      </c>
      <c r="AW177" s="11">
        <f>IF(('OddsRatio_working_3-way'!X177=0),0,'OddsRatio_working_3-way'!AQ177)</f>
        <v>0</v>
      </c>
    </row>
    <row r="178" spans="1:4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9">
        <f t="shared" si="39"/>
        <v>0.61004081815768119</v>
      </c>
      <c r="E178" s="9">
        <f t="shared" si="40"/>
        <v>0.2114670842376061</v>
      </c>
      <c r="F178" s="9">
        <f t="shared" si="41"/>
        <v>0.17849209760471255</v>
      </c>
      <c r="G178" s="9">
        <f t="shared" si="42"/>
        <v>1.0653909548216589</v>
      </c>
      <c r="H178" s="9">
        <f t="shared" si="43"/>
        <v>1.6392345728929953</v>
      </c>
      <c r="I178" s="9">
        <f t="shared" si="44"/>
        <v>4.7288683418758071</v>
      </c>
      <c r="J178" s="9">
        <f t="shared" si="45"/>
        <v>5.602488924829566</v>
      </c>
      <c r="K178" s="11">
        <f t="shared" si="46"/>
        <v>0.625</v>
      </c>
      <c r="L178" s="11">
        <f t="shared" si="47"/>
        <v>0.22222222222222221</v>
      </c>
      <c r="M178" s="11">
        <f t="shared" si="48"/>
        <v>0.18796992481203006</v>
      </c>
      <c r="N178" s="11">
        <f>'OddsRatio_working_3-way'!K178+'OddsRatio_working_3-way'!L178+'OddsRatio_working_3-way'!M178-('OddsRatio_working_3-way'!K178*'OddsRatio_working_3-way'!L178)-('OddsRatio_working_3-way'!K178*'OddsRatio_working_3-way'!M178)-('OddsRatio_working_3-way'!L178*'OddsRatio_working_3-way'!M178)+('OddsRatio_working_3-way'!K178*'OddsRatio_working_3-way'!L178*'OddsRatio_working_3-way'!M178)-1</f>
        <v>-0.23684210526315785</v>
      </c>
      <c r="O178" s="11">
        <f>0</f>
        <v>0</v>
      </c>
      <c r="P178" s="11">
        <f>('OddsRatio_working_3-way'!K178*'OddsRatio_working_3-way'!L178)+('OddsRatio_working_3-way'!K178*'OddsRatio_working_3-way'!M178)+('OddsRatio_working_3-way'!L178*'OddsRatio_working_3-way'!M178)-(3*'OddsRatio_working_3-way'!K178*'OddsRatio_working_3-way'!L178*'OddsRatio_working_3-way'!M178)</f>
        <v>0.21982038429406853</v>
      </c>
      <c r="Q178" s="11">
        <f>2*'OddsRatio_working_3-way'!K178*'OddsRatio_working_3-way'!L178*'OddsRatio_working_3-way'!M178</f>
        <v>5.2213868003341685E-2</v>
      </c>
      <c r="R178" s="11">
        <f t="shared" si="49"/>
        <v>0</v>
      </c>
      <c r="S178" s="11">
        <f t="shared" si="50"/>
        <v>-0.92813051146384506</v>
      </c>
      <c r="T178" s="11">
        <f t="shared" si="51"/>
        <v>-0.22045855379188714</v>
      </c>
      <c r="U178" s="11">
        <f>'OddsRatio_working_3-way'!S178-'OddsRatio_working_3-way'!R178^2/3</f>
        <v>-0.92813051146384506</v>
      </c>
      <c r="V178" s="11">
        <f>'OddsRatio_working_3-way'!S178*'OddsRatio_working_3-way'!R178/3-2*'OddsRatio_working_3-way'!R178^3/27-'OddsRatio_working_3-way'!T178</f>
        <v>0.22045855379188714</v>
      </c>
      <c r="W178" s="11">
        <f>'OddsRatio_working_3-way'!V178^2+4*'OddsRatio_working_3-way'!U178^3/27</f>
        <v>-6.9844838293502076E-2</v>
      </c>
      <c r="X178" s="11">
        <f>IF('OddsRatio_working_3-way'!W178&gt;0,IF(ABS('OddsRatio_working_3-way'!V178+SQRT('OddsRatio_working_3-way'!W178))/2&gt;0,ABS('OddsRatio_working_3-way'!V178+SQRT('OddsRatio_working_3-way'!W178))/2,ABS('OddsRatio_working_3-way'!V178-SQRT('OddsRatio_working_3-way'!W178))/2),SQRT(-'OddsRatio_working_3-way'!U178^3/27))</f>
        <v>0.17208051330228569</v>
      </c>
      <c r="Y178" s="11">
        <f>IF('OddsRatio_working_3-way'!W178&gt;=0,IF('OddsRatio_working_3-way'!V178+SQRT('OddsRatio_working_3-way'!W178)&gt;0,0,PI()),ACOS('OddsRatio_working_3-way'!V178/(2*'OddsRatio_working_3-way'!X178)))</f>
        <v>0.87555856057932246</v>
      </c>
      <c r="Z178" s="11">
        <f>'OddsRatio_working_3-way'!X178^(1/3)*COS('OddsRatio_working_3-way'!Y178/3)</f>
        <v>0.53269547741082945</v>
      </c>
      <c r="AA178" s="11">
        <f>'OddsRatio_working_3-way'!X178^(1/3)*COS(('OddsRatio_working_3-way'!Y178+2*PI())/3)</f>
        <v>-0.40494526438858719</v>
      </c>
      <c r="AB178" s="11">
        <f>'OddsRatio_working_3-way'!X178^(1/3)*COS(('OddsRatio_working_3-way'!Y178+4*PI())/3)</f>
        <v>-0.12775021302224232</v>
      </c>
      <c r="AC178" s="11">
        <f>'OddsRatio_working_3-way'!X178^(1/3)*SIN('OddsRatio_working_3-way'!Y178/3)</f>
        <v>0.16003863752439143</v>
      </c>
      <c r="AD178" s="11">
        <f>'OddsRatio_working_3-way'!X178^(1/3)*SIN(('OddsRatio_working_3-way'!Y178+2*PI())/3)</f>
        <v>0.38130849715666215</v>
      </c>
      <c r="AE178" s="11">
        <f>'OddsRatio_working_3-way'!X178^(1/3)*SIN(('OddsRatio_working_3-way'!Y178+4*PI())/3)</f>
        <v>-0.54134713468105355</v>
      </c>
      <c r="AF178" s="11">
        <f>-'OddsRatio_working_3-way'!U178/(3*'OddsRatio_working_3-way'!X178^(1/3))*COS(('OddsRatio_working_3-way'!Y178)/3)</f>
        <v>0.53269547741082945</v>
      </c>
      <c r="AG178" s="11">
        <f>-'OddsRatio_working_3-way'!U178/(3*'OddsRatio_working_3-way'!X178^(1/3))*COS(('OddsRatio_working_3-way'!Y178+2*PI())/3)</f>
        <v>-0.40494526438858719</v>
      </c>
      <c r="AH178" s="11">
        <f>-'OddsRatio_working_3-way'!U178/(3*'OddsRatio_working_3-way'!X178^(1/3))*COS(('OddsRatio_working_3-way'!Y178+4*PI())/3)</f>
        <v>-0.12775021302224232</v>
      </c>
      <c r="AI178" s="11">
        <f>'OddsRatio_working_3-way'!U178/(3*'OddsRatio_working_3-way'!X178^(1/3))*SIN(('OddsRatio_working_3-way'!Y178)/3)</f>
        <v>-0.16003863752439143</v>
      </c>
      <c r="AJ178" s="11">
        <f>'OddsRatio_working_3-way'!U178/(3*'OddsRatio_working_3-way'!X178^(1/3))*SIN(('OddsRatio_working_3-way'!Y178+2*PI())/3)</f>
        <v>-0.38130849715666215</v>
      </c>
      <c r="AK178" s="11">
        <f>'OddsRatio_working_3-way'!U178/(3*'OddsRatio_working_3-way'!X178^(1/3))*SIN(('OddsRatio_working_3-way'!Y178+4*PI())/3)</f>
        <v>0.54134713468105355</v>
      </c>
      <c r="AL178" s="11">
        <f>'OddsRatio_working_3-way'!Z178+'OddsRatio_working_3-way'!AF178</f>
        <v>1.0653909548216589</v>
      </c>
      <c r="AM178" s="11">
        <f>'OddsRatio_working_3-way'!AA178+'OddsRatio_working_3-way'!AG178</f>
        <v>-0.80989052877717438</v>
      </c>
      <c r="AN178" s="11">
        <f>'OddsRatio_working_3-way'!AB178+'OddsRatio_working_3-way'!AH178</f>
        <v>-0.25550042604448464</v>
      </c>
      <c r="AO178" s="11">
        <f>'OddsRatio_working_3-way'!AC178+'OddsRatio_working_3-way'!AI178</f>
        <v>0</v>
      </c>
      <c r="AP178" s="11">
        <f>'OddsRatio_working_3-way'!AD178+'OddsRatio_working_3-way'!AJ178</f>
        <v>0</v>
      </c>
      <c r="AQ178" s="11">
        <f>'OddsRatio_working_3-way'!AE178+'OddsRatio_working_3-way'!AK178</f>
        <v>0</v>
      </c>
      <c r="AR178" s="10">
        <f>IF(A178="","",IF(('OddsRatio_working_3-way'!X178=0),IF(Q178&gt;0,-Q178^(1/3),(-Q178)^(1/3)),'OddsRatio_working_3-way'!AL178-'OddsRatio_working_3-way'!R178/3))</f>
        <v>1.0653909548216589</v>
      </c>
      <c r="AS178" s="11">
        <f>IF(('OddsRatio_working_3-way'!X178=0),IF(Q178&gt;0,-Q178^(1/3),(-Q178)^(1/3)),'OddsRatio_working_3-way'!AM178-'OddsRatio_working_3-way'!R178/3)</f>
        <v>-0.80989052877717438</v>
      </c>
      <c r="AT178" s="11">
        <f>IF(('OddsRatio_working_3-way'!X178=0),IF(Q178&gt;0,-Q178^(1/3),(-Q178)^(1/3)),'OddsRatio_working_3-way'!AN178-'OddsRatio_working_3-way'!R178/3)</f>
        <v>-0.25550042604448464</v>
      </c>
      <c r="AU178" s="11">
        <f>IF(('OddsRatio_working_3-way'!X178=0),0,'OddsRatio_working_3-way'!AO178)</f>
        <v>0</v>
      </c>
      <c r="AV178" s="11">
        <f>IF(('OddsRatio_working_3-way'!X178=0),0,'OddsRatio_working_3-way'!AP178)</f>
        <v>0</v>
      </c>
      <c r="AW178" s="11">
        <f>IF(('OddsRatio_working_3-way'!X178=0),0,'OddsRatio_working_3-way'!AQ178)</f>
        <v>0</v>
      </c>
    </row>
    <row r="179" spans="1:4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9">
        <f t="shared" si="39"/>
        <v>0.27246702546134055</v>
      </c>
      <c r="E179" s="9">
        <f t="shared" si="40"/>
        <v>0.32123274595200718</v>
      </c>
      <c r="F179" s="9">
        <f t="shared" si="41"/>
        <v>0.40630022858665243</v>
      </c>
      <c r="G179" s="9">
        <f t="shared" si="42"/>
        <v>1.0512475939115824</v>
      </c>
      <c r="H179" s="9">
        <f t="shared" si="43"/>
        <v>3.6701688885354193</v>
      </c>
      <c r="I179" s="9">
        <f t="shared" si="44"/>
        <v>3.1130076637622803</v>
      </c>
      <c r="J179" s="9">
        <f t="shared" si="45"/>
        <v>2.4612341555370993</v>
      </c>
      <c r="K179" s="11">
        <f t="shared" si="46"/>
        <v>0.2824858757062147</v>
      </c>
      <c r="L179" s="11">
        <f t="shared" si="47"/>
        <v>0.33222591362126247</v>
      </c>
      <c r="M179" s="11">
        <f t="shared" si="48"/>
        <v>0.41841004184100417</v>
      </c>
      <c r="N179" s="11">
        <f>'OddsRatio_working_3-way'!K179+'OddsRatio_working_3-way'!L179+'OddsRatio_working_3-way'!M179-('OddsRatio_working_3-way'!K179*'OddsRatio_working_3-way'!L179)-('OddsRatio_working_3-way'!K179*'OddsRatio_working_3-way'!M179)-('OddsRatio_working_3-way'!L179*'OddsRatio_working_3-way'!M179)+('OddsRatio_working_3-way'!K179*'OddsRatio_working_3-way'!L179*'OddsRatio_working_3-way'!M179)-1</f>
        <v>-0.27866146483331822</v>
      </c>
      <c r="O179" s="11">
        <f>0</f>
        <v>0</v>
      </c>
      <c r="P179" s="11">
        <f>('OddsRatio_working_3-way'!K179*'OddsRatio_working_3-way'!L179)+('OddsRatio_working_3-way'!K179*'OddsRatio_working_3-way'!M179)+('OddsRatio_working_3-way'!L179*'OddsRatio_working_3-way'!M179)-(3*'OddsRatio_working_3-way'!K179*'OddsRatio_working_3-way'!L179*'OddsRatio_working_3-way'!M179)</f>
        <v>0.23324846073686256</v>
      </c>
      <c r="Q179" s="11">
        <f>2*'OddsRatio_working_3-way'!K179*'OddsRatio_working_3-way'!L179*'OddsRatio_working_3-way'!M179</f>
        <v>7.8534835264936875E-2</v>
      </c>
      <c r="R179" s="11">
        <f t="shared" si="49"/>
        <v>0</v>
      </c>
      <c r="S179" s="11">
        <f t="shared" si="50"/>
        <v>-0.83703163218631782</v>
      </c>
      <c r="T179" s="11">
        <f t="shared" si="51"/>
        <v>-0.28182883238596557</v>
      </c>
      <c r="U179" s="11">
        <f>'OddsRatio_working_3-way'!S179-'OddsRatio_working_3-way'!R179^2/3</f>
        <v>-0.83703163218631782</v>
      </c>
      <c r="V179" s="11">
        <f>'OddsRatio_working_3-way'!S179*'OddsRatio_working_3-way'!R179/3-2*'OddsRatio_working_3-way'!R179^3/27-'OddsRatio_working_3-way'!T179</f>
        <v>0.28182883238596557</v>
      </c>
      <c r="W179" s="11">
        <f>'OddsRatio_working_3-way'!V179^2+4*'OddsRatio_working_3-way'!U179^3/27</f>
        <v>-7.4529147322500988E-3</v>
      </c>
      <c r="X179" s="11">
        <f>IF('OddsRatio_working_3-way'!W179&gt;0,IF(ABS('OddsRatio_working_3-way'!V179+SQRT('OddsRatio_working_3-way'!W179))/2&gt;0,ABS('OddsRatio_working_3-way'!V179+SQRT('OddsRatio_working_3-way'!W179))/2,ABS('OddsRatio_working_3-way'!V179-SQRT('OddsRatio_working_3-way'!W179))/2),SQRT(-'OddsRatio_working_3-way'!U179^3/27))</f>
        <v>0.14737741134268742</v>
      </c>
      <c r="Y179" s="11">
        <f>IF('OddsRatio_working_3-way'!W179&gt;=0,IF('OddsRatio_working_3-way'!V179+SQRT('OddsRatio_working_3-way'!W179)&gt;0,0,PI()),ACOS('OddsRatio_working_3-way'!V179/(2*'OddsRatio_working_3-way'!X179)))</f>
        <v>0.29724631098404242</v>
      </c>
      <c r="Z179" s="11">
        <f>'OddsRatio_working_3-way'!X179^(1/3)*COS('OddsRatio_working_3-way'!Y179/3)</f>
        <v>0.5256237969557912</v>
      </c>
      <c r="AA179" s="11">
        <f>'OddsRatio_working_3-way'!X179^(1/3)*COS(('OddsRatio_working_3-way'!Y179+2*PI())/3)</f>
        <v>-0.30806260125599999</v>
      </c>
      <c r="AB179" s="11">
        <f>'OddsRatio_working_3-way'!X179^(1/3)*COS(('OddsRatio_working_3-way'!Y179+4*PI())/3)</f>
        <v>-0.21756119569979115</v>
      </c>
      <c r="AC179" s="11">
        <f>'OddsRatio_working_3-way'!X179^(1/3)*SIN('OddsRatio_working_3-way'!Y179/3)</f>
        <v>5.2251010859916638E-2</v>
      </c>
      <c r="AD179" s="11">
        <f>'OddsRatio_working_3-way'!X179^(1/3)*SIN(('OddsRatio_working_3-way'!Y179+2*PI())/3)</f>
        <v>0.42907805556739059</v>
      </c>
      <c r="AE179" s="11">
        <f>'OddsRatio_working_3-way'!X179^(1/3)*SIN(('OddsRatio_working_3-way'!Y179+4*PI())/3)</f>
        <v>-0.48132906642730722</v>
      </c>
      <c r="AF179" s="11">
        <f>-'OddsRatio_working_3-way'!U179/(3*'OddsRatio_working_3-way'!X179^(1/3))*COS(('OddsRatio_working_3-way'!Y179)/3)</f>
        <v>0.5256237969557912</v>
      </c>
      <c r="AG179" s="11">
        <f>-'OddsRatio_working_3-way'!U179/(3*'OddsRatio_working_3-way'!X179^(1/3))*COS(('OddsRatio_working_3-way'!Y179+2*PI())/3)</f>
        <v>-0.30806260125599999</v>
      </c>
      <c r="AH179" s="11">
        <f>-'OddsRatio_working_3-way'!U179/(3*'OddsRatio_working_3-way'!X179^(1/3))*COS(('OddsRatio_working_3-way'!Y179+4*PI())/3)</f>
        <v>-0.21756119569979115</v>
      </c>
      <c r="AI179" s="11">
        <f>'OddsRatio_working_3-way'!U179/(3*'OddsRatio_working_3-way'!X179^(1/3))*SIN(('OddsRatio_working_3-way'!Y179)/3)</f>
        <v>-5.2251010859916638E-2</v>
      </c>
      <c r="AJ179" s="11">
        <f>'OddsRatio_working_3-way'!U179/(3*'OddsRatio_working_3-way'!X179^(1/3))*SIN(('OddsRatio_working_3-way'!Y179+2*PI())/3)</f>
        <v>-0.42907805556739059</v>
      </c>
      <c r="AK179" s="11">
        <f>'OddsRatio_working_3-way'!U179/(3*'OddsRatio_working_3-way'!X179^(1/3))*SIN(('OddsRatio_working_3-way'!Y179+4*PI())/3)</f>
        <v>0.48132906642730722</v>
      </c>
      <c r="AL179" s="11">
        <f>'OddsRatio_working_3-way'!Z179+'OddsRatio_working_3-way'!AF179</f>
        <v>1.0512475939115824</v>
      </c>
      <c r="AM179" s="11">
        <f>'OddsRatio_working_3-way'!AA179+'OddsRatio_working_3-way'!AG179</f>
        <v>-0.61612520251199998</v>
      </c>
      <c r="AN179" s="11">
        <f>'OddsRatio_working_3-way'!AB179+'OddsRatio_working_3-way'!AH179</f>
        <v>-0.43512239139958231</v>
      </c>
      <c r="AO179" s="11">
        <f>'OddsRatio_working_3-way'!AC179+'OddsRatio_working_3-way'!AI179</f>
        <v>0</v>
      </c>
      <c r="AP179" s="11">
        <f>'OddsRatio_working_3-way'!AD179+'OddsRatio_working_3-way'!AJ179</f>
        <v>0</v>
      </c>
      <c r="AQ179" s="11">
        <f>'OddsRatio_working_3-way'!AE179+'OddsRatio_working_3-way'!AK179</f>
        <v>0</v>
      </c>
      <c r="AR179" s="10">
        <f>IF(A179="","",IF(('OddsRatio_working_3-way'!X179=0),IF(Q179&gt;0,-Q179^(1/3),(-Q179)^(1/3)),'OddsRatio_working_3-way'!AL179-'OddsRatio_working_3-way'!R179/3))</f>
        <v>1.0512475939115824</v>
      </c>
      <c r="AS179" s="11">
        <f>IF(('OddsRatio_working_3-way'!X179=0),IF(Q179&gt;0,-Q179^(1/3),(-Q179)^(1/3)),'OddsRatio_working_3-way'!AM179-'OddsRatio_working_3-way'!R179/3)</f>
        <v>-0.61612520251199998</v>
      </c>
      <c r="AT179" s="11">
        <f>IF(('OddsRatio_working_3-way'!X179=0),IF(Q179&gt;0,-Q179^(1/3),(-Q179)^(1/3)),'OddsRatio_working_3-way'!AN179-'OddsRatio_working_3-way'!R179/3)</f>
        <v>-0.43512239139958231</v>
      </c>
      <c r="AU179" s="11">
        <f>IF(('OddsRatio_working_3-way'!X179=0),0,'OddsRatio_working_3-way'!AO179)</f>
        <v>0</v>
      </c>
      <c r="AV179" s="11">
        <f>IF(('OddsRatio_working_3-way'!X179=0),0,'OddsRatio_working_3-way'!AP179)</f>
        <v>0</v>
      </c>
      <c r="AW179" s="11">
        <f>IF(('OddsRatio_working_3-way'!X179=0),0,'OddsRatio_working_3-way'!AQ179)</f>
        <v>0</v>
      </c>
    </row>
    <row r="180" spans="1:4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9">
        <f t="shared" si="39"/>
        <v>0.47324296868852866</v>
      </c>
      <c r="E180" s="9">
        <f t="shared" si="40"/>
        <v>0.26883930627621178</v>
      </c>
      <c r="F180" s="9">
        <f t="shared" si="41"/>
        <v>0.2579177250352595</v>
      </c>
      <c r="G180" s="9">
        <f t="shared" si="42"/>
        <v>1.050074968792464</v>
      </c>
      <c r="H180" s="9">
        <f t="shared" si="43"/>
        <v>2.1130794669200119</v>
      </c>
      <c r="I180" s="9">
        <f t="shared" si="44"/>
        <v>3.7196941691724819</v>
      </c>
      <c r="J180" s="9">
        <f t="shared" si="45"/>
        <v>3.8772054144913524</v>
      </c>
      <c r="K180" s="11">
        <f t="shared" si="46"/>
        <v>0.4854368932038835</v>
      </c>
      <c r="L180" s="11">
        <f t="shared" si="47"/>
        <v>0.2785515320334262</v>
      </c>
      <c r="M180" s="11">
        <f t="shared" si="48"/>
        <v>0.26737967914438499</v>
      </c>
      <c r="N180" s="11">
        <f>'OddsRatio_working_3-way'!K180+'OddsRatio_working_3-way'!L180+'OddsRatio_working_3-way'!M180-('OddsRatio_working_3-way'!K180*'OddsRatio_working_3-way'!L180)-('OddsRatio_working_3-way'!K180*'OddsRatio_working_3-way'!M180)-('OddsRatio_working_3-way'!L180*'OddsRatio_working_3-way'!M180)+('OddsRatio_working_3-way'!K180*'OddsRatio_working_3-way'!L180*'OddsRatio_working_3-way'!M180)-1</f>
        <v>-0.27197120221718973</v>
      </c>
      <c r="O180" s="11">
        <f>0</f>
        <v>0</v>
      </c>
      <c r="P180" s="11">
        <f>('OddsRatio_working_3-way'!K180*'OddsRatio_working_3-way'!L180)+('OddsRatio_working_3-way'!K180*'OddsRatio_working_3-way'!M180)+('OddsRatio_working_3-way'!L180*'OddsRatio_working_3-way'!M180)-(3*'OddsRatio_working_3-way'!K180*'OddsRatio_working_3-way'!L180*'OddsRatio_working_3-way'!M180)</f>
        <v>0.2310295791617249</v>
      </c>
      <c r="Q180" s="11">
        <f>2*'OddsRatio_working_3-way'!K180*'OddsRatio_working_3-way'!L180*'OddsRatio_working_3-way'!M180</f>
        <v>7.2309727437159577E-2</v>
      </c>
      <c r="R180" s="11">
        <f t="shared" si="49"/>
        <v>0</v>
      </c>
      <c r="S180" s="11">
        <f t="shared" si="50"/>
        <v>-0.84946338905848628</v>
      </c>
      <c r="T180" s="11">
        <f t="shared" si="51"/>
        <v>-0.26587273522957311</v>
      </c>
      <c r="U180" s="11">
        <f>'OddsRatio_working_3-way'!S180-'OddsRatio_working_3-way'!R180^2/3</f>
        <v>-0.84946338905848628</v>
      </c>
      <c r="V180" s="11">
        <f>'OddsRatio_working_3-way'!S180*'OddsRatio_working_3-way'!R180/3-2*'OddsRatio_working_3-way'!R180^3/27-'OddsRatio_working_3-way'!T180</f>
        <v>0.26587273522957311</v>
      </c>
      <c r="W180" s="11">
        <f>'OddsRatio_working_3-way'!V180^2+4*'OddsRatio_working_3-way'!U180^3/27</f>
        <v>-2.0120967166074602E-2</v>
      </c>
      <c r="X180" s="11">
        <f>IF('OddsRatio_working_3-way'!W180&gt;0,IF(ABS('OddsRatio_working_3-way'!V180+SQRT('OddsRatio_working_3-way'!W180))/2&gt;0,ABS('OddsRatio_working_3-way'!V180+SQRT('OddsRatio_working_3-way'!W180))/2,ABS('OddsRatio_working_3-way'!V180-SQRT('OddsRatio_working_3-way'!W180))/2),SQRT(-'OddsRatio_working_3-way'!U180^3/27))</f>
        <v>0.15067288948623878</v>
      </c>
      <c r="Y180" s="11">
        <f>IF('OddsRatio_working_3-way'!W180&gt;=0,IF('OddsRatio_working_3-way'!V180+SQRT('OddsRatio_working_3-way'!W180)&gt;0,0,PI()),ACOS('OddsRatio_working_3-way'!V180/(2*'OddsRatio_working_3-way'!X180)))</f>
        <v>0.49010256555797826</v>
      </c>
      <c r="Z180" s="11">
        <f>'OddsRatio_working_3-way'!X180^(1/3)*COS('OddsRatio_working_3-way'!Y180/3)</f>
        <v>0.5250374843962321</v>
      </c>
      <c r="AA180" s="11">
        <f>'OddsRatio_working_3-way'!X180^(1/3)*COS(('OddsRatio_working_3-way'!Y180+2*PI())/3)</f>
        <v>-0.33746924085408808</v>
      </c>
      <c r="AB180" s="11">
        <f>'OddsRatio_working_3-way'!X180^(1/3)*COS(('OddsRatio_working_3-way'!Y180+4*PI())/3)</f>
        <v>-0.1875682435421441</v>
      </c>
      <c r="AC180" s="11">
        <f>'OddsRatio_working_3-way'!X180^(1/3)*SIN('OddsRatio_working_3-way'!Y180/3)</f>
        <v>8.6545381149844225E-2</v>
      </c>
      <c r="AD180" s="11">
        <f>'OddsRatio_working_3-way'!X180^(1/3)*SIN(('OddsRatio_working_3-way'!Y180+2*PI())/3)</f>
        <v>0.41142310885129063</v>
      </c>
      <c r="AE180" s="11">
        <f>'OddsRatio_working_3-way'!X180^(1/3)*SIN(('OddsRatio_working_3-way'!Y180+4*PI())/3)</f>
        <v>-0.49796849000113491</v>
      </c>
      <c r="AF180" s="11">
        <f>-'OddsRatio_working_3-way'!U180/(3*'OddsRatio_working_3-way'!X180^(1/3))*COS(('OddsRatio_working_3-way'!Y180)/3)</f>
        <v>0.52503748439623199</v>
      </c>
      <c r="AG180" s="11">
        <f>-'OddsRatio_working_3-way'!U180/(3*'OddsRatio_working_3-way'!X180^(1/3))*COS(('OddsRatio_working_3-way'!Y180+2*PI())/3)</f>
        <v>-0.33746924085408803</v>
      </c>
      <c r="AH180" s="11">
        <f>-'OddsRatio_working_3-way'!U180/(3*'OddsRatio_working_3-way'!X180^(1/3))*COS(('OddsRatio_working_3-way'!Y180+4*PI())/3)</f>
        <v>-0.18756824354214405</v>
      </c>
      <c r="AI180" s="11">
        <f>'OddsRatio_working_3-way'!U180/(3*'OddsRatio_working_3-way'!X180^(1/3))*SIN(('OddsRatio_working_3-way'!Y180)/3)</f>
        <v>-8.6545381149844211E-2</v>
      </c>
      <c r="AJ180" s="11">
        <f>'OddsRatio_working_3-way'!U180/(3*'OddsRatio_working_3-way'!X180^(1/3))*SIN(('OddsRatio_working_3-way'!Y180+2*PI())/3)</f>
        <v>-0.41142310885129058</v>
      </c>
      <c r="AK180" s="11">
        <f>'OddsRatio_working_3-way'!U180/(3*'OddsRatio_working_3-way'!X180^(1/3))*SIN(('OddsRatio_working_3-way'!Y180+4*PI())/3)</f>
        <v>0.4979684900011348</v>
      </c>
      <c r="AL180" s="11">
        <f>'OddsRatio_working_3-way'!Z180+'OddsRatio_working_3-way'!AF180</f>
        <v>1.050074968792464</v>
      </c>
      <c r="AM180" s="11">
        <f>'OddsRatio_working_3-way'!AA180+'OddsRatio_working_3-way'!AG180</f>
        <v>-0.67493848170817605</v>
      </c>
      <c r="AN180" s="11">
        <f>'OddsRatio_working_3-way'!AB180+'OddsRatio_working_3-way'!AH180</f>
        <v>-0.37513648708428815</v>
      </c>
      <c r="AO180" s="11">
        <f>'OddsRatio_working_3-way'!AC180+'OddsRatio_working_3-way'!AI180</f>
        <v>0</v>
      </c>
      <c r="AP180" s="11">
        <f>'OddsRatio_working_3-way'!AD180+'OddsRatio_working_3-way'!AJ180</f>
        <v>0</v>
      </c>
      <c r="AQ180" s="11">
        <f>'OddsRatio_working_3-way'!AE180+'OddsRatio_working_3-way'!AK180</f>
        <v>0</v>
      </c>
      <c r="AR180" s="10">
        <f>IF(A180="","",IF(('OddsRatio_working_3-way'!X180=0),IF(Q180&gt;0,-Q180^(1/3),(-Q180)^(1/3)),'OddsRatio_working_3-way'!AL180-'OddsRatio_working_3-way'!R180/3))</f>
        <v>1.050074968792464</v>
      </c>
      <c r="AS180" s="11">
        <f>IF(('OddsRatio_working_3-way'!X180=0),IF(Q180&gt;0,-Q180^(1/3),(-Q180)^(1/3)),'OddsRatio_working_3-way'!AM180-'OddsRatio_working_3-way'!R180/3)</f>
        <v>-0.67493848170817605</v>
      </c>
      <c r="AT180" s="11">
        <f>IF(('OddsRatio_working_3-way'!X180=0),IF(Q180&gt;0,-Q180^(1/3),(-Q180)^(1/3)),'OddsRatio_working_3-way'!AN180-'OddsRatio_working_3-way'!R180/3)</f>
        <v>-0.37513648708428815</v>
      </c>
      <c r="AU180" s="11">
        <f>IF(('OddsRatio_working_3-way'!X180=0),0,'OddsRatio_working_3-way'!AO180)</f>
        <v>0</v>
      </c>
      <c r="AV180" s="11">
        <f>IF(('OddsRatio_working_3-way'!X180=0),0,'OddsRatio_working_3-way'!AP180)</f>
        <v>0</v>
      </c>
      <c r="AW180" s="11">
        <f>IF(('OddsRatio_working_3-way'!X180=0),0,'OddsRatio_working_3-way'!AQ180)</f>
        <v>0</v>
      </c>
    </row>
    <row r="181" spans="1:4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9">
        <f t="shared" si="39"/>
        <v>0.67441472312803497</v>
      </c>
      <c r="E181" s="9">
        <f t="shared" si="40"/>
        <v>0.1909263110351313</v>
      </c>
      <c r="F181" s="9">
        <f t="shared" si="41"/>
        <v>0.13465896583683387</v>
      </c>
      <c r="G181" s="9">
        <f t="shared" si="42"/>
        <v>1.0728158990026944</v>
      </c>
      <c r="H181" s="9">
        <f t="shared" si="43"/>
        <v>1.4827671545512122</v>
      </c>
      <c r="I181" s="9">
        <f t="shared" si="44"/>
        <v>5.2376228010606436</v>
      </c>
      <c r="J181" s="9">
        <f t="shared" si="45"/>
        <v>7.4261672350261394</v>
      </c>
      <c r="K181" s="11">
        <f t="shared" si="46"/>
        <v>0.68965517241379315</v>
      </c>
      <c r="L181" s="11">
        <f t="shared" si="47"/>
        <v>0.20202020202020202</v>
      </c>
      <c r="M181" s="11">
        <f t="shared" si="48"/>
        <v>0.14306151645207438</v>
      </c>
      <c r="N181" s="11">
        <f>'OddsRatio_working_3-way'!K181+'OddsRatio_working_3-way'!L181+'OddsRatio_working_3-way'!M181-('OddsRatio_working_3-way'!K181*'OddsRatio_working_3-way'!L181)-('OddsRatio_working_3-way'!K181*'OddsRatio_working_3-way'!M181)-('OddsRatio_working_3-way'!L181*'OddsRatio_working_3-way'!M181)+('OddsRatio_working_3-way'!K181*'OddsRatio_working_3-way'!L181*'OddsRatio_working_3-way'!M181)-1</f>
        <v>-0.21221987523600672</v>
      </c>
      <c r="O181" s="11">
        <f>0</f>
        <v>0</v>
      </c>
      <c r="P181" s="11">
        <f>('OddsRatio_working_3-way'!K181*'OddsRatio_working_3-way'!L181)+('OddsRatio_working_3-way'!K181*'OddsRatio_working_3-way'!M181)+('OddsRatio_working_3-way'!L181*'OddsRatio_working_3-way'!M181)-(3*'OddsRatio_working_3-way'!K181*'OddsRatio_working_3-way'!L181*'OddsRatio_working_3-way'!M181)</f>
        <v>0.20709288135660786</v>
      </c>
      <c r="Q181" s="11">
        <f>2*'OddsRatio_working_3-way'!K181*'OddsRatio_working_3-way'!L181*'OddsRatio_working_3-way'!M181</f>
        <v>3.9863884765468302E-2</v>
      </c>
      <c r="R181" s="11">
        <f t="shared" si="49"/>
        <v>0</v>
      </c>
      <c r="S181" s="11">
        <f t="shared" si="50"/>
        <v>-0.9758411229217</v>
      </c>
      <c r="T181" s="11">
        <f t="shared" si="51"/>
        <v>-0.18784237207347446</v>
      </c>
      <c r="U181" s="11">
        <f>'OddsRatio_working_3-way'!S181-'OddsRatio_working_3-way'!R181^2/3</f>
        <v>-0.9758411229217</v>
      </c>
      <c r="V181" s="11">
        <f>'OddsRatio_working_3-way'!S181*'OddsRatio_working_3-way'!R181/3-2*'OddsRatio_working_3-way'!R181^3/27-'OddsRatio_working_3-way'!T181</f>
        <v>0.18784237207347446</v>
      </c>
      <c r="W181" s="11">
        <f>'OddsRatio_working_3-way'!V181^2+4*'OddsRatio_working_3-way'!U181^3/27</f>
        <v>-0.10238342435442266</v>
      </c>
      <c r="X181" s="11">
        <f>IF('OddsRatio_working_3-way'!W181&gt;0,IF(ABS('OddsRatio_working_3-way'!V181+SQRT('OddsRatio_working_3-way'!W181))/2&gt;0,ABS('OddsRatio_working_3-way'!V181+SQRT('OddsRatio_working_3-way'!W181))/2,ABS('OddsRatio_working_3-way'!V181-SQRT('OddsRatio_working_3-way'!W181))/2),SQRT(-'OddsRatio_working_3-way'!U181^3/27))</f>
        <v>0.18551831520136514</v>
      </c>
      <c r="Y181" s="11">
        <f>IF('OddsRatio_working_3-way'!W181&gt;=0,IF('OddsRatio_working_3-way'!V181+SQRT('OddsRatio_working_3-way'!W181)&gt;0,0,PI()),ACOS('OddsRatio_working_3-way'!V181/(2*'OddsRatio_working_3-way'!X181)))</f>
        <v>1.0399496417051488</v>
      </c>
      <c r="Z181" s="11">
        <f>'OddsRatio_working_3-way'!X181^(1/3)*COS('OddsRatio_working_3-way'!Y181/3)</f>
        <v>0.53640794950134718</v>
      </c>
      <c r="AA181" s="11">
        <f>'OddsRatio_working_3-way'!X181^(1/3)*COS(('OddsRatio_working_3-way'!Y181+2*PI())/3)</f>
        <v>-0.43601388063898849</v>
      </c>
      <c r="AB181" s="11">
        <f>'OddsRatio_working_3-way'!X181^(1/3)*COS(('OddsRatio_working_3-way'!Y181+4*PI())/3)</f>
        <v>-0.10039406886235834</v>
      </c>
      <c r="AC181" s="11">
        <f>'OddsRatio_working_3-way'!X181^(1/3)*SIN('OddsRatio_working_3-way'!Y181/3)</f>
        <v>0.19377018867460888</v>
      </c>
      <c r="AD181" s="11">
        <f>'OddsRatio_working_3-way'!X181^(1/3)*SIN(('OddsRatio_working_3-way'!Y181+2*PI())/3)</f>
        <v>0.36765781672278264</v>
      </c>
      <c r="AE181" s="11">
        <f>'OddsRatio_working_3-way'!X181^(1/3)*SIN(('OddsRatio_working_3-way'!Y181+4*PI())/3)</f>
        <v>-0.56142800539739146</v>
      </c>
      <c r="AF181" s="11">
        <f>-'OddsRatio_working_3-way'!U181/(3*'OddsRatio_working_3-way'!X181^(1/3))*COS(('OddsRatio_working_3-way'!Y181)/3)</f>
        <v>0.53640794950134718</v>
      </c>
      <c r="AG181" s="11">
        <f>-'OddsRatio_working_3-way'!U181/(3*'OddsRatio_working_3-way'!X181^(1/3))*COS(('OddsRatio_working_3-way'!Y181+2*PI())/3)</f>
        <v>-0.43601388063898849</v>
      </c>
      <c r="AH181" s="11">
        <f>-'OddsRatio_working_3-way'!U181/(3*'OddsRatio_working_3-way'!X181^(1/3))*COS(('OddsRatio_working_3-way'!Y181+4*PI())/3)</f>
        <v>-0.10039406886235834</v>
      </c>
      <c r="AI181" s="11">
        <f>'OddsRatio_working_3-way'!U181/(3*'OddsRatio_working_3-way'!X181^(1/3))*SIN(('OddsRatio_working_3-way'!Y181)/3)</f>
        <v>-0.19377018867460888</v>
      </c>
      <c r="AJ181" s="11">
        <f>'OddsRatio_working_3-way'!U181/(3*'OddsRatio_working_3-way'!X181^(1/3))*SIN(('OddsRatio_working_3-way'!Y181+2*PI())/3)</f>
        <v>-0.36765781672278264</v>
      </c>
      <c r="AK181" s="11">
        <f>'OddsRatio_working_3-way'!U181/(3*'OddsRatio_working_3-way'!X181^(1/3))*SIN(('OddsRatio_working_3-way'!Y181+4*PI())/3)</f>
        <v>0.56142800539739146</v>
      </c>
      <c r="AL181" s="11">
        <f>'OddsRatio_working_3-way'!Z181+'OddsRatio_working_3-way'!AF181</f>
        <v>1.0728158990026944</v>
      </c>
      <c r="AM181" s="11">
        <f>'OddsRatio_working_3-way'!AA181+'OddsRatio_working_3-way'!AG181</f>
        <v>-0.87202776127797699</v>
      </c>
      <c r="AN181" s="11">
        <f>'OddsRatio_working_3-way'!AB181+'OddsRatio_working_3-way'!AH181</f>
        <v>-0.20078813772471668</v>
      </c>
      <c r="AO181" s="11">
        <f>'OddsRatio_working_3-way'!AC181+'OddsRatio_working_3-way'!AI181</f>
        <v>0</v>
      </c>
      <c r="AP181" s="11">
        <f>'OddsRatio_working_3-way'!AD181+'OddsRatio_working_3-way'!AJ181</f>
        <v>0</v>
      </c>
      <c r="AQ181" s="11">
        <f>'OddsRatio_working_3-way'!AE181+'OddsRatio_working_3-way'!AK181</f>
        <v>0</v>
      </c>
      <c r="AR181" s="10">
        <f>IF(A181="","",IF(('OddsRatio_working_3-way'!X181=0),IF(Q181&gt;0,-Q181^(1/3),(-Q181)^(1/3)),'OddsRatio_working_3-way'!AL181-'OddsRatio_working_3-way'!R181/3))</f>
        <v>1.0728158990026944</v>
      </c>
      <c r="AS181" s="11">
        <f>IF(('OddsRatio_working_3-way'!X181=0),IF(Q181&gt;0,-Q181^(1/3),(-Q181)^(1/3)),'OddsRatio_working_3-way'!AM181-'OddsRatio_working_3-way'!R181/3)</f>
        <v>-0.87202776127797699</v>
      </c>
      <c r="AT181" s="11">
        <f>IF(('OddsRatio_working_3-way'!X181=0),IF(Q181&gt;0,-Q181^(1/3),(-Q181)^(1/3)),'OddsRatio_working_3-way'!AN181-'OddsRatio_working_3-way'!R181/3)</f>
        <v>-0.20078813772471668</v>
      </c>
      <c r="AU181" s="11">
        <f>IF(('OddsRatio_working_3-way'!X181=0),0,'OddsRatio_working_3-way'!AO181)</f>
        <v>0</v>
      </c>
      <c r="AV181" s="11">
        <f>IF(('OddsRatio_working_3-way'!X181=0),0,'OddsRatio_working_3-way'!AP181)</f>
        <v>0</v>
      </c>
      <c r="AW181" s="11">
        <f>IF(('OddsRatio_working_3-way'!X181=0),0,'OddsRatio_working_3-way'!AQ181)</f>
        <v>0</v>
      </c>
    </row>
    <row r="182" spans="1:4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9">
        <f t="shared" si="39"/>
        <v>0.40463012635033802</v>
      </c>
      <c r="E182" s="9">
        <f t="shared" si="40"/>
        <v>0.27408470527244816</v>
      </c>
      <c r="F182" s="9">
        <f t="shared" si="41"/>
        <v>0.32128516837721377</v>
      </c>
      <c r="G182" s="9">
        <f t="shared" si="42"/>
        <v>1.0509948908150277</v>
      </c>
      <c r="H182" s="9">
        <f t="shared" si="43"/>
        <v>2.4713928471410385</v>
      </c>
      <c r="I182" s="9">
        <f t="shared" si="44"/>
        <v>3.6485071248538694</v>
      </c>
      <c r="J182" s="9">
        <f t="shared" si="45"/>
        <v>3.1124997305382061</v>
      </c>
      <c r="K182" s="11">
        <f t="shared" si="46"/>
        <v>0.41666666666666669</v>
      </c>
      <c r="L182" s="11">
        <f t="shared" si="47"/>
        <v>0.28409090909090912</v>
      </c>
      <c r="M182" s="11">
        <f t="shared" si="48"/>
        <v>0.33222591362126247</v>
      </c>
      <c r="N182" s="11">
        <f>'OddsRatio_working_3-way'!K182+'OddsRatio_working_3-way'!L182+'OddsRatio_working_3-way'!M182-('OddsRatio_working_3-way'!K182*'OddsRatio_working_3-way'!L182)-('OddsRatio_working_3-way'!K182*'OddsRatio_working_3-way'!M182)-('OddsRatio_working_3-way'!L182*'OddsRatio_working_3-way'!M182)+('OddsRatio_working_3-way'!K182*'OddsRatio_working_3-way'!L182*'OddsRatio_working_3-way'!M182)-1</f>
        <v>-0.27887156448202965</v>
      </c>
      <c r="O182" s="11">
        <f>0</f>
        <v>0</v>
      </c>
      <c r="P182" s="11">
        <f>('OddsRatio_working_3-way'!K182*'OddsRatio_working_3-way'!L182)+('OddsRatio_working_3-way'!K182*'OddsRatio_working_3-way'!M182)+('OddsRatio_working_3-way'!L182*'OddsRatio_working_3-way'!M182)-(3*'OddsRatio_working_3-way'!K182*'OddsRatio_working_3-way'!L182*'OddsRatio_working_3-way'!M182)</f>
        <v>0.2332030856740159</v>
      </c>
      <c r="Q182" s="11">
        <f>2*'OddsRatio_working_3-way'!K182*'OddsRatio_working_3-way'!L182*'OddsRatio_working_3-way'!M182</f>
        <v>7.8651968186851925E-2</v>
      </c>
      <c r="R182" s="11">
        <f t="shared" si="49"/>
        <v>0</v>
      </c>
      <c r="S182" s="11">
        <f t="shared" si="50"/>
        <v>-0.83623830958585743</v>
      </c>
      <c r="T182" s="11">
        <f t="shared" si="51"/>
        <v>-0.28203652937128415</v>
      </c>
      <c r="U182" s="11">
        <f>'OddsRatio_working_3-way'!S182-'OddsRatio_working_3-way'!R182^2/3</f>
        <v>-0.83623830958585743</v>
      </c>
      <c r="V182" s="11">
        <f>'OddsRatio_working_3-way'!S182*'OddsRatio_working_3-way'!R182/3-2*'OddsRatio_working_3-way'!R182^3/27-'OddsRatio_working_3-way'!T182</f>
        <v>0.28203652937128415</v>
      </c>
      <c r="W182" s="11">
        <f>'OddsRatio_working_3-way'!V182^2+4*'OddsRatio_working_3-way'!U182^3/27</f>
        <v>-7.089004884714048E-3</v>
      </c>
      <c r="X182" s="11">
        <f>IF('OddsRatio_working_3-way'!W182&gt;0,IF(ABS('OddsRatio_working_3-way'!V182+SQRT('OddsRatio_working_3-way'!W182))/2&gt;0,ABS('OddsRatio_working_3-way'!V182+SQRT('OddsRatio_working_3-way'!W182))/2,ABS('OddsRatio_working_3-way'!V182-SQRT('OddsRatio_working_3-way'!W182))/2),SQRT(-'OddsRatio_working_3-way'!U182^3/27))</f>
        <v>0.147167938750695</v>
      </c>
      <c r="Y182" s="11">
        <f>IF('OddsRatio_working_3-way'!W182&gt;=0,IF('OddsRatio_working_3-way'!V182+SQRT('OddsRatio_working_3-way'!W182)&gt;0,0,PI()),ACOS('OddsRatio_working_3-way'!V182/(2*'OddsRatio_working_3-way'!X182)))</f>
        <v>0.29010718066874164</v>
      </c>
      <c r="Z182" s="11">
        <f>'OddsRatio_working_3-way'!X182^(1/3)*COS('OddsRatio_working_3-way'!Y182/3)</f>
        <v>0.52549744540751375</v>
      </c>
      <c r="AA182" s="11">
        <f>'OddsRatio_working_3-way'!X182^(1/3)*COS(('OddsRatio_working_3-way'!Y182+2*PI())/3)</f>
        <v>-0.30689511042797718</v>
      </c>
      <c r="AB182" s="11">
        <f>'OddsRatio_working_3-way'!X182^(1/3)*COS(('OddsRatio_working_3-way'!Y182+4*PI())/3)</f>
        <v>-0.21860233497953652</v>
      </c>
      <c r="AC182" s="11">
        <f>'OddsRatio_working_3-way'!X182^(1/3)*SIN('OddsRatio_working_3-way'!Y182/3)</f>
        <v>5.0975857672656437E-2</v>
      </c>
      <c r="AD182" s="11">
        <f>'OddsRatio_working_3-way'!X182^(1/3)*SIN(('OddsRatio_working_3-way'!Y182+2*PI())/3)</f>
        <v>0.42960620851040493</v>
      </c>
      <c r="AE182" s="11">
        <f>'OddsRatio_working_3-way'!X182^(1/3)*SIN(('OddsRatio_working_3-way'!Y182+4*PI())/3)</f>
        <v>-0.48058206618306126</v>
      </c>
      <c r="AF182" s="11">
        <f>-'OddsRatio_working_3-way'!U182/(3*'OddsRatio_working_3-way'!X182^(1/3))*COS(('OddsRatio_working_3-way'!Y182)/3)</f>
        <v>0.52549744540751386</v>
      </c>
      <c r="AG182" s="11">
        <f>-'OddsRatio_working_3-way'!U182/(3*'OddsRatio_working_3-way'!X182^(1/3))*COS(('OddsRatio_working_3-way'!Y182+2*PI())/3)</f>
        <v>-0.30689511042797724</v>
      </c>
      <c r="AH182" s="11">
        <f>-'OddsRatio_working_3-way'!U182/(3*'OddsRatio_working_3-way'!X182^(1/3))*COS(('OddsRatio_working_3-way'!Y182+4*PI())/3)</f>
        <v>-0.21860233497953657</v>
      </c>
      <c r="AI182" s="11">
        <f>'OddsRatio_working_3-way'!U182/(3*'OddsRatio_working_3-way'!X182^(1/3))*SIN(('OddsRatio_working_3-way'!Y182)/3)</f>
        <v>-5.0975857672656451E-2</v>
      </c>
      <c r="AJ182" s="11">
        <f>'OddsRatio_working_3-way'!U182/(3*'OddsRatio_working_3-way'!X182^(1/3))*SIN(('OddsRatio_working_3-way'!Y182+2*PI())/3)</f>
        <v>-0.42960620851040504</v>
      </c>
      <c r="AK182" s="11">
        <f>'OddsRatio_working_3-way'!U182/(3*'OddsRatio_working_3-way'!X182^(1/3))*SIN(('OddsRatio_working_3-way'!Y182+4*PI())/3)</f>
        <v>0.48058206618306137</v>
      </c>
      <c r="AL182" s="11">
        <f>'OddsRatio_working_3-way'!Z182+'OddsRatio_working_3-way'!AF182</f>
        <v>1.0509948908150277</v>
      </c>
      <c r="AM182" s="11">
        <f>'OddsRatio_working_3-way'!AA182+'OddsRatio_working_3-way'!AG182</f>
        <v>-0.61379022085595447</v>
      </c>
      <c r="AN182" s="11">
        <f>'OddsRatio_working_3-way'!AB182+'OddsRatio_working_3-way'!AH182</f>
        <v>-0.43720466995907309</v>
      </c>
      <c r="AO182" s="11">
        <f>'OddsRatio_working_3-way'!AC182+'OddsRatio_working_3-way'!AI182</f>
        <v>0</v>
      </c>
      <c r="AP182" s="11">
        <f>'OddsRatio_working_3-way'!AD182+'OddsRatio_working_3-way'!AJ182</f>
        <v>0</v>
      </c>
      <c r="AQ182" s="11">
        <f>'OddsRatio_working_3-way'!AE182+'OddsRatio_working_3-way'!AK182</f>
        <v>0</v>
      </c>
      <c r="AR182" s="10">
        <f>IF(A182="","",IF(('OddsRatio_working_3-way'!X182=0),IF(Q182&gt;0,-Q182^(1/3),(-Q182)^(1/3)),'OddsRatio_working_3-way'!AL182-'OddsRatio_working_3-way'!R182/3))</f>
        <v>1.0509948908150277</v>
      </c>
      <c r="AS182" s="11">
        <f>IF(('OddsRatio_working_3-way'!X182=0),IF(Q182&gt;0,-Q182^(1/3),(-Q182)^(1/3)),'OddsRatio_working_3-way'!AM182-'OddsRatio_working_3-way'!R182/3)</f>
        <v>-0.61379022085595447</v>
      </c>
      <c r="AT182" s="11">
        <f>IF(('OddsRatio_working_3-way'!X182=0),IF(Q182&gt;0,-Q182^(1/3),(-Q182)^(1/3)),'OddsRatio_working_3-way'!AN182-'OddsRatio_working_3-way'!R182/3)</f>
        <v>-0.43720466995907309</v>
      </c>
      <c r="AU182" s="11">
        <f>IF(('OddsRatio_working_3-way'!X182=0),0,'OddsRatio_working_3-way'!AO182)</f>
        <v>0</v>
      </c>
      <c r="AV182" s="11">
        <f>IF(('OddsRatio_working_3-way'!X182=0),0,'OddsRatio_working_3-way'!AP182)</f>
        <v>0</v>
      </c>
      <c r="AW182" s="11">
        <f>IF(('OddsRatio_working_3-way'!X182=0),0,'OddsRatio_working_3-way'!AQ182)</f>
        <v>0</v>
      </c>
    </row>
    <row r="183" spans="1:4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9">
        <f t="shared" si="39"/>
        <v>0.63850694312564482</v>
      </c>
      <c r="E183" s="9">
        <f t="shared" si="40"/>
        <v>0.21892202564044735</v>
      </c>
      <c r="F183" s="9">
        <f t="shared" si="41"/>
        <v>0.14257103123390802</v>
      </c>
      <c r="G183" s="9">
        <f t="shared" si="42"/>
        <v>1.0682144944613894</v>
      </c>
      <c r="H183" s="9">
        <f t="shared" si="43"/>
        <v>1.5661536820645361</v>
      </c>
      <c r="I183" s="9">
        <f t="shared" si="44"/>
        <v>4.567836411501041</v>
      </c>
      <c r="J183" s="9">
        <f t="shared" si="45"/>
        <v>7.0140476038176232</v>
      </c>
      <c r="K183" s="11">
        <f t="shared" si="46"/>
        <v>0.65359477124183007</v>
      </c>
      <c r="L183" s="11">
        <f t="shared" si="47"/>
        <v>0.2304147465437788</v>
      </c>
      <c r="M183" s="11">
        <f t="shared" si="48"/>
        <v>0.15082956259426847</v>
      </c>
      <c r="N183" s="11">
        <f>'OddsRatio_working_3-way'!K183+'OddsRatio_working_3-way'!L183+'OddsRatio_working_3-way'!M183-('OddsRatio_working_3-way'!K183*'OddsRatio_working_3-way'!L183)-('OddsRatio_working_3-way'!K183*'OddsRatio_working_3-way'!M183)-('OddsRatio_working_3-way'!L183*'OddsRatio_working_3-way'!M183)+('OddsRatio_working_3-way'!K183*'OddsRatio_working_3-way'!L183*'OddsRatio_working_3-way'!M183)-1</f>
        <v>-0.22637895067853786</v>
      </c>
      <c r="O183" s="11">
        <f>0</f>
        <v>0</v>
      </c>
      <c r="P183" s="11">
        <f>('OddsRatio_working_3-way'!K183*'OddsRatio_working_3-way'!L183)+('OddsRatio_working_3-way'!K183*'OddsRatio_working_3-way'!M183)+('OddsRatio_working_3-way'!L183*'OddsRatio_working_3-way'!M183)-(3*'OddsRatio_working_3-way'!K183*'OddsRatio_working_3-way'!L183*'OddsRatio_working_3-way'!M183)</f>
        <v>0.21578880826564717</v>
      </c>
      <c r="Q183" s="11">
        <f>2*'OddsRatio_working_3-way'!K183*'OddsRatio_working_3-way'!L183*'OddsRatio_working_3-way'!M183</f>
        <v>4.5429222792767829E-2</v>
      </c>
      <c r="R183" s="11">
        <f t="shared" si="49"/>
        <v>0</v>
      </c>
      <c r="S183" s="11">
        <f t="shared" si="50"/>
        <v>-0.95321940321240872</v>
      </c>
      <c r="T183" s="11">
        <f t="shared" si="51"/>
        <v>-0.20067776909734922</v>
      </c>
      <c r="U183" s="11">
        <f>'OddsRatio_working_3-way'!S183-'OddsRatio_working_3-way'!R183^2/3</f>
        <v>-0.95321940321240872</v>
      </c>
      <c r="V183" s="11">
        <f>'OddsRatio_working_3-way'!S183*'OddsRatio_working_3-way'!R183/3-2*'OddsRatio_working_3-way'!R183^3/27-'OddsRatio_working_3-way'!T183</f>
        <v>0.20067776909734922</v>
      </c>
      <c r="W183" s="11">
        <f>'OddsRatio_working_3-way'!V183^2+4*'OddsRatio_working_3-way'!U183^3/27</f>
        <v>-8.8042670997942163E-2</v>
      </c>
      <c r="X183" s="11">
        <f>IF('OddsRatio_working_3-way'!W183&gt;0,IF(ABS('OddsRatio_working_3-way'!V183+SQRT('OddsRatio_working_3-way'!W183))/2&gt;0,ABS('OddsRatio_working_3-way'!V183+SQRT('OddsRatio_working_3-way'!W183))/2,ABS('OddsRatio_working_3-way'!V183-SQRT('OddsRatio_working_3-way'!W183))/2),SQRT(-'OddsRatio_working_3-way'!U183^3/27))</f>
        <v>0.17910488408180775</v>
      </c>
      <c r="Y183" s="11">
        <f>IF('OddsRatio_working_3-way'!W183&gt;=0,IF('OddsRatio_working_3-way'!V183+SQRT('OddsRatio_working_3-way'!W183)&gt;0,0,PI()),ACOS('OddsRatio_working_3-way'!V183/(2*'OddsRatio_working_3-way'!X183)))</f>
        <v>0.97613992953225359</v>
      </c>
      <c r="Z183" s="11">
        <f>'OddsRatio_working_3-way'!X183^(1/3)*COS('OddsRatio_working_3-way'!Y183/3)</f>
        <v>0.53410724723069469</v>
      </c>
      <c r="AA183" s="11">
        <f>'OddsRatio_working_3-way'!X183^(1/3)*COS(('OddsRatio_working_3-way'!Y183+2*PI())/3)</f>
        <v>-0.42310469584761168</v>
      </c>
      <c r="AB183" s="11">
        <f>'OddsRatio_working_3-way'!X183^(1/3)*COS(('OddsRatio_working_3-way'!Y183+4*PI())/3)</f>
        <v>-0.11100255138308311</v>
      </c>
      <c r="AC183" s="11">
        <f>'OddsRatio_working_3-way'!X183^(1/3)*SIN('OddsRatio_working_3-way'!Y183/3)</f>
        <v>0.18019225712125519</v>
      </c>
      <c r="AD183" s="11">
        <f>'OddsRatio_working_3-way'!X183^(1/3)*SIN(('OddsRatio_working_3-way'!Y183+2*PI())/3)</f>
        <v>0.37245431588652977</v>
      </c>
      <c r="AE183" s="11">
        <f>'OddsRatio_working_3-way'!X183^(1/3)*SIN(('OddsRatio_working_3-way'!Y183+4*PI())/3)</f>
        <v>-0.55264657300778486</v>
      </c>
      <c r="AF183" s="11">
        <f>-'OddsRatio_working_3-way'!U183/(3*'OddsRatio_working_3-way'!X183^(1/3))*COS(('OddsRatio_working_3-way'!Y183)/3)</f>
        <v>0.53410724723069469</v>
      </c>
      <c r="AG183" s="11">
        <f>-'OddsRatio_working_3-way'!U183/(3*'OddsRatio_working_3-way'!X183^(1/3))*COS(('OddsRatio_working_3-way'!Y183+2*PI())/3)</f>
        <v>-0.42310469584761168</v>
      </c>
      <c r="AH183" s="11">
        <f>-'OddsRatio_working_3-way'!U183/(3*'OddsRatio_working_3-way'!X183^(1/3))*COS(('OddsRatio_working_3-way'!Y183+4*PI())/3)</f>
        <v>-0.11100255138308311</v>
      </c>
      <c r="AI183" s="11">
        <f>'OddsRatio_working_3-way'!U183/(3*'OddsRatio_working_3-way'!X183^(1/3))*SIN(('OddsRatio_working_3-way'!Y183)/3)</f>
        <v>-0.18019225712125519</v>
      </c>
      <c r="AJ183" s="11">
        <f>'OddsRatio_working_3-way'!U183/(3*'OddsRatio_working_3-way'!X183^(1/3))*SIN(('OddsRatio_working_3-way'!Y183+2*PI())/3)</f>
        <v>-0.37245431588652977</v>
      </c>
      <c r="AK183" s="11">
        <f>'OddsRatio_working_3-way'!U183/(3*'OddsRatio_working_3-way'!X183^(1/3))*SIN(('OddsRatio_working_3-way'!Y183+4*PI())/3)</f>
        <v>0.55264657300778486</v>
      </c>
      <c r="AL183" s="11">
        <f>'OddsRatio_working_3-way'!Z183+'OddsRatio_working_3-way'!AF183</f>
        <v>1.0682144944613894</v>
      </c>
      <c r="AM183" s="11">
        <f>'OddsRatio_working_3-way'!AA183+'OddsRatio_working_3-way'!AG183</f>
        <v>-0.84620939169522336</v>
      </c>
      <c r="AN183" s="11">
        <f>'OddsRatio_working_3-way'!AB183+'OddsRatio_working_3-way'!AH183</f>
        <v>-0.22200510276616622</v>
      </c>
      <c r="AO183" s="11">
        <f>'OddsRatio_working_3-way'!AC183+'OddsRatio_working_3-way'!AI183</f>
        <v>0</v>
      </c>
      <c r="AP183" s="11">
        <f>'OddsRatio_working_3-way'!AD183+'OddsRatio_working_3-way'!AJ183</f>
        <v>0</v>
      </c>
      <c r="AQ183" s="11">
        <f>'OddsRatio_working_3-way'!AE183+'OddsRatio_working_3-way'!AK183</f>
        <v>0</v>
      </c>
      <c r="AR183" s="10">
        <f>IF(A183="","",IF(('OddsRatio_working_3-way'!X183=0),IF(Q183&gt;0,-Q183^(1/3),(-Q183)^(1/3)),'OddsRatio_working_3-way'!AL183-'OddsRatio_working_3-way'!R183/3))</f>
        <v>1.0682144944613894</v>
      </c>
      <c r="AS183" s="11">
        <f>IF(('OddsRatio_working_3-way'!X183=0),IF(Q183&gt;0,-Q183^(1/3),(-Q183)^(1/3)),'OddsRatio_working_3-way'!AM183-'OddsRatio_working_3-way'!R183/3)</f>
        <v>-0.84620939169522336</v>
      </c>
      <c r="AT183" s="11">
        <f>IF(('OddsRatio_working_3-way'!X183=0),IF(Q183&gt;0,-Q183^(1/3),(-Q183)^(1/3)),'OddsRatio_working_3-way'!AN183-'OddsRatio_working_3-way'!R183/3)</f>
        <v>-0.22200510276616622</v>
      </c>
      <c r="AU183" s="11">
        <f>IF(('OddsRatio_working_3-way'!X183=0),0,'OddsRatio_working_3-way'!AO183)</f>
        <v>0</v>
      </c>
      <c r="AV183" s="11">
        <f>IF(('OddsRatio_working_3-way'!X183=0),0,'OddsRatio_working_3-way'!AP183)</f>
        <v>0</v>
      </c>
      <c r="AW183" s="11">
        <f>IF(('OddsRatio_working_3-way'!X183=0),0,'OddsRatio_working_3-way'!AQ183)</f>
        <v>0</v>
      </c>
    </row>
    <row r="184" spans="1:4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9">
        <f t="shared" si="39"/>
        <v>0.40080825702635176</v>
      </c>
      <c r="E184" s="9">
        <f t="shared" si="40"/>
        <v>0.31921669995740054</v>
      </c>
      <c r="F184" s="9">
        <f t="shared" si="41"/>
        <v>0.27997504301624793</v>
      </c>
      <c r="G184" s="9">
        <f t="shared" si="42"/>
        <v>1.0454255807637423</v>
      </c>
      <c r="H184" s="9">
        <f t="shared" si="43"/>
        <v>2.4949585804921517</v>
      </c>
      <c r="I184" s="9">
        <f t="shared" si="44"/>
        <v>3.132668184758034</v>
      </c>
      <c r="J184" s="9">
        <f t="shared" si="45"/>
        <v>3.5717469286788055</v>
      </c>
      <c r="K184" s="11">
        <f t="shared" si="46"/>
        <v>0.41152263374485593</v>
      </c>
      <c r="L184" s="11">
        <f t="shared" si="47"/>
        <v>0.32894736842105265</v>
      </c>
      <c r="M184" s="11">
        <f t="shared" si="48"/>
        <v>0.28901734104046245</v>
      </c>
      <c r="N184" s="11">
        <f>'OddsRatio_working_3-way'!K184+'OddsRatio_working_3-way'!L184+'OddsRatio_working_3-way'!M184-('OddsRatio_working_3-way'!K184*'OddsRatio_working_3-way'!L184)-('OddsRatio_working_3-way'!K184*'OddsRatio_working_3-way'!M184)-('OddsRatio_working_3-way'!L184*'OddsRatio_working_3-way'!M184)+('OddsRatio_working_3-way'!K184*'OddsRatio_working_3-way'!L184*'OddsRatio_working_3-way'!M184)-1</f>
        <v>-0.28076654384838151</v>
      </c>
      <c r="O184" s="11">
        <f>0</f>
        <v>0</v>
      </c>
      <c r="P184" s="11">
        <f>('OddsRatio_working_3-way'!K184*'OddsRatio_working_3-way'!L184)+('OddsRatio_working_3-way'!K184*'OddsRatio_working_3-way'!M184)+('OddsRatio_working_3-way'!L184*'OddsRatio_working_3-way'!M184)-(3*'OddsRatio_working_3-way'!K184*'OddsRatio_working_3-way'!L184*'OddsRatio_working_3-way'!M184)</f>
        <v>0.23200574403968247</v>
      </c>
      <c r="Q184" s="11">
        <f>2*'OddsRatio_working_3-way'!K184*'OddsRatio_working_3-way'!L184*'OddsRatio_working_3-way'!M184</f>
        <v>7.8248143015069979E-2</v>
      </c>
      <c r="R184" s="11">
        <f t="shared" si="49"/>
        <v>0</v>
      </c>
      <c r="S184" s="11">
        <f t="shared" si="50"/>
        <v>-0.82632973594236114</v>
      </c>
      <c r="T184" s="11">
        <f t="shared" si="51"/>
        <v>-0.27869468328578795</v>
      </c>
      <c r="U184" s="11">
        <f>'OddsRatio_working_3-way'!S184-'OddsRatio_working_3-way'!R184^2/3</f>
        <v>-0.82632973594236114</v>
      </c>
      <c r="V184" s="11">
        <f>'OddsRatio_working_3-way'!S184*'OddsRatio_working_3-way'!R184/3-2*'OddsRatio_working_3-way'!R184^3/27-'OddsRatio_working_3-way'!T184</f>
        <v>0.27869468328578795</v>
      </c>
      <c r="W184" s="11">
        <f>'OddsRatio_working_3-way'!V184^2+4*'OddsRatio_working_3-way'!U184^3/27</f>
        <v>-5.9196673182778797E-3</v>
      </c>
      <c r="X184" s="11">
        <f>IF('OddsRatio_working_3-way'!W184&gt;0,IF(ABS('OddsRatio_working_3-way'!V184+SQRT('OddsRatio_working_3-way'!W184))/2&gt;0,ABS('OddsRatio_working_3-way'!V184+SQRT('OddsRatio_working_3-way'!W184))/2,ABS('OddsRatio_working_3-way'!V184-SQRT('OddsRatio_working_3-way'!W184))/2),SQRT(-'OddsRatio_working_3-way'!U184^3/27))</f>
        <v>0.1445600167837251</v>
      </c>
      <c r="Y184" s="11">
        <f>IF('OddsRatio_working_3-way'!W184&gt;=0,IF('OddsRatio_working_3-way'!V184+SQRT('OddsRatio_working_3-way'!W184)&gt;0,0,PI()),ACOS('OddsRatio_working_3-way'!V184/(2*'OddsRatio_working_3-way'!X184)))</f>
        <v>0.26936115272979477</v>
      </c>
      <c r="Z184" s="11">
        <f>'OddsRatio_working_3-way'!X184^(1/3)*COS('OddsRatio_working_3-way'!Y184/3)</f>
        <v>0.52271279038187113</v>
      </c>
      <c r="AA184" s="11">
        <f>'OddsRatio_working_3-way'!X184^(1/3)*COS(('OddsRatio_working_3-way'!Y184+2*PI())/3)</f>
        <v>-0.30211100307751404</v>
      </c>
      <c r="AB184" s="11">
        <f>'OddsRatio_working_3-way'!X184^(1/3)*COS(('OddsRatio_working_3-way'!Y184+4*PI())/3)</f>
        <v>-0.22060178730435728</v>
      </c>
      <c r="AC184" s="11">
        <f>'OddsRatio_working_3-way'!X184^(1/3)*SIN('OddsRatio_working_3-way'!Y184/3)</f>
        <v>4.705936766806746E-2</v>
      </c>
      <c r="AD184" s="11">
        <f>'OddsRatio_working_3-way'!X184^(1/3)*SIN(('OddsRatio_working_3-way'!Y184+2*PI())/3)</f>
        <v>0.42915287151971693</v>
      </c>
      <c r="AE184" s="11">
        <f>'OddsRatio_working_3-way'!X184^(1/3)*SIN(('OddsRatio_working_3-way'!Y184+4*PI())/3)</f>
        <v>-0.47621223918778421</v>
      </c>
      <c r="AF184" s="11">
        <f>-'OddsRatio_working_3-way'!U184/(3*'OddsRatio_working_3-way'!X184^(1/3))*COS(('OddsRatio_working_3-way'!Y184)/3)</f>
        <v>0.52271279038187124</v>
      </c>
      <c r="AG184" s="11">
        <f>-'OddsRatio_working_3-way'!U184/(3*'OddsRatio_working_3-way'!X184^(1/3))*COS(('OddsRatio_working_3-way'!Y184+2*PI())/3)</f>
        <v>-0.3021110030775141</v>
      </c>
      <c r="AH184" s="11">
        <f>-'OddsRatio_working_3-way'!U184/(3*'OddsRatio_working_3-way'!X184^(1/3))*COS(('OddsRatio_working_3-way'!Y184+4*PI())/3)</f>
        <v>-0.22060178730435734</v>
      </c>
      <c r="AI184" s="11">
        <f>'OddsRatio_working_3-way'!U184/(3*'OddsRatio_working_3-way'!X184^(1/3))*SIN(('OddsRatio_working_3-way'!Y184)/3)</f>
        <v>-4.7059367668067467E-2</v>
      </c>
      <c r="AJ184" s="11">
        <f>'OddsRatio_working_3-way'!U184/(3*'OddsRatio_working_3-way'!X184^(1/3))*SIN(('OddsRatio_working_3-way'!Y184+2*PI())/3)</f>
        <v>-0.42915287151971704</v>
      </c>
      <c r="AK184" s="11">
        <f>'OddsRatio_working_3-way'!U184/(3*'OddsRatio_working_3-way'!X184^(1/3))*SIN(('OddsRatio_working_3-way'!Y184+4*PI())/3)</f>
        <v>0.47621223918778433</v>
      </c>
      <c r="AL184" s="11">
        <f>'OddsRatio_working_3-way'!Z184+'OddsRatio_working_3-way'!AF184</f>
        <v>1.0454255807637423</v>
      </c>
      <c r="AM184" s="11">
        <f>'OddsRatio_working_3-way'!AA184+'OddsRatio_working_3-way'!AG184</f>
        <v>-0.60422200615502808</v>
      </c>
      <c r="AN184" s="11">
        <f>'OddsRatio_working_3-way'!AB184+'OddsRatio_working_3-way'!AH184</f>
        <v>-0.44120357460871462</v>
      </c>
      <c r="AO184" s="11">
        <f>'OddsRatio_working_3-way'!AC184+'OddsRatio_working_3-way'!AI184</f>
        <v>0</v>
      </c>
      <c r="AP184" s="11">
        <f>'OddsRatio_working_3-way'!AD184+'OddsRatio_working_3-way'!AJ184</f>
        <v>0</v>
      </c>
      <c r="AQ184" s="11">
        <f>'OddsRatio_working_3-way'!AE184+'OddsRatio_working_3-way'!AK184</f>
        <v>0</v>
      </c>
      <c r="AR184" s="10">
        <f>IF(A184="","",IF(('OddsRatio_working_3-way'!X184=0),IF(Q184&gt;0,-Q184^(1/3),(-Q184)^(1/3)),'OddsRatio_working_3-way'!AL184-'OddsRatio_working_3-way'!R184/3))</f>
        <v>1.0454255807637423</v>
      </c>
      <c r="AS184" s="11">
        <f>IF(('OddsRatio_working_3-way'!X184=0),IF(Q184&gt;0,-Q184^(1/3),(-Q184)^(1/3)),'OddsRatio_working_3-way'!AM184-'OddsRatio_working_3-way'!R184/3)</f>
        <v>-0.60422200615502808</v>
      </c>
      <c r="AT184" s="11">
        <f>IF(('OddsRatio_working_3-way'!X184=0),IF(Q184&gt;0,-Q184^(1/3),(-Q184)^(1/3)),'OddsRatio_working_3-way'!AN184-'OddsRatio_working_3-way'!R184/3)</f>
        <v>-0.44120357460871462</v>
      </c>
      <c r="AU184" s="11">
        <f>IF(('OddsRatio_working_3-way'!X184=0),0,'OddsRatio_working_3-way'!AO184)</f>
        <v>0</v>
      </c>
      <c r="AV184" s="11">
        <f>IF(('OddsRatio_working_3-way'!X184=0),0,'OddsRatio_working_3-way'!AP184)</f>
        <v>0</v>
      </c>
      <c r="AW184" s="11">
        <f>IF(('OddsRatio_working_3-way'!X184=0),0,'OddsRatio_working_3-way'!AQ184)</f>
        <v>0</v>
      </c>
    </row>
    <row r="185" spans="1:4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9">
        <f t="shared" si="39"/>
        <v>0.3230203336055954</v>
      </c>
      <c r="E185" s="9">
        <f t="shared" si="40"/>
        <v>0.30073657251252672</v>
      </c>
      <c r="F185" s="9">
        <f t="shared" si="41"/>
        <v>0.37624309388187788</v>
      </c>
      <c r="G185" s="9">
        <f t="shared" si="42"/>
        <v>1.0426767888474702</v>
      </c>
      <c r="H185" s="9">
        <f t="shared" si="43"/>
        <v>3.0957803455834147</v>
      </c>
      <c r="I185" s="9">
        <f t="shared" si="44"/>
        <v>3.3251692391298584</v>
      </c>
      <c r="J185" s="9">
        <f t="shared" si="45"/>
        <v>2.657856094267478</v>
      </c>
      <c r="K185" s="11">
        <f t="shared" si="46"/>
        <v>0.33222591362126247</v>
      </c>
      <c r="L185" s="11">
        <f t="shared" si="47"/>
        <v>0.30959752321981426</v>
      </c>
      <c r="M185" s="11">
        <f t="shared" si="48"/>
        <v>0.38610038610038611</v>
      </c>
      <c r="N185" s="11">
        <f>'OddsRatio_working_3-way'!K185+'OddsRatio_working_3-way'!L185+'OddsRatio_working_3-way'!M185-('OddsRatio_working_3-way'!K185*'OddsRatio_working_3-way'!L185)-('OddsRatio_working_3-way'!K185*'OddsRatio_working_3-way'!M185)-('OddsRatio_working_3-way'!L185*'OddsRatio_working_3-way'!M185)+('OddsRatio_working_3-way'!K185*'OddsRatio_working_3-way'!L185*'OddsRatio_working_3-way'!M185)-1</f>
        <v>-0.28302790897033003</v>
      </c>
      <c r="O185" s="11">
        <f>0</f>
        <v>0</v>
      </c>
      <c r="P185" s="11">
        <f>('OddsRatio_working_3-way'!K185*'OddsRatio_working_3-way'!L185)+('OddsRatio_working_3-way'!K185*'OddsRatio_working_3-way'!M185)+('OddsRatio_working_3-way'!L185*'OddsRatio_working_3-way'!M185)-(3*'OddsRatio_working_3-way'!K185*'OddsRatio_working_3-way'!L185*'OddsRatio_working_3-way'!M185)</f>
        <v>0.23152600217697983</v>
      </c>
      <c r="Q185" s="11">
        <f>2*'OddsRatio_working_3-way'!K185*'OddsRatio_working_3-way'!L185*'OddsRatio_working_3-way'!M185</f>
        <v>7.9425729734812989E-2</v>
      </c>
      <c r="R185" s="11">
        <f t="shared" si="49"/>
        <v>0</v>
      </c>
      <c r="S185" s="11">
        <f t="shared" si="50"/>
        <v>-0.81803240895671114</v>
      </c>
      <c r="T185" s="11">
        <f t="shared" si="51"/>
        <v>-0.2806286137072766</v>
      </c>
      <c r="U185" s="11">
        <f>'OddsRatio_working_3-way'!S185-'OddsRatio_working_3-way'!R185^2/3</f>
        <v>-0.81803240895671114</v>
      </c>
      <c r="V185" s="11">
        <f>'OddsRatio_working_3-way'!S185*'OddsRatio_working_3-way'!R185/3-2*'OddsRatio_working_3-way'!R185^3/27-'OddsRatio_working_3-way'!T185</f>
        <v>0.2806286137072766</v>
      </c>
      <c r="W185" s="11">
        <f>'OddsRatio_working_3-way'!V185^2+4*'OddsRatio_working_3-way'!U185^3/27</f>
        <v>-2.3451354516685341E-3</v>
      </c>
      <c r="X185" s="11">
        <f>IF('OddsRatio_working_3-way'!W185&gt;0,IF(ABS('OddsRatio_working_3-way'!V185+SQRT('OddsRatio_working_3-way'!W185))/2&gt;0,ABS('OddsRatio_working_3-way'!V185+SQRT('OddsRatio_working_3-way'!W185))/2,ABS('OddsRatio_working_3-way'!V185-SQRT('OddsRatio_working_3-way'!W185))/2),SQRT(-'OddsRatio_working_3-way'!U185^3/27))</f>
        <v>0.14238816162425197</v>
      </c>
      <c r="Y185" s="11">
        <f>IF('OddsRatio_working_3-way'!W185&gt;=0,IF('OddsRatio_working_3-way'!V185+SQRT('OddsRatio_working_3-way'!W185)&gt;0,0,PI()),ACOS('OddsRatio_working_3-way'!V185/(2*'OddsRatio_working_3-way'!X185)))</f>
        <v>0.17088177920708647</v>
      </c>
      <c r="Z185" s="11">
        <f>'OddsRatio_working_3-way'!X185^(1/3)*COS('OddsRatio_working_3-way'!Y185/3)</f>
        <v>0.52133839442373509</v>
      </c>
      <c r="AA185" s="11">
        <f>'OddsRatio_working_3-way'!X185^(1/3)*COS(('OddsRatio_working_3-way'!Y185+2*PI())/3)</f>
        <v>-0.28641431546638896</v>
      </c>
      <c r="AB185" s="11">
        <f>'OddsRatio_working_3-way'!X185^(1/3)*COS(('OddsRatio_working_3-way'!Y185+4*PI())/3)</f>
        <v>-0.23492407895734632</v>
      </c>
      <c r="AC185" s="11">
        <f>'OddsRatio_working_3-way'!X185^(1/3)*SIN('OddsRatio_working_3-way'!Y185/3)</f>
        <v>2.9727901909133506E-2</v>
      </c>
      <c r="AD185" s="11">
        <f>'OddsRatio_working_3-way'!X185^(1/3)*SIN(('OddsRatio_working_3-way'!Y185+2*PI())/3)</f>
        <v>0.43662834258457955</v>
      </c>
      <c r="AE185" s="11">
        <f>'OddsRatio_working_3-way'!X185^(1/3)*SIN(('OddsRatio_working_3-way'!Y185+4*PI())/3)</f>
        <v>-0.46635624449371277</v>
      </c>
      <c r="AF185" s="11">
        <f>-'OddsRatio_working_3-way'!U185/(3*'OddsRatio_working_3-way'!X185^(1/3))*COS(('OddsRatio_working_3-way'!Y185)/3)</f>
        <v>0.52133839442373497</v>
      </c>
      <c r="AG185" s="11">
        <f>-'OddsRatio_working_3-way'!U185/(3*'OddsRatio_working_3-way'!X185^(1/3))*COS(('OddsRatio_working_3-way'!Y185+2*PI())/3)</f>
        <v>-0.2864143154663889</v>
      </c>
      <c r="AH185" s="11">
        <f>-'OddsRatio_working_3-way'!U185/(3*'OddsRatio_working_3-way'!X185^(1/3))*COS(('OddsRatio_working_3-way'!Y185+4*PI())/3)</f>
        <v>-0.23492407895734629</v>
      </c>
      <c r="AI185" s="11">
        <f>'OddsRatio_working_3-way'!U185/(3*'OddsRatio_working_3-way'!X185^(1/3))*SIN(('OddsRatio_working_3-way'!Y185)/3)</f>
        <v>-2.9727901909133499E-2</v>
      </c>
      <c r="AJ185" s="11">
        <f>'OddsRatio_working_3-way'!U185/(3*'OddsRatio_working_3-way'!X185^(1/3))*SIN(('OddsRatio_working_3-way'!Y185+2*PI())/3)</f>
        <v>-0.43662834258457944</v>
      </c>
      <c r="AK185" s="11">
        <f>'OddsRatio_working_3-way'!U185/(3*'OddsRatio_working_3-way'!X185^(1/3))*SIN(('OddsRatio_working_3-way'!Y185+4*PI())/3)</f>
        <v>0.46635624449371266</v>
      </c>
      <c r="AL185" s="11">
        <f>'OddsRatio_working_3-way'!Z185+'OddsRatio_working_3-way'!AF185</f>
        <v>1.0426767888474702</v>
      </c>
      <c r="AM185" s="11">
        <f>'OddsRatio_working_3-way'!AA185+'OddsRatio_working_3-way'!AG185</f>
        <v>-0.57282863093277792</v>
      </c>
      <c r="AN185" s="11">
        <f>'OddsRatio_working_3-way'!AB185+'OddsRatio_working_3-way'!AH185</f>
        <v>-0.46984815791469259</v>
      </c>
      <c r="AO185" s="11">
        <f>'OddsRatio_working_3-way'!AC185+'OddsRatio_working_3-way'!AI185</f>
        <v>0</v>
      </c>
      <c r="AP185" s="11">
        <f>'OddsRatio_working_3-way'!AD185+'OddsRatio_working_3-way'!AJ185</f>
        <v>0</v>
      </c>
      <c r="AQ185" s="11">
        <f>'OddsRatio_working_3-way'!AE185+'OddsRatio_working_3-way'!AK185</f>
        <v>0</v>
      </c>
      <c r="AR185" s="10">
        <f>IF(A185="","",IF(('OddsRatio_working_3-way'!X185=0),IF(Q185&gt;0,-Q185^(1/3),(-Q185)^(1/3)),'OddsRatio_working_3-way'!AL185-'OddsRatio_working_3-way'!R185/3))</f>
        <v>1.0426767888474702</v>
      </c>
      <c r="AS185" s="11">
        <f>IF(('OddsRatio_working_3-way'!X185=0),IF(Q185&gt;0,-Q185^(1/3),(-Q185)^(1/3)),'OddsRatio_working_3-way'!AM185-'OddsRatio_working_3-way'!R185/3)</f>
        <v>-0.57282863093277792</v>
      </c>
      <c r="AT185" s="11">
        <f>IF(('OddsRatio_working_3-way'!X185=0),IF(Q185&gt;0,-Q185^(1/3),(-Q185)^(1/3)),'OddsRatio_working_3-way'!AN185-'OddsRatio_working_3-way'!R185/3)</f>
        <v>-0.46984815791469259</v>
      </c>
      <c r="AU185" s="11">
        <f>IF(('OddsRatio_working_3-way'!X185=0),0,'OddsRatio_working_3-way'!AO185)</f>
        <v>0</v>
      </c>
      <c r="AV185" s="11">
        <f>IF(('OddsRatio_working_3-way'!X185=0),0,'OddsRatio_working_3-way'!AP185)</f>
        <v>0</v>
      </c>
      <c r="AW185" s="11">
        <f>IF(('OddsRatio_working_3-way'!X185=0),0,'OddsRatio_working_3-way'!AQ185)</f>
        <v>0</v>
      </c>
    </row>
    <row r="186" spans="1:4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9">
        <f t="shared" si="39"/>
        <v>0.25899928984337911</v>
      </c>
      <c r="E186" s="9">
        <f t="shared" si="40"/>
        <v>0.27094084266572782</v>
      </c>
      <c r="F186" s="9">
        <f t="shared" si="41"/>
        <v>0.47005986749089312</v>
      </c>
      <c r="G186" s="9">
        <f t="shared" si="42"/>
        <v>1.063574144084301</v>
      </c>
      <c r="H186" s="9">
        <f t="shared" si="43"/>
        <v>3.8610144475867694</v>
      </c>
      <c r="I186" s="9">
        <f t="shared" si="44"/>
        <v>3.6908425845332813</v>
      </c>
      <c r="J186" s="9">
        <f t="shared" si="45"/>
        <v>2.1273885927293588</v>
      </c>
      <c r="K186" s="11">
        <f t="shared" si="46"/>
        <v>0.2710027100271003</v>
      </c>
      <c r="L186" s="11">
        <f t="shared" si="47"/>
        <v>0.28328611898016998</v>
      </c>
      <c r="M186" s="11">
        <f t="shared" si="48"/>
        <v>0.4854368932038835</v>
      </c>
      <c r="N186" s="11">
        <f>'OddsRatio_working_3-way'!K186+'OddsRatio_working_3-way'!L186+'OddsRatio_working_3-way'!M186-('OddsRatio_working_3-way'!K186*'OddsRatio_working_3-way'!L186)-('OddsRatio_working_3-way'!K186*'OddsRatio_working_3-way'!M186)-('OddsRatio_working_3-way'!L186*'OddsRatio_working_3-way'!M186)+('OddsRatio_working_3-way'!K186*'OddsRatio_working_3-way'!L186*'OddsRatio_working_3-way'!M186)-1</f>
        <v>-0.26885020658562153</v>
      </c>
      <c r="O186" s="11">
        <f>0</f>
        <v>0</v>
      </c>
      <c r="P186" s="11">
        <f>('OddsRatio_working_3-way'!K186*'OddsRatio_working_3-way'!L186)+('OddsRatio_working_3-way'!K186*'OddsRatio_working_3-way'!M186)+('OddsRatio_working_3-way'!L186*'OddsRatio_working_3-way'!M186)-(3*'OddsRatio_working_3-way'!K186*'OddsRatio_working_3-way'!L186*'OddsRatio_working_3-way'!M186)</f>
        <v>0.23404068029513869</v>
      </c>
      <c r="Q186" s="11">
        <f>2*'OddsRatio_working_3-way'!K186*'OddsRatio_working_3-way'!L186*'OddsRatio_working_3-way'!M186</f>
        <v>7.453524850163655E-2</v>
      </c>
      <c r="R186" s="11">
        <f t="shared" si="49"/>
        <v>0</v>
      </c>
      <c r="S186" s="11">
        <f t="shared" si="50"/>
        <v>-0.8705244577173239</v>
      </c>
      <c r="T186" s="11">
        <f t="shared" si="51"/>
        <v>-0.27723708844500772</v>
      </c>
      <c r="U186" s="11">
        <f>'OddsRatio_working_3-way'!S186-'OddsRatio_working_3-way'!R186^2/3</f>
        <v>-0.8705244577173239</v>
      </c>
      <c r="V186" s="11">
        <f>'OddsRatio_working_3-way'!S186*'OddsRatio_working_3-way'!R186/3-2*'OddsRatio_working_3-way'!R186^3/27-'OddsRatio_working_3-way'!T186</f>
        <v>0.27723708844500772</v>
      </c>
      <c r="W186" s="11">
        <f>'OddsRatio_working_3-way'!V186^2+4*'OddsRatio_working_3-way'!U186^3/27</f>
        <v>-2.087213074296082E-2</v>
      </c>
      <c r="X186" s="11">
        <f>IF('OddsRatio_working_3-way'!W186&gt;0,IF(ABS('OddsRatio_working_3-way'!V186+SQRT('OddsRatio_working_3-way'!W186))/2&gt;0,ABS('OddsRatio_working_3-way'!V186+SQRT('OddsRatio_working_3-way'!W186))/2,ABS('OddsRatio_working_3-way'!V186-SQRT('OddsRatio_working_3-way'!W186))/2),SQRT(-'OddsRatio_working_3-way'!U186^3/27))</f>
        <v>0.15631101524878682</v>
      </c>
      <c r="Y186" s="11">
        <f>IF('OddsRatio_working_3-way'!W186&gt;=0,IF('OddsRatio_working_3-way'!V186+SQRT('OddsRatio_working_3-way'!W186)&gt;0,0,PI()),ACOS('OddsRatio_working_3-way'!V186/(2*'OddsRatio_working_3-way'!X186)))</f>
        <v>0.48039514257917104</v>
      </c>
      <c r="Z186" s="11">
        <f>'OddsRatio_working_3-way'!X186^(1/3)*COS('OddsRatio_working_3-way'!Y186/3)</f>
        <v>0.53178707204215048</v>
      </c>
      <c r="AA186" s="11">
        <f>'OddsRatio_working_3-way'!X186^(1/3)*COS(('OddsRatio_working_3-way'!Y186+2*PI())/3)</f>
        <v>-0.34027765351909023</v>
      </c>
      <c r="AB186" s="11">
        <f>'OddsRatio_working_3-way'!X186^(1/3)*COS(('OddsRatio_working_3-way'!Y186+4*PI())/3)</f>
        <v>-0.19150941852306036</v>
      </c>
      <c r="AC186" s="11">
        <f>'OddsRatio_working_3-way'!X186^(1/3)*SIN('OddsRatio_working_3-way'!Y186/3)</f>
        <v>8.5891380521823366E-2</v>
      </c>
      <c r="AD186" s="11">
        <f>'OddsRatio_working_3-way'!X186^(1/3)*SIN(('OddsRatio_working_3-way'!Y186+2*PI())/3)</f>
        <v>0.41759542353173601</v>
      </c>
      <c r="AE186" s="11">
        <f>'OddsRatio_working_3-way'!X186^(1/3)*SIN(('OddsRatio_working_3-way'!Y186+4*PI())/3)</f>
        <v>-0.50348680405355939</v>
      </c>
      <c r="AF186" s="11">
        <f>-'OddsRatio_working_3-way'!U186/(3*'OddsRatio_working_3-way'!X186^(1/3))*COS(('OddsRatio_working_3-way'!Y186)/3)</f>
        <v>0.53178707204215048</v>
      </c>
      <c r="AG186" s="11">
        <f>-'OddsRatio_working_3-way'!U186/(3*'OddsRatio_working_3-way'!X186^(1/3))*COS(('OddsRatio_working_3-way'!Y186+2*PI())/3)</f>
        <v>-0.34027765351909023</v>
      </c>
      <c r="AH186" s="11">
        <f>-'OddsRatio_working_3-way'!U186/(3*'OddsRatio_working_3-way'!X186^(1/3))*COS(('OddsRatio_working_3-way'!Y186+4*PI())/3)</f>
        <v>-0.19150941852306036</v>
      </c>
      <c r="AI186" s="11">
        <f>'OddsRatio_working_3-way'!U186/(3*'OddsRatio_working_3-way'!X186^(1/3))*SIN(('OddsRatio_working_3-way'!Y186)/3)</f>
        <v>-8.5891380521823366E-2</v>
      </c>
      <c r="AJ186" s="11">
        <f>'OddsRatio_working_3-way'!U186/(3*'OddsRatio_working_3-way'!X186^(1/3))*SIN(('OddsRatio_working_3-way'!Y186+2*PI())/3)</f>
        <v>-0.41759542353173601</v>
      </c>
      <c r="AK186" s="11">
        <f>'OddsRatio_working_3-way'!U186/(3*'OddsRatio_working_3-way'!X186^(1/3))*SIN(('OddsRatio_working_3-way'!Y186+4*PI())/3)</f>
        <v>0.50348680405355939</v>
      </c>
      <c r="AL186" s="11">
        <f>'OddsRatio_working_3-way'!Z186+'OddsRatio_working_3-way'!AF186</f>
        <v>1.063574144084301</v>
      </c>
      <c r="AM186" s="11">
        <f>'OddsRatio_working_3-way'!AA186+'OddsRatio_working_3-way'!AG186</f>
        <v>-0.68055530703818046</v>
      </c>
      <c r="AN186" s="11">
        <f>'OddsRatio_working_3-way'!AB186+'OddsRatio_working_3-way'!AH186</f>
        <v>-0.38301883704612072</v>
      </c>
      <c r="AO186" s="11">
        <f>'OddsRatio_working_3-way'!AC186+'OddsRatio_working_3-way'!AI186</f>
        <v>0</v>
      </c>
      <c r="AP186" s="11">
        <f>'OddsRatio_working_3-way'!AD186+'OddsRatio_working_3-way'!AJ186</f>
        <v>0</v>
      </c>
      <c r="AQ186" s="11">
        <f>'OddsRatio_working_3-way'!AE186+'OddsRatio_working_3-way'!AK186</f>
        <v>0</v>
      </c>
      <c r="AR186" s="10">
        <f>IF(A186="","",IF(('OddsRatio_working_3-way'!X186=0),IF(Q186&gt;0,-Q186^(1/3),(-Q186)^(1/3)),'OddsRatio_working_3-way'!AL186-'OddsRatio_working_3-way'!R186/3))</f>
        <v>1.063574144084301</v>
      </c>
      <c r="AS186" s="11">
        <f>IF(('OddsRatio_working_3-way'!X186=0),IF(Q186&gt;0,-Q186^(1/3),(-Q186)^(1/3)),'OddsRatio_working_3-way'!AM186-'OddsRatio_working_3-way'!R186/3)</f>
        <v>-0.68055530703818046</v>
      </c>
      <c r="AT186" s="11">
        <f>IF(('OddsRatio_working_3-way'!X186=0),IF(Q186&gt;0,-Q186^(1/3),(-Q186)^(1/3)),'OddsRatio_working_3-way'!AN186-'OddsRatio_working_3-way'!R186/3)</f>
        <v>-0.38301883704612072</v>
      </c>
      <c r="AU186" s="11">
        <f>IF(('OddsRatio_working_3-way'!X186=0),0,'OddsRatio_working_3-way'!AO186)</f>
        <v>0</v>
      </c>
      <c r="AV186" s="11">
        <f>IF(('OddsRatio_working_3-way'!X186=0),0,'OddsRatio_working_3-way'!AP186)</f>
        <v>0</v>
      </c>
      <c r="AW186" s="11">
        <f>IF(('OddsRatio_working_3-way'!X186=0),0,'OddsRatio_working_3-way'!AQ186)</f>
        <v>0</v>
      </c>
    </row>
    <row r="187" spans="1:4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9">
        <f t="shared" si="39"/>
        <v>0.24965734348964821</v>
      </c>
      <c r="E187" s="9">
        <f t="shared" si="40"/>
        <v>0.27341185223492243</v>
      </c>
      <c r="F187" s="9">
        <f t="shared" si="41"/>
        <v>0.47693080427542939</v>
      </c>
      <c r="G187" s="9">
        <f t="shared" si="42"/>
        <v>1.0545579048920226</v>
      </c>
      <c r="H187" s="9">
        <f t="shared" si="43"/>
        <v>4.0054900289422646</v>
      </c>
      <c r="I187" s="9">
        <f t="shared" si="44"/>
        <v>3.657485920327896</v>
      </c>
      <c r="J187" s="9">
        <f t="shared" si="45"/>
        <v>2.0967402210877033</v>
      </c>
      <c r="K187" s="11">
        <f t="shared" si="46"/>
        <v>0.25974025974025972</v>
      </c>
      <c r="L187" s="11">
        <f t="shared" si="47"/>
        <v>0.28409090909090912</v>
      </c>
      <c r="M187" s="11">
        <f t="shared" si="48"/>
        <v>0.49019607843137253</v>
      </c>
      <c r="N187" s="11">
        <f>'OddsRatio_working_3-way'!K187+'OddsRatio_working_3-way'!L187+'OddsRatio_working_3-way'!M187-('OddsRatio_working_3-way'!K187*'OddsRatio_working_3-way'!L187)-('OddsRatio_working_3-way'!K187*'OddsRatio_working_3-way'!M187)-('OddsRatio_working_3-way'!L187*'OddsRatio_working_3-way'!M187)+('OddsRatio_working_3-way'!K187*'OddsRatio_working_3-way'!L187*'OddsRatio_working_3-way'!M187)-1</f>
        <v>-0.27017501215362183</v>
      </c>
      <c r="O187" s="11">
        <f>0</f>
        <v>0</v>
      </c>
      <c r="P187" s="11">
        <f>('OddsRatio_working_3-way'!K187*'OddsRatio_working_3-way'!L187)+('OddsRatio_working_3-way'!K187*'OddsRatio_working_3-way'!M187)+('OddsRatio_working_3-way'!L187*'OddsRatio_working_3-way'!M187)-(3*'OddsRatio_working_3-way'!K187*'OddsRatio_working_3-way'!L187*'OddsRatio_working_3-way'!M187)</f>
        <v>0.23185927263467371</v>
      </c>
      <c r="Q187" s="11">
        <f>2*'OddsRatio_working_3-way'!K187*'OddsRatio_working_3-way'!L187*'OddsRatio_working_3-way'!M187</f>
        <v>7.2342986781489454E-2</v>
      </c>
      <c r="R187" s="11">
        <f t="shared" si="49"/>
        <v>0</v>
      </c>
      <c r="S187" s="11">
        <f t="shared" si="50"/>
        <v>-0.85818177923441064</v>
      </c>
      <c r="T187" s="11">
        <f t="shared" si="51"/>
        <v>-0.26776342565816247</v>
      </c>
      <c r="U187" s="11">
        <f>'OddsRatio_working_3-way'!S187-'OddsRatio_working_3-way'!R187^2/3</f>
        <v>-0.85818177923441064</v>
      </c>
      <c r="V187" s="11">
        <f>'OddsRatio_working_3-way'!S187*'OddsRatio_working_3-way'!R187/3-2*'OddsRatio_working_3-way'!R187^3/27-'OddsRatio_working_3-way'!T187</f>
        <v>0.26776342565816247</v>
      </c>
      <c r="W187" s="11">
        <f>'OddsRatio_working_3-way'!V187^2+4*'OddsRatio_working_3-way'!U187^3/27</f>
        <v>-2.1936859738387451E-2</v>
      </c>
      <c r="X187" s="11">
        <f>IF('OddsRatio_working_3-way'!W187&gt;0,IF(ABS('OddsRatio_working_3-way'!V187+SQRT('OddsRatio_working_3-way'!W187))/2&gt;0,ABS('OddsRatio_working_3-way'!V187+SQRT('OddsRatio_working_3-way'!W187))/2,ABS('OddsRatio_working_3-way'!V187-SQRT('OddsRatio_working_3-way'!W187))/2),SQRT(-'OddsRatio_working_3-way'!U187^3/27))</f>
        <v>0.15299845739302551</v>
      </c>
      <c r="Y187" s="11">
        <f>IF('OddsRatio_working_3-way'!W187&gt;=0,IF('OddsRatio_working_3-way'!V187+SQRT('OddsRatio_working_3-way'!W187)&gt;0,0,PI()),ACOS('OddsRatio_working_3-way'!V187/(2*'OddsRatio_working_3-way'!X187)))</f>
        <v>0.5052516484377394</v>
      </c>
      <c r="Z187" s="11">
        <f>'OddsRatio_working_3-way'!X187^(1/3)*COS('OddsRatio_working_3-way'!Y187/3)</f>
        <v>0.5272789524460112</v>
      </c>
      <c r="AA187" s="11">
        <f>'OddsRatio_working_3-way'!X187^(1/3)*COS(('OddsRatio_working_3-way'!Y187+2*PI())/3)</f>
        <v>-0.34128047402172296</v>
      </c>
      <c r="AB187" s="11">
        <f>'OddsRatio_working_3-way'!X187^(1/3)*COS(('OddsRatio_working_3-way'!Y187+4*PI())/3)</f>
        <v>-0.18599847842428838</v>
      </c>
      <c r="AC187" s="11">
        <f>'OddsRatio_working_3-way'!X187^(1/3)*SIN('OddsRatio_working_3-way'!Y187/3)</f>
        <v>8.9652101958481153E-2</v>
      </c>
      <c r="AD187" s="11">
        <f>'OddsRatio_working_3-way'!X187^(1/3)*SIN(('OddsRatio_working_3-way'!Y187+2*PI())/3)</f>
        <v>0.41181091671985209</v>
      </c>
      <c r="AE187" s="11">
        <f>'OddsRatio_working_3-way'!X187^(1/3)*SIN(('OddsRatio_working_3-way'!Y187+4*PI())/3)</f>
        <v>-0.50146301867833321</v>
      </c>
      <c r="AF187" s="11">
        <f>-'OddsRatio_working_3-way'!U187/(3*'OddsRatio_working_3-way'!X187^(1/3))*COS(('OddsRatio_working_3-way'!Y187)/3)</f>
        <v>0.52727895244601131</v>
      </c>
      <c r="AG187" s="11">
        <f>-'OddsRatio_working_3-way'!U187/(3*'OddsRatio_working_3-way'!X187^(1/3))*COS(('OddsRatio_working_3-way'!Y187+2*PI())/3)</f>
        <v>-0.34128047402172301</v>
      </c>
      <c r="AH187" s="11">
        <f>-'OddsRatio_working_3-way'!U187/(3*'OddsRatio_working_3-way'!X187^(1/3))*COS(('OddsRatio_working_3-way'!Y187+4*PI())/3)</f>
        <v>-0.1859984784242884</v>
      </c>
      <c r="AI187" s="11">
        <f>'OddsRatio_working_3-way'!U187/(3*'OddsRatio_working_3-way'!X187^(1/3))*SIN(('OddsRatio_working_3-way'!Y187)/3)</f>
        <v>-8.9652101958481181E-2</v>
      </c>
      <c r="AJ187" s="11">
        <f>'OddsRatio_working_3-way'!U187/(3*'OddsRatio_working_3-way'!X187^(1/3))*SIN(('OddsRatio_working_3-way'!Y187+2*PI())/3)</f>
        <v>-0.41181091671985215</v>
      </c>
      <c r="AK187" s="11">
        <f>'OddsRatio_working_3-way'!U187/(3*'OddsRatio_working_3-way'!X187^(1/3))*SIN(('OddsRatio_working_3-way'!Y187+4*PI())/3)</f>
        <v>0.50146301867833332</v>
      </c>
      <c r="AL187" s="11">
        <f>'OddsRatio_working_3-way'!Z187+'OddsRatio_working_3-way'!AF187</f>
        <v>1.0545579048920226</v>
      </c>
      <c r="AM187" s="11">
        <f>'OddsRatio_working_3-way'!AA187+'OddsRatio_working_3-way'!AG187</f>
        <v>-0.68256094804344603</v>
      </c>
      <c r="AN187" s="11">
        <f>'OddsRatio_working_3-way'!AB187+'OddsRatio_working_3-way'!AH187</f>
        <v>-0.37199695684857681</v>
      </c>
      <c r="AO187" s="11">
        <f>'OddsRatio_working_3-way'!AC187+'OddsRatio_working_3-way'!AI187</f>
        <v>0</v>
      </c>
      <c r="AP187" s="11">
        <f>'OddsRatio_working_3-way'!AD187+'OddsRatio_working_3-way'!AJ187</f>
        <v>0</v>
      </c>
      <c r="AQ187" s="11">
        <f>'OddsRatio_working_3-way'!AE187+'OddsRatio_working_3-way'!AK187</f>
        <v>0</v>
      </c>
      <c r="AR187" s="10">
        <f>IF(A187="","",IF(('OddsRatio_working_3-way'!X187=0),IF(Q187&gt;0,-Q187^(1/3),(-Q187)^(1/3)),'OddsRatio_working_3-way'!AL187-'OddsRatio_working_3-way'!R187/3))</f>
        <v>1.0545579048920226</v>
      </c>
      <c r="AS187" s="11">
        <f>IF(('OddsRatio_working_3-way'!X187=0),IF(Q187&gt;0,-Q187^(1/3),(-Q187)^(1/3)),'OddsRatio_working_3-way'!AM187-'OddsRatio_working_3-way'!R187/3)</f>
        <v>-0.68256094804344603</v>
      </c>
      <c r="AT187" s="11">
        <f>IF(('OddsRatio_working_3-way'!X187=0),IF(Q187&gt;0,-Q187^(1/3),(-Q187)^(1/3)),'OddsRatio_working_3-way'!AN187-'OddsRatio_working_3-way'!R187/3)</f>
        <v>-0.37199695684857681</v>
      </c>
      <c r="AU187" s="11">
        <f>IF(('OddsRatio_working_3-way'!X187=0),0,'OddsRatio_working_3-way'!AO187)</f>
        <v>0</v>
      </c>
      <c r="AV187" s="11">
        <f>IF(('OddsRatio_working_3-way'!X187=0),0,'OddsRatio_working_3-way'!AP187)</f>
        <v>0</v>
      </c>
      <c r="AW187" s="11">
        <f>IF(('OddsRatio_working_3-way'!X187=0),0,'OddsRatio_working_3-way'!AQ187)</f>
        <v>0</v>
      </c>
    </row>
    <row r="188" spans="1:4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9">
        <f t="shared" si="39"/>
        <v>0.44394502022221638</v>
      </c>
      <c r="E188" s="9">
        <f t="shared" si="40"/>
        <v>0.27242861791735284</v>
      </c>
      <c r="F188" s="9">
        <f t="shared" si="41"/>
        <v>0.28362636186043089</v>
      </c>
      <c r="G188" s="9">
        <f t="shared" si="42"/>
        <v>1.0351497350601138</v>
      </c>
      <c r="H188" s="9">
        <f t="shared" si="43"/>
        <v>2.2525311794227374</v>
      </c>
      <c r="I188" s="9">
        <f t="shared" si="44"/>
        <v>3.6706863164550936</v>
      </c>
      <c r="J188" s="9">
        <f t="shared" si="45"/>
        <v>3.5257653535466775</v>
      </c>
      <c r="K188" s="11">
        <f t="shared" si="46"/>
        <v>0.45248868778280543</v>
      </c>
      <c r="L188" s="11">
        <f t="shared" si="47"/>
        <v>0.27932960893854747</v>
      </c>
      <c r="M188" s="11">
        <f t="shared" si="48"/>
        <v>0.29069767441860467</v>
      </c>
      <c r="N188" s="11">
        <f>'OddsRatio_working_3-way'!K188+'OddsRatio_working_3-way'!L188+'OddsRatio_working_3-way'!M188-('OddsRatio_working_3-way'!K188*'OddsRatio_working_3-way'!L188)-('OddsRatio_working_3-way'!K188*'OddsRatio_working_3-way'!M188)-('OddsRatio_working_3-way'!L188*'OddsRatio_working_3-way'!M188)+('OddsRatio_working_3-way'!K188*'OddsRatio_working_3-way'!L188*'OddsRatio_working_3-way'!M188)-1</f>
        <v>-0.27987310093783968</v>
      </c>
      <c r="O188" s="11">
        <f>0</f>
        <v>0</v>
      </c>
      <c r="P188" s="11">
        <f>('OddsRatio_working_3-way'!K188*'OddsRatio_working_3-way'!L188)+('OddsRatio_working_3-way'!K188*'OddsRatio_working_3-way'!M188)+('OddsRatio_working_3-way'!L188*'OddsRatio_working_3-way'!M188)-(3*'OddsRatio_working_3-way'!K188*'OddsRatio_working_3-way'!L188*'OddsRatio_working_3-way'!M188)</f>
        <v>0.22890448591065332</v>
      </c>
      <c r="Q188" s="11">
        <f>2*'OddsRatio_working_3-way'!K188*'OddsRatio_working_3-way'!L188*'OddsRatio_working_3-way'!M188</f>
        <v>7.3484586167143928E-2</v>
      </c>
      <c r="R188" s="11">
        <f t="shared" si="49"/>
        <v>0</v>
      </c>
      <c r="S188" s="11">
        <f t="shared" si="50"/>
        <v>-0.81788669630488509</v>
      </c>
      <c r="T188" s="11">
        <f t="shared" si="51"/>
        <v>-0.26256394744940131</v>
      </c>
      <c r="U188" s="11">
        <f>'OddsRatio_working_3-way'!S188-'OddsRatio_working_3-way'!R188^2/3</f>
        <v>-0.81788669630488509</v>
      </c>
      <c r="V188" s="11">
        <f>'OddsRatio_working_3-way'!S188*'OddsRatio_working_3-way'!R188/3-2*'OddsRatio_working_3-way'!R188^3/27-'OddsRatio_working_3-way'!T188</f>
        <v>0.26256394744940131</v>
      </c>
      <c r="W188" s="11">
        <f>'OddsRatio_working_3-way'!V188^2+4*'OddsRatio_working_3-way'!U188^3/27</f>
        <v>-1.211439880901144E-2</v>
      </c>
      <c r="X188" s="11">
        <f>IF('OddsRatio_working_3-way'!W188&gt;0,IF(ABS('OddsRatio_working_3-way'!V188+SQRT('OddsRatio_working_3-way'!W188))/2&gt;0,ABS('OddsRatio_working_3-way'!V188+SQRT('OddsRatio_working_3-way'!W188))/2,ABS('OddsRatio_working_3-way'!V188-SQRT('OddsRatio_working_3-way'!W188))/2),SQRT(-'OddsRatio_working_3-way'!U188^3/27))</f>
        <v>0.14235011881732257</v>
      </c>
      <c r="Y188" s="11">
        <f>IF('OddsRatio_working_3-way'!W188&gt;=0,IF('OddsRatio_working_3-way'!V188+SQRT('OddsRatio_working_3-way'!W188)&gt;0,0,PI()),ACOS('OddsRatio_working_3-way'!V188/(2*'OddsRatio_working_3-way'!X188)))</f>
        <v>0.3969432956270702</v>
      </c>
      <c r="Z188" s="11">
        <f>'OddsRatio_working_3-way'!X188^(1/3)*COS('OddsRatio_working_3-way'!Y188/3)</f>
        <v>0.51757486753005688</v>
      </c>
      <c r="AA188" s="11">
        <f>'OddsRatio_working_3-way'!X188^(1/3)*COS(('OddsRatio_working_3-way'!Y188+2*PI())/3)</f>
        <v>-0.3184436694169222</v>
      </c>
      <c r="AB188" s="11">
        <f>'OddsRatio_working_3-way'!X188^(1/3)*COS(('OddsRatio_working_3-way'!Y188+4*PI())/3)</f>
        <v>-0.19913119811313484</v>
      </c>
      <c r="AC188" s="11">
        <f>'OddsRatio_working_3-way'!X188^(1/3)*SIN('OddsRatio_working_3-way'!Y188/3)</f>
        <v>6.8885087424921373E-2</v>
      </c>
      <c r="AD188" s="11">
        <f>'OddsRatio_working_3-way'!X188^(1/3)*SIN(('OddsRatio_working_3-way'!Y188+2*PI())/3)</f>
        <v>0.41379043992893433</v>
      </c>
      <c r="AE188" s="11">
        <f>'OddsRatio_working_3-way'!X188^(1/3)*SIN(('OddsRatio_working_3-way'!Y188+4*PI())/3)</f>
        <v>-0.48267552735385544</v>
      </c>
      <c r="AF188" s="11">
        <f>-'OddsRatio_working_3-way'!U188/(3*'OddsRatio_working_3-way'!X188^(1/3))*COS(('OddsRatio_working_3-way'!Y188)/3)</f>
        <v>0.51757486753005688</v>
      </c>
      <c r="AG188" s="11">
        <f>-'OddsRatio_working_3-way'!U188/(3*'OddsRatio_working_3-way'!X188^(1/3))*COS(('OddsRatio_working_3-way'!Y188+2*PI())/3)</f>
        <v>-0.3184436694169222</v>
      </c>
      <c r="AH188" s="11">
        <f>-'OddsRatio_working_3-way'!U188/(3*'OddsRatio_working_3-way'!X188^(1/3))*COS(('OddsRatio_working_3-way'!Y188+4*PI())/3)</f>
        <v>-0.19913119811313484</v>
      </c>
      <c r="AI188" s="11">
        <f>'OddsRatio_working_3-way'!U188/(3*'OddsRatio_working_3-way'!X188^(1/3))*SIN(('OddsRatio_working_3-way'!Y188)/3)</f>
        <v>-6.8885087424921373E-2</v>
      </c>
      <c r="AJ188" s="11">
        <f>'OddsRatio_working_3-way'!U188/(3*'OddsRatio_working_3-way'!X188^(1/3))*SIN(('OddsRatio_working_3-way'!Y188+2*PI())/3)</f>
        <v>-0.41379043992893433</v>
      </c>
      <c r="AK188" s="11">
        <f>'OddsRatio_working_3-way'!U188/(3*'OddsRatio_working_3-way'!X188^(1/3))*SIN(('OddsRatio_working_3-way'!Y188+4*PI())/3)</f>
        <v>0.48267552735385544</v>
      </c>
      <c r="AL188" s="11">
        <f>'OddsRatio_working_3-way'!Z188+'OddsRatio_working_3-way'!AF188</f>
        <v>1.0351497350601138</v>
      </c>
      <c r="AM188" s="11">
        <f>'OddsRatio_working_3-way'!AA188+'OddsRatio_working_3-way'!AG188</f>
        <v>-0.63688733883384441</v>
      </c>
      <c r="AN188" s="11">
        <f>'OddsRatio_working_3-way'!AB188+'OddsRatio_working_3-way'!AH188</f>
        <v>-0.39826239622626969</v>
      </c>
      <c r="AO188" s="11">
        <f>'OddsRatio_working_3-way'!AC188+'OddsRatio_working_3-way'!AI188</f>
        <v>0</v>
      </c>
      <c r="AP188" s="11">
        <f>'OddsRatio_working_3-way'!AD188+'OddsRatio_working_3-way'!AJ188</f>
        <v>0</v>
      </c>
      <c r="AQ188" s="11">
        <f>'OddsRatio_working_3-way'!AE188+'OddsRatio_working_3-way'!AK188</f>
        <v>0</v>
      </c>
      <c r="AR188" s="10">
        <f>IF(A188="","",IF(('OddsRatio_working_3-way'!X188=0),IF(Q188&gt;0,-Q188^(1/3),(-Q188)^(1/3)),'OddsRatio_working_3-way'!AL188-'OddsRatio_working_3-way'!R188/3))</f>
        <v>1.0351497350601138</v>
      </c>
      <c r="AS188" s="11">
        <f>IF(('OddsRatio_working_3-way'!X188=0),IF(Q188&gt;0,-Q188^(1/3),(-Q188)^(1/3)),'OddsRatio_working_3-way'!AM188-'OddsRatio_working_3-way'!R188/3)</f>
        <v>-0.63688733883384441</v>
      </c>
      <c r="AT188" s="11">
        <f>IF(('OddsRatio_working_3-way'!X188=0),IF(Q188&gt;0,-Q188^(1/3),(-Q188)^(1/3)),'OddsRatio_working_3-way'!AN188-'OddsRatio_working_3-way'!R188/3)</f>
        <v>-0.39826239622626969</v>
      </c>
      <c r="AU188" s="11">
        <f>IF(('OddsRatio_working_3-way'!X188=0),0,'OddsRatio_working_3-way'!AO188)</f>
        <v>0</v>
      </c>
      <c r="AV188" s="11">
        <f>IF(('OddsRatio_working_3-way'!X188=0),0,'OddsRatio_working_3-way'!AP188)</f>
        <v>0</v>
      </c>
      <c r="AW188" s="11">
        <f>IF(('OddsRatio_working_3-way'!X188=0),0,'OddsRatio_working_3-way'!AQ188)</f>
        <v>0</v>
      </c>
    </row>
    <row r="189" spans="1:4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9">
        <f t="shared" si="39"/>
        <v>0.10117197132999836</v>
      </c>
      <c r="E189" s="9">
        <f t="shared" si="40"/>
        <v>0.18804955595489273</v>
      </c>
      <c r="F189" s="9">
        <f t="shared" si="41"/>
        <v>0.71077847271510908</v>
      </c>
      <c r="G189" s="9">
        <f t="shared" si="42"/>
        <v>1.1303003146367536</v>
      </c>
      <c r="H189" s="9">
        <f t="shared" si="43"/>
        <v>9.8841604730448829</v>
      </c>
      <c r="I189" s="9">
        <f t="shared" si="44"/>
        <v>5.3177472019123995</v>
      </c>
      <c r="J189" s="9">
        <f t="shared" si="45"/>
        <v>1.4069081132692314</v>
      </c>
      <c r="K189" s="11">
        <f t="shared" si="46"/>
        <v>0.11286681715575622</v>
      </c>
      <c r="L189" s="11">
        <f t="shared" si="47"/>
        <v>0.20746887966804978</v>
      </c>
      <c r="M189" s="11">
        <f t="shared" si="48"/>
        <v>0.73529411764705876</v>
      </c>
      <c r="N189" s="11">
        <f>'OddsRatio_working_3-way'!K189+'OddsRatio_working_3-way'!L189+'OddsRatio_working_3-way'!M189-('OddsRatio_working_3-way'!K189*'OddsRatio_working_3-way'!L189)-('OddsRatio_working_3-way'!K189*'OddsRatio_working_3-way'!M189)-('OddsRatio_working_3-way'!L189*'OddsRatio_working_3-way'!M189)+('OddsRatio_working_3-way'!K189*'OddsRatio_working_3-way'!L189*'OddsRatio_working_3-way'!M189)-1</f>
        <v>-0.18610958522202303</v>
      </c>
      <c r="O189" s="11">
        <f>0</f>
        <v>0</v>
      </c>
      <c r="P189" s="11">
        <f>('OddsRatio_working_3-way'!K189*'OddsRatio_working_3-way'!L189)+('OddsRatio_working_3-way'!K189*'OddsRatio_working_3-way'!M189)+('OddsRatio_working_3-way'!L189*'OddsRatio_working_3-way'!M189)-(3*'OddsRatio_working_3-way'!K189*'OddsRatio_working_3-way'!L189*'OddsRatio_working_3-way'!M189)</f>
        <v>0.20730358777082386</v>
      </c>
      <c r="Q189" s="11">
        <f>2*'OddsRatio_working_3-way'!K189*'OddsRatio_working_3-way'!L189*'OddsRatio_working_3-way'!M189</f>
        <v>3.4435811922063762E-2</v>
      </c>
      <c r="R189" s="11">
        <f t="shared" si="49"/>
        <v>0</v>
      </c>
      <c r="S189" s="11">
        <f t="shared" si="50"/>
        <v>-1.1138791563235018</v>
      </c>
      <c r="T189" s="11">
        <f t="shared" si="51"/>
        <v>-0.18502976018662817</v>
      </c>
      <c r="U189" s="11">
        <f>'OddsRatio_working_3-way'!S189-'OddsRatio_working_3-way'!R189^2/3</f>
        <v>-1.1138791563235018</v>
      </c>
      <c r="V189" s="11">
        <f>'OddsRatio_working_3-way'!S189*'OddsRatio_working_3-way'!R189/3-2*'OddsRatio_working_3-way'!R189^3/27-'OddsRatio_working_3-way'!T189</f>
        <v>0.18502976018662817</v>
      </c>
      <c r="W189" s="11">
        <f>'OddsRatio_working_3-way'!V189^2+4*'OddsRatio_working_3-way'!U189^3/27</f>
        <v>-0.17050764610374278</v>
      </c>
      <c r="X189" s="11">
        <f>IF('OddsRatio_working_3-way'!W189&gt;0,IF(ABS('OddsRatio_working_3-way'!V189+SQRT('OddsRatio_working_3-way'!W189))/2&gt;0,ABS('OddsRatio_working_3-way'!V189+SQRT('OddsRatio_working_3-way'!W189))/2,ABS('OddsRatio_working_3-way'!V189-SQRT('OddsRatio_working_3-way'!W189))/2),SQRT(-'OddsRatio_working_3-way'!U189^3/27))</f>
        <v>0.2262430431297634</v>
      </c>
      <c r="Y189" s="11">
        <f>IF('OddsRatio_working_3-way'!W189&gt;=0,IF('OddsRatio_working_3-way'!V189+SQRT('OddsRatio_working_3-way'!W189)&gt;0,0,PI()),ACOS('OddsRatio_working_3-way'!V189/(2*'OddsRatio_working_3-way'!X189)))</f>
        <v>1.1495281083895421</v>
      </c>
      <c r="Z189" s="11">
        <f>'OddsRatio_working_3-way'!X189^(1/3)*COS('OddsRatio_working_3-way'!Y189/3)</f>
        <v>0.56515015731837681</v>
      </c>
      <c r="AA189" s="11">
        <f>'OddsRatio_working_3-way'!X189^(1/3)*COS(('OddsRatio_working_3-way'!Y189+2*PI())/3)</f>
        <v>-0.47986614242827008</v>
      </c>
      <c r="AB189" s="11">
        <f>'OddsRatio_working_3-way'!X189^(1/3)*COS(('OddsRatio_working_3-way'!Y189+4*PI())/3)</f>
        <v>-8.5284014890106438E-2</v>
      </c>
      <c r="AC189" s="11">
        <f>'OddsRatio_working_3-way'!X189^(1/3)*SIN('OddsRatio_working_3-way'!Y189/3)</f>
        <v>0.227812097551574</v>
      </c>
      <c r="AD189" s="11">
        <f>'OddsRatio_working_3-way'!X189^(1/3)*SIN(('OddsRatio_working_3-way'!Y189+2*PI())/3)</f>
        <v>0.37552834441469946</v>
      </c>
      <c r="AE189" s="11">
        <f>'OddsRatio_working_3-way'!X189^(1/3)*SIN(('OddsRatio_working_3-way'!Y189+4*PI())/3)</f>
        <v>-0.60334044196627334</v>
      </c>
      <c r="AF189" s="11">
        <f>-'OddsRatio_working_3-way'!U189/(3*'OddsRatio_working_3-way'!X189^(1/3))*COS(('OddsRatio_working_3-way'!Y189)/3)</f>
        <v>0.56515015731837681</v>
      </c>
      <c r="AG189" s="11">
        <f>-'OddsRatio_working_3-way'!U189/(3*'OddsRatio_working_3-way'!X189^(1/3))*COS(('OddsRatio_working_3-way'!Y189+2*PI())/3)</f>
        <v>-0.47986614242827008</v>
      </c>
      <c r="AH189" s="11">
        <f>-'OddsRatio_working_3-way'!U189/(3*'OddsRatio_working_3-way'!X189^(1/3))*COS(('OddsRatio_working_3-way'!Y189+4*PI())/3)</f>
        <v>-8.5284014890106438E-2</v>
      </c>
      <c r="AI189" s="11">
        <f>'OddsRatio_working_3-way'!U189/(3*'OddsRatio_working_3-way'!X189^(1/3))*SIN(('OddsRatio_working_3-way'!Y189)/3)</f>
        <v>-0.227812097551574</v>
      </c>
      <c r="AJ189" s="11">
        <f>'OddsRatio_working_3-way'!U189/(3*'OddsRatio_working_3-way'!X189^(1/3))*SIN(('OddsRatio_working_3-way'!Y189+2*PI())/3)</f>
        <v>-0.37552834441469946</v>
      </c>
      <c r="AK189" s="11">
        <f>'OddsRatio_working_3-way'!U189/(3*'OddsRatio_working_3-way'!X189^(1/3))*SIN(('OddsRatio_working_3-way'!Y189+4*PI())/3)</f>
        <v>0.60334044196627334</v>
      </c>
      <c r="AL189" s="11">
        <f>'OddsRatio_working_3-way'!Z189+'OddsRatio_working_3-way'!AF189</f>
        <v>1.1303003146367536</v>
      </c>
      <c r="AM189" s="11">
        <f>'OddsRatio_working_3-way'!AA189+'OddsRatio_working_3-way'!AG189</f>
        <v>-0.95973228485654016</v>
      </c>
      <c r="AN189" s="11">
        <f>'OddsRatio_working_3-way'!AB189+'OddsRatio_working_3-way'!AH189</f>
        <v>-0.17056802978021288</v>
      </c>
      <c r="AO189" s="11">
        <f>'OddsRatio_working_3-way'!AC189+'OddsRatio_working_3-way'!AI189</f>
        <v>0</v>
      </c>
      <c r="AP189" s="11">
        <f>'OddsRatio_working_3-way'!AD189+'OddsRatio_working_3-way'!AJ189</f>
        <v>0</v>
      </c>
      <c r="AQ189" s="11">
        <f>'OddsRatio_working_3-way'!AE189+'OddsRatio_working_3-way'!AK189</f>
        <v>0</v>
      </c>
      <c r="AR189" s="10">
        <f>IF(A189="","",IF(('OddsRatio_working_3-way'!X189=0),IF(Q189&gt;0,-Q189^(1/3),(-Q189)^(1/3)),'OddsRatio_working_3-way'!AL189-'OddsRatio_working_3-way'!R189/3))</f>
        <v>1.1303003146367536</v>
      </c>
      <c r="AS189" s="11">
        <f>IF(('OddsRatio_working_3-way'!X189=0),IF(Q189&gt;0,-Q189^(1/3),(-Q189)^(1/3)),'OddsRatio_working_3-way'!AM189-'OddsRatio_working_3-way'!R189/3)</f>
        <v>-0.95973228485654016</v>
      </c>
      <c r="AT189" s="11">
        <f>IF(('OddsRatio_working_3-way'!X189=0),IF(Q189&gt;0,-Q189^(1/3),(-Q189)^(1/3)),'OddsRatio_working_3-way'!AN189-'OddsRatio_working_3-way'!R189/3)</f>
        <v>-0.17056802978021288</v>
      </c>
      <c r="AU189" s="11">
        <f>IF(('OddsRatio_working_3-way'!X189=0),0,'OddsRatio_working_3-way'!AO189)</f>
        <v>0</v>
      </c>
      <c r="AV189" s="11">
        <f>IF(('OddsRatio_working_3-way'!X189=0),0,'OddsRatio_working_3-way'!AP189)</f>
        <v>0</v>
      </c>
      <c r="AW189" s="11">
        <f>IF(('OddsRatio_working_3-way'!X189=0),0,'OddsRatio_working_3-way'!AQ189)</f>
        <v>0</v>
      </c>
    </row>
    <row r="190" spans="1:4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9">
        <f t="shared" si="39"/>
        <v>0.66812850873120833</v>
      </c>
      <c r="E190" s="9">
        <f t="shared" si="40"/>
        <v>0.21308373631287866</v>
      </c>
      <c r="F190" s="9">
        <f t="shared" si="41"/>
        <v>0.11878775495591264</v>
      </c>
      <c r="G190" s="9">
        <f t="shared" si="42"/>
        <v>1.0798218519336591</v>
      </c>
      <c r="H190" s="9">
        <f t="shared" si="43"/>
        <v>1.4967180518894836</v>
      </c>
      <c r="I190" s="9">
        <f t="shared" si="44"/>
        <v>4.6929907336131151</v>
      </c>
      <c r="J190" s="9">
        <f t="shared" si="45"/>
        <v>8.4183761227842382</v>
      </c>
      <c r="K190" s="11">
        <f t="shared" si="46"/>
        <v>0.68493150684931503</v>
      </c>
      <c r="L190" s="11">
        <f t="shared" si="47"/>
        <v>0.22624434389140272</v>
      </c>
      <c r="M190" s="11">
        <f t="shared" si="48"/>
        <v>0.12706480304955528</v>
      </c>
      <c r="N190" s="11">
        <f>'OddsRatio_working_3-way'!K190+'OddsRatio_working_3-way'!L190+'OddsRatio_working_3-way'!M190-('OddsRatio_working_3-way'!K190*'OddsRatio_working_3-way'!L190)-('OddsRatio_working_3-way'!K190*'OddsRatio_working_3-way'!M190)-('OddsRatio_working_3-way'!L190*'OddsRatio_working_3-way'!M190)+('OddsRatio_working_3-way'!K190*'OddsRatio_working_3-way'!L190*'OddsRatio_working_3-way'!M190)-1</f>
        <v>-0.2128094049219672</v>
      </c>
      <c r="O190" s="11">
        <f>0</f>
        <v>0</v>
      </c>
      <c r="P190" s="11">
        <f>('OddsRatio_working_3-way'!K190*'OddsRatio_working_3-way'!L190)+('OddsRatio_working_3-way'!K190*'OddsRatio_working_3-way'!M190)+('OddsRatio_working_3-way'!L190*'OddsRatio_working_3-way'!M190)-(3*'OddsRatio_working_3-way'!K190*'OddsRatio_working_3-way'!L190*'OddsRatio_working_3-way'!M190)</f>
        <v>0.21166965734561449</v>
      </c>
      <c r="Q190" s="11">
        <f>2*'OddsRatio_working_3-way'!K190*'OddsRatio_working_3-way'!L190*'OddsRatio_working_3-way'!M190</f>
        <v>3.9380401366625947E-2</v>
      </c>
      <c r="R190" s="11">
        <f t="shared" si="49"/>
        <v>0</v>
      </c>
      <c r="S190" s="11">
        <f t="shared" si="50"/>
        <v>-0.99464428004593763</v>
      </c>
      <c r="T190" s="11">
        <f t="shared" si="51"/>
        <v>-0.18505009861319768</v>
      </c>
      <c r="U190" s="11">
        <f>'OddsRatio_working_3-way'!S190-'OddsRatio_working_3-way'!R190^2/3</f>
        <v>-0.99464428004593763</v>
      </c>
      <c r="V190" s="11">
        <f>'OddsRatio_working_3-way'!S190*'OddsRatio_working_3-way'!R190/3-2*'OddsRatio_working_3-way'!R190^3/27-'OddsRatio_working_3-way'!T190</f>
        <v>0.18505009861319768</v>
      </c>
      <c r="W190" s="11">
        <f>'OddsRatio_working_3-way'!V190^2+4*'OddsRatio_working_3-way'!U190^3/27</f>
        <v>-0.11153701474019892</v>
      </c>
      <c r="X190" s="11">
        <f>IF('OddsRatio_working_3-way'!W190&gt;0,IF(ABS('OddsRatio_working_3-way'!V190+SQRT('OddsRatio_working_3-way'!W190))/2&gt;0,ABS('OddsRatio_working_3-way'!V190+SQRT('OddsRatio_working_3-way'!W190))/2,ABS('OddsRatio_working_3-way'!V190-SQRT('OddsRatio_working_3-way'!W190))/2),SQRT(-'OddsRatio_working_3-way'!U190^3/27))</f>
        <v>0.19090609847314538</v>
      </c>
      <c r="Y190" s="11">
        <f>IF('OddsRatio_working_3-way'!W190&gt;=0,IF('OddsRatio_working_3-way'!V190+SQRT('OddsRatio_working_3-way'!W190)&gt;0,0,PI()),ACOS('OddsRatio_working_3-way'!V190/(2*'OddsRatio_working_3-way'!X190)))</f>
        <v>1.0648189125323473</v>
      </c>
      <c r="Z190" s="11">
        <f>'OddsRatio_working_3-way'!X190^(1/3)*COS('OddsRatio_working_3-way'!Y190/3)</f>
        <v>0.53991092596682966</v>
      </c>
      <c r="AA190" s="11">
        <f>'OddsRatio_working_3-way'!X190^(1/3)*COS(('OddsRatio_working_3-way'!Y190+2*PI())/3)</f>
        <v>-0.44325639785600834</v>
      </c>
      <c r="AB190" s="11">
        <f>'OddsRatio_working_3-way'!X190^(1/3)*COS(('OddsRatio_working_3-way'!Y190+4*PI())/3)</f>
        <v>-9.6654528110821453E-2</v>
      </c>
      <c r="AC190" s="11">
        <f>'OddsRatio_working_3-way'!X190^(1/3)*SIN('OddsRatio_working_3-way'!Y190/3)</f>
        <v>0.20011068279901129</v>
      </c>
      <c r="AD190" s="11">
        <f>'OddsRatio_working_3-way'!X190^(1/3)*SIN(('OddsRatio_working_3-way'!Y190+2*PI())/3)</f>
        <v>0.36752123626854816</v>
      </c>
      <c r="AE190" s="11">
        <f>'OddsRatio_working_3-way'!X190^(1/3)*SIN(('OddsRatio_working_3-way'!Y190+4*PI())/3)</f>
        <v>-0.5676319190675595</v>
      </c>
      <c r="AF190" s="11">
        <f>-'OddsRatio_working_3-way'!U190/(3*'OddsRatio_working_3-way'!X190^(1/3))*COS(('OddsRatio_working_3-way'!Y190)/3)</f>
        <v>0.53991092596682955</v>
      </c>
      <c r="AG190" s="11">
        <f>-'OddsRatio_working_3-way'!U190/(3*'OddsRatio_working_3-way'!X190^(1/3))*COS(('OddsRatio_working_3-way'!Y190+2*PI())/3)</f>
        <v>-0.44325639785600823</v>
      </c>
      <c r="AH190" s="11">
        <f>-'OddsRatio_working_3-way'!U190/(3*'OddsRatio_working_3-way'!X190^(1/3))*COS(('OddsRatio_working_3-way'!Y190+4*PI())/3)</f>
        <v>-9.6654528110821439E-2</v>
      </c>
      <c r="AI190" s="11">
        <f>'OddsRatio_working_3-way'!U190/(3*'OddsRatio_working_3-way'!X190^(1/3))*SIN(('OddsRatio_working_3-way'!Y190)/3)</f>
        <v>-0.20011068279901126</v>
      </c>
      <c r="AJ190" s="11">
        <f>'OddsRatio_working_3-way'!U190/(3*'OddsRatio_working_3-way'!X190^(1/3))*SIN(('OddsRatio_working_3-way'!Y190+2*PI())/3)</f>
        <v>-0.3675212362685481</v>
      </c>
      <c r="AK190" s="11">
        <f>'OddsRatio_working_3-way'!U190/(3*'OddsRatio_working_3-way'!X190^(1/3))*SIN(('OddsRatio_working_3-way'!Y190+4*PI())/3)</f>
        <v>0.56763191906755939</v>
      </c>
      <c r="AL190" s="11">
        <f>'OddsRatio_working_3-way'!Z190+'OddsRatio_working_3-way'!AF190</f>
        <v>1.0798218519336591</v>
      </c>
      <c r="AM190" s="11">
        <f>'OddsRatio_working_3-way'!AA190+'OddsRatio_working_3-way'!AG190</f>
        <v>-0.88651279571201658</v>
      </c>
      <c r="AN190" s="11">
        <f>'OddsRatio_working_3-way'!AB190+'OddsRatio_working_3-way'!AH190</f>
        <v>-0.19330905622164291</v>
      </c>
      <c r="AO190" s="11">
        <f>'OddsRatio_working_3-way'!AC190+'OddsRatio_working_3-way'!AI190</f>
        <v>0</v>
      </c>
      <c r="AP190" s="11">
        <f>'OddsRatio_working_3-way'!AD190+'OddsRatio_working_3-way'!AJ190</f>
        <v>0</v>
      </c>
      <c r="AQ190" s="11">
        <f>'OddsRatio_working_3-way'!AE190+'OddsRatio_working_3-way'!AK190</f>
        <v>0</v>
      </c>
      <c r="AR190" s="10">
        <f>IF(A190="","",IF(('OddsRatio_working_3-way'!X190=0),IF(Q190&gt;0,-Q190^(1/3),(-Q190)^(1/3)),'OddsRatio_working_3-way'!AL190-'OddsRatio_working_3-way'!R190/3))</f>
        <v>1.0798218519336591</v>
      </c>
      <c r="AS190" s="11">
        <f>IF(('OddsRatio_working_3-way'!X190=0),IF(Q190&gt;0,-Q190^(1/3),(-Q190)^(1/3)),'OddsRatio_working_3-way'!AM190-'OddsRatio_working_3-way'!R190/3)</f>
        <v>-0.88651279571201658</v>
      </c>
      <c r="AT190" s="11">
        <f>IF(('OddsRatio_working_3-way'!X190=0),IF(Q190&gt;0,-Q190^(1/3),(-Q190)^(1/3)),'OddsRatio_working_3-way'!AN190-'OddsRatio_working_3-way'!R190/3)</f>
        <v>-0.19330905622164291</v>
      </c>
      <c r="AU190" s="11">
        <f>IF(('OddsRatio_working_3-way'!X190=0),0,'OddsRatio_working_3-way'!AO190)</f>
        <v>0</v>
      </c>
      <c r="AV190" s="11">
        <f>IF(('OddsRatio_working_3-way'!X190=0),0,'OddsRatio_working_3-way'!AP190)</f>
        <v>0</v>
      </c>
      <c r="AW190" s="11">
        <f>IF(('OddsRatio_working_3-way'!X190=0),0,'OddsRatio_working_3-way'!AQ190)</f>
        <v>0</v>
      </c>
    </row>
    <row r="191" spans="1:4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9">
        <f t="shared" si="39"/>
        <v>0.34722547082643324</v>
      </c>
      <c r="E191" s="9">
        <f t="shared" si="40"/>
        <v>0.33979061084830692</v>
      </c>
      <c r="F191" s="9">
        <f t="shared" si="41"/>
        <v>0.31298391832525968</v>
      </c>
      <c r="G191" s="9">
        <f t="shared" si="42"/>
        <v>1.0502642765526977</v>
      </c>
      <c r="H191" s="9">
        <f t="shared" si="43"/>
        <v>2.8799730550293288</v>
      </c>
      <c r="I191" s="9">
        <f t="shared" si="44"/>
        <v>2.9429889116224905</v>
      </c>
      <c r="J191" s="9">
        <f t="shared" si="45"/>
        <v>3.1950523379951372</v>
      </c>
      <c r="K191" s="11">
        <f t="shared" si="46"/>
        <v>0.35842293906810035</v>
      </c>
      <c r="L191" s="11">
        <f t="shared" si="47"/>
        <v>0.35087719298245612</v>
      </c>
      <c r="M191" s="11">
        <f t="shared" si="48"/>
        <v>0.3236245954692557</v>
      </c>
      <c r="N191" s="11">
        <f>'OddsRatio_working_3-way'!K191+'OddsRatio_working_3-way'!L191+'OddsRatio_working_3-way'!M191-('OddsRatio_working_3-way'!K191*'OddsRatio_working_3-way'!L191)-('OddsRatio_working_3-way'!K191*'OddsRatio_working_3-way'!M191)-('OddsRatio_working_3-way'!L191*'OddsRatio_working_3-way'!M191)+('OddsRatio_working_3-way'!K191*'OddsRatio_working_3-way'!L191*'OddsRatio_working_3-way'!M191)-1</f>
        <v>-0.28168485846740332</v>
      </c>
      <c r="O191" s="11">
        <f>0</f>
        <v>0</v>
      </c>
      <c r="P191" s="11">
        <f>('OddsRatio_working_3-way'!K191*'OddsRatio_working_3-way'!L191)+('OddsRatio_working_3-way'!K191*'OddsRatio_working_3-way'!M191)+('OddsRatio_working_3-way'!L191*'OddsRatio_working_3-way'!M191)-(3*'OddsRatio_working_3-way'!K191*'OddsRatio_working_3-way'!L191*'OddsRatio_working_3-way'!M191)</f>
        <v>0.23320995183787149</v>
      </c>
      <c r="Q191" s="11">
        <f>2*'OddsRatio_working_3-way'!K191*'OddsRatio_working_3-way'!L191*'OddsRatio_working_3-way'!M191</f>
        <v>8.1399634149344313E-2</v>
      </c>
      <c r="R191" s="11">
        <f t="shared" si="49"/>
        <v>0</v>
      </c>
      <c r="S191" s="11">
        <f t="shared" si="50"/>
        <v>-0.82791085437366041</v>
      </c>
      <c r="T191" s="11">
        <f t="shared" si="51"/>
        <v>-0.28897412020023044</v>
      </c>
      <c r="U191" s="11">
        <f>'OddsRatio_working_3-way'!S191-'OddsRatio_working_3-way'!R191^2/3</f>
        <v>-0.82791085437366041</v>
      </c>
      <c r="V191" s="11">
        <f>'OddsRatio_working_3-way'!S191*'OddsRatio_working_3-way'!R191/3-2*'OddsRatio_working_3-way'!R191^3/27-'OddsRatio_working_3-way'!T191</f>
        <v>0.28897412020023044</v>
      </c>
      <c r="W191" s="11">
        <f>'OddsRatio_working_3-way'!V191^2+4*'OddsRatio_working_3-way'!U191^3/27</f>
        <v>-5.6510174994454931E-4</v>
      </c>
      <c r="X191" s="11">
        <f>IF('OddsRatio_working_3-way'!W191&gt;0,IF(ABS('OddsRatio_working_3-way'!V191+SQRT('OddsRatio_working_3-way'!W191))/2&gt;0,ABS('OddsRatio_working_3-way'!V191+SQRT('OddsRatio_working_3-way'!W191))/2,ABS('OddsRatio_working_3-way'!V191-SQRT('OddsRatio_working_3-way'!W191))/2),SQRT(-'OddsRatio_working_3-way'!U191^3/27))</f>
        <v>0.14497512191359055</v>
      </c>
      <c r="Y191" s="11">
        <f>IF('OddsRatio_working_3-way'!W191&gt;=0,IF('OddsRatio_working_3-way'!V191+SQRT('OddsRatio_working_3-way'!W191)&gt;0,0,PI()),ACOS('OddsRatio_working_3-way'!V191/(2*'OddsRatio_working_3-way'!X191)))</f>
        <v>8.2078154873641562E-2</v>
      </c>
      <c r="Z191" s="11">
        <f>'OddsRatio_working_3-way'!X191^(1/3)*COS('OddsRatio_working_3-way'!Y191/3)</f>
        <v>0.52513213827634886</v>
      </c>
      <c r="AA191" s="11">
        <f>'OddsRatio_working_3-way'!X191^(1/3)*COS(('OddsRatio_working_3-way'!Y191+2*PI())/3)</f>
        <v>-0.27501161474281977</v>
      </c>
      <c r="AB191" s="11">
        <f>'OddsRatio_working_3-way'!X191^(1/3)*COS(('OddsRatio_working_3-way'!Y191+4*PI())/3)</f>
        <v>-0.25012052353352898</v>
      </c>
      <c r="AC191" s="11">
        <f>'OddsRatio_working_3-way'!X191^(1/3)*SIN('OddsRatio_working_3-way'!Y191/3)</f>
        <v>1.4370878210107471E-2</v>
      </c>
      <c r="AD191" s="11">
        <f>'OddsRatio_working_3-way'!X191^(1/3)*SIN(('OddsRatio_working_3-way'!Y191+2*PI())/3)</f>
        <v>0.44759233298590695</v>
      </c>
      <c r="AE191" s="11">
        <f>'OddsRatio_working_3-way'!X191^(1/3)*SIN(('OddsRatio_working_3-way'!Y191+4*PI())/3)</f>
        <v>-0.46196321119601447</v>
      </c>
      <c r="AF191" s="11">
        <f>-'OddsRatio_working_3-way'!U191/(3*'OddsRatio_working_3-way'!X191^(1/3))*COS(('OddsRatio_working_3-way'!Y191)/3)</f>
        <v>0.52513213827634886</v>
      </c>
      <c r="AG191" s="11">
        <f>-'OddsRatio_working_3-way'!U191/(3*'OddsRatio_working_3-way'!X191^(1/3))*COS(('OddsRatio_working_3-way'!Y191+2*PI())/3)</f>
        <v>-0.27501161474281977</v>
      </c>
      <c r="AH191" s="11">
        <f>-'OddsRatio_working_3-way'!U191/(3*'OddsRatio_working_3-way'!X191^(1/3))*COS(('OddsRatio_working_3-way'!Y191+4*PI())/3)</f>
        <v>-0.25012052353352898</v>
      </c>
      <c r="AI191" s="11">
        <f>'OddsRatio_working_3-way'!U191/(3*'OddsRatio_working_3-way'!X191^(1/3))*SIN(('OddsRatio_working_3-way'!Y191)/3)</f>
        <v>-1.4370878210107471E-2</v>
      </c>
      <c r="AJ191" s="11">
        <f>'OddsRatio_working_3-way'!U191/(3*'OddsRatio_working_3-way'!X191^(1/3))*SIN(('OddsRatio_working_3-way'!Y191+2*PI())/3)</f>
        <v>-0.44759233298590695</v>
      </c>
      <c r="AK191" s="11">
        <f>'OddsRatio_working_3-way'!U191/(3*'OddsRatio_working_3-way'!X191^(1/3))*SIN(('OddsRatio_working_3-way'!Y191+4*PI())/3)</f>
        <v>0.46196321119601447</v>
      </c>
      <c r="AL191" s="11">
        <f>'OddsRatio_working_3-way'!Z191+'OddsRatio_working_3-way'!AF191</f>
        <v>1.0502642765526977</v>
      </c>
      <c r="AM191" s="11">
        <f>'OddsRatio_working_3-way'!AA191+'OddsRatio_working_3-way'!AG191</f>
        <v>-0.55002322948563953</v>
      </c>
      <c r="AN191" s="11">
        <f>'OddsRatio_working_3-way'!AB191+'OddsRatio_working_3-way'!AH191</f>
        <v>-0.50024104706705796</v>
      </c>
      <c r="AO191" s="11">
        <f>'OddsRatio_working_3-way'!AC191+'OddsRatio_working_3-way'!AI191</f>
        <v>0</v>
      </c>
      <c r="AP191" s="11">
        <f>'OddsRatio_working_3-way'!AD191+'OddsRatio_working_3-way'!AJ191</f>
        <v>0</v>
      </c>
      <c r="AQ191" s="11">
        <f>'OddsRatio_working_3-way'!AE191+'OddsRatio_working_3-way'!AK191</f>
        <v>0</v>
      </c>
      <c r="AR191" s="10">
        <f>IF(A191="","",IF(('OddsRatio_working_3-way'!X191=0),IF(Q191&gt;0,-Q191^(1/3),(-Q191)^(1/3)),'OddsRatio_working_3-way'!AL191-'OddsRatio_working_3-way'!R191/3))</f>
        <v>1.0502642765526977</v>
      </c>
      <c r="AS191" s="11">
        <f>IF(('OddsRatio_working_3-way'!X191=0),IF(Q191&gt;0,-Q191^(1/3),(-Q191)^(1/3)),'OddsRatio_working_3-way'!AM191-'OddsRatio_working_3-way'!R191/3)</f>
        <v>-0.55002322948563953</v>
      </c>
      <c r="AT191" s="11">
        <f>IF(('OddsRatio_working_3-way'!X191=0),IF(Q191&gt;0,-Q191^(1/3),(-Q191)^(1/3)),'OddsRatio_working_3-way'!AN191-'OddsRatio_working_3-way'!R191/3)</f>
        <v>-0.50024104706705796</v>
      </c>
      <c r="AU191" s="11">
        <f>IF(('OddsRatio_working_3-way'!X191=0),0,'OddsRatio_working_3-way'!AO191)</f>
        <v>0</v>
      </c>
      <c r="AV191" s="11">
        <f>IF(('OddsRatio_working_3-way'!X191=0),0,'OddsRatio_working_3-way'!AP191)</f>
        <v>0</v>
      </c>
      <c r="AW191" s="11">
        <f>IF(('OddsRatio_working_3-way'!X191=0),0,'OddsRatio_working_3-way'!AQ191)</f>
        <v>0</v>
      </c>
    </row>
    <row r="192" spans="1:4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9">
        <f t="shared" si="39"/>
        <v>0.51898491504000788</v>
      </c>
      <c r="E192" s="9">
        <f t="shared" si="40"/>
        <v>0.25401834590112765</v>
      </c>
      <c r="F192" s="9">
        <f t="shared" si="41"/>
        <v>0.22699673905886458</v>
      </c>
      <c r="G192" s="9">
        <f t="shared" si="42"/>
        <v>1.0413913235875714</v>
      </c>
      <c r="H192" s="9">
        <f t="shared" si="43"/>
        <v>1.9268382779929381</v>
      </c>
      <c r="I192" s="9">
        <f t="shared" si="44"/>
        <v>3.9367235325169512</v>
      </c>
      <c r="J192" s="9">
        <f t="shared" si="45"/>
        <v>4.4053496281313578</v>
      </c>
      <c r="K192" s="11">
        <f t="shared" si="46"/>
        <v>0.52910052910052918</v>
      </c>
      <c r="L192" s="11">
        <f t="shared" si="47"/>
        <v>0.26178010471204188</v>
      </c>
      <c r="M192" s="11">
        <f t="shared" si="48"/>
        <v>0.23419203747072601</v>
      </c>
      <c r="N192" s="11">
        <f>'OddsRatio_working_3-way'!K192+'OddsRatio_working_3-way'!L192+'OddsRatio_working_3-way'!M192-('OddsRatio_working_3-way'!K192*'OddsRatio_working_3-way'!L192)-('OddsRatio_working_3-way'!K192*'OddsRatio_working_3-way'!M192)-('OddsRatio_working_3-way'!L192*'OddsRatio_working_3-way'!M192)+('OddsRatio_working_3-way'!K192*'OddsRatio_working_3-way'!L192*'OddsRatio_working_3-way'!M192)-1</f>
        <v>-0.26621579882489421</v>
      </c>
      <c r="O192" s="11">
        <f>0</f>
        <v>0</v>
      </c>
      <c r="P192" s="11">
        <f>('OddsRatio_working_3-way'!K192*'OddsRatio_working_3-way'!L192)+('OddsRatio_working_3-way'!K192*'OddsRatio_working_3-way'!M192)+('OddsRatio_working_3-way'!L192*'OddsRatio_working_3-way'!M192)-(3*'OddsRatio_working_3-way'!K192*'OddsRatio_working_3-way'!L192*'OddsRatio_working_3-way'!M192)</f>
        <v>0.22641353244489706</v>
      </c>
      <c r="Q192" s="11">
        <f>2*'OddsRatio_working_3-way'!K192*'OddsRatio_working_3-way'!L192*'OddsRatio_working_3-way'!M192</f>
        <v>6.4874937663294288E-2</v>
      </c>
      <c r="R192" s="11">
        <f t="shared" si="49"/>
        <v>0</v>
      </c>
      <c r="S192" s="11">
        <f t="shared" si="50"/>
        <v>-0.85048871420971739</v>
      </c>
      <c r="T192" s="11">
        <f t="shared" si="51"/>
        <v>-0.24369304132083591</v>
      </c>
      <c r="U192" s="11">
        <f>'OddsRatio_working_3-way'!S192-'OddsRatio_working_3-way'!R192^2/3</f>
        <v>-0.85048871420971739</v>
      </c>
      <c r="V192" s="11">
        <f>'OddsRatio_working_3-way'!S192*'OddsRatio_working_3-way'!R192/3-2*'OddsRatio_working_3-way'!R192^3/27-'OddsRatio_working_3-way'!T192</f>
        <v>0.24369304132083591</v>
      </c>
      <c r="W192" s="11">
        <f>'OddsRatio_working_3-way'!V192^2+4*'OddsRatio_working_3-way'!U192^3/27</f>
        <v>-3.1752204902514493E-2</v>
      </c>
      <c r="X192" s="11">
        <f>IF('OddsRatio_working_3-way'!W192&gt;0,IF(ABS('OddsRatio_working_3-way'!V192+SQRT('OddsRatio_working_3-way'!W192))/2&gt;0,ABS('OddsRatio_working_3-way'!V192+SQRT('OddsRatio_working_3-way'!W192))/2,ABS('OddsRatio_working_3-way'!V192-SQRT('OddsRatio_working_3-way'!W192))/2),SQRT(-'OddsRatio_working_3-way'!U192^3/27))</f>
        <v>0.15094577113214627</v>
      </c>
      <c r="Y192" s="11">
        <f>IF('OddsRatio_working_3-way'!W192&gt;=0,IF('OddsRatio_working_3-way'!V192+SQRT('OddsRatio_working_3-way'!W192)&gt;0,0,PI()),ACOS('OddsRatio_working_3-way'!V192/(2*'OddsRatio_working_3-way'!X192)))</f>
        <v>0.63136851450145737</v>
      </c>
      <c r="Z192" s="11">
        <f>'OddsRatio_working_3-way'!X192^(1/3)*COS('OddsRatio_working_3-way'!Y192/3)</f>
        <v>0.52069566179378579</v>
      </c>
      <c r="AA192" s="11">
        <f>'OddsRatio_working_3-way'!X192^(1/3)*COS(('OddsRatio_working_3-way'!Y192+2*PI())/3)</f>
        <v>-0.35667643201970561</v>
      </c>
      <c r="AB192" s="11">
        <f>'OddsRatio_working_3-way'!X192^(1/3)*COS(('OddsRatio_working_3-way'!Y192+4*PI())/3)</f>
        <v>-0.16401922977408057</v>
      </c>
      <c r="AC192" s="11">
        <f>'OddsRatio_working_3-way'!X192^(1/3)*SIN('OddsRatio_working_3-way'!Y192/3)</f>
        <v>0.111230687577832</v>
      </c>
      <c r="AD192" s="11">
        <f>'OddsRatio_working_3-way'!X192^(1/3)*SIN(('OddsRatio_working_3-way'!Y192+2*PI())/3)</f>
        <v>0.39532032696485292</v>
      </c>
      <c r="AE192" s="11">
        <f>'OddsRatio_working_3-way'!X192^(1/3)*SIN(('OddsRatio_working_3-way'!Y192+4*PI())/3)</f>
        <v>-0.50655101454268481</v>
      </c>
      <c r="AF192" s="11">
        <f>-'OddsRatio_working_3-way'!U192/(3*'OddsRatio_working_3-way'!X192^(1/3))*COS(('OddsRatio_working_3-way'!Y192)/3)</f>
        <v>0.52069566179378568</v>
      </c>
      <c r="AG192" s="11">
        <f>-'OddsRatio_working_3-way'!U192/(3*'OddsRatio_working_3-way'!X192^(1/3))*COS(('OddsRatio_working_3-way'!Y192+2*PI())/3)</f>
        <v>-0.3566764320197055</v>
      </c>
      <c r="AH192" s="11">
        <f>-'OddsRatio_working_3-way'!U192/(3*'OddsRatio_working_3-way'!X192^(1/3))*COS(('OddsRatio_working_3-way'!Y192+4*PI())/3)</f>
        <v>-0.16401922977408048</v>
      </c>
      <c r="AI192" s="11">
        <f>'OddsRatio_working_3-way'!U192/(3*'OddsRatio_working_3-way'!X192^(1/3))*SIN(('OddsRatio_working_3-way'!Y192)/3)</f>
        <v>-0.11123068757783196</v>
      </c>
      <c r="AJ192" s="11">
        <f>'OddsRatio_working_3-way'!U192/(3*'OddsRatio_working_3-way'!X192^(1/3))*SIN(('OddsRatio_working_3-way'!Y192+2*PI())/3)</f>
        <v>-0.39532032696485275</v>
      </c>
      <c r="AK192" s="11">
        <f>'OddsRatio_working_3-way'!U192/(3*'OddsRatio_working_3-way'!X192^(1/3))*SIN(('OddsRatio_working_3-way'!Y192+4*PI())/3)</f>
        <v>0.50655101454268459</v>
      </c>
      <c r="AL192" s="11">
        <f>'OddsRatio_working_3-way'!Z192+'OddsRatio_working_3-way'!AF192</f>
        <v>1.0413913235875714</v>
      </c>
      <c r="AM192" s="11">
        <f>'OddsRatio_working_3-way'!AA192+'OddsRatio_working_3-way'!AG192</f>
        <v>-0.71335286403941112</v>
      </c>
      <c r="AN192" s="11">
        <f>'OddsRatio_working_3-way'!AB192+'OddsRatio_working_3-way'!AH192</f>
        <v>-0.32803845954816102</v>
      </c>
      <c r="AO192" s="11">
        <f>'OddsRatio_working_3-way'!AC192+'OddsRatio_working_3-way'!AI192</f>
        <v>0</v>
      </c>
      <c r="AP192" s="11">
        <f>'OddsRatio_working_3-way'!AD192+'OddsRatio_working_3-way'!AJ192</f>
        <v>0</v>
      </c>
      <c r="AQ192" s="11">
        <f>'OddsRatio_working_3-way'!AE192+'OddsRatio_working_3-way'!AK192</f>
        <v>0</v>
      </c>
      <c r="AR192" s="10">
        <f>IF(A192="","",IF(('OddsRatio_working_3-way'!X192=0),IF(Q192&gt;0,-Q192^(1/3),(-Q192)^(1/3)),'OddsRatio_working_3-way'!AL192-'OddsRatio_working_3-way'!R192/3))</f>
        <v>1.0413913235875714</v>
      </c>
      <c r="AS192" s="11">
        <f>IF(('OddsRatio_working_3-way'!X192=0),IF(Q192&gt;0,-Q192^(1/3),(-Q192)^(1/3)),'OddsRatio_working_3-way'!AM192-'OddsRatio_working_3-way'!R192/3)</f>
        <v>-0.71335286403941112</v>
      </c>
      <c r="AT192" s="11">
        <f>IF(('OddsRatio_working_3-way'!X192=0),IF(Q192&gt;0,-Q192^(1/3),(-Q192)^(1/3)),'OddsRatio_working_3-way'!AN192-'OddsRatio_working_3-way'!R192/3)</f>
        <v>-0.32803845954816102</v>
      </c>
      <c r="AU192" s="11">
        <f>IF(('OddsRatio_working_3-way'!X192=0),0,'OddsRatio_working_3-way'!AO192)</f>
        <v>0</v>
      </c>
      <c r="AV192" s="11">
        <f>IF(('OddsRatio_working_3-way'!X192=0),0,'OddsRatio_working_3-way'!AP192)</f>
        <v>0</v>
      </c>
      <c r="AW192" s="11">
        <f>IF(('OddsRatio_working_3-way'!X192=0),0,'OddsRatio_working_3-way'!AQ192)</f>
        <v>0</v>
      </c>
    </row>
    <row r="193" spans="1:4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9">
        <f t="shared" si="39"/>
        <v>0.41009543750034988</v>
      </c>
      <c r="E193" s="9">
        <f t="shared" si="40"/>
        <v>0.32478736197514452</v>
      </c>
      <c r="F193" s="9">
        <f t="shared" si="41"/>
        <v>0.26511720052450577</v>
      </c>
      <c r="G193" s="9">
        <f t="shared" si="42"/>
        <v>1.0499684525195123</v>
      </c>
      <c r="H193" s="9">
        <f t="shared" si="43"/>
        <v>2.438456779951732</v>
      </c>
      <c r="I193" s="9">
        <f t="shared" si="44"/>
        <v>3.0789375359886337</v>
      </c>
      <c r="J193" s="9">
        <f t="shared" si="45"/>
        <v>3.7719167146515122</v>
      </c>
      <c r="K193" s="11">
        <f t="shared" si="46"/>
        <v>0.42194092827004215</v>
      </c>
      <c r="L193" s="11">
        <f t="shared" si="47"/>
        <v>0.33557046979865773</v>
      </c>
      <c r="M193" s="11">
        <f t="shared" si="48"/>
        <v>0.27472527472527469</v>
      </c>
      <c r="N193" s="11">
        <f>'OddsRatio_working_3-way'!K193+'OddsRatio_working_3-way'!L193+'OddsRatio_working_3-way'!M193-('OddsRatio_working_3-way'!K193*'OddsRatio_working_3-way'!L193)-('OddsRatio_working_3-way'!K193*'OddsRatio_working_3-way'!M193)-('OddsRatio_working_3-way'!L193*'OddsRatio_working_3-way'!M193)+('OddsRatio_working_3-way'!K193*'OddsRatio_working_3-way'!L193*'OddsRatio_working_3-way'!M193)-1</f>
        <v>-0.27856316650811608</v>
      </c>
      <c r="O193" s="11">
        <f>0</f>
        <v>0</v>
      </c>
      <c r="P193" s="11">
        <f>('OddsRatio_working_3-way'!K193*'OddsRatio_working_3-way'!L193)+('OddsRatio_working_3-way'!K193*'OddsRatio_working_3-way'!M193)+('OddsRatio_working_3-way'!L193*'OddsRatio_working_3-way'!M193)-(3*'OddsRatio_working_3-way'!K193*'OddsRatio_working_3-way'!L193*'OddsRatio_working_3-way'!M193)</f>
        <v>0.23300263296865112</v>
      </c>
      <c r="Q193" s="11">
        <f>2*'OddsRatio_working_3-way'!K193*'OddsRatio_working_3-way'!L193*'OddsRatio_working_3-way'!M193</f>
        <v>7.7797206333439436E-2</v>
      </c>
      <c r="R193" s="11">
        <f t="shared" si="49"/>
        <v>0</v>
      </c>
      <c r="S193" s="11">
        <f t="shared" si="50"/>
        <v>-0.8364445159402023</v>
      </c>
      <c r="T193" s="11">
        <f t="shared" si="51"/>
        <v>-0.27928030582310592</v>
      </c>
      <c r="U193" s="11">
        <f>'OddsRatio_working_3-way'!S193-'OddsRatio_working_3-way'!R193^2/3</f>
        <v>-0.8364445159402023</v>
      </c>
      <c r="V193" s="11">
        <f>'OddsRatio_working_3-way'!S193*'OddsRatio_working_3-way'!R193/3-2*'OddsRatio_working_3-way'!R193^3/27-'OddsRatio_working_3-way'!T193</f>
        <v>0.27928030582310592</v>
      </c>
      <c r="W193" s="11">
        <f>'OddsRatio_working_3-way'!V193^2+4*'OddsRatio_working_3-way'!U193^3/27</f>
        <v>-8.700223800429896E-3</v>
      </c>
      <c r="X193" s="11">
        <f>IF('OddsRatio_working_3-way'!W193&gt;0,IF(ABS('OddsRatio_working_3-way'!V193+SQRT('OddsRatio_working_3-way'!W193))/2&gt;0,ABS('OddsRatio_working_3-way'!V193+SQRT('OddsRatio_working_3-way'!W193))/2,ABS('OddsRatio_working_3-way'!V193-SQRT('OddsRatio_working_3-way'!W193))/2),SQRT(-'OddsRatio_working_3-way'!U193^3/27))</f>
        <v>0.14722237688364281</v>
      </c>
      <c r="Y193" s="11">
        <f>IF('OddsRatio_working_3-way'!W193&gt;=0,IF('OddsRatio_working_3-way'!V193+SQRT('OddsRatio_working_3-way'!W193)&gt;0,0,PI()),ACOS('OddsRatio_working_3-way'!V193/(2*'OddsRatio_working_3-way'!X193)))</f>
        <v>0.32233551354993772</v>
      </c>
      <c r="Z193" s="11">
        <f>'OddsRatio_working_3-way'!X193^(1/3)*COS('OddsRatio_working_3-way'!Y193/3)</f>
        <v>0.52498422625975627</v>
      </c>
      <c r="AA193" s="11">
        <f>'OddsRatio_working_3-way'!X193^(1/3)*COS(('OddsRatio_working_3-way'!Y193+2*PI())/3)</f>
        <v>-0.31153087962011961</v>
      </c>
      <c r="AB193" s="11">
        <f>'OddsRatio_working_3-way'!X193^(1/3)*COS(('OddsRatio_working_3-way'!Y193+4*PI())/3)</f>
        <v>-0.2134533466396365</v>
      </c>
      <c r="AC193" s="11">
        <f>'OddsRatio_working_3-way'!X193^(1/3)*SIN('OddsRatio_working_3-way'!Y193/3)</f>
        <v>5.6625090067736347E-2</v>
      </c>
      <c r="AD193" s="11">
        <f>'OddsRatio_working_3-way'!X193^(1/3)*SIN(('OddsRatio_working_3-way'!Y193+2*PI())/3)</f>
        <v>0.42633713149319841</v>
      </c>
      <c r="AE193" s="11">
        <f>'OddsRatio_working_3-way'!X193^(1/3)*SIN(('OddsRatio_working_3-way'!Y193+4*PI())/3)</f>
        <v>-0.48296222156093471</v>
      </c>
      <c r="AF193" s="11">
        <f>-'OddsRatio_working_3-way'!U193/(3*'OddsRatio_working_3-way'!X193^(1/3))*COS(('OddsRatio_working_3-way'!Y193)/3)</f>
        <v>0.52498422625975605</v>
      </c>
      <c r="AG193" s="11">
        <f>-'OddsRatio_working_3-way'!U193/(3*'OddsRatio_working_3-way'!X193^(1/3))*COS(('OddsRatio_working_3-way'!Y193+2*PI())/3)</f>
        <v>-0.31153087962011944</v>
      </c>
      <c r="AH193" s="11">
        <f>-'OddsRatio_working_3-way'!U193/(3*'OddsRatio_working_3-way'!X193^(1/3))*COS(('OddsRatio_working_3-way'!Y193+4*PI())/3)</f>
        <v>-0.21345334663963642</v>
      </c>
      <c r="AI193" s="11">
        <f>'OddsRatio_working_3-way'!U193/(3*'OddsRatio_working_3-way'!X193^(1/3))*SIN(('OddsRatio_working_3-way'!Y193)/3)</f>
        <v>-5.6625090067736319E-2</v>
      </c>
      <c r="AJ193" s="11">
        <f>'OddsRatio_working_3-way'!U193/(3*'OddsRatio_working_3-way'!X193^(1/3))*SIN(('OddsRatio_working_3-way'!Y193+2*PI())/3)</f>
        <v>-0.42633713149319818</v>
      </c>
      <c r="AK193" s="11">
        <f>'OddsRatio_working_3-way'!U193/(3*'OddsRatio_working_3-way'!X193^(1/3))*SIN(('OddsRatio_working_3-way'!Y193+4*PI())/3)</f>
        <v>0.48296222156093449</v>
      </c>
      <c r="AL193" s="11">
        <f>'OddsRatio_working_3-way'!Z193+'OddsRatio_working_3-way'!AF193</f>
        <v>1.0499684525195123</v>
      </c>
      <c r="AM193" s="11">
        <f>'OddsRatio_working_3-way'!AA193+'OddsRatio_working_3-way'!AG193</f>
        <v>-0.62306175924023899</v>
      </c>
      <c r="AN193" s="11">
        <f>'OddsRatio_working_3-way'!AB193+'OddsRatio_working_3-way'!AH193</f>
        <v>-0.42690669327927289</v>
      </c>
      <c r="AO193" s="11">
        <f>'OddsRatio_working_3-way'!AC193+'OddsRatio_working_3-way'!AI193</f>
        <v>0</v>
      </c>
      <c r="AP193" s="11">
        <f>'OddsRatio_working_3-way'!AD193+'OddsRatio_working_3-way'!AJ193</f>
        <v>0</v>
      </c>
      <c r="AQ193" s="11">
        <f>'OddsRatio_working_3-way'!AE193+'OddsRatio_working_3-way'!AK193</f>
        <v>0</v>
      </c>
      <c r="AR193" s="10">
        <f>IF(A193="","",IF(('OddsRatio_working_3-way'!X193=0),IF(Q193&gt;0,-Q193^(1/3),(-Q193)^(1/3)),'OddsRatio_working_3-way'!AL193-'OddsRatio_working_3-way'!R193/3))</f>
        <v>1.0499684525195123</v>
      </c>
      <c r="AS193" s="11">
        <f>IF(('OddsRatio_working_3-way'!X193=0),IF(Q193&gt;0,-Q193^(1/3),(-Q193)^(1/3)),'OddsRatio_working_3-way'!AM193-'OddsRatio_working_3-way'!R193/3)</f>
        <v>-0.62306175924023899</v>
      </c>
      <c r="AT193" s="11">
        <f>IF(('OddsRatio_working_3-way'!X193=0),IF(Q193&gt;0,-Q193^(1/3),(-Q193)^(1/3)),'OddsRatio_working_3-way'!AN193-'OddsRatio_working_3-way'!R193/3)</f>
        <v>-0.42690669327927289</v>
      </c>
      <c r="AU193" s="11">
        <f>IF(('OddsRatio_working_3-way'!X193=0),0,'OddsRatio_working_3-way'!AO193)</f>
        <v>0</v>
      </c>
      <c r="AV193" s="11">
        <f>IF(('OddsRatio_working_3-way'!X193=0),0,'OddsRatio_working_3-way'!AP193)</f>
        <v>0</v>
      </c>
      <c r="AW193" s="11">
        <f>IF(('OddsRatio_working_3-way'!X193=0),0,'OddsRatio_working_3-way'!AQ193)</f>
        <v>0</v>
      </c>
    </row>
    <row r="194" spans="1:4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9">
        <f t="shared" si="39"/>
        <v>0.30940685077622709</v>
      </c>
      <c r="E194" s="9">
        <f t="shared" si="40"/>
        <v>0.25882021004009165</v>
      </c>
      <c r="F194" s="9">
        <f t="shared" si="41"/>
        <v>0.43177293918368131</v>
      </c>
      <c r="G194" s="9">
        <f t="shared" si="42"/>
        <v>1.0528257039741682</v>
      </c>
      <c r="H194" s="9">
        <f t="shared" si="43"/>
        <v>3.2319904924252367</v>
      </c>
      <c r="I194" s="9">
        <f t="shared" si="44"/>
        <v>3.863685914809738</v>
      </c>
      <c r="J194" s="9">
        <f t="shared" si="45"/>
        <v>2.3160321299677102</v>
      </c>
      <c r="K194" s="11">
        <f t="shared" si="46"/>
        <v>0.32051282051282048</v>
      </c>
      <c r="L194" s="11">
        <f t="shared" si="47"/>
        <v>0.26881720430107525</v>
      </c>
      <c r="M194" s="11">
        <f t="shared" si="48"/>
        <v>0.44444444444444442</v>
      </c>
      <c r="N194" s="11">
        <f>'OddsRatio_working_3-way'!K194+'OddsRatio_working_3-way'!L194+'OddsRatio_working_3-way'!M194-('OddsRatio_working_3-way'!K194*'OddsRatio_working_3-way'!L194)-('OddsRatio_working_3-way'!K194*'OddsRatio_working_3-way'!M194)-('OddsRatio_working_3-way'!L194*'OddsRatio_working_3-way'!M194)+('OddsRatio_working_3-way'!K194*'OddsRatio_working_3-way'!L194*'OddsRatio_working_3-way'!M194)-1</f>
        <v>-0.27601629752167389</v>
      </c>
      <c r="O194" s="11">
        <f>0</f>
        <v>0</v>
      </c>
      <c r="P194" s="11">
        <f>('OddsRatio_working_3-way'!K194*'OddsRatio_working_3-way'!L194)+('OddsRatio_working_3-way'!K194*'OddsRatio_working_3-way'!M194)+('OddsRatio_working_3-way'!L194*'OddsRatio_working_3-way'!M194)-(3*'OddsRatio_working_3-way'!K194*'OddsRatio_working_3-way'!L194*'OddsRatio_working_3-way'!M194)</f>
        <v>0.23320466868853965</v>
      </c>
      <c r="Q194" s="11">
        <f>2*'OddsRatio_working_3-way'!K194*'OddsRatio_working_3-way'!L194*'OddsRatio_working_3-way'!M194</f>
        <v>7.6586098091474417E-2</v>
      </c>
      <c r="R194" s="11">
        <f t="shared" si="49"/>
        <v>0</v>
      </c>
      <c r="S194" s="11">
        <f t="shared" si="50"/>
        <v>-0.84489456159822407</v>
      </c>
      <c r="T194" s="11">
        <f t="shared" si="51"/>
        <v>-0.27746947835738062</v>
      </c>
      <c r="U194" s="11">
        <f>'OddsRatio_working_3-way'!S194-'OddsRatio_working_3-way'!R194^2/3</f>
        <v>-0.84489456159822407</v>
      </c>
      <c r="V194" s="11">
        <f>'OddsRatio_working_3-way'!S194*'OddsRatio_working_3-way'!R194/3-2*'OddsRatio_working_3-way'!R194^3/27-'OddsRatio_working_3-way'!T194</f>
        <v>0.27746947835738062</v>
      </c>
      <c r="W194" s="11">
        <f>'OddsRatio_working_3-way'!V194^2+4*'OddsRatio_working_3-way'!U194^3/27</f>
        <v>-1.2362584315874059E-2</v>
      </c>
      <c r="X194" s="11">
        <f>IF('OddsRatio_working_3-way'!W194&gt;0,IF(ABS('OddsRatio_working_3-way'!V194+SQRT('OddsRatio_working_3-way'!W194))/2&gt;0,ABS('OddsRatio_working_3-way'!V194+SQRT('OddsRatio_working_3-way'!W194))/2,ABS('OddsRatio_working_3-way'!V194-SQRT('OddsRatio_working_3-way'!W194))/2),SQRT(-'OddsRatio_working_3-way'!U194^3/27))</f>
        <v>0.14945893728361562</v>
      </c>
      <c r="Y194" s="11">
        <f>IF('OddsRatio_working_3-way'!W194&gt;=0,IF('OddsRatio_working_3-way'!V194+SQRT('OddsRatio_working_3-way'!W194)&gt;0,0,PI()),ACOS('OddsRatio_working_3-way'!V194/(2*'OddsRatio_working_3-way'!X194)))</f>
        <v>0.38112563813934197</v>
      </c>
      <c r="Z194" s="11">
        <f>'OddsRatio_working_3-way'!X194^(1/3)*COS('OddsRatio_working_3-way'!Y194/3)</f>
        <v>0.52641285198708421</v>
      </c>
      <c r="AA194" s="11">
        <f>'OddsRatio_working_3-way'!X194^(1/3)*COS(('OddsRatio_working_3-way'!Y194+2*PI())/3)</f>
        <v>-0.32143676470691557</v>
      </c>
      <c r="AB194" s="11">
        <f>'OddsRatio_working_3-way'!X194^(1/3)*COS(('OddsRatio_working_3-way'!Y194+4*PI())/3)</f>
        <v>-0.2049760872801687</v>
      </c>
      <c r="AC194" s="11">
        <f>'OddsRatio_working_3-way'!X194^(1/3)*SIN('OddsRatio_working_3-way'!Y194/3)</f>
        <v>6.7238603462338606E-2</v>
      </c>
      <c r="AD194" s="11">
        <f>'OddsRatio_working_3-way'!X194^(1/3)*SIN(('OddsRatio_working_3-way'!Y194+2*PI())/3)</f>
        <v>0.42226760096826327</v>
      </c>
      <c r="AE194" s="11">
        <f>'OddsRatio_working_3-way'!X194^(1/3)*SIN(('OddsRatio_working_3-way'!Y194+4*PI())/3)</f>
        <v>-0.48950620443060172</v>
      </c>
      <c r="AF194" s="11">
        <f>-'OddsRatio_working_3-way'!U194/(3*'OddsRatio_working_3-way'!X194^(1/3))*COS(('OddsRatio_working_3-way'!Y194)/3)</f>
        <v>0.5264128519870841</v>
      </c>
      <c r="AG194" s="11">
        <f>-'OddsRatio_working_3-way'!U194/(3*'OddsRatio_working_3-way'!X194^(1/3))*COS(('OddsRatio_working_3-way'!Y194+2*PI())/3)</f>
        <v>-0.32143676470691551</v>
      </c>
      <c r="AH194" s="11">
        <f>-'OddsRatio_working_3-way'!U194/(3*'OddsRatio_working_3-way'!X194^(1/3))*COS(('OddsRatio_working_3-way'!Y194+4*PI())/3)</f>
        <v>-0.20497608728016867</v>
      </c>
      <c r="AI194" s="11">
        <f>'OddsRatio_working_3-way'!U194/(3*'OddsRatio_working_3-way'!X194^(1/3))*SIN(('OddsRatio_working_3-way'!Y194)/3)</f>
        <v>-6.7238603462338592E-2</v>
      </c>
      <c r="AJ194" s="11">
        <f>'OddsRatio_working_3-way'!U194/(3*'OddsRatio_working_3-way'!X194^(1/3))*SIN(('OddsRatio_working_3-way'!Y194+2*PI())/3)</f>
        <v>-0.42226760096826316</v>
      </c>
      <c r="AK194" s="11">
        <f>'OddsRatio_working_3-way'!U194/(3*'OddsRatio_working_3-way'!X194^(1/3))*SIN(('OddsRatio_working_3-way'!Y194+4*PI())/3)</f>
        <v>0.48950620443060161</v>
      </c>
      <c r="AL194" s="11">
        <f>'OddsRatio_working_3-way'!Z194+'OddsRatio_working_3-way'!AF194</f>
        <v>1.0528257039741682</v>
      </c>
      <c r="AM194" s="11">
        <f>'OddsRatio_working_3-way'!AA194+'OddsRatio_working_3-way'!AG194</f>
        <v>-0.64287352941383102</v>
      </c>
      <c r="AN194" s="11">
        <f>'OddsRatio_working_3-way'!AB194+'OddsRatio_working_3-way'!AH194</f>
        <v>-0.40995217456033739</v>
      </c>
      <c r="AO194" s="11">
        <f>'OddsRatio_working_3-way'!AC194+'OddsRatio_working_3-way'!AI194</f>
        <v>0</v>
      </c>
      <c r="AP194" s="11">
        <f>'OddsRatio_working_3-way'!AD194+'OddsRatio_working_3-way'!AJ194</f>
        <v>0</v>
      </c>
      <c r="AQ194" s="11">
        <f>'OddsRatio_working_3-way'!AE194+'OddsRatio_working_3-way'!AK194</f>
        <v>0</v>
      </c>
      <c r="AR194" s="10">
        <f>IF(A194="","",IF(('OddsRatio_working_3-way'!X194=0),IF(Q194&gt;0,-Q194^(1/3),(-Q194)^(1/3)),'OddsRatio_working_3-way'!AL194-'OddsRatio_working_3-way'!R194/3))</f>
        <v>1.0528257039741682</v>
      </c>
      <c r="AS194" s="11">
        <f>IF(('OddsRatio_working_3-way'!X194=0),IF(Q194&gt;0,-Q194^(1/3),(-Q194)^(1/3)),'OddsRatio_working_3-way'!AM194-'OddsRatio_working_3-way'!R194/3)</f>
        <v>-0.64287352941383102</v>
      </c>
      <c r="AT194" s="11">
        <f>IF(('OddsRatio_working_3-way'!X194=0),IF(Q194&gt;0,-Q194^(1/3),(-Q194)^(1/3)),'OddsRatio_working_3-way'!AN194-'OddsRatio_working_3-way'!R194/3)</f>
        <v>-0.40995217456033739</v>
      </c>
      <c r="AU194" s="11">
        <f>IF(('OddsRatio_working_3-way'!X194=0),0,'OddsRatio_working_3-way'!AO194)</f>
        <v>0</v>
      </c>
      <c r="AV194" s="11">
        <f>IF(('OddsRatio_working_3-way'!X194=0),0,'OddsRatio_working_3-way'!AP194)</f>
        <v>0</v>
      </c>
      <c r="AW194" s="11">
        <f>IF(('OddsRatio_working_3-way'!X194=0),0,'OddsRatio_working_3-way'!AQ194)</f>
        <v>0</v>
      </c>
    </row>
    <row r="195" spans="1:4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9">
        <f t="shared" si="39"/>
        <v>0.21341117862168493</v>
      </c>
      <c r="E195" s="9">
        <f t="shared" si="40"/>
        <v>0.2508641693822154</v>
      </c>
      <c r="F195" s="9">
        <f t="shared" si="41"/>
        <v>0.53572465199609975</v>
      </c>
      <c r="G195" s="9">
        <f t="shared" si="42"/>
        <v>1.044133188713888</v>
      </c>
      <c r="H195" s="9">
        <f t="shared" si="43"/>
        <v>4.6857901561600253</v>
      </c>
      <c r="I195" s="9">
        <f t="shared" si="44"/>
        <v>3.98622091972172</v>
      </c>
      <c r="J195" s="9">
        <f t="shared" si="45"/>
        <v>1.866630546632527</v>
      </c>
      <c r="K195" s="11">
        <f t="shared" si="46"/>
        <v>0.22075055187637968</v>
      </c>
      <c r="L195" s="11">
        <f t="shared" si="47"/>
        <v>0.2590673575129534</v>
      </c>
      <c r="M195" s="11">
        <f t="shared" si="48"/>
        <v>0.54644808743169393</v>
      </c>
      <c r="N195" s="11">
        <f>'OddsRatio_working_3-way'!K195+'OddsRatio_working_3-way'!L195+'OddsRatio_working_3-way'!M195-('OddsRatio_working_3-way'!K195*'OddsRatio_working_3-way'!L195)-('OddsRatio_working_3-way'!K195*'OddsRatio_working_3-way'!M195)-('OddsRatio_working_3-way'!L195*'OddsRatio_working_3-way'!M195)+('OddsRatio_working_3-way'!K195*'OddsRatio_working_3-way'!L195*'OddsRatio_working_3-way'!M195)-1</f>
        <v>-0.26186788130409278</v>
      </c>
      <c r="O195" s="11">
        <f>0</f>
        <v>0</v>
      </c>
      <c r="P195" s="11">
        <f>('OddsRatio_working_3-way'!K195*'OddsRatio_working_3-way'!L195)+('OddsRatio_working_3-way'!K195*'OddsRatio_working_3-way'!M195)+('OddsRatio_working_3-way'!L195*'OddsRatio_working_3-way'!M195)-(3*'OddsRatio_working_3-way'!K195*'OddsRatio_working_3-way'!L195*'OddsRatio_working_3-way'!M195)</f>
        <v>0.22563195228452976</v>
      </c>
      <c r="Q195" s="11">
        <f>2*'OddsRatio_working_3-way'!K195*'OddsRatio_working_3-way'!L195*'OddsRatio_working_3-way'!M195</f>
        <v>6.2501925840589959E-2</v>
      </c>
      <c r="R195" s="11">
        <f t="shared" si="49"/>
        <v>0</v>
      </c>
      <c r="S195" s="11">
        <f t="shared" si="50"/>
        <v>-0.86162514914349408</v>
      </c>
      <c r="T195" s="11">
        <f t="shared" si="51"/>
        <v>-0.23867732663254684</v>
      </c>
      <c r="U195" s="11">
        <f>'OddsRatio_working_3-way'!S195-'OddsRatio_working_3-way'!R195^2/3</f>
        <v>-0.86162514914349408</v>
      </c>
      <c r="V195" s="11">
        <f>'OddsRatio_working_3-way'!S195*'OddsRatio_working_3-way'!R195/3-2*'OddsRatio_working_3-way'!R195^3/27-'OddsRatio_working_3-way'!T195</f>
        <v>0.23867732663254684</v>
      </c>
      <c r="W195" s="11">
        <f>'OddsRatio_working_3-way'!V195^2+4*'OddsRatio_working_3-way'!U195^3/27</f>
        <v>-3.7798866977452758E-2</v>
      </c>
      <c r="X195" s="11">
        <f>IF('OddsRatio_working_3-way'!W195&gt;0,IF(ABS('OddsRatio_working_3-way'!V195+SQRT('OddsRatio_working_3-way'!W195))/2&gt;0,ABS('OddsRatio_working_3-way'!V195+SQRT('OddsRatio_working_3-way'!W195))/2,ABS('OddsRatio_working_3-way'!V195-SQRT('OddsRatio_working_3-way'!W195))/2),SQRT(-'OddsRatio_working_3-way'!U195^3/27))</f>
        <v>0.15392021734157618</v>
      </c>
      <c r="Y195" s="11">
        <f>IF('OddsRatio_working_3-way'!W195&gt;=0,IF('OddsRatio_working_3-way'!V195+SQRT('OddsRatio_working_3-way'!W195)&gt;0,0,PI()),ACOS('OddsRatio_working_3-way'!V195/(2*'OddsRatio_working_3-way'!X195)))</f>
        <v>0.68356195426280342</v>
      </c>
      <c r="Z195" s="11">
        <f>'OddsRatio_working_3-way'!X195^(1/3)*COS('OddsRatio_working_3-way'!Y195/3)</f>
        <v>0.52206659435694402</v>
      </c>
      <c r="AA195" s="11">
        <f>'OddsRatio_working_3-way'!X195^(1/3)*COS(('OddsRatio_working_3-way'!Y195+2*PI())/3)</f>
        <v>-0.3658719378520332</v>
      </c>
      <c r="AB195" s="11">
        <f>'OddsRatio_working_3-way'!X195^(1/3)*COS(('OddsRatio_working_3-way'!Y195+4*PI())/3)</f>
        <v>-0.15619465650491091</v>
      </c>
      <c r="AC195" s="11">
        <f>'OddsRatio_working_3-way'!X195^(1/3)*SIN('OddsRatio_working_3-way'!Y195/3)</f>
        <v>0.12105723482871003</v>
      </c>
      <c r="AD195" s="11">
        <f>'OddsRatio_working_3-way'!X195^(1/3)*SIN(('OddsRatio_working_3-way'!Y195+2*PI())/3)</f>
        <v>0.39159431576598414</v>
      </c>
      <c r="AE195" s="11">
        <f>'OddsRatio_working_3-way'!X195^(1/3)*SIN(('OddsRatio_working_3-way'!Y195+4*PI())/3)</f>
        <v>-0.51265155059469403</v>
      </c>
      <c r="AF195" s="11">
        <f>-'OddsRatio_working_3-way'!U195/(3*'OddsRatio_working_3-way'!X195^(1/3))*COS(('OddsRatio_working_3-way'!Y195)/3)</f>
        <v>0.52206659435694402</v>
      </c>
      <c r="AG195" s="11">
        <f>-'OddsRatio_working_3-way'!U195/(3*'OddsRatio_working_3-way'!X195^(1/3))*COS(('OddsRatio_working_3-way'!Y195+2*PI())/3)</f>
        <v>-0.36587193785203326</v>
      </c>
      <c r="AH195" s="11">
        <f>-'OddsRatio_working_3-way'!U195/(3*'OddsRatio_working_3-way'!X195^(1/3))*COS(('OddsRatio_working_3-way'!Y195+4*PI())/3)</f>
        <v>-0.15619465650491093</v>
      </c>
      <c r="AI195" s="11">
        <f>'OddsRatio_working_3-way'!U195/(3*'OddsRatio_working_3-way'!X195^(1/3))*SIN(('OddsRatio_working_3-way'!Y195)/3)</f>
        <v>-0.12105723482871006</v>
      </c>
      <c r="AJ195" s="11">
        <f>'OddsRatio_working_3-way'!U195/(3*'OddsRatio_working_3-way'!X195^(1/3))*SIN(('OddsRatio_working_3-way'!Y195+2*PI())/3)</f>
        <v>-0.39159431576598419</v>
      </c>
      <c r="AK195" s="11">
        <f>'OddsRatio_working_3-way'!U195/(3*'OddsRatio_working_3-way'!X195^(1/3))*SIN(('OddsRatio_working_3-way'!Y195+4*PI())/3)</f>
        <v>0.51265155059469414</v>
      </c>
      <c r="AL195" s="11">
        <f>'OddsRatio_working_3-way'!Z195+'OddsRatio_working_3-way'!AF195</f>
        <v>1.044133188713888</v>
      </c>
      <c r="AM195" s="11">
        <f>'OddsRatio_working_3-way'!AA195+'OddsRatio_working_3-way'!AG195</f>
        <v>-0.7317438757040664</v>
      </c>
      <c r="AN195" s="11">
        <f>'OddsRatio_working_3-way'!AB195+'OddsRatio_working_3-way'!AH195</f>
        <v>-0.31238931300982187</v>
      </c>
      <c r="AO195" s="11">
        <f>'OddsRatio_working_3-way'!AC195+'OddsRatio_working_3-way'!AI195</f>
        <v>0</v>
      </c>
      <c r="AP195" s="11">
        <f>'OddsRatio_working_3-way'!AD195+'OddsRatio_working_3-way'!AJ195</f>
        <v>0</v>
      </c>
      <c r="AQ195" s="11">
        <f>'OddsRatio_working_3-way'!AE195+'OddsRatio_working_3-way'!AK195</f>
        <v>0</v>
      </c>
      <c r="AR195" s="10">
        <f>IF(A195="","",IF(('OddsRatio_working_3-way'!X195=0),IF(Q195&gt;0,-Q195^(1/3),(-Q195)^(1/3)),'OddsRatio_working_3-way'!AL195-'OddsRatio_working_3-way'!R195/3))</f>
        <v>1.044133188713888</v>
      </c>
      <c r="AS195" s="11">
        <f>IF(('OddsRatio_working_3-way'!X195=0),IF(Q195&gt;0,-Q195^(1/3),(-Q195)^(1/3)),'OddsRatio_working_3-way'!AM195-'OddsRatio_working_3-way'!R195/3)</f>
        <v>-0.7317438757040664</v>
      </c>
      <c r="AT195" s="11">
        <f>IF(('OddsRatio_working_3-way'!X195=0),IF(Q195&gt;0,-Q195^(1/3),(-Q195)^(1/3)),'OddsRatio_working_3-way'!AN195-'OddsRatio_working_3-way'!R195/3)</f>
        <v>-0.31238931300982187</v>
      </c>
      <c r="AU195" s="11">
        <f>IF(('OddsRatio_working_3-way'!X195=0),0,'OddsRatio_working_3-way'!AO195)</f>
        <v>0</v>
      </c>
      <c r="AV195" s="11">
        <f>IF(('OddsRatio_working_3-way'!X195=0),0,'OddsRatio_working_3-way'!AP195)</f>
        <v>0</v>
      </c>
      <c r="AW195" s="11">
        <f>IF(('OddsRatio_working_3-way'!X195=0),0,'OddsRatio_working_3-way'!AQ195)</f>
        <v>0</v>
      </c>
    </row>
    <row r="196" spans="1:4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9">
        <f t="shared" ref="D196:D259" si="52">(K196/(AR196+K196-(AR196*K196)))</f>
        <v>0.36508045901542396</v>
      </c>
      <c r="E196" s="9">
        <f t="shared" ref="E196:E259" si="53">(L196/(AR196+L196-(AR196*L196)))</f>
        <v>0.28576839126593723</v>
      </c>
      <c r="F196" s="9">
        <f t="shared" ref="F196:F259" si="54">(M196/(AR196+M196-(AR196*M196)))</f>
        <v>0.3491511497186387</v>
      </c>
      <c r="G196" s="9">
        <f t="shared" ref="G196:G259" si="55">AR196</f>
        <v>1.0413905552005165</v>
      </c>
      <c r="H196" s="9">
        <f t="shared" ref="H196:H259" si="56">IF(A196="","",1/D196)</f>
        <v>2.7391222271848625</v>
      </c>
      <c r="I196" s="9">
        <f t="shared" ref="I196:I259" si="57">IF(B196="","",1/E196)</f>
        <v>3.4993373324812396</v>
      </c>
      <c r="J196" s="9">
        <f t="shared" ref="J196:J259" si="58">IF(C196="","",1/F196)</f>
        <v>2.8640890938089245</v>
      </c>
      <c r="K196" s="11">
        <f t="shared" ref="K196:K259" si="59">1/A196</f>
        <v>0.37453183520599254</v>
      </c>
      <c r="L196" s="11">
        <f t="shared" ref="L196:L259" si="60">1/B196</f>
        <v>0.29411764705882354</v>
      </c>
      <c r="M196" s="11">
        <f t="shared" ref="M196:M259" si="61">1/C196</f>
        <v>0.35842293906810035</v>
      </c>
      <c r="N196" s="11">
        <f>'OddsRatio_working_3-way'!K196+'OddsRatio_working_3-way'!L196+'OddsRatio_working_3-way'!M196-('OddsRatio_working_3-way'!K196*'OddsRatio_working_3-way'!L196)-('OddsRatio_working_3-way'!K196*'OddsRatio_working_3-way'!M196)-('OddsRatio_working_3-way'!L196*'OddsRatio_working_3-way'!M196)+('OddsRatio_working_3-way'!K196*'OddsRatio_working_3-way'!L196*'OddsRatio_working_3-way'!M196)-1</f>
        <v>-0.28326072485294707</v>
      </c>
      <c r="O196" s="11">
        <f>0</f>
        <v>0</v>
      </c>
      <c r="P196" s="11">
        <f>('OddsRatio_working_3-way'!K196*'OddsRatio_working_3-way'!L196)+('OddsRatio_working_3-way'!K196*'OddsRatio_working_3-way'!M196)+('OddsRatio_working_3-way'!L196*'OddsRatio_working_3-way'!M196)-(3*'OddsRatio_working_3-way'!K196*'OddsRatio_working_3-way'!L196*'OddsRatio_working_3-way'!M196)</f>
        <v>0.2313679690393334</v>
      </c>
      <c r="Q196" s="11">
        <f>2*'OddsRatio_working_3-way'!K196*'OddsRatio_working_3-way'!L196*'OddsRatio_working_3-way'!M196</f>
        <v>7.8965177146530161E-2</v>
      </c>
      <c r="R196" s="11">
        <f t="shared" ref="R196:R259" si="62">O196/N196</f>
        <v>0</v>
      </c>
      <c r="S196" s="11">
        <f t="shared" ref="S196:S259" si="63">P196/N196</f>
        <v>-0.81680214989016409</v>
      </c>
      <c r="T196" s="11">
        <f t="shared" ref="T196:T259" si="64">Q196/N196</f>
        <v>-0.27877206480892969</v>
      </c>
      <c r="U196" s="11">
        <f>'OddsRatio_working_3-way'!S196-'OddsRatio_working_3-way'!R196^2/3</f>
        <v>-0.81680214989016409</v>
      </c>
      <c r="V196" s="11">
        <f>'OddsRatio_working_3-way'!S196*'OddsRatio_working_3-way'!R196/3-2*'OddsRatio_working_3-way'!R196^3/27-'OddsRatio_working_3-way'!T196</f>
        <v>0.27877206480892969</v>
      </c>
      <c r="W196" s="11">
        <f>'OddsRatio_working_3-way'!V196^2+4*'OddsRatio_working_3-way'!U196^3/27</f>
        <v>-3.0183463443790443E-3</v>
      </c>
      <c r="X196" s="11">
        <f>IF('OddsRatio_working_3-way'!W196&gt;0,IF(ABS('OddsRatio_working_3-way'!V196+SQRT('OddsRatio_working_3-way'!W196))/2&gt;0,ABS('OddsRatio_working_3-way'!V196+SQRT('OddsRatio_working_3-way'!W196))/2,ABS('OddsRatio_working_3-way'!V196-SQRT('OddsRatio_working_3-way'!W196))/2),SQRT(-'OddsRatio_working_3-way'!U196^3/27))</f>
        <v>0.14206707083470568</v>
      </c>
      <c r="Y196" s="11">
        <f>IF('OddsRatio_working_3-way'!W196&gt;=0,IF('OddsRatio_working_3-way'!V196+SQRT('OddsRatio_working_3-way'!W196)&gt;0,0,PI()),ACOS('OddsRatio_working_3-way'!V196/(2*'OddsRatio_working_3-way'!X196)))</f>
        <v>0.19458312196847372</v>
      </c>
      <c r="Z196" s="11">
        <f>'OddsRatio_working_3-way'!X196^(1/3)*COS('OddsRatio_working_3-way'!Y196/3)</f>
        <v>0.52069527760025824</v>
      </c>
      <c r="AA196" s="11">
        <f>'OddsRatio_working_3-way'!X196^(1/3)*COS(('OddsRatio_working_3-way'!Y196+2*PI())/3)</f>
        <v>-0.28963685842328624</v>
      </c>
      <c r="AB196" s="11">
        <f>'OddsRatio_working_3-way'!X196^(1/3)*COS(('OddsRatio_working_3-way'!Y196+4*PI())/3)</f>
        <v>-0.23105841917697209</v>
      </c>
      <c r="AC196" s="11">
        <f>'OddsRatio_working_3-way'!X196^(1/3)*SIN('OddsRatio_working_3-way'!Y196/3)</f>
        <v>3.3820277667567712E-2</v>
      </c>
      <c r="AD196" s="11">
        <f>'OddsRatio_working_3-way'!X196^(1/3)*SIN(('OddsRatio_working_3-way'!Y196+2*PI())/3)</f>
        <v>0.43402519919863014</v>
      </c>
      <c r="AE196" s="11">
        <f>'OddsRatio_working_3-way'!X196^(1/3)*SIN(('OddsRatio_working_3-way'!Y196+4*PI())/3)</f>
        <v>-0.46784547686619776</v>
      </c>
      <c r="AF196" s="11">
        <f>-'OddsRatio_working_3-way'!U196/(3*'OddsRatio_working_3-way'!X196^(1/3))*COS(('OddsRatio_working_3-way'!Y196)/3)</f>
        <v>0.52069527760025824</v>
      </c>
      <c r="AG196" s="11">
        <f>-'OddsRatio_working_3-way'!U196/(3*'OddsRatio_working_3-way'!X196^(1/3))*COS(('OddsRatio_working_3-way'!Y196+2*PI())/3)</f>
        <v>-0.28963685842328624</v>
      </c>
      <c r="AH196" s="11">
        <f>-'OddsRatio_working_3-way'!U196/(3*'OddsRatio_working_3-way'!X196^(1/3))*COS(('OddsRatio_working_3-way'!Y196+4*PI())/3)</f>
        <v>-0.23105841917697209</v>
      </c>
      <c r="AI196" s="11">
        <f>'OddsRatio_working_3-way'!U196/(3*'OddsRatio_working_3-way'!X196^(1/3))*SIN(('OddsRatio_working_3-way'!Y196)/3)</f>
        <v>-3.3820277667567712E-2</v>
      </c>
      <c r="AJ196" s="11">
        <f>'OddsRatio_working_3-way'!U196/(3*'OddsRatio_working_3-way'!X196^(1/3))*SIN(('OddsRatio_working_3-way'!Y196+2*PI())/3)</f>
        <v>-0.43402519919863014</v>
      </c>
      <c r="AK196" s="11">
        <f>'OddsRatio_working_3-way'!U196/(3*'OddsRatio_working_3-way'!X196^(1/3))*SIN(('OddsRatio_working_3-way'!Y196+4*PI())/3)</f>
        <v>0.46784547686619776</v>
      </c>
      <c r="AL196" s="11">
        <f>'OddsRatio_working_3-way'!Z196+'OddsRatio_working_3-way'!AF196</f>
        <v>1.0413905552005165</v>
      </c>
      <c r="AM196" s="11">
        <f>'OddsRatio_working_3-way'!AA196+'OddsRatio_working_3-way'!AG196</f>
        <v>-0.57927371684657247</v>
      </c>
      <c r="AN196" s="11">
        <f>'OddsRatio_working_3-way'!AB196+'OddsRatio_working_3-way'!AH196</f>
        <v>-0.46211683835394418</v>
      </c>
      <c r="AO196" s="11">
        <f>'OddsRatio_working_3-way'!AC196+'OddsRatio_working_3-way'!AI196</f>
        <v>0</v>
      </c>
      <c r="AP196" s="11">
        <f>'OddsRatio_working_3-way'!AD196+'OddsRatio_working_3-way'!AJ196</f>
        <v>0</v>
      </c>
      <c r="AQ196" s="11">
        <f>'OddsRatio_working_3-way'!AE196+'OddsRatio_working_3-way'!AK196</f>
        <v>0</v>
      </c>
      <c r="AR196" s="10">
        <f>IF(A196="","",IF(('OddsRatio_working_3-way'!X196=0),IF(Q196&gt;0,-Q196^(1/3),(-Q196)^(1/3)),'OddsRatio_working_3-way'!AL196-'OddsRatio_working_3-way'!R196/3))</f>
        <v>1.0413905552005165</v>
      </c>
      <c r="AS196" s="11">
        <f>IF(('OddsRatio_working_3-way'!X196=0),IF(Q196&gt;0,-Q196^(1/3),(-Q196)^(1/3)),'OddsRatio_working_3-way'!AM196-'OddsRatio_working_3-way'!R196/3)</f>
        <v>-0.57927371684657247</v>
      </c>
      <c r="AT196" s="11">
        <f>IF(('OddsRatio_working_3-way'!X196=0),IF(Q196&gt;0,-Q196^(1/3),(-Q196)^(1/3)),'OddsRatio_working_3-way'!AN196-'OddsRatio_working_3-way'!R196/3)</f>
        <v>-0.46211683835394418</v>
      </c>
      <c r="AU196" s="11">
        <f>IF(('OddsRatio_working_3-way'!X196=0),0,'OddsRatio_working_3-way'!AO196)</f>
        <v>0</v>
      </c>
      <c r="AV196" s="11">
        <f>IF(('OddsRatio_working_3-way'!X196=0),0,'OddsRatio_working_3-way'!AP196)</f>
        <v>0</v>
      </c>
      <c r="AW196" s="11">
        <f>IF(('OddsRatio_working_3-way'!X196=0),0,'OddsRatio_working_3-way'!AQ196)</f>
        <v>0</v>
      </c>
    </row>
    <row r="197" spans="1:4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9">
        <f t="shared" si="52"/>
        <v>0.34802715582378452</v>
      </c>
      <c r="E197" s="9">
        <f t="shared" si="53"/>
        <v>0.28674839095299526</v>
      </c>
      <c r="F197" s="9">
        <f t="shared" si="54"/>
        <v>0.36522445322322011</v>
      </c>
      <c r="G197" s="9">
        <f t="shared" si="55"/>
        <v>1.0407438890683811</v>
      </c>
      <c r="H197" s="9">
        <f t="shared" si="56"/>
        <v>2.8733390003230865</v>
      </c>
      <c r="I197" s="9">
        <f t="shared" si="57"/>
        <v>3.4873778948734304</v>
      </c>
      <c r="J197" s="9">
        <f t="shared" si="58"/>
        <v>2.7380422947441962</v>
      </c>
      <c r="K197" s="11">
        <f t="shared" si="59"/>
        <v>0.35714285714285715</v>
      </c>
      <c r="L197" s="11">
        <f t="shared" si="60"/>
        <v>0.29498525073746312</v>
      </c>
      <c r="M197" s="11">
        <f t="shared" si="61"/>
        <v>0.37453183520599254</v>
      </c>
      <c r="N197" s="11">
        <f>'OddsRatio_working_3-way'!K197+'OddsRatio_working_3-way'!L197+'OddsRatio_working_3-way'!M197-('OddsRatio_working_3-way'!K197*'OddsRatio_working_3-way'!L197)-('OddsRatio_working_3-way'!K197*'OddsRatio_working_3-way'!M197)-('OddsRatio_working_3-way'!L197*'OddsRatio_working_3-way'!M197)+('OddsRatio_working_3-way'!K197*'OddsRatio_working_3-way'!L197*'OddsRatio_working_3-way'!M197)-1</f>
        <v>-0.28347703802610835</v>
      </c>
      <c r="O197" s="11">
        <f>0</f>
        <v>0</v>
      </c>
      <c r="P197" s="11">
        <f>('OddsRatio_working_3-way'!K197*'OddsRatio_working_3-way'!L197)+('OddsRatio_working_3-way'!K197*'OddsRatio_working_3-way'!M197)+('OddsRatio_working_3-way'!L197*'OddsRatio_working_3-way'!M197)-(3*'OddsRatio_working_3-way'!K197*'OddsRatio_working_3-way'!L197*'OddsRatio_working_3-way'!M197)</f>
        <v>0.2312217187428483</v>
      </c>
      <c r="Q197" s="11">
        <f>2*'OddsRatio_working_3-way'!K197*'OddsRatio_working_3-way'!L197*'OddsRatio_working_3-way'!M197</f>
        <v>7.8915262369572803E-2</v>
      </c>
      <c r="R197" s="11">
        <f t="shared" si="62"/>
        <v>0</v>
      </c>
      <c r="S197" s="11">
        <f t="shared" si="63"/>
        <v>-0.81566295581779247</v>
      </c>
      <c r="T197" s="11">
        <f t="shared" si="64"/>
        <v>-0.27838326137126024</v>
      </c>
      <c r="U197" s="11">
        <f>'OddsRatio_working_3-way'!S197-'OddsRatio_working_3-way'!R197^2/3</f>
        <v>-0.81566295581779247</v>
      </c>
      <c r="V197" s="11">
        <f>'OddsRatio_working_3-way'!S197*'OddsRatio_working_3-way'!R197/3-2*'OddsRatio_working_3-way'!R197^3/27-'OddsRatio_working_3-way'!T197</f>
        <v>0.27838326137126024</v>
      </c>
      <c r="W197" s="11">
        <f>'OddsRatio_working_3-way'!V197^2+4*'OddsRatio_working_3-way'!U197^3/27</f>
        <v>-2.8976494740137332E-3</v>
      </c>
      <c r="X197" s="11">
        <f>IF('OddsRatio_working_3-way'!W197&gt;0,IF(ABS('OddsRatio_working_3-way'!V197+SQRT('OddsRatio_working_3-way'!W197))/2&gt;0,ABS('OddsRatio_working_3-way'!V197+SQRT('OddsRatio_working_3-way'!W197))/2,ABS('OddsRatio_working_3-way'!V197-SQRT('OddsRatio_working_3-way'!W197))/2),SQRT(-'OddsRatio_working_3-way'!U197^3/27))</f>
        <v>0.14176996304375719</v>
      </c>
      <c r="Y197" s="11">
        <f>IF('OddsRatio_working_3-way'!W197&gt;=0,IF('OddsRatio_working_3-way'!V197+SQRT('OddsRatio_working_3-way'!W197)&gt;0,0,PI()),ACOS('OddsRatio_working_3-way'!V197/(2*'OddsRatio_working_3-way'!X197)))</f>
        <v>0.1910085200867162</v>
      </c>
      <c r="Z197" s="11">
        <f>'OddsRatio_working_3-way'!X197^(1/3)*COS('OddsRatio_working_3-way'!Y197/3)</f>
        <v>0.52037194453419044</v>
      </c>
      <c r="AA197" s="11">
        <f>'OddsRatio_working_3-way'!X197^(1/3)*COS(('OddsRatio_working_3-way'!Y197+2*PI())/3)</f>
        <v>-0.28891780932509059</v>
      </c>
      <c r="AB197" s="11">
        <f>'OddsRatio_working_3-way'!X197^(1/3)*COS(('OddsRatio_working_3-way'!Y197+4*PI())/3)</f>
        <v>-0.23145413520909974</v>
      </c>
      <c r="AC197" s="11">
        <f>'OddsRatio_working_3-way'!X197^(1/3)*SIN('OddsRatio_working_3-way'!Y197/3)</f>
        <v>3.3176667719492257E-2</v>
      </c>
      <c r="AD197" s="11">
        <f>'OddsRatio_working_3-way'!X197^(1/3)*SIN(('OddsRatio_working_3-way'!Y197+2*PI())/3)</f>
        <v>0.43406698952356965</v>
      </c>
      <c r="AE197" s="11">
        <f>'OddsRatio_working_3-way'!X197^(1/3)*SIN(('OddsRatio_working_3-way'!Y197+4*PI())/3)</f>
        <v>-0.46724365724306194</v>
      </c>
      <c r="AF197" s="11">
        <f>-'OddsRatio_working_3-way'!U197/(3*'OddsRatio_working_3-way'!X197^(1/3))*COS(('OddsRatio_working_3-way'!Y197)/3)</f>
        <v>0.52037194453419056</v>
      </c>
      <c r="AG197" s="11">
        <f>-'OddsRatio_working_3-way'!U197/(3*'OddsRatio_working_3-way'!X197^(1/3))*COS(('OddsRatio_working_3-way'!Y197+2*PI())/3)</f>
        <v>-0.28891780932509065</v>
      </c>
      <c r="AH197" s="11">
        <f>-'OddsRatio_working_3-way'!U197/(3*'OddsRatio_working_3-way'!X197^(1/3))*COS(('OddsRatio_working_3-way'!Y197+4*PI())/3)</f>
        <v>-0.2314541352090998</v>
      </c>
      <c r="AI197" s="11">
        <f>'OddsRatio_working_3-way'!U197/(3*'OddsRatio_working_3-way'!X197^(1/3))*SIN(('OddsRatio_working_3-way'!Y197)/3)</f>
        <v>-3.3176667719492264E-2</v>
      </c>
      <c r="AJ197" s="11">
        <f>'OddsRatio_working_3-way'!U197/(3*'OddsRatio_working_3-way'!X197^(1/3))*SIN(('OddsRatio_working_3-way'!Y197+2*PI())/3)</f>
        <v>-0.43406698952356976</v>
      </c>
      <c r="AK197" s="11">
        <f>'OddsRatio_working_3-way'!U197/(3*'OddsRatio_working_3-way'!X197^(1/3))*SIN(('OddsRatio_working_3-way'!Y197+4*PI())/3)</f>
        <v>0.46724365724306199</v>
      </c>
      <c r="AL197" s="11">
        <f>'OddsRatio_working_3-way'!Z197+'OddsRatio_working_3-way'!AF197</f>
        <v>1.0407438890683811</v>
      </c>
      <c r="AM197" s="11">
        <f>'OddsRatio_working_3-way'!AA197+'OddsRatio_working_3-way'!AG197</f>
        <v>-0.57783561865018118</v>
      </c>
      <c r="AN197" s="11">
        <f>'OddsRatio_working_3-way'!AB197+'OddsRatio_working_3-way'!AH197</f>
        <v>-0.46290827041819954</v>
      </c>
      <c r="AO197" s="11">
        <f>'OddsRatio_working_3-way'!AC197+'OddsRatio_working_3-way'!AI197</f>
        <v>0</v>
      </c>
      <c r="AP197" s="11">
        <f>'OddsRatio_working_3-way'!AD197+'OddsRatio_working_3-way'!AJ197</f>
        <v>0</v>
      </c>
      <c r="AQ197" s="11">
        <f>'OddsRatio_working_3-way'!AE197+'OddsRatio_working_3-way'!AK197</f>
        <v>0</v>
      </c>
      <c r="AR197" s="10">
        <f>IF(A197="","",IF(('OddsRatio_working_3-way'!X197=0),IF(Q197&gt;0,-Q197^(1/3),(-Q197)^(1/3)),'OddsRatio_working_3-way'!AL197-'OddsRatio_working_3-way'!R197/3))</f>
        <v>1.0407438890683811</v>
      </c>
      <c r="AS197" s="11">
        <f>IF(('OddsRatio_working_3-way'!X197=0),IF(Q197&gt;0,-Q197^(1/3),(-Q197)^(1/3)),'OddsRatio_working_3-way'!AM197-'OddsRatio_working_3-way'!R197/3)</f>
        <v>-0.57783561865018118</v>
      </c>
      <c r="AT197" s="11">
        <f>IF(('OddsRatio_working_3-way'!X197=0),IF(Q197&gt;0,-Q197^(1/3),(-Q197)^(1/3)),'OddsRatio_working_3-way'!AN197-'OddsRatio_working_3-way'!R197/3)</f>
        <v>-0.46290827041819954</v>
      </c>
      <c r="AU197" s="11">
        <f>IF(('OddsRatio_working_3-way'!X197=0),0,'OddsRatio_working_3-way'!AO197)</f>
        <v>0</v>
      </c>
      <c r="AV197" s="11">
        <f>IF(('OddsRatio_working_3-way'!X197=0),0,'OddsRatio_working_3-way'!AP197)</f>
        <v>0</v>
      </c>
      <c r="AW197" s="11">
        <f>IF(('OddsRatio_working_3-way'!X197=0),0,'OddsRatio_working_3-way'!AQ197)</f>
        <v>0</v>
      </c>
    </row>
    <row r="198" spans="1:4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9">
        <f t="shared" si="52"/>
        <v>0.3580783920809501</v>
      </c>
      <c r="E198" s="9">
        <f t="shared" si="53"/>
        <v>0.32310809043361738</v>
      </c>
      <c r="F198" s="9">
        <f t="shared" si="54"/>
        <v>0.31881351748543257</v>
      </c>
      <c r="G198" s="9">
        <f t="shared" si="55"/>
        <v>1.0422584702566113</v>
      </c>
      <c r="H198" s="9">
        <f t="shared" si="56"/>
        <v>2.7926845688413722</v>
      </c>
      <c r="I198" s="9">
        <f t="shared" si="57"/>
        <v>3.0949395252157892</v>
      </c>
      <c r="J198" s="9">
        <f t="shared" si="58"/>
        <v>3.136629864026053</v>
      </c>
      <c r="K198" s="11">
        <f t="shared" si="59"/>
        <v>0.36764705882352938</v>
      </c>
      <c r="L198" s="11">
        <f t="shared" si="60"/>
        <v>0.33222591362126247</v>
      </c>
      <c r="M198" s="11">
        <f t="shared" si="61"/>
        <v>0.32786885245901642</v>
      </c>
      <c r="N198" s="11">
        <f>'OddsRatio_working_3-way'!K198+'OddsRatio_working_3-way'!L198+'OddsRatio_working_3-way'!M198-('OddsRatio_working_3-way'!K198*'OddsRatio_working_3-way'!L198)-('OddsRatio_working_3-way'!K198*'OddsRatio_working_3-way'!M198)-('OddsRatio_working_3-way'!L198*'OddsRatio_working_3-way'!M198)+('OddsRatio_working_3-way'!K198*'OddsRatio_working_3-way'!L198*'OddsRatio_working_3-way'!M198)-1</f>
        <v>-0.28382008541121384</v>
      </c>
      <c r="O198" s="11">
        <f>0</f>
        <v>0</v>
      </c>
      <c r="P198" s="11">
        <f>('OddsRatio_working_3-way'!K198*'OddsRatio_working_3-way'!L198)+('OddsRatio_working_3-way'!K198*'OddsRatio_working_3-way'!M198)+('OddsRatio_working_3-way'!L198*'OddsRatio_working_3-way'!M198)-(3*'OddsRatio_working_3-way'!K198*'OddsRatio_working_3-way'!L198*'OddsRatio_working_3-way'!M198)</f>
        <v>0.23146887424432222</v>
      </c>
      <c r="Q198" s="11">
        <f>2*'OddsRatio_working_3-way'!K198*'OddsRatio_working_3-way'!L198*'OddsRatio_working_3-way'!M198</f>
        <v>8.009303607069973E-2</v>
      </c>
      <c r="R198" s="11">
        <f t="shared" si="62"/>
        <v>0</v>
      </c>
      <c r="S198" s="11">
        <f t="shared" si="63"/>
        <v>-0.81554789862372723</v>
      </c>
      <c r="T198" s="11">
        <f t="shared" si="64"/>
        <v>-0.28219650471409247</v>
      </c>
      <c r="U198" s="11">
        <f>'OddsRatio_working_3-way'!S198-'OddsRatio_working_3-way'!R198^2/3</f>
        <v>-0.81554789862372723</v>
      </c>
      <c r="V198" s="11">
        <f>'OddsRatio_working_3-way'!S198*'OddsRatio_working_3-way'!R198/3-2*'OddsRatio_working_3-way'!R198^3/27-'OddsRatio_working_3-way'!T198</f>
        <v>0.28219650471409247</v>
      </c>
      <c r="W198" s="11">
        <f>'OddsRatio_working_3-way'!V198^2+4*'OddsRatio_working_3-way'!U198^3/27</f>
        <v>-7.2600576806119976E-4</v>
      </c>
      <c r="X198" s="11">
        <f>IF('OddsRatio_working_3-way'!W198&gt;0,IF(ABS('OddsRatio_working_3-way'!V198+SQRT('OddsRatio_working_3-way'!W198))/2&gt;0,ABS('OddsRatio_working_3-way'!V198+SQRT('OddsRatio_working_3-way'!W198))/2,ABS('OddsRatio_working_3-way'!V198-SQRT('OddsRatio_working_3-way'!W198))/2),SQRT(-'OddsRatio_working_3-way'!U198^3/27))</f>
        <v>0.14173996705314984</v>
      </c>
      <c r="Y198" s="11">
        <f>IF('OddsRatio_working_3-way'!W198&gt;=0,IF('OddsRatio_working_3-way'!V198+SQRT('OddsRatio_working_3-way'!W198)&gt;0,0,PI()),ACOS('OddsRatio_working_3-way'!V198/(2*'OddsRatio_working_3-way'!X198)))</f>
        <v>9.5192737300952901E-2</v>
      </c>
      <c r="Z198" s="11">
        <f>'OddsRatio_working_3-way'!X198^(1/3)*COS('OddsRatio_working_3-way'!Y198/3)</f>
        <v>0.52112923512830567</v>
      </c>
      <c r="AA198" s="11">
        <f>'OddsRatio_working_3-way'!X198^(1/3)*COS(('OddsRatio_working_3-way'!Y198+2*PI())/3)</f>
        <v>-0.27488994048798732</v>
      </c>
      <c r="AB198" s="11">
        <f>'OddsRatio_working_3-way'!X198^(1/3)*COS(('OddsRatio_working_3-way'!Y198+4*PI())/3)</f>
        <v>-0.24623929464031799</v>
      </c>
      <c r="AC198" s="11">
        <f>'OddsRatio_working_3-way'!X198^(1/3)*SIN('OddsRatio_working_3-way'!Y198/3)</f>
        <v>1.6541458092608517E-2</v>
      </c>
      <c r="AD198" s="11">
        <f>'OddsRatio_working_3-way'!X198^(1/3)*SIN(('OddsRatio_working_3-way'!Y198+2*PI())/3)</f>
        <v>0.44304042722956238</v>
      </c>
      <c r="AE198" s="11">
        <f>'OddsRatio_working_3-way'!X198^(1/3)*SIN(('OddsRatio_working_3-way'!Y198+4*PI())/3)</f>
        <v>-0.45958188532217092</v>
      </c>
      <c r="AF198" s="11">
        <f>-'OddsRatio_working_3-way'!U198/(3*'OddsRatio_working_3-way'!X198^(1/3))*COS(('OddsRatio_working_3-way'!Y198)/3)</f>
        <v>0.52112923512830578</v>
      </c>
      <c r="AG198" s="11">
        <f>-'OddsRatio_working_3-way'!U198/(3*'OddsRatio_working_3-way'!X198^(1/3))*COS(('OddsRatio_working_3-way'!Y198+2*PI())/3)</f>
        <v>-0.27488994048798737</v>
      </c>
      <c r="AH198" s="11">
        <f>-'OddsRatio_working_3-way'!U198/(3*'OddsRatio_working_3-way'!X198^(1/3))*COS(('OddsRatio_working_3-way'!Y198+4*PI())/3)</f>
        <v>-0.24623929464031802</v>
      </c>
      <c r="AI198" s="11">
        <f>'OddsRatio_working_3-way'!U198/(3*'OddsRatio_working_3-way'!X198^(1/3))*SIN(('OddsRatio_working_3-way'!Y198)/3)</f>
        <v>-1.654145809260852E-2</v>
      </c>
      <c r="AJ198" s="11">
        <f>'OddsRatio_working_3-way'!U198/(3*'OddsRatio_working_3-way'!X198^(1/3))*SIN(('OddsRatio_working_3-way'!Y198+2*PI())/3)</f>
        <v>-0.44304042722956249</v>
      </c>
      <c r="AK198" s="11">
        <f>'OddsRatio_working_3-way'!U198/(3*'OddsRatio_working_3-way'!X198^(1/3))*SIN(('OddsRatio_working_3-way'!Y198+4*PI())/3)</f>
        <v>0.45958188532217104</v>
      </c>
      <c r="AL198" s="11">
        <f>'OddsRatio_working_3-way'!Z198+'OddsRatio_working_3-way'!AF198</f>
        <v>1.0422584702566113</v>
      </c>
      <c r="AM198" s="11">
        <f>'OddsRatio_working_3-way'!AA198+'OddsRatio_working_3-way'!AG198</f>
        <v>-0.54977988097597463</v>
      </c>
      <c r="AN198" s="11">
        <f>'OddsRatio_working_3-way'!AB198+'OddsRatio_working_3-way'!AH198</f>
        <v>-0.49247858928063604</v>
      </c>
      <c r="AO198" s="11">
        <f>'OddsRatio_working_3-way'!AC198+'OddsRatio_working_3-way'!AI198</f>
        <v>0</v>
      </c>
      <c r="AP198" s="11">
        <f>'OddsRatio_working_3-way'!AD198+'OddsRatio_working_3-way'!AJ198</f>
        <v>0</v>
      </c>
      <c r="AQ198" s="11">
        <f>'OddsRatio_working_3-way'!AE198+'OddsRatio_working_3-way'!AK198</f>
        <v>0</v>
      </c>
      <c r="AR198" s="10">
        <f>IF(A198="","",IF(('OddsRatio_working_3-way'!X198=0),IF(Q198&gt;0,-Q198^(1/3),(-Q198)^(1/3)),'OddsRatio_working_3-way'!AL198-'OddsRatio_working_3-way'!R198/3))</f>
        <v>1.0422584702566113</v>
      </c>
      <c r="AS198" s="11">
        <f>IF(('OddsRatio_working_3-way'!X198=0),IF(Q198&gt;0,-Q198^(1/3),(-Q198)^(1/3)),'OddsRatio_working_3-way'!AM198-'OddsRatio_working_3-way'!R198/3)</f>
        <v>-0.54977988097597463</v>
      </c>
      <c r="AT198" s="11">
        <f>IF(('OddsRatio_working_3-way'!X198=0),IF(Q198&gt;0,-Q198^(1/3),(-Q198)^(1/3)),'OddsRatio_working_3-way'!AN198-'OddsRatio_working_3-way'!R198/3)</f>
        <v>-0.49247858928063604</v>
      </c>
      <c r="AU198" s="11">
        <f>IF(('OddsRatio_working_3-way'!X198=0),0,'OddsRatio_working_3-way'!AO198)</f>
        <v>0</v>
      </c>
      <c r="AV198" s="11">
        <f>IF(('OddsRatio_working_3-way'!X198=0),0,'OddsRatio_working_3-way'!AP198)</f>
        <v>0</v>
      </c>
      <c r="AW198" s="11">
        <f>IF(('OddsRatio_working_3-way'!X198=0),0,'OddsRatio_working_3-way'!AQ198)</f>
        <v>0</v>
      </c>
    </row>
    <row r="199" spans="1:4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9">
        <f t="shared" si="52"/>
        <v>0.53063430962780456</v>
      </c>
      <c r="E199" s="9">
        <f t="shared" si="53"/>
        <v>0.27448361310286501</v>
      </c>
      <c r="F199" s="9">
        <f t="shared" si="54"/>
        <v>0.19488207726933052</v>
      </c>
      <c r="G199" s="9">
        <f t="shared" si="55"/>
        <v>1.0406317869588193</v>
      </c>
      <c r="H199" s="9">
        <f t="shared" si="56"/>
        <v>1.8845370189149964</v>
      </c>
      <c r="I199" s="9">
        <f t="shared" si="57"/>
        <v>3.6432047388754012</v>
      </c>
      <c r="J199" s="9">
        <f t="shared" si="58"/>
        <v>5.131308194226512</v>
      </c>
      <c r="K199" s="11">
        <f t="shared" si="59"/>
        <v>0.54054054054054046</v>
      </c>
      <c r="L199" s="11">
        <f t="shared" si="60"/>
        <v>0.2824858757062147</v>
      </c>
      <c r="M199" s="11">
        <f t="shared" si="61"/>
        <v>0.2012072434607646</v>
      </c>
      <c r="N199" s="11">
        <f>'OddsRatio_working_3-way'!K199+'OddsRatio_working_3-way'!L199+'OddsRatio_working_3-way'!M199-('OddsRatio_working_3-way'!K199*'OddsRatio_working_3-way'!L199)-('OddsRatio_working_3-way'!K199*'OddsRatio_working_3-way'!M199)-('OddsRatio_working_3-way'!L199*'OddsRatio_working_3-way'!M199)+('OddsRatio_working_3-way'!K199*'OddsRatio_working_3-way'!L199*'OddsRatio_working_3-way'!M199)-1</f>
        <v>-0.26333693103805311</v>
      </c>
      <c r="O199" s="11">
        <f>0</f>
        <v>0</v>
      </c>
      <c r="P199" s="11">
        <f>('OddsRatio_working_3-way'!K199*'OddsRatio_working_3-way'!L199)+('OddsRatio_working_3-way'!K199*'OddsRatio_working_3-way'!M199)+('OddsRatio_working_3-way'!L199*'OddsRatio_working_3-way'!M199)-(3*'OddsRatio_working_3-way'!K199*'OddsRatio_working_3-way'!L199*'OddsRatio_working_3-way'!M199)</f>
        <v>0.22612388332130509</v>
      </c>
      <c r="Q199" s="11">
        <f>2*'OddsRatio_working_3-way'!K199*'OddsRatio_working_3-way'!L199*'OddsRatio_working_3-way'!M199</f>
        <v>6.1446707424267694E-2</v>
      </c>
      <c r="R199" s="11">
        <f t="shared" si="62"/>
        <v>0</v>
      </c>
      <c r="S199" s="11">
        <f t="shared" si="63"/>
        <v>-0.85868655957196294</v>
      </c>
      <c r="T199" s="11">
        <f t="shared" si="64"/>
        <v>-0.23333873901412039</v>
      </c>
      <c r="U199" s="11">
        <f>'OddsRatio_working_3-way'!S199-'OddsRatio_working_3-way'!R199^2/3</f>
        <v>-0.85868655957196294</v>
      </c>
      <c r="V199" s="11">
        <f>'OddsRatio_working_3-way'!S199*'OddsRatio_working_3-way'!R199/3-2*'OddsRatio_working_3-way'!R199^3/27-'OddsRatio_working_3-way'!T199</f>
        <v>0.23333873901412039</v>
      </c>
      <c r="W199" s="11">
        <f>'OddsRatio_working_3-way'!V199^2+4*'OddsRatio_working_3-way'!U199^3/27</f>
        <v>-3.9352467977059782E-2</v>
      </c>
      <c r="X199" s="11">
        <f>IF('OddsRatio_working_3-way'!W199&gt;0,IF(ABS('OddsRatio_working_3-way'!V199+SQRT('OddsRatio_working_3-way'!W199))/2&gt;0,ABS('OddsRatio_working_3-way'!V199+SQRT('OddsRatio_working_3-way'!W199))/2,ABS('OddsRatio_working_3-way'!V199-SQRT('OddsRatio_working_3-way'!W199))/2),SQRT(-'OddsRatio_working_3-way'!U199^3/27))</f>
        <v>0.1531334671959069</v>
      </c>
      <c r="Y199" s="11">
        <f>IF('OddsRatio_working_3-way'!W199&gt;=0,IF('OddsRatio_working_3-way'!V199+SQRT('OddsRatio_working_3-way'!W199)&gt;0,0,PI()),ACOS('OddsRatio_working_3-way'!V199/(2*'OddsRatio_working_3-way'!X199)))</f>
        <v>0.70458520998932905</v>
      </c>
      <c r="Z199" s="11">
        <f>'OddsRatio_working_3-way'!X199^(1/3)*COS('OddsRatio_working_3-way'!Y199/3)</f>
        <v>0.52031589347940965</v>
      </c>
      <c r="AA199" s="11">
        <f>'OddsRatio_working_3-way'!X199^(1/3)*COS(('OddsRatio_working_3-way'!Y199+2*PI())/3)</f>
        <v>-0.36797801972026561</v>
      </c>
      <c r="AB199" s="11">
        <f>'OddsRatio_working_3-way'!X199^(1/3)*COS(('OddsRatio_working_3-way'!Y199+4*PI())/3)</f>
        <v>-0.15233787375914418</v>
      </c>
      <c r="AC199" s="11">
        <f>'OddsRatio_working_3-way'!X199^(1/3)*SIN('OddsRatio_working_3-way'!Y199/3)</f>
        <v>0.12449989631874388</v>
      </c>
      <c r="AD199" s="11">
        <f>'OddsRatio_working_3-way'!X199^(1/3)*SIN(('OddsRatio_working_3-way'!Y199+2*PI())/3)</f>
        <v>0.3883568335865949</v>
      </c>
      <c r="AE199" s="11">
        <f>'OddsRatio_working_3-way'!X199^(1/3)*SIN(('OddsRatio_working_3-way'!Y199+4*PI())/3)</f>
        <v>-0.51285672990533848</v>
      </c>
      <c r="AF199" s="11">
        <f>-'OddsRatio_working_3-way'!U199/(3*'OddsRatio_working_3-way'!X199^(1/3))*COS(('OddsRatio_working_3-way'!Y199)/3)</f>
        <v>0.52031589347940965</v>
      </c>
      <c r="AG199" s="11">
        <f>-'OddsRatio_working_3-way'!U199/(3*'OddsRatio_working_3-way'!X199^(1/3))*COS(('OddsRatio_working_3-way'!Y199+2*PI())/3)</f>
        <v>-0.36797801972026561</v>
      </c>
      <c r="AH199" s="11">
        <f>-'OddsRatio_working_3-way'!U199/(3*'OddsRatio_working_3-way'!X199^(1/3))*COS(('OddsRatio_working_3-way'!Y199+4*PI())/3)</f>
        <v>-0.15233787375914418</v>
      </c>
      <c r="AI199" s="11">
        <f>'OddsRatio_working_3-way'!U199/(3*'OddsRatio_working_3-way'!X199^(1/3))*SIN(('OddsRatio_working_3-way'!Y199)/3)</f>
        <v>-0.12449989631874388</v>
      </c>
      <c r="AJ199" s="11">
        <f>'OddsRatio_working_3-way'!U199/(3*'OddsRatio_working_3-way'!X199^(1/3))*SIN(('OddsRatio_working_3-way'!Y199+2*PI())/3)</f>
        <v>-0.3883568335865949</v>
      </c>
      <c r="AK199" s="11">
        <f>'OddsRatio_working_3-way'!U199/(3*'OddsRatio_working_3-way'!X199^(1/3))*SIN(('OddsRatio_working_3-way'!Y199+4*PI())/3)</f>
        <v>0.51285672990533848</v>
      </c>
      <c r="AL199" s="11">
        <f>'OddsRatio_working_3-way'!Z199+'OddsRatio_working_3-way'!AF199</f>
        <v>1.0406317869588193</v>
      </c>
      <c r="AM199" s="11">
        <f>'OddsRatio_working_3-way'!AA199+'OddsRatio_working_3-way'!AG199</f>
        <v>-0.73595603944053123</v>
      </c>
      <c r="AN199" s="11">
        <f>'OddsRatio_working_3-way'!AB199+'OddsRatio_working_3-way'!AH199</f>
        <v>-0.30467574751828835</v>
      </c>
      <c r="AO199" s="11">
        <f>'OddsRatio_working_3-way'!AC199+'OddsRatio_working_3-way'!AI199</f>
        <v>0</v>
      </c>
      <c r="AP199" s="11">
        <f>'OddsRatio_working_3-way'!AD199+'OddsRatio_working_3-way'!AJ199</f>
        <v>0</v>
      </c>
      <c r="AQ199" s="11">
        <f>'OddsRatio_working_3-way'!AE199+'OddsRatio_working_3-way'!AK199</f>
        <v>0</v>
      </c>
      <c r="AR199" s="10">
        <f>IF(A199="","",IF(('OddsRatio_working_3-way'!X199=0),IF(Q199&gt;0,-Q199^(1/3),(-Q199)^(1/3)),'OddsRatio_working_3-way'!AL199-'OddsRatio_working_3-way'!R199/3))</f>
        <v>1.0406317869588193</v>
      </c>
      <c r="AS199" s="11">
        <f>IF(('OddsRatio_working_3-way'!X199=0),IF(Q199&gt;0,-Q199^(1/3),(-Q199)^(1/3)),'OddsRatio_working_3-way'!AM199-'OddsRatio_working_3-way'!R199/3)</f>
        <v>-0.73595603944053123</v>
      </c>
      <c r="AT199" s="11">
        <f>IF(('OddsRatio_working_3-way'!X199=0),IF(Q199&gt;0,-Q199^(1/3),(-Q199)^(1/3)),'OddsRatio_working_3-way'!AN199-'OddsRatio_working_3-way'!R199/3)</f>
        <v>-0.30467574751828835</v>
      </c>
      <c r="AU199" s="11">
        <f>IF(('OddsRatio_working_3-way'!X199=0),0,'OddsRatio_working_3-way'!AO199)</f>
        <v>0</v>
      </c>
      <c r="AV199" s="11">
        <f>IF(('OddsRatio_working_3-way'!X199=0),0,'OddsRatio_working_3-way'!AP199)</f>
        <v>0</v>
      </c>
      <c r="AW199" s="11">
        <f>IF(('OddsRatio_working_3-way'!X199=0),0,'OddsRatio_working_3-way'!AQ199)</f>
        <v>0</v>
      </c>
    </row>
    <row r="200" spans="1:4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9">
        <f t="shared" si="52"/>
        <v>0.31589844978659626</v>
      </c>
      <c r="E200" s="9">
        <f t="shared" si="53"/>
        <v>0.32443484914203147</v>
      </c>
      <c r="F200" s="9">
        <f t="shared" si="54"/>
        <v>0.35966670107137255</v>
      </c>
      <c r="G200" s="9">
        <f t="shared" si="55"/>
        <v>1.0411414689952416</v>
      </c>
      <c r="H200" s="9">
        <f t="shared" si="56"/>
        <v>3.1655742555101027</v>
      </c>
      <c r="I200" s="9">
        <f t="shared" si="57"/>
        <v>3.0822829379904833</v>
      </c>
      <c r="J200" s="9">
        <f t="shared" si="58"/>
        <v>2.7803519119818634</v>
      </c>
      <c r="K200" s="11">
        <f t="shared" si="59"/>
        <v>0.32467532467532467</v>
      </c>
      <c r="L200" s="11">
        <f t="shared" si="60"/>
        <v>0.33333333333333331</v>
      </c>
      <c r="M200" s="11">
        <f t="shared" si="61"/>
        <v>0.36900369003690037</v>
      </c>
      <c r="N200" s="11">
        <f>'OddsRatio_working_3-way'!K200+'OddsRatio_working_3-way'!L200+'OddsRatio_working_3-way'!M200-('OddsRatio_working_3-way'!K200*'OddsRatio_working_3-way'!L200)-('OddsRatio_working_3-way'!K200*'OddsRatio_working_3-way'!M200)-('OddsRatio_working_3-way'!L200*'OddsRatio_working_3-way'!M200)+('OddsRatio_working_3-way'!K200*'OddsRatio_working_3-way'!L200*'OddsRatio_working_3-way'!M200)-1</f>
        <v>-0.28408491877126585</v>
      </c>
      <c r="O200" s="11">
        <f>0</f>
        <v>0</v>
      </c>
      <c r="P200" s="11">
        <f>('OddsRatio_working_3-way'!K200*'OddsRatio_working_3-way'!L200)+('OddsRatio_working_3-way'!K200*'OddsRatio_working_3-way'!M200)+('OddsRatio_working_3-way'!L200*'OddsRatio_working_3-way'!M200)-(3*'OddsRatio_working_3-way'!K200*'OddsRatio_working_3-way'!L200*'OddsRatio_working_3-way'!M200)</f>
        <v>0.23122633823740835</v>
      </c>
      <c r="Q200" s="11">
        <f>2*'OddsRatio_working_3-way'!K200*'OddsRatio_working_3-way'!L200*'OddsRatio_working_3-way'!M200</f>
        <v>7.9870928579415662E-2</v>
      </c>
      <c r="R200" s="11">
        <f t="shared" si="62"/>
        <v>0</v>
      </c>
      <c r="S200" s="11">
        <f t="shared" si="63"/>
        <v>-0.8139338731443988</v>
      </c>
      <c r="T200" s="11">
        <f t="shared" si="64"/>
        <v>-0.28115159694107039</v>
      </c>
      <c r="U200" s="11">
        <f>'OddsRatio_working_3-way'!S200-'OddsRatio_working_3-way'!R200^2/3</f>
        <v>-0.8139338731443988</v>
      </c>
      <c r="V200" s="11">
        <f>'OddsRatio_working_3-way'!S200*'OddsRatio_working_3-way'!R200/3-2*'OddsRatio_working_3-way'!R200^3/27-'OddsRatio_working_3-way'!T200</f>
        <v>0.28115159694107039</v>
      </c>
      <c r="W200" s="11">
        <f>'OddsRatio_working_3-way'!V200^2+4*'OddsRatio_working_3-way'!U200^3/27</f>
        <v>-8.3847709421945582E-4</v>
      </c>
      <c r="X200" s="11">
        <f>IF('OddsRatio_working_3-way'!W200&gt;0,IF(ABS('OddsRatio_working_3-way'!V200+SQRT('OddsRatio_working_3-way'!W200))/2&gt;0,ABS('OddsRatio_working_3-way'!V200+SQRT('OddsRatio_working_3-way'!W200))/2,ABS('OddsRatio_working_3-way'!V200-SQRT('OddsRatio_working_3-way'!W200))/2),SQRT(-'OddsRatio_working_3-way'!U200^3/27))</f>
        <v>0.14131940556478217</v>
      </c>
      <c r="Y200" s="11">
        <f>IF('OddsRatio_working_3-way'!W200&gt;=0,IF('OddsRatio_working_3-way'!V200+SQRT('OddsRatio_working_3-way'!W200)&gt;0,0,PI()),ACOS('OddsRatio_working_3-way'!V200/(2*'OddsRatio_working_3-way'!X200)))</f>
        <v>0.10263050766448423</v>
      </c>
      <c r="Z200" s="11">
        <f>'OddsRatio_working_3-way'!X200^(1/3)*COS('OddsRatio_working_3-way'!Y200/3)</f>
        <v>0.52057073449762081</v>
      </c>
      <c r="AA200" s="11">
        <f>'OddsRatio_working_3-way'!X200^(1/3)*COS(('OddsRatio_working_3-way'!Y200+2*PI())/3)</f>
        <v>-0.27571427111640023</v>
      </c>
      <c r="AB200" s="11">
        <f>'OddsRatio_working_3-way'!X200^(1/3)*COS(('OddsRatio_working_3-way'!Y200+4*PI())/3)</f>
        <v>-0.24485646338122058</v>
      </c>
      <c r="AC200" s="11">
        <f>'OddsRatio_working_3-way'!X200^(1/3)*SIN('OddsRatio_working_3-way'!Y200/3)</f>
        <v>1.7815763602507667E-2</v>
      </c>
      <c r="AD200" s="11">
        <f>'OddsRatio_working_3-way'!X200^(1/3)*SIN(('OddsRatio_working_3-way'!Y200+2*PI())/3)</f>
        <v>0.44191959874041015</v>
      </c>
      <c r="AE200" s="11">
        <f>'OddsRatio_working_3-way'!X200^(1/3)*SIN(('OddsRatio_working_3-way'!Y200+4*PI())/3)</f>
        <v>-0.45973536234291779</v>
      </c>
      <c r="AF200" s="11">
        <f>-'OddsRatio_working_3-way'!U200/(3*'OddsRatio_working_3-way'!X200^(1/3))*COS(('OddsRatio_working_3-way'!Y200)/3)</f>
        <v>0.52057073449762081</v>
      </c>
      <c r="AG200" s="11">
        <f>-'OddsRatio_working_3-way'!U200/(3*'OddsRatio_working_3-way'!X200^(1/3))*COS(('OddsRatio_working_3-way'!Y200+2*PI())/3)</f>
        <v>-0.27571427111640023</v>
      </c>
      <c r="AH200" s="11">
        <f>-'OddsRatio_working_3-way'!U200/(3*'OddsRatio_working_3-way'!X200^(1/3))*COS(('OddsRatio_working_3-way'!Y200+4*PI())/3)</f>
        <v>-0.24485646338122058</v>
      </c>
      <c r="AI200" s="11">
        <f>'OddsRatio_working_3-way'!U200/(3*'OddsRatio_working_3-way'!X200^(1/3))*SIN(('OddsRatio_working_3-way'!Y200)/3)</f>
        <v>-1.7815763602507667E-2</v>
      </c>
      <c r="AJ200" s="11">
        <f>'OddsRatio_working_3-way'!U200/(3*'OddsRatio_working_3-way'!X200^(1/3))*SIN(('OddsRatio_working_3-way'!Y200+2*PI())/3)</f>
        <v>-0.44191959874041015</v>
      </c>
      <c r="AK200" s="11">
        <f>'OddsRatio_working_3-way'!U200/(3*'OddsRatio_working_3-way'!X200^(1/3))*SIN(('OddsRatio_working_3-way'!Y200+4*PI())/3)</f>
        <v>0.45973536234291779</v>
      </c>
      <c r="AL200" s="11">
        <f>'OddsRatio_working_3-way'!Z200+'OddsRatio_working_3-way'!AF200</f>
        <v>1.0411414689952416</v>
      </c>
      <c r="AM200" s="11">
        <f>'OddsRatio_working_3-way'!AA200+'OddsRatio_working_3-way'!AG200</f>
        <v>-0.55142854223280047</v>
      </c>
      <c r="AN200" s="11">
        <f>'OddsRatio_working_3-way'!AB200+'OddsRatio_working_3-way'!AH200</f>
        <v>-0.48971292676244116</v>
      </c>
      <c r="AO200" s="11">
        <f>'OddsRatio_working_3-way'!AC200+'OddsRatio_working_3-way'!AI200</f>
        <v>0</v>
      </c>
      <c r="AP200" s="11">
        <f>'OddsRatio_working_3-way'!AD200+'OddsRatio_working_3-way'!AJ200</f>
        <v>0</v>
      </c>
      <c r="AQ200" s="11">
        <f>'OddsRatio_working_3-way'!AE200+'OddsRatio_working_3-way'!AK200</f>
        <v>0</v>
      </c>
      <c r="AR200" s="10">
        <f>IF(A200="","",IF(('OddsRatio_working_3-way'!X200=0),IF(Q200&gt;0,-Q200^(1/3),(-Q200)^(1/3)),'OddsRatio_working_3-way'!AL200-'OddsRatio_working_3-way'!R200/3))</f>
        <v>1.0411414689952416</v>
      </c>
      <c r="AS200" s="11">
        <f>IF(('OddsRatio_working_3-way'!X200=0),IF(Q200&gt;0,-Q200^(1/3),(-Q200)^(1/3)),'OddsRatio_working_3-way'!AM200-'OddsRatio_working_3-way'!R200/3)</f>
        <v>-0.55142854223280047</v>
      </c>
      <c r="AT200" s="11">
        <f>IF(('OddsRatio_working_3-way'!X200=0),IF(Q200&gt;0,-Q200^(1/3),(-Q200)^(1/3)),'OddsRatio_working_3-way'!AN200-'OddsRatio_working_3-way'!R200/3)</f>
        <v>-0.48971292676244116</v>
      </c>
      <c r="AU200" s="11">
        <f>IF(('OddsRatio_working_3-way'!X200=0),0,'OddsRatio_working_3-way'!AO200)</f>
        <v>0</v>
      </c>
      <c r="AV200" s="11">
        <f>IF(('OddsRatio_working_3-way'!X200=0),0,'OddsRatio_working_3-way'!AP200)</f>
        <v>0</v>
      </c>
      <c r="AW200" s="11">
        <f>IF(('OddsRatio_working_3-way'!X200=0),0,'OddsRatio_working_3-way'!AQ200)</f>
        <v>0</v>
      </c>
    </row>
    <row r="201" spans="1:4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9">
        <f t="shared" si="52"/>
        <v>0.43177176733474021</v>
      </c>
      <c r="E201" s="9">
        <f t="shared" si="53"/>
        <v>0.29757358360485542</v>
      </c>
      <c r="F201" s="9">
        <f t="shared" si="54"/>
        <v>0.27065464906040432</v>
      </c>
      <c r="G201" s="9">
        <f t="shared" si="55"/>
        <v>1.0444749331651957</v>
      </c>
      <c r="H201" s="9">
        <f t="shared" si="56"/>
        <v>2.3160384157881468</v>
      </c>
      <c r="I201" s="9">
        <f t="shared" si="57"/>
        <v>3.3605133489533419</v>
      </c>
      <c r="J201" s="9">
        <f t="shared" si="58"/>
        <v>3.6947453275662059</v>
      </c>
      <c r="K201" s="11">
        <f t="shared" si="59"/>
        <v>0.44247787610619471</v>
      </c>
      <c r="L201" s="11">
        <f t="shared" si="60"/>
        <v>0.30674846625766872</v>
      </c>
      <c r="M201" s="11">
        <f t="shared" si="61"/>
        <v>0.27932960893854747</v>
      </c>
      <c r="N201" s="11">
        <f>'OddsRatio_working_3-way'!K201+'OddsRatio_working_3-way'!L201+'OddsRatio_working_3-way'!M201-('OddsRatio_working_3-way'!K201*'OddsRatio_working_3-way'!L201)-('OddsRatio_working_3-way'!K201*'OddsRatio_working_3-way'!M201)-('OddsRatio_working_3-way'!L201*'OddsRatio_working_3-way'!M201)+('OddsRatio_working_3-way'!K201*'OddsRatio_working_3-way'!L201*'OddsRatio_working_3-way'!M201)-1</f>
        <v>-0.27854131679062266</v>
      </c>
      <c r="O201" s="11">
        <f>0</f>
        <v>0</v>
      </c>
      <c r="P201" s="11">
        <f>('OddsRatio_working_3-way'!K201*'OddsRatio_working_3-way'!L201)+('OddsRatio_working_3-way'!K201*'OddsRatio_working_3-way'!M201)+('OddsRatio_working_3-way'!L201*'OddsRatio_working_3-way'!M201)-(3*'OddsRatio_working_3-way'!K201*'OddsRatio_working_3-way'!L201*'OddsRatio_working_3-way'!M201)</f>
        <v>0.23127078214413641</v>
      </c>
      <c r="Q201" s="11">
        <f>2*'OddsRatio_working_3-way'!K201*'OddsRatio_working_3-way'!L201*'OddsRatio_working_3-way'!M201</f>
        <v>7.5826485948897196E-2</v>
      </c>
      <c r="R201" s="11">
        <f t="shared" si="62"/>
        <v>0</v>
      </c>
      <c r="S201" s="11">
        <f t="shared" si="63"/>
        <v>-0.83029255698529225</v>
      </c>
      <c r="T201" s="11">
        <f t="shared" si="64"/>
        <v>-0.27222706786403028</v>
      </c>
      <c r="U201" s="11">
        <f>'OddsRatio_working_3-way'!S201-'OddsRatio_working_3-way'!R201^2/3</f>
        <v>-0.83029255698529225</v>
      </c>
      <c r="V201" s="11">
        <f>'OddsRatio_working_3-way'!S201*'OddsRatio_working_3-way'!R201/3-2*'OddsRatio_working_3-way'!R201^3/27-'OddsRatio_working_3-way'!T201</f>
        <v>0.27222706786403028</v>
      </c>
      <c r="W201" s="11">
        <f>'OddsRatio_working_3-way'!V201^2+4*'OddsRatio_working_3-way'!U201^3/27</f>
        <v>-1.0691214731726212E-2</v>
      </c>
      <c r="X201" s="11">
        <f>IF('OddsRatio_working_3-way'!W201&gt;0,IF(ABS('OddsRatio_working_3-way'!V201+SQRT('OddsRatio_working_3-way'!W201))/2&gt;0,ABS('OddsRatio_working_3-way'!V201+SQRT('OddsRatio_working_3-way'!W201))/2,ABS('OddsRatio_working_3-way'!V201-SQRT('OddsRatio_working_3-way'!W201))/2),SQRT(-'OddsRatio_working_3-way'!U201^3/27))</f>
        <v>0.14560116003107046</v>
      </c>
      <c r="Y201" s="11">
        <f>IF('OddsRatio_working_3-way'!W201&gt;=0,IF('OddsRatio_working_3-way'!V201+SQRT('OddsRatio_working_3-way'!W201)&gt;0,0,PI()),ACOS('OddsRatio_working_3-way'!V201/(2*'OddsRatio_working_3-way'!X201)))</f>
        <v>0.3629930692091945</v>
      </c>
      <c r="Z201" s="11">
        <f>'OddsRatio_working_3-way'!X201^(1/3)*COS('OddsRatio_working_3-way'!Y201/3)</f>
        <v>0.52223746658259784</v>
      </c>
      <c r="AA201" s="11">
        <f>'OddsRatio_working_3-way'!X201^(1/3)*COS(('OddsRatio_working_3-way'!Y201+2*PI())/3)</f>
        <v>-0.31611110202883835</v>
      </c>
      <c r="AB201" s="11">
        <f>'OddsRatio_working_3-way'!X201^(1/3)*COS(('OddsRatio_working_3-way'!Y201+4*PI())/3)</f>
        <v>-0.20612636455375943</v>
      </c>
      <c r="AC201" s="11">
        <f>'OddsRatio_working_3-way'!X201^(1/3)*SIN('OddsRatio_working_3-way'!Y201/3)</f>
        <v>6.3499717787987173E-2</v>
      </c>
      <c r="AD201" s="11">
        <f>'OddsRatio_working_3-way'!X201^(1/3)*SIN(('OddsRatio_working_3-way'!Y201+2*PI())/3)</f>
        <v>0.42052105397456307</v>
      </c>
      <c r="AE201" s="11">
        <f>'OddsRatio_working_3-way'!X201^(1/3)*SIN(('OddsRatio_working_3-way'!Y201+4*PI())/3)</f>
        <v>-0.48402077176255021</v>
      </c>
      <c r="AF201" s="11">
        <f>-'OddsRatio_working_3-way'!U201/(3*'OddsRatio_working_3-way'!X201^(1/3))*COS(('OddsRatio_working_3-way'!Y201)/3)</f>
        <v>0.52223746658259784</v>
      </c>
      <c r="AG201" s="11">
        <f>-'OddsRatio_working_3-way'!U201/(3*'OddsRatio_working_3-way'!X201^(1/3))*COS(('OddsRatio_working_3-way'!Y201+2*PI())/3)</f>
        <v>-0.31611110202883835</v>
      </c>
      <c r="AH201" s="11">
        <f>-'OddsRatio_working_3-way'!U201/(3*'OddsRatio_working_3-way'!X201^(1/3))*COS(('OddsRatio_working_3-way'!Y201+4*PI())/3)</f>
        <v>-0.20612636455375943</v>
      </c>
      <c r="AI201" s="11">
        <f>'OddsRatio_working_3-way'!U201/(3*'OddsRatio_working_3-way'!X201^(1/3))*SIN(('OddsRatio_working_3-way'!Y201)/3)</f>
        <v>-6.3499717787987173E-2</v>
      </c>
      <c r="AJ201" s="11">
        <f>'OddsRatio_working_3-way'!U201/(3*'OddsRatio_working_3-way'!X201^(1/3))*SIN(('OddsRatio_working_3-way'!Y201+2*PI())/3)</f>
        <v>-0.42052105397456307</v>
      </c>
      <c r="AK201" s="11">
        <f>'OddsRatio_working_3-way'!U201/(3*'OddsRatio_working_3-way'!X201^(1/3))*SIN(('OddsRatio_working_3-way'!Y201+4*PI())/3)</f>
        <v>0.48402077176255021</v>
      </c>
      <c r="AL201" s="11">
        <f>'OddsRatio_working_3-way'!Z201+'OddsRatio_working_3-way'!AF201</f>
        <v>1.0444749331651957</v>
      </c>
      <c r="AM201" s="11">
        <f>'OddsRatio_working_3-way'!AA201+'OddsRatio_working_3-way'!AG201</f>
        <v>-0.63222220405767671</v>
      </c>
      <c r="AN201" s="11">
        <f>'OddsRatio_working_3-way'!AB201+'OddsRatio_working_3-way'!AH201</f>
        <v>-0.41225272910751887</v>
      </c>
      <c r="AO201" s="11">
        <f>'OddsRatio_working_3-way'!AC201+'OddsRatio_working_3-way'!AI201</f>
        <v>0</v>
      </c>
      <c r="AP201" s="11">
        <f>'OddsRatio_working_3-way'!AD201+'OddsRatio_working_3-way'!AJ201</f>
        <v>0</v>
      </c>
      <c r="AQ201" s="11">
        <f>'OddsRatio_working_3-way'!AE201+'OddsRatio_working_3-way'!AK201</f>
        <v>0</v>
      </c>
      <c r="AR201" s="10">
        <f>IF(A201="","",IF(('OddsRatio_working_3-way'!X201=0),IF(Q201&gt;0,-Q201^(1/3),(-Q201)^(1/3)),'OddsRatio_working_3-way'!AL201-'OddsRatio_working_3-way'!R201/3))</f>
        <v>1.0444749331651957</v>
      </c>
      <c r="AS201" s="11">
        <f>IF(('OddsRatio_working_3-way'!X201=0),IF(Q201&gt;0,-Q201^(1/3),(-Q201)^(1/3)),'OddsRatio_working_3-way'!AM201-'OddsRatio_working_3-way'!R201/3)</f>
        <v>-0.63222220405767671</v>
      </c>
      <c r="AT201" s="11">
        <f>IF(('OddsRatio_working_3-way'!X201=0),IF(Q201&gt;0,-Q201^(1/3),(-Q201)^(1/3)),'OddsRatio_working_3-way'!AN201-'OddsRatio_working_3-way'!R201/3)</f>
        <v>-0.41225272910751887</v>
      </c>
      <c r="AU201" s="11">
        <f>IF(('OddsRatio_working_3-way'!X201=0),0,'OddsRatio_working_3-way'!AO201)</f>
        <v>0</v>
      </c>
      <c r="AV201" s="11">
        <f>IF(('OddsRatio_working_3-way'!X201=0),0,'OddsRatio_working_3-way'!AP201)</f>
        <v>0</v>
      </c>
      <c r="AW201" s="11">
        <f>IF(('OddsRatio_working_3-way'!X201=0),0,'OddsRatio_working_3-way'!AQ201)</f>
        <v>0</v>
      </c>
    </row>
    <row r="202" spans="1:4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9">
        <f t="shared" si="52"/>
        <v>0.37909453451295505</v>
      </c>
      <c r="E202" s="9">
        <f t="shared" si="53"/>
        <v>0.27715691329880537</v>
      </c>
      <c r="F202" s="9">
        <f t="shared" si="54"/>
        <v>0.34374855218823941</v>
      </c>
      <c r="G202" s="9">
        <f t="shared" si="55"/>
        <v>1.0432257714198037</v>
      </c>
      <c r="H202" s="9">
        <f t="shared" si="56"/>
        <v>2.6378644611290918</v>
      </c>
      <c r="I202" s="9">
        <f t="shared" si="57"/>
        <v>3.6080644285495089</v>
      </c>
      <c r="J202" s="9">
        <f t="shared" si="58"/>
        <v>2.909103161698241</v>
      </c>
      <c r="K202" s="11">
        <f t="shared" si="59"/>
        <v>0.38910505836575876</v>
      </c>
      <c r="L202" s="11">
        <f t="shared" si="60"/>
        <v>0.2857142857142857</v>
      </c>
      <c r="M202" s="11">
        <f t="shared" si="61"/>
        <v>0.35335689045936397</v>
      </c>
      <c r="N202" s="11">
        <f>'OddsRatio_working_3-way'!K202+'OddsRatio_working_3-way'!L202+'OddsRatio_working_3-way'!M202-('OddsRatio_working_3-way'!K202*'OddsRatio_working_3-way'!L202)-('OddsRatio_working_3-way'!K202*'OddsRatio_working_3-way'!M202)-('OddsRatio_working_3-way'!L202*'OddsRatio_working_3-way'!M202)+('OddsRatio_working_3-way'!K202*'OddsRatio_working_3-way'!L202*'OddsRatio_working_3-way'!M202)-1</f>
        <v>-0.28216500332929351</v>
      </c>
      <c r="O202" s="11">
        <f>0</f>
        <v>0</v>
      </c>
      <c r="P202" s="11">
        <f>('OddsRatio_working_3-way'!K202*'OddsRatio_working_3-way'!L202)+('OddsRatio_working_3-way'!K202*'OddsRatio_working_3-way'!M202)+('OddsRatio_working_3-way'!L202*'OddsRatio_working_3-way'!M202)-(3*'OddsRatio_working_3-way'!K202*'OddsRatio_working_3-way'!L202*'OddsRatio_working_3-way'!M202)</f>
        <v>0.23177383587662562</v>
      </c>
      <c r="Q202" s="11">
        <f>2*'OddsRatio_working_3-way'!K202*'OddsRatio_working_3-way'!L202*'OddsRatio_working_3-way'!M202</f>
        <v>7.8567401992076472E-2</v>
      </c>
      <c r="R202" s="11">
        <f t="shared" si="62"/>
        <v>0</v>
      </c>
      <c r="S202" s="11">
        <f t="shared" si="63"/>
        <v>-0.8214124116807634</v>
      </c>
      <c r="T202" s="11">
        <f t="shared" si="64"/>
        <v>-0.27844488531551298</v>
      </c>
      <c r="U202" s="11">
        <f>'OddsRatio_working_3-way'!S202-'OddsRatio_working_3-way'!R202^2/3</f>
        <v>-0.8214124116807634</v>
      </c>
      <c r="V202" s="11">
        <f>'OddsRatio_working_3-way'!S202*'OddsRatio_working_3-way'!R202/3-2*'OddsRatio_working_3-way'!R202^3/27-'OddsRatio_working_3-way'!T202</f>
        <v>0.27844488531551298</v>
      </c>
      <c r="W202" s="11">
        <f>'OddsRatio_working_3-way'!V202^2+4*'OddsRatio_working_3-way'!U202^3/27</f>
        <v>-4.5754128239545444E-3</v>
      </c>
      <c r="X202" s="11">
        <f>IF('OddsRatio_working_3-way'!W202&gt;0,IF(ABS('OddsRatio_working_3-way'!V202+SQRT('OddsRatio_working_3-way'!W202))/2&gt;0,ABS('OddsRatio_working_3-way'!V202+SQRT('OddsRatio_working_3-way'!W202))/2,ABS('OddsRatio_working_3-way'!V202-SQRT('OddsRatio_working_3-way'!W202))/2),SQRT(-'OddsRatio_working_3-way'!U202^3/27))</f>
        <v>0.14327156642398006</v>
      </c>
      <c r="Y202" s="11">
        <f>IF('OddsRatio_working_3-way'!W202&gt;=0,IF('OddsRatio_working_3-way'!V202+SQRT('OddsRatio_working_3-way'!W202)&gt;0,0,PI()),ACOS('OddsRatio_working_3-way'!V202/(2*'OddsRatio_working_3-way'!X202)))</f>
        <v>0.23831078209157908</v>
      </c>
      <c r="Z202" s="11">
        <f>'OddsRatio_working_3-way'!X202^(1/3)*COS('OddsRatio_working_3-way'!Y202/3)</f>
        <v>0.52161288570990183</v>
      </c>
      <c r="AA202" s="11">
        <f>'OddsRatio_working_3-way'!X202^(1/3)*COS(('OddsRatio_working_3-way'!Y202+2*PI())/3)</f>
        <v>-0.29676615665014855</v>
      </c>
      <c r="AB202" s="11">
        <f>'OddsRatio_working_3-way'!X202^(1/3)*COS(('OddsRatio_working_3-way'!Y202+4*PI())/3)</f>
        <v>-0.22484672905975331</v>
      </c>
      <c r="AC202" s="11">
        <f>'OddsRatio_working_3-way'!X202^(1/3)*SIN('OddsRatio_working_3-way'!Y202/3)</f>
        <v>4.1522700879278659E-2</v>
      </c>
      <c r="AD202" s="11">
        <f>'OddsRatio_working_3-way'!X202^(1/3)*SIN(('OddsRatio_working_3-way'!Y202+2*PI())/3)</f>
        <v>0.43096865952644464</v>
      </c>
      <c r="AE202" s="11">
        <f>'OddsRatio_working_3-way'!X202^(1/3)*SIN(('OddsRatio_working_3-way'!Y202+4*PI())/3)</f>
        <v>-0.47249136040572315</v>
      </c>
      <c r="AF202" s="11">
        <f>-'OddsRatio_working_3-way'!U202/(3*'OddsRatio_working_3-way'!X202^(1/3))*COS(('OddsRatio_working_3-way'!Y202)/3)</f>
        <v>0.52161288570990183</v>
      </c>
      <c r="AG202" s="11">
        <f>-'OddsRatio_working_3-way'!U202/(3*'OddsRatio_working_3-way'!X202^(1/3))*COS(('OddsRatio_working_3-way'!Y202+2*PI())/3)</f>
        <v>-0.29676615665014855</v>
      </c>
      <c r="AH202" s="11">
        <f>-'OddsRatio_working_3-way'!U202/(3*'OddsRatio_working_3-way'!X202^(1/3))*COS(('OddsRatio_working_3-way'!Y202+4*PI())/3)</f>
        <v>-0.22484672905975331</v>
      </c>
      <c r="AI202" s="11">
        <f>'OddsRatio_working_3-way'!U202/(3*'OddsRatio_working_3-way'!X202^(1/3))*SIN(('OddsRatio_working_3-way'!Y202)/3)</f>
        <v>-4.1522700879278659E-2</v>
      </c>
      <c r="AJ202" s="11">
        <f>'OddsRatio_working_3-way'!U202/(3*'OddsRatio_working_3-way'!X202^(1/3))*SIN(('OddsRatio_working_3-way'!Y202+2*PI())/3)</f>
        <v>-0.43096865952644464</v>
      </c>
      <c r="AK202" s="11">
        <f>'OddsRatio_working_3-way'!U202/(3*'OddsRatio_working_3-way'!X202^(1/3))*SIN(('OddsRatio_working_3-way'!Y202+4*PI())/3)</f>
        <v>0.47249136040572315</v>
      </c>
      <c r="AL202" s="11">
        <f>'OddsRatio_working_3-way'!Z202+'OddsRatio_working_3-way'!AF202</f>
        <v>1.0432257714198037</v>
      </c>
      <c r="AM202" s="11">
        <f>'OddsRatio_working_3-way'!AA202+'OddsRatio_working_3-way'!AG202</f>
        <v>-0.5935323133002971</v>
      </c>
      <c r="AN202" s="11">
        <f>'OddsRatio_working_3-way'!AB202+'OddsRatio_working_3-way'!AH202</f>
        <v>-0.44969345811950662</v>
      </c>
      <c r="AO202" s="11">
        <f>'OddsRatio_working_3-way'!AC202+'OddsRatio_working_3-way'!AI202</f>
        <v>0</v>
      </c>
      <c r="AP202" s="11">
        <f>'OddsRatio_working_3-way'!AD202+'OddsRatio_working_3-way'!AJ202</f>
        <v>0</v>
      </c>
      <c r="AQ202" s="11">
        <f>'OddsRatio_working_3-way'!AE202+'OddsRatio_working_3-way'!AK202</f>
        <v>0</v>
      </c>
      <c r="AR202" s="10">
        <f>IF(A202="","",IF(('OddsRatio_working_3-way'!X202=0),IF(Q202&gt;0,-Q202^(1/3),(-Q202)^(1/3)),'OddsRatio_working_3-way'!AL202-'OddsRatio_working_3-way'!R202/3))</f>
        <v>1.0432257714198037</v>
      </c>
      <c r="AS202" s="11">
        <f>IF(('OddsRatio_working_3-way'!X202=0),IF(Q202&gt;0,-Q202^(1/3),(-Q202)^(1/3)),'OddsRatio_working_3-way'!AM202-'OddsRatio_working_3-way'!R202/3)</f>
        <v>-0.5935323133002971</v>
      </c>
      <c r="AT202" s="11">
        <f>IF(('OddsRatio_working_3-way'!X202=0),IF(Q202&gt;0,-Q202^(1/3),(-Q202)^(1/3)),'OddsRatio_working_3-way'!AN202-'OddsRatio_working_3-way'!R202/3)</f>
        <v>-0.44969345811950662</v>
      </c>
      <c r="AU202" s="11">
        <f>IF(('OddsRatio_working_3-way'!X202=0),0,'OddsRatio_working_3-way'!AO202)</f>
        <v>0</v>
      </c>
      <c r="AV202" s="11">
        <f>IF(('OddsRatio_working_3-way'!X202=0),0,'OddsRatio_working_3-way'!AP202)</f>
        <v>0</v>
      </c>
      <c r="AW202" s="11">
        <f>IF(('OddsRatio_working_3-way'!X202=0),0,'OddsRatio_working_3-way'!AQ202)</f>
        <v>0</v>
      </c>
    </row>
    <row r="203" spans="1:4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9">
        <f t="shared" si="52"/>
        <v>0.46962975097942516</v>
      </c>
      <c r="E203" s="9">
        <f t="shared" si="53"/>
        <v>0.28492969079476616</v>
      </c>
      <c r="F203" s="9">
        <f t="shared" si="54"/>
        <v>0.24544055822580849</v>
      </c>
      <c r="G203" s="9">
        <f t="shared" si="55"/>
        <v>1.0456823974285532</v>
      </c>
      <c r="H203" s="9">
        <f t="shared" si="56"/>
        <v>2.1293369892228373</v>
      </c>
      <c r="I203" s="9">
        <f t="shared" si="57"/>
        <v>3.5096377538285277</v>
      </c>
      <c r="J203" s="9">
        <f t="shared" si="58"/>
        <v>4.0743062484399468</v>
      </c>
      <c r="K203" s="11">
        <f t="shared" si="59"/>
        <v>0.48076923076923073</v>
      </c>
      <c r="L203" s="11">
        <f t="shared" si="60"/>
        <v>0.29411764705882354</v>
      </c>
      <c r="M203" s="11">
        <f t="shared" si="61"/>
        <v>0.25380710659898476</v>
      </c>
      <c r="N203" s="11">
        <f>'OddsRatio_working_3-way'!K203+'OddsRatio_working_3-way'!L203+'OddsRatio_working_3-way'!M203-('OddsRatio_working_3-way'!K203*'OddsRatio_working_3-way'!L203)-('OddsRatio_working_3-way'!K203*'OddsRatio_working_3-way'!M203)-('OddsRatio_working_3-way'!L203*'OddsRatio_working_3-way'!M203)+('OddsRatio_working_3-way'!K203*'OddsRatio_working_3-way'!L203*'OddsRatio_working_3-way'!M203)-1</f>
        <v>-0.27349151296598284</v>
      </c>
      <c r="O203" s="11">
        <f>0</f>
        <v>0</v>
      </c>
      <c r="P203" s="11">
        <f>('OddsRatio_working_3-way'!K203*'OddsRatio_working_3-way'!L203)+('OddsRatio_working_3-way'!K203*'OddsRatio_working_3-way'!M203)+('OddsRatio_working_3-way'!L203*'OddsRatio_working_3-way'!M203)-(3*'OddsRatio_working_3-way'!K203*'OddsRatio_working_3-way'!L203*'OddsRatio_working_3-way'!M203)</f>
        <v>0.23040746950869379</v>
      </c>
      <c r="Q203" s="11">
        <f>2*'OddsRatio_working_3-way'!K203*'OddsRatio_working_3-way'!L203*'OddsRatio_working_3-way'!M203</f>
        <v>7.1778027884328272E-2</v>
      </c>
      <c r="R203" s="11">
        <f t="shared" si="62"/>
        <v>0</v>
      </c>
      <c r="S203" s="11">
        <f t="shared" si="63"/>
        <v>-0.8424666162761405</v>
      </c>
      <c r="T203" s="11">
        <f t="shared" si="64"/>
        <v>-0.26245065927605621</v>
      </c>
      <c r="U203" s="11">
        <f>'OddsRatio_working_3-way'!S203-'OddsRatio_working_3-way'!R203^2/3</f>
        <v>-0.8424666162761405</v>
      </c>
      <c r="V203" s="11">
        <f>'OddsRatio_working_3-way'!S203*'OddsRatio_working_3-way'!R203/3-2*'OddsRatio_working_3-way'!R203^3/27-'OddsRatio_working_3-way'!T203</f>
        <v>0.26245065927605621</v>
      </c>
      <c r="W203" s="11">
        <f>'OddsRatio_working_3-way'!V203^2+4*'OddsRatio_working_3-way'!U203^3/27</f>
        <v>-1.9703455966194883E-2</v>
      </c>
      <c r="X203" s="11">
        <f>IF('OddsRatio_working_3-way'!W203&gt;0,IF(ABS('OddsRatio_working_3-way'!V203+SQRT('OddsRatio_working_3-way'!W203))/2&gt;0,ABS('OddsRatio_working_3-way'!V203+SQRT('OddsRatio_working_3-way'!W203))/2,ABS('OddsRatio_working_3-way'!V203-SQRT('OddsRatio_working_3-way'!W203))/2),SQRT(-'OddsRatio_working_3-way'!U203^3/27))</f>
        <v>0.14881515759544744</v>
      </c>
      <c r="Y203" s="11">
        <f>IF('OddsRatio_working_3-way'!W203&gt;=0,IF('OddsRatio_working_3-way'!V203+SQRT('OddsRatio_working_3-way'!W203)&gt;0,0,PI()),ACOS('OddsRatio_working_3-way'!V203/(2*'OddsRatio_working_3-way'!X203)))</f>
        <v>0.49112927295833964</v>
      </c>
      <c r="Z203" s="11">
        <f>'OddsRatio_working_3-way'!X203^(1/3)*COS('OddsRatio_working_3-way'!Y203/3)</f>
        <v>0.52284119871427659</v>
      </c>
      <c r="AA203" s="11">
        <f>'OddsRatio_working_3-way'!X203^(1/3)*COS(('OddsRatio_working_3-way'!Y203+2*PI())/3)</f>
        <v>-0.33621675409987173</v>
      </c>
      <c r="AB203" s="11">
        <f>'OddsRatio_working_3-way'!X203^(1/3)*COS(('OddsRatio_working_3-way'!Y203+4*PI())/3)</f>
        <v>-0.18662444461440469</v>
      </c>
      <c r="AC203" s="11">
        <f>'OddsRatio_working_3-way'!X203^(1/3)*SIN('OddsRatio_working_3-way'!Y203/3)</f>
        <v>8.6367160150132224E-2</v>
      </c>
      <c r="AD203" s="11">
        <f>'OddsRatio_working_3-way'!X203^(1/3)*SIN(('OddsRatio_working_3-way'!Y203+2*PI())/3)</f>
        <v>0.40961018015660522</v>
      </c>
      <c r="AE203" s="11">
        <f>'OddsRatio_working_3-way'!X203^(1/3)*SIN(('OddsRatio_working_3-way'!Y203+4*PI())/3)</f>
        <v>-0.4959773403067374</v>
      </c>
      <c r="AF203" s="11">
        <f>-'OddsRatio_working_3-way'!U203/(3*'OddsRatio_working_3-way'!X203^(1/3))*COS(('OddsRatio_working_3-way'!Y203)/3)</f>
        <v>0.52284119871427659</v>
      </c>
      <c r="AG203" s="11">
        <f>-'OddsRatio_working_3-way'!U203/(3*'OddsRatio_working_3-way'!X203^(1/3))*COS(('OddsRatio_working_3-way'!Y203+2*PI())/3)</f>
        <v>-0.33621675409987173</v>
      </c>
      <c r="AH203" s="11">
        <f>-'OddsRatio_working_3-way'!U203/(3*'OddsRatio_working_3-way'!X203^(1/3))*COS(('OddsRatio_working_3-way'!Y203+4*PI())/3)</f>
        <v>-0.18662444461440469</v>
      </c>
      <c r="AI203" s="11">
        <f>'OddsRatio_working_3-way'!U203/(3*'OddsRatio_working_3-way'!X203^(1/3))*SIN(('OddsRatio_working_3-way'!Y203)/3)</f>
        <v>-8.6367160150132224E-2</v>
      </c>
      <c r="AJ203" s="11">
        <f>'OddsRatio_working_3-way'!U203/(3*'OddsRatio_working_3-way'!X203^(1/3))*SIN(('OddsRatio_working_3-way'!Y203+2*PI())/3)</f>
        <v>-0.40961018015660522</v>
      </c>
      <c r="AK203" s="11">
        <f>'OddsRatio_working_3-way'!U203/(3*'OddsRatio_working_3-way'!X203^(1/3))*SIN(('OddsRatio_working_3-way'!Y203+4*PI())/3)</f>
        <v>0.4959773403067374</v>
      </c>
      <c r="AL203" s="11">
        <f>'OddsRatio_working_3-way'!Z203+'OddsRatio_working_3-way'!AF203</f>
        <v>1.0456823974285532</v>
      </c>
      <c r="AM203" s="11">
        <f>'OddsRatio_working_3-way'!AA203+'OddsRatio_working_3-way'!AG203</f>
        <v>-0.67243350819974346</v>
      </c>
      <c r="AN203" s="11">
        <f>'OddsRatio_working_3-way'!AB203+'OddsRatio_working_3-way'!AH203</f>
        <v>-0.37324888922880939</v>
      </c>
      <c r="AO203" s="11">
        <f>'OddsRatio_working_3-way'!AC203+'OddsRatio_working_3-way'!AI203</f>
        <v>0</v>
      </c>
      <c r="AP203" s="11">
        <f>'OddsRatio_working_3-way'!AD203+'OddsRatio_working_3-way'!AJ203</f>
        <v>0</v>
      </c>
      <c r="AQ203" s="11">
        <f>'OddsRatio_working_3-way'!AE203+'OddsRatio_working_3-way'!AK203</f>
        <v>0</v>
      </c>
      <c r="AR203" s="10">
        <f>IF(A203="","",IF(('OddsRatio_working_3-way'!X203=0),IF(Q203&gt;0,-Q203^(1/3),(-Q203)^(1/3)),'OddsRatio_working_3-way'!AL203-'OddsRatio_working_3-way'!R203/3))</f>
        <v>1.0456823974285532</v>
      </c>
      <c r="AS203" s="11">
        <f>IF(('OddsRatio_working_3-way'!X203=0),IF(Q203&gt;0,-Q203^(1/3),(-Q203)^(1/3)),'OddsRatio_working_3-way'!AM203-'OddsRatio_working_3-way'!R203/3)</f>
        <v>-0.67243350819974346</v>
      </c>
      <c r="AT203" s="11">
        <f>IF(('OddsRatio_working_3-way'!X203=0),IF(Q203&gt;0,-Q203^(1/3),(-Q203)^(1/3)),'OddsRatio_working_3-way'!AN203-'OddsRatio_working_3-way'!R203/3)</f>
        <v>-0.37324888922880939</v>
      </c>
      <c r="AU203" s="11">
        <f>IF(('OddsRatio_working_3-way'!X203=0),0,'OddsRatio_working_3-way'!AO203)</f>
        <v>0</v>
      </c>
      <c r="AV203" s="11">
        <f>IF(('OddsRatio_working_3-way'!X203=0),0,'OddsRatio_working_3-way'!AP203)</f>
        <v>0</v>
      </c>
      <c r="AW203" s="11">
        <f>IF(('OddsRatio_working_3-way'!X203=0),0,'OddsRatio_working_3-way'!AQ203)</f>
        <v>0</v>
      </c>
    </row>
    <row r="204" spans="1:4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9">
        <f t="shared" si="52"/>
        <v>0.21170721780284366</v>
      </c>
      <c r="E204" s="9">
        <f t="shared" si="53"/>
        <v>0.23788572619745943</v>
      </c>
      <c r="F204" s="9">
        <f t="shared" si="54"/>
        <v>0.55040705599969686</v>
      </c>
      <c r="G204" s="9">
        <f t="shared" si="55"/>
        <v>1.0608274982951076</v>
      </c>
      <c r="H204" s="9">
        <f t="shared" si="56"/>
        <v>4.7235045190158269</v>
      </c>
      <c r="I204" s="9">
        <f t="shared" si="57"/>
        <v>4.2036990448512244</v>
      </c>
      <c r="J204" s="9">
        <f t="shared" si="58"/>
        <v>1.8168371736872333</v>
      </c>
      <c r="K204" s="11">
        <f t="shared" si="59"/>
        <v>0.22172949002217296</v>
      </c>
      <c r="L204" s="11">
        <f t="shared" si="60"/>
        <v>0.24875621890547267</v>
      </c>
      <c r="M204" s="11">
        <f t="shared" si="61"/>
        <v>0.56497175141242939</v>
      </c>
      <c r="N204" s="11">
        <f>'OddsRatio_working_3-way'!K204+'OddsRatio_working_3-way'!L204+'OddsRatio_working_3-way'!M204-('OddsRatio_working_3-way'!K204*'OddsRatio_working_3-way'!L204)-('OddsRatio_working_3-way'!K204*'OddsRatio_working_3-way'!M204)-('OddsRatio_working_3-way'!L204*'OddsRatio_working_3-way'!M204)+('OddsRatio_working_3-way'!K204*'OddsRatio_working_3-way'!L204*'OddsRatio_working_3-way'!M204)-1</f>
        <v>-0.25434834920066884</v>
      </c>
      <c r="O204" s="11">
        <f>0</f>
        <v>0</v>
      </c>
      <c r="P204" s="11">
        <f>('OddsRatio_working_3-way'!K204*'OddsRatio_working_3-way'!L204)+('OddsRatio_working_3-way'!K204*'OddsRatio_working_3-way'!M204)+('OddsRatio_working_3-way'!L204*'OddsRatio_working_3-way'!M204)-(3*'OddsRatio_working_3-way'!K204*'OddsRatio_working_3-way'!L204*'OddsRatio_working_3-way'!M204)</f>
        <v>0.22748197953198171</v>
      </c>
      <c r="Q204" s="11">
        <f>2*'OddsRatio_working_3-way'!K204*'OddsRatio_working_3-way'!L204*'OddsRatio_working_3-way'!M204</f>
        <v>6.232383000876212E-2</v>
      </c>
      <c r="R204" s="11">
        <f t="shared" si="62"/>
        <v>0</v>
      </c>
      <c r="S204" s="11">
        <f t="shared" si="63"/>
        <v>-0.89437175529890767</v>
      </c>
      <c r="T204" s="11">
        <f t="shared" si="64"/>
        <v>-0.24503335761613912</v>
      </c>
      <c r="U204" s="11">
        <f>'OddsRatio_working_3-way'!S204-'OddsRatio_working_3-way'!R204^2/3</f>
        <v>-0.89437175529890767</v>
      </c>
      <c r="V204" s="11">
        <f>'OddsRatio_working_3-way'!S204*'OddsRatio_working_3-way'!R204/3-2*'OddsRatio_working_3-way'!R204^3/27-'OddsRatio_working_3-way'!T204</f>
        <v>0.24503335761613912</v>
      </c>
      <c r="W204" s="11">
        <f>'OddsRatio_working_3-way'!V204^2+4*'OddsRatio_working_3-way'!U204^3/27</f>
        <v>-4.5945130005491754E-2</v>
      </c>
      <c r="X204" s="11">
        <f>IF('OddsRatio_working_3-way'!W204&gt;0,IF(ABS('OddsRatio_working_3-way'!V204+SQRT('OddsRatio_working_3-way'!W204))/2&gt;0,ABS('OddsRatio_working_3-way'!V204+SQRT('OddsRatio_working_3-way'!W204))/2,ABS('OddsRatio_working_3-way'!V204-SQRT('OddsRatio_working_3-way'!W204))/2),SQRT(-'OddsRatio_working_3-way'!U204^3/27))</f>
        <v>0.16277782123966589</v>
      </c>
      <c r="Y204" s="11">
        <f>IF('OddsRatio_working_3-way'!W204&gt;=0,IF('OddsRatio_working_3-way'!V204+SQRT('OddsRatio_working_3-way'!W204)&gt;0,0,PI()),ACOS('OddsRatio_working_3-way'!V204/(2*'OddsRatio_working_3-way'!X204)))</f>
        <v>0.71870046176496438</v>
      </c>
      <c r="Z204" s="11">
        <f>'OddsRatio_working_3-way'!X204^(1/3)*COS('OddsRatio_working_3-way'!Y204/3)</f>
        <v>0.5304137491475539</v>
      </c>
      <c r="AA204" s="11">
        <f>'OddsRatio_working_3-way'!X204^(1/3)*COS(('OddsRatio_working_3-way'!Y204+2*PI())/3)</f>
        <v>-0.37740705220801152</v>
      </c>
      <c r="AB204" s="11">
        <f>'OddsRatio_working_3-way'!X204^(1/3)*COS(('OddsRatio_working_3-way'!Y204+4*PI())/3)</f>
        <v>-0.15300669693954247</v>
      </c>
      <c r="AC204" s="11">
        <f>'OddsRatio_working_3-way'!X204^(1/3)*SIN('OddsRatio_working_3-way'!Y204/3)</f>
        <v>0.12955760552049836</v>
      </c>
      <c r="AD204" s="11">
        <f>'OddsRatio_working_3-way'!X204^(1/3)*SIN(('OddsRatio_working_3-way'!Y204+2*PI())/3)</f>
        <v>0.39457297851807915</v>
      </c>
      <c r="AE204" s="11">
        <f>'OddsRatio_working_3-way'!X204^(1/3)*SIN(('OddsRatio_working_3-way'!Y204+4*PI())/3)</f>
        <v>-0.52413058403857749</v>
      </c>
      <c r="AF204" s="11">
        <f>-'OddsRatio_working_3-way'!U204/(3*'OddsRatio_working_3-way'!X204^(1/3))*COS(('OddsRatio_working_3-way'!Y204)/3)</f>
        <v>0.53041374914755379</v>
      </c>
      <c r="AG204" s="11">
        <f>-'OddsRatio_working_3-way'!U204/(3*'OddsRatio_working_3-way'!X204^(1/3))*COS(('OddsRatio_working_3-way'!Y204+2*PI())/3)</f>
        <v>-0.37740705220801146</v>
      </c>
      <c r="AH204" s="11">
        <f>-'OddsRatio_working_3-way'!U204/(3*'OddsRatio_working_3-way'!X204^(1/3))*COS(('OddsRatio_working_3-way'!Y204+4*PI())/3)</f>
        <v>-0.15300669693954244</v>
      </c>
      <c r="AI204" s="11">
        <f>'OddsRatio_working_3-way'!U204/(3*'OddsRatio_working_3-way'!X204^(1/3))*SIN(('OddsRatio_working_3-way'!Y204)/3)</f>
        <v>-0.12955760552049833</v>
      </c>
      <c r="AJ204" s="11">
        <f>'OddsRatio_working_3-way'!U204/(3*'OddsRatio_working_3-way'!X204^(1/3))*SIN(('OddsRatio_working_3-way'!Y204+2*PI())/3)</f>
        <v>-0.39457297851807904</v>
      </c>
      <c r="AK204" s="11">
        <f>'OddsRatio_working_3-way'!U204/(3*'OddsRatio_working_3-way'!X204^(1/3))*SIN(('OddsRatio_working_3-way'!Y204+4*PI())/3)</f>
        <v>0.52413058403857737</v>
      </c>
      <c r="AL204" s="11">
        <f>'OddsRatio_working_3-way'!Z204+'OddsRatio_working_3-way'!AF204</f>
        <v>1.0608274982951076</v>
      </c>
      <c r="AM204" s="11">
        <f>'OddsRatio_working_3-way'!AA204+'OddsRatio_working_3-way'!AG204</f>
        <v>-0.75481410441602304</v>
      </c>
      <c r="AN204" s="11">
        <f>'OddsRatio_working_3-way'!AB204+'OddsRatio_working_3-way'!AH204</f>
        <v>-0.30601339387908488</v>
      </c>
      <c r="AO204" s="11">
        <f>'OddsRatio_working_3-way'!AC204+'OddsRatio_working_3-way'!AI204</f>
        <v>0</v>
      </c>
      <c r="AP204" s="11">
        <f>'OddsRatio_working_3-way'!AD204+'OddsRatio_working_3-way'!AJ204</f>
        <v>0</v>
      </c>
      <c r="AQ204" s="11">
        <f>'OddsRatio_working_3-way'!AE204+'OddsRatio_working_3-way'!AK204</f>
        <v>0</v>
      </c>
      <c r="AR204" s="10">
        <f>IF(A204="","",IF(('OddsRatio_working_3-way'!X204=0),IF(Q204&gt;0,-Q204^(1/3),(-Q204)^(1/3)),'OddsRatio_working_3-way'!AL204-'OddsRatio_working_3-way'!R204/3))</f>
        <v>1.0608274982951076</v>
      </c>
      <c r="AS204" s="11">
        <f>IF(('OddsRatio_working_3-way'!X204=0),IF(Q204&gt;0,-Q204^(1/3),(-Q204)^(1/3)),'OddsRatio_working_3-way'!AM204-'OddsRatio_working_3-way'!R204/3)</f>
        <v>-0.75481410441602304</v>
      </c>
      <c r="AT204" s="11">
        <f>IF(('OddsRatio_working_3-way'!X204=0),IF(Q204&gt;0,-Q204^(1/3),(-Q204)^(1/3)),'OddsRatio_working_3-way'!AN204-'OddsRatio_working_3-way'!R204/3)</f>
        <v>-0.30601339387908488</v>
      </c>
      <c r="AU204" s="11">
        <f>IF(('OddsRatio_working_3-way'!X204=0),0,'OddsRatio_working_3-way'!AO204)</f>
        <v>0</v>
      </c>
      <c r="AV204" s="11">
        <f>IF(('OddsRatio_working_3-way'!X204=0),0,'OddsRatio_working_3-way'!AP204)</f>
        <v>0</v>
      </c>
      <c r="AW204" s="11">
        <f>IF(('OddsRatio_working_3-way'!X204=0),0,'OddsRatio_working_3-way'!AQ204)</f>
        <v>0</v>
      </c>
    </row>
    <row r="205" spans="1:4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9">
        <f t="shared" si="52"/>
        <v>0.2814813002222783</v>
      </c>
      <c r="E205" s="9">
        <f t="shared" si="53"/>
        <v>0.28991487341634031</v>
      </c>
      <c r="F205" s="9">
        <f t="shared" si="54"/>
        <v>0.42860382636138139</v>
      </c>
      <c r="G205" s="9">
        <f t="shared" si="55"/>
        <v>1.0334550067432753</v>
      </c>
      <c r="H205" s="9">
        <f t="shared" si="56"/>
        <v>3.5526338666558899</v>
      </c>
      <c r="I205" s="9">
        <f t="shared" si="57"/>
        <v>3.4492883659815625</v>
      </c>
      <c r="J205" s="9">
        <f t="shared" si="58"/>
        <v>2.3331569586988254</v>
      </c>
      <c r="K205" s="11">
        <f t="shared" si="59"/>
        <v>0.28818443804034583</v>
      </c>
      <c r="L205" s="11">
        <f t="shared" si="60"/>
        <v>0.29673590504451036</v>
      </c>
      <c r="M205" s="11">
        <f t="shared" si="61"/>
        <v>0.4366812227074236</v>
      </c>
      <c r="N205" s="11">
        <f>'OddsRatio_working_3-way'!K205+'OddsRatio_working_3-way'!L205+'OddsRatio_working_3-way'!M205-('OddsRatio_working_3-way'!K205*'OddsRatio_working_3-way'!L205)-('OddsRatio_working_3-way'!K205*'OddsRatio_working_3-way'!M205)-('OddsRatio_working_3-way'!L205*'OddsRatio_working_3-way'!M205)+('OddsRatio_working_3-way'!K205*'OddsRatio_working_3-way'!L205*'OddsRatio_working_3-way'!M205)-1</f>
        <v>-0.28199418418089883</v>
      </c>
      <c r="O205" s="11">
        <f>0</f>
        <v>0</v>
      </c>
      <c r="P205" s="11">
        <f>('OddsRatio_working_3-way'!K205*'OddsRatio_working_3-way'!L205)+('OddsRatio_working_3-way'!K205*'OddsRatio_working_3-way'!M205)+('OddsRatio_working_3-way'!L205*'OddsRatio_working_3-way'!M205)-(3*'OddsRatio_working_3-way'!K205*'OddsRatio_working_3-way'!L205*'OddsRatio_working_3-way'!M205)</f>
        <v>0.22891044862676319</v>
      </c>
      <c r="Q205" s="11">
        <f>2*'OddsRatio_working_3-way'!K205*'OddsRatio_working_3-way'!L205*'OddsRatio_working_3-way'!M205</f>
        <v>7.4685301346415406E-2</v>
      </c>
      <c r="R205" s="11">
        <f t="shared" si="62"/>
        <v>0</v>
      </c>
      <c r="S205" s="11">
        <f t="shared" si="63"/>
        <v>-0.81175592075302339</v>
      </c>
      <c r="T205" s="11">
        <f t="shared" si="64"/>
        <v>-0.26484695620000764</v>
      </c>
      <c r="U205" s="11">
        <f>'OddsRatio_working_3-way'!S205-'OddsRatio_working_3-way'!R205^2/3</f>
        <v>-0.81175592075302339</v>
      </c>
      <c r="V205" s="11">
        <f>'OddsRatio_working_3-way'!S205*'OddsRatio_working_3-way'!R205/3-2*'OddsRatio_working_3-way'!R205^3/27-'OddsRatio_working_3-way'!T205</f>
        <v>0.26484695620000764</v>
      </c>
      <c r="W205" s="11">
        <f>'OddsRatio_working_3-way'!V205^2+4*'OddsRatio_working_3-way'!U205^3/27</f>
        <v>-9.1012270580091564E-3</v>
      </c>
      <c r="X205" s="11">
        <f>IF('OddsRatio_working_3-way'!W205&gt;0,IF(ABS('OddsRatio_working_3-way'!V205+SQRT('OddsRatio_working_3-way'!W205))/2&gt;0,ABS('OddsRatio_working_3-way'!V205+SQRT('OddsRatio_working_3-way'!W205))/2,ABS('OddsRatio_working_3-way'!V205-SQRT('OddsRatio_working_3-way'!W205))/2),SQRT(-'OddsRatio_working_3-way'!U205^3/27))</f>
        <v>0.1407525641564106</v>
      </c>
      <c r="Y205" s="11">
        <f>IF('OddsRatio_working_3-way'!W205&gt;=0,IF('OddsRatio_working_3-way'!V205+SQRT('OddsRatio_working_3-way'!W205)&gt;0,0,PI()),ACOS('OddsRatio_working_3-way'!V205/(2*'OddsRatio_working_3-way'!X205)))</f>
        <v>0.34574090436636928</v>
      </c>
      <c r="Z205" s="11">
        <f>'OddsRatio_working_3-way'!X205^(1/3)*COS('OddsRatio_working_3-way'!Y205/3)</f>
        <v>0.51672750337163764</v>
      </c>
      <c r="AA205" s="11">
        <f>'OddsRatio_working_3-way'!X205^(1/3)*COS(('OddsRatio_working_3-way'!Y205+2*PI())/3)</f>
        <v>-0.31016621912455661</v>
      </c>
      <c r="AB205" s="11">
        <f>'OddsRatio_working_3-way'!X205^(1/3)*COS(('OddsRatio_working_3-way'!Y205+4*PI())/3)</f>
        <v>-0.2065612842470809</v>
      </c>
      <c r="AC205" s="11">
        <f>'OddsRatio_working_3-way'!X205^(1/3)*SIN('OddsRatio_working_3-way'!Y205/3)</f>
        <v>5.9816337040884189E-2</v>
      </c>
      <c r="AD205" s="11">
        <f>'OddsRatio_working_3-way'!X205^(1/3)*SIN(('OddsRatio_working_3-way'!Y205+2*PI())/3)</f>
        <v>0.41759097623350522</v>
      </c>
      <c r="AE205" s="11">
        <f>'OddsRatio_working_3-way'!X205^(1/3)*SIN(('OddsRatio_working_3-way'!Y205+4*PI())/3)</f>
        <v>-0.47740731327438951</v>
      </c>
      <c r="AF205" s="11">
        <f>-'OddsRatio_working_3-way'!U205/(3*'OddsRatio_working_3-way'!X205^(1/3))*COS(('OddsRatio_working_3-way'!Y205)/3)</f>
        <v>0.51672750337163775</v>
      </c>
      <c r="AG205" s="11">
        <f>-'OddsRatio_working_3-way'!U205/(3*'OddsRatio_working_3-way'!X205^(1/3))*COS(('OddsRatio_working_3-way'!Y205+2*PI())/3)</f>
        <v>-0.31016621912455666</v>
      </c>
      <c r="AH205" s="11">
        <f>-'OddsRatio_working_3-way'!U205/(3*'OddsRatio_working_3-way'!X205^(1/3))*COS(('OddsRatio_working_3-way'!Y205+4*PI())/3)</f>
        <v>-0.20656128424708095</v>
      </c>
      <c r="AI205" s="11">
        <f>'OddsRatio_working_3-way'!U205/(3*'OddsRatio_working_3-way'!X205^(1/3))*SIN(('OddsRatio_working_3-way'!Y205)/3)</f>
        <v>-5.9816337040884203E-2</v>
      </c>
      <c r="AJ205" s="11">
        <f>'OddsRatio_working_3-way'!U205/(3*'OddsRatio_working_3-way'!X205^(1/3))*SIN(('OddsRatio_working_3-way'!Y205+2*PI())/3)</f>
        <v>-0.41759097623350533</v>
      </c>
      <c r="AK205" s="11">
        <f>'OddsRatio_working_3-way'!U205/(3*'OddsRatio_working_3-way'!X205^(1/3))*SIN(('OddsRatio_working_3-way'!Y205+4*PI())/3)</f>
        <v>0.47740731327438962</v>
      </c>
      <c r="AL205" s="11">
        <f>'OddsRatio_working_3-way'!Z205+'OddsRatio_working_3-way'!AF205</f>
        <v>1.0334550067432753</v>
      </c>
      <c r="AM205" s="11">
        <f>'OddsRatio_working_3-way'!AA205+'OddsRatio_working_3-way'!AG205</f>
        <v>-0.62033243824911333</v>
      </c>
      <c r="AN205" s="11">
        <f>'OddsRatio_working_3-way'!AB205+'OddsRatio_working_3-way'!AH205</f>
        <v>-0.41312256849416185</v>
      </c>
      <c r="AO205" s="11">
        <f>'OddsRatio_working_3-way'!AC205+'OddsRatio_working_3-way'!AI205</f>
        <v>0</v>
      </c>
      <c r="AP205" s="11">
        <f>'OddsRatio_working_3-way'!AD205+'OddsRatio_working_3-way'!AJ205</f>
        <v>0</v>
      </c>
      <c r="AQ205" s="11">
        <f>'OddsRatio_working_3-way'!AE205+'OddsRatio_working_3-way'!AK205</f>
        <v>0</v>
      </c>
      <c r="AR205" s="10">
        <f>IF(A205="","",IF(('OddsRatio_working_3-way'!X205=0),IF(Q205&gt;0,-Q205^(1/3),(-Q205)^(1/3)),'OddsRatio_working_3-way'!AL205-'OddsRatio_working_3-way'!R205/3))</f>
        <v>1.0334550067432753</v>
      </c>
      <c r="AS205" s="11">
        <f>IF(('OddsRatio_working_3-way'!X205=0),IF(Q205&gt;0,-Q205^(1/3),(-Q205)^(1/3)),'OddsRatio_working_3-way'!AM205-'OddsRatio_working_3-way'!R205/3)</f>
        <v>-0.62033243824911333</v>
      </c>
      <c r="AT205" s="11">
        <f>IF(('OddsRatio_working_3-way'!X205=0),IF(Q205&gt;0,-Q205^(1/3),(-Q205)^(1/3)),'OddsRatio_working_3-way'!AN205-'OddsRatio_working_3-way'!R205/3)</f>
        <v>-0.41312256849416185</v>
      </c>
      <c r="AU205" s="11">
        <f>IF(('OddsRatio_working_3-way'!X205=0),0,'OddsRatio_working_3-way'!AO205)</f>
        <v>0</v>
      </c>
      <c r="AV205" s="11">
        <f>IF(('OddsRatio_working_3-way'!X205=0),0,'OddsRatio_working_3-way'!AP205)</f>
        <v>0</v>
      </c>
      <c r="AW205" s="11">
        <f>IF(('OddsRatio_working_3-way'!X205=0),0,'OddsRatio_working_3-way'!AQ205)</f>
        <v>0</v>
      </c>
    </row>
    <row r="206" spans="1:4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9">
        <f t="shared" si="52"/>
        <v>0.44756040091299509</v>
      </c>
      <c r="E206" s="9">
        <f t="shared" si="53"/>
        <v>0.30387354086335372</v>
      </c>
      <c r="F206" s="9">
        <f t="shared" si="54"/>
        <v>0.24856605822365116</v>
      </c>
      <c r="G206" s="9">
        <f t="shared" si="55"/>
        <v>1.0460468594040326</v>
      </c>
      <c r="H206" s="9">
        <f t="shared" si="56"/>
        <v>2.2343352940967582</v>
      </c>
      <c r="I206" s="9">
        <f t="shared" si="57"/>
        <v>3.2908426220948317</v>
      </c>
      <c r="J206" s="9">
        <f t="shared" si="58"/>
        <v>4.0230754236776551</v>
      </c>
      <c r="K206" s="11">
        <f t="shared" si="59"/>
        <v>0.4587155963302752</v>
      </c>
      <c r="L206" s="11">
        <f t="shared" si="60"/>
        <v>0.31347962382445144</v>
      </c>
      <c r="M206" s="11">
        <f t="shared" si="61"/>
        <v>0.25706940874035988</v>
      </c>
      <c r="N206" s="11">
        <f>'OddsRatio_working_3-way'!K206+'OddsRatio_working_3-way'!L206+'OddsRatio_working_3-way'!M206-('OddsRatio_working_3-way'!K206*'OddsRatio_working_3-way'!L206)-('OddsRatio_working_3-way'!K206*'OddsRatio_working_3-way'!M206)-('OddsRatio_working_3-way'!L206*'OddsRatio_working_3-way'!M206)+('OddsRatio_working_3-way'!K206*'OddsRatio_working_3-way'!L206*'OddsRatio_working_3-way'!M206)-1</f>
        <v>-0.27607506743164734</v>
      </c>
      <c r="O206" s="11">
        <f>0</f>
        <v>0</v>
      </c>
      <c r="P206" s="11">
        <f>('OddsRatio_working_3-way'!K206*'OddsRatio_working_3-way'!L206)+('OddsRatio_working_3-way'!K206*'OddsRatio_working_3-way'!M206)+('OddsRatio_working_3-way'!L206*'OddsRatio_working_3-way'!M206)-(3*'OddsRatio_working_3-way'!K206*'OddsRatio_working_3-way'!L206*'OddsRatio_working_3-way'!M206)</f>
        <v>0.23140756646553923</v>
      </c>
      <c r="Q206" s="11">
        <f>2*'OddsRatio_working_3-way'!K206*'OddsRatio_working_3-way'!L206*'OddsRatio_working_3-way'!M206</f>
        <v>7.3932129861194643E-2</v>
      </c>
      <c r="R206" s="11">
        <f t="shared" si="62"/>
        <v>0</v>
      </c>
      <c r="S206" s="11">
        <f t="shared" si="63"/>
        <v>-0.83820523388202295</v>
      </c>
      <c r="T206" s="11">
        <f t="shared" si="64"/>
        <v>-0.26779719932333002</v>
      </c>
      <c r="U206" s="11">
        <f>'OddsRatio_working_3-way'!S206-'OddsRatio_working_3-way'!R206^2/3</f>
        <v>-0.83820523388202295</v>
      </c>
      <c r="V206" s="11">
        <f>'OddsRatio_working_3-way'!S206*'OddsRatio_working_3-way'!R206/3-2*'OddsRatio_working_3-way'!R206^3/27-'OddsRatio_working_3-way'!T206</f>
        <v>0.26779719932333002</v>
      </c>
      <c r="W206" s="11">
        <f>'OddsRatio_working_3-way'!V206^2+4*'OddsRatio_working_3-way'!U206^3/27</f>
        <v>-1.5531023099387434E-2</v>
      </c>
      <c r="X206" s="11">
        <f>IF('OddsRatio_working_3-way'!W206&gt;0,IF(ABS('OddsRatio_working_3-way'!V206+SQRT('OddsRatio_working_3-way'!W206))/2&gt;0,ABS('OddsRatio_working_3-way'!V206+SQRT('OddsRatio_working_3-way'!W206))/2,ABS('OddsRatio_working_3-way'!V206-SQRT('OddsRatio_working_3-way'!W206))/2),SQRT(-'OddsRatio_working_3-way'!U206^3/27))</f>
        <v>0.14768747667355447</v>
      </c>
      <c r="Y206" s="11">
        <f>IF('OddsRatio_working_3-way'!W206&gt;=0,IF('OddsRatio_working_3-way'!V206+SQRT('OddsRatio_working_3-way'!W206)&gt;0,0,PI()),ACOS('OddsRatio_working_3-way'!V206/(2*'OddsRatio_working_3-way'!X206)))</f>
        <v>0.43555799100478443</v>
      </c>
      <c r="Z206" s="11">
        <f>'OddsRatio_working_3-way'!X206^(1/3)*COS('OddsRatio_working_3-way'!Y206/3)</f>
        <v>0.52302342970201632</v>
      </c>
      <c r="AA206" s="11">
        <f>'OddsRatio_working_3-way'!X206^(1/3)*COS(('OddsRatio_working_3-way'!Y206+2*PI())/3)</f>
        <v>-0.32773993736649409</v>
      </c>
      <c r="AB206" s="11">
        <f>'OddsRatio_working_3-way'!X206^(1/3)*COS(('OddsRatio_working_3-way'!Y206+4*PI())/3)</f>
        <v>-0.19528349233552192</v>
      </c>
      <c r="AC206" s="11">
        <f>'OddsRatio_working_3-way'!X206^(1/3)*SIN('OddsRatio_working_3-way'!Y206/3)</f>
        <v>7.647376419453264E-2</v>
      </c>
      <c r="AD206" s="11">
        <f>'OddsRatio_working_3-way'!X206^(1/3)*SIN(('OddsRatio_working_3-way'!Y206+2*PI())/3)</f>
        <v>0.41471469479914447</v>
      </c>
      <c r="AE206" s="11">
        <f>'OddsRatio_working_3-way'!X206^(1/3)*SIN(('OddsRatio_working_3-way'!Y206+4*PI())/3)</f>
        <v>-0.49118845899367702</v>
      </c>
      <c r="AF206" s="11">
        <f>-'OddsRatio_working_3-way'!U206/(3*'OddsRatio_working_3-way'!X206^(1/3))*COS(('OddsRatio_working_3-way'!Y206)/3)</f>
        <v>0.52302342970201632</v>
      </c>
      <c r="AG206" s="11">
        <f>-'OddsRatio_working_3-way'!U206/(3*'OddsRatio_working_3-way'!X206^(1/3))*COS(('OddsRatio_working_3-way'!Y206+2*PI())/3)</f>
        <v>-0.32773993736649409</v>
      </c>
      <c r="AH206" s="11">
        <f>-'OddsRatio_working_3-way'!U206/(3*'OddsRatio_working_3-way'!X206^(1/3))*COS(('OddsRatio_working_3-way'!Y206+4*PI())/3)</f>
        <v>-0.19528349233552192</v>
      </c>
      <c r="AI206" s="11">
        <f>'OddsRatio_working_3-way'!U206/(3*'OddsRatio_working_3-way'!X206^(1/3))*SIN(('OddsRatio_working_3-way'!Y206)/3)</f>
        <v>-7.647376419453264E-2</v>
      </c>
      <c r="AJ206" s="11">
        <f>'OddsRatio_working_3-way'!U206/(3*'OddsRatio_working_3-way'!X206^(1/3))*SIN(('OddsRatio_working_3-way'!Y206+2*PI())/3)</f>
        <v>-0.41471469479914447</v>
      </c>
      <c r="AK206" s="11">
        <f>'OddsRatio_working_3-way'!U206/(3*'OddsRatio_working_3-way'!X206^(1/3))*SIN(('OddsRatio_working_3-way'!Y206+4*PI())/3)</f>
        <v>0.49118845899367702</v>
      </c>
      <c r="AL206" s="11">
        <f>'OddsRatio_working_3-way'!Z206+'OddsRatio_working_3-way'!AF206</f>
        <v>1.0460468594040326</v>
      </c>
      <c r="AM206" s="11">
        <f>'OddsRatio_working_3-way'!AA206+'OddsRatio_working_3-way'!AG206</f>
        <v>-0.65547987473298819</v>
      </c>
      <c r="AN206" s="11">
        <f>'OddsRatio_working_3-way'!AB206+'OddsRatio_working_3-way'!AH206</f>
        <v>-0.39056698467104384</v>
      </c>
      <c r="AO206" s="11">
        <f>'OddsRatio_working_3-way'!AC206+'OddsRatio_working_3-way'!AI206</f>
        <v>0</v>
      </c>
      <c r="AP206" s="11">
        <f>'OddsRatio_working_3-way'!AD206+'OddsRatio_working_3-way'!AJ206</f>
        <v>0</v>
      </c>
      <c r="AQ206" s="11">
        <f>'OddsRatio_working_3-way'!AE206+'OddsRatio_working_3-way'!AK206</f>
        <v>0</v>
      </c>
      <c r="AR206" s="10">
        <f>IF(A206="","",IF(('OddsRatio_working_3-way'!X206=0),IF(Q206&gt;0,-Q206^(1/3),(-Q206)^(1/3)),'OddsRatio_working_3-way'!AL206-'OddsRatio_working_3-way'!R206/3))</f>
        <v>1.0460468594040326</v>
      </c>
      <c r="AS206" s="11">
        <f>IF(('OddsRatio_working_3-way'!X206=0),IF(Q206&gt;0,-Q206^(1/3),(-Q206)^(1/3)),'OddsRatio_working_3-way'!AM206-'OddsRatio_working_3-way'!R206/3)</f>
        <v>-0.65547987473298819</v>
      </c>
      <c r="AT206" s="11">
        <f>IF(('OddsRatio_working_3-way'!X206=0),IF(Q206&gt;0,-Q206^(1/3),(-Q206)^(1/3)),'OddsRatio_working_3-way'!AN206-'OddsRatio_working_3-way'!R206/3)</f>
        <v>-0.39056698467104384</v>
      </c>
      <c r="AU206" s="11">
        <f>IF(('OddsRatio_working_3-way'!X206=0),0,'OddsRatio_working_3-way'!AO206)</f>
        <v>0</v>
      </c>
      <c r="AV206" s="11">
        <f>IF(('OddsRatio_working_3-way'!X206=0),0,'OddsRatio_working_3-way'!AP206)</f>
        <v>0</v>
      </c>
      <c r="AW206" s="11">
        <f>IF(('OddsRatio_working_3-way'!X206=0),0,'OddsRatio_working_3-way'!AQ206)</f>
        <v>0</v>
      </c>
    </row>
    <row r="207" spans="1:4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9">
        <f t="shared" si="52"/>
        <v>0.24423563234156592</v>
      </c>
      <c r="E207" s="9">
        <f t="shared" si="53"/>
        <v>0.30594750196434284</v>
      </c>
      <c r="F207" s="9">
        <f t="shared" si="54"/>
        <v>0.44981686569409096</v>
      </c>
      <c r="G207" s="9">
        <f t="shared" si="55"/>
        <v>1.0454076558637868</v>
      </c>
      <c r="H207" s="9">
        <f t="shared" si="56"/>
        <v>4.0944066613568086</v>
      </c>
      <c r="I207" s="9">
        <f t="shared" si="57"/>
        <v>3.2685346132244173</v>
      </c>
      <c r="J207" s="9">
        <f t="shared" si="58"/>
        <v>2.2231269573606309</v>
      </c>
      <c r="K207" s="11">
        <f t="shared" si="59"/>
        <v>0.25252525252525254</v>
      </c>
      <c r="L207" s="11">
        <f t="shared" si="60"/>
        <v>0.31545741324921134</v>
      </c>
      <c r="M207" s="11">
        <f t="shared" si="61"/>
        <v>0.46082949308755761</v>
      </c>
      <c r="N207" s="11">
        <f>'OddsRatio_working_3-way'!K207+'OddsRatio_working_3-way'!L207+'OddsRatio_working_3-way'!M207-('OddsRatio_working_3-way'!K207*'OddsRatio_working_3-way'!L207)-('OddsRatio_working_3-way'!K207*'OddsRatio_working_3-way'!M207)-('OddsRatio_working_3-way'!L207*'OddsRatio_working_3-way'!M207)+('OddsRatio_working_3-way'!K207*'OddsRatio_working_3-way'!L207*'OddsRatio_working_3-way'!M207)-1</f>
        <v>-0.27588184685976469</v>
      </c>
      <c r="O207" s="11">
        <f>0</f>
        <v>0</v>
      </c>
      <c r="P207" s="11">
        <f>('OddsRatio_working_3-way'!K207*'OddsRatio_working_3-way'!L207)+('OddsRatio_working_3-way'!K207*'OddsRatio_working_3-way'!M207)+('OddsRatio_working_3-way'!L207*'OddsRatio_working_3-way'!M207)-(3*'OddsRatio_working_3-way'!K207*'OddsRatio_working_3-way'!L207*'OddsRatio_working_3-way'!M207)</f>
        <v>0.2312737633791872</v>
      </c>
      <c r="Q207" s="11">
        <f>2*'OddsRatio_working_3-way'!K207*'OddsRatio_working_3-way'!L207*'OddsRatio_working_3-way'!M207</f>
        <v>7.3420242342599112E-2</v>
      </c>
      <c r="R207" s="11">
        <f t="shared" si="62"/>
        <v>0</v>
      </c>
      <c r="S207" s="11">
        <f t="shared" si="63"/>
        <v>-0.83830728992019354</v>
      </c>
      <c r="T207" s="11">
        <f t="shared" si="64"/>
        <v>-0.26612929838736304</v>
      </c>
      <c r="U207" s="11">
        <f>'OddsRatio_working_3-way'!S207-'OddsRatio_working_3-way'!R207^2/3</f>
        <v>-0.83830728992019354</v>
      </c>
      <c r="V207" s="11">
        <f>'OddsRatio_working_3-way'!S207*'OddsRatio_working_3-way'!R207/3-2*'OddsRatio_working_3-way'!R207^3/27-'OddsRatio_working_3-way'!T207</f>
        <v>0.26612929838736304</v>
      </c>
      <c r="W207" s="11">
        <f>'OddsRatio_working_3-way'!V207^2+4*'OddsRatio_working_3-way'!U207^3/27</f>
        <v>-1.6453431640128802E-2</v>
      </c>
      <c r="X207" s="11">
        <f>IF('OddsRatio_working_3-way'!W207&gt;0,IF(ABS('OddsRatio_working_3-way'!V207+SQRT('OddsRatio_working_3-way'!W207))/2&gt;0,ABS('OddsRatio_working_3-way'!V207+SQRT('OddsRatio_working_3-way'!W207))/2,ABS('OddsRatio_working_3-way'!V207-SQRT('OddsRatio_working_3-way'!W207))/2),SQRT(-'OddsRatio_working_3-way'!U207^3/27))</f>
        <v>0.14771445012276127</v>
      </c>
      <c r="Y207" s="11">
        <f>IF('OddsRatio_working_3-way'!W207&gt;=0,IF('OddsRatio_working_3-way'!V207+SQRT('OddsRatio_working_3-way'!W207)&gt;0,0,PI()),ACOS('OddsRatio_working_3-way'!V207/(2*'OddsRatio_working_3-way'!X207)))</f>
        <v>0.44913385365609115</v>
      </c>
      <c r="Z207" s="11">
        <f>'OddsRatio_working_3-way'!X207^(1/3)*COS('OddsRatio_working_3-way'!Y207/3)</f>
        <v>0.52270382793189341</v>
      </c>
      <c r="AA207" s="11">
        <f>'OddsRatio_working_3-way'!X207^(1/3)*COS(('OddsRatio_working_3-way'!Y207+2*PI())/3)</f>
        <v>-0.32963334393821381</v>
      </c>
      <c r="AB207" s="11">
        <f>'OddsRatio_working_3-way'!X207^(1/3)*COS(('OddsRatio_working_3-way'!Y207+4*PI())/3)</f>
        <v>-0.19307048399367976</v>
      </c>
      <c r="AC207" s="11">
        <f>'OddsRatio_working_3-way'!X207^(1/3)*SIN('OddsRatio_working_3-way'!Y207/3)</f>
        <v>7.8844603950281866E-2</v>
      </c>
      <c r="AD207" s="11">
        <f>'OddsRatio_working_3-way'!X207^(1/3)*SIN(('OddsRatio_working_3-way'!Y207+2*PI())/3)</f>
        <v>0.41325249166924877</v>
      </c>
      <c r="AE207" s="11">
        <f>'OddsRatio_working_3-way'!X207^(1/3)*SIN(('OddsRatio_working_3-way'!Y207+4*PI())/3)</f>
        <v>-0.49209709561953069</v>
      </c>
      <c r="AF207" s="11">
        <f>-'OddsRatio_working_3-way'!U207/(3*'OddsRatio_working_3-way'!X207^(1/3))*COS(('OddsRatio_working_3-way'!Y207)/3)</f>
        <v>0.52270382793189329</v>
      </c>
      <c r="AG207" s="11">
        <f>-'OddsRatio_working_3-way'!U207/(3*'OddsRatio_working_3-way'!X207^(1/3))*COS(('OddsRatio_working_3-way'!Y207+2*PI())/3)</f>
        <v>-0.3296333439382137</v>
      </c>
      <c r="AH207" s="11">
        <f>-'OddsRatio_working_3-way'!U207/(3*'OddsRatio_working_3-way'!X207^(1/3))*COS(('OddsRatio_working_3-way'!Y207+4*PI())/3)</f>
        <v>-0.19307048399367971</v>
      </c>
      <c r="AI207" s="11">
        <f>'OddsRatio_working_3-way'!U207/(3*'OddsRatio_working_3-way'!X207^(1/3))*SIN(('OddsRatio_working_3-way'!Y207)/3)</f>
        <v>-7.8844603950281852E-2</v>
      </c>
      <c r="AJ207" s="11">
        <f>'OddsRatio_working_3-way'!U207/(3*'OddsRatio_working_3-way'!X207^(1/3))*SIN(('OddsRatio_working_3-way'!Y207+2*PI())/3)</f>
        <v>-0.41325249166924866</v>
      </c>
      <c r="AK207" s="11">
        <f>'OddsRatio_working_3-way'!U207/(3*'OddsRatio_working_3-way'!X207^(1/3))*SIN(('OddsRatio_working_3-way'!Y207+4*PI())/3)</f>
        <v>0.49209709561953058</v>
      </c>
      <c r="AL207" s="11">
        <f>'OddsRatio_working_3-way'!Z207+'OddsRatio_working_3-way'!AF207</f>
        <v>1.0454076558637868</v>
      </c>
      <c r="AM207" s="11">
        <f>'OddsRatio_working_3-way'!AA207+'OddsRatio_working_3-way'!AG207</f>
        <v>-0.6592666878764275</v>
      </c>
      <c r="AN207" s="11">
        <f>'OddsRatio_working_3-way'!AB207+'OddsRatio_working_3-way'!AH207</f>
        <v>-0.38614096798735947</v>
      </c>
      <c r="AO207" s="11">
        <f>'OddsRatio_working_3-way'!AC207+'OddsRatio_working_3-way'!AI207</f>
        <v>0</v>
      </c>
      <c r="AP207" s="11">
        <f>'OddsRatio_working_3-way'!AD207+'OddsRatio_working_3-way'!AJ207</f>
        <v>0</v>
      </c>
      <c r="AQ207" s="11">
        <f>'OddsRatio_working_3-way'!AE207+'OddsRatio_working_3-way'!AK207</f>
        <v>0</v>
      </c>
      <c r="AR207" s="10">
        <f>IF(A207="","",IF(('OddsRatio_working_3-way'!X207=0),IF(Q207&gt;0,-Q207^(1/3),(-Q207)^(1/3)),'OddsRatio_working_3-way'!AL207-'OddsRatio_working_3-way'!R207/3))</f>
        <v>1.0454076558637868</v>
      </c>
      <c r="AS207" s="11">
        <f>IF(('OddsRatio_working_3-way'!X207=0),IF(Q207&gt;0,-Q207^(1/3),(-Q207)^(1/3)),'OddsRatio_working_3-way'!AM207-'OddsRatio_working_3-way'!R207/3)</f>
        <v>-0.6592666878764275</v>
      </c>
      <c r="AT207" s="11">
        <f>IF(('OddsRatio_working_3-way'!X207=0),IF(Q207&gt;0,-Q207^(1/3),(-Q207)^(1/3)),'OddsRatio_working_3-way'!AN207-'OddsRatio_working_3-way'!R207/3)</f>
        <v>-0.38614096798735947</v>
      </c>
      <c r="AU207" s="11">
        <f>IF(('OddsRatio_working_3-way'!X207=0),0,'OddsRatio_working_3-way'!AO207)</f>
        <v>0</v>
      </c>
      <c r="AV207" s="11">
        <f>IF(('OddsRatio_working_3-way'!X207=0),0,'OddsRatio_working_3-way'!AP207)</f>
        <v>0</v>
      </c>
      <c r="AW207" s="11">
        <f>IF(('OddsRatio_working_3-way'!X207=0),0,'OddsRatio_working_3-way'!AQ207)</f>
        <v>0</v>
      </c>
    </row>
    <row r="208" spans="1:4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9">
        <f t="shared" si="52"/>
        <v>0.30754076307235362</v>
      </c>
      <c r="E208" s="9">
        <f t="shared" si="53"/>
        <v>0.2915054991316457</v>
      </c>
      <c r="F208" s="9">
        <f t="shared" si="54"/>
        <v>0.40095373779600058</v>
      </c>
      <c r="G208" s="9">
        <f t="shared" si="55"/>
        <v>1.052150223742351</v>
      </c>
      <c r="H208" s="9">
        <f t="shared" si="56"/>
        <v>3.2516014788086314</v>
      </c>
      <c r="I208" s="9">
        <f t="shared" si="57"/>
        <v>3.4304670168448306</v>
      </c>
      <c r="J208" s="9">
        <f t="shared" si="58"/>
        <v>2.4940533177141386</v>
      </c>
      <c r="K208" s="11">
        <f t="shared" si="59"/>
        <v>0.31847133757961782</v>
      </c>
      <c r="L208" s="11">
        <f t="shared" si="60"/>
        <v>0.30211480362537763</v>
      </c>
      <c r="M208" s="11">
        <f t="shared" si="61"/>
        <v>0.41322314049586778</v>
      </c>
      <c r="N208" s="11">
        <f>'OddsRatio_working_3-way'!K208+'OddsRatio_working_3-way'!L208+'OddsRatio_working_3-way'!M208-('OddsRatio_working_3-way'!K208*'OddsRatio_working_3-way'!L208)-('OddsRatio_working_3-way'!K208*'OddsRatio_working_3-way'!M208)-('OddsRatio_working_3-way'!L208*'OddsRatio_working_3-way'!M208)+('OddsRatio_working_3-way'!K208*'OddsRatio_working_3-way'!L208*'OddsRatio_working_3-way'!M208)-1</f>
        <v>-0.27908795266926378</v>
      </c>
      <c r="O208" s="11">
        <f>0</f>
        <v>0</v>
      </c>
      <c r="P208" s="11">
        <f>('OddsRatio_working_3-way'!K208*'OddsRatio_working_3-way'!L208)+('OddsRatio_working_3-way'!K208*'OddsRatio_working_3-way'!M208)+('OddsRatio_working_3-way'!L208*'OddsRatio_working_3-way'!M208)-(3*'OddsRatio_working_3-way'!K208*'OddsRatio_working_3-way'!L208*'OddsRatio_working_3-way'!M208)</f>
        <v>0.23338078345014565</v>
      </c>
      <c r="Q208" s="11">
        <f>2*'OddsRatio_working_3-way'!K208*'OddsRatio_working_3-way'!L208*'OddsRatio_working_3-way'!M208</f>
        <v>7.9516450919981468E-2</v>
      </c>
      <c r="R208" s="11">
        <f t="shared" si="62"/>
        <v>0</v>
      </c>
      <c r="S208" s="11">
        <f t="shared" si="63"/>
        <v>-0.83622664904749966</v>
      </c>
      <c r="T208" s="11">
        <f t="shared" si="64"/>
        <v>-0.28491538298040869</v>
      </c>
      <c r="U208" s="11">
        <f>'OddsRatio_working_3-way'!S208-'OddsRatio_working_3-way'!R208^2/3</f>
        <v>-0.83622664904749966</v>
      </c>
      <c r="V208" s="11">
        <f>'OddsRatio_working_3-way'!S208*'OddsRatio_working_3-way'!R208/3-2*'OddsRatio_working_3-way'!R208^3/27-'OddsRatio_working_3-way'!T208</f>
        <v>0.28491538298040869</v>
      </c>
      <c r="W208" s="11">
        <f>'OddsRatio_working_3-way'!V208^2+4*'OddsRatio_working_3-way'!U208^3/27</f>
        <v>-5.4532093093021539E-3</v>
      </c>
      <c r="X208" s="11">
        <f>IF('OddsRatio_working_3-way'!W208&gt;0,IF(ABS('OddsRatio_working_3-way'!V208+SQRT('OddsRatio_working_3-way'!W208))/2&gt;0,ABS('OddsRatio_working_3-way'!V208+SQRT('OddsRatio_working_3-way'!W208))/2,ABS('OddsRatio_working_3-way'!V208-SQRT('OddsRatio_working_3-way'!W208))/2),SQRT(-'OddsRatio_working_3-way'!U208^3/27))</f>
        <v>0.14716486058853784</v>
      </c>
      <c r="Y208" s="11">
        <f>IF('OddsRatio_working_3-way'!W208&gt;=0,IF('OddsRatio_working_3-way'!V208+SQRT('OddsRatio_working_3-way'!W208)&gt;0,0,PI()),ACOS('OddsRatio_working_3-way'!V208/(2*'OddsRatio_working_3-way'!X208)))</f>
        <v>0.25360469268642993</v>
      </c>
      <c r="Z208" s="11">
        <f>'OddsRatio_working_3-way'!X208^(1/3)*COS('OddsRatio_working_3-way'!Y208/3)</f>
        <v>0.5260751118711755</v>
      </c>
      <c r="AA208" s="11">
        <f>'OddsRatio_working_3-way'!X208^(1/3)*COS(('OddsRatio_working_3-way'!Y208+2*PI())/3)</f>
        <v>-0.30164318718508998</v>
      </c>
      <c r="AB208" s="11">
        <f>'OddsRatio_working_3-way'!X208^(1/3)*COS(('OddsRatio_working_3-way'!Y208+4*PI())/3)</f>
        <v>-0.22443192468608572</v>
      </c>
      <c r="AC208" s="11">
        <f>'OddsRatio_working_3-way'!X208^(1/3)*SIN('OddsRatio_working_3-way'!Y208/3)</f>
        <v>4.4577943188271074E-2</v>
      </c>
      <c r="AD208" s="11">
        <f>'OddsRatio_working_3-way'!X208^(1/3)*SIN(('OddsRatio_working_3-way'!Y208+2*PI())/3)</f>
        <v>0.43330543958504303</v>
      </c>
      <c r="AE208" s="11">
        <f>'OddsRatio_working_3-way'!X208^(1/3)*SIN(('OddsRatio_working_3-way'!Y208+4*PI())/3)</f>
        <v>-0.47788338277331399</v>
      </c>
      <c r="AF208" s="11">
        <f>-'OddsRatio_working_3-way'!U208/(3*'OddsRatio_working_3-way'!X208^(1/3))*COS(('OddsRatio_working_3-way'!Y208)/3)</f>
        <v>0.52607511187117539</v>
      </c>
      <c r="AG208" s="11">
        <f>-'OddsRatio_working_3-way'!U208/(3*'OddsRatio_working_3-way'!X208^(1/3))*COS(('OddsRatio_working_3-way'!Y208+2*PI())/3)</f>
        <v>-0.30164318718508992</v>
      </c>
      <c r="AH208" s="11">
        <f>-'OddsRatio_working_3-way'!U208/(3*'OddsRatio_working_3-way'!X208^(1/3))*COS(('OddsRatio_working_3-way'!Y208+4*PI())/3)</f>
        <v>-0.22443192468608567</v>
      </c>
      <c r="AI208" s="11">
        <f>'OddsRatio_working_3-way'!U208/(3*'OddsRatio_working_3-way'!X208^(1/3))*SIN(('OddsRatio_working_3-way'!Y208)/3)</f>
        <v>-4.4577943188271067E-2</v>
      </c>
      <c r="AJ208" s="11">
        <f>'OddsRatio_working_3-way'!U208/(3*'OddsRatio_working_3-way'!X208^(1/3))*SIN(('OddsRatio_working_3-way'!Y208+2*PI())/3)</f>
        <v>-0.43330543958504297</v>
      </c>
      <c r="AK208" s="11">
        <f>'OddsRatio_working_3-way'!U208/(3*'OddsRatio_working_3-way'!X208^(1/3))*SIN(('OddsRatio_working_3-way'!Y208+4*PI())/3)</f>
        <v>0.47788338277331388</v>
      </c>
      <c r="AL208" s="11">
        <f>'OddsRatio_working_3-way'!Z208+'OddsRatio_working_3-way'!AF208</f>
        <v>1.052150223742351</v>
      </c>
      <c r="AM208" s="11">
        <f>'OddsRatio_working_3-way'!AA208+'OddsRatio_working_3-way'!AG208</f>
        <v>-0.60328637437017996</v>
      </c>
      <c r="AN208" s="11">
        <f>'OddsRatio_working_3-way'!AB208+'OddsRatio_working_3-way'!AH208</f>
        <v>-0.44886384937217139</v>
      </c>
      <c r="AO208" s="11">
        <f>'OddsRatio_working_3-way'!AC208+'OddsRatio_working_3-way'!AI208</f>
        <v>0</v>
      </c>
      <c r="AP208" s="11">
        <f>'OddsRatio_working_3-way'!AD208+'OddsRatio_working_3-way'!AJ208</f>
        <v>0</v>
      </c>
      <c r="AQ208" s="11">
        <f>'OddsRatio_working_3-way'!AE208+'OddsRatio_working_3-way'!AK208</f>
        <v>0</v>
      </c>
      <c r="AR208" s="10">
        <f>IF(A208="","",IF(('OddsRatio_working_3-way'!X208=0),IF(Q208&gt;0,-Q208^(1/3),(-Q208)^(1/3)),'OddsRatio_working_3-way'!AL208-'OddsRatio_working_3-way'!R208/3))</f>
        <v>1.052150223742351</v>
      </c>
      <c r="AS208" s="11">
        <f>IF(('OddsRatio_working_3-way'!X208=0),IF(Q208&gt;0,-Q208^(1/3),(-Q208)^(1/3)),'OddsRatio_working_3-way'!AM208-'OddsRatio_working_3-way'!R208/3)</f>
        <v>-0.60328637437017996</v>
      </c>
      <c r="AT208" s="11">
        <f>IF(('OddsRatio_working_3-way'!X208=0),IF(Q208&gt;0,-Q208^(1/3),(-Q208)^(1/3)),'OddsRatio_working_3-way'!AN208-'OddsRatio_working_3-way'!R208/3)</f>
        <v>-0.44886384937217139</v>
      </c>
      <c r="AU208" s="11">
        <f>IF(('OddsRatio_working_3-way'!X208=0),0,'OddsRatio_working_3-way'!AO208)</f>
        <v>0</v>
      </c>
      <c r="AV208" s="11">
        <f>IF(('OddsRatio_working_3-way'!X208=0),0,'OddsRatio_working_3-way'!AP208)</f>
        <v>0</v>
      </c>
      <c r="AW208" s="11">
        <f>IF(('OddsRatio_working_3-way'!X208=0),0,'OddsRatio_working_3-way'!AQ208)</f>
        <v>0</v>
      </c>
    </row>
    <row r="209" spans="1:4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9">
        <f t="shared" si="52"/>
        <v>0.37630369399487112</v>
      </c>
      <c r="E209" s="9">
        <f t="shared" si="53"/>
        <v>0.32610041903963094</v>
      </c>
      <c r="F209" s="9">
        <f t="shared" si="54"/>
        <v>0.29759588696549799</v>
      </c>
      <c r="G209" s="9">
        <f t="shared" si="55"/>
        <v>1.0490051088283514</v>
      </c>
      <c r="H209" s="9">
        <f t="shared" si="56"/>
        <v>2.6574280719487957</v>
      </c>
      <c r="I209" s="9">
        <f t="shared" si="57"/>
        <v>3.0665400643918526</v>
      </c>
      <c r="J209" s="9">
        <f t="shared" si="58"/>
        <v>3.3602614948637908</v>
      </c>
      <c r="K209" s="11">
        <f t="shared" si="59"/>
        <v>0.38759689922480617</v>
      </c>
      <c r="L209" s="11">
        <f t="shared" si="60"/>
        <v>0.33670033670033667</v>
      </c>
      <c r="M209" s="11">
        <f t="shared" si="61"/>
        <v>0.30769230769230771</v>
      </c>
      <c r="N209" s="11">
        <f>'OddsRatio_working_3-way'!K209+'OddsRatio_working_3-way'!L209+'OddsRatio_working_3-way'!M209-('OddsRatio_working_3-way'!K209*'OddsRatio_working_3-way'!L209)-('OddsRatio_working_3-way'!K209*'OddsRatio_working_3-way'!M209)-('OddsRatio_working_3-way'!L209*'OddsRatio_working_3-way'!M209)+('OddsRatio_working_3-way'!K209*'OddsRatio_working_3-way'!L209*'OddsRatio_working_3-way'!M209)-1</f>
        <v>-0.28122007191774656</v>
      </c>
      <c r="O209" s="11">
        <f>0</f>
        <v>0</v>
      </c>
      <c r="P209" s="11">
        <f>('OddsRatio_working_3-way'!K209*'OddsRatio_working_3-way'!L209)+('OddsRatio_working_3-way'!K209*'OddsRatio_working_3-way'!M209)+('OddsRatio_working_3-way'!L209*'OddsRatio_working_3-way'!M209)-(3*'OddsRatio_working_3-way'!K209*'OddsRatio_working_3-way'!L209*'OddsRatio_working_3-way'!M209)</f>
        <v>0.23289945770565923</v>
      </c>
      <c r="Q209" s="11">
        <f>2*'OddsRatio_working_3-way'!K209*'OddsRatio_working_3-way'!L209*'OddsRatio_working_3-way'!M209</f>
        <v>8.0310157829537668E-2</v>
      </c>
      <c r="R209" s="11">
        <f t="shared" si="62"/>
        <v>0</v>
      </c>
      <c r="S209" s="11">
        <f t="shared" si="63"/>
        <v>-0.82817508763663028</v>
      </c>
      <c r="T209" s="11">
        <f t="shared" si="64"/>
        <v>-0.28557761642642426</v>
      </c>
      <c r="U209" s="11">
        <f>'OddsRatio_working_3-way'!S209-'OddsRatio_working_3-way'!R209^2/3</f>
        <v>-0.82817508763663028</v>
      </c>
      <c r="V209" s="11">
        <f>'OddsRatio_working_3-way'!S209*'OddsRatio_working_3-way'!R209/3-2*'OddsRatio_working_3-way'!R209^3/27-'OddsRatio_working_3-way'!T209</f>
        <v>0.28557761642642426</v>
      </c>
      <c r="W209" s="11">
        <f>'OddsRatio_working_3-way'!V209^2+4*'OddsRatio_working_3-way'!U209^3/27</f>
        <v>-2.5970901815194763E-3</v>
      </c>
      <c r="X209" s="11">
        <f>IF('OddsRatio_working_3-way'!W209&gt;0,IF(ABS('OddsRatio_working_3-way'!V209+SQRT('OddsRatio_working_3-way'!W209))/2&gt;0,ABS('OddsRatio_working_3-way'!V209+SQRT('OddsRatio_working_3-way'!W209))/2,ABS('OddsRatio_working_3-way'!V209-SQRT('OddsRatio_working_3-way'!W209))/2),SQRT(-'OddsRatio_working_3-way'!U209^3/27))</f>
        <v>0.14504453211455215</v>
      </c>
      <c r="Y209" s="11">
        <f>IF('OddsRatio_working_3-way'!W209&gt;=0,IF('OddsRatio_working_3-way'!V209+SQRT('OddsRatio_working_3-way'!W209)&gt;0,0,PI()),ACOS('OddsRatio_working_3-way'!V209/(2*'OddsRatio_working_3-way'!X209)))</f>
        <v>0.17659229184411984</v>
      </c>
      <c r="Z209" s="11">
        <f>'OddsRatio_working_3-way'!X209^(1/3)*COS('OddsRatio_working_3-way'!Y209/3)</f>
        <v>0.5245025544141757</v>
      </c>
      <c r="AA209" s="11">
        <f>'OddsRatio_working_3-way'!X209^(1/3)*COS(('OddsRatio_working_3-way'!Y209+2*PI())/3)</f>
        <v>-0.28902019050051664</v>
      </c>
      <c r="AB209" s="11">
        <f>'OddsRatio_working_3-way'!X209^(1/3)*COS(('OddsRatio_working_3-way'!Y209+4*PI())/3)</f>
        <v>-0.23548236391365893</v>
      </c>
      <c r="AC209" s="11">
        <f>'OddsRatio_working_3-way'!X209^(1/3)*SIN('OddsRatio_working_3-way'!Y209/3)</f>
        <v>3.0910078591749771E-2</v>
      </c>
      <c r="AD209" s="11">
        <f>'OddsRatio_working_3-way'!X209^(1/3)*SIN(('OddsRatio_working_3-way'!Y209+2*PI())/3)</f>
        <v>0.43877749717663111</v>
      </c>
      <c r="AE209" s="11">
        <f>'OddsRatio_working_3-way'!X209^(1/3)*SIN(('OddsRatio_working_3-way'!Y209+4*PI())/3)</f>
        <v>-0.46968757576838088</v>
      </c>
      <c r="AF209" s="11">
        <f>-'OddsRatio_working_3-way'!U209/(3*'OddsRatio_working_3-way'!X209^(1/3))*COS(('OddsRatio_working_3-way'!Y209)/3)</f>
        <v>0.5245025544141757</v>
      </c>
      <c r="AG209" s="11">
        <f>-'OddsRatio_working_3-way'!U209/(3*'OddsRatio_working_3-way'!X209^(1/3))*COS(('OddsRatio_working_3-way'!Y209+2*PI())/3)</f>
        <v>-0.28902019050051664</v>
      </c>
      <c r="AH209" s="11">
        <f>-'OddsRatio_working_3-way'!U209/(3*'OddsRatio_working_3-way'!X209^(1/3))*COS(('OddsRatio_working_3-way'!Y209+4*PI())/3)</f>
        <v>-0.23548236391365893</v>
      </c>
      <c r="AI209" s="11">
        <f>'OddsRatio_working_3-way'!U209/(3*'OddsRatio_working_3-way'!X209^(1/3))*SIN(('OddsRatio_working_3-way'!Y209)/3)</f>
        <v>-3.0910078591749771E-2</v>
      </c>
      <c r="AJ209" s="11">
        <f>'OddsRatio_working_3-way'!U209/(3*'OddsRatio_working_3-way'!X209^(1/3))*SIN(('OddsRatio_working_3-way'!Y209+2*PI())/3)</f>
        <v>-0.43877749717663111</v>
      </c>
      <c r="AK209" s="11">
        <f>'OddsRatio_working_3-way'!U209/(3*'OddsRatio_working_3-way'!X209^(1/3))*SIN(('OddsRatio_working_3-way'!Y209+4*PI())/3)</f>
        <v>0.46968757576838088</v>
      </c>
      <c r="AL209" s="11">
        <f>'OddsRatio_working_3-way'!Z209+'OddsRatio_working_3-way'!AF209</f>
        <v>1.0490051088283514</v>
      </c>
      <c r="AM209" s="11">
        <f>'OddsRatio_working_3-way'!AA209+'OddsRatio_working_3-way'!AG209</f>
        <v>-0.57804038100103328</v>
      </c>
      <c r="AN209" s="11">
        <f>'OddsRatio_working_3-way'!AB209+'OddsRatio_working_3-way'!AH209</f>
        <v>-0.47096472782731785</v>
      </c>
      <c r="AO209" s="11">
        <f>'OddsRatio_working_3-way'!AC209+'OddsRatio_working_3-way'!AI209</f>
        <v>0</v>
      </c>
      <c r="AP209" s="11">
        <f>'OddsRatio_working_3-way'!AD209+'OddsRatio_working_3-way'!AJ209</f>
        <v>0</v>
      </c>
      <c r="AQ209" s="11">
        <f>'OddsRatio_working_3-way'!AE209+'OddsRatio_working_3-way'!AK209</f>
        <v>0</v>
      </c>
      <c r="AR209" s="10">
        <f>IF(A209="","",IF(('OddsRatio_working_3-way'!X209=0),IF(Q209&gt;0,-Q209^(1/3),(-Q209)^(1/3)),'OddsRatio_working_3-way'!AL209-'OddsRatio_working_3-way'!R209/3))</f>
        <v>1.0490051088283514</v>
      </c>
      <c r="AS209" s="11">
        <f>IF(('OddsRatio_working_3-way'!X209=0),IF(Q209&gt;0,-Q209^(1/3),(-Q209)^(1/3)),'OddsRatio_working_3-way'!AM209-'OddsRatio_working_3-way'!R209/3)</f>
        <v>-0.57804038100103328</v>
      </c>
      <c r="AT209" s="11">
        <f>IF(('OddsRatio_working_3-way'!X209=0),IF(Q209&gt;0,-Q209^(1/3),(-Q209)^(1/3)),'OddsRatio_working_3-way'!AN209-'OddsRatio_working_3-way'!R209/3)</f>
        <v>-0.47096472782731785</v>
      </c>
      <c r="AU209" s="11">
        <f>IF(('OddsRatio_working_3-way'!X209=0),0,'OddsRatio_working_3-way'!AO209)</f>
        <v>0</v>
      </c>
      <c r="AV209" s="11">
        <f>IF(('OddsRatio_working_3-way'!X209=0),0,'OddsRatio_working_3-way'!AP209)</f>
        <v>0</v>
      </c>
      <c r="AW209" s="11">
        <f>IF(('OddsRatio_working_3-way'!X209=0),0,'OddsRatio_working_3-way'!AQ209)</f>
        <v>0</v>
      </c>
    </row>
    <row r="210" spans="1:4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9">
        <f t="shared" si="52"/>
        <v>0.74048842654267166</v>
      </c>
      <c r="E210" s="9">
        <f t="shared" si="53"/>
        <v>0.16472515788858136</v>
      </c>
      <c r="F210" s="9">
        <f t="shared" si="54"/>
        <v>9.478641556874684E-2</v>
      </c>
      <c r="G210" s="9">
        <f t="shared" si="55"/>
        <v>1.0951874978526996</v>
      </c>
      <c r="H210" s="9">
        <f t="shared" si="56"/>
        <v>1.3504599993128639</v>
      </c>
      <c r="I210" s="9">
        <f t="shared" si="57"/>
        <v>6.0707181150579999</v>
      </c>
      <c r="J210" s="9">
        <f t="shared" si="58"/>
        <v>10.550034981275545</v>
      </c>
      <c r="K210" s="11">
        <f t="shared" si="59"/>
        <v>0.75757575757575757</v>
      </c>
      <c r="L210" s="11">
        <f t="shared" si="60"/>
        <v>0.17761989342806395</v>
      </c>
      <c r="M210" s="11">
        <f t="shared" si="61"/>
        <v>0.10288065843621398</v>
      </c>
      <c r="N210" s="11">
        <f>'OddsRatio_working_3-way'!K210+'OddsRatio_working_3-way'!L210+'OddsRatio_working_3-way'!M210-('OddsRatio_working_3-way'!K210*'OddsRatio_working_3-way'!L210)-('OddsRatio_working_3-way'!K210*'OddsRatio_working_3-way'!M210)-('OddsRatio_working_3-way'!L210*'OddsRatio_working_3-way'!M210)+('OddsRatio_working_3-way'!K210*'OddsRatio_working_3-way'!L210*'OddsRatio_working_3-way'!M210)-1</f>
        <v>-0.17885408478132636</v>
      </c>
      <c r="O210" s="11">
        <f>0</f>
        <v>0</v>
      </c>
      <c r="P210" s="11">
        <f>('OddsRatio_working_3-way'!K210*'OddsRatio_working_3-way'!L210)+('OddsRatio_working_3-way'!K210*'OddsRatio_working_3-way'!M210)+('OddsRatio_working_3-way'!L210*'OddsRatio_working_3-way'!M210)-(3*'OddsRatio_working_3-way'!K210*'OddsRatio_working_3-way'!L210*'OddsRatio_working_3-way'!M210)</f>
        <v>0.18924304333159014</v>
      </c>
      <c r="Q210" s="11">
        <f>2*'OddsRatio_working_3-way'!K210*'OddsRatio_working_3-way'!L210*'OddsRatio_working_3-way'!M210</f>
        <v>2.768735088977178E-2</v>
      </c>
      <c r="R210" s="11">
        <f t="shared" si="62"/>
        <v>0</v>
      </c>
      <c r="S210" s="11">
        <f t="shared" si="63"/>
        <v>-1.0580862246616605</v>
      </c>
      <c r="T210" s="11">
        <f t="shared" si="64"/>
        <v>-0.15480412943111344</v>
      </c>
      <c r="U210" s="11">
        <f>'OddsRatio_working_3-way'!S210-'OddsRatio_working_3-way'!R210^2/3</f>
        <v>-1.0580862246616605</v>
      </c>
      <c r="V210" s="11">
        <f>'OddsRatio_working_3-way'!S210*'OddsRatio_working_3-way'!R210/3-2*'OddsRatio_working_3-way'!R210^3/27-'OddsRatio_working_3-way'!T210</f>
        <v>0.15480412943111344</v>
      </c>
      <c r="W210" s="11">
        <f>'OddsRatio_working_3-way'!V210^2+4*'OddsRatio_working_3-way'!U210^3/27</f>
        <v>-0.15152852387327939</v>
      </c>
      <c r="X210" s="11">
        <f>IF('OddsRatio_working_3-way'!W210&gt;0,IF(ABS('OddsRatio_working_3-way'!V210+SQRT('OddsRatio_working_3-way'!W210))/2&gt;0,ABS('OddsRatio_working_3-way'!V210+SQRT('OddsRatio_working_3-way'!W210))/2,ABS('OddsRatio_working_3-way'!V210-SQRT('OddsRatio_working_3-way'!W210))/2),SQRT(-'OddsRatio_working_3-way'!U210^3/27))</f>
        <v>0.20945932920390792</v>
      </c>
      <c r="Y210" s="11">
        <f>IF('OddsRatio_working_3-way'!W210&gt;=0,IF('OddsRatio_working_3-way'!V210+SQRT('OddsRatio_working_3-way'!W210)&gt;0,0,PI()),ACOS('OddsRatio_working_3-way'!V210/(2*'OddsRatio_working_3-way'!X210)))</f>
        <v>1.1922902872060652</v>
      </c>
      <c r="Z210" s="11">
        <f>'OddsRatio_working_3-way'!X210^(1/3)*COS('OddsRatio_working_3-way'!Y210/3)</f>
        <v>0.54759374892634982</v>
      </c>
      <c r="AA210" s="11">
        <f>'OddsRatio_working_3-way'!X210^(1/3)*COS(('OddsRatio_working_3-way'!Y210+2*PI())/3)</f>
        <v>-0.47286312164738359</v>
      </c>
      <c r="AB210" s="11">
        <f>'OddsRatio_working_3-way'!X210^(1/3)*COS(('OddsRatio_working_3-way'!Y210+4*PI())/3)</f>
        <v>-7.4730627278966122E-2</v>
      </c>
      <c r="AC210" s="11">
        <f>'OddsRatio_working_3-way'!X210^(1/3)*SIN('OddsRatio_working_3-way'!Y210/3)</f>
        <v>0.22986190279674301</v>
      </c>
      <c r="AD210" s="11">
        <f>'OddsRatio_working_3-way'!X210^(1/3)*SIN(('OddsRatio_working_3-way'!Y210+2*PI())/3)</f>
        <v>0.35929914612540514</v>
      </c>
      <c r="AE210" s="11">
        <f>'OddsRatio_working_3-way'!X210^(1/3)*SIN(('OddsRatio_working_3-way'!Y210+4*PI())/3)</f>
        <v>-0.58916104892214805</v>
      </c>
      <c r="AF210" s="11">
        <f>-'OddsRatio_working_3-way'!U210/(3*'OddsRatio_working_3-way'!X210^(1/3))*COS(('OddsRatio_working_3-way'!Y210)/3)</f>
        <v>0.54759374892634971</v>
      </c>
      <c r="AG210" s="11">
        <f>-'OddsRatio_working_3-way'!U210/(3*'OddsRatio_working_3-way'!X210^(1/3))*COS(('OddsRatio_working_3-way'!Y210+2*PI())/3)</f>
        <v>-0.47286312164738348</v>
      </c>
      <c r="AH210" s="11">
        <f>-'OddsRatio_working_3-way'!U210/(3*'OddsRatio_working_3-way'!X210^(1/3))*COS(('OddsRatio_working_3-way'!Y210+4*PI())/3)</f>
        <v>-7.4730627278966108E-2</v>
      </c>
      <c r="AI210" s="11">
        <f>'OddsRatio_working_3-way'!U210/(3*'OddsRatio_working_3-way'!X210^(1/3))*SIN(('OddsRatio_working_3-way'!Y210)/3)</f>
        <v>-0.22986190279674298</v>
      </c>
      <c r="AJ210" s="11">
        <f>'OddsRatio_working_3-way'!U210/(3*'OddsRatio_working_3-way'!X210^(1/3))*SIN(('OddsRatio_working_3-way'!Y210+2*PI())/3)</f>
        <v>-0.35929914612540509</v>
      </c>
      <c r="AK210" s="11">
        <f>'OddsRatio_working_3-way'!U210/(3*'OddsRatio_working_3-way'!X210^(1/3))*SIN(('OddsRatio_working_3-way'!Y210+4*PI())/3)</f>
        <v>0.58916104892214793</v>
      </c>
      <c r="AL210" s="11">
        <f>'OddsRatio_working_3-way'!Z210+'OddsRatio_working_3-way'!AF210</f>
        <v>1.0951874978526996</v>
      </c>
      <c r="AM210" s="11">
        <f>'OddsRatio_working_3-way'!AA210+'OddsRatio_working_3-way'!AG210</f>
        <v>-0.94572624329476707</v>
      </c>
      <c r="AN210" s="11">
        <f>'OddsRatio_working_3-way'!AB210+'OddsRatio_working_3-way'!AH210</f>
        <v>-0.14946125455793224</v>
      </c>
      <c r="AO210" s="11">
        <f>'OddsRatio_working_3-way'!AC210+'OddsRatio_working_3-way'!AI210</f>
        <v>0</v>
      </c>
      <c r="AP210" s="11">
        <f>'OddsRatio_working_3-way'!AD210+'OddsRatio_working_3-way'!AJ210</f>
        <v>0</v>
      </c>
      <c r="AQ210" s="11">
        <f>'OddsRatio_working_3-way'!AE210+'OddsRatio_working_3-way'!AK210</f>
        <v>0</v>
      </c>
      <c r="AR210" s="10">
        <f>IF(A210="","",IF(('OddsRatio_working_3-way'!X210=0),IF(Q210&gt;0,-Q210^(1/3),(-Q210)^(1/3)),'OddsRatio_working_3-way'!AL210-'OddsRatio_working_3-way'!R210/3))</f>
        <v>1.0951874978526996</v>
      </c>
      <c r="AS210" s="11">
        <f>IF(('OddsRatio_working_3-way'!X210=0),IF(Q210&gt;0,-Q210^(1/3),(-Q210)^(1/3)),'OddsRatio_working_3-way'!AM210-'OddsRatio_working_3-way'!R210/3)</f>
        <v>-0.94572624329476707</v>
      </c>
      <c r="AT210" s="11">
        <f>IF(('OddsRatio_working_3-way'!X210=0),IF(Q210&gt;0,-Q210^(1/3),(-Q210)^(1/3)),'OddsRatio_working_3-way'!AN210-'OddsRatio_working_3-way'!R210/3)</f>
        <v>-0.14946125455793224</v>
      </c>
      <c r="AU210" s="11">
        <f>IF(('OddsRatio_working_3-way'!X210=0),0,'OddsRatio_working_3-way'!AO210)</f>
        <v>0</v>
      </c>
      <c r="AV210" s="11">
        <f>IF(('OddsRatio_working_3-way'!X210=0),0,'OddsRatio_working_3-way'!AP210)</f>
        <v>0</v>
      </c>
      <c r="AW210" s="11">
        <f>IF(('OddsRatio_working_3-way'!X210=0),0,'OddsRatio_working_3-way'!AQ210)</f>
        <v>0</v>
      </c>
    </row>
    <row r="211" spans="1:4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9">
        <f t="shared" si="52"/>
        <v>0.54187234941967355</v>
      </c>
      <c r="E211" s="9">
        <f t="shared" si="53"/>
        <v>0.22766004500532466</v>
      </c>
      <c r="F211" s="9">
        <f t="shared" si="54"/>
        <v>0.23046760557500182</v>
      </c>
      <c r="G211" s="9">
        <f t="shared" si="55"/>
        <v>1.0701937810208819</v>
      </c>
      <c r="H211" s="9">
        <f t="shared" si="56"/>
        <v>1.8454530870064974</v>
      </c>
      <c r="I211" s="9">
        <f t="shared" si="57"/>
        <v>4.3925142858361967</v>
      </c>
      <c r="J211" s="9">
        <f t="shared" si="58"/>
        <v>4.3390045967851512</v>
      </c>
      <c r="K211" s="11">
        <f t="shared" si="59"/>
        <v>0.55865921787709494</v>
      </c>
      <c r="L211" s="11">
        <f t="shared" si="60"/>
        <v>0.23980815347721823</v>
      </c>
      <c r="M211" s="11">
        <f t="shared" si="61"/>
        <v>0.24271844660194175</v>
      </c>
      <c r="N211" s="11">
        <f>'OddsRatio_working_3-way'!K211+'OddsRatio_working_3-way'!L211+'OddsRatio_working_3-way'!M211-('OddsRatio_working_3-way'!K211*'OddsRatio_working_3-way'!L211)-('OddsRatio_working_3-way'!K211*'OddsRatio_working_3-way'!M211)-('OddsRatio_working_3-way'!L211*'OddsRatio_working_3-way'!M211)+('OddsRatio_working_3-way'!K211*'OddsRatio_working_3-way'!L211*'OddsRatio_working_3-way'!M211)-1</f>
        <v>-0.25407073592631035</v>
      </c>
      <c r="O211" s="11">
        <f>0</f>
        <v>0</v>
      </c>
      <c r="P211" s="11">
        <f>('OddsRatio_working_3-way'!K211*'OddsRatio_working_3-way'!L211)+('OddsRatio_working_3-way'!K211*'OddsRatio_working_3-way'!M211)+('OddsRatio_working_3-way'!L211*'OddsRatio_working_3-way'!M211)-(3*'OddsRatio_working_3-way'!K211*'OddsRatio_working_3-way'!L211*'OddsRatio_working_3-way'!M211)</f>
        <v>0.23022207064851996</v>
      </c>
      <c r="Q211" s="11">
        <f>2*'OddsRatio_working_3-way'!K211*'OddsRatio_working_3-way'!L211*'OddsRatio_working_3-way'!M211</f>
        <v>6.5034483234045176E-2</v>
      </c>
      <c r="R211" s="11">
        <f t="shared" si="62"/>
        <v>0</v>
      </c>
      <c r="S211" s="11">
        <f t="shared" si="63"/>
        <v>-0.90613375762918491</v>
      </c>
      <c r="T211" s="11">
        <f t="shared" si="64"/>
        <v>-0.25596998803084314</v>
      </c>
      <c r="U211" s="11">
        <f>'OddsRatio_working_3-way'!S211-'OddsRatio_working_3-way'!R211^2/3</f>
        <v>-0.90613375762918491</v>
      </c>
      <c r="V211" s="11">
        <f>'OddsRatio_working_3-way'!S211*'OddsRatio_working_3-way'!R211/3-2*'OddsRatio_working_3-way'!R211^3/27-'OddsRatio_working_3-way'!T211</f>
        <v>0.25596998803084314</v>
      </c>
      <c r="W211" s="11">
        <f>'OddsRatio_working_3-way'!V211^2+4*'OddsRatio_working_3-way'!U211^3/27</f>
        <v>-4.4702601355244218E-2</v>
      </c>
      <c r="X211" s="11">
        <f>IF('OddsRatio_working_3-way'!W211&gt;0,IF(ABS('OddsRatio_working_3-way'!V211+SQRT('OddsRatio_working_3-way'!W211))/2&gt;0,ABS('OddsRatio_working_3-way'!V211+SQRT('OddsRatio_working_3-way'!W211))/2,ABS('OddsRatio_working_3-way'!V211-SQRT('OddsRatio_working_3-way'!W211))/2),SQRT(-'OddsRatio_working_3-way'!U211^3/27))</f>
        <v>0.16599942479399907</v>
      </c>
      <c r="Y211" s="11">
        <f>IF('OddsRatio_working_3-way'!W211&gt;=0,IF('OddsRatio_working_3-way'!V211+SQRT('OddsRatio_working_3-way'!W211)&gt;0,0,PI()),ACOS('OddsRatio_working_3-way'!V211/(2*'OddsRatio_working_3-way'!X211)))</f>
        <v>0.69039172008981686</v>
      </c>
      <c r="Z211" s="11">
        <f>'OddsRatio_working_3-way'!X211^(1/3)*COS('OddsRatio_working_3-way'!Y211/3)</f>
        <v>0.53509689051044107</v>
      </c>
      <c r="AA211" s="11">
        <f>'OddsRatio_working_3-way'!X211^(1/3)*COS(('OddsRatio_working_3-way'!Y211+2*PI())/3)</f>
        <v>-0.37611606350227905</v>
      </c>
      <c r="AB211" s="11">
        <f>'OddsRatio_working_3-way'!X211^(1/3)*COS(('OddsRatio_working_3-way'!Y211+4*PI())/3)</f>
        <v>-0.15898082700816216</v>
      </c>
      <c r="AC211" s="11">
        <f>'OddsRatio_working_3-way'!X211^(1/3)*SIN('OddsRatio_working_3-way'!Y211/3)</f>
        <v>0.12536308724043158</v>
      </c>
      <c r="AD211" s="11">
        <f>'OddsRatio_working_3-way'!X211^(1/3)*SIN(('OddsRatio_working_3-way'!Y211+2*PI())/3)</f>
        <v>0.40072595704788655</v>
      </c>
      <c r="AE211" s="11">
        <f>'OddsRatio_working_3-way'!X211^(1/3)*SIN(('OddsRatio_working_3-way'!Y211+4*PI())/3)</f>
        <v>-0.52608904428831804</v>
      </c>
      <c r="AF211" s="11">
        <f>-'OddsRatio_working_3-way'!U211/(3*'OddsRatio_working_3-way'!X211^(1/3))*COS(('OddsRatio_working_3-way'!Y211)/3)</f>
        <v>0.53509689051044096</v>
      </c>
      <c r="AG211" s="11">
        <f>-'OddsRatio_working_3-way'!U211/(3*'OddsRatio_working_3-way'!X211^(1/3))*COS(('OddsRatio_working_3-way'!Y211+2*PI())/3)</f>
        <v>-0.376116063502279</v>
      </c>
      <c r="AH211" s="11">
        <f>-'OddsRatio_working_3-way'!U211/(3*'OddsRatio_working_3-way'!X211^(1/3))*COS(('OddsRatio_working_3-way'!Y211+4*PI())/3)</f>
        <v>-0.15898082700816213</v>
      </c>
      <c r="AI211" s="11">
        <f>'OddsRatio_working_3-way'!U211/(3*'OddsRatio_working_3-way'!X211^(1/3))*SIN(('OddsRatio_working_3-way'!Y211)/3)</f>
        <v>-0.12536308724043155</v>
      </c>
      <c r="AJ211" s="11">
        <f>'OddsRatio_working_3-way'!U211/(3*'OddsRatio_working_3-way'!X211^(1/3))*SIN(('OddsRatio_working_3-way'!Y211+2*PI())/3)</f>
        <v>-0.40072595704788649</v>
      </c>
      <c r="AK211" s="11">
        <f>'OddsRatio_working_3-way'!U211/(3*'OddsRatio_working_3-way'!X211^(1/3))*SIN(('OddsRatio_working_3-way'!Y211+4*PI())/3)</f>
        <v>0.52608904428831793</v>
      </c>
      <c r="AL211" s="11">
        <f>'OddsRatio_working_3-way'!Z211+'OddsRatio_working_3-way'!AF211</f>
        <v>1.0701937810208819</v>
      </c>
      <c r="AM211" s="11">
        <f>'OddsRatio_working_3-way'!AA211+'OddsRatio_working_3-way'!AG211</f>
        <v>-0.75223212700455799</v>
      </c>
      <c r="AN211" s="11">
        <f>'OddsRatio_working_3-way'!AB211+'OddsRatio_working_3-way'!AH211</f>
        <v>-0.31796165401632426</v>
      </c>
      <c r="AO211" s="11">
        <f>'OddsRatio_working_3-way'!AC211+'OddsRatio_working_3-way'!AI211</f>
        <v>0</v>
      </c>
      <c r="AP211" s="11">
        <f>'OddsRatio_working_3-way'!AD211+'OddsRatio_working_3-way'!AJ211</f>
        <v>0</v>
      </c>
      <c r="AQ211" s="11">
        <f>'OddsRatio_working_3-way'!AE211+'OddsRatio_working_3-way'!AK211</f>
        <v>0</v>
      </c>
      <c r="AR211" s="10">
        <f>IF(A211="","",IF(('OddsRatio_working_3-way'!X211=0),IF(Q211&gt;0,-Q211^(1/3),(-Q211)^(1/3)),'OddsRatio_working_3-way'!AL211-'OddsRatio_working_3-way'!R211/3))</f>
        <v>1.0701937810208819</v>
      </c>
      <c r="AS211" s="11">
        <f>IF(('OddsRatio_working_3-way'!X211=0),IF(Q211&gt;0,-Q211^(1/3),(-Q211)^(1/3)),'OddsRatio_working_3-way'!AM211-'OddsRatio_working_3-way'!R211/3)</f>
        <v>-0.75223212700455799</v>
      </c>
      <c r="AT211" s="11">
        <f>IF(('OddsRatio_working_3-way'!X211=0),IF(Q211&gt;0,-Q211^(1/3),(-Q211)^(1/3)),'OddsRatio_working_3-way'!AN211-'OddsRatio_working_3-way'!R211/3)</f>
        <v>-0.31796165401632426</v>
      </c>
      <c r="AU211" s="11">
        <f>IF(('OddsRatio_working_3-way'!X211=0),0,'OddsRatio_working_3-way'!AO211)</f>
        <v>0</v>
      </c>
      <c r="AV211" s="11">
        <f>IF(('OddsRatio_working_3-way'!X211=0),0,'OddsRatio_working_3-way'!AP211)</f>
        <v>0</v>
      </c>
      <c r="AW211" s="11">
        <f>IF(('OddsRatio_working_3-way'!X211=0),0,'OddsRatio_working_3-way'!AQ211)</f>
        <v>0</v>
      </c>
    </row>
    <row r="212" spans="1:4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9">
        <f t="shared" si="52"/>
        <v>0.39225884113067538</v>
      </c>
      <c r="E212" s="9">
        <f t="shared" si="53"/>
        <v>0.26159077484157245</v>
      </c>
      <c r="F212" s="9">
        <f t="shared" si="54"/>
        <v>0.34615038402775206</v>
      </c>
      <c r="G212" s="9">
        <f t="shared" si="55"/>
        <v>1.0611897657140228</v>
      </c>
      <c r="H212" s="9">
        <f t="shared" si="56"/>
        <v>2.5493370579424735</v>
      </c>
      <c r="I212" s="9">
        <f t="shared" si="57"/>
        <v>3.8227647767993012</v>
      </c>
      <c r="J212" s="9">
        <f t="shared" si="58"/>
        <v>2.8889177829709602</v>
      </c>
      <c r="K212" s="11">
        <f t="shared" si="59"/>
        <v>0.4065040650406504</v>
      </c>
      <c r="L212" s="11">
        <f t="shared" si="60"/>
        <v>0.27322404371584696</v>
      </c>
      <c r="M212" s="11">
        <f t="shared" si="61"/>
        <v>0.35971223021582738</v>
      </c>
      <c r="N212" s="11">
        <f>'OddsRatio_working_3-way'!K212+'OddsRatio_working_3-way'!L212+'OddsRatio_working_3-way'!M212-('OddsRatio_working_3-way'!K212*'OddsRatio_working_3-way'!L212)-('OddsRatio_working_3-way'!K212*'OddsRatio_working_3-way'!M212)-('OddsRatio_working_3-way'!L212*'OddsRatio_working_3-way'!M212)+('OddsRatio_working_3-way'!K212*'OddsRatio_working_3-way'!L212*'OddsRatio_working_3-way'!M212)-1</f>
        <v>-0.27618081464456579</v>
      </c>
      <c r="O212" s="11">
        <f>0</f>
        <v>0</v>
      </c>
      <c r="P212" s="11">
        <f>('OddsRatio_working_3-way'!K212*'OddsRatio_working_3-way'!L212)+('OddsRatio_working_3-way'!K212*'OddsRatio_working_3-way'!M212)+('OddsRatio_working_3-way'!L212*'OddsRatio_working_3-way'!M212)-(3*'OddsRatio_working_3-way'!K212*'OddsRatio_working_3-way'!L212*'OddsRatio_working_3-way'!M212)</f>
        <v>0.23571706409362714</v>
      </c>
      <c r="Q212" s="11">
        <f>2*'OddsRatio_working_3-way'!K212*'OddsRatio_working_3-way'!L212*'OddsRatio_working_3-way'!M212</f>
        <v>7.9904089523263444E-2</v>
      </c>
      <c r="R212" s="11">
        <f t="shared" si="62"/>
        <v>0</v>
      </c>
      <c r="S212" s="11">
        <f t="shared" si="63"/>
        <v>-0.85348819177387847</v>
      </c>
      <c r="T212" s="11">
        <f t="shared" si="64"/>
        <v>-0.28931803110978932</v>
      </c>
      <c r="U212" s="11">
        <f>'OddsRatio_working_3-way'!S212-'OddsRatio_working_3-way'!R212^2/3</f>
        <v>-0.85348819177387847</v>
      </c>
      <c r="V212" s="11">
        <f>'OddsRatio_working_3-way'!S212*'OddsRatio_working_3-way'!R212/3-2*'OddsRatio_working_3-way'!R212^3/27-'OddsRatio_working_3-way'!T212</f>
        <v>0.28931803110978932</v>
      </c>
      <c r="W212" s="11">
        <f>'OddsRatio_working_3-way'!V212^2+4*'OddsRatio_working_3-way'!U212^3/27</f>
        <v>-8.4012583845494426E-3</v>
      </c>
      <c r="X212" s="11">
        <f>IF('OddsRatio_working_3-way'!W212&gt;0,IF(ABS('OddsRatio_working_3-way'!V212+SQRT('OddsRatio_working_3-way'!W212))/2&gt;0,ABS('OddsRatio_working_3-way'!V212+SQRT('OddsRatio_working_3-way'!W212))/2,ABS('OddsRatio_working_3-way'!V212-SQRT('OddsRatio_working_3-way'!W212))/2),SQRT(-'OddsRatio_working_3-way'!U212^3/27))</f>
        <v>0.1517450011613187</v>
      </c>
      <c r="Y212" s="11">
        <f>IF('OddsRatio_working_3-way'!W212&gt;=0,IF('OddsRatio_working_3-way'!V212+SQRT('OddsRatio_working_3-way'!W212)&gt;0,0,PI()),ACOS('OddsRatio_working_3-way'!V212/(2*'OddsRatio_working_3-way'!X212)))</f>
        <v>0.30680511805750821</v>
      </c>
      <c r="Z212" s="11">
        <f>'OddsRatio_working_3-way'!X212^(1/3)*COS('OddsRatio_working_3-way'!Y212/3)</f>
        <v>0.5305948828570114</v>
      </c>
      <c r="AA212" s="11">
        <f>'OddsRatio_working_3-way'!X212^(1/3)*COS(('OddsRatio_working_3-way'!Y212+2*PI())/3)</f>
        <v>-0.31245516251355598</v>
      </c>
      <c r="AB212" s="11">
        <f>'OddsRatio_working_3-way'!X212^(1/3)*COS(('OddsRatio_working_3-way'!Y212+4*PI())/3)</f>
        <v>-0.21813972034345544</v>
      </c>
      <c r="AC212" s="11">
        <f>'OddsRatio_working_3-way'!X212^(1/3)*SIN('OddsRatio_working_3-way'!Y212/3)</f>
        <v>5.4453045925646114E-2</v>
      </c>
      <c r="AD212" s="11">
        <f>'OddsRatio_working_3-way'!X212^(1/3)*SIN(('OddsRatio_working_3-way'!Y212+2*PI())/3)</f>
        <v>0.4322821247093771</v>
      </c>
      <c r="AE212" s="11">
        <f>'OddsRatio_working_3-way'!X212^(1/3)*SIN(('OddsRatio_working_3-way'!Y212+4*PI())/3)</f>
        <v>-0.4867351706350232</v>
      </c>
      <c r="AF212" s="11">
        <f>-'OddsRatio_working_3-way'!U212/(3*'OddsRatio_working_3-way'!X212^(1/3))*COS(('OddsRatio_working_3-way'!Y212)/3)</f>
        <v>0.5305948828570114</v>
      </c>
      <c r="AG212" s="11">
        <f>-'OddsRatio_working_3-way'!U212/(3*'OddsRatio_working_3-way'!X212^(1/3))*COS(('OddsRatio_working_3-way'!Y212+2*PI())/3)</f>
        <v>-0.31245516251355598</v>
      </c>
      <c r="AH212" s="11">
        <f>-'OddsRatio_working_3-way'!U212/(3*'OddsRatio_working_3-way'!X212^(1/3))*COS(('OddsRatio_working_3-way'!Y212+4*PI())/3)</f>
        <v>-0.21813972034345544</v>
      </c>
      <c r="AI212" s="11">
        <f>'OddsRatio_working_3-way'!U212/(3*'OddsRatio_working_3-way'!X212^(1/3))*SIN(('OddsRatio_working_3-way'!Y212)/3)</f>
        <v>-5.4453045925646114E-2</v>
      </c>
      <c r="AJ212" s="11">
        <f>'OddsRatio_working_3-way'!U212/(3*'OddsRatio_working_3-way'!X212^(1/3))*SIN(('OddsRatio_working_3-way'!Y212+2*PI())/3)</f>
        <v>-0.4322821247093771</v>
      </c>
      <c r="AK212" s="11">
        <f>'OddsRatio_working_3-way'!U212/(3*'OddsRatio_working_3-way'!X212^(1/3))*SIN(('OddsRatio_working_3-way'!Y212+4*PI())/3)</f>
        <v>0.4867351706350232</v>
      </c>
      <c r="AL212" s="11">
        <f>'OddsRatio_working_3-way'!Z212+'OddsRatio_working_3-way'!AF212</f>
        <v>1.0611897657140228</v>
      </c>
      <c r="AM212" s="11">
        <f>'OddsRatio_working_3-way'!AA212+'OddsRatio_working_3-way'!AG212</f>
        <v>-0.62491032502711197</v>
      </c>
      <c r="AN212" s="11">
        <f>'OddsRatio_working_3-way'!AB212+'OddsRatio_working_3-way'!AH212</f>
        <v>-0.43627944068691088</v>
      </c>
      <c r="AO212" s="11">
        <f>'OddsRatio_working_3-way'!AC212+'OddsRatio_working_3-way'!AI212</f>
        <v>0</v>
      </c>
      <c r="AP212" s="11">
        <f>'OddsRatio_working_3-way'!AD212+'OddsRatio_working_3-way'!AJ212</f>
        <v>0</v>
      </c>
      <c r="AQ212" s="11">
        <f>'OddsRatio_working_3-way'!AE212+'OddsRatio_working_3-way'!AK212</f>
        <v>0</v>
      </c>
      <c r="AR212" s="10">
        <f>IF(A212="","",IF(('OddsRatio_working_3-way'!X212=0),IF(Q212&gt;0,-Q212^(1/3),(-Q212)^(1/3)),'OddsRatio_working_3-way'!AL212-'OddsRatio_working_3-way'!R212/3))</f>
        <v>1.0611897657140228</v>
      </c>
      <c r="AS212" s="11">
        <f>IF(('OddsRatio_working_3-way'!X212=0),IF(Q212&gt;0,-Q212^(1/3),(-Q212)^(1/3)),'OddsRatio_working_3-way'!AM212-'OddsRatio_working_3-way'!R212/3)</f>
        <v>-0.62491032502711197</v>
      </c>
      <c r="AT212" s="11">
        <f>IF(('OddsRatio_working_3-way'!X212=0),IF(Q212&gt;0,-Q212^(1/3),(-Q212)^(1/3)),'OddsRatio_working_3-way'!AN212-'OddsRatio_working_3-way'!R212/3)</f>
        <v>-0.43627944068691088</v>
      </c>
      <c r="AU212" s="11">
        <f>IF(('OddsRatio_working_3-way'!X212=0),0,'OddsRatio_working_3-way'!AO212)</f>
        <v>0</v>
      </c>
      <c r="AV212" s="11">
        <f>IF(('OddsRatio_working_3-way'!X212=0),0,'OddsRatio_working_3-way'!AP212)</f>
        <v>0</v>
      </c>
      <c r="AW212" s="11">
        <f>IF(('OddsRatio_working_3-way'!X212=0),0,'OddsRatio_working_3-way'!AQ212)</f>
        <v>0</v>
      </c>
    </row>
    <row r="213" spans="1:4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9">
        <f t="shared" si="52"/>
        <v>0.49401036981586072</v>
      </c>
      <c r="E213" s="9">
        <f t="shared" si="53"/>
        <v>0.23331058095816615</v>
      </c>
      <c r="F213" s="9">
        <f t="shared" si="54"/>
        <v>0.27267904922597319</v>
      </c>
      <c r="G213" s="9">
        <f t="shared" si="55"/>
        <v>1.0669260478039662</v>
      </c>
      <c r="H213" s="9">
        <f t="shared" si="56"/>
        <v>2.0242490058918072</v>
      </c>
      <c r="I213" s="9">
        <f t="shared" si="57"/>
        <v>4.286132227236215</v>
      </c>
      <c r="J213" s="9">
        <f t="shared" si="58"/>
        <v>3.6673151195099156</v>
      </c>
      <c r="K213" s="11">
        <f t="shared" si="59"/>
        <v>0.51020408163265307</v>
      </c>
      <c r="L213" s="11">
        <f t="shared" si="60"/>
        <v>0.24509803921568626</v>
      </c>
      <c r="M213" s="11">
        <f t="shared" si="61"/>
        <v>0.2857142857142857</v>
      </c>
      <c r="N213" s="11">
        <f>'OddsRatio_working_3-way'!K213+'OddsRatio_working_3-way'!L213+'OddsRatio_working_3-way'!M213-('OddsRatio_working_3-way'!K213*'OddsRatio_working_3-way'!L213)-('OddsRatio_working_3-way'!K213*'OddsRatio_working_3-way'!M213)-('OddsRatio_working_3-way'!L213*'OddsRatio_working_3-way'!M213)+('OddsRatio_working_3-way'!K213*'OddsRatio_working_3-way'!L213*'OddsRatio_working_3-way'!M213)-1</f>
        <v>-0.2641056422569027</v>
      </c>
      <c r="O213" s="11">
        <f>0</f>
        <v>0</v>
      </c>
      <c r="P213" s="11">
        <f>('OddsRatio_working_3-way'!K213*'OddsRatio_working_3-way'!L213)+('OddsRatio_working_3-way'!K213*'OddsRatio_working_3-way'!M213)+('OddsRatio_working_3-way'!L213*'OddsRatio_working_3-way'!M213)-(3*'OddsRatio_working_3-way'!K213*'OddsRatio_working_3-way'!L213*'OddsRatio_working_3-way'!M213)</f>
        <v>0.23366489452924022</v>
      </c>
      <c r="Q213" s="11">
        <f>2*'OddsRatio_working_3-way'!K213*'OddsRatio_working_3-way'!L213*'OddsRatio_working_3-way'!M213</f>
        <v>7.1457154290287539E-2</v>
      </c>
      <c r="R213" s="11">
        <f t="shared" si="62"/>
        <v>0</v>
      </c>
      <c r="S213" s="11">
        <f t="shared" si="63"/>
        <v>-0.88474025974025983</v>
      </c>
      <c r="T213" s="11">
        <f t="shared" si="64"/>
        <v>-0.27056277056277062</v>
      </c>
      <c r="U213" s="11">
        <f>'OddsRatio_working_3-way'!S213-'OddsRatio_working_3-way'!R213^2/3</f>
        <v>-0.88474025974025983</v>
      </c>
      <c r="V213" s="11">
        <f>'OddsRatio_working_3-way'!S213*'OddsRatio_working_3-way'!R213/3-2*'OddsRatio_working_3-way'!R213^3/27-'OddsRatio_working_3-way'!T213</f>
        <v>0.27056277056277062</v>
      </c>
      <c r="W213" s="11">
        <f>'OddsRatio_working_3-way'!V213^2+4*'OddsRatio_working_3-way'!U213^3/27</f>
        <v>-2.9394898134620248E-2</v>
      </c>
      <c r="X213" s="11">
        <f>IF('OddsRatio_working_3-way'!W213&gt;0,IF(ABS('OddsRatio_working_3-way'!V213+SQRT('OddsRatio_working_3-way'!W213))/2&gt;0,ABS('OddsRatio_working_3-way'!V213+SQRT('OddsRatio_working_3-way'!W213))/2,ABS('OddsRatio_working_3-way'!V213-SQRT('OddsRatio_working_3-way'!W213))/2),SQRT(-'OddsRatio_working_3-way'!U213^3/27))</f>
        <v>0.16015547988534665</v>
      </c>
      <c r="Y213" s="11">
        <f>IF('OddsRatio_working_3-way'!W213&gt;=0,IF('OddsRatio_working_3-way'!V213+SQRT('OddsRatio_working_3-way'!W213)&gt;0,0,PI()),ACOS('OddsRatio_working_3-way'!V213/(2*'OddsRatio_working_3-way'!X213)))</f>
        <v>0.56481463509973961</v>
      </c>
      <c r="Z213" s="11">
        <f>'OddsRatio_working_3-way'!X213^(1/3)*COS('OddsRatio_working_3-way'!Y213/3)</f>
        <v>0.53346302390198308</v>
      </c>
      <c r="AA213" s="11">
        <f>'OddsRatio_working_3-way'!X213^(1/3)*COS(('OddsRatio_working_3-way'!Y213+2*PI())/3)</f>
        <v>-0.35475404617989886</v>
      </c>
      <c r="AB213" s="11">
        <f>'OddsRatio_working_3-way'!X213^(1/3)*COS(('OddsRatio_working_3-way'!Y213+4*PI())/3)</f>
        <v>-0.17870897772208411</v>
      </c>
      <c r="AC213" s="11">
        <f>'OddsRatio_working_3-way'!X213^(1/3)*SIN('OddsRatio_working_3-way'!Y213/3)</f>
        <v>0.10163966766362535</v>
      </c>
      <c r="AD213" s="11">
        <f>'OddsRatio_working_3-way'!X213^(1/3)*SIN(('OddsRatio_working_3-way'!Y213+2*PI())/3)</f>
        <v>0.41117269684696989</v>
      </c>
      <c r="AE213" s="11">
        <f>'OddsRatio_working_3-way'!X213^(1/3)*SIN(('OddsRatio_working_3-way'!Y213+4*PI())/3)</f>
        <v>-0.51281236451059531</v>
      </c>
      <c r="AF213" s="11">
        <f>-'OddsRatio_working_3-way'!U213/(3*'OddsRatio_working_3-way'!X213^(1/3))*COS(('OddsRatio_working_3-way'!Y213)/3)</f>
        <v>0.53346302390198297</v>
      </c>
      <c r="AG213" s="11">
        <f>-'OddsRatio_working_3-way'!U213/(3*'OddsRatio_working_3-way'!X213^(1/3))*COS(('OddsRatio_working_3-way'!Y213+2*PI())/3)</f>
        <v>-0.35475404617989881</v>
      </c>
      <c r="AH213" s="11">
        <f>-'OddsRatio_working_3-way'!U213/(3*'OddsRatio_working_3-way'!X213^(1/3))*COS(('OddsRatio_working_3-way'!Y213+4*PI())/3)</f>
        <v>-0.17870897772208408</v>
      </c>
      <c r="AI213" s="11">
        <f>'OddsRatio_working_3-way'!U213/(3*'OddsRatio_working_3-way'!X213^(1/3))*SIN(('OddsRatio_working_3-way'!Y213)/3)</f>
        <v>-0.10163966766362534</v>
      </c>
      <c r="AJ213" s="11">
        <f>'OddsRatio_working_3-way'!U213/(3*'OddsRatio_working_3-way'!X213^(1/3))*SIN(('OddsRatio_working_3-way'!Y213+2*PI())/3)</f>
        <v>-0.41117269684696978</v>
      </c>
      <c r="AK213" s="11">
        <f>'OddsRatio_working_3-way'!U213/(3*'OddsRatio_working_3-way'!X213^(1/3))*SIN(('OddsRatio_working_3-way'!Y213+4*PI())/3)</f>
        <v>0.5128123645105952</v>
      </c>
      <c r="AL213" s="11">
        <f>'OddsRatio_working_3-way'!Z213+'OddsRatio_working_3-way'!AF213</f>
        <v>1.0669260478039662</v>
      </c>
      <c r="AM213" s="11">
        <f>'OddsRatio_working_3-way'!AA213+'OddsRatio_working_3-way'!AG213</f>
        <v>-0.70950809235979762</v>
      </c>
      <c r="AN213" s="11">
        <f>'OddsRatio_working_3-way'!AB213+'OddsRatio_working_3-way'!AH213</f>
        <v>-0.35741795544416821</v>
      </c>
      <c r="AO213" s="11">
        <f>'OddsRatio_working_3-way'!AC213+'OddsRatio_working_3-way'!AI213</f>
        <v>0</v>
      </c>
      <c r="AP213" s="11">
        <f>'OddsRatio_working_3-way'!AD213+'OddsRatio_working_3-way'!AJ213</f>
        <v>0</v>
      </c>
      <c r="AQ213" s="11">
        <f>'OddsRatio_working_3-way'!AE213+'OddsRatio_working_3-way'!AK213</f>
        <v>0</v>
      </c>
      <c r="AR213" s="10">
        <f>IF(A213="","",IF(('OddsRatio_working_3-way'!X213=0),IF(Q213&gt;0,-Q213^(1/3),(-Q213)^(1/3)),'OddsRatio_working_3-way'!AL213-'OddsRatio_working_3-way'!R213/3))</f>
        <v>1.0669260478039662</v>
      </c>
      <c r="AS213" s="11">
        <f>IF(('OddsRatio_working_3-way'!X213=0),IF(Q213&gt;0,-Q213^(1/3),(-Q213)^(1/3)),'OddsRatio_working_3-way'!AM213-'OddsRatio_working_3-way'!R213/3)</f>
        <v>-0.70950809235979762</v>
      </c>
      <c r="AT213" s="11">
        <f>IF(('OddsRatio_working_3-way'!X213=0),IF(Q213&gt;0,-Q213^(1/3),(-Q213)^(1/3)),'OddsRatio_working_3-way'!AN213-'OddsRatio_working_3-way'!R213/3)</f>
        <v>-0.35741795544416821</v>
      </c>
      <c r="AU213" s="11">
        <f>IF(('OddsRatio_working_3-way'!X213=0),0,'OddsRatio_working_3-way'!AO213)</f>
        <v>0</v>
      </c>
      <c r="AV213" s="11">
        <f>IF(('OddsRatio_working_3-way'!X213=0),0,'OddsRatio_working_3-way'!AP213)</f>
        <v>0</v>
      </c>
      <c r="AW213" s="11">
        <f>IF(('OddsRatio_working_3-way'!X213=0),0,'OddsRatio_working_3-way'!AQ213)</f>
        <v>0</v>
      </c>
    </row>
    <row r="214" spans="1:4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9">
        <f t="shared" si="52"/>
        <v>0.82427484416559516</v>
      </c>
      <c r="E214" s="9">
        <f t="shared" si="53"/>
        <v>0.1174030380285588</v>
      </c>
      <c r="F214" s="9">
        <f t="shared" si="54"/>
        <v>5.8322117805846029E-2</v>
      </c>
      <c r="G214" s="9">
        <f t="shared" si="55"/>
        <v>1.1220398727198151</v>
      </c>
      <c r="H214" s="9">
        <f t="shared" si="56"/>
        <v>1.213187575816765</v>
      </c>
      <c r="I214" s="9">
        <f t="shared" si="57"/>
        <v>8.5176671472227632</v>
      </c>
      <c r="J214" s="9">
        <f t="shared" si="58"/>
        <v>17.14615376843814</v>
      </c>
      <c r="K214" s="11">
        <f t="shared" si="59"/>
        <v>0.84033613445378152</v>
      </c>
      <c r="L214" s="11">
        <f t="shared" si="60"/>
        <v>0.12987012987012986</v>
      </c>
      <c r="M214" s="11">
        <f t="shared" si="61"/>
        <v>6.4977257959714096E-2</v>
      </c>
      <c r="N214" s="11">
        <f>'OddsRatio_working_3-way'!K214+'OddsRatio_working_3-way'!L214+'OddsRatio_working_3-way'!M214-('OddsRatio_working_3-way'!K214*'OddsRatio_working_3-way'!L214)-('OddsRatio_working_3-way'!K214*'OddsRatio_working_3-way'!M214)-('OddsRatio_working_3-way'!L214*'OddsRatio_working_3-way'!M214)+('OddsRatio_working_3-way'!K214*'OddsRatio_working_3-way'!L214*'OddsRatio_working_3-way'!M214)-1</f>
        <v>-0.1299011186966369</v>
      </c>
      <c r="O214" s="11">
        <f>0</f>
        <v>0</v>
      </c>
      <c r="P214" s="11">
        <f>('OddsRatio_working_3-way'!K214*'OddsRatio_working_3-way'!L214)+('OddsRatio_working_3-way'!K214*'OddsRatio_working_3-way'!M214)+('OddsRatio_working_3-way'!L214*'OddsRatio_working_3-way'!M214)-(3*'OddsRatio_working_3-way'!K214*'OddsRatio_working_3-way'!L214*'OddsRatio_working_3-way'!M214)</f>
        <v>0.15090211168642542</v>
      </c>
      <c r="Q214" s="11">
        <f>2*'OddsRatio_working_3-way'!K214*'OddsRatio_working_3-way'!L214*'OddsRatio_working_3-way'!M214</f>
        <v>1.4182529293836973E-2</v>
      </c>
      <c r="R214" s="11">
        <f t="shared" si="62"/>
        <v>0</v>
      </c>
      <c r="S214" s="11">
        <f t="shared" si="63"/>
        <v>-1.1616690695238194</v>
      </c>
      <c r="T214" s="11">
        <f t="shared" si="64"/>
        <v>-0.10917942382742662</v>
      </c>
      <c r="U214" s="11">
        <f>'OddsRatio_working_3-way'!S214-'OddsRatio_working_3-way'!R214^2/3</f>
        <v>-1.1616690695238194</v>
      </c>
      <c r="V214" s="11">
        <f>'OddsRatio_working_3-way'!S214*'OddsRatio_working_3-way'!R214/3-2*'OddsRatio_working_3-way'!R214^3/27-'OddsRatio_working_3-way'!T214</f>
        <v>0.10917942382742662</v>
      </c>
      <c r="W214" s="11">
        <f>'OddsRatio_working_3-way'!V214^2+4*'OddsRatio_working_3-way'!U214^3/27</f>
        <v>-0.22032331994061319</v>
      </c>
      <c r="X214" s="11">
        <f>IF('OddsRatio_working_3-way'!W214&gt;0,IF(ABS('OddsRatio_working_3-way'!V214+SQRT('OddsRatio_working_3-way'!W214))/2&gt;0,ABS('OddsRatio_working_3-way'!V214+SQRT('OddsRatio_working_3-way'!W214))/2,ABS('OddsRatio_working_3-way'!V214-SQRT('OddsRatio_working_3-way'!W214))/2),SQRT(-'OddsRatio_working_3-way'!U214^3/27))</f>
        <v>0.24095822590643282</v>
      </c>
      <c r="Y214" s="11">
        <f>IF('OddsRatio_working_3-way'!W214&gt;=0,IF('OddsRatio_working_3-way'!V214+SQRT('OddsRatio_working_3-way'!W214)&gt;0,0,PI()),ACOS('OddsRatio_working_3-way'!V214/(2*'OddsRatio_working_3-way'!X214)))</f>
        <v>1.3422595412254887</v>
      </c>
      <c r="Z214" s="11">
        <f>'OddsRatio_working_3-way'!X214^(1/3)*COS('OddsRatio_working_3-way'!Y214/3)</f>
        <v>0.56101993635990755</v>
      </c>
      <c r="AA214" s="11">
        <f>'OddsRatio_working_3-way'!X214^(1/3)*COS(('OddsRatio_working_3-way'!Y214+2*PI())/3)</f>
        <v>-0.51366172270047794</v>
      </c>
      <c r="AB214" s="11">
        <f>'OddsRatio_working_3-way'!X214^(1/3)*COS(('OddsRatio_working_3-way'!Y214+4*PI())/3)</f>
        <v>-4.7358213659429764E-2</v>
      </c>
      <c r="AC214" s="11">
        <f>'OddsRatio_working_3-way'!X214^(1/3)*SIN('OddsRatio_working_3-way'!Y214/3)</f>
        <v>0.26922045646891651</v>
      </c>
      <c r="AD214" s="11">
        <f>'OddsRatio_working_3-way'!X214^(1/3)*SIN(('OddsRatio_working_3-way'!Y214+2*PI())/3)</f>
        <v>0.35124728868275085</v>
      </c>
      <c r="AE214" s="11">
        <f>'OddsRatio_working_3-way'!X214^(1/3)*SIN(('OddsRatio_working_3-way'!Y214+4*PI())/3)</f>
        <v>-0.62046774515166725</v>
      </c>
      <c r="AF214" s="11">
        <f>-'OddsRatio_working_3-way'!U214/(3*'OddsRatio_working_3-way'!X214^(1/3))*COS(('OddsRatio_working_3-way'!Y214)/3)</f>
        <v>0.56101993635990755</v>
      </c>
      <c r="AG214" s="11">
        <f>-'OddsRatio_working_3-way'!U214/(3*'OddsRatio_working_3-way'!X214^(1/3))*COS(('OddsRatio_working_3-way'!Y214+2*PI())/3)</f>
        <v>-0.51366172270047794</v>
      </c>
      <c r="AH214" s="11">
        <f>-'OddsRatio_working_3-way'!U214/(3*'OddsRatio_working_3-way'!X214^(1/3))*COS(('OddsRatio_working_3-way'!Y214+4*PI())/3)</f>
        <v>-4.7358213659429764E-2</v>
      </c>
      <c r="AI214" s="11">
        <f>'OddsRatio_working_3-way'!U214/(3*'OddsRatio_working_3-way'!X214^(1/3))*SIN(('OddsRatio_working_3-way'!Y214)/3)</f>
        <v>-0.26922045646891651</v>
      </c>
      <c r="AJ214" s="11">
        <f>'OddsRatio_working_3-way'!U214/(3*'OddsRatio_working_3-way'!X214^(1/3))*SIN(('OddsRatio_working_3-way'!Y214+2*PI())/3)</f>
        <v>-0.35124728868275085</v>
      </c>
      <c r="AK214" s="11">
        <f>'OddsRatio_working_3-way'!U214/(3*'OddsRatio_working_3-way'!X214^(1/3))*SIN(('OddsRatio_working_3-way'!Y214+4*PI())/3)</f>
        <v>0.62046774515166725</v>
      </c>
      <c r="AL214" s="11">
        <f>'OddsRatio_working_3-way'!Z214+'OddsRatio_working_3-way'!AF214</f>
        <v>1.1220398727198151</v>
      </c>
      <c r="AM214" s="11">
        <f>'OddsRatio_working_3-way'!AA214+'OddsRatio_working_3-way'!AG214</f>
        <v>-1.0273234454009559</v>
      </c>
      <c r="AN214" s="11">
        <f>'OddsRatio_working_3-way'!AB214+'OddsRatio_working_3-way'!AH214</f>
        <v>-9.4716427318859528E-2</v>
      </c>
      <c r="AO214" s="11">
        <f>'OddsRatio_working_3-way'!AC214+'OddsRatio_working_3-way'!AI214</f>
        <v>0</v>
      </c>
      <c r="AP214" s="11">
        <f>'OddsRatio_working_3-way'!AD214+'OddsRatio_working_3-way'!AJ214</f>
        <v>0</v>
      </c>
      <c r="AQ214" s="11">
        <f>'OddsRatio_working_3-way'!AE214+'OddsRatio_working_3-way'!AK214</f>
        <v>0</v>
      </c>
      <c r="AR214" s="10">
        <f>IF(A214="","",IF(('OddsRatio_working_3-way'!X214=0),IF(Q214&gt;0,-Q214^(1/3),(-Q214)^(1/3)),'OddsRatio_working_3-way'!AL214-'OddsRatio_working_3-way'!R214/3))</f>
        <v>1.1220398727198151</v>
      </c>
      <c r="AS214" s="11">
        <f>IF(('OddsRatio_working_3-way'!X214=0),IF(Q214&gt;0,-Q214^(1/3),(-Q214)^(1/3)),'OddsRatio_working_3-way'!AM214-'OddsRatio_working_3-way'!R214/3)</f>
        <v>-1.0273234454009559</v>
      </c>
      <c r="AT214" s="11">
        <f>IF(('OddsRatio_working_3-way'!X214=0),IF(Q214&gt;0,-Q214^(1/3),(-Q214)^(1/3)),'OddsRatio_working_3-way'!AN214-'OddsRatio_working_3-way'!R214/3)</f>
        <v>-9.4716427318859528E-2</v>
      </c>
      <c r="AU214" s="11">
        <f>IF(('OddsRatio_working_3-way'!X214=0),0,'OddsRatio_working_3-way'!AO214)</f>
        <v>0</v>
      </c>
      <c r="AV214" s="11">
        <f>IF(('OddsRatio_working_3-way'!X214=0),0,'OddsRatio_working_3-way'!AP214)</f>
        <v>0</v>
      </c>
      <c r="AW214" s="11">
        <f>IF(('OddsRatio_working_3-way'!X214=0),0,'OddsRatio_working_3-way'!AQ214)</f>
        <v>0</v>
      </c>
    </row>
    <row r="215" spans="1:4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9">
        <f t="shared" si="52"/>
        <v>0.81500231153482383</v>
      </c>
      <c r="E215" s="9">
        <f t="shared" si="53"/>
        <v>0.12955187985950142</v>
      </c>
      <c r="F215" s="9">
        <f t="shared" si="54"/>
        <v>5.5445808605674406E-2</v>
      </c>
      <c r="G215" s="9">
        <f t="shared" si="55"/>
        <v>1.1349519249631688</v>
      </c>
      <c r="H215" s="9">
        <f t="shared" si="56"/>
        <v>1.2269903849926338</v>
      </c>
      <c r="I215" s="9">
        <f t="shared" si="57"/>
        <v>7.7189153957819574</v>
      </c>
      <c r="J215" s="9">
        <f t="shared" si="58"/>
        <v>18.035628393697166</v>
      </c>
      <c r="K215" s="11">
        <f t="shared" si="59"/>
        <v>0.83333333333333337</v>
      </c>
      <c r="L215" s="11">
        <f t="shared" si="60"/>
        <v>0.14450867052023122</v>
      </c>
      <c r="M215" s="11">
        <f t="shared" si="61"/>
        <v>6.2460961898813235E-2</v>
      </c>
      <c r="N215" s="11">
        <f>'OddsRatio_working_3-way'!K215+'OddsRatio_working_3-way'!L215+'OddsRatio_working_3-way'!M215-('OddsRatio_working_3-way'!K215*'OddsRatio_working_3-way'!L215)-('OddsRatio_working_3-way'!K215*'OddsRatio_working_3-way'!M215)-('OddsRatio_working_3-way'!L215*'OddsRatio_working_3-way'!M215)+('OddsRatio_working_3-way'!K215*'OddsRatio_working_3-way'!L215*'OddsRatio_working_3-way'!M215)-1</f>
        <v>-0.13367608635739436</v>
      </c>
      <c r="O215" s="11">
        <f>0</f>
        <v>0</v>
      </c>
      <c r="P215" s="11">
        <f>('OddsRatio_working_3-way'!K215*'OddsRatio_working_3-way'!L215)+('OddsRatio_working_3-way'!K215*'OddsRatio_working_3-way'!M215)+('OddsRatio_working_3-way'!L215*'OddsRatio_working_3-way'!M215)-(3*'OddsRatio_working_3-way'!K215*'OddsRatio_working_3-way'!L215*'OddsRatio_working_3-way'!M215)</f>
        <v>0.15893546783741858</v>
      </c>
      <c r="Q215" s="11">
        <f>2*'OddsRatio_working_3-way'!K215*'OddsRatio_working_3-way'!L215*'OddsRatio_working_3-way'!M215</f>
        <v>1.5043584272353864E-2</v>
      </c>
      <c r="R215" s="11">
        <f t="shared" si="62"/>
        <v>0</v>
      </c>
      <c r="S215" s="11">
        <f t="shared" si="63"/>
        <v>-1.188959612510581</v>
      </c>
      <c r="T215" s="11">
        <f t="shared" si="64"/>
        <v>-0.11253758755424335</v>
      </c>
      <c r="U215" s="11">
        <f>'OddsRatio_working_3-way'!S215-'OddsRatio_working_3-way'!R215^2/3</f>
        <v>-1.188959612510581</v>
      </c>
      <c r="V215" s="11">
        <f>'OddsRatio_working_3-way'!S215*'OddsRatio_working_3-way'!R215/3-2*'OddsRatio_working_3-way'!R215^3/27-'OddsRatio_working_3-way'!T215</f>
        <v>0.11253758755424335</v>
      </c>
      <c r="W215" s="11">
        <f>'OddsRatio_working_3-way'!V215^2+4*'OddsRatio_working_3-way'!U215^3/27</f>
        <v>-0.23633425211227943</v>
      </c>
      <c r="X215" s="11">
        <f>IF('OddsRatio_working_3-way'!W215&gt;0,IF(ABS('OddsRatio_working_3-way'!V215+SQRT('OddsRatio_working_3-way'!W215))/2&gt;0,ABS('OddsRatio_working_3-way'!V215+SQRT('OddsRatio_working_3-way'!W215))/2,ABS('OddsRatio_working_3-way'!V215-SQRT('OddsRatio_working_3-way'!W215))/2),SQRT(-'OddsRatio_working_3-way'!U215^3/27))</f>
        <v>0.24949897831695045</v>
      </c>
      <c r="Y215" s="11">
        <f>IF('OddsRatio_working_3-way'!W215&gt;=0,IF('OddsRatio_working_3-way'!V215+SQRT('OddsRatio_working_3-way'!W215)&gt;0,0,PI()),ACOS('OddsRatio_working_3-way'!V215/(2*'OddsRatio_working_3-way'!X215)))</f>
        <v>1.3433122331960605</v>
      </c>
      <c r="Z215" s="11">
        <f>'OddsRatio_working_3-way'!X215^(1/3)*COS('OddsRatio_working_3-way'!Y215/3)</f>
        <v>0.56747596248158438</v>
      </c>
      <c r="AA215" s="11">
        <f>'OddsRatio_working_3-way'!X215^(1/3)*COS(('OddsRatio_working_3-way'!Y215+2*PI())/3)</f>
        <v>-0.51978496201335955</v>
      </c>
      <c r="AB215" s="11">
        <f>'OddsRatio_working_3-way'!X215^(1/3)*COS(('OddsRatio_working_3-way'!Y215+4*PI())/3)</f>
        <v>-4.7691000468225039E-2</v>
      </c>
      <c r="AC215" s="11">
        <f>'OddsRatio_working_3-way'!X215^(1/3)*SIN('OddsRatio_working_3-way'!Y215/3)</f>
        <v>0.27256357578088042</v>
      </c>
      <c r="AD215" s="11">
        <f>'OddsRatio_working_3-way'!X215^(1/3)*SIN(('OddsRatio_working_3-way'!Y215+2*PI())/3)</f>
        <v>0.35516681165563696</v>
      </c>
      <c r="AE215" s="11">
        <f>'OddsRatio_working_3-way'!X215^(1/3)*SIN(('OddsRatio_working_3-way'!Y215+4*PI())/3)</f>
        <v>-0.62773038743651721</v>
      </c>
      <c r="AF215" s="11">
        <f>-'OddsRatio_working_3-way'!U215/(3*'OddsRatio_working_3-way'!X215^(1/3))*COS(('OddsRatio_working_3-way'!Y215)/3)</f>
        <v>0.56747596248158438</v>
      </c>
      <c r="AG215" s="11">
        <f>-'OddsRatio_working_3-way'!U215/(3*'OddsRatio_working_3-way'!X215^(1/3))*COS(('OddsRatio_working_3-way'!Y215+2*PI())/3)</f>
        <v>-0.51978496201335955</v>
      </c>
      <c r="AH215" s="11">
        <f>-'OddsRatio_working_3-way'!U215/(3*'OddsRatio_working_3-way'!X215^(1/3))*COS(('OddsRatio_working_3-way'!Y215+4*PI())/3)</f>
        <v>-4.7691000468225053E-2</v>
      </c>
      <c r="AI215" s="11">
        <f>'OddsRatio_working_3-way'!U215/(3*'OddsRatio_working_3-way'!X215^(1/3))*SIN(('OddsRatio_working_3-way'!Y215)/3)</f>
        <v>-0.27256357578088047</v>
      </c>
      <c r="AJ215" s="11">
        <f>'OddsRatio_working_3-way'!U215/(3*'OddsRatio_working_3-way'!X215^(1/3))*SIN(('OddsRatio_working_3-way'!Y215+2*PI())/3)</f>
        <v>-0.35516681165563702</v>
      </c>
      <c r="AK215" s="11">
        <f>'OddsRatio_working_3-way'!U215/(3*'OddsRatio_working_3-way'!X215^(1/3))*SIN(('OddsRatio_working_3-way'!Y215+4*PI())/3)</f>
        <v>0.62773038743651732</v>
      </c>
      <c r="AL215" s="11">
        <f>'OddsRatio_working_3-way'!Z215+'OddsRatio_working_3-way'!AF215</f>
        <v>1.1349519249631688</v>
      </c>
      <c r="AM215" s="11">
        <f>'OddsRatio_working_3-way'!AA215+'OddsRatio_working_3-way'!AG215</f>
        <v>-1.0395699240267191</v>
      </c>
      <c r="AN215" s="11">
        <f>'OddsRatio_working_3-way'!AB215+'OddsRatio_working_3-way'!AH215</f>
        <v>-9.5382000936450093E-2</v>
      </c>
      <c r="AO215" s="11">
        <f>'OddsRatio_working_3-way'!AC215+'OddsRatio_working_3-way'!AI215</f>
        <v>0</v>
      </c>
      <c r="AP215" s="11">
        <f>'OddsRatio_working_3-way'!AD215+'OddsRatio_working_3-way'!AJ215</f>
        <v>0</v>
      </c>
      <c r="AQ215" s="11">
        <f>'OddsRatio_working_3-way'!AE215+'OddsRatio_working_3-way'!AK215</f>
        <v>0</v>
      </c>
      <c r="AR215" s="10">
        <f>IF(A215="","",IF(('OddsRatio_working_3-way'!X215=0),IF(Q215&gt;0,-Q215^(1/3),(-Q215)^(1/3)),'OddsRatio_working_3-way'!AL215-'OddsRatio_working_3-way'!R215/3))</f>
        <v>1.1349519249631688</v>
      </c>
      <c r="AS215" s="11">
        <f>IF(('OddsRatio_working_3-way'!X215=0),IF(Q215&gt;0,-Q215^(1/3),(-Q215)^(1/3)),'OddsRatio_working_3-way'!AM215-'OddsRatio_working_3-way'!R215/3)</f>
        <v>-1.0395699240267191</v>
      </c>
      <c r="AT215" s="11">
        <f>IF(('OddsRatio_working_3-way'!X215=0),IF(Q215&gt;0,-Q215^(1/3),(-Q215)^(1/3)),'OddsRatio_working_3-way'!AN215-'OddsRatio_working_3-way'!R215/3)</f>
        <v>-9.5382000936450093E-2</v>
      </c>
      <c r="AU215" s="11">
        <f>IF(('OddsRatio_working_3-way'!X215=0),0,'OddsRatio_working_3-way'!AO215)</f>
        <v>0</v>
      </c>
      <c r="AV215" s="11">
        <f>IF(('OddsRatio_working_3-way'!X215=0),0,'OddsRatio_working_3-way'!AP215)</f>
        <v>0</v>
      </c>
      <c r="AW215" s="11">
        <f>IF(('OddsRatio_working_3-way'!X215=0),0,'OddsRatio_working_3-way'!AQ215)</f>
        <v>0</v>
      </c>
    </row>
    <row r="216" spans="1:4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9">
        <f t="shared" si="52"/>
        <v>0.65076584386670633</v>
      </c>
      <c r="E216" s="9">
        <f t="shared" si="53"/>
        <v>0.20568586253830848</v>
      </c>
      <c r="F216" s="9">
        <f t="shared" si="54"/>
        <v>0.14354829359498519</v>
      </c>
      <c r="G216" s="9">
        <f t="shared" si="55"/>
        <v>1.0522569087132059</v>
      </c>
      <c r="H216" s="9">
        <f t="shared" si="56"/>
        <v>1.5366510234437347</v>
      </c>
      <c r="I216" s="9">
        <f t="shared" si="57"/>
        <v>4.8617828549774655</v>
      </c>
      <c r="J216" s="9">
        <f t="shared" si="58"/>
        <v>6.9662966724038764</v>
      </c>
      <c r="K216" s="11">
        <f t="shared" si="59"/>
        <v>0.66225165562913912</v>
      </c>
      <c r="L216" s="11">
        <f t="shared" si="60"/>
        <v>0.21413276231263384</v>
      </c>
      <c r="M216" s="11">
        <f t="shared" si="61"/>
        <v>0.14992503748125938</v>
      </c>
      <c r="N216" s="11">
        <f>'OddsRatio_working_3-way'!K216+'OddsRatio_working_3-way'!L216+'OddsRatio_working_3-way'!M216-('OddsRatio_working_3-way'!K216*'OddsRatio_working_3-way'!L216)-('OddsRatio_working_3-way'!K216*'OddsRatio_working_3-way'!M216)-('OddsRatio_working_3-way'!L216*'OddsRatio_working_3-way'!M216)+('OddsRatio_working_3-way'!K216*'OddsRatio_working_3-way'!L216*'OddsRatio_working_3-way'!M216)-1</f>
        <v>-0.22563145161398335</v>
      </c>
      <c r="O216" s="11">
        <f>0</f>
        <v>0</v>
      </c>
      <c r="P216" s="11">
        <f>('OddsRatio_working_3-way'!K216*'OddsRatio_working_3-way'!L216)+('OddsRatio_working_3-way'!K216*'OddsRatio_working_3-way'!M216)+('OddsRatio_working_3-way'!L216*'OddsRatio_working_3-way'!M216)-(3*'OddsRatio_working_3-way'!K216*'OddsRatio_working_3-way'!L216*'OddsRatio_working_3-way'!M216)</f>
        <v>0.20941923496325776</v>
      </c>
      <c r="Q216" s="11">
        <f>2*'OddsRatio_working_3-way'!K216*'OddsRatio_working_3-way'!L216*'OddsRatio_working_3-way'!M216</f>
        <v>4.2521672073757927E-2</v>
      </c>
      <c r="R216" s="11">
        <f t="shared" si="62"/>
        <v>0</v>
      </c>
      <c r="S216" s="11">
        <f t="shared" si="63"/>
        <v>-0.92814735474705934</v>
      </c>
      <c r="T216" s="11">
        <f t="shared" si="64"/>
        <v>-0.18845631568468213</v>
      </c>
      <c r="U216" s="11">
        <f>'OddsRatio_working_3-way'!S216-'OddsRatio_working_3-way'!R216^2/3</f>
        <v>-0.92814735474705934</v>
      </c>
      <c r="V216" s="11">
        <f>'OddsRatio_working_3-way'!S216*'OddsRatio_working_3-way'!R216/3-2*'OddsRatio_working_3-way'!R216^3/27-'OddsRatio_working_3-way'!T216</f>
        <v>0.18845631568468213</v>
      </c>
      <c r="W216" s="11">
        <f>'OddsRatio_working_3-way'!V216^2+4*'OddsRatio_working_3-way'!U216^3/27</f>
        <v>-8.2937477982976113E-2</v>
      </c>
      <c r="X216" s="11">
        <f>IF('OddsRatio_working_3-way'!W216&gt;0,IF(ABS('OddsRatio_working_3-way'!V216+SQRT('OddsRatio_working_3-way'!W216))/2&gt;0,ABS('OddsRatio_working_3-way'!V216+SQRT('OddsRatio_working_3-way'!W216))/2,ABS('OddsRatio_working_3-way'!V216-SQRT('OddsRatio_working_3-way'!W216))/2),SQRT(-'OddsRatio_working_3-way'!U216^3/27))</f>
        <v>0.17208519757987661</v>
      </c>
      <c r="Y216" s="11">
        <f>IF('OddsRatio_working_3-way'!W216&gt;=0,IF('OddsRatio_working_3-way'!V216+SQRT('OddsRatio_working_3-way'!W216)&gt;0,0,PI()),ACOS('OddsRatio_working_3-way'!V216/(2*'OddsRatio_working_3-way'!X216)))</f>
        <v>0.99134262371538173</v>
      </c>
      <c r="Z216" s="11">
        <f>'OddsRatio_working_3-way'!X216^(1/3)*COS('OddsRatio_working_3-way'!Y216/3)</f>
        <v>0.52612845435660294</v>
      </c>
      <c r="AA216" s="11">
        <f>'OddsRatio_working_3-way'!X216^(1/3)*COS(('OddsRatio_working_3-way'!Y216+2*PI())/3)</f>
        <v>-0.41936034300980202</v>
      </c>
      <c r="AB216" s="11">
        <f>'OddsRatio_working_3-way'!X216^(1/3)*COS(('OddsRatio_working_3-way'!Y216+4*PI())/3)</f>
        <v>-0.1067681113468011</v>
      </c>
      <c r="AC216" s="11">
        <f>'OddsRatio_working_3-way'!X216^(1/3)*SIN('OddsRatio_working_3-way'!Y216/3)</f>
        <v>0.18047520909721959</v>
      </c>
      <c r="AD216" s="11">
        <f>'OddsRatio_working_3-way'!X216^(1/3)*SIN(('OddsRatio_working_3-way'!Y216+2*PI())/3)</f>
        <v>0.36540300257804992</v>
      </c>
      <c r="AE216" s="11">
        <f>'OddsRatio_working_3-way'!X216^(1/3)*SIN(('OddsRatio_working_3-way'!Y216+4*PI())/3)</f>
        <v>-0.5458782116752694</v>
      </c>
      <c r="AF216" s="11">
        <f>-'OddsRatio_working_3-way'!U216/(3*'OddsRatio_working_3-way'!X216^(1/3))*COS(('OddsRatio_working_3-way'!Y216)/3)</f>
        <v>0.52612845435660283</v>
      </c>
      <c r="AG216" s="11">
        <f>-'OddsRatio_working_3-way'!U216/(3*'OddsRatio_working_3-way'!X216^(1/3))*COS(('OddsRatio_working_3-way'!Y216+2*PI())/3)</f>
        <v>-0.41936034300980191</v>
      </c>
      <c r="AH216" s="11">
        <f>-'OddsRatio_working_3-way'!U216/(3*'OddsRatio_working_3-way'!X216^(1/3))*COS(('OddsRatio_working_3-way'!Y216+4*PI())/3)</f>
        <v>-0.10676811134680107</v>
      </c>
      <c r="AI216" s="11">
        <f>'OddsRatio_working_3-way'!U216/(3*'OddsRatio_working_3-way'!X216^(1/3))*SIN(('OddsRatio_working_3-way'!Y216)/3)</f>
        <v>-0.18047520909721956</v>
      </c>
      <c r="AJ216" s="11">
        <f>'OddsRatio_working_3-way'!U216/(3*'OddsRatio_working_3-way'!X216^(1/3))*SIN(('OddsRatio_working_3-way'!Y216+2*PI())/3)</f>
        <v>-0.36540300257804981</v>
      </c>
      <c r="AK216" s="11">
        <f>'OddsRatio_working_3-way'!U216/(3*'OddsRatio_working_3-way'!X216^(1/3))*SIN(('OddsRatio_working_3-way'!Y216+4*PI())/3)</f>
        <v>0.54587821167526929</v>
      </c>
      <c r="AL216" s="11">
        <f>'OddsRatio_working_3-way'!Z216+'OddsRatio_working_3-way'!AF216</f>
        <v>1.0522569087132059</v>
      </c>
      <c r="AM216" s="11">
        <f>'OddsRatio_working_3-way'!AA216+'OddsRatio_working_3-way'!AG216</f>
        <v>-0.83872068601960392</v>
      </c>
      <c r="AN216" s="11">
        <f>'OddsRatio_working_3-way'!AB216+'OddsRatio_working_3-way'!AH216</f>
        <v>-0.21353622269360217</v>
      </c>
      <c r="AO216" s="11">
        <f>'OddsRatio_working_3-way'!AC216+'OddsRatio_working_3-way'!AI216</f>
        <v>0</v>
      </c>
      <c r="AP216" s="11">
        <f>'OddsRatio_working_3-way'!AD216+'OddsRatio_working_3-way'!AJ216</f>
        <v>0</v>
      </c>
      <c r="AQ216" s="11">
        <f>'OddsRatio_working_3-way'!AE216+'OddsRatio_working_3-way'!AK216</f>
        <v>0</v>
      </c>
      <c r="AR216" s="10">
        <f>IF(A216="","",IF(('OddsRatio_working_3-way'!X216=0),IF(Q216&gt;0,-Q216^(1/3),(-Q216)^(1/3)),'OddsRatio_working_3-way'!AL216-'OddsRatio_working_3-way'!R216/3))</f>
        <v>1.0522569087132059</v>
      </c>
      <c r="AS216" s="11">
        <f>IF(('OddsRatio_working_3-way'!X216=0),IF(Q216&gt;0,-Q216^(1/3),(-Q216)^(1/3)),'OddsRatio_working_3-way'!AM216-'OddsRatio_working_3-way'!R216/3)</f>
        <v>-0.83872068601960392</v>
      </c>
      <c r="AT216" s="11">
        <f>IF(('OddsRatio_working_3-way'!X216=0),IF(Q216&gt;0,-Q216^(1/3),(-Q216)^(1/3)),'OddsRatio_working_3-way'!AN216-'OddsRatio_working_3-way'!R216/3)</f>
        <v>-0.21353622269360217</v>
      </c>
      <c r="AU216" s="11">
        <f>IF(('OddsRatio_working_3-way'!X216=0),0,'OddsRatio_working_3-way'!AO216)</f>
        <v>0</v>
      </c>
      <c r="AV216" s="11">
        <f>IF(('OddsRatio_working_3-way'!X216=0),0,'OddsRatio_working_3-way'!AP216)</f>
        <v>0</v>
      </c>
      <c r="AW216" s="11">
        <f>IF(('OddsRatio_working_3-way'!X216=0),0,'OddsRatio_working_3-way'!AQ216)</f>
        <v>0</v>
      </c>
    </row>
    <row r="217" spans="1:4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9">
        <f t="shared" si="52"/>
        <v>0.55846493640013695</v>
      </c>
      <c r="E217" s="9">
        <f t="shared" si="53"/>
        <v>0.23964185319163539</v>
      </c>
      <c r="F217" s="9">
        <f t="shared" si="54"/>
        <v>0.20189321040822766</v>
      </c>
      <c r="G217" s="9">
        <f t="shared" si="55"/>
        <v>1.0402930445232617</v>
      </c>
      <c r="H217" s="9">
        <f t="shared" si="56"/>
        <v>1.7906227138376789</v>
      </c>
      <c r="I217" s="9">
        <f t="shared" si="57"/>
        <v>4.1728937857959476</v>
      </c>
      <c r="J217" s="9">
        <f t="shared" si="58"/>
        <v>4.9531135691883943</v>
      </c>
      <c r="K217" s="11">
        <f t="shared" si="59"/>
        <v>0.56818181818181823</v>
      </c>
      <c r="L217" s="11">
        <f t="shared" si="60"/>
        <v>0.24691358024691359</v>
      </c>
      <c r="M217" s="11">
        <f t="shared" si="61"/>
        <v>0.20833333333333334</v>
      </c>
      <c r="N217" s="11">
        <f>'OddsRatio_working_3-way'!K217+'OddsRatio_working_3-way'!L217+'OddsRatio_working_3-way'!M217-('OddsRatio_working_3-way'!K217*'OddsRatio_working_3-way'!L217)-('OddsRatio_working_3-way'!K217*'OddsRatio_working_3-way'!M217)-('OddsRatio_working_3-way'!L217*'OddsRatio_working_3-way'!M217)+('OddsRatio_working_3-way'!K217*'OddsRatio_working_3-way'!L217*'OddsRatio_working_3-way'!M217)-1</f>
        <v>-0.25744715675271235</v>
      </c>
      <c r="O217" s="11">
        <f>0</f>
        <v>0</v>
      </c>
      <c r="P217" s="11">
        <f>('OddsRatio_working_3-way'!K217*'OddsRatio_working_3-way'!L217)+('OddsRatio_working_3-way'!K217*'OddsRatio_working_3-way'!M217)+('OddsRatio_working_3-way'!L217*'OddsRatio_working_3-way'!M217)-(3*'OddsRatio_working_3-way'!K217*'OddsRatio_working_3-way'!L217*'OddsRatio_working_3-way'!M217)</f>
        <v>0.22242096894874677</v>
      </c>
      <c r="Q217" s="11">
        <f>2*'OddsRatio_working_3-way'!K217*'OddsRatio_working_3-way'!L217*'OddsRatio_working_3-way'!M217</f>
        <v>5.8454919566030689E-2</v>
      </c>
      <c r="R217" s="11">
        <f t="shared" si="62"/>
        <v>0</v>
      </c>
      <c r="S217" s="11">
        <f t="shared" si="63"/>
        <v>-0.86394804958902871</v>
      </c>
      <c r="T217" s="11">
        <f t="shared" si="64"/>
        <v>-0.2270559920076291</v>
      </c>
      <c r="U217" s="11">
        <f>'OddsRatio_working_3-way'!S217-'OddsRatio_working_3-way'!R217^2/3</f>
        <v>-0.86394804958902871</v>
      </c>
      <c r="V217" s="11">
        <f>'OddsRatio_working_3-way'!S217*'OddsRatio_working_3-way'!R217/3-2*'OddsRatio_working_3-way'!R217^3/27-'OddsRatio_working_3-way'!T217</f>
        <v>0.2270559920076291</v>
      </c>
      <c r="W217" s="11">
        <f>'OddsRatio_working_3-way'!V217^2+4*'OddsRatio_working_3-way'!U217^3/27</f>
        <v>-4.3979829630216842E-2</v>
      </c>
      <c r="X217" s="11">
        <f>IF('OddsRatio_working_3-way'!W217&gt;0,IF(ABS('OddsRatio_working_3-way'!V217+SQRT('OddsRatio_working_3-way'!W217))/2&gt;0,ABS('OddsRatio_working_3-way'!V217+SQRT('OddsRatio_working_3-way'!W217))/2,ABS('OddsRatio_working_3-way'!V217-SQRT('OddsRatio_working_3-way'!W217))/2),SQRT(-'OddsRatio_working_3-way'!U217^3/27))</f>
        <v>0.15454307905628237</v>
      </c>
      <c r="Y217" s="11">
        <f>IF('OddsRatio_working_3-way'!W217&gt;=0,IF('OddsRatio_working_3-way'!V217+SQRT('OddsRatio_working_3-way'!W217)&gt;0,0,PI()),ACOS('OddsRatio_working_3-way'!V217/(2*'OddsRatio_working_3-way'!X217)))</f>
        <v>0.74571316933240706</v>
      </c>
      <c r="Z217" s="11">
        <f>'OddsRatio_working_3-way'!X217^(1/3)*COS('OddsRatio_working_3-way'!Y217/3)</f>
        <v>0.52014652226163083</v>
      </c>
      <c r="AA217" s="11">
        <f>'OddsRatio_working_3-way'!X217^(1/3)*COS(('OddsRatio_working_3-way'!Y217+2*PI())/3)</f>
        <v>-0.37440920880959772</v>
      </c>
      <c r="AB217" s="11">
        <f>'OddsRatio_working_3-way'!X217^(1/3)*COS(('OddsRatio_working_3-way'!Y217+4*PI())/3)</f>
        <v>-0.14573731345203281</v>
      </c>
      <c r="AC217" s="11">
        <f>'OddsRatio_working_3-way'!X217^(1/3)*SIN('OddsRatio_working_3-way'!Y217/3)</f>
        <v>0.13202378034079196</v>
      </c>
      <c r="AD217" s="11">
        <f>'OddsRatio_working_3-way'!X217^(1/3)*SIN(('OddsRatio_working_3-way'!Y217+2*PI())/3)</f>
        <v>0.38444821179830446</v>
      </c>
      <c r="AE217" s="11">
        <f>'OddsRatio_working_3-way'!X217^(1/3)*SIN(('OddsRatio_working_3-way'!Y217+4*PI())/3)</f>
        <v>-0.51647199213909634</v>
      </c>
      <c r="AF217" s="11">
        <f>-'OddsRatio_working_3-way'!U217/(3*'OddsRatio_working_3-way'!X217^(1/3))*COS(('OddsRatio_working_3-way'!Y217)/3)</f>
        <v>0.52014652226163083</v>
      </c>
      <c r="AG217" s="11">
        <f>-'OddsRatio_working_3-way'!U217/(3*'OddsRatio_working_3-way'!X217^(1/3))*COS(('OddsRatio_working_3-way'!Y217+2*PI())/3)</f>
        <v>-0.37440920880959772</v>
      </c>
      <c r="AH217" s="11">
        <f>-'OddsRatio_working_3-way'!U217/(3*'OddsRatio_working_3-way'!X217^(1/3))*COS(('OddsRatio_working_3-way'!Y217+4*PI())/3)</f>
        <v>-0.14573731345203281</v>
      </c>
      <c r="AI217" s="11">
        <f>'OddsRatio_working_3-way'!U217/(3*'OddsRatio_working_3-way'!X217^(1/3))*SIN(('OddsRatio_working_3-way'!Y217)/3)</f>
        <v>-0.13202378034079196</v>
      </c>
      <c r="AJ217" s="11">
        <f>'OddsRatio_working_3-way'!U217/(3*'OddsRatio_working_3-way'!X217^(1/3))*SIN(('OddsRatio_working_3-way'!Y217+2*PI())/3)</f>
        <v>-0.38444821179830446</v>
      </c>
      <c r="AK217" s="11">
        <f>'OddsRatio_working_3-way'!U217/(3*'OddsRatio_working_3-way'!X217^(1/3))*SIN(('OddsRatio_working_3-way'!Y217+4*PI())/3)</f>
        <v>0.51647199213909634</v>
      </c>
      <c r="AL217" s="11">
        <f>'OddsRatio_working_3-way'!Z217+'OddsRatio_working_3-way'!AF217</f>
        <v>1.0402930445232617</v>
      </c>
      <c r="AM217" s="11">
        <f>'OddsRatio_working_3-way'!AA217+'OddsRatio_working_3-way'!AG217</f>
        <v>-0.74881841761919543</v>
      </c>
      <c r="AN217" s="11">
        <f>'OddsRatio_working_3-way'!AB217+'OddsRatio_working_3-way'!AH217</f>
        <v>-0.29147462690406561</v>
      </c>
      <c r="AO217" s="11">
        <f>'OddsRatio_working_3-way'!AC217+'OddsRatio_working_3-way'!AI217</f>
        <v>0</v>
      </c>
      <c r="AP217" s="11">
        <f>'OddsRatio_working_3-way'!AD217+'OddsRatio_working_3-way'!AJ217</f>
        <v>0</v>
      </c>
      <c r="AQ217" s="11">
        <f>'OddsRatio_working_3-way'!AE217+'OddsRatio_working_3-way'!AK217</f>
        <v>0</v>
      </c>
      <c r="AR217" s="10">
        <f>IF(A217="","",IF(('OddsRatio_working_3-way'!X217=0),IF(Q217&gt;0,-Q217^(1/3),(-Q217)^(1/3)),'OddsRatio_working_3-way'!AL217-'OddsRatio_working_3-way'!R217/3))</f>
        <v>1.0402930445232617</v>
      </c>
      <c r="AS217" s="11">
        <f>IF(('OddsRatio_working_3-way'!X217=0),IF(Q217&gt;0,-Q217^(1/3),(-Q217)^(1/3)),'OddsRatio_working_3-way'!AM217-'OddsRatio_working_3-way'!R217/3)</f>
        <v>-0.74881841761919543</v>
      </c>
      <c r="AT217" s="11">
        <f>IF(('OddsRatio_working_3-way'!X217=0),IF(Q217&gt;0,-Q217^(1/3),(-Q217)^(1/3)),'OddsRatio_working_3-way'!AN217-'OddsRatio_working_3-way'!R217/3)</f>
        <v>-0.29147462690406561</v>
      </c>
      <c r="AU217" s="11">
        <f>IF(('OddsRatio_working_3-way'!X217=0),0,'OddsRatio_working_3-way'!AO217)</f>
        <v>0</v>
      </c>
      <c r="AV217" s="11">
        <f>IF(('OddsRatio_working_3-way'!X217=0),0,'OddsRatio_working_3-way'!AP217)</f>
        <v>0</v>
      </c>
      <c r="AW217" s="11">
        <f>IF(('OddsRatio_working_3-way'!X217=0),0,'OddsRatio_working_3-way'!AQ217)</f>
        <v>0</v>
      </c>
    </row>
    <row r="218" spans="1:4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9">
        <f t="shared" si="52"/>
        <v>0.59547436729350134</v>
      </c>
      <c r="E218" s="9">
        <f t="shared" si="53"/>
        <v>0.22320046932556692</v>
      </c>
      <c r="F218" s="9">
        <f t="shared" si="54"/>
        <v>0.1813251633809318</v>
      </c>
      <c r="G218" s="9">
        <f t="shared" si="55"/>
        <v>1.0451283236076234</v>
      </c>
      <c r="H218" s="9">
        <f t="shared" si="56"/>
        <v>1.6793334103449551</v>
      </c>
      <c r="I218" s="9">
        <f t="shared" si="57"/>
        <v>4.4802773176133872</v>
      </c>
      <c r="J218" s="9">
        <f t="shared" si="58"/>
        <v>5.5149543579849345</v>
      </c>
      <c r="K218" s="11">
        <f t="shared" si="59"/>
        <v>0.60606060606060608</v>
      </c>
      <c r="L218" s="11">
        <f t="shared" si="60"/>
        <v>0.23094688221709006</v>
      </c>
      <c r="M218" s="11">
        <f t="shared" si="61"/>
        <v>0.18796992481203006</v>
      </c>
      <c r="N218" s="11">
        <f>'OddsRatio_working_3-way'!K218+'OddsRatio_working_3-way'!L218+'OddsRatio_working_3-way'!M218-('OddsRatio_working_3-way'!K218*'OddsRatio_working_3-way'!L218)-('OddsRatio_working_3-way'!K218*'OddsRatio_working_3-way'!M218)-('OddsRatio_working_3-way'!L218*'OddsRatio_working_3-way'!M218)+('OddsRatio_working_3-way'!K218*'OddsRatio_working_3-way'!L218*'OddsRatio_working_3-way'!M218)-1</f>
        <v>-0.24601289071934518</v>
      </c>
      <c r="O218" s="11">
        <f>0</f>
        <v>0</v>
      </c>
      <c r="P218" s="11">
        <f>('OddsRatio_working_3-way'!K218*'OddsRatio_working_3-way'!L218)+('OddsRatio_working_3-way'!K218*'OddsRatio_working_3-way'!M218)+('OddsRatio_working_3-way'!L218*'OddsRatio_working_3-way'!M218)-(3*'OddsRatio_working_3-way'!K218*'OddsRatio_working_3-way'!L218*'OddsRatio_working_3-way'!M218)</f>
        <v>0.21837082734129043</v>
      </c>
      <c r="Q218" s="11">
        <f>2*'OddsRatio_working_3-way'!K218*'OddsRatio_working_3-way'!L218*'OddsRatio_working_3-way'!M218</f>
        <v>5.2619476467780826E-2</v>
      </c>
      <c r="R218" s="11">
        <f t="shared" si="62"/>
        <v>0</v>
      </c>
      <c r="S218" s="11">
        <f t="shared" si="63"/>
        <v>-0.88763977652866499</v>
      </c>
      <c r="T218" s="11">
        <f t="shared" si="64"/>
        <v>-0.21388910277799156</v>
      </c>
      <c r="U218" s="11">
        <f>'OddsRatio_working_3-way'!S218-'OddsRatio_working_3-way'!R218^2/3</f>
        <v>-0.88763977652866499</v>
      </c>
      <c r="V218" s="11">
        <f>'OddsRatio_working_3-way'!S218*'OddsRatio_working_3-way'!R218/3-2*'OddsRatio_working_3-way'!R218^3/27-'OddsRatio_working_3-way'!T218</f>
        <v>0.21388910277799156</v>
      </c>
      <c r="W218" s="11">
        <f>'OddsRatio_working_3-way'!V218^2+4*'OddsRatio_working_3-way'!U218^3/27</f>
        <v>-5.7862601559564249E-2</v>
      </c>
      <c r="X218" s="11">
        <f>IF('OddsRatio_working_3-way'!W218&gt;0,IF(ABS('OddsRatio_working_3-way'!V218+SQRT('OddsRatio_working_3-way'!W218))/2&gt;0,ABS('OddsRatio_working_3-way'!V218+SQRT('OddsRatio_working_3-way'!W218))/2,ABS('OddsRatio_working_3-way'!V218-SQRT('OddsRatio_working_3-way'!W218))/2),SQRT(-'OddsRatio_working_3-way'!U218^3/27))</f>
        <v>0.16094342938338496</v>
      </c>
      <c r="Y218" s="11">
        <f>IF('OddsRatio_working_3-way'!W218&gt;=0,IF('OddsRatio_working_3-way'!V218+SQRT('OddsRatio_working_3-way'!W218)&gt;0,0,PI()),ACOS('OddsRatio_working_3-way'!V218/(2*'OddsRatio_working_3-way'!X218)))</f>
        <v>0.84399139469086604</v>
      </c>
      <c r="Z218" s="11">
        <f>'OddsRatio_working_3-way'!X218^(1/3)*COS('OddsRatio_working_3-way'!Y218/3)</f>
        <v>0.52256416180381171</v>
      </c>
      <c r="AA218" s="11">
        <f>'OddsRatio_working_3-way'!X218^(1/3)*COS(('OddsRatio_working_3-way'!Y218+2*PI())/3)</f>
        <v>-0.39206803859949668</v>
      </c>
      <c r="AB218" s="11">
        <f>'OddsRatio_working_3-way'!X218^(1/3)*COS(('OddsRatio_working_3-way'!Y218+4*PI())/3)</f>
        <v>-0.13049612320431522</v>
      </c>
      <c r="AC218" s="11">
        <f>'OddsRatio_working_3-way'!X218^(1/3)*SIN('OddsRatio_working_3-way'!Y218/3)</f>
        <v>0.15101861576585424</v>
      </c>
      <c r="AD218" s="11">
        <f>'OddsRatio_working_3-way'!X218^(1/3)*SIN(('OddsRatio_working_3-way'!Y218+2*PI())/3)</f>
        <v>0.37704453134649574</v>
      </c>
      <c r="AE218" s="11">
        <f>'OddsRatio_working_3-way'!X218^(1/3)*SIN(('OddsRatio_working_3-way'!Y218+4*PI())/3)</f>
        <v>-0.52806314711234981</v>
      </c>
      <c r="AF218" s="11">
        <f>-'OddsRatio_working_3-way'!U218/(3*'OddsRatio_working_3-way'!X218^(1/3))*COS(('OddsRatio_working_3-way'!Y218)/3)</f>
        <v>0.52256416180381171</v>
      </c>
      <c r="AG218" s="11">
        <f>-'OddsRatio_working_3-way'!U218/(3*'OddsRatio_working_3-way'!X218^(1/3))*COS(('OddsRatio_working_3-way'!Y218+2*PI())/3)</f>
        <v>-0.39206803859949668</v>
      </c>
      <c r="AH218" s="11">
        <f>-'OddsRatio_working_3-way'!U218/(3*'OddsRatio_working_3-way'!X218^(1/3))*COS(('OddsRatio_working_3-way'!Y218+4*PI())/3)</f>
        <v>-0.13049612320431522</v>
      </c>
      <c r="AI218" s="11">
        <f>'OddsRatio_working_3-way'!U218/(3*'OddsRatio_working_3-way'!X218^(1/3))*SIN(('OddsRatio_working_3-way'!Y218)/3)</f>
        <v>-0.15101861576585424</v>
      </c>
      <c r="AJ218" s="11">
        <f>'OddsRatio_working_3-way'!U218/(3*'OddsRatio_working_3-way'!X218^(1/3))*SIN(('OddsRatio_working_3-way'!Y218+2*PI())/3)</f>
        <v>-0.37704453134649574</v>
      </c>
      <c r="AK218" s="11">
        <f>'OddsRatio_working_3-way'!U218/(3*'OddsRatio_working_3-way'!X218^(1/3))*SIN(('OddsRatio_working_3-way'!Y218+4*PI())/3)</f>
        <v>0.52806314711234981</v>
      </c>
      <c r="AL218" s="11">
        <f>'OddsRatio_working_3-way'!Z218+'OddsRatio_working_3-way'!AF218</f>
        <v>1.0451283236076234</v>
      </c>
      <c r="AM218" s="11">
        <f>'OddsRatio_working_3-way'!AA218+'OddsRatio_working_3-way'!AG218</f>
        <v>-0.78413607719899336</v>
      </c>
      <c r="AN218" s="11">
        <f>'OddsRatio_working_3-way'!AB218+'OddsRatio_working_3-way'!AH218</f>
        <v>-0.26099224640863045</v>
      </c>
      <c r="AO218" s="11">
        <f>'OddsRatio_working_3-way'!AC218+'OddsRatio_working_3-way'!AI218</f>
        <v>0</v>
      </c>
      <c r="AP218" s="11">
        <f>'OddsRatio_working_3-way'!AD218+'OddsRatio_working_3-way'!AJ218</f>
        <v>0</v>
      </c>
      <c r="AQ218" s="11">
        <f>'OddsRatio_working_3-way'!AE218+'OddsRatio_working_3-way'!AK218</f>
        <v>0</v>
      </c>
      <c r="AR218" s="10">
        <f>IF(A218="","",IF(('OddsRatio_working_3-way'!X218=0),IF(Q218&gt;0,-Q218^(1/3),(-Q218)^(1/3)),'OddsRatio_working_3-way'!AL218-'OddsRatio_working_3-way'!R218/3))</f>
        <v>1.0451283236076234</v>
      </c>
      <c r="AS218" s="11">
        <f>IF(('OddsRatio_working_3-way'!X218=0),IF(Q218&gt;0,-Q218^(1/3),(-Q218)^(1/3)),'OddsRatio_working_3-way'!AM218-'OddsRatio_working_3-way'!R218/3)</f>
        <v>-0.78413607719899336</v>
      </c>
      <c r="AT218" s="11">
        <f>IF(('OddsRatio_working_3-way'!X218=0),IF(Q218&gt;0,-Q218^(1/3),(-Q218)^(1/3)),'OddsRatio_working_3-way'!AN218-'OddsRatio_working_3-way'!R218/3)</f>
        <v>-0.26099224640863045</v>
      </c>
      <c r="AU218" s="11">
        <f>IF(('OddsRatio_working_3-way'!X218=0),0,'OddsRatio_working_3-way'!AO218)</f>
        <v>0</v>
      </c>
      <c r="AV218" s="11">
        <f>IF(('OddsRatio_working_3-way'!X218=0),0,'OddsRatio_working_3-way'!AP218)</f>
        <v>0</v>
      </c>
      <c r="AW218" s="11">
        <f>IF(('OddsRatio_working_3-way'!X218=0),0,'OddsRatio_working_3-way'!AQ218)</f>
        <v>0</v>
      </c>
    </row>
    <row r="219" spans="1:4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9">
        <f t="shared" si="52"/>
        <v>0.58211379189683166</v>
      </c>
      <c r="E219" s="9">
        <f t="shared" si="53"/>
        <v>0.25278283158947934</v>
      </c>
      <c r="F219" s="9">
        <f t="shared" si="54"/>
        <v>0.16510337651368878</v>
      </c>
      <c r="G219" s="9">
        <f t="shared" si="55"/>
        <v>1.055701737156407</v>
      </c>
      <c r="H219" s="9">
        <f t="shared" si="56"/>
        <v>1.7178771812663571</v>
      </c>
      <c r="I219" s="9">
        <f t="shared" si="57"/>
        <v>3.9559648640379397</v>
      </c>
      <c r="J219" s="9">
        <f t="shared" si="58"/>
        <v>6.0568113209791905</v>
      </c>
      <c r="K219" s="11">
        <f t="shared" si="59"/>
        <v>0.59523809523809523</v>
      </c>
      <c r="L219" s="11">
        <f t="shared" si="60"/>
        <v>0.26315789473684209</v>
      </c>
      <c r="M219" s="11">
        <f t="shared" si="61"/>
        <v>0.17271157167530224</v>
      </c>
      <c r="N219" s="11">
        <f>'OddsRatio_working_3-way'!K219+'OddsRatio_working_3-way'!L219+'OddsRatio_working_3-way'!M219-('OddsRatio_working_3-way'!K219*'OddsRatio_working_3-way'!L219)-('OddsRatio_working_3-way'!K219*'OddsRatio_working_3-way'!M219)-('OddsRatio_working_3-way'!L219*'OddsRatio_working_3-way'!M219)+('OddsRatio_working_3-way'!K219*'OddsRatio_working_3-way'!L219*'OddsRatio_working_3-way'!M219)-1</f>
        <v>-0.2467351452898221</v>
      </c>
      <c r="O219" s="11">
        <f>0</f>
        <v>0</v>
      </c>
      <c r="P219" s="11">
        <f>('OddsRatio_working_3-way'!K219*'OddsRatio_working_3-way'!L219)+('OddsRatio_working_3-way'!K219*'OddsRatio_working_3-way'!M219)+('OddsRatio_working_3-way'!L219*'OddsRatio_working_3-way'!M219)-(3*'OddsRatio_working_3-way'!K219*'OddsRatio_working_3-way'!L219*'OddsRatio_working_3-way'!M219)</f>
        <v>0.2237350717034382</v>
      </c>
      <c r="Q219" s="11">
        <f>2*'OddsRatio_working_3-way'!K219*'OddsRatio_working_3-way'!L219*'OddsRatio_working_3-way'!M219</f>
        <v>5.4107635236623507E-2</v>
      </c>
      <c r="R219" s="11">
        <f t="shared" si="62"/>
        <v>0</v>
      </c>
      <c r="S219" s="11">
        <f t="shared" si="63"/>
        <v>-0.90678233715197987</v>
      </c>
      <c r="T219" s="11">
        <f t="shared" si="64"/>
        <v>-0.21929439834388872</v>
      </c>
      <c r="U219" s="11">
        <f>'OddsRatio_working_3-way'!S219-'OddsRatio_working_3-way'!R219^2/3</f>
        <v>-0.90678233715197987</v>
      </c>
      <c r="V219" s="11">
        <f>'OddsRatio_working_3-way'!S219*'OddsRatio_working_3-way'!R219/3-2*'OddsRatio_working_3-way'!R219^3/27-'OddsRatio_working_3-way'!T219</f>
        <v>0.21929439834388872</v>
      </c>
      <c r="W219" s="11">
        <f>'OddsRatio_working_3-way'!V219^2+4*'OddsRatio_working_3-way'!U219^3/27</f>
        <v>-6.2370054489071264E-2</v>
      </c>
      <c r="X219" s="11">
        <f>IF('OddsRatio_working_3-way'!W219&gt;0,IF(ABS('OddsRatio_working_3-way'!V219+SQRT('OddsRatio_working_3-way'!W219))/2&gt;0,ABS('OddsRatio_working_3-way'!V219+SQRT('OddsRatio_working_3-way'!W219))/2,ABS('OddsRatio_working_3-way'!V219-SQRT('OddsRatio_working_3-way'!W219))/2),SQRT(-'OddsRatio_working_3-way'!U219^3/27))</f>
        <v>0.16617768174011771</v>
      </c>
      <c r="Y219" s="11">
        <f>IF('OddsRatio_working_3-way'!W219&gt;=0,IF('OddsRatio_working_3-way'!V219+SQRT('OddsRatio_working_3-way'!W219)&gt;0,0,PI()),ACOS('OddsRatio_working_3-way'!V219/(2*'OddsRatio_working_3-way'!X219)))</f>
        <v>0.85021840808084792</v>
      </c>
      <c r="Z219" s="11">
        <f>'OddsRatio_working_3-way'!X219^(1/3)*COS('OddsRatio_working_3-way'!Y219/3)</f>
        <v>0.52785086857820351</v>
      </c>
      <c r="AA219" s="11">
        <f>'OddsRatio_working_3-way'!X219^(1/3)*COS(('OddsRatio_working_3-way'!Y219+2*PI())/3)</f>
        <v>-0.39706325646567969</v>
      </c>
      <c r="AB219" s="11">
        <f>'OddsRatio_working_3-way'!X219^(1/3)*COS(('OddsRatio_working_3-way'!Y219+4*PI())/3)</f>
        <v>-0.13078761211252415</v>
      </c>
      <c r="AC219" s="11">
        <f>'OddsRatio_working_3-way'!X219^(1/3)*SIN('OddsRatio_working_3-way'!Y219/3)</f>
        <v>0.15373431494593562</v>
      </c>
      <c r="AD219" s="11">
        <f>'OddsRatio_working_3-way'!X219^(1/3)*SIN(('OddsRatio_working_3-way'!Y219+2*PI())/3)</f>
        <v>0.38026510412543757</v>
      </c>
      <c r="AE219" s="11">
        <f>'OddsRatio_working_3-way'!X219^(1/3)*SIN(('OddsRatio_working_3-way'!Y219+4*PI())/3)</f>
        <v>-0.53399941907137305</v>
      </c>
      <c r="AF219" s="11">
        <f>-'OddsRatio_working_3-way'!U219/(3*'OddsRatio_working_3-way'!X219^(1/3))*COS(('OddsRatio_working_3-way'!Y219)/3)</f>
        <v>0.52785086857820351</v>
      </c>
      <c r="AG219" s="11">
        <f>-'OddsRatio_working_3-way'!U219/(3*'OddsRatio_working_3-way'!X219^(1/3))*COS(('OddsRatio_working_3-way'!Y219+2*PI())/3)</f>
        <v>-0.39706325646567969</v>
      </c>
      <c r="AH219" s="11">
        <f>-'OddsRatio_working_3-way'!U219/(3*'OddsRatio_working_3-way'!X219^(1/3))*COS(('OddsRatio_working_3-way'!Y219+4*PI())/3)</f>
        <v>-0.13078761211252415</v>
      </c>
      <c r="AI219" s="11">
        <f>'OddsRatio_working_3-way'!U219/(3*'OddsRatio_working_3-way'!X219^(1/3))*SIN(('OddsRatio_working_3-way'!Y219)/3)</f>
        <v>-0.15373431494593562</v>
      </c>
      <c r="AJ219" s="11">
        <f>'OddsRatio_working_3-way'!U219/(3*'OddsRatio_working_3-way'!X219^(1/3))*SIN(('OddsRatio_working_3-way'!Y219+2*PI())/3)</f>
        <v>-0.38026510412543757</v>
      </c>
      <c r="AK219" s="11">
        <f>'OddsRatio_working_3-way'!U219/(3*'OddsRatio_working_3-way'!X219^(1/3))*SIN(('OddsRatio_working_3-way'!Y219+4*PI())/3)</f>
        <v>0.53399941907137305</v>
      </c>
      <c r="AL219" s="11">
        <f>'OddsRatio_working_3-way'!Z219+'OddsRatio_working_3-way'!AF219</f>
        <v>1.055701737156407</v>
      </c>
      <c r="AM219" s="11">
        <f>'OddsRatio_working_3-way'!AA219+'OddsRatio_working_3-way'!AG219</f>
        <v>-0.79412651293135939</v>
      </c>
      <c r="AN219" s="11">
        <f>'OddsRatio_working_3-way'!AB219+'OddsRatio_working_3-way'!AH219</f>
        <v>-0.26157522422504831</v>
      </c>
      <c r="AO219" s="11">
        <f>'OddsRatio_working_3-way'!AC219+'OddsRatio_working_3-way'!AI219</f>
        <v>0</v>
      </c>
      <c r="AP219" s="11">
        <f>'OddsRatio_working_3-way'!AD219+'OddsRatio_working_3-way'!AJ219</f>
        <v>0</v>
      </c>
      <c r="AQ219" s="11">
        <f>'OddsRatio_working_3-way'!AE219+'OddsRatio_working_3-way'!AK219</f>
        <v>0</v>
      </c>
      <c r="AR219" s="10">
        <f>IF(A219="","",IF(('OddsRatio_working_3-way'!X219=0),IF(Q219&gt;0,-Q219^(1/3),(-Q219)^(1/3)),'OddsRatio_working_3-way'!AL219-'OddsRatio_working_3-way'!R219/3))</f>
        <v>1.055701737156407</v>
      </c>
      <c r="AS219" s="11">
        <f>IF(('OddsRatio_working_3-way'!X219=0),IF(Q219&gt;0,-Q219^(1/3),(-Q219)^(1/3)),'OddsRatio_working_3-way'!AM219-'OddsRatio_working_3-way'!R219/3)</f>
        <v>-0.79412651293135939</v>
      </c>
      <c r="AT219" s="11">
        <f>IF(('OddsRatio_working_3-way'!X219=0),IF(Q219&gt;0,-Q219^(1/3),(-Q219)^(1/3)),'OddsRatio_working_3-way'!AN219-'OddsRatio_working_3-way'!R219/3)</f>
        <v>-0.26157522422504831</v>
      </c>
      <c r="AU219" s="11">
        <f>IF(('OddsRatio_working_3-way'!X219=0),0,'OddsRatio_working_3-way'!AO219)</f>
        <v>0</v>
      </c>
      <c r="AV219" s="11">
        <f>IF(('OddsRatio_working_3-way'!X219=0),0,'OddsRatio_working_3-way'!AP219)</f>
        <v>0</v>
      </c>
      <c r="AW219" s="11">
        <f>IF(('OddsRatio_working_3-way'!X219=0),0,'OddsRatio_working_3-way'!AQ219)</f>
        <v>0</v>
      </c>
    </row>
    <row r="220" spans="1:4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9">
        <f t="shared" si="52"/>
        <v>0.40320349772555758</v>
      </c>
      <c r="E220" s="9">
        <f t="shared" si="53"/>
        <v>0.26360891529256342</v>
      </c>
      <c r="F220" s="9">
        <f t="shared" si="54"/>
        <v>0.333187586981879</v>
      </c>
      <c r="G220" s="9">
        <f t="shared" si="55"/>
        <v>1.0423501515353866</v>
      </c>
      <c r="H220" s="9">
        <f t="shared" si="56"/>
        <v>2.4801372151802483</v>
      </c>
      <c r="I220" s="9">
        <f t="shared" si="57"/>
        <v>3.7934984061148356</v>
      </c>
      <c r="J220" s="9">
        <f t="shared" si="58"/>
        <v>3.0013122909479422</v>
      </c>
      <c r="K220" s="11">
        <f t="shared" si="59"/>
        <v>0.41322314049586778</v>
      </c>
      <c r="L220" s="11">
        <f t="shared" si="60"/>
        <v>0.27173913043478259</v>
      </c>
      <c r="M220" s="11">
        <f t="shared" si="61"/>
        <v>0.34246575342465752</v>
      </c>
      <c r="N220" s="11">
        <f>'OddsRatio_working_3-way'!K220+'OddsRatio_working_3-way'!L220+'OddsRatio_working_3-way'!M220-('OddsRatio_working_3-way'!K220*'OddsRatio_working_3-way'!L220)-('OddsRatio_working_3-way'!K220*'OddsRatio_working_3-way'!M220)-('OddsRatio_working_3-way'!L220*'OddsRatio_working_3-way'!M220)+('OddsRatio_working_3-way'!K220*'OddsRatio_working_3-way'!L220*'OddsRatio_working_3-way'!M220)-1</f>
        <v>-0.28098189103116267</v>
      </c>
      <c r="O220" s="11">
        <f>0</f>
        <v>0</v>
      </c>
      <c r="P220" s="11">
        <f>('OddsRatio_working_3-way'!K220*'OddsRatio_working_3-way'!L220)+('OddsRatio_working_3-way'!K220*'OddsRatio_working_3-way'!M220)+('OddsRatio_working_3-way'!L220*'OddsRatio_working_3-way'!M220)-(3*'OddsRatio_working_3-way'!K220*'OddsRatio_working_3-way'!L220*'OddsRatio_working_3-way'!M220)</f>
        <v>0.23149971204819869</v>
      </c>
      <c r="Q220" s="11">
        <f>2*'OddsRatio_working_3-way'!K220*'OddsRatio_working_3-way'!L220*'OddsRatio_working_3-way'!M220</f>
        <v>7.691020333827199E-2</v>
      </c>
      <c r="R220" s="11">
        <f t="shared" si="62"/>
        <v>0</v>
      </c>
      <c r="S220" s="11">
        <f t="shared" si="63"/>
        <v>-0.82389548735197282</v>
      </c>
      <c r="T220" s="11">
        <f t="shared" si="64"/>
        <v>-0.27371943101394447</v>
      </c>
      <c r="U220" s="11">
        <f>'OddsRatio_working_3-way'!S220-'OddsRatio_working_3-way'!R220^2/3</f>
        <v>-0.82389548735197282</v>
      </c>
      <c r="V220" s="11">
        <f>'OddsRatio_working_3-way'!S220*'OddsRatio_working_3-way'!R220/3-2*'OddsRatio_working_3-way'!R220^3/27-'OddsRatio_working_3-way'!T220</f>
        <v>0.27371943101394447</v>
      </c>
      <c r="W220" s="11">
        <f>'OddsRatio_working_3-way'!V220^2+4*'OddsRatio_working_3-way'!U220^3/27</f>
        <v>-7.9315051240885087E-3</v>
      </c>
      <c r="X220" s="11">
        <f>IF('OddsRatio_working_3-way'!W220&gt;0,IF(ABS('OddsRatio_working_3-way'!V220+SQRT('OddsRatio_working_3-way'!W220))/2&gt;0,ABS('OddsRatio_working_3-way'!V220+SQRT('OddsRatio_working_3-way'!W220))/2,ABS('OddsRatio_working_3-way'!V220-SQRT('OddsRatio_working_3-way'!W220))/2),SQRT(-'OddsRatio_working_3-way'!U220^3/27))</f>
        <v>0.14392170791674028</v>
      </c>
      <c r="Y220" s="11">
        <f>IF('OddsRatio_working_3-way'!W220&gt;=0,IF('OddsRatio_working_3-way'!V220+SQRT('OddsRatio_working_3-way'!W220)&gt;0,0,PI()),ACOS('OddsRatio_working_3-way'!V220/(2*'OddsRatio_working_3-way'!X220)))</f>
        <v>0.31456290324619229</v>
      </c>
      <c r="Z220" s="11">
        <f>'OddsRatio_working_3-way'!X220^(1/3)*COS('OddsRatio_working_3-way'!Y220/3)</f>
        <v>0.52117507576769329</v>
      </c>
      <c r="AA220" s="11">
        <f>'OddsRatio_working_3-way'!X220^(1/3)*COS(('OddsRatio_working_3-way'!Y220+2*PI())/3)</f>
        <v>-0.30808782353454123</v>
      </c>
      <c r="AB220" s="11">
        <f>'OddsRatio_working_3-way'!X220^(1/3)*COS(('OddsRatio_working_3-way'!Y220+4*PI())/3)</f>
        <v>-0.21308725223315192</v>
      </c>
      <c r="AC220" s="11">
        <f>'OddsRatio_working_3-way'!X220^(1/3)*SIN('OddsRatio_working_3-way'!Y220/3)</f>
        <v>5.4848605414025371E-2</v>
      </c>
      <c r="AD220" s="11">
        <f>'OddsRatio_working_3-way'!X220^(1/3)*SIN(('OddsRatio_working_3-way'!Y220+2*PI())/3)</f>
        <v>0.42392655272708935</v>
      </c>
      <c r="AE220" s="11">
        <f>'OddsRatio_working_3-way'!X220^(1/3)*SIN(('OddsRatio_working_3-way'!Y220+4*PI())/3)</f>
        <v>-0.47877515814111465</v>
      </c>
      <c r="AF220" s="11">
        <f>-'OddsRatio_working_3-way'!U220/(3*'OddsRatio_working_3-way'!X220^(1/3))*COS(('OddsRatio_working_3-way'!Y220)/3)</f>
        <v>0.52117507576769329</v>
      </c>
      <c r="AG220" s="11">
        <f>-'OddsRatio_working_3-way'!U220/(3*'OddsRatio_working_3-way'!X220^(1/3))*COS(('OddsRatio_working_3-way'!Y220+2*PI())/3)</f>
        <v>-0.30808782353454123</v>
      </c>
      <c r="AH220" s="11">
        <f>-'OddsRatio_working_3-way'!U220/(3*'OddsRatio_working_3-way'!X220^(1/3))*COS(('OddsRatio_working_3-way'!Y220+4*PI())/3)</f>
        <v>-0.21308725223315192</v>
      </c>
      <c r="AI220" s="11">
        <f>'OddsRatio_working_3-way'!U220/(3*'OddsRatio_working_3-way'!X220^(1/3))*SIN(('OddsRatio_working_3-way'!Y220)/3)</f>
        <v>-5.4848605414025371E-2</v>
      </c>
      <c r="AJ220" s="11">
        <f>'OddsRatio_working_3-way'!U220/(3*'OddsRatio_working_3-way'!X220^(1/3))*SIN(('OddsRatio_working_3-way'!Y220+2*PI())/3)</f>
        <v>-0.42392655272708935</v>
      </c>
      <c r="AK220" s="11">
        <f>'OddsRatio_working_3-way'!U220/(3*'OddsRatio_working_3-way'!X220^(1/3))*SIN(('OddsRatio_working_3-way'!Y220+4*PI())/3)</f>
        <v>0.47877515814111465</v>
      </c>
      <c r="AL220" s="11">
        <f>'OddsRatio_working_3-way'!Z220+'OddsRatio_working_3-way'!AF220</f>
        <v>1.0423501515353866</v>
      </c>
      <c r="AM220" s="11">
        <f>'OddsRatio_working_3-way'!AA220+'OddsRatio_working_3-way'!AG220</f>
        <v>-0.61617564706908245</v>
      </c>
      <c r="AN220" s="11">
        <f>'OddsRatio_working_3-way'!AB220+'OddsRatio_working_3-way'!AH220</f>
        <v>-0.42617450446630384</v>
      </c>
      <c r="AO220" s="11">
        <f>'OddsRatio_working_3-way'!AC220+'OddsRatio_working_3-way'!AI220</f>
        <v>0</v>
      </c>
      <c r="AP220" s="11">
        <f>'OddsRatio_working_3-way'!AD220+'OddsRatio_working_3-way'!AJ220</f>
        <v>0</v>
      </c>
      <c r="AQ220" s="11">
        <f>'OddsRatio_working_3-way'!AE220+'OddsRatio_working_3-way'!AK220</f>
        <v>0</v>
      </c>
      <c r="AR220" s="10">
        <f>IF(A220="","",IF(('OddsRatio_working_3-way'!X220=0),IF(Q220&gt;0,-Q220^(1/3),(-Q220)^(1/3)),'OddsRatio_working_3-way'!AL220-'OddsRatio_working_3-way'!R220/3))</f>
        <v>1.0423501515353866</v>
      </c>
      <c r="AS220" s="11">
        <f>IF(('OddsRatio_working_3-way'!X220=0),IF(Q220&gt;0,-Q220^(1/3),(-Q220)^(1/3)),'OddsRatio_working_3-way'!AM220-'OddsRatio_working_3-way'!R220/3)</f>
        <v>-0.61617564706908245</v>
      </c>
      <c r="AT220" s="11">
        <f>IF(('OddsRatio_working_3-way'!X220=0),IF(Q220&gt;0,-Q220^(1/3),(-Q220)^(1/3)),'OddsRatio_working_3-way'!AN220-'OddsRatio_working_3-way'!R220/3)</f>
        <v>-0.42617450446630384</v>
      </c>
      <c r="AU220" s="11">
        <f>IF(('OddsRatio_working_3-way'!X220=0),0,'OddsRatio_working_3-way'!AO220)</f>
        <v>0</v>
      </c>
      <c r="AV220" s="11">
        <f>IF(('OddsRatio_working_3-way'!X220=0),0,'OddsRatio_working_3-way'!AP220)</f>
        <v>0</v>
      </c>
      <c r="AW220" s="11">
        <f>IF(('OddsRatio_working_3-way'!X220=0),0,'OddsRatio_working_3-way'!AQ220)</f>
        <v>0</v>
      </c>
    </row>
    <row r="221" spans="1:4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9">
        <f t="shared" si="52"/>
        <v>0.56851274213782221</v>
      </c>
      <c r="E221" s="9">
        <f t="shared" si="53"/>
        <v>0.24208537880154962</v>
      </c>
      <c r="F221" s="9">
        <f t="shared" si="54"/>
        <v>0.18940187906062819</v>
      </c>
      <c r="G221" s="9">
        <f t="shared" si="55"/>
        <v>1.0541326758805183</v>
      </c>
      <c r="H221" s="9">
        <f t="shared" si="56"/>
        <v>1.7589755266339731</v>
      </c>
      <c r="I221" s="9">
        <f t="shared" si="57"/>
        <v>4.1307740473651391</v>
      </c>
      <c r="J221" s="9">
        <f t="shared" si="58"/>
        <v>5.2797786640749038</v>
      </c>
      <c r="K221" s="11">
        <f t="shared" si="59"/>
        <v>0.58139534883720934</v>
      </c>
      <c r="L221" s="11">
        <f t="shared" si="60"/>
        <v>0.25188916876574308</v>
      </c>
      <c r="M221" s="11">
        <f t="shared" si="61"/>
        <v>0.19762845849802374</v>
      </c>
      <c r="N221" s="11">
        <f>'OddsRatio_working_3-way'!K221+'OddsRatio_working_3-way'!L221+'OddsRatio_working_3-way'!M221-('OddsRatio_working_3-way'!K221*'OddsRatio_working_3-way'!L221)-('OddsRatio_working_3-way'!K221*'OddsRatio_working_3-way'!M221)-('OddsRatio_working_3-way'!L221*'OddsRatio_working_3-way'!M221)+('OddsRatio_working_3-way'!K221*'OddsRatio_working_3-way'!L221*'OddsRatio_working_3-way'!M221)-1</f>
        <v>-0.25127281710910698</v>
      </c>
      <c r="O221" s="11">
        <f>0</f>
        <v>0</v>
      </c>
      <c r="P221" s="11">
        <f>('OddsRatio_working_3-way'!K221*'OddsRatio_working_3-way'!L221)+('OddsRatio_working_3-way'!K221*'OddsRatio_working_3-way'!M221)+('OddsRatio_working_3-way'!L221*'OddsRatio_working_3-way'!M221)-(3*'OddsRatio_working_3-way'!K221*'OddsRatio_working_3-way'!L221*'OddsRatio_working_3-way'!M221)</f>
        <v>0.22430152793621991</v>
      </c>
      <c r="Q221" s="11">
        <f>2*'OddsRatio_working_3-way'!K221*'OddsRatio_working_3-way'!L221*'OddsRatio_working_3-way'!M221</f>
        <v>5.78842652738632E-2</v>
      </c>
      <c r="R221" s="11">
        <f t="shared" si="62"/>
        <v>0</v>
      </c>
      <c r="S221" s="11">
        <f t="shared" si="63"/>
        <v>-0.89266133327436026</v>
      </c>
      <c r="T221" s="11">
        <f t="shared" si="64"/>
        <v>-0.23036421503854457</v>
      </c>
      <c r="U221" s="11">
        <f>'OddsRatio_working_3-way'!S221-'OddsRatio_working_3-way'!R221^2/3</f>
        <v>-0.89266133327436026</v>
      </c>
      <c r="V221" s="11">
        <f>'OddsRatio_working_3-way'!S221*'OddsRatio_working_3-way'!R221/3-2*'OddsRatio_working_3-way'!R221^3/27-'OddsRatio_working_3-way'!T221</f>
        <v>0.23036421503854457</v>
      </c>
      <c r="W221" s="11">
        <f>'OddsRatio_working_3-way'!V221^2+4*'OddsRatio_working_3-way'!U221^3/27</f>
        <v>-5.2311892267361444E-2</v>
      </c>
      <c r="X221" s="11">
        <f>IF('OddsRatio_working_3-way'!W221&gt;0,IF(ABS('OddsRatio_working_3-way'!V221+SQRT('OddsRatio_working_3-way'!W221))/2&gt;0,ABS('OddsRatio_working_3-way'!V221+SQRT('OddsRatio_working_3-way'!W221))/2,ABS('OddsRatio_working_3-way'!V221-SQRT('OddsRatio_working_3-way'!W221))/2),SQRT(-'OddsRatio_working_3-way'!U221^3/27))</f>
        <v>0.16231109314961059</v>
      </c>
      <c r="Y221" s="11">
        <f>IF('OddsRatio_working_3-way'!W221&gt;=0,IF('OddsRatio_working_3-way'!V221+SQRT('OddsRatio_working_3-way'!W221)&gt;0,0,PI()),ACOS('OddsRatio_working_3-way'!V221/(2*'OddsRatio_working_3-way'!X221)))</f>
        <v>0.78181214655137932</v>
      </c>
      <c r="Z221" s="11">
        <f>'OddsRatio_working_3-way'!X221^(1/3)*COS('OddsRatio_working_3-way'!Y221/3)</f>
        <v>0.52706633794025926</v>
      </c>
      <c r="AA221" s="11">
        <f>'OddsRatio_working_3-way'!X221^(1/3)*COS(('OddsRatio_working_3-way'!Y221+2*PI())/3)</f>
        <v>-0.38525473598384108</v>
      </c>
      <c r="AB221" s="11">
        <f>'OddsRatio_working_3-way'!X221^(1/3)*COS(('OddsRatio_working_3-way'!Y221+4*PI())/3)</f>
        <v>-0.14181160195641809</v>
      </c>
      <c r="AC221" s="11">
        <f>'OddsRatio_working_3-way'!X221^(1/3)*SIN('OddsRatio_working_3-way'!Y221/3)</f>
        <v>0.14055195896309877</v>
      </c>
      <c r="AD221" s="11">
        <f>'OddsRatio_working_3-way'!X221^(1/3)*SIN(('OddsRatio_working_3-way'!Y221+2*PI())/3)</f>
        <v>0.38617685865434903</v>
      </c>
      <c r="AE221" s="11">
        <f>'OddsRatio_working_3-way'!X221^(1/3)*SIN(('OddsRatio_working_3-way'!Y221+4*PI())/3)</f>
        <v>-0.52672881761744783</v>
      </c>
      <c r="AF221" s="11">
        <f>-'OddsRatio_working_3-way'!U221/(3*'OddsRatio_working_3-way'!X221^(1/3))*COS(('OddsRatio_working_3-way'!Y221)/3)</f>
        <v>0.52706633794025914</v>
      </c>
      <c r="AG221" s="11">
        <f>-'OddsRatio_working_3-way'!U221/(3*'OddsRatio_working_3-way'!X221^(1/3))*COS(('OddsRatio_working_3-way'!Y221+2*PI())/3)</f>
        <v>-0.38525473598384097</v>
      </c>
      <c r="AH221" s="11">
        <f>-'OddsRatio_working_3-way'!U221/(3*'OddsRatio_working_3-way'!X221^(1/3))*COS(('OddsRatio_working_3-way'!Y221+4*PI())/3)</f>
        <v>-0.14181160195641807</v>
      </c>
      <c r="AI221" s="11">
        <f>'OddsRatio_working_3-way'!U221/(3*'OddsRatio_working_3-way'!X221^(1/3))*SIN(('OddsRatio_working_3-way'!Y221)/3)</f>
        <v>-0.14055195896309874</v>
      </c>
      <c r="AJ221" s="11">
        <f>'OddsRatio_working_3-way'!U221/(3*'OddsRatio_working_3-way'!X221^(1/3))*SIN(('OddsRatio_working_3-way'!Y221+2*PI())/3)</f>
        <v>-0.38617685865434898</v>
      </c>
      <c r="AK221" s="11">
        <f>'OddsRatio_working_3-way'!U221/(3*'OddsRatio_working_3-way'!X221^(1/3))*SIN(('OddsRatio_working_3-way'!Y221+4*PI())/3)</f>
        <v>0.52672881761744772</v>
      </c>
      <c r="AL221" s="11">
        <f>'OddsRatio_working_3-way'!Z221+'OddsRatio_working_3-way'!AF221</f>
        <v>1.0541326758805183</v>
      </c>
      <c r="AM221" s="11">
        <f>'OddsRatio_working_3-way'!AA221+'OddsRatio_working_3-way'!AG221</f>
        <v>-0.77050947196768205</v>
      </c>
      <c r="AN221" s="11">
        <f>'OddsRatio_working_3-way'!AB221+'OddsRatio_working_3-way'!AH221</f>
        <v>-0.28362320391283613</v>
      </c>
      <c r="AO221" s="11">
        <f>'OddsRatio_working_3-way'!AC221+'OddsRatio_working_3-way'!AI221</f>
        <v>0</v>
      </c>
      <c r="AP221" s="11">
        <f>'OddsRatio_working_3-way'!AD221+'OddsRatio_working_3-way'!AJ221</f>
        <v>0</v>
      </c>
      <c r="AQ221" s="11">
        <f>'OddsRatio_working_3-way'!AE221+'OddsRatio_working_3-way'!AK221</f>
        <v>0</v>
      </c>
      <c r="AR221" s="10">
        <f>IF(A221="","",IF(('OddsRatio_working_3-way'!X221=0),IF(Q221&gt;0,-Q221^(1/3),(-Q221)^(1/3)),'OddsRatio_working_3-way'!AL221-'OddsRatio_working_3-way'!R221/3))</f>
        <v>1.0541326758805183</v>
      </c>
      <c r="AS221" s="11">
        <f>IF(('OddsRatio_working_3-way'!X221=0),IF(Q221&gt;0,-Q221^(1/3),(-Q221)^(1/3)),'OddsRatio_working_3-way'!AM221-'OddsRatio_working_3-way'!R221/3)</f>
        <v>-0.77050947196768205</v>
      </c>
      <c r="AT221" s="11">
        <f>IF(('OddsRatio_working_3-way'!X221=0),IF(Q221&gt;0,-Q221^(1/3),(-Q221)^(1/3)),'OddsRatio_working_3-way'!AN221-'OddsRatio_working_3-way'!R221/3)</f>
        <v>-0.28362320391283613</v>
      </c>
      <c r="AU221" s="11">
        <f>IF(('OddsRatio_working_3-way'!X221=0),0,'OddsRatio_working_3-way'!AO221)</f>
        <v>0</v>
      </c>
      <c r="AV221" s="11">
        <f>IF(('OddsRatio_working_3-way'!X221=0),0,'OddsRatio_working_3-way'!AP221)</f>
        <v>0</v>
      </c>
      <c r="AW221" s="11">
        <f>IF(('OddsRatio_working_3-way'!X221=0),0,'OddsRatio_working_3-way'!AQ221)</f>
        <v>0</v>
      </c>
    </row>
    <row r="222" spans="1:4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9">
        <f t="shared" si="52"/>
        <v>0.79262994635900452</v>
      </c>
      <c r="E222" s="9">
        <f t="shared" si="53"/>
        <v>0.13738251200956514</v>
      </c>
      <c r="F222" s="9">
        <f t="shared" si="54"/>
        <v>6.9987541631430325E-2</v>
      </c>
      <c r="G222" s="9">
        <f t="shared" si="55"/>
        <v>1.0900949353980951</v>
      </c>
      <c r="H222" s="9">
        <f t="shared" si="56"/>
        <v>1.2616227844955428</v>
      </c>
      <c r="I222" s="9">
        <f t="shared" si="57"/>
        <v>7.2789468278930283</v>
      </c>
      <c r="J222" s="9">
        <f t="shared" si="58"/>
        <v>14.28825726250278</v>
      </c>
      <c r="K222" s="11">
        <f t="shared" si="59"/>
        <v>0.80645161290322587</v>
      </c>
      <c r="L222" s="11">
        <f t="shared" si="60"/>
        <v>0.14792899408284024</v>
      </c>
      <c r="M222" s="11">
        <f t="shared" si="61"/>
        <v>7.5815011372251703E-2</v>
      </c>
      <c r="N222" s="11">
        <f>'OddsRatio_working_3-way'!K222+'OddsRatio_working_3-way'!L222+'OddsRatio_working_3-way'!M222-('OddsRatio_working_3-way'!K222*'OddsRatio_working_3-way'!L222)-('OddsRatio_working_3-way'!K222*'OddsRatio_working_3-way'!M222)-('OddsRatio_working_3-way'!L222*'OddsRatio_working_3-way'!M222)+('OddsRatio_working_3-way'!K222*'OddsRatio_working_3-way'!L222*'OddsRatio_working_3-way'!M222)-1</f>
        <v>-0.15241378701553243</v>
      </c>
      <c r="O222" s="11">
        <f>0</f>
        <v>0</v>
      </c>
      <c r="P222" s="11">
        <f>('OddsRatio_working_3-way'!K222*'OddsRatio_working_3-way'!L222)+('OddsRatio_working_3-way'!K222*'OddsRatio_working_3-way'!M222)+('OddsRatio_working_3-way'!L222*'OddsRatio_working_3-way'!M222)-(3*'OddsRatio_working_3-way'!K222*'OddsRatio_working_3-way'!L222*'OddsRatio_working_3-way'!M222)</f>
        <v>0.16452031123082397</v>
      </c>
      <c r="Q222" s="11">
        <f>2*'OddsRatio_working_3-way'!K222*'OddsRatio_working_3-way'!L222*'OddsRatio_working_3-way'!M222</f>
        <v>1.8089094143026271E-2</v>
      </c>
      <c r="R222" s="11">
        <f t="shared" si="62"/>
        <v>0</v>
      </c>
      <c r="S222" s="11">
        <f t="shared" si="63"/>
        <v>-1.0794319493817037</v>
      </c>
      <c r="T222" s="11">
        <f t="shared" si="64"/>
        <v>-0.11868410658402458</v>
      </c>
      <c r="U222" s="11">
        <f>'OddsRatio_working_3-way'!S222-'OddsRatio_working_3-way'!R222^2/3</f>
        <v>-1.0794319493817037</v>
      </c>
      <c r="V222" s="11">
        <f>'OddsRatio_working_3-way'!S222*'OddsRatio_working_3-way'!R222/3-2*'OddsRatio_working_3-way'!R222^3/27-'OddsRatio_working_3-way'!T222</f>
        <v>0.11868410658402458</v>
      </c>
      <c r="W222" s="11">
        <f>'OddsRatio_working_3-way'!V222^2+4*'OddsRatio_working_3-way'!U222^3/27</f>
        <v>-0.17224376026379401</v>
      </c>
      <c r="X222" s="11">
        <f>IF('OddsRatio_working_3-way'!W222&gt;0,IF(ABS('OddsRatio_working_3-way'!V222+SQRT('OddsRatio_working_3-way'!W222))/2&gt;0,ABS('OddsRatio_working_3-way'!V222+SQRT('OddsRatio_working_3-way'!W222))/2,ABS('OddsRatio_working_3-way'!V222-SQRT('OddsRatio_working_3-way'!W222))/2),SQRT(-'OddsRatio_working_3-way'!U222^3/27))</f>
        <v>0.21582960722491373</v>
      </c>
      <c r="Y222" s="11">
        <f>IF('OddsRatio_working_3-way'!W222&gt;=0,IF('OddsRatio_working_3-way'!V222+SQRT('OddsRatio_working_3-way'!W222)&gt;0,0,PI()),ACOS('OddsRatio_working_3-way'!V222/(2*'OddsRatio_working_3-way'!X222)))</f>
        <v>1.2922600613944546</v>
      </c>
      <c r="Z222" s="11">
        <f>'OddsRatio_working_3-way'!X222^(1/3)*COS('OddsRatio_working_3-way'!Y222/3)</f>
        <v>0.54504746769904766</v>
      </c>
      <c r="AA222" s="11">
        <f>'OddsRatio_working_3-way'!X222^(1/3)*COS(('OddsRatio_working_3-way'!Y222+2*PI())/3)</f>
        <v>-0.48943484654679364</v>
      </c>
      <c r="AB222" s="11">
        <f>'OddsRatio_working_3-way'!X222^(1/3)*COS(('OddsRatio_working_3-way'!Y222+4*PI())/3)</f>
        <v>-5.5612621152254148E-2</v>
      </c>
      <c r="AC222" s="11">
        <f>'OddsRatio_working_3-way'!X222^(1/3)*SIN('OddsRatio_working_3-way'!Y222/3)</f>
        <v>0.25046737861197993</v>
      </c>
      <c r="AD222" s="11">
        <f>'OddsRatio_working_3-way'!X222^(1/3)*SIN(('OddsRatio_working_3-way'!Y222+2*PI())/3)</f>
        <v>0.34679126398976351</v>
      </c>
      <c r="AE222" s="11">
        <f>'OddsRatio_working_3-way'!X222^(1/3)*SIN(('OddsRatio_working_3-way'!Y222+4*PI())/3)</f>
        <v>-0.59725864260174344</v>
      </c>
      <c r="AF222" s="11">
        <f>-'OddsRatio_working_3-way'!U222/(3*'OddsRatio_working_3-way'!X222^(1/3))*COS(('OddsRatio_working_3-way'!Y222)/3)</f>
        <v>0.54504746769904755</v>
      </c>
      <c r="AG222" s="11">
        <f>-'OddsRatio_working_3-way'!U222/(3*'OddsRatio_working_3-way'!X222^(1/3))*COS(('OddsRatio_working_3-way'!Y222+2*PI())/3)</f>
        <v>-0.48943484654679353</v>
      </c>
      <c r="AH222" s="11">
        <f>-'OddsRatio_working_3-way'!U222/(3*'OddsRatio_working_3-way'!X222^(1/3))*COS(('OddsRatio_working_3-way'!Y222+4*PI())/3)</f>
        <v>-5.5612621152254134E-2</v>
      </c>
      <c r="AI222" s="11">
        <f>'OddsRatio_working_3-way'!U222/(3*'OddsRatio_working_3-way'!X222^(1/3))*SIN(('OddsRatio_working_3-way'!Y222)/3)</f>
        <v>-0.25046737861197987</v>
      </c>
      <c r="AJ222" s="11">
        <f>'OddsRatio_working_3-way'!U222/(3*'OddsRatio_working_3-way'!X222^(1/3))*SIN(('OddsRatio_working_3-way'!Y222+2*PI())/3)</f>
        <v>-0.34679126398976345</v>
      </c>
      <c r="AK222" s="11">
        <f>'OddsRatio_working_3-way'!U222/(3*'OddsRatio_working_3-way'!X222^(1/3))*SIN(('OddsRatio_working_3-way'!Y222+4*PI())/3)</f>
        <v>0.59725864260174333</v>
      </c>
      <c r="AL222" s="11">
        <f>'OddsRatio_working_3-way'!Z222+'OddsRatio_working_3-way'!AF222</f>
        <v>1.0900949353980951</v>
      </c>
      <c r="AM222" s="11">
        <f>'OddsRatio_working_3-way'!AA222+'OddsRatio_working_3-way'!AG222</f>
        <v>-0.97886969309358718</v>
      </c>
      <c r="AN222" s="11">
        <f>'OddsRatio_working_3-way'!AB222+'OddsRatio_working_3-way'!AH222</f>
        <v>-0.11122524230450828</v>
      </c>
      <c r="AO222" s="11">
        <f>'OddsRatio_working_3-way'!AC222+'OddsRatio_working_3-way'!AI222</f>
        <v>0</v>
      </c>
      <c r="AP222" s="11">
        <f>'OddsRatio_working_3-way'!AD222+'OddsRatio_working_3-way'!AJ222</f>
        <v>0</v>
      </c>
      <c r="AQ222" s="11">
        <f>'OddsRatio_working_3-way'!AE222+'OddsRatio_working_3-way'!AK222</f>
        <v>0</v>
      </c>
      <c r="AR222" s="10">
        <f>IF(A222="","",IF(('OddsRatio_working_3-way'!X222=0),IF(Q222&gt;0,-Q222^(1/3),(-Q222)^(1/3)),'OddsRatio_working_3-way'!AL222-'OddsRatio_working_3-way'!R222/3))</f>
        <v>1.0900949353980951</v>
      </c>
      <c r="AS222" s="11">
        <f>IF(('OddsRatio_working_3-way'!X222=0),IF(Q222&gt;0,-Q222^(1/3),(-Q222)^(1/3)),'OddsRatio_working_3-way'!AM222-'OddsRatio_working_3-way'!R222/3)</f>
        <v>-0.97886969309358718</v>
      </c>
      <c r="AT222" s="11">
        <f>IF(('OddsRatio_working_3-way'!X222=0),IF(Q222&gt;0,-Q222^(1/3),(-Q222)^(1/3)),'OddsRatio_working_3-way'!AN222-'OddsRatio_working_3-way'!R222/3)</f>
        <v>-0.11122524230450828</v>
      </c>
      <c r="AU222" s="11">
        <f>IF(('OddsRatio_working_3-way'!X222=0),0,'OddsRatio_working_3-way'!AO222)</f>
        <v>0</v>
      </c>
      <c r="AV222" s="11">
        <f>IF(('OddsRatio_working_3-way'!X222=0),0,'OddsRatio_working_3-way'!AP222)</f>
        <v>0</v>
      </c>
      <c r="AW222" s="11">
        <f>IF(('OddsRatio_working_3-way'!X222=0),0,'OddsRatio_working_3-way'!AQ222)</f>
        <v>0</v>
      </c>
    </row>
    <row r="223" spans="1:4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9">
        <f t="shared" si="52"/>
        <v>0.23050049281734716</v>
      </c>
      <c r="E223" s="9">
        <f t="shared" si="53"/>
        <v>0.27601304292612694</v>
      </c>
      <c r="F223" s="9">
        <f t="shared" si="54"/>
        <v>0.49348646425652581</v>
      </c>
      <c r="G223" s="9">
        <f t="shared" si="55"/>
        <v>1.0367656889133237</v>
      </c>
      <c r="H223" s="9">
        <f t="shared" si="56"/>
        <v>4.3383855183009024</v>
      </c>
      <c r="I223" s="9">
        <f t="shared" si="57"/>
        <v>3.6230171929507091</v>
      </c>
      <c r="J223" s="9">
        <f t="shared" si="58"/>
        <v>2.0263980320241908</v>
      </c>
      <c r="K223" s="11">
        <f t="shared" si="59"/>
        <v>0.23696682464454977</v>
      </c>
      <c r="L223" s="11">
        <f t="shared" si="60"/>
        <v>0.28328611898016998</v>
      </c>
      <c r="M223" s="11">
        <f t="shared" si="61"/>
        <v>0.50251256281407031</v>
      </c>
      <c r="N223" s="11">
        <f>'OddsRatio_working_3-way'!K223+'OddsRatio_working_3-way'!L223+'OddsRatio_working_3-way'!M223-('OddsRatio_working_3-way'!K223*'OddsRatio_working_3-way'!L223)-('OddsRatio_working_3-way'!K223*'OddsRatio_working_3-way'!M223)-('OddsRatio_working_3-way'!L223*'OddsRatio_working_3-way'!M223)+('OddsRatio_working_3-way'!K223*'OddsRatio_working_3-way'!L223*'OddsRatio_working_3-way'!M223)-1</f>
        <v>-0.27206417274941219</v>
      </c>
      <c r="O223" s="11">
        <f>0</f>
        <v>0</v>
      </c>
      <c r="P223" s="11">
        <f>('OddsRatio_working_3-way'!K223*'OddsRatio_working_3-way'!L223)+('OddsRatio_working_3-way'!K223*'OddsRatio_working_3-way'!M223)+('OddsRatio_working_3-way'!L223*'OddsRatio_working_3-way'!M223)-(3*'OddsRatio_working_3-way'!K223*'OddsRatio_working_3-way'!L223*'OddsRatio_working_3-way'!M223)</f>
        <v>0.22736293337854502</v>
      </c>
      <c r="Q223" s="11">
        <f>2*'OddsRatio_working_3-way'!K223*'OddsRatio_working_3-way'!L223*'OddsRatio_working_3-way'!M223</f>
        <v>6.746674580965728E-2</v>
      </c>
      <c r="R223" s="11">
        <f t="shared" si="62"/>
        <v>0</v>
      </c>
      <c r="S223" s="11">
        <f t="shared" si="63"/>
        <v>-0.83569597231738502</v>
      </c>
      <c r="T223" s="11">
        <f t="shared" si="64"/>
        <v>-0.24798100068765136</v>
      </c>
      <c r="U223" s="11">
        <f>'OddsRatio_working_3-way'!S223-'OddsRatio_working_3-way'!R223^2/3</f>
        <v>-0.83569597231738502</v>
      </c>
      <c r="V223" s="11">
        <f>'OddsRatio_working_3-way'!S223*'OddsRatio_working_3-way'!R223/3-2*'OddsRatio_working_3-way'!R223^3/27-'OddsRatio_working_3-way'!T223</f>
        <v>0.24798100068765136</v>
      </c>
      <c r="W223" s="11">
        <f>'OddsRatio_working_3-way'!V223^2+4*'OddsRatio_working_3-way'!U223^3/27</f>
        <v>-2.4970584275674515E-2</v>
      </c>
      <c r="X223" s="11">
        <f>IF('OddsRatio_working_3-way'!W223&gt;0,IF(ABS('OddsRatio_working_3-way'!V223+SQRT('OddsRatio_working_3-way'!W223))/2&gt;0,ABS('OddsRatio_working_3-way'!V223+SQRT('OddsRatio_working_3-way'!W223))/2,ABS('OddsRatio_working_3-way'!V223-SQRT('OddsRatio_working_3-way'!W223))/2),SQRT(-'OddsRatio_working_3-way'!U223^3/27))</f>
        <v>0.14702479465869309</v>
      </c>
      <c r="Y223" s="11">
        <f>IF('OddsRatio_working_3-way'!W223&gt;=0,IF('OddsRatio_working_3-way'!V223+SQRT('OddsRatio_working_3-way'!W223)&gt;0,0,PI()),ACOS('OddsRatio_working_3-way'!V223/(2*'OddsRatio_working_3-way'!X223)))</f>
        <v>0.56734534119413982</v>
      </c>
      <c r="Z223" s="11">
        <f>'OddsRatio_working_3-way'!X223^(1/3)*COS('OddsRatio_working_3-way'!Y223/3)</f>
        <v>0.51838284445666194</v>
      </c>
      <c r="AA223" s="11">
        <f>'OddsRatio_working_3-way'!X223^(1/3)*COS(('OddsRatio_working_3-way'!Y223+2*PI())/3)</f>
        <v>-0.34511821088653405</v>
      </c>
      <c r="AB223" s="11">
        <f>'OddsRatio_working_3-way'!X223^(1/3)*COS(('OddsRatio_working_3-way'!Y223+4*PI())/3)</f>
        <v>-0.17326463357012797</v>
      </c>
      <c r="AC223" s="11">
        <f>'OddsRatio_working_3-way'!X223^(1/3)*SIN('OddsRatio_working_3-way'!Y223/3)</f>
        <v>9.921970912482736E-2</v>
      </c>
      <c r="AD223" s="11">
        <f>'OddsRatio_working_3-way'!X223^(1/3)*SIN(('OddsRatio_working_3-way'!Y223+2*PI())/3)</f>
        <v>0.39932285762309283</v>
      </c>
      <c r="AE223" s="11">
        <f>'OddsRatio_working_3-way'!X223^(1/3)*SIN(('OddsRatio_working_3-way'!Y223+4*PI())/3)</f>
        <v>-0.49854256674792014</v>
      </c>
      <c r="AF223" s="11">
        <f>-'OddsRatio_working_3-way'!U223/(3*'OddsRatio_working_3-way'!X223^(1/3))*COS(('OddsRatio_working_3-way'!Y223)/3)</f>
        <v>0.51838284445666172</v>
      </c>
      <c r="AG223" s="11">
        <f>-'OddsRatio_working_3-way'!U223/(3*'OddsRatio_working_3-way'!X223^(1/3))*COS(('OddsRatio_working_3-way'!Y223+2*PI())/3)</f>
        <v>-0.34511821088653394</v>
      </c>
      <c r="AH223" s="11">
        <f>-'OddsRatio_working_3-way'!U223/(3*'OddsRatio_working_3-way'!X223^(1/3))*COS(('OddsRatio_working_3-way'!Y223+4*PI())/3)</f>
        <v>-0.17326463357012792</v>
      </c>
      <c r="AI223" s="11">
        <f>'OddsRatio_working_3-way'!U223/(3*'OddsRatio_working_3-way'!X223^(1/3))*SIN(('OddsRatio_working_3-way'!Y223)/3)</f>
        <v>-9.9219709124827318E-2</v>
      </c>
      <c r="AJ223" s="11">
        <f>'OddsRatio_working_3-way'!U223/(3*'OddsRatio_working_3-way'!X223^(1/3))*SIN(('OddsRatio_working_3-way'!Y223+2*PI())/3)</f>
        <v>-0.39932285762309266</v>
      </c>
      <c r="AK223" s="11">
        <f>'OddsRatio_working_3-way'!U223/(3*'OddsRatio_working_3-way'!X223^(1/3))*SIN(('OddsRatio_working_3-way'!Y223+4*PI())/3)</f>
        <v>0.49854256674791991</v>
      </c>
      <c r="AL223" s="11">
        <f>'OddsRatio_working_3-way'!Z223+'OddsRatio_working_3-way'!AF223</f>
        <v>1.0367656889133237</v>
      </c>
      <c r="AM223" s="11">
        <f>'OddsRatio_working_3-way'!AA223+'OddsRatio_working_3-way'!AG223</f>
        <v>-0.69023642177306799</v>
      </c>
      <c r="AN223" s="11">
        <f>'OddsRatio_working_3-way'!AB223+'OddsRatio_working_3-way'!AH223</f>
        <v>-0.34652926714025589</v>
      </c>
      <c r="AO223" s="11">
        <f>'OddsRatio_working_3-way'!AC223+'OddsRatio_working_3-way'!AI223</f>
        <v>0</v>
      </c>
      <c r="AP223" s="11">
        <f>'OddsRatio_working_3-way'!AD223+'OddsRatio_working_3-way'!AJ223</f>
        <v>0</v>
      </c>
      <c r="AQ223" s="11">
        <f>'OddsRatio_working_3-way'!AE223+'OddsRatio_working_3-way'!AK223</f>
        <v>0</v>
      </c>
      <c r="AR223" s="10">
        <f>IF(A223="","",IF(('OddsRatio_working_3-way'!X223=0),IF(Q223&gt;0,-Q223^(1/3),(-Q223)^(1/3)),'OddsRatio_working_3-way'!AL223-'OddsRatio_working_3-way'!R223/3))</f>
        <v>1.0367656889133237</v>
      </c>
      <c r="AS223" s="11">
        <f>IF(('OddsRatio_working_3-way'!X223=0),IF(Q223&gt;0,-Q223^(1/3),(-Q223)^(1/3)),'OddsRatio_working_3-way'!AM223-'OddsRatio_working_3-way'!R223/3)</f>
        <v>-0.69023642177306799</v>
      </c>
      <c r="AT223" s="11">
        <f>IF(('OddsRatio_working_3-way'!X223=0),IF(Q223&gt;0,-Q223^(1/3),(-Q223)^(1/3)),'OddsRatio_working_3-way'!AN223-'OddsRatio_working_3-way'!R223/3)</f>
        <v>-0.34652926714025589</v>
      </c>
      <c r="AU223" s="11">
        <f>IF(('OddsRatio_working_3-way'!X223=0),0,'OddsRatio_working_3-way'!AO223)</f>
        <v>0</v>
      </c>
      <c r="AV223" s="11">
        <f>IF(('OddsRatio_working_3-way'!X223=0),0,'OddsRatio_working_3-way'!AP223)</f>
        <v>0</v>
      </c>
      <c r="AW223" s="11">
        <f>IF(('OddsRatio_working_3-way'!X223=0),0,'OddsRatio_working_3-way'!AQ223)</f>
        <v>0</v>
      </c>
    </row>
    <row r="224" spans="1:4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9">
        <f t="shared" si="52"/>
        <v>0.43600363584272739</v>
      </c>
      <c r="E224" s="9">
        <f t="shared" si="53"/>
        <v>0.26072349128778177</v>
      </c>
      <c r="F224" s="9">
        <f t="shared" si="54"/>
        <v>0.30327287286949078</v>
      </c>
      <c r="G224" s="9">
        <f t="shared" si="55"/>
        <v>1.0348470843682853</v>
      </c>
      <c r="H224" s="9">
        <f t="shared" si="56"/>
        <v>2.2935588554603568</v>
      </c>
      <c r="I224" s="9">
        <f t="shared" si="57"/>
        <v>3.8354810111691027</v>
      </c>
      <c r="J224" s="9">
        <f t="shared" si="58"/>
        <v>3.297360527297593</v>
      </c>
      <c r="K224" s="11">
        <f t="shared" si="59"/>
        <v>0.44444444444444442</v>
      </c>
      <c r="L224" s="11">
        <f t="shared" si="60"/>
        <v>0.26737967914438499</v>
      </c>
      <c r="M224" s="11">
        <f t="shared" si="61"/>
        <v>0.3105590062111801</v>
      </c>
      <c r="N224" s="11">
        <f>'OddsRatio_working_3-way'!K224+'OddsRatio_working_3-way'!L224+'OddsRatio_working_3-way'!M224-('OddsRatio_working_3-way'!K224*'OddsRatio_working_3-way'!L224)-('OddsRatio_working_3-way'!K224*'OddsRatio_working_3-way'!M224)-('OddsRatio_working_3-way'!L224*'OddsRatio_working_3-way'!M224)+('OddsRatio_working_3-way'!K224*'OddsRatio_working_3-way'!L224*'OddsRatio_working_3-way'!M224)-1</f>
        <v>-0.28061026782254406</v>
      </c>
      <c r="O224" s="11">
        <f>0</f>
        <v>0</v>
      </c>
      <c r="P224" s="11">
        <f>('OddsRatio_working_3-way'!K224*'OddsRatio_working_3-way'!L224)+('OddsRatio_working_3-way'!K224*'OddsRatio_working_3-way'!M224)+('OddsRatio_working_3-way'!L224*'OddsRatio_working_3-way'!M224)-(3*'OddsRatio_working_3-way'!K224*'OddsRatio_working_3-way'!L224*'OddsRatio_working_3-way'!M224)</f>
        <v>0.22918258212375853</v>
      </c>
      <c r="Q224" s="11">
        <f>2*'OddsRatio_working_3-way'!K224*'OddsRatio_working_3-way'!L224*'OddsRatio_working_3-way'!M224</f>
        <v>7.3810815498795021E-2</v>
      </c>
      <c r="R224" s="11">
        <f t="shared" si="62"/>
        <v>0</v>
      </c>
      <c r="S224" s="11">
        <f t="shared" si="63"/>
        <v>-0.81672913789702084</v>
      </c>
      <c r="T224" s="11">
        <f t="shared" si="64"/>
        <v>-0.26303675938712429</v>
      </c>
      <c r="U224" s="11">
        <f>'OddsRatio_working_3-way'!S224-'OddsRatio_working_3-way'!R224^2/3</f>
        <v>-0.81672913789702084</v>
      </c>
      <c r="V224" s="11">
        <f>'OddsRatio_working_3-way'!S224*'OddsRatio_working_3-way'!R224/3-2*'OddsRatio_working_3-way'!R224^3/27-'OddsRatio_working_3-way'!T224</f>
        <v>0.26303675938712429</v>
      </c>
      <c r="W224" s="11">
        <f>'OddsRatio_working_3-way'!V224^2+4*'OddsRatio_working_3-way'!U224^3/27</f>
        <v>-1.1522226230099464E-2</v>
      </c>
      <c r="X224" s="11">
        <f>IF('OddsRatio_working_3-way'!W224&gt;0,IF(ABS('OddsRatio_working_3-way'!V224+SQRT('OddsRatio_working_3-way'!W224))/2&gt;0,ABS('OddsRatio_working_3-way'!V224+SQRT('OddsRatio_working_3-way'!W224))/2,ABS('OddsRatio_working_3-way'!V224-SQRT('OddsRatio_working_3-way'!W224))/2),SQRT(-'OddsRatio_working_3-way'!U224^3/27))</f>
        <v>0.14204802270621314</v>
      </c>
      <c r="Y224" s="11">
        <f>IF('OddsRatio_working_3-way'!W224&gt;=0,IF('OddsRatio_working_3-way'!V224+SQRT('OddsRatio_working_3-way'!W224)&gt;0,0,PI()),ACOS('OddsRatio_working_3-way'!V224/(2*'OddsRatio_working_3-way'!X224)))</f>
        <v>0.3874576191334389</v>
      </c>
      <c r="Z224" s="11">
        <f>'OddsRatio_working_3-way'!X224^(1/3)*COS('OddsRatio_working_3-way'!Y224/3)</f>
        <v>0.51742354218414266</v>
      </c>
      <c r="AA224" s="11">
        <f>'OddsRatio_working_3-way'!X224^(1/3)*COS(('OddsRatio_working_3-way'!Y224+2*PI())/3)</f>
        <v>-0.31690921922741755</v>
      </c>
      <c r="AB224" s="11">
        <f>'OddsRatio_working_3-way'!X224^(1/3)*COS(('OddsRatio_working_3-way'!Y224+4*PI())/3)</f>
        <v>-0.20051432295672519</v>
      </c>
      <c r="AC224" s="11">
        <f>'OddsRatio_working_3-way'!X224^(1/3)*SIN('OddsRatio_working_3-way'!Y224/3)</f>
        <v>6.7200624694182948E-2</v>
      </c>
      <c r="AD224" s="11">
        <f>'OddsRatio_working_3-way'!X224^(1/3)*SIN(('OddsRatio_working_3-way'!Y224+2*PI())/3)</f>
        <v>0.4145016197005052</v>
      </c>
      <c r="AE224" s="11">
        <f>'OddsRatio_working_3-way'!X224^(1/3)*SIN(('OddsRatio_working_3-way'!Y224+4*PI())/3)</f>
        <v>-0.48170224439468806</v>
      </c>
      <c r="AF224" s="11">
        <f>-'OddsRatio_working_3-way'!U224/(3*'OddsRatio_working_3-way'!X224^(1/3))*COS(('OddsRatio_working_3-way'!Y224)/3)</f>
        <v>0.51742354218414266</v>
      </c>
      <c r="AG224" s="11">
        <f>-'OddsRatio_working_3-way'!U224/(3*'OddsRatio_working_3-way'!X224^(1/3))*COS(('OddsRatio_working_3-way'!Y224+2*PI())/3)</f>
        <v>-0.31690921922741755</v>
      </c>
      <c r="AH224" s="11">
        <f>-'OddsRatio_working_3-way'!U224/(3*'OddsRatio_working_3-way'!X224^(1/3))*COS(('OddsRatio_working_3-way'!Y224+4*PI())/3)</f>
        <v>-0.20051432295672519</v>
      </c>
      <c r="AI224" s="11">
        <f>'OddsRatio_working_3-way'!U224/(3*'OddsRatio_working_3-way'!X224^(1/3))*SIN(('OddsRatio_working_3-way'!Y224)/3)</f>
        <v>-6.7200624694182948E-2</v>
      </c>
      <c r="AJ224" s="11">
        <f>'OddsRatio_working_3-way'!U224/(3*'OddsRatio_working_3-way'!X224^(1/3))*SIN(('OddsRatio_working_3-way'!Y224+2*PI())/3)</f>
        <v>-0.4145016197005052</v>
      </c>
      <c r="AK224" s="11">
        <f>'OddsRatio_working_3-way'!U224/(3*'OddsRatio_working_3-way'!X224^(1/3))*SIN(('OddsRatio_working_3-way'!Y224+4*PI())/3)</f>
        <v>0.48170224439468806</v>
      </c>
      <c r="AL224" s="11">
        <f>'OddsRatio_working_3-way'!Z224+'OddsRatio_working_3-way'!AF224</f>
        <v>1.0348470843682853</v>
      </c>
      <c r="AM224" s="11">
        <f>'OddsRatio_working_3-way'!AA224+'OddsRatio_working_3-way'!AG224</f>
        <v>-0.6338184384548351</v>
      </c>
      <c r="AN224" s="11">
        <f>'OddsRatio_working_3-way'!AB224+'OddsRatio_working_3-way'!AH224</f>
        <v>-0.40102864591345039</v>
      </c>
      <c r="AO224" s="11">
        <f>'OddsRatio_working_3-way'!AC224+'OddsRatio_working_3-way'!AI224</f>
        <v>0</v>
      </c>
      <c r="AP224" s="11">
        <f>'OddsRatio_working_3-way'!AD224+'OddsRatio_working_3-way'!AJ224</f>
        <v>0</v>
      </c>
      <c r="AQ224" s="11">
        <f>'OddsRatio_working_3-way'!AE224+'OddsRatio_working_3-way'!AK224</f>
        <v>0</v>
      </c>
      <c r="AR224" s="10">
        <f>IF(A224="","",IF(('OddsRatio_working_3-way'!X224=0),IF(Q224&gt;0,-Q224^(1/3),(-Q224)^(1/3)),'OddsRatio_working_3-way'!AL224-'OddsRatio_working_3-way'!R224/3))</f>
        <v>1.0348470843682853</v>
      </c>
      <c r="AS224" s="11">
        <f>IF(('OddsRatio_working_3-way'!X224=0),IF(Q224&gt;0,-Q224^(1/3),(-Q224)^(1/3)),'OddsRatio_working_3-way'!AM224-'OddsRatio_working_3-way'!R224/3)</f>
        <v>-0.6338184384548351</v>
      </c>
      <c r="AT224" s="11">
        <f>IF(('OddsRatio_working_3-way'!X224=0),IF(Q224&gt;0,-Q224^(1/3),(-Q224)^(1/3)),'OddsRatio_working_3-way'!AN224-'OddsRatio_working_3-way'!R224/3)</f>
        <v>-0.40102864591345039</v>
      </c>
      <c r="AU224" s="11">
        <f>IF(('OddsRatio_working_3-way'!X224=0),0,'OddsRatio_working_3-way'!AO224)</f>
        <v>0</v>
      </c>
      <c r="AV224" s="11">
        <f>IF(('OddsRatio_working_3-way'!X224=0),0,'OddsRatio_working_3-way'!AP224)</f>
        <v>0</v>
      </c>
      <c r="AW224" s="11">
        <f>IF(('OddsRatio_working_3-way'!X224=0),0,'OddsRatio_working_3-way'!AQ224)</f>
        <v>0</v>
      </c>
    </row>
    <row r="225" spans="1:4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9">
        <f t="shared" si="52"/>
        <v>0.27448363665183506</v>
      </c>
      <c r="E225" s="9">
        <f t="shared" si="53"/>
        <v>0.30957799635285627</v>
      </c>
      <c r="F225" s="9">
        <f t="shared" si="54"/>
        <v>0.41593836699530901</v>
      </c>
      <c r="G225" s="9">
        <f t="shared" si="55"/>
        <v>1.0325017290278686</v>
      </c>
      <c r="H225" s="9">
        <f t="shared" si="56"/>
        <v>3.6432044263113434</v>
      </c>
      <c r="I225" s="9">
        <f t="shared" si="57"/>
        <v>3.2302037347001962</v>
      </c>
      <c r="J225" s="9">
        <f t="shared" si="58"/>
        <v>2.4042023514779007</v>
      </c>
      <c r="K225" s="11">
        <f t="shared" si="59"/>
        <v>0.2808988764044944</v>
      </c>
      <c r="L225" s="11">
        <f t="shared" si="60"/>
        <v>0.31645569620253161</v>
      </c>
      <c r="M225" s="11">
        <f t="shared" si="61"/>
        <v>0.42372881355932207</v>
      </c>
      <c r="N225" s="11">
        <f>'OddsRatio_working_3-way'!K225+'OddsRatio_working_3-way'!L225+'OddsRatio_working_3-way'!M225-('OddsRatio_working_3-way'!K225*'OddsRatio_working_3-way'!L225)-('OddsRatio_working_3-way'!K225*'OddsRatio_working_3-way'!M225)-('OddsRatio_working_3-way'!L225*'OddsRatio_working_3-way'!M225)+('OddsRatio_working_3-way'!K225*'OddsRatio_working_3-way'!L225*'OddsRatio_working_3-way'!M225)-1</f>
        <v>-0.28325888498634388</v>
      </c>
      <c r="O225" s="11">
        <f>0</f>
        <v>0</v>
      </c>
      <c r="P225" s="11">
        <f>('OddsRatio_working_3-way'!K225*'OddsRatio_working_3-way'!L225)+('OddsRatio_working_3-way'!K225*'OddsRatio_working_3-way'!M225)+('OddsRatio_working_3-way'!L225*'OddsRatio_working_3-way'!M225)-(3*'OddsRatio_working_3-way'!K225*'OddsRatio_working_3-way'!L225*'OddsRatio_working_3-way'!M225)</f>
        <v>0.22901002581786711</v>
      </c>
      <c r="Q225" s="11">
        <f>2*'OddsRatio_working_3-way'!K225*'OddsRatio_working_3-way'!L225*'OddsRatio_working_3-way'!M225</f>
        <v>7.5332245334824716E-2</v>
      </c>
      <c r="R225" s="11">
        <f t="shared" si="62"/>
        <v>0</v>
      </c>
      <c r="S225" s="11">
        <f t="shared" si="63"/>
        <v>-0.80848311546840923</v>
      </c>
      <c r="T225" s="11">
        <f t="shared" si="64"/>
        <v>-0.2659483932461873</v>
      </c>
      <c r="U225" s="11">
        <f>'OddsRatio_working_3-way'!S225-'OddsRatio_working_3-way'!R225^2/3</f>
        <v>-0.80848311546840923</v>
      </c>
      <c r="V225" s="11">
        <f>'OddsRatio_working_3-way'!S225*'OddsRatio_working_3-way'!R225/3-2*'OddsRatio_working_3-way'!R225^3/27-'OddsRatio_working_3-way'!T225</f>
        <v>0.2659483932461873</v>
      </c>
      <c r="W225" s="11">
        <f>'OddsRatio_working_3-way'!V225^2+4*'OddsRatio_working_3-way'!U225^3/27</f>
        <v>-7.5619564212097423E-3</v>
      </c>
      <c r="X225" s="11">
        <f>IF('OddsRatio_working_3-way'!W225&gt;0,IF(ABS('OddsRatio_working_3-way'!V225+SQRT('OddsRatio_working_3-way'!W225))/2&gt;0,ABS('OddsRatio_working_3-way'!V225+SQRT('OddsRatio_working_3-way'!W225))/2,ABS('OddsRatio_working_3-way'!V225-SQRT('OddsRatio_working_3-way'!W225))/2),SQRT(-'OddsRatio_working_3-way'!U225^3/27))</f>
        <v>0.13990220181562407</v>
      </c>
      <c r="Y225" s="11">
        <f>IF('OddsRatio_working_3-way'!W225&gt;=0,IF('OddsRatio_working_3-way'!V225+SQRT('OddsRatio_working_3-way'!W225)&gt;0,0,PI()),ACOS('OddsRatio_working_3-way'!V225/(2*'OddsRatio_working_3-way'!X225)))</f>
        <v>0.31602069435001434</v>
      </c>
      <c r="Z225" s="11">
        <f>'OddsRatio_working_3-way'!X225^(1/3)*COS('OddsRatio_working_3-way'!Y225/3)</f>
        <v>0.51625086451393443</v>
      </c>
      <c r="AA225" s="11">
        <f>'OddsRatio_working_3-way'!X225^(1/3)*COS(('OddsRatio_working_3-way'!Y225+2*PI())/3)</f>
        <v>-0.30539659189541724</v>
      </c>
      <c r="AB225" s="11">
        <f>'OddsRatio_working_3-way'!X225^(1/3)*COS(('OddsRatio_working_3-way'!Y225+4*PI())/3)</f>
        <v>-0.21085427261851727</v>
      </c>
      <c r="AC225" s="11">
        <f>'OddsRatio_working_3-way'!X225^(1/3)*SIN('OddsRatio_working_3-way'!Y225/3)</f>
        <v>5.4584033484329858E-2</v>
      </c>
      <c r="AD225" s="11">
        <f>'OddsRatio_working_3-way'!X225^(1/3)*SIN(('OddsRatio_working_3-way'!Y225+2*PI())/3)</f>
        <v>0.4197943466525807</v>
      </c>
      <c r="AE225" s="11">
        <f>'OddsRatio_working_3-way'!X225^(1/3)*SIN(('OddsRatio_working_3-way'!Y225+4*PI())/3)</f>
        <v>-0.47437838013691047</v>
      </c>
      <c r="AF225" s="11">
        <f>-'OddsRatio_working_3-way'!U225/(3*'OddsRatio_working_3-way'!X225^(1/3))*COS(('OddsRatio_working_3-way'!Y225)/3)</f>
        <v>0.51625086451393432</v>
      </c>
      <c r="AG225" s="11">
        <f>-'OddsRatio_working_3-way'!U225/(3*'OddsRatio_working_3-way'!X225^(1/3))*COS(('OddsRatio_working_3-way'!Y225+2*PI())/3)</f>
        <v>-0.30539659189541718</v>
      </c>
      <c r="AH225" s="11">
        <f>-'OddsRatio_working_3-way'!U225/(3*'OddsRatio_working_3-way'!X225^(1/3))*COS(('OddsRatio_working_3-way'!Y225+4*PI())/3)</f>
        <v>-0.21085427261851725</v>
      </c>
      <c r="AI225" s="11">
        <f>'OddsRatio_working_3-way'!U225/(3*'OddsRatio_working_3-way'!X225^(1/3))*SIN(('OddsRatio_working_3-way'!Y225)/3)</f>
        <v>-5.4584033484329844E-2</v>
      </c>
      <c r="AJ225" s="11">
        <f>'OddsRatio_working_3-way'!U225/(3*'OddsRatio_working_3-way'!X225^(1/3))*SIN(('OddsRatio_working_3-way'!Y225+2*PI())/3)</f>
        <v>-0.41979434665258059</v>
      </c>
      <c r="AK225" s="11">
        <f>'OddsRatio_working_3-way'!U225/(3*'OddsRatio_working_3-way'!X225^(1/3))*SIN(('OddsRatio_working_3-way'!Y225+4*PI())/3)</f>
        <v>0.47437838013691036</v>
      </c>
      <c r="AL225" s="11">
        <f>'OddsRatio_working_3-way'!Z225+'OddsRatio_working_3-way'!AF225</f>
        <v>1.0325017290278686</v>
      </c>
      <c r="AM225" s="11">
        <f>'OddsRatio_working_3-way'!AA225+'OddsRatio_working_3-way'!AG225</f>
        <v>-0.61079318379083447</v>
      </c>
      <c r="AN225" s="11">
        <f>'OddsRatio_working_3-way'!AB225+'OddsRatio_working_3-way'!AH225</f>
        <v>-0.42170854523703449</v>
      </c>
      <c r="AO225" s="11">
        <f>'OddsRatio_working_3-way'!AC225+'OddsRatio_working_3-way'!AI225</f>
        <v>0</v>
      </c>
      <c r="AP225" s="11">
        <f>'OddsRatio_working_3-way'!AD225+'OddsRatio_working_3-way'!AJ225</f>
        <v>0</v>
      </c>
      <c r="AQ225" s="11">
        <f>'OddsRatio_working_3-way'!AE225+'OddsRatio_working_3-way'!AK225</f>
        <v>0</v>
      </c>
      <c r="AR225" s="10">
        <f>IF(A225="","",IF(('OddsRatio_working_3-way'!X225=0),IF(Q225&gt;0,-Q225^(1/3),(-Q225)^(1/3)),'OddsRatio_working_3-way'!AL225-'OddsRatio_working_3-way'!R225/3))</f>
        <v>1.0325017290278686</v>
      </c>
      <c r="AS225" s="11">
        <f>IF(('OddsRatio_working_3-way'!X225=0),IF(Q225&gt;0,-Q225^(1/3),(-Q225)^(1/3)),'OddsRatio_working_3-way'!AM225-'OddsRatio_working_3-way'!R225/3)</f>
        <v>-0.61079318379083447</v>
      </c>
      <c r="AT225" s="11">
        <f>IF(('OddsRatio_working_3-way'!X225=0),IF(Q225&gt;0,-Q225^(1/3),(-Q225)^(1/3)),'OddsRatio_working_3-way'!AN225-'OddsRatio_working_3-way'!R225/3)</f>
        <v>-0.42170854523703449</v>
      </c>
      <c r="AU225" s="11">
        <f>IF(('OddsRatio_working_3-way'!X225=0),0,'OddsRatio_working_3-way'!AO225)</f>
        <v>0</v>
      </c>
      <c r="AV225" s="11">
        <f>IF(('OddsRatio_working_3-way'!X225=0),0,'OddsRatio_working_3-way'!AP225)</f>
        <v>0</v>
      </c>
      <c r="AW225" s="11">
        <f>IF(('OddsRatio_working_3-way'!X225=0),0,'OddsRatio_working_3-way'!AQ225)</f>
        <v>0</v>
      </c>
    </row>
    <row r="226" spans="1:4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9">
        <f t="shared" si="52"/>
        <v>0.33689456743044266</v>
      </c>
      <c r="E226" s="9">
        <f t="shared" si="53"/>
        <v>0.29095753789985745</v>
      </c>
      <c r="F226" s="9">
        <f t="shared" si="54"/>
        <v>0.37214789466970005</v>
      </c>
      <c r="G226" s="9">
        <f t="shared" si="55"/>
        <v>1.0414220623917494</v>
      </c>
      <c r="H226" s="9">
        <f t="shared" si="56"/>
        <v>2.9682876979204069</v>
      </c>
      <c r="I226" s="9">
        <f t="shared" si="57"/>
        <v>3.4369276259966934</v>
      </c>
      <c r="J226" s="9">
        <f t="shared" si="58"/>
        <v>2.6871037410746346</v>
      </c>
      <c r="K226" s="11">
        <f t="shared" si="59"/>
        <v>0.34602076124567471</v>
      </c>
      <c r="L226" s="11">
        <f t="shared" si="60"/>
        <v>0.29940119760479045</v>
      </c>
      <c r="M226" s="11">
        <f t="shared" si="61"/>
        <v>0.38167938931297707</v>
      </c>
      <c r="N226" s="11">
        <f>'OddsRatio_working_3-way'!K226+'OddsRatio_working_3-way'!L226+'OddsRatio_working_3-way'!M226-('OddsRatio_working_3-way'!K226*'OddsRatio_working_3-way'!L226)-('OddsRatio_working_3-way'!K226*'OddsRatio_working_3-way'!M226)-('OddsRatio_working_3-way'!L226*'OddsRatio_working_3-way'!M226)+('OddsRatio_working_3-way'!K226*'OddsRatio_working_3-way'!L226*'OddsRatio_working_3-way'!M226)-1</f>
        <v>-0.28330032662955362</v>
      </c>
      <c r="O226" s="11">
        <f>0</f>
        <v>0</v>
      </c>
      <c r="P226" s="11">
        <f>('OddsRatio_working_3-way'!K226*'OddsRatio_working_3-way'!L226)+('OddsRatio_working_3-way'!K226*'OddsRatio_working_3-way'!M226)+('OddsRatio_working_3-way'!L226*'OddsRatio_working_3-way'!M226)-(3*'OddsRatio_working_3-way'!K226*'OddsRatio_working_3-way'!L226*'OddsRatio_working_3-way'!M226)</f>
        <v>0.2313184455463726</v>
      </c>
      <c r="Q226" s="11">
        <f>2*'OddsRatio_working_3-way'!K226*'OddsRatio_working_3-way'!L226*'OddsRatio_working_3-way'!M226</f>
        <v>7.9083229246623102E-2</v>
      </c>
      <c r="R226" s="11">
        <f t="shared" si="62"/>
        <v>0</v>
      </c>
      <c r="S226" s="11">
        <f t="shared" si="63"/>
        <v>-0.81651316219217407</v>
      </c>
      <c r="T226" s="11">
        <f t="shared" si="64"/>
        <v>-0.27914979904005949</v>
      </c>
      <c r="U226" s="11">
        <f>'OddsRatio_working_3-way'!S226-'OddsRatio_working_3-way'!R226^2/3</f>
        <v>-0.81651316219217407</v>
      </c>
      <c r="V226" s="11">
        <f>'OddsRatio_working_3-way'!S226*'OddsRatio_working_3-way'!R226/3-2*'OddsRatio_working_3-way'!R226^3/27-'OddsRatio_working_3-way'!T226</f>
        <v>0.27914979904005949</v>
      </c>
      <c r="W226" s="11">
        <f>'OddsRatio_working_3-way'!V226^2+4*'OddsRatio_working_3-way'!U226^3/27</f>
        <v>-2.7219403854020496E-3</v>
      </c>
      <c r="X226" s="11">
        <f>IF('OddsRatio_working_3-way'!W226&gt;0,IF(ABS('OddsRatio_working_3-way'!V226+SQRT('OddsRatio_working_3-way'!W226))/2&gt;0,ABS('OddsRatio_working_3-way'!V226+SQRT('OddsRatio_working_3-way'!W226))/2,ABS('OddsRatio_working_3-way'!V226-SQRT('OddsRatio_working_3-way'!W226))/2),SQRT(-'OddsRatio_working_3-way'!U226^3/27))</f>
        <v>0.14199168170134796</v>
      </c>
      <c r="Y226" s="11">
        <f>IF('OddsRatio_working_3-way'!W226&gt;=0,IF('OddsRatio_working_3-way'!V226+SQRT('OddsRatio_working_3-way'!W226)&gt;0,0,PI()),ACOS('OddsRatio_working_3-way'!V226/(2*'OddsRatio_working_3-way'!X226)))</f>
        <v>0.1847652221306284</v>
      </c>
      <c r="Z226" s="11">
        <f>'OddsRatio_working_3-way'!X226^(1/3)*COS('OddsRatio_working_3-way'!Y226/3)</f>
        <v>0.5207110311958747</v>
      </c>
      <c r="AA226" s="11">
        <f>'OddsRatio_working_3-way'!X226^(1/3)*COS(('OddsRatio_working_3-way'!Y226+2*PI())/3)</f>
        <v>-0.28816391435155236</v>
      </c>
      <c r="AB226" s="11">
        <f>'OddsRatio_working_3-way'!X226^(1/3)*COS(('OddsRatio_working_3-way'!Y226+4*PI())/3)</f>
        <v>-0.23254711684432228</v>
      </c>
      <c r="AC226" s="11">
        <f>'OddsRatio_working_3-way'!X226^(1/3)*SIN('OddsRatio_working_3-way'!Y226/3)</f>
        <v>3.2110373012264215E-2</v>
      </c>
      <c r="AD226" s="11">
        <f>'OddsRatio_working_3-way'!X226^(1/3)*SIN(('OddsRatio_working_3-way'!Y226+2*PI())/3)</f>
        <v>0.43489379454028676</v>
      </c>
      <c r="AE226" s="11">
        <f>'OddsRatio_working_3-way'!X226^(1/3)*SIN(('OddsRatio_working_3-way'!Y226+4*PI())/3)</f>
        <v>-0.46700416755255098</v>
      </c>
      <c r="AF226" s="11">
        <f>-'OddsRatio_working_3-way'!U226/(3*'OddsRatio_working_3-way'!X226^(1/3))*COS(('OddsRatio_working_3-way'!Y226)/3)</f>
        <v>0.5207110311958747</v>
      </c>
      <c r="AG226" s="11">
        <f>-'OddsRatio_working_3-way'!U226/(3*'OddsRatio_working_3-way'!X226^(1/3))*COS(('OddsRatio_working_3-way'!Y226+2*PI())/3)</f>
        <v>-0.28816391435155236</v>
      </c>
      <c r="AH226" s="11">
        <f>-'OddsRatio_working_3-way'!U226/(3*'OddsRatio_working_3-way'!X226^(1/3))*COS(('OddsRatio_working_3-way'!Y226+4*PI())/3)</f>
        <v>-0.23254711684432228</v>
      </c>
      <c r="AI226" s="11">
        <f>'OddsRatio_working_3-way'!U226/(3*'OddsRatio_working_3-way'!X226^(1/3))*SIN(('OddsRatio_working_3-way'!Y226)/3)</f>
        <v>-3.2110373012264215E-2</v>
      </c>
      <c r="AJ226" s="11">
        <f>'OddsRatio_working_3-way'!U226/(3*'OddsRatio_working_3-way'!X226^(1/3))*SIN(('OddsRatio_working_3-way'!Y226+2*PI())/3)</f>
        <v>-0.43489379454028676</v>
      </c>
      <c r="AK226" s="11">
        <f>'OddsRatio_working_3-way'!U226/(3*'OddsRatio_working_3-way'!X226^(1/3))*SIN(('OddsRatio_working_3-way'!Y226+4*PI())/3)</f>
        <v>0.46700416755255098</v>
      </c>
      <c r="AL226" s="11">
        <f>'OddsRatio_working_3-way'!Z226+'OddsRatio_working_3-way'!AF226</f>
        <v>1.0414220623917494</v>
      </c>
      <c r="AM226" s="11">
        <f>'OddsRatio_working_3-way'!AA226+'OddsRatio_working_3-way'!AG226</f>
        <v>-0.57632782870310473</v>
      </c>
      <c r="AN226" s="11">
        <f>'OddsRatio_working_3-way'!AB226+'OddsRatio_working_3-way'!AH226</f>
        <v>-0.46509423368864455</v>
      </c>
      <c r="AO226" s="11">
        <f>'OddsRatio_working_3-way'!AC226+'OddsRatio_working_3-way'!AI226</f>
        <v>0</v>
      </c>
      <c r="AP226" s="11">
        <f>'OddsRatio_working_3-way'!AD226+'OddsRatio_working_3-way'!AJ226</f>
        <v>0</v>
      </c>
      <c r="AQ226" s="11">
        <f>'OddsRatio_working_3-way'!AE226+'OddsRatio_working_3-way'!AK226</f>
        <v>0</v>
      </c>
      <c r="AR226" s="10">
        <f>IF(A226="","",IF(('OddsRatio_working_3-way'!X226=0),IF(Q226&gt;0,-Q226^(1/3),(-Q226)^(1/3)),'OddsRatio_working_3-way'!AL226-'OddsRatio_working_3-way'!R226/3))</f>
        <v>1.0414220623917494</v>
      </c>
      <c r="AS226" s="11">
        <f>IF(('OddsRatio_working_3-way'!X226=0),IF(Q226&gt;0,-Q226^(1/3),(-Q226)^(1/3)),'OddsRatio_working_3-way'!AM226-'OddsRatio_working_3-way'!R226/3)</f>
        <v>-0.57632782870310473</v>
      </c>
      <c r="AT226" s="11">
        <f>IF(('OddsRatio_working_3-way'!X226=0),IF(Q226&gt;0,-Q226^(1/3),(-Q226)^(1/3)),'OddsRatio_working_3-way'!AN226-'OddsRatio_working_3-way'!R226/3)</f>
        <v>-0.46509423368864455</v>
      </c>
      <c r="AU226" s="11">
        <f>IF(('OddsRatio_working_3-way'!X226=0),0,'OddsRatio_working_3-way'!AO226)</f>
        <v>0</v>
      </c>
      <c r="AV226" s="11">
        <f>IF(('OddsRatio_working_3-way'!X226=0),0,'OddsRatio_working_3-way'!AP226)</f>
        <v>0</v>
      </c>
      <c r="AW226" s="11">
        <f>IF(('OddsRatio_working_3-way'!X226=0),0,'OddsRatio_working_3-way'!AQ226)</f>
        <v>0</v>
      </c>
    </row>
    <row r="227" spans="1:4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9">
        <f t="shared" si="52"/>
        <v>0.431497373689462</v>
      </c>
      <c r="E227" s="9">
        <f t="shared" si="53"/>
        <v>0.2910064379963111</v>
      </c>
      <c r="F227" s="9">
        <f t="shared" si="54"/>
        <v>0.27749618831422701</v>
      </c>
      <c r="G227" s="9">
        <f t="shared" si="55"/>
        <v>1.0456438163367161</v>
      </c>
      <c r="H227" s="9">
        <f t="shared" si="56"/>
        <v>2.317511208584262</v>
      </c>
      <c r="I227" s="9">
        <f t="shared" si="57"/>
        <v>3.4363500920645484</v>
      </c>
      <c r="J227" s="9">
        <f t="shared" si="58"/>
        <v>3.6036531026784226</v>
      </c>
      <c r="K227" s="11">
        <f t="shared" si="59"/>
        <v>0.44247787610619471</v>
      </c>
      <c r="L227" s="11">
        <f t="shared" si="60"/>
        <v>0.3003003003003003</v>
      </c>
      <c r="M227" s="11">
        <f t="shared" si="61"/>
        <v>0.28653295128939826</v>
      </c>
      <c r="N227" s="11">
        <f>'OddsRatio_working_3-way'!K227+'OddsRatio_working_3-way'!L227+'OddsRatio_working_3-way'!M227-('OddsRatio_working_3-way'!K227*'OddsRatio_working_3-way'!L227)-('OddsRatio_working_3-way'!K227*'OddsRatio_working_3-way'!M227)-('OddsRatio_working_3-way'!L227*'OddsRatio_working_3-way'!M227)+('OddsRatio_working_3-way'!K227*'OddsRatio_working_3-way'!L227*'OddsRatio_working_3-way'!M227)-1</f>
        <v>-0.27832211347691738</v>
      </c>
      <c r="O227" s="11">
        <f>0</f>
        <v>0</v>
      </c>
      <c r="P227" s="11">
        <f>('OddsRatio_working_3-way'!K227*'OddsRatio_working_3-way'!L227)+('OddsRatio_working_3-way'!K227*'OddsRatio_working_3-way'!M227)+('OddsRatio_working_3-way'!L227*'OddsRatio_working_3-way'!M227)-(3*'OddsRatio_working_3-way'!K227*'OddsRatio_working_3-way'!L227*'OddsRatio_working_3-way'!M227)</f>
        <v>0.23148639929835252</v>
      </c>
      <c r="Q227" s="11">
        <f>2*'OddsRatio_working_3-way'!K227*'OddsRatio_working_3-way'!L227*'OddsRatio_working_3-way'!M227</f>
        <v>7.6146841874458082E-2</v>
      </c>
      <c r="R227" s="11">
        <f t="shared" si="62"/>
        <v>0</v>
      </c>
      <c r="S227" s="11">
        <f t="shared" si="63"/>
        <v>-0.83172118954734375</v>
      </c>
      <c r="T227" s="11">
        <f t="shared" si="64"/>
        <v>-0.27359249656162632</v>
      </c>
      <c r="U227" s="11">
        <f>'OddsRatio_working_3-way'!S227-'OddsRatio_working_3-way'!R227^2/3</f>
        <v>-0.83172118954734375</v>
      </c>
      <c r="V227" s="11">
        <f>'OddsRatio_working_3-way'!S227*'OddsRatio_working_3-way'!R227/3-2*'OddsRatio_working_3-way'!R227^3/27-'OddsRatio_working_3-way'!T227</f>
        <v>0.27359249656162632</v>
      </c>
      <c r="W227" s="11">
        <f>'OddsRatio_working_3-way'!V227^2+4*'OddsRatio_working_3-way'!U227^3/27</f>
        <v>-1.0384414587431043E-2</v>
      </c>
      <c r="X227" s="11">
        <f>IF('OddsRatio_working_3-way'!W227&gt;0,IF(ABS('OddsRatio_working_3-way'!V227+SQRT('OddsRatio_working_3-way'!W227))/2&gt;0,ABS('OddsRatio_working_3-way'!V227+SQRT('OddsRatio_working_3-way'!W227))/2,ABS('OddsRatio_working_3-way'!V227-SQRT('OddsRatio_working_3-way'!W227))/2),SQRT(-'OddsRatio_working_3-way'!U227^3/27))</f>
        <v>0.14597711187225085</v>
      </c>
      <c r="Y227" s="11">
        <f>IF('OddsRatio_working_3-way'!W227&gt;=0,IF('OddsRatio_working_3-way'!V227+SQRT('OddsRatio_working_3-way'!W227)&gt;0,0,PI()),ACOS('OddsRatio_working_3-way'!V227/(2*'OddsRatio_working_3-way'!X227)))</f>
        <v>0.35654737707615891</v>
      </c>
      <c r="Z227" s="11">
        <f>'OddsRatio_working_3-way'!X227^(1/3)*COS('OddsRatio_working_3-way'!Y227/3)</f>
        <v>0.52282190816835816</v>
      </c>
      <c r="AA227" s="11">
        <f>'OddsRatio_working_3-way'!X227^(1/3)*COS(('OddsRatio_working_3-way'!Y227+2*PI())/3)</f>
        <v>-0.31547791850085116</v>
      </c>
      <c r="AB227" s="11">
        <f>'OddsRatio_working_3-way'!X227^(1/3)*COS(('OddsRatio_working_3-way'!Y227+4*PI())/3)</f>
        <v>-0.20734398966750703</v>
      </c>
      <c r="AC227" s="11">
        <f>'OddsRatio_working_3-way'!X227^(1/3)*SIN('OddsRatio_working_3-way'!Y227/3)</f>
        <v>6.243115292046314E-2</v>
      </c>
      <c r="AD227" s="11">
        <f>'OddsRatio_working_3-way'!X227^(1/3)*SIN(('OddsRatio_working_3-way'!Y227+2*PI())/3)</f>
        <v>0.42156147766862145</v>
      </c>
      <c r="AE227" s="11">
        <f>'OddsRatio_working_3-way'!X227^(1/3)*SIN(('OddsRatio_working_3-way'!Y227+4*PI())/3)</f>
        <v>-0.48399263058908454</v>
      </c>
      <c r="AF227" s="11">
        <f>-'OddsRatio_working_3-way'!U227/(3*'OddsRatio_working_3-way'!X227^(1/3))*COS(('OddsRatio_working_3-way'!Y227)/3)</f>
        <v>0.52282190816835805</v>
      </c>
      <c r="AG227" s="11">
        <f>-'OddsRatio_working_3-way'!U227/(3*'OddsRatio_working_3-way'!X227^(1/3))*COS(('OddsRatio_working_3-way'!Y227+2*PI())/3)</f>
        <v>-0.31547791850085111</v>
      </c>
      <c r="AH227" s="11">
        <f>-'OddsRatio_working_3-way'!U227/(3*'OddsRatio_working_3-way'!X227^(1/3))*COS(('OddsRatio_working_3-way'!Y227+4*PI())/3)</f>
        <v>-0.207343989667507</v>
      </c>
      <c r="AI227" s="11">
        <f>'OddsRatio_working_3-way'!U227/(3*'OddsRatio_working_3-way'!X227^(1/3))*SIN(('OddsRatio_working_3-way'!Y227)/3)</f>
        <v>-6.2431152920463126E-2</v>
      </c>
      <c r="AJ227" s="11">
        <f>'OddsRatio_working_3-way'!U227/(3*'OddsRatio_working_3-way'!X227^(1/3))*SIN(('OddsRatio_working_3-way'!Y227+2*PI())/3)</f>
        <v>-0.42156147766862134</v>
      </c>
      <c r="AK227" s="11">
        <f>'OddsRatio_working_3-way'!U227/(3*'OddsRatio_working_3-way'!X227^(1/3))*SIN(('OddsRatio_working_3-way'!Y227+4*PI())/3)</f>
        <v>0.48399263058908443</v>
      </c>
      <c r="AL227" s="11">
        <f>'OddsRatio_working_3-way'!Z227+'OddsRatio_working_3-way'!AF227</f>
        <v>1.0456438163367161</v>
      </c>
      <c r="AM227" s="11">
        <f>'OddsRatio_working_3-way'!AA227+'OddsRatio_working_3-way'!AG227</f>
        <v>-0.63095583700170232</v>
      </c>
      <c r="AN227" s="11">
        <f>'OddsRatio_working_3-way'!AB227+'OddsRatio_working_3-way'!AH227</f>
        <v>-0.414687979335014</v>
      </c>
      <c r="AO227" s="11">
        <f>'OddsRatio_working_3-way'!AC227+'OddsRatio_working_3-way'!AI227</f>
        <v>0</v>
      </c>
      <c r="AP227" s="11">
        <f>'OddsRatio_working_3-way'!AD227+'OddsRatio_working_3-way'!AJ227</f>
        <v>0</v>
      </c>
      <c r="AQ227" s="11">
        <f>'OddsRatio_working_3-way'!AE227+'OddsRatio_working_3-way'!AK227</f>
        <v>0</v>
      </c>
      <c r="AR227" s="10">
        <f>IF(A227="","",IF(('OddsRatio_working_3-way'!X227=0),IF(Q227&gt;0,-Q227^(1/3),(-Q227)^(1/3)),'OddsRatio_working_3-way'!AL227-'OddsRatio_working_3-way'!R227/3))</f>
        <v>1.0456438163367161</v>
      </c>
      <c r="AS227" s="11">
        <f>IF(('OddsRatio_working_3-way'!X227=0),IF(Q227&gt;0,-Q227^(1/3),(-Q227)^(1/3)),'OddsRatio_working_3-way'!AM227-'OddsRatio_working_3-way'!R227/3)</f>
        <v>-0.63095583700170232</v>
      </c>
      <c r="AT227" s="11">
        <f>IF(('OddsRatio_working_3-way'!X227=0),IF(Q227&gt;0,-Q227^(1/3),(-Q227)^(1/3)),'OddsRatio_working_3-way'!AN227-'OddsRatio_working_3-way'!R227/3)</f>
        <v>-0.414687979335014</v>
      </c>
      <c r="AU227" s="11">
        <f>IF(('OddsRatio_working_3-way'!X227=0),0,'OddsRatio_working_3-way'!AO227)</f>
        <v>0</v>
      </c>
      <c r="AV227" s="11">
        <f>IF(('OddsRatio_working_3-way'!X227=0),0,'OddsRatio_working_3-way'!AP227)</f>
        <v>0</v>
      </c>
      <c r="AW227" s="11">
        <f>IF(('OddsRatio_working_3-way'!X227=0),0,'OddsRatio_working_3-way'!AQ227)</f>
        <v>0</v>
      </c>
    </row>
    <row r="228" spans="1:4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9">
        <f t="shared" si="52"/>
        <v>0.34312747779917224</v>
      </c>
      <c r="E228" s="9">
        <f t="shared" si="53"/>
        <v>0.29838773076324865</v>
      </c>
      <c r="F228" s="9">
        <f t="shared" si="54"/>
        <v>0.35848479143757916</v>
      </c>
      <c r="G228" s="9">
        <f t="shared" si="55"/>
        <v>1.0404178011871599</v>
      </c>
      <c r="H228" s="9">
        <f t="shared" si="56"/>
        <v>2.9143687541843737</v>
      </c>
      <c r="I228" s="9">
        <f t="shared" si="57"/>
        <v>3.3513442306829808</v>
      </c>
      <c r="J228" s="9">
        <f t="shared" si="58"/>
        <v>2.7895186180419151</v>
      </c>
      <c r="K228" s="11">
        <f t="shared" si="59"/>
        <v>0.35211267605633806</v>
      </c>
      <c r="L228" s="11">
        <f t="shared" si="60"/>
        <v>0.30674846625766872</v>
      </c>
      <c r="M228" s="11">
        <f t="shared" si="61"/>
        <v>0.36764705882352938</v>
      </c>
      <c r="N228" s="11">
        <f>'OddsRatio_working_3-way'!K228+'OddsRatio_working_3-way'!L228+'OddsRatio_working_3-way'!M228-('OddsRatio_working_3-way'!K228*'OddsRatio_working_3-way'!L228)-('OddsRatio_working_3-way'!K228*'OddsRatio_working_3-way'!M228)-('OddsRatio_working_3-way'!L228*'OddsRatio_working_3-way'!M228)+('OddsRatio_working_3-way'!K228*'OddsRatio_working_3-way'!L228*'OddsRatio_working_3-way'!M228)-1</f>
        <v>-0.28402061593668837</v>
      </c>
      <c r="O228" s="11">
        <f>0</f>
        <v>0</v>
      </c>
      <c r="P228" s="11">
        <f>('OddsRatio_working_3-way'!K228*'OddsRatio_working_3-way'!L228)+('OddsRatio_working_3-way'!K228*'OddsRatio_working_3-way'!M228)+('OddsRatio_working_3-way'!L228*'OddsRatio_working_3-way'!M228)-(3*'OddsRatio_working_3-way'!K228*'OddsRatio_working_3-way'!L228*'OddsRatio_working_3-way'!M228)</f>
        <v>0.23110968227263251</v>
      </c>
      <c r="Q228" s="11">
        <f>2*'OddsRatio_working_3-way'!K228*'OddsRatio_working_3-way'!L228*'OddsRatio_working_3-way'!M228</f>
        <v>7.9419134801591934E-2</v>
      </c>
      <c r="R228" s="11">
        <f t="shared" si="62"/>
        <v>0</v>
      </c>
      <c r="S228" s="11">
        <f t="shared" si="63"/>
        <v>-0.81370741877466268</v>
      </c>
      <c r="T228" s="11">
        <f t="shared" si="64"/>
        <v>-0.27962454253424834</v>
      </c>
      <c r="U228" s="11">
        <f>'OddsRatio_working_3-way'!S228-'OddsRatio_working_3-way'!R228^2/3</f>
        <v>-0.81370741877466268</v>
      </c>
      <c r="V228" s="11">
        <f>'OddsRatio_working_3-way'!S228*'OddsRatio_working_3-way'!R228/3-2*'OddsRatio_working_3-way'!R228^3/27-'OddsRatio_working_3-way'!T228</f>
        <v>0.27962454253424834</v>
      </c>
      <c r="W228" s="11">
        <f>'OddsRatio_working_3-way'!V228^2+4*'OddsRatio_working_3-way'!U228^3/27</f>
        <v>-1.628154260011283E-3</v>
      </c>
      <c r="X228" s="11">
        <f>IF('OddsRatio_working_3-way'!W228&gt;0,IF(ABS('OddsRatio_working_3-way'!V228+SQRT('OddsRatio_working_3-way'!W228))/2&gt;0,ABS('OddsRatio_working_3-way'!V228+SQRT('OddsRatio_working_3-way'!W228))/2,ABS('OddsRatio_working_3-way'!V228-SQRT('OddsRatio_working_3-way'!W228))/2),SQRT(-'OddsRatio_working_3-way'!U228^3/27))</f>
        <v>0.14126043240014075</v>
      </c>
      <c r="Y228" s="11">
        <f>IF('OddsRatio_working_3-way'!W228&gt;=0,IF('OddsRatio_working_3-way'!V228+SQRT('OddsRatio_working_3-way'!W228)&gt;0,0,PI()),ACOS('OddsRatio_working_3-way'!V228/(2*'OddsRatio_working_3-way'!X228)))</f>
        <v>0.14331277220033534</v>
      </c>
      <c r="Z228" s="11">
        <f>'OddsRatio_working_3-way'!X228^(1/3)*COS('OddsRatio_working_3-way'!Y228/3)</f>
        <v>0.52020890059357994</v>
      </c>
      <c r="AA228" s="11">
        <f>'OddsRatio_working_3-way'!X228^(1/3)*COS(('OddsRatio_working_3-way'!Y228+2*PI())/3)</f>
        <v>-0.28164231233274556</v>
      </c>
      <c r="AB228" s="11">
        <f>'OddsRatio_working_3-way'!X228^(1/3)*COS(('OddsRatio_working_3-way'!Y228+4*PI())/3)</f>
        <v>-0.23856658826083449</v>
      </c>
      <c r="AC228" s="11">
        <f>'OddsRatio_working_3-way'!X228^(1/3)*SIN('OddsRatio_working_3-way'!Y228/3)</f>
        <v>2.4869780888456022E-2</v>
      </c>
      <c r="AD228" s="11">
        <f>'OddsRatio_working_3-way'!X228^(1/3)*SIN(('OddsRatio_working_3-way'!Y228+2*PI())/3)</f>
        <v>0.43807923274458599</v>
      </c>
      <c r="AE228" s="11">
        <f>'OddsRatio_working_3-way'!X228^(1/3)*SIN(('OddsRatio_working_3-way'!Y228+4*PI())/3)</f>
        <v>-0.46294901363304186</v>
      </c>
      <c r="AF228" s="11">
        <f>-'OddsRatio_working_3-way'!U228/(3*'OddsRatio_working_3-way'!X228^(1/3))*COS(('OddsRatio_working_3-way'!Y228)/3)</f>
        <v>0.52020890059357994</v>
      </c>
      <c r="AG228" s="11">
        <f>-'OddsRatio_working_3-way'!U228/(3*'OddsRatio_working_3-way'!X228^(1/3))*COS(('OddsRatio_working_3-way'!Y228+2*PI())/3)</f>
        <v>-0.28164231233274556</v>
      </c>
      <c r="AH228" s="11">
        <f>-'OddsRatio_working_3-way'!U228/(3*'OddsRatio_working_3-way'!X228^(1/3))*COS(('OddsRatio_working_3-way'!Y228+4*PI())/3)</f>
        <v>-0.23856658826083449</v>
      </c>
      <c r="AI228" s="11">
        <f>'OddsRatio_working_3-way'!U228/(3*'OddsRatio_working_3-way'!X228^(1/3))*SIN(('OddsRatio_working_3-way'!Y228)/3)</f>
        <v>-2.4869780888456022E-2</v>
      </c>
      <c r="AJ228" s="11">
        <f>'OddsRatio_working_3-way'!U228/(3*'OddsRatio_working_3-way'!X228^(1/3))*SIN(('OddsRatio_working_3-way'!Y228+2*PI())/3)</f>
        <v>-0.43807923274458599</v>
      </c>
      <c r="AK228" s="11">
        <f>'OddsRatio_working_3-way'!U228/(3*'OddsRatio_working_3-way'!X228^(1/3))*SIN(('OddsRatio_working_3-way'!Y228+4*PI())/3)</f>
        <v>0.46294901363304186</v>
      </c>
      <c r="AL228" s="11">
        <f>'OddsRatio_working_3-way'!Z228+'OddsRatio_working_3-way'!AF228</f>
        <v>1.0404178011871599</v>
      </c>
      <c r="AM228" s="11">
        <f>'OddsRatio_working_3-way'!AA228+'OddsRatio_working_3-way'!AG228</f>
        <v>-0.56328462466549112</v>
      </c>
      <c r="AN228" s="11">
        <f>'OddsRatio_working_3-way'!AB228+'OddsRatio_working_3-way'!AH228</f>
        <v>-0.47713317652166898</v>
      </c>
      <c r="AO228" s="11">
        <f>'OddsRatio_working_3-way'!AC228+'OddsRatio_working_3-way'!AI228</f>
        <v>0</v>
      </c>
      <c r="AP228" s="11">
        <f>'OddsRatio_working_3-way'!AD228+'OddsRatio_working_3-way'!AJ228</f>
        <v>0</v>
      </c>
      <c r="AQ228" s="11">
        <f>'OddsRatio_working_3-way'!AE228+'OddsRatio_working_3-way'!AK228</f>
        <v>0</v>
      </c>
      <c r="AR228" s="10">
        <f>IF(A228="","",IF(('OddsRatio_working_3-way'!X228=0),IF(Q228&gt;0,-Q228^(1/3),(-Q228)^(1/3)),'OddsRatio_working_3-way'!AL228-'OddsRatio_working_3-way'!R228/3))</f>
        <v>1.0404178011871599</v>
      </c>
      <c r="AS228" s="11">
        <f>IF(('OddsRatio_working_3-way'!X228=0),IF(Q228&gt;0,-Q228^(1/3),(-Q228)^(1/3)),'OddsRatio_working_3-way'!AM228-'OddsRatio_working_3-way'!R228/3)</f>
        <v>-0.56328462466549112</v>
      </c>
      <c r="AT228" s="11">
        <f>IF(('OddsRatio_working_3-way'!X228=0),IF(Q228&gt;0,-Q228^(1/3),(-Q228)^(1/3)),'OddsRatio_working_3-way'!AN228-'OddsRatio_working_3-way'!R228/3)</f>
        <v>-0.47713317652166898</v>
      </c>
      <c r="AU228" s="11">
        <f>IF(('OddsRatio_working_3-way'!X228=0),0,'OddsRatio_working_3-way'!AO228)</f>
        <v>0</v>
      </c>
      <c r="AV228" s="11">
        <f>IF(('OddsRatio_working_3-way'!X228=0),0,'OddsRatio_working_3-way'!AP228)</f>
        <v>0</v>
      </c>
      <c r="AW228" s="11">
        <f>IF(('OddsRatio_working_3-way'!X228=0),0,'OddsRatio_working_3-way'!AQ228)</f>
        <v>0</v>
      </c>
    </row>
    <row r="229" spans="1:4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9">
        <f t="shared" si="52"/>
        <v>0.45240931705102028</v>
      </c>
      <c r="E229" s="9">
        <f t="shared" si="53"/>
        <v>0.29594222334537451</v>
      </c>
      <c r="F229" s="9">
        <f t="shared" si="54"/>
        <v>0.25164845960360549</v>
      </c>
      <c r="G229" s="9">
        <f t="shared" si="55"/>
        <v>1.0434376918976453</v>
      </c>
      <c r="H229" s="9">
        <f t="shared" si="56"/>
        <v>2.2103877226012685</v>
      </c>
      <c r="I229" s="9">
        <f t="shared" si="57"/>
        <v>3.3790379375266313</v>
      </c>
      <c r="J229" s="9">
        <f t="shared" si="58"/>
        <v>3.9737974219082903</v>
      </c>
      <c r="K229" s="11">
        <f t="shared" si="59"/>
        <v>0.46296296296296291</v>
      </c>
      <c r="L229" s="11">
        <f t="shared" si="60"/>
        <v>0.3048780487804878</v>
      </c>
      <c r="M229" s="11">
        <f t="shared" si="61"/>
        <v>0.25974025974025972</v>
      </c>
      <c r="N229" s="11">
        <f>'OddsRatio_working_3-way'!K229+'OddsRatio_working_3-way'!L229+'OddsRatio_working_3-way'!M229-('OddsRatio_working_3-way'!K229*'OddsRatio_working_3-way'!L229)-('OddsRatio_working_3-way'!K229*'OddsRatio_working_3-way'!M229)-('OddsRatio_working_3-way'!L229*'OddsRatio_working_3-way'!M229)+('OddsRatio_working_3-way'!K229*'OddsRatio_working_3-way'!L229*'OddsRatio_working_3-way'!M229)-1</f>
        <v>-0.27634357512406316</v>
      </c>
      <c r="O229" s="11">
        <f>0</f>
        <v>0</v>
      </c>
      <c r="P229" s="11">
        <f>('OddsRatio_working_3-way'!K229*'OddsRatio_working_3-way'!L229)+('OddsRatio_working_3-way'!K229*'OddsRatio_working_3-way'!M229)+('OddsRatio_working_3-way'!L229*'OddsRatio_working_3-way'!M229)-(3*'OddsRatio_working_3-way'!K229*'OddsRatio_working_3-way'!L229*'OddsRatio_working_3-way'!M229)</f>
        <v>0.23060160255282205</v>
      </c>
      <c r="Q229" s="11">
        <f>2*'OddsRatio_working_3-way'!K229*'OddsRatio_working_3-way'!L229*'OddsRatio_working_3-way'!M229</f>
        <v>7.3323244054951345E-2</v>
      </c>
      <c r="R229" s="11">
        <f t="shared" si="62"/>
        <v>0</v>
      </c>
      <c r="S229" s="11">
        <f t="shared" si="63"/>
        <v>-0.83447426794451274</v>
      </c>
      <c r="T229" s="11">
        <f t="shared" si="64"/>
        <v>-0.26533363050699921</v>
      </c>
      <c r="U229" s="11">
        <f>'OddsRatio_working_3-way'!S229-'OddsRatio_working_3-way'!R229^2/3</f>
        <v>-0.83447426794451274</v>
      </c>
      <c r="V229" s="11">
        <f>'OddsRatio_working_3-way'!S229*'OddsRatio_working_3-way'!R229/3-2*'OddsRatio_working_3-way'!R229^3/27-'OddsRatio_working_3-way'!T229</f>
        <v>0.26533363050699921</v>
      </c>
      <c r="W229" s="11">
        <f>'OddsRatio_working_3-way'!V229^2+4*'OddsRatio_working_3-way'!U229^3/27</f>
        <v>-1.5684569207158286E-2</v>
      </c>
      <c r="X229" s="11">
        <f>IF('OddsRatio_working_3-way'!W229&gt;0,IF(ABS('OddsRatio_working_3-way'!V229+SQRT('OddsRatio_working_3-way'!W229))/2&gt;0,ABS('OddsRatio_working_3-way'!V229+SQRT('OddsRatio_working_3-way'!W229))/2,ABS('OddsRatio_working_3-way'!V229-SQRT('OddsRatio_working_3-way'!W229))/2),SQRT(-'OddsRatio_working_3-way'!U229^3/27))</f>
        <v>0.14670250908316385</v>
      </c>
      <c r="Y229" s="11">
        <f>IF('OddsRatio_working_3-way'!W229&gt;=0,IF('OddsRatio_working_3-way'!V229+SQRT('OddsRatio_working_3-way'!W229)&gt;0,0,PI()),ACOS('OddsRatio_working_3-way'!V229/(2*'OddsRatio_working_3-way'!X229)))</f>
        <v>0.44099953840795991</v>
      </c>
      <c r="Z229" s="11">
        <f>'OddsRatio_working_3-way'!X229^(1/3)*COS('OddsRatio_working_3-way'!Y229/3)</f>
        <v>0.52171884594882267</v>
      </c>
      <c r="AA229" s="11">
        <f>'OddsRatio_working_3-way'!X229^(1/3)*COS(('OddsRatio_working_3-way'!Y229+2*PI())/3)</f>
        <v>-0.32775973181151313</v>
      </c>
      <c r="AB229" s="11">
        <f>'OddsRatio_working_3-way'!X229^(1/3)*COS(('OddsRatio_working_3-way'!Y229+4*PI())/3)</f>
        <v>-0.19395911413730951</v>
      </c>
      <c r="AC229" s="11">
        <f>'OddsRatio_working_3-way'!X229^(1/3)*SIN('OddsRatio_working_3-way'!Y229/3)</f>
        <v>7.7249822631939677E-2</v>
      </c>
      <c r="AD229" s="11">
        <f>'OddsRatio_working_3-way'!X229^(1/3)*SIN(('OddsRatio_working_3-way'!Y229+2*PI())/3)</f>
        <v>0.41319686290881075</v>
      </c>
      <c r="AE229" s="11">
        <f>'OddsRatio_working_3-way'!X229^(1/3)*SIN(('OddsRatio_working_3-way'!Y229+4*PI())/3)</f>
        <v>-0.49044668554075038</v>
      </c>
      <c r="AF229" s="11">
        <f>-'OddsRatio_working_3-way'!U229/(3*'OddsRatio_working_3-way'!X229^(1/3))*COS(('OddsRatio_working_3-way'!Y229)/3)</f>
        <v>0.52171884594882267</v>
      </c>
      <c r="AG229" s="11">
        <f>-'OddsRatio_working_3-way'!U229/(3*'OddsRatio_working_3-way'!X229^(1/3))*COS(('OddsRatio_working_3-way'!Y229+2*PI())/3)</f>
        <v>-0.32775973181151313</v>
      </c>
      <c r="AH229" s="11">
        <f>-'OddsRatio_working_3-way'!U229/(3*'OddsRatio_working_3-way'!X229^(1/3))*COS(('OddsRatio_working_3-way'!Y229+4*PI())/3)</f>
        <v>-0.19395911413730951</v>
      </c>
      <c r="AI229" s="11">
        <f>'OddsRatio_working_3-way'!U229/(3*'OddsRatio_working_3-way'!X229^(1/3))*SIN(('OddsRatio_working_3-way'!Y229)/3)</f>
        <v>-7.7249822631939677E-2</v>
      </c>
      <c r="AJ229" s="11">
        <f>'OddsRatio_working_3-way'!U229/(3*'OddsRatio_working_3-way'!X229^(1/3))*SIN(('OddsRatio_working_3-way'!Y229+2*PI())/3)</f>
        <v>-0.41319686290881075</v>
      </c>
      <c r="AK229" s="11">
        <f>'OddsRatio_working_3-way'!U229/(3*'OddsRatio_working_3-way'!X229^(1/3))*SIN(('OddsRatio_working_3-way'!Y229+4*PI())/3)</f>
        <v>0.49044668554075038</v>
      </c>
      <c r="AL229" s="11">
        <f>'OddsRatio_working_3-way'!Z229+'OddsRatio_working_3-way'!AF229</f>
        <v>1.0434376918976453</v>
      </c>
      <c r="AM229" s="11">
        <f>'OddsRatio_working_3-way'!AA229+'OddsRatio_working_3-way'!AG229</f>
        <v>-0.65551946362302627</v>
      </c>
      <c r="AN229" s="11">
        <f>'OddsRatio_working_3-way'!AB229+'OddsRatio_working_3-way'!AH229</f>
        <v>-0.38791822827461903</v>
      </c>
      <c r="AO229" s="11">
        <f>'OddsRatio_working_3-way'!AC229+'OddsRatio_working_3-way'!AI229</f>
        <v>0</v>
      </c>
      <c r="AP229" s="11">
        <f>'OddsRatio_working_3-way'!AD229+'OddsRatio_working_3-way'!AJ229</f>
        <v>0</v>
      </c>
      <c r="AQ229" s="11">
        <f>'OddsRatio_working_3-way'!AE229+'OddsRatio_working_3-way'!AK229</f>
        <v>0</v>
      </c>
      <c r="AR229" s="10">
        <f>IF(A229="","",IF(('OddsRatio_working_3-way'!X229=0),IF(Q229&gt;0,-Q229^(1/3),(-Q229)^(1/3)),'OddsRatio_working_3-way'!AL229-'OddsRatio_working_3-way'!R229/3))</f>
        <v>1.0434376918976453</v>
      </c>
      <c r="AS229" s="11">
        <f>IF(('OddsRatio_working_3-way'!X229=0),IF(Q229&gt;0,-Q229^(1/3),(-Q229)^(1/3)),'OddsRatio_working_3-way'!AM229-'OddsRatio_working_3-way'!R229/3)</f>
        <v>-0.65551946362302627</v>
      </c>
      <c r="AT229" s="11">
        <f>IF(('OddsRatio_working_3-way'!X229=0),IF(Q229&gt;0,-Q229^(1/3),(-Q229)^(1/3)),'OddsRatio_working_3-way'!AN229-'OddsRatio_working_3-way'!R229/3)</f>
        <v>-0.38791822827461903</v>
      </c>
      <c r="AU229" s="11">
        <f>IF(('OddsRatio_working_3-way'!X229=0),0,'OddsRatio_working_3-way'!AO229)</f>
        <v>0</v>
      </c>
      <c r="AV229" s="11">
        <f>IF(('OddsRatio_working_3-way'!X229=0),0,'OddsRatio_working_3-way'!AP229)</f>
        <v>0</v>
      </c>
      <c r="AW229" s="11">
        <f>IF(('OddsRatio_working_3-way'!X229=0),0,'OddsRatio_working_3-way'!AQ229)</f>
        <v>0</v>
      </c>
    </row>
    <row r="230" spans="1:4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9">
        <f t="shared" si="52"/>
        <v>0.53123881995070832</v>
      </c>
      <c r="E230" s="9">
        <f t="shared" si="53"/>
        <v>0.26800921031334235</v>
      </c>
      <c r="F230" s="9">
        <f t="shared" si="54"/>
        <v>0.20075196973594928</v>
      </c>
      <c r="G230" s="9">
        <f t="shared" si="55"/>
        <v>1.050467328272402</v>
      </c>
      <c r="H230" s="9">
        <f t="shared" si="56"/>
        <v>1.8823925557488179</v>
      </c>
      <c r="I230" s="9">
        <f t="shared" si="57"/>
        <v>3.7312150535082442</v>
      </c>
      <c r="J230" s="9">
        <f t="shared" si="58"/>
        <v>4.9812711741524041</v>
      </c>
      <c r="K230" s="11">
        <f t="shared" si="59"/>
        <v>0.54347826086956519</v>
      </c>
      <c r="L230" s="11">
        <f t="shared" si="60"/>
        <v>0.27777777777777779</v>
      </c>
      <c r="M230" s="11">
        <f t="shared" si="61"/>
        <v>0.20876826722338204</v>
      </c>
      <c r="N230" s="11">
        <f>'OddsRatio_working_3-way'!K230+'OddsRatio_working_3-way'!L230+'OddsRatio_working_3-way'!M230-('OddsRatio_working_3-way'!K230*'OddsRatio_working_3-way'!L230)-('OddsRatio_working_3-way'!K230*'OddsRatio_working_3-way'!M230)-('OddsRatio_working_3-way'!L230*'OddsRatio_working_3-way'!M230)+('OddsRatio_working_3-way'!K230*'OddsRatio_working_3-way'!L230*'OddsRatio_working_3-way'!M230)-1</f>
        <v>-0.26087712928504436</v>
      </c>
      <c r="O230" s="11">
        <f>0</f>
        <v>0</v>
      </c>
      <c r="P230" s="11">
        <f>('OddsRatio_working_3-way'!K230*'OddsRatio_working_3-way'!L230)+('OddsRatio_working_3-way'!K230*'OddsRatio_working_3-way'!M230)+('OddsRatio_working_3-way'!L230*'OddsRatio_working_3-way'!M230)-(3*'OddsRatio_working_3-way'!K230*'OddsRatio_working_3-way'!L230*'OddsRatio_working_3-way'!M230)</f>
        <v>0.22786753804726029</v>
      </c>
      <c r="Q230" s="11">
        <f>2*'OddsRatio_working_3-way'!K230*'OddsRatio_working_3-way'!L230*'OddsRatio_working_3-way'!M230</f>
        <v>6.3033897108509068E-2</v>
      </c>
      <c r="R230" s="11">
        <f t="shared" si="62"/>
        <v>0</v>
      </c>
      <c r="S230" s="11">
        <f t="shared" si="63"/>
        <v>-0.87346690249064907</v>
      </c>
      <c r="T230" s="11">
        <f t="shared" si="64"/>
        <v>-0.24162293291580886</v>
      </c>
      <c r="U230" s="11">
        <f>'OddsRatio_working_3-way'!S230-'OddsRatio_working_3-way'!R230^2/3</f>
        <v>-0.87346690249064907</v>
      </c>
      <c r="V230" s="11">
        <f>'OddsRatio_working_3-way'!S230*'OddsRatio_working_3-way'!R230/3-2*'OddsRatio_working_3-way'!R230^3/27-'OddsRatio_working_3-way'!T230</f>
        <v>0.24162293291580886</v>
      </c>
      <c r="W230" s="11">
        <f>'OddsRatio_working_3-way'!V230^2+4*'OddsRatio_working_3-way'!U230^3/27</f>
        <v>-4.0345277966683302E-2</v>
      </c>
      <c r="X230" s="11">
        <f>IF('OddsRatio_working_3-way'!W230&gt;0,IF(ABS('OddsRatio_working_3-way'!V230+SQRT('OddsRatio_working_3-way'!W230))/2&gt;0,ABS('OddsRatio_working_3-way'!V230+SQRT('OddsRatio_working_3-way'!W230))/2,ABS('OddsRatio_working_3-way'!V230-SQRT('OddsRatio_working_3-way'!W230))/2),SQRT(-'OddsRatio_working_3-way'!U230^3/27))</f>
        <v>0.15710420083301463</v>
      </c>
      <c r="Y230" s="11">
        <f>IF('OddsRatio_working_3-way'!W230&gt;=0,IF('OddsRatio_working_3-way'!V230+SQRT('OddsRatio_working_3-way'!W230)&gt;0,0,PI()),ACOS('OddsRatio_working_3-way'!V230/(2*'OddsRatio_working_3-way'!X230)))</f>
        <v>0.69353755530196448</v>
      </c>
      <c r="Z230" s="11">
        <f>'OddsRatio_working_3-way'!X230^(1/3)*COS('OddsRatio_working_3-way'!Y230/3)</f>
        <v>0.52523366413620098</v>
      </c>
      <c r="AA230" s="11">
        <f>'OddsRatio_working_3-way'!X230^(1/3)*COS(('OddsRatio_working_3-way'!Y230+2*PI())/3)</f>
        <v>-0.36968654845050053</v>
      </c>
      <c r="AB230" s="11">
        <f>'OddsRatio_working_3-way'!X230^(1/3)*COS(('OddsRatio_working_3-way'!Y230+4*PI())/3)</f>
        <v>-0.15554711568570023</v>
      </c>
      <c r="AC230" s="11">
        <f>'OddsRatio_working_3-way'!X230^(1/3)*SIN('OddsRatio_working_3-way'!Y230/3)</f>
        <v>0.12363345915087114</v>
      </c>
      <c r="AD230" s="11">
        <f>'OddsRatio_working_3-way'!X230^(1/3)*SIN(('OddsRatio_working_3-way'!Y230+2*PI())/3)</f>
        <v>0.39304896648929827</v>
      </c>
      <c r="AE230" s="11">
        <f>'OddsRatio_working_3-way'!X230^(1/3)*SIN(('OddsRatio_working_3-way'!Y230+4*PI())/3)</f>
        <v>-0.51668242564016931</v>
      </c>
      <c r="AF230" s="11">
        <f>-'OddsRatio_working_3-way'!U230/(3*'OddsRatio_working_3-way'!X230^(1/3))*COS(('OddsRatio_working_3-way'!Y230)/3)</f>
        <v>0.52523366413620087</v>
      </c>
      <c r="AG230" s="11">
        <f>-'OddsRatio_working_3-way'!U230/(3*'OddsRatio_working_3-way'!X230^(1/3))*COS(('OddsRatio_working_3-way'!Y230+2*PI())/3)</f>
        <v>-0.36968654845050042</v>
      </c>
      <c r="AH230" s="11">
        <f>-'OddsRatio_working_3-way'!U230/(3*'OddsRatio_working_3-way'!X230^(1/3))*COS(('OddsRatio_working_3-way'!Y230+4*PI())/3)</f>
        <v>-0.15554711568570018</v>
      </c>
      <c r="AI230" s="11">
        <f>'OddsRatio_working_3-way'!U230/(3*'OddsRatio_working_3-way'!X230^(1/3))*SIN(('OddsRatio_working_3-way'!Y230)/3)</f>
        <v>-0.12363345915087111</v>
      </c>
      <c r="AJ230" s="11">
        <f>'OddsRatio_working_3-way'!U230/(3*'OddsRatio_working_3-way'!X230^(1/3))*SIN(('OddsRatio_working_3-way'!Y230+2*PI())/3)</f>
        <v>-0.39304896648929816</v>
      </c>
      <c r="AK230" s="11">
        <f>'OddsRatio_working_3-way'!U230/(3*'OddsRatio_working_3-way'!X230^(1/3))*SIN(('OddsRatio_working_3-way'!Y230+4*PI())/3)</f>
        <v>0.5166824256401692</v>
      </c>
      <c r="AL230" s="11">
        <f>'OddsRatio_working_3-way'!Z230+'OddsRatio_working_3-way'!AF230</f>
        <v>1.050467328272402</v>
      </c>
      <c r="AM230" s="11">
        <f>'OddsRatio_working_3-way'!AA230+'OddsRatio_working_3-way'!AG230</f>
        <v>-0.73937309690100095</v>
      </c>
      <c r="AN230" s="11">
        <f>'OddsRatio_working_3-way'!AB230+'OddsRatio_working_3-way'!AH230</f>
        <v>-0.31109423137140041</v>
      </c>
      <c r="AO230" s="11">
        <f>'OddsRatio_working_3-way'!AC230+'OddsRatio_working_3-way'!AI230</f>
        <v>0</v>
      </c>
      <c r="AP230" s="11">
        <f>'OddsRatio_working_3-way'!AD230+'OddsRatio_working_3-way'!AJ230</f>
        <v>0</v>
      </c>
      <c r="AQ230" s="11">
        <f>'OddsRatio_working_3-way'!AE230+'OddsRatio_working_3-way'!AK230</f>
        <v>0</v>
      </c>
      <c r="AR230" s="10">
        <f>IF(A230="","",IF(('OddsRatio_working_3-way'!X230=0),IF(Q230&gt;0,-Q230^(1/3),(-Q230)^(1/3)),'OddsRatio_working_3-way'!AL230-'OddsRatio_working_3-way'!R230/3))</f>
        <v>1.050467328272402</v>
      </c>
      <c r="AS230" s="11">
        <f>IF(('OddsRatio_working_3-way'!X230=0),IF(Q230&gt;0,-Q230^(1/3),(-Q230)^(1/3)),'OddsRatio_working_3-way'!AM230-'OddsRatio_working_3-way'!R230/3)</f>
        <v>-0.73937309690100095</v>
      </c>
      <c r="AT230" s="11">
        <f>IF(('OddsRatio_working_3-way'!X230=0),IF(Q230&gt;0,-Q230^(1/3),(-Q230)^(1/3)),'OddsRatio_working_3-way'!AN230-'OddsRatio_working_3-way'!R230/3)</f>
        <v>-0.31109423137140041</v>
      </c>
      <c r="AU230" s="11">
        <f>IF(('OddsRatio_working_3-way'!X230=0),0,'OddsRatio_working_3-way'!AO230)</f>
        <v>0</v>
      </c>
      <c r="AV230" s="11">
        <f>IF(('OddsRatio_working_3-way'!X230=0),0,'OddsRatio_working_3-way'!AP230)</f>
        <v>0</v>
      </c>
      <c r="AW230" s="11">
        <f>IF(('OddsRatio_working_3-way'!X230=0),0,'OddsRatio_working_3-way'!AQ230)</f>
        <v>0</v>
      </c>
    </row>
    <row r="231" spans="1:4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9">
        <f t="shared" si="52"/>
        <v>0.42795476234159641</v>
      </c>
      <c r="E231" s="9">
        <f t="shared" si="53"/>
        <v>0.30135627894017825</v>
      </c>
      <c r="F231" s="9">
        <f t="shared" si="54"/>
        <v>0.27068895871822535</v>
      </c>
      <c r="G231" s="9">
        <f t="shared" si="55"/>
        <v>1.0442934189476338</v>
      </c>
      <c r="H231" s="9">
        <f t="shared" si="56"/>
        <v>2.3366955762529713</v>
      </c>
      <c r="I231" s="9">
        <f t="shared" si="57"/>
        <v>3.3183313900637472</v>
      </c>
      <c r="J231" s="9">
        <f t="shared" si="58"/>
        <v>3.6942770208848956</v>
      </c>
      <c r="K231" s="11">
        <f t="shared" si="59"/>
        <v>0.43859649122807021</v>
      </c>
      <c r="L231" s="11">
        <f t="shared" si="60"/>
        <v>0.3105590062111801</v>
      </c>
      <c r="M231" s="11">
        <f t="shared" si="61"/>
        <v>0.27932960893854747</v>
      </c>
      <c r="N231" s="11">
        <f>'OddsRatio_working_3-way'!K231+'OddsRatio_working_3-way'!L231+'OddsRatio_working_3-way'!M231-('OddsRatio_working_3-way'!K231*'OddsRatio_working_3-way'!L231)-('OddsRatio_working_3-way'!K231*'OddsRatio_working_3-way'!M231)-('OddsRatio_working_3-way'!L231*'OddsRatio_working_3-way'!M231)+('OddsRatio_working_3-way'!K231*'OddsRatio_working_3-way'!L231*'OddsRatio_working_3-way'!M231)-1</f>
        <v>-0.27893878490250401</v>
      </c>
      <c r="O231" s="11">
        <f>0</f>
        <v>0</v>
      </c>
      <c r="P231" s="11">
        <f>('OddsRatio_working_3-way'!K231*'OddsRatio_working_3-way'!L231)+('OddsRatio_working_3-way'!K231*'OddsRatio_working_3-way'!M231)+('OddsRatio_working_3-way'!L231*'OddsRatio_working_3-way'!M231)-(3*'OddsRatio_working_3-way'!K231*'OddsRatio_working_3-way'!L231*'OddsRatio_working_3-way'!M231)</f>
        <v>0.2313288686861677</v>
      </c>
      <c r="Q231" s="11">
        <f>2*'OddsRatio_working_3-way'!K231*'OddsRatio_working_3-way'!L231*'OddsRatio_working_3-way'!M231</f>
        <v>7.6095022594134101E-2</v>
      </c>
      <c r="R231" s="11">
        <f t="shared" si="62"/>
        <v>0</v>
      </c>
      <c r="S231" s="11">
        <f t="shared" si="63"/>
        <v>-0.82931768978280607</v>
      </c>
      <c r="T231" s="11">
        <f t="shared" si="64"/>
        <v>-0.27280187163908093</v>
      </c>
      <c r="U231" s="11">
        <f>'OddsRatio_working_3-way'!S231-'OddsRatio_working_3-way'!R231^2/3</f>
        <v>-0.82931768978280607</v>
      </c>
      <c r="V231" s="11">
        <f>'OddsRatio_working_3-way'!S231*'OddsRatio_working_3-way'!R231/3-2*'OddsRatio_working_3-way'!R231^3/27-'OddsRatio_working_3-way'!T231</f>
        <v>0.27280187163908093</v>
      </c>
      <c r="W231" s="11">
        <f>'OddsRatio_working_3-way'!V231^2+4*'OddsRatio_working_3-way'!U231^3/27</f>
        <v>-1.0079587477486496E-2</v>
      </c>
      <c r="X231" s="11">
        <f>IF('OddsRatio_working_3-way'!W231&gt;0,IF(ABS('OddsRatio_working_3-way'!V231+SQRT('OddsRatio_working_3-way'!W231))/2&gt;0,ABS('OddsRatio_working_3-way'!V231+SQRT('OddsRatio_working_3-way'!W231))/2,ABS('OddsRatio_working_3-way'!V231-SQRT('OddsRatio_working_3-way'!W231))/2),SQRT(-'OddsRatio_working_3-way'!U231^3/27))</f>
        <v>0.14534480438535813</v>
      </c>
      <c r="Y231" s="11">
        <f>IF('OddsRatio_working_3-way'!W231&gt;=0,IF('OddsRatio_working_3-way'!V231+SQRT('OddsRatio_working_3-way'!W231)&gt;0,0,PI()),ACOS('OddsRatio_working_3-way'!V231/(2*'OddsRatio_working_3-way'!X231)))</f>
        <v>0.35263916974587906</v>
      </c>
      <c r="Z231" s="11">
        <f>'OddsRatio_working_3-way'!X231^(1/3)*COS('OddsRatio_working_3-way'!Y231/3)</f>
        <v>0.52214670947381692</v>
      </c>
      <c r="AA231" s="11">
        <f>'OddsRatio_working_3-way'!X231^(1/3)*COS(('OddsRatio_working_3-way'!Y231+2*PI())/3)</f>
        <v>-0.31447309991374034</v>
      </c>
      <c r="AB231" s="11">
        <f>'OddsRatio_working_3-way'!X231^(1/3)*COS(('OddsRatio_working_3-way'!Y231+4*PI())/3)</f>
        <v>-0.20767360956007647</v>
      </c>
      <c r="AC231" s="11">
        <f>'OddsRatio_working_3-way'!X231^(1/3)*SIN('OddsRatio_working_3-way'!Y231/3)</f>
        <v>6.1660714505002566E-2</v>
      </c>
      <c r="AD231" s="11">
        <f>'OddsRatio_working_3-way'!X231^(1/3)*SIN(('OddsRatio_working_3-way'!Y231+2*PI())/3)</f>
        <v>0.42136195765427692</v>
      </c>
      <c r="AE231" s="11">
        <f>'OddsRatio_working_3-way'!X231^(1/3)*SIN(('OddsRatio_working_3-way'!Y231+4*PI())/3)</f>
        <v>-0.48302267215927963</v>
      </c>
      <c r="AF231" s="11">
        <f>-'OddsRatio_working_3-way'!U231/(3*'OddsRatio_working_3-way'!X231^(1/3))*COS(('OddsRatio_working_3-way'!Y231)/3)</f>
        <v>0.52214670947381692</v>
      </c>
      <c r="AG231" s="11">
        <f>-'OddsRatio_working_3-way'!U231/(3*'OddsRatio_working_3-way'!X231^(1/3))*COS(('OddsRatio_working_3-way'!Y231+2*PI())/3)</f>
        <v>-0.31447309991374034</v>
      </c>
      <c r="AH231" s="11">
        <f>-'OddsRatio_working_3-way'!U231/(3*'OddsRatio_working_3-way'!X231^(1/3))*COS(('OddsRatio_working_3-way'!Y231+4*PI())/3)</f>
        <v>-0.20767360956007647</v>
      </c>
      <c r="AI231" s="11">
        <f>'OddsRatio_working_3-way'!U231/(3*'OddsRatio_working_3-way'!X231^(1/3))*SIN(('OddsRatio_working_3-way'!Y231)/3)</f>
        <v>-6.1660714505002566E-2</v>
      </c>
      <c r="AJ231" s="11">
        <f>'OddsRatio_working_3-way'!U231/(3*'OddsRatio_working_3-way'!X231^(1/3))*SIN(('OddsRatio_working_3-way'!Y231+2*PI())/3)</f>
        <v>-0.42136195765427692</v>
      </c>
      <c r="AK231" s="11">
        <f>'OddsRatio_working_3-way'!U231/(3*'OddsRatio_working_3-way'!X231^(1/3))*SIN(('OddsRatio_working_3-way'!Y231+4*PI())/3)</f>
        <v>0.48302267215927963</v>
      </c>
      <c r="AL231" s="11">
        <f>'OddsRatio_working_3-way'!Z231+'OddsRatio_working_3-way'!AF231</f>
        <v>1.0442934189476338</v>
      </c>
      <c r="AM231" s="11">
        <f>'OddsRatio_working_3-way'!AA231+'OddsRatio_working_3-way'!AG231</f>
        <v>-0.62894619982748068</v>
      </c>
      <c r="AN231" s="11">
        <f>'OddsRatio_working_3-way'!AB231+'OddsRatio_working_3-way'!AH231</f>
        <v>-0.41534721912015293</v>
      </c>
      <c r="AO231" s="11">
        <f>'OddsRatio_working_3-way'!AC231+'OddsRatio_working_3-way'!AI231</f>
        <v>0</v>
      </c>
      <c r="AP231" s="11">
        <f>'OddsRatio_working_3-way'!AD231+'OddsRatio_working_3-way'!AJ231</f>
        <v>0</v>
      </c>
      <c r="AQ231" s="11">
        <f>'OddsRatio_working_3-way'!AE231+'OddsRatio_working_3-way'!AK231</f>
        <v>0</v>
      </c>
      <c r="AR231" s="10">
        <f>IF(A231="","",IF(('OddsRatio_working_3-way'!X231=0),IF(Q231&gt;0,-Q231^(1/3),(-Q231)^(1/3)),'OddsRatio_working_3-way'!AL231-'OddsRatio_working_3-way'!R231/3))</f>
        <v>1.0442934189476338</v>
      </c>
      <c r="AS231" s="11">
        <f>IF(('OddsRatio_working_3-way'!X231=0),IF(Q231&gt;0,-Q231^(1/3),(-Q231)^(1/3)),'OddsRatio_working_3-way'!AM231-'OddsRatio_working_3-way'!R231/3)</f>
        <v>-0.62894619982748068</v>
      </c>
      <c r="AT231" s="11">
        <f>IF(('OddsRatio_working_3-way'!X231=0),IF(Q231&gt;0,-Q231^(1/3),(-Q231)^(1/3)),'OddsRatio_working_3-way'!AN231-'OddsRatio_working_3-way'!R231/3)</f>
        <v>-0.41534721912015293</v>
      </c>
      <c r="AU231" s="11">
        <f>IF(('OddsRatio_working_3-way'!X231=0),0,'OddsRatio_working_3-way'!AO231)</f>
        <v>0</v>
      </c>
      <c r="AV231" s="11">
        <f>IF(('OddsRatio_working_3-way'!X231=0),0,'OddsRatio_working_3-way'!AP231)</f>
        <v>0</v>
      </c>
      <c r="AW231" s="11">
        <f>IF(('OddsRatio_working_3-way'!X231=0),0,'OddsRatio_working_3-way'!AQ231)</f>
        <v>0</v>
      </c>
    </row>
    <row r="232" spans="1:4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9">
        <f t="shared" si="52"/>
        <v>0.35793716016901794</v>
      </c>
      <c r="E232" s="9">
        <f t="shared" si="53"/>
        <v>0.30069173829870022</v>
      </c>
      <c r="F232" s="9">
        <f t="shared" si="54"/>
        <v>0.3413711015322819</v>
      </c>
      <c r="G232" s="9">
        <f t="shared" si="55"/>
        <v>1.0428991182772815</v>
      </c>
      <c r="H232" s="9">
        <f t="shared" si="56"/>
        <v>2.793786483436925</v>
      </c>
      <c r="I232" s="9">
        <f t="shared" si="57"/>
        <v>3.3256650337583373</v>
      </c>
      <c r="J232" s="9">
        <f t="shared" si="58"/>
        <v>2.9293633688129708</v>
      </c>
      <c r="K232" s="11">
        <f t="shared" si="59"/>
        <v>0.36764705882352938</v>
      </c>
      <c r="L232" s="11">
        <f t="shared" si="60"/>
        <v>0.30959752321981426</v>
      </c>
      <c r="M232" s="11">
        <f t="shared" si="61"/>
        <v>0.35087719298245612</v>
      </c>
      <c r="N232" s="11">
        <f>'OddsRatio_working_3-way'!K232+'OddsRatio_working_3-way'!L232+'OddsRatio_working_3-way'!M232-('OddsRatio_working_3-way'!K232*'OddsRatio_working_3-way'!L232)-('OddsRatio_working_3-way'!K232*'OddsRatio_working_3-way'!M232)-('OddsRatio_working_3-way'!L232*'OddsRatio_working_3-way'!M232)+('OddsRatio_working_3-way'!K232*'OddsRatio_working_3-way'!L232*'OddsRatio_working_3-way'!M232)-1</f>
        <v>-0.28339276072169128</v>
      </c>
      <c r="O232" s="11">
        <f>0</f>
        <v>0</v>
      </c>
      <c r="P232" s="11">
        <f>('OddsRatio_working_3-way'!K232*'OddsRatio_working_3-way'!L232)+('OddsRatio_working_3-way'!K232*'OddsRatio_working_3-way'!M232)+('OddsRatio_working_3-way'!L232*'OddsRatio_working_3-way'!M232)-(3*'OddsRatio_working_3-way'!K232*'OddsRatio_working_3-way'!L232*'OddsRatio_working_3-way'!M232)</f>
        <v>0.23163901376095491</v>
      </c>
      <c r="Q232" s="11">
        <f>2*'OddsRatio_working_3-way'!K232*'OddsRatio_working_3-way'!L232*'OddsRatio_working_3-way'!M232</f>
        <v>7.9875521986536177E-2</v>
      </c>
      <c r="R232" s="11">
        <f t="shared" si="62"/>
        <v>0</v>
      </c>
      <c r="S232" s="11">
        <f t="shared" si="63"/>
        <v>-0.81737802042317642</v>
      </c>
      <c r="T232" s="11">
        <f t="shared" si="64"/>
        <v>-0.28185448980109529</v>
      </c>
      <c r="U232" s="11">
        <f>'OddsRatio_working_3-way'!S232-'OddsRatio_working_3-way'!R232^2/3</f>
        <v>-0.81737802042317642</v>
      </c>
      <c r="V232" s="11">
        <f>'OddsRatio_working_3-way'!S232*'OddsRatio_working_3-way'!R232/3-2*'OddsRatio_working_3-way'!R232^3/27-'OddsRatio_working_3-way'!T232</f>
        <v>0.28185448980109529</v>
      </c>
      <c r="W232" s="11">
        <f>'OddsRatio_working_3-way'!V232^2+4*'OddsRatio_working_3-way'!U232^3/27</f>
        <v>-1.4611335009322712E-3</v>
      </c>
      <c r="X232" s="11">
        <f>IF('OddsRatio_working_3-way'!W232&gt;0,IF(ABS('OddsRatio_working_3-way'!V232+SQRT('OddsRatio_working_3-way'!W232))/2&gt;0,ABS('OddsRatio_working_3-way'!V232+SQRT('OddsRatio_working_3-way'!W232))/2,ABS('OddsRatio_working_3-way'!V232-SQRT('OddsRatio_working_3-way'!W232))/2),SQRT(-'OddsRatio_working_3-way'!U232^3/27))</f>
        <v>0.14221733976731529</v>
      </c>
      <c r="Y232" s="11">
        <f>IF('OddsRatio_working_3-way'!W232&gt;=0,IF('OddsRatio_working_3-way'!V232+SQRT('OddsRatio_working_3-way'!W232)&gt;0,0,PI()),ACOS('OddsRatio_working_3-way'!V232/(2*'OddsRatio_working_3-way'!X232)))</f>
        <v>0.13479643126005292</v>
      </c>
      <c r="Z232" s="11">
        <f>'OddsRatio_working_3-way'!X232^(1/3)*COS('OddsRatio_working_3-way'!Y232/3)</f>
        <v>0.52144955913864088</v>
      </c>
      <c r="AA232" s="11">
        <f>'OddsRatio_working_3-way'!X232^(1/3)*COS(('OddsRatio_working_3-way'!Y232+2*PI())/3)</f>
        <v>-0.28102928796972054</v>
      </c>
      <c r="AB232" s="11">
        <f>'OddsRatio_working_3-way'!X232^(1/3)*COS(('OddsRatio_working_3-way'!Y232+4*PI())/3)</f>
        <v>-0.24042027116892029</v>
      </c>
      <c r="AC232" s="11">
        <f>'OddsRatio_working_3-way'!X232^(1/3)*SIN('OddsRatio_working_3-way'!Y232/3)</f>
        <v>2.3445626781467992E-2</v>
      </c>
      <c r="AD232" s="11">
        <f>'OddsRatio_working_3-way'!X232^(1/3)*SIN(('OddsRatio_working_3-way'!Y232+2*PI())/3)</f>
        <v>0.43986575161552505</v>
      </c>
      <c r="AE232" s="11">
        <f>'OddsRatio_working_3-way'!X232^(1/3)*SIN(('OddsRatio_working_3-way'!Y232+4*PI())/3)</f>
        <v>-0.4633113783969931</v>
      </c>
      <c r="AF232" s="11">
        <f>-'OddsRatio_working_3-way'!U232/(3*'OddsRatio_working_3-way'!X232^(1/3))*COS(('OddsRatio_working_3-way'!Y232)/3)</f>
        <v>0.52144955913864077</v>
      </c>
      <c r="AG232" s="11">
        <f>-'OddsRatio_working_3-way'!U232/(3*'OddsRatio_working_3-way'!X232^(1/3))*COS(('OddsRatio_working_3-way'!Y232+2*PI())/3)</f>
        <v>-0.28102928796972049</v>
      </c>
      <c r="AH232" s="11">
        <f>-'OddsRatio_working_3-way'!U232/(3*'OddsRatio_working_3-way'!X232^(1/3))*COS(('OddsRatio_working_3-way'!Y232+4*PI())/3)</f>
        <v>-0.24042027116892023</v>
      </c>
      <c r="AI232" s="11">
        <f>'OddsRatio_working_3-way'!U232/(3*'OddsRatio_working_3-way'!X232^(1/3))*SIN(('OddsRatio_working_3-way'!Y232)/3)</f>
        <v>-2.3445626781467988E-2</v>
      </c>
      <c r="AJ232" s="11">
        <f>'OddsRatio_working_3-way'!U232/(3*'OddsRatio_working_3-way'!X232^(1/3))*SIN(('OddsRatio_working_3-way'!Y232+2*PI())/3)</f>
        <v>-0.43986575161552494</v>
      </c>
      <c r="AK232" s="11">
        <f>'OddsRatio_working_3-way'!U232/(3*'OddsRatio_working_3-way'!X232^(1/3))*SIN(('OddsRatio_working_3-way'!Y232+4*PI())/3)</f>
        <v>0.46331137839699299</v>
      </c>
      <c r="AL232" s="11">
        <f>'OddsRatio_working_3-way'!Z232+'OddsRatio_working_3-way'!AF232</f>
        <v>1.0428991182772815</v>
      </c>
      <c r="AM232" s="11">
        <f>'OddsRatio_working_3-way'!AA232+'OddsRatio_working_3-way'!AG232</f>
        <v>-0.56205857593944097</v>
      </c>
      <c r="AN232" s="11">
        <f>'OddsRatio_working_3-way'!AB232+'OddsRatio_working_3-way'!AH232</f>
        <v>-0.48084054233784052</v>
      </c>
      <c r="AO232" s="11">
        <f>'OddsRatio_working_3-way'!AC232+'OddsRatio_working_3-way'!AI232</f>
        <v>0</v>
      </c>
      <c r="AP232" s="11">
        <f>'OddsRatio_working_3-way'!AD232+'OddsRatio_working_3-way'!AJ232</f>
        <v>0</v>
      </c>
      <c r="AQ232" s="11">
        <f>'OddsRatio_working_3-way'!AE232+'OddsRatio_working_3-way'!AK232</f>
        <v>0</v>
      </c>
      <c r="AR232" s="10">
        <f>IF(A232="","",IF(('OddsRatio_working_3-way'!X232=0),IF(Q232&gt;0,-Q232^(1/3),(-Q232)^(1/3)),'OddsRatio_working_3-way'!AL232-'OddsRatio_working_3-way'!R232/3))</f>
        <v>1.0428991182772815</v>
      </c>
      <c r="AS232" s="11">
        <f>IF(('OddsRatio_working_3-way'!X232=0),IF(Q232&gt;0,-Q232^(1/3),(-Q232)^(1/3)),'OddsRatio_working_3-way'!AM232-'OddsRatio_working_3-way'!R232/3)</f>
        <v>-0.56205857593944097</v>
      </c>
      <c r="AT232" s="11">
        <f>IF(('OddsRatio_working_3-way'!X232=0),IF(Q232&gt;0,-Q232^(1/3),(-Q232)^(1/3)),'OddsRatio_working_3-way'!AN232-'OddsRatio_working_3-way'!R232/3)</f>
        <v>-0.48084054233784052</v>
      </c>
      <c r="AU232" s="11">
        <f>IF(('OddsRatio_working_3-way'!X232=0),0,'OddsRatio_working_3-way'!AO232)</f>
        <v>0</v>
      </c>
      <c r="AV232" s="11">
        <f>IF(('OddsRatio_working_3-way'!X232=0),0,'OddsRatio_working_3-way'!AP232)</f>
        <v>0</v>
      </c>
      <c r="AW232" s="11">
        <f>IF(('OddsRatio_working_3-way'!X232=0),0,'OddsRatio_working_3-way'!AQ232)</f>
        <v>0</v>
      </c>
    </row>
    <row r="233" spans="1:4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9">
        <f t="shared" si="52"/>
        <v>0.40499717432213223</v>
      </c>
      <c r="E233" s="9">
        <f t="shared" si="53"/>
        <v>0.2873689596368974</v>
      </c>
      <c r="F233" s="9">
        <f t="shared" si="54"/>
        <v>0.30763386604097043</v>
      </c>
      <c r="G233" s="9">
        <f t="shared" si="55"/>
        <v>1.0419525033378307</v>
      </c>
      <c r="H233" s="9">
        <f t="shared" si="56"/>
        <v>2.4691530297063413</v>
      </c>
      <c r="I233" s="9">
        <f t="shared" si="57"/>
        <v>3.4798469579440363</v>
      </c>
      <c r="J233" s="9">
        <f t="shared" si="58"/>
        <v>3.2506174072097149</v>
      </c>
      <c r="K233" s="11">
        <f t="shared" si="59"/>
        <v>0.41493775933609955</v>
      </c>
      <c r="L233" s="11">
        <f t="shared" si="60"/>
        <v>0.29585798816568049</v>
      </c>
      <c r="M233" s="11">
        <f t="shared" si="61"/>
        <v>0.31645569620253161</v>
      </c>
      <c r="N233" s="11">
        <f>'OddsRatio_working_3-way'!K233+'OddsRatio_working_3-way'!L233+'OddsRatio_working_3-way'!M233-('OddsRatio_working_3-way'!K233*'OddsRatio_working_3-way'!L233)-('OddsRatio_working_3-way'!K233*'OddsRatio_working_3-way'!M233)-('OddsRatio_working_3-way'!L233*'OddsRatio_working_3-way'!M233)+('OddsRatio_working_3-way'!K233*'OddsRatio_working_3-way'!L233*'OddsRatio_working_3-way'!M233)-1</f>
        <v>-0.28159763002817939</v>
      </c>
      <c r="O233" s="11">
        <f>0</f>
        <v>0</v>
      </c>
      <c r="P233" s="11">
        <f>('OddsRatio_working_3-way'!K233*'OddsRatio_working_3-way'!L233)+('OddsRatio_working_3-way'!K233*'OddsRatio_working_3-way'!M233)+('OddsRatio_working_3-way'!L233*'OddsRatio_working_3-way'!M233)-(3*'OddsRatio_working_3-way'!K233*'OddsRatio_working_3-way'!L233*'OddsRatio_working_3-way'!M233)</f>
        <v>0.23115119354821662</v>
      </c>
      <c r="Q233" s="11">
        <f>2*'OddsRatio_working_3-way'!K233*'OddsRatio_working_3-way'!L233*'OddsRatio_working_3-way'!M233</f>
        <v>7.7697880184274495E-2</v>
      </c>
      <c r="R233" s="11">
        <f t="shared" si="62"/>
        <v>0</v>
      </c>
      <c r="S233" s="11">
        <f t="shared" si="63"/>
        <v>-0.82085631731021802</v>
      </c>
      <c r="T233" s="11">
        <f t="shared" si="64"/>
        <v>-0.27591808985217414</v>
      </c>
      <c r="U233" s="11">
        <f>'OddsRatio_working_3-way'!S233-'OddsRatio_working_3-way'!R233^2/3</f>
        <v>-0.82085631731021802</v>
      </c>
      <c r="V233" s="11">
        <f>'OddsRatio_working_3-way'!S233*'OddsRatio_working_3-way'!R233/3-2*'OddsRatio_working_3-way'!R233^3/27-'OddsRatio_working_3-way'!T233</f>
        <v>0.27591808985217414</v>
      </c>
      <c r="W233" s="11">
        <f>'OddsRatio_working_3-way'!V233^2+4*'OddsRatio_working_3-way'!U233^3/27</f>
        <v>-5.8095288439212883E-3</v>
      </c>
      <c r="X233" s="11">
        <f>IF('OddsRatio_working_3-way'!W233&gt;0,IF(ABS('OddsRatio_working_3-way'!V233+SQRT('OddsRatio_working_3-way'!W233))/2&gt;0,ABS('OddsRatio_working_3-way'!V233+SQRT('OddsRatio_working_3-way'!W233))/2,ABS('OddsRatio_working_3-way'!V233-SQRT('OddsRatio_working_3-way'!W233))/2),SQRT(-'OddsRatio_working_3-way'!U233^3/27))</f>
        <v>0.14312609925481248</v>
      </c>
      <c r="Y233" s="11">
        <f>IF('OddsRatio_working_3-way'!W233&gt;=0,IF('OddsRatio_working_3-way'!V233+SQRT('OddsRatio_working_3-way'!W233)&gt;0,0,PI()),ACOS('OddsRatio_working_3-way'!V233/(2*'OddsRatio_working_3-way'!X233)))</f>
        <v>0.26952085922260016</v>
      </c>
      <c r="Z233" s="11">
        <f>'OddsRatio_working_3-way'!X233^(1/3)*COS('OddsRatio_working_3-way'!Y233/3)</f>
        <v>0.52097625166891537</v>
      </c>
      <c r="AA233" s="11">
        <f>'OddsRatio_working_3-way'!X233^(1/3)*COS(('OddsRatio_working_3-way'!Y233+2*PI())/3)</f>
        <v>-0.30113155365876565</v>
      </c>
      <c r="AB233" s="11">
        <f>'OddsRatio_working_3-way'!X233^(1/3)*COS(('OddsRatio_working_3-way'!Y233+4*PI())/3)</f>
        <v>-0.21984469801014977</v>
      </c>
      <c r="AC233" s="11">
        <f>'OddsRatio_working_3-way'!X233^(1/3)*SIN('OddsRatio_working_3-way'!Y233/3)</f>
        <v>4.6930987990306601E-2</v>
      </c>
      <c r="AD233" s="11">
        <f>'OddsRatio_working_3-way'!X233^(1/3)*SIN(('OddsRatio_working_3-way'!Y233+2*PI())/3)</f>
        <v>0.42771317471852238</v>
      </c>
      <c r="AE233" s="11">
        <f>'OddsRatio_working_3-way'!X233^(1/3)*SIN(('OddsRatio_working_3-way'!Y233+4*PI())/3)</f>
        <v>-0.47464416270882903</v>
      </c>
      <c r="AF233" s="11">
        <f>-'OddsRatio_working_3-way'!U233/(3*'OddsRatio_working_3-way'!X233^(1/3))*COS(('OddsRatio_working_3-way'!Y233)/3)</f>
        <v>0.52097625166891537</v>
      </c>
      <c r="AG233" s="11">
        <f>-'OddsRatio_working_3-way'!U233/(3*'OddsRatio_working_3-way'!X233^(1/3))*COS(('OddsRatio_working_3-way'!Y233+2*PI())/3)</f>
        <v>-0.30113155365876565</v>
      </c>
      <c r="AH233" s="11">
        <f>-'OddsRatio_working_3-way'!U233/(3*'OddsRatio_working_3-way'!X233^(1/3))*COS(('OddsRatio_working_3-way'!Y233+4*PI())/3)</f>
        <v>-0.21984469801014977</v>
      </c>
      <c r="AI233" s="11">
        <f>'OddsRatio_working_3-way'!U233/(3*'OddsRatio_working_3-way'!X233^(1/3))*SIN(('OddsRatio_working_3-way'!Y233)/3)</f>
        <v>-4.6930987990306601E-2</v>
      </c>
      <c r="AJ233" s="11">
        <f>'OddsRatio_working_3-way'!U233/(3*'OddsRatio_working_3-way'!X233^(1/3))*SIN(('OddsRatio_working_3-way'!Y233+2*PI())/3)</f>
        <v>-0.42771317471852238</v>
      </c>
      <c r="AK233" s="11">
        <f>'OddsRatio_working_3-way'!U233/(3*'OddsRatio_working_3-way'!X233^(1/3))*SIN(('OddsRatio_working_3-way'!Y233+4*PI())/3)</f>
        <v>0.47464416270882903</v>
      </c>
      <c r="AL233" s="11">
        <f>'OddsRatio_working_3-way'!Z233+'OddsRatio_working_3-way'!AF233</f>
        <v>1.0419525033378307</v>
      </c>
      <c r="AM233" s="11">
        <f>'OddsRatio_working_3-way'!AA233+'OddsRatio_working_3-way'!AG233</f>
        <v>-0.6022631073175313</v>
      </c>
      <c r="AN233" s="11">
        <f>'OddsRatio_working_3-way'!AB233+'OddsRatio_working_3-way'!AH233</f>
        <v>-0.43968939602029955</v>
      </c>
      <c r="AO233" s="11">
        <f>'OddsRatio_working_3-way'!AC233+'OddsRatio_working_3-way'!AI233</f>
        <v>0</v>
      </c>
      <c r="AP233" s="11">
        <f>'OddsRatio_working_3-way'!AD233+'OddsRatio_working_3-way'!AJ233</f>
        <v>0</v>
      </c>
      <c r="AQ233" s="11">
        <f>'OddsRatio_working_3-way'!AE233+'OddsRatio_working_3-way'!AK233</f>
        <v>0</v>
      </c>
      <c r="AR233" s="10">
        <f>IF(A233="","",IF(('OddsRatio_working_3-way'!X233=0),IF(Q233&gt;0,-Q233^(1/3),(-Q233)^(1/3)),'OddsRatio_working_3-way'!AL233-'OddsRatio_working_3-way'!R233/3))</f>
        <v>1.0419525033378307</v>
      </c>
      <c r="AS233" s="11">
        <f>IF(('OddsRatio_working_3-way'!X233=0),IF(Q233&gt;0,-Q233^(1/3),(-Q233)^(1/3)),'OddsRatio_working_3-way'!AM233-'OddsRatio_working_3-way'!R233/3)</f>
        <v>-0.6022631073175313</v>
      </c>
      <c r="AT233" s="11">
        <f>IF(('OddsRatio_working_3-way'!X233=0),IF(Q233&gt;0,-Q233^(1/3),(-Q233)^(1/3)),'OddsRatio_working_3-way'!AN233-'OddsRatio_working_3-way'!R233/3)</f>
        <v>-0.43968939602029955</v>
      </c>
      <c r="AU233" s="11">
        <f>IF(('OddsRatio_working_3-way'!X233=0),0,'OddsRatio_working_3-way'!AO233)</f>
        <v>0</v>
      </c>
      <c r="AV233" s="11">
        <f>IF(('OddsRatio_working_3-way'!X233=0),0,'OddsRatio_working_3-way'!AP233)</f>
        <v>0</v>
      </c>
      <c r="AW233" s="11">
        <f>IF(('OddsRatio_working_3-way'!X233=0),0,'OddsRatio_working_3-way'!AQ233)</f>
        <v>0</v>
      </c>
    </row>
    <row r="234" spans="1:4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9">
        <f t="shared" si="52"/>
        <v>0.33229440135933114</v>
      </c>
      <c r="E234" s="9">
        <f t="shared" si="53"/>
        <v>0.29549201660185692</v>
      </c>
      <c r="F234" s="9">
        <f t="shared" si="54"/>
        <v>0.37221358203881189</v>
      </c>
      <c r="G234" s="9">
        <f t="shared" si="55"/>
        <v>1.0411293378932833</v>
      </c>
      <c r="H234" s="9">
        <f t="shared" si="56"/>
        <v>3.0093796221340372</v>
      </c>
      <c r="I234" s="9">
        <f t="shared" si="57"/>
        <v>3.3841861837756189</v>
      </c>
      <c r="J234" s="9">
        <f t="shared" si="58"/>
        <v>2.6866295273871197</v>
      </c>
      <c r="K234" s="11">
        <f t="shared" si="59"/>
        <v>0.34129692832764502</v>
      </c>
      <c r="L234" s="11">
        <f t="shared" si="60"/>
        <v>0.303951367781155</v>
      </c>
      <c r="M234" s="11">
        <f t="shared" si="61"/>
        <v>0.38167938931297707</v>
      </c>
      <c r="N234" s="11">
        <f>'OddsRatio_working_3-way'!K234+'OddsRatio_working_3-way'!L234+'OddsRatio_working_3-way'!M234-('OddsRatio_working_3-way'!K234*'OddsRatio_working_3-way'!L234)-('OddsRatio_working_3-way'!K234*'OddsRatio_working_3-way'!M234)-('OddsRatio_working_3-way'!L234*'OddsRatio_working_3-way'!M234)+('OddsRatio_working_3-way'!K234*'OddsRatio_working_3-way'!L234*'OddsRatio_working_3-way'!M234)-1</f>
        <v>-0.28349342853547677</v>
      </c>
      <c r="O234" s="11">
        <f>0</f>
        <v>0</v>
      </c>
      <c r="P234" s="11">
        <f>('OddsRatio_working_3-way'!K234*'OddsRatio_working_3-way'!L234)+('OddsRatio_working_3-way'!K234*'OddsRatio_working_3-way'!M234)+('OddsRatio_working_3-way'!L234*'OddsRatio_working_3-way'!M234)-(3*'OddsRatio_working_3-way'!K234*'OddsRatio_working_3-way'!L234*'OddsRatio_working_3-way'!M234)</f>
        <v>0.23123205427428095</v>
      </c>
      <c r="Q234" s="11">
        <f>2*'OddsRatio_working_3-way'!K234*'OddsRatio_working_3-way'!L234*'OddsRatio_working_3-way'!M234</f>
        <v>7.918905968297292E-2</v>
      </c>
      <c r="R234" s="11">
        <f t="shared" si="62"/>
        <v>0</v>
      </c>
      <c r="S234" s="11">
        <f t="shared" si="63"/>
        <v>-0.81565225504105199</v>
      </c>
      <c r="T234" s="11">
        <f t="shared" si="64"/>
        <v>-0.27933296405515479</v>
      </c>
      <c r="U234" s="11">
        <f>'OddsRatio_working_3-way'!S234-'OddsRatio_working_3-way'!R234^2/3</f>
        <v>-0.81565225504105199</v>
      </c>
      <c r="V234" s="11">
        <f>'OddsRatio_working_3-way'!S234*'OddsRatio_working_3-way'!R234/3-2*'OddsRatio_working_3-way'!R234^3/27-'OddsRatio_working_3-way'!T234</f>
        <v>0.27933296405515479</v>
      </c>
      <c r="W234" s="11">
        <f>'OddsRatio_working_3-way'!V234^2+4*'OddsRatio_working_3-way'!U234^3/27</f>
        <v>-2.3648207897916523E-3</v>
      </c>
      <c r="X234" s="11">
        <f>IF('OddsRatio_working_3-way'!W234&gt;0,IF(ABS('OddsRatio_working_3-way'!V234+SQRT('OddsRatio_working_3-way'!W234))/2&gt;0,ABS('OddsRatio_working_3-way'!V234+SQRT('OddsRatio_working_3-way'!W234))/2,ABS('OddsRatio_working_3-way'!V234-SQRT('OddsRatio_working_3-way'!W234))/2),SQRT(-'OddsRatio_working_3-way'!U234^3/27))</f>
        <v>0.14176717320807208</v>
      </c>
      <c r="Y234" s="11">
        <f>IF('OddsRatio_working_3-way'!W234&gt;=0,IF('OddsRatio_working_3-way'!V234+SQRT('OddsRatio_working_3-way'!W234)&gt;0,0,PI()),ACOS('OddsRatio_working_3-way'!V234/(2*'OddsRatio_working_3-way'!X234)))</f>
        <v>0.172363777864037</v>
      </c>
      <c r="Z234" s="11">
        <f>'OddsRatio_working_3-way'!X234^(1/3)*COS('OddsRatio_working_3-way'!Y234/3)</f>
        <v>0.52056466894664166</v>
      </c>
      <c r="AA234" s="11">
        <f>'OddsRatio_working_3-way'!X234^(1/3)*COS(('OddsRatio_working_3-way'!Y234+2*PI())/3)</f>
        <v>-0.28621268047213133</v>
      </c>
      <c r="AB234" s="11">
        <f>'OddsRatio_working_3-way'!X234^(1/3)*COS(('OddsRatio_working_3-way'!Y234+4*PI())/3)</f>
        <v>-0.23435198847451041</v>
      </c>
      <c r="AC234" s="11">
        <f>'OddsRatio_working_3-way'!X234^(1/3)*SIN('OddsRatio_working_3-way'!Y234/3)</f>
        <v>2.9941784485186924E-2</v>
      </c>
      <c r="AD234" s="11">
        <f>'OddsRatio_working_3-way'!X234^(1/3)*SIN(('OddsRatio_working_3-way'!Y234+2*PI())/3)</f>
        <v>0.4358513353778346</v>
      </c>
      <c r="AE234" s="11">
        <f>'OddsRatio_working_3-way'!X234^(1/3)*SIN(('OddsRatio_working_3-way'!Y234+4*PI())/3)</f>
        <v>-0.46579311986302135</v>
      </c>
      <c r="AF234" s="11">
        <f>-'OddsRatio_working_3-way'!U234/(3*'OddsRatio_working_3-way'!X234^(1/3))*COS(('OddsRatio_working_3-way'!Y234)/3)</f>
        <v>0.52056466894664166</v>
      </c>
      <c r="AG234" s="11">
        <f>-'OddsRatio_working_3-way'!U234/(3*'OddsRatio_working_3-way'!X234^(1/3))*COS(('OddsRatio_working_3-way'!Y234+2*PI())/3)</f>
        <v>-0.28621268047213133</v>
      </c>
      <c r="AH234" s="11">
        <f>-'OddsRatio_working_3-way'!U234/(3*'OddsRatio_working_3-way'!X234^(1/3))*COS(('OddsRatio_working_3-way'!Y234+4*PI())/3)</f>
        <v>-0.23435198847451041</v>
      </c>
      <c r="AI234" s="11">
        <f>'OddsRatio_working_3-way'!U234/(3*'OddsRatio_working_3-way'!X234^(1/3))*SIN(('OddsRatio_working_3-way'!Y234)/3)</f>
        <v>-2.9941784485186924E-2</v>
      </c>
      <c r="AJ234" s="11">
        <f>'OddsRatio_working_3-way'!U234/(3*'OddsRatio_working_3-way'!X234^(1/3))*SIN(('OddsRatio_working_3-way'!Y234+2*PI())/3)</f>
        <v>-0.4358513353778346</v>
      </c>
      <c r="AK234" s="11">
        <f>'OddsRatio_working_3-way'!U234/(3*'OddsRatio_working_3-way'!X234^(1/3))*SIN(('OddsRatio_working_3-way'!Y234+4*PI())/3)</f>
        <v>0.46579311986302135</v>
      </c>
      <c r="AL234" s="11">
        <f>'OddsRatio_working_3-way'!Z234+'OddsRatio_working_3-way'!AF234</f>
        <v>1.0411293378932833</v>
      </c>
      <c r="AM234" s="11">
        <f>'OddsRatio_working_3-way'!AA234+'OddsRatio_working_3-way'!AG234</f>
        <v>-0.57242536094426266</v>
      </c>
      <c r="AN234" s="11">
        <f>'OddsRatio_working_3-way'!AB234+'OddsRatio_working_3-way'!AH234</f>
        <v>-0.46870397694902083</v>
      </c>
      <c r="AO234" s="11">
        <f>'OddsRatio_working_3-way'!AC234+'OddsRatio_working_3-way'!AI234</f>
        <v>0</v>
      </c>
      <c r="AP234" s="11">
        <f>'OddsRatio_working_3-way'!AD234+'OddsRatio_working_3-way'!AJ234</f>
        <v>0</v>
      </c>
      <c r="AQ234" s="11">
        <f>'OddsRatio_working_3-way'!AE234+'OddsRatio_working_3-way'!AK234</f>
        <v>0</v>
      </c>
      <c r="AR234" s="10">
        <f>IF(A234="","",IF(('OddsRatio_working_3-way'!X234=0),IF(Q234&gt;0,-Q234^(1/3),(-Q234)^(1/3)),'OddsRatio_working_3-way'!AL234-'OddsRatio_working_3-way'!R234/3))</f>
        <v>1.0411293378932833</v>
      </c>
      <c r="AS234" s="11">
        <f>IF(('OddsRatio_working_3-way'!X234=0),IF(Q234&gt;0,-Q234^(1/3),(-Q234)^(1/3)),'OddsRatio_working_3-way'!AM234-'OddsRatio_working_3-way'!R234/3)</f>
        <v>-0.57242536094426266</v>
      </c>
      <c r="AT234" s="11">
        <f>IF(('OddsRatio_working_3-way'!X234=0),IF(Q234&gt;0,-Q234^(1/3),(-Q234)^(1/3)),'OddsRatio_working_3-way'!AN234-'OddsRatio_working_3-way'!R234/3)</f>
        <v>-0.46870397694902083</v>
      </c>
      <c r="AU234" s="11">
        <f>IF(('OddsRatio_working_3-way'!X234=0),0,'OddsRatio_working_3-way'!AO234)</f>
        <v>0</v>
      </c>
      <c r="AV234" s="11">
        <f>IF(('OddsRatio_working_3-way'!X234=0),0,'OddsRatio_working_3-way'!AP234)</f>
        <v>0</v>
      </c>
      <c r="AW234" s="11">
        <f>IF(('OddsRatio_working_3-way'!X234=0),0,'OddsRatio_working_3-way'!AQ234)</f>
        <v>0</v>
      </c>
    </row>
    <row r="235" spans="1:4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9">
        <f t="shared" si="52"/>
        <v>0.54295480269554908</v>
      </c>
      <c r="E235" s="9">
        <f t="shared" si="53"/>
        <v>0.27464486558166373</v>
      </c>
      <c r="F235" s="9">
        <f t="shared" si="54"/>
        <v>0.18240033172278722</v>
      </c>
      <c r="G235" s="9">
        <f t="shared" si="55"/>
        <v>1.0522174107204871</v>
      </c>
      <c r="H235" s="9">
        <f t="shared" si="56"/>
        <v>1.8417739285763897</v>
      </c>
      <c r="I235" s="9">
        <f t="shared" si="57"/>
        <v>3.6410657009084226</v>
      </c>
      <c r="J235" s="9">
        <f t="shared" si="58"/>
        <v>5.4824461696692754</v>
      </c>
      <c r="K235" s="11">
        <f t="shared" si="59"/>
        <v>0.55555555555555558</v>
      </c>
      <c r="L235" s="11">
        <f t="shared" si="60"/>
        <v>0.28490028490028491</v>
      </c>
      <c r="M235" s="11">
        <f t="shared" si="61"/>
        <v>0.19011406844106465</v>
      </c>
      <c r="N235" s="11">
        <f>'OddsRatio_working_3-way'!K235+'OddsRatio_working_3-way'!L235+'OddsRatio_working_3-way'!M235-('OddsRatio_working_3-way'!K235*'OddsRatio_working_3-way'!L235)-('OddsRatio_working_3-way'!K235*'OddsRatio_working_3-way'!M235)-('OddsRatio_working_3-way'!L235*'OddsRatio_working_3-way'!M235)+('OddsRatio_working_3-way'!K235*'OddsRatio_working_3-way'!L235*'OddsRatio_working_3-way'!M235)-1</f>
        <v>-0.25739964396491644</v>
      </c>
      <c r="O235" s="11">
        <f>0</f>
        <v>0</v>
      </c>
      <c r="P235" s="11">
        <f>('OddsRatio_working_3-way'!K235*'OddsRatio_working_3-way'!L235)+('OddsRatio_working_3-way'!K235*'OddsRatio_working_3-way'!M235)+('OddsRatio_working_3-way'!L235*'OddsRatio_working_3-way'!M235)-(3*'OddsRatio_working_3-way'!K235*'OddsRatio_working_3-way'!L235*'OddsRatio_working_3-way'!M235)</f>
        <v>0.22778782812580872</v>
      </c>
      <c r="Q235" s="11">
        <f>2*'OddsRatio_working_3-way'!K235*'OddsRatio_working_3-way'!L235*'OddsRatio_working_3-way'!M235</f>
        <v>6.0181724736012868E-2</v>
      </c>
      <c r="R235" s="11">
        <f t="shared" si="62"/>
        <v>0</v>
      </c>
      <c r="S235" s="11">
        <f t="shared" si="63"/>
        <v>-0.88495782129697198</v>
      </c>
      <c r="T235" s="11">
        <f t="shared" si="64"/>
        <v>-0.23380655780633339</v>
      </c>
      <c r="U235" s="11">
        <f>'OddsRatio_working_3-way'!S235-'OddsRatio_working_3-way'!R235^2/3</f>
        <v>-0.88495782129697198</v>
      </c>
      <c r="V235" s="11">
        <f>'OddsRatio_working_3-way'!S235*'OddsRatio_working_3-way'!R235/3-2*'OddsRatio_working_3-way'!R235^3/27-'OddsRatio_working_3-way'!T235</f>
        <v>0.23380655780633339</v>
      </c>
      <c r="W235" s="11">
        <f>'OddsRatio_working_3-way'!V235^2+4*'OddsRatio_working_3-way'!U235^3/27</f>
        <v>-4.8009311819975427E-2</v>
      </c>
      <c r="X235" s="11">
        <f>IF('OddsRatio_working_3-way'!W235&gt;0,IF(ABS('OddsRatio_working_3-way'!V235+SQRT('OddsRatio_working_3-way'!W235))/2&gt;0,ABS('OddsRatio_working_3-way'!V235+SQRT('OddsRatio_working_3-way'!W235))/2,ABS('OddsRatio_working_3-way'!V235-SQRT('OddsRatio_working_3-way'!W235))/2),SQRT(-'OddsRatio_working_3-way'!U235^3/27))</f>
        <v>0.16021455793187284</v>
      </c>
      <c r="Y235" s="11">
        <f>IF('OddsRatio_working_3-way'!W235&gt;=0,IF('OddsRatio_working_3-way'!V235+SQRT('OddsRatio_working_3-way'!W235)&gt;0,0,PI()),ACOS('OddsRatio_working_3-way'!V235/(2*'OddsRatio_working_3-way'!X235)))</f>
        <v>0.75296145744872689</v>
      </c>
      <c r="Z235" s="11">
        <f>'OddsRatio_working_3-way'!X235^(1/3)*COS('OddsRatio_working_3-way'!Y235/3)</f>
        <v>0.52610870536024368</v>
      </c>
      <c r="AA235" s="11">
        <f>'OddsRatio_working_3-way'!X235^(1/3)*COS(('OddsRatio_working_3-way'!Y235+2*PI())/3)</f>
        <v>-0.37987334913347803</v>
      </c>
      <c r="AB235" s="11">
        <f>'OddsRatio_working_3-way'!X235^(1/3)*COS(('OddsRatio_working_3-way'!Y235+4*PI())/3)</f>
        <v>-0.14623535622676578</v>
      </c>
      <c r="AC235" s="11">
        <f>'OddsRatio_working_3-way'!X235^(1/3)*SIN('OddsRatio_working_3-way'!Y235/3)</f>
        <v>0.13489095809761423</v>
      </c>
      <c r="AD235" s="11">
        <f>'OddsRatio_working_3-way'!X235^(1/3)*SIN(('OddsRatio_working_3-way'!Y235+2*PI())/3)</f>
        <v>0.38817802494530623</v>
      </c>
      <c r="AE235" s="11">
        <f>'OddsRatio_working_3-way'!X235^(1/3)*SIN(('OddsRatio_working_3-way'!Y235+4*PI())/3)</f>
        <v>-0.52306898304292038</v>
      </c>
      <c r="AF235" s="11">
        <f>-'OddsRatio_working_3-way'!U235/(3*'OddsRatio_working_3-way'!X235^(1/3))*COS(('OddsRatio_working_3-way'!Y235)/3)</f>
        <v>0.52610870536024357</v>
      </c>
      <c r="AG235" s="11">
        <f>-'OddsRatio_working_3-way'!U235/(3*'OddsRatio_working_3-way'!X235^(1/3))*COS(('OddsRatio_working_3-way'!Y235+2*PI())/3)</f>
        <v>-0.37987334913347792</v>
      </c>
      <c r="AH235" s="11">
        <f>-'OddsRatio_working_3-way'!U235/(3*'OddsRatio_working_3-way'!X235^(1/3))*COS(('OddsRatio_working_3-way'!Y235+4*PI())/3)</f>
        <v>-0.14623535622676576</v>
      </c>
      <c r="AI235" s="11">
        <f>'OddsRatio_working_3-way'!U235/(3*'OddsRatio_working_3-way'!X235^(1/3))*SIN(('OddsRatio_working_3-way'!Y235)/3)</f>
        <v>-0.1348909580976142</v>
      </c>
      <c r="AJ235" s="11">
        <f>'OddsRatio_working_3-way'!U235/(3*'OddsRatio_working_3-way'!X235^(1/3))*SIN(('OddsRatio_working_3-way'!Y235+2*PI())/3)</f>
        <v>-0.38817802494530612</v>
      </c>
      <c r="AK235" s="11">
        <f>'OddsRatio_working_3-way'!U235/(3*'OddsRatio_working_3-way'!X235^(1/3))*SIN(('OddsRatio_working_3-way'!Y235+4*PI())/3)</f>
        <v>0.52306898304292027</v>
      </c>
      <c r="AL235" s="11">
        <f>'OddsRatio_working_3-way'!Z235+'OddsRatio_working_3-way'!AF235</f>
        <v>1.0522174107204871</v>
      </c>
      <c r="AM235" s="11">
        <f>'OddsRatio_working_3-way'!AA235+'OddsRatio_working_3-way'!AG235</f>
        <v>-0.75974669826695596</v>
      </c>
      <c r="AN235" s="11">
        <f>'OddsRatio_working_3-way'!AB235+'OddsRatio_working_3-way'!AH235</f>
        <v>-0.29247071245353151</v>
      </c>
      <c r="AO235" s="11">
        <f>'OddsRatio_working_3-way'!AC235+'OddsRatio_working_3-way'!AI235</f>
        <v>0</v>
      </c>
      <c r="AP235" s="11">
        <f>'OddsRatio_working_3-way'!AD235+'OddsRatio_working_3-way'!AJ235</f>
        <v>0</v>
      </c>
      <c r="AQ235" s="11">
        <f>'OddsRatio_working_3-way'!AE235+'OddsRatio_working_3-way'!AK235</f>
        <v>0</v>
      </c>
      <c r="AR235" s="10">
        <f>IF(A235="","",IF(('OddsRatio_working_3-way'!X235=0),IF(Q235&gt;0,-Q235^(1/3),(-Q235)^(1/3)),'OddsRatio_working_3-way'!AL235-'OddsRatio_working_3-way'!R235/3))</f>
        <v>1.0522174107204871</v>
      </c>
      <c r="AS235" s="11">
        <f>IF(('OddsRatio_working_3-way'!X235=0),IF(Q235&gt;0,-Q235^(1/3),(-Q235)^(1/3)),'OddsRatio_working_3-way'!AM235-'OddsRatio_working_3-way'!R235/3)</f>
        <v>-0.75974669826695596</v>
      </c>
      <c r="AT235" s="11">
        <f>IF(('OddsRatio_working_3-way'!X235=0),IF(Q235&gt;0,-Q235^(1/3),(-Q235)^(1/3)),'OddsRatio_working_3-way'!AN235-'OddsRatio_working_3-way'!R235/3)</f>
        <v>-0.29247071245353151</v>
      </c>
      <c r="AU235" s="11">
        <f>IF(('OddsRatio_working_3-way'!X235=0),0,'OddsRatio_working_3-way'!AO235)</f>
        <v>0</v>
      </c>
      <c r="AV235" s="11">
        <f>IF(('OddsRatio_working_3-way'!X235=0),0,'OddsRatio_working_3-way'!AP235)</f>
        <v>0</v>
      </c>
      <c r="AW235" s="11">
        <f>IF(('OddsRatio_working_3-way'!X235=0),0,'OddsRatio_working_3-way'!AQ235)</f>
        <v>0</v>
      </c>
    </row>
    <row r="236" spans="1:4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9">
        <f t="shared" si="52"/>
        <v>0.18831296707290826</v>
      </c>
      <c r="E236" s="9">
        <f t="shared" si="53"/>
        <v>0.26130396969626762</v>
      </c>
      <c r="F236" s="9">
        <f t="shared" si="54"/>
        <v>0.55038306323082409</v>
      </c>
      <c r="G236" s="9">
        <f t="shared" si="55"/>
        <v>1.0748899668500709</v>
      </c>
      <c r="H236" s="9">
        <f t="shared" si="56"/>
        <v>5.3103087670687845</v>
      </c>
      <c r="I236" s="9">
        <f t="shared" si="57"/>
        <v>3.8269606128156868</v>
      </c>
      <c r="J236" s="9">
        <f t="shared" si="58"/>
        <v>1.8169163748060537</v>
      </c>
      <c r="K236" s="11">
        <f t="shared" si="59"/>
        <v>0.19960079840319361</v>
      </c>
      <c r="L236" s="11">
        <f t="shared" si="60"/>
        <v>0.27548209366391185</v>
      </c>
      <c r="M236" s="11">
        <f t="shared" si="61"/>
        <v>0.56818181818181823</v>
      </c>
      <c r="N236" s="11">
        <f>'OddsRatio_working_3-way'!K236+'OddsRatio_working_3-way'!L236+'OddsRatio_working_3-way'!M236-('OddsRatio_working_3-way'!K236*'OddsRatio_working_3-way'!L236)-('OddsRatio_working_3-way'!K236*'OddsRatio_working_3-way'!M236)-('OddsRatio_working_3-way'!L236*'OddsRatio_working_3-way'!M236)+('OddsRatio_working_3-way'!K236*'OddsRatio_working_3-way'!L236*'OddsRatio_working_3-way'!M236)-1</f>
        <v>-0.25041289822058865</v>
      </c>
      <c r="O236" s="11">
        <f>0</f>
        <v>0</v>
      </c>
      <c r="P236" s="11">
        <f>('OddsRatio_working_3-way'!K236*'OddsRatio_working_3-way'!L236)+('OddsRatio_working_3-way'!K236*'OddsRatio_working_3-way'!M236)+('OddsRatio_working_3-way'!L236*'OddsRatio_working_3-way'!M236)-(3*'OddsRatio_working_3-way'!K236*'OddsRatio_working_3-way'!L236*'OddsRatio_working_3-way'!M236)</f>
        <v>0.23119301092280756</v>
      </c>
      <c r="Q236" s="11">
        <f>2*'OddsRatio_working_3-way'!K236*'OddsRatio_working_3-way'!L236*'OddsRatio_working_3-way'!M236</f>
        <v>6.2484597546704747E-2</v>
      </c>
      <c r="R236" s="11">
        <f t="shared" si="62"/>
        <v>0</v>
      </c>
      <c r="S236" s="11">
        <f t="shared" si="63"/>
        <v>-0.92324721516201491</v>
      </c>
      <c r="T236" s="11">
        <f t="shared" si="64"/>
        <v>-0.24952627436811214</v>
      </c>
      <c r="U236" s="11">
        <f>'OddsRatio_working_3-way'!S236-'OddsRatio_working_3-way'!R236^2/3</f>
        <v>-0.92324721516201491</v>
      </c>
      <c r="V236" s="11">
        <f>'OddsRatio_working_3-way'!S236*'OddsRatio_working_3-way'!R236/3-2*'OddsRatio_working_3-way'!R236^3/27-'OddsRatio_working_3-way'!T236</f>
        <v>0.24952627436811214</v>
      </c>
      <c r="W236" s="11">
        <f>'OddsRatio_working_3-way'!V236^2+4*'OddsRatio_working_3-way'!U236^3/27</f>
        <v>-5.4323670331933409E-2</v>
      </c>
      <c r="X236" s="11">
        <f>IF('OddsRatio_working_3-way'!W236&gt;0,IF(ABS('OddsRatio_working_3-way'!V236+SQRT('OddsRatio_working_3-way'!W236))/2&gt;0,ABS('OddsRatio_working_3-way'!V236+SQRT('OddsRatio_working_3-way'!W236))/2,ABS('OddsRatio_working_3-way'!V236-SQRT('OddsRatio_working_3-way'!W236))/2),SQRT(-'OddsRatio_working_3-way'!U236^3/27))</f>
        <v>0.17072421615866609</v>
      </c>
      <c r="Y236" s="11">
        <f>IF('OddsRatio_working_3-way'!W236&gt;=0,IF('OddsRatio_working_3-way'!V236+SQRT('OddsRatio_working_3-way'!W236)&gt;0,0,PI()),ACOS('OddsRatio_working_3-way'!V236/(2*'OddsRatio_working_3-way'!X236)))</f>
        <v>0.75132129814957416</v>
      </c>
      <c r="Z236" s="11">
        <f>'OddsRatio_working_3-way'!X236^(1/3)*COS('OddsRatio_working_3-way'!Y236/3)</f>
        <v>0.53744498342503544</v>
      </c>
      <c r="AA236" s="11">
        <f>'OddsRatio_working_3-way'!X236^(1/3)*COS(('OddsRatio_working_3-way'!Y236+2*PI())/3)</f>
        <v>-0.38778747873200758</v>
      </c>
      <c r="AB236" s="11">
        <f>'OddsRatio_working_3-way'!X236^(1/3)*COS(('OddsRatio_working_3-way'!Y236+4*PI())/3)</f>
        <v>-0.14965750469302797</v>
      </c>
      <c r="AC236" s="11">
        <f>'OddsRatio_working_3-way'!X236^(1/3)*SIN('OddsRatio_working_3-way'!Y236/3)</f>
        <v>0.13748440461352349</v>
      </c>
      <c r="AD236" s="11">
        <f>'OddsRatio_working_3-way'!X236^(1/3)*SIN(('OddsRatio_working_3-way'!Y236+2*PI())/3)</f>
        <v>0.39669880647582545</v>
      </c>
      <c r="AE236" s="11">
        <f>'OddsRatio_working_3-way'!X236^(1/3)*SIN(('OddsRatio_working_3-way'!Y236+4*PI())/3)</f>
        <v>-0.53418321108934896</v>
      </c>
      <c r="AF236" s="11">
        <f>-'OddsRatio_working_3-way'!U236/(3*'OddsRatio_working_3-way'!X236^(1/3))*COS(('OddsRatio_working_3-way'!Y236)/3)</f>
        <v>0.53744498342503544</v>
      </c>
      <c r="AG236" s="11">
        <f>-'OddsRatio_working_3-way'!U236/(3*'OddsRatio_working_3-way'!X236^(1/3))*COS(('OddsRatio_working_3-way'!Y236+2*PI())/3)</f>
        <v>-0.38778747873200758</v>
      </c>
      <c r="AH236" s="11">
        <f>-'OddsRatio_working_3-way'!U236/(3*'OddsRatio_working_3-way'!X236^(1/3))*COS(('OddsRatio_working_3-way'!Y236+4*PI())/3)</f>
        <v>-0.14965750469302797</v>
      </c>
      <c r="AI236" s="11">
        <f>'OddsRatio_working_3-way'!U236/(3*'OddsRatio_working_3-way'!X236^(1/3))*SIN(('OddsRatio_working_3-way'!Y236)/3)</f>
        <v>-0.13748440461352349</v>
      </c>
      <c r="AJ236" s="11">
        <f>'OddsRatio_working_3-way'!U236/(3*'OddsRatio_working_3-way'!X236^(1/3))*SIN(('OddsRatio_working_3-way'!Y236+2*PI())/3)</f>
        <v>-0.39669880647582545</v>
      </c>
      <c r="AK236" s="11">
        <f>'OddsRatio_working_3-way'!U236/(3*'OddsRatio_working_3-way'!X236^(1/3))*SIN(('OddsRatio_working_3-way'!Y236+4*PI())/3)</f>
        <v>0.53418321108934896</v>
      </c>
      <c r="AL236" s="11">
        <f>'OddsRatio_working_3-way'!Z236+'OddsRatio_working_3-way'!AF236</f>
        <v>1.0748899668500709</v>
      </c>
      <c r="AM236" s="11">
        <f>'OddsRatio_working_3-way'!AA236+'OddsRatio_working_3-way'!AG236</f>
        <v>-0.77557495746401517</v>
      </c>
      <c r="AN236" s="11">
        <f>'OddsRatio_working_3-way'!AB236+'OddsRatio_working_3-way'!AH236</f>
        <v>-0.29931500938605593</v>
      </c>
      <c r="AO236" s="11">
        <f>'OddsRatio_working_3-way'!AC236+'OddsRatio_working_3-way'!AI236</f>
        <v>0</v>
      </c>
      <c r="AP236" s="11">
        <f>'OddsRatio_working_3-way'!AD236+'OddsRatio_working_3-way'!AJ236</f>
        <v>0</v>
      </c>
      <c r="AQ236" s="11">
        <f>'OddsRatio_working_3-way'!AE236+'OddsRatio_working_3-way'!AK236</f>
        <v>0</v>
      </c>
      <c r="AR236" s="10">
        <f>IF(A236="","",IF(('OddsRatio_working_3-way'!X236=0),IF(Q236&gt;0,-Q236^(1/3),(-Q236)^(1/3)),'OddsRatio_working_3-way'!AL236-'OddsRatio_working_3-way'!R236/3))</f>
        <v>1.0748899668500709</v>
      </c>
      <c r="AS236" s="11">
        <f>IF(('OddsRatio_working_3-way'!X236=0),IF(Q236&gt;0,-Q236^(1/3),(-Q236)^(1/3)),'OddsRatio_working_3-way'!AM236-'OddsRatio_working_3-way'!R236/3)</f>
        <v>-0.77557495746401517</v>
      </c>
      <c r="AT236" s="11">
        <f>IF(('OddsRatio_working_3-way'!X236=0),IF(Q236&gt;0,-Q236^(1/3),(-Q236)^(1/3)),'OddsRatio_working_3-way'!AN236-'OddsRatio_working_3-way'!R236/3)</f>
        <v>-0.29931500938605593</v>
      </c>
      <c r="AU236" s="11">
        <f>IF(('OddsRatio_working_3-way'!X236=0),0,'OddsRatio_working_3-way'!AO236)</f>
        <v>0</v>
      </c>
      <c r="AV236" s="11">
        <f>IF(('OddsRatio_working_3-way'!X236=0),0,'OddsRatio_working_3-way'!AP236)</f>
        <v>0</v>
      </c>
      <c r="AW236" s="11">
        <f>IF(('OddsRatio_working_3-way'!X236=0),0,'OddsRatio_working_3-way'!AQ236)</f>
        <v>0</v>
      </c>
    </row>
    <row r="237" spans="1:4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9">
        <f t="shared" si="52"/>
        <v>0.30713387385837537</v>
      </c>
      <c r="E237" s="9">
        <f t="shared" si="53"/>
        <v>0.28662215021741083</v>
      </c>
      <c r="F237" s="9">
        <f t="shared" si="54"/>
        <v>0.40624397592421391</v>
      </c>
      <c r="G237" s="9">
        <f t="shared" si="55"/>
        <v>1.059112292020745</v>
      </c>
      <c r="H237" s="9">
        <f t="shared" si="56"/>
        <v>3.2559091820041868</v>
      </c>
      <c r="I237" s="9">
        <f t="shared" si="57"/>
        <v>3.4889138862487505</v>
      </c>
      <c r="J237" s="9">
        <f t="shared" si="58"/>
        <v>2.4615749629886281</v>
      </c>
      <c r="K237" s="11">
        <f t="shared" si="59"/>
        <v>0.31948881789137379</v>
      </c>
      <c r="L237" s="11">
        <f t="shared" si="60"/>
        <v>0.29850746268656714</v>
      </c>
      <c r="M237" s="11">
        <f t="shared" si="61"/>
        <v>0.42016806722689076</v>
      </c>
      <c r="N237" s="11">
        <f>'OddsRatio_working_3-way'!K237+'OddsRatio_working_3-way'!L237+'OddsRatio_working_3-way'!M237-('OddsRatio_working_3-way'!K237*'OddsRatio_working_3-way'!L237)-('OddsRatio_working_3-way'!K237*'OddsRatio_working_3-way'!M237)-('OddsRatio_working_3-way'!L237*'OddsRatio_working_3-way'!M237)+('OddsRatio_working_3-way'!K237*'OddsRatio_working_3-way'!L237*'OddsRatio_working_3-way'!M237)-1</f>
        <v>-0.27679640832538255</v>
      </c>
      <c r="O237" s="11">
        <f>0</f>
        <v>0</v>
      </c>
      <c r="P237" s="11">
        <f>('OddsRatio_working_3-way'!K237*'OddsRatio_working_3-way'!L237)+('OddsRatio_working_3-way'!K237*'OddsRatio_working_3-way'!M237)+('OddsRatio_working_3-way'!L237*'OddsRatio_working_3-way'!M237)-(3*'OddsRatio_working_3-way'!K237*'OddsRatio_working_3-way'!L237*'OddsRatio_working_3-way'!M237)</f>
        <v>0.23481807009199177</v>
      </c>
      <c r="Q237" s="11">
        <f>2*'OddsRatio_working_3-way'!K237*'OddsRatio_working_3-way'!L237*'OddsRatio_working_3-way'!M237</f>
        <v>8.0142686038222444E-2</v>
      </c>
      <c r="R237" s="11">
        <f t="shared" si="62"/>
        <v>0</v>
      </c>
      <c r="S237" s="11">
        <f t="shared" si="63"/>
        <v>-0.84834218591433463</v>
      </c>
      <c r="T237" s="11">
        <f t="shared" si="64"/>
        <v>-0.2895365822233224</v>
      </c>
      <c r="U237" s="11">
        <f>'OddsRatio_working_3-way'!S237-'OddsRatio_working_3-way'!R237^2/3</f>
        <v>-0.84834218591433463</v>
      </c>
      <c r="V237" s="11">
        <f>'OddsRatio_working_3-way'!S237*'OddsRatio_working_3-way'!R237/3-2*'OddsRatio_working_3-way'!R237^3/27-'OddsRatio_working_3-way'!T237</f>
        <v>0.2895365822233224</v>
      </c>
      <c r="W237" s="11">
        <f>'OddsRatio_working_3-way'!V237^2+4*'OddsRatio_working_3-way'!U237^3/27</f>
        <v>-6.6187441024824073E-3</v>
      </c>
      <c r="X237" s="11">
        <f>IF('OddsRatio_working_3-way'!W237&gt;0,IF(ABS('OddsRatio_working_3-way'!V237+SQRT('OddsRatio_working_3-way'!W237))/2&gt;0,ABS('OddsRatio_working_3-way'!V237+SQRT('OddsRatio_working_3-way'!W237))/2,ABS('OddsRatio_working_3-way'!V237-SQRT('OddsRatio_working_3-way'!W237))/2),SQRT(-'OddsRatio_working_3-way'!U237^3/27))</f>
        <v>0.15037467917509012</v>
      </c>
      <c r="Y237" s="11">
        <f>IF('OddsRatio_working_3-way'!W237&gt;=0,IF('OddsRatio_working_3-way'!V237+SQRT('OddsRatio_working_3-way'!W237)&gt;0,0,PI()),ACOS('OddsRatio_working_3-way'!V237/(2*'OddsRatio_working_3-way'!X237)))</f>
        <v>0.27392258830354277</v>
      </c>
      <c r="Z237" s="11">
        <f>'OddsRatio_working_3-way'!X237^(1/3)*COS('OddsRatio_working_3-way'!Y237/3)</f>
        <v>0.52955614601037249</v>
      </c>
      <c r="AA237" s="11">
        <f>'OddsRatio_working_3-way'!X237^(1/3)*COS(('OddsRatio_working_3-way'!Y237+2*PI())/3)</f>
        <v>-0.30676929405869235</v>
      </c>
      <c r="AB237" s="11">
        <f>'OddsRatio_working_3-way'!X237^(1/3)*COS(('OddsRatio_working_3-way'!Y237+4*PI())/3)</f>
        <v>-0.2227868519516803</v>
      </c>
      <c r="AC237" s="11">
        <f>'OddsRatio_working_3-way'!X237^(1/3)*SIN('OddsRatio_working_3-way'!Y237/3)</f>
        <v>4.8487285557685646E-2</v>
      </c>
      <c r="AD237" s="11">
        <f>'OddsRatio_working_3-way'!X237^(1/3)*SIN(('OddsRatio_working_3-way'!Y237+2*PI())/3)</f>
        <v>0.43436543239632119</v>
      </c>
      <c r="AE237" s="11">
        <f>'OddsRatio_working_3-way'!X237^(1/3)*SIN(('OddsRatio_working_3-way'!Y237+4*PI())/3)</f>
        <v>-0.4828527179540068</v>
      </c>
      <c r="AF237" s="11">
        <f>-'OddsRatio_working_3-way'!U237/(3*'OddsRatio_working_3-way'!X237^(1/3))*COS(('OddsRatio_working_3-way'!Y237)/3)</f>
        <v>0.52955614601037249</v>
      </c>
      <c r="AG237" s="11">
        <f>-'OddsRatio_working_3-way'!U237/(3*'OddsRatio_working_3-way'!X237^(1/3))*COS(('OddsRatio_working_3-way'!Y237+2*PI())/3)</f>
        <v>-0.30676929405869235</v>
      </c>
      <c r="AH237" s="11">
        <f>-'OddsRatio_working_3-way'!U237/(3*'OddsRatio_working_3-way'!X237^(1/3))*COS(('OddsRatio_working_3-way'!Y237+4*PI())/3)</f>
        <v>-0.2227868519516803</v>
      </c>
      <c r="AI237" s="11">
        <f>'OddsRatio_working_3-way'!U237/(3*'OddsRatio_working_3-way'!X237^(1/3))*SIN(('OddsRatio_working_3-way'!Y237)/3)</f>
        <v>-4.8487285557685646E-2</v>
      </c>
      <c r="AJ237" s="11">
        <f>'OddsRatio_working_3-way'!U237/(3*'OddsRatio_working_3-way'!X237^(1/3))*SIN(('OddsRatio_working_3-way'!Y237+2*PI())/3)</f>
        <v>-0.43436543239632119</v>
      </c>
      <c r="AK237" s="11">
        <f>'OddsRatio_working_3-way'!U237/(3*'OddsRatio_working_3-way'!X237^(1/3))*SIN(('OddsRatio_working_3-way'!Y237+4*PI())/3)</f>
        <v>0.4828527179540068</v>
      </c>
      <c r="AL237" s="11">
        <f>'OddsRatio_working_3-way'!Z237+'OddsRatio_working_3-way'!AF237</f>
        <v>1.059112292020745</v>
      </c>
      <c r="AM237" s="11">
        <f>'OddsRatio_working_3-way'!AA237+'OddsRatio_working_3-way'!AG237</f>
        <v>-0.61353858811738471</v>
      </c>
      <c r="AN237" s="11">
        <f>'OddsRatio_working_3-way'!AB237+'OddsRatio_working_3-way'!AH237</f>
        <v>-0.4455737039033606</v>
      </c>
      <c r="AO237" s="11">
        <f>'OddsRatio_working_3-way'!AC237+'OddsRatio_working_3-way'!AI237</f>
        <v>0</v>
      </c>
      <c r="AP237" s="11">
        <f>'OddsRatio_working_3-way'!AD237+'OddsRatio_working_3-way'!AJ237</f>
        <v>0</v>
      </c>
      <c r="AQ237" s="11">
        <f>'OddsRatio_working_3-way'!AE237+'OddsRatio_working_3-way'!AK237</f>
        <v>0</v>
      </c>
      <c r="AR237" s="10">
        <f>IF(A237="","",IF(('OddsRatio_working_3-way'!X237=0),IF(Q237&gt;0,-Q237^(1/3),(-Q237)^(1/3)),'OddsRatio_working_3-way'!AL237-'OddsRatio_working_3-way'!R237/3))</f>
        <v>1.059112292020745</v>
      </c>
      <c r="AS237" s="11">
        <f>IF(('OddsRatio_working_3-way'!X237=0),IF(Q237&gt;0,-Q237^(1/3),(-Q237)^(1/3)),'OddsRatio_working_3-way'!AM237-'OddsRatio_working_3-way'!R237/3)</f>
        <v>-0.61353858811738471</v>
      </c>
      <c r="AT237" s="11">
        <f>IF(('OddsRatio_working_3-way'!X237=0),IF(Q237&gt;0,-Q237^(1/3),(-Q237)^(1/3)),'OddsRatio_working_3-way'!AN237-'OddsRatio_working_3-way'!R237/3)</f>
        <v>-0.4455737039033606</v>
      </c>
      <c r="AU237" s="11">
        <f>IF(('OddsRatio_working_3-way'!X237=0),0,'OddsRatio_working_3-way'!AO237)</f>
        <v>0</v>
      </c>
      <c r="AV237" s="11">
        <f>IF(('OddsRatio_working_3-way'!X237=0),0,'OddsRatio_working_3-way'!AP237)</f>
        <v>0</v>
      </c>
      <c r="AW237" s="11">
        <f>IF(('OddsRatio_working_3-way'!X237=0),0,'OddsRatio_working_3-way'!AQ237)</f>
        <v>0</v>
      </c>
    </row>
    <row r="238" spans="1:4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9">
        <f t="shared" si="52"/>
        <v>0.3650510895931402</v>
      </c>
      <c r="E238" s="9">
        <f t="shared" si="53"/>
        <v>0.27546498968616817</v>
      </c>
      <c r="F238" s="9">
        <f t="shared" si="54"/>
        <v>0.35948392072069174</v>
      </c>
      <c r="G238" s="9">
        <f t="shared" si="55"/>
        <v>1.0605747545960909</v>
      </c>
      <c r="H238" s="9">
        <f t="shared" si="56"/>
        <v>2.7393425975375894</v>
      </c>
      <c r="I238" s="9">
        <f t="shared" si="57"/>
        <v>3.6302253913983056</v>
      </c>
      <c r="J238" s="9">
        <f t="shared" si="58"/>
        <v>2.7817655877214329</v>
      </c>
      <c r="K238" s="11">
        <f t="shared" si="59"/>
        <v>0.37878787878787878</v>
      </c>
      <c r="L238" s="11">
        <f t="shared" si="60"/>
        <v>0.28735632183908044</v>
      </c>
      <c r="M238" s="11">
        <f t="shared" si="61"/>
        <v>0.37313432835820892</v>
      </c>
      <c r="N238" s="11">
        <f>'OddsRatio_working_3-way'!K238+'OddsRatio_working_3-way'!L238+'OddsRatio_working_3-way'!M238-('OddsRatio_working_3-way'!K238*'OddsRatio_working_3-way'!L238)-('OddsRatio_working_3-way'!K238*'OddsRatio_working_3-way'!M238)-('OddsRatio_working_3-way'!L238*'OddsRatio_working_3-way'!M238)+('OddsRatio_working_3-way'!K238*'OddsRatio_working_3-way'!L238*'OddsRatio_working_3-way'!M238)-1</f>
        <v>-0.27751524509115877</v>
      </c>
      <c r="O238" s="11">
        <f>0</f>
        <v>0</v>
      </c>
      <c r="P238" s="11">
        <f>('OddsRatio_working_3-way'!K238*'OddsRatio_working_3-way'!L238)+('OddsRatio_working_3-way'!K238*'OddsRatio_working_3-way'!M238)+('OddsRatio_working_3-way'!L238*'OddsRatio_working_3-way'!M238)-(3*'OddsRatio_working_3-way'!K238*'OddsRatio_working_3-way'!L238*'OddsRatio_working_3-way'!M238)</f>
        <v>0.23556460123624301</v>
      </c>
      <c r="Q238" s="11">
        <f>2*'OddsRatio_working_3-way'!K238*'OddsRatio_working_3-way'!L238*'OddsRatio_working_3-way'!M238</f>
        <v>8.1229172840083796E-2</v>
      </c>
      <c r="R238" s="11">
        <f t="shared" si="62"/>
        <v>0</v>
      </c>
      <c r="S238" s="11">
        <f t="shared" si="63"/>
        <v>-0.84883481323292442</v>
      </c>
      <c r="T238" s="11">
        <f t="shared" si="64"/>
        <v>-0.29270165973549117</v>
      </c>
      <c r="U238" s="11">
        <f>'OddsRatio_working_3-way'!S238-'OddsRatio_working_3-way'!R238^2/3</f>
        <v>-0.84883481323292442</v>
      </c>
      <c r="V238" s="11">
        <f>'OddsRatio_working_3-way'!S238*'OddsRatio_working_3-way'!R238/3-2*'OddsRatio_working_3-way'!R238^3/27-'OddsRatio_working_3-way'!T238</f>
        <v>0.29270165973549117</v>
      </c>
      <c r="W238" s="11">
        <f>'OddsRatio_working_3-way'!V238^2+4*'OddsRatio_working_3-way'!U238^3/27</f>
        <v>-4.9335781116371102E-3</v>
      </c>
      <c r="X238" s="11">
        <f>IF('OddsRatio_working_3-way'!W238&gt;0,IF(ABS('OddsRatio_working_3-way'!V238+SQRT('OddsRatio_working_3-way'!W238))/2&gt;0,ABS('OddsRatio_working_3-way'!V238+SQRT('OddsRatio_working_3-way'!W238))/2,ABS('OddsRatio_working_3-way'!V238-SQRT('OddsRatio_working_3-way'!W238))/2),SQRT(-'OddsRatio_working_3-way'!U238^3/27))</f>
        <v>0.15050568072630047</v>
      </c>
      <c r="Y238" s="11">
        <f>IF('OddsRatio_working_3-way'!W238&gt;=0,IF('OddsRatio_working_3-way'!V238+SQRT('OddsRatio_working_3-way'!W238)&gt;0,0,PI()),ACOS('OddsRatio_working_3-way'!V238/(2*'OddsRatio_working_3-way'!X238)))</f>
        <v>0.23551602285104223</v>
      </c>
      <c r="Z238" s="11">
        <f>'OddsRatio_working_3-way'!X238^(1/3)*COS('OddsRatio_working_3-way'!Y238/3)</f>
        <v>0.53028737729804543</v>
      </c>
      <c r="AA238" s="11">
        <f>'OddsRatio_working_3-way'!X238^(1/3)*COS(('OddsRatio_working_3-way'!Y238+2*PI())/3)</f>
        <v>-0.30127091407530487</v>
      </c>
      <c r="AB238" s="11">
        <f>'OddsRatio_working_3-way'!X238^(1/3)*COS(('OddsRatio_working_3-way'!Y238+4*PI())/3)</f>
        <v>-0.22901646322274069</v>
      </c>
      <c r="AC238" s="11">
        <f>'OddsRatio_working_3-way'!X238^(1/3)*SIN('OddsRatio_working_3-way'!Y238/3)</f>
        <v>4.1716126649876492E-2</v>
      </c>
      <c r="AD238" s="11">
        <f>'OddsRatio_working_3-way'!X238^(1/3)*SIN(('OddsRatio_working_3-way'!Y238+2*PI())/3)</f>
        <v>0.43838427672139246</v>
      </c>
      <c r="AE238" s="11">
        <f>'OddsRatio_working_3-way'!X238^(1/3)*SIN(('OddsRatio_working_3-way'!Y238+4*PI())/3)</f>
        <v>-0.48010040337126897</v>
      </c>
      <c r="AF238" s="11">
        <f>-'OddsRatio_working_3-way'!U238/(3*'OddsRatio_working_3-way'!X238^(1/3))*COS(('OddsRatio_working_3-way'!Y238)/3)</f>
        <v>0.53028737729804543</v>
      </c>
      <c r="AG238" s="11">
        <f>-'OddsRatio_working_3-way'!U238/(3*'OddsRatio_working_3-way'!X238^(1/3))*COS(('OddsRatio_working_3-way'!Y238+2*PI())/3)</f>
        <v>-0.30127091407530487</v>
      </c>
      <c r="AH238" s="11">
        <f>-'OddsRatio_working_3-way'!U238/(3*'OddsRatio_working_3-way'!X238^(1/3))*COS(('OddsRatio_working_3-way'!Y238+4*PI())/3)</f>
        <v>-0.22901646322274069</v>
      </c>
      <c r="AI238" s="11">
        <f>'OddsRatio_working_3-way'!U238/(3*'OddsRatio_working_3-way'!X238^(1/3))*SIN(('OddsRatio_working_3-way'!Y238)/3)</f>
        <v>-4.1716126649876492E-2</v>
      </c>
      <c r="AJ238" s="11">
        <f>'OddsRatio_working_3-way'!U238/(3*'OddsRatio_working_3-way'!X238^(1/3))*SIN(('OddsRatio_working_3-way'!Y238+2*PI())/3)</f>
        <v>-0.43838427672139246</v>
      </c>
      <c r="AK238" s="11">
        <f>'OddsRatio_working_3-way'!U238/(3*'OddsRatio_working_3-way'!X238^(1/3))*SIN(('OddsRatio_working_3-way'!Y238+4*PI())/3)</f>
        <v>0.48010040337126897</v>
      </c>
      <c r="AL238" s="11">
        <f>'OddsRatio_working_3-way'!Z238+'OddsRatio_working_3-way'!AF238</f>
        <v>1.0605747545960909</v>
      </c>
      <c r="AM238" s="11">
        <f>'OddsRatio_working_3-way'!AA238+'OddsRatio_working_3-way'!AG238</f>
        <v>-0.60254182815060975</v>
      </c>
      <c r="AN238" s="11">
        <f>'OddsRatio_working_3-way'!AB238+'OddsRatio_working_3-way'!AH238</f>
        <v>-0.45803292644548138</v>
      </c>
      <c r="AO238" s="11">
        <f>'OddsRatio_working_3-way'!AC238+'OddsRatio_working_3-way'!AI238</f>
        <v>0</v>
      </c>
      <c r="AP238" s="11">
        <f>'OddsRatio_working_3-way'!AD238+'OddsRatio_working_3-way'!AJ238</f>
        <v>0</v>
      </c>
      <c r="AQ238" s="11">
        <f>'OddsRatio_working_3-way'!AE238+'OddsRatio_working_3-way'!AK238</f>
        <v>0</v>
      </c>
      <c r="AR238" s="10">
        <f>IF(A238="","",IF(('OddsRatio_working_3-way'!X238=0),IF(Q238&gt;0,-Q238^(1/3),(-Q238)^(1/3)),'OddsRatio_working_3-way'!AL238-'OddsRatio_working_3-way'!R238/3))</f>
        <v>1.0605747545960909</v>
      </c>
      <c r="AS238" s="11">
        <f>IF(('OddsRatio_working_3-way'!X238=0),IF(Q238&gt;0,-Q238^(1/3),(-Q238)^(1/3)),'OddsRatio_working_3-way'!AM238-'OddsRatio_working_3-way'!R238/3)</f>
        <v>-0.60254182815060975</v>
      </c>
      <c r="AT238" s="11">
        <f>IF(('OddsRatio_working_3-way'!X238=0),IF(Q238&gt;0,-Q238^(1/3),(-Q238)^(1/3)),'OddsRatio_working_3-way'!AN238-'OddsRatio_working_3-way'!R238/3)</f>
        <v>-0.45803292644548138</v>
      </c>
      <c r="AU238" s="11">
        <f>IF(('OddsRatio_working_3-way'!X238=0),0,'OddsRatio_working_3-way'!AO238)</f>
        <v>0</v>
      </c>
      <c r="AV238" s="11">
        <f>IF(('OddsRatio_working_3-way'!X238=0),0,'OddsRatio_working_3-way'!AP238)</f>
        <v>0</v>
      </c>
      <c r="AW238" s="11">
        <f>IF(('OddsRatio_working_3-way'!X238=0),0,'OddsRatio_working_3-way'!AQ238)</f>
        <v>0</v>
      </c>
    </row>
    <row r="239" spans="1:4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9">
        <f t="shared" si="52"/>
        <v>0.27955681408480898</v>
      </c>
      <c r="E239" s="9">
        <f t="shared" si="53"/>
        <v>0.27628036460201594</v>
      </c>
      <c r="F239" s="9">
        <f t="shared" si="54"/>
        <v>0.44416282131317503</v>
      </c>
      <c r="G239" s="9">
        <f t="shared" si="55"/>
        <v>1.0605310348164565</v>
      </c>
      <c r="H239" s="9">
        <f t="shared" si="56"/>
        <v>3.5770904146039904</v>
      </c>
      <c r="I239" s="9">
        <f t="shared" si="57"/>
        <v>3.6195116559966465</v>
      </c>
      <c r="J239" s="9">
        <f t="shared" si="58"/>
        <v>2.2514266210834188</v>
      </c>
      <c r="K239" s="11">
        <f t="shared" si="59"/>
        <v>0.29154518950437314</v>
      </c>
      <c r="L239" s="11">
        <f t="shared" si="60"/>
        <v>0.28818443804034583</v>
      </c>
      <c r="M239" s="11">
        <f t="shared" si="61"/>
        <v>0.4587155963302752</v>
      </c>
      <c r="N239" s="11">
        <f>'OddsRatio_working_3-way'!K239+'OddsRatio_working_3-way'!L239+'OddsRatio_working_3-way'!M239-('OddsRatio_working_3-way'!K239*'OddsRatio_working_3-way'!L239)-('OddsRatio_working_3-way'!K239*'OddsRatio_working_3-way'!M239)-('OddsRatio_working_3-way'!L239*'OddsRatio_working_3-way'!M239)+('OddsRatio_working_3-way'!K239*'OddsRatio_working_3-way'!L239*'OddsRatio_working_3-way'!M239)-1</f>
        <v>-0.27296385673671486</v>
      </c>
      <c r="O239" s="11">
        <f>0</f>
        <v>0</v>
      </c>
      <c r="P239" s="11">
        <f>('OddsRatio_working_3-way'!K239*'OddsRatio_working_3-way'!L239)+('OddsRatio_working_3-way'!K239*'OddsRatio_working_3-way'!M239)+('OddsRatio_working_3-way'!L239*'OddsRatio_working_3-way'!M239)-(3*'OddsRatio_working_3-way'!K239*'OddsRatio_working_3-way'!L239*'OddsRatio_working_3-way'!M239)</f>
        <v>0.23432762501475141</v>
      </c>
      <c r="Q239" s="11">
        <f>2*'OddsRatio_working_3-way'!K239*'OddsRatio_working_3-way'!L239*'OddsRatio_working_3-way'!M239</f>
        <v>7.7081455596957699E-2</v>
      </c>
      <c r="R239" s="11">
        <f t="shared" si="62"/>
        <v>0</v>
      </c>
      <c r="S239" s="11">
        <f t="shared" si="63"/>
        <v>-0.85845660233607513</v>
      </c>
      <c r="T239" s="11">
        <f t="shared" si="64"/>
        <v>-0.28238704024212996</v>
      </c>
      <c r="U239" s="11">
        <f>'OddsRatio_working_3-way'!S239-'OddsRatio_working_3-way'!R239^2/3</f>
        <v>-0.85845660233607513</v>
      </c>
      <c r="V239" s="11">
        <f>'OddsRatio_working_3-way'!S239*'OddsRatio_working_3-way'!R239/3-2*'OddsRatio_working_3-way'!R239^3/27-'OddsRatio_working_3-way'!T239</f>
        <v>0.28238704024212996</v>
      </c>
      <c r="W239" s="11">
        <f>'OddsRatio_working_3-way'!V239^2+4*'OddsRatio_working_3-way'!U239^3/27</f>
        <v>-1.3981655998663425E-2</v>
      </c>
      <c r="X239" s="11">
        <f>IF('OddsRatio_working_3-way'!W239&gt;0,IF(ABS('OddsRatio_working_3-way'!V239+SQRT('OddsRatio_working_3-way'!W239))/2&gt;0,ABS('OddsRatio_working_3-way'!V239+SQRT('OddsRatio_working_3-way'!W239))/2,ABS('OddsRatio_working_3-way'!V239-SQRT('OddsRatio_working_3-way'!W239))/2),SQRT(-'OddsRatio_working_3-way'!U239^3/27))</f>
        <v>0.15307195733981924</v>
      </c>
      <c r="Y239" s="11">
        <f>IF('OddsRatio_working_3-way'!W239&gt;=0,IF('OddsRatio_working_3-way'!V239+SQRT('OddsRatio_working_3-way'!W239)&gt;0,0,PI()),ACOS('OddsRatio_working_3-way'!V239/(2*'OddsRatio_working_3-way'!X239)))</f>
        <v>0.39654832111838534</v>
      </c>
      <c r="Z239" s="11">
        <f>'OddsRatio_working_3-way'!X239^(1/3)*COS('OddsRatio_working_3-way'!Y239/3)</f>
        <v>0.53026551740822825</v>
      </c>
      <c r="AA239" s="11">
        <f>'OddsRatio_working_3-way'!X239^(1/3)*COS(('OddsRatio_working_3-way'!Y239+2*PI())/3)</f>
        <v>-0.32619020190194836</v>
      </c>
      <c r="AB239" s="11">
        <f>'OddsRatio_working_3-way'!X239^(1/3)*COS(('OddsRatio_working_3-way'!Y239+4*PI())/3)</f>
        <v>-0.20407531550627997</v>
      </c>
      <c r="AC239" s="11">
        <f>'OddsRatio_working_3-way'!X239^(1/3)*SIN('OddsRatio_working_3-way'!Y239/3)</f>
        <v>7.0503062532599733E-2</v>
      </c>
      <c r="AD239" s="11">
        <f>'OddsRatio_working_3-way'!X239^(1/3)*SIN(('OddsRatio_working_3-way'!Y239+2*PI())/3)</f>
        <v>0.42397187756012528</v>
      </c>
      <c r="AE239" s="11">
        <f>'OddsRatio_working_3-way'!X239^(1/3)*SIN(('OddsRatio_working_3-way'!Y239+4*PI())/3)</f>
        <v>-0.49447494009272502</v>
      </c>
      <c r="AF239" s="11">
        <f>-'OddsRatio_working_3-way'!U239/(3*'OddsRatio_working_3-way'!X239^(1/3))*COS(('OddsRatio_working_3-way'!Y239)/3)</f>
        <v>0.53026551740822825</v>
      </c>
      <c r="AG239" s="11">
        <f>-'OddsRatio_working_3-way'!U239/(3*'OddsRatio_working_3-way'!X239^(1/3))*COS(('OddsRatio_working_3-way'!Y239+2*PI())/3)</f>
        <v>-0.32619020190194836</v>
      </c>
      <c r="AH239" s="11">
        <f>-'OddsRatio_working_3-way'!U239/(3*'OddsRatio_working_3-way'!X239^(1/3))*COS(('OddsRatio_working_3-way'!Y239+4*PI())/3)</f>
        <v>-0.20407531550627997</v>
      </c>
      <c r="AI239" s="11">
        <f>'OddsRatio_working_3-way'!U239/(3*'OddsRatio_working_3-way'!X239^(1/3))*SIN(('OddsRatio_working_3-way'!Y239)/3)</f>
        <v>-7.0503062532599733E-2</v>
      </c>
      <c r="AJ239" s="11">
        <f>'OddsRatio_working_3-way'!U239/(3*'OddsRatio_working_3-way'!X239^(1/3))*SIN(('OddsRatio_working_3-way'!Y239+2*PI())/3)</f>
        <v>-0.42397187756012528</v>
      </c>
      <c r="AK239" s="11">
        <f>'OddsRatio_working_3-way'!U239/(3*'OddsRatio_working_3-way'!X239^(1/3))*SIN(('OddsRatio_working_3-way'!Y239+4*PI())/3)</f>
        <v>0.49447494009272502</v>
      </c>
      <c r="AL239" s="11">
        <f>'OddsRatio_working_3-way'!Z239+'OddsRatio_working_3-way'!AF239</f>
        <v>1.0605310348164565</v>
      </c>
      <c r="AM239" s="11">
        <f>'OddsRatio_working_3-way'!AA239+'OddsRatio_working_3-way'!AG239</f>
        <v>-0.65238040380389672</v>
      </c>
      <c r="AN239" s="11">
        <f>'OddsRatio_working_3-way'!AB239+'OddsRatio_working_3-way'!AH239</f>
        <v>-0.40815063101255994</v>
      </c>
      <c r="AO239" s="11">
        <f>'OddsRatio_working_3-way'!AC239+'OddsRatio_working_3-way'!AI239</f>
        <v>0</v>
      </c>
      <c r="AP239" s="11">
        <f>'OddsRatio_working_3-way'!AD239+'OddsRatio_working_3-way'!AJ239</f>
        <v>0</v>
      </c>
      <c r="AQ239" s="11">
        <f>'OddsRatio_working_3-way'!AE239+'OddsRatio_working_3-way'!AK239</f>
        <v>0</v>
      </c>
      <c r="AR239" s="10">
        <f>IF(A239="","",IF(('OddsRatio_working_3-way'!X239=0),IF(Q239&gt;0,-Q239^(1/3),(-Q239)^(1/3)),'OddsRatio_working_3-way'!AL239-'OddsRatio_working_3-way'!R239/3))</f>
        <v>1.0605310348164565</v>
      </c>
      <c r="AS239" s="11">
        <f>IF(('OddsRatio_working_3-way'!X239=0),IF(Q239&gt;0,-Q239^(1/3),(-Q239)^(1/3)),'OddsRatio_working_3-way'!AM239-'OddsRatio_working_3-way'!R239/3)</f>
        <v>-0.65238040380389672</v>
      </c>
      <c r="AT239" s="11">
        <f>IF(('OddsRatio_working_3-way'!X239=0),IF(Q239&gt;0,-Q239^(1/3),(-Q239)^(1/3)),'OddsRatio_working_3-way'!AN239-'OddsRatio_working_3-way'!R239/3)</f>
        <v>-0.40815063101255994</v>
      </c>
      <c r="AU239" s="11">
        <f>IF(('OddsRatio_working_3-way'!X239=0),0,'OddsRatio_working_3-way'!AO239)</f>
        <v>0</v>
      </c>
      <c r="AV239" s="11">
        <f>IF(('OddsRatio_working_3-way'!X239=0),0,'OddsRatio_working_3-way'!AP239)</f>
        <v>0</v>
      </c>
      <c r="AW239" s="11">
        <f>IF(('OddsRatio_working_3-way'!X239=0),0,'OddsRatio_working_3-way'!AQ239)</f>
        <v>0</v>
      </c>
    </row>
    <row r="240" spans="1:4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9">
        <f t="shared" si="52"/>
        <v>0.38640626675236389</v>
      </c>
      <c r="E240" s="9">
        <f t="shared" si="53"/>
        <v>0.31127984980303658</v>
      </c>
      <c r="F240" s="9">
        <f t="shared" si="54"/>
        <v>0.30231388344459958</v>
      </c>
      <c r="G240" s="9">
        <f t="shared" si="55"/>
        <v>1.0586331641818665</v>
      </c>
      <c r="H240" s="9">
        <f t="shared" si="56"/>
        <v>2.5879497462728001</v>
      </c>
      <c r="I240" s="9">
        <f t="shared" si="57"/>
        <v>3.2125433131401007</v>
      </c>
      <c r="J240" s="9">
        <f t="shared" si="58"/>
        <v>3.3078202979164688</v>
      </c>
      <c r="K240" s="11">
        <f t="shared" si="59"/>
        <v>0.4</v>
      </c>
      <c r="L240" s="11">
        <f t="shared" si="60"/>
        <v>0.3236245954692557</v>
      </c>
      <c r="M240" s="11">
        <f t="shared" si="61"/>
        <v>0.31446540880503143</v>
      </c>
      <c r="N240" s="11">
        <f>'OddsRatio_working_3-way'!K240+'OddsRatio_working_3-way'!L240+'OddsRatio_working_3-way'!M240-('OddsRatio_working_3-way'!K240*'OddsRatio_working_3-way'!L240)-('OddsRatio_working_3-way'!K240*'OddsRatio_working_3-way'!M240)-('OddsRatio_working_3-way'!L240*'OddsRatio_working_3-way'!M240)+('OddsRatio_working_3-way'!K240*'OddsRatio_working_3-way'!L240*'OddsRatio_working_3-way'!M240)-1</f>
        <v>-0.27820724186358914</v>
      </c>
      <c r="O240" s="11">
        <f>0</f>
        <v>0</v>
      </c>
      <c r="P240" s="11">
        <f>('OddsRatio_working_3-way'!K240*'OddsRatio_working_3-way'!L240)+('OddsRatio_working_3-way'!K240*'OddsRatio_working_3-way'!M240)+('OddsRatio_working_3-way'!L240*'OddsRatio_working_3-way'!M240)-(3*'OddsRatio_working_3-way'!K240*'OddsRatio_working_3-way'!L240*'OddsRatio_working_3-way'!M240)</f>
        <v>0.23488225356699433</v>
      </c>
      <c r="Q240" s="11">
        <f>2*'OddsRatio_working_3-way'!K240*'OddsRatio_working_3-way'!L240*'OddsRatio_working_3-way'!M240</f>
        <v>8.1414992570881931E-2</v>
      </c>
      <c r="R240" s="11">
        <f t="shared" si="62"/>
        <v>0</v>
      </c>
      <c r="S240" s="11">
        <f t="shared" si="63"/>
        <v>-0.84427081047071384</v>
      </c>
      <c r="T240" s="11">
        <f t="shared" si="64"/>
        <v>-0.29264152875934629</v>
      </c>
      <c r="U240" s="11">
        <f>'OddsRatio_working_3-way'!S240-'OddsRatio_working_3-way'!R240^2/3</f>
        <v>-0.84427081047071384</v>
      </c>
      <c r="V240" s="11">
        <f>'OddsRatio_working_3-way'!S240*'OddsRatio_working_3-way'!R240/3-2*'OddsRatio_working_3-way'!R240^3/27-'OddsRatio_working_3-way'!T240</f>
        <v>0.29264152875934629</v>
      </c>
      <c r="W240" s="11">
        <f>'OddsRatio_working_3-way'!V240^2+4*'OddsRatio_working_3-way'!U240^3/27</f>
        <v>-3.515082883150264E-3</v>
      </c>
      <c r="X240" s="11">
        <f>IF('OddsRatio_working_3-way'!W240&gt;0,IF(ABS('OddsRatio_working_3-way'!V240+SQRT('OddsRatio_working_3-way'!W240))/2&gt;0,ABS('OddsRatio_working_3-way'!V240+SQRT('OddsRatio_working_3-way'!W240))/2,ABS('OddsRatio_working_3-way'!V240-SQRT('OddsRatio_working_3-way'!W240))/2),SQRT(-'OddsRatio_working_3-way'!U240^3/27))</f>
        <v>0.14929345869608418</v>
      </c>
      <c r="Y240" s="11">
        <f>IF('OddsRatio_working_3-way'!W240&gt;=0,IF('OddsRatio_working_3-way'!V240+SQRT('OddsRatio_working_3-way'!W240)&gt;0,0,PI()),ACOS('OddsRatio_working_3-way'!V240/(2*'OddsRatio_working_3-way'!X240)))</f>
        <v>0.19989089383753944</v>
      </c>
      <c r="Z240" s="11">
        <f>'OddsRatio_working_3-way'!X240^(1/3)*COS('OddsRatio_working_3-way'!Y240/3)</f>
        <v>0.52931658209093324</v>
      </c>
      <c r="AA240" s="11">
        <f>'OddsRatio_working_3-way'!X240^(1/3)*COS(('OddsRatio_working_3-way'!Y240+2*PI())/3)</f>
        <v>-0.29524700727151459</v>
      </c>
      <c r="AB240" s="11">
        <f>'OddsRatio_working_3-way'!X240^(1/3)*COS(('OddsRatio_working_3-way'!Y240+4*PI())/3)</f>
        <v>-0.23406957481941881</v>
      </c>
      <c r="AC240" s="11">
        <f>'OddsRatio_working_3-way'!X240^(1/3)*SIN('OddsRatio_working_3-way'!Y240/3)</f>
        <v>3.5320807094547747E-2</v>
      </c>
      <c r="AD240" s="11">
        <f>'OddsRatio_working_3-way'!X240^(1/3)*SIN(('OddsRatio_working_3-way'!Y240+2*PI())/3)</f>
        <v>0.44074120318782561</v>
      </c>
      <c r="AE240" s="11">
        <f>'OddsRatio_working_3-way'!X240^(1/3)*SIN(('OddsRatio_working_3-way'!Y240+4*PI())/3)</f>
        <v>-0.47606201028237327</v>
      </c>
      <c r="AF240" s="11">
        <f>-'OddsRatio_working_3-way'!U240/(3*'OddsRatio_working_3-way'!X240^(1/3))*COS(('OddsRatio_working_3-way'!Y240)/3)</f>
        <v>0.52931658209093324</v>
      </c>
      <c r="AG240" s="11">
        <f>-'OddsRatio_working_3-way'!U240/(3*'OddsRatio_working_3-way'!X240^(1/3))*COS(('OddsRatio_working_3-way'!Y240+2*PI())/3)</f>
        <v>-0.29524700727151459</v>
      </c>
      <c r="AH240" s="11">
        <f>-'OddsRatio_working_3-way'!U240/(3*'OddsRatio_working_3-way'!X240^(1/3))*COS(('OddsRatio_working_3-way'!Y240+4*PI())/3)</f>
        <v>-0.23406957481941881</v>
      </c>
      <c r="AI240" s="11">
        <f>'OddsRatio_working_3-way'!U240/(3*'OddsRatio_working_3-way'!X240^(1/3))*SIN(('OddsRatio_working_3-way'!Y240)/3)</f>
        <v>-3.5320807094547747E-2</v>
      </c>
      <c r="AJ240" s="11">
        <f>'OddsRatio_working_3-way'!U240/(3*'OddsRatio_working_3-way'!X240^(1/3))*SIN(('OddsRatio_working_3-way'!Y240+2*PI())/3)</f>
        <v>-0.44074120318782561</v>
      </c>
      <c r="AK240" s="11">
        <f>'OddsRatio_working_3-way'!U240/(3*'OddsRatio_working_3-way'!X240^(1/3))*SIN(('OddsRatio_working_3-way'!Y240+4*PI())/3)</f>
        <v>0.47606201028237327</v>
      </c>
      <c r="AL240" s="11">
        <f>'OddsRatio_working_3-way'!Z240+'OddsRatio_working_3-way'!AF240</f>
        <v>1.0586331641818665</v>
      </c>
      <c r="AM240" s="11">
        <f>'OddsRatio_working_3-way'!AA240+'OddsRatio_working_3-way'!AG240</f>
        <v>-0.59049401454302919</v>
      </c>
      <c r="AN240" s="11">
        <f>'OddsRatio_working_3-way'!AB240+'OddsRatio_working_3-way'!AH240</f>
        <v>-0.46813914963883763</v>
      </c>
      <c r="AO240" s="11">
        <f>'OddsRatio_working_3-way'!AC240+'OddsRatio_working_3-way'!AI240</f>
        <v>0</v>
      </c>
      <c r="AP240" s="11">
        <f>'OddsRatio_working_3-way'!AD240+'OddsRatio_working_3-way'!AJ240</f>
        <v>0</v>
      </c>
      <c r="AQ240" s="11">
        <f>'OddsRatio_working_3-way'!AE240+'OddsRatio_working_3-way'!AK240</f>
        <v>0</v>
      </c>
      <c r="AR240" s="10">
        <f>IF(A240="","",IF(('OddsRatio_working_3-way'!X240=0),IF(Q240&gt;0,-Q240^(1/3),(-Q240)^(1/3)),'OddsRatio_working_3-way'!AL240-'OddsRatio_working_3-way'!R240/3))</f>
        <v>1.0586331641818665</v>
      </c>
      <c r="AS240" s="11">
        <f>IF(('OddsRatio_working_3-way'!X240=0),IF(Q240&gt;0,-Q240^(1/3),(-Q240)^(1/3)),'OddsRatio_working_3-way'!AM240-'OddsRatio_working_3-way'!R240/3)</f>
        <v>-0.59049401454302919</v>
      </c>
      <c r="AT240" s="11">
        <f>IF(('OddsRatio_working_3-way'!X240=0),IF(Q240&gt;0,-Q240^(1/3),(-Q240)^(1/3)),'OddsRatio_working_3-way'!AN240-'OddsRatio_working_3-way'!R240/3)</f>
        <v>-0.46813914963883763</v>
      </c>
      <c r="AU240" s="11">
        <f>IF(('OddsRatio_working_3-way'!X240=0),0,'OddsRatio_working_3-way'!AO240)</f>
        <v>0</v>
      </c>
      <c r="AV240" s="11">
        <f>IF(('OddsRatio_working_3-way'!X240=0),0,'OddsRatio_working_3-way'!AP240)</f>
        <v>0</v>
      </c>
      <c r="AW240" s="11">
        <f>IF(('OddsRatio_working_3-way'!X240=0),0,'OddsRatio_working_3-way'!AQ240)</f>
        <v>0</v>
      </c>
    </row>
    <row r="241" spans="1:4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9">
        <f t="shared" si="52"/>
        <v>0.40436789220225522</v>
      </c>
      <c r="E241" s="9">
        <f t="shared" si="53"/>
        <v>0.29640623160985308</v>
      </c>
      <c r="F241" s="9">
        <f t="shared" si="54"/>
        <v>0.29922587618789165</v>
      </c>
      <c r="G241" s="9">
        <f t="shared" si="55"/>
        <v>1.0597090323725062</v>
      </c>
      <c r="H241" s="9">
        <f t="shared" si="56"/>
        <v>2.4729955549977833</v>
      </c>
      <c r="I241" s="9">
        <f t="shared" si="57"/>
        <v>3.3737482325144144</v>
      </c>
      <c r="J241" s="9">
        <f t="shared" si="58"/>
        <v>3.3419569615432398</v>
      </c>
      <c r="K241" s="11">
        <f t="shared" si="59"/>
        <v>0.41841004184100417</v>
      </c>
      <c r="L241" s="11">
        <f t="shared" si="60"/>
        <v>0.30864197530864196</v>
      </c>
      <c r="M241" s="11">
        <f t="shared" si="61"/>
        <v>0.3115264797507788</v>
      </c>
      <c r="N241" s="11">
        <f>'OddsRatio_working_3-way'!K241+'OddsRatio_working_3-way'!L241+'OddsRatio_working_3-way'!M241-('OddsRatio_working_3-way'!K241*'OddsRatio_working_3-way'!L241)-('OddsRatio_working_3-way'!K241*'OddsRatio_working_3-way'!M241)-('OddsRatio_working_3-way'!L241*'OddsRatio_working_3-way'!M241)+('OddsRatio_working_3-way'!K241*'OddsRatio_working_3-way'!L241*'OddsRatio_working_3-way'!M241)-1</f>
        <v>-0.2768261729231849</v>
      </c>
      <c r="O241" s="11">
        <f>0</f>
        <v>0</v>
      </c>
      <c r="P241" s="11">
        <f>('OddsRatio_working_3-way'!K241*'OddsRatio_working_3-way'!L241)+('OddsRatio_working_3-way'!K241*'OddsRatio_working_3-way'!M241)+('OddsRatio_working_3-way'!L241*'OddsRatio_working_3-way'!M241)-(3*'OddsRatio_working_3-way'!K241*'OddsRatio_working_3-way'!L241*'OddsRatio_working_3-way'!M241)</f>
        <v>0.23494429486860738</v>
      </c>
      <c r="Q241" s="11">
        <f>2*'OddsRatio_working_3-way'!K241*'OddsRatio_working_3-way'!L241*'OddsRatio_working_3-way'!M241</f>
        <v>8.0460374955002523E-2</v>
      </c>
      <c r="R241" s="11">
        <f t="shared" si="62"/>
        <v>0</v>
      </c>
      <c r="S241" s="11">
        <f t="shared" si="63"/>
        <v>-0.84870694265531343</v>
      </c>
      <c r="T241" s="11">
        <f t="shared" si="64"/>
        <v>-0.29065306255318951</v>
      </c>
      <c r="U241" s="11">
        <f>'OddsRatio_working_3-way'!S241-'OddsRatio_working_3-way'!R241^2/3</f>
        <v>-0.84870694265531343</v>
      </c>
      <c r="V241" s="11">
        <f>'OddsRatio_working_3-way'!S241*'OddsRatio_working_3-way'!R241/3-2*'OddsRatio_working_3-way'!R241^3/27-'OddsRatio_working_3-way'!T241</f>
        <v>0.29065306255318951</v>
      </c>
      <c r="W241" s="11">
        <f>'OddsRatio_working_3-way'!V241^2+4*'OddsRatio_working_3-way'!U241^3/27</f>
        <v>-6.0876949523790969E-3</v>
      </c>
      <c r="X241" s="11">
        <f>IF('OddsRatio_working_3-way'!W241&gt;0,IF(ABS('OddsRatio_working_3-way'!V241+SQRT('OddsRatio_working_3-way'!W241))/2&gt;0,ABS('OddsRatio_working_3-way'!V241+SQRT('OddsRatio_working_3-way'!W241))/2,ABS('OddsRatio_working_3-way'!V241-SQRT('OddsRatio_working_3-way'!W241))/2),SQRT(-'OddsRatio_working_3-way'!U241^3/27))</f>
        <v>0.15047167318462917</v>
      </c>
      <c r="Y241" s="11">
        <f>IF('OddsRatio_working_3-way'!W241&gt;=0,IF('OddsRatio_working_3-way'!V241+SQRT('OddsRatio_working_3-way'!W241)&gt;0,0,PI()),ACOS('OddsRatio_working_3-way'!V241/(2*'OddsRatio_working_3-way'!X241)))</f>
        <v>0.26225974488481207</v>
      </c>
      <c r="Z241" s="11">
        <f>'OddsRatio_working_3-way'!X241^(1/3)*COS('OddsRatio_working_3-way'!Y241/3)</f>
        <v>0.52985451618625323</v>
      </c>
      <c r="AA241" s="11">
        <f>'OddsRatio_working_3-way'!X241^(1/3)*COS(('OddsRatio_working_3-way'!Y241+2*PI())/3)</f>
        <v>-0.30514391411525316</v>
      </c>
      <c r="AB241" s="11">
        <f>'OddsRatio_working_3-way'!X241^(1/3)*COS(('OddsRatio_working_3-way'!Y241+4*PI())/3)</f>
        <v>-0.22471060207100024</v>
      </c>
      <c r="AC241" s="11">
        <f>'OddsRatio_working_3-way'!X241^(1/3)*SIN('OddsRatio_working_3-way'!Y241/3)</f>
        <v>4.643819436056279E-2</v>
      </c>
      <c r="AD241" s="11">
        <f>'OddsRatio_working_3-way'!X241^(1/3)*SIN(('OddsRatio_working_3-way'!Y241+2*PI())/3)</f>
        <v>0.43564837414692703</v>
      </c>
      <c r="AE241" s="11">
        <f>'OddsRatio_working_3-way'!X241^(1/3)*SIN(('OddsRatio_working_3-way'!Y241+4*PI())/3)</f>
        <v>-0.4820865685074896</v>
      </c>
      <c r="AF241" s="11">
        <f>-'OddsRatio_working_3-way'!U241/(3*'OddsRatio_working_3-way'!X241^(1/3))*COS(('OddsRatio_working_3-way'!Y241)/3)</f>
        <v>0.52985451618625312</v>
      </c>
      <c r="AG241" s="11">
        <f>-'OddsRatio_working_3-way'!U241/(3*'OddsRatio_working_3-way'!X241^(1/3))*COS(('OddsRatio_working_3-way'!Y241+2*PI())/3)</f>
        <v>-0.30514391411525305</v>
      </c>
      <c r="AH241" s="11">
        <f>-'OddsRatio_working_3-way'!U241/(3*'OddsRatio_working_3-way'!X241^(1/3))*COS(('OddsRatio_working_3-way'!Y241+4*PI())/3)</f>
        <v>-0.22471060207100019</v>
      </c>
      <c r="AI241" s="11">
        <f>'OddsRatio_working_3-way'!U241/(3*'OddsRatio_working_3-way'!X241^(1/3))*SIN(('OddsRatio_working_3-way'!Y241)/3)</f>
        <v>-4.6438194360562776E-2</v>
      </c>
      <c r="AJ241" s="11">
        <f>'OddsRatio_working_3-way'!U241/(3*'OddsRatio_working_3-way'!X241^(1/3))*SIN(('OddsRatio_working_3-way'!Y241+2*PI())/3)</f>
        <v>-0.43564837414692692</v>
      </c>
      <c r="AK241" s="11">
        <f>'OddsRatio_working_3-way'!U241/(3*'OddsRatio_working_3-way'!X241^(1/3))*SIN(('OddsRatio_working_3-way'!Y241+4*PI())/3)</f>
        <v>0.48208656850748949</v>
      </c>
      <c r="AL241" s="11">
        <f>'OddsRatio_working_3-way'!Z241+'OddsRatio_working_3-way'!AF241</f>
        <v>1.0597090323725062</v>
      </c>
      <c r="AM241" s="11">
        <f>'OddsRatio_working_3-way'!AA241+'OddsRatio_working_3-way'!AG241</f>
        <v>-0.6102878282305062</v>
      </c>
      <c r="AN241" s="11">
        <f>'OddsRatio_working_3-way'!AB241+'OddsRatio_working_3-way'!AH241</f>
        <v>-0.44942120414200043</v>
      </c>
      <c r="AO241" s="11">
        <f>'OddsRatio_working_3-way'!AC241+'OddsRatio_working_3-way'!AI241</f>
        <v>0</v>
      </c>
      <c r="AP241" s="11">
        <f>'OddsRatio_working_3-way'!AD241+'OddsRatio_working_3-way'!AJ241</f>
        <v>0</v>
      </c>
      <c r="AQ241" s="11">
        <f>'OddsRatio_working_3-way'!AE241+'OddsRatio_working_3-way'!AK241</f>
        <v>0</v>
      </c>
      <c r="AR241" s="10">
        <f>IF(A241="","",IF(('OddsRatio_working_3-way'!X241=0),IF(Q241&gt;0,-Q241^(1/3),(-Q241)^(1/3)),'OddsRatio_working_3-way'!AL241-'OddsRatio_working_3-way'!R241/3))</f>
        <v>1.0597090323725062</v>
      </c>
      <c r="AS241" s="11">
        <f>IF(('OddsRatio_working_3-way'!X241=0),IF(Q241&gt;0,-Q241^(1/3),(-Q241)^(1/3)),'OddsRatio_working_3-way'!AM241-'OddsRatio_working_3-way'!R241/3)</f>
        <v>-0.6102878282305062</v>
      </c>
      <c r="AT241" s="11">
        <f>IF(('OddsRatio_working_3-way'!X241=0),IF(Q241&gt;0,-Q241^(1/3),(-Q241)^(1/3)),'OddsRatio_working_3-way'!AN241-'OddsRatio_working_3-way'!R241/3)</f>
        <v>-0.44942120414200043</v>
      </c>
      <c r="AU241" s="11">
        <f>IF(('OddsRatio_working_3-way'!X241=0),0,'OddsRatio_working_3-way'!AO241)</f>
        <v>0</v>
      </c>
      <c r="AV241" s="11">
        <f>IF(('OddsRatio_working_3-way'!X241=0),0,'OddsRatio_working_3-way'!AP241)</f>
        <v>0</v>
      </c>
      <c r="AW241" s="11">
        <f>IF(('OddsRatio_working_3-way'!X241=0),0,'OddsRatio_working_3-way'!AQ241)</f>
        <v>0</v>
      </c>
    </row>
    <row r="242" spans="1:4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9">
        <f t="shared" si="52"/>
        <v>0.34918664279086642</v>
      </c>
      <c r="E242" s="9">
        <f t="shared" si="53"/>
        <v>0.27820346793865047</v>
      </c>
      <c r="F242" s="9">
        <f t="shared" si="54"/>
        <v>0.37260988927048333</v>
      </c>
      <c r="G242" s="9">
        <f t="shared" si="55"/>
        <v>1.0589761213104771</v>
      </c>
      <c r="H242" s="9">
        <f t="shared" si="56"/>
        <v>2.8637979735064389</v>
      </c>
      <c r="I242" s="9">
        <f t="shared" si="57"/>
        <v>3.5944914972106687</v>
      </c>
      <c r="J242" s="9">
        <f t="shared" si="58"/>
        <v>2.6837720328836587</v>
      </c>
      <c r="K242" s="11">
        <f t="shared" si="59"/>
        <v>0.3623188405797102</v>
      </c>
      <c r="L242" s="11">
        <f t="shared" si="60"/>
        <v>0.28985507246376813</v>
      </c>
      <c r="M242" s="11">
        <f t="shared" si="61"/>
        <v>0.38610038610038611</v>
      </c>
      <c r="N242" s="11">
        <f>'OddsRatio_working_3-way'!K242+'OddsRatio_working_3-way'!L242+'OddsRatio_working_3-way'!M242-('OddsRatio_working_3-way'!K242*'OddsRatio_working_3-way'!L242)-('OddsRatio_working_3-way'!K242*'OddsRatio_working_3-way'!M242)-('OddsRatio_working_3-way'!L242*'OddsRatio_working_3-way'!M242)+('OddsRatio_working_3-way'!K242*'OddsRatio_working_3-way'!L242*'OddsRatio_working_3-way'!M242)-1</f>
        <v>-0.27800200957100774</v>
      </c>
      <c r="O242" s="11">
        <f>0</f>
        <v>0</v>
      </c>
      <c r="P242" s="11">
        <f>('OddsRatio_working_3-way'!K242*'OddsRatio_working_3-way'!L242)+('OddsRatio_working_3-way'!K242*'OddsRatio_working_3-way'!M242)+('OddsRatio_working_3-way'!L242*'OddsRatio_working_3-way'!M242)-(3*'OddsRatio_working_3-way'!K242*'OddsRatio_working_3-way'!L242*'OddsRatio_working_3-way'!M242)</f>
        <v>0.23517981930080234</v>
      </c>
      <c r="Q242" s="11">
        <f>2*'OddsRatio_working_3-way'!K242*'OddsRatio_working_3-way'!L242*'OddsRatio_working_3-way'!M242</f>
        <v>8.1096489414069772E-2</v>
      </c>
      <c r="R242" s="11">
        <f t="shared" si="62"/>
        <v>0</v>
      </c>
      <c r="S242" s="11">
        <f t="shared" si="63"/>
        <v>-0.84596445782429608</v>
      </c>
      <c r="T242" s="11">
        <f t="shared" si="64"/>
        <v>-0.291711882008378</v>
      </c>
      <c r="U242" s="11">
        <f>'OddsRatio_working_3-way'!S242-'OddsRatio_working_3-way'!R242^2/3</f>
        <v>-0.84596445782429608</v>
      </c>
      <c r="V242" s="11">
        <f>'OddsRatio_working_3-way'!S242*'OddsRatio_working_3-way'!R242/3-2*'OddsRatio_working_3-way'!R242^3/27-'OddsRatio_working_3-way'!T242</f>
        <v>0.291711882008378</v>
      </c>
      <c r="W242" s="11">
        <f>'OddsRatio_working_3-way'!V242^2+4*'OddsRatio_working_3-way'!U242^3/27</f>
        <v>-4.5959445461813686E-3</v>
      </c>
      <c r="X242" s="11">
        <f>IF('OddsRatio_working_3-way'!W242&gt;0,IF(ABS('OddsRatio_working_3-way'!V242+SQRT('OddsRatio_working_3-way'!W242))/2&gt;0,ABS('OddsRatio_working_3-way'!V242+SQRT('OddsRatio_working_3-way'!W242))/2,ABS('OddsRatio_working_3-way'!V242-SQRT('OddsRatio_working_3-way'!W242))/2),SQRT(-'OddsRatio_working_3-way'!U242^3/27))</f>
        <v>0.149742918573009</v>
      </c>
      <c r="Y242" s="11">
        <f>IF('OddsRatio_working_3-way'!W242&gt;=0,IF('OddsRatio_working_3-way'!V242+SQRT('OddsRatio_working_3-way'!W242)&gt;0,0,PI()),ACOS('OddsRatio_working_3-way'!V242/(2*'OddsRatio_working_3-way'!X242)))</f>
        <v>0.22834515998215266</v>
      </c>
      <c r="Z242" s="11">
        <f>'OddsRatio_working_3-way'!X242^(1/3)*COS('OddsRatio_working_3-way'!Y242/3)</f>
        <v>0.52948806065523868</v>
      </c>
      <c r="AA242" s="11">
        <f>'OddsRatio_working_3-way'!X242^(1/3)*COS(('OddsRatio_working_3-way'!Y242+2*PI())/3)</f>
        <v>-0.29971415577405947</v>
      </c>
      <c r="AB242" s="11">
        <f>'OddsRatio_working_3-way'!X242^(1/3)*COS(('OddsRatio_working_3-way'!Y242+4*PI())/3)</f>
        <v>-0.22977390488117916</v>
      </c>
      <c r="AC242" s="11">
        <f>'OddsRatio_working_3-way'!X242^(1/3)*SIN('OddsRatio_working_3-way'!Y242/3)</f>
        <v>4.0380022680194368E-2</v>
      </c>
      <c r="AD242" s="11">
        <f>'OddsRatio_working_3-way'!X242^(1/3)*SIN(('OddsRatio_working_3-way'!Y242+2*PI())/3)</f>
        <v>0.43836010018789529</v>
      </c>
      <c r="AE242" s="11">
        <f>'OddsRatio_working_3-way'!X242^(1/3)*SIN(('OddsRatio_working_3-way'!Y242+4*PI())/3)</f>
        <v>-0.4787401228680897</v>
      </c>
      <c r="AF242" s="11">
        <f>-'OddsRatio_working_3-way'!U242/(3*'OddsRatio_working_3-way'!X242^(1/3))*COS(('OddsRatio_working_3-way'!Y242)/3)</f>
        <v>0.52948806065523857</v>
      </c>
      <c r="AG242" s="11">
        <f>-'OddsRatio_working_3-way'!U242/(3*'OddsRatio_working_3-way'!X242^(1/3))*COS(('OddsRatio_working_3-way'!Y242+2*PI())/3)</f>
        <v>-0.29971415577405941</v>
      </c>
      <c r="AH242" s="11">
        <f>-'OddsRatio_working_3-way'!U242/(3*'OddsRatio_working_3-way'!X242^(1/3))*COS(('OddsRatio_working_3-way'!Y242+4*PI())/3)</f>
        <v>-0.2297739048811791</v>
      </c>
      <c r="AI242" s="11">
        <f>'OddsRatio_working_3-way'!U242/(3*'OddsRatio_working_3-way'!X242^(1/3))*SIN(('OddsRatio_working_3-way'!Y242)/3)</f>
        <v>-4.0380022680194354E-2</v>
      </c>
      <c r="AJ242" s="11">
        <f>'OddsRatio_working_3-way'!U242/(3*'OddsRatio_working_3-way'!X242^(1/3))*SIN(('OddsRatio_working_3-way'!Y242+2*PI())/3)</f>
        <v>-0.43836010018789517</v>
      </c>
      <c r="AK242" s="11">
        <f>'OddsRatio_working_3-way'!U242/(3*'OddsRatio_working_3-way'!X242^(1/3))*SIN(('OddsRatio_working_3-way'!Y242+4*PI())/3)</f>
        <v>0.47874012286808959</v>
      </c>
      <c r="AL242" s="11">
        <f>'OddsRatio_working_3-way'!Z242+'OddsRatio_working_3-way'!AF242</f>
        <v>1.0589761213104771</v>
      </c>
      <c r="AM242" s="11">
        <f>'OddsRatio_working_3-way'!AA242+'OddsRatio_working_3-way'!AG242</f>
        <v>-0.59942831154811893</v>
      </c>
      <c r="AN242" s="11">
        <f>'OddsRatio_working_3-way'!AB242+'OddsRatio_working_3-way'!AH242</f>
        <v>-0.45954780976235826</v>
      </c>
      <c r="AO242" s="11">
        <f>'OddsRatio_working_3-way'!AC242+'OddsRatio_working_3-way'!AI242</f>
        <v>0</v>
      </c>
      <c r="AP242" s="11">
        <f>'OddsRatio_working_3-way'!AD242+'OddsRatio_working_3-way'!AJ242</f>
        <v>0</v>
      </c>
      <c r="AQ242" s="11">
        <f>'OddsRatio_working_3-way'!AE242+'OddsRatio_working_3-way'!AK242</f>
        <v>0</v>
      </c>
      <c r="AR242" s="10">
        <f>IF(A242="","",IF(('OddsRatio_working_3-way'!X242=0),IF(Q242&gt;0,-Q242^(1/3),(-Q242)^(1/3)),'OddsRatio_working_3-way'!AL242-'OddsRatio_working_3-way'!R242/3))</f>
        <v>1.0589761213104771</v>
      </c>
      <c r="AS242" s="11">
        <f>IF(('OddsRatio_working_3-way'!X242=0),IF(Q242&gt;0,-Q242^(1/3),(-Q242)^(1/3)),'OddsRatio_working_3-way'!AM242-'OddsRatio_working_3-way'!R242/3)</f>
        <v>-0.59942831154811893</v>
      </c>
      <c r="AT242" s="11">
        <f>IF(('OddsRatio_working_3-way'!X242=0),IF(Q242&gt;0,-Q242^(1/3),(-Q242)^(1/3)),'OddsRatio_working_3-way'!AN242-'OddsRatio_working_3-way'!R242/3)</f>
        <v>-0.45954780976235826</v>
      </c>
      <c r="AU242" s="11">
        <f>IF(('OddsRatio_working_3-way'!X242=0),0,'OddsRatio_working_3-way'!AO242)</f>
        <v>0</v>
      </c>
      <c r="AV242" s="11">
        <f>IF(('OddsRatio_working_3-way'!X242=0),0,'OddsRatio_working_3-way'!AP242)</f>
        <v>0</v>
      </c>
      <c r="AW242" s="11">
        <f>IF(('OddsRatio_working_3-way'!X242=0),0,'OddsRatio_working_3-way'!AQ242)</f>
        <v>0</v>
      </c>
    </row>
    <row r="243" spans="1:4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9">
        <f t="shared" si="52"/>
        <v>0.67893497931371949</v>
      </c>
      <c r="E243" s="9">
        <f t="shared" si="53"/>
        <v>0.19900073464824844</v>
      </c>
      <c r="F243" s="9">
        <f t="shared" si="54"/>
        <v>0.12206428603803217</v>
      </c>
      <c r="G243" s="9">
        <f t="shared" si="55"/>
        <v>1.0997560319547022</v>
      </c>
      <c r="H243" s="9">
        <f t="shared" si="56"/>
        <v>1.4728950937405216</v>
      </c>
      <c r="I243" s="9">
        <f t="shared" si="57"/>
        <v>5.0251070769542094</v>
      </c>
      <c r="J243" s="9">
        <f t="shared" si="58"/>
        <v>8.1924044489837513</v>
      </c>
      <c r="K243" s="11">
        <f t="shared" si="59"/>
        <v>0.69930069930069938</v>
      </c>
      <c r="L243" s="11">
        <f t="shared" si="60"/>
        <v>0.21459227467811159</v>
      </c>
      <c r="M243" s="11">
        <f t="shared" si="61"/>
        <v>0.13262599469496023</v>
      </c>
      <c r="N243" s="11">
        <f>'OddsRatio_working_3-way'!K243+'OddsRatio_working_3-way'!L243+'OddsRatio_working_3-way'!M243-('OddsRatio_working_3-way'!K243*'OddsRatio_working_3-way'!L243)-('OddsRatio_working_3-way'!K243*'OddsRatio_working_3-way'!M243)-('OddsRatio_working_3-way'!L243*'OddsRatio_working_3-way'!M243)+('OddsRatio_working_3-way'!K243*'OddsRatio_working_3-way'!L243*'OddsRatio_working_3-way'!M243)-1</f>
        <v>-0.20484906653096902</v>
      </c>
      <c r="O243" s="11">
        <f>0</f>
        <v>0</v>
      </c>
      <c r="P243" s="11">
        <f>('OddsRatio_working_3-way'!K243*'OddsRatio_working_3-way'!L243)+('OddsRatio_working_3-way'!K243*'OddsRatio_working_3-way'!M243)+('OddsRatio_working_3-way'!L243*'OddsRatio_working_3-way'!M243)-(3*'OddsRatio_working_3-way'!K243*'OddsRatio_working_3-way'!L243*'OddsRatio_working_3-way'!M243)</f>
        <v>0.21156312068300778</v>
      </c>
      <c r="Q243" s="11">
        <f>2*'OddsRatio_working_3-way'!K243*'OddsRatio_working_3-way'!L243*'OddsRatio_working_3-way'!M243</f>
        <v>3.9804914521732425E-2</v>
      </c>
      <c r="R243" s="11">
        <f t="shared" si="62"/>
        <v>0</v>
      </c>
      <c r="S243" s="11">
        <f t="shared" si="63"/>
        <v>-1.0327756150698579</v>
      </c>
      <c r="T243" s="11">
        <f t="shared" si="64"/>
        <v>-0.19431338006958762</v>
      </c>
      <c r="U243" s="11">
        <f>'OddsRatio_working_3-way'!S243-'OddsRatio_working_3-way'!R243^2/3</f>
        <v>-1.0327756150698579</v>
      </c>
      <c r="V243" s="11">
        <f>'OddsRatio_working_3-way'!S243*'OddsRatio_working_3-way'!R243/3-2*'OddsRatio_working_3-way'!R243^3/27-'OddsRatio_working_3-way'!T243</f>
        <v>0.19431338006958762</v>
      </c>
      <c r="W243" s="11">
        <f>'OddsRatio_working_3-way'!V243^2+4*'OddsRatio_working_3-way'!U243^3/27</f>
        <v>-0.12544005505879763</v>
      </c>
      <c r="X243" s="11">
        <f>IF('OddsRatio_working_3-way'!W243&gt;0,IF(ABS('OddsRatio_working_3-way'!V243+SQRT('OddsRatio_working_3-way'!W243))/2&gt;0,ABS('OddsRatio_working_3-way'!V243+SQRT('OddsRatio_working_3-way'!W243))/2,ABS('OddsRatio_working_3-way'!V243-SQRT('OddsRatio_working_3-way'!W243))/2),SQRT(-'OddsRatio_working_3-way'!U243^3/27))</f>
        <v>0.20198870310791248</v>
      </c>
      <c r="Y243" s="11">
        <f>IF('OddsRatio_working_3-way'!W243&gt;=0,IF('OddsRatio_working_3-way'!V243+SQRT('OddsRatio_working_3-way'!W243)&gt;0,0,PI()),ACOS('OddsRatio_working_3-way'!V243/(2*'OddsRatio_working_3-way'!X243)))</f>
        <v>1.0690006572467934</v>
      </c>
      <c r="Z243" s="11">
        <f>'OddsRatio_working_3-way'!X243^(1/3)*COS('OddsRatio_working_3-way'!Y243/3)</f>
        <v>0.5498780159773512</v>
      </c>
      <c r="AA243" s="11">
        <f>'OddsRatio_working_3-way'!X243^(1/3)*COS(('OddsRatio_working_3-way'!Y243+2*PI())/3)</f>
        <v>-0.4521945563533839</v>
      </c>
      <c r="AB243" s="11">
        <f>'OddsRatio_working_3-way'!X243^(1/3)*COS(('OddsRatio_working_3-way'!Y243+4*PI())/3)</f>
        <v>-9.7683459623967378E-2</v>
      </c>
      <c r="AC243" s="11">
        <f>'OddsRatio_working_3-way'!X243^(1/3)*SIN('OddsRatio_working_3-way'!Y243/3)</f>
        <v>0.20467707712743821</v>
      </c>
      <c r="AD243" s="11">
        <f>'OddsRatio_working_3-way'!X243^(1/3)*SIN(('OddsRatio_working_3-way'!Y243+2*PI())/3)</f>
        <v>0.37386979225525252</v>
      </c>
      <c r="AE243" s="11">
        <f>'OddsRatio_working_3-way'!X243^(1/3)*SIN(('OddsRatio_working_3-way'!Y243+4*PI())/3)</f>
        <v>-0.57854686938269062</v>
      </c>
      <c r="AF243" s="11">
        <f>-'OddsRatio_working_3-way'!U243/(3*'OddsRatio_working_3-way'!X243^(1/3))*COS(('OddsRatio_working_3-way'!Y243)/3)</f>
        <v>0.54987801597735109</v>
      </c>
      <c r="AG243" s="11">
        <f>-'OddsRatio_working_3-way'!U243/(3*'OddsRatio_working_3-way'!X243^(1/3))*COS(('OddsRatio_working_3-way'!Y243+2*PI())/3)</f>
        <v>-0.45219455635338385</v>
      </c>
      <c r="AH243" s="11">
        <f>-'OddsRatio_working_3-way'!U243/(3*'OddsRatio_working_3-way'!X243^(1/3))*COS(('OddsRatio_working_3-way'!Y243+4*PI())/3)</f>
        <v>-9.7683459623967364E-2</v>
      </c>
      <c r="AI243" s="11">
        <f>'OddsRatio_working_3-way'!U243/(3*'OddsRatio_working_3-way'!X243^(1/3))*SIN(('OddsRatio_working_3-way'!Y243)/3)</f>
        <v>-0.20467707712743816</v>
      </c>
      <c r="AJ243" s="11">
        <f>'OddsRatio_working_3-way'!U243/(3*'OddsRatio_working_3-way'!X243^(1/3))*SIN(('OddsRatio_working_3-way'!Y243+2*PI())/3)</f>
        <v>-0.37386979225525246</v>
      </c>
      <c r="AK243" s="11">
        <f>'OddsRatio_working_3-way'!U243/(3*'OddsRatio_working_3-way'!X243^(1/3))*SIN(('OddsRatio_working_3-way'!Y243+4*PI())/3)</f>
        <v>0.57854686938269051</v>
      </c>
      <c r="AL243" s="11">
        <f>'OddsRatio_working_3-way'!Z243+'OddsRatio_working_3-way'!AF243</f>
        <v>1.0997560319547022</v>
      </c>
      <c r="AM243" s="11">
        <f>'OddsRatio_working_3-way'!AA243+'OddsRatio_working_3-way'!AG243</f>
        <v>-0.90438911270676781</v>
      </c>
      <c r="AN243" s="11">
        <f>'OddsRatio_working_3-way'!AB243+'OddsRatio_working_3-way'!AH243</f>
        <v>-0.19536691924793476</v>
      </c>
      <c r="AO243" s="11">
        <f>'OddsRatio_working_3-way'!AC243+'OddsRatio_working_3-way'!AI243</f>
        <v>0</v>
      </c>
      <c r="AP243" s="11">
        <f>'OddsRatio_working_3-way'!AD243+'OddsRatio_working_3-way'!AJ243</f>
        <v>0</v>
      </c>
      <c r="AQ243" s="11">
        <f>'OddsRatio_working_3-way'!AE243+'OddsRatio_working_3-way'!AK243</f>
        <v>0</v>
      </c>
      <c r="AR243" s="10">
        <f>IF(A243="","",IF(('OddsRatio_working_3-way'!X243=0),IF(Q243&gt;0,-Q243^(1/3),(-Q243)^(1/3)),'OddsRatio_working_3-way'!AL243-'OddsRatio_working_3-way'!R243/3))</f>
        <v>1.0997560319547022</v>
      </c>
      <c r="AS243" s="11">
        <f>IF(('OddsRatio_working_3-way'!X243=0),IF(Q243&gt;0,-Q243^(1/3),(-Q243)^(1/3)),'OddsRatio_working_3-way'!AM243-'OddsRatio_working_3-way'!R243/3)</f>
        <v>-0.90438911270676781</v>
      </c>
      <c r="AT243" s="11">
        <f>IF(('OddsRatio_working_3-way'!X243=0),IF(Q243&gt;0,-Q243^(1/3),(-Q243)^(1/3)),'OddsRatio_working_3-way'!AN243-'OddsRatio_working_3-way'!R243/3)</f>
        <v>-0.19536691924793476</v>
      </c>
      <c r="AU243" s="11">
        <f>IF(('OddsRatio_working_3-way'!X243=0),0,'OddsRatio_working_3-way'!AO243)</f>
        <v>0</v>
      </c>
      <c r="AV243" s="11">
        <f>IF(('OddsRatio_working_3-way'!X243=0),0,'OddsRatio_working_3-way'!AP243)</f>
        <v>0</v>
      </c>
      <c r="AW243" s="11">
        <f>IF(('OddsRatio_working_3-way'!X243=0),0,'OddsRatio_working_3-way'!AQ243)</f>
        <v>0</v>
      </c>
    </row>
    <row r="244" spans="1:4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9">
        <f t="shared" si="52"/>
        <v>0.29327626729678063</v>
      </c>
      <c r="E244" s="9">
        <f t="shared" si="53"/>
        <v>0.26899014459862058</v>
      </c>
      <c r="F244" s="9">
        <f t="shared" si="54"/>
        <v>0.43773358810459873</v>
      </c>
      <c r="G244" s="9">
        <f t="shared" si="55"/>
        <v>1.0615657506421083</v>
      </c>
      <c r="H244" s="9">
        <f t="shared" si="56"/>
        <v>3.4097542539575865</v>
      </c>
      <c r="I244" s="9">
        <f t="shared" si="57"/>
        <v>3.7176083216437963</v>
      </c>
      <c r="J244" s="9">
        <f t="shared" si="58"/>
        <v>2.2844945582769509</v>
      </c>
      <c r="K244" s="11">
        <f t="shared" si="59"/>
        <v>0.3058103975535168</v>
      </c>
      <c r="L244" s="11">
        <f t="shared" si="60"/>
        <v>0.2808988764044944</v>
      </c>
      <c r="M244" s="11">
        <f t="shared" si="61"/>
        <v>0.45248868778280543</v>
      </c>
      <c r="N244" s="11">
        <f>'OddsRatio_working_3-way'!K244+'OddsRatio_working_3-way'!L244+'OddsRatio_working_3-way'!M244-('OddsRatio_working_3-way'!K244*'OddsRatio_working_3-way'!L244)-('OddsRatio_working_3-way'!K244*'OddsRatio_working_3-way'!M244)-('OddsRatio_working_3-way'!L244*'OddsRatio_working_3-way'!M244)+('OddsRatio_working_3-way'!K244*'OddsRatio_working_3-way'!L244*'OddsRatio_working_3-way'!M244)-1</f>
        <v>-0.27331355337564522</v>
      </c>
      <c r="O244" s="11">
        <f>0</f>
        <v>0</v>
      </c>
      <c r="P244" s="11">
        <f>('OddsRatio_working_3-way'!K244*'OddsRatio_working_3-way'!L244)+('OddsRatio_working_3-way'!K244*'OddsRatio_working_3-way'!M244)+('OddsRatio_working_3-way'!L244*'OddsRatio_working_3-way'!M244)-(3*'OddsRatio_working_3-way'!K244*'OddsRatio_working_3-way'!L244*'OddsRatio_working_3-way'!M244)</f>
        <v>0.23477233225167038</v>
      </c>
      <c r="Q244" s="11">
        <f>2*'OddsRatio_working_3-way'!K244*'OddsRatio_working_3-way'!L244*'OddsRatio_working_3-way'!M244</f>
        <v>7.7739182864791506E-2</v>
      </c>
      <c r="R244" s="11">
        <f t="shared" si="62"/>
        <v>0</v>
      </c>
      <c r="S244" s="11">
        <f t="shared" si="63"/>
        <v>-0.85898532784796311</v>
      </c>
      <c r="T244" s="11">
        <f t="shared" si="64"/>
        <v>-0.28443222776422616</v>
      </c>
      <c r="U244" s="11">
        <f>'OddsRatio_working_3-way'!S244-'OddsRatio_working_3-way'!R244^2/3</f>
        <v>-0.85898532784796311</v>
      </c>
      <c r="V244" s="11">
        <f>'OddsRatio_working_3-way'!S244*'OddsRatio_working_3-way'!R244/3-2*'OddsRatio_working_3-way'!R244^3/27-'OddsRatio_working_3-way'!T244</f>
        <v>0.28443222776422616</v>
      </c>
      <c r="W244" s="11">
        <f>'OddsRatio_working_3-way'!V244^2+4*'OddsRatio_working_3-way'!U244^3/27</f>
        <v>-1.2995685682872182E-2</v>
      </c>
      <c r="X244" s="11">
        <f>IF('OddsRatio_working_3-way'!W244&gt;0,IF(ABS('OddsRatio_working_3-way'!V244+SQRT('OddsRatio_working_3-way'!W244))/2&gt;0,ABS('OddsRatio_working_3-way'!V244+SQRT('OddsRatio_working_3-way'!W244))/2,ABS('OddsRatio_working_3-way'!V244-SQRT('OddsRatio_working_3-way'!W244))/2),SQRT(-'OddsRatio_working_3-way'!U244^3/27))</f>
        <v>0.15321339519914112</v>
      </c>
      <c r="Y244" s="11">
        <f>IF('OddsRatio_working_3-way'!W244&gt;=0,IF('OddsRatio_working_3-way'!V244+SQRT('OddsRatio_working_3-way'!W244)&gt;0,0,PI()),ACOS('OddsRatio_working_3-way'!V244/(2*'OddsRatio_working_3-way'!X244)))</f>
        <v>0.38119034257105167</v>
      </c>
      <c r="Z244" s="11">
        <f>'OddsRatio_working_3-way'!X244^(1/3)*COS('OddsRatio_working_3-way'!Y244/3)</f>
        <v>0.53078287532105417</v>
      </c>
      <c r="AA244" s="11">
        <f>'OddsRatio_working_3-way'!X244^(1/3)*COS(('OddsRatio_working_3-way'!Y244+2*PI())/3)</f>
        <v>-0.32411525234781152</v>
      </c>
      <c r="AB244" s="11">
        <f>'OddsRatio_working_3-way'!X244^(1/3)*COS(('OddsRatio_working_3-way'!Y244+4*PI())/3)</f>
        <v>-0.20666762297324254</v>
      </c>
      <c r="AC244" s="11">
        <f>'OddsRatio_working_3-way'!X244^(1/3)*SIN('OddsRatio_working_3-way'!Y244/3)</f>
        <v>6.7808420435090805E-2</v>
      </c>
      <c r="AD244" s="11">
        <f>'OddsRatio_working_3-way'!X244^(1/3)*SIN(('OddsRatio_working_3-way'!Y244+2*PI())/3)</f>
        <v>0.42576724370423591</v>
      </c>
      <c r="AE244" s="11">
        <f>'OddsRatio_working_3-way'!X244^(1/3)*SIN(('OddsRatio_working_3-way'!Y244+4*PI())/3)</f>
        <v>-0.49357566413932669</v>
      </c>
      <c r="AF244" s="11">
        <f>-'OddsRatio_working_3-way'!U244/(3*'OddsRatio_working_3-way'!X244^(1/3))*COS(('OddsRatio_working_3-way'!Y244)/3)</f>
        <v>0.53078287532105406</v>
      </c>
      <c r="AG244" s="11">
        <f>-'OddsRatio_working_3-way'!U244/(3*'OddsRatio_working_3-way'!X244^(1/3))*COS(('OddsRatio_working_3-way'!Y244+2*PI())/3)</f>
        <v>-0.32411525234781147</v>
      </c>
      <c r="AH244" s="11">
        <f>-'OddsRatio_working_3-way'!U244/(3*'OddsRatio_working_3-way'!X244^(1/3))*COS(('OddsRatio_working_3-way'!Y244+4*PI())/3)</f>
        <v>-0.20666762297324248</v>
      </c>
      <c r="AI244" s="11">
        <f>'OddsRatio_working_3-way'!U244/(3*'OddsRatio_working_3-way'!X244^(1/3))*SIN(('OddsRatio_working_3-way'!Y244)/3)</f>
        <v>-6.7808420435090791E-2</v>
      </c>
      <c r="AJ244" s="11">
        <f>'OddsRatio_working_3-way'!U244/(3*'OddsRatio_working_3-way'!X244^(1/3))*SIN(('OddsRatio_working_3-way'!Y244+2*PI())/3)</f>
        <v>-0.42576724370423585</v>
      </c>
      <c r="AK244" s="11">
        <f>'OddsRatio_working_3-way'!U244/(3*'OddsRatio_working_3-way'!X244^(1/3))*SIN(('OddsRatio_working_3-way'!Y244+4*PI())/3)</f>
        <v>0.49357566413932658</v>
      </c>
      <c r="AL244" s="11">
        <f>'OddsRatio_working_3-way'!Z244+'OddsRatio_working_3-way'!AF244</f>
        <v>1.0615657506421083</v>
      </c>
      <c r="AM244" s="11">
        <f>'OddsRatio_working_3-way'!AA244+'OddsRatio_working_3-way'!AG244</f>
        <v>-0.64823050469562293</v>
      </c>
      <c r="AN244" s="11">
        <f>'OddsRatio_working_3-way'!AB244+'OddsRatio_working_3-way'!AH244</f>
        <v>-0.41333524594648502</v>
      </c>
      <c r="AO244" s="11">
        <f>'OddsRatio_working_3-way'!AC244+'OddsRatio_working_3-way'!AI244</f>
        <v>0</v>
      </c>
      <c r="AP244" s="11">
        <f>'OddsRatio_working_3-way'!AD244+'OddsRatio_working_3-way'!AJ244</f>
        <v>0</v>
      </c>
      <c r="AQ244" s="11">
        <f>'OddsRatio_working_3-way'!AE244+'OddsRatio_working_3-way'!AK244</f>
        <v>0</v>
      </c>
      <c r="AR244" s="10">
        <f>IF(A244="","",IF(('OddsRatio_working_3-way'!X244=0),IF(Q244&gt;0,-Q244^(1/3),(-Q244)^(1/3)),'OddsRatio_working_3-way'!AL244-'OddsRatio_working_3-way'!R244/3))</f>
        <v>1.0615657506421083</v>
      </c>
      <c r="AS244" s="11">
        <f>IF(('OddsRatio_working_3-way'!X244=0),IF(Q244&gt;0,-Q244^(1/3),(-Q244)^(1/3)),'OddsRatio_working_3-way'!AM244-'OddsRatio_working_3-way'!R244/3)</f>
        <v>-0.64823050469562293</v>
      </c>
      <c r="AT244" s="11">
        <f>IF(('OddsRatio_working_3-way'!X244=0),IF(Q244&gt;0,-Q244^(1/3),(-Q244)^(1/3)),'OddsRatio_working_3-way'!AN244-'OddsRatio_working_3-way'!R244/3)</f>
        <v>-0.41333524594648502</v>
      </c>
      <c r="AU244" s="11">
        <f>IF(('OddsRatio_working_3-way'!X244=0),0,'OddsRatio_working_3-way'!AO244)</f>
        <v>0</v>
      </c>
      <c r="AV244" s="11">
        <f>IF(('OddsRatio_working_3-way'!X244=0),0,'OddsRatio_working_3-way'!AP244)</f>
        <v>0</v>
      </c>
      <c r="AW244" s="11">
        <f>IF(('OddsRatio_working_3-way'!X244=0),0,'OddsRatio_working_3-way'!AQ244)</f>
        <v>0</v>
      </c>
    </row>
    <row r="245" spans="1:4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9">
        <f t="shared" si="52"/>
        <v>0.59508902164708699</v>
      </c>
      <c r="E245" s="9">
        <f t="shared" si="53"/>
        <v>0.23705116165454251</v>
      </c>
      <c r="F245" s="9">
        <f t="shared" si="54"/>
        <v>0.16785981669837013</v>
      </c>
      <c r="G245" s="9">
        <f t="shared" si="55"/>
        <v>1.0800330963533975</v>
      </c>
      <c r="H245" s="9">
        <f t="shared" si="56"/>
        <v>1.6804208507026406</v>
      </c>
      <c r="I245" s="9">
        <f t="shared" si="57"/>
        <v>4.2184986271331244</v>
      </c>
      <c r="J245" s="9">
        <f t="shared" si="58"/>
        <v>5.9573519122620944</v>
      </c>
      <c r="K245" s="11">
        <f t="shared" si="59"/>
        <v>0.61349693251533743</v>
      </c>
      <c r="L245" s="11">
        <f t="shared" si="60"/>
        <v>0.25125628140703515</v>
      </c>
      <c r="M245" s="11">
        <f t="shared" si="61"/>
        <v>0.17889087656529518</v>
      </c>
      <c r="N245" s="11">
        <f>'OddsRatio_working_3-way'!K245+'OddsRatio_working_3-way'!L245+'OddsRatio_working_3-way'!M245-('OddsRatio_working_3-way'!K245*'OddsRatio_working_3-way'!L245)-('OddsRatio_working_3-way'!K245*'OddsRatio_working_3-way'!M245)-('OddsRatio_working_3-way'!L245*'OddsRatio_working_3-way'!M245)+('OddsRatio_working_3-way'!K245*'OddsRatio_working_3-way'!L245*'OddsRatio_working_3-way'!M245)-1</f>
        <v>-0.23762220124184019</v>
      </c>
      <c r="O245" s="11">
        <f>0</f>
        <v>0</v>
      </c>
      <c r="P245" s="11">
        <f>('OddsRatio_working_3-way'!K245*'OddsRatio_working_3-way'!L245)+('OddsRatio_working_3-way'!K245*'OddsRatio_working_3-way'!M245)+('OddsRatio_working_3-way'!L245*'OddsRatio_working_3-way'!M245)-(3*'OddsRatio_working_3-way'!K245*'OddsRatio_working_3-way'!L245*'OddsRatio_working_3-way'!M245)</f>
        <v>0.22611603844921241</v>
      </c>
      <c r="Q245" s="11">
        <f>2*'OddsRatio_working_3-way'!K245*'OddsRatio_working_3-way'!L245*'OddsRatio_working_3-way'!M245</f>
        <v>5.51502532802957E-2</v>
      </c>
      <c r="R245" s="11">
        <f t="shared" si="62"/>
        <v>0</v>
      </c>
      <c r="S245" s="11">
        <f t="shared" si="63"/>
        <v>-0.95157791345886333</v>
      </c>
      <c r="T245" s="11">
        <f t="shared" si="64"/>
        <v>-0.23209217401435686</v>
      </c>
      <c r="U245" s="11">
        <f>'OddsRatio_working_3-way'!S245-'OddsRatio_working_3-way'!R245^2/3</f>
        <v>-0.95157791345886333</v>
      </c>
      <c r="V245" s="11">
        <f>'OddsRatio_working_3-way'!S245*'OddsRatio_working_3-way'!R245/3-2*'OddsRatio_working_3-way'!R245^3/27-'OddsRatio_working_3-way'!T245</f>
        <v>0.23209217401435686</v>
      </c>
      <c r="W245" s="11">
        <f>'OddsRatio_working_3-way'!V245^2+4*'OddsRatio_working_3-way'!U245^3/27</f>
        <v>-7.3785711736044618E-2</v>
      </c>
      <c r="X245" s="11">
        <f>IF('OddsRatio_working_3-way'!W245&gt;0,IF(ABS('OddsRatio_working_3-way'!V245+SQRT('OddsRatio_working_3-way'!W245))/2&gt;0,ABS('OddsRatio_working_3-way'!V245+SQRT('OddsRatio_working_3-way'!W245))/2,ABS('OddsRatio_working_3-way'!V245-SQRT('OddsRatio_working_3-way'!W245))/2),SQRT(-'OddsRatio_working_3-way'!U245^3/27))</f>
        <v>0.17864244244772512</v>
      </c>
      <c r="Y245" s="11">
        <f>IF('OddsRatio_working_3-way'!W245&gt;=0,IF('OddsRatio_working_3-way'!V245+SQRT('OddsRatio_working_3-way'!W245)&gt;0,0,PI()),ACOS('OddsRatio_working_3-way'!V245/(2*'OddsRatio_working_3-way'!X245)))</f>
        <v>0.86373845408412842</v>
      </c>
      <c r="Z245" s="11">
        <f>'OddsRatio_working_3-way'!X245^(1/3)*COS('OddsRatio_working_3-way'!Y245/3)</f>
        <v>0.54001654817669875</v>
      </c>
      <c r="AA245" s="11">
        <f>'OddsRatio_working_3-way'!X245^(1/3)*COS(('OddsRatio_working_3-way'!Y245+2*PI())/3)</f>
        <v>-0.40850402902765554</v>
      </c>
      <c r="AB245" s="11">
        <f>'OddsRatio_working_3-way'!X245^(1/3)*COS(('OddsRatio_working_3-way'!Y245+4*PI())/3)</f>
        <v>-0.1315125191490433</v>
      </c>
      <c r="AC245" s="11">
        <f>'OddsRatio_working_3-way'!X245^(1/3)*SIN('OddsRatio_working_3-way'!Y245/3)</f>
        <v>0.15992112279165774</v>
      </c>
      <c r="AD245" s="11">
        <f>'OddsRatio_working_3-way'!X245^(1/3)*SIN(('OddsRatio_working_3-way'!Y245+2*PI())/3)</f>
        <v>0.38770748778917541</v>
      </c>
      <c r="AE245" s="11">
        <f>'OddsRatio_working_3-way'!X245^(1/3)*SIN(('OddsRatio_working_3-way'!Y245+4*PI())/3)</f>
        <v>-0.54762861058083312</v>
      </c>
      <c r="AF245" s="11">
        <f>-'OddsRatio_working_3-way'!U245/(3*'OddsRatio_working_3-way'!X245^(1/3))*COS(('OddsRatio_working_3-way'!Y245)/3)</f>
        <v>0.54001654817669864</v>
      </c>
      <c r="AG245" s="11">
        <f>-'OddsRatio_working_3-way'!U245/(3*'OddsRatio_working_3-way'!X245^(1/3))*COS(('OddsRatio_working_3-way'!Y245+2*PI())/3)</f>
        <v>-0.40850402902765542</v>
      </c>
      <c r="AH245" s="11">
        <f>-'OddsRatio_working_3-way'!U245/(3*'OddsRatio_working_3-way'!X245^(1/3))*COS(('OddsRatio_working_3-way'!Y245+4*PI())/3)</f>
        <v>-0.13151251914904327</v>
      </c>
      <c r="AI245" s="11">
        <f>'OddsRatio_working_3-way'!U245/(3*'OddsRatio_working_3-way'!X245^(1/3))*SIN(('OddsRatio_working_3-way'!Y245)/3)</f>
        <v>-0.15992112279165768</v>
      </c>
      <c r="AJ245" s="11">
        <f>'OddsRatio_working_3-way'!U245/(3*'OddsRatio_working_3-way'!X245^(1/3))*SIN(('OddsRatio_working_3-way'!Y245+2*PI())/3)</f>
        <v>-0.3877074877891753</v>
      </c>
      <c r="AK245" s="11">
        <f>'OddsRatio_working_3-way'!U245/(3*'OddsRatio_working_3-way'!X245^(1/3))*SIN(('OddsRatio_working_3-way'!Y245+4*PI())/3)</f>
        <v>0.54762861058083301</v>
      </c>
      <c r="AL245" s="11">
        <f>'OddsRatio_working_3-way'!Z245+'OddsRatio_working_3-way'!AF245</f>
        <v>1.0800330963533975</v>
      </c>
      <c r="AM245" s="11">
        <f>'OddsRatio_working_3-way'!AA245+'OddsRatio_working_3-way'!AG245</f>
        <v>-0.81700805805531096</v>
      </c>
      <c r="AN245" s="11">
        <f>'OddsRatio_working_3-way'!AB245+'OddsRatio_working_3-way'!AH245</f>
        <v>-0.26302503829808654</v>
      </c>
      <c r="AO245" s="11">
        <f>'OddsRatio_working_3-way'!AC245+'OddsRatio_working_3-way'!AI245</f>
        <v>0</v>
      </c>
      <c r="AP245" s="11">
        <f>'OddsRatio_working_3-way'!AD245+'OddsRatio_working_3-way'!AJ245</f>
        <v>0</v>
      </c>
      <c r="AQ245" s="11">
        <f>'OddsRatio_working_3-way'!AE245+'OddsRatio_working_3-way'!AK245</f>
        <v>0</v>
      </c>
      <c r="AR245" s="10">
        <f>IF(A245="","",IF(('OddsRatio_working_3-way'!X245=0),IF(Q245&gt;0,-Q245^(1/3),(-Q245)^(1/3)),'OddsRatio_working_3-way'!AL245-'OddsRatio_working_3-way'!R245/3))</f>
        <v>1.0800330963533975</v>
      </c>
      <c r="AS245" s="11">
        <f>IF(('OddsRatio_working_3-way'!X245=0),IF(Q245&gt;0,-Q245^(1/3),(-Q245)^(1/3)),'OddsRatio_working_3-way'!AM245-'OddsRatio_working_3-way'!R245/3)</f>
        <v>-0.81700805805531096</v>
      </c>
      <c r="AT245" s="11">
        <f>IF(('OddsRatio_working_3-way'!X245=0),IF(Q245&gt;0,-Q245^(1/3),(-Q245)^(1/3)),'OddsRatio_working_3-way'!AN245-'OddsRatio_working_3-way'!R245/3)</f>
        <v>-0.26302503829808654</v>
      </c>
      <c r="AU245" s="11">
        <f>IF(('OddsRatio_working_3-way'!X245=0),0,'OddsRatio_working_3-way'!AO245)</f>
        <v>0</v>
      </c>
      <c r="AV245" s="11">
        <f>IF(('OddsRatio_working_3-way'!X245=0),0,'OddsRatio_working_3-way'!AP245)</f>
        <v>0</v>
      </c>
      <c r="AW245" s="11">
        <f>IF(('OddsRatio_working_3-way'!X245=0),0,'OddsRatio_working_3-way'!AQ245)</f>
        <v>0</v>
      </c>
    </row>
    <row r="246" spans="1:4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9">
        <f t="shared" si="52"/>
        <v>0.34001852255461013</v>
      </c>
      <c r="E246" s="9">
        <f t="shared" si="53"/>
        <v>0.26096206868379385</v>
      </c>
      <c r="F246" s="9">
        <f t="shared" si="54"/>
        <v>0.39901940876159608</v>
      </c>
      <c r="G246" s="9">
        <f t="shared" si="55"/>
        <v>1.0606646172708252</v>
      </c>
      <c r="H246" s="9">
        <f t="shared" si="56"/>
        <v>2.9410162496056103</v>
      </c>
      <c r="I246" s="9">
        <f t="shared" si="57"/>
        <v>3.8319745281131028</v>
      </c>
      <c r="J246" s="9">
        <f t="shared" si="58"/>
        <v>2.5061437565245717</v>
      </c>
      <c r="K246" s="11">
        <f t="shared" si="59"/>
        <v>0.35335689045936397</v>
      </c>
      <c r="L246" s="11">
        <f t="shared" si="60"/>
        <v>0.27247956403269757</v>
      </c>
      <c r="M246" s="11">
        <f t="shared" si="61"/>
        <v>0.41322314049586778</v>
      </c>
      <c r="N246" s="11">
        <f>'OddsRatio_working_3-way'!K246+'OddsRatio_working_3-way'!L246+'OddsRatio_working_3-way'!M246-('OddsRatio_working_3-way'!K246*'OddsRatio_working_3-way'!L246)-('OddsRatio_working_3-way'!K246*'OddsRatio_working_3-way'!M246)-('OddsRatio_working_3-way'!L246*'OddsRatio_working_3-way'!M246)+('OddsRatio_working_3-way'!K246*'OddsRatio_working_3-way'!L246*'OddsRatio_working_3-way'!M246)-1</f>
        <v>-0.27604687160947228</v>
      </c>
      <c r="O246" s="11">
        <f>0</f>
        <v>0</v>
      </c>
      <c r="P246" s="11">
        <f>('OddsRatio_working_3-way'!K246*'OddsRatio_working_3-way'!L246)+('OddsRatio_working_3-way'!K246*'OddsRatio_working_3-way'!M246)+('OddsRatio_working_3-way'!L246*'OddsRatio_working_3-way'!M246)-(3*'OddsRatio_working_3-way'!K246*'OddsRatio_working_3-way'!L246*'OddsRatio_working_3-way'!M246)</f>
        <v>0.23553412654755274</v>
      </c>
      <c r="Q246" s="11">
        <f>2*'OddsRatio_working_3-way'!K246*'OddsRatio_working_3-way'!L246*'OddsRatio_working_3-way'!M246</f>
        <v>7.9572340049848894E-2</v>
      </c>
      <c r="R246" s="11">
        <f t="shared" si="62"/>
        <v>0</v>
      </c>
      <c r="S246" s="11">
        <f t="shared" si="63"/>
        <v>-0.8532396153388272</v>
      </c>
      <c r="T246" s="11">
        <f t="shared" si="64"/>
        <v>-0.28825662680365782</v>
      </c>
      <c r="U246" s="11">
        <f>'OddsRatio_working_3-way'!S246-'OddsRatio_working_3-way'!R246^2/3</f>
        <v>-0.8532396153388272</v>
      </c>
      <c r="V246" s="11">
        <f>'OddsRatio_working_3-way'!S246*'OddsRatio_working_3-way'!R246/3-2*'OddsRatio_working_3-way'!R246^3/27-'OddsRatio_working_3-way'!T246</f>
        <v>0.28825662680365782</v>
      </c>
      <c r="W246" s="11">
        <f>'OddsRatio_working_3-way'!V246^2+4*'OddsRatio_working_3-way'!U246^3/27</f>
        <v>-8.9338449217404997E-3</v>
      </c>
      <c r="X246" s="11">
        <f>IF('OddsRatio_working_3-way'!W246&gt;0,IF(ABS('OddsRatio_working_3-way'!V246+SQRT('OddsRatio_working_3-way'!W246))/2&gt;0,ABS('OddsRatio_working_3-way'!V246+SQRT('OddsRatio_working_3-way'!W246))/2,ABS('OddsRatio_working_3-way'!V246-SQRT('OddsRatio_working_3-way'!W246))/2),SQRT(-'OddsRatio_working_3-way'!U246^3/27))</f>
        <v>0.1516787129246914</v>
      </c>
      <c r="Y246" s="11">
        <f>IF('OddsRatio_working_3-way'!W246&gt;=0,IF('OddsRatio_working_3-way'!V246+SQRT('OddsRatio_working_3-way'!W246)&gt;0,0,PI()),ACOS('OddsRatio_working_3-way'!V246/(2*'OddsRatio_working_3-way'!X246)))</f>
        <v>0.31685157901762651</v>
      </c>
      <c r="Z246" s="11">
        <f>'OddsRatio_working_3-way'!X246^(1/3)*COS('OddsRatio_working_3-way'!Y246/3)</f>
        <v>0.5303323086354127</v>
      </c>
      <c r="AA246" s="11">
        <f>'OddsRatio_working_3-way'!X246^(1/3)*COS(('OddsRatio_working_3-way'!Y246+2*PI())/3)</f>
        <v>-0.31385532814292</v>
      </c>
      <c r="AB246" s="11">
        <f>'OddsRatio_working_3-way'!X246^(1/3)*COS(('OddsRatio_working_3-way'!Y246+4*PI())/3)</f>
        <v>-0.21647698049249287</v>
      </c>
      <c r="AC246" s="11">
        <f>'OddsRatio_working_3-way'!X246^(1/3)*SIN('OddsRatio_working_3-way'!Y246/3)</f>
        <v>5.6221415229215095E-2</v>
      </c>
      <c r="AD246" s="11">
        <f>'OddsRatio_working_3-way'!X246^(1/3)*SIN(('OddsRatio_working_3-way'!Y246+2*PI())/3)</f>
        <v>0.43117054411130934</v>
      </c>
      <c r="AE246" s="11">
        <f>'OddsRatio_working_3-way'!X246^(1/3)*SIN(('OddsRatio_working_3-way'!Y246+4*PI())/3)</f>
        <v>-0.48739195934052437</v>
      </c>
      <c r="AF246" s="11">
        <f>-'OddsRatio_working_3-way'!U246/(3*'OddsRatio_working_3-way'!X246^(1/3))*COS(('OddsRatio_working_3-way'!Y246)/3)</f>
        <v>0.53033230863541247</v>
      </c>
      <c r="AG246" s="11">
        <f>-'OddsRatio_working_3-way'!U246/(3*'OddsRatio_working_3-way'!X246^(1/3))*COS(('OddsRatio_working_3-way'!Y246+2*PI())/3)</f>
        <v>-0.31385532814291983</v>
      </c>
      <c r="AH246" s="11">
        <f>-'OddsRatio_working_3-way'!U246/(3*'OddsRatio_working_3-way'!X246^(1/3))*COS(('OddsRatio_working_3-way'!Y246+4*PI())/3)</f>
        <v>-0.21647698049249278</v>
      </c>
      <c r="AI246" s="11">
        <f>'OddsRatio_working_3-way'!U246/(3*'OddsRatio_working_3-way'!X246^(1/3))*SIN(('OddsRatio_working_3-way'!Y246)/3)</f>
        <v>-5.6221415229215074E-2</v>
      </c>
      <c r="AJ246" s="11">
        <f>'OddsRatio_working_3-way'!U246/(3*'OddsRatio_working_3-way'!X246^(1/3))*SIN(('OddsRatio_working_3-way'!Y246+2*PI())/3)</f>
        <v>-0.43117054411130917</v>
      </c>
      <c r="AK246" s="11">
        <f>'OddsRatio_working_3-way'!U246/(3*'OddsRatio_working_3-way'!X246^(1/3))*SIN(('OddsRatio_working_3-way'!Y246+4*PI())/3)</f>
        <v>0.48739195934052415</v>
      </c>
      <c r="AL246" s="11">
        <f>'OddsRatio_working_3-way'!Z246+'OddsRatio_working_3-way'!AF246</f>
        <v>1.0606646172708252</v>
      </c>
      <c r="AM246" s="11">
        <f>'OddsRatio_working_3-way'!AA246+'OddsRatio_working_3-way'!AG246</f>
        <v>-0.62771065628583989</v>
      </c>
      <c r="AN246" s="11">
        <f>'OddsRatio_working_3-way'!AB246+'OddsRatio_working_3-way'!AH246</f>
        <v>-0.43295396098498562</v>
      </c>
      <c r="AO246" s="11">
        <f>'OddsRatio_working_3-way'!AC246+'OddsRatio_working_3-way'!AI246</f>
        <v>0</v>
      </c>
      <c r="AP246" s="11">
        <f>'OddsRatio_working_3-way'!AD246+'OddsRatio_working_3-way'!AJ246</f>
        <v>0</v>
      </c>
      <c r="AQ246" s="11">
        <f>'OddsRatio_working_3-way'!AE246+'OddsRatio_working_3-way'!AK246</f>
        <v>0</v>
      </c>
      <c r="AR246" s="10">
        <f>IF(A246="","",IF(('OddsRatio_working_3-way'!X246=0),IF(Q246&gt;0,-Q246^(1/3),(-Q246)^(1/3)),'OddsRatio_working_3-way'!AL246-'OddsRatio_working_3-way'!R246/3))</f>
        <v>1.0606646172708252</v>
      </c>
      <c r="AS246" s="11">
        <f>IF(('OddsRatio_working_3-way'!X246=0),IF(Q246&gt;0,-Q246^(1/3),(-Q246)^(1/3)),'OddsRatio_working_3-way'!AM246-'OddsRatio_working_3-way'!R246/3)</f>
        <v>-0.62771065628583989</v>
      </c>
      <c r="AT246" s="11">
        <f>IF(('OddsRatio_working_3-way'!X246=0),IF(Q246&gt;0,-Q246^(1/3),(-Q246)^(1/3)),'OddsRatio_working_3-way'!AN246-'OddsRatio_working_3-way'!R246/3)</f>
        <v>-0.43295396098498562</v>
      </c>
      <c r="AU246" s="11">
        <f>IF(('OddsRatio_working_3-way'!X246=0),0,'OddsRatio_working_3-way'!AO246)</f>
        <v>0</v>
      </c>
      <c r="AV246" s="11">
        <f>IF(('OddsRatio_working_3-way'!X246=0),0,'OddsRatio_working_3-way'!AP246)</f>
        <v>0</v>
      </c>
      <c r="AW246" s="11">
        <f>IF(('OddsRatio_working_3-way'!X246=0),0,'OddsRatio_working_3-way'!AQ246)</f>
        <v>0</v>
      </c>
    </row>
    <row r="247" spans="1:4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9">
        <f t="shared" si="52"/>
        <v>0.38443361892163469</v>
      </c>
      <c r="E247" s="9">
        <f t="shared" si="53"/>
        <v>0.27793055641009207</v>
      </c>
      <c r="F247" s="9">
        <f t="shared" si="54"/>
        <v>0.33763582466827319</v>
      </c>
      <c r="G247" s="9">
        <f t="shared" si="55"/>
        <v>1.0604167662607178</v>
      </c>
      <c r="H247" s="9">
        <f t="shared" si="56"/>
        <v>2.6012293170536838</v>
      </c>
      <c r="I247" s="9">
        <f t="shared" si="57"/>
        <v>3.5980210773387582</v>
      </c>
      <c r="J247" s="9">
        <f t="shared" si="58"/>
        <v>2.9617710175823282</v>
      </c>
      <c r="K247" s="11">
        <f t="shared" si="59"/>
        <v>0.39840637450199207</v>
      </c>
      <c r="L247" s="11">
        <f t="shared" si="60"/>
        <v>0.28985507246376813</v>
      </c>
      <c r="M247" s="11">
        <f t="shared" si="61"/>
        <v>0.35087719298245612</v>
      </c>
      <c r="N247" s="11">
        <f>'OddsRatio_working_3-way'!K247+'OddsRatio_working_3-way'!L247+'OddsRatio_working_3-way'!M247-('OddsRatio_working_3-way'!K247*'OddsRatio_working_3-way'!L247)-('OddsRatio_working_3-way'!K247*'OddsRatio_working_3-way'!M247)-('OddsRatio_working_3-way'!L247*'OddsRatio_working_3-way'!M247)+('OddsRatio_working_3-way'!K247*'OddsRatio_working_3-way'!L247*'OddsRatio_working_3-way'!M247)-1</f>
        <v>-0.27731737681868507</v>
      </c>
      <c r="O247" s="11">
        <f>0</f>
        <v>0</v>
      </c>
      <c r="P247" s="11">
        <f>('OddsRatio_working_3-way'!K247*'OddsRatio_working_3-way'!L247)+('OddsRatio_working_3-way'!K247*'OddsRatio_working_3-way'!M247)+('OddsRatio_working_3-way'!L247*'OddsRatio_working_3-way'!M247)-(3*'OddsRatio_working_3-way'!K247*'OddsRatio_working_3-way'!L247*'OddsRatio_working_3-way'!M247)</f>
        <v>0.235417344099321</v>
      </c>
      <c r="Q247" s="11">
        <f>2*'OddsRatio_working_3-way'!K247*'OddsRatio_working_3-way'!L247*'OddsRatio_working_3-way'!M247</f>
        <v>8.1038672667580386E-2</v>
      </c>
      <c r="R247" s="11">
        <f t="shared" si="62"/>
        <v>0</v>
      </c>
      <c r="S247" s="11">
        <f t="shared" si="63"/>
        <v>-0.8489094581809814</v>
      </c>
      <c r="T247" s="11">
        <f t="shared" si="64"/>
        <v>-0.29222356563889207</v>
      </c>
      <c r="U247" s="11">
        <f>'OddsRatio_working_3-way'!S247-'OddsRatio_working_3-way'!R247^2/3</f>
        <v>-0.8489094581809814</v>
      </c>
      <c r="V247" s="11">
        <f>'OddsRatio_working_3-way'!S247*'OddsRatio_working_3-way'!R247/3-2*'OddsRatio_working_3-way'!R247^3/27-'OddsRatio_working_3-way'!T247</f>
        <v>0.29222356563889207</v>
      </c>
      <c r="W247" s="11">
        <f>'OddsRatio_working_3-way'!V247^2+4*'OddsRatio_working_3-way'!U247^3/27</f>
        <v>-5.2371331635197721E-3</v>
      </c>
      <c r="X247" s="11">
        <f>IF('OddsRatio_working_3-way'!W247&gt;0,IF(ABS('OddsRatio_working_3-way'!V247+SQRT('OddsRatio_working_3-way'!W247))/2&gt;0,ABS('OddsRatio_working_3-way'!V247+SQRT('OddsRatio_working_3-way'!W247))/2,ABS('OddsRatio_working_3-way'!V247-SQRT('OddsRatio_working_3-way'!W247))/2),SQRT(-'OddsRatio_working_3-way'!U247^3/27))</f>
        <v>0.15052553394543036</v>
      </c>
      <c r="Y247" s="11">
        <f>IF('OddsRatio_working_3-way'!W247&gt;=0,IF('OddsRatio_working_3-way'!V247+SQRT('OddsRatio_working_3-way'!W247)&gt;0,0,PI()),ACOS('OddsRatio_working_3-way'!V247/(2*'OddsRatio_working_3-way'!X247)))</f>
        <v>0.24276204661687162</v>
      </c>
      <c r="Z247" s="11">
        <f>'OddsRatio_working_3-way'!X247^(1/3)*COS('OddsRatio_working_3-way'!Y247/3)</f>
        <v>0.5302083831303589</v>
      </c>
      <c r="AA247" s="11">
        <f>'OddsRatio_working_3-way'!X247^(1/3)*COS(('OddsRatio_working_3-way'!Y247+2*PI())/3)</f>
        <v>-0.3023421747136163</v>
      </c>
      <c r="AB247" s="11">
        <f>'OddsRatio_working_3-way'!X247^(1/3)*COS(('OddsRatio_working_3-way'!Y247+4*PI())/3)</f>
        <v>-0.22786620841674243</v>
      </c>
      <c r="AC247" s="11">
        <f>'OddsRatio_working_3-way'!X247^(1/3)*SIN('OddsRatio_working_3-way'!Y247/3)</f>
        <v>4.299871918965769E-2</v>
      </c>
      <c r="AD247" s="11">
        <f>'OddsRatio_working_3-way'!X247^(1/3)*SIN(('OddsRatio_working_3-way'!Y247+2*PI())/3)</f>
        <v>0.43767456949553457</v>
      </c>
      <c r="AE247" s="11">
        <f>'OddsRatio_working_3-way'!X247^(1/3)*SIN(('OddsRatio_working_3-way'!Y247+4*PI())/3)</f>
        <v>-0.48067328868519221</v>
      </c>
      <c r="AF247" s="11">
        <f>-'OddsRatio_working_3-way'!U247/(3*'OddsRatio_working_3-way'!X247^(1/3))*COS(('OddsRatio_working_3-way'!Y247)/3)</f>
        <v>0.5302083831303589</v>
      </c>
      <c r="AG247" s="11">
        <f>-'OddsRatio_working_3-way'!U247/(3*'OddsRatio_working_3-way'!X247^(1/3))*COS(('OddsRatio_working_3-way'!Y247+2*PI())/3)</f>
        <v>-0.3023421747136163</v>
      </c>
      <c r="AH247" s="11">
        <f>-'OddsRatio_working_3-way'!U247/(3*'OddsRatio_working_3-way'!X247^(1/3))*COS(('OddsRatio_working_3-way'!Y247+4*PI())/3)</f>
        <v>-0.22786620841674243</v>
      </c>
      <c r="AI247" s="11">
        <f>'OddsRatio_working_3-way'!U247/(3*'OddsRatio_working_3-way'!X247^(1/3))*SIN(('OddsRatio_working_3-way'!Y247)/3)</f>
        <v>-4.299871918965769E-2</v>
      </c>
      <c r="AJ247" s="11">
        <f>'OddsRatio_working_3-way'!U247/(3*'OddsRatio_working_3-way'!X247^(1/3))*SIN(('OddsRatio_working_3-way'!Y247+2*PI())/3)</f>
        <v>-0.43767456949553457</v>
      </c>
      <c r="AK247" s="11">
        <f>'OddsRatio_working_3-way'!U247/(3*'OddsRatio_working_3-way'!X247^(1/3))*SIN(('OddsRatio_working_3-way'!Y247+4*PI())/3)</f>
        <v>0.48067328868519221</v>
      </c>
      <c r="AL247" s="11">
        <f>'OddsRatio_working_3-way'!Z247+'OddsRatio_working_3-way'!AF247</f>
        <v>1.0604167662607178</v>
      </c>
      <c r="AM247" s="11">
        <f>'OddsRatio_working_3-way'!AA247+'OddsRatio_working_3-way'!AG247</f>
        <v>-0.60468434942723259</v>
      </c>
      <c r="AN247" s="11">
        <f>'OddsRatio_working_3-way'!AB247+'OddsRatio_working_3-way'!AH247</f>
        <v>-0.45573241683348487</v>
      </c>
      <c r="AO247" s="11">
        <f>'OddsRatio_working_3-way'!AC247+'OddsRatio_working_3-way'!AI247</f>
        <v>0</v>
      </c>
      <c r="AP247" s="11">
        <f>'OddsRatio_working_3-way'!AD247+'OddsRatio_working_3-way'!AJ247</f>
        <v>0</v>
      </c>
      <c r="AQ247" s="11">
        <f>'OddsRatio_working_3-way'!AE247+'OddsRatio_working_3-way'!AK247</f>
        <v>0</v>
      </c>
      <c r="AR247" s="10">
        <f>IF(A247="","",IF(('OddsRatio_working_3-way'!X247=0),IF(Q247&gt;0,-Q247^(1/3),(-Q247)^(1/3)),'OddsRatio_working_3-way'!AL247-'OddsRatio_working_3-way'!R247/3))</f>
        <v>1.0604167662607178</v>
      </c>
      <c r="AS247" s="11">
        <f>IF(('OddsRatio_working_3-way'!X247=0),IF(Q247&gt;0,-Q247^(1/3),(-Q247)^(1/3)),'OddsRatio_working_3-way'!AM247-'OddsRatio_working_3-way'!R247/3)</f>
        <v>-0.60468434942723259</v>
      </c>
      <c r="AT247" s="11">
        <f>IF(('OddsRatio_working_3-way'!X247=0),IF(Q247&gt;0,-Q247^(1/3),(-Q247)^(1/3)),'OddsRatio_working_3-way'!AN247-'OddsRatio_working_3-way'!R247/3)</f>
        <v>-0.45573241683348487</v>
      </c>
      <c r="AU247" s="11">
        <f>IF(('OddsRatio_working_3-way'!X247=0),0,'OddsRatio_working_3-way'!AO247)</f>
        <v>0</v>
      </c>
      <c r="AV247" s="11">
        <f>IF(('OddsRatio_working_3-way'!X247=0),0,'OddsRatio_working_3-way'!AP247)</f>
        <v>0</v>
      </c>
      <c r="AW247" s="11">
        <f>IF(('OddsRatio_working_3-way'!X247=0),0,'OddsRatio_working_3-way'!AQ247)</f>
        <v>0</v>
      </c>
    </row>
    <row r="248" spans="1:4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9">
        <f t="shared" si="52"/>
        <v>0.2804340563756339</v>
      </c>
      <c r="E248" s="9">
        <f t="shared" si="53"/>
        <v>0.29911105073463029</v>
      </c>
      <c r="F248" s="9">
        <f t="shared" si="54"/>
        <v>0.42045489288973587</v>
      </c>
      <c r="G248" s="9">
        <f t="shared" si="55"/>
        <v>1.0602895484992465</v>
      </c>
      <c r="H248" s="9">
        <f t="shared" si="56"/>
        <v>3.5659007073681765</v>
      </c>
      <c r="I248" s="9">
        <f t="shared" si="57"/>
        <v>3.3432399021833352</v>
      </c>
      <c r="J248" s="9">
        <f t="shared" si="58"/>
        <v>2.3783764130490201</v>
      </c>
      <c r="K248" s="11">
        <f t="shared" si="59"/>
        <v>0.29239766081871343</v>
      </c>
      <c r="L248" s="11">
        <f t="shared" si="60"/>
        <v>0.3115264797507788</v>
      </c>
      <c r="M248" s="11">
        <f t="shared" si="61"/>
        <v>0.43478260869565222</v>
      </c>
      <c r="N248" s="11">
        <f>'OddsRatio_working_3-way'!K248+'OddsRatio_working_3-way'!L248+'OddsRatio_working_3-way'!M248-('OddsRatio_working_3-way'!K248*'OddsRatio_working_3-way'!L248)-('OddsRatio_working_3-way'!K248*'OddsRatio_working_3-way'!M248)-('OddsRatio_working_3-way'!L248*'OddsRatio_working_3-way'!M248)+('OddsRatio_working_3-way'!K248*'OddsRatio_working_3-way'!L248*'OddsRatio_working_3-way'!M248)-1</f>
        <v>-0.27535439800458295</v>
      </c>
      <c r="O248" s="11">
        <f>0</f>
        <v>0</v>
      </c>
      <c r="P248" s="11">
        <f>('OddsRatio_working_3-way'!K248*'OddsRatio_working_3-way'!L248)+('OddsRatio_working_3-way'!K248*'OddsRatio_working_3-way'!M248)+('OddsRatio_working_3-way'!L248*'OddsRatio_working_3-way'!M248)-(3*'OddsRatio_working_3-way'!K248*'OddsRatio_working_3-way'!L248*'OddsRatio_working_3-way'!M248)</f>
        <v>0.23485278730258302</v>
      </c>
      <c r="Q248" s="11">
        <f>2*'OddsRatio_working_3-way'!K248*'OddsRatio_working_3-way'!L248*'OddsRatio_working_3-way'!M248</f>
        <v>7.9208359967144371E-2</v>
      </c>
      <c r="R248" s="11">
        <f t="shared" si="62"/>
        <v>0</v>
      </c>
      <c r="S248" s="11">
        <f t="shared" si="63"/>
        <v>-0.85291097220344447</v>
      </c>
      <c r="T248" s="11">
        <f t="shared" si="64"/>
        <v>-0.28765968708379241</v>
      </c>
      <c r="U248" s="11">
        <f>'OddsRatio_working_3-way'!S248-'OddsRatio_working_3-way'!R248^2/3</f>
        <v>-0.85291097220344447</v>
      </c>
      <c r="V248" s="11">
        <f>'OddsRatio_working_3-way'!S248*'OddsRatio_working_3-way'!R248/3-2*'OddsRatio_working_3-way'!R248^3/27-'OddsRatio_working_3-way'!T248</f>
        <v>0.28765968708379241</v>
      </c>
      <c r="W248" s="11">
        <f>'OddsRatio_working_3-way'!V248^2+4*'OddsRatio_working_3-way'!U248^3/27</f>
        <v>-9.1713362792582992E-3</v>
      </c>
      <c r="X248" s="11">
        <f>IF('OddsRatio_working_3-way'!W248&gt;0,IF(ABS('OddsRatio_working_3-way'!V248+SQRT('OddsRatio_working_3-way'!W248))/2&gt;0,ABS('OddsRatio_working_3-way'!V248+SQRT('OddsRatio_working_3-way'!W248))/2,ABS('OddsRatio_working_3-way'!V248-SQRT('OddsRatio_working_3-way'!W248))/2),SQRT(-'OddsRatio_working_3-way'!U248^3/27))</f>
        <v>0.15159108800685123</v>
      </c>
      <c r="Y248" s="11">
        <f>IF('OddsRatio_working_3-way'!W248&gt;=0,IF('OddsRatio_working_3-way'!V248+SQRT('OddsRatio_working_3-way'!W248)&gt;0,0,PI()),ACOS('OddsRatio_working_3-way'!V248/(2*'OddsRatio_working_3-way'!X248)))</f>
        <v>0.32137672730632616</v>
      </c>
      <c r="Z248" s="11">
        <f>'OddsRatio_working_3-way'!X248^(1/3)*COS('OddsRatio_working_3-way'!Y248/3)</f>
        <v>0.53014477424962336</v>
      </c>
      <c r="AA248" s="11">
        <f>'OddsRatio_working_3-way'!X248^(1/3)*COS(('OddsRatio_working_3-way'!Y248+2*PI())/3)</f>
        <v>-0.31444476607015992</v>
      </c>
      <c r="AB248" s="11">
        <f>'OddsRatio_working_3-way'!X248^(1/3)*COS(('OddsRatio_working_3-way'!Y248+4*PI())/3)</f>
        <v>-0.21570000817946355</v>
      </c>
      <c r="AC248" s="11">
        <f>'OddsRatio_working_3-way'!X248^(1/3)*SIN('OddsRatio_working_3-way'!Y248/3)</f>
        <v>5.7010312549257994E-2</v>
      </c>
      <c r="AD248" s="11">
        <f>'OddsRatio_working_3-way'!X248^(1/3)*SIN(('OddsRatio_working_3-way'!Y248+2*PI())/3)</f>
        <v>0.43061368590911114</v>
      </c>
      <c r="AE248" s="11">
        <f>'OddsRatio_working_3-way'!X248^(1/3)*SIN(('OddsRatio_working_3-way'!Y248+4*PI())/3)</f>
        <v>-0.48762399845836907</v>
      </c>
      <c r="AF248" s="11">
        <f>-'OddsRatio_working_3-way'!U248/(3*'OddsRatio_working_3-way'!X248^(1/3))*COS(('OddsRatio_working_3-way'!Y248)/3)</f>
        <v>0.53014477424962325</v>
      </c>
      <c r="AG248" s="11">
        <f>-'OddsRatio_working_3-way'!U248/(3*'OddsRatio_working_3-way'!X248^(1/3))*COS(('OddsRatio_working_3-way'!Y248+2*PI())/3)</f>
        <v>-0.31444476607015981</v>
      </c>
      <c r="AH248" s="11">
        <f>-'OddsRatio_working_3-way'!U248/(3*'OddsRatio_working_3-way'!X248^(1/3))*COS(('OddsRatio_working_3-way'!Y248+4*PI())/3)</f>
        <v>-0.2157000081794635</v>
      </c>
      <c r="AI248" s="11">
        <f>'OddsRatio_working_3-way'!U248/(3*'OddsRatio_working_3-way'!X248^(1/3))*SIN(('OddsRatio_working_3-way'!Y248)/3)</f>
        <v>-5.701031254925798E-2</v>
      </c>
      <c r="AJ248" s="11">
        <f>'OddsRatio_working_3-way'!U248/(3*'OddsRatio_working_3-way'!X248^(1/3))*SIN(('OddsRatio_working_3-way'!Y248+2*PI())/3)</f>
        <v>-0.43061368590911103</v>
      </c>
      <c r="AK248" s="11">
        <f>'OddsRatio_working_3-way'!U248/(3*'OddsRatio_working_3-way'!X248^(1/3))*SIN(('OddsRatio_working_3-way'!Y248+4*PI())/3)</f>
        <v>0.48762399845836901</v>
      </c>
      <c r="AL248" s="11">
        <f>'OddsRatio_working_3-way'!Z248+'OddsRatio_working_3-way'!AF248</f>
        <v>1.0602895484992465</v>
      </c>
      <c r="AM248" s="11">
        <f>'OddsRatio_working_3-way'!AA248+'OddsRatio_working_3-way'!AG248</f>
        <v>-0.62888953214031973</v>
      </c>
      <c r="AN248" s="11">
        <f>'OddsRatio_working_3-way'!AB248+'OddsRatio_working_3-way'!AH248</f>
        <v>-0.43140001635892705</v>
      </c>
      <c r="AO248" s="11">
        <f>'OddsRatio_working_3-way'!AC248+'OddsRatio_working_3-way'!AI248</f>
        <v>0</v>
      </c>
      <c r="AP248" s="11">
        <f>'OddsRatio_working_3-way'!AD248+'OddsRatio_working_3-way'!AJ248</f>
        <v>0</v>
      </c>
      <c r="AQ248" s="11">
        <f>'OddsRatio_working_3-way'!AE248+'OddsRatio_working_3-way'!AK248</f>
        <v>0</v>
      </c>
      <c r="AR248" s="10">
        <f>IF(A248="","",IF(('OddsRatio_working_3-way'!X248=0),IF(Q248&gt;0,-Q248^(1/3),(-Q248)^(1/3)),'OddsRatio_working_3-way'!AL248-'OddsRatio_working_3-way'!R248/3))</f>
        <v>1.0602895484992465</v>
      </c>
      <c r="AS248" s="11">
        <f>IF(('OddsRatio_working_3-way'!X248=0),IF(Q248&gt;0,-Q248^(1/3),(-Q248)^(1/3)),'OddsRatio_working_3-way'!AM248-'OddsRatio_working_3-way'!R248/3)</f>
        <v>-0.62888953214031973</v>
      </c>
      <c r="AT248" s="11">
        <f>IF(('OddsRatio_working_3-way'!X248=0),IF(Q248&gt;0,-Q248^(1/3),(-Q248)^(1/3)),'OddsRatio_working_3-way'!AN248-'OddsRatio_working_3-way'!R248/3)</f>
        <v>-0.43140001635892705</v>
      </c>
      <c r="AU248" s="11">
        <f>IF(('OddsRatio_working_3-way'!X248=0),0,'OddsRatio_working_3-way'!AO248)</f>
        <v>0</v>
      </c>
      <c r="AV248" s="11">
        <f>IF(('OddsRatio_working_3-way'!X248=0),0,'OddsRatio_working_3-way'!AP248)</f>
        <v>0</v>
      </c>
      <c r="AW248" s="11">
        <f>IF(('OddsRatio_working_3-way'!X248=0),0,'OddsRatio_working_3-way'!AQ248)</f>
        <v>0</v>
      </c>
    </row>
    <row r="249" spans="1:4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9">
        <f t="shared" si="52"/>
        <v>0.51545545253258485</v>
      </c>
      <c r="E249" s="9">
        <f t="shared" si="53"/>
        <v>0.26250760827183955</v>
      </c>
      <c r="F249" s="9">
        <f t="shared" si="54"/>
        <v>0.22203693919557557</v>
      </c>
      <c r="G249" s="9">
        <f t="shared" si="55"/>
        <v>1.0682180220131372</v>
      </c>
      <c r="H249" s="9">
        <f t="shared" si="56"/>
        <v>1.9400318593715611</v>
      </c>
      <c r="I249" s="9">
        <f t="shared" si="57"/>
        <v>3.8094133978945508</v>
      </c>
      <c r="J249" s="9">
        <f t="shared" si="58"/>
        <v>4.5037551122030894</v>
      </c>
      <c r="K249" s="11">
        <f t="shared" si="59"/>
        <v>0.53191489361702127</v>
      </c>
      <c r="L249" s="11">
        <f t="shared" si="60"/>
        <v>0.27548209366391185</v>
      </c>
      <c r="M249" s="11">
        <f t="shared" si="61"/>
        <v>0.23364485981308411</v>
      </c>
      <c r="N249" s="11">
        <f>'OddsRatio_working_3-way'!K249+'OddsRatio_working_3-way'!L249+'OddsRatio_working_3-way'!M249-('OddsRatio_working_3-way'!K249*'OddsRatio_working_3-way'!L249)-('OddsRatio_working_3-way'!K249*'OddsRatio_working_3-way'!M249)-('OddsRatio_working_3-way'!L249*'OddsRatio_working_3-way'!M249)+('OddsRatio_working_3-way'!K249*'OddsRatio_working_3-way'!L249*'OddsRatio_working_3-way'!M249)-1</f>
        <v>-0.25989864844507915</v>
      </c>
      <c r="O249" s="11">
        <f>0</f>
        <v>0</v>
      </c>
      <c r="P249" s="11">
        <f>('OddsRatio_working_3-way'!K249*'OddsRatio_working_3-way'!L249)+('OddsRatio_working_3-way'!K249*'OddsRatio_working_3-way'!M249)+('OddsRatio_working_3-way'!L249*'OddsRatio_working_3-way'!M249)-(3*'OddsRatio_working_3-way'!K249*'OddsRatio_working_3-way'!L249*'OddsRatio_working_3-way'!M249)</f>
        <v>0.23246711771450107</v>
      </c>
      <c r="Q249" s="11">
        <f>2*'OddsRatio_working_3-way'!K249*'OddsRatio_working_3-way'!L249*'OddsRatio_working_3-way'!M249</f>
        <v>6.8473377824595311E-2</v>
      </c>
      <c r="R249" s="11">
        <f t="shared" si="62"/>
        <v>0</v>
      </c>
      <c r="S249" s="11">
        <f t="shared" si="63"/>
        <v>-0.89445296889885595</v>
      </c>
      <c r="T249" s="11">
        <f t="shared" si="64"/>
        <v>-0.26346184650923593</v>
      </c>
      <c r="U249" s="11">
        <f>'OddsRatio_working_3-way'!S249-'OddsRatio_working_3-way'!R249^2/3</f>
        <v>-0.89445296889885595</v>
      </c>
      <c r="V249" s="11">
        <f>'OddsRatio_working_3-way'!S249*'OddsRatio_working_3-way'!R249/3-2*'OddsRatio_working_3-way'!R249^3/27-'OddsRatio_working_3-way'!T249</f>
        <v>0.26346184650923593</v>
      </c>
      <c r="W249" s="11">
        <f>'OddsRatio_working_3-way'!V249^2+4*'OddsRatio_working_3-way'!U249^3/27</f>
        <v>-3.6603206773269253E-2</v>
      </c>
      <c r="X249" s="11">
        <f>IF('OddsRatio_working_3-way'!W249&gt;0,IF(ABS('OddsRatio_working_3-way'!V249+SQRT('OddsRatio_working_3-way'!W249))/2&gt;0,ABS('OddsRatio_working_3-way'!V249+SQRT('OddsRatio_working_3-way'!W249))/2,ABS('OddsRatio_working_3-way'!V249-SQRT('OddsRatio_working_3-way'!W249))/2),SQRT(-'OddsRatio_working_3-way'!U249^3/27))</f>
        <v>0.16279999335021902</v>
      </c>
      <c r="Y249" s="11">
        <f>IF('OddsRatio_working_3-way'!W249&gt;=0,IF('OddsRatio_working_3-way'!V249+SQRT('OddsRatio_working_3-way'!W249)&gt;0,0,PI()),ACOS('OddsRatio_working_3-way'!V249/(2*'OddsRatio_working_3-way'!X249)))</f>
        <v>0.62807853281776804</v>
      </c>
      <c r="Z249" s="11">
        <f>'OddsRatio_working_3-way'!X249^(1/3)*COS('OddsRatio_working_3-way'!Y249/3)</f>
        <v>0.5341090110065686</v>
      </c>
      <c r="AA249" s="11">
        <f>'OddsRatio_working_3-way'!X249^(1/3)*COS(('OddsRatio_working_3-way'!Y249+2*PI())/3)</f>
        <v>-0.36533428722822942</v>
      </c>
      <c r="AB249" s="11">
        <f>'OddsRatio_working_3-way'!X249^(1/3)*COS(('OddsRatio_working_3-way'!Y249+4*PI())/3)</f>
        <v>-0.1687747237783393</v>
      </c>
      <c r="AC249" s="11">
        <f>'OddsRatio_working_3-way'!X249^(1/3)*SIN('OddsRatio_working_3-way'!Y249/3)</f>
        <v>0.1134837168695894</v>
      </c>
      <c r="AD249" s="11">
        <f>'OddsRatio_working_3-way'!X249^(1/3)*SIN(('OddsRatio_working_3-way'!Y249+2*PI())/3)</f>
        <v>0.40581011348707602</v>
      </c>
      <c r="AE249" s="11">
        <f>'OddsRatio_working_3-way'!X249^(1/3)*SIN(('OddsRatio_working_3-way'!Y249+4*PI())/3)</f>
        <v>-0.51929383035666543</v>
      </c>
      <c r="AF249" s="11">
        <f>-'OddsRatio_working_3-way'!U249/(3*'OddsRatio_working_3-way'!X249^(1/3))*COS(('OddsRatio_working_3-way'!Y249)/3)</f>
        <v>0.5341090110065686</v>
      </c>
      <c r="AG249" s="11">
        <f>-'OddsRatio_working_3-way'!U249/(3*'OddsRatio_working_3-way'!X249^(1/3))*COS(('OddsRatio_working_3-way'!Y249+2*PI())/3)</f>
        <v>-0.36533428722822942</v>
      </c>
      <c r="AH249" s="11">
        <f>-'OddsRatio_working_3-way'!U249/(3*'OddsRatio_working_3-way'!X249^(1/3))*COS(('OddsRatio_working_3-way'!Y249+4*PI())/3)</f>
        <v>-0.1687747237783393</v>
      </c>
      <c r="AI249" s="11">
        <f>'OddsRatio_working_3-way'!U249/(3*'OddsRatio_working_3-way'!X249^(1/3))*SIN(('OddsRatio_working_3-way'!Y249)/3)</f>
        <v>-0.1134837168695894</v>
      </c>
      <c r="AJ249" s="11">
        <f>'OddsRatio_working_3-way'!U249/(3*'OddsRatio_working_3-way'!X249^(1/3))*SIN(('OddsRatio_working_3-way'!Y249+2*PI())/3)</f>
        <v>-0.40581011348707602</v>
      </c>
      <c r="AK249" s="11">
        <f>'OddsRatio_working_3-way'!U249/(3*'OddsRatio_working_3-way'!X249^(1/3))*SIN(('OddsRatio_working_3-way'!Y249+4*PI())/3)</f>
        <v>0.51929383035666543</v>
      </c>
      <c r="AL249" s="11">
        <f>'OddsRatio_working_3-way'!Z249+'OddsRatio_working_3-way'!AF249</f>
        <v>1.0682180220131372</v>
      </c>
      <c r="AM249" s="11">
        <f>'OddsRatio_working_3-way'!AA249+'OddsRatio_working_3-way'!AG249</f>
        <v>-0.73066857445645883</v>
      </c>
      <c r="AN249" s="11">
        <f>'OddsRatio_working_3-way'!AB249+'OddsRatio_working_3-way'!AH249</f>
        <v>-0.33754944755667859</v>
      </c>
      <c r="AO249" s="11">
        <f>'OddsRatio_working_3-way'!AC249+'OddsRatio_working_3-way'!AI249</f>
        <v>0</v>
      </c>
      <c r="AP249" s="11">
        <f>'OddsRatio_working_3-way'!AD249+'OddsRatio_working_3-way'!AJ249</f>
        <v>0</v>
      </c>
      <c r="AQ249" s="11">
        <f>'OddsRatio_working_3-way'!AE249+'OddsRatio_working_3-way'!AK249</f>
        <v>0</v>
      </c>
      <c r="AR249" s="10">
        <f>IF(A249="","",IF(('OddsRatio_working_3-way'!X249=0),IF(Q249&gt;0,-Q249^(1/3),(-Q249)^(1/3)),'OddsRatio_working_3-way'!AL249-'OddsRatio_working_3-way'!R249/3))</f>
        <v>1.0682180220131372</v>
      </c>
      <c r="AS249" s="11">
        <f>IF(('OddsRatio_working_3-way'!X249=0),IF(Q249&gt;0,-Q249^(1/3),(-Q249)^(1/3)),'OddsRatio_working_3-way'!AM249-'OddsRatio_working_3-way'!R249/3)</f>
        <v>-0.73066857445645883</v>
      </c>
      <c r="AT249" s="11">
        <f>IF(('OddsRatio_working_3-way'!X249=0),IF(Q249&gt;0,-Q249^(1/3),(-Q249)^(1/3)),'OddsRatio_working_3-way'!AN249-'OddsRatio_working_3-way'!R249/3)</f>
        <v>-0.33754944755667859</v>
      </c>
      <c r="AU249" s="11">
        <f>IF(('OddsRatio_working_3-way'!X249=0),0,'OddsRatio_working_3-way'!AO249)</f>
        <v>0</v>
      </c>
      <c r="AV249" s="11">
        <f>IF(('OddsRatio_working_3-way'!X249=0),0,'OddsRatio_working_3-way'!AP249)</f>
        <v>0</v>
      </c>
      <c r="AW249" s="11">
        <f>IF(('OddsRatio_working_3-way'!X249=0),0,'OddsRatio_working_3-way'!AQ249)</f>
        <v>0</v>
      </c>
    </row>
    <row r="250" spans="1:4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9">
        <f t="shared" si="52"/>
        <v>0.53256244614385084</v>
      </c>
      <c r="E250" s="9">
        <f t="shared" si="53"/>
        <v>0.2696821422917417</v>
      </c>
      <c r="F250" s="9">
        <f t="shared" si="54"/>
        <v>0.19775541156440746</v>
      </c>
      <c r="G250" s="9">
        <f t="shared" si="55"/>
        <v>1.0703830161384911</v>
      </c>
      <c r="H250" s="9">
        <f t="shared" si="56"/>
        <v>1.8777140732335627</v>
      </c>
      <c r="I250" s="9">
        <f t="shared" si="57"/>
        <v>3.7080690308303828</v>
      </c>
      <c r="J250" s="9">
        <f t="shared" si="58"/>
        <v>5.0567516311648824</v>
      </c>
      <c r="K250" s="11">
        <f t="shared" si="59"/>
        <v>0.54945054945054939</v>
      </c>
      <c r="L250" s="11">
        <f t="shared" si="60"/>
        <v>0.28328611898016998</v>
      </c>
      <c r="M250" s="11">
        <f t="shared" si="61"/>
        <v>0.20876826722338204</v>
      </c>
      <c r="N250" s="11">
        <f>'OddsRatio_working_3-way'!K250+'OddsRatio_working_3-way'!L250+'OddsRatio_working_3-way'!M250-('OddsRatio_working_3-way'!K250*'OddsRatio_working_3-way'!L250)-('OddsRatio_working_3-way'!K250*'OddsRatio_working_3-way'!M250)-('OddsRatio_working_3-way'!L250*'OddsRatio_working_3-way'!M250)+('OddsRatio_working_3-way'!K250*'OddsRatio_working_3-way'!L250*'OddsRatio_working_3-way'!M250)-1</f>
        <v>-0.25550063082812491</v>
      </c>
      <c r="O250" s="11">
        <f>0</f>
        <v>0</v>
      </c>
      <c r="P250" s="11">
        <f>('OddsRatio_working_3-way'!K250*'OddsRatio_working_3-way'!L250)+('OddsRatio_working_3-way'!K250*'OddsRatio_working_3-way'!M250)+('OddsRatio_working_3-way'!L250*'OddsRatio_working_3-way'!M250)-(3*'OddsRatio_working_3-way'!K250*'OddsRatio_working_3-way'!L250*'OddsRatio_working_3-way'!M250)</f>
        <v>0.23201528935263638</v>
      </c>
      <c r="Q250" s="11">
        <f>2*'OddsRatio_working_3-way'!K250*'OddsRatio_working_3-way'!L250*'OddsRatio_working_3-way'!M250</f>
        <v>6.4990277129590018E-2</v>
      </c>
      <c r="R250" s="11">
        <f t="shared" si="62"/>
        <v>0</v>
      </c>
      <c r="S250" s="11">
        <f t="shared" si="63"/>
        <v>-0.90808108222915851</v>
      </c>
      <c r="T250" s="11">
        <f t="shared" si="64"/>
        <v>-0.25436444880368586</v>
      </c>
      <c r="U250" s="11">
        <f>'OddsRatio_working_3-way'!S250-'OddsRatio_working_3-way'!R250^2/3</f>
        <v>-0.90808108222915851</v>
      </c>
      <c r="V250" s="11">
        <f>'OddsRatio_working_3-way'!S250*'OddsRatio_working_3-way'!R250/3-2*'OddsRatio_working_3-way'!R250^3/27-'OddsRatio_working_3-way'!T250</f>
        <v>0.25436444880368586</v>
      </c>
      <c r="W250" s="11">
        <f>'OddsRatio_working_3-way'!V250^2+4*'OddsRatio_working_3-way'!U250^3/27</f>
        <v>-4.6234116524937086E-2</v>
      </c>
      <c r="X250" s="11">
        <f>IF('OddsRatio_working_3-way'!W250&gt;0,IF(ABS('OddsRatio_working_3-way'!V250+SQRT('OddsRatio_working_3-way'!W250))/2&gt;0,ABS('OddsRatio_working_3-way'!V250+SQRT('OddsRatio_working_3-way'!W250))/2,ABS('OddsRatio_working_3-way'!V250-SQRT('OddsRatio_working_3-way'!W250))/2),SQRT(-'OddsRatio_working_3-way'!U250^3/27))</f>
        <v>0.16653482319033158</v>
      </c>
      <c r="Y250" s="11">
        <f>IF('OddsRatio_working_3-way'!W250&gt;=0,IF('OddsRatio_working_3-way'!V250+SQRT('OddsRatio_working_3-way'!W250)&gt;0,0,PI()),ACOS('OddsRatio_working_3-way'!V250/(2*'OddsRatio_working_3-way'!X250)))</f>
        <v>0.70177502948073822</v>
      </c>
      <c r="Z250" s="11">
        <f>'OddsRatio_working_3-way'!X250^(1/3)*COS('OddsRatio_working_3-way'!Y250/3)</f>
        <v>0.53519150806924554</v>
      </c>
      <c r="AA250" s="11">
        <f>'OddsRatio_working_3-way'!X250^(1/3)*COS(('OddsRatio_working_3-way'!Y250+2*PI())/3)</f>
        <v>-0.37803944025169262</v>
      </c>
      <c r="AB250" s="11">
        <f>'OddsRatio_working_3-way'!X250^(1/3)*COS(('OddsRatio_working_3-way'!Y250+4*PI())/3)</f>
        <v>-0.15715206781755309</v>
      </c>
      <c r="AC250" s="11">
        <f>'OddsRatio_working_3-way'!X250^(1/3)*SIN('OddsRatio_working_3-way'!Y250/3)</f>
        <v>0.12752938393543975</v>
      </c>
      <c r="AD250" s="11">
        <f>'OddsRatio_working_3-way'!X250^(1/3)*SIN(('OddsRatio_working_3-way'!Y250+2*PI())/3)</f>
        <v>0.39972474990995122</v>
      </c>
      <c r="AE250" s="11">
        <f>'OddsRatio_working_3-way'!X250^(1/3)*SIN(('OddsRatio_working_3-way'!Y250+4*PI())/3)</f>
        <v>-0.52725413384539077</v>
      </c>
      <c r="AF250" s="11">
        <f>-'OddsRatio_working_3-way'!U250/(3*'OddsRatio_working_3-way'!X250^(1/3))*COS(('OddsRatio_working_3-way'!Y250)/3)</f>
        <v>0.53519150806924565</v>
      </c>
      <c r="AG250" s="11">
        <f>-'OddsRatio_working_3-way'!U250/(3*'OddsRatio_working_3-way'!X250^(1/3))*COS(('OddsRatio_working_3-way'!Y250+2*PI())/3)</f>
        <v>-0.37803944025169273</v>
      </c>
      <c r="AH250" s="11">
        <f>-'OddsRatio_working_3-way'!U250/(3*'OddsRatio_working_3-way'!X250^(1/3))*COS(('OddsRatio_working_3-way'!Y250+4*PI())/3)</f>
        <v>-0.15715206781755311</v>
      </c>
      <c r="AI250" s="11">
        <f>'OddsRatio_working_3-way'!U250/(3*'OddsRatio_working_3-way'!X250^(1/3))*SIN(('OddsRatio_working_3-way'!Y250)/3)</f>
        <v>-0.12752938393543975</v>
      </c>
      <c r="AJ250" s="11">
        <f>'OddsRatio_working_3-way'!U250/(3*'OddsRatio_working_3-way'!X250^(1/3))*SIN(('OddsRatio_working_3-way'!Y250+2*PI())/3)</f>
        <v>-0.39972474990995133</v>
      </c>
      <c r="AK250" s="11">
        <f>'OddsRatio_working_3-way'!U250/(3*'OddsRatio_working_3-way'!X250^(1/3))*SIN(('OddsRatio_working_3-way'!Y250+4*PI())/3)</f>
        <v>0.52725413384539088</v>
      </c>
      <c r="AL250" s="11">
        <f>'OddsRatio_working_3-way'!Z250+'OddsRatio_working_3-way'!AF250</f>
        <v>1.0703830161384911</v>
      </c>
      <c r="AM250" s="11">
        <f>'OddsRatio_working_3-way'!AA250+'OddsRatio_working_3-way'!AG250</f>
        <v>-0.75607888050338534</v>
      </c>
      <c r="AN250" s="11">
        <f>'OddsRatio_working_3-way'!AB250+'OddsRatio_working_3-way'!AH250</f>
        <v>-0.31430413563510617</v>
      </c>
      <c r="AO250" s="11">
        <f>'OddsRatio_working_3-way'!AC250+'OddsRatio_working_3-way'!AI250</f>
        <v>0</v>
      </c>
      <c r="AP250" s="11">
        <f>'OddsRatio_working_3-way'!AD250+'OddsRatio_working_3-way'!AJ250</f>
        <v>0</v>
      </c>
      <c r="AQ250" s="11">
        <f>'OddsRatio_working_3-way'!AE250+'OddsRatio_working_3-way'!AK250</f>
        <v>0</v>
      </c>
      <c r="AR250" s="10">
        <f>IF(A250="","",IF(('OddsRatio_working_3-way'!X250=0),IF(Q250&gt;0,-Q250^(1/3),(-Q250)^(1/3)),'OddsRatio_working_3-way'!AL250-'OddsRatio_working_3-way'!R250/3))</f>
        <v>1.0703830161384911</v>
      </c>
      <c r="AS250" s="11">
        <f>IF(('OddsRatio_working_3-way'!X250=0),IF(Q250&gt;0,-Q250^(1/3),(-Q250)^(1/3)),'OddsRatio_working_3-way'!AM250-'OddsRatio_working_3-way'!R250/3)</f>
        <v>-0.75607888050338534</v>
      </c>
      <c r="AT250" s="11">
        <f>IF(('OddsRatio_working_3-way'!X250=0),IF(Q250&gt;0,-Q250^(1/3),(-Q250)^(1/3)),'OddsRatio_working_3-way'!AN250-'OddsRatio_working_3-way'!R250/3)</f>
        <v>-0.31430413563510617</v>
      </c>
      <c r="AU250" s="11">
        <f>IF(('OddsRatio_working_3-way'!X250=0),0,'OddsRatio_working_3-way'!AO250)</f>
        <v>0</v>
      </c>
      <c r="AV250" s="11">
        <f>IF(('OddsRatio_working_3-way'!X250=0),0,'OddsRatio_working_3-way'!AP250)</f>
        <v>0</v>
      </c>
      <c r="AW250" s="11">
        <f>IF(('OddsRatio_working_3-way'!X250=0),0,'OddsRatio_working_3-way'!AQ250)</f>
        <v>0</v>
      </c>
    </row>
    <row r="251" spans="1:4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9">
        <f t="shared" si="52"/>
        <v>0.5243859303606323</v>
      </c>
      <c r="E251" s="9">
        <f t="shared" si="53"/>
        <v>0.26052842363463807</v>
      </c>
      <c r="F251" s="9">
        <f t="shared" si="54"/>
        <v>0.21508564600472962</v>
      </c>
      <c r="G251" s="9">
        <f t="shared" si="55"/>
        <v>1.0670499185529185</v>
      </c>
      <c r="H251" s="9">
        <f t="shared" si="56"/>
        <v>1.9069924307699806</v>
      </c>
      <c r="I251" s="9">
        <f t="shared" si="57"/>
        <v>3.8383527833507638</v>
      </c>
      <c r="J251" s="9">
        <f t="shared" si="58"/>
        <v>4.6493107214509823</v>
      </c>
      <c r="K251" s="11">
        <f t="shared" si="59"/>
        <v>0.54054054054054046</v>
      </c>
      <c r="L251" s="11">
        <f t="shared" si="60"/>
        <v>0.27322404371584696</v>
      </c>
      <c r="M251" s="11">
        <f t="shared" si="61"/>
        <v>0.22624434389140272</v>
      </c>
      <c r="N251" s="11">
        <f>'OddsRatio_working_3-way'!K251+'OddsRatio_working_3-way'!L251+'OddsRatio_working_3-way'!M251-('OddsRatio_working_3-way'!K251*'OddsRatio_working_3-way'!L251)-('OddsRatio_working_3-way'!K251*'OddsRatio_working_3-way'!M251)-('OddsRatio_working_3-way'!L251*'OddsRatio_working_3-way'!M251)+('OddsRatio_working_3-way'!K251*'OddsRatio_working_3-way'!L251*'OddsRatio_working_3-way'!M251)-1</f>
        <v>-0.25837565181827471</v>
      </c>
      <c r="O251" s="11">
        <f>0</f>
        <v>0</v>
      </c>
      <c r="P251" s="11">
        <f>('OddsRatio_working_3-way'!K251*'OddsRatio_working_3-way'!L251)+('OddsRatio_working_3-way'!K251*'OddsRatio_working_3-way'!M251)+('OddsRatio_working_3-way'!L251*'OddsRatio_working_3-way'!M251)-(3*'OddsRatio_working_3-way'!K251*'OddsRatio_working_3-way'!L251*'OddsRatio_working_3-way'!M251)</f>
        <v>0.23155712644622958</v>
      </c>
      <c r="Q251" s="11">
        <f>2*'OddsRatio_working_3-way'!K251*'OddsRatio_working_3-way'!L251*'OddsRatio_working_3-way'!M251</f>
        <v>6.6827453519835364E-2</v>
      </c>
      <c r="R251" s="11">
        <f t="shared" si="62"/>
        <v>0</v>
      </c>
      <c r="S251" s="11">
        <f t="shared" si="63"/>
        <v>-0.89620335668893603</v>
      </c>
      <c r="T251" s="11">
        <f t="shared" si="64"/>
        <v>-0.25864454738497428</v>
      </c>
      <c r="U251" s="11">
        <f>'OddsRatio_working_3-way'!S251-'OddsRatio_working_3-way'!R251^2/3</f>
        <v>-0.89620335668893603</v>
      </c>
      <c r="V251" s="11">
        <f>'OddsRatio_working_3-way'!S251*'OddsRatio_working_3-way'!R251/3-2*'OddsRatio_working_3-way'!R251^3/27-'OddsRatio_working_3-way'!T251</f>
        <v>0.25864454738497428</v>
      </c>
      <c r="W251" s="11">
        <f>'OddsRatio_working_3-way'!V251^2+4*'OddsRatio_working_3-way'!U251^3/27</f>
        <v>-3.9741964208549627E-2</v>
      </c>
      <c r="X251" s="11">
        <f>IF('OddsRatio_working_3-way'!W251&gt;0,IF(ABS('OddsRatio_working_3-way'!V251+SQRT('OddsRatio_working_3-way'!W251))/2&gt;0,ABS('OddsRatio_working_3-way'!V251+SQRT('OddsRatio_working_3-way'!W251))/2,ABS('OddsRatio_working_3-way'!V251-SQRT('OddsRatio_working_3-way'!W251))/2),SQRT(-'OddsRatio_working_3-way'!U251^3/27))</f>
        <v>0.16327811097980022</v>
      </c>
      <c r="Y251" s="11">
        <f>IF('OddsRatio_working_3-way'!W251&gt;=0,IF('OddsRatio_working_3-way'!V251+SQRT('OddsRatio_working_3-way'!W251)&gt;0,0,PI()),ACOS('OddsRatio_working_3-way'!V251/(2*'OddsRatio_working_3-way'!X251)))</f>
        <v>0.6566580743560807</v>
      </c>
      <c r="Z251" s="11">
        <f>'OddsRatio_working_3-way'!X251^(1/3)*COS('OddsRatio_working_3-way'!Y251/3)</f>
        <v>0.53352495927645927</v>
      </c>
      <c r="AA251" s="11">
        <f>'OddsRatio_working_3-way'!X251^(1/3)*COS(('OddsRatio_working_3-way'!Y251+2*PI())/3)</f>
        <v>-0.36954466459274066</v>
      </c>
      <c r="AB251" s="11">
        <f>'OddsRatio_working_3-way'!X251^(1/3)*COS(('OddsRatio_working_3-way'!Y251+4*PI())/3)</f>
        <v>-0.1639802946837185</v>
      </c>
      <c r="AC251" s="11">
        <f>'OddsRatio_working_3-way'!X251^(1/3)*SIN('OddsRatio_working_3-way'!Y251/3)</f>
        <v>0.11868264430276977</v>
      </c>
      <c r="AD251" s="11">
        <f>'OddsRatio_working_3-way'!X251^(1/3)*SIN(('OddsRatio_working_3-way'!Y251+2*PI())/3)</f>
        <v>0.402704846135087</v>
      </c>
      <c r="AE251" s="11">
        <f>'OddsRatio_working_3-way'!X251^(1/3)*SIN(('OddsRatio_working_3-way'!Y251+4*PI())/3)</f>
        <v>-0.52138749043785682</v>
      </c>
      <c r="AF251" s="11">
        <f>-'OddsRatio_working_3-way'!U251/(3*'OddsRatio_working_3-way'!X251^(1/3))*COS(('OddsRatio_working_3-way'!Y251)/3)</f>
        <v>0.53352495927645927</v>
      </c>
      <c r="AG251" s="11">
        <f>-'OddsRatio_working_3-way'!U251/(3*'OddsRatio_working_3-way'!X251^(1/3))*COS(('OddsRatio_working_3-way'!Y251+2*PI())/3)</f>
        <v>-0.36954466459274066</v>
      </c>
      <c r="AH251" s="11">
        <f>-'OddsRatio_working_3-way'!U251/(3*'OddsRatio_working_3-way'!X251^(1/3))*COS(('OddsRatio_working_3-way'!Y251+4*PI())/3)</f>
        <v>-0.1639802946837185</v>
      </c>
      <c r="AI251" s="11">
        <f>'OddsRatio_working_3-way'!U251/(3*'OddsRatio_working_3-way'!X251^(1/3))*SIN(('OddsRatio_working_3-way'!Y251)/3)</f>
        <v>-0.11868264430276977</v>
      </c>
      <c r="AJ251" s="11">
        <f>'OddsRatio_working_3-way'!U251/(3*'OddsRatio_working_3-way'!X251^(1/3))*SIN(('OddsRatio_working_3-way'!Y251+2*PI())/3)</f>
        <v>-0.402704846135087</v>
      </c>
      <c r="AK251" s="11">
        <f>'OddsRatio_working_3-way'!U251/(3*'OddsRatio_working_3-way'!X251^(1/3))*SIN(('OddsRatio_working_3-way'!Y251+4*PI())/3)</f>
        <v>0.52138749043785682</v>
      </c>
      <c r="AL251" s="11">
        <f>'OddsRatio_working_3-way'!Z251+'OddsRatio_working_3-way'!AF251</f>
        <v>1.0670499185529185</v>
      </c>
      <c r="AM251" s="11">
        <f>'OddsRatio_working_3-way'!AA251+'OddsRatio_working_3-way'!AG251</f>
        <v>-0.73908932918548131</v>
      </c>
      <c r="AN251" s="11">
        <f>'OddsRatio_working_3-way'!AB251+'OddsRatio_working_3-way'!AH251</f>
        <v>-0.32796058936743699</v>
      </c>
      <c r="AO251" s="11">
        <f>'OddsRatio_working_3-way'!AC251+'OddsRatio_working_3-way'!AI251</f>
        <v>0</v>
      </c>
      <c r="AP251" s="11">
        <f>'OddsRatio_working_3-way'!AD251+'OddsRatio_working_3-way'!AJ251</f>
        <v>0</v>
      </c>
      <c r="AQ251" s="11">
        <f>'OddsRatio_working_3-way'!AE251+'OddsRatio_working_3-way'!AK251</f>
        <v>0</v>
      </c>
      <c r="AR251" s="10">
        <f>IF(A251="","",IF(('OddsRatio_working_3-way'!X251=0),IF(Q251&gt;0,-Q251^(1/3),(-Q251)^(1/3)),'OddsRatio_working_3-way'!AL251-'OddsRatio_working_3-way'!R251/3))</f>
        <v>1.0670499185529185</v>
      </c>
      <c r="AS251" s="11">
        <f>IF(('OddsRatio_working_3-way'!X251=0),IF(Q251&gt;0,-Q251^(1/3),(-Q251)^(1/3)),'OddsRatio_working_3-way'!AM251-'OddsRatio_working_3-way'!R251/3)</f>
        <v>-0.73908932918548131</v>
      </c>
      <c r="AT251" s="11">
        <f>IF(('OddsRatio_working_3-way'!X251=0),IF(Q251&gt;0,-Q251^(1/3),(-Q251)^(1/3)),'OddsRatio_working_3-way'!AN251-'OddsRatio_working_3-way'!R251/3)</f>
        <v>-0.32796058936743699</v>
      </c>
      <c r="AU251" s="11">
        <f>IF(('OddsRatio_working_3-way'!X251=0),0,'OddsRatio_working_3-way'!AO251)</f>
        <v>0</v>
      </c>
      <c r="AV251" s="11">
        <f>IF(('OddsRatio_working_3-way'!X251=0),0,'OddsRatio_working_3-way'!AP251)</f>
        <v>0</v>
      </c>
      <c r="AW251" s="11">
        <f>IF(('OddsRatio_working_3-way'!X251=0),0,'OddsRatio_working_3-way'!AQ251)</f>
        <v>0</v>
      </c>
    </row>
    <row r="252" spans="1:4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9">
        <f t="shared" si="52"/>
        <v>0.32930200539966004</v>
      </c>
      <c r="E252" s="9">
        <f t="shared" si="53"/>
        <v>0.29251635546278121</v>
      </c>
      <c r="F252" s="9">
        <f t="shared" si="54"/>
        <v>0.3781816391375587</v>
      </c>
      <c r="G252" s="9">
        <f t="shared" si="55"/>
        <v>1.0607948523232333</v>
      </c>
      <c r="H252" s="9">
        <f t="shared" si="56"/>
        <v>3.0367261164606085</v>
      </c>
      <c r="I252" s="9">
        <f t="shared" si="57"/>
        <v>3.4186122632969718</v>
      </c>
      <c r="J252" s="9">
        <f t="shared" si="58"/>
        <v>2.6442320211010109</v>
      </c>
      <c r="K252" s="11">
        <f t="shared" si="59"/>
        <v>0.34246575342465752</v>
      </c>
      <c r="L252" s="11">
        <f t="shared" si="60"/>
        <v>0.3048780487804878</v>
      </c>
      <c r="M252" s="11">
        <f t="shared" si="61"/>
        <v>0.39215686274509809</v>
      </c>
      <c r="N252" s="11">
        <f>'OddsRatio_working_3-way'!K252+'OddsRatio_working_3-way'!L252+'OddsRatio_working_3-way'!M252-('OddsRatio_working_3-way'!K252*'OddsRatio_working_3-way'!L252)-('OddsRatio_working_3-way'!K252*'OddsRatio_working_3-way'!M252)-('OddsRatio_working_3-way'!L252*'OddsRatio_working_3-way'!M252)+('OddsRatio_working_3-way'!K252*'OddsRatio_working_3-way'!L252*'OddsRatio_working_3-way'!M252)-1</f>
        <v>-0.27782472828757288</v>
      </c>
      <c r="O252" s="11">
        <f>0</f>
        <v>0</v>
      </c>
      <c r="P252" s="11">
        <f>('OddsRatio_working_3-way'!K252*'OddsRatio_working_3-way'!L252)+('OddsRatio_working_3-way'!K252*'OddsRatio_working_3-way'!M252)+('OddsRatio_working_3-way'!L252*'OddsRatio_working_3-way'!M252)-(3*'OddsRatio_working_3-way'!K252*'OddsRatio_working_3-way'!L252*'OddsRatio_working_3-way'!M252)</f>
        <v>0.23543496917644441</v>
      </c>
      <c r="Q252" s="11">
        <f>2*'OddsRatio_working_3-way'!K252*'OddsRatio_working_3-way'!L252*'OddsRatio_working_3-way'!M252</f>
        <v>8.1890424061371966E-2</v>
      </c>
      <c r="R252" s="11">
        <f t="shared" si="62"/>
        <v>0</v>
      </c>
      <c r="S252" s="11">
        <f t="shared" si="63"/>
        <v>-0.84742265610262246</v>
      </c>
      <c r="T252" s="11">
        <f t="shared" si="64"/>
        <v>-0.29475570647047739</v>
      </c>
      <c r="U252" s="11">
        <f>'OddsRatio_working_3-way'!S252-'OddsRatio_working_3-way'!R252^2/3</f>
        <v>-0.84742265610262246</v>
      </c>
      <c r="V252" s="11">
        <f>'OddsRatio_working_3-way'!S252*'OddsRatio_working_3-way'!R252/3-2*'OddsRatio_working_3-way'!R252^3/27-'OddsRatio_working_3-way'!T252</f>
        <v>0.29475570647047739</v>
      </c>
      <c r="W252" s="11">
        <f>'OddsRatio_working_3-way'!V252^2+4*'OddsRatio_working_3-way'!U252^3/27</f>
        <v>-3.2754481506304389E-3</v>
      </c>
      <c r="X252" s="11">
        <f>IF('OddsRatio_working_3-way'!W252&gt;0,IF(ABS('OddsRatio_working_3-way'!V252+SQRT('OddsRatio_working_3-way'!W252))/2&gt;0,ABS('OddsRatio_working_3-way'!V252+SQRT('OddsRatio_working_3-way'!W252))/2,ABS('OddsRatio_working_3-way'!V252-SQRT('OddsRatio_working_3-way'!W252))/2),SQRT(-'OddsRatio_working_3-way'!U252^3/27))</f>
        <v>0.15013025565116833</v>
      </c>
      <c r="Y252" s="11">
        <f>IF('OddsRatio_working_3-way'!W252&gt;=0,IF('OddsRatio_working_3-way'!V252+SQRT('OddsRatio_working_3-way'!W252)&gt;0,0,PI()),ACOS('OddsRatio_working_3-way'!V252/(2*'OddsRatio_working_3-way'!X252)))</f>
        <v>0.19177968517404209</v>
      </c>
      <c r="Z252" s="11">
        <f>'OddsRatio_working_3-way'!X252^(1/3)*COS('OddsRatio_working_3-way'!Y252/3)</f>
        <v>0.53039742616161667</v>
      </c>
      <c r="AA252" s="11">
        <f>'OddsRatio_working_3-way'!X252^(1/3)*COS(('OddsRatio_working_3-way'!Y252+2*PI())/3)</f>
        <v>-0.29460265442384775</v>
      </c>
      <c r="AB252" s="11">
        <f>'OddsRatio_working_3-way'!X252^(1/3)*COS(('OddsRatio_working_3-way'!Y252+4*PI())/3)</f>
        <v>-0.23579477173776878</v>
      </c>
      <c r="AC252" s="11">
        <f>'OddsRatio_working_3-way'!X252^(1/3)*SIN('OddsRatio_working_3-way'!Y252/3)</f>
        <v>3.3952746899279573E-2</v>
      </c>
      <c r="AD252" s="11">
        <f>'OddsRatio_working_3-way'!X252^(1/3)*SIN(('OddsRatio_working_3-way'!Y252+2*PI())/3)</f>
        <v>0.44236127170820122</v>
      </c>
      <c r="AE252" s="11">
        <f>'OddsRatio_working_3-way'!X252^(1/3)*SIN(('OddsRatio_working_3-way'!Y252+4*PI())/3)</f>
        <v>-0.47631401860748085</v>
      </c>
      <c r="AF252" s="11">
        <f>-'OddsRatio_working_3-way'!U252/(3*'OddsRatio_working_3-way'!X252^(1/3))*COS(('OddsRatio_working_3-way'!Y252)/3)</f>
        <v>0.53039742616161678</v>
      </c>
      <c r="AG252" s="11">
        <f>-'OddsRatio_working_3-way'!U252/(3*'OddsRatio_working_3-way'!X252^(1/3))*COS(('OddsRatio_working_3-way'!Y252+2*PI())/3)</f>
        <v>-0.29460265442384781</v>
      </c>
      <c r="AH252" s="11">
        <f>-'OddsRatio_working_3-way'!U252/(3*'OddsRatio_working_3-way'!X252^(1/3))*COS(('OddsRatio_working_3-way'!Y252+4*PI())/3)</f>
        <v>-0.23579477173776883</v>
      </c>
      <c r="AI252" s="11">
        <f>'OddsRatio_working_3-way'!U252/(3*'OddsRatio_working_3-way'!X252^(1/3))*SIN(('OddsRatio_working_3-way'!Y252)/3)</f>
        <v>-3.395274689927958E-2</v>
      </c>
      <c r="AJ252" s="11">
        <f>'OddsRatio_working_3-way'!U252/(3*'OddsRatio_working_3-way'!X252^(1/3))*SIN(('OddsRatio_working_3-way'!Y252+2*PI())/3)</f>
        <v>-0.44236127170820133</v>
      </c>
      <c r="AK252" s="11">
        <f>'OddsRatio_working_3-way'!U252/(3*'OddsRatio_working_3-way'!X252^(1/3))*SIN(('OddsRatio_working_3-way'!Y252+4*PI())/3)</f>
        <v>0.47631401860748096</v>
      </c>
      <c r="AL252" s="11">
        <f>'OddsRatio_working_3-way'!Z252+'OddsRatio_working_3-way'!AF252</f>
        <v>1.0607948523232333</v>
      </c>
      <c r="AM252" s="11">
        <f>'OddsRatio_working_3-way'!AA252+'OddsRatio_working_3-way'!AG252</f>
        <v>-0.58920530884769562</v>
      </c>
      <c r="AN252" s="11">
        <f>'OddsRatio_working_3-way'!AB252+'OddsRatio_working_3-way'!AH252</f>
        <v>-0.47158954347553761</v>
      </c>
      <c r="AO252" s="11">
        <f>'OddsRatio_working_3-way'!AC252+'OddsRatio_working_3-way'!AI252</f>
        <v>0</v>
      </c>
      <c r="AP252" s="11">
        <f>'OddsRatio_working_3-way'!AD252+'OddsRatio_working_3-way'!AJ252</f>
        <v>0</v>
      </c>
      <c r="AQ252" s="11">
        <f>'OddsRatio_working_3-way'!AE252+'OddsRatio_working_3-way'!AK252</f>
        <v>0</v>
      </c>
      <c r="AR252" s="10">
        <f>IF(A252="","",IF(('OddsRatio_working_3-way'!X252=0),IF(Q252&gt;0,-Q252^(1/3),(-Q252)^(1/3)),'OddsRatio_working_3-way'!AL252-'OddsRatio_working_3-way'!R252/3))</f>
        <v>1.0607948523232333</v>
      </c>
      <c r="AS252" s="11">
        <f>IF(('OddsRatio_working_3-way'!X252=0),IF(Q252&gt;0,-Q252^(1/3),(-Q252)^(1/3)),'OddsRatio_working_3-way'!AM252-'OddsRatio_working_3-way'!R252/3)</f>
        <v>-0.58920530884769562</v>
      </c>
      <c r="AT252" s="11">
        <f>IF(('OddsRatio_working_3-way'!X252=0),IF(Q252&gt;0,-Q252^(1/3),(-Q252)^(1/3)),'OddsRatio_working_3-way'!AN252-'OddsRatio_working_3-way'!R252/3)</f>
        <v>-0.47158954347553761</v>
      </c>
      <c r="AU252" s="11">
        <f>IF(('OddsRatio_working_3-way'!X252=0),0,'OddsRatio_working_3-way'!AO252)</f>
        <v>0</v>
      </c>
      <c r="AV252" s="11">
        <f>IF(('OddsRatio_working_3-way'!X252=0),0,'OddsRatio_working_3-way'!AP252)</f>
        <v>0</v>
      </c>
      <c r="AW252" s="11">
        <f>IF(('OddsRatio_working_3-way'!X252=0),0,'OddsRatio_working_3-way'!AQ252)</f>
        <v>0</v>
      </c>
    </row>
    <row r="253" spans="1:4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9">
        <f t="shared" si="52"/>
        <v>0.42806225277999005</v>
      </c>
      <c r="E253" s="9">
        <f t="shared" si="53"/>
        <v>0.26997623442726176</v>
      </c>
      <c r="F253" s="9">
        <f t="shared" si="54"/>
        <v>0.30196151279274841</v>
      </c>
      <c r="G253" s="9">
        <f t="shared" si="55"/>
        <v>1.0604038175571333</v>
      </c>
      <c r="H253" s="9">
        <f t="shared" si="56"/>
        <v>2.3361088101219876</v>
      </c>
      <c r="I253" s="9">
        <f t="shared" si="57"/>
        <v>3.7040297347706899</v>
      </c>
      <c r="J253" s="9">
        <f t="shared" si="58"/>
        <v>3.311680322274551</v>
      </c>
      <c r="K253" s="11">
        <f t="shared" si="59"/>
        <v>0.44247787610619471</v>
      </c>
      <c r="L253" s="11">
        <f t="shared" si="60"/>
        <v>0.28169014084507044</v>
      </c>
      <c r="M253" s="11">
        <f t="shared" si="61"/>
        <v>0.31446540880503143</v>
      </c>
      <c r="N253" s="11">
        <f>'OddsRatio_working_3-way'!K253+'OddsRatio_working_3-way'!L253+'OddsRatio_working_3-way'!M253-('OddsRatio_working_3-way'!K253*'OddsRatio_working_3-way'!L253)-('OddsRatio_working_3-way'!K253*'OddsRatio_working_3-way'!M253)-('OddsRatio_working_3-way'!L253*'OddsRatio_working_3-way'!M253)+('OddsRatio_working_3-way'!K253*'OddsRatio_working_3-way'!L253*'OddsRatio_working_3-way'!M253)-1</f>
        <v>-0.27453853190943966</v>
      </c>
      <c r="O253" s="11">
        <f>0</f>
        <v>0</v>
      </c>
      <c r="P253" s="11">
        <f>('OddsRatio_working_3-way'!K253*'OddsRatio_working_3-way'!L253)+('OddsRatio_working_3-way'!K253*'OddsRatio_working_3-way'!M253)+('OddsRatio_working_3-way'!L253*'OddsRatio_working_3-way'!M253)-(3*'OddsRatio_working_3-way'!K253*'OddsRatio_working_3-way'!L253*'OddsRatio_working_3-way'!M253)</f>
        <v>0.23478097952662824</v>
      </c>
      <c r="Q253" s="11">
        <f>2*'OddsRatio_working_3-way'!K253*'OddsRatio_working_3-way'!L253*'OddsRatio_working_3-way'!M253</f>
        <v>7.8390978139107934E-2</v>
      </c>
      <c r="R253" s="11">
        <f t="shared" si="62"/>
        <v>0</v>
      </c>
      <c r="S253" s="11">
        <f t="shared" si="63"/>
        <v>-0.85518407158989984</v>
      </c>
      <c r="T253" s="11">
        <f t="shared" si="64"/>
        <v>-0.28553725261766272</v>
      </c>
      <c r="U253" s="11">
        <f>'OddsRatio_working_3-way'!S253-'OddsRatio_working_3-way'!R253^2/3</f>
        <v>-0.85518407158989984</v>
      </c>
      <c r="V253" s="11">
        <f>'OddsRatio_working_3-way'!S253*'OddsRatio_working_3-way'!R253/3-2*'OddsRatio_working_3-way'!R253^3/27-'OddsRatio_working_3-way'!T253</f>
        <v>0.28553725261766272</v>
      </c>
      <c r="W253" s="11">
        <f>'OddsRatio_working_3-way'!V253^2+4*'OddsRatio_working_3-way'!U253^3/27</f>
        <v>-1.1124795103332558E-2</v>
      </c>
      <c r="X253" s="11">
        <f>IF('OddsRatio_working_3-way'!W253&gt;0,IF(ABS('OddsRatio_working_3-way'!V253+SQRT('OddsRatio_working_3-way'!W253))/2&gt;0,ABS('OddsRatio_working_3-way'!V253+SQRT('OddsRatio_working_3-way'!W253))/2,ABS('OddsRatio_working_3-way'!V253-SQRT('OddsRatio_working_3-way'!W253))/2),SQRT(-'OddsRatio_working_3-way'!U253^3/27))</f>
        <v>0.15219750140506208</v>
      </c>
      <c r="Y253" s="11">
        <f>IF('OddsRatio_working_3-way'!W253&gt;=0,IF('OddsRatio_working_3-way'!V253+SQRT('OddsRatio_working_3-way'!W253)&gt;0,0,PI()),ACOS('OddsRatio_working_3-way'!V253/(2*'OddsRatio_working_3-way'!X253)))</f>
        <v>0.35384184368098937</v>
      </c>
      <c r="Z253" s="11">
        <f>'OddsRatio_working_3-way'!X253^(1/3)*COS('OddsRatio_working_3-way'!Y253/3)</f>
        <v>0.53020190877856666</v>
      </c>
      <c r="AA253" s="11">
        <f>'OddsRatio_working_3-way'!X253^(1/3)*COS(('OddsRatio_working_3-way'!Y253+2*PI())/3)</f>
        <v>-0.31951115419729936</v>
      </c>
      <c r="AB253" s="11">
        <f>'OddsRatio_working_3-way'!X253^(1/3)*COS(('OddsRatio_working_3-way'!Y253+4*PI())/3)</f>
        <v>-0.21069075458126751</v>
      </c>
      <c r="AC253" s="11">
        <f>'OddsRatio_working_3-way'!X253^(1/3)*SIN('OddsRatio_working_3-way'!Y253/3)</f>
        <v>6.2827487011638858E-2</v>
      </c>
      <c r="AD253" s="11">
        <f>'OddsRatio_working_3-way'!X253^(1/3)*SIN(('OddsRatio_working_3-way'!Y253+2*PI())/3)</f>
        <v>0.42775457863141897</v>
      </c>
      <c r="AE253" s="11">
        <f>'OddsRatio_working_3-way'!X253^(1/3)*SIN(('OddsRatio_working_3-way'!Y253+4*PI())/3)</f>
        <v>-0.49058206564305767</v>
      </c>
      <c r="AF253" s="11">
        <f>-'OddsRatio_working_3-way'!U253/(3*'OddsRatio_working_3-way'!X253^(1/3))*COS(('OddsRatio_working_3-way'!Y253)/3)</f>
        <v>0.53020190877856666</v>
      </c>
      <c r="AG253" s="11">
        <f>-'OddsRatio_working_3-way'!U253/(3*'OddsRatio_working_3-way'!X253^(1/3))*COS(('OddsRatio_working_3-way'!Y253+2*PI())/3)</f>
        <v>-0.31951115419729936</v>
      </c>
      <c r="AH253" s="11">
        <f>-'OddsRatio_working_3-way'!U253/(3*'OddsRatio_working_3-way'!X253^(1/3))*COS(('OddsRatio_working_3-way'!Y253+4*PI())/3)</f>
        <v>-0.21069075458126751</v>
      </c>
      <c r="AI253" s="11">
        <f>'OddsRatio_working_3-way'!U253/(3*'OddsRatio_working_3-way'!X253^(1/3))*SIN(('OddsRatio_working_3-way'!Y253)/3)</f>
        <v>-6.2827487011638858E-2</v>
      </c>
      <c r="AJ253" s="11">
        <f>'OddsRatio_working_3-way'!U253/(3*'OddsRatio_working_3-way'!X253^(1/3))*SIN(('OddsRatio_working_3-way'!Y253+2*PI())/3)</f>
        <v>-0.42775457863141897</v>
      </c>
      <c r="AK253" s="11">
        <f>'OddsRatio_working_3-way'!U253/(3*'OddsRatio_working_3-way'!X253^(1/3))*SIN(('OddsRatio_working_3-way'!Y253+4*PI())/3)</f>
        <v>0.49058206564305767</v>
      </c>
      <c r="AL253" s="11">
        <f>'OddsRatio_working_3-way'!Z253+'OddsRatio_working_3-way'!AF253</f>
        <v>1.0604038175571333</v>
      </c>
      <c r="AM253" s="11">
        <f>'OddsRatio_working_3-way'!AA253+'OddsRatio_working_3-way'!AG253</f>
        <v>-0.63902230839459873</v>
      </c>
      <c r="AN253" s="11">
        <f>'OddsRatio_working_3-way'!AB253+'OddsRatio_working_3-way'!AH253</f>
        <v>-0.42138150916253503</v>
      </c>
      <c r="AO253" s="11">
        <f>'OddsRatio_working_3-way'!AC253+'OddsRatio_working_3-way'!AI253</f>
        <v>0</v>
      </c>
      <c r="AP253" s="11">
        <f>'OddsRatio_working_3-way'!AD253+'OddsRatio_working_3-way'!AJ253</f>
        <v>0</v>
      </c>
      <c r="AQ253" s="11">
        <f>'OddsRatio_working_3-way'!AE253+'OddsRatio_working_3-way'!AK253</f>
        <v>0</v>
      </c>
      <c r="AR253" s="10">
        <f>IF(A253="","",IF(('OddsRatio_working_3-way'!X253=0),IF(Q253&gt;0,-Q253^(1/3),(-Q253)^(1/3)),'OddsRatio_working_3-way'!AL253-'OddsRatio_working_3-way'!R253/3))</f>
        <v>1.0604038175571333</v>
      </c>
      <c r="AS253" s="11">
        <f>IF(('OddsRatio_working_3-way'!X253=0),IF(Q253&gt;0,-Q253^(1/3),(-Q253)^(1/3)),'OddsRatio_working_3-way'!AM253-'OddsRatio_working_3-way'!R253/3)</f>
        <v>-0.63902230839459873</v>
      </c>
      <c r="AT253" s="11">
        <f>IF(('OddsRatio_working_3-way'!X253=0),IF(Q253&gt;0,-Q253^(1/3),(-Q253)^(1/3)),'OddsRatio_working_3-way'!AN253-'OddsRatio_working_3-way'!R253/3)</f>
        <v>-0.42138150916253503</v>
      </c>
      <c r="AU253" s="11">
        <f>IF(('OddsRatio_working_3-way'!X253=0),0,'OddsRatio_working_3-way'!AO253)</f>
        <v>0</v>
      </c>
      <c r="AV253" s="11">
        <f>IF(('OddsRatio_working_3-way'!X253=0),0,'OddsRatio_working_3-way'!AP253)</f>
        <v>0</v>
      </c>
      <c r="AW253" s="11">
        <f>IF(('OddsRatio_working_3-way'!X253=0),0,'OddsRatio_working_3-way'!AQ253)</f>
        <v>0</v>
      </c>
    </row>
    <row r="254" spans="1:4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9">
        <f t="shared" si="52"/>
        <v>0.44179897195117718</v>
      </c>
      <c r="E254" s="9">
        <f t="shared" si="53"/>
        <v>0.30169576439902784</v>
      </c>
      <c r="F254" s="9">
        <f t="shared" si="54"/>
        <v>0.25650526364979498</v>
      </c>
      <c r="G254" s="9">
        <f t="shared" si="55"/>
        <v>1.0617419322798061</v>
      </c>
      <c r="H254" s="9">
        <f t="shared" si="56"/>
        <v>2.2634728994129691</v>
      </c>
      <c r="I254" s="9">
        <f t="shared" si="57"/>
        <v>3.3145974123699773</v>
      </c>
      <c r="J254" s="9">
        <f t="shared" si="58"/>
        <v>3.89855547512387</v>
      </c>
      <c r="K254" s="11">
        <f t="shared" si="59"/>
        <v>0.45662100456621008</v>
      </c>
      <c r="L254" s="11">
        <f t="shared" si="60"/>
        <v>0.31446540880503143</v>
      </c>
      <c r="M254" s="11">
        <f t="shared" si="61"/>
        <v>0.26809651474530832</v>
      </c>
      <c r="N254" s="11">
        <f>'OddsRatio_working_3-way'!K254+'OddsRatio_working_3-way'!L254+'OddsRatio_working_3-way'!M254-('OddsRatio_working_3-way'!K254*'OddsRatio_working_3-way'!L254)-('OddsRatio_working_3-way'!K254*'OddsRatio_working_3-way'!M254)-('OddsRatio_working_3-way'!L254*'OddsRatio_working_3-way'!M254)+('OddsRatio_working_3-way'!K254*'OddsRatio_working_3-way'!L254*'OddsRatio_working_3-way'!M254)-1</f>
        <v>-0.27263777913439025</v>
      </c>
      <c r="O254" s="11">
        <f>0</f>
        <v>0</v>
      </c>
      <c r="P254" s="11">
        <f>('OddsRatio_working_3-way'!K254*'OddsRatio_working_3-way'!L254)+('OddsRatio_working_3-way'!K254*'OddsRatio_working_3-way'!M254)+('OddsRatio_working_3-way'!L254*'OddsRatio_working_3-way'!M254)-(3*'OddsRatio_working_3-way'!K254*'OddsRatio_working_3-way'!L254*'OddsRatio_working_3-way'!M254)</f>
        <v>0.23482794002848578</v>
      </c>
      <c r="Q254" s="11">
        <f>2*'OddsRatio_working_3-way'!K254*'OddsRatio_working_3-way'!L254*'OddsRatio_working_3-way'!M254</f>
        <v>7.6992767222454364E-2</v>
      </c>
      <c r="R254" s="11">
        <f t="shared" si="62"/>
        <v>0</v>
      </c>
      <c r="S254" s="11">
        <f t="shared" si="63"/>
        <v>-0.86131841586316982</v>
      </c>
      <c r="T254" s="11">
        <f t="shared" si="64"/>
        <v>-0.28239948061087539</v>
      </c>
      <c r="U254" s="11">
        <f>'OddsRatio_working_3-way'!S254-'OddsRatio_working_3-way'!R254^2/3</f>
        <v>-0.86131841586316982</v>
      </c>
      <c r="V254" s="11">
        <f>'OddsRatio_working_3-way'!S254*'OddsRatio_working_3-way'!R254/3-2*'OddsRatio_working_3-way'!R254^3/27-'OddsRatio_working_3-way'!T254</f>
        <v>0.28239948061087539</v>
      </c>
      <c r="W254" s="11">
        <f>'OddsRatio_working_3-way'!V254^2+4*'OddsRatio_working_3-way'!U254^3/27</f>
        <v>-1.4915094538485621E-2</v>
      </c>
      <c r="X254" s="11">
        <f>IF('OddsRatio_working_3-way'!W254&gt;0,IF(ABS('OddsRatio_working_3-way'!V254+SQRT('OddsRatio_working_3-way'!W254))/2&gt;0,ABS('OddsRatio_working_3-way'!V254+SQRT('OddsRatio_working_3-way'!W254))/2,ABS('OddsRatio_working_3-way'!V254-SQRT('OddsRatio_working_3-way'!W254))/2),SQRT(-'OddsRatio_working_3-way'!U254^3/27))</f>
        <v>0.1538380326737977</v>
      </c>
      <c r="Y254" s="11">
        <f>IF('OddsRatio_working_3-way'!W254&gt;=0,IF('OddsRatio_working_3-way'!V254+SQRT('OddsRatio_working_3-way'!W254)&gt;0,0,PI()),ACOS('OddsRatio_working_3-way'!V254/(2*'OddsRatio_working_3-way'!X254)))</f>
        <v>0.40817498541886699</v>
      </c>
      <c r="Z254" s="11">
        <f>'OddsRatio_working_3-way'!X254^(1/3)*COS('OddsRatio_working_3-way'!Y254/3)</f>
        <v>0.53087096613990303</v>
      </c>
      <c r="AA254" s="11">
        <f>'OddsRatio_working_3-way'!X254^(1/3)*COS(('OddsRatio_working_3-way'!Y254+2*PI())/3)</f>
        <v>-0.32837686014463002</v>
      </c>
      <c r="AB254" s="11">
        <f>'OddsRatio_working_3-way'!X254^(1/3)*COS(('OddsRatio_working_3-way'!Y254+4*PI())/3)</f>
        <v>-0.20249410599527315</v>
      </c>
      <c r="AC254" s="11">
        <f>'OddsRatio_working_3-way'!X254^(1/3)*SIN('OddsRatio_working_3-way'!Y254/3)</f>
        <v>7.26784419944628E-2</v>
      </c>
      <c r="AD254" s="11">
        <f>'OddsRatio_working_3-way'!X254^(1/3)*SIN(('OddsRatio_working_3-way'!Y254+2*PI())/3)</f>
        <v>0.42340852181151323</v>
      </c>
      <c r="AE254" s="11">
        <f>'OddsRatio_working_3-way'!X254^(1/3)*SIN(('OddsRatio_working_3-way'!Y254+4*PI())/3)</f>
        <v>-0.49608696380597594</v>
      </c>
      <c r="AF254" s="11">
        <f>-'OddsRatio_working_3-way'!U254/(3*'OddsRatio_working_3-way'!X254^(1/3))*COS(('OddsRatio_working_3-way'!Y254)/3)</f>
        <v>0.53087096613990303</v>
      </c>
      <c r="AG254" s="11">
        <f>-'OddsRatio_working_3-way'!U254/(3*'OddsRatio_working_3-way'!X254^(1/3))*COS(('OddsRatio_working_3-way'!Y254+2*PI())/3)</f>
        <v>-0.32837686014463002</v>
      </c>
      <c r="AH254" s="11">
        <f>-'OddsRatio_working_3-way'!U254/(3*'OddsRatio_working_3-way'!X254^(1/3))*COS(('OddsRatio_working_3-way'!Y254+4*PI())/3)</f>
        <v>-0.20249410599527315</v>
      </c>
      <c r="AI254" s="11">
        <f>'OddsRatio_working_3-way'!U254/(3*'OddsRatio_working_3-way'!X254^(1/3))*SIN(('OddsRatio_working_3-way'!Y254)/3)</f>
        <v>-7.26784419944628E-2</v>
      </c>
      <c r="AJ254" s="11">
        <f>'OddsRatio_working_3-way'!U254/(3*'OddsRatio_working_3-way'!X254^(1/3))*SIN(('OddsRatio_working_3-way'!Y254+2*PI())/3)</f>
        <v>-0.42340852181151323</v>
      </c>
      <c r="AK254" s="11">
        <f>'OddsRatio_working_3-way'!U254/(3*'OddsRatio_working_3-way'!X254^(1/3))*SIN(('OddsRatio_working_3-way'!Y254+4*PI())/3)</f>
        <v>0.49608696380597594</v>
      </c>
      <c r="AL254" s="11">
        <f>'OddsRatio_working_3-way'!Z254+'OddsRatio_working_3-way'!AF254</f>
        <v>1.0617419322798061</v>
      </c>
      <c r="AM254" s="11">
        <f>'OddsRatio_working_3-way'!AA254+'OddsRatio_working_3-way'!AG254</f>
        <v>-0.65675372028926005</v>
      </c>
      <c r="AN254" s="11">
        <f>'OddsRatio_working_3-way'!AB254+'OddsRatio_working_3-way'!AH254</f>
        <v>-0.4049882119905463</v>
      </c>
      <c r="AO254" s="11">
        <f>'OddsRatio_working_3-way'!AC254+'OddsRatio_working_3-way'!AI254</f>
        <v>0</v>
      </c>
      <c r="AP254" s="11">
        <f>'OddsRatio_working_3-way'!AD254+'OddsRatio_working_3-way'!AJ254</f>
        <v>0</v>
      </c>
      <c r="AQ254" s="11">
        <f>'OddsRatio_working_3-way'!AE254+'OddsRatio_working_3-way'!AK254</f>
        <v>0</v>
      </c>
      <c r="AR254" s="10">
        <f>IF(A254="","",IF(('OddsRatio_working_3-way'!X254=0),IF(Q254&gt;0,-Q254^(1/3),(-Q254)^(1/3)),'OddsRatio_working_3-way'!AL254-'OddsRatio_working_3-way'!R254/3))</f>
        <v>1.0617419322798061</v>
      </c>
      <c r="AS254" s="11">
        <f>IF(('OddsRatio_working_3-way'!X254=0),IF(Q254&gt;0,-Q254^(1/3),(-Q254)^(1/3)),'OddsRatio_working_3-way'!AM254-'OddsRatio_working_3-way'!R254/3)</f>
        <v>-0.65675372028926005</v>
      </c>
      <c r="AT254" s="11">
        <f>IF(('OddsRatio_working_3-way'!X254=0),IF(Q254&gt;0,-Q254^(1/3),(-Q254)^(1/3)),'OddsRatio_working_3-way'!AN254-'OddsRatio_working_3-way'!R254/3)</f>
        <v>-0.4049882119905463</v>
      </c>
      <c r="AU254" s="11">
        <f>IF(('OddsRatio_working_3-way'!X254=0),0,'OddsRatio_working_3-way'!AO254)</f>
        <v>0</v>
      </c>
      <c r="AV254" s="11">
        <f>IF(('OddsRatio_working_3-way'!X254=0),0,'OddsRatio_working_3-way'!AP254)</f>
        <v>0</v>
      </c>
      <c r="AW254" s="11">
        <f>IF(('OddsRatio_working_3-way'!X254=0),0,'OddsRatio_working_3-way'!AQ254)</f>
        <v>0</v>
      </c>
    </row>
    <row r="255" spans="1:4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9">
        <f t="shared" si="52"/>
        <v>0.36404327910259948</v>
      </c>
      <c r="E255" s="9">
        <f t="shared" si="53"/>
        <v>0.30036931711284137</v>
      </c>
      <c r="F255" s="9">
        <f t="shared" si="54"/>
        <v>0.33558740378455926</v>
      </c>
      <c r="G255" s="9">
        <f t="shared" si="55"/>
        <v>1.0587431160534293</v>
      </c>
      <c r="H255" s="9">
        <f t="shared" si="56"/>
        <v>2.7469261414881574</v>
      </c>
      <c r="I255" s="9">
        <f t="shared" si="57"/>
        <v>3.3292348553175444</v>
      </c>
      <c r="J255" s="9">
        <f t="shared" si="58"/>
        <v>2.9798496270199135</v>
      </c>
      <c r="K255" s="11">
        <f t="shared" si="59"/>
        <v>0.37735849056603776</v>
      </c>
      <c r="L255" s="11">
        <f t="shared" si="60"/>
        <v>0.3125</v>
      </c>
      <c r="M255" s="11">
        <f t="shared" si="61"/>
        <v>0.34843205574912889</v>
      </c>
      <c r="N255" s="11">
        <f>'OddsRatio_working_3-way'!K255+'OddsRatio_working_3-way'!L255+'OddsRatio_working_3-way'!M255-('OddsRatio_working_3-way'!K255*'OddsRatio_working_3-way'!L255)-('OddsRatio_working_3-way'!K255*'OddsRatio_working_3-way'!M255)-('OddsRatio_working_3-way'!L255*'OddsRatio_working_3-way'!M255)+('OddsRatio_working_3-way'!K255*'OddsRatio_working_3-way'!L255*'OddsRatio_working_3-way'!M255)-1</f>
        <v>-0.27891410821116303</v>
      </c>
      <c r="O255" s="11">
        <f>0</f>
        <v>0</v>
      </c>
      <c r="P255" s="11">
        <f>('OddsRatio_working_3-way'!K255*'OddsRatio_working_3-way'!L255)+('OddsRatio_working_3-way'!K255*'OddsRatio_working_3-way'!M255)+('OddsRatio_working_3-way'!L255*'OddsRatio_working_3-way'!M255)-(3*'OddsRatio_working_3-way'!K255*'OddsRatio_working_3-way'!L255*'OddsRatio_working_3-way'!M255)</f>
        <v>0.23502728288738411</v>
      </c>
      <c r="Q255" s="11">
        <f>2*'OddsRatio_working_3-way'!K255*'OddsRatio_working_3-way'!L255*'OddsRatio_working_3-way'!M255</f>
        <v>8.2177371638945493E-2</v>
      </c>
      <c r="R255" s="11">
        <f t="shared" si="62"/>
        <v>0</v>
      </c>
      <c r="S255" s="11">
        <f t="shared" si="63"/>
        <v>-0.84265111003078896</v>
      </c>
      <c r="T255" s="11">
        <f t="shared" si="64"/>
        <v>-0.29463325525552059</v>
      </c>
      <c r="U255" s="11">
        <f>'OddsRatio_working_3-way'!S255-'OddsRatio_working_3-way'!R255^2/3</f>
        <v>-0.84265111003078896</v>
      </c>
      <c r="V255" s="11">
        <f>'OddsRatio_working_3-way'!S255*'OddsRatio_working_3-way'!R255/3-2*'OddsRatio_working_3-way'!R255^3/27-'OddsRatio_working_3-way'!T255</f>
        <v>0.29463325525552059</v>
      </c>
      <c r="W255" s="11">
        <f>'OddsRatio_working_3-way'!V255^2+4*'OddsRatio_working_3-way'!U255^3/27</f>
        <v>-1.8332596938123863E-3</v>
      </c>
      <c r="X255" s="11">
        <f>IF('OddsRatio_working_3-way'!W255&gt;0,IF(ABS('OddsRatio_working_3-way'!V255+SQRT('OddsRatio_working_3-way'!W255))/2&gt;0,ABS('OddsRatio_working_3-way'!V255+SQRT('OddsRatio_working_3-way'!W255))/2,ABS('OddsRatio_working_3-way'!V255-SQRT('OddsRatio_working_3-way'!W255))/2),SQRT(-'OddsRatio_working_3-way'!U255^3/27))</f>
        <v>0.14886404434607198</v>
      </c>
      <c r="Y255" s="11">
        <f>IF('OddsRatio_working_3-way'!W255&gt;=0,IF('OddsRatio_working_3-way'!V255+SQRT('OddsRatio_working_3-way'!W255)&gt;0,0,PI()),ACOS('OddsRatio_working_3-way'!V255/(2*'OddsRatio_working_3-way'!X255)))</f>
        <v>0.14431140461663294</v>
      </c>
      <c r="Z255" s="11">
        <f>'OddsRatio_working_3-way'!X255^(1/3)*COS('OddsRatio_working_3-way'!Y255/3)</f>
        <v>0.52937155802671465</v>
      </c>
      <c r="AA255" s="11">
        <f>'OddsRatio_working_3-way'!X255^(1/3)*COS(('OddsRatio_working_3-way'!Y255+2*PI())/3)</f>
        <v>-0.28675595508818208</v>
      </c>
      <c r="AB255" s="11">
        <f>'OddsRatio_working_3-way'!X255^(1/3)*COS(('OddsRatio_working_3-way'!Y255+4*PI())/3)</f>
        <v>-0.24261560293853246</v>
      </c>
      <c r="AC255" s="11">
        <f>'OddsRatio_working_3-way'!X255^(1/3)*SIN('OddsRatio_working_3-way'!Y255/3)</f>
        <v>2.5484444195725091E-2</v>
      </c>
      <c r="AD255" s="11">
        <f>'OddsRatio_working_3-way'!X255^(1/3)*SIN(('OddsRatio_working_3-way'!Y255+2*PI())/3)</f>
        <v>0.44570699519422047</v>
      </c>
      <c r="AE255" s="11">
        <f>'OddsRatio_working_3-way'!X255^(1/3)*SIN(('OddsRatio_working_3-way'!Y255+4*PI())/3)</f>
        <v>-0.47119143938994551</v>
      </c>
      <c r="AF255" s="11">
        <f>-'OddsRatio_working_3-way'!U255/(3*'OddsRatio_working_3-way'!X255^(1/3))*COS(('OddsRatio_working_3-way'!Y255)/3)</f>
        <v>0.52937155802671465</v>
      </c>
      <c r="AG255" s="11">
        <f>-'OddsRatio_working_3-way'!U255/(3*'OddsRatio_working_3-way'!X255^(1/3))*COS(('OddsRatio_working_3-way'!Y255+2*PI())/3)</f>
        <v>-0.28675595508818208</v>
      </c>
      <c r="AH255" s="11">
        <f>-'OddsRatio_working_3-way'!U255/(3*'OddsRatio_working_3-way'!X255^(1/3))*COS(('OddsRatio_working_3-way'!Y255+4*PI())/3)</f>
        <v>-0.24261560293853246</v>
      </c>
      <c r="AI255" s="11">
        <f>'OddsRatio_working_3-way'!U255/(3*'OddsRatio_working_3-way'!X255^(1/3))*SIN(('OddsRatio_working_3-way'!Y255)/3)</f>
        <v>-2.5484444195725091E-2</v>
      </c>
      <c r="AJ255" s="11">
        <f>'OddsRatio_working_3-way'!U255/(3*'OddsRatio_working_3-way'!X255^(1/3))*SIN(('OddsRatio_working_3-way'!Y255+2*PI())/3)</f>
        <v>-0.44570699519422047</v>
      </c>
      <c r="AK255" s="11">
        <f>'OddsRatio_working_3-way'!U255/(3*'OddsRatio_working_3-way'!X255^(1/3))*SIN(('OddsRatio_working_3-way'!Y255+4*PI())/3)</f>
        <v>0.47119143938994551</v>
      </c>
      <c r="AL255" s="11">
        <f>'OddsRatio_working_3-way'!Z255+'OddsRatio_working_3-way'!AF255</f>
        <v>1.0587431160534293</v>
      </c>
      <c r="AM255" s="11">
        <f>'OddsRatio_working_3-way'!AA255+'OddsRatio_working_3-way'!AG255</f>
        <v>-0.57351191017636416</v>
      </c>
      <c r="AN255" s="11">
        <f>'OddsRatio_working_3-way'!AB255+'OddsRatio_working_3-way'!AH255</f>
        <v>-0.48523120587706492</v>
      </c>
      <c r="AO255" s="11">
        <f>'OddsRatio_working_3-way'!AC255+'OddsRatio_working_3-way'!AI255</f>
        <v>0</v>
      </c>
      <c r="AP255" s="11">
        <f>'OddsRatio_working_3-way'!AD255+'OddsRatio_working_3-way'!AJ255</f>
        <v>0</v>
      </c>
      <c r="AQ255" s="11">
        <f>'OddsRatio_working_3-way'!AE255+'OddsRatio_working_3-way'!AK255</f>
        <v>0</v>
      </c>
      <c r="AR255" s="10">
        <f>IF(A255="","",IF(('OddsRatio_working_3-way'!X255=0),IF(Q255&gt;0,-Q255^(1/3),(-Q255)^(1/3)),'OddsRatio_working_3-way'!AL255-'OddsRatio_working_3-way'!R255/3))</f>
        <v>1.0587431160534293</v>
      </c>
      <c r="AS255" s="11">
        <f>IF(('OddsRatio_working_3-way'!X255=0),IF(Q255&gt;0,-Q255^(1/3),(-Q255)^(1/3)),'OddsRatio_working_3-way'!AM255-'OddsRatio_working_3-way'!R255/3)</f>
        <v>-0.57351191017636416</v>
      </c>
      <c r="AT255" s="11">
        <f>IF(('OddsRatio_working_3-way'!X255=0),IF(Q255&gt;0,-Q255^(1/3),(-Q255)^(1/3)),'OddsRatio_working_3-way'!AN255-'OddsRatio_working_3-way'!R255/3)</f>
        <v>-0.48523120587706492</v>
      </c>
      <c r="AU255" s="11">
        <f>IF(('OddsRatio_working_3-way'!X255=0),0,'OddsRatio_working_3-way'!AO255)</f>
        <v>0</v>
      </c>
      <c r="AV255" s="11">
        <f>IF(('OddsRatio_working_3-way'!X255=0),0,'OddsRatio_working_3-way'!AP255)</f>
        <v>0</v>
      </c>
      <c r="AW255" s="11">
        <f>IF(('OddsRatio_working_3-way'!X255=0),0,'OddsRatio_working_3-way'!AQ255)</f>
        <v>0</v>
      </c>
    </row>
    <row r="256" spans="1:4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9">
        <f t="shared" si="52"/>
        <v>0.24730787570031607</v>
      </c>
      <c r="E256" s="9">
        <f t="shared" si="53"/>
        <v>0.29646213010792699</v>
      </c>
      <c r="F256" s="9">
        <f t="shared" si="54"/>
        <v>0.45622999419175708</v>
      </c>
      <c r="G256" s="9">
        <f t="shared" si="55"/>
        <v>1.0641758322301282</v>
      </c>
      <c r="H256" s="9">
        <f t="shared" si="56"/>
        <v>4.0435428801781663</v>
      </c>
      <c r="I256" s="9">
        <f t="shared" si="57"/>
        <v>3.3731121058731857</v>
      </c>
      <c r="J256" s="9">
        <f t="shared" si="58"/>
        <v>2.191876932097744</v>
      </c>
      <c r="K256" s="11">
        <f t="shared" si="59"/>
        <v>0.2590673575129534</v>
      </c>
      <c r="L256" s="11">
        <f t="shared" si="60"/>
        <v>0.30959752321981426</v>
      </c>
      <c r="M256" s="11">
        <f t="shared" si="61"/>
        <v>0.47169811320754712</v>
      </c>
      <c r="N256" s="11">
        <f>'OddsRatio_working_3-way'!K256+'OddsRatio_working_3-way'!L256+'OddsRatio_working_3-way'!M256-('OddsRatio_working_3-way'!K256*'OddsRatio_working_3-way'!L256)-('OddsRatio_working_3-way'!K256*'OddsRatio_working_3-way'!M256)-('OddsRatio_working_3-way'!L256*'OddsRatio_working_3-way'!M256)+('OddsRatio_working_3-way'!K256*'OddsRatio_working_3-way'!L256*'OddsRatio_working_3-way'!M256)-1</f>
        <v>-0.27024846192471064</v>
      </c>
      <c r="O256" s="11">
        <f>0</f>
        <v>0</v>
      </c>
      <c r="P256" s="11">
        <f>('OddsRatio_working_3-way'!K256*'OddsRatio_working_3-way'!L256)+('OddsRatio_working_3-way'!K256*'OddsRatio_working_3-way'!M256)+('OddsRatio_working_3-way'!L256*'OddsRatio_working_3-way'!M256)-(3*'OddsRatio_working_3-way'!K256*'OddsRatio_working_3-way'!L256*'OddsRatio_working_3-way'!M256)</f>
        <v>0.2349448405507682</v>
      </c>
      <c r="Q256" s="11">
        <f>2*'OddsRatio_working_3-way'!K256*'OddsRatio_working_3-way'!L256*'OddsRatio_working_3-way'!M256</f>
        <v>7.5666615314257085E-2</v>
      </c>
      <c r="R256" s="11">
        <f t="shared" si="62"/>
        <v>0</v>
      </c>
      <c r="S256" s="11">
        <f t="shared" si="63"/>
        <v>-0.86936605994901917</v>
      </c>
      <c r="T256" s="11">
        <f t="shared" si="64"/>
        <v>-0.27998906922673727</v>
      </c>
      <c r="U256" s="11">
        <f>'OddsRatio_working_3-way'!S256-'OddsRatio_working_3-way'!R256^2/3</f>
        <v>-0.86936605994901917</v>
      </c>
      <c r="V256" s="11">
        <f>'OddsRatio_working_3-way'!S256*'OddsRatio_working_3-way'!R256/3-2*'OddsRatio_working_3-way'!R256^3/27-'OddsRatio_working_3-way'!T256</f>
        <v>0.27998906922673727</v>
      </c>
      <c r="W256" s="11">
        <f>'OddsRatio_working_3-way'!V256^2+4*'OddsRatio_working_3-way'!U256^3/27</f>
        <v>-1.8949019036247447E-2</v>
      </c>
      <c r="X256" s="11">
        <f>IF('OddsRatio_working_3-way'!W256&gt;0,IF(ABS('OddsRatio_working_3-way'!V256+SQRT('OddsRatio_working_3-way'!W256))/2&gt;0,ABS('OddsRatio_working_3-way'!V256+SQRT('OddsRatio_working_3-way'!W256))/2,ABS('OddsRatio_working_3-way'!V256-SQRT('OddsRatio_working_3-way'!W256))/2),SQRT(-'OddsRatio_working_3-way'!U256^3/27))</f>
        <v>0.15599911692274265</v>
      </c>
      <c r="Y256" s="11">
        <f>IF('OddsRatio_working_3-way'!W256&gt;=0,IF('OddsRatio_working_3-way'!V256+SQRT('OddsRatio_working_3-way'!W256)&gt;0,0,PI()),ACOS('OddsRatio_working_3-way'!V256/(2*'OddsRatio_working_3-way'!X256)))</f>
        <v>0.45694190065654539</v>
      </c>
      <c r="Z256" s="11">
        <f>'OddsRatio_working_3-way'!X256^(1/3)*COS('OddsRatio_working_3-way'!Y256/3)</f>
        <v>0.53208791611506412</v>
      </c>
      <c r="AA256" s="11">
        <f>'OddsRatio_working_3-way'!X256^(1/3)*COS(('OddsRatio_working_3-way'!Y256+2*PI())/3)</f>
        <v>-0.33677833534680446</v>
      </c>
      <c r="AB256" s="11">
        <f>'OddsRatio_working_3-way'!X256^(1/3)*COS(('OddsRatio_working_3-way'!Y256+4*PI())/3)</f>
        <v>-0.19530958076825977</v>
      </c>
      <c r="AC256" s="11">
        <f>'OddsRatio_working_3-way'!X256^(1/3)*SIN('OddsRatio_working_3-way'!Y256/3)</f>
        <v>8.167702353784409E-2</v>
      </c>
      <c r="AD256" s="11">
        <f>'OddsRatio_working_3-way'!X256^(1/3)*SIN(('OddsRatio_working_3-way'!Y256+2*PI())/3)</f>
        <v>0.41996314063344697</v>
      </c>
      <c r="AE256" s="11">
        <f>'OddsRatio_working_3-way'!X256^(1/3)*SIN(('OddsRatio_working_3-way'!Y256+4*PI())/3)</f>
        <v>-0.50164016417129087</v>
      </c>
      <c r="AF256" s="11">
        <f>-'OddsRatio_working_3-way'!U256/(3*'OddsRatio_working_3-way'!X256^(1/3))*COS(('OddsRatio_working_3-way'!Y256)/3)</f>
        <v>0.53208791611506412</v>
      </c>
      <c r="AG256" s="11">
        <f>-'OddsRatio_working_3-way'!U256/(3*'OddsRatio_working_3-way'!X256^(1/3))*COS(('OddsRatio_working_3-way'!Y256+2*PI())/3)</f>
        <v>-0.33677833534680446</v>
      </c>
      <c r="AH256" s="11">
        <f>-'OddsRatio_working_3-way'!U256/(3*'OddsRatio_working_3-way'!X256^(1/3))*COS(('OddsRatio_working_3-way'!Y256+4*PI())/3)</f>
        <v>-0.19530958076825977</v>
      </c>
      <c r="AI256" s="11">
        <f>'OddsRatio_working_3-way'!U256/(3*'OddsRatio_working_3-way'!X256^(1/3))*SIN(('OddsRatio_working_3-way'!Y256)/3)</f>
        <v>-8.167702353784409E-2</v>
      </c>
      <c r="AJ256" s="11">
        <f>'OddsRatio_working_3-way'!U256/(3*'OddsRatio_working_3-way'!X256^(1/3))*SIN(('OddsRatio_working_3-way'!Y256+2*PI())/3)</f>
        <v>-0.41996314063344697</v>
      </c>
      <c r="AK256" s="11">
        <f>'OddsRatio_working_3-way'!U256/(3*'OddsRatio_working_3-way'!X256^(1/3))*SIN(('OddsRatio_working_3-way'!Y256+4*PI())/3)</f>
        <v>0.50164016417129087</v>
      </c>
      <c r="AL256" s="11">
        <f>'OddsRatio_working_3-way'!Z256+'OddsRatio_working_3-way'!AF256</f>
        <v>1.0641758322301282</v>
      </c>
      <c r="AM256" s="11">
        <f>'OddsRatio_working_3-way'!AA256+'OddsRatio_working_3-way'!AG256</f>
        <v>-0.67355667069360892</v>
      </c>
      <c r="AN256" s="11">
        <f>'OddsRatio_working_3-way'!AB256+'OddsRatio_working_3-way'!AH256</f>
        <v>-0.39061916153651954</v>
      </c>
      <c r="AO256" s="11">
        <f>'OddsRatio_working_3-way'!AC256+'OddsRatio_working_3-way'!AI256</f>
        <v>0</v>
      </c>
      <c r="AP256" s="11">
        <f>'OddsRatio_working_3-way'!AD256+'OddsRatio_working_3-way'!AJ256</f>
        <v>0</v>
      </c>
      <c r="AQ256" s="11">
        <f>'OddsRatio_working_3-way'!AE256+'OddsRatio_working_3-way'!AK256</f>
        <v>0</v>
      </c>
      <c r="AR256" s="10">
        <f>IF(A256="","",IF(('OddsRatio_working_3-way'!X256=0),IF(Q256&gt;0,-Q256^(1/3),(-Q256)^(1/3)),'OddsRatio_working_3-way'!AL256-'OddsRatio_working_3-way'!R256/3))</f>
        <v>1.0641758322301282</v>
      </c>
      <c r="AS256" s="11">
        <f>IF(('OddsRatio_working_3-way'!X256=0),IF(Q256&gt;0,-Q256^(1/3),(-Q256)^(1/3)),'OddsRatio_working_3-way'!AM256-'OddsRatio_working_3-way'!R256/3)</f>
        <v>-0.67355667069360892</v>
      </c>
      <c r="AT256" s="11">
        <f>IF(('OddsRatio_working_3-way'!X256=0),IF(Q256&gt;0,-Q256^(1/3),(-Q256)^(1/3)),'OddsRatio_working_3-way'!AN256-'OddsRatio_working_3-way'!R256/3)</f>
        <v>-0.39061916153651954</v>
      </c>
      <c r="AU256" s="11">
        <f>IF(('OddsRatio_working_3-way'!X256=0),0,'OddsRatio_working_3-way'!AO256)</f>
        <v>0</v>
      </c>
      <c r="AV256" s="11">
        <f>IF(('OddsRatio_working_3-way'!X256=0),0,'OddsRatio_working_3-way'!AP256)</f>
        <v>0</v>
      </c>
      <c r="AW256" s="11">
        <f>IF(('OddsRatio_working_3-way'!X256=0),0,'OddsRatio_working_3-way'!AQ256)</f>
        <v>0</v>
      </c>
    </row>
    <row r="257" spans="1:4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9">
        <f t="shared" si="52"/>
        <v>0.21549980878029182</v>
      </c>
      <c r="E257" s="9">
        <f t="shared" si="53"/>
        <v>0.26962408061423093</v>
      </c>
      <c r="F257" s="9">
        <f t="shared" si="54"/>
        <v>0.51487611060547733</v>
      </c>
      <c r="G257" s="9">
        <f t="shared" si="55"/>
        <v>1.0706986315425409</v>
      </c>
      <c r="H257" s="9">
        <f t="shared" si="56"/>
        <v>4.640375347244639</v>
      </c>
      <c r="I257" s="9">
        <f t="shared" si="57"/>
        <v>3.7088675378026283</v>
      </c>
      <c r="J257" s="9">
        <f t="shared" si="58"/>
        <v>1.9422147957574356</v>
      </c>
      <c r="K257" s="11">
        <f t="shared" si="59"/>
        <v>0.22727272727272727</v>
      </c>
      <c r="L257" s="11">
        <f t="shared" si="60"/>
        <v>0.28328611898016998</v>
      </c>
      <c r="M257" s="11">
        <f t="shared" si="61"/>
        <v>0.53191489361702127</v>
      </c>
      <c r="N257" s="11">
        <f>'OddsRatio_working_3-way'!K257+'OddsRatio_working_3-way'!L257+'OddsRatio_working_3-way'!M257-('OddsRatio_working_3-way'!K257*'OddsRatio_working_3-way'!L257)-('OddsRatio_working_3-way'!K257*'OddsRatio_working_3-way'!M257)-('OddsRatio_working_3-way'!L257*'OddsRatio_working_3-way'!M257)+('OddsRatio_working_3-way'!K257*'OddsRatio_working_3-way'!L257*'OddsRatio_working_3-way'!M257)-1</f>
        <v>-0.25923693568802364</v>
      </c>
      <c r="O257" s="11">
        <f>0</f>
        <v>0</v>
      </c>
      <c r="P257" s="11">
        <f>('OddsRatio_working_3-way'!K257*'OddsRatio_working_3-way'!L257)+('OddsRatio_working_3-way'!K257*'OddsRatio_working_3-way'!M257)+('OddsRatio_working_3-way'!L257*'OddsRatio_working_3-way'!M257)-(3*'OddsRatio_working_3-way'!K257*'OddsRatio_working_3-way'!L257*'OddsRatio_working_3-way'!M257)</f>
        <v>0.23321790017588948</v>
      </c>
      <c r="Q257" s="11">
        <f>2*'OddsRatio_working_3-way'!K257*'OddsRatio_working_3-way'!L257*'OddsRatio_working_3-way'!M257</f>
        <v>6.8492775382052701E-2</v>
      </c>
      <c r="R257" s="11">
        <f t="shared" si="62"/>
        <v>0</v>
      </c>
      <c r="S257" s="11">
        <f t="shared" si="63"/>
        <v>-0.899632220836592</v>
      </c>
      <c r="T257" s="11">
        <f t="shared" si="64"/>
        <v>-0.26420916911500497</v>
      </c>
      <c r="U257" s="11">
        <f>'OddsRatio_working_3-way'!S257-'OddsRatio_working_3-way'!R257^2/3</f>
        <v>-0.899632220836592</v>
      </c>
      <c r="V257" s="11">
        <f>'OddsRatio_working_3-way'!S257*'OddsRatio_working_3-way'!R257/3-2*'OddsRatio_working_3-way'!R257^3/27-'OddsRatio_working_3-way'!T257</f>
        <v>0.26420916911500497</v>
      </c>
      <c r="W257" s="11">
        <f>'OddsRatio_working_3-way'!V257^2+4*'OddsRatio_working_3-way'!U257^3/27</f>
        <v>-3.8061168553967212E-2</v>
      </c>
      <c r="X257" s="11">
        <f>IF('OddsRatio_working_3-way'!W257&gt;0,IF(ABS('OddsRatio_working_3-way'!V257+SQRT('OddsRatio_working_3-way'!W257))/2&gt;0,ABS('OddsRatio_working_3-way'!V257+SQRT('OddsRatio_working_3-way'!W257))/2,ABS('OddsRatio_working_3-way'!V257-SQRT('OddsRatio_working_3-way'!W257))/2),SQRT(-'OddsRatio_working_3-way'!U257^3/27))</f>
        <v>0.16421605706995321</v>
      </c>
      <c r="Y257" s="11">
        <f>IF('OddsRatio_working_3-way'!W257&gt;=0,IF('OddsRatio_working_3-way'!V257+SQRT('OddsRatio_working_3-way'!W257)&gt;0,0,PI()),ACOS('OddsRatio_working_3-way'!V257/(2*'OddsRatio_working_3-way'!X257)))</f>
        <v>0.63603731383554896</v>
      </c>
      <c r="Z257" s="11">
        <f>'OddsRatio_working_3-way'!X257^(1/3)*COS('OddsRatio_working_3-way'!Y257/3)</f>
        <v>0.53534931577127054</v>
      </c>
      <c r="AA257" s="11">
        <f>'OddsRatio_working_3-way'!X257^(1/3)*COS(('OddsRatio_working_3-way'!Y257+2*PI())/3)</f>
        <v>-0.3674688851063137</v>
      </c>
      <c r="AB257" s="11">
        <f>'OddsRatio_working_3-way'!X257^(1/3)*COS(('OddsRatio_working_3-way'!Y257+4*PI())/3)</f>
        <v>-0.1678804306649565</v>
      </c>
      <c r="AC257" s="11">
        <f>'OddsRatio_working_3-way'!X257^(1/3)*SIN('OddsRatio_working_3-way'!Y257/3)</f>
        <v>0.11523244789885891</v>
      </c>
      <c r="AD257" s="11">
        <f>'OddsRatio_working_3-way'!X257^(1/3)*SIN(('OddsRatio_working_3-way'!Y257+2*PI())/3)</f>
        <v>0.4060098834071082</v>
      </c>
      <c r="AE257" s="11">
        <f>'OddsRatio_working_3-way'!X257^(1/3)*SIN(('OddsRatio_working_3-way'!Y257+4*PI())/3)</f>
        <v>-0.52124233130596698</v>
      </c>
      <c r="AF257" s="11">
        <f>-'OddsRatio_working_3-way'!U257/(3*'OddsRatio_working_3-way'!X257^(1/3))*COS(('OddsRatio_working_3-way'!Y257)/3)</f>
        <v>0.53534931577127032</v>
      </c>
      <c r="AG257" s="11">
        <f>-'OddsRatio_working_3-way'!U257/(3*'OddsRatio_working_3-way'!X257^(1/3))*COS(('OddsRatio_working_3-way'!Y257+2*PI())/3)</f>
        <v>-0.36746888510631354</v>
      </c>
      <c r="AH257" s="11">
        <f>-'OddsRatio_working_3-way'!U257/(3*'OddsRatio_working_3-way'!X257^(1/3))*COS(('OddsRatio_working_3-way'!Y257+4*PI())/3)</f>
        <v>-0.16788043066495645</v>
      </c>
      <c r="AI257" s="11">
        <f>'OddsRatio_working_3-way'!U257/(3*'OddsRatio_working_3-way'!X257^(1/3))*SIN(('OddsRatio_working_3-way'!Y257)/3)</f>
        <v>-0.11523244789885886</v>
      </c>
      <c r="AJ257" s="11">
        <f>'OddsRatio_working_3-way'!U257/(3*'OddsRatio_working_3-way'!X257^(1/3))*SIN(('OddsRatio_working_3-way'!Y257+2*PI())/3)</f>
        <v>-0.40600988340710803</v>
      </c>
      <c r="AK257" s="11">
        <f>'OddsRatio_working_3-way'!U257/(3*'OddsRatio_working_3-way'!X257^(1/3))*SIN(('OddsRatio_working_3-way'!Y257+4*PI())/3)</f>
        <v>0.52124233130596687</v>
      </c>
      <c r="AL257" s="11">
        <f>'OddsRatio_working_3-way'!Z257+'OddsRatio_working_3-way'!AF257</f>
        <v>1.0706986315425409</v>
      </c>
      <c r="AM257" s="11">
        <f>'OddsRatio_working_3-way'!AA257+'OddsRatio_working_3-way'!AG257</f>
        <v>-0.73493777021262718</v>
      </c>
      <c r="AN257" s="11">
        <f>'OddsRatio_working_3-way'!AB257+'OddsRatio_working_3-way'!AH257</f>
        <v>-0.33576086132991295</v>
      </c>
      <c r="AO257" s="11">
        <f>'OddsRatio_working_3-way'!AC257+'OddsRatio_working_3-way'!AI257</f>
        <v>0</v>
      </c>
      <c r="AP257" s="11">
        <f>'OddsRatio_working_3-way'!AD257+'OddsRatio_working_3-way'!AJ257</f>
        <v>0</v>
      </c>
      <c r="AQ257" s="11">
        <f>'OddsRatio_working_3-way'!AE257+'OddsRatio_working_3-way'!AK257</f>
        <v>0</v>
      </c>
      <c r="AR257" s="10">
        <f>IF(A257="","",IF(('OddsRatio_working_3-way'!X257=0),IF(Q257&gt;0,-Q257^(1/3),(-Q257)^(1/3)),'OddsRatio_working_3-way'!AL257-'OddsRatio_working_3-way'!R257/3))</f>
        <v>1.0706986315425409</v>
      </c>
      <c r="AS257" s="11">
        <f>IF(('OddsRatio_working_3-way'!X257=0),IF(Q257&gt;0,-Q257^(1/3),(-Q257)^(1/3)),'OddsRatio_working_3-way'!AM257-'OddsRatio_working_3-way'!R257/3)</f>
        <v>-0.73493777021262718</v>
      </c>
      <c r="AT257" s="11">
        <f>IF(('OddsRatio_working_3-way'!X257=0),IF(Q257&gt;0,-Q257^(1/3),(-Q257)^(1/3)),'OddsRatio_working_3-way'!AN257-'OddsRatio_working_3-way'!R257/3)</f>
        <v>-0.33576086132991295</v>
      </c>
      <c r="AU257" s="11">
        <f>IF(('OddsRatio_working_3-way'!X257=0),0,'OddsRatio_working_3-way'!AO257)</f>
        <v>0</v>
      </c>
      <c r="AV257" s="11">
        <f>IF(('OddsRatio_working_3-way'!X257=0),0,'OddsRatio_working_3-way'!AP257)</f>
        <v>0</v>
      </c>
      <c r="AW257" s="11">
        <f>IF(('OddsRatio_working_3-way'!X257=0),0,'OddsRatio_working_3-way'!AQ257)</f>
        <v>0</v>
      </c>
    </row>
    <row r="258" spans="1:4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9">
        <f t="shared" si="52"/>
        <v>0.33624564240743954</v>
      </c>
      <c r="E258" s="9">
        <f t="shared" si="53"/>
        <v>0.28107804667278091</v>
      </c>
      <c r="F258" s="9">
        <f t="shared" si="54"/>
        <v>0.38267631091977966</v>
      </c>
      <c r="G258" s="9">
        <f t="shared" si="55"/>
        <v>1.0612990519263339</v>
      </c>
      <c r="H258" s="9">
        <f t="shared" si="56"/>
        <v>2.9740162365829805</v>
      </c>
      <c r="I258" s="9">
        <f t="shared" si="57"/>
        <v>3.5577307151424651</v>
      </c>
      <c r="J258" s="9">
        <f t="shared" si="58"/>
        <v>2.6131745589280277</v>
      </c>
      <c r="K258" s="11">
        <f t="shared" si="59"/>
        <v>0.34965034965034969</v>
      </c>
      <c r="L258" s="11">
        <f t="shared" si="60"/>
        <v>0.29325513196480935</v>
      </c>
      <c r="M258" s="11">
        <f t="shared" si="61"/>
        <v>0.3968253968253968</v>
      </c>
      <c r="N258" s="11">
        <f>'OddsRatio_working_3-way'!K258+'OddsRatio_working_3-way'!L258+'OddsRatio_working_3-way'!M258-('OddsRatio_working_3-way'!K258*'OddsRatio_working_3-way'!L258)-('OddsRatio_working_3-way'!K258*'OddsRatio_working_3-way'!M258)-('OddsRatio_working_3-way'!L258*'OddsRatio_working_3-way'!M258)+('OddsRatio_working_3-way'!K258*'OddsRatio_working_3-way'!L258*'OddsRatio_working_3-way'!M258)-1</f>
        <v>-0.27723791360154992</v>
      </c>
      <c r="O258" s="11">
        <f>0</f>
        <v>0</v>
      </c>
      <c r="P258" s="11">
        <f>('OddsRatio_working_3-way'!K258*'OddsRatio_working_3-way'!L258)+('OddsRatio_working_3-way'!K258*'OddsRatio_working_3-way'!M258)+('OddsRatio_working_3-way'!L258*'OddsRatio_working_3-way'!M258)-(3*'OddsRatio_working_3-way'!K258*'OddsRatio_working_3-way'!L258*'OddsRatio_working_3-way'!M258)</f>
        <v>0.23559041154349067</v>
      </c>
      <c r="Q258" s="11">
        <f>2*'OddsRatio_working_3-way'!K258*'OddsRatio_working_3-way'!L258*'OddsRatio_working_3-way'!M258</f>
        <v>8.1378380498615108E-2</v>
      </c>
      <c r="R258" s="11">
        <f t="shared" si="62"/>
        <v>0</v>
      </c>
      <c r="S258" s="11">
        <f t="shared" si="63"/>
        <v>-0.84977703259621407</v>
      </c>
      <c r="T258" s="11">
        <f t="shared" si="64"/>
        <v>-0.29353265374653342</v>
      </c>
      <c r="U258" s="11">
        <f>'OddsRatio_working_3-way'!S258-'OddsRatio_working_3-way'!R258^2/3</f>
        <v>-0.84977703259621407</v>
      </c>
      <c r="V258" s="11">
        <f>'OddsRatio_working_3-way'!S258*'OddsRatio_working_3-way'!R258/3-2*'OddsRatio_working_3-way'!R258^3/27-'OddsRatio_working_3-way'!T258</f>
        <v>0.29353265374653342</v>
      </c>
      <c r="W258" s="11">
        <f>'OddsRatio_working_3-way'!V258^2+4*'OddsRatio_working_3-way'!U258^3/27</f>
        <v>-4.7484841346051576E-3</v>
      </c>
      <c r="X258" s="11">
        <f>IF('OddsRatio_working_3-way'!W258&gt;0,IF(ABS('OddsRatio_working_3-way'!V258+SQRT('OddsRatio_working_3-way'!W258))/2&gt;0,ABS('OddsRatio_working_3-way'!V258+SQRT('OddsRatio_working_3-way'!W258))/2,ABS('OddsRatio_working_3-way'!V258-SQRT('OddsRatio_working_3-way'!W258))/2),SQRT(-'OddsRatio_working_3-way'!U258^3/27))</f>
        <v>0.15075634559620321</v>
      </c>
      <c r="Y258" s="11">
        <f>IF('OddsRatio_working_3-way'!W258&gt;=0,IF('OddsRatio_working_3-way'!V258+SQRT('OddsRatio_working_3-way'!W258)&gt;0,0,PI()),ACOS('OddsRatio_working_3-way'!V258/(2*'OddsRatio_working_3-way'!X258)))</f>
        <v>0.23058295826874486</v>
      </c>
      <c r="Z258" s="11">
        <f>'OddsRatio_working_3-way'!X258^(1/3)*COS('OddsRatio_working_3-way'!Y258/3)</f>
        <v>0.53064952596316706</v>
      </c>
      <c r="AA258" s="11">
        <f>'OddsRatio_working_3-way'!X258^(1/3)*COS(('OddsRatio_working_3-way'!Y258+2*PI())/3)</f>
        <v>-0.30071640882284228</v>
      </c>
      <c r="AB258" s="11">
        <f>'OddsRatio_working_3-way'!X258^(1/3)*COS(('OddsRatio_working_3-way'!Y258+4*PI())/3)</f>
        <v>-0.22993311714032497</v>
      </c>
      <c r="AC258" s="11">
        <f>'OddsRatio_working_3-way'!X258^(1/3)*SIN('OddsRatio_working_3-way'!Y258/3)</f>
        <v>4.0866752507029439E-2</v>
      </c>
      <c r="AD258" s="11">
        <f>'OddsRatio_working_3-way'!X258^(1/3)*SIN(('OddsRatio_working_3-way'!Y258+2*PI())/3)</f>
        <v>0.43912259373675816</v>
      </c>
      <c r="AE258" s="11">
        <f>'OddsRatio_working_3-way'!X258^(1/3)*SIN(('OddsRatio_working_3-way'!Y258+4*PI())/3)</f>
        <v>-0.47998934624378736</v>
      </c>
      <c r="AF258" s="11">
        <f>-'OddsRatio_working_3-way'!U258/(3*'OddsRatio_working_3-way'!X258^(1/3))*COS(('OddsRatio_working_3-way'!Y258)/3)</f>
        <v>0.53064952596316695</v>
      </c>
      <c r="AG258" s="11">
        <f>-'OddsRatio_working_3-way'!U258/(3*'OddsRatio_working_3-way'!X258^(1/3))*COS(('OddsRatio_working_3-way'!Y258+2*PI())/3)</f>
        <v>-0.30071640882284217</v>
      </c>
      <c r="AH258" s="11">
        <f>-'OddsRatio_working_3-way'!U258/(3*'OddsRatio_working_3-way'!X258^(1/3))*COS(('OddsRatio_working_3-way'!Y258+4*PI())/3)</f>
        <v>-0.22993311714032491</v>
      </c>
      <c r="AI258" s="11">
        <f>'OddsRatio_working_3-way'!U258/(3*'OddsRatio_working_3-way'!X258^(1/3))*SIN(('OddsRatio_working_3-way'!Y258)/3)</f>
        <v>-4.0866752507029425E-2</v>
      </c>
      <c r="AJ258" s="11">
        <f>'OddsRatio_working_3-way'!U258/(3*'OddsRatio_working_3-way'!X258^(1/3))*SIN(('OddsRatio_working_3-way'!Y258+2*PI())/3)</f>
        <v>-0.43912259373675805</v>
      </c>
      <c r="AK258" s="11">
        <f>'OddsRatio_working_3-way'!U258/(3*'OddsRatio_working_3-way'!X258^(1/3))*SIN(('OddsRatio_working_3-way'!Y258+4*PI())/3)</f>
        <v>0.47998934624378725</v>
      </c>
      <c r="AL258" s="11">
        <f>'OddsRatio_working_3-way'!Z258+'OddsRatio_working_3-way'!AF258</f>
        <v>1.0612990519263339</v>
      </c>
      <c r="AM258" s="11">
        <f>'OddsRatio_working_3-way'!AA258+'OddsRatio_working_3-way'!AG258</f>
        <v>-0.60143281764568446</v>
      </c>
      <c r="AN258" s="11">
        <f>'OddsRatio_working_3-way'!AB258+'OddsRatio_working_3-way'!AH258</f>
        <v>-0.45986623428064988</v>
      </c>
      <c r="AO258" s="11">
        <f>'OddsRatio_working_3-way'!AC258+'OddsRatio_working_3-way'!AI258</f>
        <v>0</v>
      </c>
      <c r="AP258" s="11">
        <f>'OddsRatio_working_3-way'!AD258+'OddsRatio_working_3-way'!AJ258</f>
        <v>0</v>
      </c>
      <c r="AQ258" s="11">
        <f>'OddsRatio_working_3-way'!AE258+'OddsRatio_working_3-way'!AK258</f>
        <v>0</v>
      </c>
      <c r="AR258" s="10">
        <f>IF(A258="","",IF(('OddsRatio_working_3-way'!X258=0),IF(Q258&gt;0,-Q258^(1/3),(-Q258)^(1/3)),'OddsRatio_working_3-way'!AL258-'OddsRatio_working_3-way'!R258/3))</f>
        <v>1.0612990519263339</v>
      </c>
      <c r="AS258" s="11">
        <f>IF(('OddsRatio_working_3-way'!X258=0),IF(Q258&gt;0,-Q258^(1/3),(-Q258)^(1/3)),'OddsRatio_working_3-way'!AM258-'OddsRatio_working_3-way'!R258/3)</f>
        <v>-0.60143281764568446</v>
      </c>
      <c r="AT258" s="11">
        <f>IF(('OddsRatio_working_3-way'!X258=0),IF(Q258&gt;0,-Q258^(1/3),(-Q258)^(1/3)),'OddsRatio_working_3-way'!AN258-'OddsRatio_working_3-way'!R258/3)</f>
        <v>-0.45986623428064988</v>
      </c>
      <c r="AU258" s="11">
        <f>IF(('OddsRatio_working_3-way'!X258=0),0,'OddsRatio_working_3-way'!AO258)</f>
        <v>0</v>
      </c>
      <c r="AV258" s="11">
        <f>IF(('OddsRatio_working_3-way'!X258=0),0,'OddsRatio_working_3-way'!AP258)</f>
        <v>0</v>
      </c>
      <c r="AW258" s="11">
        <f>IF(('OddsRatio_working_3-way'!X258=0),0,'OddsRatio_working_3-way'!AQ258)</f>
        <v>0</v>
      </c>
    </row>
    <row r="259" spans="1:4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9">
        <f t="shared" si="52"/>
        <v>0.52013509434732141</v>
      </c>
      <c r="E259" s="9">
        <f t="shared" si="53"/>
        <v>0.27643053940923895</v>
      </c>
      <c r="F259" s="9">
        <f t="shared" si="54"/>
        <v>0.2034343662434395</v>
      </c>
      <c r="G259" s="9">
        <f t="shared" si="55"/>
        <v>1.0727644692645044</v>
      </c>
      <c r="H259" s="9">
        <f t="shared" si="56"/>
        <v>1.9225774435674738</v>
      </c>
      <c r="I259" s="9">
        <f t="shared" si="57"/>
        <v>3.6175453050053905</v>
      </c>
      <c r="J259" s="9">
        <f t="shared" si="58"/>
        <v>4.9155903128154419</v>
      </c>
      <c r="K259" s="11">
        <f t="shared" si="59"/>
        <v>0.5376344086021505</v>
      </c>
      <c r="L259" s="11">
        <f t="shared" si="60"/>
        <v>0.29069767441860467</v>
      </c>
      <c r="M259" s="11">
        <f t="shared" si="61"/>
        <v>0.21505376344086019</v>
      </c>
      <c r="N259" s="11">
        <f>'OddsRatio_working_3-way'!K259+'OddsRatio_working_3-way'!L259+'OddsRatio_working_3-way'!M259-('OddsRatio_working_3-way'!K259*'OddsRatio_working_3-way'!L259)-('OddsRatio_working_3-way'!K259*'OddsRatio_working_3-way'!M259)-('OddsRatio_working_3-way'!L259*'OddsRatio_working_3-way'!M259)+('OddsRatio_working_3-way'!K259*'OddsRatio_working_3-way'!L259*'OddsRatio_working_3-way'!M259)-1</f>
        <v>-0.25742860446294358</v>
      </c>
      <c r="O259" s="11">
        <f>0</f>
        <v>0</v>
      </c>
      <c r="P259" s="11">
        <f>('OddsRatio_working_3-way'!K259*'OddsRatio_working_3-way'!L259)+('OddsRatio_working_3-way'!K259*'OddsRatio_working_3-way'!M259)+('OddsRatio_working_3-way'!L259*'OddsRatio_working_3-way'!M259)-(3*'OddsRatio_working_3-way'!K259*'OddsRatio_working_3-way'!L259*'OddsRatio_working_3-way'!M259)</f>
        <v>0.23359334457270226</v>
      </c>
      <c r="Q259" s="11">
        <f>2*'OddsRatio_working_3-way'!K259*'OddsRatio_working_3-way'!L259*'OddsRatio_working_3-way'!M259</f>
        <v>6.7221106351856769E-2</v>
      </c>
      <c r="R259" s="11">
        <f t="shared" si="62"/>
        <v>0</v>
      </c>
      <c r="S259" s="11">
        <f t="shared" si="63"/>
        <v>-0.90741021208592088</v>
      </c>
      <c r="T259" s="11">
        <f t="shared" si="64"/>
        <v>-0.26112524088803479</v>
      </c>
      <c r="U259" s="11">
        <f>'OddsRatio_working_3-way'!S259-'OddsRatio_working_3-way'!R259^2/3</f>
        <v>-0.90741021208592088</v>
      </c>
      <c r="V259" s="11">
        <f>'OddsRatio_working_3-way'!S259*'OddsRatio_working_3-way'!R259/3-2*'OddsRatio_working_3-way'!R259^3/27-'OddsRatio_working_3-way'!T259</f>
        <v>0.26112524088803479</v>
      </c>
      <c r="W259" s="11">
        <f>'OddsRatio_working_3-way'!V259^2+4*'OddsRatio_working_3-way'!U259^3/27</f>
        <v>-4.250330970142846E-2</v>
      </c>
      <c r="X259" s="11">
        <f>IF('OddsRatio_working_3-way'!W259&gt;0,IF(ABS('OddsRatio_working_3-way'!V259+SQRT('OddsRatio_working_3-way'!W259))/2&gt;0,ABS('OddsRatio_working_3-way'!V259+SQRT('OddsRatio_working_3-way'!W259))/2,ABS('OddsRatio_working_3-way'!V259-SQRT('OddsRatio_working_3-way'!W259))/2),SQRT(-'OddsRatio_working_3-way'!U259^3/27))</f>
        <v>0.16635030893438602</v>
      </c>
      <c r="Y259" s="11">
        <f>IF('OddsRatio_working_3-way'!W259&gt;=0,IF('OddsRatio_working_3-way'!V259+SQRT('OddsRatio_working_3-way'!W259)&gt;0,0,PI()),ACOS('OddsRatio_working_3-way'!V259/(2*'OddsRatio_working_3-way'!X259)))</f>
        <v>0.66831726210081588</v>
      </c>
      <c r="Z259" s="11">
        <f>'OddsRatio_working_3-way'!X259^(1/3)*COS('OddsRatio_working_3-way'!Y259/3)</f>
        <v>0.53638223463225221</v>
      </c>
      <c r="AA259" s="11">
        <f>'OddsRatio_working_3-way'!X259^(1/3)*COS(('OddsRatio_working_3-way'!Y259+2*PI())/3)</f>
        <v>-0.37342004299563619</v>
      </c>
      <c r="AB259" s="11">
        <f>'OddsRatio_working_3-way'!X259^(1/3)*COS(('OddsRatio_working_3-way'!Y259+4*PI())/3)</f>
        <v>-0.16296219163661613</v>
      </c>
      <c r="AC259" s="11">
        <f>'OddsRatio_working_3-way'!X259^(1/3)*SIN('OddsRatio_working_3-way'!Y259/3)</f>
        <v>0.12150789713520072</v>
      </c>
      <c r="AD259" s="11">
        <f>'OddsRatio_working_3-way'!X259^(1/3)*SIN(('OddsRatio_working_3-way'!Y259+2*PI())/3)</f>
        <v>0.40376669276259547</v>
      </c>
      <c r="AE259" s="11">
        <f>'OddsRatio_working_3-way'!X259^(1/3)*SIN(('OddsRatio_working_3-way'!Y259+4*PI())/3)</f>
        <v>-0.52527458989779596</v>
      </c>
      <c r="AF259" s="11">
        <f>-'OddsRatio_working_3-way'!U259/(3*'OddsRatio_working_3-way'!X259^(1/3))*COS(('OddsRatio_working_3-way'!Y259)/3)</f>
        <v>0.53638223463225221</v>
      </c>
      <c r="AG259" s="11">
        <f>-'OddsRatio_working_3-way'!U259/(3*'OddsRatio_working_3-way'!X259^(1/3))*COS(('OddsRatio_working_3-way'!Y259+2*PI())/3)</f>
        <v>-0.37342004299563619</v>
      </c>
      <c r="AH259" s="11">
        <f>-'OddsRatio_working_3-way'!U259/(3*'OddsRatio_working_3-way'!X259^(1/3))*COS(('OddsRatio_working_3-way'!Y259+4*PI())/3)</f>
        <v>-0.16296219163661613</v>
      </c>
      <c r="AI259" s="11">
        <f>'OddsRatio_working_3-way'!U259/(3*'OddsRatio_working_3-way'!X259^(1/3))*SIN(('OddsRatio_working_3-way'!Y259)/3)</f>
        <v>-0.12150789713520072</v>
      </c>
      <c r="AJ259" s="11">
        <f>'OddsRatio_working_3-way'!U259/(3*'OddsRatio_working_3-way'!X259^(1/3))*SIN(('OddsRatio_working_3-way'!Y259+2*PI())/3)</f>
        <v>-0.40376669276259547</v>
      </c>
      <c r="AK259" s="11">
        <f>'OddsRatio_working_3-way'!U259/(3*'OddsRatio_working_3-way'!X259^(1/3))*SIN(('OddsRatio_working_3-way'!Y259+4*PI())/3)</f>
        <v>0.52527458989779596</v>
      </c>
      <c r="AL259" s="11">
        <f>'OddsRatio_working_3-way'!Z259+'OddsRatio_working_3-way'!AF259</f>
        <v>1.0727644692645044</v>
      </c>
      <c r="AM259" s="11">
        <f>'OddsRatio_working_3-way'!AA259+'OddsRatio_working_3-way'!AG259</f>
        <v>-0.74684008599127238</v>
      </c>
      <c r="AN259" s="11">
        <f>'OddsRatio_working_3-way'!AB259+'OddsRatio_working_3-way'!AH259</f>
        <v>-0.32592438327323225</v>
      </c>
      <c r="AO259" s="11">
        <f>'OddsRatio_working_3-way'!AC259+'OddsRatio_working_3-way'!AI259</f>
        <v>0</v>
      </c>
      <c r="AP259" s="11">
        <f>'OddsRatio_working_3-way'!AD259+'OddsRatio_working_3-way'!AJ259</f>
        <v>0</v>
      </c>
      <c r="AQ259" s="11">
        <f>'OddsRatio_working_3-way'!AE259+'OddsRatio_working_3-way'!AK259</f>
        <v>0</v>
      </c>
      <c r="AR259" s="10">
        <f>IF(A259="","",IF(('OddsRatio_working_3-way'!X259=0),IF(Q259&gt;0,-Q259^(1/3),(-Q259)^(1/3)),'OddsRatio_working_3-way'!AL259-'OddsRatio_working_3-way'!R259/3))</f>
        <v>1.0727644692645044</v>
      </c>
      <c r="AS259" s="11">
        <f>IF(('OddsRatio_working_3-way'!X259=0),IF(Q259&gt;0,-Q259^(1/3),(-Q259)^(1/3)),'OddsRatio_working_3-way'!AM259-'OddsRatio_working_3-way'!R259/3)</f>
        <v>-0.74684008599127238</v>
      </c>
      <c r="AT259" s="11">
        <f>IF(('OddsRatio_working_3-way'!X259=0),IF(Q259&gt;0,-Q259^(1/3),(-Q259)^(1/3)),'OddsRatio_working_3-way'!AN259-'OddsRatio_working_3-way'!R259/3)</f>
        <v>-0.32592438327323225</v>
      </c>
      <c r="AU259" s="11">
        <f>IF(('OddsRatio_working_3-way'!X259=0),0,'OddsRatio_working_3-way'!AO259)</f>
        <v>0</v>
      </c>
      <c r="AV259" s="11">
        <f>IF(('OddsRatio_working_3-way'!X259=0),0,'OddsRatio_working_3-way'!AP259)</f>
        <v>0</v>
      </c>
      <c r="AW259" s="11">
        <f>IF(('OddsRatio_working_3-way'!X259=0),0,'OddsRatio_working_3-way'!AQ259)</f>
        <v>0</v>
      </c>
    </row>
    <row r="260" spans="1:4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9">
        <f t="shared" ref="D260:D323" si="65">(K260/(AR260+K260-(AR260*K260)))</f>
        <v>0.37800543308764661</v>
      </c>
      <c r="E260" s="9">
        <f t="shared" ref="E260:E323" si="66">(L260/(AR260+L260-(AR260*L260)))</f>
        <v>0.31099728345617672</v>
      </c>
      <c r="F260" s="9">
        <f t="shared" ref="F260:F323" si="67">(M260/(AR260+M260-(AR260*M260)))</f>
        <v>0.31099728345617672</v>
      </c>
      <c r="G260" s="9">
        <f t="shared" ref="G260:G323" si="68">AR260</f>
        <v>1.0754670729308802</v>
      </c>
      <c r="H260" s="9">
        <f t="shared" ref="H260:H323" si="69">IF(A260="","",1/D260)</f>
        <v>2.6454646215842459</v>
      </c>
      <c r="I260" s="9">
        <f t="shared" ref="I260:I323" si="70">IF(B260="","",1/E260)</f>
        <v>3.2154621702376125</v>
      </c>
      <c r="J260" s="9">
        <f t="shared" ref="J260:J323" si="71">IF(C260="","",1/F260)</f>
        <v>3.2154621702376125</v>
      </c>
      <c r="K260" s="11">
        <f t="shared" ref="K260:K323" si="72">1/A260</f>
        <v>0.39525691699604748</v>
      </c>
      <c r="L260" s="11">
        <f t="shared" ref="L260:L323" si="73">1/B260</f>
        <v>0.32679738562091504</v>
      </c>
      <c r="M260" s="11">
        <f t="shared" ref="M260:M323" si="74">1/C260</f>
        <v>0.32679738562091504</v>
      </c>
      <c r="N260" s="11">
        <f>'OddsRatio_working_3-way'!K260+'OddsRatio_working_3-way'!L260+'OddsRatio_working_3-way'!M260-('OddsRatio_working_3-way'!K260*'OddsRatio_working_3-way'!L260)-('OddsRatio_working_3-way'!K260*'OddsRatio_working_3-way'!M260)-('OddsRatio_working_3-way'!L260*'OddsRatio_working_3-way'!M260)+('OddsRatio_working_3-way'!K260*'OddsRatio_working_3-way'!L260*'OddsRatio_working_3-way'!M260)-1</f>
        <v>-0.27407062956935069</v>
      </c>
      <c r="O260" s="11">
        <f>0</f>
        <v>0</v>
      </c>
      <c r="P260" s="11">
        <f>('OddsRatio_working_3-way'!K260*'OddsRatio_working_3-way'!L260)+('OddsRatio_working_3-way'!K260*'OddsRatio_working_3-way'!M260)+('OddsRatio_working_3-way'!L260*'OddsRatio_working_3-way'!M260)-(3*'OddsRatio_working_3-way'!K260*'OddsRatio_working_3-way'!L260*'OddsRatio_working_3-way'!M260)</f>
        <v>0.23849818243278953</v>
      </c>
      <c r="Q260" s="11">
        <f>2*'OddsRatio_working_3-way'!K260*'OddsRatio_working_3-way'!L260*'OddsRatio_working_3-way'!M260</f>
        <v>8.4424135374438769E-2</v>
      </c>
      <c r="R260" s="11">
        <f t="shared" ref="R260:R323" si="75">O260/N260</f>
        <v>0</v>
      </c>
      <c r="S260" s="11">
        <f t="shared" ref="S260:S323" si="76">P260/N260</f>
        <v>-0.87020700761531278</v>
      </c>
      <c r="T260" s="11">
        <f t="shared" ref="T260:T323" si="77">Q260/N260</f>
        <v>-0.3080378788018806</v>
      </c>
      <c r="U260" s="11">
        <f>'OddsRatio_working_3-way'!S260-'OddsRatio_working_3-way'!R260^2/3</f>
        <v>-0.87020700761531278</v>
      </c>
      <c r="V260" s="11">
        <f>'OddsRatio_working_3-way'!S260*'OddsRatio_working_3-way'!R260/3-2*'OddsRatio_working_3-way'!R260^3/27-'OddsRatio_working_3-way'!T260</f>
        <v>0.3080378788018806</v>
      </c>
      <c r="W260" s="11">
        <f>'OddsRatio_working_3-way'!V260^2+4*'OddsRatio_working_3-way'!U260^3/27</f>
        <v>-2.7383191558423836E-3</v>
      </c>
      <c r="X260" s="11">
        <f>IF('OddsRatio_working_3-way'!W260&gt;0,IF(ABS('OddsRatio_working_3-way'!V260+SQRT('OddsRatio_working_3-way'!W260))/2&gt;0,ABS('OddsRatio_working_3-way'!V260+SQRT('OddsRatio_working_3-way'!W260))/2,ABS('OddsRatio_working_3-way'!V260-SQRT('OddsRatio_working_3-way'!W260))/2),SQRT(-'OddsRatio_working_3-way'!U260^3/27))</f>
        <v>0.15622552122861078</v>
      </c>
      <c r="Y260" s="11">
        <f>IF('OddsRatio_working_3-way'!W260&gt;=0,IF('OddsRatio_working_3-way'!V260+SQRT('OddsRatio_working_3-way'!W260)&gt;0,0,PI()),ACOS('OddsRatio_working_3-way'!V260/(2*'OddsRatio_working_3-way'!X260)))</f>
        <v>0.16827187382011211</v>
      </c>
      <c r="Z260" s="11">
        <f>'OddsRatio_working_3-way'!X260^(1/3)*COS('OddsRatio_working_3-way'!Y260/3)</f>
        <v>0.53773353646544009</v>
      </c>
      <c r="AA260" s="11">
        <f>'OddsRatio_working_3-way'!X260^(1/3)*COS(('OddsRatio_working_3-way'!Y260+2*PI())/3)</f>
        <v>-0.29501508986349839</v>
      </c>
      <c r="AB260" s="11">
        <f>'OddsRatio_working_3-way'!X260^(1/3)*COS(('OddsRatio_working_3-way'!Y260+4*PI())/3)</f>
        <v>-0.24271844660194178</v>
      </c>
      <c r="AC260" s="11">
        <f>'OddsRatio_working_3-way'!X260^(1/3)*SIN('OddsRatio_working_3-way'!Y260/3)</f>
        <v>3.019348106477359E-2</v>
      </c>
      <c r="AD260" s="11">
        <f>'OddsRatio_working_3-way'!X260^(1/3)*SIN(('OddsRatio_working_3-way'!Y260+2*PI())/3)</f>
        <v>0.45059416251353007</v>
      </c>
      <c r="AE260" s="11">
        <f>'OddsRatio_working_3-way'!X260^(1/3)*SIN(('OddsRatio_working_3-way'!Y260+4*PI())/3)</f>
        <v>-0.48078764357830361</v>
      </c>
      <c r="AF260" s="11">
        <f>-'OddsRatio_working_3-way'!U260/(3*'OddsRatio_working_3-way'!X260^(1/3))*COS(('OddsRatio_working_3-way'!Y260)/3)</f>
        <v>0.53773353646544009</v>
      </c>
      <c r="AG260" s="11">
        <f>-'OddsRatio_working_3-way'!U260/(3*'OddsRatio_working_3-way'!X260^(1/3))*COS(('OddsRatio_working_3-way'!Y260+2*PI())/3)</f>
        <v>-0.29501508986349839</v>
      </c>
      <c r="AH260" s="11">
        <f>-'OddsRatio_working_3-way'!U260/(3*'OddsRatio_working_3-way'!X260^(1/3))*COS(('OddsRatio_working_3-way'!Y260+4*PI())/3)</f>
        <v>-0.24271844660194178</v>
      </c>
      <c r="AI260" s="11">
        <f>'OddsRatio_working_3-way'!U260/(3*'OddsRatio_working_3-way'!X260^(1/3))*SIN(('OddsRatio_working_3-way'!Y260)/3)</f>
        <v>-3.019348106477359E-2</v>
      </c>
      <c r="AJ260" s="11">
        <f>'OddsRatio_working_3-way'!U260/(3*'OddsRatio_working_3-way'!X260^(1/3))*SIN(('OddsRatio_working_3-way'!Y260+2*PI())/3)</f>
        <v>-0.45059416251353007</v>
      </c>
      <c r="AK260" s="11">
        <f>'OddsRatio_working_3-way'!U260/(3*'OddsRatio_working_3-way'!X260^(1/3))*SIN(('OddsRatio_working_3-way'!Y260+4*PI())/3)</f>
        <v>0.48078764357830361</v>
      </c>
      <c r="AL260" s="11">
        <f>'OddsRatio_working_3-way'!Z260+'OddsRatio_working_3-way'!AF260</f>
        <v>1.0754670729308802</v>
      </c>
      <c r="AM260" s="11">
        <f>'OddsRatio_working_3-way'!AA260+'OddsRatio_working_3-way'!AG260</f>
        <v>-0.59003017972699678</v>
      </c>
      <c r="AN260" s="11">
        <f>'OddsRatio_working_3-way'!AB260+'OddsRatio_working_3-way'!AH260</f>
        <v>-0.48543689320388356</v>
      </c>
      <c r="AO260" s="11">
        <f>'OddsRatio_working_3-way'!AC260+'OddsRatio_working_3-way'!AI260</f>
        <v>0</v>
      </c>
      <c r="AP260" s="11">
        <f>'OddsRatio_working_3-way'!AD260+'OddsRatio_working_3-way'!AJ260</f>
        <v>0</v>
      </c>
      <c r="AQ260" s="11">
        <f>'OddsRatio_working_3-way'!AE260+'OddsRatio_working_3-way'!AK260</f>
        <v>0</v>
      </c>
      <c r="AR260" s="10">
        <f>IF(A260="","",IF(('OddsRatio_working_3-way'!X260=0),IF(Q260&gt;0,-Q260^(1/3),(-Q260)^(1/3)),'OddsRatio_working_3-way'!AL260-'OddsRatio_working_3-way'!R260/3))</f>
        <v>1.0754670729308802</v>
      </c>
      <c r="AS260" s="11">
        <f>IF(('OddsRatio_working_3-way'!X260=0),IF(Q260&gt;0,-Q260^(1/3),(-Q260)^(1/3)),'OddsRatio_working_3-way'!AM260-'OddsRatio_working_3-way'!R260/3)</f>
        <v>-0.59003017972699678</v>
      </c>
      <c r="AT260" s="11">
        <f>IF(('OddsRatio_working_3-way'!X260=0),IF(Q260&gt;0,-Q260^(1/3),(-Q260)^(1/3)),'OddsRatio_working_3-way'!AN260-'OddsRatio_working_3-way'!R260/3)</f>
        <v>-0.48543689320388356</v>
      </c>
      <c r="AU260" s="11">
        <f>IF(('OddsRatio_working_3-way'!X260=0),0,'OddsRatio_working_3-way'!AO260)</f>
        <v>0</v>
      </c>
      <c r="AV260" s="11">
        <f>IF(('OddsRatio_working_3-way'!X260=0),0,'OddsRatio_working_3-way'!AP260)</f>
        <v>0</v>
      </c>
      <c r="AW260" s="11">
        <f>IF(('OddsRatio_working_3-way'!X260=0),0,'OddsRatio_working_3-way'!AQ260)</f>
        <v>0</v>
      </c>
    </row>
    <row r="261" spans="1:4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9">
        <f t="shared" si="65"/>
        <v>0.41073432272095128</v>
      </c>
      <c r="E261" s="9">
        <f t="shared" si="66"/>
        <v>0.24806928573435677</v>
      </c>
      <c r="F261" s="9">
        <f t="shared" si="67"/>
        <v>0.34119639154469178</v>
      </c>
      <c r="G261" s="9">
        <f t="shared" si="68"/>
        <v>1.078694610362084</v>
      </c>
      <c r="H261" s="9">
        <f t="shared" si="69"/>
        <v>2.4346638317815721</v>
      </c>
      <c r="I261" s="9">
        <f t="shared" si="70"/>
        <v>4.0311318551174562</v>
      </c>
      <c r="J261" s="9">
        <f t="shared" si="71"/>
        <v>2.9308633525481307</v>
      </c>
      <c r="K261" s="11">
        <f t="shared" si="72"/>
        <v>0.42918454935622319</v>
      </c>
      <c r="L261" s="11">
        <f t="shared" si="73"/>
        <v>0.26246719160104987</v>
      </c>
      <c r="M261" s="11">
        <f t="shared" si="74"/>
        <v>0.35842293906810035</v>
      </c>
      <c r="N261" s="11">
        <f>'OddsRatio_working_3-way'!K261+'OddsRatio_working_3-way'!L261+'OddsRatio_working_3-way'!M261-('OddsRatio_working_3-way'!K261*'OddsRatio_working_3-way'!L261)-('OddsRatio_working_3-way'!K261*'OddsRatio_working_3-way'!M261)-('OddsRatio_working_3-way'!L261*'OddsRatio_working_3-way'!M261)+('OddsRatio_working_3-way'!K261*'OddsRatio_working_3-way'!L261*'OddsRatio_working_3-way'!M261)-1</f>
        <v>-0.27010081329016566</v>
      </c>
      <c r="O261" s="11">
        <f>0</f>
        <v>0</v>
      </c>
      <c r="P261" s="11">
        <f>('OddsRatio_working_3-way'!K261*'OddsRatio_working_3-way'!L261)+('OddsRatio_working_3-way'!K261*'OddsRatio_working_3-way'!M261)+('OddsRatio_working_3-way'!L261*'OddsRatio_working_3-way'!M261)-(3*'OddsRatio_working_3-way'!K261*'OddsRatio_working_3-way'!L261*'OddsRatio_working_3-way'!M261)</f>
        <v>0.23942505363948891</v>
      </c>
      <c r="Q261" s="11">
        <f>2*'OddsRatio_working_3-way'!K261*'OddsRatio_working_3-way'!L261*'OddsRatio_working_3-way'!M261</f>
        <v>8.0750439676050223E-2</v>
      </c>
      <c r="R261" s="11">
        <f t="shared" si="75"/>
        <v>0</v>
      </c>
      <c r="S261" s="11">
        <f t="shared" si="76"/>
        <v>-0.88642848099193905</v>
      </c>
      <c r="T261" s="11">
        <f t="shared" si="77"/>
        <v>-0.29896407453353763</v>
      </c>
      <c r="U261" s="11">
        <f>'OddsRatio_working_3-way'!S261-'OddsRatio_working_3-way'!R261^2/3</f>
        <v>-0.88642848099193905</v>
      </c>
      <c r="V261" s="11">
        <f>'OddsRatio_working_3-way'!S261*'OddsRatio_working_3-way'!R261/3-2*'OddsRatio_working_3-way'!R261^3/27-'OddsRatio_working_3-way'!T261</f>
        <v>0.29896407453353763</v>
      </c>
      <c r="W261" s="11">
        <f>'OddsRatio_working_3-way'!V261^2+4*'OddsRatio_working_3-way'!U261^3/27</f>
        <v>-1.3808039422894228E-2</v>
      </c>
      <c r="X261" s="11">
        <f>IF('OddsRatio_working_3-way'!W261&gt;0,IF(ABS('OddsRatio_working_3-way'!V261+SQRT('OddsRatio_working_3-way'!W261))/2&gt;0,ABS('OddsRatio_working_3-way'!V261+SQRT('OddsRatio_working_3-way'!W261))/2,ABS('OddsRatio_working_3-way'!V261-SQRT('OddsRatio_working_3-way'!W261))/2),SQRT(-'OddsRatio_working_3-way'!U261^3/27))</f>
        <v>0.16061410062988621</v>
      </c>
      <c r="Y261" s="11">
        <f>IF('OddsRatio_working_3-way'!W261&gt;=0,IF('OddsRatio_working_3-way'!V261+SQRT('OddsRatio_working_3-way'!W261)&gt;0,0,PI()),ACOS('OddsRatio_working_3-way'!V261/(2*'OddsRatio_working_3-way'!X261)))</f>
        <v>0.37450005343565951</v>
      </c>
      <c r="Z261" s="11">
        <f>'OddsRatio_working_3-way'!X261^(1/3)*COS('OddsRatio_working_3-way'!Y261/3)</f>
        <v>0.53934730518104201</v>
      </c>
      <c r="AA261" s="11">
        <f>'OddsRatio_working_3-way'!X261^(1/3)*COS(('OddsRatio_working_3-way'!Y261+2*PI())/3)</f>
        <v>-0.32828665066642337</v>
      </c>
      <c r="AB261" s="11">
        <f>'OddsRatio_working_3-way'!X261^(1/3)*COS(('OddsRatio_working_3-way'!Y261+4*PI())/3)</f>
        <v>-0.2110606545146187</v>
      </c>
      <c r="AC261" s="11">
        <f>'OddsRatio_working_3-way'!X261^(1/3)*SIN('OddsRatio_working_3-way'!Y261/3)</f>
        <v>6.768046043426644E-2</v>
      </c>
      <c r="AD261" s="11">
        <f>'OddsRatio_working_3-way'!X261^(1/3)*SIN(('OddsRatio_working_3-way'!Y261+2*PI())/3)</f>
        <v>0.4332482375323275</v>
      </c>
      <c r="AE261" s="11">
        <f>'OddsRatio_working_3-way'!X261^(1/3)*SIN(('OddsRatio_working_3-way'!Y261+4*PI())/3)</f>
        <v>-0.50092869796659389</v>
      </c>
      <c r="AF261" s="11">
        <f>-'OddsRatio_working_3-way'!U261/(3*'OddsRatio_working_3-way'!X261^(1/3))*COS(('OddsRatio_working_3-way'!Y261)/3)</f>
        <v>0.53934730518104201</v>
      </c>
      <c r="AG261" s="11">
        <f>-'OddsRatio_working_3-way'!U261/(3*'OddsRatio_working_3-way'!X261^(1/3))*COS(('OddsRatio_working_3-way'!Y261+2*PI())/3)</f>
        <v>-0.32828665066642337</v>
      </c>
      <c r="AH261" s="11">
        <f>-'OddsRatio_working_3-way'!U261/(3*'OddsRatio_working_3-way'!X261^(1/3))*COS(('OddsRatio_working_3-way'!Y261+4*PI())/3)</f>
        <v>-0.2110606545146187</v>
      </c>
      <c r="AI261" s="11">
        <f>'OddsRatio_working_3-way'!U261/(3*'OddsRatio_working_3-way'!X261^(1/3))*SIN(('OddsRatio_working_3-way'!Y261)/3)</f>
        <v>-6.768046043426644E-2</v>
      </c>
      <c r="AJ261" s="11">
        <f>'OddsRatio_working_3-way'!U261/(3*'OddsRatio_working_3-way'!X261^(1/3))*SIN(('OddsRatio_working_3-way'!Y261+2*PI())/3)</f>
        <v>-0.4332482375323275</v>
      </c>
      <c r="AK261" s="11">
        <f>'OddsRatio_working_3-way'!U261/(3*'OddsRatio_working_3-way'!X261^(1/3))*SIN(('OddsRatio_working_3-way'!Y261+4*PI())/3)</f>
        <v>0.50092869796659389</v>
      </c>
      <c r="AL261" s="11">
        <f>'OddsRatio_working_3-way'!Z261+'OddsRatio_working_3-way'!AF261</f>
        <v>1.078694610362084</v>
      </c>
      <c r="AM261" s="11">
        <f>'OddsRatio_working_3-way'!AA261+'OddsRatio_working_3-way'!AG261</f>
        <v>-0.65657330133284675</v>
      </c>
      <c r="AN261" s="11">
        <f>'OddsRatio_working_3-way'!AB261+'OddsRatio_working_3-way'!AH261</f>
        <v>-0.42212130902923739</v>
      </c>
      <c r="AO261" s="11">
        <f>'OddsRatio_working_3-way'!AC261+'OddsRatio_working_3-way'!AI261</f>
        <v>0</v>
      </c>
      <c r="AP261" s="11">
        <f>'OddsRatio_working_3-way'!AD261+'OddsRatio_working_3-way'!AJ261</f>
        <v>0</v>
      </c>
      <c r="AQ261" s="11">
        <f>'OddsRatio_working_3-way'!AE261+'OddsRatio_working_3-way'!AK261</f>
        <v>0</v>
      </c>
      <c r="AR261" s="10">
        <f>IF(A261="","",IF(('OddsRatio_working_3-way'!X261=0),IF(Q261&gt;0,-Q261^(1/3),(-Q261)^(1/3)),'OddsRatio_working_3-way'!AL261-'OddsRatio_working_3-way'!R261/3))</f>
        <v>1.078694610362084</v>
      </c>
      <c r="AS261" s="11">
        <f>IF(('OddsRatio_working_3-way'!X261=0),IF(Q261&gt;0,-Q261^(1/3),(-Q261)^(1/3)),'OddsRatio_working_3-way'!AM261-'OddsRatio_working_3-way'!R261/3)</f>
        <v>-0.65657330133284675</v>
      </c>
      <c r="AT261" s="11">
        <f>IF(('OddsRatio_working_3-way'!X261=0),IF(Q261&gt;0,-Q261^(1/3),(-Q261)^(1/3)),'OddsRatio_working_3-way'!AN261-'OddsRatio_working_3-way'!R261/3)</f>
        <v>-0.42212130902923739</v>
      </c>
      <c r="AU261" s="11">
        <f>IF(('OddsRatio_working_3-way'!X261=0),0,'OddsRatio_working_3-way'!AO261)</f>
        <v>0</v>
      </c>
      <c r="AV261" s="11">
        <f>IF(('OddsRatio_working_3-way'!X261=0),0,'OddsRatio_working_3-way'!AP261)</f>
        <v>0</v>
      </c>
      <c r="AW261" s="11">
        <f>IF(('OddsRatio_working_3-way'!X261=0),0,'OddsRatio_working_3-way'!AQ261)</f>
        <v>0</v>
      </c>
    </row>
    <row r="262" spans="1:4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9">
        <f t="shared" si="65"/>
        <v>0.47625475128438616</v>
      </c>
      <c r="E262" s="9">
        <f t="shared" si="66"/>
        <v>0.28873651968979969</v>
      </c>
      <c r="F262" s="9">
        <f t="shared" si="67"/>
        <v>0.23500872902581413</v>
      </c>
      <c r="G262" s="9">
        <f t="shared" si="68"/>
        <v>1.0997165850905488</v>
      </c>
      <c r="H262" s="9">
        <f t="shared" si="69"/>
        <v>2.0997165850905488</v>
      </c>
      <c r="I262" s="9">
        <f t="shared" si="70"/>
        <v>3.4633651506028298</v>
      </c>
      <c r="J262" s="9">
        <f t="shared" si="71"/>
        <v>4.2551610918680245</v>
      </c>
      <c r="K262" s="11">
        <f t="shared" si="72"/>
        <v>0.5</v>
      </c>
      <c r="L262" s="11">
        <f t="shared" si="73"/>
        <v>0.30864197530864196</v>
      </c>
      <c r="M262" s="11">
        <f t="shared" si="74"/>
        <v>0.25252525252525254</v>
      </c>
      <c r="N262" s="11">
        <f>'OddsRatio_working_3-way'!K262+'OddsRatio_working_3-way'!L262+'OddsRatio_working_3-way'!M262-('OddsRatio_working_3-way'!K262*'OddsRatio_working_3-way'!L262)-('OddsRatio_working_3-way'!K262*'OddsRatio_working_3-way'!M262)-('OddsRatio_working_3-way'!L262*'OddsRatio_working_3-way'!M262)+('OddsRatio_working_3-way'!K262*'OddsRatio_working_3-way'!L262*'OddsRatio_working_3-way'!M262)-1</f>
        <v>-0.25838633246040654</v>
      </c>
      <c r="O262" s="11">
        <f>0</f>
        <v>0</v>
      </c>
      <c r="P262" s="11">
        <f>('OddsRatio_working_3-way'!K262*'OddsRatio_working_3-way'!L262)+('OddsRatio_working_3-way'!K262*'OddsRatio_working_3-way'!M262)+('OddsRatio_working_3-way'!L262*'OddsRatio_working_3-way'!M262)-(3*'OddsRatio_working_3-way'!K262*'OddsRatio_working_3-way'!L262*'OddsRatio_working_3-way'!M262)</f>
        <v>0.24161366753959349</v>
      </c>
      <c r="Q262" s="11">
        <f>2*'OddsRatio_working_3-way'!K262*'OddsRatio_working_3-way'!L262*'OddsRatio_working_3-way'!M262</f>
        <v>7.7939892754707571E-2</v>
      </c>
      <c r="R262" s="11">
        <f t="shared" si="75"/>
        <v>0</v>
      </c>
      <c r="S262" s="11">
        <f t="shared" si="76"/>
        <v>-0.93508687258687262</v>
      </c>
      <c r="T262" s="11">
        <f t="shared" si="77"/>
        <v>-0.30164092664092662</v>
      </c>
      <c r="U262" s="11">
        <f>'OddsRatio_working_3-way'!S262-'OddsRatio_working_3-way'!R262^2/3</f>
        <v>-0.93508687258687262</v>
      </c>
      <c r="V262" s="11">
        <f>'OddsRatio_working_3-way'!S262*'OddsRatio_working_3-way'!R262/3-2*'OddsRatio_working_3-way'!R262^3/27-'OddsRatio_working_3-way'!T262</f>
        <v>0.30164092664092662</v>
      </c>
      <c r="W262" s="11">
        <f>'OddsRatio_working_3-way'!V262^2+4*'OddsRatio_working_3-way'!U262^3/27</f>
        <v>-3.0142860224289914E-2</v>
      </c>
      <c r="X262" s="11">
        <f>IF('OddsRatio_working_3-way'!W262&gt;0,IF(ABS('OddsRatio_working_3-way'!V262+SQRT('OddsRatio_working_3-way'!W262))/2&gt;0,ABS('OddsRatio_working_3-way'!V262+SQRT('OddsRatio_working_3-way'!W262))/2,ABS('OddsRatio_working_3-way'!V262-SQRT('OddsRatio_working_3-way'!W262))/2),SQRT(-'OddsRatio_working_3-way'!U262^3/27))</f>
        <v>0.17401875534628933</v>
      </c>
      <c r="Y262" s="11">
        <f>IF('OddsRatio_working_3-way'!W262&gt;=0,IF('OddsRatio_working_3-way'!V262+SQRT('OddsRatio_working_3-way'!W262)&gt;0,0,PI()),ACOS('OddsRatio_working_3-way'!V262/(2*'OddsRatio_working_3-way'!X262)))</f>
        <v>0.52226634141592587</v>
      </c>
      <c r="Z262" s="11">
        <f>'OddsRatio_working_3-way'!X262^(1/3)*COS('OddsRatio_working_3-way'!Y262/3)</f>
        <v>0.54985829254527441</v>
      </c>
      <c r="AA262" s="11">
        <f>'OddsRatio_working_3-way'!X262^(1/3)*COS(('OddsRatio_working_3-way'!Y262+2*PI())/3)</f>
        <v>-0.35867645510172552</v>
      </c>
      <c r="AB262" s="11">
        <f>'OddsRatio_working_3-way'!X262^(1/3)*COS(('OddsRatio_working_3-way'!Y262+4*PI())/3)</f>
        <v>-0.19118183744354911</v>
      </c>
      <c r="AC262" s="11">
        <f>'OddsRatio_working_3-way'!X262^(1/3)*SIN('OddsRatio_working_3-way'!Y262/3)</f>
        <v>9.6703062592761804E-2</v>
      </c>
      <c r="AD262" s="11">
        <f>'OddsRatio_working_3-way'!X262^(1/3)*SIN(('OddsRatio_working_3-way'!Y262+2*PI())/3)</f>
        <v>0.42783971852936253</v>
      </c>
      <c r="AE262" s="11">
        <f>'OddsRatio_working_3-way'!X262^(1/3)*SIN(('OddsRatio_working_3-way'!Y262+4*PI())/3)</f>
        <v>-0.52454278112212405</v>
      </c>
      <c r="AF262" s="11">
        <f>-'OddsRatio_working_3-way'!U262/(3*'OddsRatio_working_3-way'!X262^(1/3))*COS(('OddsRatio_working_3-way'!Y262)/3)</f>
        <v>0.5498582925452743</v>
      </c>
      <c r="AG262" s="11">
        <f>-'OddsRatio_working_3-way'!U262/(3*'OddsRatio_working_3-way'!X262^(1/3))*COS(('OddsRatio_working_3-way'!Y262+2*PI())/3)</f>
        <v>-0.35867645510172547</v>
      </c>
      <c r="AH262" s="11">
        <f>-'OddsRatio_working_3-way'!U262/(3*'OddsRatio_working_3-way'!X262^(1/3))*COS(('OddsRatio_working_3-way'!Y262+4*PI())/3)</f>
        <v>-0.19118183744354905</v>
      </c>
      <c r="AI262" s="11">
        <f>'OddsRatio_working_3-way'!U262/(3*'OddsRatio_working_3-way'!X262^(1/3))*SIN(('OddsRatio_working_3-way'!Y262)/3)</f>
        <v>-9.6703062592761777E-2</v>
      </c>
      <c r="AJ262" s="11">
        <f>'OddsRatio_working_3-way'!U262/(3*'OddsRatio_working_3-way'!X262^(1/3))*SIN(('OddsRatio_working_3-way'!Y262+2*PI())/3)</f>
        <v>-0.42783971852936242</v>
      </c>
      <c r="AK262" s="11">
        <f>'OddsRatio_working_3-way'!U262/(3*'OddsRatio_working_3-way'!X262^(1/3))*SIN(('OddsRatio_working_3-way'!Y262+4*PI())/3)</f>
        <v>0.52454278112212394</v>
      </c>
      <c r="AL262" s="11">
        <f>'OddsRatio_working_3-way'!Z262+'OddsRatio_working_3-way'!AF262</f>
        <v>1.0997165850905488</v>
      </c>
      <c r="AM262" s="11">
        <f>'OddsRatio_working_3-way'!AA262+'OddsRatio_working_3-way'!AG262</f>
        <v>-0.71735291020345104</v>
      </c>
      <c r="AN262" s="11">
        <f>'OddsRatio_working_3-way'!AB262+'OddsRatio_working_3-way'!AH262</f>
        <v>-0.38236367488709816</v>
      </c>
      <c r="AO262" s="11">
        <f>'OddsRatio_working_3-way'!AC262+'OddsRatio_working_3-way'!AI262</f>
        <v>0</v>
      </c>
      <c r="AP262" s="11">
        <f>'OddsRatio_working_3-way'!AD262+'OddsRatio_working_3-way'!AJ262</f>
        <v>0</v>
      </c>
      <c r="AQ262" s="11">
        <f>'OddsRatio_working_3-way'!AE262+'OddsRatio_working_3-way'!AK262</f>
        <v>0</v>
      </c>
      <c r="AR262" s="10">
        <f>IF(A262="","",IF(('OddsRatio_working_3-way'!X262=0),IF(Q262&gt;0,-Q262^(1/3),(-Q262)^(1/3)),'OddsRatio_working_3-way'!AL262-'OddsRatio_working_3-way'!R262/3))</f>
        <v>1.0997165850905488</v>
      </c>
      <c r="AS262" s="11">
        <f>IF(('OddsRatio_working_3-way'!X262=0),IF(Q262&gt;0,-Q262^(1/3),(-Q262)^(1/3)),'OddsRatio_working_3-way'!AM262-'OddsRatio_working_3-way'!R262/3)</f>
        <v>-0.71735291020345104</v>
      </c>
      <c r="AT262" s="11">
        <f>IF(('OddsRatio_working_3-way'!X262=0),IF(Q262&gt;0,-Q262^(1/3),(-Q262)^(1/3)),'OddsRatio_working_3-way'!AN262-'OddsRatio_working_3-way'!R262/3)</f>
        <v>-0.38236367488709816</v>
      </c>
      <c r="AU262" s="11">
        <f>IF(('OddsRatio_working_3-way'!X262=0),0,'OddsRatio_working_3-way'!AO262)</f>
        <v>0</v>
      </c>
      <c r="AV262" s="11">
        <f>IF(('OddsRatio_working_3-way'!X262=0),0,'OddsRatio_working_3-way'!AP262)</f>
        <v>0</v>
      </c>
      <c r="AW262" s="11">
        <f>IF(('OddsRatio_working_3-way'!X262=0),0,'OddsRatio_working_3-way'!AQ262)</f>
        <v>0</v>
      </c>
    </row>
    <row r="263" spans="1:4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9">
        <f t="shared" si="65"/>
        <v>0.4475828829581438</v>
      </c>
      <c r="E263" s="9">
        <f t="shared" si="66"/>
        <v>0.23540736627860218</v>
      </c>
      <c r="F263" s="9">
        <f t="shared" si="67"/>
        <v>0.31700975076325366</v>
      </c>
      <c r="G263" s="9">
        <f t="shared" si="68"/>
        <v>1.0826518102192129</v>
      </c>
      <c r="H263" s="9">
        <f t="shared" si="69"/>
        <v>2.2342230636499032</v>
      </c>
      <c r="I263" s="9">
        <f t="shared" si="70"/>
        <v>4.2479554306576386</v>
      </c>
      <c r="J263" s="9">
        <f t="shared" si="71"/>
        <v>3.1544771023362337</v>
      </c>
      <c r="K263" s="11">
        <f t="shared" si="72"/>
        <v>0.46728971962616822</v>
      </c>
      <c r="L263" s="11">
        <f t="shared" si="73"/>
        <v>0.25</v>
      </c>
      <c r="M263" s="11">
        <f t="shared" si="74"/>
        <v>0.33444816053511706</v>
      </c>
      <c r="N263" s="11">
        <f>'OddsRatio_working_3-way'!K263+'OddsRatio_working_3-way'!L263+'OddsRatio_working_3-way'!M263-('OddsRatio_working_3-way'!K263*'OddsRatio_working_3-way'!L263)-('OddsRatio_working_3-way'!K263*'OddsRatio_working_3-way'!M263)-('OddsRatio_working_3-way'!L263*'OddsRatio_working_3-way'!M263)+('OddsRatio_working_3-way'!K263*'OddsRatio_working_3-way'!L263*'OddsRatio_working_3-way'!M263)-1</f>
        <v>-0.26590973025349274</v>
      </c>
      <c r="O263" s="11">
        <f>0</f>
        <v>0</v>
      </c>
      <c r="P263" s="11">
        <f>('OddsRatio_working_3-way'!K263*'OddsRatio_working_3-way'!L263)+('OddsRatio_working_3-way'!K263*'OddsRatio_working_3-way'!M263)+('OddsRatio_working_3-way'!L263*'OddsRatio_working_3-way'!M263)-(3*'OddsRatio_working_3-way'!K263*'OddsRatio_working_3-way'!L263*'OddsRatio_working_3-way'!M263)</f>
        <v>0.23950551683180699</v>
      </c>
      <c r="Q263" s="11">
        <f>2*'OddsRatio_working_3-way'!K263*'OddsRatio_working_3-way'!L263*'OddsRatio_working_3-way'!M263</f>
        <v>7.8142093582971278E-2</v>
      </c>
      <c r="R263" s="11">
        <f t="shared" si="75"/>
        <v>0</v>
      </c>
      <c r="S263" s="11">
        <f t="shared" si="76"/>
        <v>-0.90070234211995737</v>
      </c>
      <c r="T263" s="11">
        <f t="shared" si="77"/>
        <v>-0.2938669957977022</v>
      </c>
      <c r="U263" s="11">
        <f>'OddsRatio_working_3-way'!S263-'OddsRatio_working_3-way'!R263^2/3</f>
        <v>-0.90070234211995737</v>
      </c>
      <c r="V263" s="11">
        <f>'OddsRatio_working_3-way'!S263*'OddsRatio_working_3-way'!R263/3-2*'OddsRatio_working_3-way'!R263^3/27-'OddsRatio_working_3-way'!T263</f>
        <v>0.2938669957977022</v>
      </c>
      <c r="W263" s="11">
        <f>'OddsRatio_working_3-way'!V263^2+4*'OddsRatio_working_3-way'!U263^3/27</f>
        <v>-2.1895229309125908E-2</v>
      </c>
      <c r="X263" s="11">
        <f>IF('OddsRatio_working_3-way'!W263&gt;0,IF(ABS('OddsRatio_working_3-way'!V263+SQRT('OddsRatio_working_3-way'!W263))/2&gt;0,ABS('OddsRatio_working_3-way'!V263+SQRT('OddsRatio_working_3-way'!W263))/2,ABS('OddsRatio_working_3-way'!V263-SQRT('OddsRatio_working_3-way'!W263))/2),SQRT(-'OddsRatio_working_3-way'!U263^3/27))</f>
        <v>0.16450914908318368</v>
      </c>
      <c r="Y263" s="11">
        <f>IF('OddsRatio_working_3-way'!W263&gt;=0,IF('OddsRatio_working_3-way'!V263+SQRT('OddsRatio_working_3-way'!W263)&gt;0,0,PI()),ACOS('OddsRatio_working_3-way'!V263/(2*'OddsRatio_working_3-way'!X263)))</f>
        <v>0.46646631101021319</v>
      </c>
      <c r="Z263" s="11">
        <f>'OddsRatio_working_3-way'!X263^(1/3)*COS('OddsRatio_working_3-way'!Y263/3)</f>
        <v>0.54132590510960643</v>
      </c>
      <c r="AA263" s="11">
        <f>'OddsRatio_working_3-way'!X263^(1/3)*COS(('OddsRatio_working_3-way'!Y263+2*PI())/3)</f>
        <v>-0.34414957632361159</v>
      </c>
      <c r="AB263" s="11">
        <f>'OddsRatio_working_3-way'!X263^(1/3)*COS(('OddsRatio_working_3-way'!Y263+4*PI())/3)</f>
        <v>-0.1971763287859947</v>
      </c>
      <c r="AC263" s="11">
        <f>'OddsRatio_working_3-way'!X263^(1/3)*SIN('OddsRatio_working_3-way'!Y263/3)</f>
        <v>8.4855044029516533E-2</v>
      </c>
      <c r="AD263" s="11">
        <f>'OddsRatio_working_3-way'!X263^(1/3)*SIN(('OddsRatio_working_3-way'!Y263+2*PI())/3)</f>
        <v>0.42637446353676534</v>
      </c>
      <c r="AE263" s="11">
        <f>'OddsRatio_working_3-way'!X263^(1/3)*SIN(('OddsRatio_working_3-way'!Y263+4*PI())/3)</f>
        <v>-0.51122950756628194</v>
      </c>
      <c r="AF263" s="11">
        <f>-'OddsRatio_working_3-way'!U263/(3*'OddsRatio_working_3-way'!X263^(1/3))*COS(('OddsRatio_working_3-way'!Y263)/3)</f>
        <v>0.54132590510960643</v>
      </c>
      <c r="AG263" s="11">
        <f>-'OddsRatio_working_3-way'!U263/(3*'OddsRatio_working_3-way'!X263^(1/3))*COS(('OddsRatio_working_3-way'!Y263+2*PI())/3)</f>
        <v>-0.34414957632361159</v>
      </c>
      <c r="AH263" s="11">
        <f>-'OddsRatio_working_3-way'!U263/(3*'OddsRatio_working_3-way'!X263^(1/3))*COS(('OddsRatio_working_3-way'!Y263+4*PI())/3)</f>
        <v>-0.1971763287859947</v>
      </c>
      <c r="AI263" s="11">
        <f>'OddsRatio_working_3-way'!U263/(3*'OddsRatio_working_3-way'!X263^(1/3))*SIN(('OddsRatio_working_3-way'!Y263)/3)</f>
        <v>-8.4855044029516533E-2</v>
      </c>
      <c r="AJ263" s="11">
        <f>'OddsRatio_working_3-way'!U263/(3*'OddsRatio_working_3-way'!X263^(1/3))*SIN(('OddsRatio_working_3-way'!Y263+2*PI())/3)</f>
        <v>-0.42637446353676534</v>
      </c>
      <c r="AK263" s="11">
        <f>'OddsRatio_working_3-way'!U263/(3*'OddsRatio_working_3-way'!X263^(1/3))*SIN(('OddsRatio_working_3-way'!Y263+4*PI())/3)</f>
        <v>0.51122950756628194</v>
      </c>
      <c r="AL263" s="11">
        <f>'OddsRatio_working_3-way'!Z263+'OddsRatio_working_3-way'!AF263</f>
        <v>1.0826518102192129</v>
      </c>
      <c r="AM263" s="11">
        <f>'OddsRatio_working_3-way'!AA263+'OddsRatio_working_3-way'!AG263</f>
        <v>-0.68829915264722319</v>
      </c>
      <c r="AN263" s="11">
        <f>'OddsRatio_working_3-way'!AB263+'OddsRatio_working_3-way'!AH263</f>
        <v>-0.3943526575719894</v>
      </c>
      <c r="AO263" s="11">
        <f>'OddsRatio_working_3-way'!AC263+'OddsRatio_working_3-way'!AI263</f>
        <v>0</v>
      </c>
      <c r="AP263" s="11">
        <f>'OddsRatio_working_3-way'!AD263+'OddsRatio_working_3-way'!AJ263</f>
        <v>0</v>
      </c>
      <c r="AQ263" s="11">
        <f>'OddsRatio_working_3-way'!AE263+'OddsRatio_working_3-way'!AK263</f>
        <v>0</v>
      </c>
      <c r="AR263" s="10">
        <f>IF(A263="","",IF(('OddsRatio_working_3-way'!X263=0),IF(Q263&gt;0,-Q263^(1/3),(-Q263)^(1/3)),'OddsRatio_working_3-way'!AL263-'OddsRatio_working_3-way'!R263/3))</f>
        <v>1.0826518102192129</v>
      </c>
      <c r="AS263" s="11">
        <f>IF(('OddsRatio_working_3-way'!X263=0),IF(Q263&gt;0,-Q263^(1/3),(-Q263)^(1/3)),'OddsRatio_working_3-way'!AM263-'OddsRatio_working_3-way'!R263/3)</f>
        <v>-0.68829915264722319</v>
      </c>
      <c r="AT263" s="11">
        <f>IF(('OddsRatio_working_3-way'!X263=0),IF(Q263&gt;0,-Q263^(1/3),(-Q263)^(1/3)),'OddsRatio_working_3-way'!AN263-'OddsRatio_working_3-way'!R263/3)</f>
        <v>-0.3943526575719894</v>
      </c>
      <c r="AU263" s="11">
        <f>IF(('OddsRatio_working_3-way'!X263=0),0,'OddsRatio_working_3-way'!AO263)</f>
        <v>0</v>
      </c>
      <c r="AV263" s="11">
        <f>IF(('OddsRatio_working_3-way'!X263=0),0,'OddsRatio_working_3-way'!AP263)</f>
        <v>0</v>
      </c>
      <c r="AW263" s="11">
        <f>IF(('OddsRatio_working_3-way'!X263=0),0,'OddsRatio_working_3-way'!AQ263)</f>
        <v>0</v>
      </c>
    </row>
    <row r="264" spans="1:4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9">
        <f t="shared" si="65"/>
        <v>0.58687638019635702</v>
      </c>
      <c r="E264" s="9">
        <f t="shared" si="66"/>
        <v>0.23377028455562721</v>
      </c>
      <c r="F264" s="9">
        <f t="shared" si="67"/>
        <v>0.17935333524801583</v>
      </c>
      <c r="G264" s="9">
        <f t="shared" si="68"/>
        <v>1.0999005544016249</v>
      </c>
      <c r="H264" s="9">
        <f t="shared" si="69"/>
        <v>1.7039363548170403</v>
      </c>
      <c r="I264" s="9">
        <f t="shared" si="70"/>
        <v>4.2777036521168421</v>
      </c>
      <c r="J264" s="9">
        <f t="shared" si="71"/>
        <v>5.5755863063107602</v>
      </c>
      <c r="K264" s="11">
        <f t="shared" si="72"/>
        <v>0.6097560975609756</v>
      </c>
      <c r="L264" s="11">
        <f t="shared" si="73"/>
        <v>0.25125628140703515</v>
      </c>
      <c r="M264" s="11">
        <f t="shared" si="74"/>
        <v>0.19379844961240308</v>
      </c>
      <c r="N264" s="11">
        <f>'OddsRatio_working_3-way'!K264+'OddsRatio_working_3-way'!L264+'OddsRatio_working_3-way'!M264-('OddsRatio_working_3-way'!K264*'OddsRatio_working_3-way'!L264)-('OddsRatio_working_3-way'!K264*'OddsRatio_working_3-way'!M264)-('OddsRatio_working_3-way'!L264*'OddsRatio_working_3-way'!M264)+('OddsRatio_working_3-way'!K264*'OddsRatio_working_3-way'!L264*'OddsRatio_working_3-way'!M264)-1</f>
        <v>-0.23556618410638941</v>
      </c>
      <c r="O264" s="11">
        <f>0</f>
        <v>0</v>
      </c>
      <c r="P264" s="11">
        <f>('OddsRatio_working_3-way'!K264*'OddsRatio_working_3-way'!L264)+('OddsRatio_working_3-way'!K264*'OddsRatio_working_3-way'!M264)+('OddsRatio_working_3-way'!L264*'OddsRatio_working_3-way'!M264)-(3*'OddsRatio_working_3-way'!K264*'OddsRatio_working_3-way'!L264*'OddsRatio_working_3-way'!M264)</f>
        <v>0.23099521050136287</v>
      </c>
      <c r="Q264" s="11">
        <f>2*'OddsRatio_working_3-way'!K264*'OddsRatio_working_3-way'!L264*'OddsRatio_working_3-way'!M264</f>
        <v>5.9381802185440327E-2</v>
      </c>
      <c r="R264" s="11">
        <f t="shared" si="75"/>
        <v>0</v>
      </c>
      <c r="S264" s="11">
        <f t="shared" si="76"/>
        <v>-0.98059579891584892</v>
      </c>
      <c r="T264" s="11">
        <f t="shared" si="77"/>
        <v>-0.25208118224057813</v>
      </c>
      <c r="U264" s="11">
        <f>'OddsRatio_working_3-way'!S264-'OddsRatio_working_3-way'!R264^2/3</f>
        <v>-0.98059579891584892</v>
      </c>
      <c r="V264" s="11">
        <f>'OddsRatio_working_3-way'!S264*'OddsRatio_working_3-way'!R264/3-2*'OddsRatio_working_3-way'!R264^3/27-'OddsRatio_working_3-way'!T264</f>
        <v>0.25208118224057813</v>
      </c>
      <c r="W264" s="11">
        <f>'OddsRatio_working_3-way'!V264^2+4*'OddsRatio_working_3-way'!U264^3/27</f>
        <v>-7.6145397512533464E-2</v>
      </c>
      <c r="X264" s="11">
        <f>IF('OddsRatio_working_3-way'!W264&gt;0,IF(ABS('OddsRatio_working_3-way'!V264+SQRT('OddsRatio_working_3-way'!W264))/2&gt;0,ABS('OddsRatio_working_3-way'!V264+SQRT('OddsRatio_working_3-way'!W264))/2,ABS('OddsRatio_working_3-way'!V264-SQRT('OddsRatio_working_3-way'!W264))/2),SQRT(-'OddsRatio_working_3-way'!U264^3/27))</f>
        <v>0.18687584110335198</v>
      </c>
      <c r="Y264" s="11">
        <f>IF('OddsRatio_working_3-way'!W264&gt;=0,IF('OddsRatio_working_3-way'!V264+SQRT('OddsRatio_working_3-way'!W264)&gt;0,0,PI()),ACOS('OddsRatio_working_3-way'!V264/(2*'OddsRatio_working_3-way'!X264)))</f>
        <v>0.83056101140991945</v>
      </c>
      <c r="Z264" s="11">
        <f>'OddsRatio_working_3-way'!X264^(1/3)*COS('OddsRatio_working_3-way'!Y264/3)</f>
        <v>0.54995027720081258</v>
      </c>
      <c r="AA264" s="11">
        <f>'OddsRatio_working_3-way'!X264^(1/3)*COS(('OddsRatio_working_3-way'!Y264+2*PI())/3)</f>
        <v>-0.41030794757156563</v>
      </c>
      <c r="AB264" s="11">
        <f>'OddsRatio_working_3-way'!X264^(1/3)*COS(('OddsRatio_working_3-way'!Y264+4*PI())/3)</f>
        <v>-0.13964232962924686</v>
      </c>
      <c r="AC264" s="11">
        <f>'OddsRatio_working_3-way'!X264^(1/3)*SIN('OddsRatio_working_3-way'!Y264/3)</f>
        <v>0.15626886737937412</v>
      </c>
      <c r="AD264" s="11">
        <f>'OddsRatio_working_3-way'!X264^(1/3)*SIN(('OddsRatio_working_3-way'!Y264+2*PI())/3)</f>
        <v>0.39813647718451062</v>
      </c>
      <c r="AE264" s="11">
        <f>'OddsRatio_working_3-way'!X264^(1/3)*SIN(('OddsRatio_working_3-way'!Y264+4*PI())/3)</f>
        <v>-0.55440534456388468</v>
      </c>
      <c r="AF264" s="11">
        <f>-'OddsRatio_working_3-way'!U264/(3*'OddsRatio_working_3-way'!X264^(1/3))*COS(('OddsRatio_working_3-way'!Y264)/3)</f>
        <v>0.54995027720081247</v>
      </c>
      <c r="AG264" s="11">
        <f>-'OddsRatio_working_3-way'!U264/(3*'OddsRatio_working_3-way'!X264^(1/3))*COS(('OddsRatio_working_3-way'!Y264+2*PI())/3)</f>
        <v>-0.41030794757156552</v>
      </c>
      <c r="AH264" s="11">
        <f>-'OddsRatio_working_3-way'!U264/(3*'OddsRatio_working_3-way'!X264^(1/3))*COS(('OddsRatio_working_3-way'!Y264+4*PI())/3)</f>
        <v>-0.13964232962924683</v>
      </c>
      <c r="AI264" s="11">
        <f>'OddsRatio_working_3-way'!U264/(3*'OddsRatio_working_3-way'!X264^(1/3))*SIN(('OddsRatio_working_3-way'!Y264)/3)</f>
        <v>-0.15626886737937409</v>
      </c>
      <c r="AJ264" s="11">
        <f>'OddsRatio_working_3-way'!U264/(3*'OddsRatio_working_3-way'!X264^(1/3))*SIN(('OddsRatio_working_3-way'!Y264+2*PI())/3)</f>
        <v>-0.39813647718451056</v>
      </c>
      <c r="AK264" s="11">
        <f>'OddsRatio_working_3-way'!U264/(3*'OddsRatio_working_3-way'!X264^(1/3))*SIN(('OddsRatio_working_3-way'!Y264+4*PI())/3)</f>
        <v>0.55440534456388468</v>
      </c>
      <c r="AL264" s="11">
        <f>'OddsRatio_working_3-way'!Z264+'OddsRatio_working_3-way'!AF264</f>
        <v>1.0999005544016249</v>
      </c>
      <c r="AM264" s="11">
        <f>'OddsRatio_working_3-way'!AA264+'OddsRatio_working_3-way'!AG264</f>
        <v>-0.82061589514313116</v>
      </c>
      <c r="AN264" s="11">
        <f>'OddsRatio_working_3-way'!AB264+'OddsRatio_working_3-way'!AH264</f>
        <v>-0.27928465925849366</v>
      </c>
      <c r="AO264" s="11">
        <f>'OddsRatio_working_3-way'!AC264+'OddsRatio_working_3-way'!AI264</f>
        <v>0</v>
      </c>
      <c r="AP264" s="11">
        <f>'OddsRatio_working_3-way'!AD264+'OddsRatio_working_3-way'!AJ264</f>
        <v>0</v>
      </c>
      <c r="AQ264" s="11">
        <f>'OddsRatio_working_3-way'!AE264+'OddsRatio_working_3-way'!AK264</f>
        <v>0</v>
      </c>
      <c r="AR264" s="10">
        <f>IF(A264="","",IF(('OddsRatio_working_3-way'!X264=0),IF(Q264&gt;0,-Q264^(1/3),(-Q264)^(1/3)),'OddsRatio_working_3-way'!AL264-'OddsRatio_working_3-way'!R264/3))</f>
        <v>1.0999005544016249</v>
      </c>
      <c r="AS264" s="11">
        <f>IF(('OddsRatio_working_3-way'!X264=0),IF(Q264&gt;0,-Q264^(1/3),(-Q264)^(1/3)),'OddsRatio_working_3-way'!AM264-'OddsRatio_working_3-way'!R264/3)</f>
        <v>-0.82061589514313116</v>
      </c>
      <c r="AT264" s="11">
        <f>IF(('OddsRatio_working_3-way'!X264=0),IF(Q264&gt;0,-Q264^(1/3),(-Q264)^(1/3)),'OddsRatio_working_3-way'!AN264-'OddsRatio_working_3-way'!R264/3)</f>
        <v>-0.27928465925849366</v>
      </c>
      <c r="AU264" s="11">
        <f>IF(('OddsRatio_working_3-way'!X264=0),0,'OddsRatio_working_3-way'!AO264)</f>
        <v>0</v>
      </c>
      <c r="AV264" s="11">
        <f>IF(('OddsRatio_working_3-way'!X264=0),0,'OddsRatio_working_3-way'!AP264)</f>
        <v>0</v>
      </c>
      <c r="AW264" s="11">
        <f>IF(('OddsRatio_working_3-way'!X264=0),0,'OddsRatio_working_3-way'!AQ264)</f>
        <v>0</v>
      </c>
    </row>
    <row r="265" spans="1:4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9">
        <f t="shared" si="65"/>
        <v>0.45025041588067638</v>
      </c>
      <c r="E265" s="9">
        <f t="shared" si="66"/>
        <v>0.26103122124968603</v>
      </c>
      <c r="F265" s="9">
        <f t="shared" si="67"/>
        <v>0.28871836286963726</v>
      </c>
      <c r="G265" s="9">
        <f t="shared" si="68"/>
        <v>1.0805188392578753</v>
      </c>
      <c r="H265" s="9">
        <f t="shared" si="69"/>
        <v>2.2209862883613996</v>
      </c>
      <c r="I265" s="9">
        <f t="shared" si="70"/>
        <v>3.8309593588556328</v>
      </c>
      <c r="J265" s="9">
        <f t="shared" si="71"/>
        <v>3.4635829535079559</v>
      </c>
      <c r="K265" s="11">
        <f t="shared" si="72"/>
        <v>0.46948356807511737</v>
      </c>
      <c r="L265" s="11">
        <f t="shared" si="73"/>
        <v>0.27624309392265195</v>
      </c>
      <c r="M265" s="11">
        <f t="shared" si="74"/>
        <v>0.3048780487804878</v>
      </c>
      <c r="N265" s="11">
        <f>'OddsRatio_working_3-way'!K265+'OddsRatio_working_3-way'!L265+'OddsRatio_working_3-way'!M265-('OddsRatio_working_3-way'!K265*'OddsRatio_working_3-way'!L265)-('OddsRatio_working_3-way'!K265*'OddsRatio_working_3-way'!M265)-('OddsRatio_working_3-way'!L265*'OddsRatio_working_3-way'!M265)+('OddsRatio_working_3-way'!K265*'OddsRatio_working_3-way'!L265*'OddsRatio_working_3-way'!M265)-1</f>
        <v>-0.26690245230987042</v>
      </c>
      <c r="O265" s="11">
        <f>0</f>
        <v>0</v>
      </c>
      <c r="P265" s="11">
        <f>('OddsRatio_working_3-way'!K265*'OddsRatio_working_3-way'!L265)+('OddsRatio_working_3-way'!K265*'OddsRatio_working_3-way'!M265)+('OddsRatio_working_3-way'!L265*'OddsRatio_working_3-way'!M265)-(3*'OddsRatio_working_3-way'!K265*'OddsRatio_working_3-way'!L265*'OddsRatio_working_3-way'!M265)</f>
        <v>0.2384269232156177</v>
      </c>
      <c r="Q265" s="11">
        <f>2*'OddsRatio_working_3-way'!K265*'OddsRatio_working_3-way'!L265*'OddsRatio_working_3-way'!M265</f>
        <v>7.9080239872510005E-2</v>
      </c>
      <c r="R265" s="11">
        <f t="shared" si="75"/>
        <v>0</v>
      </c>
      <c r="S265" s="11">
        <f t="shared" si="76"/>
        <v>-0.89331109981262746</v>
      </c>
      <c r="T265" s="11">
        <f t="shared" si="77"/>
        <v>-0.29628892199423795</v>
      </c>
      <c r="U265" s="11">
        <f>'OddsRatio_working_3-way'!S265-'OddsRatio_working_3-way'!R265^2/3</f>
        <v>-0.89331109981262746</v>
      </c>
      <c r="V265" s="11">
        <f>'OddsRatio_working_3-way'!S265*'OddsRatio_working_3-way'!R265/3-2*'OddsRatio_working_3-way'!R265^3/27-'OddsRatio_working_3-way'!T265</f>
        <v>0.29628892199423795</v>
      </c>
      <c r="W265" s="11">
        <f>'OddsRatio_working_3-way'!V265^2+4*'OddsRatio_working_3-way'!U265^3/27</f>
        <v>-1.782272285393037E-2</v>
      </c>
      <c r="X265" s="11">
        <f>IF('OddsRatio_working_3-way'!W265&gt;0,IF(ABS('OddsRatio_working_3-way'!V265+SQRT('OddsRatio_working_3-way'!W265))/2&gt;0,ABS('OddsRatio_working_3-way'!V265+SQRT('OddsRatio_working_3-way'!W265))/2,ABS('OddsRatio_working_3-way'!V265-SQRT('OddsRatio_working_3-way'!W265))/2),SQRT(-'OddsRatio_working_3-way'!U265^3/27))</f>
        <v>0.16248834431309064</v>
      </c>
      <c r="Y265" s="11">
        <f>IF('OddsRatio_working_3-way'!W265&gt;=0,IF('OddsRatio_working_3-way'!V265+SQRT('OddsRatio_working_3-way'!W265)&gt;0,0,PI()),ACOS('OddsRatio_working_3-way'!V265/(2*'OddsRatio_working_3-way'!X265)))</f>
        <v>0.42333589322150145</v>
      </c>
      <c r="Z265" s="11">
        <f>'OddsRatio_working_3-way'!X265^(1/3)*COS('OddsRatio_working_3-way'!Y265/3)</f>
        <v>0.54025941962893764</v>
      </c>
      <c r="AA265" s="11">
        <f>'OddsRatio_working_3-way'!X265^(1/3)*COS(('OddsRatio_working_3-way'!Y265+2*PI())/3)</f>
        <v>-0.33659469743810044</v>
      </c>
      <c r="AB265" s="11">
        <f>'OddsRatio_working_3-way'!X265^(1/3)*COS(('OddsRatio_working_3-way'!Y265+4*PI())/3)</f>
        <v>-0.20366472219083709</v>
      </c>
      <c r="AC265" s="11">
        <f>'OddsRatio_working_3-way'!X265^(1/3)*SIN('OddsRatio_working_3-way'!Y265/3)</f>
        <v>7.6747156992377705E-2</v>
      </c>
      <c r="AD265" s="11">
        <f>'OddsRatio_working_3-way'!X265^(1/3)*SIN(('OddsRatio_working_3-way'!Y265+2*PI())/3)</f>
        <v>0.42950480353630838</v>
      </c>
      <c r="AE265" s="11">
        <f>'OddsRatio_working_3-way'!X265^(1/3)*SIN(('OddsRatio_working_3-way'!Y265+4*PI())/3)</f>
        <v>-0.50625196052868604</v>
      </c>
      <c r="AF265" s="11">
        <f>-'OddsRatio_working_3-way'!U265/(3*'OddsRatio_working_3-way'!X265^(1/3))*COS(('OddsRatio_working_3-way'!Y265)/3)</f>
        <v>0.54025941962893753</v>
      </c>
      <c r="AG265" s="11">
        <f>-'OddsRatio_working_3-way'!U265/(3*'OddsRatio_working_3-way'!X265^(1/3))*COS(('OddsRatio_working_3-way'!Y265+2*PI())/3)</f>
        <v>-0.33659469743810039</v>
      </c>
      <c r="AH265" s="11">
        <f>-'OddsRatio_working_3-way'!U265/(3*'OddsRatio_working_3-way'!X265^(1/3))*COS(('OddsRatio_working_3-way'!Y265+4*PI())/3)</f>
        <v>-0.20366472219083703</v>
      </c>
      <c r="AI265" s="11">
        <f>'OddsRatio_working_3-way'!U265/(3*'OddsRatio_working_3-way'!X265^(1/3))*SIN(('OddsRatio_working_3-way'!Y265)/3)</f>
        <v>-7.6747156992377691E-2</v>
      </c>
      <c r="AJ265" s="11">
        <f>'OddsRatio_working_3-way'!U265/(3*'OddsRatio_working_3-way'!X265^(1/3))*SIN(('OddsRatio_working_3-way'!Y265+2*PI())/3)</f>
        <v>-0.42950480353630827</v>
      </c>
      <c r="AK265" s="11">
        <f>'OddsRatio_working_3-way'!U265/(3*'OddsRatio_working_3-way'!X265^(1/3))*SIN(('OddsRatio_working_3-way'!Y265+4*PI())/3)</f>
        <v>0.50625196052868604</v>
      </c>
      <c r="AL265" s="11">
        <f>'OddsRatio_working_3-way'!Z265+'OddsRatio_working_3-way'!AF265</f>
        <v>1.0805188392578753</v>
      </c>
      <c r="AM265" s="11">
        <f>'OddsRatio_working_3-way'!AA265+'OddsRatio_working_3-way'!AG265</f>
        <v>-0.67318939487620089</v>
      </c>
      <c r="AN265" s="11">
        <f>'OddsRatio_working_3-way'!AB265+'OddsRatio_working_3-way'!AH265</f>
        <v>-0.40732944438167412</v>
      </c>
      <c r="AO265" s="11">
        <f>'OddsRatio_working_3-way'!AC265+'OddsRatio_working_3-way'!AI265</f>
        <v>0</v>
      </c>
      <c r="AP265" s="11">
        <f>'OddsRatio_working_3-way'!AD265+'OddsRatio_working_3-way'!AJ265</f>
        <v>0</v>
      </c>
      <c r="AQ265" s="11">
        <f>'OddsRatio_working_3-way'!AE265+'OddsRatio_working_3-way'!AK265</f>
        <v>0</v>
      </c>
      <c r="AR265" s="10">
        <f>IF(A265="","",IF(('OddsRatio_working_3-way'!X265=0),IF(Q265&gt;0,-Q265^(1/3),(-Q265)^(1/3)),'OddsRatio_working_3-way'!AL265-'OddsRatio_working_3-way'!R265/3))</f>
        <v>1.0805188392578753</v>
      </c>
      <c r="AS265" s="11">
        <f>IF(('OddsRatio_working_3-way'!X265=0),IF(Q265&gt;0,-Q265^(1/3),(-Q265)^(1/3)),'OddsRatio_working_3-way'!AM265-'OddsRatio_working_3-way'!R265/3)</f>
        <v>-0.67318939487620089</v>
      </c>
      <c r="AT265" s="11">
        <f>IF(('OddsRatio_working_3-way'!X265=0),IF(Q265&gt;0,-Q265^(1/3),(-Q265)^(1/3)),'OddsRatio_working_3-way'!AN265-'OddsRatio_working_3-way'!R265/3)</f>
        <v>-0.40732944438167412</v>
      </c>
      <c r="AU265" s="11">
        <f>IF(('OddsRatio_working_3-way'!X265=0),0,'OddsRatio_working_3-way'!AO265)</f>
        <v>0</v>
      </c>
      <c r="AV265" s="11">
        <f>IF(('OddsRatio_working_3-way'!X265=0),0,'OddsRatio_working_3-way'!AP265)</f>
        <v>0</v>
      </c>
      <c r="AW265" s="11">
        <f>IF(('OddsRatio_working_3-way'!X265=0),0,'OddsRatio_working_3-way'!AQ265)</f>
        <v>0</v>
      </c>
    </row>
    <row r="266" spans="1:4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9">
        <f t="shared" si="65"/>
        <v>0.71072153179275877</v>
      </c>
      <c r="E266" s="9">
        <f t="shared" si="66"/>
        <v>0.17126145653500063</v>
      </c>
      <c r="F266" s="9">
        <f t="shared" si="67"/>
        <v>0.11801701167224064</v>
      </c>
      <c r="G266" s="9">
        <f t="shared" si="68"/>
        <v>1.1306134183788581</v>
      </c>
      <c r="H266" s="9">
        <f t="shared" si="69"/>
        <v>1.4070208306163894</v>
      </c>
      <c r="I266" s="9">
        <f t="shared" si="70"/>
        <v>5.839025430661513</v>
      </c>
      <c r="J266" s="9">
        <f t="shared" si="71"/>
        <v>8.473354695484252</v>
      </c>
      <c r="K266" s="11">
        <f t="shared" si="72"/>
        <v>0.73529411764705876</v>
      </c>
      <c r="L266" s="11">
        <f t="shared" si="73"/>
        <v>0.18939393939393939</v>
      </c>
      <c r="M266" s="11">
        <f t="shared" si="74"/>
        <v>0.13140604467805519</v>
      </c>
      <c r="N266" s="11">
        <f>'OddsRatio_working_3-way'!K266+'OddsRatio_working_3-way'!L266+'OddsRatio_working_3-way'!M266-('OddsRatio_working_3-way'!K266*'OddsRatio_working_3-way'!L266)-('OddsRatio_working_3-way'!K266*'OddsRatio_working_3-way'!M266)-('OddsRatio_working_3-way'!L266*'OddsRatio_working_3-way'!M266)+('OddsRatio_working_3-way'!K266*'OddsRatio_working_3-way'!L266*'OddsRatio_working_3-way'!M266)-1</f>
        <v>-0.1863761093972891</v>
      </c>
      <c r="O266" s="11">
        <f>0</f>
        <v>0</v>
      </c>
      <c r="P266" s="11">
        <f>('OddsRatio_working_3-way'!K266*'OddsRatio_working_3-way'!L266)+('OddsRatio_working_3-way'!K266*'OddsRatio_working_3-way'!M266)+('OddsRatio_working_3-way'!L266*'OddsRatio_working_3-way'!M266)-(3*'OddsRatio_working_3-way'!K266*'OddsRatio_working_3-way'!L266*'OddsRatio_working_3-way'!M266)</f>
        <v>0.20587093396670575</v>
      </c>
      <c r="Q266" s="11">
        <f>2*'OddsRatio_working_3-way'!K266*'OddsRatio_working_3-way'!L266*'OddsRatio_working_3-way'!M266</f>
        <v>3.659927714963658E-2</v>
      </c>
      <c r="R266" s="11">
        <f t="shared" si="75"/>
        <v>0</v>
      </c>
      <c r="S266" s="11">
        <f t="shared" si="76"/>
        <v>-1.1045993750618566</v>
      </c>
      <c r="T266" s="11">
        <f t="shared" si="77"/>
        <v>-0.19637322223321896</v>
      </c>
      <c r="U266" s="11">
        <f>'OddsRatio_working_3-way'!S266-'OddsRatio_working_3-way'!R266^2/3</f>
        <v>-1.1045993750618566</v>
      </c>
      <c r="V266" s="11">
        <f>'OddsRatio_working_3-way'!S266*'OddsRatio_working_3-way'!R266/3-2*'OddsRatio_working_3-way'!R266^3/27-'OddsRatio_working_3-way'!T266</f>
        <v>0.19637322223321896</v>
      </c>
      <c r="W266" s="11">
        <f>'OddsRatio_working_3-way'!V266^2+4*'OddsRatio_working_3-way'!U266^3/27</f>
        <v>-0.16110654096737842</v>
      </c>
      <c r="X266" s="11">
        <f>IF('OddsRatio_working_3-way'!W266&gt;0,IF(ABS('OddsRatio_working_3-way'!V266+SQRT('OddsRatio_working_3-way'!W266))/2&gt;0,ABS('OddsRatio_working_3-way'!V266+SQRT('OddsRatio_working_3-way'!W266))/2,ABS('OddsRatio_working_3-way'!V266-SQRT('OddsRatio_working_3-way'!W266))/2),SQRT(-'OddsRatio_working_3-way'!U266^3/27))</f>
        <v>0.22342167720346409</v>
      </c>
      <c r="Y266" s="11">
        <f>IF('OddsRatio_working_3-way'!W266&gt;=0,IF('OddsRatio_working_3-way'!V266+SQRT('OddsRatio_working_3-way'!W266)&gt;0,0,PI()),ACOS('OddsRatio_working_3-way'!V266/(2*'OddsRatio_working_3-way'!X266)))</f>
        <v>1.1157903280194437</v>
      </c>
      <c r="Z266" s="11">
        <f>'OddsRatio_working_3-way'!X266^(1/3)*COS('OddsRatio_working_3-way'!Y266/3)</f>
        <v>0.56530670918942916</v>
      </c>
      <c r="AA266" s="11">
        <f>'OddsRatio_working_3-way'!X266^(1/3)*COS(('OddsRatio_working_3-way'!Y266+2*PI())/3)</f>
        <v>-0.47362740302676659</v>
      </c>
      <c r="AB266" s="11">
        <f>'OddsRatio_working_3-way'!X266^(1/3)*COS(('OddsRatio_working_3-way'!Y266+4*PI())/3)</f>
        <v>-9.1679306162662802E-2</v>
      </c>
      <c r="AC266" s="11">
        <f>'OddsRatio_working_3-way'!X266^(1/3)*SIN('OddsRatio_working_3-way'!Y266/3)</f>
        <v>0.22051783654095586</v>
      </c>
      <c r="AD266" s="11">
        <f>'OddsRatio_working_3-way'!X266^(1/3)*SIN(('OddsRatio_working_3-way'!Y266+2*PI())/3)</f>
        <v>0.37931105281734989</v>
      </c>
      <c r="AE266" s="11">
        <f>'OddsRatio_working_3-way'!X266^(1/3)*SIN(('OddsRatio_working_3-way'!Y266+4*PI())/3)</f>
        <v>-0.59982888935830547</v>
      </c>
      <c r="AF266" s="11">
        <f>-'OddsRatio_working_3-way'!U266/(3*'OddsRatio_working_3-way'!X266^(1/3))*COS(('OddsRatio_working_3-way'!Y266)/3)</f>
        <v>0.56530670918942905</v>
      </c>
      <c r="AG266" s="11">
        <f>-'OddsRatio_working_3-way'!U266/(3*'OddsRatio_working_3-way'!X266^(1/3))*COS(('OddsRatio_working_3-way'!Y266+2*PI())/3)</f>
        <v>-0.47362740302676654</v>
      </c>
      <c r="AH266" s="11">
        <f>-'OddsRatio_working_3-way'!U266/(3*'OddsRatio_working_3-way'!X266^(1/3))*COS(('OddsRatio_working_3-way'!Y266+4*PI())/3)</f>
        <v>-9.1679306162662788E-2</v>
      </c>
      <c r="AI266" s="11">
        <f>'OddsRatio_working_3-way'!U266/(3*'OddsRatio_working_3-way'!X266^(1/3))*SIN(('OddsRatio_working_3-way'!Y266)/3)</f>
        <v>-0.22051783654095583</v>
      </c>
      <c r="AJ266" s="11">
        <f>'OddsRatio_working_3-way'!U266/(3*'OddsRatio_working_3-way'!X266^(1/3))*SIN(('OddsRatio_working_3-way'!Y266+2*PI())/3)</f>
        <v>-0.37931105281734984</v>
      </c>
      <c r="AK266" s="11">
        <f>'OddsRatio_working_3-way'!U266/(3*'OddsRatio_working_3-way'!X266^(1/3))*SIN(('OddsRatio_working_3-way'!Y266+4*PI())/3)</f>
        <v>0.59982888935830547</v>
      </c>
      <c r="AL266" s="11">
        <f>'OddsRatio_working_3-way'!Z266+'OddsRatio_working_3-way'!AF266</f>
        <v>1.1306134183788581</v>
      </c>
      <c r="AM266" s="11">
        <f>'OddsRatio_working_3-way'!AA266+'OddsRatio_working_3-way'!AG266</f>
        <v>-0.94725480605353307</v>
      </c>
      <c r="AN266" s="11">
        <f>'OddsRatio_working_3-way'!AB266+'OddsRatio_working_3-way'!AH266</f>
        <v>-0.18335861232532558</v>
      </c>
      <c r="AO266" s="11">
        <f>'OddsRatio_working_3-way'!AC266+'OddsRatio_working_3-way'!AI266</f>
        <v>0</v>
      </c>
      <c r="AP266" s="11">
        <f>'OddsRatio_working_3-way'!AD266+'OddsRatio_working_3-way'!AJ266</f>
        <v>0</v>
      </c>
      <c r="AQ266" s="11">
        <f>'OddsRatio_working_3-way'!AE266+'OddsRatio_working_3-way'!AK266</f>
        <v>0</v>
      </c>
      <c r="AR266" s="10">
        <f>IF(A266="","",IF(('OddsRatio_working_3-way'!X266=0),IF(Q266&gt;0,-Q266^(1/3),(-Q266)^(1/3)),'OddsRatio_working_3-way'!AL266-'OddsRatio_working_3-way'!R266/3))</f>
        <v>1.1306134183788581</v>
      </c>
      <c r="AS266" s="11">
        <f>IF(('OddsRatio_working_3-way'!X266=0),IF(Q266&gt;0,-Q266^(1/3),(-Q266)^(1/3)),'OddsRatio_working_3-way'!AM266-'OddsRatio_working_3-way'!R266/3)</f>
        <v>-0.94725480605353307</v>
      </c>
      <c r="AT266" s="11">
        <f>IF(('OddsRatio_working_3-way'!X266=0),IF(Q266&gt;0,-Q266^(1/3),(-Q266)^(1/3)),'OddsRatio_working_3-way'!AN266-'OddsRatio_working_3-way'!R266/3)</f>
        <v>-0.18335861232532558</v>
      </c>
      <c r="AU266" s="11">
        <f>IF(('OddsRatio_working_3-way'!X266=0),0,'OddsRatio_working_3-way'!AO266)</f>
        <v>0</v>
      </c>
      <c r="AV266" s="11">
        <f>IF(('OddsRatio_working_3-way'!X266=0),0,'OddsRatio_working_3-way'!AP266)</f>
        <v>0</v>
      </c>
      <c r="AW266" s="11">
        <f>IF(('OddsRatio_working_3-way'!X266=0),0,'OddsRatio_working_3-way'!AQ266)</f>
        <v>0</v>
      </c>
    </row>
    <row r="267" spans="1:4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9">
        <f t="shared" si="65"/>
        <v>0.3755689774693805</v>
      </c>
      <c r="E267" s="9">
        <f t="shared" si="66"/>
        <v>0.3197609651176922</v>
      </c>
      <c r="F267" s="9">
        <f t="shared" si="67"/>
        <v>0.30467005741292713</v>
      </c>
      <c r="G267" s="9">
        <f t="shared" si="68"/>
        <v>1.0326874126356742</v>
      </c>
      <c r="H267" s="9">
        <f t="shared" si="69"/>
        <v>2.6626267343434358</v>
      </c>
      <c r="I267" s="9">
        <f t="shared" si="70"/>
        <v>3.127336070029489</v>
      </c>
      <c r="J267" s="9">
        <f t="shared" si="71"/>
        <v>3.2822391819248402</v>
      </c>
      <c r="K267" s="11">
        <f t="shared" si="72"/>
        <v>0.38314176245210729</v>
      </c>
      <c r="L267" s="11">
        <f t="shared" si="73"/>
        <v>0.32679738562091504</v>
      </c>
      <c r="M267" s="11">
        <f t="shared" si="74"/>
        <v>0.3115264797507788</v>
      </c>
      <c r="N267" s="11">
        <f>'OddsRatio_working_3-way'!K267+'OddsRatio_working_3-way'!L267+'OddsRatio_working_3-way'!M267-('OddsRatio_working_3-way'!K267*'OddsRatio_working_3-way'!L267)-('OddsRatio_working_3-way'!K267*'OddsRatio_working_3-way'!M267)-('OddsRatio_working_3-way'!L267*'OddsRatio_working_3-way'!M267)+('OddsRatio_working_3-way'!K267*'OddsRatio_working_3-way'!L267*'OddsRatio_working_3-way'!M267)-1</f>
        <v>-0.28590279684203124</v>
      </c>
      <c r="O267" s="11">
        <f>0</f>
        <v>0</v>
      </c>
      <c r="P267" s="11">
        <f>('OddsRatio_working_3-way'!K267*'OddsRatio_working_3-way'!L267)+('OddsRatio_working_3-way'!K267*'OddsRatio_working_3-way'!M267)+('OddsRatio_working_3-way'!L267*'OddsRatio_working_3-way'!M267)-(3*'OddsRatio_working_3-way'!K267*'OddsRatio_working_3-way'!L267*'OddsRatio_working_3-way'!M267)</f>
        <v>0.22935613414150946</v>
      </c>
      <c r="Q267" s="11">
        <f>2*'OddsRatio_working_3-way'!K267*'OddsRatio_working_3-way'!L267*'OddsRatio_working_3-way'!M267</f>
        <v>7.8012290524322944E-2</v>
      </c>
      <c r="R267" s="11">
        <f t="shared" si="75"/>
        <v>0</v>
      </c>
      <c r="S267" s="11">
        <f t="shared" si="76"/>
        <v>-0.80221717546972693</v>
      </c>
      <c r="T267" s="11">
        <f t="shared" si="77"/>
        <v>-0.27286298485364863</v>
      </c>
      <c r="U267" s="11">
        <f>'OddsRatio_working_3-way'!S267-'OddsRatio_working_3-way'!R267^2/3</f>
        <v>-0.80221717546972693</v>
      </c>
      <c r="V267" s="11">
        <f>'OddsRatio_working_3-way'!S267*'OddsRatio_working_3-way'!R267/3-2*'OddsRatio_working_3-way'!R267^3/27-'OddsRatio_working_3-way'!T267</f>
        <v>0.27286298485364863</v>
      </c>
      <c r="W267" s="11">
        <f>'OddsRatio_working_3-way'!V267^2+4*'OddsRatio_working_3-way'!U267^3/27</f>
        <v>-2.0300560718935212E-3</v>
      </c>
      <c r="X267" s="11">
        <f>IF('OddsRatio_working_3-way'!W267&gt;0,IF(ABS('OddsRatio_working_3-way'!V267+SQRT('OddsRatio_working_3-way'!W267))/2&gt;0,ABS('OddsRatio_working_3-way'!V267+SQRT('OddsRatio_working_3-way'!W267))/2,ABS('OddsRatio_working_3-way'!V267-SQRT('OddsRatio_working_3-way'!W267))/2),SQRT(-'OddsRatio_working_3-way'!U267^3/27))</f>
        <v>0.13827894324076967</v>
      </c>
      <c r="Y267" s="11">
        <f>IF('OddsRatio_working_3-way'!W267&gt;=0,IF('OddsRatio_working_3-way'!V267+SQRT('OddsRatio_working_3-way'!W267)&gt;0,0,PI()),ACOS('OddsRatio_working_3-way'!V267/(2*'OddsRatio_working_3-way'!X267)))</f>
        <v>0.16364703046412488</v>
      </c>
      <c r="Z267" s="11">
        <f>'OddsRatio_working_3-way'!X267^(1/3)*COS('OddsRatio_working_3-way'!Y267/3)</f>
        <v>0.5163437063178371</v>
      </c>
      <c r="AA267" s="11">
        <f>'OddsRatio_working_3-way'!X267^(1/3)*COS(('OddsRatio_working_3-way'!Y267+2*PI())/3)</f>
        <v>-0.28258858055841168</v>
      </c>
      <c r="AB267" s="11">
        <f>'OddsRatio_working_3-way'!X267^(1/3)*COS(('OddsRatio_working_3-way'!Y267+4*PI())/3)</f>
        <v>-0.23375512575942528</v>
      </c>
      <c r="AC267" s="11">
        <f>'OddsRatio_working_3-way'!X267^(1/3)*SIN('OddsRatio_working_3-way'!Y267/3)</f>
        <v>2.8194008273654248E-2</v>
      </c>
      <c r="AD267" s="11">
        <f>'OddsRatio_working_3-way'!X267^(1/3)*SIN(('OddsRatio_working_3-way'!Y267+2*PI())/3)</f>
        <v>0.43306976261863134</v>
      </c>
      <c r="AE267" s="11">
        <f>'OddsRatio_working_3-way'!X267^(1/3)*SIN(('OddsRatio_working_3-way'!Y267+4*PI())/3)</f>
        <v>-0.4612637708922856</v>
      </c>
      <c r="AF267" s="11">
        <f>-'OddsRatio_working_3-way'!U267/(3*'OddsRatio_working_3-way'!X267^(1/3))*COS(('OddsRatio_working_3-way'!Y267)/3)</f>
        <v>0.5163437063178371</v>
      </c>
      <c r="AG267" s="11">
        <f>-'OddsRatio_working_3-way'!U267/(3*'OddsRatio_working_3-way'!X267^(1/3))*COS(('OddsRatio_working_3-way'!Y267+2*PI())/3)</f>
        <v>-0.28258858055841168</v>
      </c>
      <c r="AH267" s="11">
        <f>-'OddsRatio_working_3-way'!U267/(3*'OddsRatio_working_3-way'!X267^(1/3))*COS(('OddsRatio_working_3-way'!Y267+4*PI())/3)</f>
        <v>-0.23375512575942528</v>
      </c>
      <c r="AI267" s="11">
        <f>'OddsRatio_working_3-way'!U267/(3*'OddsRatio_working_3-way'!X267^(1/3))*SIN(('OddsRatio_working_3-way'!Y267)/3)</f>
        <v>-2.8194008273654248E-2</v>
      </c>
      <c r="AJ267" s="11">
        <f>'OddsRatio_working_3-way'!U267/(3*'OddsRatio_working_3-way'!X267^(1/3))*SIN(('OddsRatio_working_3-way'!Y267+2*PI())/3)</f>
        <v>-0.43306976261863134</v>
      </c>
      <c r="AK267" s="11">
        <f>'OddsRatio_working_3-way'!U267/(3*'OddsRatio_working_3-way'!X267^(1/3))*SIN(('OddsRatio_working_3-way'!Y267+4*PI())/3)</f>
        <v>0.4612637708922856</v>
      </c>
      <c r="AL267" s="11">
        <f>'OddsRatio_working_3-way'!Z267+'OddsRatio_working_3-way'!AF267</f>
        <v>1.0326874126356742</v>
      </c>
      <c r="AM267" s="11">
        <f>'OddsRatio_working_3-way'!AA267+'OddsRatio_working_3-way'!AG267</f>
        <v>-0.56517716111682337</v>
      </c>
      <c r="AN267" s="11">
        <f>'OddsRatio_working_3-way'!AB267+'OddsRatio_working_3-way'!AH267</f>
        <v>-0.46751025151885056</v>
      </c>
      <c r="AO267" s="11">
        <f>'OddsRatio_working_3-way'!AC267+'OddsRatio_working_3-way'!AI267</f>
        <v>0</v>
      </c>
      <c r="AP267" s="11">
        <f>'OddsRatio_working_3-way'!AD267+'OddsRatio_working_3-way'!AJ267</f>
        <v>0</v>
      </c>
      <c r="AQ267" s="11">
        <f>'OddsRatio_working_3-way'!AE267+'OddsRatio_working_3-way'!AK267</f>
        <v>0</v>
      </c>
      <c r="AR267" s="10">
        <f>IF(A267="","",IF(('OddsRatio_working_3-way'!X267=0),IF(Q267&gt;0,-Q267^(1/3),(-Q267)^(1/3)),'OddsRatio_working_3-way'!AL267-'OddsRatio_working_3-way'!R267/3))</f>
        <v>1.0326874126356742</v>
      </c>
      <c r="AS267" s="11">
        <f>IF(('OddsRatio_working_3-way'!X267=0),IF(Q267&gt;0,-Q267^(1/3),(-Q267)^(1/3)),'OddsRatio_working_3-way'!AM267-'OddsRatio_working_3-way'!R267/3)</f>
        <v>-0.56517716111682337</v>
      </c>
      <c r="AT267" s="11">
        <f>IF(('OddsRatio_working_3-way'!X267=0),IF(Q267&gt;0,-Q267^(1/3),(-Q267)^(1/3)),'OddsRatio_working_3-way'!AN267-'OddsRatio_working_3-way'!R267/3)</f>
        <v>-0.46751025151885056</v>
      </c>
      <c r="AU267" s="11">
        <f>IF(('OddsRatio_working_3-way'!X267=0),0,'OddsRatio_working_3-way'!AO267)</f>
        <v>0</v>
      </c>
      <c r="AV267" s="11">
        <f>IF(('OddsRatio_working_3-way'!X267=0),0,'OddsRatio_working_3-way'!AP267)</f>
        <v>0</v>
      </c>
      <c r="AW267" s="11">
        <f>IF(('OddsRatio_working_3-way'!X267=0),0,'OddsRatio_working_3-way'!AQ267)</f>
        <v>0</v>
      </c>
    </row>
    <row r="268" spans="1:4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9">
        <f t="shared" si="65"/>
        <v>7.0565618958735712E-2</v>
      </c>
      <c r="E268" s="9">
        <f t="shared" si="66"/>
        <v>0.12875562341224689</v>
      </c>
      <c r="F268" s="9">
        <f t="shared" si="67"/>
        <v>0.8006787576290173</v>
      </c>
      <c r="G268" s="9">
        <f t="shared" si="68"/>
        <v>1.131547001226445</v>
      </c>
      <c r="H268" s="9">
        <f t="shared" si="69"/>
        <v>14.171207094275822</v>
      </c>
      <c r="I268" s="9">
        <f t="shared" si="70"/>
        <v>7.7666510673341405</v>
      </c>
      <c r="J268" s="9">
        <f t="shared" si="71"/>
        <v>1.248940340269818</v>
      </c>
      <c r="K268" s="11">
        <f t="shared" si="72"/>
        <v>7.9113924050632903E-2</v>
      </c>
      <c r="L268" s="11">
        <f t="shared" si="73"/>
        <v>0.14326647564469913</v>
      </c>
      <c r="M268" s="11">
        <f t="shared" si="74"/>
        <v>0.81967213114754101</v>
      </c>
      <c r="N268" s="11">
        <f>'OddsRatio_working_3-way'!K268+'OddsRatio_working_3-way'!L268+'OddsRatio_working_3-way'!M268-('OddsRatio_working_3-way'!K268*'OddsRatio_working_3-way'!L268)-('OddsRatio_working_3-way'!K268*'OddsRatio_working_3-way'!M268)-('OddsRatio_working_3-way'!L268*'OddsRatio_working_3-way'!M268)+('OddsRatio_working_3-way'!K268*'OddsRatio_working_3-way'!L268*'OddsRatio_working_3-way'!M268)-1</f>
        <v>-0.14227038864190278</v>
      </c>
      <c r="O268" s="11">
        <f>0</f>
        <v>0</v>
      </c>
      <c r="P268" s="11">
        <f>('OddsRatio_working_3-way'!K268*'OddsRatio_working_3-way'!L268)+('OddsRatio_working_3-way'!K268*'OddsRatio_working_3-way'!M268)+('OddsRatio_working_3-way'!L268*'OddsRatio_working_3-way'!M268)-(3*'OddsRatio_working_3-way'!K268*'OddsRatio_working_3-way'!L268*'OddsRatio_working_3-way'!M268)</f>
        <v>0.16574198002058471</v>
      </c>
      <c r="Q268" s="11">
        <f>2*'OddsRatio_working_3-way'!K268*'OddsRatio_working_3-way'!L268*'OddsRatio_working_3-way'!M268</f>
        <v>1.858093946419111E-2</v>
      </c>
      <c r="R268" s="11">
        <f t="shared" si="75"/>
        <v>0</v>
      </c>
      <c r="S268" s="11">
        <f t="shared" si="76"/>
        <v>-1.1649787535040785</v>
      </c>
      <c r="T268" s="11">
        <f t="shared" si="77"/>
        <v>-0.13060299927175767</v>
      </c>
      <c r="U268" s="11">
        <f>'OddsRatio_working_3-way'!S268-'OddsRatio_working_3-way'!R268^2/3</f>
        <v>-1.1649787535040785</v>
      </c>
      <c r="V268" s="11">
        <f>'OddsRatio_working_3-way'!S268*'OddsRatio_working_3-way'!R268/3-2*'OddsRatio_working_3-way'!R268^3/27-'OddsRatio_working_3-way'!T268</f>
        <v>0.13060299927175767</v>
      </c>
      <c r="W268" s="11">
        <f>'OddsRatio_working_3-way'!V268^2+4*'OddsRatio_working_3-way'!U268^3/27</f>
        <v>-0.21717702217402124</v>
      </c>
      <c r="X268" s="11">
        <f>IF('OddsRatio_working_3-way'!W268&gt;0,IF(ABS('OddsRatio_working_3-way'!V268+SQRT('OddsRatio_working_3-way'!W268))/2&gt;0,ABS('OddsRatio_working_3-way'!V268+SQRT('OddsRatio_working_3-way'!W268))/2,ABS('OddsRatio_working_3-way'!V268-SQRT('OddsRatio_working_3-way'!W268))/2),SQRT(-'OddsRatio_working_3-way'!U268^3/27))</f>
        <v>0.24198872163429433</v>
      </c>
      <c r="Y268" s="11">
        <f>IF('OddsRatio_working_3-way'!W268&gt;=0,IF('OddsRatio_working_3-way'!V268+SQRT('OddsRatio_working_3-way'!W268)&gt;0,0,PI()),ACOS('OddsRatio_working_3-way'!V268/(2*'OddsRatio_working_3-way'!X268)))</f>
        <v>1.2975554594709697</v>
      </c>
      <c r="Z268" s="11">
        <f>'OddsRatio_working_3-way'!X268^(1/3)*COS('OddsRatio_working_3-way'!Y268/3)</f>
        <v>0.5657735006132224</v>
      </c>
      <c r="AA268" s="11">
        <f>'OddsRatio_working_3-way'!X268^(1/3)*COS(('OddsRatio_working_3-way'!Y268+2*PI())/3)</f>
        <v>-0.50909450410588886</v>
      </c>
      <c r="AB268" s="11">
        <f>'OddsRatio_working_3-way'!X268^(1/3)*COS(('OddsRatio_working_3-way'!Y268+4*PI())/3)</f>
        <v>-5.6678996507333719E-2</v>
      </c>
      <c r="AC268" s="11">
        <f>'OddsRatio_working_3-way'!X268^(1/3)*SIN('OddsRatio_working_3-way'!Y268/3)</f>
        <v>0.26120221509758701</v>
      </c>
      <c r="AD268" s="11">
        <f>'OddsRatio_working_3-way'!X268^(1/3)*SIN(('OddsRatio_working_3-way'!Y268+2*PI())/3)</f>
        <v>0.35937311677030775</v>
      </c>
      <c r="AE268" s="11">
        <f>'OddsRatio_working_3-way'!X268^(1/3)*SIN(('OddsRatio_working_3-way'!Y268+4*PI())/3)</f>
        <v>-0.62057533186789482</v>
      </c>
      <c r="AF268" s="11">
        <f>-'OddsRatio_working_3-way'!U268/(3*'OddsRatio_working_3-way'!X268^(1/3))*COS(('OddsRatio_working_3-way'!Y268)/3)</f>
        <v>0.56577350061322251</v>
      </c>
      <c r="AG268" s="11">
        <f>-'OddsRatio_working_3-way'!U268/(3*'OddsRatio_working_3-way'!X268^(1/3))*COS(('OddsRatio_working_3-way'!Y268+2*PI())/3)</f>
        <v>-0.50909450410588897</v>
      </c>
      <c r="AH268" s="11">
        <f>-'OddsRatio_working_3-way'!U268/(3*'OddsRatio_working_3-way'!X268^(1/3))*COS(('OddsRatio_working_3-way'!Y268+4*PI())/3)</f>
        <v>-5.6678996507333726E-2</v>
      </c>
      <c r="AI268" s="11">
        <f>'OddsRatio_working_3-way'!U268/(3*'OddsRatio_working_3-way'!X268^(1/3))*SIN(('OddsRatio_working_3-way'!Y268)/3)</f>
        <v>-0.26120221509758706</v>
      </c>
      <c r="AJ268" s="11">
        <f>'OddsRatio_working_3-way'!U268/(3*'OddsRatio_working_3-way'!X268^(1/3))*SIN(('OddsRatio_working_3-way'!Y268+2*PI())/3)</f>
        <v>-0.35937311677030781</v>
      </c>
      <c r="AK268" s="11">
        <f>'OddsRatio_working_3-way'!U268/(3*'OddsRatio_working_3-way'!X268^(1/3))*SIN(('OddsRatio_working_3-way'!Y268+4*PI())/3)</f>
        <v>0.62057533186789493</v>
      </c>
      <c r="AL268" s="11">
        <f>'OddsRatio_working_3-way'!Z268+'OddsRatio_working_3-way'!AF268</f>
        <v>1.131547001226445</v>
      </c>
      <c r="AM268" s="11">
        <f>'OddsRatio_working_3-way'!AA268+'OddsRatio_working_3-way'!AG268</f>
        <v>-1.0181890082117779</v>
      </c>
      <c r="AN268" s="11">
        <f>'OddsRatio_working_3-way'!AB268+'OddsRatio_working_3-way'!AH268</f>
        <v>-0.11335799301466745</v>
      </c>
      <c r="AO268" s="11">
        <f>'OddsRatio_working_3-way'!AC268+'OddsRatio_working_3-way'!AI268</f>
        <v>0</v>
      </c>
      <c r="AP268" s="11">
        <f>'OddsRatio_working_3-way'!AD268+'OddsRatio_working_3-way'!AJ268</f>
        <v>0</v>
      </c>
      <c r="AQ268" s="11">
        <f>'OddsRatio_working_3-way'!AE268+'OddsRatio_working_3-way'!AK268</f>
        <v>0</v>
      </c>
      <c r="AR268" s="10">
        <f>IF(A268="","",IF(('OddsRatio_working_3-way'!X268=0),IF(Q268&gt;0,-Q268^(1/3),(-Q268)^(1/3)),'OddsRatio_working_3-way'!AL268-'OddsRatio_working_3-way'!R268/3))</f>
        <v>1.131547001226445</v>
      </c>
      <c r="AS268" s="11">
        <f>IF(('OddsRatio_working_3-way'!X268=0),IF(Q268&gt;0,-Q268^(1/3),(-Q268)^(1/3)),'OddsRatio_working_3-way'!AM268-'OddsRatio_working_3-way'!R268/3)</f>
        <v>-1.0181890082117779</v>
      </c>
      <c r="AT268" s="11">
        <f>IF(('OddsRatio_working_3-way'!X268=0),IF(Q268&gt;0,-Q268^(1/3),(-Q268)^(1/3)),'OddsRatio_working_3-way'!AN268-'OddsRatio_working_3-way'!R268/3)</f>
        <v>-0.11335799301466745</v>
      </c>
      <c r="AU268" s="11">
        <f>IF(('OddsRatio_working_3-way'!X268=0),0,'OddsRatio_working_3-way'!AO268)</f>
        <v>0</v>
      </c>
      <c r="AV268" s="11">
        <f>IF(('OddsRatio_working_3-way'!X268=0),0,'OddsRatio_working_3-way'!AP268)</f>
        <v>0</v>
      </c>
      <c r="AW268" s="11">
        <f>IF(('OddsRatio_working_3-way'!X268=0),0,'OddsRatio_working_3-way'!AQ268)</f>
        <v>0</v>
      </c>
    </row>
    <row r="269" spans="1:4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9">
        <f t="shared" si="65"/>
        <v>0.53229203101974265</v>
      </c>
      <c r="E269" s="9">
        <f t="shared" si="66"/>
        <v>0.27341566652284255</v>
      </c>
      <c r="F269" s="9">
        <f t="shared" si="67"/>
        <v>0.19429230245741488</v>
      </c>
      <c r="G269" s="9">
        <f t="shared" si="68"/>
        <v>1.0715463292479532</v>
      </c>
      <c r="H269" s="9">
        <f t="shared" si="69"/>
        <v>1.8786679899833221</v>
      </c>
      <c r="I269" s="9">
        <f t="shared" si="70"/>
        <v>3.6574348965349244</v>
      </c>
      <c r="J269" s="9">
        <f t="shared" si="71"/>
        <v>5.1468842941895794</v>
      </c>
      <c r="K269" s="11">
        <f t="shared" si="72"/>
        <v>0.54945054945054939</v>
      </c>
      <c r="L269" s="11">
        <f t="shared" si="73"/>
        <v>0.28735632183908044</v>
      </c>
      <c r="M269" s="11">
        <f t="shared" si="74"/>
        <v>0.20533880903490759</v>
      </c>
      <c r="N269" s="11">
        <f>'OddsRatio_working_3-way'!K269+'OddsRatio_working_3-way'!L269+'OddsRatio_working_3-way'!M269-('OddsRatio_working_3-way'!K269*'OddsRatio_working_3-way'!L269)-('OddsRatio_working_3-way'!K269*'OddsRatio_working_3-way'!M269)-('OddsRatio_working_3-way'!L269*'OddsRatio_working_3-way'!M269)+('OddsRatio_working_3-way'!K269*'OddsRatio_working_3-way'!L269*'OddsRatio_working_3-way'!M269)-1</f>
        <v>-0.25515078280071557</v>
      </c>
      <c r="O269" s="11">
        <f>0</f>
        <v>0</v>
      </c>
      <c r="P269" s="11">
        <f>('OddsRatio_working_3-way'!K269*'OddsRatio_working_3-way'!L269)+('OddsRatio_working_3-way'!K269*'OddsRatio_working_3-way'!M269)+('OddsRatio_working_3-way'!L269*'OddsRatio_working_3-way'!M269)-(3*'OddsRatio_working_3-way'!K269*'OddsRatio_working_3-way'!L269*'OddsRatio_working_3-way'!M269)</f>
        <v>0.23245535884493607</v>
      </c>
      <c r="Q269" s="11">
        <f>2*'OddsRatio_working_3-way'!K269*'OddsRatio_working_3-way'!L269*'OddsRatio_working_3-way'!M269</f>
        <v>6.4841104280316891E-2</v>
      </c>
      <c r="R269" s="11">
        <f t="shared" si="75"/>
        <v>0</v>
      </c>
      <c r="S269" s="11">
        <f t="shared" si="76"/>
        <v>-0.91105093346507315</v>
      </c>
      <c r="T269" s="11">
        <f t="shared" si="77"/>
        <v>-0.25412857279360479</v>
      </c>
      <c r="U269" s="11">
        <f>'OddsRatio_working_3-way'!S269-'OddsRatio_working_3-way'!R269^2/3</f>
        <v>-0.91105093346507315</v>
      </c>
      <c r="V269" s="11">
        <f>'OddsRatio_working_3-way'!S269*'OddsRatio_working_3-way'!R269/3-2*'OddsRatio_working_3-way'!R269^3/27-'OddsRatio_working_3-way'!T269</f>
        <v>0.25412857279360479</v>
      </c>
      <c r="W269" s="11">
        <f>'OddsRatio_working_3-way'!V269^2+4*'OddsRatio_working_3-way'!U269^3/27</f>
        <v>-4.7446053726467818E-2</v>
      </c>
      <c r="X269" s="11">
        <f>IF('OddsRatio_working_3-way'!W269&gt;0,IF(ABS('OddsRatio_working_3-way'!V269+SQRT('OddsRatio_working_3-way'!W269))/2&gt;0,ABS('OddsRatio_working_3-way'!V269+SQRT('OddsRatio_working_3-way'!W269))/2,ABS('OddsRatio_working_3-way'!V269-SQRT('OddsRatio_working_3-way'!W269))/2),SQRT(-'OddsRatio_working_3-way'!U269^3/27))</f>
        <v>0.16735246131785925</v>
      </c>
      <c r="Y269" s="11">
        <f>IF('OddsRatio_working_3-way'!W269&gt;=0,IF('OddsRatio_working_3-way'!V269+SQRT('OddsRatio_working_3-way'!W269)&gt;0,0,PI()),ACOS('OddsRatio_working_3-way'!V269/(2*'OddsRatio_working_3-way'!X269)))</f>
        <v>0.70861869512714049</v>
      </c>
      <c r="Z269" s="11">
        <f>'OddsRatio_working_3-way'!X269^(1/3)*COS('OddsRatio_working_3-way'!Y269/3)</f>
        <v>0.53577316462397673</v>
      </c>
      <c r="AA269" s="11">
        <f>'OddsRatio_working_3-way'!X269^(1/3)*COS(('OddsRatio_working_3-way'!Y269+2*PI())/3)</f>
        <v>-0.3795694835004656</v>
      </c>
      <c r="AB269" s="11">
        <f>'OddsRatio_working_3-way'!X269^(1/3)*COS(('OddsRatio_working_3-way'!Y269+4*PI())/3)</f>
        <v>-0.15620368112351088</v>
      </c>
      <c r="AC269" s="11">
        <f>'OddsRatio_working_3-way'!X269^(1/3)*SIN('OddsRatio_working_3-way'!Y269/3)</f>
        <v>0.12896030613009152</v>
      </c>
      <c r="AD269" s="11">
        <f>'OddsRatio_working_3-way'!X269^(1/3)*SIN(('OddsRatio_working_3-way'!Y269+2*PI())/3)</f>
        <v>0.39951301816530038</v>
      </c>
      <c r="AE269" s="11">
        <f>'OddsRatio_working_3-way'!X269^(1/3)*SIN(('OddsRatio_working_3-way'!Y269+4*PI())/3)</f>
        <v>-0.52847332429539173</v>
      </c>
      <c r="AF269" s="11">
        <f>-'OddsRatio_working_3-way'!U269/(3*'OddsRatio_working_3-way'!X269^(1/3))*COS(('OddsRatio_working_3-way'!Y269)/3)</f>
        <v>0.53577316462397651</v>
      </c>
      <c r="AG269" s="11">
        <f>-'OddsRatio_working_3-way'!U269/(3*'OddsRatio_working_3-way'!X269^(1/3))*COS(('OddsRatio_working_3-way'!Y269+2*PI())/3)</f>
        <v>-0.37956948350046543</v>
      </c>
      <c r="AH269" s="11">
        <f>-'OddsRatio_working_3-way'!U269/(3*'OddsRatio_working_3-way'!X269^(1/3))*COS(('OddsRatio_working_3-way'!Y269+4*PI())/3)</f>
        <v>-0.15620368112351082</v>
      </c>
      <c r="AI269" s="11">
        <f>'OddsRatio_working_3-way'!U269/(3*'OddsRatio_working_3-way'!X269^(1/3))*SIN(('OddsRatio_working_3-way'!Y269)/3)</f>
        <v>-0.12896030613009146</v>
      </c>
      <c r="AJ269" s="11">
        <f>'OddsRatio_working_3-way'!U269/(3*'OddsRatio_working_3-way'!X269^(1/3))*SIN(('OddsRatio_working_3-way'!Y269+2*PI())/3)</f>
        <v>-0.39951301816530022</v>
      </c>
      <c r="AK269" s="11">
        <f>'OddsRatio_working_3-way'!U269/(3*'OddsRatio_working_3-way'!X269^(1/3))*SIN(('OddsRatio_working_3-way'!Y269+4*PI())/3)</f>
        <v>0.52847332429539151</v>
      </c>
      <c r="AL269" s="11">
        <f>'OddsRatio_working_3-way'!Z269+'OddsRatio_working_3-way'!AF269</f>
        <v>1.0715463292479532</v>
      </c>
      <c r="AM269" s="11">
        <f>'OddsRatio_working_3-way'!AA269+'OddsRatio_working_3-way'!AG269</f>
        <v>-0.75913896700093098</v>
      </c>
      <c r="AN269" s="11">
        <f>'OddsRatio_working_3-way'!AB269+'OddsRatio_working_3-way'!AH269</f>
        <v>-0.3124073622470217</v>
      </c>
      <c r="AO269" s="11">
        <f>'OddsRatio_working_3-way'!AC269+'OddsRatio_working_3-way'!AI269</f>
        <v>0</v>
      </c>
      <c r="AP269" s="11">
        <f>'OddsRatio_working_3-way'!AD269+'OddsRatio_working_3-way'!AJ269</f>
        <v>0</v>
      </c>
      <c r="AQ269" s="11">
        <f>'OddsRatio_working_3-way'!AE269+'OddsRatio_working_3-way'!AK269</f>
        <v>0</v>
      </c>
      <c r="AR269" s="10">
        <f>IF(A269="","",IF(('OddsRatio_working_3-way'!X269=0),IF(Q269&gt;0,-Q269^(1/3),(-Q269)^(1/3)),'OddsRatio_working_3-way'!AL269-'OddsRatio_working_3-way'!R269/3))</f>
        <v>1.0715463292479532</v>
      </c>
      <c r="AS269" s="11">
        <f>IF(('OddsRatio_working_3-way'!X269=0),IF(Q269&gt;0,-Q269^(1/3),(-Q269)^(1/3)),'OddsRatio_working_3-way'!AM269-'OddsRatio_working_3-way'!R269/3)</f>
        <v>-0.75913896700093098</v>
      </c>
      <c r="AT269" s="11">
        <f>IF(('OddsRatio_working_3-way'!X269=0),IF(Q269&gt;0,-Q269^(1/3),(-Q269)^(1/3)),'OddsRatio_working_3-way'!AN269-'OddsRatio_working_3-way'!R269/3)</f>
        <v>-0.3124073622470217</v>
      </c>
      <c r="AU269" s="11">
        <f>IF(('OddsRatio_working_3-way'!X269=0),0,'OddsRatio_working_3-way'!AO269)</f>
        <v>0</v>
      </c>
      <c r="AV269" s="11">
        <f>IF(('OddsRatio_working_3-way'!X269=0),0,'OddsRatio_working_3-way'!AP269)</f>
        <v>0</v>
      </c>
      <c r="AW269" s="11">
        <f>IF(('OddsRatio_working_3-way'!X269=0),0,'OddsRatio_working_3-way'!AQ269)</f>
        <v>0</v>
      </c>
    </row>
    <row r="270" spans="1:4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9">
        <f t="shared" si="65"/>
        <v>0.53846425310327073</v>
      </c>
      <c r="E270" s="9">
        <f t="shared" si="66"/>
        <v>0.27424311433677062</v>
      </c>
      <c r="F270" s="9">
        <f t="shared" si="67"/>
        <v>0.18729263255995873</v>
      </c>
      <c r="G270" s="9">
        <f t="shared" si="68"/>
        <v>1.071416868057657</v>
      </c>
      <c r="H270" s="9">
        <f t="shared" si="69"/>
        <v>1.8571334944461253</v>
      </c>
      <c r="I270" s="9">
        <f t="shared" si="70"/>
        <v>3.6463996641024128</v>
      </c>
      <c r="J270" s="9">
        <f t="shared" si="71"/>
        <v>5.3392383156335104</v>
      </c>
      <c r="K270" s="11">
        <f t="shared" si="72"/>
        <v>0.55555555555555558</v>
      </c>
      <c r="L270" s="11">
        <f t="shared" si="73"/>
        <v>0.28818443804034583</v>
      </c>
      <c r="M270" s="11">
        <f t="shared" si="74"/>
        <v>0.19801980198019803</v>
      </c>
      <c r="N270" s="11">
        <f>'OddsRatio_working_3-way'!K270+'OddsRatio_working_3-way'!L270+'OddsRatio_working_3-way'!M270-('OddsRatio_working_3-way'!K270*'OddsRatio_working_3-way'!L270)-('OddsRatio_working_3-way'!K270*'OddsRatio_working_3-way'!M270)-('OddsRatio_working_3-way'!L270*'OddsRatio_working_3-way'!M270)+('OddsRatio_working_3-way'!K270*'OddsRatio_working_3-way'!L270*'OddsRatio_working_3-way'!M270)-1</f>
        <v>-0.25371643792621335</v>
      </c>
      <c r="O270" s="11">
        <f>0</f>
        <v>0</v>
      </c>
      <c r="P270" s="11">
        <f>('OddsRatio_working_3-way'!K270*'OddsRatio_working_3-way'!L270)+('OddsRatio_working_3-way'!K270*'OddsRatio_working_3-way'!M270)+('OddsRatio_working_3-way'!L270*'OddsRatio_working_3-way'!M270)-(3*'OddsRatio_working_3-way'!K270*'OddsRatio_working_3-way'!L270*'OddsRatio_working_3-way'!M270)</f>
        <v>0.23206931644173068</v>
      </c>
      <c r="Q270" s="11">
        <f>2*'OddsRatio_working_3-way'!K270*'OddsRatio_working_3-way'!L270*'OddsRatio_working_3-way'!M270</f>
        <v>6.3406917060582144E-2</v>
      </c>
      <c r="R270" s="11">
        <f t="shared" si="75"/>
        <v>0</v>
      </c>
      <c r="S270" s="11">
        <f t="shared" si="76"/>
        <v>-0.91467986204828333</v>
      </c>
      <c r="T270" s="11">
        <f t="shared" si="77"/>
        <v>-0.24991253061428503</v>
      </c>
      <c r="U270" s="11">
        <f>'OddsRatio_working_3-way'!S270-'OddsRatio_working_3-way'!R270^2/3</f>
        <v>-0.91467986204828333</v>
      </c>
      <c r="V270" s="11">
        <f>'OddsRatio_working_3-way'!S270*'OddsRatio_working_3-way'!R270/3-2*'OddsRatio_working_3-way'!R270^3/27-'OddsRatio_working_3-way'!T270</f>
        <v>0.24991253061428503</v>
      </c>
      <c r="W270" s="11">
        <f>'OddsRatio_working_3-way'!V270^2+4*'OddsRatio_working_3-way'!U270^3/27</f>
        <v>-5.0915145383848108E-2</v>
      </c>
      <c r="X270" s="11">
        <f>IF('OddsRatio_working_3-way'!W270&gt;0,IF(ABS('OddsRatio_working_3-way'!V270+SQRT('OddsRatio_working_3-way'!W270))/2&gt;0,ABS('OddsRatio_working_3-way'!V270+SQRT('OddsRatio_working_3-way'!W270))/2,ABS('OddsRatio_working_3-way'!V270-SQRT('OddsRatio_working_3-way'!W270))/2),SQRT(-'OddsRatio_working_3-way'!U270^3/27))</f>
        <v>0.16835336226363587</v>
      </c>
      <c r="Y270" s="11">
        <f>IF('OddsRatio_working_3-way'!W270&gt;=0,IF('OddsRatio_working_3-way'!V270+SQRT('OddsRatio_working_3-way'!W270)&gt;0,0,PI()),ACOS('OddsRatio_working_3-way'!V270/(2*'OddsRatio_working_3-way'!X270)))</f>
        <v>0.7344102031801375</v>
      </c>
      <c r="Z270" s="11">
        <f>'OddsRatio_working_3-way'!X270^(1/3)*COS('OddsRatio_working_3-way'!Y270/3)</f>
        <v>0.53570843402882862</v>
      </c>
      <c r="AA270" s="11">
        <f>'OddsRatio_working_3-way'!X270^(1/3)*COS(('OddsRatio_working_3-way'!Y270+2*PI())/3)</f>
        <v>-0.38375210653297293</v>
      </c>
      <c r="AB270" s="11">
        <f>'OddsRatio_working_3-way'!X270^(1/3)*COS(('OddsRatio_working_3-way'!Y270+4*PI())/3)</f>
        <v>-0.15195632749585539</v>
      </c>
      <c r="AC270" s="11">
        <f>'OddsRatio_working_3-way'!X270^(1/3)*SIN('OddsRatio_working_3-way'!Y270/3)</f>
        <v>0.13382735542409877</v>
      </c>
      <c r="AD270" s="11">
        <f>'OddsRatio_working_3-way'!X270^(1/3)*SIN(('OddsRatio_working_3-way'!Y270+2*PI())/3)</f>
        <v>0.39702343517849636</v>
      </c>
      <c r="AE270" s="11">
        <f>'OddsRatio_working_3-way'!X270^(1/3)*SIN(('OddsRatio_working_3-way'!Y270+4*PI())/3)</f>
        <v>-0.5308507906025951</v>
      </c>
      <c r="AF270" s="11">
        <f>-'OddsRatio_working_3-way'!U270/(3*'OddsRatio_working_3-way'!X270^(1/3))*COS(('OddsRatio_working_3-way'!Y270)/3)</f>
        <v>0.53570843402882851</v>
      </c>
      <c r="AG270" s="11">
        <f>-'OddsRatio_working_3-way'!U270/(3*'OddsRatio_working_3-way'!X270^(1/3))*COS(('OddsRatio_working_3-way'!Y270+2*PI())/3)</f>
        <v>-0.38375210653297281</v>
      </c>
      <c r="AH270" s="11">
        <f>-'OddsRatio_working_3-way'!U270/(3*'OddsRatio_working_3-way'!X270^(1/3))*COS(('OddsRatio_working_3-way'!Y270+4*PI())/3)</f>
        <v>-0.15195632749585536</v>
      </c>
      <c r="AI270" s="11">
        <f>'OddsRatio_working_3-way'!U270/(3*'OddsRatio_working_3-way'!X270^(1/3))*SIN(('OddsRatio_working_3-way'!Y270)/3)</f>
        <v>-0.13382735542409874</v>
      </c>
      <c r="AJ270" s="11">
        <f>'OddsRatio_working_3-way'!U270/(3*'OddsRatio_working_3-way'!X270^(1/3))*SIN(('OddsRatio_working_3-way'!Y270+2*PI())/3)</f>
        <v>-0.39702343517849625</v>
      </c>
      <c r="AK270" s="11">
        <f>'OddsRatio_working_3-way'!U270/(3*'OddsRatio_working_3-way'!X270^(1/3))*SIN(('OddsRatio_working_3-way'!Y270+4*PI())/3)</f>
        <v>0.53085079060259499</v>
      </c>
      <c r="AL270" s="11">
        <f>'OddsRatio_working_3-way'!Z270+'OddsRatio_working_3-way'!AF270</f>
        <v>1.071416868057657</v>
      </c>
      <c r="AM270" s="11">
        <f>'OddsRatio_working_3-way'!AA270+'OddsRatio_working_3-way'!AG270</f>
        <v>-0.76750421306594574</v>
      </c>
      <c r="AN270" s="11">
        <f>'OddsRatio_working_3-way'!AB270+'OddsRatio_working_3-way'!AH270</f>
        <v>-0.30391265499171072</v>
      </c>
      <c r="AO270" s="11">
        <f>'OddsRatio_working_3-way'!AC270+'OddsRatio_working_3-way'!AI270</f>
        <v>0</v>
      </c>
      <c r="AP270" s="11">
        <f>'OddsRatio_working_3-way'!AD270+'OddsRatio_working_3-way'!AJ270</f>
        <v>0</v>
      </c>
      <c r="AQ270" s="11">
        <f>'OddsRatio_working_3-way'!AE270+'OddsRatio_working_3-way'!AK270</f>
        <v>0</v>
      </c>
      <c r="AR270" s="10">
        <f>IF(A270="","",IF(('OddsRatio_working_3-way'!X270=0),IF(Q270&gt;0,-Q270^(1/3),(-Q270)^(1/3)),'OddsRatio_working_3-way'!AL270-'OddsRatio_working_3-way'!R270/3))</f>
        <v>1.071416868057657</v>
      </c>
      <c r="AS270" s="11">
        <f>IF(('OddsRatio_working_3-way'!X270=0),IF(Q270&gt;0,-Q270^(1/3),(-Q270)^(1/3)),'OddsRatio_working_3-way'!AM270-'OddsRatio_working_3-way'!R270/3)</f>
        <v>-0.76750421306594574</v>
      </c>
      <c r="AT270" s="11">
        <f>IF(('OddsRatio_working_3-way'!X270=0),IF(Q270&gt;0,-Q270^(1/3),(-Q270)^(1/3)),'OddsRatio_working_3-way'!AN270-'OddsRatio_working_3-way'!R270/3)</f>
        <v>-0.30391265499171072</v>
      </c>
      <c r="AU270" s="11">
        <f>IF(('OddsRatio_working_3-way'!X270=0),0,'OddsRatio_working_3-way'!AO270)</f>
        <v>0</v>
      </c>
      <c r="AV270" s="11">
        <f>IF(('OddsRatio_working_3-way'!X270=0),0,'OddsRatio_working_3-way'!AP270)</f>
        <v>0</v>
      </c>
      <c r="AW270" s="11">
        <f>IF(('OddsRatio_working_3-way'!X270=0),0,'OddsRatio_working_3-way'!AQ270)</f>
        <v>0</v>
      </c>
    </row>
    <row r="271" spans="1:4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9">
        <f t="shared" si="65"/>
        <v>0.49410838119583239</v>
      </c>
      <c r="E271" s="9">
        <f t="shared" si="66"/>
        <v>0.29507425668604548</v>
      </c>
      <c r="F271" s="9">
        <f t="shared" si="67"/>
        <v>0.21081736211812241</v>
      </c>
      <c r="G271" s="9">
        <f t="shared" si="68"/>
        <v>1.066507787176119</v>
      </c>
      <c r="H271" s="9">
        <f t="shared" si="69"/>
        <v>2.0238474756890739</v>
      </c>
      <c r="I271" s="9">
        <f t="shared" si="70"/>
        <v>3.388977443274507</v>
      </c>
      <c r="J271" s="9">
        <f t="shared" si="71"/>
        <v>4.7434423329881774</v>
      </c>
      <c r="K271" s="11">
        <f t="shared" si="72"/>
        <v>0.51020408163265307</v>
      </c>
      <c r="L271" s="11">
        <f t="shared" si="73"/>
        <v>0.30864197530864196</v>
      </c>
      <c r="M271" s="11">
        <f t="shared" si="74"/>
        <v>0.22172949002217296</v>
      </c>
      <c r="N271" s="11">
        <f>'OddsRatio_working_3-way'!K271+'OddsRatio_working_3-way'!L271+'OddsRatio_working_3-way'!M271-('OddsRatio_working_3-way'!K271*'OddsRatio_working_3-way'!L271)-('OddsRatio_working_3-way'!K271*'OddsRatio_working_3-way'!M271)-('OddsRatio_working_3-way'!L271*'OddsRatio_working_3-way'!M271)+('OddsRatio_working_3-way'!K271*'OddsRatio_working_3-way'!L271*'OddsRatio_working_3-way'!M271)-1</f>
        <v>-0.26354133671206859</v>
      </c>
      <c r="O271" s="11">
        <f>0</f>
        <v>0</v>
      </c>
      <c r="P271" s="11">
        <f>('OddsRatio_working_3-way'!K271*'OddsRatio_working_3-way'!L271)+('OddsRatio_working_3-way'!K271*'OddsRatio_working_3-way'!M271)+('OddsRatio_working_3-way'!L271*'OddsRatio_working_3-way'!M271)-(3*'OddsRatio_working_3-way'!K271*'OddsRatio_working_3-way'!L271*'OddsRatio_working_3-way'!M271)</f>
        <v>0.2342852226708208</v>
      </c>
      <c r="Q271" s="11">
        <f>2*'OddsRatio_working_3-way'!K271*'OddsRatio_working_3-way'!L271*'OddsRatio_working_3-way'!M271</f>
        <v>6.9831661004715592E-2</v>
      </c>
      <c r="R271" s="11">
        <f t="shared" si="75"/>
        <v>0</v>
      </c>
      <c r="S271" s="11">
        <f t="shared" si="76"/>
        <v>-0.88898851919685196</v>
      </c>
      <c r="T271" s="11">
        <f t="shared" si="77"/>
        <v>-0.26497422330755649</v>
      </c>
      <c r="U271" s="11">
        <f>'OddsRatio_working_3-way'!S271-'OddsRatio_working_3-way'!R271^2/3</f>
        <v>-0.88898851919685196</v>
      </c>
      <c r="V271" s="11">
        <f>'OddsRatio_working_3-way'!S271*'OddsRatio_working_3-way'!R271/3-2*'OddsRatio_working_3-way'!R271^3/27-'OddsRatio_working_3-way'!T271</f>
        <v>0.26497422330755649</v>
      </c>
      <c r="W271" s="11">
        <f>'OddsRatio_working_3-way'!V271^2+4*'OddsRatio_working_3-way'!U271^3/27</f>
        <v>-3.3872831173973231E-2</v>
      </c>
      <c r="X271" s="11">
        <f>IF('OddsRatio_working_3-way'!W271&gt;0,IF(ABS('OddsRatio_working_3-way'!V271+SQRT('OddsRatio_working_3-way'!W271))/2&gt;0,ABS('OddsRatio_working_3-way'!V271+SQRT('OddsRatio_working_3-way'!W271))/2,ABS('OddsRatio_working_3-way'!V271-SQRT('OddsRatio_working_3-way'!W271))/2),SQRT(-'OddsRatio_working_3-way'!U271^3/27))</f>
        <v>0.16131039194005453</v>
      </c>
      <c r="Y271" s="11">
        <f>IF('OddsRatio_working_3-way'!W271&gt;=0,IF('OddsRatio_working_3-way'!V271+SQRT('OddsRatio_working_3-way'!W271)&gt;0,0,PI()),ACOS('OddsRatio_working_3-way'!V271/(2*'OddsRatio_working_3-way'!X271)))</f>
        <v>0.60707894558485431</v>
      </c>
      <c r="Z271" s="11">
        <f>'OddsRatio_working_3-way'!X271^(1/3)*COS('OddsRatio_working_3-way'!Y271/3)</f>
        <v>0.53325389358805952</v>
      </c>
      <c r="AA271" s="11">
        <f>'OddsRatio_working_3-way'!X271^(1/3)*COS(('OddsRatio_working_3-way'!Y271+2*PI())/3)</f>
        <v>-0.36137579126768993</v>
      </c>
      <c r="AB271" s="11">
        <f>'OddsRatio_working_3-way'!X271^(1/3)*COS(('OddsRatio_working_3-way'!Y271+4*PI())/3)</f>
        <v>-0.17187810232036974</v>
      </c>
      <c r="AC271" s="11">
        <f>'OddsRatio_working_3-way'!X271^(1/3)*SIN('OddsRatio_working_3-way'!Y271/3)</f>
        <v>0.10940654172454746</v>
      </c>
      <c r="AD271" s="11">
        <f>'OddsRatio_working_3-way'!X271^(1/3)*SIN(('OddsRatio_working_3-way'!Y271+2*PI())/3)</f>
        <v>0.40710814765194969</v>
      </c>
      <c r="AE271" s="11">
        <f>'OddsRatio_working_3-way'!X271^(1/3)*SIN(('OddsRatio_working_3-way'!Y271+4*PI())/3)</f>
        <v>-0.51651468937649703</v>
      </c>
      <c r="AF271" s="11">
        <f>-'OddsRatio_working_3-way'!U271/(3*'OddsRatio_working_3-way'!X271^(1/3))*COS(('OddsRatio_working_3-way'!Y271)/3)</f>
        <v>0.53325389358805964</v>
      </c>
      <c r="AG271" s="11">
        <f>-'OddsRatio_working_3-way'!U271/(3*'OddsRatio_working_3-way'!X271^(1/3))*COS(('OddsRatio_working_3-way'!Y271+2*PI())/3)</f>
        <v>-0.36137579126768998</v>
      </c>
      <c r="AH271" s="11">
        <f>-'OddsRatio_working_3-way'!U271/(3*'OddsRatio_working_3-way'!X271^(1/3))*COS(('OddsRatio_working_3-way'!Y271+4*PI())/3)</f>
        <v>-0.17187810232036976</v>
      </c>
      <c r="AI271" s="11">
        <f>'OddsRatio_working_3-way'!U271/(3*'OddsRatio_working_3-way'!X271^(1/3))*SIN(('OddsRatio_working_3-way'!Y271)/3)</f>
        <v>-0.10940654172454749</v>
      </c>
      <c r="AJ271" s="11">
        <f>'OddsRatio_working_3-way'!U271/(3*'OddsRatio_working_3-way'!X271^(1/3))*SIN(('OddsRatio_working_3-way'!Y271+2*PI())/3)</f>
        <v>-0.40710814765194975</v>
      </c>
      <c r="AK271" s="11">
        <f>'OddsRatio_working_3-way'!U271/(3*'OddsRatio_working_3-way'!X271^(1/3))*SIN(('OddsRatio_working_3-way'!Y271+4*PI())/3)</f>
        <v>0.51651468937649714</v>
      </c>
      <c r="AL271" s="11">
        <f>'OddsRatio_working_3-way'!Z271+'OddsRatio_working_3-way'!AF271</f>
        <v>1.066507787176119</v>
      </c>
      <c r="AM271" s="11">
        <f>'OddsRatio_working_3-way'!AA271+'OddsRatio_working_3-way'!AG271</f>
        <v>-0.72275158253537986</v>
      </c>
      <c r="AN271" s="11">
        <f>'OddsRatio_working_3-way'!AB271+'OddsRatio_working_3-way'!AH271</f>
        <v>-0.34375620464073953</v>
      </c>
      <c r="AO271" s="11">
        <f>'OddsRatio_working_3-way'!AC271+'OddsRatio_working_3-way'!AI271</f>
        <v>0</v>
      </c>
      <c r="AP271" s="11">
        <f>'OddsRatio_working_3-way'!AD271+'OddsRatio_working_3-way'!AJ271</f>
        <v>0</v>
      </c>
      <c r="AQ271" s="11">
        <f>'OddsRatio_working_3-way'!AE271+'OddsRatio_working_3-way'!AK271</f>
        <v>0</v>
      </c>
      <c r="AR271" s="10">
        <f>IF(A271="","",IF(('OddsRatio_working_3-way'!X271=0),IF(Q271&gt;0,-Q271^(1/3),(-Q271)^(1/3)),'OddsRatio_working_3-way'!AL271-'OddsRatio_working_3-way'!R271/3))</f>
        <v>1.066507787176119</v>
      </c>
      <c r="AS271" s="11">
        <f>IF(('OddsRatio_working_3-way'!X271=0),IF(Q271&gt;0,-Q271^(1/3),(-Q271)^(1/3)),'OddsRatio_working_3-way'!AM271-'OddsRatio_working_3-way'!R271/3)</f>
        <v>-0.72275158253537986</v>
      </c>
      <c r="AT271" s="11">
        <f>IF(('OddsRatio_working_3-way'!X271=0),IF(Q271&gt;0,-Q271^(1/3),(-Q271)^(1/3)),'OddsRatio_working_3-way'!AN271-'OddsRatio_working_3-way'!R271/3)</f>
        <v>-0.34375620464073953</v>
      </c>
      <c r="AU271" s="11">
        <f>IF(('OddsRatio_working_3-way'!X271=0),0,'OddsRatio_working_3-way'!AO271)</f>
        <v>0</v>
      </c>
      <c r="AV271" s="11">
        <f>IF(('OddsRatio_working_3-way'!X271=0),0,'OddsRatio_working_3-way'!AP271)</f>
        <v>0</v>
      </c>
      <c r="AW271" s="11">
        <f>IF(('OddsRatio_working_3-way'!X271=0),0,'OddsRatio_working_3-way'!AQ271)</f>
        <v>0</v>
      </c>
    </row>
    <row r="272" spans="1:4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9">
        <f t="shared" si="65"/>
        <v>0.28250171780221245</v>
      </c>
      <c r="E272" s="9">
        <f t="shared" si="66"/>
        <v>0.33569115453850179</v>
      </c>
      <c r="F272" s="9">
        <f t="shared" si="67"/>
        <v>0.38180712765928559</v>
      </c>
      <c r="G272" s="9">
        <f t="shared" si="68"/>
        <v>1.0582506184678151</v>
      </c>
      <c r="H272" s="9">
        <f t="shared" si="69"/>
        <v>3.5398014843227563</v>
      </c>
      <c r="I272" s="9">
        <f t="shared" si="70"/>
        <v>2.9789286565348148</v>
      </c>
      <c r="J272" s="9">
        <f t="shared" si="71"/>
        <v>2.6191234462557573</v>
      </c>
      <c r="K272" s="11">
        <f t="shared" si="72"/>
        <v>0.29411764705882354</v>
      </c>
      <c r="L272" s="11">
        <f t="shared" si="73"/>
        <v>0.34843205574912889</v>
      </c>
      <c r="M272" s="11">
        <f t="shared" si="74"/>
        <v>0.39525691699604748</v>
      </c>
      <c r="N272" s="11">
        <f>'OddsRatio_working_3-way'!K272+'OddsRatio_working_3-way'!L272+'OddsRatio_working_3-way'!M272-('OddsRatio_working_3-way'!K272*'OddsRatio_working_3-way'!L272)-('OddsRatio_working_3-way'!K272*'OddsRatio_working_3-way'!M272)-('OddsRatio_working_3-way'!L272*'OddsRatio_working_3-way'!M272)+('OddsRatio_working_3-way'!K272*'OddsRatio_working_3-way'!L272*'OddsRatio_working_3-way'!M272)-1</f>
        <v>-0.27813967580669585</v>
      </c>
      <c r="O272" s="11">
        <f>0</f>
        <v>0</v>
      </c>
      <c r="P272" s="11">
        <f>('OddsRatio_working_3-way'!K272*'OddsRatio_working_3-way'!L272)+('OddsRatio_working_3-way'!K272*'OddsRatio_working_3-way'!M272)+('OddsRatio_working_3-way'!L272*'OddsRatio_working_3-way'!M272)-(3*'OddsRatio_working_3-way'!K272*'OddsRatio_working_3-way'!L272*'OddsRatio_working_3-way'!M272)</f>
        <v>0.23493442494128669</v>
      </c>
      <c r="Q272" s="11">
        <f>2*'OddsRatio_working_3-way'!K272*'OddsRatio_working_3-way'!L272*'OddsRatio_working_3-way'!M272</f>
        <v>8.1011870669409194E-2</v>
      </c>
      <c r="R272" s="11">
        <f t="shared" si="75"/>
        <v>0</v>
      </c>
      <c r="S272" s="11">
        <f t="shared" si="76"/>
        <v>-0.84466347442126033</v>
      </c>
      <c r="T272" s="11">
        <f t="shared" si="77"/>
        <v>-0.29126326704181388</v>
      </c>
      <c r="U272" s="11">
        <f>'OddsRatio_working_3-way'!S272-'OddsRatio_working_3-way'!R272^2/3</f>
        <v>-0.84466347442126033</v>
      </c>
      <c r="V272" s="11">
        <f>'OddsRatio_working_3-way'!S272*'OddsRatio_working_3-way'!R272/3-2*'OddsRatio_working_3-way'!R272^3/27-'OddsRatio_working_3-way'!T272</f>
        <v>0.29126326704181388</v>
      </c>
      <c r="W272" s="11">
        <f>'OddsRatio_working_3-way'!V272^2+4*'OddsRatio_working_3-way'!U272^3/27</f>
        <v>-4.4443091269740498E-3</v>
      </c>
      <c r="X272" s="11">
        <f>IF('OddsRatio_working_3-way'!W272&gt;0,IF(ABS('OddsRatio_working_3-way'!V272+SQRT('OddsRatio_working_3-way'!W272))/2&gt;0,ABS('OddsRatio_working_3-way'!V272+SQRT('OddsRatio_working_3-way'!W272))/2,ABS('OddsRatio_working_3-way'!V272-SQRT('OddsRatio_working_3-way'!W272))/2),SQRT(-'OddsRatio_working_3-way'!U272^3/27))</f>
        <v>0.1493976236883012</v>
      </c>
      <c r="Y272" s="11">
        <f>IF('OddsRatio_working_3-way'!W272&gt;=0,IF('OddsRatio_working_3-way'!V272+SQRT('OddsRatio_working_3-way'!W272)&gt;0,0,PI()),ACOS('OddsRatio_working_3-way'!V272/(2*'OddsRatio_working_3-way'!X272)))</f>
        <v>0.22500869011383906</v>
      </c>
      <c r="Z272" s="11">
        <f>'OddsRatio_working_3-way'!X272^(1/3)*COS('OddsRatio_working_3-way'!Y272/3)</f>
        <v>0.52912530923390755</v>
      </c>
      <c r="AA272" s="11">
        <f>'OddsRatio_working_3-way'!X272^(1/3)*COS(('OddsRatio_working_3-way'!Y272+2*PI())/3)</f>
        <v>-0.29899627120607086</v>
      </c>
      <c r="AB272" s="11">
        <f>'OddsRatio_working_3-way'!X272^(1/3)*COS(('OddsRatio_working_3-way'!Y272+4*PI())/3)</f>
        <v>-0.23012903802783682</v>
      </c>
      <c r="AC272" s="11">
        <f>'OddsRatio_working_3-way'!X272^(1/3)*SIN('OddsRatio_working_3-way'!Y272/3)</f>
        <v>3.9760515613798217E-2</v>
      </c>
      <c r="AD272" s="11">
        <f>'OddsRatio_working_3-way'!X272^(1/3)*SIN(('OddsRatio_working_3-way'!Y272+2*PI())/3)</f>
        <v>0.43835570177496164</v>
      </c>
      <c r="AE272" s="11">
        <f>'OddsRatio_working_3-way'!X272^(1/3)*SIN(('OddsRatio_working_3-way'!Y272+4*PI())/3)</f>
        <v>-0.47811621738875981</v>
      </c>
      <c r="AF272" s="11">
        <f>-'OddsRatio_working_3-way'!U272/(3*'OddsRatio_working_3-way'!X272^(1/3))*COS(('OddsRatio_working_3-way'!Y272)/3)</f>
        <v>0.52912530923390755</v>
      </c>
      <c r="AG272" s="11">
        <f>-'OddsRatio_working_3-way'!U272/(3*'OddsRatio_working_3-way'!X272^(1/3))*COS(('OddsRatio_working_3-way'!Y272+2*PI())/3)</f>
        <v>-0.29899627120607086</v>
      </c>
      <c r="AH272" s="11">
        <f>-'OddsRatio_working_3-way'!U272/(3*'OddsRatio_working_3-way'!X272^(1/3))*COS(('OddsRatio_working_3-way'!Y272+4*PI())/3)</f>
        <v>-0.23012903802783682</v>
      </c>
      <c r="AI272" s="11">
        <f>'OddsRatio_working_3-way'!U272/(3*'OddsRatio_working_3-way'!X272^(1/3))*SIN(('OddsRatio_working_3-way'!Y272)/3)</f>
        <v>-3.9760515613798217E-2</v>
      </c>
      <c r="AJ272" s="11">
        <f>'OddsRatio_working_3-way'!U272/(3*'OddsRatio_working_3-way'!X272^(1/3))*SIN(('OddsRatio_working_3-way'!Y272+2*PI())/3)</f>
        <v>-0.43835570177496164</v>
      </c>
      <c r="AK272" s="11">
        <f>'OddsRatio_working_3-way'!U272/(3*'OddsRatio_working_3-way'!X272^(1/3))*SIN(('OddsRatio_working_3-way'!Y272+4*PI())/3)</f>
        <v>0.47811621738875981</v>
      </c>
      <c r="AL272" s="11">
        <f>'OddsRatio_working_3-way'!Z272+'OddsRatio_working_3-way'!AF272</f>
        <v>1.0582506184678151</v>
      </c>
      <c r="AM272" s="11">
        <f>'OddsRatio_working_3-way'!AA272+'OddsRatio_working_3-way'!AG272</f>
        <v>-0.59799254241214173</v>
      </c>
      <c r="AN272" s="11">
        <f>'OddsRatio_working_3-way'!AB272+'OddsRatio_working_3-way'!AH272</f>
        <v>-0.46025807605567365</v>
      </c>
      <c r="AO272" s="11">
        <f>'OddsRatio_working_3-way'!AC272+'OddsRatio_working_3-way'!AI272</f>
        <v>0</v>
      </c>
      <c r="AP272" s="11">
        <f>'OddsRatio_working_3-way'!AD272+'OddsRatio_working_3-way'!AJ272</f>
        <v>0</v>
      </c>
      <c r="AQ272" s="11">
        <f>'OddsRatio_working_3-way'!AE272+'OddsRatio_working_3-way'!AK272</f>
        <v>0</v>
      </c>
      <c r="AR272" s="10">
        <f>IF(A272="","",IF(('OddsRatio_working_3-way'!X272=0),IF(Q272&gt;0,-Q272^(1/3),(-Q272)^(1/3)),'OddsRatio_working_3-way'!AL272-'OddsRatio_working_3-way'!R272/3))</f>
        <v>1.0582506184678151</v>
      </c>
      <c r="AS272" s="11">
        <f>IF(('OddsRatio_working_3-way'!X272=0),IF(Q272&gt;0,-Q272^(1/3),(-Q272)^(1/3)),'OddsRatio_working_3-way'!AM272-'OddsRatio_working_3-way'!R272/3)</f>
        <v>-0.59799254241214173</v>
      </c>
      <c r="AT272" s="11">
        <f>IF(('OddsRatio_working_3-way'!X272=0),IF(Q272&gt;0,-Q272^(1/3),(-Q272)^(1/3)),'OddsRatio_working_3-way'!AN272-'OddsRatio_working_3-way'!R272/3)</f>
        <v>-0.46025807605567365</v>
      </c>
      <c r="AU272" s="11">
        <f>IF(('OddsRatio_working_3-way'!X272=0),0,'OddsRatio_working_3-way'!AO272)</f>
        <v>0</v>
      </c>
      <c r="AV272" s="11">
        <f>IF(('OddsRatio_working_3-way'!X272=0),0,'OddsRatio_working_3-way'!AP272)</f>
        <v>0</v>
      </c>
      <c r="AW272" s="11">
        <f>IF(('OddsRatio_working_3-way'!X272=0),0,'OddsRatio_working_3-way'!AQ272)</f>
        <v>0</v>
      </c>
    </row>
    <row r="273" spans="1:4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9">
        <f t="shared" si="65"/>
        <v>0.37092573477554508</v>
      </c>
      <c r="E273" s="9">
        <f t="shared" si="66"/>
        <v>0.32605702853964169</v>
      </c>
      <c r="F273" s="9">
        <f t="shared" si="67"/>
        <v>0.30301723668481323</v>
      </c>
      <c r="G273" s="9">
        <f t="shared" si="68"/>
        <v>1.0599734095106681</v>
      </c>
      <c r="H273" s="9">
        <f t="shared" si="69"/>
        <v>2.6959574552170689</v>
      </c>
      <c r="I273" s="9">
        <f t="shared" si="70"/>
        <v>3.0669481485458028</v>
      </c>
      <c r="J273" s="9">
        <f t="shared" si="71"/>
        <v>3.3001422986381503</v>
      </c>
      <c r="K273" s="11">
        <f t="shared" si="72"/>
        <v>0.38461538461538458</v>
      </c>
      <c r="L273" s="11">
        <f t="shared" si="73"/>
        <v>0.33898305084745761</v>
      </c>
      <c r="M273" s="11">
        <f t="shared" si="74"/>
        <v>0.31545741324921134</v>
      </c>
      <c r="N273" s="11">
        <f>'OddsRatio_working_3-way'!K273+'OddsRatio_working_3-way'!L273+'OddsRatio_working_3-way'!M273-('OddsRatio_working_3-way'!K273*'OddsRatio_working_3-way'!L273)-('OddsRatio_working_3-way'!K273*'OddsRatio_working_3-way'!M273)-('OddsRatio_working_3-way'!L273*'OddsRatio_working_3-way'!M273)+('OddsRatio_working_3-way'!K273*'OddsRatio_working_3-way'!L273*'OddsRatio_working_3-way'!M273)-1</f>
        <v>-0.27845800139015131</v>
      </c>
      <c r="O273" s="11">
        <f>0</f>
        <v>0</v>
      </c>
      <c r="P273" s="11">
        <f>('OddsRatio_working_3-way'!K273*'OddsRatio_working_3-way'!L273)+('OddsRatio_working_3-way'!K273*'OddsRatio_working_3-way'!M273)+('OddsRatio_working_3-way'!L273*'OddsRatio_working_3-way'!M273)-(3*'OddsRatio_working_3-way'!K273*'OddsRatio_working_3-way'!L273*'OddsRatio_working_3-way'!M273)</f>
        <v>0.23525637598246268</v>
      </c>
      <c r="Q273" s="11">
        <f>2*'OddsRatio_working_3-way'!K273*'OddsRatio_working_3-way'!L273*'OddsRatio_working_3-way'!M273</f>
        <v>8.2257474119742185E-2</v>
      </c>
      <c r="R273" s="11">
        <f t="shared" si="75"/>
        <v>0</v>
      </c>
      <c r="S273" s="11">
        <f t="shared" si="76"/>
        <v>-0.84485407066052221</v>
      </c>
      <c r="T273" s="11">
        <f t="shared" si="77"/>
        <v>-0.29540352120997276</v>
      </c>
      <c r="U273" s="11">
        <f>'OddsRatio_working_3-way'!S273-'OddsRatio_working_3-way'!R273^2/3</f>
        <v>-0.84485407066052221</v>
      </c>
      <c r="V273" s="11">
        <f>'OddsRatio_working_3-way'!S273*'OddsRatio_working_3-way'!R273/3-2*'OddsRatio_working_3-way'!R273^3/27-'OddsRatio_working_3-way'!T273</f>
        <v>0.29540352120997276</v>
      </c>
      <c r="W273" s="11">
        <f>'OddsRatio_working_3-way'!V273^2+4*'OddsRatio_working_3-way'!U273^3/27</f>
        <v>-2.0758096405712329E-3</v>
      </c>
      <c r="X273" s="11">
        <f>IF('OddsRatio_working_3-way'!W273&gt;0,IF(ABS('OddsRatio_working_3-way'!V273+SQRT('OddsRatio_working_3-way'!W273))/2&gt;0,ABS('OddsRatio_working_3-way'!V273+SQRT('OddsRatio_working_3-way'!W273))/2,ABS('OddsRatio_working_3-way'!V273-SQRT('OddsRatio_working_3-way'!W273))/2),SQRT(-'OddsRatio_working_3-way'!U273^3/27))</f>
        <v>0.14944819335125972</v>
      </c>
      <c r="Y273" s="11">
        <f>IF('OddsRatio_working_3-way'!W273&gt;=0,IF('OddsRatio_working_3-way'!V273+SQRT('OddsRatio_working_3-way'!W273)&gt;0,0,PI()),ACOS('OddsRatio_working_3-way'!V273/(2*'OddsRatio_working_3-way'!X273)))</f>
        <v>0.15302748159987245</v>
      </c>
      <c r="Z273" s="11">
        <f>'OddsRatio_working_3-way'!X273^(1/3)*COS('OddsRatio_working_3-way'!Y273/3)</f>
        <v>0.52998670475533416</v>
      </c>
      <c r="AA273" s="11">
        <f>'OddsRatio_working_3-way'!X273^(1/3)*COS(('OddsRatio_working_3-way'!Y273+2*PI())/3)</f>
        <v>-0.28842596324515957</v>
      </c>
      <c r="AB273" s="11">
        <f>'OddsRatio_working_3-way'!X273^(1/3)*COS(('OddsRatio_working_3-way'!Y273+4*PI())/3)</f>
        <v>-0.24156074151017468</v>
      </c>
      <c r="AC273" s="11">
        <f>'OddsRatio_working_3-way'!X273^(1/3)*SIN('OddsRatio_working_3-way'!Y273/3)</f>
        <v>2.7057648384325034E-2</v>
      </c>
      <c r="AD273" s="11">
        <f>'OddsRatio_working_3-way'!X273^(1/3)*SIN(('OddsRatio_working_3-way'!Y273+2*PI())/3)</f>
        <v>0.44545312579395974</v>
      </c>
      <c r="AE273" s="11">
        <f>'OddsRatio_working_3-way'!X273^(1/3)*SIN(('OddsRatio_working_3-way'!Y273+4*PI())/3)</f>
        <v>-0.4725107741782848</v>
      </c>
      <c r="AF273" s="11">
        <f>-'OddsRatio_working_3-way'!U273/(3*'OddsRatio_working_3-way'!X273^(1/3))*COS(('OddsRatio_working_3-way'!Y273)/3)</f>
        <v>0.52998670475533394</v>
      </c>
      <c r="AG273" s="11">
        <f>-'OddsRatio_working_3-way'!U273/(3*'OddsRatio_working_3-way'!X273^(1/3))*COS(('OddsRatio_working_3-way'!Y273+2*PI())/3)</f>
        <v>-0.28842596324515946</v>
      </c>
      <c r="AH273" s="11">
        <f>-'OddsRatio_working_3-way'!U273/(3*'OddsRatio_working_3-way'!X273^(1/3))*COS(('OddsRatio_working_3-way'!Y273+4*PI())/3)</f>
        <v>-0.24156074151017456</v>
      </c>
      <c r="AI273" s="11">
        <f>'OddsRatio_working_3-way'!U273/(3*'OddsRatio_working_3-way'!X273^(1/3))*SIN(('OddsRatio_working_3-way'!Y273)/3)</f>
        <v>-2.7057648384325023E-2</v>
      </c>
      <c r="AJ273" s="11">
        <f>'OddsRatio_working_3-way'!U273/(3*'OddsRatio_working_3-way'!X273^(1/3))*SIN(('OddsRatio_working_3-way'!Y273+2*PI())/3)</f>
        <v>-0.44545312579395957</v>
      </c>
      <c r="AK273" s="11">
        <f>'OddsRatio_working_3-way'!U273/(3*'OddsRatio_working_3-way'!X273^(1/3))*SIN(('OddsRatio_working_3-way'!Y273+4*PI())/3)</f>
        <v>0.47251077417828458</v>
      </c>
      <c r="AL273" s="11">
        <f>'OddsRatio_working_3-way'!Z273+'OddsRatio_working_3-way'!AF273</f>
        <v>1.0599734095106681</v>
      </c>
      <c r="AM273" s="11">
        <f>'OddsRatio_working_3-way'!AA273+'OddsRatio_working_3-way'!AG273</f>
        <v>-0.57685192649031902</v>
      </c>
      <c r="AN273" s="11">
        <f>'OddsRatio_working_3-way'!AB273+'OddsRatio_working_3-way'!AH273</f>
        <v>-0.48312148302034924</v>
      </c>
      <c r="AO273" s="11">
        <f>'OddsRatio_working_3-way'!AC273+'OddsRatio_working_3-way'!AI273</f>
        <v>0</v>
      </c>
      <c r="AP273" s="11">
        <f>'OddsRatio_working_3-way'!AD273+'OddsRatio_working_3-way'!AJ273</f>
        <v>0</v>
      </c>
      <c r="AQ273" s="11">
        <f>'OddsRatio_working_3-way'!AE273+'OddsRatio_working_3-way'!AK273</f>
        <v>0</v>
      </c>
      <c r="AR273" s="10">
        <f>IF(A273="","",IF(('OddsRatio_working_3-way'!X273=0),IF(Q273&gt;0,-Q273^(1/3),(-Q273)^(1/3)),'OddsRatio_working_3-way'!AL273-'OddsRatio_working_3-way'!R273/3))</f>
        <v>1.0599734095106681</v>
      </c>
      <c r="AS273" s="11">
        <f>IF(('OddsRatio_working_3-way'!X273=0),IF(Q273&gt;0,-Q273^(1/3),(-Q273)^(1/3)),'OddsRatio_working_3-way'!AM273-'OddsRatio_working_3-way'!R273/3)</f>
        <v>-0.57685192649031902</v>
      </c>
      <c r="AT273" s="11">
        <f>IF(('OddsRatio_working_3-way'!X273=0),IF(Q273&gt;0,-Q273^(1/3),(-Q273)^(1/3)),'OddsRatio_working_3-way'!AN273-'OddsRatio_working_3-way'!R273/3)</f>
        <v>-0.48312148302034924</v>
      </c>
      <c r="AU273" s="11">
        <f>IF(('OddsRatio_working_3-way'!X273=0),0,'OddsRatio_working_3-way'!AO273)</f>
        <v>0</v>
      </c>
      <c r="AV273" s="11">
        <f>IF(('OddsRatio_working_3-way'!X273=0),0,'OddsRatio_working_3-way'!AP273)</f>
        <v>0</v>
      </c>
      <c r="AW273" s="11">
        <f>IF(('OddsRatio_working_3-way'!X273=0),0,'OddsRatio_working_3-way'!AQ273)</f>
        <v>0</v>
      </c>
    </row>
    <row r="274" spans="1:4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9">
        <f t="shared" si="65"/>
        <v>0.66469052796294537</v>
      </c>
      <c r="E274" s="9">
        <f t="shared" si="66"/>
        <v>0.2349042358220392</v>
      </c>
      <c r="F274" s="9">
        <f t="shared" si="67"/>
        <v>0.10040523621501569</v>
      </c>
      <c r="G274" s="9">
        <f t="shared" si="68"/>
        <v>1.0966511544810191</v>
      </c>
      <c r="H274" s="9">
        <f t="shared" si="69"/>
        <v>1.504459531061269</v>
      </c>
      <c r="I274" s="9">
        <f t="shared" si="70"/>
        <v>4.2570539288086264</v>
      </c>
      <c r="J274" s="9">
        <f t="shared" si="71"/>
        <v>9.9596399321099263</v>
      </c>
      <c r="K274" s="11">
        <f t="shared" si="72"/>
        <v>0.68493150684931503</v>
      </c>
      <c r="L274" s="11">
        <f t="shared" si="73"/>
        <v>0.25188916876574308</v>
      </c>
      <c r="M274" s="11">
        <f t="shared" si="74"/>
        <v>0.10905125408942203</v>
      </c>
      <c r="N274" s="11">
        <f>'OddsRatio_working_3-way'!K274+'OddsRatio_working_3-way'!L274+'OddsRatio_working_3-way'!M274-('OddsRatio_working_3-way'!K274*'OddsRatio_working_3-way'!L274)-('OddsRatio_working_3-way'!K274*'OddsRatio_working_3-way'!M274)-('OddsRatio_working_3-way'!L274*'OddsRatio_working_3-way'!M274)+('OddsRatio_working_3-way'!K274*'OddsRatio_working_3-way'!L274*'OddsRatio_working_3-way'!M274)-1</f>
        <v>-0.21000210080104764</v>
      </c>
      <c r="O274" s="11">
        <f>0</f>
        <v>0</v>
      </c>
      <c r="P274" s="11">
        <f>('OddsRatio_working_3-way'!K274*'OddsRatio_working_3-way'!L274)+('OddsRatio_working_3-way'!K274*'OddsRatio_working_3-way'!M274)+('OddsRatio_working_3-way'!L274*'OddsRatio_working_3-way'!M274)-(3*'OddsRatio_working_3-way'!K274*'OddsRatio_working_3-way'!L274*'OddsRatio_working_3-way'!M274)</f>
        <v>0.21824549660765596</v>
      </c>
      <c r="Q274" s="11">
        <f>2*'OddsRatio_working_3-way'!K274*'OddsRatio_working_3-way'!L274*'OddsRatio_working_3-way'!M274</f>
        <v>3.7628533897871713E-2</v>
      </c>
      <c r="R274" s="11">
        <f t="shared" si="75"/>
        <v>0</v>
      </c>
      <c r="S274" s="11">
        <f t="shared" si="76"/>
        <v>-1.0392538730572889</v>
      </c>
      <c r="T274" s="11">
        <f t="shared" si="77"/>
        <v>-0.17918170225125668</v>
      </c>
      <c r="U274" s="11">
        <f>'OddsRatio_working_3-way'!S274-'OddsRatio_working_3-way'!R274^2/3</f>
        <v>-1.0392538730572889</v>
      </c>
      <c r="V274" s="11">
        <f>'OddsRatio_working_3-way'!S274*'OddsRatio_working_3-way'!R274/3-2*'OddsRatio_working_3-way'!R274^3/27-'OddsRatio_working_3-way'!T274</f>
        <v>0.17918170225125668</v>
      </c>
      <c r="W274" s="11">
        <f>'OddsRatio_working_3-way'!V274^2+4*'OddsRatio_working_3-way'!U274^3/27</f>
        <v>-0.13418202184527711</v>
      </c>
      <c r="X274" s="11">
        <f>IF('OddsRatio_working_3-way'!W274&gt;0,IF(ABS('OddsRatio_working_3-way'!V274+SQRT('OddsRatio_working_3-way'!W274))/2&gt;0,ABS('OddsRatio_working_3-way'!V274+SQRT('OddsRatio_working_3-way'!W274))/2,ABS('OddsRatio_working_3-way'!V274-SQRT('OddsRatio_working_3-way'!W274))/2),SQRT(-'OddsRatio_working_3-way'!U274^3/27))</f>
        <v>0.20389219226526006</v>
      </c>
      <c r="Y274" s="11">
        <f>IF('OddsRatio_working_3-way'!W274&gt;=0,IF('OddsRatio_working_3-way'!V274+SQRT('OddsRatio_working_3-way'!W274)&gt;0,0,PI()),ACOS('OddsRatio_working_3-way'!V274/(2*'OddsRatio_working_3-way'!X274)))</f>
        <v>1.1158623020288256</v>
      </c>
      <c r="Z274" s="11">
        <f>'OddsRatio_working_3-way'!X274^(1/3)*COS('OddsRatio_working_3-way'!Y274/3)</f>
        <v>0.54832557724050968</v>
      </c>
      <c r="AA274" s="11">
        <f>'OddsRatio_working_3-way'!X274^(1/3)*COS(('OddsRatio_working_3-way'!Y274+2*PI())/3)</f>
        <v>-0.45941333321383659</v>
      </c>
      <c r="AB274" s="11">
        <f>'OddsRatio_working_3-way'!X274^(1/3)*COS(('OddsRatio_working_3-way'!Y274+4*PI())/3)</f>
        <v>-8.891224402667347E-2</v>
      </c>
      <c r="AC274" s="11">
        <f>'OddsRatio_working_3-way'!X274^(1/3)*SIN('OddsRatio_working_3-way'!Y274/3)</f>
        <v>0.21390890357725839</v>
      </c>
      <c r="AD274" s="11">
        <f>'OddsRatio_working_3-way'!X274^(1/3)*SIN(('OddsRatio_working_3-way'!Y274+2*PI())/3)</f>
        <v>0.3679094276464186</v>
      </c>
      <c r="AE274" s="11">
        <f>'OddsRatio_working_3-way'!X274^(1/3)*SIN(('OddsRatio_working_3-way'!Y274+4*PI())/3)</f>
        <v>-0.58181833122367699</v>
      </c>
      <c r="AF274" s="11">
        <f>-'OddsRatio_working_3-way'!U274/(3*'OddsRatio_working_3-way'!X274^(1/3))*COS(('OddsRatio_working_3-way'!Y274)/3)</f>
        <v>0.54832557724050957</v>
      </c>
      <c r="AG274" s="11">
        <f>-'OddsRatio_working_3-way'!U274/(3*'OddsRatio_working_3-way'!X274^(1/3))*COS(('OddsRatio_working_3-way'!Y274+2*PI())/3)</f>
        <v>-0.45941333321383654</v>
      </c>
      <c r="AH274" s="11">
        <f>-'OddsRatio_working_3-way'!U274/(3*'OddsRatio_working_3-way'!X274^(1/3))*COS(('OddsRatio_working_3-way'!Y274+4*PI())/3)</f>
        <v>-8.8912244026673456E-2</v>
      </c>
      <c r="AI274" s="11">
        <f>'OddsRatio_working_3-way'!U274/(3*'OddsRatio_working_3-way'!X274^(1/3))*SIN(('OddsRatio_working_3-way'!Y274)/3)</f>
        <v>-0.21390890357725836</v>
      </c>
      <c r="AJ274" s="11">
        <f>'OddsRatio_working_3-way'!U274/(3*'OddsRatio_working_3-way'!X274^(1/3))*SIN(('OddsRatio_working_3-way'!Y274+2*PI())/3)</f>
        <v>-0.36790942764641849</v>
      </c>
      <c r="AK274" s="11">
        <f>'OddsRatio_working_3-way'!U274/(3*'OddsRatio_working_3-way'!X274^(1/3))*SIN(('OddsRatio_working_3-way'!Y274+4*PI())/3)</f>
        <v>0.58181833122367688</v>
      </c>
      <c r="AL274" s="11">
        <f>'OddsRatio_working_3-way'!Z274+'OddsRatio_working_3-way'!AF274</f>
        <v>1.0966511544810191</v>
      </c>
      <c r="AM274" s="11">
        <f>'OddsRatio_working_3-way'!AA274+'OddsRatio_working_3-way'!AG274</f>
        <v>-0.91882666642767319</v>
      </c>
      <c r="AN274" s="11">
        <f>'OddsRatio_working_3-way'!AB274+'OddsRatio_working_3-way'!AH274</f>
        <v>-0.17782448805334694</v>
      </c>
      <c r="AO274" s="11">
        <f>'OddsRatio_working_3-way'!AC274+'OddsRatio_working_3-way'!AI274</f>
        <v>0</v>
      </c>
      <c r="AP274" s="11">
        <f>'OddsRatio_working_3-way'!AD274+'OddsRatio_working_3-way'!AJ274</f>
        <v>0</v>
      </c>
      <c r="AQ274" s="11">
        <f>'OddsRatio_working_3-way'!AE274+'OddsRatio_working_3-way'!AK274</f>
        <v>0</v>
      </c>
      <c r="AR274" s="10">
        <f>IF(A274="","",IF(('OddsRatio_working_3-way'!X274=0),IF(Q274&gt;0,-Q274^(1/3),(-Q274)^(1/3)),'OddsRatio_working_3-way'!AL274-'OddsRatio_working_3-way'!R274/3))</f>
        <v>1.0966511544810191</v>
      </c>
      <c r="AS274" s="11">
        <f>IF(('OddsRatio_working_3-way'!X274=0),IF(Q274&gt;0,-Q274^(1/3),(-Q274)^(1/3)),'OddsRatio_working_3-way'!AM274-'OddsRatio_working_3-way'!R274/3)</f>
        <v>-0.91882666642767319</v>
      </c>
      <c r="AT274" s="11">
        <f>IF(('OddsRatio_working_3-way'!X274=0),IF(Q274&gt;0,-Q274^(1/3),(-Q274)^(1/3)),'OddsRatio_working_3-way'!AN274-'OddsRatio_working_3-way'!R274/3)</f>
        <v>-0.17782448805334694</v>
      </c>
      <c r="AU274" s="11">
        <f>IF(('OddsRatio_working_3-way'!X274=0),0,'OddsRatio_working_3-way'!AO274)</f>
        <v>0</v>
      </c>
      <c r="AV274" s="11">
        <f>IF(('OddsRatio_working_3-way'!X274=0),0,'OddsRatio_working_3-way'!AP274)</f>
        <v>0</v>
      </c>
      <c r="AW274" s="11">
        <f>IF(('OddsRatio_working_3-way'!X274=0),0,'OddsRatio_working_3-way'!AQ274)</f>
        <v>0</v>
      </c>
    </row>
    <row r="275" spans="1:4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9">
        <f t="shared" si="65"/>
        <v>0.39266749665929768</v>
      </c>
      <c r="E275" s="9">
        <f t="shared" si="66"/>
        <v>0.31634357452362405</v>
      </c>
      <c r="F275" s="9">
        <f t="shared" si="67"/>
        <v>0.29098892881707816</v>
      </c>
      <c r="G275" s="9">
        <f t="shared" si="68"/>
        <v>1.0593725485576528</v>
      </c>
      <c r="H275" s="9">
        <f t="shared" si="69"/>
        <v>2.5466839208941736</v>
      </c>
      <c r="I275" s="9">
        <f t="shared" si="70"/>
        <v>3.161119999057612</v>
      </c>
      <c r="J275" s="9">
        <f t="shared" si="71"/>
        <v>3.4365568616826012</v>
      </c>
      <c r="K275" s="11">
        <f t="shared" si="72"/>
        <v>0.4065040650406504</v>
      </c>
      <c r="L275" s="11">
        <f t="shared" si="73"/>
        <v>0.32894736842105265</v>
      </c>
      <c r="M275" s="11">
        <f t="shared" si="74"/>
        <v>0.30303030303030304</v>
      </c>
      <c r="N275" s="11">
        <f>'OddsRatio_working_3-way'!K275+'OddsRatio_working_3-way'!L275+'OddsRatio_working_3-way'!M275-('OddsRatio_working_3-way'!K275*'OddsRatio_working_3-way'!L275)-('OddsRatio_working_3-way'!K275*'OddsRatio_working_3-way'!M275)-('OddsRatio_working_3-way'!L275*'OddsRatio_working_3-way'!M275)+('OddsRatio_working_3-way'!K275*'OddsRatio_working_3-way'!L275*'OddsRatio_working_3-way'!M275)-1</f>
        <v>-0.27758003656591601</v>
      </c>
      <c r="O275" s="11">
        <f>0</f>
        <v>0</v>
      </c>
      <c r="P275" s="11">
        <f>('OddsRatio_working_3-way'!K275*'OddsRatio_working_3-way'!L275)+('OddsRatio_working_3-way'!K275*'OddsRatio_working_3-way'!M275)+('OddsRatio_working_3-way'!L275*'OddsRatio_working_3-way'!M275)-(3*'OddsRatio_working_3-way'!K275*'OddsRatio_working_3-way'!L275*'OddsRatio_working_3-way'!M275)</f>
        <v>0.23502029278665992</v>
      </c>
      <c r="Q275" s="11">
        <f>2*'OddsRatio_working_3-way'!K275*'OddsRatio_working_3-way'!L275*'OddsRatio_working_3-way'!M275</f>
        <v>8.1041480271262054E-2</v>
      </c>
      <c r="R275" s="11">
        <f t="shared" si="75"/>
        <v>0</v>
      </c>
      <c r="S275" s="11">
        <f t="shared" si="76"/>
        <v>-0.84667577573018449</v>
      </c>
      <c r="T275" s="11">
        <f t="shared" si="77"/>
        <v>-0.29195716404489125</v>
      </c>
      <c r="U275" s="11">
        <f>'OddsRatio_working_3-way'!S275-'OddsRatio_working_3-way'!R275^2/3</f>
        <v>-0.84667577573018449</v>
      </c>
      <c r="V275" s="11">
        <f>'OddsRatio_working_3-way'!S275*'OddsRatio_working_3-way'!R275/3-2*'OddsRatio_working_3-way'!R275^3/27-'OddsRatio_working_3-way'!T275</f>
        <v>0.29195716404489125</v>
      </c>
      <c r="W275" s="11">
        <f>'OddsRatio_working_3-way'!V275^2+4*'OddsRatio_working_3-way'!U275^3/27</f>
        <v>-4.6792196742398845E-3</v>
      </c>
      <c r="X275" s="11">
        <f>IF('OddsRatio_working_3-way'!W275&gt;0,IF(ABS('OddsRatio_working_3-way'!V275+SQRT('OddsRatio_working_3-way'!W275))/2&gt;0,ABS('OddsRatio_working_3-way'!V275+SQRT('OddsRatio_working_3-way'!W275))/2,ABS('OddsRatio_working_3-way'!V275-SQRT('OddsRatio_working_3-way'!W275))/2),SQRT(-'OddsRatio_working_3-way'!U275^3/27))</f>
        <v>0.14993182226546789</v>
      </c>
      <c r="Y275" s="11">
        <f>IF('OddsRatio_working_3-way'!W275&gt;=0,IF('OddsRatio_working_3-way'!V275+SQRT('OddsRatio_working_3-way'!W275)&gt;0,0,PI()),ACOS('OddsRatio_working_3-way'!V275/(2*'OddsRatio_working_3-way'!X275)))</f>
        <v>0.23014608376589729</v>
      </c>
      <c r="Z275" s="11">
        <f>'OddsRatio_working_3-way'!X275^(1/3)*COS('OddsRatio_working_3-way'!Y275/3)</f>
        <v>0.52968627427882631</v>
      </c>
      <c r="AA275" s="11">
        <f>'OddsRatio_working_3-way'!X275^(1/3)*COS(('OddsRatio_working_3-way'!Y275+2*PI())/3)</f>
        <v>-0.30010334222968632</v>
      </c>
      <c r="AB275" s="11">
        <f>'OddsRatio_working_3-way'!X275^(1/3)*COS(('OddsRatio_working_3-way'!Y275+4*PI())/3)</f>
        <v>-0.22958293204913979</v>
      </c>
      <c r="AC275" s="11">
        <f>'OddsRatio_working_3-way'!X275^(1/3)*SIN('OddsRatio_working_3-way'!Y275/3)</f>
        <v>4.0714977801101455E-2</v>
      </c>
      <c r="AD275" s="11">
        <f>'OddsRatio_working_3-way'!X275^(1/3)*SIN(('OddsRatio_working_3-way'!Y275+2*PI())/3)</f>
        <v>0.43836428066084476</v>
      </c>
      <c r="AE275" s="11">
        <f>'OddsRatio_working_3-way'!X275^(1/3)*SIN(('OddsRatio_working_3-way'!Y275+4*PI())/3)</f>
        <v>-0.4790792584619461</v>
      </c>
      <c r="AF275" s="11">
        <f>-'OddsRatio_working_3-way'!U275/(3*'OddsRatio_working_3-way'!X275^(1/3))*COS(('OddsRatio_working_3-way'!Y275)/3)</f>
        <v>0.52968627427882642</v>
      </c>
      <c r="AG275" s="11">
        <f>-'OddsRatio_working_3-way'!U275/(3*'OddsRatio_working_3-way'!X275^(1/3))*COS(('OddsRatio_working_3-way'!Y275+2*PI())/3)</f>
        <v>-0.30010334222968643</v>
      </c>
      <c r="AH275" s="11">
        <f>-'OddsRatio_working_3-way'!U275/(3*'OddsRatio_working_3-way'!X275^(1/3))*COS(('OddsRatio_working_3-way'!Y275+4*PI())/3)</f>
        <v>-0.22958293204913985</v>
      </c>
      <c r="AI275" s="11">
        <f>'OddsRatio_working_3-way'!U275/(3*'OddsRatio_working_3-way'!X275^(1/3))*SIN(('OddsRatio_working_3-way'!Y275)/3)</f>
        <v>-4.0714977801101462E-2</v>
      </c>
      <c r="AJ275" s="11">
        <f>'OddsRatio_working_3-way'!U275/(3*'OddsRatio_working_3-way'!X275^(1/3))*SIN(('OddsRatio_working_3-way'!Y275+2*PI())/3)</f>
        <v>-0.43836428066084487</v>
      </c>
      <c r="AK275" s="11">
        <f>'OddsRatio_working_3-way'!U275/(3*'OddsRatio_working_3-way'!X275^(1/3))*SIN(('OddsRatio_working_3-way'!Y275+4*PI())/3)</f>
        <v>0.47907925846194621</v>
      </c>
      <c r="AL275" s="11">
        <f>'OddsRatio_working_3-way'!Z275+'OddsRatio_working_3-way'!AF275</f>
        <v>1.0593725485576528</v>
      </c>
      <c r="AM275" s="11">
        <f>'OddsRatio_working_3-way'!AA275+'OddsRatio_working_3-way'!AG275</f>
        <v>-0.60020668445937275</v>
      </c>
      <c r="AN275" s="11">
        <f>'OddsRatio_working_3-way'!AB275+'OddsRatio_working_3-way'!AH275</f>
        <v>-0.45916586409827964</v>
      </c>
      <c r="AO275" s="11">
        <f>'OddsRatio_working_3-way'!AC275+'OddsRatio_working_3-way'!AI275</f>
        <v>0</v>
      </c>
      <c r="AP275" s="11">
        <f>'OddsRatio_working_3-way'!AD275+'OddsRatio_working_3-way'!AJ275</f>
        <v>0</v>
      </c>
      <c r="AQ275" s="11">
        <f>'OddsRatio_working_3-way'!AE275+'OddsRatio_working_3-way'!AK275</f>
        <v>0</v>
      </c>
      <c r="AR275" s="10">
        <f>IF(A275="","",IF(('OddsRatio_working_3-way'!X275=0),IF(Q275&gt;0,-Q275^(1/3),(-Q275)^(1/3)),'OddsRatio_working_3-way'!AL275-'OddsRatio_working_3-way'!R275/3))</f>
        <v>1.0593725485576528</v>
      </c>
      <c r="AS275" s="11">
        <f>IF(('OddsRatio_working_3-way'!X275=0),IF(Q275&gt;0,-Q275^(1/3),(-Q275)^(1/3)),'OddsRatio_working_3-way'!AM275-'OddsRatio_working_3-way'!R275/3)</f>
        <v>-0.60020668445937275</v>
      </c>
      <c r="AT275" s="11">
        <f>IF(('OddsRatio_working_3-way'!X275=0),IF(Q275&gt;0,-Q275^(1/3),(-Q275)^(1/3)),'OddsRatio_working_3-way'!AN275-'OddsRatio_working_3-way'!R275/3)</f>
        <v>-0.45916586409827964</v>
      </c>
      <c r="AU275" s="11">
        <f>IF(('OddsRatio_working_3-way'!X275=0),0,'OddsRatio_working_3-way'!AO275)</f>
        <v>0</v>
      </c>
      <c r="AV275" s="11">
        <f>IF(('OddsRatio_working_3-way'!X275=0),0,'OddsRatio_working_3-way'!AP275)</f>
        <v>0</v>
      </c>
      <c r="AW275" s="11">
        <f>IF(('OddsRatio_working_3-way'!X275=0),0,'OddsRatio_working_3-way'!AQ275)</f>
        <v>0</v>
      </c>
    </row>
    <row r="276" spans="1:4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9">
        <f t="shared" si="65"/>
        <v>0.54771550422138282</v>
      </c>
      <c r="E276" s="9">
        <f t="shared" si="66"/>
        <v>0.26699405489938294</v>
      </c>
      <c r="F276" s="9">
        <f t="shared" si="67"/>
        <v>0.18529044087923408</v>
      </c>
      <c r="G276" s="9">
        <f t="shared" si="68"/>
        <v>1.0724225579211213</v>
      </c>
      <c r="H276" s="9">
        <f t="shared" si="69"/>
        <v>1.8257653695992635</v>
      </c>
      <c r="I276" s="9">
        <f t="shared" si="70"/>
        <v>3.7454017482780704</v>
      </c>
      <c r="J276" s="9">
        <f t="shared" si="71"/>
        <v>5.3969324874765965</v>
      </c>
      <c r="K276" s="11">
        <f t="shared" si="72"/>
        <v>0.56497175141242939</v>
      </c>
      <c r="L276" s="11">
        <f t="shared" si="73"/>
        <v>0.2808988764044944</v>
      </c>
      <c r="M276" s="11">
        <f t="shared" si="74"/>
        <v>0.19607843137254904</v>
      </c>
      <c r="N276" s="11">
        <f>'OddsRatio_working_3-way'!K276+'OddsRatio_working_3-way'!L276+'OddsRatio_working_3-way'!M276-('OddsRatio_working_3-way'!K276*'OddsRatio_working_3-way'!L276)-('OddsRatio_working_3-way'!K276*'OddsRatio_working_3-way'!M276)-('OddsRatio_working_3-way'!L276*'OddsRatio_working_3-way'!M276)+('OddsRatio_working_3-way'!K276*'OddsRatio_working_3-way'!L276*'OddsRatio_working_3-way'!M276)-1</f>
        <v>-0.25149022346194871</v>
      </c>
      <c r="O276" s="11">
        <f>0</f>
        <v>0</v>
      </c>
      <c r="P276" s="11">
        <f>('OddsRatio_working_3-way'!K276*'OddsRatio_working_3-way'!L276)+('OddsRatio_working_3-way'!K276*'OddsRatio_working_3-way'!M276)+('OddsRatio_working_3-way'!L276*'OddsRatio_working_3-way'!M276)-(3*'OddsRatio_working_3-way'!K276*'OddsRatio_working_3-way'!L276*'OddsRatio_working_3-way'!M276)</f>
        <v>0.23120401591729184</v>
      </c>
      <c r="Q276" s="11">
        <f>2*'OddsRatio_working_3-way'!K276*'OddsRatio_working_3-way'!L276*'OddsRatio_working_3-way'!M276</f>
        <v>6.2235266734129713E-2</v>
      </c>
      <c r="R276" s="11">
        <f t="shared" si="75"/>
        <v>0</v>
      </c>
      <c r="S276" s="11">
        <f t="shared" si="76"/>
        <v>-0.91933599936648736</v>
      </c>
      <c r="T276" s="11">
        <f t="shared" si="77"/>
        <v>-0.24746594868546096</v>
      </c>
      <c r="U276" s="11">
        <f>'OddsRatio_working_3-way'!S276-'OddsRatio_working_3-way'!R276^2/3</f>
        <v>-0.91933599936648736</v>
      </c>
      <c r="V276" s="11">
        <f>'OddsRatio_working_3-way'!S276*'OddsRatio_working_3-way'!R276/3-2*'OddsRatio_working_3-way'!R276^3/27-'OddsRatio_working_3-way'!T276</f>
        <v>0.24746594868546096</v>
      </c>
      <c r="W276" s="11">
        <f>'OddsRatio_working_3-way'!V276^2+4*'OddsRatio_working_3-way'!U276^3/27</f>
        <v>-5.3872187378080486E-2</v>
      </c>
      <c r="X276" s="11">
        <f>IF('OddsRatio_working_3-way'!W276&gt;0,IF(ABS('OddsRatio_working_3-way'!V276+SQRT('OddsRatio_working_3-way'!W276))/2&gt;0,ABS('OddsRatio_working_3-way'!V276+SQRT('OddsRatio_working_3-way'!W276))/2,ABS('OddsRatio_working_3-way'!V276-SQRT('OddsRatio_working_3-way'!W276))/2),SQRT(-'OddsRatio_working_3-way'!U276^3/27))</f>
        <v>0.16964048981366128</v>
      </c>
      <c r="Y276" s="11">
        <f>IF('OddsRatio_working_3-way'!W276&gt;=0,IF('OddsRatio_working_3-way'!V276+SQRT('OddsRatio_working_3-way'!W276)&gt;0,0,PI()),ACOS('OddsRatio_working_3-way'!V276/(2*'OddsRatio_working_3-way'!X276)))</f>
        <v>0.75337598581956822</v>
      </c>
      <c r="Z276" s="11">
        <f>'OddsRatio_working_3-way'!X276^(1/3)*COS('OddsRatio_working_3-way'!Y276/3)</f>
        <v>0.53621127896056053</v>
      </c>
      <c r="AA276" s="11">
        <f>'OddsRatio_working_3-way'!X276^(1/3)*COS(('OddsRatio_working_3-way'!Y276+2*PI())/3)</f>
        <v>-0.38723623201734331</v>
      </c>
      <c r="AB276" s="11">
        <f>'OddsRatio_working_3-way'!X276^(1/3)*COS(('OddsRatio_working_3-way'!Y276+4*PI())/3)</f>
        <v>-0.14897504694321709</v>
      </c>
      <c r="AC276" s="11">
        <f>'OddsRatio_working_3-way'!X276^(1/3)*SIN('OddsRatio_working_3-way'!Y276/3)</f>
        <v>0.137560159339986</v>
      </c>
      <c r="AD276" s="11">
        <f>'OddsRatio_working_3-way'!X276^(1/3)*SIN(('OddsRatio_working_3-way'!Y276+2*PI())/3)</f>
        <v>0.39559250970559667</v>
      </c>
      <c r="AE276" s="11">
        <f>'OddsRatio_working_3-way'!X276^(1/3)*SIN(('OddsRatio_working_3-way'!Y276+4*PI())/3)</f>
        <v>-0.53315266904558278</v>
      </c>
      <c r="AF276" s="11">
        <f>-'OddsRatio_working_3-way'!U276/(3*'OddsRatio_working_3-way'!X276^(1/3))*COS(('OddsRatio_working_3-way'!Y276)/3)</f>
        <v>0.53621127896056064</v>
      </c>
      <c r="AG276" s="11">
        <f>-'OddsRatio_working_3-way'!U276/(3*'OddsRatio_working_3-way'!X276^(1/3))*COS(('OddsRatio_working_3-way'!Y276+2*PI())/3)</f>
        <v>-0.38723623201734342</v>
      </c>
      <c r="AH276" s="11">
        <f>-'OddsRatio_working_3-way'!U276/(3*'OddsRatio_working_3-way'!X276^(1/3))*COS(('OddsRatio_working_3-way'!Y276+4*PI())/3)</f>
        <v>-0.14897504694321712</v>
      </c>
      <c r="AI276" s="11">
        <f>'OddsRatio_working_3-way'!U276/(3*'OddsRatio_working_3-way'!X276^(1/3))*SIN(('OddsRatio_working_3-way'!Y276)/3)</f>
        <v>-0.13756015933998603</v>
      </c>
      <c r="AJ276" s="11">
        <f>'OddsRatio_working_3-way'!U276/(3*'OddsRatio_working_3-way'!X276^(1/3))*SIN(('OddsRatio_working_3-way'!Y276+2*PI())/3)</f>
        <v>-0.39559250970559678</v>
      </c>
      <c r="AK276" s="11">
        <f>'OddsRatio_working_3-way'!U276/(3*'OddsRatio_working_3-way'!X276^(1/3))*SIN(('OddsRatio_working_3-way'!Y276+4*PI())/3)</f>
        <v>0.53315266904558289</v>
      </c>
      <c r="AL276" s="11">
        <f>'OddsRatio_working_3-way'!Z276+'OddsRatio_working_3-way'!AF276</f>
        <v>1.0724225579211213</v>
      </c>
      <c r="AM276" s="11">
        <f>'OddsRatio_working_3-way'!AA276+'OddsRatio_working_3-way'!AG276</f>
        <v>-0.77447246403468673</v>
      </c>
      <c r="AN276" s="11">
        <f>'OddsRatio_working_3-way'!AB276+'OddsRatio_working_3-way'!AH276</f>
        <v>-0.29795009388643423</v>
      </c>
      <c r="AO276" s="11">
        <f>'OddsRatio_working_3-way'!AC276+'OddsRatio_working_3-way'!AI276</f>
        <v>0</v>
      </c>
      <c r="AP276" s="11">
        <f>'OddsRatio_working_3-way'!AD276+'OddsRatio_working_3-way'!AJ276</f>
        <v>0</v>
      </c>
      <c r="AQ276" s="11">
        <f>'OddsRatio_working_3-way'!AE276+'OddsRatio_working_3-way'!AK276</f>
        <v>0</v>
      </c>
      <c r="AR276" s="10">
        <f>IF(A276="","",IF(('OddsRatio_working_3-way'!X276=0),IF(Q276&gt;0,-Q276^(1/3),(-Q276)^(1/3)),'OddsRatio_working_3-way'!AL276-'OddsRatio_working_3-way'!R276/3))</f>
        <v>1.0724225579211213</v>
      </c>
      <c r="AS276" s="11">
        <f>IF(('OddsRatio_working_3-way'!X276=0),IF(Q276&gt;0,-Q276^(1/3),(-Q276)^(1/3)),'OddsRatio_working_3-way'!AM276-'OddsRatio_working_3-way'!R276/3)</f>
        <v>-0.77447246403468673</v>
      </c>
      <c r="AT276" s="11">
        <f>IF(('OddsRatio_working_3-way'!X276=0),IF(Q276&gt;0,-Q276^(1/3),(-Q276)^(1/3)),'OddsRatio_working_3-way'!AN276-'OddsRatio_working_3-way'!R276/3)</f>
        <v>-0.29795009388643423</v>
      </c>
      <c r="AU276" s="11">
        <f>IF(('OddsRatio_working_3-way'!X276=0),0,'OddsRatio_working_3-way'!AO276)</f>
        <v>0</v>
      </c>
      <c r="AV276" s="11">
        <f>IF(('OddsRatio_working_3-way'!X276=0),0,'OddsRatio_working_3-way'!AP276)</f>
        <v>0</v>
      </c>
      <c r="AW276" s="11">
        <f>IF(('OddsRatio_working_3-way'!X276=0),0,'OddsRatio_working_3-way'!AQ276)</f>
        <v>0</v>
      </c>
    </row>
    <row r="277" spans="1:4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9">
        <f t="shared" si="65"/>
        <v>0.30852424911299248</v>
      </c>
      <c r="E277" s="9">
        <f t="shared" si="66"/>
        <v>0.34573787544350371</v>
      </c>
      <c r="F277" s="9">
        <f t="shared" si="67"/>
        <v>0.34573787544350371</v>
      </c>
      <c r="G277" s="9">
        <f t="shared" si="68"/>
        <v>1.0571869406048506</v>
      </c>
      <c r="H277" s="9">
        <f t="shared" si="69"/>
        <v>3.2412363140822835</v>
      </c>
      <c r="I277" s="9">
        <f t="shared" si="70"/>
        <v>2.8923646236826834</v>
      </c>
      <c r="J277" s="9">
        <f t="shared" si="71"/>
        <v>2.8923646236826834</v>
      </c>
      <c r="K277" s="11">
        <f t="shared" si="72"/>
        <v>0.32051282051282048</v>
      </c>
      <c r="L277" s="11">
        <f t="shared" si="73"/>
        <v>0.35842293906810035</v>
      </c>
      <c r="M277" s="11">
        <f t="shared" si="74"/>
        <v>0.35842293906810035</v>
      </c>
      <c r="N277" s="11">
        <f>'OddsRatio_working_3-way'!K277+'OddsRatio_working_3-way'!L277+'OddsRatio_working_3-way'!M277-('OddsRatio_working_3-way'!K277*'OddsRatio_working_3-way'!L277)-('OddsRatio_working_3-way'!K277*'OddsRatio_working_3-way'!M277)-('OddsRatio_working_3-way'!L277*'OddsRatio_working_3-way'!M277)+('OddsRatio_working_3-way'!K277*'OddsRatio_working_3-way'!L277*'OddsRatio_working_3-way'!M277)-1</f>
        <v>-0.27969127732106114</v>
      </c>
      <c r="O277" s="11">
        <f>0</f>
        <v>0</v>
      </c>
      <c r="P277" s="11">
        <f>('OddsRatio_working_3-way'!K277*'OddsRatio_working_3-way'!L277)+('OddsRatio_working_3-way'!K277*'OddsRatio_working_3-way'!M277)+('OddsRatio_working_3-way'!L277*'OddsRatio_working_3-way'!M277)-(3*'OddsRatio_working_3-way'!K277*'OddsRatio_working_3-way'!L277*'OddsRatio_working_3-way'!M277)</f>
        <v>0.23469933286097006</v>
      </c>
      <c r="Q277" s="11">
        <f>2*'OddsRatio_working_3-way'!K277*'OddsRatio_working_3-way'!L277*'OddsRatio_working_3-way'!M277</f>
        <v>8.235064310911229E-2</v>
      </c>
      <c r="R277" s="11">
        <f t="shared" si="75"/>
        <v>0</v>
      </c>
      <c r="S277" s="11">
        <f t="shared" si="76"/>
        <v>-0.83913711971630689</v>
      </c>
      <c r="T277" s="11">
        <f t="shared" si="77"/>
        <v>-0.29443407709344094</v>
      </c>
      <c r="U277" s="11">
        <f>'OddsRatio_working_3-way'!S277-'OddsRatio_working_3-way'!R277^2/3</f>
        <v>-0.83913711971630689</v>
      </c>
      <c r="V277" s="11">
        <f>'OddsRatio_working_3-way'!S277*'OddsRatio_working_3-way'!R277/3-2*'OddsRatio_working_3-way'!R277^3/27-'OddsRatio_working_3-way'!T277</f>
        <v>0.29443407709344094</v>
      </c>
      <c r="W277" s="11">
        <f>'OddsRatio_working_3-way'!V277^2+4*'OddsRatio_working_3-way'!U277^3/27</f>
        <v>-8.4625286394372778E-4</v>
      </c>
      <c r="X277" s="11">
        <f>IF('OddsRatio_working_3-way'!W277&gt;0,IF(ABS('OddsRatio_working_3-way'!V277+SQRT('OddsRatio_working_3-way'!W277))/2&gt;0,ABS('OddsRatio_working_3-way'!V277+SQRT('OddsRatio_working_3-way'!W277))/2,ABS('OddsRatio_working_3-way'!V277-SQRT('OddsRatio_working_3-way'!W277))/2),SQRT(-'OddsRatio_working_3-way'!U277^3/27))</f>
        <v>0.14793383539424818</v>
      </c>
      <c r="Y277" s="11">
        <f>IF('OddsRatio_working_3-way'!W277&gt;=0,IF('OddsRatio_working_3-way'!V277+SQRT('OddsRatio_working_3-way'!W277)&gt;0,0,PI()),ACOS('OddsRatio_working_3-way'!V277/(2*'OddsRatio_working_3-way'!X277)))</f>
        <v>9.8481532696809593E-2</v>
      </c>
      <c r="Z277" s="11">
        <f>'OddsRatio_working_3-way'!X277^(1/3)*COS('OddsRatio_working_3-way'!Y277/3)</f>
        <v>0.52859347030242532</v>
      </c>
      <c r="AA277" s="11">
        <f>'OddsRatio_working_3-way'!X277^(1/3)*COS(('OddsRatio_working_3-way'!Y277+2*PI())/3)</f>
        <v>-0.27932960893854791</v>
      </c>
      <c r="AB277" s="11">
        <f>'OddsRatio_working_3-way'!X277^(1/3)*COS(('OddsRatio_working_3-way'!Y277+4*PI())/3)</f>
        <v>-0.2492638613638776</v>
      </c>
      <c r="AC277" s="11">
        <f>'OddsRatio_working_3-way'!X277^(1/3)*SIN('OddsRatio_working_3-way'!Y277/3)</f>
        <v>1.7358467455623385E-2</v>
      </c>
      <c r="AD277" s="11">
        <f>'OddsRatio_working_3-way'!X277^(1/3)*SIN(('OddsRatio_working_3-way'!Y277+2*PI())/3)</f>
        <v>0.44909613982866398</v>
      </c>
      <c r="AE277" s="11">
        <f>'OddsRatio_working_3-way'!X277^(1/3)*SIN(('OddsRatio_working_3-way'!Y277+4*PI())/3)</f>
        <v>-0.46645460728428717</v>
      </c>
      <c r="AF277" s="11">
        <f>-'OddsRatio_working_3-way'!U277/(3*'OddsRatio_working_3-way'!X277^(1/3))*COS(('OddsRatio_working_3-way'!Y277)/3)</f>
        <v>0.52859347030242532</v>
      </c>
      <c r="AG277" s="11">
        <f>-'OddsRatio_working_3-way'!U277/(3*'OddsRatio_working_3-way'!X277^(1/3))*COS(('OddsRatio_working_3-way'!Y277+2*PI())/3)</f>
        <v>-0.27932960893854791</v>
      </c>
      <c r="AH277" s="11">
        <f>-'OddsRatio_working_3-way'!U277/(3*'OddsRatio_working_3-way'!X277^(1/3))*COS(('OddsRatio_working_3-way'!Y277+4*PI())/3)</f>
        <v>-0.2492638613638776</v>
      </c>
      <c r="AI277" s="11">
        <f>'OddsRatio_working_3-way'!U277/(3*'OddsRatio_working_3-way'!X277^(1/3))*SIN(('OddsRatio_working_3-way'!Y277)/3)</f>
        <v>-1.7358467455623385E-2</v>
      </c>
      <c r="AJ277" s="11">
        <f>'OddsRatio_working_3-way'!U277/(3*'OddsRatio_working_3-way'!X277^(1/3))*SIN(('OddsRatio_working_3-way'!Y277+2*PI())/3)</f>
        <v>-0.44909613982866398</v>
      </c>
      <c r="AK277" s="11">
        <f>'OddsRatio_working_3-way'!U277/(3*'OddsRatio_working_3-way'!X277^(1/3))*SIN(('OddsRatio_working_3-way'!Y277+4*PI())/3)</f>
        <v>0.46645460728428717</v>
      </c>
      <c r="AL277" s="11">
        <f>'OddsRatio_working_3-way'!Z277+'OddsRatio_working_3-way'!AF277</f>
        <v>1.0571869406048506</v>
      </c>
      <c r="AM277" s="11">
        <f>'OddsRatio_working_3-way'!AA277+'OddsRatio_working_3-way'!AG277</f>
        <v>-0.55865921787709583</v>
      </c>
      <c r="AN277" s="11">
        <f>'OddsRatio_working_3-way'!AB277+'OddsRatio_working_3-way'!AH277</f>
        <v>-0.4985277227277552</v>
      </c>
      <c r="AO277" s="11">
        <f>'OddsRatio_working_3-way'!AC277+'OddsRatio_working_3-way'!AI277</f>
        <v>0</v>
      </c>
      <c r="AP277" s="11">
        <f>'OddsRatio_working_3-way'!AD277+'OddsRatio_working_3-way'!AJ277</f>
        <v>0</v>
      </c>
      <c r="AQ277" s="11">
        <f>'OddsRatio_working_3-way'!AE277+'OddsRatio_working_3-way'!AK277</f>
        <v>0</v>
      </c>
      <c r="AR277" s="10">
        <f>IF(A277="","",IF(('OddsRatio_working_3-way'!X277=0),IF(Q277&gt;0,-Q277^(1/3),(-Q277)^(1/3)),'OddsRatio_working_3-way'!AL277-'OddsRatio_working_3-way'!R277/3))</f>
        <v>1.0571869406048506</v>
      </c>
      <c r="AS277" s="11">
        <f>IF(('OddsRatio_working_3-way'!X277=0),IF(Q277&gt;0,-Q277^(1/3),(-Q277)^(1/3)),'OddsRatio_working_3-way'!AM277-'OddsRatio_working_3-way'!R277/3)</f>
        <v>-0.55865921787709583</v>
      </c>
      <c r="AT277" s="11">
        <f>IF(('OddsRatio_working_3-way'!X277=0),IF(Q277&gt;0,-Q277^(1/3),(-Q277)^(1/3)),'OddsRatio_working_3-way'!AN277-'OddsRatio_working_3-way'!R277/3)</f>
        <v>-0.4985277227277552</v>
      </c>
      <c r="AU277" s="11">
        <f>IF(('OddsRatio_working_3-way'!X277=0),0,'OddsRatio_working_3-way'!AO277)</f>
        <v>0</v>
      </c>
      <c r="AV277" s="11">
        <f>IF(('OddsRatio_working_3-way'!X277=0),0,'OddsRatio_working_3-way'!AP277)</f>
        <v>0</v>
      </c>
      <c r="AW277" s="11">
        <f>IF(('OddsRatio_working_3-way'!X277=0),0,'OddsRatio_working_3-way'!AQ277)</f>
        <v>0</v>
      </c>
    </row>
    <row r="278" spans="1:4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9">
        <f t="shared" si="65"/>
        <v>0.45453033291427181</v>
      </c>
      <c r="E278" s="9">
        <f t="shared" si="66"/>
        <v>0.29972194658530948</v>
      </c>
      <c r="F278" s="9">
        <f t="shared" si="67"/>
        <v>0.24574772050041857</v>
      </c>
      <c r="G278" s="9">
        <f t="shared" si="68"/>
        <v>1.0620116735662095</v>
      </c>
      <c r="H278" s="9">
        <f t="shared" si="69"/>
        <v>2.200073191129817</v>
      </c>
      <c r="I278" s="9">
        <f t="shared" si="70"/>
        <v>3.336425681845661</v>
      </c>
      <c r="J278" s="9">
        <f t="shared" si="71"/>
        <v>4.0692137366063452</v>
      </c>
      <c r="K278" s="11">
        <f t="shared" si="72"/>
        <v>0.46948356807511737</v>
      </c>
      <c r="L278" s="11">
        <f t="shared" si="73"/>
        <v>0.3125</v>
      </c>
      <c r="M278" s="11">
        <f t="shared" si="74"/>
        <v>0.25706940874035988</v>
      </c>
      <c r="N278" s="11">
        <f>'OddsRatio_working_3-way'!K278+'OddsRatio_working_3-way'!L278+'OddsRatio_working_3-way'!M278-('OddsRatio_working_3-way'!K278*'OddsRatio_working_3-way'!L278)-('OddsRatio_working_3-way'!K278*'OddsRatio_working_3-way'!M278)-('OddsRatio_working_3-way'!L278*'OddsRatio_working_3-way'!M278)+('OddsRatio_working_3-way'!K278*'OddsRatio_working_3-way'!L278*'OddsRatio_working_3-way'!M278)-1</f>
        <v>-0.27096910942949903</v>
      </c>
      <c r="O278" s="11">
        <f>0</f>
        <v>0</v>
      </c>
      <c r="P278" s="11">
        <f>('OddsRatio_working_3-way'!K278*'OddsRatio_working_3-way'!L278)+('OddsRatio_working_3-way'!K278*'OddsRatio_working_3-way'!M278)+('OddsRatio_working_3-way'!L278*'OddsRatio_working_3-way'!M278)-(3*'OddsRatio_working_3-way'!K278*'OddsRatio_working_3-way'!L278*'OddsRatio_working_3-way'!M278)</f>
        <v>0.23459092170848572</v>
      </c>
      <c r="Q278" s="11">
        <f>2*'OddsRatio_working_3-way'!K278*'OddsRatio_working_3-way'!L278*'OddsRatio_working_3-way'!M278</f>
        <v>7.5431164536490583E-2</v>
      </c>
      <c r="R278" s="11">
        <f t="shared" si="75"/>
        <v>0</v>
      </c>
      <c r="S278" s="11">
        <f t="shared" si="76"/>
        <v>-0.86574784189384435</v>
      </c>
      <c r="T278" s="11">
        <f t="shared" si="77"/>
        <v>-0.27837551186297244</v>
      </c>
      <c r="U278" s="11">
        <f>'OddsRatio_working_3-way'!S278-'OddsRatio_working_3-way'!R278^2/3</f>
        <v>-0.86574784189384435</v>
      </c>
      <c r="V278" s="11">
        <f>'OddsRatio_working_3-way'!S278*'OddsRatio_working_3-way'!R278/3-2*'OddsRatio_working_3-way'!R278^3/27-'OddsRatio_working_3-way'!T278</f>
        <v>0.27837551186297244</v>
      </c>
      <c r="W278" s="11">
        <f>'OddsRatio_working_3-way'!V278^2+4*'OddsRatio_working_3-way'!U278^3/27</f>
        <v>-1.8639628279541659E-2</v>
      </c>
      <c r="X278" s="11">
        <f>IF('OddsRatio_working_3-way'!W278&gt;0,IF(ABS('OddsRatio_working_3-way'!V278+SQRT('OddsRatio_working_3-way'!W278))/2&gt;0,ABS('OddsRatio_working_3-way'!V278+SQRT('OddsRatio_working_3-way'!W278))/2,ABS('OddsRatio_working_3-way'!V278-SQRT('OddsRatio_working_3-way'!W278))/2),SQRT(-'OddsRatio_working_3-way'!U278^3/27))</f>
        <v>0.1550262509097359</v>
      </c>
      <c r="Y278" s="11">
        <f>IF('OddsRatio_working_3-way'!W278&gt;=0,IF('OddsRatio_working_3-way'!V278+SQRT('OddsRatio_working_3-way'!W278)&gt;0,0,PI()),ACOS('OddsRatio_working_3-way'!V278/(2*'OddsRatio_working_3-way'!X278)))</f>
        <v>0.45597195939018831</v>
      </c>
      <c r="Z278" s="11">
        <f>'OddsRatio_working_3-way'!X278^(1/3)*COS('OddsRatio_working_3-way'!Y278/3)</f>
        <v>0.53100583678310465</v>
      </c>
      <c r="AA278" s="11">
        <f>'OddsRatio_working_3-way'!X278^(1/3)*COS(('OddsRatio_working_3-way'!Y278+2*PI())/3)</f>
        <v>-0.33594127051713224</v>
      </c>
      <c r="AB278" s="11">
        <f>'OddsRatio_working_3-way'!X278^(1/3)*COS(('OddsRatio_working_3-way'!Y278+4*PI())/3)</f>
        <v>-0.19506456626597227</v>
      </c>
      <c r="AC278" s="11">
        <f>'OddsRatio_working_3-way'!X278^(1/3)*SIN('OddsRatio_working_3-way'!Y278/3)</f>
        <v>8.1335203121954441E-2</v>
      </c>
      <c r="AD278" s="11">
        <f>'OddsRatio_working_3-way'!X278^(1/3)*SIN(('OddsRatio_working_3-way'!Y278+2*PI())/3)</f>
        <v>0.41919694265100471</v>
      </c>
      <c r="AE278" s="11">
        <f>'OddsRatio_working_3-way'!X278^(1/3)*SIN(('OddsRatio_working_3-way'!Y278+4*PI())/3)</f>
        <v>-0.50053214577295913</v>
      </c>
      <c r="AF278" s="11">
        <f>-'OddsRatio_working_3-way'!U278/(3*'OddsRatio_working_3-way'!X278^(1/3))*COS(('OddsRatio_working_3-way'!Y278)/3)</f>
        <v>0.53100583678310476</v>
      </c>
      <c r="AG278" s="11">
        <f>-'OddsRatio_working_3-way'!U278/(3*'OddsRatio_working_3-way'!X278^(1/3))*COS(('OddsRatio_working_3-way'!Y278+2*PI())/3)</f>
        <v>-0.3359412705171323</v>
      </c>
      <c r="AH278" s="11">
        <f>-'OddsRatio_working_3-way'!U278/(3*'OddsRatio_working_3-way'!X278^(1/3))*COS(('OddsRatio_working_3-way'!Y278+4*PI())/3)</f>
        <v>-0.19506456626597232</v>
      </c>
      <c r="AI278" s="11">
        <f>'OddsRatio_working_3-way'!U278/(3*'OddsRatio_working_3-way'!X278^(1/3))*SIN(('OddsRatio_working_3-way'!Y278)/3)</f>
        <v>-8.1335203121954455E-2</v>
      </c>
      <c r="AJ278" s="11">
        <f>'OddsRatio_working_3-way'!U278/(3*'OddsRatio_working_3-way'!X278^(1/3))*SIN(('OddsRatio_working_3-way'!Y278+2*PI())/3)</f>
        <v>-0.41919694265100477</v>
      </c>
      <c r="AK278" s="11">
        <f>'OddsRatio_working_3-way'!U278/(3*'OddsRatio_working_3-way'!X278^(1/3))*SIN(('OddsRatio_working_3-way'!Y278+4*PI())/3)</f>
        <v>0.50053214577295924</v>
      </c>
      <c r="AL278" s="11">
        <f>'OddsRatio_working_3-way'!Z278+'OddsRatio_working_3-way'!AF278</f>
        <v>1.0620116735662095</v>
      </c>
      <c r="AM278" s="11">
        <f>'OddsRatio_working_3-way'!AA278+'OddsRatio_working_3-way'!AG278</f>
        <v>-0.67188254103426459</v>
      </c>
      <c r="AN278" s="11">
        <f>'OddsRatio_working_3-way'!AB278+'OddsRatio_working_3-way'!AH278</f>
        <v>-0.39012913253194459</v>
      </c>
      <c r="AO278" s="11">
        <f>'OddsRatio_working_3-way'!AC278+'OddsRatio_working_3-way'!AI278</f>
        <v>0</v>
      </c>
      <c r="AP278" s="11">
        <f>'OddsRatio_working_3-way'!AD278+'OddsRatio_working_3-way'!AJ278</f>
        <v>0</v>
      </c>
      <c r="AQ278" s="11">
        <f>'OddsRatio_working_3-way'!AE278+'OddsRatio_working_3-way'!AK278</f>
        <v>0</v>
      </c>
      <c r="AR278" s="10">
        <f>IF(A278="","",IF(('OddsRatio_working_3-way'!X278=0),IF(Q278&gt;0,-Q278^(1/3),(-Q278)^(1/3)),'OddsRatio_working_3-way'!AL278-'OddsRatio_working_3-way'!R278/3))</f>
        <v>1.0620116735662095</v>
      </c>
      <c r="AS278" s="11">
        <f>IF(('OddsRatio_working_3-way'!X278=0),IF(Q278&gt;0,-Q278^(1/3),(-Q278)^(1/3)),'OddsRatio_working_3-way'!AM278-'OddsRatio_working_3-way'!R278/3)</f>
        <v>-0.67188254103426459</v>
      </c>
      <c r="AT278" s="11">
        <f>IF(('OddsRatio_working_3-way'!X278=0),IF(Q278&gt;0,-Q278^(1/3),(-Q278)^(1/3)),'OddsRatio_working_3-way'!AN278-'OddsRatio_working_3-way'!R278/3)</f>
        <v>-0.39012913253194459</v>
      </c>
      <c r="AU278" s="11">
        <f>IF(('OddsRatio_working_3-way'!X278=0),0,'OddsRatio_working_3-way'!AO278)</f>
        <v>0</v>
      </c>
      <c r="AV278" s="11">
        <f>IF(('OddsRatio_working_3-way'!X278=0),0,'OddsRatio_working_3-way'!AP278)</f>
        <v>0</v>
      </c>
      <c r="AW278" s="11">
        <f>IF(('OddsRatio_working_3-way'!X278=0),0,'OddsRatio_working_3-way'!AQ278)</f>
        <v>0</v>
      </c>
    </row>
    <row r="279" spans="1:4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9">
        <f t="shared" si="65"/>
        <v>0.36768279107908747</v>
      </c>
      <c r="E279" s="9">
        <f t="shared" si="66"/>
        <v>0.33223241947147714</v>
      </c>
      <c r="F279" s="9">
        <f t="shared" si="67"/>
        <v>0.30008478944943529</v>
      </c>
      <c r="G279" s="9">
        <f t="shared" si="68"/>
        <v>1.0748347901073356</v>
      </c>
      <c r="H279" s="9">
        <f t="shared" si="69"/>
        <v>2.7197356641717372</v>
      </c>
      <c r="I279" s="9">
        <f t="shared" si="70"/>
        <v>3.0099410575007179</v>
      </c>
      <c r="J279" s="9">
        <f t="shared" si="71"/>
        <v>3.3323914945329189</v>
      </c>
      <c r="K279" s="11">
        <f t="shared" si="72"/>
        <v>0.38461538461538458</v>
      </c>
      <c r="L279" s="11">
        <f t="shared" si="73"/>
        <v>0.34843205574912889</v>
      </c>
      <c r="M279" s="11">
        <f t="shared" si="74"/>
        <v>0.31545741324921134</v>
      </c>
      <c r="N279" s="11">
        <f>'OddsRatio_working_3-way'!K279+'OddsRatio_working_3-way'!L279+'OddsRatio_working_3-way'!M279-('OddsRatio_working_3-way'!K279*'OddsRatio_working_3-way'!L279)-('OddsRatio_working_3-way'!K279*'OddsRatio_working_3-way'!M279)-('OddsRatio_working_3-way'!L279*'OddsRatio_working_3-way'!M279)+('OddsRatio_working_3-way'!K279*'OddsRatio_working_3-way'!L279*'OddsRatio_working_3-way'!M279)-1</f>
        <v>-0.27447754215469833</v>
      </c>
      <c r="O279" s="11">
        <f>0</f>
        <v>0</v>
      </c>
      <c r="P279" s="11">
        <f>('OddsRatio_working_3-way'!K279*'OddsRatio_working_3-way'!L279)+('OddsRatio_working_3-way'!K279*'OddsRatio_working_3-way'!M279)+('OddsRatio_working_3-way'!L279*'OddsRatio_working_3-way'!M279)-(3*'OddsRatio_working_3-way'!K279*'OddsRatio_working_3-way'!L279*'OddsRatio_working_3-way'!M279)</f>
        <v>0.23843203038401925</v>
      </c>
      <c r="Q279" s="11">
        <f>2*'OddsRatio_working_3-way'!K279*'OddsRatio_working_3-way'!L279*'OddsRatio_working_3-way'!M279</f>
        <v>8.4550365384403983E-2</v>
      </c>
      <c r="R279" s="11">
        <f t="shared" si="75"/>
        <v>0</v>
      </c>
      <c r="S279" s="11">
        <f t="shared" si="76"/>
        <v>-0.86867591611424633</v>
      </c>
      <c r="T279" s="11">
        <f t="shared" si="77"/>
        <v>-0.30804110500505189</v>
      </c>
      <c r="U279" s="11">
        <f>'OddsRatio_working_3-way'!S279-'OddsRatio_working_3-way'!R279^2/3</f>
        <v>-0.86867591611424633</v>
      </c>
      <c r="V279" s="11">
        <f>'OddsRatio_working_3-way'!S279*'OddsRatio_working_3-way'!R279/3-2*'OddsRatio_working_3-way'!R279^3/27-'OddsRatio_working_3-way'!T279</f>
        <v>0.30804110500505189</v>
      </c>
      <c r="W279" s="11">
        <f>'OddsRatio_working_3-way'!V279^2+4*'OddsRatio_working_3-way'!U279^3/27</f>
        <v>-2.2219333674701608E-3</v>
      </c>
      <c r="X279" s="11">
        <f>IF('OddsRatio_working_3-way'!W279&gt;0,IF(ABS('OddsRatio_working_3-way'!V279+SQRT('OddsRatio_working_3-way'!W279))/2&gt;0,ABS('OddsRatio_working_3-way'!V279+SQRT('OddsRatio_working_3-way'!W279))/2,ABS('OddsRatio_working_3-way'!V279-SQRT('OddsRatio_working_3-way'!W279))/2),SQRT(-'OddsRatio_working_3-way'!U279^3/27))</f>
        <v>0.15581339459446639</v>
      </c>
      <c r="Y279" s="11">
        <f>IF('OddsRatio_working_3-way'!W279&gt;=0,IF('OddsRatio_working_3-way'!V279+SQRT('OddsRatio_working_3-way'!W279)&gt;0,0,PI()),ACOS('OddsRatio_working_3-way'!V279/(2*'OddsRatio_working_3-way'!X279)))</f>
        <v>0.1518451527367175</v>
      </c>
      <c r="Z279" s="11">
        <f>'OddsRatio_working_3-way'!X279^(1/3)*COS('OddsRatio_working_3-way'!Y279/3)</f>
        <v>0.53741739505366781</v>
      </c>
      <c r="AA279" s="11">
        <f>'OddsRatio_working_3-way'!X279^(1/3)*COS(('OddsRatio_working_3-way'!Y279+2*PI())/3)</f>
        <v>-0.29228594606984726</v>
      </c>
      <c r="AB279" s="11">
        <f>'OddsRatio_working_3-way'!X279^(1/3)*COS(('OddsRatio_working_3-way'!Y279+4*PI())/3)</f>
        <v>-0.24513144898382072</v>
      </c>
      <c r="AC279" s="11">
        <f>'OddsRatio_working_3-way'!X279^(1/3)*SIN('OddsRatio_working_3-way'!Y279/3)</f>
        <v>2.7224661586118897E-2</v>
      </c>
      <c r="AD279" s="11">
        <f>'OddsRatio_working_3-way'!X279^(1/3)*SIN(('OddsRatio_working_3-way'!Y279+2*PI())/3)</f>
        <v>0.4518047857590744</v>
      </c>
      <c r="AE279" s="11">
        <f>'OddsRatio_working_3-way'!X279^(1/3)*SIN(('OddsRatio_working_3-way'!Y279+4*PI())/3)</f>
        <v>-0.4790294473451932</v>
      </c>
      <c r="AF279" s="11">
        <f>-'OddsRatio_working_3-way'!U279/(3*'OddsRatio_working_3-way'!X279^(1/3))*COS(('OddsRatio_working_3-way'!Y279)/3)</f>
        <v>0.53741739505366781</v>
      </c>
      <c r="AG279" s="11">
        <f>-'OddsRatio_working_3-way'!U279/(3*'OddsRatio_working_3-way'!X279^(1/3))*COS(('OddsRatio_working_3-way'!Y279+2*PI())/3)</f>
        <v>-0.29228594606984726</v>
      </c>
      <c r="AH279" s="11">
        <f>-'OddsRatio_working_3-way'!U279/(3*'OddsRatio_working_3-way'!X279^(1/3))*COS(('OddsRatio_working_3-way'!Y279+4*PI())/3)</f>
        <v>-0.24513144898382072</v>
      </c>
      <c r="AI279" s="11">
        <f>'OddsRatio_working_3-way'!U279/(3*'OddsRatio_working_3-way'!X279^(1/3))*SIN(('OddsRatio_working_3-way'!Y279)/3)</f>
        <v>-2.7224661586118897E-2</v>
      </c>
      <c r="AJ279" s="11">
        <f>'OddsRatio_working_3-way'!U279/(3*'OddsRatio_working_3-way'!X279^(1/3))*SIN(('OddsRatio_working_3-way'!Y279+2*PI())/3)</f>
        <v>-0.4518047857590744</v>
      </c>
      <c r="AK279" s="11">
        <f>'OddsRatio_working_3-way'!U279/(3*'OddsRatio_working_3-way'!X279^(1/3))*SIN(('OddsRatio_working_3-way'!Y279+4*PI())/3)</f>
        <v>0.4790294473451932</v>
      </c>
      <c r="AL279" s="11">
        <f>'OddsRatio_working_3-way'!Z279+'OddsRatio_working_3-way'!AF279</f>
        <v>1.0748347901073356</v>
      </c>
      <c r="AM279" s="11">
        <f>'OddsRatio_working_3-way'!AA279+'OddsRatio_working_3-way'!AG279</f>
        <v>-0.58457189213969452</v>
      </c>
      <c r="AN279" s="11">
        <f>'OddsRatio_working_3-way'!AB279+'OddsRatio_working_3-way'!AH279</f>
        <v>-0.49026289796764144</v>
      </c>
      <c r="AO279" s="11">
        <f>'OddsRatio_working_3-way'!AC279+'OddsRatio_working_3-way'!AI279</f>
        <v>0</v>
      </c>
      <c r="AP279" s="11">
        <f>'OddsRatio_working_3-way'!AD279+'OddsRatio_working_3-way'!AJ279</f>
        <v>0</v>
      </c>
      <c r="AQ279" s="11">
        <f>'OddsRatio_working_3-way'!AE279+'OddsRatio_working_3-way'!AK279</f>
        <v>0</v>
      </c>
      <c r="AR279" s="10">
        <f>IF(A279="","",IF(('OddsRatio_working_3-way'!X279=0),IF(Q279&gt;0,-Q279^(1/3),(-Q279)^(1/3)),'OddsRatio_working_3-way'!AL279-'OddsRatio_working_3-way'!R279/3))</f>
        <v>1.0748347901073356</v>
      </c>
      <c r="AS279" s="11">
        <f>IF(('OddsRatio_working_3-way'!X279=0),IF(Q279&gt;0,-Q279^(1/3),(-Q279)^(1/3)),'OddsRatio_working_3-way'!AM279-'OddsRatio_working_3-way'!R279/3)</f>
        <v>-0.58457189213969452</v>
      </c>
      <c r="AT279" s="11">
        <f>IF(('OddsRatio_working_3-way'!X279=0),IF(Q279&gt;0,-Q279^(1/3),(-Q279)^(1/3)),'OddsRatio_working_3-way'!AN279-'OddsRatio_working_3-way'!R279/3)</f>
        <v>-0.49026289796764144</v>
      </c>
      <c r="AU279" s="11">
        <f>IF(('OddsRatio_working_3-way'!X279=0),0,'OddsRatio_working_3-way'!AO279)</f>
        <v>0</v>
      </c>
      <c r="AV279" s="11">
        <f>IF(('OddsRatio_working_3-way'!X279=0),0,'OddsRatio_working_3-way'!AP279)</f>
        <v>0</v>
      </c>
      <c r="AW279" s="11">
        <f>IF(('OddsRatio_working_3-way'!X279=0),0,'OddsRatio_working_3-way'!AQ279)</f>
        <v>0</v>
      </c>
    </row>
    <row r="280" spans="1:4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9">
        <f t="shared" si="65"/>
        <v>0.14598517770539599</v>
      </c>
      <c r="E280" s="9">
        <f t="shared" si="66"/>
        <v>0.22834869446364994</v>
      </c>
      <c r="F280" s="9">
        <f t="shared" si="67"/>
        <v>0.62566612783095421</v>
      </c>
      <c r="G280" s="9">
        <f t="shared" si="68"/>
        <v>1.107956533927017</v>
      </c>
      <c r="H280" s="9">
        <f t="shared" si="69"/>
        <v>6.8500104991346493</v>
      </c>
      <c r="I280" s="9">
        <f t="shared" si="70"/>
        <v>4.3792674284774007</v>
      </c>
      <c r="J280" s="9">
        <f t="shared" si="71"/>
        <v>1.598296528320589</v>
      </c>
      <c r="K280" s="11">
        <f t="shared" si="72"/>
        <v>0.15923566878980891</v>
      </c>
      <c r="L280" s="11">
        <f t="shared" si="73"/>
        <v>0.24691358024691359</v>
      </c>
      <c r="M280" s="11">
        <f t="shared" si="74"/>
        <v>0.64935064935064934</v>
      </c>
      <c r="N280" s="11">
        <f>'OddsRatio_working_3-way'!K280+'OddsRatio_working_3-way'!L280+'OddsRatio_working_3-way'!M280-('OddsRatio_working_3-way'!K280*'OddsRatio_working_3-way'!L280)-('OddsRatio_working_3-way'!K280*'OddsRatio_working_3-way'!M280)-('OddsRatio_working_3-way'!L280*'OddsRatio_working_3-way'!M280)+('OddsRatio_working_3-way'!K280*'OddsRatio_working_3-way'!L280*'OddsRatio_working_3-way'!M280)-1</f>
        <v>-0.22202001819836226</v>
      </c>
      <c r="O280" s="11">
        <f>0</f>
        <v>0</v>
      </c>
      <c r="P280" s="11">
        <f>('OddsRatio_working_3-way'!K280*'OddsRatio_working_3-way'!L280)+('OddsRatio_working_3-way'!K280*'OddsRatio_working_3-way'!M280)+('OddsRatio_working_3-way'!L280*'OddsRatio_working_3-way'!M280)-(3*'OddsRatio_working_3-way'!K280*'OddsRatio_working_3-way'!L280*'OddsRatio_working_3-way'!M280)</f>
        <v>0.2264582943988464</v>
      </c>
      <c r="Q280" s="11">
        <f>2*'OddsRatio_working_3-way'!K280*'OddsRatio_working_3-way'!L280*'OddsRatio_working_3-way'!M280</f>
        <v>5.1061622186887583E-2</v>
      </c>
      <c r="R280" s="11">
        <f t="shared" si="75"/>
        <v>0</v>
      </c>
      <c r="S280" s="11">
        <f t="shared" si="76"/>
        <v>-1.0199904325587381</v>
      </c>
      <c r="T280" s="11">
        <f t="shared" si="77"/>
        <v>-0.22998656878438289</v>
      </c>
      <c r="U280" s="11">
        <f>'OddsRatio_working_3-way'!S280-'OddsRatio_working_3-way'!R280^2/3</f>
        <v>-1.0199904325587381</v>
      </c>
      <c r="V280" s="11">
        <f>'OddsRatio_working_3-way'!S280*'OddsRatio_working_3-way'!R280/3-2*'OddsRatio_working_3-way'!R280^3/27-'OddsRatio_working_3-way'!T280</f>
        <v>0.22998656878438289</v>
      </c>
      <c r="W280" s="11">
        <f>'OddsRatio_working_3-way'!V280^2+4*'OddsRatio_working_3-way'!U280^3/27</f>
        <v>-0.10431775423544296</v>
      </c>
      <c r="X280" s="11">
        <f>IF('OddsRatio_working_3-way'!W280&gt;0,IF(ABS('OddsRatio_working_3-way'!V280+SQRT('OddsRatio_working_3-way'!W280))/2&gt;0,ABS('OddsRatio_working_3-way'!V280+SQRT('OddsRatio_working_3-way'!W280))/2,ABS('OddsRatio_working_3-way'!V280-SQRT('OddsRatio_working_3-way'!W280))/2),SQRT(-'OddsRatio_working_3-way'!U280^3/27))</f>
        <v>0.19824957506679342</v>
      </c>
      <c r="Y280" s="11">
        <f>IF('OddsRatio_working_3-way'!W280&gt;=0,IF('OddsRatio_working_3-way'!V280+SQRT('OddsRatio_working_3-way'!W280)&gt;0,0,PI()),ACOS('OddsRatio_working_3-way'!V280/(2*'OddsRatio_working_3-way'!X280)))</f>
        <v>0.95201481164698087</v>
      </c>
      <c r="Z280" s="11">
        <f>'OddsRatio_working_3-way'!X280^(1/3)*COS('OddsRatio_working_3-way'!Y280/3)</f>
        <v>0.55397826696350849</v>
      </c>
      <c r="AA280" s="11">
        <f>'OddsRatio_working_3-way'!X280^(1/3)*COS(('OddsRatio_working_3-way'!Y280+2*PI())/3)</f>
        <v>-0.43456028546956377</v>
      </c>
      <c r="AB280" s="11">
        <f>'OddsRatio_working_3-way'!X280^(1/3)*COS(('OddsRatio_working_3-way'!Y280+4*PI())/3)</f>
        <v>-0.11941798149394464</v>
      </c>
      <c r="AC280" s="11">
        <f>'OddsRatio_working_3-way'!X280^(1/3)*SIN('OddsRatio_working_3-way'!Y280/3)</f>
        <v>0.18194749403336252</v>
      </c>
      <c r="AD280" s="11">
        <f>'OddsRatio_working_3-way'!X280^(1/3)*SIN(('OddsRatio_working_3-way'!Y280+2*PI())/3)</f>
        <v>0.38878550531819472</v>
      </c>
      <c r="AE280" s="11">
        <f>'OddsRatio_working_3-way'!X280^(1/3)*SIN(('OddsRatio_working_3-way'!Y280+4*PI())/3)</f>
        <v>-0.5707329993515573</v>
      </c>
      <c r="AF280" s="11">
        <f>-'OddsRatio_working_3-way'!U280/(3*'OddsRatio_working_3-way'!X280^(1/3))*COS(('OddsRatio_working_3-way'!Y280)/3)</f>
        <v>0.55397826696350838</v>
      </c>
      <c r="AG280" s="11">
        <f>-'OddsRatio_working_3-way'!U280/(3*'OddsRatio_working_3-way'!X280^(1/3))*COS(('OddsRatio_working_3-way'!Y280+2*PI())/3)</f>
        <v>-0.43456028546956366</v>
      </c>
      <c r="AH280" s="11">
        <f>-'OddsRatio_working_3-way'!U280/(3*'OddsRatio_working_3-way'!X280^(1/3))*COS(('OddsRatio_working_3-way'!Y280+4*PI())/3)</f>
        <v>-0.11941798149394461</v>
      </c>
      <c r="AI280" s="11">
        <f>'OddsRatio_working_3-way'!U280/(3*'OddsRatio_working_3-way'!X280^(1/3))*SIN(('OddsRatio_working_3-way'!Y280)/3)</f>
        <v>-0.18194749403336249</v>
      </c>
      <c r="AJ280" s="11">
        <f>'OddsRatio_working_3-way'!U280/(3*'OddsRatio_working_3-way'!X280^(1/3))*SIN(('OddsRatio_working_3-way'!Y280+2*PI())/3)</f>
        <v>-0.38878550531819467</v>
      </c>
      <c r="AK280" s="11">
        <f>'OddsRatio_working_3-way'!U280/(3*'OddsRatio_working_3-way'!X280^(1/3))*SIN(('OddsRatio_working_3-way'!Y280+4*PI())/3)</f>
        <v>0.57073299935155719</v>
      </c>
      <c r="AL280" s="11">
        <f>'OddsRatio_working_3-way'!Z280+'OddsRatio_working_3-way'!AF280</f>
        <v>1.107956533927017</v>
      </c>
      <c r="AM280" s="11">
        <f>'OddsRatio_working_3-way'!AA280+'OddsRatio_working_3-way'!AG280</f>
        <v>-0.86912057093912742</v>
      </c>
      <c r="AN280" s="11">
        <f>'OddsRatio_working_3-way'!AB280+'OddsRatio_working_3-way'!AH280</f>
        <v>-0.23883596298788926</v>
      </c>
      <c r="AO280" s="11">
        <f>'OddsRatio_working_3-way'!AC280+'OddsRatio_working_3-way'!AI280</f>
        <v>0</v>
      </c>
      <c r="AP280" s="11">
        <f>'OddsRatio_working_3-way'!AD280+'OddsRatio_working_3-way'!AJ280</f>
        <v>0</v>
      </c>
      <c r="AQ280" s="11">
        <f>'OddsRatio_working_3-way'!AE280+'OddsRatio_working_3-way'!AK280</f>
        <v>0</v>
      </c>
      <c r="AR280" s="10">
        <f>IF(A280="","",IF(('OddsRatio_working_3-way'!X280=0),IF(Q280&gt;0,-Q280^(1/3),(-Q280)^(1/3)),'OddsRatio_working_3-way'!AL280-'OddsRatio_working_3-way'!R280/3))</f>
        <v>1.107956533927017</v>
      </c>
      <c r="AS280" s="11">
        <f>IF(('OddsRatio_working_3-way'!X280=0),IF(Q280&gt;0,-Q280^(1/3),(-Q280)^(1/3)),'OddsRatio_working_3-way'!AM280-'OddsRatio_working_3-way'!R280/3)</f>
        <v>-0.86912057093912742</v>
      </c>
      <c r="AT280" s="11">
        <f>IF(('OddsRatio_working_3-way'!X280=0),IF(Q280&gt;0,-Q280^(1/3),(-Q280)^(1/3)),'OddsRatio_working_3-way'!AN280-'OddsRatio_working_3-way'!R280/3)</f>
        <v>-0.23883596298788926</v>
      </c>
      <c r="AU280" s="11">
        <f>IF(('OddsRatio_working_3-way'!X280=0),0,'OddsRatio_working_3-way'!AO280)</f>
        <v>0</v>
      </c>
      <c r="AV280" s="11">
        <f>IF(('OddsRatio_working_3-way'!X280=0),0,'OddsRatio_working_3-way'!AP280)</f>
        <v>0</v>
      </c>
      <c r="AW280" s="11">
        <f>IF(('OddsRatio_working_3-way'!X280=0),0,'OddsRatio_working_3-way'!AQ280)</f>
        <v>0</v>
      </c>
    </row>
    <row r="281" spans="1:4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9">
        <f t="shared" si="65"/>
        <v>0.40443365131705317</v>
      </c>
      <c r="E281" s="9">
        <f t="shared" si="66"/>
        <v>0.29589075862511288</v>
      </c>
      <c r="F281" s="9">
        <f t="shared" si="67"/>
        <v>0.29967559005783379</v>
      </c>
      <c r="G281" s="9">
        <f t="shared" si="68"/>
        <v>1.0670967079044242</v>
      </c>
      <c r="H281" s="9">
        <f t="shared" si="69"/>
        <v>2.4725934569081058</v>
      </c>
      <c r="I281" s="9">
        <f t="shared" si="70"/>
        <v>3.3796256586268654</v>
      </c>
      <c r="J281" s="9">
        <f t="shared" si="71"/>
        <v>3.3369417903106893</v>
      </c>
      <c r="K281" s="11">
        <f t="shared" si="72"/>
        <v>0.42016806722689076</v>
      </c>
      <c r="L281" s="11">
        <f t="shared" si="73"/>
        <v>0.30959752321981426</v>
      </c>
      <c r="M281" s="11">
        <f t="shared" si="74"/>
        <v>0.31347962382445144</v>
      </c>
      <c r="N281" s="11">
        <f>'OddsRatio_working_3-way'!K281+'OddsRatio_working_3-way'!L281+'OddsRatio_working_3-way'!M281-('OddsRatio_working_3-way'!K281*'OddsRatio_working_3-way'!L281)-('OddsRatio_working_3-way'!K281*'OddsRatio_working_3-way'!M281)-('OddsRatio_working_3-way'!L281*'OddsRatio_working_3-way'!M281)+('OddsRatio_working_3-way'!K281*'OddsRatio_working_3-way'!L281*'OddsRatio_working_3-way'!M281)-1</f>
        <v>-0.27482605375583846</v>
      </c>
      <c r="O281" s="11">
        <f>0</f>
        <v>0</v>
      </c>
      <c r="P281" s="11">
        <f>('OddsRatio_working_3-way'!K281*'OddsRatio_working_3-way'!L281)+('OddsRatio_working_3-way'!K281*'OddsRatio_working_3-way'!M281)+('OddsRatio_working_3-way'!L281*'OddsRatio_working_3-way'!M281)-(3*'OddsRatio_working_3-way'!K281*'OddsRatio_working_3-way'!L281*'OddsRatio_working_3-way'!M281)</f>
        <v>0.23651453263545785</v>
      </c>
      <c r="Q281" s="11">
        <f>2*'OddsRatio_working_3-way'!K281*'OddsRatio_working_3-way'!L281*'OddsRatio_working_3-way'!M281</f>
        <v>8.1556735391537183E-2</v>
      </c>
      <c r="R281" s="11">
        <f t="shared" si="75"/>
        <v>0</v>
      </c>
      <c r="S281" s="11">
        <f t="shared" si="76"/>
        <v>-0.86059720104114501</v>
      </c>
      <c r="T281" s="11">
        <f t="shared" si="77"/>
        <v>-0.2967576555314293</v>
      </c>
      <c r="U281" s="11">
        <f>'OddsRatio_working_3-way'!S281-'OddsRatio_working_3-way'!R281^2/3</f>
        <v>-0.86059720104114501</v>
      </c>
      <c r="V281" s="11">
        <f>'OddsRatio_working_3-way'!S281*'OddsRatio_working_3-way'!R281/3-2*'OddsRatio_working_3-way'!R281^3/27-'OddsRatio_working_3-way'!T281</f>
        <v>0.2967576555314293</v>
      </c>
      <c r="W281" s="11">
        <f>'OddsRatio_working_3-way'!V281^2+4*'OddsRatio_working_3-way'!U281^3/27</f>
        <v>-6.361855370559083E-3</v>
      </c>
      <c r="X281" s="11">
        <f>IF('OddsRatio_working_3-way'!W281&gt;0,IF(ABS('OddsRatio_working_3-way'!V281+SQRT('OddsRatio_working_3-way'!W281))/2&gt;0,ABS('OddsRatio_working_3-way'!V281+SQRT('OddsRatio_working_3-way'!W281))/2,ABS('OddsRatio_working_3-way'!V281-SQRT('OddsRatio_working_3-way'!W281))/2),SQRT(-'OddsRatio_working_3-way'!U281^3/27))</f>
        <v>0.15364485143267048</v>
      </c>
      <c r="Y281" s="11">
        <f>IF('OddsRatio_working_3-way'!W281&gt;=0,IF('OddsRatio_working_3-way'!V281+SQRT('OddsRatio_working_3-way'!W281)&gt;0,0,PI()),ACOS('OddsRatio_working_3-way'!V281/(2*'OddsRatio_working_3-way'!X281)))</f>
        <v>0.26257034896690268</v>
      </c>
      <c r="Z281" s="11">
        <f>'OddsRatio_working_3-way'!X281^(1/3)*COS('OddsRatio_working_3-way'!Y281/3)</f>
        <v>0.53354835395221212</v>
      </c>
      <c r="AA281" s="11">
        <f>'OddsRatio_working_3-way'!X281^(1/3)*COS(('OddsRatio_working_3-way'!Y281+2*PI())/3)</f>
        <v>-0.30731940797125512</v>
      </c>
      <c r="AB281" s="11">
        <f>'OddsRatio_working_3-way'!X281^(1/3)*COS(('OddsRatio_working_3-way'!Y281+4*PI())/3)</f>
        <v>-0.22622894598095716</v>
      </c>
      <c r="AC281" s="11">
        <f>'OddsRatio_working_3-way'!X281^(1/3)*SIN('OddsRatio_working_3-way'!Y281/3)</f>
        <v>4.6817600058809659E-2</v>
      </c>
      <c r="AD281" s="11">
        <f>'OddsRatio_working_3-way'!X281^(1/3)*SIN(('OddsRatio_working_3-way'!Y281+2*PI())/3)</f>
        <v>0.43865762864058222</v>
      </c>
      <c r="AE281" s="11">
        <f>'OddsRatio_working_3-way'!X281^(1/3)*SIN(('OddsRatio_working_3-way'!Y281+4*PI())/3)</f>
        <v>-0.48547522869939186</v>
      </c>
      <c r="AF281" s="11">
        <f>-'OddsRatio_working_3-way'!U281/(3*'OddsRatio_working_3-way'!X281^(1/3))*COS(('OddsRatio_working_3-way'!Y281)/3)</f>
        <v>0.53354835395221201</v>
      </c>
      <c r="AG281" s="11">
        <f>-'OddsRatio_working_3-way'!U281/(3*'OddsRatio_working_3-way'!X281^(1/3))*COS(('OddsRatio_working_3-way'!Y281+2*PI())/3)</f>
        <v>-0.30731940797125501</v>
      </c>
      <c r="AH281" s="11">
        <f>-'OddsRatio_working_3-way'!U281/(3*'OddsRatio_working_3-way'!X281^(1/3))*COS(('OddsRatio_working_3-way'!Y281+4*PI())/3)</f>
        <v>-0.22622894598095711</v>
      </c>
      <c r="AI281" s="11">
        <f>'OddsRatio_working_3-way'!U281/(3*'OddsRatio_working_3-way'!X281^(1/3))*SIN(('OddsRatio_working_3-way'!Y281)/3)</f>
        <v>-4.6817600058809652E-2</v>
      </c>
      <c r="AJ281" s="11">
        <f>'OddsRatio_working_3-way'!U281/(3*'OddsRatio_working_3-way'!X281^(1/3))*SIN(('OddsRatio_working_3-way'!Y281+2*PI())/3)</f>
        <v>-0.43865762864058216</v>
      </c>
      <c r="AK281" s="11">
        <f>'OddsRatio_working_3-way'!U281/(3*'OddsRatio_working_3-way'!X281^(1/3))*SIN(('OddsRatio_working_3-way'!Y281+4*PI())/3)</f>
        <v>0.4854752286993918</v>
      </c>
      <c r="AL281" s="11">
        <f>'OddsRatio_working_3-way'!Z281+'OddsRatio_working_3-way'!AF281</f>
        <v>1.0670967079044242</v>
      </c>
      <c r="AM281" s="11">
        <f>'OddsRatio_working_3-way'!AA281+'OddsRatio_working_3-way'!AG281</f>
        <v>-0.61463881594251013</v>
      </c>
      <c r="AN281" s="11">
        <f>'OddsRatio_working_3-way'!AB281+'OddsRatio_working_3-way'!AH281</f>
        <v>-0.45245789196191427</v>
      </c>
      <c r="AO281" s="11">
        <f>'OddsRatio_working_3-way'!AC281+'OddsRatio_working_3-way'!AI281</f>
        <v>0</v>
      </c>
      <c r="AP281" s="11">
        <f>'OddsRatio_working_3-way'!AD281+'OddsRatio_working_3-way'!AJ281</f>
        <v>0</v>
      </c>
      <c r="AQ281" s="11">
        <f>'OddsRatio_working_3-way'!AE281+'OddsRatio_working_3-way'!AK281</f>
        <v>0</v>
      </c>
      <c r="AR281" s="10">
        <f>IF(A281="","",IF(('OddsRatio_working_3-way'!X281=0),IF(Q281&gt;0,-Q281^(1/3),(-Q281)^(1/3)),'OddsRatio_working_3-way'!AL281-'OddsRatio_working_3-way'!R281/3))</f>
        <v>1.0670967079044242</v>
      </c>
      <c r="AS281" s="11">
        <f>IF(('OddsRatio_working_3-way'!X281=0),IF(Q281&gt;0,-Q281^(1/3),(-Q281)^(1/3)),'OddsRatio_working_3-way'!AM281-'OddsRatio_working_3-way'!R281/3)</f>
        <v>-0.61463881594251013</v>
      </c>
      <c r="AT281" s="11">
        <f>IF(('OddsRatio_working_3-way'!X281=0),IF(Q281&gt;0,-Q281^(1/3),(-Q281)^(1/3)),'OddsRatio_working_3-way'!AN281-'OddsRatio_working_3-way'!R281/3)</f>
        <v>-0.45245789196191427</v>
      </c>
      <c r="AU281" s="11">
        <f>IF(('OddsRatio_working_3-way'!X281=0),0,'OddsRatio_working_3-way'!AO281)</f>
        <v>0</v>
      </c>
      <c r="AV281" s="11">
        <f>IF(('OddsRatio_working_3-way'!X281=0),0,'OddsRatio_working_3-way'!AP281)</f>
        <v>0</v>
      </c>
      <c r="AW281" s="11">
        <f>IF(('OddsRatio_working_3-way'!X281=0),0,'OddsRatio_working_3-way'!AQ281)</f>
        <v>0</v>
      </c>
    </row>
    <row r="282" spans="1:4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9">
        <f t="shared" si="65"/>
        <v>0.25880665220002447</v>
      </c>
      <c r="E282" s="9">
        <f t="shared" si="66"/>
        <v>0.25537759111824859</v>
      </c>
      <c r="F282" s="9">
        <f t="shared" si="67"/>
        <v>0.48581575668172716</v>
      </c>
      <c r="G282" s="9">
        <f t="shared" si="68"/>
        <v>1.0376406948486296</v>
      </c>
      <c r="H282" s="9">
        <f t="shared" si="69"/>
        <v>3.8638883177822176</v>
      </c>
      <c r="I282" s="9">
        <f t="shared" si="70"/>
        <v>3.9157703525246492</v>
      </c>
      <c r="J282" s="9">
        <f t="shared" si="71"/>
        <v>2.0583935087456018</v>
      </c>
      <c r="K282" s="11">
        <f t="shared" si="72"/>
        <v>0.26595744680851063</v>
      </c>
      <c r="L282" s="11">
        <f t="shared" si="73"/>
        <v>0.26246719160104987</v>
      </c>
      <c r="M282" s="11">
        <f t="shared" si="74"/>
        <v>0.49504950495049505</v>
      </c>
      <c r="N282" s="11">
        <f>'OddsRatio_working_3-way'!K282+'OddsRatio_working_3-way'!L282+'OddsRatio_working_3-way'!M282-('OddsRatio_working_3-way'!K282*'OddsRatio_working_3-way'!L282)-('OddsRatio_working_3-way'!K282*'OddsRatio_working_3-way'!M282)-('OddsRatio_working_3-way'!L282*'OddsRatio_working_3-way'!M282)+('OddsRatio_working_3-way'!K282*'OddsRatio_working_3-way'!L282*'OddsRatio_working_3-way'!M282)-1</f>
        <v>-0.27337033418537027</v>
      </c>
      <c r="O282" s="11">
        <f>0</f>
        <v>0</v>
      </c>
      <c r="P282" s="11">
        <f>('OddsRatio_working_3-way'!K282*'OddsRatio_working_3-way'!L282)+('OddsRatio_working_3-way'!K282*'OddsRatio_working_3-way'!M282)+('OddsRatio_working_3-way'!L282*'OddsRatio_working_3-way'!M282)-(3*'OddsRatio_working_3-way'!K282*'OddsRatio_working_3-way'!L282*'OddsRatio_working_3-way'!M282)</f>
        <v>0.22773051304125219</v>
      </c>
      <c r="Q282" s="11">
        <f>2*'OddsRatio_working_3-way'!K282*'OddsRatio_working_3-way'!L282*'OddsRatio_working_3-way'!M282</f>
        <v>6.9113964504173647E-2</v>
      </c>
      <c r="R282" s="11">
        <f t="shared" si="75"/>
        <v>0</v>
      </c>
      <c r="S282" s="11">
        <f t="shared" si="76"/>
        <v>-0.83304764476320214</v>
      </c>
      <c r="T282" s="11">
        <f t="shared" si="77"/>
        <v>-0.25282174347896874</v>
      </c>
      <c r="U282" s="11">
        <f>'OddsRatio_working_3-way'!S282-'OddsRatio_working_3-way'!R282^2/3</f>
        <v>-0.83304764476320214</v>
      </c>
      <c r="V282" s="11">
        <f>'OddsRatio_working_3-way'!S282*'OddsRatio_working_3-way'!R282/3-2*'OddsRatio_working_3-way'!R282^3/27-'OddsRatio_working_3-way'!T282</f>
        <v>0.25282174347896874</v>
      </c>
      <c r="W282" s="11">
        <f>'OddsRatio_working_3-way'!V282^2+4*'OddsRatio_working_3-way'!U282^3/27</f>
        <v>-2.172690279524378E-2</v>
      </c>
      <c r="X282" s="11">
        <f>IF('OddsRatio_working_3-way'!W282&gt;0,IF(ABS('OddsRatio_working_3-way'!V282+SQRT('OddsRatio_working_3-way'!W282))/2&gt;0,ABS('OddsRatio_working_3-way'!V282+SQRT('OddsRatio_working_3-way'!W282))/2,ABS('OddsRatio_working_3-way'!V282-SQRT('OddsRatio_working_3-way'!W282))/2),SQRT(-'OddsRatio_working_3-way'!U282^3/27))</f>
        <v>0.14632646443055786</v>
      </c>
      <c r="Y282" s="11">
        <f>IF('OddsRatio_working_3-way'!W282&gt;=0,IF('OddsRatio_working_3-way'!V282+SQRT('OddsRatio_working_3-way'!W282)&gt;0,0,PI()),ACOS('OddsRatio_working_3-way'!V282/(2*'OddsRatio_working_3-way'!X282)))</f>
        <v>0.52784167176018326</v>
      </c>
      <c r="Z282" s="11">
        <f>'OddsRatio_working_3-way'!X282^(1/3)*COS('OddsRatio_working_3-way'!Y282/3)</f>
        <v>0.51882034742431493</v>
      </c>
      <c r="AA282" s="11">
        <f>'OddsRatio_working_3-way'!X282^(1/3)*COS(('OddsRatio_working_3-way'!Y282+2*PI())/3)</f>
        <v>-0.33929131363069759</v>
      </c>
      <c r="AB282" s="11">
        <f>'OddsRatio_working_3-way'!X282^(1/3)*COS(('OddsRatio_working_3-way'!Y282+4*PI())/3)</f>
        <v>-0.17952903379361715</v>
      </c>
      <c r="AC282" s="11">
        <f>'OddsRatio_working_3-way'!X282^(1/3)*SIN('OddsRatio_working_3-way'!Y282/3)</f>
        <v>9.2238795270286666E-2</v>
      </c>
      <c r="AD282" s="11">
        <f>'OddsRatio_working_3-way'!X282^(1/3)*SIN(('OddsRatio_working_3-way'!Y282+2*PI())/3)</f>
        <v>0.40319220323458194</v>
      </c>
      <c r="AE282" s="11">
        <f>'OddsRatio_working_3-way'!X282^(1/3)*SIN(('OddsRatio_working_3-way'!Y282+4*PI())/3)</f>
        <v>-0.49543099850486855</v>
      </c>
      <c r="AF282" s="11">
        <f>-'OddsRatio_working_3-way'!U282/(3*'OddsRatio_working_3-way'!X282^(1/3))*COS(('OddsRatio_working_3-way'!Y282)/3)</f>
        <v>0.51882034742431471</v>
      </c>
      <c r="AG282" s="11">
        <f>-'OddsRatio_working_3-way'!U282/(3*'OddsRatio_working_3-way'!X282^(1/3))*COS(('OddsRatio_working_3-way'!Y282+2*PI())/3)</f>
        <v>-0.33929131363069742</v>
      </c>
      <c r="AH282" s="11">
        <f>-'OddsRatio_working_3-way'!U282/(3*'OddsRatio_working_3-way'!X282^(1/3))*COS(('OddsRatio_working_3-way'!Y282+4*PI())/3)</f>
        <v>-0.17952903379361709</v>
      </c>
      <c r="AI282" s="11">
        <f>'OddsRatio_working_3-way'!U282/(3*'OddsRatio_working_3-way'!X282^(1/3))*SIN(('OddsRatio_working_3-way'!Y282)/3)</f>
        <v>-9.2238795270286625E-2</v>
      </c>
      <c r="AJ282" s="11">
        <f>'OddsRatio_working_3-way'!U282/(3*'OddsRatio_working_3-way'!X282^(1/3))*SIN(('OddsRatio_working_3-way'!Y282+2*PI())/3)</f>
        <v>-0.40319220323458177</v>
      </c>
      <c r="AK282" s="11">
        <f>'OddsRatio_working_3-way'!U282/(3*'OddsRatio_working_3-way'!X282^(1/3))*SIN(('OddsRatio_working_3-way'!Y282+4*PI())/3)</f>
        <v>0.49543099850486833</v>
      </c>
      <c r="AL282" s="11">
        <f>'OddsRatio_working_3-way'!Z282+'OddsRatio_working_3-way'!AF282</f>
        <v>1.0376406948486296</v>
      </c>
      <c r="AM282" s="11">
        <f>'OddsRatio_working_3-way'!AA282+'OddsRatio_working_3-way'!AG282</f>
        <v>-0.67858262726139507</v>
      </c>
      <c r="AN282" s="11">
        <f>'OddsRatio_working_3-way'!AB282+'OddsRatio_working_3-way'!AH282</f>
        <v>-0.35905806758723424</v>
      </c>
      <c r="AO282" s="11">
        <f>'OddsRatio_working_3-way'!AC282+'OddsRatio_working_3-way'!AI282</f>
        <v>0</v>
      </c>
      <c r="AP282" s="11">
        <f>'OddsRatio_working_3-way'!AD282+'OddsRatio_working_3-way'!AJ282</f>
        <v>0</v>
      </c>
      <c r="AQ282" s="11">
        <f>'OddsRatio_working_3-way'!AE282+'OddsRatio_working_3-way'!AK282</f>
        <v>0</v>
      </c>
      <c r="AR282" s="10">
        <f>IF(A282="","",IF(('OddsRatio_working_3-way'!X282=0),IF(Q282&gt;0,-Q282^(1/3),(-Q282)^(1/3)),'OddsRatio_working_3-way'!AL282-'OddsRatio_working_3-way'!R282/3))</f>
        <v>1.0376406948486296</v>
      </c>
      <c r="AS282" s="11">
        <f>IF(('OddsRatio_working_3-way'!X282=0),IF(Q282&gt;0,-Q282^(1/3),(-Q282)^(1/3)),'OddsRatio_working_3-way'!AM282-'OddsRatio_working_3-way'!R282/3)</f>
        <v>-0.67858262726139507</v>
      </c>
      <c r="AT282" s="11">
        <f>IF(('OddsRatio_working_3-way'!X282=0),IF(Q282&gt;0,-Q282^(1/3),(-Q282)^(1/3)),'OddsRatio_working_3-way'!AN282-'OddsRatio_working_3-way'!R282/3)</f>
        <v>-0.35905806758723424</v>
      </c>
      <c r="AU282" s="11">
        <f>IF(('OddsRatio_working_3-way'!X282=0),0,'OddsRatio_working_3-way'!AO282)</f>
        <v>0</v>
      </c>
      <c r="AV282" s="11">
        <f>IF(('OddsRatio_working_3-way'!X282=0),0,'OddsRatio_working_3-way'!AP282)</f>
        <v>0</v>
      </c>
      <c r="AW282" s="11">
        <f>IF(('OddsRatio_working_3-way'!X282=0),0,'OddsRatio_working_3-way'!AQ282)</f>
        <v>0</v>
      </c>
    </row>
    <row r="283" spans="1:4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9">
        <f t="shared" si="65"/>
        <v>0.14860155556815027</v>
      </c>
      <c r="E283" s="9">
        <f t="shared" si="66"/>
        <v>0.22566503087814646</v>
      </c>
      <c r="F283" s="9">
        <f t="shared" si="67"/>
        <v>0.62573341355370327</v>
      </c>
      <c r="G283" s="9">
        <f t="shared" si="68"/>
        <v>1.0493415121752303</v>
      </c>
      <c r="H283" s="9">
        <f t="shared" si="69"/>
        <v>6.7294046564767571</v>
      </c>
      <c r="I283" s="9">
        <f t="shared" si="70"/>
        <v>4.4313467448130028</v>
      </c>
      <c r="J283" s="9">
        <f t="shared" si="71"/>
        <v>1.5981246619398815</v>
      </c>
      <c r="K283" s="11">
        <f t="shared" si="72"/>
        <v>0.15479876160990713</v>
      </c>
      <c r="L283" s="11">
        <f t="shared" si="73"/>
        <v>0.23419203747072601</v>
      </c>
      <c r="M283" s="11">
        <f t="shared" si="74"/>
        <v>0.63694267515923564</v>
      </c>
      <c r="N283" s="11">
        <f>'OddsRatio_working_3-way'!K283+'OddsRatio_working_3-way'!L283+'OddsRatio_working_3-way'!M283-('OddsRatio_working_3-way'!K283*'OddsRatio_working_3-way'!L283)-('OddsRatio_working_3-way'!K283*'OddsRatio_working_3-way'!M283)-('OddsRatio_working_3-way'!L283*'OddsRatio_working_3-way'!M283)+('OddsRatio_working_3-way'!K283*'OddsRatio_working_3-way'!L283*'OddsRatio_working_3-way'!M283)-1</f>
        <v>-0.23499315148425448</v>
      </c>
      <c r="O283" s="11">
        <f>0</f>
        <v>0</v>
      </c>
      <c r="P283" s="11">
        <f>('OddsRatio_working_3-way'!K283*'OddsRatio_working_3-way'!L283)+('OddsRatio_working_3-way'!K283*'OddsRatio_working_3-way'!M283)+('OddsRatio_working_3-way'!L283*'OddsRatio_working_3-way'!M283)-(3*'OddsRatio_working_3-way'!K283*'OddsRatio_working_3-way'!L283*'OddsRatio_working_3-way'!M283)</f>
        <v>0.21474492205613693</v>
      </c>
      <c r="Q283" s="11">
        <f>2*'OddsRatio_working_3-way'!K283*'OddsRatio_working_3-way'!L283*'OddsRatio_working_3-way'!M283</f>
        <v>4.6181703667986435E-2</v>
      </c>
      <c r="R283" s="11">
        <f t="shared" si="75"/>
        <v>0</v>
      </c>
      <c r="S283" s="11">
        <f t="shared" si="76"/>
        <v>-0.91383481050308712</v>
      </c>
      <c r="T283" s="11">
        <f t="shared" si="77"/>
        <v>-0.19652361516195421</v>
      </c>
      <c r="U283" s="11">
        <f>'OddsRatio_working_3-way'!S283-'OddsRatio_working_3-way'!R283^2/3</f>
        <v>-0.91383481050308712</v>
      </c>
      <c r="V283" s="11">
        <f>'OddsRatio_working_3-way'!S283*'OddsRatio_working_3-way'!R283/3-2*'OddsRatio_working_3-way'!R283^3/27-'OddsRatio_working_3-way'!T283</f>
        <v>0.19652361516195421</v>
      </c>
      <c r="W283" s="11">
        <f>'OddsRatio_working_3-way'!V283^2+4*'OddsRatio_working_3-way'!U283^3/27</f>
        <v>-7.4435953555249457E-2</v>
      </c>
      <c r="X283" s="11">
        <f>IF('OddsRatio_working_3-way'!W283&gt;0,IF(ABS('OddsRatio_working_3-way'!V283+SQRT('OddsRatio_working_3-way'!W283))/2&gt;0,ABS('OddsRatio_working_3-way'!V283+SQRT('OddsRatio_working_3-way'!W283))/2,ABS('OddsRatio_working_3-way'!V283-SQRT('OddsRatio_working_3-way'!W283))/2),SQRT(-'OddsRatio_working_3-way'!U283^3/27))</f>
        <v>0.16812010949881437</v>
      </c>
      <c r="Y283" s="11">
        <f>IF('OddsRatio_working_3-way'!W283&gt;=0,IF('OddsRatio_working_3-way'!V283+SQRT('OddsRatio_working_3-way'!W283)&gt;0,0,PI()),ACOS('OddsRatio_working_3-way'!V283/(2*'OddsRatio_working_3-way'!X283)))</f>
        <v>0.94656485827660986</v>
      </c>
      <c r="Z283" s="11">
        <f>'OddsRatio_working_3-way'!X283^(1/3)*COS('OddsRatio_working_3-way'!Y283/3)</f>
        <v>0.52467075608761526</v>
      </c>
      <c r="AA283" s="11">
        <f>'OddsRatio_working_3-way'!X283^(1/3)*COS(('OddsRatio_working_3-way'!Y283+2*PI())/3)</f>
        <v>-0.41065648546149591</v>
      </c>
      <c r="AB283" s="11">
        <f>'OddsRatio_working_3-way'!X283^(1/3)*COS(('OddsRatio_working_3-way'!Y283+4*PI())/3)</f>
        <v>-0.1140142706261195</v>
      </c>
      <c r="AC283" s="11">
        <f>'OddsRatio_working_3-way'!X283^(1/3)*SIN('OddsRatio_working_3-way'!Y283/3)</f>
        <v>0.17126646258821135</v>
      </c>
      <c r="AD283" s="11">
        <f>'OddsRatio_working_3-way'!X283^(1/3)*SIN(('OddsRatio_working_3-way'!Y283+2*PI())/3)</f>
        <v>0.36874497210055801</v>
      </c>
      <c r="AE283" s="11">
        <f>'OddsRatio_working_3-way'!X283^(1/3)*SIN(('OddsRatio_working_3-way'!Y283+4*PI())/3)</f>
        <v>-0.54001143468876944</v>
      </c>
      <c r="AF283" s="11">
        <f>-'OddsRatio_working_3-way'!U283/(3*'OddsRatio_working_3-way'!X283^(1/3))*COS(('OddsRatio_working_3-way'!Y283)/3)</f>
        <v>0.52467075608761515</v>
      </c>
      <c r="AG283" s="11">
        <f>-'OddsRatio_working_3-way'!U283/(3*'OddsRatio_working_3-way'!X283^(1/3))*COS(('OddsRatio_working_3-way'!Y283+2*PI())/3)</f>
        <v>-0.4106564854614958</v>
      </c>
      <c r="AH283" s="11">
        <f>-'OddsRatio_working_3-way'!U283/(3*'OddsRatio_working_3-way'!X283^(1/3))*COS(('OddsRatio_working_3-way'!Y283+4*PI())/3)</f>
        <v>-0.11401427062611948</v>
      </c>
      <c r="AI283" s="11">
        <f>'OddsRatio_working_3-way'!U283/(3*'OddsRatio_working_3-way'!X283^(1/3))*SIN(('OddsRatio_working_3-way'!Y283)/3)</f>
        <v>-0.17126646258821132</v>
      </c>
      <c r="AJ283" s="11">
        <f>'OddsRatio_working_3-way'!U283/(3*'OddsRatio_working_3-way'!X283^(1/3))*SIN(('OddsRatio_working_3-way'!Y283+2*PI())/3)</f>
        <v>-0.36874497210055796</v>
      </c>
      <c r="AK283" s="11">
        <f>'OddsRatio_working_3-way'!U283/(3*'OddsRatio_working_3-way'!X283^(1/3))*SIN(('OddsRatio_working_3-way'!Y283+4*PI())/3)</f>
        <v>0.54001143468876933</v>
      </c>
      <c r="AL283" s="11">
        <f>'OddsRatio_working_3-way'!Z283+'OddsRatio_working_3-way'!AF283</f>
        <v>1.0493415121752303</v>
      </c>
      <c r="AM283" s="11">
        <f>'OddsRatio_working_3-way'!AA283+'OddsRatio_working_3-way'!AG283</f>
        <v>-0.82131297092299171</v>
      </c>
      <c r="AN283" s="11">
        <f>'OddsRatio_working_3-way'!AB283+'OddsRatio_working_3-way'!AH283</f>
        <v>-0.22802854125223898</v>
      </c>
      <c r="AO283" s="11">
        <f>'OddsRatio_working_3-way'!AC283+'OddsRatio_working_3-way'!AI283</f>
        <v>0</v>
      </c>
      <c r="AP283" s="11">
        <f>'OddsRatio_working_3-way'!AD283+'OddsRatio_working_3-way'!AJ283</f>
        <v>0</v>
      </c>
      <c r="AQ283" s="11">
        <f>'OddsRatio_working_3-way'!AE283+'OddsRatio_working_3-way'!AK283</f>
        <v>0</v>
      </c>
      <c r="AR283" s="10">
        <f>IF(A283="","",IF(('OddsRatio_working_3-way'!X283=0),IF(Q283&gt;0,-Q283^(1/3),(-Q283)^(1/3)),'OddsRatio_working_3-way'!AL283-'OddsRatio_working_3-way'!R283/3))</f>
        <v>1.0493415121752303</v>
      </c>
      <c r="AS283" s="11">
        <f>IF(('OddsRatio_working_3-way'!X283=0),IF(Q283&gt;0,-Q283^(1/3),(-Q283)^(1/3)),'OddsRatio_working_3-way'!AM283-'OddsRatio_working_3-way'!R283/3)</f>
        <v>-0.82131297092299171</v>
      </c>
      <c r="AT283" s="11">
        <f>IF(('OddsRatio_working_3-way'!X283=0),IF(Q283&gt;0,-Q283^(1/3),(-Q283)^(1/3)),'OddsRatio_working_3-way'!AN283-'OddsRatio_working_3-way'!R283/3)</f>
        <v>-0.22802854125223898</v>
      </c>
      <c r="AU283" s="11">
        <f>IF(('OddsRatio_working_3-way'!X283=0),0,'OddsRatio_working_3-way'!AO283)</f>
        <v>0</v>
      </c>
      <c r="AV283" s="11">
        <f>IF(('OddsRatio_working_3-way'!X283=0),0,'OddsRatio_working_3-way'!AP283)</f>
        <v>0</v>
      </c>
      <c r="AW283" s="11">
        <f>IF(('OddsRatio_working_3-way'!X283=0),0,'OddsRatio_working_3-way'!AQ283)</f>
        <v>0</v>
      </c>
    </row>
    <row r="284" spans="1:4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9">
        <f t="shared" si="65"/>
        <v>0.26014162108058053</v>
      </c>
      <c r="E284" s="9">
        <f t="shared" si="66"/>
        <v>0.3243004376069723</v>
      </c>
      <c r="F284" s="9">
        <f t="shared" si="67"/>
        <v>0.41555794131244689</v>
      </c>
      <c r="G284" s="9">
        <f t="shared" si="68"/>
        <v>1.0417802198773543</v>
      </c>
      <c r="H284" s="9">
        <f t="shared" si="69"/>
        <v>3.844060000265177</v>
      </c>
      <c r="I284" s="9">
        <f t="shared" si="70"/>
        <v>3.0835604397547089</v>
      </c>
      <c r="J284" s="9">
        <f t="shared" si="71"/>
        <v>2.4064032968344282</v>
      </c>
      <c r="K284" s="11">
        <f t="shared" si="72"/>
        <v>0.26809651474530832</v>
      </c>
      <c r="L284" s="11">
        <f t="shared" si="73"/>
        <v>0.33333333333333331</v>
      </c>
      <c r="M284" s="11">
        <f t="shared" si="74"/>
        <v>0.42553191489361702</v>
      </c>
      <c r="N284" s="11">
        <f>'OddsRatio_working_3-way'!K284+'OddsRatio_working_3-way'!L284+'OddsRatio_working_3-way'!M284-('OddsRatio_working_3-way'!K284*'OddsRatio_working_3-way'!L284)-('OddsRatio_working_3-way'!K284*'OddsRatio_working_3-way'!M284)-('OddsRatio_working_3-way'!L284*'OddsRatio_working_3-way'!M284)+('OddsRatio_working_3-way'!K284*'OddsRatio_working_3-way'!L284*'OddsRatio_working_3-way'!M284)-1</f>
        <v>-0.28030346243796689</v>
      </c>
      <c r="O284" s="11">
        <f>0</f>
        <v>0</v>
      </c>
      <c r="P284" s="11">
        <f>('OddsRatio_working_3-way'!K284*'OddsRatio_working_3-way'!L284)+('OddsRatio_working_3-way'!K284*'OddsRatio_working_3-way'!M284)+('OddsRatio_working_3-way'!L284*'OddsRatio_working_3-way'!M284)-(3*'OddsRatio_working_3-way'!K284*'OddsRatio_working_3-way'!L284*'OddsRatio_working_3-way'!M284)</f>
        <v>0.23120947654630841</v>
      </c>
      <c r="Q284" s="11">
        <f>2*'OddsRatio_working_3-way'!K284*'OddsRatio_working_3-way'!L284*'OddsRatio_working_3-way'!M284</f>
        <v>7.605574886391725E-2</v>
      </c>
      <c r="R284" s="11">
        <f t="shared" si="75"/>
        <v>0</v>
      </c>
      <c r="S284" s="11">
        <f t="shared" si="76"/>
        <v>-0.82485415818749186</v>
      </c>
      <c r="T284" s="11">
        <f t="shared" si="77"/>
        <v>-0.27133360466693812</v>
      </c>
      <c r="U284" s="11">
        <f>'OddsRatio_working_3-way'!S284-'OddsRatio_working_3-way'!R284^2/3</f>
        <v>-0.82485415818749186</v>
      </c>
      <c r="V284" s="11">
        <f>'OddsRatio_working_3-way'!S284*'OddsRatio_working_3-way'!R284/3-2*'OddsRatio_working_3-way'!R284^3/27-'OddsRatio_working_3-way'!T284</f>
        <v>0.27133360466693812</v>
      </c>
      <c r="W284" s="11">
        <f>'OddsRatio_working_3-way'!V284^2+4*'OddsRatio_working_3-way'!U284^3/27</f>
        <v>-9.521465628641701E-3</v>
      </c>
      <c r="X284" s="11">
        <f>IF('OddsRatio_working_3-way'!W284&gt;0,IF(ABS('OddsRatio_working_3-way'!V284+SQRT('OddsRatio_working_3-way'!W284))/2&gt;0,ABS('OddsRatio_working_3-way'!V284+SQRT('OddsRatio_working_3-way'!W284))/2,ABS('OddsRatio_working_3-way'!V284-SQRT('OddsRatio_working_3-way'!W284))/2),SQRT(-'OddsRatio_working_3-way'!U284^3/27))</f>
        <v>0.14417297826759698</v>
      </c>
      <c r="Y284" s="11">
        <f>IF('OddsRatio_working_3-way'!W284&gt;=0,IF('OddsRatio_working_3-way'!V284+SQRT('OddsRatio_working_3-way'!W284)&gt;0,0,PI()),ACOS('OddsRatio_working_3-way'!V284/(2*'OddsRatio_working_3-way'!X284)))</f>
        <v>0.34522242307781315</v>
      </c>
      <c r="Z284" s="11">
        <f>'OddsRatio_working_3-way'!X284^(1/3)*COS('OddsRatio_working_3-way'!Y284/3)</f>
        <v>0.52089010993867702</v>
      </c>
      <c r="AA284" s="11">
        <f>'OddsRatio_working_3-way'!X284^(1/3)*COS(('OddsRatio_working_3-way'!Y284+2*PI())/3)</f>
        <v>-0.31258582186941097</v>
      </c>
      <c r="AB284" s="11">
        <f>'OddsRatio_working_3-way'!X284^(1/3)*COS(('OddsRatio_working_3-way'!Y284+4*PI())/3)</f>
        <v>-0.20830428806926632</v>
      </c>
      <c r="AC284" s="11">
        <f>'OddsRatio_working_3-way'!X284^(1/3)*SIN('OddsRatio_working_3-way'!Y284/3)</f>
        <v>6.020697161102076E-2</v>
      </c>
      <c r="AD284" s="11">
        <f>'OddsRatio_working_3-way'!X284^(1/3)*SIN(('OddsRatio_working_3-way'!Y284+2*PI())/3)</f>
        <v>0.42100058198145296</v>
      </c>
      <c r="AE284" s="11">
        <f>'OddsRatio_working_3-way'!X284^(1/3)*SIN(('OddsRatio_working_3-way'!Y284+4*PI())/3)</f>
        <v>-0.48120755359247364</v>
      </c>
      <c r="AF284" s="11">
        <f>-'OddsRatio_working_3-way'!U284/(3*'OddsRatio_working_3-way'!X284^(1/3))*COS(('OddsRatio_working_3-way'!Y284)/3)</f>
        <v>0.52089010993867713</v>
      </c>
      <c r="AG284" s="11">
        <f>-'OddsRatio_working_3-way'!U284/(3*'OddsRatio_working_3-way'!X284^(1/3))*COS(('OddsRatio_working_3-way'!Y284+2*PI())/3)</f>
        <v>-0.31258582186941108</v>
      </c>
      <c r="AH284" s="11">
        <f>-'OddsRatio_working_3-way'!U284/(3*'OddsRatio_working_3-way'!X284^(1/3))*COS(('OddsRatio_working_3-way'!Y284+4*PI())/3)</f>
        <v>-0.20830428806926637</v>
      </c>
      <c r="AI284" s="11">
        <f>'OddsRatio_working_3-way'!U284/(3*'OddsRatio_working_3-way'!X284^(1/3))*SIN(('OddsRatio_working_3-way'!Y284)/3)</f>
        <v>-6.0206971611020774E-2</v>
      </c>
      <c r="AJ284" s="11">
        <f>'OddsRatio_working_3-way'!U284/(3*'OddsRatio_working_3-way'!X284^(1/3))*SIN(('OddsRatio_working_3-way'!Y284+2*PI())/3)</f>
        <v>-0.42100058198145307</v>
      </c>
      <c r="AK284" s="11">
        <f>'OddsRatio_working_3-way'!U284/(3*'OddsRatio_working_3-way'!X284^(1/3))*SIN(('OddsRatio_working_3-way'!Y284+4*PI())/3)</f>
        <v>0.48120755359247375</v>
      </c>
      <c r="AL284" s="11">
        <f>'OddsRatio_working_3-way'!Z284+'OddsRatio_working_3-way'!AF284</f>
        <v>1.0417802198773543</v>
      </c>
      <c r="AM284" s="11">
        <f>'OddsRatio_working_3-way'!AA284+'OddsRatio_working_3-way'!AG284</f>
        <v>-0.62517164373882206</v>
      </c>
      <c r="AN284" s="11">
        <f>'OddsRatio_working_3-way'!AB284+'OddsRatio_working_3-way'!AH284</f>
        <v>-0.41660857613853269</v>
      </c>
      <c r="AO284" s="11">
        <f>'OddsRatio_working_3-way'!AC284+'OddsRatio_working_3-way'!AI284</f>
        <v>0</v>
      </c>
      <c r="AP284" s="11">
        <f>'OddsRatio_working_3-way'!AD284+'OddsRatio_working_3-way'!AJ284</f>
        <v>0</v>
      </c>
      <c r="AQ284" s="11">
        <f>'OddsRatio_working_3-way'!AE284+'OddsRatio_working_3-way'!AK284</f>
        <v>0</v>
      </c>
      <c r="AR284" s="10">
        <f>IF(A284="","",IF(('OddsRatio_working_3-way'!X284=0),IF(Q284&gt;0,-Q284^(1/3),(-Q284)^(1/3)),'OddsRatio_working_3-way'!AL284-'OddsRatio_working_3-way'!R284/3))</f>
        <v>1.0417802198773543</v>
      </c>
      <c r="AS284" s="11">
        <f>IF(('OddsRatio_working_3-way'!X284=0),IF(Q284&gt;0,-Q284^(1/3),(-Q284)^(1/3)),'OddsRatio_working_3-way'!AM284-'OddsRatio_working_3-way'!R284/3)</f>
        <v>-0.62517164373882206</v>
      </c>
      <c r="AT284" s="11">
        <f>IF(('OddsRatio_working_3-way'!X284=0),IF(Q284&gt;0,-Q284^(1/3),(-Q284)^(1/3)),'OddsRatio_working_3-way'!AN284-'OddsRatio_working_3-way'!R284/3)</f>
        <v>-0.41660857613853269</v>
      </c>
      <c r="AU284" s="11">
        <f>IF(('OddsRatio_working_3-way'!X284=0),0,'OddsRatio_working_3-way'!AO284)</f>
        <v>0</v>
      </c>
      <c r="AV284" s="11">
        <f>IF(('OddsRatio_working_3-way'!X284=0),0,'OddsRatio_working_3-way'!AP284)</f>
        <v>0</v>
      </c>
      <c r="AW284" s="11">
        <f>IF(('OddsRatio_working_3-way'!X284=0),0,'OddsRatio_working_3-way'!AQ284)</f>
        <v>0</v>
      </c>
    </row>
    <row r="285" spans="1:4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9">
        <f t="shared" si="65"/>
        <v>0.41538089533531614</v>
      </c>
      <c r="E285" s="9">
        <f t="shared" si="66"/>
        <v>0.3105001704005772</v>
      </c>
      <c r="F285" s="9">
        <f t="shared" si="67"/>
        <v>0.27411893426410694</v>
      </c>
      <c r="G285" s="9">
        <f t="shared" si="68"/>
        <v>1.0425399759681442</v>
      </c>
      <c r="H285" s="9">
        <f t="shared" si="69"/>
        <v>2.4074289675569944</v>
      </c>
      <c r="I285" s="9">
        <f t="shared" si="70"/>
        <v>3.2206101488121472</v>
      </c>
      <c r="J285" s="9">
        <f t="shared" si="71"/>
        <v>3.6480515389590864</v>
      </c>
      <c r="K285" s="11">
        <f t="shared" si="72"/>
        <v>0.42553191489361702</v>
      </c>
      <c r="L285" s="11">
        <f t="shared" si="73"/>
        <v>0.31948881789137379</v>
      </c>
      <c r="M285" s="11">
        <f t="shared" si="74"/>
        <v>0.2824858757062147</v>
      </c>
      <c r="N285" s="11">
        <f>'OddsRatio_working_3-way'!K285+'OddsRatio_working_3-way'!L285+'OddsRatio_working_3-way'!M285-('OddsRatio_working_3-way'!K285*'OddsRatio_working_3-way'!L285)-('OddsRatio_working_3-way'!K285*'OddsRatio_working_3-way'!M285)-('OddsRatio_working_3-way'!L285*'OddsRatio_working_3-way'!M285)+('OddsRatio_working_3-way'!K285*'OddsRatio_working_3-way'!L285*'OddsRatio_working_3-way'!M285)-1</f>
        <v>-0.2804991998377786</v>
      </c>
      <c r="O285" s="11">
        <f>0</f>
        <v>0</v>
      </c>
      <c r="P285" s="11">
        <f>('OddsRatio_working_3-way'!K285*'OddsRatio_working_3-way'!L285)+('OddsRatio_working_3-way'!K285*'OddsRatio_working_3-way'!M285)+('OddsRatio_working_3-way'!L285*'OddsRatio_working_3-way'!M285)-(3*'OddsRatio_working_3-way'!K285*'OddsRatio_working_3-way'!L285*'OddsRatio_working_3-way'!M285)</f>
        <v>0.23119637981801539</v>
      </c>
      <c r="Q285" s="11">
        <f>2*'OddsRatio_working_3-way'!K285*'OddsRatio_working_3-way'!L285*'OddsRatio_working_3-way'!M285</f>
        <v>7.6809428510968586E-2</v>
      </c>
      <c r="R285" s="11">
        <f t="shared" si="75"/>
        <v>0</v>
      </c>
      <c r="S285" s="11">
        <f t="shared" si="76"/>
        <v>-0.82423186929489789</v>
      </c>
      <c r="T285" s="11">
        <f t="shared" si="77"/>
        <v>-0.27383118581225852</v>
      </c>
      <c r="U285" s="11">
        <f>'OddsRatio_working_3-way'!S285-'OddsRatio_working_3-way'!R285^2/3</f>
        <v>-0.82423186929489789</v>
      </c>
      <c r="V285" s="11">
        <f>'OddsRatio_working_3-way'!S285*'OddsRatio_working_3-way'!R285/3-2*'OddsRatio_working_3-way'!R285^3/27-'OddsRatio_working_3-way'!T285</f>
        <v>0.27383118581225852</v>
      </c>
      <c r="W285" s="11">
        <f>'OddsRatio_working_3-way'!V285^2+4*'OddsRatio_working_3-way'!U285^3/27</f>
        <v>-7.9718384136351905E-3</v>
      </c>
      <c r="X285" s="11">
        <f>IF('OddsRatio_working_3-way'!W285&gt;0,IF(ABS('OddsRatio_working_3-way'!V285+SQRT('OddsRatio_working_3-way'!W285))/2&gt;0,ABS('OddsRatio_working_3-way'!V285+SQRT('OddsRatio_working_3-way'!W285))/2,ABS('OddsRatio_working_3-way'!V285-SQRT('OddsRatio_working_3-way'!W285))/2),SQRT(-'OddsRatio_working_3-way'!U285^3/27))</f>
        <v>0.14400985794120383</v>
      </c>
      <c r="Y285" s="11">
        <f>IF('OddsRatio_working_3-way'!W285&gt;=0,IF('OddsRatio_working_3-way'!V285+SQRT('OddsRatio_working_3-way'!W285)&gt;0,0,PI()),ACOS('OddsRatio_working_3-way'!V285/(2*'OddsRatio_working_3-way'!X285)))</f>
        <v>0.31518952784848242</v>
      </c>
      <c r="Z285" s="11">
        <f>'OddsRatio_working_3-way'!X285^(1/3)*COS('OddsRatio_working_3-way'!Y285/3)</f>
        <v>0.5212699879840722</v>
      </c>
      <c r="AA285" s="11">
        <f>'OddsRatio_working_3-way'!X285^(1/3)*COS(('OddsRatio_working_3-way'!Y285+2*PI())/3)</f>
        <v>-0.30823926947269459</v>
      </c>
      <c r="AB285" s="11">
        <f>'OddsRatio_working_3-way'!X285^(1/3)*COS(('OddsRatio_working_3-way'!Y285+4*PI())/3)</f>
        <v>-0.2130307185113777</v>
      </c>
      <c r="AC285" s="11">
        <f>'OddsRatio_working_3-way'!X285^(1/3)*SIN('OddsRatio_working_3-way'!Y285/3)</f>
        <v>5.4968682526670538E-2</v>
      </c>
      <c r="AD285" s="11">
        <f>'OddsRatio_working_3-way'!X285^(1/3)*SIN(('OddsRatio_working_3-way'!Y285+2*PI())/3)</f>
        <v>0.42394871056128031</v>
      </c>
      <c r="AE285" s="11">
        <f>'OddsRatio_working_3-way'!X285^(1/3)*SIN(('OddsRatio_working_3-way'!Y285+4*PI())/3)</f>
        <v>-0.47891739308795084</v>
      </c>
      <c r="AF285" s="11">
        <f>-'OddsRatio_working_3-way'!U285/(3*'OddsRatio_working_3-way'!X285^(1/3))*COS(('OddsRatio_working_3-way'!Y285)/3)</f>
        <v>0.52126998798407209</v>
      </c>
      <c r="AG285" s="11">
        <f>-'OddsRatio_working_3-way'!U285/(3*'OddsRatio_working_3-way'!X285^(1/3))*COS(('OddsRatio_working_3-way'!Y285+2*PI())/3)</f>
        <v>-0.30823926947269453</v>
      </c>
      <c r="AH285" s="11">
        <f>-'OddsRatio_working_3-way'!U285/(3*'OddsRatio_working_3-way'!X285^(1/3))*COS(('OddsRatio_working_3-way'!Y285+4*PI())/3)</f>
        <v>-0.21303071851137764</v>
      </c>
      <c r="AI285" s="11">
        <f>'OddsRatio_working_3-way'!U285/(3*'OddsRatio_working_3-way'!X285^(1/3))*SIN(('OddsRatio_working_3-way'!Y285)/3)</f>
        <v>-5.4968682526670531E-2</v>
      </c>
      <c r="AJ285" s="11">
        <f>'OddsRatio_working_3-way'!U285/(3*'OddsRatio_working_3-way'!X285^(1/3))*SIN(('OddsRatio_working_3-way'!Y285+2*PI())/3)</f>
        <v>-0.4239487105612802</v>
      </c>
      <c r="AK285" s="11">
        <f>'OddsRatio_working_3-way'!U285/(3*'OddsRatio_working_3-way'!X285^(1/3))*SIN(('OddsRatio_working_3-way'!Y285+4*PI())/3)</f>
        <v>0.47891739308795073</v>
      </c>
      <c r="AL285" s="11">
        <f>'OddsRatio_working_3-way'!Z285+'OddsRatio_working_3-way'!AF285</f>
        <v>1.0425399759681442</v>
      </c>
      <c r="AM285" s="11">
        <f>'OddsRatio_working_3-way'!AA285+'OddsRatio_working_3-way'!AG285</f>
        <v>-0.61647853894538907</v>
      </c>
      <c r="AN285" s="11">
        <f>'OddsRatio_working_3-way'!AB285+'OddsRatio_working_3-way'!AH285</f>
        <v>-0.42606143702275534</v>
      </c>
      <c r="AO285" s="11">
        <f>'OddsRatio_working_3-way'!AC285+'OddsRatio_working_3-way'!AI285</f>
        <v>0</v>
      </c>
      <c r="AP285" s="11">
        <f>'OddsRatio_working_3-way'!AD285+'OddsRatio_working_3-way'!AJ285</f>
        <v>0</v>
      </c>
      <c r="AQ285" s="11">
        <f>'OddsRatio_working_3-way'!AE285+'OddsRatio_working_3-way'!AK285</f>
        <v>0</v>
      </c>
      <c r="AR285" s="10">
        <f>IF(A285="","",IF(('OddsRatio_working_3-way'!X285=0),IF(Q285&gt;0,-Q285^(1/3),(-Q285)^(1/3)),'OddsRatio_working_3-way'!AL285-'OddsRatio_working_3-way'!R285/3))</f>
        <v>1.0425399759681442</v>
      </c>
      <c r="AS285" s="11">
        <f>IF(('OddsRatio_working_3-way'!X285=0),IF(Q285&gt;0,-Q285^(1/3),(-Q285)^(1/3)),'OddsRatio_working_3-way'!AM285-'OddsRatio_working_3-way'!R285/3)</f>
        <v>-0.61647853894538907</v>
      </c>
      <c r="AT285" s="11">
        <f>IF(('OddsRatio_working_3-way'!X285=0),IF(Q285&gt;0,-Q285^(1/3),(-Q285)^(1/3)),'OddsRatio_working_3-way'!AN285-'OddsRatio_working_3-way'!R285/3)</f>
        <v>-0.42606143702275534</v>
      </c>
      <c r="AU285" s="11">
        <f>IF(('OddsRatio_working_3-way'!X285=0),0,'OddsRatio_working_3-way'!AO285)</f>
        <v>0</v>
      </c>
      <c r="AV285" s="11">
        <f>IF(('OddsRatio_working_3-way'!X285=0),0,'OddsRatio_working_3-way'!AP285)</f>
        <v>0</v>
      </c>
      <c r="AW285" s="11">
        <f>IF(('OddsRatio_working_3-way'!X285=0),0,'OddsRatio_working_3-way'!AQ285)</f>
        <v>0</v>
      </c>
    </row>
    <row r="286" spans="1:4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9">
        <f t="shared" si="65"/>
        <v>0.24082561506885811</v>
      </c>
      <c r="E286" s="9">
        <f t="shared" si="66"/>
        <v>0.2732128634229683</v>
      </c>
      <c r="F286" s="9">
        <f t="shared" si="67"/>
        <v>0.48596152150817323</v>
      </c>
      <c r="G286" s="9">
        <f t="shared" si="68"/>
        <v>1.0473030601810913</v>
      </c>
      <c r="H286" s="9">
        <f t="shared" si="69"/>
        <v>4.1523822111450848</v>
      </c>
      <c r="I286" s="9">
        <f t="shared" si="70"/>
        <v>3.6601497728599721</v>
      </c>
      <c r="J286" s="9">
        <f t="shared" si="71"/>
        <v>2.0577760907829021</v>
      </c>
      <c r="K286" s="11">
        <f t="shared" si="72"/>
        <v>0.24937655860349128</v>
      </c>
      <c r="L286" s="11">
        <f t="shared" si="73"/>
        <v>0.2824858757062147</v>
      </c>
      <c r="M286" s="11">
        <f t="shared" si="74"/>
        <v>0.49751243781094534</v>
      </c>
      <c r="N286" s="11">
        <f>'OddsRatio_working_3-way'!K286+'OddsRatio_working_3-way'!L286+'OddsRatio_working_3-way'!M286-('OddsRatio_working_3-way'!K286*'OddsRatio_working_3-way'!L286)-('OddsRatio_working_3-way'!K286*'OddsRatio_working_3-way'!M286)-('OddsRatio_working_3-way'!L286*'OddsRatio_working_3-way'!M286)+('OddsRatio_working_3-way'!K286*'OddsRatio_working_3-way'!L286*'OddsRatio_working_3-way'!M286)-1</f>
        <v>-0.27063121912451882</v>
      </c>
      <c r="O286" s="11">
        <f>0</f>
        <v>0</v>
      </c>
      <c r="P286" s="11">
        <f>('OddsRatio_working_3-way'!K286*'OddsRatio_working_3-way'!L286)+('OddsRatio_working_3-way'!K286*'OddsRatio_working_3-way'!M286)+('OddsRatio_working_3-way'!L286*'OddsRatio_working_3-way'!M286)-(3*'OddsRatio_working_3-way'!K286*'OddsRatio_working_3-way'!L286*'OddsRatio_working_3-way'!M286)</f>
        <v>0.22991121011312127</v>
      </c>
      <c r="Q286" s="11">
        <f>2*'OddsRatio_working_3-way'!K286*'OddsRatio_working_3-way'!L286*'OddsRatio_working_3-way'!M286</f>
        <v>7.0094881132049175E-2</v>
      </c>
      <c r="R286" s="11">
        <f t="shared" si="75"/>
        <v>0</v>
      </c>
      <c r="S286" s="11">
        <f t="shared" si="76"/>
        <v>-0.84953691173130297</v>
      </c>
      <c r="T286" s="11">
        <f t="shared" si="77"/>
        <v>-0.25900515601564117</v>
      </c>
      <c r="U286" s="11">
        <f>'OddsRatio_working_3-way'!S286-'OddsRatio_working_3-way'!R286^2/3</f>
        <v>-0.84953691173130297</v>
      </c>
      <c r="V286" s="11">
        <f>'OddsRatio_working_3-way'!S286*'OddsRatio_working_3-way'!R286/3-2*'OddsRatio_working_3-way'!R286^3/27-'OddsRatio_working_3-way'!T286</f>
        <v>0.25900515601564117</v>
      </c>
      <c r="W286" s="11">
        <f>'OddsRatio_working_3-way'!V286^2+4*'OddsRatio_working_3-way'!U286^3/27</f>
        <v>-2.374918885030422E-2</v>
      </c>
      <c r="X286" s="11">
        <f>IF('OddsRatio_working_3-way'!W286&gt;0,IF(ABS('OddsRatio_working_3-way'!V286+SQRT('OddsRatio_working_3-way'!W286))/2&gt;0,ABS('OddsRatio_working_3-way'!V286+SQRT('OddsRatio_working_3-way'!W286))/2,ABS('OddsRatio_working_3-way'!V286-SQRT('OddsRatio_working_3-way'!W286))/2),SQRT(-'OddsRatio_working_3-way'!U286^3/27))</f>
        <v>0.15069245144746871</v>
      </c>
      <c r="Y286" s="11">
        <f>IF('OddsRatio_working_3-way'!W286&gt;=0,IF('OddsRatio_working_3-way'!V286+SQRT('OddsRatio_working_3-way'!W286)&gt;0,0,PI()),ACOS('OddsRatio_working_3-way'!V286/(2*'OddsRatio_working_3-way'!X286)))</f>
        <v>0.53673392200079184</v>
      </c>
      <c r="Z286" s="11">
        <f>'OddsRatio_working_3-way'!X286^(1/3)*COS('OddsRatio_working_3-way'!Y286/3)</f>
        <v>0.52365153009054566</v>
      </c>
      <c r="AA286" s="11">
        <f>'OddsRatio_working_3-way'!X286^(1/3)*COS(('OddsRatio_working_3-way'!Y286+2*PI())/3)</f>
        <v>-0.34383816781582022</v>
      </c>
      <c r="AB286" s="11">
        <f>'OddsRatio_working_3-way'!X286^(1/3)*COS(('OddsRatio_working_3-way'!Y286+4*PI())/3)</f>
        <v>-0.17981336227472536</v>
      </c>
      <c r="AC286" s="11">
        <f>'OddsRatio_working_3-way'!X286^(1/3)*SIN('OddsRatio_working_3-way'!Y286/3)</f>
        <v>9.4699765632927105E-2</v>
      </c>
      <c r="AD286" s="11">
        <f>'OddsRatio_working_3-way'!X286^(1/3)*SIN(('OddsRatio_working_3-way'!Y286+2*PI())/3)</f>
        <v>0.40614564497254041</v>
      </c>
      <c r="AE286" s="11">
        <f>'OddsRatio_working_3-way'!X286^(1/3)*SIN(('OddsRatio_working_3-way'!Y286+4*PI())/3)</f>
        <v>-0.5008454106054675</v>
      </c>
      <c r="AF286" s="11">
        <f>-'OddsRatio_working_3-way'!U286/(3*'OddsRatio_working_3-way'!X286^(1/3))*COS(('OddsRatio_working_3-way'!Y286)/3)</f>
        <v>0.52365153009054566</v>
      </c>
      <c r="AG286" s="11">
        <f>-'OddsRatio_working_3-way'!U286/(3*'OddsRatio_working_3-way'!X286^(1/3))*COS(('OddsRatio_working_3-way'!Y286+2*PI())/3)</f>
        <v>-0.34383816781582022</v>
      </c>
      <c r="AH286" s="11">
        <f>-'OddsRatio_working_3-way'!U286/(3*'OddsRatio_working_3-way'!X286^(1/3))*COS(('OddsRatio_working_3-way'!Y286+4*PI())/3)</f>
        <v>-0.17981336227472536</v>
      </c>
      <c r="AI286" s="11">
        <f>'OddsRatio_working_3-way'!U286/(3*'OddsRatio_working_3-way'!X286^(1/3))*SIN(('OddsRatio_working_3-way'!Y286)/3)</f>
        <v>-9.4699765632927105E-2</v>
      </c>
      <c r="AJ286" s="11">
        <f>'OddsRatio_working_3-way'!U286/(3*'OddsRatio_working_3-way'!X286^(1/3))*SIN(('OddsRatio_working_3-way'!Y286+2*PI())/3)</f>
        <v>-0.40614564497254041</v>
      </c>
      <c r="AK286" s="11">
        <f>'OddsRatio_working_3-way'!U286/(3*'OddsRatio_working_3-way'!X286^(1/3))*SIN(('OddsRatio_working_3-way'!Y286+4*PI())/3)</f>
        <v>0.5008454106054675</v>
      </c>
      <c r="AL286" s="11">
        <f>'OddsRatio_working_3-way'!Z286+'OddsRatio_working_3-way'!AF286</f>
        <v>1.0473030601810913</v>
      </c>
      <c r="AM286" s="11">
        <f>'OddsRatio_working_3-way'!AA286+'OddsRatio_working_3-way'!AG286</f>
        <v>-0.68767633563164043</v>
      </c>
      <c r="AN286" s="11">
        <f>'OddsRatio_working_3-way'!AB286+'OddsRatio_working_3-way'!AH286</f>
        <v>-0.35962672454945072</v>
      </c>
      <c r="AO286" s="11">
        <f>'OddsRatio_working_3-way'!AC286+'OddsRatio_working_3-way'!AI286</f>
        <v>0</v>
      </c>
      <c r="AP286" s="11">
        <f>'OddsRatio_working_3-way'!AD286+'OddsRatio_working_3-way'!AJ286</f>
        <v>0</v>
      </c>
      <c r="AQ286" s="11">
        <f>'OddsRatio_working_3-way'!AE286+'OddsRatio_working_3-way'!AK286</f>
        <v>0</v>
      </c>
      <c r="AR286" s="10">
        <f>IF(A286="","",IF(('OddsRatio_working_3-way'!X286=0),IF(Q286&gt;0,-Q286^(1/3),(-Q286)^(1/3)),'OddsRatio_working_3-way'!AL286-'OddsRatio_working_3-way'!R286/3))</f>
        <v>1.0473030601810913</v>
      </c>
      <c r="AS286" s="11">
        <f>IF(('OddsRatio_working_3-way'!X286=0),IF(Q286&gt;0,-Q286^(1/3),(-Q286)^(1/3)),'OddsRatio_working_3-way'!AM286-'OddsRatio_working_3-way'!R286/3)</f>
        <v>-0.68767633563164043</v>
      </c>
      <c r="AT286" s="11">
        <f>IF(('OddsRatio_working_3-way'!X286=0),IF(Q286&gt;0,-Q286^(1/3),(-Q286)^(1/3)),'OddsRatio_working_3-way'!AN286-'OddsRatio_working_3-way'!R286/3)</f>
        <v>-0.35962672454945072</v>
      </c>
      <c r="AU286" s="11">
        <f>IF(('OddsRatio_working_3-way'!X286=0),0,'OddsRatio_working_3-way'!AO286)</f>
        <v>0</v>
      </c>
      <c r="AV286" s="11">
        <f>IF(('OddsRatio_working_3-way'!X286=0),0,'OddsRatio_working_3-way'!AP286)</f>
        <v>0</v>
      </c>
      <c r="AW286" s="11">
        <f>IF(('OddsRatio_working_3-way'!X286=0),0,'OddsRatio_working_3-way'!AQ286)</f>
        <v>0</v>
      </c>
    </row>
    <row r="287" spans="1:4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9">
        <f t="shared" si="65"/>
        <v>0.3903098731559983</v>
      </c>
      <c r="E287" s="9">
        <f t="shared" si="66"/>
        <v>0.32220819306748189</v>
      </c>
      <c r="F287" s="9">
        <f t="shared" si="67"/>
        <v>0.28748193377651998</v>
      </c>
      <c r="G287" s="9">
        <f t="shared" si="68"/>
        <v>1.0413779217934735</v>
      </c>
      <c r="H287" s="9">
        <f t="shared" si="69"/>
        <v>2.5620668826902104</v>
      </c>
      <c r="I287" s="9">
        <f t="shared" si="70"/>
        <v>3.1035834020228168</v>
      </c>
      <c r="J287" s="9">
        <f t="shared" si="71"/>
        <v>3.4784794538684669</v>
      </c>
      <c r="K287" s="11">
        <f t="shared" si="72"/>
        <v>0.4</v>
      </c>
      <c r="L287" s="11">
        <f t="shared" si="73"/>
        <v>0.33112582781456956</v>
      </c>
      <c r="M287" s="11">
        <f t="shared" si="74"/>
        <v>0.29585798816568049</v>
      </c>
      <c r="N287" s="11">
        <f>'OddsRatio_working_3-way'!K287+'OddsRatio_working_3-way'!L287+'OddsRatio_working_3-way'!M287-('OddsRatio_working_3-way'!K287*'OddsRatio_working_3-way'!L287)-('OddsRatio_working_3-way'!K287*'OddsRatio_working_3-way'!M287)-('OddsRatio_working_3-way'!L287*'OddsRatio_working_3-way'!M287)+('OddsRatio_working_3-way'!K287*'OddsRatio_working_3-way'!L287*'OddsRatio_working_3-way'!M287)-1</f>
        <v>-0.28258944315999857</v>
      </c>
      <c r="O287" s="11">
        <f>0</f>
        <v>0</v>
      </c>
      <c r="P287" s="11">
        <f>('OddsRatio_working_3-way'!K287*'OddsRatio_working_3-way'!L287)+('OddsRatio_working_3-way'!K287*'OddsRatio_working_3-way'!M287)+('OddsRatio_working_3-way'!L287*'OddsRatio_working_3-way'!M287)-(3*'OddsRatio_working_3-way'!K287*'OddsRatio_working_3-way'!L287*'OddsRatio_working_3-way'!M287)</f>
        <v>0.23120028214271715</v>
      </c>
      <c r="Q287" s="11">
        <f>2*'OddsRatio_working_3-way'!K287*'OddsRatio_working_3-way'!L287*'OddsRatio_working_3-way'!M287</f>
        <v>7.8372976997531263E-2</v>
      </c>
      <c r="R287" s="11">
        <f t="shared" si="75"/>
        <v>0</v>
      </c>
      <c r="S287" s="11">
        <f t="shared" si="76"/>
        <v>-0.81814904179493531</v>
      </c>
      <c r="T287" s="11">
        <f t="shared" si="77"/>
        <v>-0.27733865823557136</v>
      </c>
      <c r="U287" s="11">
        <f>'OddsRatio_working_3-way'!S287-'OddsRatio_working_3-way'!R287^2/3</f>
        <v>-0.81814904179493531</v>
      </c>
      <c r="V287" s="11">
        <f>'OddsRatio_working_3-way'!S287*'OddsRatio_working_3-way'!R287/3-2*'OddsRatio_working_3-way'!R287^3/27-'OddsRatio_working_3-way'!T287</f>
        <v>0.27733865823557136</v>
      </c>
      <c r="W287" s="11">
        <f>'OddsRatio_working_3-way'!V287^2+4*'OddsRatio_working_3-way'!U287^3/27</f>
        <v>-4.2155158838138723E-3</v>
      </c>
      <c r="X287" s="11">
        <f>IF('OddsRatio_working_3-way'!W287&gt;0,IF(ABS('OddsRatio_working_3-way'!V287+SQRT('OddsRatio_working_3-way'!W287))/2&gt;0,ABS('OddsRatio_working_3-way'!V287+SQRT('OddsRatio_working_3-way'!W287))/2,ABS('OddsRatio_working_3-way'!V287-SQRT('OddsRatio_working_3-way'!W287))/2),SQRT(-'OddsRatio_working_3-way'!U287^3/27))</f>
        <v>0.14241861468547654</v>
      </c>
      <c r="Y287" s="11">
        <f>IF('OddsRatio_working_3-way'!W287&gt;=0,IF('OddsRatio_working_3-way'!V287+SQRT('OddsRatio_working_3-way'!W287)&gt;0,0,PI()),ACOS('OddsRatio_working_3-way'!V287/(2*'OddsRatio_working_3-way'!X287)))</f>
        <v>0.22996581101233682</v>
      </c>
      <c r="Z287" s="11">
        <f>'OddsRatio_working_3-way'!X287^(1/3)*COS('OddsRatio_working_3-way'!Y287/3)</f>
        <v>0.52068896089673677</v>
      </c>
      <c r="AA287" s="11">
        <f>'OddsRatio_working_3-way'!X287^(1/3)*COS(('OddsRatio_working_3-way'!Y287+2*PI())/3)</f>
        <v>-0.29497849478314037</v>
      </c>
      <c r="AB287" s="11">
        <f>'OddsRatio_working_3-way'!X287^(1/3)*COS(('OddsRatio_working_3-way'!Y287+4*PI())/3)</f>
        <v>-0.22571046611359658</v>
      </c>
      <c r="AC287" s="11">
        <f>'OddsRatio_working_3-way'!X287^(1/3)*SIN('OddsRatio_working_3-way'!Y287/3)</f>
        <v>3.9991914998596098E-2</v>
      </c>
      <c r="AD287" s="11">
        <f>'OddsRatio_working_3-way'!X287^(1/3)*SIN(('OddsRatio_working_3-way'!Y287+2*PI())/3)</f>
        <v>0.43093391010739834</v>
      </c>
      <c r="AE287" s="11">
        <f>'OddsRatio_working_3-way'!X287^(1/3)*SIN(('OddsRatio_working_3-way'!Y287+4*PI())/3)</f>
        <v>-0.47092582510599418</v>
      </c>
      <c r="AF287" s="11">
        <f>-'OddsRatio_working_3-way'!U287/(3*'OddsRatio_working_3-way'!X287^(1/3))*COS(('OddsRatio_working_3-way'!Y287)/3)</f>
        <v>0.52068896089673677</v>
      </c>
      <c r="AG287" s="11">
        <f>-'OddsRatio_working_3-way'!U287/(3*'OddsRatio_working_3-way'!X287^(1/3))*COS(('OddsRatio_working_3-way'!Y287+2*PI())/3)</f>
        <v>-0.29497849478314037</v>
      </c>
      <c r="AH287" s="11">
        <f>-'OddsRatio_working_3-way'!U287/(3*'OddsRatio_working_3-way'!X287^(1/3))*COS(('OddsRatio_working_3-way'!Y287+4*PI())/3)</f>
        <v>-0.22571046611359658</v>
      </c>
      <c r="AI287" s="11">
        <f>'OddsRatio_working_3-way'!U287/(3*'OddsRatio_working_3-way'!X287^(1/3))*SIN(('OddsRatio_working_3-way'!Y287)/3)</f>
        <v>-3.9991914998596098E-2</v>
      </c>
      <c r="AJ287" s="11">
        <f>'OddsRatio_working_3-way'!U287/(3*'OddsRatio_working_3-way'!X287^(1/3))*SIN(('OddsRatio_working_3-way'!Y287+2*PI())/3)</f>
        <v>-0.43093391010739834</v>
      </c>
      <c r="AK287" s="11">
        <f>'OddsRatio_working_3-way'!U287/(3*'OddsRatio_working_3-way'!X287^(1/3))*SIN(('OddsRatio_working_3-way'!Y287+4*PI())/3)</f>
        <v>0.47092582510599418</v>
      </c>
      <c r="AL287" s="11">
        <f>'OddsRatio_working_3-way'!Z287+'OddsRatio_working_3-way'!AF287</f>
        <v>1.0413779217934735</v>
      </c>
      <c r="AM287" s="11">
        <f>'OddsRatio_working_3-way'!AA287+'OddsRatio_working_3-way'!AG287</f>
        <v>-0.58995698956628073</v>
      </c>
      <c r="AN287" s="11">
        <f>'OddsRatio_working_3-way'!AB287+'OddsRatio_working_3-way'!AH287</f>
        <v>-0.45142093222719315</v>
      </c>
      <c r="AO287" s="11">
        <f>'OddsRatio_working_3-way'!AC287+'OddsRatio_working_3-way'!AI287</f>
        <v>0</v>
      </c>
      <c r="AP287" s="11">
        <f>'OddsRatio_working_3-way'!AD287+'OddsRatio_working_3-way'!AJ287</f>
        <v>0</v>
      </c>
      <c r="AQ287" s="11">
        <f>'OddsRatio_working_3-way'!AE287+'OddsRatio_working_3-way'!AK287</f>
        <v>0</v>
      </c>
      <c r="AR287" s="10">
        <f>IF(A287="","",IF(('OddsRatio_working_3-way'!X287=0),IF(Q287&gt;0,-Q287^(1/3),(-Q287)^(1/3)),'OddsRatio_working_3-way'!AL287-'OddsRatio_working_3-way'!R287/3))</f>
        <v>1.0413779217934735</v>
      </c>
      <c r="AS287" s="11">
        <f>IF(('OddsRatio_working_3-way'!X287=0),IF(Q287&gt;0,-Q287^(1/3),(-Q287)^(1/3)),'OddsRatio_working_3-way'!AM287-'OddsRatio_working_3-way'!R287/3)</f>
        <v>-0.58995698956628073</v>
      </c>
      <c r="AT287" s="11">
        <f>IF(('OddsRatio_working_3-way'!X287=0),IF(Q287&gt;0,-Q287^(1/3),(-Q287)^(1/3)),'OddsRatio_working_3-way'!AN287-'OddsRatio_working_3-way'!R287/3)</f>
        <v>-0.45142093222719315</v>
      </c>
      <c r="AU287" s="11">
        <f>IF(('OddsRatio_working_3-way'!X287=0),0,'OddsRatio_working_3-way'!AO287)</f>
        <v>0</v>
      </c>
      <c r="AV287" s="11">
        <f>IF(('OddsRatio_working_3-way'!X287=0),0,'OddsRatio_working_3-way'!AP287)</f>
        <v>0</v>
      </c>
      <c r="AW287" s="11">
        <f>IF(('OddsRatio_working_3-way'!X287=0),0,'OddsRatio_working_3-way'!AQ287)</f>
        <v>0</v>
      </c>
    </row>
    <row r="288" spans="1:4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9">
        <f t="shared" si="65"/>
        <v>0.46960153319808096</v>
      </c>
      <c r="E288" s="9">
        <f t="shared" si="66"/>
        <v>0.31913870614394896</v>
      </c>
      <c r="F288" s="9">
        <f t="shared" si="67"/>
        <v>0.21125976065797006</v>
      </c>
      <c r="G288" s="9">
        <f t="shared" si="68"/>
        <v>1.045800868959482</v>
      </c>
      <c r="H288" s="9">
        <f t="shared" si="69"/>
        <v>2.1294649384762412</v>
      </c>
      <c r="I288" s="9">
        <f t="shared" si="70"/>
        <v>3.1334337726773431</v>
      </c>
      <c r="J288" s="9">
        <f t="shared" si="71"/>
        <v>4.7335091021853515</v>
      </c>
      <c r="K288" s="11">
        <f t="shared" si="72"/>
        <v>0.48076923076923073</v>
      </c>
      <c r="L288" s="11">
        <f t="shared" si="73"/>
        <v>0.32894736842105265</v>
      </c>
      <c r="M288" s="11">
        <f t="shared" si="74"/>
        <v>0.21881838074398249</v>
      </c>
      <c r="N288" s="11">
        <f>'OddsRatio_working_3-way'!K288+'OddsRatio_working_3-way'!L288+'OddsRatio_working_3-way'!M288-('OddsRatio_working_3-way'!K288*'OddsRatio_working_3-way'!L288)-('OddsRatio_working_3-way'!K288*'OddsRatio_working_3-way'!M288)-('OddsRatio_working_3-way'!L288*'OddsRatio_working_3-way'!M288)+('OddsRatio_working_3-way'!K288*'OddsRatio_working_3-way'!L288*'OddsRatio_working_3-way'!M288)-1</f>
        <v>-0.27218802877417425</v>
      </c>
      <c r="O288" s="11">
        <f>0</f>
        <v>0</v>
      </c>
      <c r="P288" s="11">
        <f>('OddsRatio_working_3-way'!K288*'OddsRatio_working_3-way'!L288)+('OddsRatio_working_3-way'!K288*'OddsRatio_working_3-way'!M288)+('OddsRatio_working_3-way'!L288*'OddsRatio_working_3-way'!M288)-(3*'OddsRatio_working_3-way'!K288*'OddsRatio_working_3-way'!L288*'OddsRatio_working_3-way'!M288)</f>
        <v>0.23151172937393139</v>
      </c>
      <c r="Q288" s="11">
        <f>2*'OddsRatio_working_3-way'!K288*'OddsRatio_working_3-way'!L288*'OddsRatio_working_3-way'!M288</f>
        <v>6.921127933450863E-2</v>
      </c>
      <c r="R288" s="11">
        <f t="shared" si="75"/>
        <v>0</v>
      </c>
      <c r="S288" s="11">
        <f t="shared" si="76"/>
        <v>-0.85055808815901046</v>
      </c>
      <c r="T288" s="11">
        <f t="shared" si="77"/>
        <v>-0.25427745535396423</v>
      </c>
      <c r="U288" s="11">
        <f>'OddsRatio_working_3-way'!S288-'OddsRatio_working_3-way'!R288^2/3</f>
        <v>-0.85055808815901046</v>
      </c>
      <c r="V288" s="11">
        <f>'OddsRatio_working_3-way'!S288*'OddsRatio_working_3-way'!R288/3-2*'OddsRatio_working_3-way'!R288^3/27-'OddsRatio_working_3-way'!T288</f>
        <v>0.25427745535396423</v>
      </c>
      <c r="W288" s="11">
        <f>'OddsRatio_working_3-way'!V288^2+4*'OddsRatio_working_3-way'!U288^3/27</f>
        <v>-2.6503783178354418E-2</v>
      </c>
      <c r="X288" s="11">
        <f>IF('OddsRatio_working_3-way'!W288&gt;0,IF(ABS('OddsRatio_working_3-way'!V288+SQRT('OddsRatio_working_3-way'!W288))/2&gt;0,ABS('OddsRatio_working_3-way'!V288+SQRT('OddsRatio_working_3-way'!W288))/2,ABS('OddsRatio_working_3-way'!V288-SQRT('OddsRatio_working_3-way'!W288))/2),SQRT(-'OddsRatio_working_3-way'!U288^3/27))</f>
        <v>0.15096424036807665</v>
      </c>
      <c r="Y288" s="11">
        <f>IF('OddsRatio_working_3-way'!W288&gt;=0,IF('OddsRatio_working_3-way'!V288+SQRT('OddsRatio_working_3-way'!W288)&gt;0,0,PI()),ACOS('OddsRatio_working_3-way'!V288/(2*'OddsRatio_working_3-way'!X288)))</f>
        <v>0.5694868574411458</v>
      </c>
      <c r="Z288" s="11">
        <f>'OddsRatio_working_3-way'!X288^(1/3)*COS('OddsRatio_working_3-way'!Y288/3)</f>
        <v>0.52290043447974099</v>
      </c>
      <c r="AA288" s="11">
        <f>'OddsRatio_working_3-way'!X288^(1/3)*COS(('OddsRatio_working_3-way'!Y288+2*PI())/3)</f>
        <v>-0.34846098528283281</v>
      </c>
      <c r="AB288" s="11">
        <f>'OddsRatio_working_3-way'!X288^(1/3)*COS(('OddsRatio_working_3-way'!Y288+4*PI())/3)</f>
        <v>-0.17443944919690829</v>
      </c>
      <c r="AC288" s="11">
        <f>'OddsRatio_working_3-way'!X288^(1/3)*SIN('OddsRatio_working_3-way'!Y288/3)</f>
        <v>0.10047138070400081</v>
      </c>
      <c r="AD288" s="11">
        <f>'OddsRatio_working_3-way'!X288^(1/3)*SIN(('OddsRatio_working_3-way'!Y288+2*PI())/3)</f>
        <v>0.4026093695573757</v>
      </c>
      <c r="AE288" s="11">
        <f>'OddsRatio_working_3-way'!X288^(1/3)*SIN(('OddsRatio_working_3-way'!Y288+4*PI())/3)</f>
        <v>-0.50308075026137644</v>
      </c>
      <c r="AF288" s="11">
        <f>-'OddsRatio_working_3-way'!U288/(3*'OddsRatio_working_3-way'!X288^(1/3))*COS(('OddsRatio_working_3-way'!Y288)/3)</f>
        <v>0.52290043447974099</v>
      </c>
      <c r="AG288" s="11">
        <f>-'OddsRatio_working_3-way'!U288/(3*'OddsRatio_working_3-way'!X288^(1/3))*COS(('OddsRatio_working_3-way'!Y288+2*PI())/3)</f>
        <v>-0.34846098528283281</v>
      </c>
      <c r="AH288" s="11">
        <f>-'OddsRatio_working_3-way'!U288/(3*'OddsRatio_working_3-way'!X288^(1/3))*COS(('OddsRatio_working_3-way'!Y288+4*PI())/3)</f>
        <v>-0.17443944919690829</v>
      </c>
      <c r="AI288" s="11">
        <f>'OddsRatio_working_3-way'!U288/(3*'OddsRatio_working_3-way'!X288^(1/3))*SIN(('OddsRatio_working_3-way'!Y288)/3)</f>
        <v>-0.10047138070400081</v>
      </c>
      <c r="AJ288" s="11">
        <f>'OddsRatio_working_3-way'!U288/(3*'OddsRatio_working_3-way'!X288^(1/3))*SIN(('OddsRatio_working_3-way'!Y288+2*PI())/3)</f>
        <v>-0.4026093695573757</v>
      </c>
      <c r="AK288" s="11">
        <f>'OddsRatio_working_3-way'!U288/(3*'OddsRatio_working_3-way'!X288^(1/3))*SIN(('OddsRatio_working_3-way'!Y288+4*PI())/3)</f>
        <v>0.50308075026137644</v>
      </c>
      <c r="AL288" s="11">
        <f>'OddsRatio_working_3-way'!Z288+'OddsRatio_working_3-way'!AF288</f>
        <v>1.045800868959482</v>
      </c>
      <c r="AM288" s="11">
        <f>'OddsRatio_working_3-way'!AA288+'OddsRatio_working_3-way'!AG288</f>
        <v>-0.69692197056566563</v>
      </c>
      <c r="AN288" s="11">
        <f>'OddsRatio_working_3-way'!AB288+'OddsRatio_working_3-way'!AH288</f>
        <v>-0.34887889839381658</v>
      </c>
      <c r="AO288" s="11">
        <f>'OddsRatio_working_3-way'!AC288+'OddsRatio_working_3-way'!AI288</f>
        <v>0</v>
      </c>
      <c r="AP288" s="11">
        <f>'OddsRatio_working_3-way'!AD288+'OddsRatio_working_3-way'!AJ288</f>
        <v>0</v>
      </c>
      <c r="AQ288" s="11">
        <f>'OddsRatio_working_3-way'!AE288+'OddsRatio_working_3-way'!AK288</f>
        <v>0</v>
      </c>
      <c r="AR288" s="10">
        <f>IF(A288="","",IF(('OddsRatio_working_3-way'!X288=0),IF(Q288&gt;0,-Q288^(1/3),(-Q288)^(1/3)),'OddsRatio_working_3-way'!AL288-'OddsRatio_working_3-way'!R288/3))</f>
        <v>1.045800868959482</v>
      </c>
      <c r="AS288" s="11">
        <f>IF(('OddsRatio_working_3-way'!X288=0),IF(Q288&gt;0,-Q288^(1/3),(-Q288)^(1/3)),'OddsRatio_working_3-way'!AM288-'OddsRatio_working_3-way'!R288/3)</f>
        <v>-0.69692197056566563</v>
      </c>
      <c r="AT288" s="11">
        <f>IF(('OddsRatio_working_3-way'!X288=0),IF(Q288&gt;0,-Q288^(1/3),(-Q288)^(1/3)),'OddsRatio_working_3-way'!AN288-'OddsRatio_working_3-way'!R288/3)</f>
        <v>-0.34887889839381658</v>
      </c>
      <c r="AU288" s="11">
        <f>IF(('OddsRatio_working_3-way'!X288=0),0,'OddsRatio_working_3-way'!AO288)</f>
        <v>0</v>
      </c>
      <c r="AV288" s="11">
        <f>IF(('OddsRatio_working_3-way'!X288=0),0,'OddsRatio_working_3-way'!AP288)</f>
        <v>0</v>
      </c>
      <c r="AW288" s="11">
        <f>IF(('OddsRatio_working_3-way'!X288=0),0,'OddsRatio_working_3-way'!AQ288)</f>
        <v>0</v>
      </c>
    </row>
    <row r="289" spans="1:4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9">
        <f t="shared" si="65"/>
        <v>0.4457265660517527</v>
      </c>
      <c r="E289" s="9">
        <f t="shared" si="66"/>
        <v>0.31304185073051977</v>
      </c>
      <c r="F289" s="9">
        <f t="shared" si="67"/>
        <v>0.24123158321772781</v>
      </c>
      <c r="G289" s="9">
        <f t="shared" si="68"/>
        <v>1.0449814536305047</v>
      </c>
      <c r="H289" s="9">
        <f t="shared" si="69"/>
        <v>2.2435279298203001</v>
      </c>
      <c r="I289" s="9">
        <f t="shared" si="70"/>
        <v>3.1944610526240598</v>
      </c>
      <c r="J289" s="9">
        <f t="shared" si="71"/>
        <v>4.1453941754278185</v>
      </c>
      <c r="K289" s="11">
        <f t="shared" si="72"/>
        <v>0.45662100456621008</v>
      </c>
      <c r="L289" s="11">
        <f t="shared" si="73"/>
        <v>0.32258064516129031</v>
      </c>
      <c r="M289" s="11">
        <f t="shared" si="74"/>
        <v>0.24937655860349128</v>
      </c>
      <c r="N289" s="11">
        <f>'OddsRatio_working_3-way'!K289+'OddsRatio_working_3-way'!L289+'OddsRatio_working_3-way'!M289-('OddsRatio_working_3-way'!K289*'OddsRatio_working_3-way'!L289)-('OddsRatio_working_3-way'!K289*'OddsRatio_working_3-way'!M289)-('OddsRatio_working_3-way'!L289*'OddsRatio_working_3-way'!M289)+('OddsRatio_working_3-way'!K289*'OddsRatio_working_3-way'!L289*'OddsRatio_working_3-way'!M289)-1</f>
        <v>-0.27630107233022194</v>
      </c>
      <c r="O289" s="11">
        <f>0</f>
        <v>0</v>
      </c>
      <c r="P289" s="11">
        <f>('OddsRatio_working_3-way'!K289*'OddsRatio_working_3-way'!L289)+('OddsRatio_working_3-way'!K289*'OddsRatio_working_3-way'!M289)+('OddsRatio_working_3-way'!L289*'OddsRatio_working_3-way'!M289)-(3*'OddsRatio_working_3-way'!K289*'OddsRatio_working_3-way'!L289*'OddsRatio_working_3-way'!M289)</f>
        <v>0.23141439375489692</v>
      </c>
      <c r="Q289" s="11">
        <f>2*'OddsRatio_working_3-way'!K289*'OddsRatio_working_3-way'!L289*'OddsRatio_working_3-way'!M289</f>
        <v>7.3464886906316473E-2</v>
      </c>
      <c r="R289" s="11">
        <f t="shared" si="75"/>
        <v>0</v>
      </c>
      <c r="S289" s="11">
        <f t="shared" si="76"/>
        <v>-0.83754432005360224</v>
      </c>
      <c r="T289" s="11">
        <f t="shared" si="77"/>
        <v>-0.26588708573130226</v>
      </c>
      <c r="U289" s="11">
        <f>'OddsRatio_working_3-way'!S289-'OddsRatio_working_3-way'!R289^2/3</f>
        <v>-0.83754432005360224</v>
      </c>
      <c r="V289" s="11">
        <f>'OddsRatio_working_3-way'!S289*'OddsRatio_working_3-way'!R289/3-2*'OddsRatio_working_3-way'!R289^3/27-'OddsRatio_working_3-way'!T289</f>
        <v>0.26588708573130226</v>
      </c>
      <c r="W289" s="11">
        <f>'OddsRatio_working_3-way'!V289^2+4*'OddsRatio_working_3-way'!U289^3/27</f>
        <v>-1.6344205552144608E-2</v>
      </c>
      <c r="X289" s="11">
        <f>IF('OddsRatio_working_3-way'!W289&gt;0,IF(ABS('OddsRatio_working_3-way'!V289+SQRT('OddsRatio_working_3-way'!W289))/2&gt;0,ABS('OddsRatio_working_3-way'!V289+SQRT('OddsRatio_working_3-way'!W289))/2,ABS('OddsRatio_working_3-way'!V289-SQRT('OddsRatio_working_3-way'!W289))/2),SQRT(-'OddsRatio_working_3-way'!U289^3/27))</f>
        <v>0.14751283665399217</v>
      </c>
      <c r="Y289" s="11">
        <f>IF('OddsRatio_working_3-way'!W289&gt;=0,IF('OddsRatio_working_3-way'!V289+SQRT('OddsRatio_working_3-way'!W289)&gt;0,0,PI()),ACOS('OddsRatio_working_3-way'!V289/(2*'OddsRatio_working_3-way'!X289)))</f>
        <v>0.44818813597943086</v>
      </c>
      <c r="Z289" s="11">
        <f>'OddsRatio_working_3-way'!X289^(1/3)*COS('OddsRatio_working_3-way'!Y289/3)</f>
        <v>0.52249072681525233</v>
      </c>
      <c r="AA289" s="11">
        <f>'OddsRatio_working_3-way'!X289^(1/3)*COS(('OddsRatio_working_3-way'!Y289+2*PI())/3)</f>
        <v>-0.32935307447952022</v>
      </c>
      <c r="AB289" s="11">
        <f>'OddsRatio_working_3-way'!X289^(1/3)*COS(('OddsRatio_working_3-way'!Y289+4*PI())/3)</f>
        <v>-0.19313765233573227</v>
      </c>
      <c r="AC289" s="11">
        <f>'OddsRatio_working_3-way'!X289^(1/3)*SIN('OddsRatio_working_3-way'!Y289/3)</f>
        <v>7.8644010642494613E-2</v>
      </c>
      <c r="AD289" s="11">
        <f>'OddsRatio_working_3-way'!X289^(1/3)*SIN(('OddsRatio_working_3-way'!Y289+2*PI())/3)</f>
        <v>0.41316823734255653</v>
      </c>
      <c r="AE289" s="11">
        <f>'OddsRatio_working_3-way'!X289^(1/3)*SIN(('OddsRatio_working_3-way'!Y289+4*PI())/3)</f>
        <v>-0.49181224798505102</v>
      </c>
      <c r="AF289" s="11">
        <f>-'OddsRatio_working_3-way'!U289/(3*'OddsRatio_working_3-way'!X289^(1/3))*COS(('OddsRatio_working_3-way'!Y289)/3)</f>
        <v>0.52249072681525222</v>
      </c>
      <c r="AG289" s="11">
        <f>-'OddsRatio_working_3-way'!U289/(3*'OddsRatio_working_3-way'!X289^(1/3))*COS(('OddsRatio_working_3-way'!Y289+2*PI())/3)</f>
        <v>-0.32935307447952011</v>
      </c>
      <c r="AH289" s="11">
        <f>-'OddsRatio_working_3-way'!U289/(3*'OddsRatio_working_3-way'!X289^(1/3))*COS(('OddsRatio_working_3-way'!Y289+4*PI())/3)</f>
        <v>-0.19313765233573219</v>
      </c>
      <c r="AI289" s="11">
        <f>'OddsRatio_working_3-way'!U289/(3*'OddsRatio_working_3-way'!X289^(1/3))*SIN(('OddsRatio_working_3-way'!Y289)/3)</f>
        <v>-7.8644010642494572E-2</v>
      </c>
      <c r="AJ289" s="11">
        <f>'OddsRatio_working_3-way'!U289/(3*'OddsRatio_working_3-way'!X289^(1/3))*SIN(('OddsRatio_working_3-way'!Y289+2*PI())/3)</f>
        <v>-0.41316823734255631</v>
      </c>
      <c r="AK289" s="11">
        <f>'OddsRatio_working_3-way'!U289/(3*'OddsRatio_working_3-way'!X289^(1/3))*SIN(('OddsRatio_working_3-way'!Y289+4*PI())/3)</f>
        <v>0.49181224798505085</v>
      </c>
      <c r="AL289" s="11">
        <f>'OddsRatio_working_3-way'!Z289+'OddsRatio_working_3-way'!AF289</f>
        <v>1.0449814536305047</v>
      </c>
      <c r="AM289" s="11">
        <f>'OddsRatio_working_3-way'!AA289+'OddsRatio_working_3-way'!AG289</f>
        <v>-0.65870614895904034</v>
      </c>
      <c r="AN289" s="11">
        <f>'OddsRatio_working_3-way'!AB289+'OddsRatio_working_3-way'!AH289</f>
        <v>-0.38627530467146443</v>
      </c>
      <c r="AO289" s="11">
        <f>'OddsRatio_working_3-way'!AC289+'OddsRatio_working_3-way'!AI289</f>
        <v>0</v>
      </c>
      <c r="AP289" s="11">
        <f>'OddsRatio_working_3-way'!AD289+'OddsRatio_working_3-way'!AJ289</f>
        <v>0</v>
      </c>
      <c r="AQ289" s="11">
        <f>'OddsRatio_working_3-way'!AE289+'OddsRatio_working_3-way'!AK289</f>
        <v>0</v>
      </c>
      <c r="AR289" s="10">
        <f>IF(A289="","",IF(('OddsRatio_working_3-way'!X289=0),IF(Q289&gt;0,-Q289^(1/3),(-Q289)^(1/3)),'OddsRatio_working_3-way'!AL289-'OddsRatio_working_3-way'!R289/3))</f>
        <v>1.0449814536305047</v>
      </c>
      <c r="AS289" s="11">
        <f>IF(('OddsRatio_working_3-way'!X289=0),IF(Q289&gt;0,-Q289^(1/3),(-Q289)^(1/3)),'OddsRatio_working_3-way'!AM289-'OddsRatio_working_3-way'!R289/3)</f>
        <v>-0.65870614895904034</v>
      </c>
      <c r="AT289" s="11">
        <f>IF(('OddsRatio_working_3-way'!X289=0),IF(Q289&gt;0,-Q289^(1/3),(-Q289)^(1/3)),'OddsRatio_working_3-way'!AN289-'OddsRatio_working_3-way'!R289/3)</f>
        <v>-0.38627530467146443</v>
      </c>
      <c r="AU289" s="11">
        <f>IF(('OddsRatio_working_3-way'!X289=0),0,'OddsRatio_working_3-way'!AO289)</f>
        <v>0</v>
      </c>
      <c r="AV289" s="11">
        <f>IF(('OddsRatio_working_3-way'!X289=0),0,'OddsRatio_working_3-way'!AP289)</f>
        <v>0</v>
      </c>
      <c r="AW289" s="11">
        <f>IF(('OddsRatio_working_3-way'!X289=0),0,'OddsRatio_working_3-way'!AQ289)</f>
        <v>0</v>
      </c>
    </row>
    <row r="290" spans="1:4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9">
        <f t="shared" si="65"/>
        <v>0.52816596153944617</v>
      </c>
      <c r="E290" s="9">
        <f t="shared" si="66"/>
        <v>0.30287654710908518</v>
      </c>
      <c r="F290" s="9">
        <f t="shared" si="67"/>
        <v>0.16895749135146884</v>
      </c>
      <c r="G290" s="9">
        <f t="shared" si="68"/>
        <v>1.0509932657514969</v>
      </c>
      <c r="H290" s="9">
        <f t="shared" si="69"/>
        <v>1.8933442758887726</v>
      </c>
      <c r="I290" s="9">
        <f t="shared" si="70"/>
        <v>3.3016752519957784</v>
      </c>
      <c r="J290" s="9">
        <f t="shared" si="71"/>
        <v>5.9186484837170044</v>
      </c>
      <c r="K290" s="11">
        <f t="shared" si="72"/>
        <v>0.54054054054054046</v>
      </c>
      <c r="L290" s="11">
        <f t="shared" si="73"/>
        <v>0.31347962382445144</v>
      </c>
      <c r="M290" s="11">
        <f t="shared" si="74"/>
        <v>0.17605633802816903</v>
      </c>
      <c r="N290" s="11">
        <f>'OddsRatio_working_3-way'!K290+'OddsRatio_working_3-way'!L290+'OddsRatio_working_3-way'!M290-('OddsRatio_working_3-way'!K290*'OddsRatio_working_3-way'!L290)-('OddsRatio_working_3-way'!K290*'OddsRatio_working_3-way'!M290)-('OddsRatio_working_3-way'!L290*'OddsRatio_working_3-way'!M290)+('OddsRatio_working_3-way'!K290*'OddsRatio_working_3-way'!L290*'OddsRatio_working_3-way'!M290)-1</f>
        <v>-0.25989513289173338</v>
      </c>
      <c r="O290" s="11">
        <f>0</f>
        <v>0</v>
      </c>
      <c r="P290" s="11">
        <f>('OddsRatio_working_3-way'!K290*'OddsRatio_working_3-way'!L290)+('OddsRatio_working_3-way'!K290*'OddsRatio_working_3-way'!M290)+('OddsRatio_working_3-way'!L290*'OddsRatio_working_3-way'!M290)-(3*'OddsRatio_working_3-way'!K290*'OddsRatio_working_3-way'!L290*'OddsRatio_working_3-way'!M290)</f>
        <v>0.23030668975302293</v>
      </c>
      <c r="Q290" s="11">
        <f>2*'OddsRatio_working_3-way'!K290*'OddsRatio_working_3-way'!L290*'OddsRatio_working_3-way'!M290</f>
        <v>5.9664945531871225E-2</v>
      </c>
      <c r="R290" s="11">
        <f t="shared" si="75"/>
        <v>0</v>
      </c>
      <c r="S290" s="11">
        <f t="shared" si="76"/>
        <v>-0.88615237688565585</v>
      </c>
      <c r="T290" s="11">
        <f t="shared" si="77"/>
        <v>-0.2295731546335896</v>
      </c>
      <c r="U290" s="11">
        <f>'OddsRatio_working_3-way'!S290-'OddsRatio_working_3-way'!R290^2/3</f>
        <v>-0.88615237688565585</v>
      </c>
      <c r="V290" s="11">
        <f>'OddsRatio_working_3-way'!S290*'OddsRatio_working_3-way'!R290/3-2*'OddsRatio_working_3-way'!R290^3/27-'OddsRatio_working_3-way'!T290</f>
        <v>0.2295731546335896</v>
      </c>
      <c r="W290" s="11">
        <f>'OddsRatio_working_3-way'!V290^2+4*'OddsRatio_working_3-way'!U290^3/27</f>
        <v>-5.0387331628038261E-2</v>
      </c>
      <c r="X290" s="11">
        <f>IF('OddsRatio_working_3-way'!W290&gt;0,IF(ABS('OddsRatio_working_3-way'!V290+SQRT('OddsRatio_working_3-way'!W290))/2&gt;0,ABS('OddsRatio_working_3-way'!V290+SQRT('OddsRatio_working_3-way'!W290))/2,ABS('OddsRatio_working_3-way'!V290-SQRT('OddsRatio_working_3-way'!W290))/2),SQRT(-'OddsRatio_working_3-way'!U290^3/27))</f>
        <v>0.16053906452671909</v>
      </c>
      <c r="Y290" s="11">
        <f>IF('OddsRatio_working_3-way'!W290&gt;=0,IF('OddsRatio_working_3-way'!V290+SQRT('OddsRatio_working_3-way'!W290)&gt;0,0,PI()),ACOS('OddsRatio_working_3-way'!V290/(2*'OddsRatio_working_3-way'!X290)))</f>
        <v>0.77416200806393676</v>
      </c>
      <c r="Z290" s="11">
        <f>'OddsRatio_working_3-way'!X290^(1/3)*COS('OddsRatio_working_3-way'!Y290/3)</f>
        <v>0.52549663287574844</v>
      </c>
      <c r="AA290" s="11">
        <f>'OddsRatio_working_3-way'!X290^(1/3)*COS(('OddsRatio_working_3-way'!Y290+2*PI())/3)</f>
        <v>-0.38286517973608925</v>
      </c>
      <c r="AB290" s="11">
        <f>'OddsRatio_working_3-way'!X290^(1/3)*COS(('OddsRatio_working_3-way'!Y290+4*PI())/3)</f>
        <v>-0.14263145313965925</v>
      </c>
      <c r="AC290" s="11">
        <f>'OddsRatio_working_3-way'!X290^(1/3)*SIN('OddsRatio_working_3-way'!Y290/3)</f>
        <v>0.13869900671887589</v>
      </c>
      <c r="AD290" s="11">
        <f>'OddsRatio_working_3-way'!X290^(1/3)*SIN(('OddsRatio_working_3-way'!Y290+2*PI())/3)</f>
        <v>0.385743930314145</v>
      </c>
      <c r="AE290" s="11">
        <f>'OddsRatio_working_3-way'!X290^(1/3)*SIN(('OddsRatio_working_3-way'!Y290+4*PI())/3)</f>
        <v>-0.52444293703302092</v>
      </c>
      <c r="AF290" s="11">
        <f>-'OddsRatio_working_3-way'!U290/(3*'OddsRatio_working_3-way'!X290^(1/3))*COS(('OddsRatio_working_3-way'!Y290)/3)</f>
        <v>0.52549663287574855</v>
      </c>
      <c r="AG290" s="11">
        <f>-'OddsRatio_working_3-way'!U290/(3*'OddsRatio_working_3-way'!X290^(1/3))*COS(('OddsRatio_working_3-way'!Y290+2*PI())/3)</f>
        <v>-0.38286517973608936</v>
      </c>
      <c r="AH290" s="11">
        <f>-'OddsRatio_working_3-way'!U290/(3*'OddsRatio_working_3-way'!X290^(1/3))*COS(('OddsRatio_working_3-way'!Y290+4*PI())/3)</f>
        <v>-0.14263145313965928</v>
      </c>
      <c r="AI290" s="11">
        <f>'OddsRatio_working_3-way'!U290/(3*'OddsRatio_working_3-way'!X290^(1/3))*SIN(('OddsRatio_working_3-way'!Y290)/3)</f>
        <v>-0.13869900671887592</v>
      </c>
      <c r="AJ290" s="11">
        <f>'OddsRatio_working_3-way'!U290/(3*'OddsRatio_working_3-way'!X290^(1/3))*SIN(('OddsRatio_working_3-way'!Y290+2*PI())/3)</f>
        <v>-0.38574393031414506</v>
      </c>
      <c r="AK290" s="11">
        <f>'OddsRatio_working_3-way'!U290/(3*'OddsRatio_working_3-way'!X290^(1/3))*SIN(('OddsRatio_working_3-way'!Y290+4*PI())/3)</f>
        <v>0.52444293703302103</v>
      </c>
      <c r="AL290" s="11">
        <f>'OddsRatio_working_3-way'!Z290+'OddsRatio_working_3-way'!AF290</f>
        <v>1.0509932657514969</v>
      </c>
      <c r="AM290" s="11">
        <f>'OddsRatio_working_3-way'!AA290+'OddsRatio_working_3-way'!AG290</f>
        <v>-0.7657303594721786</v>
      </c>
      <c r="AN290" s="11">
        <f>'OddsRatio_working_3-way'!AB290+'OddsRatio_working_3-way'!AH290</f>
        <v>-0.2852629062793185</v>
      </c>
      <c r="AO290" s="11">
        <f>'OddsRatio_working_3-way'!AC290+'OddsRatio_working_3-way'!AI290</f>
        <v>0</v>
      </c>
      <c r="AP290" s="11">
        <f>'OddsRatio_working_3-way'!AD290+'OddsRatio_working_3-way'!AJ290</f>
        <v>0</v>
      </c>
      <c r="AQ290" s="11">
        <f>'OddsRatio_working_3-way'!AE290+'OddsRatio_working_3-way'!AK290</f>
        <v>0</v>
      </c>
      <c r="AR290" s="10">
        <f>IF(A290="","",IF(('OddsRatio_working_3-way'!X290=0),IF(Q290&gt;0,-Q290^(1/3),(-Q290)^(1/3)),'OddsRatio_working_3-way'!AL290-'OddsRatio_working_3-way'!R290/3))</f>
        <v>1.0509932657514969</v>
      </c>
      <c r="AS290" s="11">
        <f>IF(('OddsRatio_working_3-way'!X290=0),IF(Q290&gt;0,-Q290^(1/3),(-Q290)^(1/3)),'OddsRatio_working_3-way'!AM290-'OddsRatio_working_3-way'!R290/3)</f>
        <v>-0.7657303594721786</v>
      </c>
      <c r="AT290" s="11">
        <f>IF(('OddsRatio_working_3-way'!X290=0),IF(Q290&gt;0,-Q290^(1/3),(-Q290)^(1/3)),'OddsRatio_working_3-way'!AN290-'OddsRatio_working_3-way'!R290/3)</f>
        <v>-0.2852629062793185</v>
      </c>
      <c r="AU290" s="11">
        <f>IF(('OddsRatio_working_3-way'!X290=0),0,'OddsRatio_working_3-way'!AO290)</f>
        <v>0</v>
      </c>
      <c r="AV290" s="11">
        <f>IF(('OddsRatio_working_3-way'!X290=0),0,'OddsRatio_working_3-way'!AP290)</f>
        <v>0</v>
      </c>
      <c r="AW290" s="11">
        <f>IF(('OddsRatio_working_3-way'!X290=0),0,'OddsRatio_working_3-way'!AQ290)</f>
        <v>0</v>
      </c>
    </row>
    <row r="291" spans="1:4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9">
        <f t="shared" si="65"/>
        <v>0.33333065411721818</v>
      </c>
      <c r="E291" s="9">
        <f t="shared" si="66"/>
        <v>0.33449208965165078</v>
      </c>
      <c r="F291" s="9">
        <f t="shared" si="67"/>
        <v>0.33217725623113098</v>
      </c>
      <c r="G291" s="9">
        <f t="shared" si="68"/>
        <v>1.0416792255931504</v>
      </c>
      <c r="H291" s="9">
        <f t="shared" si="69"/>
        <v>3.0000241131388492</v>
      </c>
      <c r="I291" s="9">
        <f t="shared" si="70"/>
        <v>2.9896073208829166</v>
      </c>
      <c r="J291" s="9">
        <f t="shared" si="71"/>
        <v>3.0104409053947805</v>
      </c>
      <c r="K291" s="11">
        <f t="shared" si="72"/>
        <v>0.34246575342465752</v>
      </c>
      <c r="L291" s="11">
        <f t="shared" si="73"/>
        <v>0.3436426116838488</v>
      </c>
      <c r="M291" s="11">
        <f t="shared" si="74"/>
        <v>0.34129692832764502</v>
      </c>
      <c r="N291" s="11">
        <f>'OddsRatio_working_3-way'!K291+'OddsRatio_working_3-way'!L291+'OddsRatio_working_3-way'!M291-('OddsRatio_working_3-way'!K291*'OddsRatio_working_3-way'!L291)-('OddsRatio_working_3-way'!K291*'OddsRatio_working_3-way'!M291)-('OddsRatio_working_3-way'!L291*'OddsRatio_working_3-way'!M291)+('OddsRatio_working_3-way'!K291*'OddsRatio_working_3-way'!L291*'OddsRatio_working_3-way'!M291)-1</f>
        <v>-0.28428139910051065</v>
      </c>
      <c r="O291" s="11">
        <f>0</f>
        <v>0</v>
      </c>
      <c r="P291" s="11">
        <f>('OddsRatio_working_3-way'!K291*'OddsRatio_working_3-way'!L291)+('OddsRatio_working_3-way'!K291*'OddsRatio_working_3-way'!M291)+('OddsRatio_working_3-way'!L291*'OddsRatio_working_3-way'!M291)-(3*'OddsRatio_working_3-way'!K291*'OddsRatio_working_3-way'!L291*'OddsRatio_working_3-way'!M291)</f>
        <v>0.23135507074886263</v>
      </c>
      <c r="Q291" s="11">
        <f>2*'OddsRatio_working_3-way'!K291*'OddsRatio_working_3-way'!L291*'OddsRatio_working_3-way'!M291</f>
        <v>8.0331621787799512E-2</v>
      </c>
      <c r="R291" s="11">
        <f t="shared" si="75"/>
        <v>0</v>
      </c>
      <c r="S291" s="11">
        <f t="shared" si="76"/>
        <v>-0.81382415972655542</v>
      </c>
      <c r="T291" s="11">
        <f t="shared" si="77"/>
        <v>-0.28257783323838725</v>
      </c>
      <c r="U291" s="11">
        <f>'OddsRatio_working_3-way'!S291-'OddsRatio_working_3-way'!R291^2/3</f>
        <v>-0.81382415972655542</v>
      </c>
      <c r="V291" s="11">
        <f>'OddsRatio_working_3-way'!S291*'OddsRatio_working_3-way'!R291/3-2*'OddsRatio_working_3-way'!R291^3/27-'OddsRatio_working_3-way'!T291</f>
        <v>0.28257783323838725</v>
      </c>
      <c r="W291" s="11">
        <f>'OddsRatio_working_3-way'!V291^2+4*'OddsRatio_working_3-way'!U291^3/27</f>
        <v>-2.1661349277057873E-6</v>
      </c>
      <c r="X291" s="11">
        <f>IF('OddsRatio_working_3-way'!W291&gt;0,IF(ABS('OddsRatio_working_3-way'!V291+SQRT('OddsRatio_working_3-way'!W291))/2&gt;0,ABS('OddsRatio_working_3-way'!V291+SQRT('OddsRatio_working_3-way'!W291))/2,ABS('OddsRatio_working_3-way'!V291-SQRT('OddsRatio_working_3-way'!W291))/2),SQRT(-'OddsRatio_working_3-way'!U291^3/27))</f>
        <v>0.14129083301176115</v>
      </c>
      <c r="Y291" s="11">
        <f>IF('OddsRatio_working_3-way'!W291&gt;=0,IF('OddsRatio_working_3-way'!V291+SQRT('OddsRatio_working_3-way'!W291)&gt;0,0,PI()),ACOS('OddsRatio_working_3-way'!V291/(2*'OddsRatio_working_3-way'!X291)))</f>
        <v>5.2083568812091308E-3</v>
      </c>
      <c r="Z291" s="11">
        <f>'OddsRatio_working_3-way'!X291^(1/3)*COS('OddsRatio_working_3-way'!Y291/3)</f>
        <v>0.5208396127965752</v>
      </c>
      <c r="AA291" s="11">
        <f>'OddsRatio_working_3-way'!X291^(1/3)*COS(('OddsRatio_working_3-way'!Y291+2*PI())/3)</f>
        <v>-0.26120290158664483</v>
      </c>
      <c r="AB291" s="11">
        <f>'OddsRatio_working_3-way'!X291^(1/3)*COS(('OddsRatio_working_3-way'!Y291+4*PI())/3)</f>
        <v>-0.25963671120993032</v>
      </c>
      <c r="AC291" s="11">
        <f>'OddsRatio_working_3-way'!X291^(1/3)*SIN('OddsRatio_working_3-way'!Y291/3)</f>
        <v>9.0424043559838836E-4</v>
      </c>
      <c r="AD291" s="11">
        <f>'OddsRatio_working_3-way'!X291^(1/3)*SIN(('OddsRatio_working_3-way'!Y291+2*PI())/3)</f>
        <v>0.45060821576128562</v>
      </c>
      <c r="AE291" s="11">
        <f>'OddsRatio_working_3-way'!X291^(1/3)*SIN(('OddsRatio_working_3-way'!Y291+4*PI())/3)</f>
        <v>-0.45151245619688396</v>
      </c>
      <c r="AF291" s="11">
        <f>-'OddsRatio_working_3-way'!U291/(3*'OddsRatio_working_3-way'!X291^(1/3))*COS(('OddsRatio_working_3-way'!Y291)/3)</f>
        <v>0.5208396127965752</v>
      </c>
      <c r="AG291" s="11">
        <f>-'OddsRatio_working_3-way'!U291/(3*'OddsRatio_working_3-way'!X291^(1/3))*COS(('OddsRatio_working_3-way'!Y291+2*PI())/3)</f>
        <v>-0.26120290158664483</v>
      </c>
      <c r="AH291" s="11">
        <f>-'OddsRatio_working_3-way'!U291/(3*'OddsRatio_working_3-way'!X291^(1/3))*COS(('OddsRatio_working_3-way'!Y291+4*PI())/3)</f>
        <v>-0.25963671120993032</v>
      </c>
      <c r="AI291" s="11">
        <f>'OddsRatio_working_3-way'!U291/(3*'OddsRatio_working_3-way'!X291^(1/3))*SIN(('OddsRatio_working_3-way'!Y291)/3)</f>
        <v>-9.0424043559838836E-4</v>
      </c>
      <c r="AJ291" s="11">
        <f>'OddsRatio_working_3-way'!U291/(3*'OddsRatio_working_3-way'!X291^(1/3))*SIN(('OddsRatio_working_3-way'!Y291+2*PI())/3)</f>
        <v>-0.45060821576128562</v>
      </c>
      <c r="AK291" s="11">
        <f>'OddsRatio_working_3-way'!U291/(3*'OddsRatio_working_3-way'!X291^(1/3))*SIN(('OddsRatio_working_3-way'!Y291+4*PI())/3)</f>
        <v>0.45151245619688396</v>
      </c>
      <c r="AL291" s="11">
        <f>'OddsRatio_working_3-way'!Z291+'OddsRatio_working_3-way'!AF291</f>
        <v>1.0416792255931504</v>
      </c>
      <c r="AM291" s="11">
        <f>'OddsRatio_working_3-way'!AA291+'OddsRatio_working_3-way'!AG291</f>
        <v>-0.52240580317328966</v>
      </c>
      <c r="AN291" s="11">
        <f>'OddsRatio_working_3-way'!AB291+'OddsRatio_working_3-way'!AH291</f>
        <v>-0.51927342241986063</v>
      </c>
      <c r="AO291" s="11">
        <f>'OddsRatio_working_3-way'!AC291+'OddsRatio_working_3-way'!AI291</f>
        <v>0</v>
      </c>
      <c r="AP291" s="11">
        <f>'OddsRatio_working_3-way'!AD291+'OddsRatio_working_3-way'!AJ291</f>
        <v>0</v>
      </c>
      <c r="AQ291" s="11">
        <f>'OddsRatio_working_3-way'!AE291+'OddsRatio_working_3-way'!AK291</f>
        <v>0</v>
      </c>
      <c r="AR291" s="10">
        <f>IF(A291="","",IF(('OddsRatio_working_3-way'!X291=0),IF(Q291&gt;0,-Q291^(1/3),(-Q291)^(1/3)),'OddsRatio_working_3-way'!AL291-'OddsRatio_working_3-way'!R291/3))</f>
        <v>1.0416792255931504</v>
      </c>
      <c r="AS291" s="11">
        <f>IF(('OddsRatio_working_3-way'!X291=0),IF(Q291&gt;0,-Q291^(1/3),(-Q291)^(1/3)),'OddsRatio_working_3-way'!AM291-'OddsRatio_working_3-way'!R291/3)</f>
        <v>-0.52240580317328966</v>
      </c>
      <c r="AT291" s="11">
        <f>IF(('OddsRatio_working_3-way'!X291=0),IF(Q291&gt;0,-Q291^(1/3),(-Q291)^(1/3)),'OddsRatio_working_3-way'!AN291-'OddsRatio_working_3-way'!R291/3)</f>
        <v>-0.51927342241986063</v>
      </c>
      <c r="AU291" s="11">
        <f>IF(('OddsRatio_working_3-way'!X291=0),0,'OddsRatio_working_3-way'!AO291)</f>
        <v>0</v>
      </c>
      <c r="AV291" s="11">
        <f>IF(('OddsRatio_working_3-way'!X291=0),0,'OddsRatio_working_3-way'!AP291)</f>
        <v>0</v>
      </c>
      <c r="AW291" s="11">
        <f>IF(('OddsRatio_working_3-way'!X291=0),0,'OddsRatio_working_3-way'!AQ291)</f>
        <v>0</v>
      </c>
    </row>
    <row r="292" spans="1:4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9">
        <f t="shared" si="65"/>
        <v>0.76932272848883987</v>
      </c>
      <c r="E292" s="9">
        <f t="shared" si="66"/>
        <v>0.15056792500258087</v>
      </c>
      <c r="F292" s="9">
        <f t="shared" si="67"/>
        <v>8.0109346508578982E-2</v>
      </c>
      <c r="G292" s="9">
        <f t="shared" si="68"/>
        <v>1.1105355830762269</v>
      </c>
      <c r="H292" s="9">
        <f t="shared" si="69"/>
        <v>1.2998446074305816</v>
      </c>
      <c r="I292" s="9">
        <f t="shared" si="70"/>
        <v>6.6415207620272314</v>
      </c>
      <c r="J292" s="9">
        <f t="shared" si="71"/>
        <v>12.482937929008186</v>
      </c>
      <c r="K292" s="11">
        <f t="shared" si="72"/>
        <v>0.78740157480314954</v>
      </c>
      <c r="L292" s="11">
        <f t="shared" si="73"/>
        <v>0.16447368421052633</v>
      </c>
      <c r="M292" s="11">
        <f t="shared" si="74"/>
        <v>8.8183421516754845E-2</v>
      </c>
      <c r="N292" s="11">
        <f>'OddsRatio_working_3-way'!K292+'OddsRatio_working_3-way'!L292+'OddsRatio_working_3-way'!M292-('OddsRatio_working_3-way'!K292*'OddsRatio_working_3-way'!L292)-('OddsRatio_working_3-way'!K292*'OddsRatio_working_3-way'!M292)-('OddsRatio_working_3-way'!L292*'OddsRatio_working_3-way'!M292)+('OddsRatio_working_3-way'!K292*'OddsRatio_working_3-way'!L292*'OddsRatio_working_3-way'!M292)-1</f>
        <v>-0.16196741854636587</v>
      </c>
      <c r="O292" s="11">
        <f>0</f>
        <v>0</v>
      </c>
      <c r="P292" s="11">
        <f>('OddsRatio_working_3-way'!K292*'OddsRatio_working_3-way'!L292)+('OddsRatio_working_3-way'!K292*'OddsRatio_working_3-way'!M292)+('OddsRatio_working_3-way'!L292*'OddsRatio_working_3-way'!M292)-(3*'OddsRatio_working_3-way'!K292*'OddsRatio_working_3-way'!L292*'OddsRatio_working_3-way'!M292)</f>
        <v>0.17918538691435501</v>
      </c>
      <c r="Q292" s="11">
        <f>2*'OddsRatio_working_3-way'!K292*'OddsRatio_working_3-way'!L292*'OddsRatio_working_3-way'!M292</f>
        <v>2.2840712162441681E-2</v>
      </c>
      <c r="R292" s="11">
        <f t="shared" si="75"/>
        <v>0</v>
      </c>
      <c r="S292" s="11">
        <f t="shared" si="76"/>
        <v>-1.1063051354557474</v>
      </c>
      <c r="T292" s="11">
        <f t="shared" si="77"/>
        <v>-0.14102041242265737</v>
      </c>
      <c r="U292" s="11">
        <f>'OddsRatio_working_3-way'!S292-'OddsRatio_working_3-way'!R292^2/3</f>
        <v>-1.1063051354557474</v>
      </c>
      <c r="V292" s="11">
        <f>'OddsRatio_working_3-way'!S292*'OddsRatio_working_3-way'!R292/3-2*'OddsRatio_working_3-way'!R292^3/27-'OddsRatio_working_3-way'!T292</f>
        <v>0.14102041242265737</v>
      </c>
      <c r="W292" s="11">
        <f>'OddsRatio_working_3-way'!V292^2+4*'OddsRatio_working_3-way'!U292^3/27</f>
        <v>-0.18070866298127264</v>
      </c>
      <c r="X292" s="11">
        <f>IF('OddsRatio_working_3-way'!W292&gt;0,IF(ABS('OddsRatio_working_3-way'!V292+SQRT('OddsRatio_working_3-way'!W292))/2&gt;0,ABS('OddsRatio_working_3-way'!V292+SQRT('OddsRatio_working_3-way'!W292))/2,ABS('OddsRatio_working_3-way'!V292-SQRT('OddsRatio_working_3-way'!W292))/2),SQRT(-'OddsRatio_working_3-way'!U292^3/27))</f>
        <v>0.22393940011816199</v>
      </c>
      <c r="Y292" s="11">
        <f>IF('OddsRatio_working_3-way'!W292&gt;=0,IF('OddsRatio_working_3-way'!V292+SQRT('OddsRatio_working_3-way'!W292)&gt;0,0,PI()),ACOS('OddsRatio_working_3-way'!V292/(2*'OddsRatio_working_3-way'!X292)))</f>
        <v>1.250484136053704</v>
      </c>
      <c r="Z292" s="11">
        <f>'OddsRatio_working_3-way'!X292^(1/3)*COS('OddsRatio_working_3-way'!Y292/3)</f>
        <v>0.55526779153811345</v>
      </c>
      <c r="AA292" s="11">
        <f>'OddsRatio_working_3-way'!X292^(1/3)*COS(('OddsRatio_working_3-way'!Y292+2*PI())/3)</f>
        <v>-0.49055299689487503</v>
      </c>
      <c r="AB292" s="11">
        <f>'OddsRatio_working_3-way'!X292^(1/3)*COS(('OddsRatio_working_3-way'!Y292+4*PI())/3)</f>
        <v>-6.4714794643238607E-2</v>
      </c>
      <c r="AC292" s="11">
        <f>'OddsRatio_working_3-way'!X292^(1/3)*SIN('OddsRatio_working_3-way'!Y292/3)</f>
        <v>0.24585780070120891</v>
      </c>
      <c r="AD292" s="11">
        <f>'OddsRatio_working_3-way'!X292^(1/3)*SIN(('OddsRatio_working_3-way'!Y292+2*PI())/3)</f>
        <v>0.35794711302468391</v>
      </c>
      <c r="AE292" s="11">
        <f>'OddsRatio_working_3-way'!X292^(1/3)*SIN(('OddsRatio_working_3-way'!Y292+4*PI())/3)</f>
        <v>-0.60380491372589251</v>
      </c>
      <c r="AF292" s="11">
        <f>-'OddsRatio_working_3-way'!U292/(3*'OddsRatio_working_3-way'!X292^(1/3))*COS(('OddsRatio_working_3-way'!Y292)/3)</f>
        <v>0.55526779153811345</v>
      </c>
      <c r="AG292" s="11">
        <f>-'OddsRatio_working_3-way'!U292/(3*'OddsRatio_working_3-way'!X292^(1/3))*COS(('OddsRatio_working_3-way'!Y292+2*PI())/3)</f>
        <v>-0.49055299689487508</v>
      </c>
      <c r="AH292" s="11">
        <f>-'OddsRatio_working_3-way'!U292/(3*'OddsRatio_working_3-way'!X292^(1/3))*COS(('OddsRatio_working_3-way'!Y292+4*PI())/3)</f>
        <v>-6.4714794643238621E-2</v>
      </c>
      <c r="AI292" s="11">
        <f>'OddsRatio_working_3-way'!U292/(3*'OddsRatio_working_3-way'!X292^(1/3))*SIN(('OddsRatio_working_3-way'!Y292)/3)</f>
        <v>-0.24585780070120894</v>
      </c>
      <c r="AJ292" s="11">
        <f>'OddsRatio_working_3-way'!U292/(3*'OddsRatio_working_3-way'!X292^(1/3))*SIN(('OddsRatio_working_3-way'!Y292+2*PI())/3)</f>
        <v>-0.35794711302468396</v>
      </c>
      <c r="AK292" s="11">
        <f>'OddsRatio_working_3-way'!U292/(3*'OddsRatio_working_3-way'!X292^(1/3))*SIN(('OddsRatio_working_3-way'!Y292+4*PI())/3)</f>
        <v>0.60380491372589262</v>
      </c>
      <c r="AL292" s="11">
        <f>'OddsRatio_working_3-way'!Z292+'OddsRatio_working_3-way'!AF292</f>
        <v>1.1105355830762269</v>
      </c>
      <c r="AM292" s="11">
        <f>'OddsRatio_working_3-way'!AA292+'OddsRatio_working_3-way'!AG292</f>
        <v>-0.98110599378975016</v>
      </c>
      <c r="AN292" s="11">
        <f>'OddsRatio_working_3-way'!AB292+'OddsRatio_working_3-way'!AH292</f>
        <v>-0.12942958928647724</v>
      </c>
      <c r="AO292" s="11">
        <f>'OddsRatio_working_3-way'!AC292+'OddsRatio_working_3-way'!AI292</f>
        <v>0</v>
      </c>
      <c r="AP292" s="11">
        <f>'OddsRatio_working_3-way'!AD292+'OddsRatio_working_3-way'!AJ292</f>
        <v>0</v>
      </c>
      <c r="AQ292" s="11">
        <f>'OddsRatio_working_3-way'!AE292+'OddsRatio_working_3-way'!AK292</f>
        <v>0</v>
      </c>
      <c r="AR292" s="10">
        <f>IF(A292="","",IF(('OddsRatio_working_3-way'!X292=0),IF(Q292&gt;0,-Q292^(1/3),(-Q292)^(1/3)),'OddsRatio_working_3-way'!AL292-'OddsRatio_working_3-way'!R292/3))</f>
        <v>1.1105355830762269</v>
      </c>
      <c r="AS292" s="11">
        <f>IF(('OddsRatio_working_3-way'!X292=0),IF(Q292&gt;0,-Q292^(1/3),(-Q292)^(1/3)),'OddsRatio_working_3-way'!AM292-'OddsRatio_working_3-way'!R292/3)</f>
        <v>-0.98110599378975016</v>
      </c>
      <c r="AT292" s="11">
        <f>IF(('OddsRatio_working_3-way'!X292=0),IF(Q292&gt;0,-Q292^(1/3),(-Q292)^(1/3)),'OddsRatio_working_3-way'!AN292-'OddsRatio_working_3-way'!R292/3)</f>
        <v>-0.12942958928647724</v>
      </c>
      <c r="AU292" s="11">
        <f>IF(('OddsRatio_working_3-way'!X292=0),0,'OddsRatio_working_3-way'!AO292)</f>
        <v>0</v>
      </c>
      <c r="AV292" s="11">
        <f>IF(('OddsRatio_working_3-way'!X292=0),0,'OddsRatio_working_3-way'!AP292)</f>
        <v>0</v>
      </c>
      <c r="AW292" s="11">
        <f>IF(('OddsRatio_working_3-way'!X292=0),0,'OddsRatio_working_3-way'!AQ292)</f>
        <v>0</v>
      </c>
    </row>
    <row r="293" spans="1:4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9">
        <f t="shared" si="65"/>
        <v>0.26984232439411926</v>
      </c>
      <c r="E293" s="9">
        <f t="shared" si="66"/>
        <v>0.26030253809971171</v>
      </c>
      <c r="F293" s="9">
        <f t="shared" si="67"/>
        <v>0.46985513750616875</v>
      </c>
      <c r="G293" s="9">
        <f t="shared" si="68"/>
        <v>1.0447366294319353</v>
      </c>
      <c r="H293" s="9">
        <f t="shared" si="69"/>
        <v>3.7058678702287122</v>
      </c>
      <c r="I293" s="9">
        <f t="shared" si="70"/>
        <v>3.8416836320548637</v>
      </c>
      <c r="J293" s="9">
        <f t="shared" si="71"/>
        <v>2.1283155597864907</v>
      </c>
      <c r="K293" s="11">
        <f t="shared" si="72"/>
        <v>0.2785515320334262</v>
      </c>
      <c r="L293" s="11">
        <f t="shared" si="73"/>
        <v>0.26881720430107525</v>
      </c>
      <c r="M293" s="11">
        <f t="shared" si="74"/>
        <v>0.48076923076923073</v>
      </c>
      <c r="N293" s="11">
        <f>'OddsRatio_working_3-way'!K293+'OddsRatio_working_3-way'!L293+'OddsRatio_working_3-way'!M293-('OddsRatio_working_3-way'!K293*'OddsRatio_working_3-way'!L293)-('OddsRatio_working_3-way'!K293*'OddsRatio_working_3-way'!M293)-('OddsRatio_working_3-way'!L293*'OddsRatio_working_3-way'!M293)+('OddsRatio_working_3-way'!K293*'OddsRatio_working_3-way'!L293*'OddsRatio_working_3-way'!M293)-1</f>
        <v>-0.27389979056795466</v>
      </c>
      <c r="O293" s="11">
        <f>0</f>
        <v>0</v>
      </c>
      <c r="P293" s="11">
        <f>('OddsRatio_working_3-way'!K293*'OddsRatio_working_3-way'!L293)+('OddsRatio_working_3-way'!K293*'OddsRatio_working_3-way'!M293)+('OddsRatio_working_3-way'!L293*'OddsRatio_working_3-way'!M293)-(3*'OddsRatio_working_3-way'!K293*'OddsRatio_working_3-way'!L293*'OddsRatio_working_3-way'!M293)</f>
        <v>0.23003829219571875</v>
      </c>
      <c r="Q293" s="11">
        <f>2*'OddsRatio_working_3-way'!K293*'OddsRatio_working_3-way'!L293*'OddsRatio_working_3-way'!M293</f>
        <v>7.1999465475968291E-2</v>
      </c>
      <c r="R293" s="11">
        <f t="shared" si="75"/>
        <v>0</v>
      </c>
      <c r="S293" s="11">
        <f t="shared" si="76"/>
        <v>-0.83986297221591399</v>
      </c>
      <c r="T293" s="11">
        <f t="shared" si="77"/>
        <v>-0.26286790992673353</v>
      </c>
      <c r="U293" s="11">
        <f>'OddsRatio_working_3-way'!S293-'OddsRatio_working_3-way'!R293^2/3</f>
        <v>-0.83986297221591399</v>
      </c>
      <c r="V293" s="11">
        <f>'OddsRatio_working_3-way'!S293*'OddsRatio_working_3-way'!R293/3-2*'OddsRatio_working_3-way'!R293^3/27-'OddsRatio_working_3-way'!T293</f>
        <v>0.26286790992673353</v>
      </c>
      <c r="W293" s="11">
        <f>'OddsRatio_working_3-way'!V293^2+4*'OddsRatio_working_3-way'!U293^3/27</f>
        <v>-1.8665497027215913E-2</v>
      </c>
      <c r="X293" s="11">
        <f>IF('OddsRatio_working_3-way'!W293&gt;0,IF(ABS('OddsRatio_working_3-way'!V293+SQRT('OddsRatio_working_3-way'!W293))/2&gt;0,ABS('OddsRatio_working_3-way'!V293+SQRT('OddsRatio_working_3-way'!W293))/2,ABS('OddsRatio_working_3-way'!V293-SQRT('OddsRatio_working_3-way'!W293))/2),SQRT(-'OddsRatio_working_3-way'!U293^3/27))</f>
        <v>0.14812582075423683</v>
      </c>
      <c r="Y293" s="11">
        <f>IF('OddsRatio_working_3-way'!W293&gt;=0,IF('OddsRatio_working_3-way'!V293+SQRT('OddsRatio_working_3-way'!W293)&gt;0,0,PI()),ACOS('OddsRatio_working_3-way'!V293/(2*'OddsRatio_working_3-way'!X293)))</f>
        <v>0.47931090289005684</v>
      </c>
      <c r="Z293" s="11">
        <f>'OddsRatio_working_3-way'!X293^(1/3)*COS('OddsRatio_working_3-way'!Y293/3)</f>
        <v>0.52236831471596756</v>
      </c>
      <c r="AA293" s="11">
        <f>'OddsRatio_working_3-way'!X293^(1/3)*COS(('OddsRatio_working_3-way'!Y293+2*PI())/3)</f>
        <v>-0.334083066057486</v>
      </c>
      <c r="AB293" s="11">
        <f>'OddsRatio_working_3-way'!X293^(1/3)*COS(('OddsRatio_working_3-way'!Y293+4*PI())/3)</f>
        <v>-0.18828524865848187</v>
      </c>
      <c r="AC293" s="11">
        <f>'OddsRatio_working_3-way'!X293^(1/3)*SIN('OddsRatio_working_3-way'!Y293/3)</f>
        <v>8.4176409122575221E-2</v>
      </c>
      <c r="AD293" s="11">
        <f>'OddsRatio_working_3-way'!X293^(1/3)*SIN(('OddsRatio_working_3-way'!Y293+2*PI())/3)</f>
        <v>0.41029602611480498</v>
      </c>
      <c r="AE293" s="11">
        <f>'OddsRatio_working_3-way'!X293^(1/3)*SIN(('OddsRatio_working_3-way'!Y293+4*PI())/3)</f>
        <v>-0.49447243523737999</v>
      </c>
      <c r="AF293" s="11">
        <f>-'OddsRatio_working_3-way'!U293/(3*'OddsRatio_working_3-way'!X293^(1/3))*COS(('OddsRatio_working_3-way'!Y293)/3)</f>
        <v>0.52236831471596767</v>
      </c>
      <c r="AG293" s="11">
        <f>-'OddsRatio_working_3-way'!U293/(3*'OddsRatio_working_3-way'!X293^(1/3))*COS(('OddsRatio_working_3-way'!Y293+2*PI())/3)</f>
        <v>-0.33408306605748611</v>
      </c>
      <c r="AH293" s="11">
        <f>-'OddsRatio_working_3-way'!U293/(3*'OddsRatio_working_3-way'!X293^(1/3))*COS(('OddsRatio_working_3-way'!Y293+4*PI())/3)</f>
        <v>-0.1882852486584819</v>
      </c>
      <c r="AI293" s="11">
        <f>'OddsRatio_working_3-way'!U293/(3*'OddsRatio_working_3-way'!X293^(1/3))*SIN(('OddsRatio_working_3-way'!Y293)/3)</f>
        <v>-8.4176409122575235E-2</v>
      </c>
      <c r="AJ293" s="11">
        <f>'OddsRatio_working_3-way'!U293/(3*'OddsRatio_working_3-way'!X293^(1/3))*SIN(('OddsRatio_working_3-way'!Y293+2*PI())/3)</f>
        <v>-0.41029602611480503</v>
      </c>
      <c r="AK293" s="11">
        <f>'OddsRatio_working_3-way'!U293/(3*'OddsRatio_working_3-way'!X293^(1/3))*SIN(('OddsRatio_working_3-way'!Y293+4*PI())/3)</f>
        <v>0.4944724352373801</v>
      </c>
      <c r="AL293" s="11">
        <f>'OddsRatio_working_3-way'!Z293+'OddsRatio_working_3-way'!AF293</f>
        <v>1.0447366294319353</v>
      </c>
      <c r="AM293" s="11">
        <f>'OddsRatio_working_3-way'!AA293+'OddsRatio_working_3-way'!AG293</f>
        <v>-0.66816613211497211</v>
      </c>
      <c r="AN293" s="11">
        <f>'OddsRatio_working_3-way'!AB293+'OddsRatio_working_3-way'!AH293</f>
        <v>-0.37657049731696379</v>
      </c>
      <c r="AO293" s="11">
        <f>'OddsRatio_working_3-way'!AC293+'OddsRatio_working_3-way'!AI293</f>
        <v>0</v>
      </c>
      <c r="AP293" s="11">
        <f>'OddsRatio_working_3-way'!AD293+'OddsRatio_working_3-way'!AJ293</f>
        <v>0</v>
      </c>
      <c r="AQ293" s="11">
        <f>'OddsRatio_working_3-way'!AE293+'OddsRatio_working_3-way'!AK293</f>
        <v>0</v>
      </c>
      <c r="AR293" s="10">
        <f>IF(A293="","",IF(('OddsRatio_working_3-way'!X293=0),IF(Q293&gt;0,-Q293^(1/3),(-Q293)^(1/3)),'OddsRatio_working_3-way'!AL293-'OddsRatio_working_3-way'!R293/3))</f>
        <v>1.0447366294319353</v>
      </c>
      <c r="AS293" s="11">
        <f>IF(('OddsRatio_working_3-way'!X293=0),IF(Q293&gt;0,-Q293^(1/3),(-Q293)^(1/3)),'OddsRatio_working_3-way'!AM293-'OddsRatio_working_3-way'!R293/3)</f>
        <v>-0.66816613211497211</v>
      </c>
      <c r="AT293" s="11">
        <f>IF(('OddsRatio_working_3-way'!X293=0),IF(Q293&gt;0,-Q293^(1/3),(-Q293)^(1/3)),'OddsRatio_working_3-way'!AN293-'OddsRatio_working_3-way'!R293/3)</f>
        <v>-0.37657049731696379</v>
      </c>
      <c r="AU293" s="11">
        <f>IF(('OddsRatio_working_3-way'!X293=0),0,'OddsRatio_working_3-way'!AO293)</f>
        <v>0</v>
      </c>
      <c r="AV293" s="11">
        <f>IF(('OddsRatio_working_3-way'!X293=0),0,'OddsRatio_working_3-way'!AP293)</f>
        <v>0</v>
      </c>
      <c r="AW293" s="11">
        <f>IF(('OddsRatio_working_3-way'!X293=0),0,'OddsRatio_working_3-way'!AQ293)</f>
        <v>0</v>
      </c>
    </row>
    <row r="294" spans="1:4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9">
        <f t="shared" si="65"/>
        <v>0.68951952661543814</v>
      </c>
      <c r="E294" s="9">
        <f t="shared" si="66"/>
        <v>0.1868195996263658</v>
      </c>
      <c r="F294" s="9">
        <f t="shared" si="67"/>
        <v>0.12366087375819584</v>
      </c>
      <c r="G294" s="9">
        <f t="shared" si="68"/>
        <v>1.0721077414193181</v>
      </c>
      <c r="H294" s="9">
        <f t="shared" si="69"/>
        <v>1.4502852513961138</v>
      </c>
      <c r="I294" s="9">
        <f t="shared" si="70"/>
        <v>5.3527574301624306</v>
      </c>
      <c r="J294" s="9">
        <f t="shared" si="71"/>
        <v>8.0866321707816926</v>
      </c>
      <c r="K294" s="11">
        <f t="shared" si="72"/>
        <v>0.70422535211267612</v>
      </c>
      <c r="L294" s="11">
        <f t="shared" si="73"/>
        <v>0.19762845849802374</v>
      </c>
      <c r="M294" s="11">
        <f t="shared" si="74"/>
        <v>0.13140604467805519</v>
      </c>
      <c r="N294" s="11">
        <f>'OddsRatio_working_3-way'!K294+'OddsRatio_working_3-way'!L294+'OddsRatio_working_3-way'!M294-('OddsRatio_working_3-way'!K294*'OddsRatio_working_3-way'!L294)-('OddsRatio_working_3-way'!K294*'OddsRatio_working_3-way'!M294)-('OddsRatio_working_3-way'!L294*'OddsRatio_working_3-way'!M294)+('OddsRatio_working_3-way'!K294*'OddsRatio_working_3-way'!L294*'OddsRatio_working_3-way'!M294)-1</f>
        <v>-0.20613572518718748</v>
      </c>
      <c r="O294" s="11">
        <f>0</f>
        <v>0</v>
      </c>
      <c r="P294" s="11">
        <f>('OddsRatio_working_3-way'!K294*'OddsRatio_working_3-way'!L294)+('OddsRatio_working_3-way'!K294*'OddsRatio_working_3-way'!M294)+('OddsRatio_working_3-way'!L294*'OddsRatio_working_3-way'!M294)-(3*'OddsRatio_working_3-way'!K294*'OddsRatio_working_3-way'!L294*'OddsRatio_working_3-way'!M294)</f>
        <v>0.20281871562094755</v>
      </c>
      <c r="Q294" s="11">
        <f>2*'OddsRatio_working_3-way'!K294*'OddsRatio_working_3-way'!L294*'OddsRatio_working_3-way'!M294</f>
        <v>3.6576864854995048E-2</v>
      </c>
      <c r="R294" s="11">
        <f t="shared" si="75"/>
        <v>0</v>
      </c>
      <c r="S294" s="11">
        <f t="shared" si="76"/>
        <v>-0.98390861378721317</v>
      </c>
      <c r="T294" s="11">
        <f t="shared" si="77"/>
        <v>-0.1774406877884965</v>
      </c>
      <c r="U294" s="11">
        <f>'OddsRatio_working_3-way'!S294-'OddsRatio_working_3-way'!R294^2/3</f>
        <v>-0.98390861378721317</v>
      </c>
      <c r="V294" s="11">
        <f>'OddsRatio_working_3-way'!S294*'OddsRatio_working_3-way'!R294/3-2*'OddsRatio_working_3-way'!R294^3/27-'OddsRatio_working_3-way'!T294</f>
        <v>0.1774406877884965</v>
      </c>
      <c r="W294" s="11">
        <f>'OddsRatio_working_3-way'!V294^2+4*'OddsRatio_working_3-way'!U294^3/27</f>
        <v>-0.10962568719212945</v>
      </c>
      <c r="X294" s="11">
        <f>IF('OddsRatio_working_3-way'!W294&gt;0,IF(ABS('OddsRatio_working_3-way'!V294+SQRT('OddsRatio_working_3-way'!W294))/2&gt;0,ABS('OddsRatio_working_3-way'!V294+SQRT('OddsRatio_working_3-way'!W294))/2,ABS('OddsRatio_working_3-way'!V294-SQRT('OddsRatio_working_3-way'!W294))/2),SQRT(-'OddsRatio_working_3-way'!U294^3/27))</f>
        <v>0.1878236439289421</v>
      </c>
      <c r="Y294" s="11">
        <f>IF('OddsRatio_working_3-way'!W294&gt;=0,IF('OddsRatio_working_3-way'!V294+SQRT('OddsRatio_working_3-way'!W294)&gt;0,0,PI()),ACOS('OddsRatio_working_3-way'!V294/(2*'OddsRatio_working_3-way'!X294)))</f>
        <v>1.078830119449369</v>
      </c>
      <c r="Z294" s="11">
        <f>'OddsRatio_working_3-way'!X294^(1/3)*COS('OddsRatio_working_3-way'!Y294/3)</f>
        <v>0.53605387070965904</v>
      </c>
      <c r="AA294" s="11">
        <f>'OddsRatio_working_3-way'!X294^(1/3)*COS(('OddsRatio_working_3-way'!Y294+2*PI())/3)</f>
        <v>-0.44256013912906111</v>
      </c>
      <c r="AB294" s="11">
        <f>'OddsRatio_working_3-way'!X294^(1/3)*COS(('OddsRatio_working_3-way'!Y294+4*PI())/3)</f>
        <v>-9.3493731580597914E-2</v>
      </c>
      <c r="AC294" s="11">
        <f>'OddsRatio_working_3-way'!X294^(1/3)*SIN('OddsRatio_working_3-way'!Y294/3)</f>
        <v>0.20153358436316082</v>
      </c>
      <c r="AD294" s="11">
        <f>'OddsRatio_working_3-way'!X294^(1/3)*SIN(('OddsRatio_working_3-way'!Y294+2*PI())/3)</f>
        <v>0.36346947764996318</v>
      </c>
      <c r="AE294" s="11">
        <f>'OddsRatio_working_3-way'!X294^(1/3)*SIN(('OddsRatio_working_3-way'!Y294+4*PI())/3)</f>
        <v>-0.56500306201312411</v>
      </c>
      <c r="AF294" s="11">
        <f>-'OddsRatio_working_3-way'!U294/(3*'OddsRatio_working_3-way'!X294^(1/3))*COS(('OddsRatio_working_3-way'!Y294)/3)</f>
        <v>0.53605387070965904</v>
      </c>
      <c r="AG294" s="11">
        <f>-'OddsRatio_working_3-way'!U294/(3*'OddsRatio_working_3-way'!X294^(1/3))*COS(('OddsRatio_working_3-way'!Y294+2*PI())/3)</f>
        <v>-0.44256013912906123</v>
      </c>
      <c r="AH294" s="11">
        <f>-'OddsRatio_working_3-way'!U294/(3*'OddsRatio_working_3-way'!X294^(1/3))*COS(('OddsRatio_working_3-way'!Y294+4*PI())/3)</f>
        <v>-9.3493731580597927E-2</v>
      </c>
      <c r="AI294" s="11">
        <f>'OddsRatio_working_3-way'!U294/(3*'OddsRatio_working_3-way'!X294^(1/3))*SIN(('OddsRatio_working_3-way'!Y294)/3)</f>
        <v>-0.20153358436316085</v>
      </c>
      <c r="AJ294" s="11">
        <f>'OddsRatio_working_3-way'!U294/(3*'OddsRatio_working_3-way'!X294^(1/3))*SIN(('OddsRatio_working_3-way'!Y294+2*PI())/3)</f>
        <v>-0.36346947764996324</v>
      </c>
      <c r="AK294" s="11">
        <f>'OddsRatio_working_3-way'!U294/(3*'OddsRatio_working_3-way'!X294^(1/3))*SIN(('OddsRatio_working_3-way'!Y294+4*PI())/3)</f>
        <v>0.56500306201312422</v>
      </c>
      <c r="AL294" s="11">
        <f>'OddsRatio_working_3-way'!Z294+'OddsRatio_working_3-way'!AF294</f>
        <v>1.0721077414193181</v>
      </c>
      <c r="AM294" s="11">
        <f>'OddsRatio_working_3-way'!AA294+'OddsRatio_working_3-way'!AG294</f>
        <v>-0.88512027825812234</v>
      </c>
      <c r="AN294" s="11">
        <f>'OddsRatio_working_3-way'!AB294+'OddsRatio_working_3-way'!AH294</f>
        <v>-0.18698746316119585</v>
      </c>
      <c r="AO294" s="11">
        <f>'OddsRatio_working_3-way'!AC294+'OddsRatio_working_3-way'!AI294</f>
        <v>0</v>
      </c>
      <c r="AP294" s="11">
        <f>'OddsRatio_working_3-way'!AD294+'OddsRatio_working_3-way'!AJ294</f>
        <v>0</v>
      </c>
      <c r="AQ294" s="11">
        <f>'OddsRatio_working_3-way'!AE294+'OddsRatio_working_3-way'!AK294</f>
        <v>0</v>
      </c>
      <c r="AR294" s="10">
        <f>IF(A294="","",IF(('OddsRatio_working_3-way'!X294=0),IF(Q294&gt;0,-Q294^(1/3),(-Q294)^(1/3)),'OddsRatio_working_3-way'!AL294-'OddsRatio_working_3-way'!R294/3))</f>
        <v>1.0721077414193181</v>
      </c>
      <c r="AS294" s="11">
        <f>IF(('OddsRatio_working_3-way'!X294=0),IF(Q294&gt;0,-Q294^(1/3),(-Q294)^(1/3)),'OddsRatio_working_3-way'!AM294-'OddsRatio_working_3-way'!R294/3)</f>
        <v>-0.88512027825812234</v>
      </c>
      <c r="AT294" s="11">
        <f>IF(('OddsRatio_working_3-way'!X294=0),IF(Q294&gt;0,-Q294^(1/3),(-Q294)^(1/3)),'OddsRatio_working_3-way'!AN294-'OddsRatio_working_3-way'!R294/3)</f>
        <v>-0.18698746316119585</v>
      </c>
      <c r="AU294" s="11">
        <f>IF(('OddsRatio_working_3-way'!X294=0),0,'OddsRatio_working_3-way'!AO294)</f>
        <v>0</v>
      </c>
      <c r="AV294" s="11">
        <f>IF(('OddsRatio_working_3-way'!X294=0),0,'OddsRatio_working_3-way'!AP294)</f>
        <v>0</v>
      </c>
      <c r="AW294" s="11">
        <f>IF(('OddsRatio_working_3-way'!X294=0),0,'OddsRatio_working_3-way'!AQ294)</f>
        <v>0</v>
      </c>
    </row>
    <row r="295" spans="1:4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9">
        <f t="shared" si="65"/>
        <v>0.36349766252062754</v>
      </c>
      <c r="E295" s="9">
        <f t="shared" si="66"/>
        <v>0.27976258234022938</v>
      </c>
      <c r="F295" s="9">
        <f t="shared" si="67"/>
        <v>0.35673975513914291</v>
      </c>
      <c r="G295" s="9">
        <f t="shared" si="68"/>
        <v>1.042291266327791</v>
      </c>
      <c r="H295" s="9">
        <f t="shared" si="69"/>
        <v>2.7510493274306893</v>
      </c>
      <c r="I295" s="9">
        <f t="shared" si="70"/>
        <v>3.5744594278296442</v>
      </c>
      <c r="J295" s="9">
        <f t="shared" si="71"/>
        <v>2.8031638907470788</v>
      </c>
      <c r="K295" s="11">
        <f t="shared" si="72"/>
        <v>0.37313432835820892</v>
      </c>
      <c r="L295" s="11">
        <f t="shared" si="73"/>
        <v>0.28818443804034583</v>
      </c>
      <c r="M295" s="11">
        <f t="shared" si="74"/>
        <v>0.36630036630036628</v>
      </c>
      <c r="N295" s="11">
        <f>'OddsRatio_working_3-way'!K295+'OddsRatio_working_3-way'!L295+'OddsRatio_working_3-way'!M295-('OddsRatio_working_3-way'!K295*'OddsRatio_working_3-way'!L295)-('OddsRatio_working_3-way'!K295*'OddsRatio_working_3-way'!M295)-('OddsRatio_working_3-way'!L295*'OddsRatio_working_3-way'!M295)+('OddsRatio_working_3-way'!K295*'OddsRatio_working_3-way'!L295*'OddsRatio_working_3-way'!M295)-1</f>
        <v>-0.28276485010107955</v>
      </c>
      <c r="O295" s="11">
        <f>0</f>
        <v>0</v>
      </c>
      <c r="P295" s="11">
        <f>('OddsRatio_working_3-way'!K295*'OddsRatio_working_3-way'!L295)+('OddsRatio_working_3-way'!K295*'OddsRatio_working_3-way'!M295)+('OddsRatio_working_3-way'!L295*'OddsRatio_working_3-way'!M295)-(3*'OddsRatio_working_3-way'!K295*'OddsRatio_working_3-way'!L295*'OddsRatio_working_3-way'!M295)</f>
        <v>0.23160632219086344</v>
      </c>
      <c r="Q295" s="11">
        <f>2*'OddsRatio_working_3-way'!K295*'OddsRatio_working_3-way'!L295*'OddsRatio_working_3-way'!M295</f>
        <v>7.8777660609137226E-2</v>
      </c>
      <c r="R295" s="11">
        <f t="shared" si="75"/>
        <v>0</v>
      </c>
      <c r="S295" s="11">
        <f t="shared" si="76"/>
        <v>-0.81907748473005559</v>
      </c>
      <c r="T295" s="11">
        <f t="shared" si="77"/>
        <v>-0.27859778392178763</v>
      </c>
      <c r="U295" s="11">
        <f>'OddsRatio_working_3-way'!S295-'OddsRatio_working_3-way'!R295^2/3</f>
        <v>-0.81907748473005559</v>
      </c>
      <c r="V295" s="11">
        <f>'OddsRatio_working_3-way'!S295*'OddsRatio_working_3-way'!R295/3-2*'OddsRatio_working_3-way'!R295^3/27-'OddsRatio_working_3-way'!T295</f>
        <v>0.27859778392178763</v>
      </c>
      <c r="W295" s="11">
        <f>'OddsRatio_working_3-way'!V295^2+4*'OddsRatio_working_3-way'!U295^3/27</f>
        <v>-3.7920444171366668E-3</v>
      </c>
      <c r="X295" s="11">
        <f>IF('OddsRatio_working_3-way'!W295&gt;0,IF(ABS('OddsRatio_working_3-way'!V295+SQRT('OddsRatio_working_3-way'!W295))/2&gt;0,ABS('OddsRatio_working_3-way'!V295+SQRT('OddsRatio_working_3-way'!W295))/2,ABS('OddsRatio_working_3-way'!V295-SQRT('OddsRatio_working_3-way'!W295))/2),SQRT(-'OddsRatio_working_3-way'!U295^3/27))</f>
        <v>0.1426611103483249</v>
      </c>
      <c r="Y295" s="11">
        <f>IF('OddsRatio_working_3-way'!W295&gt;=0,IF('OddsRatio_working_3-way'!V295+SQRT('OddsRatio_working_3-way'!W295)&gt;0,0,PI()),ACOS('OddsRatio_working_3-way'!V295/(2*'OddsRatio_working_3-way'!X295)))</f>
        <v>0.21753633958061225</v>
      </c>
      <c r="Z295" s="11">
        <f>'OddsRatio_working_3-way'!X295^(1/3)*COS('OddsRatio_working_3-way'!Y295/3)</f>
        <v>0.52114563316389551</v>
      </c>
      <c r="AA295" s="11">
        <f>'OddsRatio_working_3-way'!X295^(1/3)*COS(('OddsRatio_working_3-way'!Y295+2*PI())/3)</f>
        <v>-0.29335685169304676</v>
      </c>
      <c r="AB295" s="11">
        <f>'OddsRatio_working_3-way'!X295^(1/3)*COS(('OddsRatio_working_3-way'!Y295+4*PI())/3)</f>
        <v>-0.22778878147084883</v>
      </c>
      <c r="AC295" s="11">
        <f>'OddsRatio_working_3-way'!X295^(1/3)*SIN('OddsRatio_working_3-way'!Y295/3)</f>
        <v>3.7855742993030246E-2</v>
      </c>
      <c r="AD295" s="11">
        <f>'OddsRatio_working_3-way'!X295^(1/3)*SIN(('OddsRatio_working_3-way'!Y295+2*PI())/3)</f>
        <v>0.43239748589474436</v>
      </c>
      <c r="AE295" s="11">
        <f>'OddsRatio_working_3-way'!X295^(1/3)*SIN(('OddsRatio_working_3-way'!Y295+4*PI())/3)</f>
        <v>-0.4702532288877746</v>
      </c>
      <c r="AF295" s="11">
        <f>-'OddsRatio_working_3-way'!U295/(3*'OddsRatio_working_3-way'!X295^(1/3))*COS(('OddsRatio_working_3-way'!Y295)/3)</f>
        <v>0.52114563316389551</v>
      </c>
      <c r="AG295" s="11">
        <f>-'OddsRatio_working_3-way'!U295/(3*'OddsRatio_working_3-way'!X295^(1/3))*COS(('OddsRatio_working_3-way'!Y295+2*PI())/3)</f>
        <v>-0.29335685169304676</v>
      </c>
      <c r="AH295" s="11">
        <f>-'OddsRatio_working_3-way'!U295/(3*'OddsRatio_working_3-way'!X295^(1/3))*COS(('OddsRatio_working_3-way'!Y295+4*PI())/3)</f>
        <v>-0.22778878147084883</v>
      </c>
      <c r="AI295" s="11">
        <f>'OddsRatio_working_3-way'!U295/(3*'OddsRatio_working_3-way'!X295^(1/3))*SIN(('OddsRatio_working_3-way'!Y295)/3)</f>
        <v>-3.7855742993030246E-2</v>
      </c>
      <c r="AJ295" s="11">
        <f>'OddsRatio_working_3-way'!U295/(3*'OddsRatio_working_3-way'!X295^(1/3))*SIN(('OddsRatio_working_3-way'!Y295+2*PI())/3)</f>
        <v>-0.43239748589474436</v>
      </c>
      <c r="AK295" s="11">
        <f>'OddsRatio_working_3-way'!U295/(3*'OddsRatio_working_3-way'!X295^(1/3))*SIN(('OddsRatio_working_3-way'!Y295+4*PI())/3)</f>
        <v>0.4702532288877746</v>
      </c>
      <c r="AL295" s="11">
        <f>'OddsRatio_working_3-way'!Z295+'OddsRatio_working_3-way'!AF295</f>
        <v>1.042291266327791</v>
      </c>
      <c r="AM295" s="11">
        <f>'OddsRatio_working_3-way'!AA295+'OddsRatio_working_3-way'!AG295</f>
        <v>-0.58671370338609352</v>
      </c>
      <c r="AN295" s="11">
        <f>'OddsRatio_working_3-way'!AB295+'OddsRatio_working_3-way'!AH295</f>
        <v>-0.45557756294169766</v>
      </c>
      <c r="AO295" s="11">
        <f>'OddsRatio_working_3-way'!AC295+'OddsRatio_working_3-way'!AI295</f>
        <v>0</v>
      </c>
      <c r="AP295" s="11">
        <f>'OddsRatio_working_3-way'!AD295+'OddsRatio_working_3-way'!AJ295</f>
        <v>0</v>
      </c>
      <c r="AQ295" s="11">
        <f>'OddsRatio_working_3-way'!AE295+'OddsRatio_working_3-way'!AK295</f>
        <v>0</v>
      </c>
      <c r="AR295" s="10">
        <f>IF(A295="","",IF(('OddsRatio_working_3-way'!X295=0),IF(Q295&gt;0,-Q295^(1/3),(-Q295)^(1/3)),'OddsRatio_working_3-way'!AL295-'OddsRatio_working_3-way'!R295/3))</f>
        <v>1.042291266327791</v>
      </c>
      <c r="AS295" s="11">
        <f>IF(('OddsRatio_working_3-way'!X295=0),IF(Q295&gt;0,-Q295^(1/3),(-Q295)^(1/3)),'OddsRatio_working_3-way'!AM295-'OddsRatio_working_3-way'!R295/3)</f>
        <v>-0.58671370338609352</v>
      </c>
      <c r="AT295" s="11">
        <f>IF(('OddsRatio_working_3-way'!X295=0),IF(Q295&gt;0,-Q295^(1/3),(-Q295)^(1/3)),'OddsRatio_working_3-way'!AN295-'OddsRatio_working_3-way'!R295/3)</f>
        <v>-0.45557756294169766</v>
      </c>
      <c r="AU295" s="11">
        <f>IF(('OddsRatio_working_3-way'!X295=0),0,'OddsRatio_working_3-way'!AO295)</f>
        <v>0</v>
      </c>
      <c r="AV295" s="11">
        <f>IF(('OddsRatio_working_3-way'!X295=0),0,'OddsRatio_working_3-way'!AP295)</f>
        <v>0</v>
      </c>
      <c r="AW295" s="11">
        <f>IF(('OddsRatio_working_3-way'!X295=0),0,'OddsRatio_working_3-way'!AQ295)</f>
        <v>0</v>
      </c>
    </row>
    <row r="296" spans="1:4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9">
        <f t="shared" si="65"/>
        <v>0.39789666591443545</v>
      </c>
      <c r="E296" s="9">
        <f t="shared" si="66"/>
        <v>0.28877627152739282</v>
      </c>
      <c r="F296" s="9">
        <f t="shared" si="67"/>
        <v>0.31332706255817172</v>
      </c>
      <c r="G296" s="9">
        <f t="shared" si="68"/>
        <v>1.0435967783881721</v>
      </c>
      <c r="H296" s="9">
        <f t="shared" si="69"/>
        <v>2.5132153286628496</v>
      </c>
      <c r="I296" s="9">
        <f t="shared" si="70"/>
        <v>3.4628883969960866</v>
      </c>
      <c r="J296" s="9">
        <f t="shared" si="71"/>
        <v>3.1915532346151614</v>
      </c>
      <c r="K296" s="11">
        <f t="shared" si="72"/>
        <v>0.4081632653061224</v>
      </c>
      <c r="L296" s="11">
        <f t="shared" si="73"/>
        <v>0.29761904761904762</v>
      </c>
      <c r="M296" s="11">
        <f t="shared" si="74"/>
        <v>0.32258064516129031</v>
      </c>
      <c r="N296" s="11">
        <f>'OddsRatio_working_3-way'!K296+'OddsRatio_working_3-way'!L296+'OddsRatio_working_3-way'!M296-('OddsRatio_working_3-way'!K296*'OddsRatio_working_3-way'!L296)-('OddsRatio_working_3-way'!K296*'OddsRatio_working_3-way'!M296)-('OddsRatio_working_3-way'!L296*'OddsRatio_working_3-way'!M296)+('OddsRatio_working_3-way'!K296*'OddsRatio_working_3-way'!L296*'OddsRatio_working_3-way'!M296)-1</f>
        <v>-0.28159973666886107</v>
      </c>
      <c r="O296" s="11">
        <f>0</f>
        <v>0</v>
      </c>
      <c r="P296" s="11">
        <f>('OddsRatio_working_3-way'!K296*'OddsRatio_working_3-way'!L296)+('OddsRatio_working_3-way'!K296*'OddsRatio_working_3-way'!M296)+('OddsRatio_working_3-way'!L296*'OddsRatio_working_3-way'!M296)-(3*'OddsRatio_working_3-way'!K296*'OddsRatio_working_3-way'!L296*'OddsRatio_working_3-way'!M296)</f>
        <v>0.23159033198532869</v>
      </c>
      <c r="Q296" s="11">
        <f>2*'OddsRatio_working_3-way'!K296*'OddsRatio_working_3-way'!L296*'OddsRatio_working_3-way'!M296</f>
        <v>7.8372362769992779E-2</v>
      </c>
      <c r="R296" s="11">
        <f t="shared" si="75"/>
        <v>0</v>
      </c>
      <c r="S296" s="11">
        <f t="shared" si="76"/>
        <v>-0.82240961843533444</v>
      </c>
      <c r="T296" s="11">
        <f t="shared" si="77"/>
        <v>-0.27831120759232975</v>
      </c>
      <c r="U296" s="11">
        <f>'OddsRatio_working_3-way'!S296-'OddsRatio_working_3-way'!R296^2/3</f>
        <v>-0.82240961843533444</v>
      </c>
      <c r="V296" s="11">
        <f>'OddsRatio_working_3-way'!S296*'OddsRatio_working_3-way'!R296/3-2*'OddsRatio_working_3-way'!R296^3/27-'OddsRatio_working_3-way'!T296</f>
        <v>0.27831120759232975</v>
      </c>
      <c r="W296" s="11">
        <f>'OddsRatio_working_3-way'!V296^2+4*'OddsRatio_working_3-way'!U296^3/27</f>
        <v>-4.9492390915657769E-3</v>
      </c>
      <c r="X296" s="11">
        <f>IF('OddsRatio_working_3-way'!W296&gt;0,IF(ABS('OddsRatio_working_3-way'!V296+SQRT('OddsRatio_working_3-way'!W296))/2&gt;0,ABS('OddsRatio_working_3-way'!V296+SQRT('OddsRatio_working_3-way'!W296))/2,ABS('OddsRatio_working_3-way'!V296-SQRT('OddsRatio_working_3-way'!W296))/2),SQRT(-'OddsRatio_working_3-way'!U296^3/27))</f>
        <v>0.14353254627702616</v>
      </c>
      <c r="Y296" s="11">
        <f>IF('OddsRatio_working_3-way'!W296&gt;=0,IF('OddsRatio_working_3-way'!V296+SQRT('OddsRatio_working_3-way'!W296)&gt;0,0,PI()),ACOS('OddsRatio_working_3-way'!V296/(2*'OddsRatio_working_3-way'!X296)))</f>
        <v>0.24759112621305546</v>
      </c>
      <c r="Z296" s="11">
        <f>'OddsRatio_working_3-way'!X296^(1/3)*COS('OddsRatio_working_3-way'!Y296/3)</f>
        <v>0.52179838919408617</v>
      </c>
      <c r="AA296" s="11">
        <f>'OddsRatio_working_3-way'!X296^(1/3)*COS(('OddsRatio_working_3-way'!Y296+2*PI())/3)</f>
        <v>-0.29827880648208532</v>
      </c>
      <c r="AB296" s="11">
        <f>'OddsRatio_working_3-way'!X296^(1/3)*COS(('OddsRatio_working_3-way'!Y296+4*PI())/3)</f>
        <v>-0.22351958271200092</v>
      </c>
      <c r="AC296" s="11">
        <f>'OddsRatio_working_3-way'!X296^(1/3)*SIN('OddsRatio_working_3-way'!Y296/3)</f>
        <v>4.3162257968065658E-2</v>
      </c>
      <c r="AD296" s="11">
        <f>'OddsRatio_working_3-way'!X296^(1/3)*SIN(('OddsRatio_working_3-way'!Y296+2*PI())/3)</f>
        <v>0.43030953171184527</v>
      </c>
      <c r="AE296" s="11">
        <f>'OddsRatio_working_3-way'!X296^(1/3)*SIN(('OddsRatio_working_3-way'!Y296+4*PI())/3)</f>
        <v>-0.47347178967991099</v>
      </c>
      <c r="AF296" s="11">
        <f>-'OddsRatio_working_3-way'!U296/(3*'OddsRatio_working_3-way'!X296^(1/3))*COS(('OddsRatio_working_3-way'!Y296)/3)</f>
        <v>0.52179838919408605</v>
      </c>
      <c r="AG296" s="11">
        <f>-'OddsRatio_working_3-way'!U296/(3*'OddsRatio_working_3-way'!X296^(1/3))*COS(('OddsRatio_working_3-way'!Y296+2*PI())/3)</f>
        <v>-0.29827880648208527</v>
      </c>
      <c r="AH296" s="11">
        <f>-'OddsRatio_working_3-way'!U296/(3*'OddsRatio_working_3-way'!X296^(1/3))*COS(('OddsRatio_working_3-way'!Y296+4*PI())/3)</f>
        <v>-0.22351958271200087</v>
      </c>
      <c r="AI296" s="11">
        <f>'OddsRatio_working_3-way'!U296/(3*'OddsRatio_working_3-way'!X296^(1/3))*SIN(('OddsRatio_working_3-way'!Y296)/3)</f>
        <v>-4.3162257968065644E-2</v>
      </c>
      <c r="AJ296" s="11">
        <f>'OddsRatio_working_3-way'!U296/(3*'OddsRatio_working_3-way'!X296^(1/3))*SIN(('OddsRatio_working_3-way'!Y296+2*PI())/3)</f>
        <v>-0.43030953171184516</v>
      </c>
      <c r="AK296" s="11">
        <f>'OddsRatio_working_3-way'!U296/(3*'OddsRatio_working_3-way'!X296^(1/3))*SIN(('OddsRatio_working_3-way'!Y296+4*PI())/3)</f>
        <v>0.47347178967991088</v>
      </c>
      <c r="AL296" s="11">
        <f>'OddsRatio_working_3-way'!Z296+'OddsRatio_working_3-way'!AF296</f>
        <v>1.0435967783881721</v>
      </c>
      <c r="AM296" s="11">
        <f>'OddsRatio_working_3-way'!AA296+'OddsRatio_working_3-way'!AG296</f>
        <v>-0.59655761296417054</v>
      </c>
      <c r="AN296" s="11">
        <f>'OddsRatio_working_3-way'!AB296+'OddsRatio_working_3-way'!AH296</f>
        <v>-0.44703916542400179</v>
      </c>
      <c r="AO296" s="11">
        <f>'OddsRatio_working_3-way'!AC296+'OddsRatio_working_3-way'!AI296</f>
        <v>0</v>
      </c>
      <c r="AP296" s="11">
        <f>'OddsRatio_working_3-way'!AD296+'OddsRatio_working_3-way'!AJ296</f>
        <v>0</v>
      </c>
      <c r="AQ296" s="11">
        <f>'OddsRatio_working_3-way'!AE296+'OddsRatio_working_3-way'!AK296</f>
        <v>0</v>
      </c>
      <c r="AR296" s="10">
        <f>IF(A296="","",IF(('OddsRatio_working_3-way'!X296=0),IF(Q296&gt;0,-Q296^(1/3),(-Q296)^(1/3)),'OddsRatio_working_3-way'!AL296-'OddsRatio_working_3-way'!R296/3))</f>
        <v>1.0435967783881721</v>
      </c>
      <c r="AS296" s="11">
        <f>IF(('OddsRatio_working_3-way'!X296=0),IF(Q296&gt;0,-Q296^(1/3),(-Q296)^(1/3)),'OddsRatio_working_3-way'!AM296-'OddsRatio_working_3-way'!R296/3)</f>
        <v>-0.59655761296417054</v>
      </c>
      <c r="AT296" s="11">
        <f>IF(('OddsRatio_working_3-way'!X296=0),IF(Q296&gt;0,-Q296^(1/3),(-Q296)^(1/3)),'OddsRatio_working_3-way'!AN296-'OddsRatio_working_3-way'!R296/3)</f>
        <v>-0.44703916542400179</v>
      </c>
      <c r="AU296" s="11">
        <f>IF(('OddsRatio_working_3-way'!X296=0),0,'OddsRatio_working_3-way'!AO296)</f>
        <v>0</v>
      </c>
      <c r="AV296" s="11">
        <f>IF(('OddsRatio_working_3-way'!X296=0),0,'OddsRatio_working_3-way'!AP296)</f>
        <v>0</v>
      </c>
      <c r="AW296" s="11">
        <f>IF(('OddsRatio_working_3-way'!X296=0),0,'OddsRatio_working_3-way'!AQ296)</f>
        <v>0</v>
      </c>
    </row>
    <row r="297" spans="1:4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9">
        <f t="shared" si="65"/>
        <v>0.34145695954415145</v>
      </c>
      <c r="E297" s="9">
        <f t="shared" si="66"/>
        <v>0.32305721219209349</v>
      </c>
      <c r="F297" s="9">
        <f t="shared" si="67"/>
        <v>0.33548582826375523</v>
      </c>
      <c r="G297" s="9">
        <f t="shared" si="68"/>
        <v>1.0425009685918774</v>
      </c>
      <c r="H297" s="9">
        <f t="shared" si="69"/>
        <v>2.9286267918949735</v>
      </c>
      <c r="I297" s="9">
        <f t="shared" si="70"/>
        <v>3.0954269468696727</v>
      </c>
      <c r="J297" s="9">
        <f t="shared" si="71"/>
        <v>2.980751840324567</v>
      </c>
      <c r="K297" s="11">
        <f t="shared" si="72"/>
        <v>0.35087719298245612</v>
      </c>
      <c r="L297" s="11">
        <f t="shared" si="73"/>
        <v>0.33222591362126247</v>
      </c>
      <c r="M297" s="11">
        <f t="shared" si="74"/>
        <v>0.34482758620689657</v>
      </c>
      <c r="N297" s="11">
        <f>'OddsRatio_working_3-way'!K297+'OddsRatio_working_3-way'!L297+'OddsRatio_working_3-way'!M297-('OddsRatio_working_3-way'!K297*'OddsRatio_working_3-way'!L297)-('OddsRatio_working_3-way'!K297*'OddsRatio_working_3-way'!M297)-('OddsRatio_working_3-way'!L297*'OddsRatio_working_3-way'!M297)+('OddsRatio_working_3-way'!K297*'OddsRatio_working_3-way'!L297*'OddsRatio_working_3-way'!M297)-1</f>
        <v>-0.28399587581624486</v>
      </c>
      <c r="O297" s="11">
        <f>0</f>
        <v>0</v>
      </c>
      <c r="P297" s="11">
        <f>('OddsRatio_working_3-way'!K297*'OddsRatio_working_3-way'!L297)+('OddsRatio_working_3-way'!K297*'OddsRatio_working_3-way'!M297)+('OddsRatio_working_3-way'!L297*'OddsRatio_working_3-way'!M297)-(3*'OddsRatio_working_3-way'!K297*'OddsRatio_working_3-way'!L297*'OddsRatio_working_3-way'!M297)</f>
        <v>0.23153312310447333</v>
      </c>
      <c r="Q297" s="11">
        <f>2*'OddsRatio_working_3-way'!K297*'OddsRatio_working_3-way'!L297*'OddsRatio_working_3-way'!M297</f>
        <v>8.0393445522386572E-2</v>
      </c>
      <c r="R297" s="11">
        <f t="shared" si="75"/>
        <v>0</v>
      </c>
      <c r="S297" s="11">
        <f t="shared" si="76"/>
        <v>-0.81526931487654153</v>
      </c>
      <c r="T297" s="11">
        <f t="shared" si="77"/>
        <v>-0.28307962322102137</v>
      </c>
      <c r="U297" s="11">
        <f>'OddsRatio_working_3-way'!S297-'OddsRatio_working_3-way'!R297^2/3</f>
        <v>-0.81526931487654153</v>
      </c>
      <c r="V297" s="11">
        <f>'OddsRatio_working_3-way'!S297*'OddsRatio_working_3-way'!R297/3-2*'OddsRatio_working_3-way'!R297^3/27-'OddsRatio_working_3-way'!T297</f>
        <v>0.28307962322102137</v>
      </c>
      <c r="W297" s="11">
        <f>'OddsRatio_working_3-way'!V297^2+4*'OddsRatio_working_3-way'!U297^3/27</f>
        <v>-1.444764545594085E-4</v>
      </c>
      <c r="X297" s="11">
        <f>IF('OddsRatio_working_3-way'!W297&gt;0,IF(ABS('OddsRatio_working_3-way'!V297+SQRT('OddsRatio_working_3-way'!W297))/2&gt;0,ABS('OddsRatio_working_3-way'!V297+SQRT('OddsRatio_working_3-way'!W297))/2,ABS('OddsRatio_working_3-way'!V297-SQRT('OddsRatio_working_3-way'!W297))/2),SQRT(-'OddsRatio_working_3-way'!U297^3/27))</f>
        <v>0.14166734762950392</v>
      </c>
      <c r="Y297" s="11">
        <f>IF('OddsRatio_working_3-way'!W297&gt;=0,IF('OddsRatio_working_3-way'!V297+SQRT('OddsRatio_working_3-way'!W297)&gt;0,0,PI()),ACOS('OddsRatio_working_3-way'!V297/(2*'OddsRatio_working_3-way'!X297)))</f>
        <v>4.2435481187865776E-2</v>
      </c>
      <c r="Z297" s="11">
        <f>'OddsRatio_working_3-way'!X297^(1/3)*COS('OddsRatio_working_3-way'!Y297/3)</f>
        <v>0.52125048429593868</v>
      </c>
      <c r="AA297" s="11">
        <f>'OddsRatio_working_3-way'!X297^(1/3)*COS(('OddsRatio_working_3-way'!Y297+2*PI())/3)</f>
        <v>-0.26701102205902338</v>
      </c>
      <c r="AB297" s="11">
        <f>'OddsRatio_working_3-way'!X297^(1/3)*COS(('OddsRatio_working_3-way'!Y297+4*PI())/3)</f>
        <v>-0.25423946223691546</v>
      </c>
      <c r="AC297" s="11">
        <f>'OddsRatio_working_3-way'!X297^(1/3)*SIN('OddsRatio_working_3-way'!Y297/3)</f>
        <v>7.3736635012656045E-3</v>
      </c>
      <c r="AD297" s="11">
        <f>'OddsRatio_working_3-way'!X297^(1/3)*SIN(('OddsRatio_working_3-way'!Y297+2*PI())/3)</f>
        <v>0.44772932938459181</v>
      </c>
      <c r="AE297" s="11">
        <f>'OddsRatio_working_3-way'!X297^(1/3)*SIN(('OddsRatio_working_3-way'!Y297+4*PI())/3)</f>
        <v>-0.45510299288585726</v>
      </c>
      <c r="AF297" s="11">
        <f>-'OddsRatio_working_3-way'!U297/(3*'OddsRatio_working_3-way'!X297^(1/3))*COS(('OddsRatio_working_3-way'!Y297)/3)</f>
        <v>0.52125048429593857</v>
      </c>
      <c r="AG297" s="11">
        <f>-'OddsRatio_working_3-way'!U297/(3*'OddsRatio_working_3-way'!X297^(1/3))*COS(('OddsRatio_working_3-way'!Y297+2*PI())/3)</f>
        <v>-0.26701102205902333</v>
      </c>
      <c r="AH297" s="11">
        <f>-'OddsRatio_working_3-way'!U297/(3*'OddsRatio_working_3-way'!X297^(1/3))*COS(('OddsRatio_working_3-way'!Y297+4*PI())/3)</f>
        <v>-0.2542394622369154</v>
      </c>
      <c r="AI297" s="11">
        <f>'OddsRatio_working_3-way'!U297/(3*'OddsRatio_working_3-way'!X297^(1/3))*SIN(('OddsRatio_working_3-way'!Y297)/3)</f>
        <v>-7.3736635012656027E-3</v>
      </c>
      <c r="AJ297" s="11">
        <f>'OddsRatio_working_3-way'!U297/(3*'OddsRatio_working_3-way'!X297^(1/3))*SIN(('OddsRatio_working_3-way'!Y297+2*PI())/3)</f>
        <v>-0.4477293293845917</v>
      </c>
      <c r="AK297" s="11">
        <f>'OddsRatio_working_3-way'!U297/(3*'OddsRatio_working_3-way'!X297^(1/3))*SIN(('OddsRatio_working_3-way'!Y297+4*PI())/3)</f>
        <v>0.45510299288585715</v>
      </c>
      <c r="AL297" s="11">
        <f>'OddsRatio_working_3-way'!Z297+'OddsRatio_working_3-way'!AF297</f>
        <v>1.0425009685918774</v>
      </c>
      <c r="AM297" s="11">
        <f>'OddsRatio_working_3-way'!AA297+'OddsRatio_working_3-way'!AG297</f>
        <v>-0.53402204411804677</v>
      </c>
      <c r="AN297" s="11">
        <f>'OddsRatio_working_3-way'!AB297+'OddsRatio_working_3-way'!AH297</f>
        <v>-0.50847892447383081</v>
      </c>
      <c r="AO297" s="11">
        <f>'OddsRatio_working_3-way'!AC297+'OddsRatio_working_3-way'!AI297</f>
        <v>0</v>
      </c>
      <c r="AP297" s="11">
        <f>'OddsRatio_working_3-way'!AD297+'OddsRatio_working_3-way'!AJ297</f>
        <v>0</v>
      </c>
      <c r="AQ297" s="11">
        <f>'OddsRatio_working_3-way'!AE297+'OddsRatio_working_3-way'!AK297</f>
        <v>0</v>
      </c>
      <c r="AR297" s="10">
        <f>IF(A297="","",IF(('OddsRatio_working_3-way'!X297=0),IF(Q297&gt;0,-Q297^(1/3),(-Q297)^(1/3)),'OddsRatio_working_3-way'!AL297-'OddsRatio_working_3-way'!R297/3))</f>
        <v>1.0425009685918774</v>
      </c>
      <c r="AS297" s="11">
        <f>IF(('OddsRatio_working_3-way'!X297=0),IF(Q297&gt;0,-Q297^(1/3),(-Q297)^(1/3)),'OddsRatio_working_3-way'!AM297-'OddsRatio_working_3-way'!R297/3)</f>
        <v>-0.53402204411804677</v>
      </c>
      <c r="AT297" s="11">
        <f>IF(('OddsRatio_working_3-way'!X297=0),IF(Q297&gt;0,-Q297^(1/3),(-Q297)^(1/3)),'OddsRatio_working_3-way'!AN297-'OddsRatio_working_3-way'!R297/3)</f>
        <v>-0.50847892447383081</v>
      </c>
      <c r="AU297" s="11">
        <f>IF(('OddsRatio_working_3-way'!X297=0),0,'OddsRatio_working_3-way'!AO297)</f>
        <v>0</v>
      </c>
      <c r="AV297" s="11">
        <f>IF(('OddsRatio_working_3-way'!X297=0),0,'OddsRatio_working_3-way'!AP297)</f>
        <v>0</v>
      </c>
      <c r="AW297" s="11">
        <f>IF(('OddsRatio_working_3-way'!X297=0),0,'OddsRatio_working_3-way'!AQ297)</f>
        <v>0</v>
      </c>
    </row>
    <row r="298" spans="1:4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9">
        <f t="shared" si="65"/>
        <v>0.44401245828231223</v>
      </c>
      <c r="E298" s="9">
        <f t="shared" si="66"/>
        <v>0.28283079811318546</v>
      </c>
      <c r="F298" s="9">
        <f t="shared" si="67"/>
        <v>0.27315674360450198</v>
      </c>
      <c r="G298" s="9">
        <f t="shared" si="68"/>
        <v>1.0434908813680543</v>
      </c>
      <c r="H298" s="9">
        <f t="shared" si="69"/>
        <v>2.2521890576416652</v>
      </c>
      <c r="I298" s="9">
        <f t="shared" si="70"/>
        <v>3.5356828417243729</v>
      </c>
      <c r="J298" s="9">
        <f t="shared" si="71"/>
        <v>3.6609017474885386</v>
      </c>
      <c r="K298" s="11">
        <f t="shared" si="72"/>
        <v>0.45454545454545453</v>
      </c>
      <c r="L298" s="11">
        <f t="shared" si="73"/>
        <v>0.29154518950437314</v>
      </c>
      <c r="M298" s="11">
        <f t="shared" si="74"/>
        <v>0.28169014084507044</v>
      </c>
      <c r="N298" s="11">
        <f>'OddsRatio_working_3-way'!K298+'OddsRatio_working_3-way'!L298+'OddsRatio_working_3-way'!M298-('OddsRatio_working_3-way'!K298*'OddsRatio_working_3-way'!L298)-('OddsRatio_working_3-way'!K298*'OddsRatio_working_3-way'!M298)-('OddsRatio_working_3-way'!L298*'OddsRatio_working_3-way'!M298)+('OddsRatio_working_3-way'!K298*'OddsRatio_working_3-way'!L298*'OddsRatio_working_3-way'!M298)-1</f>
        <v>-0.2775764046244068</v>
      </c>
      <c r="O298" s="11">
        <f>0</f>
        <v>0</v>
      </c>
      <c r="P298" s="11">
        <f>('OddsRatio_working_3-way'!K298*'OddsRatio_working_3-way'!L298)+('OddsRatio_working_3-way'!K298*'OddsRatio_working_3-way'!M298)+('OddsRatio_working_3-way'!L298*'OddsRatio_working_3-way'!M298)-(3*'OddsRatio_working_3-way'!K298*'OddsRatio_working_3-way'!L298*'OddsRatio_working_3-way'!M298)</f>
        <v>0.23069772997913271</v>
      </c>
      <c r="Q298" s="11">
        <f>2*'OddsRatio_working_3-way'!K298*'OddsRatio_working_3-way'!L298*'OddsRatio_working_3-way'!M298</f>
        <v>7.465945954017239E-2</v>
      </c>
      <c r="R298" s="11">
        <f t="shared" si="75"/>
        <v>0</v>
      </c>
      <c r="S298" s="11">
        <f t="shared" si="76"/>
        <v>-0.83111433873961149</v>
      </c>
      <c r="T298" s="11">
        <f t="shared" si="77"/>
        <v>-0.26896904166330465</v>
      </c>
      <c r="U298" s="11">
        <f>'OddsRatio_working_3-way'!S298-'OddsRatio_working_3-way'!R298^2/3</f>
        <v>-0.83111433873961149</v>
      </c>
      <c r="V298" s="11">
        <f>'OddsRatio_working_3-way'!S298*'OddsRatio_working_3-way'!R298/3-2*'OddsRatio_working_3-way'!R298^3/27-'OddsRatio_working_3-way'!T298</f>
        <v>0.26896904166330465</v>
      </c>
      <c r="W298" s="11">
        <f>'OddsRatio_working_3-way'!V298^2+4*'OddsRatio_working_3-way'!U298^3/27</f>
        <v>-1.2706483843974492E-2</v>
      </c>
      <c r="X298" s="11">
        <f>IF('OddsRatio_working_3-way'!W298&gt;0,IF(ABS('OddsRatio_working_3-way'!V298+SQRT('OddsRatio_working_3-way'!W298))/2&gt;0,ABS('OddsRatio_working_3-way'!V298+SQRT('OddsRatio_working_3-way'!W298))/2,ABS('OddsRatio_working_3-way'!V298-SQRT('OddsRatio_working_3-way'!W298))/2),SQRT(-'OddsRatio_working_3-way'!U298^3/27))</f>
        <v>0.14581737655133131</v>
      </c>
      <c r="Y298" s="11">
        <f>IF('OddsRatio_working_3-way'!W298&gt;=0,IF('OddsRatio_working_3-way'!V298+SQRT('OddsRatio_working_3-way'!W298)&gt;0,0,PI()),ACOS('OddsRatio_working_3-way'!V298/(2*'OddsRatio_working_3-way'!X298)))</f>
        <v>0.39685673888197281</v>
      </c>
      <c r="Z298" s="11">
        <f>'OddsRatio_working_3-way'!X298^(1/3)*COS('OddsRatio_working_3-way'!Y298/3)</f>
        <v>0.52174544068402717</v>
      </c>
      <c r="AA298" s="11">
        <f>'OddsRatio_working_3-way'!X298^(1/3)*COS(('OddsRatio_working_3-way'!Y298+2*PI())/3)</f>
        <v>-0.32099639312549899</v>
      </c>
      <c r="AB298" s="11">
        <f>'OddsRatio_working_3-way'!X298^(1/3)*COS(('OddsRatio_working_3-way'!Y298+4*PI())/3)</f>
        <v>-0.20074904755852824</v>
      </c>
      <c r="AC298" s="11">
        <f>'OddsRatio_working_3-way'!X298^(1/3)*SIN('OddsRatio_working_3-way'!Y298/3)</f>
        <v>6.9424837332428699E-2</v>
      </c>
      <c r="AD298" s="11">
        <f>'OddsRatio_working_3-way'!X298^(1/3)*SIN(('OddsRatio_working_3-way'!Y298+2*PI())/3)</f>
        <v>0.41713238727486018</v>
      </c>
      <c r="AE298" s="11">
        <f>'OddsRatio_working_3-way'!X298^(1/3)*SIN(('OddsRatio_working_3-way'!Y298+4*PI())/3)</f>
        <v>-0.48655722460728879</v>
      </c>
      <c r="AF298" s="11">
        <f>-'OddsRatio_working_3-way'!U298/(3*'OddsRatio_working_3-way'!X298^(1/3))*COS(('OddsRatio_working_3-way'!Y298)/3)</f>
        <v>0.52174544068402706</v>
      </c>
      <c r="AG298" s="11">
        <f>-'OddsRatio_working_3-way'!U298/(3*'OddsRatio_working_3-way'!X298^(1/3))*COS(('OddsRatio_working_3-way'!Y298+2*PI())/3)</f>
        <v>-0.32099639312549894</v>
      </c>
      <c r="AH298" s="11">
        <f>-'OddsRatio_working_3-way'!U298/(3*'OddsRatio_working_3-way'!X298^(1/3))*COS(('OddsRatio_working_3-way'!Y298+4*PI())/3)</f>
        <v>-0.20074904755852818</v>
      </c>
      <c r="AI298" s="11">
        <f>'OddsRatio_working_3-way'!U298/(3*'OddsRatio_working_3-way'!X298^(1/3))*SIN(('OddsRatio_working_3-way'!Y298)/3)</f>
        <v>-6.9424837332428685E-2</v>
      </c>
      <c r="AJ298" s="11">
        <f>'OddsRatio_working_3-way'!U298/(3*'OddsRatio_working_3-way'!X298^(1/3))*SIN(('OddsRatio_working_3-way'!Y298+2*PI())/3)</f>
        <v>-0.41713238727486007</v>
      </c>
      <c r="AK298" s="11">
        <f>'OddsRatio_working_3-way'!U298/(3*'OddsRatio_working_3-way'!X298^(1/3))*SIN(('OddsRatio_working_3-way'!Y298+4*PI())/3)</f>
        <v>0.48655722460728867</v>
      </c>
      <c r="AL298" s="11">
        <f>'OddsRatio_working_3-way'!Z298+'OddsRatio_working_3-way'!AF298</f>
        <v>1.0434908813680543</v>
      </c>
      <c r="AM298" s="11">
        <f>'OddsRatio_working_3-way'!AA298+'OddsRatio_working_3-way'!AG298</f>
        <v>-0.64199278625099798</v>
      </c>
      <c r="AN298" s="11">
        <f>'OddsRatio_working_3-way'!AB298+'OddsRatio_working_3-way'!AH298</f>
        <v>-0.40149809511705642</v>
      </c>
      <c r="AO298" s="11">
        <f>'OddsRatio_working_3-way'!AC298+'OddsRatio_working_3-way'!AI298</f>
        <v>0</v>
      </c>
      <c r="AP298" s="11">
        <f>'OddsRatio_working_3-way'!AD298+'OddsRatio_working_3-way'!AJ298</f>
        <v>0</v>
      </c>
      <c r="AQ298" s="11">
        <f>'OddsRatio_working_3-way'!AE298+'OddsRatio_working_3-way'!AK298</f>
        <v>0</v>
      </c>
      <c r="AR298" s="10">
        <f>IF(A298="","",IF(('OddsRatio_working_3-way'!X298=0),IF(Q298&gt;0,-Q298^(1/3),(-Q298)^(1/3)),'OddsRatio_working_3-way'!AL298-'OddsRatio_working_3-way'!R298/3))</f>
        <v>1.0434908813680543</v>
      </c>
      <c r="AS298" s="11">
        <f>IF(('OddsRatio_working_3-way'!X298=0),IF(Q298&gt;0,-Q298^(1/3),(-Q298)^(1/3)),'OddsRatio_working_3-way'!AM298-'OddsRatio_working_3-way'!R298/3)</f>
        <v>-0.64199278625099798</v>
      </c>
      <c r="AT298" s="11">
        <f>IF(('OddsRatio_working_3-way'!X298=0),IF(Q298&gt;0,-Q298^(1/3),(-Q298)^(1/3)),'OddsRatio_working_3-way'!AN298-'OddsRatio_working_3-way'!R298/3)</f>
        <v>-0.40149809511705642</v>
      </c>
      <c r="AU298" s="11">
        <f>IF(('OddsRatio_working_3-way'!X298=0),0,'OddsRatio_working_3-way'!AO298)</f>
        <v>0</v>
      </c>
      <c r="AV298" s="11">
        <f>IF(('OddsRatio_working_3-way'!X298=0),0,'OddsRatio_working_3-way'!AP298)</f>
        <v>0</v>
      </c>
      <c r="AW298" s="11">
        <f>IF(('OddsRatio_working_3-way'!X298=0),0,'OddsRatio_working_3-way'!AQ298)</f>
        <v>0</v>
      </c>
    </row>
    <row r="299" spans="1:4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9">
        <f t="shared" si="65"/>
        <v>0.66653299655805287</v>
      </c>
      <c r="E299" s="9">
        <f t="shared" si="66"/>
        <v>0.21113576080479415</v>
      </c>
      <c r="F299" s="9">
        <f t="shared" si="67"/>
        <v>0.12233124263715295</v>
      </c>
      <c r="G299" s="9">
        <f t="shared" si="68"/>
        <v>1.0644698256594789</v>
      </c>
      <c r="H299" s="9">
        <f t="shared" si="69"/>
        <v>1.5003008180599551</v>
      </c>
      <c r="I299" s="9">
        <f t="shared" si="70"/>
        <v>4.7362890880647708</v>
      </c>
      <c r="J299" s="9">
        <f t="shared" si="71"/>
        <v>8.1745266249448871</v>
      </c>
      <c r="K299" s="11">
        <f t="shared" si="72"/>
        <v>0.68027210884353739</v>
      </c>
      <c r="L299" s="11">
        <f t="shared" si="73"/>
        <v>0.22172949002217296</v>
      </c>
      <c r="M299" s="11">
        <f t="shared" si="74"/>
        <v>0.12919896640826872</v>
      </c>
      <c r="N299" s="11">
        <f>'OddsRatio_working_3-way'!K299+'OddsRatio_working_3-way'!L299+'OddsRatio_working_3-way'!M299-('OddsRatio_working_3-way'!K299*'OddsRatio_working_3-way'!L299)-('OddsRatio_working_3-way'!K299*'OddsRatio_working_3-way'!M299)-('OddsRatio_working_3-way'!L299*'OddsRatio_working_3-way'!M299)+('OddsRatio_working_3-way'!K299*'OddsRatio_working_3-way'!L299*'OddsRatio_working_3-way'!M299)-1</f>
        <v>-0.21668559137159737</v>
      </c>
      <c r="O299" s="11">
        <f>0</f>
        <v>0</v>
      </c>
      <c r="P299" s="11">
        <f>('OddsRatio_working_3-way'!K299*'OddsRatio_working_3-way'!L299)+('OddsRatio_working_3-way'!K299*'OddsRatio_working_3-way'!M299)+('OddsRatio_working_3-way'!L299*'OddsRatio_working_3-way'!M299)-(3*'OddsRatio_working_3-way'!K299*'OddsRatio_working_3-way'!L299*'OddsRatio_working_3-way'!M299)</f>
        <v>0.20891034585224683</v>
      </c>
      <c r="Q299" s="11">
        <f>2*'OddsRatio_working_3-way'!K299*'OddsRatio_working_3-way'!L299*'OddsRatio_working_3-way'!M299</f>
        <v>3.8975810793329631E-2</v>
      </c>
      <c r="R299" s="11">
        <f t="shared" si="75"/>
        <v>0</v>
      </c>
      <c r="S299" s="11">
        <f t="shared" si="76"/>
        <v>-0.96411738560864135</v>
      </c>
      <c r="T299" s="11">
        <f t="shared" si="77"/>
        <v>-0.17987264656877636</v>
      </c>
      <c r="U299" s="11">
        <f>'OddsRatio_working_3-way'!S299-'OddsRatio_working_3-way'!R299^2/3</f>
        <v>-0.96411738560864135</v>
      </c>
      <c r="V299" s="11">
        <f>'OddsRatio_working_3-way'!S299*'OddsRatio_working_3-way'!R299/3-2*'OddsRatio_working_3-way'!R299^3/27-'OddsRatio_working_3-way'!T299</f>
        <v>0.17987264656877636</v>
      </c>
      <c r="W299" s="11">
        <f>'OddsRatio_working_3-way'!V299^2+4*'OddsRatio_working_3-way'!U299^3/27</f>
        <v>-0.10041155572468358</v>
      </c>
      <c r="X299" s="11">
        <f>IF('OddsRatio_working_3-way'!W299&gt;0,IF(ABS('OddsRatio_working_3-way'!V299+SQRT('OddsRatio_working_3-way'!W299))/2&gt;0,ABS('OddsRatio_working_3-way'!V299+SQRT('OddsRatio_working_3-way'!W299))/2,ABS('OddsRatio_working_3-way'!V299-SQRT('OddsRatio_working_3-way'!W299))/2),SQRT(-'OddsRatio_working_3-way'!U299^3/27))</f>
        <v>0.18218515630282528</v>
      </c>
      <c r="Y299" s="11">
        <f>IF('OddsRatio_working_3-way'!W299&gt;=0,IF('OddsRatio_working_3-way'!V299+SQRT('OddsRatio_working_3-way'!W299)&gt;0,0,PI()),ACOS('OddsRatio_working_3-way'!V299/(2*'OddsRatio_working_3-way'!X299)))</f>
        <v>1.0545105912155024</v>
      </c>
      <c r="Z299" s="11">
        <f>'OddsRatio_working_3-way'!X299^(1/3)*COS('OddsRatio_working_3-way'!Y299/3)</f>
        <v>0.53223491282973945</v>
      </c>
      <c r="AA299" s="11">
        <f>'OddsRatio_working_3-way'!X299^(1/3)*COS(('OddsRatio_working_3-way'!Y299+2*PI())/3)</f>
        <v>-0.4351554538473999</v>
      </c>
      <c r="AB299" s="11">
        <f>'OddsRatio_working_3-way'!X299^(1/3)*COS(('OddsRatio_working_3-way'!Y299+4*PI())/3)</f>
        <v>-9.7079458982339495E-2</v>
      </c>
      <c r="AC299" s="11">
        <f>'OddsRatio_working_3-way'!X299^(1/3)*SIN('OddsRatio_working_3-way'!Y299/3)</f>
        <v>0.1951882666418932</v>
      </c>
      <c r="AD299" s="11">
        <f>'OddsRatio_working_3-way'!X299^(1/3)*SIN(('OddsRatio_working_3-way'!Y299+2*PI())/3)</f>
        <v>0.36333482197060413</v>
      </c>
      <c r="AE299" s="11">
        <f>'OddsRatio_working_3-way'!X299^(1/3)*SIN(('OddsRatio_working_3-way'!Y299+4*PI())/3)</f>
        <v>-0.55852308861249722</v>
      </c>
      <c r="AF299" s="11">
        <f>-'OddsRatio_working_3-way'!U299/(3*'OddsRatio_working_3-way'!X299^(1/3))*COS(('OddsRatio_working_3-way'!Y299)/3)</f>
        <v>0.53223491282973934</v>
      </c>
      <c r="AG299" s="11">
        <f>-'OddsRatio_working_3-way'!U299/(3*'OddsRatio_working_3-way'!X299^(1/3))*COS(('OddsRatio_working_3-way'!Y299+2*PI())/3)</f>
        <v>-0.43515545384739984</v>
      </c>
      <c r="AH299" s="11">
        <f>-'OddsRatio_working_3-way'!U299/(3*'OddsRatio_working_3-way'!X299^(1/3))*COS(('OddsRatio_working_3-way'!Y299+4*PI())/3)</f>
        <v>-9.7079458982339481E-2</v>
      </c>
      <c r="AI299" s="11">
        <f>'OddsRatio_working_3-way'!U299/(3*'OddsRatio_working_3-way'!X299^(1/3))*SIN(('OddsRatio_working_3-way'!Y299)/3)</f>
        <v>-0.19518826664189318</v>
      </c>
      <c r="AJ299" s="11">
        <f>'OddsRatio_working_3-way'!U299/(3*'OddsRatio_working_3-way'!X299^(1/3))*SIN(('OddsRatio_working_3-way'!Y299+2*PI())/3)</f>
        <v>-0.36333482197060407</v>
      </c>
      <c r="AK299" s="11">
        <f>'OddsRatio_working_3-way'!U299/(3*'OddsRatio_working_3-way'!X299^(1/3))*SIN(('OddsRatio_working_3-way'!Y299+4*PI())/3)</f>
        <v>0.55852308861249711</v>
      </c>
      <c r="AL299" s="11">
        <f>'OddsRatio_working_3-way'!Z299+'OddsRatio_working_3-way'!AF299</f>
        <v>1.0644698256594789</v>
      </c>
      <c r="AM299" s="11">
        <f>'OddsRatio_working_3-way'!AA299+'OddsRatio_working_3-way'!AG299</f>
        <v>-0.87031090769479968</v>
      </c>
      <c r="AN299" s="11">
        <f>'OddsRatio_working_3-way'!AB299+'OddsRatio_working_3-way'!AH299</f>
        <v>-0.19415891796467899</v>
      </c>
      <c r="AO299" s="11">
        <f>'OddsRatio_working_3-way'!AC299+'OddsRatio_working_3-way'!AI299</f>
        <v>0</v>
      </c>
      <c r="AP299" s="11">
        <f>'OddsRatio_working_3-way'!AD299+'OddsRatio_working_3-way'!AJ299</f>
        <v>0</v>
      </c>
      <c r="AQ299" s="11">
        <f>'OddsRatio_working_3-way'!AE299+'OddsRatio_working_3-way'!AK299</f>
        <v>0</v>
      </c>
      <c r="AR299" s="10">
        <f>IF(A299="","",IF(('OddsRatio_working_3-way'!X299=0),IF(Q299&gt;0,-Q299^(1/3),(-Q299)^(1/3)),'OddsRatio_working_3-way'!AL299-'OddsRatio_working_3-way'!R299/3))</f>
        <v>1.0644698256594789</v>
      </c>
      <c r="AS299" s="11">
        <f>IF(('OddsRatio_working_3-way'!X299=0),IF(Q299&gt;0,-Q299^(1/3),(-Q299)^(1/3)),'OddsRatio_working_3-way'!AM299-'OddsRatio_working_3-way'!R299/3)</f>
        <v>-0.87031090769479968</v>
      </c>
      <c r="AT299" s="11">
        <f>IF(('OddsRatio_working_3-way'!X299=0),IF(Q299&gt;0,-Q299^(1/3),(-Q299)^(1/3)),'OddsRatio_working_3-way'!AN299-'OddsRatio_working_3-way'!R299/3)</f>
        <v>-0.19415891796467899</v>
      </c>
      <c r="AU299" s="11">
        <f>IF(('OddsRatio_working_3-way'!X299=0),0,'OddsRatio_working_3-way'!AO299)</f>
        <v>0</v>
      </c>
      <c r="AV299" s="11">
        <f>IF(('OddsRatio_working_3-way'!X299=0),0,'OddsRatio_working_3-way'!AP299)</f>
        <v>0</v>
      </c>
      <c r="AW299" s="11">
        <f>IF(('OddsRatio_working_3-way'!X299=0),0,'OddsRatio_working_3-way'!AQ299)</f>
        <v>0</v>
      </c>
    </row>
    <row r="300" spans="1:4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9">
        <f t="shared" si="65"/>
        <v>0.56248846276389242</v>
      </c>
      <c r="E300" s="9">
        <f t="shared" si="66"/>
        <v>0.24766698046950186</v>
      </c>
      <c r="F300" s="9">
        <f t="shared" si="67"/>
        <v>0.18984455676660569</v>
      </c>
      <c r="G300" s="9">
        <f t="shared" si="68"/>
        <v>1.051100326877271</v>
      </c>
      <c r="H300" s="9">
        <f t="shared" si="69"/>
        <v>1.7778142418891807</v>
      </c>
      <c r="I300" s="9">
        <f t="shared" si="70"/>
        <v>4.0376799446753129</v>
      </c>
      <c r="J300" s="9">
        <f t="shared" si="71"/>
        <v>5.2674673271217189</v>
      </c>
      <c r="K300" s="11">
        <f t="shared" si="72"/>
        <v>0.57471264367816088</v>
      </c>
      <c r="L300" s="11">
        <f t="shared" si="73"/>
        <v>0.25706940874035988</v>
      </c>
      <c r="M300" s="11">
        <f t="shared" si="74"/>
        <v>0.19762845849802374</v>
      </c>
      <c r="N300" s="11">
        <f>'OddsRatio_working_3-way'!K300+'OddsRatio_working_3-way'!L300+'OddsRatio_working_3-way'!M300-('OddsRatio_working_3-way'!K300*'OddsRatio_working_3-way'!L300)-('OddsRatio_working_3-way'!K300*'OddsRatio_working_3-way'!M300)-('OddsRatio_working_3-way'!L300*'OddsRatio_working_3-way'!M300)+('OddsRatio_working_3-way'!K300*'OddsRatio_working_3-way'!L300*'OddsRatio_working_3-way'!M300)-1</f>
        <v>-0.25351649952074673</v>
      </c>
      <c r="O300" s="11">
        <f>0</f>
        <v>0</v>
      </c>
      <c r="P300" s="11">
        <f>('OddsRatio_working_3-way'!K300*'OddsRatio_working_3-way'!L300)+('OddsRatio_working_3-way'!K300*'OddsRatio_working_3-way'!M300)+('OddsRatio_working_3-way'!L300*'OddsRatio_working_3-way'!M300)-(3*'OddsRatio_working_3-way'!K300*'OddsRatio_working_3-way'!L300*'OddsRatio_working_3-way'!M300)</f>
        <v>0.22453134264837665</v>
      </c>
      <c r="Q300" s="11">
        <f>2*'OddsRatio_working_3-way'!K300*'OddsRatio_working_3-way'!L300*'OddsRatio_working_3-way'!M300</f>
        <v>5.8395667788914606E-2</v>
      </c>
      <c r="R300" s="11">
        <f t="shared" si="75"/>
        <v>0</v>
      </c>
      <c r="S300" s="11">
        <f t="shared" si="76"/>
        <v>-0.88566757222048953</v>
      </c>
      <c r="T300" s="11">
        <f t="shared" si="77"/>
        <v>-0.23034267157880092</v>
      </c>
      <c r="U300" s="11">
        <f>'OddsRatio_working_3-way'!S300-'OddsRatio_working_3-way'!R300^2/3</f>
        <v>-0.88566757222048953</v>
      </c>
      <c r="V300" s="11">
        <f>'OddsRatio_working_3-way'!S300*'OddsRatio_working_3-way'!R300/3-2*'OddsRatio_working_3-way'!R300^3/27-'OddsRatio_working_3-way'!T300</f>
        <v>0.23034267157880092</v>
      </c>
      <c r="W300" s="11">
        <f>'OddsRatio_working_3-way'!V300^2+4*'OddsRatio_working_3-way'!U300^3/27</f>
        <v>-4.9864310874017964E-2</v>
      </c>
      <c r="X300" s="11">
        <f>IF('OddsRatio_working_3-way'!W300&gt;0,IF(ABS('OddsRatio_working_3-way'!V300+SQRT('OddsRatio_working_3-way'!W300))/2&gt;0,ABS('OddsRatio_working_3-way'!V300+SQRT('OddsRatio_working_3-way'!W300))/2,ABS('OddsRatio_working_3-way'!V300-SQRT('OddsRatio_working_3-way'!W300))/2),SQRT(-'OddsRatio_working_3-way'!U300^3/27))</f>
        <v>0.16040733869128099</v>
      </c>
      <c r="Y300" s="11">
        <f>IF('OddsRatio_working_3-way'!W300&gt;=0,IF('OddsRatio_working_3-way'!V300+SQRT('OddsRatio_working_3-way'!W300)&gt;0,0,PI()),ACOS('OddsRatio_working_3-way'!V300/(2*'OddsRatio_working_3-way'!X300)))</f>
        <v>0.76988181937493783</v>
      </c>
      <c r="Z300" s="11">
        <f>'OddsRatio_working_3-way'!X300^(1/3)*COS('OddsRatio_working_3-way'!Y300/3)</f>
        <v>0.52555016343863548</v>
      </c>
      <c r="AA300" s="11">
        <f>'OddsRatio_working_3-way'!X300^(1/3)*COS(('OddsRatio_working_3-way'!Y300+2*PI())/3)</f>
        <v>-0.38220984356585913</v>
      </c>
      <c r="AB300" s="11">
        <f>'OddsRatio_working_3-way'!X300^(1/3)*COS(('OddsRatio_working_3-way'!Y300+4*PI())/3)</f>
        <v>-0.1433403198727764</v>
      </c>
      <c r="AC300" s="11">
        <f>'OddsRatio_working_3-way'!X300^(1/3)*SIN('OddsRatio_working_3-way'!Y300/3)</f>
        <v>0.13791138380539911</v>
      </c>
      <c r="AD300" s="11">
        <f>'OddsRatio_working_3-way'!X300^(1/3)*SIN(('OddsRatio_working_3-way'!Y300+2*PI())/3)</f>
        <v>0.38618410059822245</v>
      </c>
      <c r="AE300" s="11">
        <f>'OddsRatio_working_3-way'!X300^(1/3)*SIN(('OddsRatio_working_3-way'!Y300+4*PI())/3)</f>
        <v>-0.52409548440362153</v>
      </c>
      <c r="AF300" s="11">
        <f>-'OddsRatio_working_3-way'!U300/(3*'OddsRatio_working_3-way'!X300^(1/3))*COS(('OddsRatio_working_3-way'!Y300)/3)</f>
        <v>0.52555016343863536</v>
      </c>
      <c r="AG300" s="11">
        <f>-'OddsRatio_working_3-way'!U300/(3*'OddsRatio_working_3-way'!X300^(1/3))*COS(('OddsRatio_working_3-way'!Y300+2*PI())/3)</f>
        <v>-0.38220984356585908</v>
      </c>
      <c r="AH300" s="11">
        <f>-'OddsRatio_working_3-way'!U300/(3*'OddsRatio_working_3-way'!X300^(1/3))*COS(('OddsRatio_working_3-way'!Y300+4*PI())/3)</f>
        <v>-0.14334031987277637</v>
      </c>
      <c r="AI300" s="11">
        <f>'OddsRatio_working_3-way'!U300/(3*'OddsRatio_working_3-way'!X300^(1/3))*SIN(('OddsRatio_working_3-way'!Y300)/3)</f>
        <v>-0.13791138380539908</v>
      </c>
      <c r="AJ300" s="11">
        <f>'OddsRatio_working_3-way'!U300/(3*'OddsRatio_working_3-way'!X300^(1/3))*SIN(('OddsRatio_working_3-way'!Y300+2*PI())/3)</f>
        <v>-0.38618410059822239</v>
      </c>
      <c r="AK300" s="11">
        <f>'OddsRatio_working_3-way'!U300/(3*'OddsRatio_working_3-way'!X300^(1/3))*SIN(('OddsRatio_working_3-way'!Y300+4*PI())/3)</f>
        <v>0.52409548440362141</v>
      </c>
      <c r="AL300" s="11">
        <f>'OddsRatio_working_3-way'!Z300+'OddsRatio_working_3-way'!AF300</f>
        <v>1.051100326877271</v>
      </c>
      <c r="AM300" s="11">
        <f>'OddsRatio_working_3-way'!AA300+'OddsRatio_working_3-way'!AG300</f>
        <v>-0.76441968713171815</v>
      </c>
      <c r="AN300" s="11">
        <f>'OddsRatio_working_3-way'!AB300+'OddsRatio_working_3-way'!AH300</f>
        <v>-0.2866806397455528</v>
      </c>
      <c r="AO300" s="11">
        <f>'OddsRatio_working_3-way'!AC300+'OddsRatio_working_3-way'!AI300</f>
        <v>0</v>
      </c>
      <c r="AP300" s="11">
        <f>'OddsRatio_working_3-way'!AD300+'OddsRatio_working_3-way'!AJ300</f>
        <v>0</v>
      </c>
      <c r="AQ300" s="11">
        <f>'OddsRatio_working_3-way'!AE300+'OddsRatio_working_3-way'!AK300</f>
        <v>0</v>
      </c>
      <c r="AR300" s="10">
        <f>IF(A300="","",IF(('OddsRatio_working_3-way'!X300=0),IF(Q300&gt;0,-Q300^(1/3),(-Q300)^(1/3)),'OddsRatio_working_3-way'!AL300-'OddsRatio_working_3-way'!R300/3))</f>
        <v>1.051100326877271</v>
      </c>
      <c r="AS300" s="11">
        <f>IF(('OddsRatio_working_3-way'!X300=0),IF(Q300&gt;0,-Q300^(1/3),(-Q300)^(1/3)),'OddsRatio_working_3-way'!AM300-'OddsRatio_working_3-way'!R300/3)</f>
        <v>-0.76441968713171815</v>
      </c>
      <c r="AT300" s="11">
        <f>IF(('OddsRatio_working_3-way'!X300=0),IF(Q300&gt;0,-Q300^(1/3),(-Q300)^(1/3)),'OddsRatio_working_3-way'!AN300-'OddsRatio_working_3-way'!R300/3)</f>
        <v>-0.2866806397455528</v>
      </c>
      <c r="AU300" s="11">
        <f>IF(('OddsRatio_working_3-way'!X300=0),0,'OddsRatio_working_3-way'!AO300)</f>
        <v>0</v>
      </c>
      <c r="AV300" s="11">
        <f>IF(('OddsRatio_working_3-way'!X300=0),0,'OddsRatio_working_3-way'!AP300)</f>
        <v>0</v>
      </c>
      <c r="AW300" s="11">
        <f>IF(('OddsRatio_working_3-way'!X300=0),0,'OddsRatio_working_3-way'!AQ300)</f>
        <v>0</v>
      </c>
    </row>
    <row r="301" spans="1:4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9">
        <f t="shared" si="65"/>
        <v>0.40816773472354057</v>
      </c>
      <c r="E301" s="9">
        <f t="shared" si="66"/>
        <v>0.28542471812661979</v>
      </c>
      <c r="F301" s="9">
        <f t="shared" si="67"/>
        <v>0.30640754714983948</v>
      </c>
      <c r="G301" s="9">
        <f t="shared" si="68"/>
        <v>1.0431461673494311</v>
      </c>
      <c r="H301" s="9">
        <f t="shared" si="69"/>
        <v>2.4499731726157097</v>
      </c>
      <c r="I301" s="9">
        <f t="shared" si="70"/>
        <v>3.5035508016386343</v>
      </c>
      <c r="J301" s="9">
        <f t="shared" si="71"/>
        <v>3.2636271831482655</v>
      </c>
      <c r="K301" s="11">
        <f t="shared" si="72"/>
        <v>0.41841004184100417</v>
      </c>
      <c r="L301" s="11">
        <f t="shared" si="73"/>
        <v>0.29411764705882354</v>
      </c>
      <c r="M301" s="11">
        <f t="shared" si="74"/>
        <v>0.31545741324921134</v>
      </c>
      <c r="N301" s="11">
        <f>'OddsRatio_working_3-way'!K301+'OddsRatio_working_3-way'!L301+'OddsRatio_working_3-way'!M301-('OddsRatio_working_3-way'!K301*'OddsRatio_working_3-way'!L301)-('OddsRatio_working_3-way'!K301*'OddsRatio_working_3-way'!M301)-('OddsRatio_working_3-way'!L301*'OddsRatio_working_3-way'!M301)+('OddsRatio_working_3-way'!K301*'OddsRatio_working_3-way'!L301*'OddsRatio_working_3-way'!M301)-1</f>
        <v>-0.28102806662572366</v>
      </c>
      <c r="O301" s="11">
        <f>0</f>
        <v>0</v>
      </c>
      <c r="P301" s="11">
        <f>('OddsRatio_working_3-way'!K301*'OddsRatio_working_3-way'!L301)+('OddsRatio_working_3-way'!K301*'OddsRatio_working_3-way'!M301)+('OddsRatio_working_3-way'!L301*'OddsRatio_working_3-way'!M301)-(3*'OddsRatio_working_3-way'!K301*'OddsRatio_working_3-way'!L301*'OddsRatio_working_3-way'!M301)</f>
        <v>0.23137166908261134</v>
      </c>
      <c r="Q301" s="11">
        <f>2*'OddsRatio_working_3-way'!K301*'OddsRatio_working_3-way'!L301*'OddsRatio_working_3-way'!M301</f>
        <v>7.764149969215145E-2</v>
      </c>
      <c r="R301" s="11">
        <f t="shared" si="75"/>
        <v>0</v>
      </c>
      <c r="S301" s="11">
        <f t="shared" si="76"/>
        <v>-0.82330449004851436</v>
      </c>
      <c r="T301" s="11">
        <f t="shared" si="77"/>
        <v>-0.27627667451292426</v>
      </c>
      <c r="U301" s="11">
        <f>'OddsRatio_working_3-way'!S301-'OddsRatio_working_3-way'!R301^2/3</f>
        <v>-0.82330449004851436</v>
      </c>
      <c r="V301" s="11">
        <f>'OddsRatio_working_3-way'!S301*'OddsRatio_working_3-way'!R301/3-2*'OddsRatio_working_3-way'!R301^3/27-'OddsRatio_working_3-way'!T301</f>
        <v>0.27627667451292426</v>
      </c>
      <c r="W301" s="11">
        <f>'OddsRatio_working_3-way'!V301^2+4*'OddsRatio_working_3-way'!U301^3/27</f>
        <v>-6.3468607141204947E-3</v>
      </c>
      <c r="X301" s="11">
        <f>IF('OddsRatio_working_3-way'!W301&gt;0,IF(ABS('OddsRatio_working_3-way'!V301+SQRT('OddsRatio_working_3-way'!W301))/2&gt;0,ABS('OddsRatio_working_3-way'!V301+SQRT('OddsRatio_working_3-way'!W301))/2,ABS('OddsRatio_working_3-way'!V301-SQRT('OddsRatio_working_3-way'!W301))/2),SQRT(-'OddsRatio_working_3-way'!U301^3/27))</f>
        <v>0.14376687865607363</v>
      </c>
      <c r="Y301" s="11">
        <f>IF('OddsRatio_working_3-way'!W301&gt;=0,IF('OddsRatio_working_3-way'!V301+SQRT('OddsRatio_working_3-way'!W301)&gt;0,0,PI()),ACOS('OddsRatio_working_3-way'!V301/(2*'OddsRatio_working_3-way'!X301)))</f>
        <v>0.28074413506631779</v>
      </c>
      <c r="Z301" s="11">
        <f>'OddsRatio_working_3-way'!X301^(1/3)*COS('OddsRatio_working_3-way'!Y301/3)</f>
        <v>0.52157308367471555</v>
      </c>
      <c r="AA301" s="11">
        <f>'OddsRatio_working_3-way'!X301^(1/3)*COS(('OddsRatio_working_3-way'!Y301+2*PI())/3)</f>
        <v>-0.30318066055286774</v>
      </c>
      <c r="AB301" s="11">
        <f>'OddsRatio_working_3-way'!X301^(1/3)*COS(('OddsRatio_working_3-way'!Y301+4*PI())/3)</f>
        <v>-0.21839242312184765</v>
      </c>
      <c r="AC301" s="11">
        <f>'OddsRatio_working_3-way'!X301^(1/3)*SIN('OddsRatio_working_3-way'!Y301/3)</f>
        <v>4.8952511704913382E-2</v>
      </c>
      <c r="AD301" s="11">
        <f>'OddsRatio_working_3-way'!X301^(1/3)*SIN(('OddsRatio_working_3-way'!Y301+2*PI())/3)</f>
        <v>0.42721928454003361</v>
      </c>
      <c r="AE301" s="11">
        <f>'OddsRatio_working_3-way'!X301^(1/3)*SIN(('OddsRatio_working_3-way'!Y301+4*PI())/3)</f>
        <v>-0.47617179624494699</v>
      </c>
      <c r="AF301" s="11">
        <f>-'OddsRatio_working_3-way'!U301/(3*'OddsRatio_working_3-way'!X301^(1/3))*COS(('OddsRatio_working_3-way'!Y301)/3)</f>
        <v>0.52157308367471555</v>
      </c>
      <c r="AG301" s="11">
        <f>-'OddsRatio_working_3-way'!U301/(3*'OddsRatio_working_3-way'!X301^(1/3))*COS(('OddsRatio_working_3-way'!Y301+2*PI())/3)</f>
        <v>-0.30318066055286774</v>
      </c>
      <c r="AH301" s="11">
        <f>-'OddsRatio_working_3-way'!U301/(3*'OddsRatio_working_3-way'!X301^(1/3))*COS(('OddsRatio_working_3-way'!Y301+4*PI())/3)</f>
        <v>-0.21839242312184765</v>
      </c>
      <c r="AI301" s="11">
        <f>'OddsRatio_working_3-way'!U301/(3*'OddsRatio_working_3-way'!X301^(1/3))*SIN(('OddsRatio_working_3-way'!Y301)/3)</f>
        <v>-4.8952511704913382E-2</v>
      </c>
      <c r="AJ301" s="11">
        <f>'OddsRatio_working_3-way'!U301/(3*'OddsRatio_working_3-way'!X301^(1/3))*SIN(('OddsRatio_working_3-way'!Y301+2*PI())/3)</f>
        <v>-0.42721928454003361</v>
      </c>
      <c r="AK301" s="11">
        <f>'OddsRatio_working_3-way'!U301/(3*'OddsRatio_working_3-way'!X301^(1/3))*SIN(('OddsRatio_working_3-way'!Y301+4*PI())/3)</f>
        <v>0.47617179624494699</v>
      </c>
      <c r="AL301" s="11">
        <f>'OddsRatio_working_3-way'!Z301+'OddsRatio_working_3-way'!AF301</f>
        <v>1.0431461673494311</v>
      </c>
      <c r="AM301" s="11">
        <f>'OddsRatio_working_3-way'!AA301+'OddsRatio_working_3-way'!AG301</f>
        <v>-0.60636132110573548</v>
      </c>
      <c r="AN301" s="11">
        <f>'OddsRatio_working_3-way'!AB301+'OddsRatio_working_3-way'!AH301</f>
        <v>-0.43678484624369529</v>
      </c>
      <c r="AO301" s="11">
        <f>'OddsRatio_working_3-way'!AC301+'OddsRatio_working_3-way'!AI301</f>
        <v>0</v>
      </c>
      <c r="AP301" s="11">
        <f>'OddsRatio_working_3-way'!AD301+'OddsRatio_working_3-way'!AJ301</f>
        <v>0</v>
      </c>
      <c r="AQ301" s="11">
        <f>'OddsRatio_working_3-way'!AE301+'OddsRatio_working_3-way'!AK301</f>
        <v>0</v>
      </c>
      <c r="AR301" s="10">
        <f>IF(A301="","",IF(('OddsRatio_working_3-way'!X301=0),IF(Q301&gt;0,-Q301^(1/3),(-Q301)^(1/3)),'OddsRatio_working_3-way'!AL301-'OddsRatio_working_3-way'!R301/3))</f>
        <v>1.0431461673494311</v>
      </c>
      <c r="AS301" s="11">
        <f>IF(('OddsRatio_working_3-way'!X301=0),IF(Q301&gt;0,-Q301^(1/3),(-Q301)^(1/3)),'OddsRatio_working_3-way'!AM301-'OddsRatio_working_3-way'!R301/3)</f>
        <v>-0.60636132110573548</v>
      </c>
      <c r="AT301" s="11">
        <f>IF(('OddsRatio_working_3-way'!X301=0),IF(Q301&gt;0,-Q301^(1/3),(-Q301)^(1/3)),'OddsRatio_working_3-way'!AN301-'OddsRatio_working_3-way'!R301/3)</f>
        <v>-0.43678484624369529</v>
      </c>
      <c r="AU301" s="11">
        <f>IF(('OddsRatio_working_3-way'!X301=0),0,'OddsRatio_working_3-way'!AO301)</f>
        <v>0</v>
      </c>
      <c r="AV301" s="11">
        <f>IF(('OddsRatio_working_3-way'!X301=0),0,'OddsRatio_working_3-way'!AP301)</f>
        <v>0</v>
      </c>
      <c r="AW301" s="11">
        <f>IF(('OddsRatio_working_3-way'!X301=0),0,'OddsRatio_working_3-way'!AQ301)</f>
        <v>0</v>
      </c>
    </row>
    <row r="302" spans="1:4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9">
        <f t="shared" si="65"/>
        <v>0.50643684321682936</v>
      </c>
      <c r="E302" s="9">
        <f t="shared" si="66"/>
        <v>0.28449139166615578</v>
      </c>
      <c r="F302" s="9">
        <f t="shared" si="67"/>
        <v>0.2090717651170147</v>
      </c>
      <c r="G302" s="9">
        <f t="shared" si="68"/>
        <v>1.0479353524890329</v>
      </c>
      <c r="H302" s="9">
        <f t="shared" si="69"/>
        <v>1.9745798778148</v>
      </c>
      <c r="I302" s="9">
        <f t="shared" si="70"/>
        <v>3.5150448459736787</v>
      </c>
      <c r="J302" s="9">
        <f t="shared" si="71"/>
        <v>4.7830466224854096</v>
      </c>
      <c r="K302" s="11">
        <f t="shared" si="72"/>
        <v>0.5181347150259068</v>
      </c>
      <c r="L302" s="11">
        <f t="shared" si="73"/>
        <v>0.29411764705882354</v>
      </c>
      <c r="M302" s="11">
        <f t="shared" si="74"/>
        <v>0.21691973969631234</v>
      </c>
      <c r="N302" s="11">
        <f>'OddsRatio_working_3-way'!K302+'OddsRatio_working_3-way'!L302+'OddsRatio_working_3-way'!M302-('OddsRatio_working_3-way'!K302*'OddsRatio_working_3-way'!L302)-('OddsRatio_working_3-way'!K302*'OddsRatio_working_3-way'!M302)-('OddsRatio_working_3-way'!L302*'OddsRatio_working_3-way'!M302)+('OddsRatio_working_3-way'!K302*'OddsRatio_working_3-way'!L302*'OddsRatio_working_3-way'!M302)-1</f>
        <v>-0.26635707726269886</v>
      </c>
      <c r="O302" s="11">
        <f>0</f>
        <v>0</v>
      </c>
      <c r="P302" s="11">
        <f>('OddsRatio_working_3-way'!K302*'OddsRatio_working_3-way'!L302)+('OddsRatio_working_3-way'!K302*'OddsRatio_working_3-way'!M302)+('OddsRatio_working_3-way'!L302*'OddsRatio_working_3-way'!M302)-(3*'OddsRatio_working_3-way'!K302*'OddsRatio_working_3-way'!L302*'OddsRatio_working_3-way'!M302)</f>
        <v>0.22941526874312834</v>
      </c>
      <c r="Q302" s="11">
        <f>2*'OddsRatio_working_3-way'!K302*'OddsRatio_working_3-way'!L302*'OddsRatio_working_3-way'!M302</f>
        <v>6.6113910300613352E-2</v>
      </c>
      <c r="R302" s="11">
        <f t="shared" si="75"/>
        <v>0</v>
      </c>
      <c r="S302" s="11">
        <f t="shared" si="76"/>
        <v>-0.86130720122320581</v>
      </c>
      <c r="T302" s="11">
        <f t="shared" si="77"/>
        <v>-0.24821533176461261</v>
      </c>
      <c r="U302" s="11">
        <f>'OddsRatio_working_3-way'!S302-'OddsRatio_working_3-way'!R302^2/3</f>
        <v>-0.86130720122320581</v>
      </c>
      <c r="V302" s="11">
        <f>'OddsRatio_working_3-way'!S302*'OddsRatio_working_3-way'!R302/3-2*'OddsRatio_working_3-way'!R302^3/27-'OddsRatio_working_3-way'!T302</f>
        <v>0.24821533176461261</v>
      </c>
      <c r="W302" s="11">
        <f>'OddsRatio_working_3-way'!V302^2+4*'OddsRatio_working_3-way'!U302^3/27</f>
        <v>-3.3050012624740284E-2</v>
      </c>
      <c r="X302" s="11">
        <f>IF('OddsRatio_working_3-way'!W302&gt;0,IF(ABS('OddsRatio_working_3-way'!V302+SQRT('OddsRatio_working_3-way'!W302))/2&gt;0,ABS('OddsRatio_working_3-way'!V302+SQRT('OddsRatio_working_3-way'!W302))/2,ABS('OddsRatio_working_3-way'!V302-SQRT('OddsRatio_working_3-way'!W302))/2),SQRT(-'OddsRatio_working_3-way'!U302^3/27))</f>
        <v>0.1538350281533411</v>
      </c>
      <c r="Y302" s="11">
        <f>IF('OddsRatio_working_3-way'!W302&gt;=0,IF('OddsRatio_working_3-way'!V302+SQRT('OddsRatio_working_3-way'!W302)&gt;0,0,PI()),ACOS('OddsRatio_working_3-way'!V302/(2*'OddsRatio_working_3-way'!X302)))</f>
        <v>0.63215137072782734</v>
      </c>
      <c r="Z302" s="11">
        <f>'OddsRatio_working_3-way'!X302^(1/3)*COS('OddsRatio_working_3-way'!Y302/3)</f>
        <v>0.52396767624451646</v>
      </c>
      <c r="AA302" s="11">
        <f>'OddsRatio_working_3-way'!X302^(1/3)*COS(('OddsRatio_working_3-way'!Y302+2*PI())/3)</f>
        <v>-0.35904158378942636</v>
      </c>
      <c r="AB302" s="11">
        <f>'OddsRatio_working_3-way'!X302^(1/3)*COS(('OddsRatio_working_3-way'!Y302+4*PI())/3)</f>
        <v>-0.16492609245508996</v>
      </c>
      <c r="AC302" s="11">
        <f>'OddsRatio_working_3-way'!X302^(1/3)*SIN('OddsRatio_working_3-way'!Y302/3)</f>
        <v>0.11207263117575554</v>
      </c>
      <c r="AD302" s="11">
        <f>'OddsRatio_working_3-way'!X302^(1/3)*SIN(('OddsRatio_working_3-way'!Y302+2*PI())/3)</f>
        <v>0.39773300280177359</v>
      </c>
      <c r="AE302" s="11">
        <f>'OddsRatio_working_3-way'!X302^(1/3)*SIN(('OddsRatio_working_3-way'!Y302+4*PI())/3)</f>
        <v>-0.5098056339775292</v>
      </c>
      <c r="AF302" s="11">
        <f>-'OddsRatio_working_3-way'!U302/(3*'OddsRatio_working_3-way'!X302^(1/3))*COS(('OddsRatio_working_3-way'!Y302)/3)</f>
        <v>0.52396767624451634</v>
      </c>
      <c r="AG302" s="11">
        <f>-'OddsRatio_working_3-way'!U302/(3*'OddsRatio_working_3-way'!X302^(1/3))*COS(('OddsRatio_working_3-way'!Y302+2*PI())/3)</f>
        <v>-0.3590415837894263</v>
      </c>
      <c r="AH302" s="11">
        <f>-'OddsRatio_working_3-way'!U302/(3*'OddsRatio_working_3-way'!X302^(1/3))*COS(('OddsRatio_working_3-way'!Y302+4*PI())/3)</f>
        <v>-0.16492609245508991</v>
      </c>
      <c r="AI302" s="11">
        <f>'OddsRatio_working_3-way'!U302/(3*'OddsRatio_working_3-way'!X302^(1/3))*SIN(('OddsRatio_working_3-way'!Y302)/3)</f>
        <v>-0.11207263117575553</v>
      </c>
      <c r="AJ302" s="11">
        <f>'OddsRatio_working_3-way'!U302/(3*'OddsRatio_working_3-way'!X302^(1/3))*SIN(('OddsRatio_working_3-way'!Y302+2*PI())/3)</f>
        <v>-0.39773300280177354</v>
      </c>
      <c r="AK302" s="11">
        <f>'OddsRatio_working_3-way'!U302/(3*'OddsRatio_working_3-way'!X302^(1/3))*SIN(('OddsRatio_working_3-way'!Y302+4*PI())/3)</f>
        <v>0.50980563397752909</v>
      </c>
      <c r="AL302" s="11">
        <f>'OddsRatio_working_3-way'!Z302+'OddsRatio_working_3-way'!AF302</f>
        <v>1.0479353524890329</v>
      </c>
      <c r="AM302" s="11">
        <f>'OddsRatio_working_3-way'!AA302+'OddsRatio_working_3-way'!AG302</f>
        <v>-0.7180831675788526</v>
      </c>
      <c r="AN302" s="11">
        <f>'OddsRatio_working_3-way'!AB302+'OddsRatio_working_3-way'!AH302</f>
        <v>-0.32985218491017987</v>
      </c>
      <c r="AO302" s="11">
        <f>'OddsRatio_working_3-way'!AC302+'OddsRatio_working_3-way'!AI302</f>
        <v>0</v>
      </c>
      <c r="AP302" s="11">
        <f>'OddsRatio_working_3-way'!AD302+'OddsRatio_working_3-way'!AJ302</f>
        <v>0</v>
      </c>
      <c r="AQ302" s="11">
        <f>'OddsRatio_working_3-way'!AE302+'OddsRatio_working_3-way'!AK302</f>
        <v>0</v>
      </c>
      <c r="AR302" s="10">
        <f>IF(A302="","",IF(('OddsRatio_working_3-way'!X302=0),IF(Q302&gt;0,-Q302^(1/3),(-Q302)^(1/3)),'OddsRatio_working_3-way'!AL302-'OddsRatio_working_3-way'!R302/3))</f>
        <v>1.0479353524890329</v>
      </c>
      <c r="AS302" s="11">
        <f>IF(('OddsRatio_working_3-way'!X302=0),IF(Q302&gt;0,-Q302^(1/3),(-Q302)^(1/3)),'OddsRatio_working_3-way'!AM302-'OddsRatio_working_3-way'!R302/3)</f>
        <v>-0.7180831675788526</v>
      </c>
      <c r="AT302" s="11">
        <f>IF(('OddsRatio_working_3-way'!X302=0),IF(Q302&gt;0,-Q302^(1/3),(-Q302)^(1/3)),'OddsRatio_working_3-way'!AN302-'OddsRatio_working_3-way'!R302/3)</f>
        <v>-0.32985218491017987</v>
      </c>
      <c r="AU302" s="11">
        <f>IF(('OddsRatio_working_3-way'!X302=0),0,'OddsRatio_working_3-way'!AO302)</f>
        <v>0</v>
      </c>
      <c r="AV302" s="11">
        <f>IF(('OddsRatio_working_3-way'!X302=0),0,'OddsRatio_working_3-way'!AP302)</f>
        <v>0</v>
      </c>
      <c r="AW302" s="11">
        <f>IF(('OddsRatio_working_3-way'!X302=0),0,'OddsRatio_working_3-way'!AQ302)</f>
        <v>0</v>
      </c>
    </row>
    <row r="303" spans="1:4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9">
        <f t="shared" si="65"/>
        <v>0.41154479583010589</v>
      </c>
      <c r="E303" s="9">
        <f t="shared" si="66"/>
        <v>0.28232719936276163</v>
      </c>
      <c r="F303" s="9">
        <f t="shared" si="67"/>
        <v>0.30612800480713265</v>
      </c>
      <c r="G303" s="9">
        <f t="shared" si="68"/>
        <v>1.0591623275185253</v>
      </c>
      <c r="H303" s="9">
        <f t="shared" si="69"/>
        <v>2.4298691421500092</v>
      </c>
      <c r="I303" s="9">
        <f t="shared" si="70"/>
        <v>3.5419895860444606</v>
      </c>
      <c r="J303" s="9">
        <f t="shared" si="71"/>
        <v>3.2666073808896443</v>
      </c>
      <c r="K303" s="11">
        <f t="shared" si="72"/>
        <v>0.42553191489361702</v>
      </c>
      <c r="L303" s="11">
        <f t="shared" si="73"/>
        <v>0.29411764705882354</v>
      </c>
      <c r="M303" s="11">
        <f t="shared" si="74"/>
        <v>0.31847133757961782</v>
      </c>
      <c r="N303" s="11">
        <f>'OddsRatio_working_3-way'!K303+'OddsRatio_working_3-way'!L303+'OddsRatio_working_3-way'!M303-('OddsRatio_working_3-way'!K303*'OddsRatio_working_3-way'!L303)-('OddsRatio_working_3-way'!K303*'OddsRatio_working_3-way'!M303)-('OddsRatio_working_3-way'!L303*'OddsRatio_working_3-way'!M303)+('OddsRatio_working_3-way'!K303*'OddsRatio_working_3-way'!L303*'OddsRatio_working_3-way'!M303)-1</f>
        <v>-0.27636456398523646</v>
      </c>
      <c r="O303" s="11">
        <f>0</f>
        <v>0</v>
      </c>
      <c r="P303" s="11">
        <f>('OddsRatio_working_3-way'!K303*'OddsRatio_working_3-way'!L303)+('OddsRatio_working_3-way'!K303*'OddsRatio_working_3-way'!M303)+('OddsRatio_working_3-way'!L303*'OddsRatio_working_3-way'!M303)-(3*'OddsRatio_working_3-way'!K303*'OddsRatio_working_3-way'!L303*'OddsRatio_working_3-way'!M303)</f>
        <v>0.23476798227083218</v>
      </c>
      <c r="Q303" s="11">
        <f>2*'OddsRatio_working_3-way'!K303*'OddsRatio_working_3-way'!L303*'OddsRatio_working_3-way'!M303</f>
        <v>7.9717481246462538E-2</v>
      </c>
      <c r="R303" s="11">
        <f t="shared" si="75"/>
        <v>0</v>
      </c>
      <c r="S303" s="11">
        <f t="shared" si="76"/>
        <v>-0.8494865582092993</v>
      </c>
      <c r="T303" s="11">
        <f t="shared" si="77"/>
        <v>-0.28845044421368393</v>
      </c>
      <c r="U303" s="11">
        <f>'OddsRatio_working_3-way'!S303-'OddsRatio_working_3-way'!R303^2/3</f>
        <v>-0.8494865582092993</v>
      </c>
      <c r="V303" s="11">
        <f>'OddsRatio_working_3-way'!S303*'OddsRatio_working_3-way'!R303/3-2*'OddsRatio_working_3-way'!R303^3/27-'OddsRatio_working_3-way'!T303</f>
        <v>0.28845044421368393</v>
      </c>
      <c r="W303" s="11">
        <f>'OddsRatio_working_3-way'!V303^2+4*'OddsRatio_working_3-way'!U303^3/27</f>
        <v>-7.6130504211663619E-3</v>
      </c>
      <c r="X303" s="11">
        <f>IF('OddsRatio_working_3-way'!W303&gt;0,IF(ABS('OddsRatio_working_3-way'!V303+SQRT('OddsRatio_working_3-way'!W303))/2&gt;0,ABS('OddsRatio_working_3-way'!V303+SQRT('OddsRatio_working_3-way'!W303))/2,ABS('OddsRatio_working_3-way'!V303-SQRT('OddsRatio_working_3-way'!W303))/2),SQRT(-'OddsRatio_working_3-way'!U303^3/27))</f>
        <v>0.15067905394267475</v>
      </c>
      <c r="Y303" s="11">
        <f>IF('OddsRatio_working_3-way'!W303&gt;=0,IF('OddsRatio_working_3-way'!V303+SQRT('OddsRatio_working_3-way'!W303)&gt;0,0,PI()),ACOS('OddsRatio_working_3-way'!V303/(2*'OddsRatio_working_3-way'!X303)))</f>
        <v>0.29373779131435396</v>
      </c>
      <c r="Z303" s="11">
        <f>'OddsRatio_working_3-way'!X303^(1/3)*COS('OddsRatio_working_3-way'!Y303/3)</f>
        <v>0.52958116375926267</v>
      </c>
      <c r="AA303" s="11">
        <f>'OddsRatio_working_3-way'!X303^(1/3)*COS(('OddsRatio_working_3-way'!Y303+2*PI())/3)</f>
        <v>-0.3098403631872424</v>
      </c>
      <c r="AB303" s="11">
        <f>'OddsRatio_working_3-way'!X303^(1/3)*COS(('OddsRatio_working_3-way'!Y303+4*PI())/3)</f>
        <v>-0.21974080057202022</v>
      </c>
      <c r="AC303" s="11">
        <f>'OddsRatio_working_3-way'!X303^(1/3)*SIN('OddsRatio_working_3-way'!Y303/3)</f>
        <v>5.201900672976608E-2</v>
      </c>
      <c r="AD303" s="11">
        <f>'OddsRatio_working_3-way'!X303^(1/3)*SIN(('OddsRatio_working_3-way'!Y303+2*PI())/3)</f>
        <v>0.43262123781636541</v>
      </c>
      <c r="AE303" s="11">
        <f>'OddsRatio_working_3-way'!X303^(1/3)*SIN(('OddsRatio_working_3-way'!Y303+4*PI())/3)</f>
        <v>-0.48464024454613142</v>
      </c>
      <c r="AF303" s="11">
        <f>-'OddsRatio_working_3-way'!U303/(3*'OddsRatio_working_3-way'!X303^(1/3))*COS(('OddsRatio_working_3-way'!Y303)/3)</f>
        <v>0.52958116375926256</v>
      </c>
      <c r="AG303" s="11">
        <f>-'OddsRatio_working_3-way'!U303/(3*'OddsRatio_working_3-way'!X303^(1/3))*COS(('OddsRatio_working_3-way'!Y303+2*PI())/3)</f>
        <v>-0.30984036318724234</v>
      </c>
      <c r="AH303" s="11">
        <f>-'OddsRatio_working_3-way'!U303/(3*'OddsRatio_working_3-way'!X303^(1/3))*COS(('OddsRatio_working_3-way'!Y303+4*PI())/3)</f>
        <v>-0.2197408005720202</v>
      </c>
      <c r="AI303" s="11">
        <f>'OddsRatio_working_3-way'!U303/(3*'OddsRatio_working_3-way'!X303^(1/3))*SIN(('OddsRatio_working_3-way'!Y303)/3)</f>
        <v>-5.2019006729766074E-2</v>
      </c>
      <c r="AJ303" s="11">
        <f>'OddsRatio_working_3-way'!U303/(3*'OddsRatio_working_3-way'!X303^(1/3))*SIN(('OddsRatio_working_3-way'!Y303+2*PI())/3)</f>
        <v>-0.43262123781636536</v>
      </c>
      <c r="AK303" s="11">
        <f>'OddsRatio_working_3-way'!U303/(3*'OddsRatio_working_3-way'!X303^(1/3))*SIN(('OddsRatio_working_3-way'!Y303+4*PI())/3)</f>
        <v>0.48464024454613136</v>
      </c>
      <c r="AL303" s="11">
        <f>'OddsRatio_working_3-way'!Z303+'OddsRatio_working_3-way'!AF303</f>
        <v>1.0591623275185253</v>
      </c>
      <c r="AM303" s="11">
        <f>'OddsRatio_working_3-way'!AA303+'OddsRatio_working_3-way'!AG303</f>
        <v>-0.61968072637448479</v>
      </c>
      <c r="AN303" s="11">
        <f>'OddsRatio_working_3-way'!AB303+'OddsRatio_working_3-way'!AH303</f>
        <v>-0.43948160114404045</v>
      </c>
      <c r="AO303" s="11">
        <f>'OddsRatio_working_3-way'!AC303+'OddsRatio_working_3-way'!AI303</f>
        <v>0</v>
      </c>
      <c r="AP303" s="11">
        <f>'OddsRatio_working_3-way'!AD303+'OddsRatio_working_3-way'!AJ303</f>
        <v>0</v>
      </c>
      <c r="AQ303" s="11">
        <f>'OddsRatio_working_3-way'!AE303+'OddsRatio_working_3-way'!AK303</f>
        <v>0</v>
      </c>
      <c r="AR303" s="10">
        <f>IF(A303="","",IF(('OddsRatio_working_3-way'!X303=0),IF(Q303&gt;0,-Q303^(1/3),(-Q303)^(1/3)),'OddsRatio_working_3-way'!AL303-'OddsRatio_working_3-way'!R303/3))</f>
        <v>1.0591623275185253</v>
      </c>
      <c r="AS303" s="11">
        <f>IF(('OddsRatio_working_3-way'!X303=0),IF(Q303&gt;0,-Q303^(1/3),(-Q303)^(1/3)),'OddsRatio_working_3-way'!AM303-'OddsRatio_working_3-way'!R303/3)</f>
        <v>-0.61968072637448479</v>
      </c>
      <c r="AT303" s="11">
        <f>IF(('OddsRatio_working_3-way'!X303=0),IF(Q303&gt;0,-Q303^(1/3),(-Q303)^(1/3)),'OddsRatio_working_3-way'!AN303-'OddsRatio_working_3-way'!R303/3)</f>
        <v>-0.43948160114404045</v>
      </c>
      <c r="AU303" s="11">
        <f>IF(('OddsRatio_working_3-way'!X303=0),0,'OddsRatio_working_3-way'!AO303)</f>
        <v>0</v>
      </c>
      <c r="AV303" s="11">
        <f>IF(('OddsRatio_working_3-way'!X303=0),0,'OddsRatio_working_3-way'!AP303)</f>
        <v>0</v>
      </c>
      <c r="AW303" s="11">
        <f>IF(('OddsRatio_working_3-way'!X303=0),0,'OddsRatio_working_3-way'!AQ303)</f>
        <v>0</v>
      </c>
    </row>
    <row r="304" spans="1:4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9">
        <f t="shared" si="65"/>
        <v>0.22107533375010729</v>
      </c>
      <c r="E304" s="9">
        <f t="shared" si="66"/>
        <v>0.26334345665176379</v>
      </c>
      <c r="F304" s="9">
        <f t="shared" si="67"/>
        <v>0.51558120959812892</v>
      </c>
      <c r="G304" s="9">
        <f t="shared" si="68"/>
        <v>1.0676802954339906</v>
      </c>
      <c r="H304" s="9">
        <f t="shared" si="69"/>
        <v>4.5233449749321695</v>
      </c>
      <c r="I304" s="9">
        <f t="shared" si="70"/>
        <v>3.7973223740370554</v>
      </c>
      <c r="J304" s="9">
        <f t="shared" si="71"/>
        <v>1.9395586599819115</v>
      </c>
      <c r="K304" s="11">
        <f t="shared" si="72"/>
        <v>0.23255813953488372</v>
      </c>
      <c r="L304" s="11">
        <f t="shared" si="73"/>
        <v>0.27624309392265195</v>
      </c>
      <c r="M304" s="11">
        <f t="shared" si="74"/>
        <v>0.53191489361702127</v>
      </c>
      <c r="N304" s="11">
        <f>'OddsRatio_working_3-way'!K304+'OddsRatio_working_3-way'!L304+'OddsRatio_working_3-way'!M304-('OddsRatio_working_3-way'!K304*'OddsRatio_working_3-way'!L304)-('OddsRatio_working_3-way'!K304*'OddsRatio_working_3-way'!M304)-('OddsRatio_working_3-way'!L304*'OddsRatio_working_3-way'!M304)+('OddsRatio_working_3-way'!K304*'OddsRatio_working_3-way'!L304*'OddsRatio_working_3-way'!M304)-1</f>
        <v>-0.25999382177741448</v>
      </c>
      <c r="O304" s="11">
        <f>0</f>
        <v>0</v>
      </c>
      <c r="P304" s="11">
        <f>('OddsRatio_working_3-way'!K304*'OddsRatio_working_3-way'!L304)+('OddsRatio_working_3-way'!K304*'OddsRatio_working_3-way'!M304)+('OddsRatio_working_3-way'!L304*'OddsRatio_working_3-way'!M304)-(3*'OddsRatio_working_3-way'!K304*'OddsRatio_working_3-way'!L304*'OddsRatio_working_3-way'!M304)</f>
        <v>0.23236677865834157</v>
      </c>
      <c r="Q304" s="11">
        <f>2*'OddsRatio_working_3-way'!K304*'OddsRatio_working_3-way'!L304*'OddsRatio_working_3-way'!M304</f>
        <v>6.8343170193629871E-2</v>
      </c>
      <c r="R304" s="11">
        <f t="shared" si="75"/>
        <v>0</v>
      </c>
      <c r="S304" s="11">
        <f t="shared" si="76"/>
        <v>-0.89373961684856906</v>
      </c>
      <c r="T304" s="11">
        <f t="shared" si="77"/>
        <v>-0.26286459319075561</v>
      </c>
      <c r="U304" s="11">
        <f>'OddsRatio_working_3-way'!S304-'OddsRatio_working_3-way'!R304^2/3</f>
        <v>-0.89373961684856906</v>
      </c>
      <c r="V304" s="11">
        <f>'OddsRatio_working_3-way'!S304*'OddsRatio_working_3-way'!R304/3-2*'OddsRatio_working_3-way'!R304^3/27-'OddsRatio_working_3-way'!T304</f>
        <v>0.26286459319075561</v>
      </c>
      <c r="W304" s="11">
        <f>'OddsRatio_working_3-way'!V304^2+4*'OddsRatio_working_3-way'!U304^3/27</f>
        <v>-3.6664108321480343E-2</v>
      </c>
      <c r="X304" s="11">
        <f>IF('OddsRatio_working_3-way'!W304&gt;0,IF(ABS('OddsRatio_working_3-way'!V304+SQRT('OddsRatio_working_3-way'!W304))/2&gt;0,ABS('OddsRatio_working_3-way'!V304+SQRT('OddsRatio_working_3-way'!W304))/2,ABS('OddsRatio_working_3-way'!V304-SQRT('OddsRatio_working_3-way'!W304))/2),SQRT(-'OddsRatio_working_3-way'!U304^3/27))</f>
        <v>0.16260527564844091</v>
      </c>
      <c r="Y304" s="11">
        <f>IF('OddsRatio_working_3-way'!W304&gt;=0,IF('OddsRatio_working_3-way'!V304+SQRT('OddsRatio_working_3-way'!W304)&gt;0,0,PI()),ACOS('OddsRatio_working_3-way'!V304/(2*'OddsRatio_working_3-way'!X304)))</f>
        <v>0.62955349847708941</v>
      </c>
      <c r="Z304" s="11">
        <f>'OddsRatio_working_3-way'!X304^(1/3)*COS('OddsRatio_working_3-way'!Y304/3)</f>
        <v>0.53384014771699528</v>
      </c>
      <c r="AA304" s="11">
        <f>'OddsRatio_working_3-way'!X304^(1/3)*COS(('OddsRatio_working_3-way'!Y304+2*PI())/3)</f>
        <v>-0.36538797079077079</v>
      </c>
      <c r="AB304" s="11">
        <f>'OddsRatio_working_3-way'!X304^(1/3)*COS(('OddsRatio_working_3-way'!Y304+4*PI())/3)</f>
        <v>-0.16845217692622466</v>
      </c>
      <c r="AC304" s="11">
        <f>'OddsRatio_working_3-way'!X304^(1/3)*SIN('OddsRatio_working_3-way'!Y304/3)</f>
        <v>0.1137009336007684</v>
      </c>
      <c r="AD304" s="11">
        <f>'OddsRatio_working_3-way'!X304^(1/3)*SIN(('OddsRatio_working_3-way'!Y304+2*PI())/3)</f>
        <v>0.40546866268257103</v>
      </c>
      <c r="AE304" s="11">
        <f>'OddsRatio_working_3-way'!X304^(1/3)*SIN(('OddsRatio_working_3-way'!Y304+4*PI())/3)</f>
        <v>-0.51916959628333947</v>
      </c>
      <c r="AF304" s="11">
        <f>-'OddsRatio_working_3-way'!U304/(3*'OddsRatio_working_3-way'!X304^(1/3))*COS(('OddsRatio_working_3-way'!Y304)/3)</f>
        <v>0.53384014771699528</v>
      </c>
      <c r="AG304" s="11">
        <f>-'OddsRatio_working_3-way'!U304/(3*'OddsRatio_working_3-way'!X304^(1/3))*COS(('OddsRatio_working_3-way'!Y304+2*PI())/3)</f>
        <v>-0.36538797079077073</v>
      </c>
      <c r="AH304" s="11">
        <f>-'OddsRatio_working_3-way'!U304/(3*'OddsRatio_working_3-way'!X304^(1/3))*COS(('OddsRatio_working_3-way'!Y304+4*PI())/3)</f>
        <v>-0.16845217692622463</v>
      </c>
      <c r="AI304" s="11">
        <f>'OddsRatio_working_3-way'!U304/(3*'OddsRatio_working_3-way'!X304^(1/3))*SIN(('OddsRatio_working_3-way'!Y304)/3)</f>
        <v>-0.11370093360076838</v>
      </c>
      <c r="AJ304" s="11">
        <f>'OddsRatio_working_3-way'!U304/(3*'OddsRatio_working_3-way'!X304^(1/3))*SIN(('OddsRatio_working_3-way'!Y304+2*PI())/3)</f>
        <v>-0.40546866268257098</v>
      </c>
      <c r="AK304" s="11">
        <f>'OddsRatio_working_3-way'!U304/(3*'OddsRatio_working_3-way'!X304^(1/3))*SIN(('OddsRatio_working_3-way'!Y304+4*PI())/3)</f>
        <v>0.51916959628333936</v>
      </c>
      <c r="AL304" s="11">
        <f>'OddsRatio_working_3-way'!Z304+'OddsRatio_working_3-way'!AF304</f>
        <v>1.0676802954339906</v>
      </c>
      <c r="AM304" s="11">
        <f>'OddsRatio_working_3-way'!AA304+'OddsRatio_working_3-way'!AG304</f>
        <v>-0.73077594158154158</v>
      </c>
      <c r="AN304" s="11">
        <f>'OddsRatio_working_3-way'!AB304+'OddsRatio_working_3-way'!AH304</f>
        <v>-0.33690435385244932</v>
      </c>
      <c r="AO304" s="11">
        <f>'OddsRatio_working_3-way'!AC304+'OddsRatio_working_3-way'!AI304</f>
        <v>0</v>
      </c>
      <c r="AP304" s="11">
        <f>'OddsRatio_working_3-way'!AD304+'OddsRatio_working_3-way'!AJ304</f>
        <v>0</v>
      </c>
      <c r="AQ304" s="11">
        <f>'OddsRatio_working_3-way'!AE304+'OddsRatio_working_3-way'!AK304</f>
        <v>0</v>
      </c>
      <c r="AR304" s="10">
        <f>IF(A304="","",IF(('OddsRatio_working_3-way'!X304=0),IF(Q304&gt;0,-Q304^(1/3),(-Q304)^(1/3)),'OddsRatio_working_3-way'!AL304-'OddsRatio_working_3-way'!R304/3))</f>
        <v>1.0676802954339906</v>
      </c>
      <c r="AS304" s="11">
        <f>IF(('OddsRatio_working_3-way'!X304=0),IF(Q304&gt;0,-Q304^(1/3),(-Q304)^(1/3)),'OddsRatio_working_3-way'!AM304-'OddsRatio_working_3-way'!R304/3)</f>
        <v>-0.73077594158154158</v>
      </c>
      <c r="AT304" s="11">
        <f>IF(('OddsRatio_working_3-way'!X304=0),IF(Q304&gt;0,-Q304^(1/3),(-Q304)^(1/3)),'OddsRatio_working_3-way'!AN304-'OddsRatio_working_3-way'!R304/3)</f>
        <v>-0.33690435385244932</v>
      </c>
      <c r="AU304" s="11">
        <f>IF(('OddsRatio_working_3-way'!X304=0),0,'OddsRatio_working_3-way'!AO304)</f>
        <v>0</v>
      </c>
      <c r="AV304" s="11">
        <f>IF(('OddsRatio_working_3-way'!X304=0),0,'OddsRatio_working_3-way'!AP304)</f>
        <v>0</v>
      </c>
      <c r="AW304" s="11">
        <f>IF(('OddsRatio_working_3-way'!X304=0),0,'OddsRatio_working_3-way'!AQ304)</f>
        <v>0</v>
      </c>
    </row>
    <row r="305" spans="1:4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9">
        <f t="shared" si="65"/>
        <v>0.25845907827541575</v>
      </c>
      <c r="E305" s="9">
        <f t="shared" si="66"/>
        <v>0.26651061073188442</v>
      </c>
      <c r="F305" s="9">
        <f t="shared" si="67"/>
        <v>0.47503031099269949</v>
      </c>
      <c r="G305" s="9">
        <f t="shared" si="68"/>
        <v>1.0626238693432803</v>
      </c>
      <c r="H305" s="9">
        <f t="shared" si="69"/>
        <v>3.8690844472268573</v>
      </c>
      <c r="I305" s="9">
        <f t="shared" si="70"/>
        <v>3.7521958215990963</v>
      </c>
      <c r="J305" s="9">
        <f t="shared" si="71"/>
        <v>2.1051288241170121</v>
      </c>
      <c r="K305" s="11">
        <f t="shared" si="72"/>
        <v>0.27027027027027023</v>
      </c>
      <c r="L305" s="11">
        <f t="shared" si="73"/>
        <v>0.2785515320334262</v>
      </c>
      <c r="M305" s="11">
        <f t="shared" si="74"/>
        <v>0.49019607843137253</v>
      </c>
      <c r="N305" s="11">
        <f>'OddsRatio_working_3-way'!K305+'OddsRatio_working_3-way'!L305+'OddsRatio_working_3-way'!M305-('OddsRatio_working_3-way'!K305*'OddsRatio_working_3-way'!L305)-('OddsRatio_working_3-way'!K305*'OddsRatio_working_3-way'!M305)-('OddsRatio_working_3-way'!L305*'OddsRatio_working_3-way'!M305)+('OddsRatio_working_3-way'!K305*'OddsRatio_working_3-way'!L305*'OddsRatio_working_3-way'!M305)-1</f>
        <v>-0.26839259380632463</v>
      </c>
      <c r="O305" s="11">
        <f>0</f>
        <v>0</v>
      </c>
      <c r="P305" s="11">
        <f>('OddsRatio_working_3-way'!K305*'OddsRatio_working_3-way'!L305)+('OddsRatio_working_3-way'!K305*'OddsRatio_working_3-way'!M305)+('OddsRatio_working_3-way'!L305*'OddsRatio_working_3-way'!M305)-(3*'OddsRatio_working_3-way'!K305*'OddsRatio_working_3-way'!L305*'OddsRatio_working_3-way'!M305)</f>
        <v>0.23360243743661729</v>
      </c>
      <c r="Q305" s="11">
        <f>2*'OddsRatio_working_3-way'!K305*'OddsRatio_working_3-way'!L305*'OddsRatio_working_3-way'!M305</f>
        <v>7.3808037104776403E-2</v>
      </c>
      <c r="R305" s="11">
        <f t="shared" si="75"/>
        <v>0</v>
      </c>
      <c r="S305" s="11">
        <f t="shared" si="76"/>
        <v>-0.87037587037587061</v>
      </c>
      <c r="T305" s="11">
        <f t="shared" si="77"/>
        <v>-0.27500027500027507</v>
      </c>
      <c r="U305" s="11">
        <f>'OddsRatio_working_3-way'!S305-'OddsRatio_working_3-way'!R305^2/3</f>
        <v>-0.87037587037587061</v>
      </c>
      <c r="V305" s="11">
        <f>'OddsRatio_working_3-way'!S305*'OddsRatio_working_3-way'!R305/3-2*'OddsRatio_working_3-way'!R305^3/27-'OddsRatio_working_3-way'!T305</f>
        <v>0.27500027500027507</v>
      </c>
      <c r="W305" s="11">
        <f>'OddsRatio_working_3-way'!V305^2+4*'OddsRatio_working_3-way'!U305^3/27</f>
        <v>-2.2057346179784915E-2</v>
      </c>
      <c r="X305" s="11">
        <f>IF('OddsRatio_working_3-way'!W305&gt;0,IF(ABS('OddsRatio_working_3-way'!V305+SQRT('OddsRatio_working_3-way'!W305))/2&gt;0,ABS('OddsRatio_working_3-way'!V305+SQRT('OddsRatio_working_3-way'!W305))/2,ABS('OddsRatio_working_3-way'!V305-SQRT('OddsRatio_working_3-way'!W305))/2),SQRT(-'OddsRatio_working_3-way'!U305^3/27))</f>
        <v>0.15627099653327534</v>
      </c>
      <c r="Y305" s="11">
        <f>IF('OddsRatio_working_3-way'!W305&gt;=0,IF('OddsRatio_working_3-way'!V305+SQRT('OddsRatio_working_3-way'!W305)&gt;0,0,PI()),ACOS('OddsRatio_working_3-way'!V305/(2*'OddsRatio_working_3-way'!X305)))</f>
        <v>0.49518115025086296</v>
      </c>
      <c r="Z305" s="11">
        <f>'OddsRatio_working_3-way'!X305^(1/3)*COS('OddsRatio_working_3-way'!Y305/3)</f>
        <v>0.53131193467164017</v>
      </c>
      <c r="AA305" s="11">
        <f>'OddsRatio_working_3-way'!X305^(1/3)*COS(('OddsRatio_working_3-way'!Y305+2*PI())/3)</f>
        <v>-0.34230248487299725</v>
      </c>
      <c r="AB305" s="11">
        <f>'OddsRatio_working_3-way'!X305^(1/3)*COS(('OddsRatio_working_3-way'!Y305+4*PI())/3)</f>
        <v>-0.18900944979864301</v>
      </c>
      <c r="AC305" s="11">
        <f>'OddsRatio_working_3-way'!X305^(1/3)*SIN('OddsRatio_working_3-way'!Y305/3)</f>
        <v>8.8503775065073176E-2</v>
      </c>
      <c r="AD305" s="11">
        <f>'OddsRatio_working_3-way'!X305^(1/3)*SIN(('OddsRatio_working_3-way'!Y305+2*PI())/3)</f>
        <v>0.4158777452269618</v>
      </c>
      <c r="AE305" s="11">
        <f>'OddsRatio_working_3-way'!X305^(1/3)*SIN(('OddsRatio_working_3-way'!Y305+4*PI())/3)</f>
        <v>-0.50438152029203498</v>
      </c>
      <c r="AF305" s="11">
        <f>-'OddsRatio_working_3-way'!U305/(3*'OddsRatio_working_3-way'!X305^(1/3))*COS(('OddsRatio_working_3-way'!Y305)/3)</f>
        <v>0.53131193467164017</v>
      </c>
      <c r="AG305" s="11">
        <f>-'OddsRatio_working_3-way'!U305/(3*'OddsRatio_working_3-way'!X305^(1/3))*COS(('OddsRatio_working_3-way'!Y305+2*PI())/3)</f>
        <v>-0.34230248487299725</v>
      </c>
      <c r="AH305" s="11">
        <f>-'OddsRatio_working_3-way'!U305/(3*'OddsRatio_working_3-way'!X305^(1/3))*COS(('OddsRatio_working_3-way'!Y305+4*PI())/3)</f>
        <v>-0.18900944979864301</v>
      </c>
      <c r="AI305" s="11">
        <f>'OddsRatio_working_3-way'!U305/(3*'OddsRatio_working_3-way'!X305^(1/3))*SIN(('OddsRatio_working_3-way'!Y305)/3)</f>
        <v>-8.8503775065073176E-2</v>
      </c>
      <c r="AJ305" s="11">
        <f>'OddsRatio_working_3-way'!U305/(3*'OddsRatio_working_3-way'!X305^(1/3))*SIN(('OddsRatio_working_3-way'!Y305+2*PI())/3)</f>
        <v>-0.4158777452269618</v>
      </c>
      <c r="AK305" s="11">
        <f>'OddsRatio_working_3-way'!U305/(3*'OddsRatio_working_3-way'!X305^(1/3))*SIN(('OddsRatio_working_3-way'!Y305+4*PI())/3)</f>
        <v>0.50438152029203498</v>
      </c>
      <c r="AL305" s="11">
        <f>'OddsRatio_working_3-way'!Z305+'OddsRatio_working_3-way'!AF305</f>
        <v>1.0626238693432803</v>
      </c>
      <c r="AM305" s="11">
        <f>'OddsRatio_working_3-way'!AA305+'OddsRatio_working_3-way'!AG305</f>
        <v>-0.6846049697459945</v>
      </c>
      <c r="AN305" s="11">
        <f>'OddsRatio_working_3-way'!AB305+'OddsRatio_working_3-way'!AH305</f>
        <v>-0.37801889959728602</v>
      </c>
      <c r="AO305" s="11">
        <f>'OddsRatio_working_3-way'!AC305+'OddsRatio_working_3-way'!AI305</f>
        <v>0</v>
      </c>
      <c r="AP305" s="11">
        <f>'OddsRatio_working_3-way'!AD305+'OddsRatio_working_3-way'!AJ305</f>
        <v>0</v>
      </c>
      <c r="AQ305" s="11">
        <f>'OddsRatio_working_3-way'!AE305+'OddsRatio_working_3-way'!AK305</f>
        <v>0</v>
      </c>
      <c r="AR305" s="10">
        <f>IF(A305="","",IF(('OddsRatio_working_3-way'!X305=0),IF(Q305&gt;0,-Q305^(1/3),(-Q305)^(1/3)),'OddsRatio_working_3-way'!AL305-'OddsRatio_working_3-way'!R305/3))</f>
        <v>1.0626238693432803</v>
      </c>
      <c r="AS305" s="11">
        <f>IF(('OddsRatio_working_3-way'!X305=0),IF(Q305&gt;0,-Q305^(1/3),(-Q305)^(1/3)),'OddsRatio_working_3-way'!AM305-'OddsRatio_working_3-way'!R305/3)</f>
        <v>-0.6846049697459945</v>
      </c>
      <c r="AT305" s="11">
        <f>IF(('OddsRatio_working_3-way'!X305=0),IF(Q305&gt;0,-Q305^(1/3),(-Q305)^(1/3)),'OddsRatio_working_3-way'!AN305-'OddsRatio_working_3-way'!R305/3)</f>
        <v>-0.37801889959728602</v>
      </c>
      <c r="AU305" s="11">
        <f>IF(('OddsRatio_working_3-way'!X305=0),0,'OddsRatio_working_3-way'!AO305)</f>
        <v>0</v>
      </c>
      <c r="AV305" s="11">
        <f>IF(('OddsRatio_working_3-way'!X305=0),0,'OddsRatio_working_3-way'!AP305)</f>
        <v>0</v>
      </c>
      <c r="AW305" s="11">
        <f>IF(('OddsRatio_working_3-way'!X305=0),0,'OddsRatio_working_3-way'!AQ305)</f>
        <v>0</v>
      </c>
    </row>
    <row r="306" spans="1:4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9">
        <f t="shared" si="65"/>
        <v>0.60673308115995372</v>
      </c>
      <c r="E306" s="9">
        <f t="shared" si="66"/>
        <v>0.22010258641422895</v>
      </c>
      <c r="F306" s="9">
        <f t="shared" si="67"/>
        <v>0.17316433242581736</v>
      </c>
      <c r="G306" s="9">
        <f t="shared" si="68"/>
        <v>1.0802853595527204</v>
      </c>
      <c r="H306" s="9">
        <f t="shared" si="69"/>
        <v>1.6481712157316322</v>
      </c>
      <c r="I306" s="9">
        <f t="shared" si="70"/>
        <v>4.5433359793329222</v>
      </c>
      <c r="J306" s="9">
        <f t="shared" si="71"/>
        <v>5.7748612892230247</v>
      </c>
      <c r="K306" s="11">
        <f t="shared" si="72"/>
        <v>0.625</v>
      </c>
      <c r="L306" s="11">
        <f t="shared" si="73"/>
        <v>0.23364485981308411</v>
      </c>
      <c r="M306" s="11">
        <f t="shared" si="74"/>
        <v>0.18450184501845018</v>
      </c>
      <c r="N306" s="11">
        <f>'OddsRatio_working_3-way'!K306+'OddsRatio_working_3-way'!L306+'OddsRatio_working_3-way'!M306-('OddsRatio_working_3-way'!K306*'OddsRatio_working_3-way'!L306)-('OddsRatio_working_3-way'!K306*'OddsRatio_working_3-way'!M306)-('OddsRatio_working_3-way'!L306*'OddsRatio_working_3-way'!M306)+('OddsRatio_working_3-way'!K306*'OddsRatio_working_3-way'!L306*'OddsRatio_working_3-way'!M306)-1</f>
        <v>-0.23436045108114634</v>
      </c>
      <c r="O306" s="11">
        <f>0</f>
        <v>0</v>
      </c>
      <c r="P306" s="11">
        <f>('OddsRatio_working_3-way'!K306*'OddsRatio_working_3-way'!L306)+('OddsRatio_working_3-way'!K306*'OddsRatio_working_3-way'!M306)+('OddsRatio_working_3-way'!L306*'OddsRatio_working_3-way'!M306)-(3*'OddsRatio_working_3-way'!K306*'OddsRatio_working_3-way'!L306*'OddsRatio_working_3-way'!M306)</f>
        <v>0.22362227126944162</v>
      </c>
      <c r="Q306" s="11">
        <f>2*'OddsRatio_working_3-way'!K306*'OddsRatio_working_3-way'!L306*'OddsRatio_working_3-way'!M306</f>
        <v>5.3884884643238956E-2</v>
      </c>
      <c r="R306" s="11">
        <f t="shared" si="75"/>
        <v>0</v>
      </c>
      <c r="S306" s="11">
        <f t="shared" si="76"/>
        <v>-0.95418092189971648</v>
      </c>
      <c r="T306" s="11">
        <f t="shared" si="77"/>
        <v>-0.22992311371077512</v>
      </c>
      <c r="U306" s="11">
        <f>'OddsRatio_working_3-way'!S306-'OddsRatio_working_3-way'!R306^2/3</f>
        <v>-0.95418092189971648</v>
      </c>
      <c r="V306" s="11">
        <f>'OddsRatio_working_3-way'!S306*'OddsRatio_working_3-way'!R306/3-2*'OddsRatio_working_3-way'!R306^3/27-'OddsRatio_working_3-way'!T306</f>
        <v>0.22992311371077512</v>
      </c>
      <c r="W306" s="11">
        <f>'OddsRatio_working_3-way'!V306^2+4*'OddsRatio_working_3-way'!U306^3/27</f>
        <v>-7.5838285845846148E-2</v>
      </c>
      <c r="X306" s="11">
        <f>IF('OddsRatio_working_3-way'!W306&gt;0,IF(ABS('OddsRatio_working_3-way'!V306+SQRT('OddsRatio_working_3-way'!W306))/2&gt;0,ABS('OddsRatio_working_3-way'!V306+SQRT('OddsRatio_working_3-way'!W306))/2,ABS('OddsRatio_working_3-way'!V306-SQRT('OddsRatio_working_3-way'!W306))/2),SQRT(-'OddsRatio_working_3-way'!U306^3/27))</f>
        <v>0.17937594882278962</v>
      </c>
      <c r="Y306" s="11">
        <f>IF('OddsRatio_working_3-way'!W306&gt;=0,IF('OddsRatio_working_3-way'!V306+SQRT('OddsRatio_working_3-way'!W306)&gt;0,0,PI()),ACOS('OddsRatio_working_3-way'!V306/(2*'OddsRatio_working_3-way'!X306)))</f>
        <v>0.87512973527375038</v>
      </c>
      <c r="Z306" s="11">
        <f>'OddsRatio_working_3-way'!X306^(1/3)*COS('OddsRatio_working_3-way'!Y306/3)</f>
        <v>0.54014267977636021</v>
      </c>
      <c r="AA306" s="11">
        <f>'OddsRatio_working_3-way'!X306^(1/3)*COS(('OddsRatio_working_3-way'!Y306+2*PI())/3)</f>
        <v>-0.41053359313772214</v>
      </c>
      <c r="AB306" s="11">
        <f>'OddsRatio_working_3-way'!X306^(1/3)*COS(('OddsRatio_working_3-way'!Y306+4*PI())/3)</f>
        <v>-0.12960908663863815</v>
      </c>
      <c r="AC306" s="11">
        <f>'OddsRatio_working_3-way'!X306^(1/3)*SIN('OddsRatio_working_3-way'!Y306/3)</f>
        <v>0.1621918394492089</v>
      </c>
      <c r="AD306" s="11">
        <f>'OddsRatio_working_3-way'!X306^(1/3)*SIN(('OddsRatio_working_3-way'!Y306+2*PI())/3)</f>
        <v>0.38668136262992653</v>
      </c>
      <c r="AE306" s="11">
        <f>'OddsRatio_working_3-way'!X306^(1/3)*SIN(('OddsRatio_working_3-way'!Y306+4*PI())/3)</f>
        <v>-0.54887320207913548</v>
      </c>
      <c r="AF306" s="11">
        <f>-'OddsRatio_working_3-way'!U306/(3*'OddsRatio_working_3-way'!X306^(1/3))*COS(('OddsRatio_working_3-way'!Y306)/3)</f>
        <v>0.54014267977636021</v>
      </c>
      <c r="AG306" s="11">
        <f>-'OddsRatio_working_3-way'!U306/(3*'OddsRatio_working_3-way'!X306^(1/3))*COS(('OddsRatio_working_3-way'!Y306+2*PI())/3)</f>
        <v>-0.41053359313772214</v>
      </c>
      <c r="AH306" s="11">
        <f>-'OddsRatio_working_3-way'!U306/(3*'OddsRatio_working_3-way'!X306^(1/3))*COS(('OddsRatio_working_3-way'!Y306+4*PI())/3)</f>
        <v>-0.12960908663863815</v>
      </c>
      <c r="AI306" s="11">
        <f>'OddsRatio_working_3-way'!U306/(3*'OddsRatio_working_3-way'!X306^(1/3))*SIN(('OddsRatio_working_3-way'!Y306)/3)</f>
        <v>-0.1621918394492089</v>
      </c>
      <c r="AJ306" s="11">
        <f>'OddsRatio_working_3-way'!U306/(3*'OddsRatio_working_3-way'!X306^(1/3))*SIN(('OddsRatio_working_3-way'!Y306+2*PI())/3)</f>
        <v>-0.38668136262992653</v>
      </c>
      <c r="AK306" s="11">
        <f>'OddsRatio_working_3-way'!U306/(3*'OddsRatio_working_3-way'!X306^(1/3))*SIN(('OddsRatio_working_3-way'!Y306+4*PI())/3)</f>
        <v>0.54887320207913548</v>
      </c>
      <c r="AL306" s="11">
        <f>'OddsRatio_working_3-way'!Z306+'OddsRatio_working_3-way'!AF306</f>
        <v>1.0802853595527204</v>
      </c>
      <c r="AM306" s="11">
        <f>'OddsRatio_working_3-way'!AA306+'OddsRatio_working_3-way'!AG306</f>
        <v>-0.82106718627544428</v>
      </c>
      <c r="AN306" s="11">
        <f>'OddsRatio_working_3-way'!AB306+'OddsRatio_working_3-way'!AH306</f>
        <v>-0.25921817327727631</v>
      </c>
      <c r="AO306" s="11">
        <f>'OddsRatio_working_3-way'!AC306+'OddsRatio_working_3-way'!AI306</f>
        <v>0</v>
      </c>
      <c r="AP306" s="11">
        <f>'OddsRatio_working_3-way'!AD306+'OddsRatio_working_3-way'!AJ306</f>
        <v>0</v>
      </c>
      <c r="AQ306" s="11">
        <f>'OddsRatio_working_3-way'!AE306+'OddsRatio_working_3-way'!AK306</f>
        <v>0</v>
      </c>
      <c r="AR306" s="10">
        <f>IF(A306="","",IF(('OddsRatio_working_3-way'!X306=0),IF(Q306&gt;0,-Q306^(1/3),(-Q306)^(1/3)),'OddsRatio_working_3-way'!AL306-'OddsRatio_working_3-way'!R306/3))</f>
        <v>1.0802853595527204</v>
      </c>
      <c r="AS306" s="11">
        <f>IF(('OddsRatio_working_3-way'!X306=0),IF(Q306&gt;0,-Q306^(1/3),(-Q306)^(1/3)),'OddsRatio_working_3-way'!AM306-'OddsRatio_working_3-way'!R306/3)</f>
        <v>-0.82106718627544428</v>
      </c>
      <c r="AT306" s="11">
        <f>IF(('OddsRatio_working_3-way'!X306=0),IF(Q306&gt;0,-Q306^(1/3),(-Q306)^(1/3)),'OddsRatio_working_3-way'!AN306-'OddsRatio_working_3-way'!R306/3)</f>
        <v>-0.25921817327727631</v>
      </c>
      <c r="AU306" s="11">
        <f>IF(('OddsRatio_working_3-way'!X306=0),0,'OddsRatio_working_3-way'!AO306)</f>
        <v>0</v>
      </c>
      <c r="AV306" s="11">
        <f>IF(('OddsRatio_working_3-way'!X306=0),0,'OddsRatio_working_3-way'!AP306)</f>
        <v>0</v>
      </c>
      <c r="AW306" s="11">
        <f>IF(('OddsRatio_working_3-way'!X306=0),0,'OddsRatio_working_3-way'!AQ306)</f>
        <v>0</v>
      </c>
    </row>
    <row r="307" spans="1:4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9">
        <f t="shared" si="65"/>
        <v>0.44181603272120562</v>
      </c>
      <c r="E307" s="9">
        <f t="shared" si="66"/>
        <v>0.29036628209373999</v>
      </c>
      <c r="F307" s="9">
        <f t="shared" si="67"/>
        <v>0.26781768518505472</v>
      </c>
      <c r="G307" s="9">
        <f t="shared" si="68"/>
        <v>1.0355618812966603</v>
      </c>
      <c r="H307" s="9">
        <f t="shared" si="69"/>
        <v>2.2633854951819261</v>
      </c>
      <c r="I307" s="9">
        <f t="shared" si="70"/>
        <v>3.4439260398601186</v>
      </c>
      <c r="J307" s="9">
        <f t="shared" si="71"/>
        <v>3.7338833666231834</v>
      </c>
      <c r="K307" s="11">
        <f t="shared" si="72"/>
        <v>0.4504504504504504</v>
      </c>
      <c r="L307" s="11">
        <f t="shared" si="73"/>
        <v>0.29761904761904762</v>
      </c>
      <c r="M307" s="11">
        <f t="shared" si="74"/>
        <v>0.27472527472527469</v>
      </c>
      <c r="N307" s="11">
        <f>'OddsRatio_working_3-way'!K307+'OddsRatio_working_3-way'!L307+'OddsRatio_working_3-way'!M307-('OddsRatio_working_3-way'!K307*'OddsRatio_working_3-way'!L307)-('OddsRatio_working_3-way'!K307*'OddsRatio_working_3-way'!M307)-('OddsRatio_working_3-way'!L307*'OddsRatio_working_3-way'!M307)+('OddsRatio_working_3-way'!K307*'OddsRatio_working_3-way'!L307*'OddsRatio_working_3-way'!M307)-1</f>
        <v>-0.27995106566535166</v>
      </c>
      <c r="O307" s="11">
        <f>0</f>
        <v>0</v>
      </c>
      <c r="P307" s="11">
        <f>('OddsRatio_working_3-way'!K307*'OddsRatio_working_3-way'!L307)+('OddsRatio_working_3-way'!K307*'OddsRatio_working_3-way'!M307)+('OddsRatio_working_3-way'!L307*'OddsRatio_working_3-way'!M307)-(3*'OddsRatio_working_3-way'!K307*'OddsRatio_working_3-way'!L307*'OddsRatio_working_3-way'!M307)</f>
        <v>0.22908505051362188</v>
      </c>
      <c r="Q307" s="11">
        <f>2*'OddsRatio_working_3-way'!K307*'OddsRatio_working_3-way'!L307*'OddsRatio_working_3-way'!M307</f>
        <v>7.3660787946502215E-2</v>
      </c>
      <c r="R307" s="11">
        <f t="shared" si="75"/>
        <v>0</v>
      </c>
      <c r="S307" s="11">
        <f t="shared" si="76"/>
        <v>-0.81830390596714475</v>
      </c>
      <c r="T307" s="11">
        <f t="shared" si="77"/>
        <v>-0.26312022699908189</v>
      </c>
      <c r="U307" s="11">
        <f>'OddsRatio_working_3-way'!S307-'OddsRatio_working_3-way'!R307^2/3</f>
        <v>-0.81830390596714475</v>
      </c>
      <c r="V307" s="11">
        <f>'OddsRatio_working_3-way'!S307*'OddsRatio_working_3-way'!R307/3-2*'OddsRatio_working_3-way'!R307^3/27-'OddsRatio_working_3-way'!T307</f>
        <v>0.26312022699908189</v>
      </c>
      <c r="W307" s="11">
        <f>'OddsRatio_working_3-way'!V307^2+4*'OddsRatio_working_3-way'!U307^3/27</f>
        <v>-1.1946073700356552E-2</v>
      </c>
      <c r="X307" s="11">
        <f>IF('OddsRatio_working_3-way'!W307&gt;0,IF(ABS('OddsRatio_working_3-way'!V307+SQRT('OddsRatio_working_3-way'!W307))/2&gt;0,ABS('OddsRatio_working_3-way'!V307+SQRT('OddsRatio_working_3-way'!W307))/2,ABS('OddsRatio_working_3-way'!V307-SQRT('OddsRatio_working_3-way'!W307))/2),SQRT(-'OddsRatio_working_3-way'!U307^3/27))</f>
        <v>0.14245905337710635</v>
      </c>
      <c r="Y307" s="11">
        <f>IF('OddsRatio_working_3-way'!W307&gt;=0,IF('OddsRatio_working_3-way'!V307+SQRT('OddsRatio_working_3-way'!W307)&gt;0,0,PI()),ACOS('OddsRatio_working_3-way'!V307/(2*'OddsRatio_working_3-way'!X307)))</f>
        <v>0.39370471072007351</v>
      </c>
      <c r="Z307" s="11">
        <f>'OddsRatio_working_3-way'!X307^(1/3)*COS('OddsRatio_working_3-way'!Y307/3)</f>
        <v>0.51778094064833025</v>
      </c>
      <c r="AA307" s="11">
        <f>'OddsRatio_working_3-way'!X307^(1/3)*COS(('OddsRatio_working_3-way'!Y307+2*PI())/3)</f>
        <v>-0.31807788129798575</v>
      </c>
      <c r="AB307" s="11">
        <f>'OddsRatio_working_3-way'!X307^(1/3)*COS(('OddsRatio_working_3-way'!Y307+4*PI())/3)</f>
        <v>-0.19970305935034485</v>
      </c>
      <c r="AC307" s="11">
        <f>'OddsRatio_working_3-way'!X307^(1/3)*SIN('OddsRatio_working_3-way'!Y307/3)</f>
        <v>6.8343735316744716E-2</v>
      </c>
      <c r="AD307" s="11">
        <f>'OddsRatio_working_3-way'!X307^(1/3)*SIN(('OddsRatio_working_3-way'!Y307+2*PI())/3)</f>
        <v>0.41423958053848442</v>
      </c>
      <c r="AE307" s="11">
        <f>'OddsRatio_working_3-way'!X307^(1/3)*SIN(('OddsRatio_working_3-way'!Y307+4*PI())/3)</f>
        <v>-0.4825833158552289</v>
      </c>
      <c r="AF307" s="11">
        <f>-'OddsRatio_working_3-way'!U307/(3*'OddsRatio_working_3-way'!X307^(1/3))*COS(('OddsRatio_working_3-way'!Y307)/3)</f>
        <v>0.51778094064833002</v>
      </c>
      <c r="AG307" s="11">
        <f>-'OddsRatio_working_3-way'!U307/(3*'OddsRatio_working_3-way'!X307^(1/3))*COS(('OddsRatio_working_3-way'!Y307+2*PI())/3)</f>
        <v>-0.31807788129798564</v>
      </c>
      <c r="AH307" s="11">
        <f>-'OddsRatio_working_3-way'!U307/(3*'OddsRatio_working_3-way'!X307^(1/3))*COS(('OddsRatio_working_3-way'!Y307+4*PI())/3)</f>
        <v>-0.19970305935034477</v>
      </c>
      <c r="AI307" s="11">
        <f>'OddsRatio_working_3-way'!U307/(3*'OddsRatio_working_3-way'!X307^(1/3))*SIN(('OddsRatio_working_3-way'!Y307)/3)</f>
        <v>-6.8343735316744689E-2</v>
      </c>
      <c r="AJ307" s="11">
        <f>'OddsRatio_working_3-way'!U307/(3*'OddsRatio_working_3-way'!X307^(1/3))*SIN(('OddsRatio_working_3-way'!Y307+2*PI())/3)</f>
        <v>-0.4142395805384842</v>
      </c>
      <c r="AK307" s="11">
        <f>'OddsRatio_working_3-way'!U307/(3*'OddsRatio_working_3-way'!X307^(1/3))*SIN(('OddsRatio_working_3-way'!Y307+4*PI())/3)</f>
        <v>0.48258331585522868</v>
      </c>
      <c r="AL307" s="11">
        <f>'OddsRatio_working_3-way'!Z307+'OddsRatio_working_3-way'!AF307</f>
        <v>1.0355618812966603</v>
      </c>
      <c r="AM307" s="11">
        <f>'OddsRatio_working_3-way'!AA307+'OddsRatio_working_3-way'!AG307</f>
        <v>-0.6361557625959714</v>
      </c>
      <c r="AN307" s="11">
        <f>'OddsRatio_working_3-way'!AB307+'OddsRatio_working_3-way'!AH307</f>
        <v>-0.39940611870068965</v>
      </c>
      <c r="AO307" s="11">
        <f>'OddsRatio_working_3-way'!AC307+'OddsRatio_working_3-way'!AI307</f>
        <v>0</v>
      </c>
      <c r="AP307" s="11">
        <f>'OddsRatio_working_3-way'!AD307+'OddsRatio_working_3-way'!AJ307</f>
        <v>0</v>
      </c>
      <c r="AQ307" s="11">
        <f>'OddsRatio_working_3-way'!AE307+'OddsRatio_working_3-way'!AK307</f>
        <v>0</v>
      </c>
      <c r="AR307" s="10">
        <f>IF(A307="","",IF(('OddsRatio_working_3-way'!X307=0),IF(Q307&gt;0,-Q307^(1/3),(-Q307)^(1/3)),'OddsRatio_working_3-way'!AL307-'OddsRatio_working_3-way'!R307/3))</f>
        <v>1.0355618812966603</v>
      </c>
      <c r="AS307" s="11">
        <f>IF(('OddsRatio_working_3-way'!X307=0),IF(Q307&gt;0,-Q307^(1/3),(-Q307)^(1/3)),'OddsRatio_working_3-way'!AM307-'OddsRatio_working_3-way'!R307/3)</f>
        <v>-0.6361557625959714</v>
      </c>
      <c r="AT307" s="11">
        <f>IF(('OddsRatio_working_3-way'!X307=0),IF(Q307&gt;0,-Q307^(1/3),(-Q307)^(1/3)),'OddsRatio_working_3-way'!AN307-'OddsRatio_working_3-way'!R307/3)</f>
        <v>-0.39940611870068965</v>
      </c>
      <c r="AU307" s="11">
        <f>IF(('OddsRatio_working_3-way'!X307=0),0,'OddsRatio_working_3-way'!AO307)</f>
        <v>0</v>
      </c>
      <c r="AV307" s="11">
        <f>IF(('OddsRatio_working_3-way'!X307=0),0,'OddsRatio_working_3-way'!AP307)</f>
        <v>0</v>
      </c>
      <c r="AW307" s="11">
        <f>IF(('OddsRatio_working_3-way'!X307=0),0,'OddsRatio_working_3-way'!AQ307)</f>
        <v>0</v>
      </c>
    </row>
    <row r="308" spans="1:4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9">
        <f t="shared" si="65"/>
        <v>0.29509108966624648</v>
      </c>
      <c r="E308" s="9">
        <f t="shared" si="66"/>
        <v>0.2726286808710891</v>
      </c>
      <c r="F308" s="9">
        <f t="shared" si="67"/>
        <v>0.43228022946266464</v>
      </c>
      <c r="G308" s="9">
        <f t="shared" si="68"/>
        <v>1.0341056816862575</v>
      </c>
      <c r="H308" s="9">
        <f t="shared" si="69"/>
        <v>3.3887841246952548</v>
      </c>
      <c r="I308" s="9">
        <f t="shared" si="70"/>
        <v>3.6679926587505451</v>
      </c>
      <c r="J308" s="9">
        <f t="shared" si="71"/>
        <v>2.3133142157415469</v>
      </c>
      <c r="K308" s="11">
        <f t="shared" si="72"/>
        <v>0.30211480362537763</v>
      </c>
      <c r="L308" s="11">
        <f t="shared" si="73"/>
        <v>0.27932960893854747</v>
      </c>
      <c r="M308" s="11">
        <f t="shared" si="74"/>
        <v>0.44052863436123346</v>
      </c>
      <c r="N308" s="11">
        <f>'OddsRatio_working_3-way'!K308+'OddsRatio_working_3-way'!L308+'OddsRatio_working_3-way'!M308-('OddsRatio_working_3-way'!K308*'OddsRatio_working_3-way'!L308)-('OddsRatio_working_3-way'!K308*'OddsRatio_working_3-way'!M308)-('OddsRatio_working_3-way'!L308*'OddsRatio_working_3-way'!M308)+('OddsRatio_working_3-way'!K308*'OddsRatio_working_3-way'!L308*'OddsRatio_working_3-way'!M308)-1</f>
        <v>-0.28138343642373065</v>
      </c>
      <c r="O308" s="11">
        <f>0</f>
        <v>0</v>
      </c>
      <c r="P308" s="11">
        <f>('OddsRatio_working_3-way'!K308*'OddsRatio_working_3-way'!L308)+('OddsRatio_working_3-way'!K308*'OddsRatio_working_3-way'!M308)+('OddsRatio_working_3-way'!L308*'OddsRatio_working_3-way'!M308)-(3*'OddsRatio_working_3-way'!K308*'OddsRatio_working_3-way'!L308*'OddsRatio_working_3-way'!M308)</f>
        <v>0.2290044040967103</v>
      </c>
      <c r="Q308" s="11">
        <f>2*'OddsRatio_working_3-way'!K308*'OddsRatio_working_3-way'!L308*'OddsRatio_working_3-way'!M308</f>
        <v>7.4352079252178668E-2</v>
      </c>
      <c r="R308" s="11">
        <f t="shared" si="75"/>
        <v>0</v>
      </c>
      <c r="S308" s="11">
        <f t="shared" si="76"/>
        <v>-0.81385175690247935</v>
      </c>
      <c r="T308" s="11">
        <f t="shared" si="77"/>
        <v>-0.26423758340989589</v>
      </c>
      <c r="U308" s="11">
        <f>'OddsRatio_working_3-way'!S308-'OddsRatio_working_3-way'!R308^2/3</f>
        <v>-0.81385175690247935</v>
      </c>
      <c r="V308" s="11">
        <f>'OddsRatio_working_3-way'!S308*'OddsRatio_working_3-way'!R308/3-2*'OddsRatio_working_3-way'!R308^3/27-'OddsRatio_working_3-way'!T308</f>
        <v>0.26423758340989589</v>
      </c>
      <c r="W308" s="11">
        <f>'OddsRatio_working_3-way'!V308^2+4*'OddsRatio_working_3-way'!U308^3/27</f>
        <v>-1.0039021263600359E-2</v>
      </c>
      <c r="X308" s="11">
        <f>IF('OddsRatio_working_3-way'!W308&gt;0,IF(ABS('OddsRatio_working_3-way'!V308+SQRT('OddsRatio_working_3-way'!W308))/2&gt;0,ABS('OddsRatio_working_3-way'!V308+SQRT('OddsRatio_working_3-way'!W308))/2,ABS('OddsRatio_working_3-way'!V308-SQRT('OddsRatio_working_3-way'!W308))/2),SQRT(-'OddsRatio_working_3-way'!U308^3/27))</f>
        <v>0.14129801993473054</v>
      </c>
      <c r="Y308" s="11">
        <f>IF('OddsRatio_working_3-way'!W308&gt;=0,IF('OddsRatio_working_3-way'!V308+SQRT('OddsRatio_working_3-way'!W308)&gt;0,0,PI()),ACOS('OddsRatio_working_3-way'!V308/(2*'OddsRatio_working_3-way'!X308)))</f>
        <v>0.36243461496537677</v>
      </c>
      <c r="Z308" s="11">
        <f>'OddsRatio_working_3-way'!X308^(1/3)*COS('OddsRatio_working_3-way'!Y308/3)</f>
        <v>0.51705284084312875</v>
      </c>
      <c r="AA308" s="11">
        <f>'OddsRatio_working_3-way'!X308^(1/3)*COS(('OddsRatio_working_3-way'!Y308+2*PI())/3)</f>
        <v>-0.31288825499010597</v>
      </c>
      <c r="AB308" s="11">
        <f>'OddsRatio_working_3-way'!X308^(1/3)*COS(('OddsRatio_working_3-way'!Y308+4*PI())/3)</f>
        <v>-0.20416458585302291</v>
      </c>
      <c r="AC308" s="11">
        <f>'OddsRatio_working_3-way'!X308^(1/3)*SIN('OddsRatio_working_3-way'!Y308/3)</f>
        <v>6.2771639643578875E-2</v>
      </c>
      <c r="AD308" s="11">
        <f>'OddsRatio_working_3-way'!X308^(1/3)*SIN(('OddsRatio_working_3-way'!Y308+2*PI())/3)</f>
        <v>0.41639507544727228</v>
      </c>
      <c r="AE308" s="11">
        <f>'OddsRatio_working_3-way'!X308^(1/3)*SIN(('OddsRatio_working_3-way'!Y308+4*PI())/3)</f>
        <v>-0.47916671509085101</v>
      </c>
      <c r="AF308" s="11">
        <f>-'OddsRatio_working_3-way'!U308/(3*'OddsRatio_working_3-way'!X308^(1/3))*COS(('OddsRatio_working_3-way'!Y308)/3)</f>
        <v>0.51705284084312875</v>
      </c>
      <c r="AG308" s="11">
        <f>-'OddsRatio_working_3-way'!U308/(3*'OddsRatio_working_3-way'!X308^(1/3))*COS(('OddsRatio_working_3-way'!Y308+2*PI())/3)</f>
        <v>-0.31288825499010597</v>
      </c>
      <c r="AH308" s="11">
        <f>-'OddsRatio_working_3-way'!U308/(3*'OddsRatio_working_3-way'!X308^(1/3))*COS(('OddsRatio_working_3-way'!Y308+4*PI())/3)</f>
        <v>-0.20416458585302291</v>
      </c>
      <c r="AI308" s="11">
        <f>'OddsRatio_working_3-way'!U308/(3*'OddsRatio_working_3-way'!X308^(1/3))*SIN(('OddsRatio_working_3-way'!Y308)/3)</f>
        <v>-6.2771639643578875E-2</v>
      </c>
      <c r="AJ308" s="11">
        <f>'OddsRatio_working_3-way'!U308/(3*'OddsRatio_working_3-way'!X308^(1/3))*SIN(('OddsRatio_working_3-way'!Y308+2*PI())/3)</f>
        <v>-0.41639507544727228</v>
      </c>
      <c r="AK308" s="11">
        <f>'OddsRatio_working_3-way'!U308/(3*'OddsRatio_working_3-way'!X308^(1/3))*SIN(('OddsRatio_working_3-way'!Y308+4*PI())/3)</f>
        <v>0.47916671509085101</v>
      </c>
      <c r="AL308" s="11">
        <f>'OddsRatio_working_3-way'!Z308+'OddsRatio_working_3-way'!AF308</f>
        <v>1.0341056816862575</v>
      </c>
      <c r="AM308" s="11">
        <f>'OddsRatio_working_3-way'!AA308+'OddsRatio_working_3-way'!AG308</f>
        <v>-0.62577650998021195</v>
      </c>
      <c r="AN308" s="11">
        <f>'OddsRatio_working_3-way'!AB308+'OddsRatio_working_3-way'!AH308</f>
        <v>-0.40832917170604582</v>
      </c>
      <c r="AO308" s="11">
        <f>'OddsRatio_working_3-way'!AC308+'OddsRatio_working_3-way'!AI308</f>
        <v>0</v>
      </c>
      <c r="AP308" s="11">
        <f>'OddsRatio_working_3-way'!AD308+'OddsRatio_working_3-way'!AJ308</f>
        <v>0</v>
      </c>
      <c r="AQ308" s="11">
        <f>'OddsRatio_working_3-way'!AE308+'OddsRatio_working_3-way'!AK308</f>
        <v>0</v>
      </c>
      <c r="AR308" s="10">
        <f>IF(A308="","",IF(('OddsRatio_working_3-way'!X308=0),IF(Q308&gt;0,-Q308^(1/3),(-Q308)^(1/3)),'OddsRatio_working_3-way'!AL308-'OddsRatio_working_3-way'!R308/3))</f>
        <v>1.0341056816862575</v>
      </c>
      <c r="AS308" s="11">
        <f>IF(('OddsRatio_working_3-way'!X308=0),IF(Q308&gt;0,-Q308^(1/3),(-Q308)^(1/3)),'OddsRatio_working_3-way'!AM308-'OddsRatio_working_3-way'!R308/3)</f>
        <v>-0.62577650998021195</v>
      </c>
      <c r="AT308" s="11">
        <f>IF(('OddsRatio_working_3-way'!X308=0),IF(Q308&gt;0,-Q308^(1/3),(-Q308)^(1/3)),'OddsRatio_working_3-way'!AN308-'OddsRatio_working_3-way'!R308/3)</f>
        <v>-0.40832917170604582</v>
      </c>
      <c r="AU308" s="11">
        <f>IF(('OddsRatio_working_3-way'!X308=0),0,'OddsRatio_working_3-way'!AO308)</f>
        <v>0</v>
      </c>
      <c r="AV308" s="11">
        <f>IF(('OddsRatio_working_3-way'!X308=0),0,'OddsRatio_working_3-way'!AP308)</f>
        <v>0</v>
      </c>
      <c r="AW308" s="11">
        <f>IF(('OddsRatio_working_3-way'!X308=0),0,'OddsRatio_working_3-way'!AQ308)</f>
        <v>0</v>
      </c>
    </row>
    <row r="309" spans="1:4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9">
        <f t="shared" si="65"/>
        <v>0.35098175482001936</v>
      </c>
      <c r="E309" s="9">
        <f t="shared" si="66"/>
        <v>0.32396519393538925</v>
      </c>
      <c r="F309" s="9">
        <f t="shared" si="67"/>
        <v>0.3250530512445915</v>
      </c>
      <c r="G309" s="9">
        <f t="shared" si="68"/>
        <v>1.0330452231801643</v>
      </c>
      <c r="H309" s="9">
        <f t="shared" si="69"/>
        <v>2.8491509494924943</v>
      </c>
      <c r="I309" s="9">
        <f t="shared" si="70"/>
        <v>3.0867513508239326</v>
      </c>
      <c r="J309" s="9">
        <f t="shared" si="71"/>
        <v>3.0764208985921306</v>
      </c>
      <c r="K309" s="11">
        <f t="shared" si="72"/>
        <v>0.35842293906810035</v>
      </c>
      <c r="L309" s="11">
        <f t="shared" si="73"/>
        <v>0.33112582781456956</v>
      </c>
      <c r="M309" s="11">
        <f t="shared" si="74"/>
        <v>0.33222591362126247</v>
      </c>
      <c r="N309" s="11">
        <f>'OddsRatio_working_3-way'!K309+'OddsRatio_working_3-way'!L309+'OddsRatio_working_3-way'!M309-('OddsRatio_working_3-way'!K309*'OddsRatio_working_3-way'!L309)-('OddsRatio_working_3-way'!K309*'OddsRatio_working_3-way'!M309)-('OddsRatio_working_3-way'!L309*'OddsRatio_working_3-way'!M309)+('OddsRatio_working_3-way'!K309*'OddsRatio_working_3-way'!L309*'OddsRatio_working_3-way'!M309)-1</f>
        <v>-0.28656478216053549</v>
      </c>
      <c r="O309" s="11">
        <f>0</f>
        <v>0</v>
      </c>
      <c r="P309" s="11">
        <f>('OddsRatio_working_3-way'!K309*'OddsRatio_working_3-way'!L309)+('OddsRatio_working_3-way'!K309*'OddsRatio_working_3-way'!M309)+('OddsRatio_working_3-way'!L309*'OddsRatio_working_3-way'!M309)-(3*'OddsRatio_working_3-way'!K309*'OddsRatio_working_3-way'!L309*'OddsRatio_working_3-way'!M309)</f>
        <v>0.22948026505207186</v>
      </c>
      <c r="Q309" s="11">
        <f>2*'OddsRatio_working_3-way'!K309*'OddsRatio_working_3-way'!L309*'OddsRatio_working_3-way'!M309</f>
        <v>7.8859197612395848E-2</v>
      </c>
      <c r="R309" s="11">
        <f t="shared" si="75"/>
        <v>0</v>
      </c>
      <c r="S309" s="11">
        <f t="shared" si="76"/>
        <v>-0.80079716468269813</v>
      </c>
      <c r="T309" s="11">
        <f t="shared" si="77"/>
        <v>-0.2751880291005836</v>
      </c>
      <c r="U309" s="11">
        <f>'OddsRatio_working_3-way'!S309-'OddsRatio_working_3-way'!R309^2/3</f>
        <v>-0.80079716468269813</v>
      </c>
      <c r="V309" s="11">
        <f>'OddsRatio_working_3-way'!S309*'OddsRatio_working_3-way'!R309/3-2*'OddsRatio_working_3-way'!R309^3/27-'OddsRatio_working_3-way'!T309</f>
        <v>0.2751880291005836</v>
      </c>
      <c r="W309" s="11">
        <f>'OddsRatio_working_3-way'!V309^2+4*'OddsRatio_working_3-way'!U309^3/27</f>
        <v>-3.5037557737059577E-4</v>
      </c>
      <c r="X309" s="11">
        <f>IF('OddsRatio_working_3-way'!W309&gt;0,IF(ABS('OddsRatio_working_3-way'!V309+SQRT('OddsRatio_working_3-way'!W309))/2&gt;0,ABS('OddsRatio_working_3-way'!V309+SQRT('OddsRatio_working_3-way'!W309))/2,ABS('OddsRatio_working_3-way'!V309-SQRT('OddsRatio_working_3-way'!W309))/2),SQRT(-'OddsRatio_working_3-way'!U309^3/27))</f>
        <v>0.13791195283371402</v>
      </c>
      <c r="Y309" s="11">
        <f>IF('OddsRatio_working_3-way'!W309&gt;=0,IF('OddsRatio_working_3-way'!V309+SQRT('OddsRatio_working_3-way'!W309)&gt;0,0,PI()),ACOS('OddsRatio_working_3-way'!V309/(2*'OddsRatio_working_3-way'!X309)))</f>
        <v>6.7915503664200738E-2</v>
      </c>
      <c r="Z309" s="11">
        <f>'OddsRatio_working_3-way'!X309^(1/3)*COS('OddsRatio_working_3-way'!Y309/3)</f>
        <v>0.51652261159008217</v>
      </c>
      <c r="AA309" s="11">
        <f>'OddsRatio_working_3-way'!X309^(1/3)*COS(('OddsRatio_working_3-way'!Y309+2*PI())/3)</f>
        <v>-0.268389729058084</v>
      </c>
      <c r="AB309" s="11">
        <f>'OddsRatio_working_3-way'!X309^(1/3)*COS(('OddsRatio_working_3-way'!Y309+4*PI())/3)</f>
        <v>-0.24813288253199811</v>
      </c>
      <c r="AC309" s="11">
        <f>'OddsRatio_working_3-way'!X309^(1/3)*SIN('OddsRatio_working_3-way'!Y309/3)</f>
        <v>1.1695295794768549E-2</v>
      </c>
      <c r="AD309" s="11">
        <f>'OddsRatio_working_3-way'!X309^(1/3)*SIN(('OddsRatio_working_3-way'!Y309+2*PI())/3)</f>
        <v>0.44147405536870943</v>
      </c>
      <c r="AE309" s="11">
        <f>'OddsRatio_working_3-way'!X309^(1/3)*SIN(('OddsRatio_working_3-way'!Y309+4*PI())/3)</f>
        <v>-0.45316935116347801</v>
      </c>
      <c r="AF309" s="11">
        <f>-'OddsRatio_working_3-way'!U309/(3*'OddsRatio_working_3-way'!X309^(1/3))*COS(('OddsRatio_working_3-way'!Y309)/3)</f>
        <v>0.51652261159008217</v>
      </c>
      <c r="AG309" s="11">
        <f>-'OddsRatio_working_3-way'!U309/(3*'OddsRatio_working_3-way'!X309^(1/3))*COS(('OddsRatio_working_3-way'!Y309+2*PI())/3)</f>
        <v>-0.268389729058084</v>
      </c>
      <c r="AH309" s="11">
        <f>-'OddsRatio_working_3-way'!U309/(3*'OddsRatio_working_3-way'!X309^(1/3))*COS(('OddsRatio_working_3-way'!Y309+4*PI())/3)</f>
        <v>-0.24813288253199811</v>
      </c>
      <c r="AI309" s="11">
        <f>'OddsRatio_working_3-way'!U309/(3*'OddsRatio_working_3-way'!X309^(1/3))*SIN(('OddsRatio_working_3-way'!Y309)/3)</f>
        <v>-1.1695295794768549E-2</v>
      </c>
      <c r="AJ309" s="11">
        <f>'OddsRatio_working_3-way'!U309/(3*'OddsRatio_working_3-way'!X309^(1/3))*SIN(('OddsRatio_working_3-way'!Y309+2*PI())/3)</f>
        <v>-0.44147405536870943</v>
      </c>
      <c r="AK309" s="11">
        <f>'OddsRatio_working_3-way'!U309/(3*'OddsRatio_working_3-way'!X309^(1/3))*SIN(('OddsRatio_working_3-way'!Y309+4*PI())/3)</f>
        <v>0.45316935116347801</v>
      </c>
      <c r="AL309" s="11">
        <f>'OddsRatio_working_3-way'!Z309+'OddsRatio_working_3-way'!AF309</f>
        <v>1.0330452231801643</v>
      </c>
      <c r="AM309" s="11">
        <f>'OddsRatio_working_3-way'!AA309+'OddsRatio_working_3-way'!AG309</f>
        <v>-0.53677945811616801</v>
      </c>
      <c r="AN309" s="11">
        <f>'OddsRatio_working_3-way'!AB309+'OddsRatio_working_3-way'!AH309</f>
        <v>-0.49626576506399622</v>
      </c>
      <c r="AO309" s="11">
        <f>'OddsRatio_working_3-way'!AC309+'OddsRatio_working_3-way'!AI309</f>
        <v>0</v>
      </c>
      <c r="AP309" s="11">
        <f>'OddsRatio_working_3-way'!AD309+'OddsRatio_working_3-way'!AJ309</f>
        <v>0</v>
      </c>
      <c r="AQ309" s="11">
        <f>'OddsRatio_working_3-way'!AE309+'OddsRatio_working_3-way'!AK309</f>
        <v>0</v>
      </c>
      <c r="AR309" s="10">
        <f>IF(A309="","",IF(('OddsRatio_working_3-way'!X309=0),IF(Q309&gt;0,-Q309^(1/3),(-Q309)^(1/3)),'OddsRatio_working_3-way'!AL309-'OddsRatio_working_3-way'!R309/3))</f>
        <v>1.0330452231801643</v>
      </c>
      <c r="AS309" s="11">
        <f>IF(('OddsRatio_working_3-way'!X309=0),IF(Q309&gt;0,-Q309^(1/3),(-Q309)^(1/3)),'OddsRatio_working_3-way'!AM309-'OddsRatio_working_3-way'!R309/3)</f>
        <v>-0.53677945811616801</v>
      </c>
      <c r="AT309" s="11">
        <f>IF(('OddsRatio_working_3-way'!X309=0),IF(Q309&gt;0,-Q309^(1/3),(-Q309)^(1/3)),'OddsRatio_working_3-way'!AN309-'OddsRatio_working_3-way'!R309/3)</f>
        <v>-0.49626576506399622</v>
      </c>
      <c r="AU309" s="11">
        <f>IF(('OddsRatio_working_3-way'!X309=0),0,'OddsRatio_working_3-way'!AO309)</f>
        <v>0</v>
      </c>
      <c r="AV309" s="11">
        <f>IF(('OddsRatio_working_3-way'!X309=0),0,'OddsRatio_working_3-way'!AP309)</f>
        <v>0</v>
      </c>
      <c r="AW309" s="11">
        <f>IF(('OddsRatio_working_3-way'!X309=0),0,'OddsRatio_working_3-way'!AQ309)</f>
        <v>0</v>
      </c>
    </row>
    <row r="310" spans="1:4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9">
        <f t="shared" si="65"/>
        <v>0.36803185334005112</v>
      </c>
      <c r="E310" s="9">
        <f t="shared" si="66"/>
        <v>0.33143957413260533</v>
      </c>
      <c r="F310" s="9">
        <f t="shared" si="67"/>
        <v>0.30052857252734366</v>
      </c>
      <c r="G310" s="9">
        <f t="shared" si="68"/>
        <v>1.034431393239863</v>
      </c>
      <c r="H310" s="9">
        <f t="shared" si="69"/>
        <v>2.7171561127781731</v>
      </c>
      <c r="I310" s="9">
        <f t="shared" si="70"/>
        <v>3.0171412168177327</v>
      </c>
      <c r="J310" s="9">
        <f t="shared" si="71"/>
        <v>3.3274706347896914</v>
      </c>
      <c r="K310" s="11">
        <f t="shared" si="72"/>
        <v>0.37593984962406013</v>
      </c>
      <c r="L310" s="11">
        <f t="shared" si="73"/>
        <v>0.33898305084745761</v>
      </c>
      <c r="M310" s="11">
        <f t="shared" si="74"/>
        <v>0.30769230769230771</v>
      </c>
      <c r="N310" s="11">
        <f>'OddsRatio_working_3-way'!K310+'OddsRatio_working_3-way'!L310+'OddsRatio_working_3-way'!M310-('OddsRatio_working_3-way'!K310*'OddsRatio_working_3-way'!L310)-('OddsRatio_working_3-way'!K310*'OddsRatio_working_3-way'!M310)-('OddsRatio_working_3-way'!L310*'OddsRatio_working_3-way'!M310)+('OddsRatio_working_3-way'!K310*'OddsRatio_working_3-way'!L310*'OddsRatio_working_3-way'!M310)-1</f>
        <v>-0.28558684847712512</v>
      </c>
      <c r="O310" s="11">
        <f>0</f>
        <v>0</v>
      </c>
      <c r="P310" s="11">
        <f>('OddsRatio_working_3-way'!K310*'OddsRatio_working_3-way'!L310)+('OddsRatio_working_3-way'!K310*'OddsRatio_working_3-way'!M310)+('OddsRatio_working_3-way'!L310*'OddsRatio_working_3-way'!M310)-(3*'OddsRatio_working_3-way'!K310*'OddsRatio_working_3-way'!L310*'OddsRatio_working_3-way'!M310)</f>
        <v>0.22977914146513617</v>
      </c>
      <c r="Q310" s="11">
        <f>2*'OddsRatio_working_3-way'!K310*'OddsRatio_working_3-way'!L310*'OddsRatio_working_3-way'!M310</f>
        <v>7.8422915175814373E-2</v>
      </c>
      <c r="R310" s="11">
        <f t="shared" si="75"/>
        <v>0</v>
      </c>
      <c r="S310" s="11">
        <f t="shared" si="76"/>
        <v>-0.80458586482682859</v>
      </c>
      <c r="T310" s="11">
        <f t="shared" si="77"/>
        <v>-0.27460268424123835</v>
      </c>
      <c r="U310" s="11">
        <f>'OddsRatio_working_3-way'!S310-'OddsRatio_working_3-way'!R310^2/3</f>
        <v>-0.80458586482682859</v>
      </c>
      <c r="V310" s="11">
        <f>'OddsRatio_working_3-way'!S310*'OddsRatio_working_3-way'!R310/3-2*'OddsRatio_working_3-way'!R310^3/27-'OddsRatio_working_3-way'!T310</f>
        <v>0.27460268424123835</v>
      </c>
      <c r="W310" s="11">
        <f>'OddsRatio_working_3-way'!V310^2+4*'OddsRatio_working_3-way'!U310^3/27</f>
        <v>-1.7571331088205855E-3</v>
      </c>
      <c r="X310" s="11">
        <f>IF('OddsRatio_working_3-way'!W310&gt;0,IF(ABS('OddsRatio_working_3-way'!V310+SQRT('OddsRatio_working_3-way'!W310))/2&gt;0,ABS('OddsRatio_working_3-way'!V310+SQRT('OddsRatio_working_3-way'!W310))/2,ABS('OddsRatio_working_3-way'!V310-SQRT('OddsRatio_working_3-way'!W310))/2),SQRT(-'OddsRatio_working_3-way'!U310^3/27))</f>
        <v>0.13889183498438079</v>
      </c>
      <c r="Y310" s="11">
        <f>IF('OddsRatio_working_3-way'!W310&gt;=0,IF('OddsRatio_working_3-way'!V310+SQRT('OddsRatio_working_3-way'!W310)&gt;0,0,PI()),ACOS('OddsRatio_working_3-way'!V310/(2*'OddsRatio_working_3-way'!X310)))</f>
        <v>0.15148087735285554</v>
      </c>
      <c r="Z310" s="11">
        <f>'OddsRatio_working_3-way'!X310^(1/3)*COS('OddsRatio_working_3-way'!Y310/3)</f>
        <v>0.51721569661993161</v>
      </c>
      <c r="AA310" s="11">
        <f>'OddsRatio_working_3-way'!X310^(1/3)*COS(('OddsRatio_working_3-way'!Y310+2*PI())/3)</f>
        <v>-0.28124429202748324</v>
      </c>
      <c r="AB310" s="11">
        <f>'OddsRatio_working_3-way'!X310^(1/3)*COS(('OddsRatio_working_3-way'!Y310+4*PI())/3)</f>
        <v>-0.23597140459244806</v>
      </c>
      <c r="AC310" s="11">
        <f>'OddsRatio_working_3-way'!X310^(1/3)*SIN('OddsRatio_working_3-way'!Y310/3)</f>
        <v>2.6138313747609124E-2</v>
      </c>
      <c r="AD310" s="11">
        <f>'OddsRatio_working_3-way'!X310^(1/3)*SIN(('OddsRatio_working_3-way'!Y310+2*PI())/3)</f>
        <v>0.43485277563512148</v>
      </c>
      <c r="AE310" s="11">
        <f>'OddsRatio_working_3-way'!X310^(1/3)*SIN(('OddsRatio_working_3-way'!Y310+4*PI())/3)</f>
        <v>-0.46099108938273065</v>
      </c>
      <c r="AF310" s="11">
        <f>-'OddsRatio_working_3-way'!U310/(3*'OddsRatio_working_3-way'!X310^(1/3))*COS(('OddsRatio_working_3-way'!Y310)/3)</f>
        <v>0.5172156966199315</v>
      </c>
      <c r="AG310" s="11">
        <f>-'OddsRatio_working_3-way'!U310/(3*'OddsRatio_working_3-way'!X310^(1/3))*COS(('OddsRatio_working_3-way'!Y310+2*PI())/3)</f>
        <v>-0.28124429202748319</v>
      </c>
      <c r="AH310" s="11">
        <f>-'OddsRatio_working_3-way'!U310/(3*'OddsRatio_working_3-way'!X310^(1/3))*COS(('OddsRatio_working_3-way'!Y310+4*PI())/3)</f>
        <v>-0.23597140459244803</v>
      </c>
      <c r="AI310" s="11">
        <f>'OddsRatio_working_3-way'!U310/(3*'OddsRatio_working_3-way'!X310^(1/3))*SIN(('OddsRatio_working_3-way'!Y310)/3)</f>
        <v>-2.6138313747609117E-2</v>
      </c>
      <c r="AJ310" s="11">
        <f>'OddsRatio_working_3-way'!U310/(3*'OddsRatio_working_3-way'!X310^(1/3))*SIN(('OddsRatio_working_3-way'!Y310+2*PI())/3)</f>
        <v>-0.43485277563512142</v>
      </c>
      <c r="AK310" s="11">
        <f>'OddsRatio_working_3-way'!U310/(3*'OddsRatio_working_3-way'!X310^(1/3))*SIN(('OddsRatio_working_3-way'!Y310+4*PI())/3)</f>
        <v>0.46099108938273053</v>
      </c>
      <c r="AL310" s="11">
        <f>'OddsRatio_working_3-way'!Z310+'OddsRatio_working_3-way'!AF310</f>
        <v>1.034431393239863</v>
      </c>
      <c r="AM310" s="11">
        <f>'OddsRatio_working_3-way'!AA310+'OddsRatio_working_3-way'!AG310</f>
        <v>-0.56248858405496649</v>
      </c>
      <c r="AN310" s="11">
        <f>'OddsRatio_working_3-way'!AB310+'OddsRatio_working_3-way'!AH310</f>
        <v>-0.47194280918489606</v>
      </c>
      <c r="AO310" s="11">
        <f>'OddsRatio_working_3-way'!AC310+'OddsRatio_working_3-way'!AI310</f>
        <v>0</v>
      </c>
      <c r="AP310" s="11">
        <f>'OddsRatio_working_3-way'!AD310+'OddsRatio_working_3-way'!AJ310</f>
        <v>0</v>
      </c>
      <c r="AQ310" s="11">
        <f>'OddsRatio_working_3-way'!AE310+'OddsRatio_working_3-way'!AK310</f>
        <v>0</v>
      </c>
      <c r="AR310" s="10">
        <f>IF(A310="","",IF(('OddsRatio_working_3-way'!X310=0),IF(Q310&gt;0,-Q310^(1/3),(-Q310)^(1/3)),'OddsRatio_working_3-way'!AL310-'OddsRatio_working_3-way'!R310/3))</f>
        <v>1.034431393239863</v>
      </c>
      <c r="AS310" s="11">
        <f>IF(('OddsRatio_working_3-way'!X310=0),IF(Q310&gt;0,-Q310^(1/3),(-Q310)^(1/3)),'OddsRatio_working_3-way'!AM310-'OddsRatio_working_3-way'!R310/3)</f>
        <v>-0.56248858405496649</v>
      </c>
      <c r="AT310" s="11">
        <f>IF(('OddsRatio_working_3-way'!X310=0),IF(Q310&gt;0,-Q310^(1/3),(-Q310)^(1/3)),'OddsRatio_working_3-way'!AN310-'OddsRatio_working_3-way'!R310/3)</f>
        <v>-0.47194280918489606</v>
      </c>
      <c r="AU310" s="11">
        <f>IF(('OddsRatio_working_3-way'!X310=0),0,'OddsRatio_working_3-way'!AO310)</f>
        <v>0</v>
      </c>
      <c r="AV310" s="11">
        <f>IF(('OddsRatio_working_3-way'!X310=0),0,'OddsRatio_working_3-way'!AP310)</f>
        <v>0</v>
      </c>
      <c r="AW310" s="11">
        <f>IF(('OddsRatio_working_3-way'!X310=0),0,'OddsRatio_working_3-way'!AQ310)</f>
        <v>0</v>
      </c>
    </row>
    <row r="311" spans="1:4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9">
        <f t="shared" si="65"/>
        <v>0.51753472602412209</v>
      </c>
      <c r="E311" s="9">
        <f t="shared" si="66"/>
        <v>0.30313935038667184</v>
      </c>
      <c r="F311" s="9">
        <f t="shared" si="67"/>
        <v>0.17932592358920602</v>
      </c>
      <c r="G311" s="9">
        <f t="shared" si="68"/>
        <v>1.0593607840893999</v>
      </c>
      <c r="H311" s="9">
        <f t="shared" si="69"/>
        <v>1.9322374899986718</v>
      </c>
      <c r="I311" s="9">
        <f t="shared" si="70"/>
        <v>3.2988129014739984</v>
      </c>
      <c r="J311" s="9">
        <f t="shared" si="71"/>
        <v>5.5764385872662086</v>
      </c>
      <c r="K311" s="11">
        <f t="shared" si="72"/>
        <v>0.53191489361702127</v>
      </c>
      <c r="L311" s="11">
        <f t="shared" si="73"/>
        <v>0.31545741324921134</v>
      </c>
      <c r="M311" s="11">
        <f t="shared" si="74"/>
        <v>0.18796992481203006</v>
      </c>
      <c r="N311" s="11">
        <f>'OddsRatio_working_3-way'!K311+'OddsRatio_working_3-way'!L311+'OddsRatio_working_3-way'!M311-('OddsRatio_working_3-way'!K311*'OddsRatio_working_3-way'!L311)-('OddsRatio_working_3-way'!K311*'OddsRatio_working_3-way'!M311)-('OddsRatio_working_3-way'!L311*'OddsRatio_working_3-way'!M311)+('OddsRatio_working_3-way'!K311*'OddsRatio_working_3-way'!L311*'OddsRatio_working_3-way'!M311)-1</f>
        <v>-0.26019407872658351</v>
      </c>
      <c r="O311" s="11">
        <f>0</f>
        <v>0</v>
      </c>
      <c r="P311" s="11">
        <f>('OddsRatio_working_3-way'!K311*'OddsRatio_working_3-way'!L311)+('OddsRatio_working_3-way'!K311*'OddsRatio_working_3-way'!M311)+('OddsRatio_working_3-way'!L311*'OddsRatio_working_3-way'!M311)-(3*'OddsRatio_working_3-way'!K311*'OddsRatio_working_3-way'!L311*'OddsRatio_working_3-way'!M311)</f>
        <v>0.23245492077734439</v>
      </c>
      <c r="Q311" s="11">
        <f>2*'OddsRatio_working_3-way'!K311*'OddsRatio_working_3-way'!L311*'OddsRatio_working_3-way'!M311</f>
        <v>6.3081389627501872E-2</v>
      </c>
      <c r="R311" s="11">
        <f t="shared" si="75"/>
        <v>0</v>
      </c>
      <c r="S311" s="11">
        <f t="shared" si="76"/>
        <v>-0.89339051032599437</v>
      </c>
      <c r="T311" s="11">
        <f t="shared" si="77"/>
        <v>-0.24243975856879088</v>
      </c>
      <c r="U311" s="11">
        <f>'OddsRatio_working_3-way'!S311-'OddsRatio_working_3-way'!R311^2/3</f>
        <v>-0.89339051032599437</v>
      </c>
      <c r="V311" s="11">
        <f>'OddsRatio_working_3-way'!S311*'OddsRatio_working_3-way'!R311/3-2*'OddsRatio_working_3-way'!R311^3/27-'OddsRatio_working_3-way'!T311</f>
        <v>0.24243975856879088</v>
      </c>
      <c r="W311" s="11">
        <f>'OddsRatio_working_3-way'!V311^2+4*'OddsRatio_working_3-way'!U311^3/27</f>
        <v>-4.6860978547980291E-2</v>
      </c>
      <c r="X311" s="11">
        <f>IF('OddsRatio_working_3-way'!W311&gt;0,IF(ABS('OddsRatio_working_3-way'!V311+SQRT('OddsRatio_working_3-way'!W311))/2&gt;0,ABS('OddsRatio_working_3-way'!V311+SQRT('OddsRatio_working_3-way'!W311))/2,ABS('OddsRatio_working_3-way'!V311-SQRT('OddsRatio_working_3-way'!W311))/2),SQRT(-'OddsRatio_working_3-way'!U311^3/27))</f>
        <v>0.162510011293823</v>
      </c>
      <c r="Y311" s="11">
        <f>IF('OddsRatio_working_3-way'!W311&gt;=0,IF('OddsRatio_working_3-way'!V311+SQRT('OddsRatio_working_3-way'!W311)&gt;0,0,PI()),ACOS('OddsRatio_working_3-way'!V311/(2*'OddsRatio_working_3-way'!X311)))</f>
        <v>0.72887744107482688</v>
      </c>
      <c r="Z311" s="11">
        <f>'OddsRatio_working_3-way'!X311^(1/3)*COS('OddsRatio_working_3-way'!Y311/3)</f>
        <v>0.52968039204469997</v>
      </c>
      <c r="AA311" s="11">
        <f>'OddsRatio_working_3-way'!X311^(1/3)*COS(('OddsRatio_working_3-way'!Y311+2*PI())/3)</f>
        <v>-0.37853557540967708</v>
      </c>
      <c r="AB311" s="11">
        <f>'OddsRatio_working_3-way'!X311^(1/3)*COS(('OddsRatio_working_3-way'!Y311+4*PI())/3)</f>
        <v>-0.15114481663502308</v>
      </c>
      <c r="AC311" s="11">
        <f>'OddsRatio_working_3-way'!X311^(1/3)*SIN('OddsRatio_working_3-way'!Y311/3)</f>
        <v>0.13128411578977989</v>
      </c>
      <c r="AD311" s="11">
        <f>'OddsRatio_working_3-way'!X311^(1/3)*SIN(('OddsRatio_working_3-way'!Y311+2*PI())/3)</f>
        <v>0.3930746175023212</v>
      </c>
      <c r="AE311" s="11">
        <f>'OddsRatio_working_3-way'!X311^(1/3)*SIN(('OddsRatio_working_3-way'!Y311+4*PI())/3)</f>
        <v>-0.52435873329210103</v>
      </c>
      <c r="AF311" s="11">
        <f>-'OddsRatio_working_3-way'!U311/(3*'OddsRatio_working_3-way'!X311^(1/3))*COS(('OddsRatio_working_3-way'!Y311)/3)</f>
        <v>0.52968039204469997</v>
      </c>
      <c r="AG311" s="11">
        <f>-'OddsRatio_working_3-way'!U311/(3*'OddsRatio_working_3-way'!X311^(1/3))*COS(('OddsRatio_working_3-way'!Y311+2*PI())/3)</f>
        <v>-0.37853557540967708</v>
      </c>
      <c r="AH311" s="11">
        <f>-'OddsRatio_working_3-way'!U311/(3*'OddsRatio_working_3-way'!X311^(1/3))*COS(('OddsRatio_working_3-way'!Y311+4*PI())/3)</f>
        <v>-0.15114481663502308</v>
      </c>
      <c r="AI311" s="11">
        <f>'OddsRatio_working_3-way'!U311/(3*'OddsRatio_working_3-way'!X311^(1/3))*SIN(('OddsRatio_working_3-way'!Y311)/3)</f>
        <v>-0.13128411578977989</v>
      </c>
      <c r="AJ311" s="11">
        <f>'OddsRatio_working_3-way'!U311/(3*'OddsRatio_working_3-way'!X311^(1/3))*SIN(('OddsRatio_working_3-way'!Y311+2*PI())/3)</f>
        <v>-0.3930746175023212</v>
      </c>
      <c r="AK311" s="11">
        <f>'OddsRatio_working_3-way'!U311/(3*'OddsRatio_working_3-way'!X311^(1/3))*SIN(('OddsRatio_working_3-way'!Y311+4*PI())/3)</f>
        <v>0.52435873329210103</v>
      </c>
      <c r="AL311" s="11">
        <f>'OddsRatio_working_3-way'!Z311+'OddsRatio_working_3-way'!AF311</f>
        <v>1.0593607840893999</v>
      </c>
      <c r="AM311" s="11">
        <f>'OddsRatio_working_3-way'!AA311+'OddsRatio_working_3-way'!AG311</f>
        <v>-0.75707115081935417</v>
      </c>
      <c r="AN311" s="11">
        <f>'OddsRatio_working_3-way'!AB311+'OddsRatio_working_3-way'!AH311</f>
        <v>-0.30228963327004615</v>
      </c>
      <c r="AO311" s="11">
        <f>'OddsRatio_working_3-way'!AC311+'OddsRatio_working_3-way'!AI311</f>
        <v>0</v>
      </c>
      <c r="AP311" s="11">
        <f>'OddsRatio_working_3-way'!AD311+'OddsRatio_working_3-way'!AJ311</f>
        <v>0</v>
      </c>
      <c r="AQ311" s="11">
        <f>'OddsRatio_working_3-way'!AE311+'OddsRatio_working_3-way'!AK311</f>
        <v>0</v>
      </c>
      <c r="AR311" s="10">
        <f>IF(A311="","",IF(('OddsRatio_working_3-way'!X311=0),IF(Q311&gt;0,-Q311^(1/3),(-Q311)^(1/3)),'OddsRatio_working_3-way'!AL311-'OddsRatio_working_3-way'!R311/3))</f>
        <v>1.0593607840893999</v>
      </c>
      <c r="AS311" s="11">
        <f>IF(('OddsRatio_working_3-way'!X311=0),IF(Q311&gt;0,-Q311^(1/3),(-Q311)^(1/3)),'OddsRatio_working_3-way'!AM311-'OddsRatio_working_3-way'!R311/3)</f>
        <v>-0.75707115081935417</v>
      </c>
      <c r="AT311" s="11">
        <f>IF(('OddsRatio_working_3-way'!X311=0),IF(Q311&gt;0,-Q311^(1/3),(-Q311)^(1/3)),'OddsRatio_working_3-way'!AN311-'OddsRatio_working_3-way'!R311/3)</f>
        <v>-0.30228963327004615</v>
      </c>
      <c r="AU311" s="11">
        <f>IF(('OddsRatio_working_3-way'!X311=0),0,'OddsRatio_working_3-way'!AO311)</f>
        <v>0</v>
      </c>
      <c r="AV311" s="11">
        <f>IF(('OddsRatio_working_3-way'!X311=0),0,'OddsRatio_working_3-way'!AP311)</f>
        <v>0</v>
      </c>
      <c r="AW311" s="11">
        <f>IF(('OddsRatio_working_3-way'!X311=0),0,'OddsRatio_working_3-way'!AQ311)</f>
        <v>0</v>
      </c>
    </row>
    <row r="312" spans="1:4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9">
        <f t="shared" si="65"/>
        <v>0.58057945139154965</v>
      </c>
      <c r="E312" s="9">
        <f t="shared" si="66"/>
        <v>0.26283430971994526</v>
      </c>
      <c r="F312" s="9">
        <f t="shared" si="67"/>
        <v>0.1565862388885047</v>
      </c>
      <c r="G312" s="9">
        <f t="shared" si="68"/>
        <v>1.0623781515963739</v>
      </c>
      <c r="H312" s="9">
        <f t="shared" si="69"/>
        <v>1.7224171430855346</v>
      </c>
      <c r="I312" s="9">
        <f t="shared" si="70"/>
        <v>3.8046783202144279</v>
      </c>
      <c r="J312" s="9">
        <f t="shared" si="71"/>
        <v>6.3862572285936166</v>
      </c>
      <c r="K312" s="11">
        <f t="shared" si="72"/>
        <v>0.59523809523809523</v>
      </c>
      <c r="L312" s="11">
        <f t="shared" si="73"/>
        <v>0.27472527472527469</v>
      </c>
      <c r="M312" s="11">
        <f t="shared" si="74"/>
        <v>0.16474464579901152</v>
      </c>
      <c r="N312" s="11">
        <f>'OddsRatio_working_3-way'!K312+'OddsRatio_working_3-way'!L312+'OddsRatio_working_3-way'!M312-('OddsRatio_working_3-way'!K312*'OddsRatio_working_3-way'!L312)-('OddsRatio_working_3-way'!K312*'OddsRatio_working_3-way'!M312)-('OddsRatio_working_3-way'!L312*'OddsRatio_working_3-way'!M312)+('OddsRatio_working_3-way'!K312*'OddsRatio_working_3-way'!L312*'OddsRatio_working_3-way'!M312)-1</f>
        <v>-0.24520055139024288</v>
      </c>
      <c r="O312" s="11">
        <f>0</f>
        <v>0</v>
      </c>
      <c r="P312" s="11">
        <f>('OddsRatio_working_3-way'!K312*'OddsRatio_working_3-way'!L312)+('OddsRatio_working_3-way'!K312*'OddsRatio_working_3-way'!M312)+('OddsRatio_working_3-way'!L312*'OddsRatio_working_3-way'!M312)-(3*'OddsRatio_working_3-way'!K312*'OddsRatio_working_3-way'!L312*'OddsRatio_working_3-way'!M312)</f>
        <v>0.22602818848994416</v>
      </c>
      <c r="Q312" s="11">
        <f>2*'OddsRatio_working_3-way'!K312*'OddsRatio_working_3-way'!L312*'OddsRatio_working_3-way'!M312</f>
        <v>5.3880378662680369E-2</v>
      </c>
      <c r="R312" s="11">
        <f t="shared" si="75"/>
        <v>0</v>
      </c>
      <c r="S312" s="11">
        <f t="shared" si="76"/>
        <v>-0.92180946253344498</v>
      </c>
      <c r="T312" s="11">
        <f t="shared" si="77"/>
        <v>-0.21974003874456377</v>
      </c>
      <c r="U312" s="11">
        <f>'OddsRatio_working_3-way'!S312-'OddsRatio_working_3-way'!R312^2/3</f>
        <v>-0.92180946253344498</v>
      </c>
      <c r="V312" s="11">
        <f>'OddsRatio_working_3-way'!S312*'OddsRatio_working_3-way'!R312/3-2*'OddsRatio_working_3-way'!R312^3/27-'OddsRatio_working_3-way'!T312</f>
        <v>0.21974003874456377</v>
      </c>
      <c r="W312" s="11">
        <f>'OddsRatio_working_3-way'!V312^2+4*'OddsRatio_working_3-way'!U312^3/27</f>
        <v>-6.7757519795685034E-2</v>
      </c>
      <c r="X312" s="11">
        <f>IF('OddsRatio_working_3-way'!W312&gt;0,IF(ABS('OddsRatio_working_3-way'!V312+SQRT('OddsRatio_working_3-way'!W312))/2&gt;0,ABS('OddsRatio_working_3-way'!V312+SQRT('OddsRatio_working_3-way'!W312))/2,ABS('OddsRatio_working_3-way'!V312-SQRT('OddsRatio_working_3-way'!W312))/2),SQRT(-'OddsRatio_working_3-way'!U312^3/27))</f>
        <v>0.17032557384546473</v>
      </c>
      <c r="Y312" s="11">
        <f>IF('OddsRatio_working_3-way'!W312&gt;=0,IF('OddsRatio_working_3-way'!V312+SQRT('OddsRatio_working_3-way'!W312)&gt;0,0,PI()),ACOS('OddsRatio_working_3-way'!V312/(2*'OddsRatio_working_3-way'!X312)))</f>
        <v>0.86969602620031405</v>
      </c>
      <c r="Z312" s="11">
        <f>'OddsRatio_working_3-way'!X312^(1/3)*COS('OddsRatio_working_3-way'!Y312/3)</f>
        <v>0.53118907579818697</v>
      </c>
      <c r="AA312" s="11">
        <f>'OddsRatio_working_3-way'!X312^(1/3)*COS(('OddsRatio_working_3-way'!Y312+2*PI())/3)</f>
        <v>-0.40282059208656273</v>
      </c>
      <c r="AB312" s="11">
        <f>'OddsRatio_working_3-way'!X312^(1/3)*COS(('OddsRatio_working_3-way'!Y312+4*PI())/3)</f>
        <v>-0.12836848371162443</v>
      </c>
      <c r="AC312" s="11">
        <f>'OddsRatio_working_3-way'!X312^(1/3)*SIN('OddsRatio_working_3-way'!Y312/3)</f>
        <v>0.15845499864993112</v>
      </c>
      <c r="AD312" s="11">
        <f>'OddsRatio_working_3-way'!X312^(1/3)*SIN(('OddsRatio_working_3-way'!Y312+2*PI())/3)</f>
        <v>0.3807957345290422</v>
      </c>
      <c r="AE312" s="11">
        <f>'OddsRatio_working_3-way'!X312^(1/3)*SIN(('OddsRatio_working_3-way'!Y312+4*PI())/3)</f>
        <v>-0.53925073317897321</v>
      </c>
      <c r="AF312" s="11">
        <f>-'OddsRatio_working_3-way'!U312/(3*'OddsRatio_working_3-way'!X312^(1/3))*COS(('OddsRatio_working_3-way'!Y312)/3)</f>
        <v>0.53118907579818686</v>
      </c>
      <c r="AG312" s="11">
        <f>-'OddsRatio_working_3-way'!U312/(3*'OddsRatio_working_3-way'!X312^(1/3))*COS(('OddsRatio_working_3-way'!Y312+2*PI())/3)</f>
        <v>-0.40282059208656268</v>
      </c>
      <c r="AH312" s="11">
        <f>-'OddsRatio_working_3-way'!U312/(3*'OddsRatio_working_3-way'!X312^(1/3))*COS(('OddsRatio_working_3-way'!Y312+4*PI())/3)</f>
        <v>-0.1283684837116244</v>
      </c>
      <c r="AI312" s="11">
        <f>'OddsRatio_working_3-way'!U312/(3*'OddsRatio_working_3-way'!X312^(1/3))*SIN(('OddsRatio_working_3-way'!Y312)/3)</f>
        <v>-0.15845499864993109</v>
      </c>
      <c r="AJ312" s="11">
        <f>'OddsRatio_working_3-way'!U312/(3*'OddsRatio_working_3-way'!X312^(1/3))*SIN(('OddsRatio_working_3-way'!Y312+2*PI())/3)</f>
        <v>-0.38079573452904214</v>
      </c>
      <c r="AK312" s="11">
        <f>'OddsRatio_working_3-way'!U312/(3*'OddsRatio_working_3-way'!X312^(1/3))*SIN(('OddsRatio_working_3-way'!Y312+4*PI())/3)</f>
        <v>0.5392507331789731</v>
      </c>
      <c r="AL312" s="11">
        <f>'OddsRatio_working_3-way'!Z312+'OddsRatio_working_3-way'!AF312</f>
        <v>1.0623781515963739</v>
      </c>
      <c r="AM312" s="11">
        <f>'OddsRatio_working_3-way'!AA312+'OddsRatio_working_3-way'!AG312</f>
        <v>-0.80564118417312547</v>
      </c>
      <c r="AN312" s="11">
        <f>'OddsRatio_working_3-way'!AB312+'OddsRatio_working_3-way'!AH312</f>
        <v>-0.25673696742324881</v>
      </c>
      <c r="AO312" s="11">
        <f>'OddsRatio_working_3-way'!AC312+'OddsRatio_working_3-way'!AI312</f>
        <v>0</v>
      </c>
      <c r="AP312" s="11">
        <f>'OddsRatio_working_3-way'!AD312+'OddsRatio_working_3-way'!AJ312</f>
        <v>0</v>
      </c>
      <c r="AQ312" s="11">
        <f>'OddsRatio_working_3-way'!AE312+'OddsRatio_working_3-way'!AK312</f>
        <v>0</v>
      </c>
      <c r="AR312" s="10">
        <f>IF(A312="","",IF(('OddsRatio_working_3-way'!X312=0),IF(Q312&gt;0,-Q312^(1/3),(-Q312)^(1/3)),'OddsRatio_working_3-way'!AL312-'OddsRatio_working_3-way'!R312/3))</f>
        <v>1.0623781515963739</v>
      </c>
      <c r="AS312" s="11">
        <f>IF(('OddsRatio_working_3-way'!X312=0),IF(Q312&gt;0,-Q312^(1/3),(-Q312)^(1/3)),'OddsRatio_working_3-way'!AM312-'OddsRatio_working_3-way'!R312/3)</f>
        <v>-0.80564118417312547</v>
      </c>
      <c r="AT312" s="11">
        <f>IF(('OddsRatio_working_3-way'!X312=0),IF(Q312&gt;0,-Q312^(1/3),(-Q312)^(1/3)),'OddsRatio_working_3-way'!AN312-'OddsRatio_working_3-way'!R312/3)</f>
        <v>-0.25673696742324881</v>
      </c>
      <c r="AU312" s="11">
        <f>IF(('OddsRatio_working_3-way'!X312=0),0,'OddsRatio_working_3-way'!AO312)</f>
        <v>0</v>
      </c>
      <c r="AV312" s="11">
        <f>IF(('OddsRatio_working_3-way'!X312=0),0,'OddsRatio_working_3-way'!AP312)</f>
        <v>0</v>
      </c>
      <c r="AW312" s="11">
        <f>IF(('OddsRatio_working_3-way'!X312=0),0,'OddsRatio_working_3-way'!AQ312)</f>
        <v>0</v>
      </c>
    </row>
    <row r="313" spans="1:4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9">
        <f t="shared" si="65"/>
        <v>0.35368157633215297</v>
      </c>
      <c r="E313" s="9">
        <f t="shared" si="66"/>
        <v>0.33738965150243083</v>
      </c>
      <c r="F313" s="9">
        <f t="shared" si="67"/>
        <v>0.30892877216541609</v>
      </c>
      <c r="G313" s="9">
        <f t="shared" si="68"/>
        <v>1.0502310405199413</v>
      </c>
      <c r="H313" s="9">
        <f t="shared" si="69"/>
        <v>2.8274020105046977</v>
      </c>
      <c r="I313" s="9">
        <f t="shared" si="70"/>
        <v>2.9639320457722906</v>
      </c>
      <c r="J313" s="9">
        <f t="shared" si="71"/>
        <v>3.2369921163074751</v>
      </c>
      <c r="K313" s="11">
        <f t="shared" si="72"/>
        <v>0.36496350364963503</v>
      </c>
      <c r="L313" s="11">
        <f t="shared" si="73"/>
        <v>0.34843205574912889</v>
      </c>
      <c r="M313" s="11">
        <f t="shared" si="74"/>
        <v>0.31948881789137379</v>
      </c>
      <c r="N313" s="11">
        <f>'OddsRatio_working_3-way'!K313+'OddsRatio_working_3-way'!L313+'OddsRatio_working_3-way'!M313-('OddsRatio_working_3-way'!K313*'OddsRatio_working_3-way'!L313)-('OddsRatio_working_3-way'!K313*'OddsRatio_working_3-way'!M313)-('OddsRatio_working_3-way'!L313*'OddsRatio_working_3-way'!M313)+('OddsRatio_working_3-way'!K313*'OddsRatio_working_3-way'!L313*'OddsRatio_working_3-way'!M313)-1</f>
        <v>-0.28157472015374863</v>
      </c>
      <c r="O313" s="11">
        <f>0</f>
        <v>0</v>
      </c>
      <c r="P313" s="11">
        <f>('OddsRatio_working_3-way'!K313*'OddsRatio_working_3-way'!L313)+('OddsRatio_working_3-way'!K313*'OddsRatio_working_3-way'!M313)+('OddsRatio_working_3-way'!L313*'OddsRatio_working_3-way'!M313)-(3*'OddsRatio_working_3-way'!K313*'OddsRatio_working_3-way'!L313*'OddsRatio_working_3-way'!M313)</f>
        <v>0.23320351670903197</v>
      </c>
      <c r="Q313" s="11">
        <f>2*'OddsRatio_working_3-way'!K313*'OddsRatio_working_3-way'!L313*'OddsRatio_working_3-way'!M313</f>
        <v>8.1255580734854338E-2</v>
      </c>
      <c r="R313" s="11">
        <f t="shared" si="75"/>
        <v>0</v>
      </c>
      <c r="S313" s="11">
        <f t="shared" si="76"/>
        <v>-0.82821183869665405</v>
      </c>
      <c r="T313" s="11">
        <f t="shared" si="77"/>
        <v>-0.28857555355284115</v>
      </c>
      <c r="U313" s="11">
        <f>'OddsRatio_working_3-way'!S313-'OddsRatio_working_3-way'!R313^2/3</f>
        <v>-0.82821183869665405</v>
      </c>
      <c r="V313" s="11">
        <f>'OddsRatio_working_3-way'!S313*'OddsRatio_working_3-way'!R313/3-2*'OddsRatio_working_3-way'!R313^3/27-'OddsRatio_working_3-way'!T313</f>
        <v>0.28857555355284115</v>
      </c>
      <c r="W313" s="11">
        <f>'OddsRatio_working_3-way'!V313^2+4*'OddsRatio_working_3-way'!U313^3/27</f>
        <v>-8.8701850553801753E-4</v>
      </c>
      <c r="X313" s="11">
        <f>IF('OddsRatio_working_3-way'!W313&gt;0,IF(ABS('OddsRatio_working_3-way'!V313+SQRT('OddsRatio_working_3-way'!W313))/2&gt;0,ABS('OddsRatio_working_3-way'!V313+SQRT('OddsRatio_working_3-way'!W313))/2,ABS('OddsRatio_working_3-way'!V313-SQRT('OddsRatio_working_3-way'!W313))/2),SQRT(-'OddsRatio_working_3-way'!U313^3/27))</f>
        <v>0.14505418695600164</v>
      </c>
      <c r="Y313" s="11">
        <f>IF('OddsRatio_working_3-way'!W313&gt;=0,IF('OddsRatio_working_3-way'!V313+SQRT('OddsRatio_working_3-way'!W313)&gt;0,0,PI()),ACOS('OddsRatio_working_3-way'!V313/(2*'OddsRatio_working_3-way'!X313)))</f>
        <v>0.10284232854513675</v>
      </c>
      <c r="Z313" s="11">
        <f>'OddsRatio_working_3-way'!X313^(1/3)*COS('OddsRatio_working_3-way'!Y313/3)</f>
        <v>0.52511552025997066</v>
      </c>
      <c r="AA313" s="11">
        <f>'OddsRatio_working_3-way'!X313^(1/3)*COS(('OddsRatio_working_3-way'!Y313+2*PI())/3)</f>
        <v>-0.27815351149819062</v>
      </c>
      <c r="AB313" s="11">
        <f>'OddsRatio_working_3-way'!X313^(1/3)*COS(('OddsRatio_working_3-way'!Y313+4*PI())/3)</f>
        <v>-0.24696200876178004</v>
      </c>
      <c r="AC313" s="11">
        <f>'OddsRatio_working_3-way'!X313^(1/3)*SIN('OddsRatio_working_3-way'!Y313/3)</f>
        <v>1.8008422501295654E-2</v>
      </c>
      <c r="AD313" s="11">
        <f>'OddsRatio_working_3-way'!X313^(1/3)*SIN(('OddsRatio_working_3-way'!Y313+2*PI())/3)</f>
        <v>0.44575916921596875</v>
      </c>
      <c r="AE313" s="11">
        <f>'OddsRatio_working_3-way'!X313^(1/3)*SIN(('OddsRatio_working_3-way'!Y313+4*PI())/3)</f>
        <v>-0.46376759171726439</v>
      </c>
      <c r="AF313" s="11">
        <f>-'OddsRatio_working_3-way'!U313/(3*'OddsRatio_working_3-way'!X313^(1/3))*COS(('OddsRatio_working_3-way'!Y313)/3)</f>
        <v>0.52511552025997055</v>
      </c>
      <c r="AG313" s="11">
        <f>-'OddsRatio_working_3-way'!U313/(3*'OddsRatio_working_3-way'!X313^(1/3))*COS(('OddsRatio_working_3-way'!Y313+2*PI())/3)</f>
        <v>-0.27815351149819056</v>
      </c>
      <c r="AH313" s="11">
        <f>-'OddsRatio_working_3-way'!U313/(3*'OddsRatio_working_3-way'!X313^(1/3))*COS(('OddsRatio_working_3-way'!Y313+4*PI())/3)</f>
        <v>-0.24696200876177998</v>
      </c>
      <c r="AI313" s="11">
        <f>'OddsRatio_working_3-way'!U313/(3*'OddsRatio_working_3-way'!X313^(1/3))*SIN(('OddsRatio_working_3-way'!Y313)/3)</f>
        <v>-1.800842250129565E-2</v>
      </c>
      <c r="AJ313" s="11">
        <f>'OddsRatio_working_3-way'!U313/(3*'OddsRatio_working_3-way'!X313^(1/3))*SIN(('OddsRatio_working_3-way'!Y313+2*PI())/3)</f>
        <v>-0.44575916921596864</v>
      </c>
      <c r="AK313" s="11">
        <f>'OddsRatio_working_3-way'!U313/(3*'OddsRatio_working_3-way'!X313^(1/3))*SIN(('OddsRatio_working_3-way'!Y313+4*PI())/3)</f>
        <v>0.46376759171726434</v>
      </c>
      <c r="AL313" s="11">
        <f>'OddsRatio_working_3-way'!Z313+'OddsRatio_working_3-way'!AF313</f>
        <v>1.0502310405199413</v>
      </c>
      <c r="AM313" s="11">
        <f>'OddsRatio_working_3-way'!AA313+'OddsRatio_working_3-way'!AG313</f>
        <v>-0.55630702299638113</v>
      </c>
      <c r="AN313" s="11">
        <f>'OddsRatio_working_3-way'!AB313+'OddsRatio_working_3-way'!AH313</f>
        <v>-0.49392401752356002</v>
      </c>
      <c r="AO313" s="11">
        <f>'OddsRatio_working_3-way'!AC313+'OddsRatio_working_3-way'!AI313</f>
        <v>0</v>
      </c>
      <c r="AP313" s="11">
        <f>'OddsRatio_working_3-way'!AD313+'OddsRatio_working_3-way'!AJ313</f>
        <v>0</v>
      </c>
      <c r="AQ313" s="11">
        <f>'OddsRatio_working_3-way'!AE313+'OddsRatio_working_3-way'!AK313</f>
        <v>0</v>
      </c>
      <c r="AR313" s="10">
        <f>IF(A313="","",IF(('OddsRatio_working_3-way'!X313=0),IF(Q313&gt;0,-Q313^(1/3),(-Q313)^(1/3)),'OddsRatio_working_3-way'!AL313-'OddsRatio_working_3-way'!R313/3))</f>
        <v>1.0502310405199413</v>
      </c>
      <c r="AS313" s="11">
        <f>IF(('OddsRatio_working_3-way'!X313=0),IF(Q313&gt;0,-Q313^(1/3),(-Q313)^(1/3)),'OddsRatio_working_3-way'!AM313-'OddsRatio_working_3-way'!R313/3)</f>
        <v>-0.55630702299638113</v>
      </c>
      <c r="AT313" s="11">
        <f>IF(('OddsRatio_working_3-way'!X313=0),IF(Q313&gt;0,-Q313^(1/3),(-Q313)^(1/3)),'OddsRatio_working_3-way'!AN313-'OddsRatio_working_3-way'!R313/3)</f>
        <v>-0.49392401752356002</v>
      </c>
      <c r="AU313" s="11">
        <f>IF(('OddsRatio_working_3-way'!X313=0),0,'OddsRatio_working_3-way'!AO313)</f>
        <v>0</v>
      </c>
      <c r="AV313" s="11">
        <f>IF(('OddsRatio_working_3-way'!X313=0),0,'OddsRatio_working_3-way'!AP313)</f>
        <v>0</v>
      </c>
      <c r="AW313" s="11">
        <f>IF(('OddsRatio_working_3-way'!X313=0),0,'OddsRatio_working_3-way'!AQ313)</f>
        <v>0</v>
      </c>
    </row>
    <row r="314" spans="1:4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9">
        <f t="shared" si="65"/>
        <v>0.18680329158447037</v>
      </c>
      <c r="E314" s="9">
        <f t="shared" si="66"/>
        <v>0.31271033608959564</v>
      </c>
      <c r="F314" s="9">
        <f t="shared" si="67"/>
        <v>0.50048637232593396</v>
      </c>
      <c r="G314" s="9">
        <f t="shared" si="68"/>
        <v>1.0617621290654087</v>
      </c>
      <c r="H314" s="9">
        <f t="shared" si="69"/>
        <v>5.3532247291681747</v>
      </c>
      <c r="I314" s="9">
        <f t="shared" si="70"/>
        <v>3.1978476071653952</v>
      </c>
      <c r="J314" s="9">
        <f t="shared" si="71"/>
        <v>1.9980564013214841</v>
      </c>
      <c r="K314" s="11">
        <f t="shared" si="72"/>
        <v>0.19607843137254904</v>
      </c>
      <c r="L314" s="11">
        <f t="shared" si="73"/>
        <v>0.32573289902280134</v>
      </c>
      <c r="M314" s="11">
        <f t="shared" si="74"/>
        <v>0.51546391752577325</v>
      </c>
      <c r="N314" s="11">
        <f>'OddsRatio_working_3-way'!K314+'OddsRatio_working_3-way'!L314+'OddsRatio_working_3-way'!M314-('OddsRatio_working_3-way'!K314*'OddsRatio_working_3-way'!L314)-('OddsRatio_working_3-way'!K314*'OddsRatio_working_3-way'!M314)-('OddsRatio_working_3-way'!L314*'OddsRatio_working_3-way'!M314)+('OddsRatio_working_3-way'!K314*'OddsRatio_working_3-way'!L314*'OddsRatio_working_3-way'!M314)-1</f>
        <v>-0.26264659461957984</v>
      </c>
      <c r="O314" s="11">
        <f>0</f>
        <v>0</v>
      </c>
      <c r="P314" s="11">
        <f>('OddsRatio_working_3-way'!K314*'OddsRatio_working_3-way'!L314)+('OddsRatio_working_3-way'!K314*'OddsRatio_working_3-way'!M314)+('OddsRatio_working_3-way'!L314*'OddsRatio_working_3-way'!M314)-(3*'OddsRatio_working_3-way'!K314*'OddsRatio_working_3-way'!L314*'OddsRatio_working_3-way'!M314)</f>
        <v>0.23407731069861712</v>
      </c>
      <c r="Q314" s="11">
        <f>2*'OddsRatio_working_3-way'!K314*'OddsRatio_working_3-way'!L314*'OddsRatio_working_3-way'!M314</f>
        <v>6.5844531842086398E-2</v>
      </c>
      <c r="R314" s="11">
        <f t="shared" si="75"/>
        <v>0</v>
      </c>
      <c r="S314" s="11">
        <f t="shared" si="76"/>
        <v>-0.89122537848875294</v>
      </c>
      <c r="T314" s="11">
        <f t="shared" si="77"/>
        <v>-0.2506963089982428</v>
      </c>
      <c r="U314" s="11">
        <f>'OddsRatio_working_3-way'!S314-'OddsRatio_working_3-way'!R314^2/3</f>
        <v>-0.89122537848875294</v>
      </c>
      <c r="V314" s="11">
        <f>'OddsRatio_working_3-way'!S314*'OddsRatio_working_3-way'!R314/3-2*'OddsRatio_working_3-way'!R314^3/27-'OddsRatio_working_3-way'!T314</f>
        <v>0.2506963089982428</v>
      </c>
      <c r="W314" s="11">
        <f>'OddsRatio_working_3-way'!V314^2+4*'OddsRatio_working_3-way'!U314^3/27</f>
        <v>-4.2023194415814646E-2</v>
      </c>
      <c r="X314" s="11">
        <f>IF('OddsRatio_working_3-way'!W314&gt;0,IF(ABS('OddsRatio_working_3-way'!V314+SQRT('OddsRatio_working_3-way'!W314))/2&gt;0,ABS('OddsRatio_working_3-way'!V314+SQRT('OddsRatio_working_3-way'!W314))/2,ABS('OddsRatio_working_3-way'!V314-SQRT('OddsRatio_working_3-way'!W314))/2),SQRT(-'OddsRatio_working_3-way'!U314^3/27))</f>
        <v>0.16191960486701193</v>
      </c>
      <c r="Y314" s="11">
        <f>IF('OddsRatio_working_3-way'!W314&gt;=0,IF('OddsRatio_working_3-way'!V314+SQRT('OddsRatio_working_3-way'!W314)&gt;0,0,PI()),ACOS('OddsRatio_working_3-way'!V314/(2*'OddsRatio_working_3-way'!X314)))</f>
        <v>0.68544375539339142</v>
      </c>
      <c r="Z314" s="11">
        <f>'OddsRatio_working_3-way'!X314^(1/3)*COS('OddsRatio_working_3-way'!Y314/3)</f>
        <v>0.53088106453270445</v>
      </c>
      <c r="AA314" s="11">
        <f>'OddsRatio_working_3-way'!X314^(1/3)*COS(('OddsRatio_working_3-way'!Y314+2*PI())/3)</f>
        <v>-0.37235318873253104</v>
      </c>
      <c r="AB314" s="11">
        <f>'OddsRatio_working_3-way'!X314^(1/3)*COS(('OddsRatio_working_3-way'!Y314+4*PI())/3)</f>
        <v>-0.15852787580017352</v>
      </c>
      <c r="AC314" s="11">
        <f>'OddsRatio_working_3-way'!X314^(1/3)*SIN('OddsRatio_working_3-way'!Y314/3)</f>
        <v>0.12345210198105273</v>
      </c>
      <c r="AD314" s="11">
        <f>'OddsRatio_working_3-way'!X314^(1/3)*SIN(('OddsRatio_working_3-way'!Y314+2*PI())/3)</f>
        <v>0.3980304372829217</v>
      </c>
      <c r="AE314" s="11">
        <f>'OddsRatio_working_3-way'!X314^(1/3)*SIN(('OddsRatio_working_3-way'!Y314+4*PI())/3)</f>
        <v>-0.52148253926397425</v>
      </c>
      <c r="AF314" s="11">
        <f>-'OddsRatio_working_3-way'!U314/(3*'OddsRatio_working_3-way'!X314^(1/3))*COS(('OddsRatio_working_3-way'!Y314)/3)</f>
        <v>0.53088106453270423</v>
      </c>
      <c r="AG314" s="11">
        <f>-'OddsRatio_working_3-way'!U314/(3*'OddsRatio_working_3-way'!X314^(1/3))*COS(('OddsRatio_working_3-way'!Y314+2*PI())/3)</f>
        <v>-0.37235318873253093</v>
      </c>
      <c r="AH314" s="11">
        <f>-'OddsRatio_working_3-way'!U314/(3*'OddsRatio_working_3-way'!X314^(1/3))*COS(('OddsRatio_working_3-way'!Y314+4*PI())/3)</f>
        <v>-0.15852787580017347</v>
      </c>
      <c r="AI314" s="11">
        <f>'OddsRatio_working_3-way'!U314/(3*'OddsRatio_working_3-way'!X314^(1/3))*SIN(('OddsRatio_working_3-way'!Y314)/3)</f>
        <v>-0.12345210198105268</v>
      </c>
      <c r="AJ314" s="11">
        <f>'OddsRatio_working_3-way'!U314/(3*'OddsRatio_working_3-way'!X314^(1/3))*SIN(('OddsRatio_working_3-way'!Y314+2*PI())/3)</f>
        <v>-0.39803043728292153</v>
      </c>
      <c r="AK314" s="11">
        <f>'OddsRatio_working_3-way'!U314/(3*'OddsRatio_working_3-way'!X314^(1/3))*SIN(('OddsRatio_working_3-way'!Y314+4*PI())/3)</f>
        <v>0.52148253926397403</v>
      </c>
      <c r="AL314" s="11">
        <f>'OddsRatio_working_3-way'!Z314+'OddsRatio_working_3-way'!AF314</f>
        <v>1.0617621290654087</v>
      </c>
      <c r="AM314" s="11">
        <f>'OddsRatio_working_3-way'!AA314+'OddsRatio_working_3-way'!AG314</f>
        <v>-0.74470637746506196</v>
      </c>
      <c r="AN314" s="11">
        <f>'OddsRatio_working_3-way'!AB314+'OddsRatio_working_3-way'!AH314</f>
        <v>-0.31705575160034699</v>
      </c>
      <c r="AO314" s="11">
        <f>'OddsRatio_working_3-way'!AC314+'OddsRatio_working_3-way'!AI314</f>
        <v>0</v>
      </c>
      <c r="AP314" s="11">
        <f>'OddsRatio_working_3-way'!AD314+'OddsRatio_working_3-way'!AJ314</f>
        <v>0</v>
      </c>
      <c r="AQ314" s="11">
        <f>'OddsRatio_working_3-way'!AE314+'OddsRatio_working_3-way'!AK314</f>
        <v>0</v>
      </c>
      <c r="AR314" s="10">
        <f>IF(A314="","",IF(('OddsRatio_working_3-way'!X314=0),IF(Q314&gt;0,-Q314^(1/3),(-Q314)^(1/3)),'OddsRatio_working_3-way'!AL314-'OddsRatio_working_3-way'!R314/3))</f>
        <v>1.0617621290654087</v>
      </c>
      <c r="AS314" s="11">
        <f>IF(('OddsRatio_working_3-way'!X314=0),IF(Q314&gt;0,-Q314^(1/3),(-Q314)^(1/3)),'OddsRatio_working_3-way'!AM314-'OddsRatio_working_3-way'!R314/3)</f>
        <v>-0.74470637746506196</v>
      </c>
      <c r="AT314" s="11">
        <f>IF(('OddsRatio_working_3-way'!X314=0),IF(Q314&gt;0,-Q314^(1/3),(-Q314)^(1/3)),'OddsRatio_working_3-way'!AN314-'OddsRatio_working_3-way'!R314/3)</f>
        <v>-0.31705575160034699</v>
      </c>
      <c r="AU314" s="11">
        <f>IF(('OddsRatio_working_3-way'!X314=0),0,'OddsRatio_working_3-way'!AO314)</f>
        <v>0</v>
      </c>
      <c r="AV314" s="11">
        <f>IF(('OddsRatio_working_3-way'!X314=0),0,'OddsRatio_working_3-way'!AP314)</f>
        <v>0</v>
      </c>
      <c r="AW314" s="11">
        <f>IF(('OddsRatio_working_3-way'!X314=0),0,'OddsRatio_working_3-way'!AQ314)</f>
        <v>0</v>
      </c>
    </row>
    <row r="315" spans="1:4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9">
        <f t="shared" si="65"/>
        <v>0.51543303090682258</v>
      </c>
      <c r="E315" s="9">
        <f t="shared" si="66"/>
        <v>0.24855042899216004</v>
      </c>
      <c r="F315" s="9">
        <f t="shared" si="67"/>
        <v>0.23601654010101769</v>
      </c>
      <c r="G315" s="9">
        <f t="shared" si="68"/>
        <v>1.0683139225510203</v>
      </c>
      <c r="H315" s="9">
        <f t="shared" si="69"/>
        <v>1.9401162518448978</v>
      </c>
      <c r="I315" s="9">
        <f t="shared" si="70"/>
        <v>4.0233284008193877</v>
      </c>
      <c r="J315" s="9">
        <f t="shared" si="71"/>
        <v>4.2369911853295914</v>
      </c>
      <c r="K315" s="11">
        <f t="shared" si="72"/>
        <v>0.53191489361702127</v>
      </c>
      <c r="L315" s="11">
        <f t="shared" si="73"/>
        <v>0.2610966057441253</v>
      </c>
      <c r="M315" s="11">
        <f t="shared" si="74"/>
        <v>0.24813895781637715</v>
      </c>
      <c r="N315" s="11">
        <f>'OddsRatio_working_3-way'!K315+'OddsRatio_working_3-way'!L315+'OddsRatio_working_3-way'!M315-('OddsRatio_working_3-way'!K315*'OddsRatio_working_3-way'!L315)-('OddsRatio_working_3-way'!K315*'OddsRatio_working_3-way'!M315)-('OddsRatio_working_3-way'!L315*'OddsRatio_working_3-way'!M315)+('OddsRatio_working_3-way'!K315*'OddsRatio_working_3-way'!L315*'OddsRatio_working_3-way'!M315)-1</f>
        <v>-0.26004593348343086</v>
      </c>
      <c r="O315" s="11">
        <f>0</f>
        <v>0</v>
      </c>
      <c r="P315" s="11">
        <f>('OddsRatio_working_3-way'!K315*'OddsRatio_working_3-way'!L315)+('OddsRatio_working_3-way'!K315*'OddsRatio_working_3-way'!M315)+('OddsRatio_working_3-way'!L315*'OddsRatio_working_3-way'!M315)-(3*'OddsRatio_working_3-way'!K315*'OddsRatio_working_3-way'!L315*'OddsRatio_working_3-way'!M315)</f>
        <v>0.23227273147080463</v>
      </c>
      <c r="Q315" s="11">
        <f>2*'OddsRatio_working_3-way'!K315*'OddsRatio_working_3-way'!L315*'OddsRatio_working_3-way'!M315</f>
        <v>6.8923659190149741E-2</v>
      </c>
      <c r="R315" s="11">
        <f t="shared" si="75"/>
        <v>0</v>
      </c>
      <c r="S315" s="11">
        <f t="shared" si="76"/>
        <v>-0.89319886052209374</v>
      </c>
      <c r="T315" s="11">
        <f t="shared" si="77"/>
        <v>-0.26504417226174887</v>
      </c>
      <c r="U315" s="11">
        <f>'OddsRatio_working_3-way'!S315-'OddsRatio_working_3-way'!R315^2/3</f>
        <v>-0.89319886052209374</v>
      </c>
      <c r="V315" s="11">
        <f>'OddsRatio_working_3-way'!S315*'OddsRatio_working_3-way'!R315/3-2*'OddsRatio_working_3-way'!R315^3/27-'OddsRatio_working_3-way'!T315</f>
        <v>0.26504417226174887</v>
      </c>
      <c r="W315" s="11">
        <f>'OddsRatio_working_3-way'!V315^2+4*'OddsRatio_working_3-way'!U315^3/27</f>
        <v>-3.5321632131377317E-2</v>
      </c>
      <c r="X315" s="11">
        <f>IF('OddsRatio_working_3-way'!W315&gt;0,IF(ABS('OddsRatio_working_3-way'!V315+SQRT('OddsRatio_working_3-way'!W315))/2&gt;0,ABS('OddsRatio_working_3-way'!V315+SQRT('OddsRatio_working_3-way'!W315))/2,ABS('OddsRatio_working_3-way'!V315-SQRT('OddsRatio_working_3-way'!W315))/2),SQRT(-'OddsRatio_working_3-way'!U315^3/27))</f>
        <v>0.16245772171652301</v>
      </c>
      <c r="Y315" s="11">
        <f>IF('OddsRatio_working_3-way'!W315&gt;=0,IF('OddsRatio_working_3-way'!V315+SQRT('OddsRatio_working_3-way'!W315)&gt;0,0,PI()),ACOS('OddsRatio_working_3-way'!V315/(2*'OddsRatio_working_3-way'!X315)))</f>
        <v>0.61680144601210374</v>
      </c>
      <c r="Z315" s="11">
        <f>'OddsRatio_working_3-way'!X315^(1/3)*COS('OddsRatio_working_3-way'!Y315/3)</f>
        <v>0.53415696127551016</v>
      </c>
      <c r="AA315" s="11">
        <f>'OddsRatio_working_3-way'!X315^(1/3)*COS(('OddsRatio_working_3-way'!Y315+2*PI())/3)</f>
        <v>-0.36355112272455731</v>
      </c>
      <c r="AB315" s="11">
        <f>'OddsRatio_working_3-way'!X315^(1/3)*COS(('OddsRatio_working_3-way'!Y315+4*PI())/3)</f>
        <v>-0.17060583855095254</v>
      </c>
      <c r="AC315" s="11">
        <f>'OddsRatio_working_3-way'!X315^(1/3)*SIN('OddsRatio_working_3-way'!Y315/3)</f>
        <v>0.11139701175649956</v>
      </c>
      <c r="AD315" s="11">
        <f>'OddsRatio_working_3-way'!X315^(1/3)*SIN(('OddsRatio_working_3-way'!Y315+2*PI())/3)</f>
        <v>0.40689499219464281</v>
      </c>
      <c r="AE315" s="11">
        <f>'OddsRatio_working_3-way'!X315^(1/3)*SIN(('OddsRatio_working_3-way'!Y315+4*PI())/3)</f>
        <v>-0.51829200395114228</v>
      </c>
      <c r="AF315" s="11">
        <f>-'OddsRatio_working_3-way'!U315/(3*'OddsRatio_working_3-way'!X315^(1/3))*COS(('OddsRatio_working_3-way'!Y315)/3)</f>
        <v>0.53415696127551027</v>
      </c>
      <c r="AG315" s="11">
        <f>-'OddsRatio_working_3-way'!U315/(3*'OddsRatio_working_3-way'!X315^(1/3))*COS(('OddsRatio_working_3-way'!Y315+2*PI())/3)</f>
        <v>-0.36355112272455742</v>
      </c>
      <c r="AH315" s="11">
        <f>-'OddsRatio_working_3-way'!U315/(3*'OddsRatio_working_3-way'!X315^(1/3))*COS(('OddsRatio_working_3-way'!Y315+4*PI())/3)</f>
        <v>-0.17060583855095257</v>
      </c>
      <c r="AI315" s="11">
        <f>'OddsRatio_working_3-way'!U315/(3*'OddsRatio_working_3-way'!X315^(1/3))*SIN(('OddsRatio_working_3-way'!Y315)/3)</f>
        <v>-0.11139701175649958</v>
      </c>
      <c r="AJ315" s="11">
        <f>'OddsRatio_working_3-way'!U315/(3*'OddsRatio_working_3-way'!X315^(1/3))*SIN(('OddsRatio_working_3-way'!Y315+2*PI())/3)</f>
        <v>-0.40689499219464287</v>
      </c>
      <c r="AK315" s="11">
        <f>'OddsRatio_working_3-way'!U315/(3*'OddsRatio_working_3-way'!X315^(1/3))*SIN(('OddsRatio_working_3-way'!Y315+4*PI())/3)</f>
        <v>0.51829200395114239</v>
      </c>
      <c r="AL315" s="11">
        <f>'OddsRatio_working_3-way'!Z315+'OddsRatio_working_3-way'!AF315</f>
        <v>1.0683139225510203</v>
      </c>
      <c r="AM315" s="11">
        <f>'OddsRatio_working_3-way'!AA315+'OddsRatio_working_3-way'!AG315</f>
        <v>-0.72710224544911473</v>
      </c>
      <c r="AN315" s="11">
        <f>'OddsRatio_working_3-way'!AB315+'OddsRatio_working_3-way'!AH315</f>
        <v>-0.34121167710190514</v>
      </c>
      <c r="AO315" s="11">
        <f>'OddsRatio_working_3-way'!AC315+'OddsRatio_working_3-way'!AI315</f>
        <v>0</v>
      </c>
      <c r="AP315" s="11">
        <f>'OddsRatio_working_3-way'!AD315+'OddsRatio_working_3-way'!AJ315</f>
        <v>0</v>
      </c>
      <c r="AQ315" s="11">
        <f>'OddsRatio_working_3-way'!AE315+'OddsRatio_working_3-way'!AK315</f>
        <v>0</v>
      </c>
      <c r="AR315" s="10">
        <f>IF(A315="","",IF(('OddsRatio_working_3-way'!X315=0),IF(Q315&gt;0,-Q315^(1/3),(-Q315)^(1/3)),'OddsRatio_working_3-way'!AL315-'OddsRatio_working_3-way'!R315/3))</f>
        <v>1.0683139225510203</v>
      </c>
      <c r="AS315" s="11">
        <f>IF(('OddsRatio_working_3-way'!X315=0),IF(Q315&gt;0,-Q315^(1/3),(-Q315)^(1/3)),'OddsRatio_working_3-way'!AM315-'OddsRatio_working_3-way'!R315/3)</f>
        <v>-0.72710224544911473</v>
      </c>
      <c r="AT315" s="11">
        <f>IF(('OddsRatio_working_3-way'!X315=0),IF(Q315&gt;0,-Q315^(1/3),(-Q315)^(1/3)),'OddsRatio_working_3-way'!AN315-'OddsRatio_working_3-way'!R315/3)</f>
        <v>-0.34121167710190514</v>
      </c>
      <c r="AU315" s="11">
        <f>IF(('OddsRatio_working_3-way'!X315=0),0,'OddsRatio_working_3-way'!AO315)</f>
        <v>0</v>
      </c>
      <c r="AV315" s="11">
        <f>IF(('OddsRatio_working_3-way'!X315=0),0,'OddsRatio_working_3-way'!AP315)</f>
        <v>0</v>
      </c>
      <c r="AW315" s="11">
        <f>IF(('OddsRatio_working_3-way'!X315=0),0,'OddsRatio_working_3-way'!AQ315)</f>
        <v>0</v>
      </c>
    </row>
    <row r="316" spans="1:4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9">
        <f t="shared" si="65"/>
        <v>0.33510548028401871</v>
      </c>
      <c r="E316" s="9">
        <f t="shared" si="66"/>
        <v>0.25733305416700947</v>
      </c>
      <c r="F316" s="9">
        <f t="shared" si="67"/>
        <v>0.40756146554897188</v>
      </c>
      <c r="G316" s="9">
        <f t="shared" si="68"/>
        <v>1.0610347714745947</v>
      </c>
      <c r="H316" s="9">
        <f t="shared" si="69"/>
        <v>2.9841350226574921</v>
      </c>
      <c r="I316" s="9">
        <f t="shared" si="70"/>
        <v>3.8860145784108977</v>
      </c>
      <c r="J316" s="9">
        <f t="shared" si="71"/>
        <v>2.4536176369201952</v>
      </c>
      <c r="K316" s="11">
        <f t="shared" si="72"/>
        <v>0.34843205574912889</v>
      </c>
      <c r="L316" s="11">
        <f t="shared" si="73"/>
        <v>0.26881720430107525</v>
      </c>
      <c r="M316" s="11">
        <f t="shared" si="74"/>
        <v>0.42194092827004215</v>
      </c>
      <c r="N316" s="11">
        <f>'OddsRatio_working_3-way'!K316+'OddsRatio_working_3-way'!L316+'OddsRatio_working_3-way'!M316-('OddsRatio_working_3-way'!K316*'OddsRatio_working_3-way'!L316)-('OddsRatio_working_3-way'!K316*'OddsRatio_working_3-way'!M316)-('OddsRatio_working_3-way'!L316*'OddsRatio_working_3-way'!M316)+('OddsRatio_working_3-way'!K316*'OddsRatio_working_3-way'!L316*'OddsRatio_working_3-way'!M316)-1</f>
        <v>-0.27539616934989863</v>
      </c>
      <c r="O316" s="11">
        <f>0</f>
        <v>0</v>
      </c>
      <c r="P316" s="11">
        <f>('OddsRatio_working_3-way'!K316*'OddsRatio_working_3-way'!L316)+('OddsRatio_working_3-way'!K316*'OddsRatio_working_3-way'!M316)+('OddsRatio_working_3-way'!L316*'OddsRatio_working_3-way'!M316)-(3*'OddsRatio_working_3-way'!K316*'OddsRatio_working_3-way'!L316*'OddsRatio_working_3-way'!M316)</f>
        <v>0.23554455926056078</v>
      </c>
      <c r="Q316" s="11">
        <f>2*'OddsRatio_working_3-way'!K316*'OddsRatio_working_3-way'!L316*'OddsRatio_working_3-way'!M316</f>
        <v>7.9041798409584141E-2</v>
      </c>
      <c r="R316" s="11">
        <f t="shared" si="75"/>
        <v>0</v>
      </c>
      <c r="S316" s="11">
        <f t="shared" si="76"/>
        <v>-0.8552935206636616</v>
      </c>
      <c r="T316" s="11">
        <f t="shared" si="77"/>
        <v>-0.28701124854485283</v>
      </c>
      <c r="U316" s="11">
        <f>'OddsRatio_working_3-way'!S316-'OddsRatio_working_3-way'!R316^2/3</f>
        <v>-0.8552935206636616</v>
      </c>
      <c r="V316" s="11">
        <f>'OddsRatio_working_3-way'!S316*'OddsRatio_working_3-way'!R316/3-2*'OddsRatio_working_3-way'!R316^3/27-'OddsRatio_working_3-way'!T316</f>
        <v>0.28701124854485283</v>
      </c>
      <c r="W316" s="11">
        <f>'OddsRatio_working_3-way'!V316^2+4*'OddsRatio_working_3-way'!U316^3/27</f>
        <v>-1.0316440814759145E-2</v>
      </c>
      <c r="X316" s="11">
        <f>IF('OddsRatio_working_3-way'!W316&gt;0,IF(ABS('OddsRatio_working_3-way'!V316+SQRT('OddsRatio_working_3-way'!W316))/2&gt;0,ABS('OddsRatio_working_3-way'!V316+SQRT('OddsRatio_working_3-way'!W316))/2,ABS('OddsRatio_working_3-way'!V316-SQRT('OddsRatio_working_3-way'!W316))/2),SQRT(-'OddsRatio_working_3-way'!U316^3/27))</f>
        <v>0.15222672039267154</v>
      </c>
      <c r="Y316" s="11">
        <f>IF('OddsRatio_working_3-way'!W316&gt;=0,IF('OddsRatio_working_3-way'!V316+SQRT('OddsRatio_working_3-way'!W316)&gt;0,0,PI()),ACOS('OddsRatio_working_3-way'!V316/(2*'OddsRatio_working_3-way'!X316)))</f>
        <v>0.34013444719586405</v>
      </c>
      <c r="Z316" s="11">
        <f>'OddsRatio_working_3-way'!X316^(1/3)*COS('OddsRatio_working_3-way'!Y316/3)</f>
        <v>0.53051738573729745</v>
      </c>
      <c r="AA316" s="11">
        <f>'OddsRatio_working_3-way'!X316^(1/3)*COS(('OddsRatio_working_3-way'!Y316+2*PI())/3)</f>
        <v>-0.31757367866395469</v>
      </c>
      <c r="AB316" s="11">
        <f>'OddsRatio_working_3-way'!X316^(1/3)*COS(('OddsRatio_working_3-way'!Y316+4*PI())/3)</f>
        <v>-0.21294370707334292</v>
      </c>
      <c r="AC316" s="11">
        <f>'OddsRatio_working_3-way'!X316^(1/3)*SIN('OddsRatio_working_3-way'!Y316/3)</f>
        <v>6.0408142263142776E-2</v>
      </c>
      <c r="AD316" s="11">
        <f>'OddsRatio_working_3-way'!X316^(1/3)*SIN(('OddsRatio_working_3-way'!Y316+2*PI())/3)</f>
        <v>0.42923746206623653</v>
      </c>
      <c r="AE316" s="11">
        <f>'OddsRatio_working_3-way'!X316^(1/3)*SIN(('OddsRatio_working_3-way'!Y316+4*PI())/3)</f>
        <v>-0.48964560432937915</v>
      </c>
      <c r="AF316" s="11">
        <f>-'OddsRatio_working_3-way'!U316/(3*'OddsRatio_working_3-way'!X316^(1/3))*COS(('OddsRatio_working_3-way'!Y316)/3)</f>
        <v>0.53051738573729734</v>
      </c>
      <c r="AG316" s="11">
        <f>-'OddsRatio_working_3-way'!U316/(3*'OddsRatio_working_3-way'!X316^(1/3))*COS(('OddsRatio_working_3-way'!Y316+2*PI())/3)</f>
        <v>-0.31757367866395464</v>
      </c>
      <c r="AH316" s="11">
        <f>-'OddsRatio_working_3-way'!U316/(3*'OddsRatio_working_3-way'!X316^(1/3))*COS(('OddsRatio_working_3-way'!Y316+4*PI())/3)</f>
        <v>-0.21294370707334287</v>
      </c>
      <c r="AI316" s="11">
        <f>'OddsRatio_working_3-way'!U316/(3*'OddsRatio_working_3-way'!X316^(1/3))*SIN(('OddsRatio_working_3-way'!Y316)/3)</f>
        <v>-6.0408142263142763E-2</v>
      </c>
      <c r="AJ316" s="11">
        <f>'OddsRatio_working_3-way'!U316/(3*'OddsRatio_working_3-way'!X316^(1/3))*SIN(('OddsRatio_working_3-way'!Y316+2*PI())/3)</f>
        <v>-0.42923746206623642</v>
      </c>
      <c r="AK316" s="11">
        <f>'OddsRatio_working_3-way'!U316/(3*'OddsRatio_working_3-way'!X316^(1/3))*SIN(('OddsRatio_working_3-way'!Y316+4*PI())/3)</f>
        <v>0.48964560432937904</v>
      </c>
      <c r="AL316" s="11">
        <f>'OddsRatio_working_3-way'!Z316+'OddsRatio_working_3-way'!AF316</f>
        <v>1.0610347714745947</v>
      </c>
      <c r="AM316" s="11">
        <f>'OddsRatio_working_3-way'!AA316+'OddsRatio_working_3-way'!AG316</f>
        <v>-0.63514735732790939</v>
      </c>
      <c r="AN316" s="11">
        <f>'OddsRatio_working_3-way'!AB316+'OddsRatio_working_3-way'!AH316</f>
        <v>-0.42588741414668579</v>
      </c>
      <c r="AO316" s="11">
        <f>'OddsRatio_working_3-way'!AC316+'OddsRatio_working_3-way'!AI316</f>
        <v>0</v>
      </c>
      <c r="AP316" s="11">
        <f>'OddsRatio_working_3-way'!AD316+'OddsRatio_working_3-way'!AJ316</f>
        <v>0</v>
      </c>
      <c r="AQ316" s="11">
        <f>'OddsRatio_working_3-way'!AE316+'OddsRatio_working_3-way'!AK316</f>
        <v>0</v>
      </c>
      <c r="AR316" s="10">
        <f>IF(A316="","",IF(('OddsRatio_working_3-way'!X316=0),IF(Q316&gt;0,-Q316^(1/3),(-Q316)^(1/3)),'OddsRatio_working_3-way'!AL316-'OddsRatio_working_3-way'!R316/3))</f>
        <v>1.0610347714745947</v>
      </c>
      <c r="AS316" s="11">
        <f>IF(('OddsRatio_working_3-way'!X316=0),IF(Q316&gt;0,-Q316^(1/3),(-Q316)^(1/3)),'OddsRatio_working_3-way'!AM316-'OddsRatio_working_3-way'!R316/3)</f>
        <v>-0.63514735732790939</v>
      </c>
      <c r="AT316" s="11">
        <f>IF(('OddsRatio_working_3-way'!X316=0),IF(Q316&gt;0,-Q316^(1/3),(-Q316)^(1/3)),'OddsRatio_working_3-way'!AN316-'OddsRatio_working_3-way'!R316/3)</f>
        <v>-0.42588741414668579</v>
      </c>
      <c r="AU316" s="11">
        <f>IF(('OddsRatio_working_3-way'!X316=0),0,'OddsRatio_working_3-way'!AO316)</f>
        <v>0</v>
      </c>
      <c r="AV316" s="11">
        <f>IF(('OddsRatio_working_3-way'!X316=0),0,'OddsRatio_working_3-way'!AP316)</f>
        <v>0</v>
      </c>
      <c r="AW316" s="11">
        <f>IF(('OddsRatio_working_3-way'!X316=0),0,'OddsRatio_working_3-way'!AQ316)</f>
        <v>0</v>
      </c>
    </row>
    <row r="317" spans="1:4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9">
        <f t="shared" si="65"/>
        <v>0.34758467165168999</v>
      </c>
      <c r="E317" s="9">
        <f t="shared" si="66"/>
        <v>0.31718704486827365</v>
      </c>
      <c r="F317" s="9">
        <f t="shared" si="67"/>
        <v>0.33522828348003636</v>
      </c>
      <c r="G317" s="9">
        <f t="shared" si="68"/>
        <v>1.0604501888812443</v>
      </c>
      <c r="H317" s="9">
        <f t="shared" si="69"/>
        <v>2.8769968343198022</v>
      </c>
      <c r="I317" s="9">
        <f t="shared" si="70"/>
        <v>3.1527138834289259</v>
      </c>
      <c r="J317" s="9">
        <f t="shared" si="71"/>
        <v>2.983041853207927</v>
      </c>
      <c r="K317" s="11">
        <f t="shared" si="72"/>
        <v>0.36101083032490977</v>
      </c>
      <c r="L317" s="11">
        <f t="shared" si="73"/>
        <v>0.33003300330033003</v>
      </c>
      <c r="M317" s="11">
        <f t="shared" si="74"/>
        <v>0.34843205574912889</v>
      </c>
      <c r="N317" s="11">
        <f>'OddsRatio_working_3-way'!K317+'OddsRatio_working_3-way'!L317+'OddsRatio_working_3-way'!M317-('OddsRatio_working_3-way'!K317*'OddsRatio_working_3-way'!L317)-('OddsRatio_working_3-way'!K317*'OddsRatio_working_3-way'!M317)-('OddsRatio_working_3-way'!L317*'OddsRatio_working_3-way'!M317)+('OddsRatio_working_3-way'!K317*'OddsRatio_working_3-way'!L317*'OddsRatio_working_3-way'!M317)-1</f>
        <v>-0.27893731523368059</v>
      </c>
      <c r="O317" s="11">
        <f>0</f>
        <v>0</v>
      </c>
      <c r="P317" s="11">
        <f>('OddsRatio_working_3-way'!K317*'OddsRatio_working_3-way'!L317)+('OddsRatio_working_3-way'!K317*'OddsRatio_working_3-way'!M317)+('OddsRatio_working_3-way'!L317*'OddsRatio_working_3-way'!M317)-(3*'OddsRatio_working_3-way'!K317*'OddsRatio_working_3-way'!L317*'OddsRatio_working_3-way'!M317)</f>
        <v>0.2353849895863937</v>
      </c>
      <c r="Q317" s="11">
        <f>2*'OddsRatio_working_3-way'!K317*'OddsRatio_working_3-way'!L317*'OddsRatio_working_3-way'!M317</f>
        <v>8.3028215021655624E-2</v>
      </c>
      <c r="R317" s="11">
        <f t="shared" si="75"/>
        <v>0</v>
      </c>
      <c r="S317" s="11">
        <f t="shared" si="76"/>
        <v>-0.84386339414358813</v>
      </c>
      <c r="T317" s="11">
        <f t="shared" si="77"/>
        <v>-0.29765904555329387</v>
      </c>
      <c r="U317" s="11">
        <f>'OddsRatio_working_3-way'!S317-'OddsRatio_working_3-way'!R317^2/3</f>
        <v>-0.84386339414358813</v>
      </c>
      <c r="V317" s="11">
        <f>'OddsRatio_working_3-way'!S317*'OddsRatio_working_3-way'!R317/3-2*'OddsRatio_working_3-way'!R317^3/27-'OddsRatio_working_3-way'!T317</f>
        <v>0.29765904555329387</v>
      </c>
      <c r="W317" s="11">
        <f>'OddsRatio_working_3-way'!V317^2+4*'OddsRatio_working_3-way'!U317^3/27</f>
        <v>-4.2423385059972563E-4</v>
      </c>
      <c r="X317" s="11">
        <f>IF('OddsRatio_working_3-way'!W317&gt;0,IF(ABS('OddsRatio_working_3-way'!V317+SQRT('OddsRatio_working_3-way'!W317))/2&gt;0,ABS('OddsRatio_working_3-way'!V317+SQRT('OddsRatio_working_3-way'!W317))/2,ABS('OddsRatio_working_3-way'!V317-SQRT('OddsRatio_working_3-way'!W317))/2),SQRT(-'OddsRatio_working_3-way'!U317^3/27))</f>
        <v>0.14918540582970707</v>
      </c>
      <c r="Y317" s="11">
        <f>IF('OddsRatio_working_3-way'!W317&gt;=0,IF('OddsRatio_working_3-way'!V317+SQRT('OddsRatio_working_3-way'!W317)&gt;0,0,PI()),ACOS('OddsRatio_working_3-way'!V317/(2*'OddsRatio_working_3-way'!X317)))</f>
        <v>6.9086287227274612E-2</v>
      </c>
      <c r="Z317" s="11">
        <f>'OddsRatio_working_3-way'!X317^(1/3)*COS('OddsRatio_working_3-way'!Y317/3)</f>
        <v>0.53022509444062216</v>
      </c>
      <c r="AA317" s="11">
        <f>'OddsRatio_working_3-way'!X317^(1/3)*COS(('OddsRatio_working_3-way'!Y317+2*PI())/3)</f>
        <v>-0.27568895752683725</v>
      </c>
      <c r="AB317" s="11">
        <f>'OddsRatio_working_3-way'!X317^(1/3)*COS(('OddsRatio_working_3-way'!Y317+4*PI())/3)</f>
        <v>-0.25453613691378468</v>
      </c>
      <c r="AC317" s="11">
        <f>'OddsRatio_working_3-way'!X317^(1/3)*SIN('OddsRatio_working_3-way'!Y317/3)</f>
        <v>1.221258667506573E-2</v>
      </c>
      <c r="AD317" s="11">
        <f>'OddsRatio_working_3-way'!X317^(1/3)*SIN(('OddsRatio_working_3-way'!Y317+2*PI())/3)</f>
        <v>0.45308210817204914</v>
      </c>
      <c r="AE317" s="11">
        <f>'OddsRatio_working_3-way'!X317^(1/3)*SIN(('OddsRatio_working_3-way'!Y317+4*PI())/3)</f>
        <v>-0.46529469484711489</v>
      </c>
      <c r="AF317" s="11">
        <f>-'OddsRatio_working_3-way'!U317/(3*'OddsRatio_working_3-way'!X317^(1/3))*COS(('OddsRatio_working_3-way'!Y317)/3)</f>
        <v>0.53022509444062216</v>
      </c>
      <c r="AG317" s="11">
        <f>-'OddsRatio_working_3-way'!U317/(3*'OddsRatio_working_3-way'!X317^(1/3))*COS(('OddsRatio_working_3-way'!Y317+2*PI())/3)</f>
        <v>-0.27568895752683725</v>
      </c>
      <c r="AH317" s="11">
        <f>-'OddsRatio_working_3-way'!U317/(3*'OddsRatio_working_3-way'!X317^(1/3))*COS(('OddsRatio_working_3-way'!Y317+4*PI())/3)</f>
        <v>-0.25453613691378468</v>
      </c>
      <c r="AI317" s="11">
        <f>'OddsRatio_working_3-way'!U317/(3*'OddsRatio_working_3-way'!X317^(1/3))*SIN(('OddsRatio_working_3-way'!Y317)/3)</f>
        <v>-1.221258667506573E-2</v>
      </c>
      <c r="AJ317" s="11">
        <f>'OddsRatio_working_3-way'!U317/(3*'OddsRatio_working_3-way'!X317^(1/3))*SIN(('OddsRatio_working_3-way'!Y317+2*PI())/3)</f>
        <v>-0.45308210817204914</v>
      </c>
      <c r="AK317" s="11">
        <f>'OddsRatio_working_3-way'!U317/(3*'OddsRatio_working_3-way'!X317^(1/3))*SIN(('OddsRatio_working_3-way'!Y317+4*PI())/3)</f>
        <v>0.46529469484711489</v>
      </c>
      <c r="AL317" s="11">
        <f>'OddsRatio_working_3-way'!Z317+'OddsRatio_working_3-way'!AF317</f>
        <v>1.0604501888812443</v>
      </c>
      <c r="AM317" s="11">
        <f>'OddsRatio_working_3-way'!AA317+'OddsRatio_working_3-way'!AG317</f>
        <v>-0.55137791505367451</v>
      </c>
      <c r="AN317" s="11">
        <f>'OddsRatio_working_3-way'!AB317+'OddsRatio_working_3-way'!AH317</f>
        <v>-0.50907227382756937</v>
      </c>
      <c r="AO317" s="11">
        <f>'OddsRatio_working_3-way'!AC317+'OddsRatio_working_3-way'!AI317</f>
        <v>0</v>
      </c>
      <c r="AP317" s="11">
        <f>'OddsRatio_working_3-way'!AD317+'OddsRatio_working_3-way'!AJ317</f>
        <v>0</v>
      </c>
      <c r="AQ317" s="11">
        <f>'OddsRatio_working_3-way'!AE317+'OddsRatio_working_3-way'!AK317</f>
        <v>0</v>
      </c>
      <c r="AR317" s="10">
        <f>IF(A317="","",IF(('OddsRatio_working_3-way'!X317=0),IF(Q317&gt;0,-Q317^(1/3),(-Q317)^(1/3)),'OddsRatio_working_3-way'!AL317-'OddsRatio_working_3-way'!R317/3))</f>
        <v>1.0604501888812443</v>
      </c>
      <c r="AS317" s="11">
        <f>IF(('OddsRatio_working_3-way'!X317=0),IF(Q317&gt;0,-Q317^(1/3),(-Q317)^(1/3)),'OddsRatio_working_3-way'!AM317-'OddsRatio_working_3-way'!R317/3)</f>
        <v>-0.55137791505367451</v>
      </c>
      <c r="AT317" s="11">
        <f>IF(('OddsRatio_working_3-way'!X317=0),IF(Q317&gt;0,-Q317^(1/3),(-Q317)^(1/3)),'OddsRatio_working_3-way'!AN317-'OddsRatio_working_3-way'!R317/3)</f>
        <v>-0.50907227382756937</v>
      </c>
      <c r="AU317" s="11">
        <f>IF(('OddsRatio_working_3-way'!X317=0),0,'OddsRatio_working_3-way'!AO317)</f>
        <v>0</v>
      </c>
      <c r="AV317" s="11">
        <f>IF(('OddsRatio_working_3-way'!X317=0),0,'OddsRatio_working_3-way'!AP317)</f>
        <v>0</v>
      </c>
      <c r="AW317" s="11">
        <f>IF(('OddsRatio_working_3-way'!X317=0),0,'OddsRatio_working_3-way'!AQ317)</f>
        <v>0</v>
      </c>
    </row>
    <row r="318" spans="1:4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9">
        <f t="shared" si="65"/>
        <v>0.32138996880748982</v>
      </c>
      <c r="E318" s="9">
        <f t="shared" si="66"/>
        <v>0.29896123491351845</v>
      </c>
      <c r="F318" s="9">
        <f t="shared" si="67"/>
        <v>0.37964879627899156</v>
      </c>
      <c r="G318" s="9">
        <f t="shared" si="68"/>
        <v>1.0610476337864387</v>
      </c>
      <c r="H318" s="9">
        <f t="shared" si="69"/>
        <v>3.1114847912350134</v>
      </c>
      <c r="I318" s="9">
        <f t="shared" si="70"/>
        <v>3.3449152706680296</v>
      </c>
      <c r="J318" s="9">
        <f t="shared" si="71"/>
        <v>2.6340133560311161</v>
      </c>
      <c r="K318" s="11">
        <f t="shared" si="72"/>
        <v>0.33444816053511706</v>
      </c>
      <c r="L318" s="11">
        <f t="shared" si="73"/>
        <v>0.3115264797507788</v>
      </c>
      <c r="M318" s="11">
        <f t="shared" si="74"/>
        <v>0.39370078740157477</v>
      </c>
      <c r="N318" s="11">
        <f>'OddsRatio_working_3-way'!K318+'OddsRatio_working_3-way'!L318+'OddsRatio_working_3-way'!M318-('OddsRatio_working_3-way'!K318*'OddsRatio_working_3-way'!L318)-('OddsRatio_working_3-way'!K318*'OddsRatio_working_3-way'!M318)-('OddsRatio_working_3-way'!L318*'OddsRatio_working_3-way'!M318)+('OddsRatio_working_3-way'!K318*'OddsRatio_working_3-way'!L318*'OddsRatio_working_3-way'!M318)-1</f>
        <v>-0.27781528324806615</v>
      </c>
      <c r="O318" s="11">
        <f>0</f>
        <v>0</v>
      </c>
      <c r="P318" s="11">
        <f>('OddsRatio_working_3-way'!K318*'OddsRatio_working_3-way'!L318)+('OddsRatio_working_3-way'!K318*'OddsRatio_working_3-way'!M318)+('OddsRatio_working_3-way'!L318*'OddsRatio_working_3-way'!M318)-(3*'OddsRatio_working_3-way'!K318*'OddsRatio_working_3-way'!L318*'OddsRatio_working_3-way'!M318)</f>
        <v>0.23545176754134123</v>
      </c>
      <c r="Q318" s="11">
        <f>2*'OddsRatio_working_3-way'!K318*'OddsRatio_working_3-way'!L318*'OddsRatio_working_3-way'!M318</f>
        <v>8.2038943394195554E-2</v>
      </c>
      <c r="R318" s="11">
        <f t="shared" si="75"/>
        <v>0</v>
      </c>
      <c r="S318" s="11">
        <f t="shared" si="76"/>
        <v>-0.8475119323478767</v>
      </c>
      <c r="T318" s="11">
        <f t="shared" si="77"/>
        <v>-0.29530032485988733</v>
      </c>
      <c r="U318" s="11">
        <f>'OddsRatio_working_3-way'!S318-'OddsRatio_working_3-way'!R318^2/3</f>
        <v>-0.8475119323478767</v>
      </c>
      <c r="V318" s="11">
        <f>'OddsRatio_working_3-way'!S318*'OddsRatio_working_3-way'!R318/3-2*'OddsRatio_working_3-way'!R318^3/27-'OddsRatio_working_3-way'!T318</f>
        <v>0.29530032485988733</v>
      </c>
      <c r="W318" s="11">
        <f>'OddsRatio_working_3-way'!V318^2+4*'OddsRatio_working_3-way'!U318^3/27</f>
        <v>-2.9825897950263441E-3</v>
      </c>
      <c r="X318" s="11">
        <f>IF('OddsRatio_working_3-way'!W318&gt;0,IF(ABS('OddsRatio_working_3-way'!V318+SQRT('OddsRatio_working_3-way'!W318))/2&gt;0,ABS('OddsRatio_working_3-way'!V318+SQRT('OddsRatio_working_3-way'!W318))/2,ABS('OddsRatio_working_3-way'!V318-SQRT('OddsRatio_working_3-way'!W318))/2),SQRT(-'OddsRatio_working_3-way'!U318^3/27))</f>
        <v>0.15015398068098407</v>
      </c>
      <c r="Y318" s="11">
        <f>IF('OddsRatio_working_3-way'!W318&gt;=0,IF('OddsRatio_working_3-way'!V318+SQRT('OddsRatio_working_3-way'!W318)&gt;0,0,PI()),ACOS('OddsRatio_working_3-way'!V318/(2*'OddsRatio_working_3-way'!X318)))</f>
        <v>0.18287456881096897</v>
      </c>
      <c r="Z318" s="11">
        <f>'OddsRatio_working_3-way'!X318^(1/3)*COS('OddsRatio_working_3-way'!Y318/3)</f>
        <v>0.53052381689321937</v>
      </c>
      <c r="AA318" s="11">
        <f>'OddsRatio_working_3-way'!X318^(1/3)*COS(('OddsRatio_working_3-way'!Y318+2*PI())/3)</f>
        <v>-0.29330371417941908</v>
      </c>
      <c r="AB318" s="11">
        <f>'OddsRatio_working_3-way'!X318^(1/3)*COS(('OddsRatio_working_3-way'!Y318+4*PI())/3)</f>
        <v>-0.23722010271380037</v>
      </c>
      <c r="AC318" s="11">
        <f>'OddsRatio_working_3-way'!X318^(1/3)*SIN('OddsRatio_working_3-way'!Y318/3)</f>
        <v>3.2379888176801375E-2</v>
      </c>
      <c r="AD318" s="11">
        <f>'OddsRatio_working_3-way'!X318^(1/3)*SIN(('OddsRatio_working_3-way'!Y318+2*PI())/3)</f>
        <v>0.44325715865381121</v>
      </c>
      <c r="AE318" s="11">
        <f>'OddsRatio_working_3-way'!X318^(1/3)*SIN(('OddsRatio_working_3-way'!Y318+4*PI())/3)</f>
        <v>-0.47563704683061253</v>
      </c>
      <c r="AF318" s="11">
        <f>-'OddsRatio_working_3-way'!U318/(3*'OddsRatio_working_3-way'!X318^(1/3))*COS(('OddsRatio_working_3-way'!Y318)/3)</f>
        <v>0.53052381689321926</v>
      </c>
      <c r="AG318" s="11">
        <f>-'OddsRatio_working_3-way'!U318/(3*'OddsRatio_working_3-way'!X318^(1/3))*COS(('OddsRatio_working_3-way'!Y318+2*PI())/3)</f>
        <v>-0.29330371417941903</v>
      </c>
      <c r="AH318" s="11">
        <f>-'OddsRatio_working_3-way'!U318/(3*'OddsRatio_working_3-way'!X318^(1/3))*COS(('OddsRatio_working_3-way'!Y318+4*PI())/3)</f>
        <v>-0.23722010271380031</v>
      </c>
      <c r="AI318" s="11">
        <f>'OddsRatio_working_3-way'!U318/(3*'OddsRatio_working_3-way'!X318^(1/3))*SIN(('OddsRatio_working_3-way'!Y318)/3)</f>
        <v>-3.2379888176801368E-2</v>
      </c>
      <c r="AJ318" s="11">
        <f>'OddsRatio_working_3-way'!U318/(3*'OddsRatio_working_3-way'!X318^(1/3))*SIN(('OddsRatio_working_3-way'!Y318+2*PI())/3)</f>
        <v>-0.4432571586538111</v>
      </c>
      <c r="AK318" s="11">
        <f>'OddsRatio_working_3-way'!U318/(3*'OddsRatio_working_3-way'!X318^(1/3))*SIN(('OddsRatio_working_3-way'!Y318+4*PI())/3)</f>
        <v>0.47563704683061242</v>
      </c>
      <c r="AL318" s="11">
        <f>'OddsRatio_working_3-way'!Z318+'OddsRatio_working_3-way'!AF318</f>
        <v>1.0610476337864387</v>
      </c>
      <c r="AM318" s="11">
        <f>'OddsRatio_working_3-way'!AA318+'OddsRatio_working_3-way'!AG318</f>
        <v>-0.58660742835883806</v>
      </c>
      <c r="AN318" s="11">
        <f>'OddsRatio_working_3-way'!AB318+'OddsRatio_working_3-way'!AH318</f>
        <v>-0.47444020542760068</v>
      </c>
      <c r="AO318" s="11">
        <f>'OddsRatio_working_3-way'!AC318+'OddsRatio_working_3-way'!AI318</f>
        <v>0</v>
      </c>
      <c r="AP318" s="11">
        <f>'OddsRatio_working_3-way'!AD318+'OddsRatio_working_3-way'!AJ318</f>
        <v>0</v>
      </c>
      <c r="AQ318" s="11">
        <f>'OddsRatio_working_3-way'!AE318+'OddsRatio_working_3-way'!AK318</f>
        <v>0</v>
      </c>
      <c r="AR318" s="10">
        <f>IF(A318="","",IF(('OddsRatio_working_3-way'!X318=0),IF(Q318&gt;0,-Q318^(1/3),(-Q318)^(1/3)),'OddsRatio_working_3-way'!AL318-'OddsRatio_working_3-way'!R318/3))</f>
        <v>1.0610476337864387</v>
      </c>
      <c r="AS318" s="11">
        <f>IF(('OddsRatio_working_3-way'!X318=0),IF(Q318&gt;0,-Q318^(1/3),(-Q318)^(1/3)),'OddsRatio_working_3-way'!AM318-'OddsRatio_working_3-way'!R318/3)</f>
        <v>-0.58660742835883806</v>
      </c>
      <c r="AT318" s="11">
        <f>IF(('OddsRatio_working_3-way'!X318=0),IF(Q318&gt;0,-Q318^(1/3),(-Q318)^(1/3)),'OddsRatio_working_3-way'!AN318-'OddsRatio_working_3-way'!R318/3)</f>
        <v>-0.47444020542760068</v>
      </c>
      <c r="AU318" s="11">
        <f>IF(('OddsRatio_working_3-way'!X318=0),0,'OddsRatio_working_3-way'!AO318)</f>
        <v>0</v>
      </c>
      <c r="AV318" s="11">
        <f>IF(('OddsRatio_working_3-way'!X318=0),0,'OddsRatio_working_3-way'!AP318)</f>
        <v>0</v>
      </c>
      <c r="AW318" s="11">
        <f>IF(('OddsRatio_working_3-way'!X318=0),0,'OddsRatio_working_3-way'!AQ318)</f>
        <v>0</v>
      </c>
    </row>
    <row r="319" spans="1:4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9">
        <f t="shared" si="65"/>
        <v>0.71426575340369747</v>
      </c>
      <c r="E319" s="9">
        <f t="shared" si="66"/>
        <v>0.17998556424606788</v>
      </c>
      <c r="F319" s="9">
        <f t="shared" si="67"/>
        <v>0.10574868235023487</v>
      </c>
      <c r="G319" s="9">
        <f t="shared" si="68"/>
        <v>1.1112197900613727</v>
      </c>
      <c r="H319" s="9">
        <f t="shared" si="69"/>
        <v>1.4000391244220942</v>
      </c>
      <c r="I319" s="9">
        <f t="shared" si="70"/>
        <v>5.5560011392516273</v>
      </c>
      <c r="J319" s="9">
        <f t="shared" si="71"/>
        <v>9.4563826023670448</v>
      </c>
      <c r="K319" s="11">
        <f t="shared" si="72"/>
        <v>0.73529411764705876</v>
      </c>
      <c r="L319" s="11">
        <f t="shared" si="73"/>
        <v>0.19607843137254904</v>
      </c>
      <c r="M319" s="11">
        <f t="shared" si="74"/>
        <v>0.11614401858304298</v>
      </c>
      <c r="N319" s="11">
        <f>'OddsRatio_working_3-way'!K319+'OddsRatio_working_3-way'!L319+'OddsRatio_working_3-way'!M319-('OddsRatio_working_3-way'!K319*'OddsRatio_working_3-way'!L319)-('OddsRatio_working_3-way'!K319*'OddsRatio_working_3-way'!M319)-('OddsRatio_working_3-way'!L319*'OddsRatio_working_3-way'!M319)+('OddsRatio_working_3-way'!K319*'OddsRatio_working_3-way'!L319*'OddsRatio_working_3-way'!M319)-1</f>
        <v>-0.18808699950568475</v>
      </c>
      <c r="O319" s="11">
        <f>0</f>
        <v>0</v>
      </c>
      <c r="P319" s="11">
        <f>('OddsRatio_working_3-way'!K319*'OddsRatio_working_3-way'!L319)+('OddsRatio_working_3-way'!K319*'OddsRatio_working_3-way'!M319)+('OddsRatio_working_3-way'!L319*'OddsRatio_working_3-way'!M319)-(3*'OddsRatio_working_3-way'!K319*'OddsRatio_working_3-way'!L319*'OddsRatio_working_3-way'!M319)</f>
        <v>0.20211336567147181</v>
      </c>
      <c r="Q319" s="11">
        <f>2*'OddsRatio_working_3-way'!K319*'OddsRatio_working_3-way'!L319*'OddsRatio_working_3-way'!M319</f>
        <v>3.3490201436863605E-2</v>
      </c>
      <c r="R319" s="11">
        <f t="shared" si="75"/>
        <v>0</v>
      </c>
      <c r="S319" s="11">
        <f t="shared" si="76"/>
        <v>-1.0745738206396511</v>
      </c>
      <c r="T319" s="11">
        <f t="shared" si="77"/>
        <v>-0.17805697110847576</v>
      </c>
      <c r="U319" s="11">
        <f>'OddsRatio_working_3-way'!S319-'OddsRatio_working_3-way'!R319^2/3</f>
        <v>-1.0745738206396511</v>
      </c>
      <c r="V319" s="11">
        <f>'OddsRatio_working_3-way'!S319*'OddsRatio_working_3-way'!R319/3-2*'OddsRatio_working_3-way'!R319^3/27-'OddsRatio_working_3-way'!T319</f>
        <v>0.17805697110847576</v>
      </c>
      <c r="W319" s="11">
        <f>'OddsRatio_working_3-way'!V319^2+4*'OddsRatio_working_3-way'!U319^3/27</f>
        <v>-0.15212089283311486</v>
      </c>
      <c r="X319" s="11">
        <f>IF('OddsRatio_working_3-way'!W319&gt;0,IF(ABS('OddsRatio_working_3-way'!V319+SQRT('OddsRatio_working_3-way'!W319))/2&gt;0,ABS('OddsRatio_working_3-way'!V319+SQRT('OddsRatio_working_3-way'!W319))/2,ABS('OddsRatio_working_3-way'!V319-SQRT('OddsRatio_working_3-way'!W319))/2),SQRT(-'OddsRatio_working_3-way'!U319^3/27))</f>
        <v>0.21437419258940629</v>
      </c>
      <c r="Y319" s="11">
        <f>IF('OddsRatio_working_3-way'!W319&gt;=0,IF('OddsRatio_working_3-way'!V319+SQRT('OddsRatio_working_3-way'!W319)&gt;0,0,PI()),ACOS('OddsRatio_working_3-way'!V319/(2*'OddsRatio_working_3-way'!X319)))</f>
        <v>1.1425294898867862</v>
      </c>
      <c r="Z319" s="11">
        <f>'OddsRatio_working_3-way'!X319^(1/3)*COS('OddsRatio_working_3-way'!Y319/3)</f>
        <v>0.55560989503068636</v>
      </c>
      <c r="AA319" s="11">
        <f>'OddsRatio_working_3-way'!X319^(1/3)*COS(('OddsRatio_working_3-way'!Y319+2*PI())/3)</f>
        <v>-0.470461866850998</v>
      </c>
      <c r="AB319" s="11">
        <f>'OddsRatio_working_3-way'!X319^(1/3)*COS(('OddsRatio_working_3-way'!Y319+4*PI())/3)</f>
        <v>-8.5148028179688043E-2</v>
      </c>
      <c r="AC319" s="11">
        <f>'OddsRatio_working_3-way'!X319^(1/3)*SIN('OddsRatio_working_3-way'!Y319/3)</f>
        <v>0.22246104847936876</v>
      </c>
      <c r="AD319" s="11">
        <f>'OddsRatio_working_3-way'!X319^(1/3)*SIN(('OddsRatio_working_3-way'!Y319+2*PI())/3)</f>
        <v>0.36994175945089552</v>
      </c>
      <c r="AE319" s="11">
        <f>'OddsRatio_working_3-way'!X319^(1/3)*SIN(('OddsRatio_working_3-way'!Y319+4*PI())/3)</f>
        <v>-0.59240280793026412</v>
      </c>
      <c r="AF319" s="11">
        <f>-'OddsRatio_working_3-way'!U319/(3*'OddsRatio_working_3-way'!X319^(1/3))*COS(('OddsRatio_working_3-way'!Y319)/3)</f>
        <v>0.55560989503068636</v>
      </c>
      <c r="AG319" s="11">
        <f>-'OddsRatio_working_3-way'!U319/(3*'OddsRatio_working_3-way'!X319^(1/3))*COS(('OddsRatio_working_3-way'!Y319+2*PI())/3)</f>
        <v>-0.470461866850998</v>
      </c>
      <c r="AH319" s="11">
        <f>-'OddsRatio_working_3-way'!U319/(3*'OddsRatio_working_3-way'!X319^(1/3))*COS(('OddsRatio_working_3-way'!Y319+4*PI())/3)</f>
        <v>-8.5148028179688043E-2</v>
      </c>
      <c r="AI319" s="11">
        <f>'OddsRatio_working_3-way'!U319/(3*'OddsRatio_working_3-way'!X319^(1/3))*SIN(('OddsRatio_working_3-way'!Y319)/3)</f>
        <v>-0.22246104847936876</v>
      </c>
      <c r="AJ319" s="11">
        <f>'OddsRatio_working_3-way'!U319/(3*'OddsRatio_working_3-way'!X319^(1/3))*SIN(('OddsRatio_working_3-way'!Y319+2*PI())/3)</f>
        <v>-0.36994175945089552</v>
      </c>
      <c r="AK319" s="11">
        <f>'OddsRatio_working_3-way'!U319/(3*'OddsRatio_working_3-way'!X319^(1/3))*SIN(('OddsRatio_working_3-way'!Y319+4*PI())/3)</f>
        <v>0.59240280793026412</v>
      </c>
      <c r="AL319" s="11">
        <f>'OddsRatio_working_3-way'!Z319+'OddsRatio_working_3-way'!AF319</f>
        <v>1.1112197900613727</v>
      </c>
      <c r="AM319" s="11">
        <f>'OddsRatio_working_3-way'!AA319+'OddsRatio_working_3-way'!AG319</f>
        <v>-0.940923733701996</v>
      </c>
      <c r="AN319" s="11">
        <f>'OddsRatio_working_3-way'!AB319+'OddsRatio_working_3-way'!AH319</f>
        <v>-0.17029605635937609</v>
      </c>
      <c r="AO319" s="11">
        <f>'OddsRatio_working_3-way'!AC319+'OddsRatio_working_3-way'!AI319</f>
        <v>0</v>
      </c>
      <c r="AP319" s="11">
        <f>'OddsRatio_working_3-way'!AD319+'OddsRatio_working_3-way'!AJ319</f>
        <v>0</v>
      </c>
      <c r="AQ319" s="11">
        <f>'OddsRatio_working_3-way'!AE319+'OddsRatio_working_3-way'!AK319</f>
        <v>0</v>
      </c>
      <c r="AR319" s="10">
        <f>IF(A319="","",IF(('OddsRatio_working_3-way'!X319=0),IF(Q319&gt;0,-Q319^(1/3),(-Q319)^(1/3)),'OddsRatio_working_3-way'!AL319-'OddsRatio_working_3-way'!R319/3))</f>
        <v>1.1112197900613727</v>
      </c>
      <c r="AS319" s="11">
        <f>IF(('OddsRatio_working_3-way'!X319=0),IF(Q319&gt;0,-Q319^(1/3),(-Q319)^(1/3)),'OddsRatio_working_3-way'!AM319-'OddsRatio_working_3-way'!R319/3)</f>
        <v>-0.940923733701996</v>
      </c>
      <c r="AT319" s="11">
        <f>IF(('OddsRatio_working_3-way'!X319=0),IF(Q319&gt;0,-Q319^(1/3),(-Q319)^(1/3)),'OddsRatio_working_3-way'!AN319-'OddsRatio_working_3-way'!R319/3)</f>
        <v>-0.17029605635937609</v>
      </c>
      <c r="AU319" s="11">
        <f>IF(('OddsRatio_working_3-way'!X319=0),0,'OddsRatio_working_3-way'!AO319)</f>
        <v>0</v>
      </c>
      <c r="AV319" s="11">
        <f>IF(('OddsRatio_working_3-way'!X319=0),0,'OddsRatio_working_3-way'!AP319)</f>
        <v>0</v>
      </c>
      <c r="AW319" s="11">
        <f>IF(('OddsRatio_working_3-way'!X319=0),0,'OddsRatio_working_3-way'!AQ319)</f>
        <v>0</v>
      </c>
    </row>
    <row r="320" spans="1:4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9">
        <f t="shared" si="65"/>
        <v>0.35037253385385164</v>
      </c>
      <c r="E320" s="9">
        <f t="shared" si="66"/>
        <v>0.30311387084488106</v>
      </c>
      <c r="F320" s="9">
        <f t="shared" si="67"/>
        <v>0.34651359530126741</v>
      </c>
      <c r="G320" s="9">
        <f t="shared" si="68"/>
        <v>1.059488570229933</v>
      </c>
      <c r="H320" s="9">
        <f t="shared" si="69"/>
        <v>2.8541049979023834</v>
      </c>
      <c r="I320" s="9">
        <f t="shared" si="70"/>
        <v>3.299090197398955</v>
      </c>
      <c r="J320" s="9">
        <f t="shared" si="71"/>
        <v>2.8858896550092803</v>
      </c>
      <c r="K320" s="11">
        <f t="shared" si="72"/>
        <v>0.36363636363636365</v>
      </c>
      <c r="L320" s="11">
        <f t="shared" si="73"/>
        <v>0.31545741324921134</v>
      </c>
      <c r="M320" s="11">
        <f t="shared" si="74"/>
        <v>0.35971223021582738</v>
      </c>
      <c r="N320" s="11">
        <f>'OddsRatio_working_3-way'!K320+'OddsRatio_working_3-way'!L320+'OddsRatio_working_3-way'!M320-('OddsRatio_working_3-way'!K320*'OddsRatio_working_3-way'!L320)-('OddsRatio_working_3-way'!K320*'OddsRatio_working_3-way'!M320)-('OddsRatio_working_3-way'!L320*'OddsRatio_working_3-way'!M320)+('OddsRatio_working_3-way'!K320*'OddsRatio_working_3-way'!L320*'OddsRatio_working_3-way'!M320)-1</f>
        <v>-0.27892088394096892</v>
      </c>
      <c r="O320" s="11">
        <f>0</f>
        <v>0</v>
      </c>
      <c r="P320" s="11">
        <f>('OddsRatio_working_3-way'!K320*'OddsRatio_working_3-way'!L320)+('OddsRatio_working_3-way'!K320*'OddsRatio_working_3-way'!M320)+('OddsRatio_working_3-way'!L320*'OddsRatio_working_3-way'!M320)-(3*'OddsRatio_working_3-way'!K320*'OddsRatio_working_3-way'!L320*'OddsRatio_working_3-way'!M320)</f>
        <v>0.23520042583656053</v>
      </c>
      <c r="Q320" s="11">
        <f>2*'OddsRatio_working_3-way'!K320*'OddsRatio_working_3-way'!L320*'OddsRatio_working_3-way'!M320</f>
        <v>8.2526465205810695E-2</v>
      </c>
      <c r="R320" s="11">
        <f t="shared" si="75"/>
        <v>0</v>
      </c>
      <c r="S320" s="11">
        <f t="shared" si="76"/>
        <v>-0.84325139987129316</v>
      </c>
      <c r="T320" s="11">
        <f t="shared" si="77"/>
        <v>-0.29587768416536597</v>
      </c>
      <c r="U320" s="11">
        <f>'OddsRatio_working_3-way'!S320-'OddsRatio_working_3-way'!R320^2/3</f>
        <v>-0.84325139987129316</v>
      </c>
      <c r="V320" s="11">
        <f>'OddsRatio_working_3-way'!S320*'OddsRatio_working_3-way'!R320/3-2*'OddsRatio_working_3-way'!R320^3/27-'OddsRatio_working_3-way'!T320</f>
        <v>0.29587768416536597</v>
      </c>
      <c r="W320" s="11">
        <f>'OddsRatio_working_3-way'!V320^2+4*'OddsRatio_working_3-way'!U320^3/27</f>
        <v>-1.287986835886018E-3</v>
      </c>
      <c r="X320" s="11">
        <f>IF('OddsRatio_working_3-way'!W320&gt;0,IF(ABS('OddsRatio_working_3-way'!V320+SQRT('OddsRatio_working_3-way'!W320))/2&gt;0,ABS('OddsRatio_working_3-way'!V320+SQRT('OddsRatio_working_3-way'!W320))/2,ABS('OddsRatio_working_3-way'!V320-SQRT('OddsRatio_working_3-way'!W320))/2),SQRT(-'OddsRatio_working_3-way'!U320^3/27))</f>
        <v>0.14902314486594531</v>
      </c>
      <c r="Y320" s="11">
        <f>IF('OddsRatio_working_3-way'!W320&gt;=0,IF('OddsRatio_working_3-way'!V320+SQRT('OddsRatio_working_3-way'!W320)&gt;0,0,PI()),ACOS('OddsRatio_working_3-way'!V320/(2*'OddsRatio_working_3-way'!X320)))</f>
        <v>0.1207055123323979</v>
      </c>
      <c r="Z320" s="11">
        <f>'OddsRatio_working_3-way'!X320^(1/3)*COS('OddsRatio_working_3-way'!Y320/3)</f>
        <v>0.52974428511496663</v>
      </c>
      <c r="AA320" s="11">
        <f>'OddsRatio_working_3-way'!X320^(1/3)*COS(('OddsRatio_working_3-way'!Y320+2*PI())/3)</f>
        <v>-0.28334087989515772</v>
      </c>
      <c r="AB320" s="11">
        <f>'OddsRatio_working_3-way'!X320^(1/3)*COS(('OddsRatio_working_3-way'!Y320+4*PI())/3)</f>
        <v>-0.24640340521980908</v>
      </c>
      <c r="AC320" s="11">
        <f>'OddsRatio_working_3-way'!X320^(1/3)*SIN('OddsRatio_working_3-way'!Y320/3)</f>
        <v>2.1325860946997698E-2</v>
      </c>
      <c r="AD320" s="11">
        <f>'OddsRatio_working_3-way'!X320^(1/3)*SIN(('OddsRatio_working_3-way'!Y320+2*PI())/3)</f>
        <v>0.44810907794568905</v>
      </c>
      <c r="AE320" s="11">
        <f>'OddsRatio_working_3-way'!X320^(1/3)*SIN(('OddsRatio_working_3-way'!Y320+4*PI())/3)</f>
        <v>-0.4694349388926865</v>
      </c>
      <c r="AF320" s="11">
        <f>-'OddsRatio_working_3-way'!U320/(3*'OddsRatio_working_3-way'!X320^(1/3))*COS(('OddsRatio_working_3-way'!Y320)/3)</f>
        <v>0.52974428511496652</v>
      </c>
      <c r="AG320" s="11">
        <f>-'OddsRatio_working_3-way'!U320/(3*'OddsRatio_working_3-way'!X320^(1/3))*COS(('OddsRatio_working_3-way'!Y320+2*PI())/3)</f>
        <v>-0.28334087989515766</v>
      </c>
      <c r="AH320" s="11">
        <f>-'OddsRatio_working_3-way'!U320/(3*'OddsRatio_working_3-way'!X320^(1/3))*COS(('OddsRatio_working_3-way'!Y320+4*PI())/3)</f>
        <v>-0.24640340521980905</v>
      </c>
      <c r="AI320" s="11">
        <f>'OddsRatio_working_3-way'!U320/(3*'OddsRatio_working_3-way'!X320^(1/3))*SIN(('OddsRatio_working_3-way'!Y320)/3)</f>
        <v>-2.1325860946997694E-2</v>
      </c>
      <c r="AJ320" s="11">
        <f>'OddsRatio_working_3-way'!U320/(3*'OddsRatio_working_3-way'!X320^(1/3))*SIN(('OddsRatio_working_3-way'!Y320+2*PI())/3)</f>
        <v>-0.44810907794568894</v>
      </c>
      <c r="AK320" s="11">
        <f>'OddsRatio_working_3-way'!U320/(3*'OddsRatio_working_3-way'!X320^(1/3))*SIN(('OddsRatio_working_3-way'!Y320+4*PI())/3)</f>
        <v>0.46943493889268645</v>
      </c>
      <c r="AL320" s="11">
        <f>'OddsRatio_working_3-way'!Z320+'OddsRatio_working_3-way'!AF320</f>
        <v>1.059488570229933</v>
      </c>
      <c r="AM320" s="11">
        <f>'OddsRatio_working_3-way'!AA320+'OddsRatio_working_3-way'!AG320</f>
        <v>-0.56668175979031532</v>
      </c>
      <c r="AN320" s="11">
        <f>'OddsRatio_working_3-way'!AB320+'OddsRatio_working_3-way'!AH320</f>
        <v>-0.49280681043961816</v>
      </c>
      <c r="AO320" s="11">
        <f>'OddsRatio_working_3-way'!AC320+'OddsRatio_working_3-way'!AI320</f>
        <v>0</v>
      </c>
      <c r="AP320" s="11">
        <f>'OddsRatio_working_3-way'!AD320+'OddsRatio_working_3-way'!AJ320</f>
        <v>0</v>
      </c>
      <c r="AQ320" s="11">
        <f>'OddsRatio_working_3-way'!AE320+'OddsRatio_working_3-way'!AK320</f>
        <v>0</v>
      </c>
      <c r="AR320" s="10">
        <f>IF(A320="","",IF(('OddsRatio_working_3-way'!X320=0),IF(Q320&gt;0,-Q320^(1/3),(-Q320)^(1/3)),'OddsRatio_working_3-way'!AL320-'OddsRatio_working_3-way'!R320/3))</f>
        <v>1.059488570229933</v>
      </c>
      <c r="AS320" s="11">
        <f>IF(('OddsRatio_working_3-way'!X320=0),IF(Q320&gt;0,-Q320^(1/3),(-Q320)^(1/3)),'OddsRatio_working_3-way'!AM320-'OddsRatio_working_3-way'!R320/3)</f>
        <v>-0.56668175979031532</v>
      </c>
      <c r="AT320" s="11">
        <f>IF(('OddsRatio_working_3-way'!X320=0),IF(Q320&gt;0,-Q320^(1/3),(-Q320)^(1/3)),'OddsRatio_working_3-way'!AN320-'OddsRatio_working_3-way'!R320/3)</f>
        <v>-0.49280681043961816</v>
      </c>
      <c r="AU320" s="11">
        <f>IF(('OddsRatio_working_3-way'!X320=0),0,'OddsRatio_working_3-way'!AO320)</f>
        <v>0</v>
      </c>
      <c r="AV320" s="11">
        <f>IF(('OddsRatio_working_3-way'!X320=0),0,'OddsRatio_working_3-way'!AP320)</f>
        <v>0</v>
      </c>
      <c r="AW320" s="11">
        <f>IF(('OddsRatio_working_3-way'!X320=0),0,'OddsRatio_working_3-way'!AQ320)</f>
        <v>0</v>
      </c>
    </row>
    <row r="321" spans="1:4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9">
        <f t="shared" si="65"/>
        <v>0.45625140674913067</v>
      </c>
      <c r="E321" s="9">
        <f t="shared" si="66"/>
        <v>0.24347930534116421</v>
      </c>
      <c r="F321" s="9">
        <f t="shared" si="67"/>
        <v>0.30026928790970525</v>
      </c>
      <c r="G321" s="9">
        <f t="shared" si="68"/>
        <v>1.0640839857607451</v>
      </c>
      <c r="H321" s="9">
        <f t="shared" si="69"/>
        <v>2.1917740640520345</v>
      </c>
      <c r="I321" s="9">
        <f t="shared" si="70"/>
        <v>4.1071252384213759</v>
      </c>
      <c r="J321" s="9">
        <f t="shared" si="71"/>
        <v>3.3303439288160317</v>
      </c>
      <c r="K321" s="11">
        <f t="shared" si="72"/>
        <v>0.47169811320754712</v>
      </c>
      <c r="L321" s="11">
        <f t="shared" si="73"/>
        <v>0.25510204081632654</v>
      </c>
      <c r="M321" s="11">
        <f t="shared" si="74"/>
        <v>0.31347962382445144</v>
      </c>
      <c r="N321" s="11">
        <f>'OddsRatio_working_3-way'!K321+'OddsRatio_working_3-way'!L321+'OddsRatio_working_3-way'!M321-('OddsRatio_working_3-way'!K321*'OddsRatio_working_3-way'!L321)-('OddsRatio_working_3-way'!K321*'OddsRatio_working_3-way'!M321)-('OddsRatio_working_3-way'!L321*'OddsRatio_working_3-way'!M321)+('OddsRatio_working_3-way'!K321*'OddsRatio_working_3-way'!L321*'OddsRatio_working_3-way'!M321)-1</f>
        <v>-0.27016704830628069</v>
      </c>
      <c r="O321" s="11">
        <f>0</f>
        <v>0</v>
      </c>
      <c r="P321" s="11">
        <f>('OddsRatio_working_3-way'!K321*'OddsRatio_working_3-way'!L321)+('OddsRatio_working_3-way'!K321*'OddsRatio_working_3-way'!M321)+('OddsRatio_working_3-way'!L321*'OddsRatio_working_3-way'!M321)-(3*'OddsRatio_working_3-way'!K321*'OddsRatio_working_3-way'!L321*'OddsRatio_working_3-way'!M321)</f>
        <v>0.23500409804899069</v>
      </c>
      <c r="Q321" s="11">
        <f>2*'OddsRatio_working_3-way'!K321*'OddsRatio_working_3-way'!L321*'OddsRatio_working_3-way'!M321</f>
        <v>7.544272810561499E-2</v>
      </c>
      <c r="R321" s="11">
        <f t="shared" si="75"/>
        <v>0</v>
      </c>
      <c r="S321" s="11">
        <f t="shared" si="76"/>
        <v>-0.86984737599299389</v>
      </c>
      <c r="T321" s="11">
        <f t="shared" si="77"/>
        <v>-0.27924474349694828</v>
      </c>
      <c r="U321" s="11">
        <f>'OddsRatio_working_3-way'!S321-'OddsRatio_working_3-way'!R321^2/3</f>
        <v>-0.86984737599299389</v>
      </c>
      <c r="V321" s="11">
        <f>'OddsRatio_working_3-way'!S321*'OddsRatio_working_3-way'!R321/3-2*'OddsRatio_working_3-way'!R321^3/27-'OddsRatio_working_3-way'!T321</f>
        <v>0.27924474349694828</v>
      </c>
      <c r="W321" s="11">
        <f>'OddsRatio_working_3-way'!V321^2+4*'OddsRatio_working_3-way'!U321^3/27</f>
        <v>-1.9527039519887171E-2</v>
      </c>
      <c r="X321" s="11">
        <f>IF('OddsRatio_working_3-way'!W321&gt;0,IF(ABS('OddsRatio_working_3-way'!V321+SQRT('OddsRatio_working_3-way'!W321))/2&gt;0,ABS('OddsRatio_working_3-way'!V321+SQRT('OddsRatio_working_3-way'!W321))/2,ABS('OddsRatio_working_3-way'!V321-SQRT('OddsRatio_working_3-way'!W321))/2),SQRT(-'OddsRatio_working_3-way'!U321^3/27))</f>
        <v>0.15612868593772541</v>
      </c>
      <c r="Y321" s="11">
        <f>IF('OddsRatio_working_3-way'!W321&gt;=0,IF('OddsRatio_working_3-way'!V321+SQRT('OddsRatio_working_3-way'!W321)&gt;0,0,PI()),ACOS('OddsRatio_working_3-way'!V321/(2*'OddsRatio_working_3-way'!X321)))</f>
        <v>0.46398220470627849</v>
      </c>
      <c r="Z321" s="11">
        <f>'OddsRatio_working_3-way'!X321^(1/3)*COS('OddsRatio_working_3-way'!Y321/3)</f>
        <v>0.53204199288037246</v>
      </c>
      <c r="AA321" s="11">
        <f>'OddsRatio_working_3-way'!X321^(1/3)*COS(('OddsRatio_working_3-way'!Y321+2*PI())/3)</f>
        <v>-0.33785644978433693</v>
      </c>
      <c r="AB321" s="11">
        <f>'OddsRatio_working_3-way'!X321^(1/3)*COS(('OddsRatio_working_3-way'!Y321+4*PI())/3)</f>
        <v>-0.19418554309603578</v>
      </c>
      <c r="AC321" s="11">
        <f>'OddsRatio_working_3-way'!X321^(1/3)*SIN('OddsRatio_working_3-way'!Y321/3)</f>
        <v>8.2948436651208476E-2</v>
      </c>
      <c r="AD321" s="11">
        <f>'OddsRatio_working_3-way'!X321^(1/3)*SIN(('OddsRatio_working_3-way'!Y321+2*PI())/3)</f>
        <v>0.41928766338889795</v>
      </c>
      <c r="AE321" s="11">
        <f>'OddsRatio_working_3-way'!X321^(1/3)*SIN(('OddsRatio_working_3-way'!Y321+4*PI())/3)</f>
        <v>-0.50223610004010621</v>
      </c>
      <c r="AF321" s="11">
        <f>-'OddsRatio_working_3-way'!U321/(3*'OddsRatio_working_3-way'!X321^(1/3))*COS(('OddsRatio_working_3-way'!Y321)/3)</f>
        <v>0.53204199288037257</v>
      </c>
      <c r="AG321" s="11">
        <f>-'OddsRatio_working_3-way'!U321/(3*'OddsRatio_working_3-way'!X321^(1/3))*COS(('OddsRatio_working_3-way'!Y321+2*PI())/3)</f>
        <v>-0.33785644978433699</v>
      </c>
      <c r="AH321" s="11">
        <f>-'OddsRatio_working_3-way'!U321/(3*'OddsRatio_working_3-way'!X321^(1/3))*COS(('OddsRatio_working_3-way'!Y321+4*PI())/3)</f>
        <v>-0.19418554309603583</v>
      </c>
      <c r="AI321" s="11">
        <f>'OddsRatio_working_3-way'!U321/(3*'OddsRatio_working_3-way'!X321^(1/3))*SIN(('OddsRatio_working_3-way'!Y321)/3)</f>
        <v>-8.294843665120849E-2</v>
      </c>
      <c r="AJ321" s="11">
        <f>'OddsRatio_working_3-way'!U321/(3*'OddsRatio_working_3-way'!X321^(1/3))*SIN(('OddsRatio_working_3-way'!Y321+2*PI())/3)</f>
        <v>-0.419287663388898</v>
      </c>
      <c r="AK321" s="11">
        <f>'OddsRatio_working_3-way'!U321/(3*'OddsRatio_working_3-way'!X321^(1/3))*SIN(('OddsRatio_working_3-way'!Y321+4*PI())/3)</f>
        <v>0.50223610004010633</v>
      </c>
      <c r="AL321" s="11">
        <f>'OddsRatio_working_3-way'!Z321+'OddsRatio_working_3-way'!AF321</f>
        <v>1.0640839857607451</v>
      </c>
      <c r="AM321" s="11">
        <f>'OddsRatio_working_3-way'!AA321+'OddsRatio_working_3-way'!AG321</f>
        <v>-0.67571289956867386</v>
      </c>
      <c r="AN321" s="11">
        <f>'OddsRatio_working_3-way'!AB321+'OddsRatio_working_3-way'!AH321</f>
        <v>-0.38837108619207161</v>
      </c>
      <c r="AO321" s="11">
        <f>'OddsRatio_working_3-way'!AC321+'OddsRatio_working_3-way'!AI321</f>
        <v>0</v>
      </c>
      <c r="AP321" s="11">
        <f>'OddsRatio_working_3-way'!AD321+'OddsRatio_working_3-way'!AJ321</f>
        <v>0</v>
      </c>
      <c r="AQ321" s="11">
        <f>'OddsRatio_working_3-way'!AE321+'OddsRatio_working_3-way'!AK321</f>
        <v>0</v>
      </c>
      <c r="AR321" s="10">
        <f>IF(A321="","",IF(('OddsRatio_working_3-way'!X321=0),IF(Q321&gt;0,-Q321^(1/3),(-Q321)^(1/3)),'OddsRatio_working_3-way'!AL321-'OddsRatio_working_3-way'!R321/3))</f>
        <v>1.0640839857607451</v>
      </c>
      <c r="AS321" s="11">
        <f>IF(('OddsRatio_working_3-way'!X321=0),IF(Q321&gt;0,-Q321^(1/3),(-Q321)^(1/3)),'OddsRatio_working_3-way'!AM321-'OddsRatio_working_3-way'!R321/3)</f>
        <v>-0.67571289956867386</v>
      </c>
      <c r="AT321" s="11">
        <f>IF(('OddsRatio_working_3-way'!X321=0),IF(Q321&gt;0,-Q321^(1/3),(-Q321)^(1/3)),'OddsRatio_working_3-way'!AN321-'OddsRatio_working_3-way'!R321/3)</f>
        <v>-0.38837108619207161</v>
      </c>
      <c r="AU321" s="11">
        <f>IF(('OddsRatio_working_3-way'!X321=0),0,'OddsRatio_working_3-way'!AO321)</f>
        <v>0</v>
      </c>
      <c r="AV321" s="11">
        <f>IF(('OddsRatio_working_3-way'!X321=0),0,'OddsRatio_working_3-way'!AP321)</f>
        <v>0</v>
      </c>
      <c r="AW321" s="11">
        <f>IF(('OddsRatio_working_3-way'!X321=0),0,'OddsRatio_working_3-way'!AQ321)</f>
        <v>0</v>
      </c>
    </row>
    <row r="322" spans="1:4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9">
        <f t="shared" si="65"/>
        <v>0.29998255274249985</v>
      </c>
      <c r="E322" s="9">
        <f t="shared" si="66"/>
        <v>0.26611280599114501</v>
      </c>
      <c r="F322" s="9">
        <f t="shared" si="67"/>
        <v>0.43390464126635514</v>
      </c>
      <c r="G322" s="9">
        <f t="shared" si="68"/>
        <v>1.0606941831931742</v>
      </c>
      <c r="H322" s="9">
        <f t="shared" si="69"/>
        <v>3.3335272030249832</v>
      </c>
      <c r="I322" s="9">
        <f t="shared" si="70"/>
        <v>3.7578048763022527</v>
      </c>
      <c r="J322" s="9">
        <f t="shared" si="71"/>
        <v>2.304653845327604</v>
      </c>
      <c r="K322" s="11">
        <f t="shared" si="72"/>
        <v>0.3125</v>
      </c>
      <c r="L322" s="11">
        <f t="shared" si="73"/>
        <v>0.27777777777777779</v>
      </c>
      <c r="M322" s="11">
        <f t="shared" si="74"/>
        <v>0.44843049327354262</v>
      </c>
      <c r="N322" s="11">
        <f>'OddsRatio_working_3-way'!K322+'OddsRatio_working_3-way'!L322+'OddsRatio_working_3-way'!M322-('OddsRatio_working_3-way'!K322*'OddsRatio_working_3-way'!L322)-('OddsRatio_working_3-way'!K322*'OddsRatio_working_3-way'!M322)-('OddsRatio_working_3-way'!L322*'OddsRatio_working_3-way'!M322)+('OddsRatio_working_3-way'!K322*'OddsRatio_working_3-way'!L322*'OddsRatio_working_3-way'!M322)-1</f>
        <v>-0.27386958146487284</v>
      </c>
      <c r="O322" s="11">
        <f>0</f>
        <v>0</v>
      </c>
      <c r="P322" s="11">
        <f>('OddsRatio_working_3-way'!K322*'OddsRatio_working_3-way'!L322)+('OddsRatio_working_3-way'!K322*'OddsRatio_working_3-way'!M322)+('OddsRatio_working_3-way'!L322*'OddsRatio_working_3-way'!M322)-(3*'OddsRatio_working_3-way'!K322*'OddsRatio_working_3-way'!L322*'OddsRatio_working_3-way'!M322)</f>
        <v>0.23472533632286996</v>
      </c>
      <c r="Q322" s="11">
        <f>2*'OddsRatio_working_3-way'!K322*'OddsRatio_working_3-way'!L322*'OddsRatio_working_3-way'!M322</f>
        <v>7.7852516193323368E-2</v>
      </c>
      <c r="R322" s="11">
        <f t="shared" si="75"/>
        <v>0</v>
      </c>
      <c r="S322" s="11">
        <f t="shared" si="76"/>
        <v>-0.85706975950878428</v>
      </c>
      <c r="T322" s="11">
        <f t="shared" si="77"/>
        <v>-0.28426857695150387</v>
      </c>
      <c r="U322" s="11">
        <f>'OddsRatio_working_3-way'!S322-'OddsRatio_working_3-way'!R322^2/3</f>
        <v>-0.85706975950878428</v>
      </c>
      <c r="V322" s="11">
        <f>'OddsRatio_working_3-way'!S322*'OddsRatio_working_3-way'!R322/3-2*'OddsRatio_working_3-way'!R322^3/27-'OddsRatio_working_3-way'!T322</f>
        <v>0.28426857695150387</v>
      </c>
      <c r="W322" s="11">
        <f>'OddsRatio_working_3-way'!V322^2+4*'OddsRatio_working_3-way'!U322^3/27</f>
        <v>-1.2461970219630192E-2</v>
      </c>
      <c r="X322" s="11">
        <f>IF('OddsRatio_working_3-way'!W322&gt;0,IF(ABS('OddsRatio_working_3-way'!V322+SQRT('OddsRatio_working_3-way'!W322))/2&gt;0,ABS('OddsRatio_working_3-way'!V322+SQRT('OddsRatio_working_3-way'!W322))/2,ABS('OddsRatio_working_3-way'!V322-SQRT('OddsRatio_working_3-way'!W322))/2),SQRT(-'OddsRatio_working_3-way'!U322^3/27))</f>
        <v>0.15270117391629909</v>
      </c>
      <c r="Y322" s="11">
        <f>IF('OddsRatio_working_3-way'!W322&gt;=0,IF('OddsRatio_working_3-way'!V322+SQRT('OddsRatio_working_3-way'!W322)&gt;0,0,PI()),ACOS('OddsRatio_working_3-way'!V322/(2*'OddsRatio_working_3-way'!X322)))</f>
        <v>0.37420029473340666</v>
      </c>
      <c r="Z322" s="11">
        <f>'OddsRatio_working_3-way'!X322^(1/3)*COS('OddsRatio_working_3-way'!Y322/3)</f>
        <v>0.53034709159658711</v>
      </c>
      <c r="AA322" s="11">
        <f>'OddsRatio_working_3-way'!X322^(1/3)*COS(('OddsRatio_working_3-way'!Y322+2*PI())/3)</f>
        <v>-0.32276184064609204</v>
      </c>
      <c r="AB322" s="11">
        <f>'OddsRatio_working_3-way'!X322^(1/3)*COS(('OddsRatio_working_3-way'!Y322+4*PI())/3)</f>
        <v>-0.20758525095049546</v>
      </c>
      <c r="AC322" s="11">
        <f>'OddsRatio_working_3-way'!X322^(1/3)*SIN('OddsRatio_working_3-way'!Y322/3)</f>
        <v>6.6497235065095986E-2</v>
      </c>
      <c r="AD322" s="11">
        <f>'OddsRatio_working_3-way'!X322^(1/3)*SIN(('OddsRatio_working_3-way'!Y322+2*PI())/3)</f>
        <v>0.42604543661328909</v>
      </c>
      <c r="AE322" s="11">
        <f>'OddsRatio_working_3-way'!X322^(1/3)*SIN(('OddsRatio_working_3-way'!Y322+4*PI())/3)</f>
        <v>-0.49254267167838495</v>
      </c>
      <c r="AF322" s="11">
        <f>-'OddsRatio_working_3-way'!U322/(3*'OddsRatio_working_3-way'!X322^(1/3))*COS(('OddsRatio_working_3-way'!Y322)/3)</f>
        <v>0.53034709159658711</v>
      </c>
      <c r="AG322" s="11">
        <f>-'OddsRatio_working_3-way'!U322/(3*'OddsRatio_working_3-way'!X322^(1/3))*COS(('OddsRatio_working_3-way'!Y322+2*PI())/3)</f>
        <v>-0.32276184064609204</v>
      </c>
      <c r="AH322" s="11">
        <f>-'OddsRatio_working_3-way'!U322/(3*'OddsRatio_working_3-way'!X322^(1/3))*COS(('OddsRatio_working_3-way'!Y322+4*PI())/3)</f>
        <v>-0.20758525095049546</v>
      </c>
      <c r="AI322" s="11">
        <f>'OddsRatio_working_3-way'!U322/(3*'OddsRatio_working_3-way'!X322^(1/3))*SIN(('OddsRatio_working_3-way'!Y322)/3)</f>
        <v>-6.6497235065095986E-2</v>
      </c>
      <c r="AJ322" s="11">
        <f>'OddsRatio_working_3-way'!U322/(3*'OddsRatio_working_3-way'!X322^(1/3))*SIN(('OddsRatio_working_3-way'!Y322+2*PI())/3)</f>
        <v>-0.42604543661328909</v>
      </c>
      <c r="AK322" s="11">
        <f>'OddsRatio_working_3-way'!U322/(3*'OddsRatio_working_3-way'!X322^(1/3))*SIN(('OddsRatio_working_3-way'!Y322+4*PI())/3)</f>
        <v>0.49254267167838495</v>
      </c>
      <c r="AL322" s="11">
        <f>'OddsRatio_working_3-way'!Z322+'OddsRatio_working_3-way'!AF322</f>
        <v>1.0606941831931742</v>
      </c>
      <c r="AM322" s="11">
        <f>'OddsRatio_working_3-way'!AA322+'OddsRatio_working_3-way'!AG322</f>
        <v>-0.64552368129218407</v>
      </c>
      <c r="AN322" s="11">
        <f>'OddsRatio_working_3-way'!AB322+'OddsRatio_working_3-way'!AH322</f>
        <v>-0.41517050190099092</v>
      </c>
      <c r="AO322" s="11">
        <f>'OddsRatio_working_3-way'!AC322+'OddsRatio_working_3-way'!AI322</f>
        <v>0</v>
      </c>
      <c r="AP322" s="11">
        <f>'OddsRatio_working_3-way'!AD322+'OddsRatio_working_3-way'!AJ322</f>
        <v>0</v>
      </c>
      <c r="AQ322" s="11">
        <f>'OddsRatio_working_3-way'!AE322+'OddsRatio_working_3-way'!AK322</f>
        <v>0</v>
      </c>
      <c r="AR322" s="10">
        <f>IF(A322="","",IF(('OddsRatio_working_3-way'!X322=0),IF(Q322&gt;0,-Q322^(1/3),(-Q322)^(1/3)),'OddsRatio_working_3-way'!AL322-'OddsRatio_working_3-way'!R322/3))</f>
        <v>1.0606941831931742</v>
      </c>
      <c r="AS322" s="11">
        <f>IF(('OddsRatio_working_3-way'!X322=0),IF(Q322&gt;0,-Q322^(1/3),(-Q322)^(1/3)),'OddsRatio_working_3-way'!AM322-'OddsRatio_working_3-way'!R322/3)</f>
        <v>-0.64552368129218407</v>
      </c>
      <c r="AT322" s="11">
        <f>IF(('OddsRatio_working_3-way'!X322=0),IF(Q322&gt;0,-Q322^(1/3),(-Q322)^(1/3)),'OddsRatio_working_3-way'!AN322-'OddsRatio_working_3-way'!R322/3)</f>
        <v>-0.41517050190099092</v>
      </c>
      <c r="AU322" s="11">
        <f>IF(('OddsRatio_working_3-way'!X322=0),0,'OddsRatio_working_3-way'!AO322)</f>
        <v>0</v>
      </c>
      <c r="AV322" s="11">
        <f>IF(('OddsRatio_working_3-way'!X322=0),0,'OddsRatio_working_3-way'!AP322)</f>
        <v>0</v>
      </c>
      <c r="AW322" s="11">
        <f>IF(('OddsRatio_working_3-way'!X322=0),0,'OddsRatio_working_3-way'!AQ322)</f>
        <v>0</v>
      </c>
    </row>
    <row r="323" spans="1:4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9">
        <f t="shared" si="65"/>
        <v>0.43170354023764068</v>
      </c>
      <c r="E323" s="9">
        <f t="shared" si="66"/>
        <v>0.25864090023087205</v>
      </c>
      <c r="F323" s="9">
        <f t="shared" si="67"/>
        <v>0.30965555953148743</v>
      </c>
      <c r="G323" s="9">
        <f t="shared" si="68"/>
        <v>1.0616164887836328</v>
      </c>
      <c r="H323" s="9">
        <f t="shared" si="69"/>
        <v>2.3164044460917048</v>
      </c>
      <c r="I323" s="9">
        <f t="shared" si="70"/>
        <v>3.8663645197158085</v>
      </c>
      <c r="J323" s="9">
        <f t="shared" si="71"/>
        <v>3.2293946264456288</v>
      </c>
      <c r="K323" s="11">
        <f t="shared" si="72"/>
        <v>0.4464285714285714</v>
      </c>
      <c r="L323" s="11">
        <f t="shared" si="73"/>
        <v>0.27027027027027023</v>
      </c>
      <c r="M323" s="11">
        <f t="shared" si="74"/>
        <v>0.32258064516129031</v>
      </c>
      <c r="N323" s="11">
        <f>'OddsRatio_working_3-way'!K323+'OddsRatio_working_3-way'!L323+'OddsRatio_working_3-way'!M323-('OddsRatio_working_3-way'!K323*'OddsRatio_working_3-way'!L323)-('OddsRatio_working_3-way'!K323*'OddsRatio_working_3-way'!M323)-('OddsRatio_working_3-way'!L323*'OddsRatio_working_3-way'!M323)+('OddsRatio_working_3-way'!K323*'OddsRatio_working_3-way'!L323*'OddsRatio_working_3-way'!M323)-1</f>
        <v>-0.2736486486486488</v>
      </c>
      <c r="O323" s="11">
        <f>0</f>
        <v>0</v>
      </c>
      <c r="P323" s="11">
        <f>('OddsRatio_working_3-way'!K323*'OddsRatio_working_3-way'!L323)+('OddsRatio_working_3-way'!K323*'OddsRatio_working_3-way'!M323)+('OddsRatio_working_3-way'!L323*'OddsRatio_working_3-way'!M323)-(3*'OddsRatio_working_3-way'!K323*'OddsRatio_working_3-way'!L323*'OddsRatio_working_3-way'!M323)</f>
        <v>0.235085315730477</v>
      </c>
      <c r="Q323" s="11">
        <f>2*'OddsRatio_working_3-way'!K323*'OddsRatio_working_3-way'!L323*'OddsRatio_working_3-way'!M323</f>
        <v>7.7842819778303624E-2</v>
      </c>
      <c r="R323" s="11">
        <f t="shared" si="75"/>
        <v>0</v>
      </c>
      <c r="S323" s="11">
        <f t="shared" si="76"/>
        <v>-0.85907720316322411</v>
      </c>
      <c r="T323" s="11">
        <f t="shared" si="77"/>
        <v>-0.28446265005404764</v>
      </c>
      <c r="U323" s="11">
        <f>'OddsRatio_working_3-way'!S323-'OddsRatio_working_3-way'!R323^2/3</f>
        <v>-0.85907720316322411</v>
      </c>
      <c r="V323" s="11">
        <f>'OddsRatio_working_3-way'!S323*'OddsRatio_working_3-way'!R323/3-2*'OddsRatio_working_3-way'!R323^3/27-'OddsRatio_working_3-way'!T323</f>
        <v>0.28446265005404764</v>
      </c>
      <c r="W323" s="11">
        <f>'OddsRatio_working_3-way'!V323^2+4*'OddsRatio_working_3-way'!U323^3/27</f>
        <v>-1.3008511035647013E-2</v>
      </c>
      <c r="X323" s="11">
        <f>IF('OddsRatio_working_3-way'!W323&gt;0,IF(ABS('OddsRatio_working_3-way'!V323+SQRT('OddsRatio_working_3-way'!W323))/2&gt;0,ABS('OddsRatio_working_3-way'!V323+SQRT('OddsRatio_working_3-way'!W323))/2,ABS('OddsRatio_working_3-way'!V323-SQRT('OddsRatio_working_3-way'!W323))/2),SQRT(-'OddsRatio_working_3-way'!U323^3/27))</f>
        <v>0.15323797694388505</v>
      </c>
      <c r="Y323" s="11">
        <f>IF('OddsRatio_working_3-way'!W323&gt;=0,IF('OddsRatio_working_3-way'!V323+SQRT('OddsRatio_working_3-way'!W323)&gt;0,0,PI()),ACOS('OddsRatio_working_3-way'!V323/(2*'OddsRatio_working_3-way'!X323)))</f>
        <v>0.38132374237759437</v>
      </c>
      <c r="Z323" s="11">
        <f>'OddsRatio_working_3-way'!X323^(1/3)*COS('OddsRatio_working_3-way'!Y323/3)</f>
        <v>0.5308082443918164</v>
      </c>
      <c r="AA323" s="11">
        <f>'OddsRatio_working_3-way'!X323^(1/3)*COS(('OddsRatio_working_3-way'!Y323+2*PI())/3)</f>
        <v>-0.32415151835151956</v>
      </c>
      <c r="AB323" s="11">
        <f>'OddsRatio_working_3-way'!X323^(1/3)*COS(('OddsRatio_working_3-way'!Y323+4*PI())/3)</f>
        <v>-0.20665672604029672</v>
      </c>
      <c r="AC323" s="11">
        <f>'OddsRatio_working_3-way'!X323^(1/3)*SIN('OddsRatio_working_3-way'!Y323/3)</f>
        <v>6.7835649969263695E-2</v>
      </c>
      <c r="AD323" s="11">
        <f>'OddsRatio_working_3-way'!X323^(1/3)*SIN(('OddsRatio_working_3-way'!Y323+2*PI())/3)</f>
        <v>0.42577559919689995</v>
      </c>
      <c r="AE323" s="11">
        <f>'OddsRatio_working_3-way'!X323^(1/3)*SIN(('OddsRatio_working_3-way'!Y323+4*PI())/3)</f>
        <v>-0.49361124916616367</v>
      </c>
      <c r="AF323" s="11">
        <f>-'OddsRatio_working_3-way'!U323/(3*'OddsRatio_working_3-way'!X323^(1/3))*COS(('OddsRatio_working_3-way'!Y323)/3)</f>
        <v>0.5308082443918164</v>
      </c>
      <c r="AG323" s="11">
        <f>-'OddsRatio_working_3-way'!U323/(3*'OddsRatio_working_3-way'!X323^(1/3))*COS(('OddsRatio_working_3-way'!Y323+2*PI())/3)</f>
        <v>-0.32415151835151956</v>
      </c>
      <c r="AH323" s="11">
        <f>-'OddsRatio_working_3-way'!U323/(3*'OddsRatio_working_3-way'!X323^(1/3))*COS(('OddsRatio_working_3-way'!Y323+4*PI())/3)</f>
        <v>-0.20665672604029672</v>
      </c>
      <c r="AI323" s="11">
        <f>'OddsRatio_working_3-way'!U323/(3*'OddsRatio_working_3-way'!X323^(1/3))*SIN(('OddsRatio_working_3-way'!Y323)/3)</f>
        <v>-6.7835649969263695E-2</v>
      </c>
      <c r="AJ323" s="11">
        <f>'OddsRatio_working_3-way'!U323/(3*'OddsRatio_working_3-way'!X323^(1/3))*SIN(('OddsRatio_working_3-way'!Y323+2*PI())/3)</f>
        <v>-0.42577559919689995</v>
      </c>
      <c r="AK323" s="11">
        <f>'OddsRatio_working_3-way'!U323/(3*'OddsRatio_working_3-way'!X323^(1/3))*SIN(('OddsRatio_working_3-way'!Y323+4*PI())/3)</f>
        <v>0.49361124916616367</v>
      </c>
      <c r="AL323" s="11">
        <f>'OddsRatio_working_3-way'!Z323+'OddsRatio_working_3-way'!AF323</f>
        <v>1.0616164887836328</v>
      </c>
      <c r="AM323" s="11">
        <f>'OddsRatio_working_3-way'!AA323+'OddsRatio_working_3-way'!AG323</f>
        <v>-0.64830303670303913</v>
      </c>
      <c r="AN323" s="11">
        <f>'OddsRatio_working_3-way'!AB323+'OddsRatio_working_3-way'!AH323</f>
        <v>-0.41331345208059345</v>
      </c>
      <c r="AO323" s="11">
        <f>'OddsRatio_working_3-way'!AC323+'OddsRatio_working_3-way'!AI323</f>
        <v>0</v>
      </c>
      <c r="AP323" s="11">
        <f>'OddsRatio_working_3-way'!AD323+'OddsRatio_working_3-way'!AJ323</f>
        <v>0</v>
      </c>
      <c r="AQ323" s="11">
        <f>'OddsRatio_working_3-way'!AE323+'OddsRatio_working_3-way'!AK323</f>
        <v>0</v>
      </c>
      <c r="AR323" s="10">
        <f>IF(A323="","",IF(('OddsRatio_working_3-way'!X323=0),IF(Q323&gt;0,-Q323^(1/3),(-Q323)^(1/3)),'OddsRatio_working_3-way'!AL323-'OddsRatio_working_3-way'!R323/3))</f>
        <v>1.0616164887836328</v>
      </c>
      <c r="AS323" s="11">
        <f>IF(('OddsRatio_working_3-way'!X323=0),IF(Q323&gt;0,-Q323^(1/3),(-Q323)^(1/3)),'OddsRatio_working_3-way'!AM323-'OddsRatio_working_3-way'!R323/3)</f>
        <v>-0.64830303670303913</v>
      </c>
      <c r="AT323" s="11">
        <f>IF(('OddsRatio_working_3-way'!X323=0),IF(Q323&gt;0,-Q323^(1/3),(-Q323)^(1/3)),'OddsRatio_working_3-way'!AN323-'OddsRatio_working_3-way'!R323/3)</f>
        <v>-0.41331345208059345</v>
      </c>
      <c r="AU323" s="11">
        <f>IF(('OddsRatio_working_3-way'!X323=0),0,'OddsRatio_working_3-way'!AO323)</f>
        <v>0</v>
      </c>
      <c r="AV323" s="11">
        <f>IF(('OddsRatio_working_3-way'!X323=0),0,'OddsRatio_working_3-way'!AP323)</f>
        <v>0</v>
      </c>
      <c r="AW323" s="11">
        <f>IF(('OddsRatio_working_3-way'!X323=0),0,'OddsRatio_working_3-way'!AQ323)</f>
        <v>0</v>
      </c>
    </row>
    <row r="324" spans="1:4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9">
        <f t="shared" ref="D324:D387" si="78">(K324/(AR324+K324-(AR324*K324)))</f>
        <v>0.40156361486394121</v>
      </c>
      <c r="E324" s="9">
        <f t="shared" ref="E324:E387" si="79">(L324/(AR324+L324-(AR324*L324)))</f>
        <v>0.28534953582060679</v>
      </c>
      <c r="F324" s="9">
        <f t="shared" ref="F324:F387" si="80">(M324/(AR324+M324-(AR324*M324)))</f>
        <v>0.313086849315452</v>
      </c>
      <c r="G324" s="9">
        <f t="shared" ref="G324:G387" si="81">AR324</f>
        <v>1.0349065692915431</v>
      </c>
      <c r="H324" s="9">
        <f t="shared" ref="H324:H387" si="82">IF(A324="","",1/D324)</f>
        <v>2.4902654597798222</v>
      </c>
      <c r="I324" s="9">
        <f t="shared" ref="I324:I387" si="83">IF(B324="","",1/E324)</f>
        <v>3.5044738976855347</v>
      </c>
      <c r="J324" s="9">
        <f t="shared" ref="J324:J387" si="84">IF(C324="","",1/F324)</f>
        <v>3.1940019268980722</v>
      </c>
      <c r="K324" s="11">
        <f t="shared" ref="K324:K387" si="85">1/A324</f>
        <v>0.4098360655737705</v>
      </c>
      <c r="L324" s="11">
        <f t="shared" ref="L324:L387" si="86">1/B324</f>
        <v>0.29239766081871343</v>
      </c>
      <c r="M324" s="11">
        <f t="shared" ref="M324:M387" si="87">1/C324</f>
        <v>0.32051282051282048</v>
      </c>
      <c r="N324" s="11">
        <f>'OddsRatio_working_3-way'!K324+'OddsRatio_working_3-way'!L324+'OddsRatio_working_3-way'!M324-('OddsRatio_working_3-way'!K324*'OddsRatio_working_3-way'!L324)-('OddsRatio_working_3-way'!K324*'OddsRatio_working_3-way'!M324)-('OddsRatio_working_3-way'!L324*'OddsRatio_working_3-way'!M324)+('OddsRatio_working_3-way'!K324*'OddsRatio_working_3-way'!L324*'OddsRatio_working_3-way'!M324)-1</f>
        <v>-0.28375478418619071</v>
      </c>
      <c r="O324" s="11">
        <f>0</f>
        <v>0</v>
      </c>
      <c r="P324" s="11">
        <f>('OddsRatio_working_3-way'!K324*'OddsRatio_working_3-way'!L324)+('OddsRatio_working_3-way'!K324*'OddsRatio_working_3-way'!M324)+('OddsRatio_working_3-way'!L324*'OddsRatio_working_3-way'!M324)-(3*'OddsRatio_working_3-way'!K324*'OddsRatio_working_3-way'!L324*'OddsRatio_working_3-way'!M324)</f>
        <v>0.22968395487808774</v>
      </c>
      <c r="Q324" s="11">
        <f>2*'OddsRatio_working_3-way'!K324*'OddsRatio_working_3-way'!L324*'OddsRatio_working_3-way'!M324</f>
        <v>7.6817376213407271E-2</v>
      </c>
      <c r="R324" s="11">
        <f t="shared" ref="R324:R387" si="88">O324/N324</f>
        <v>0</v>
      </c>
      <c r="S324" s="11">
        <f t="shared" ref="S324:S387" si="89">P324/N324</f>
        <v>-0.80944522411074682</v>
      </c>
      <c r="T324" s="11">
        <f t="shared" ref="T324:T387" si="90">Q324/N324</f>
        <v>-0.27071746625777487</v>
      </c>
      <c r="U324" s="11">
        <f>'OddsRatio_working_3-way'!S324-'OddsRatio_working_3-way'!R324^2/3</f>
        <v>-0.80944522411074682</v>
      </c>
      <c r="V324" s="11">
        <f>'OddsRatio_working_3-way'!S324*'OddsRatio_working_3-way'!R324/3-2*'OddsRatio_working_3-way'!R324^3/27-'OddsRatio_working_3-way'!T324</f>
        <v>0.27071746625777487</v>
      </c>
      <c r="W324" s="11">
        <f>'OddsRatio_working_3-way'!V324^2+4*'OddsRatio_working_3-way'!U324^3/27</f>
        <v>-5.2823915878318917E-3</v>
      </c>
      <c r="X324" s="11">
        <f>IF('OddsRatio_working_3-way'!W324&gt;0,IF(ABS('OddsRatio_working_3-way'!V324+SQRT('OddsRatio_working_3-way'!W324))/2&gt;0,ABS('OddsRatio_working_3-way'!V324+SQRT('OddsRatio_working_3-way'!W324))/2,ABS('OddsRatio_working_3-way'!V324-SQRT('OddsRatio_working_3-way'!W324))/2),SQRT(-'OddsRatio_working_3-way'!U324^3/27))</f>
        <v>0.14015200509166947</v>
      </c>
      <c r="Y324" s="11">
        <f>IF('OddsRatio_working_3-way'!W324&gt;=0,IF('OddsRatio_working_3-way'!V324+SQRT('OddsRatio_working_3-way'!W324)&gt;0,0,PI()),ACOS('OddsRatio_working_3-way'!V324/(2*'OddsRatio_working_3-way'!X324)))</f>
        <v>0.26228712254212017</v>
      </c>
      <c r="Z324" s="11">
        <f>'OddsRatio_working_3-way'!X324^(1/3)*COS('OddsRatio_working_3-way'!Y324/3)</f>
        <v>0.51745328464577156</v>
      </c>
      <c r="AA324" s="11">
        <f>'OddsRatio_working_3-way'!X324^(1/3)*COS(('OddsRatio_working_3-way'!Y324+2*PI())/3)</f>
        <v>-0.29800614950746396</v>
      </c>
      <c r="AB324" s="11">
        <f>'OddsRatio_working_3-way'!X324^(1/3)*COS(('OddsRatio_working_3-way'!Y324+4*PI())/3)</f>
        <v>-0.21944713513830766</v>
      </c>
      <c r="AC324" s="11">
        <f>'OddsRatio_working_3-way'!X324^(1/3)*SIN('OddsRatio_working_3-way'!Y324/3)</f>
        <v>4.5356068093304086E-2</v>
      </c>
      <c r="AD324" s="11">
        <f>'OddsRatio_working_3-way'!X324^(1/3)*SIN(('OddsRatio_working_3-way'!Y324+2*PI())/3)</f>
        <v>0.4254496557282863</v>
      </c>
      <c r="AE324" s="11">
        <f>'OddsRatio_working_3-way'!X324^(1/3)*SIN(('OddsRatio_working_3-way'!Y324+4*PI())/3)</f>
        <v>-0.47080572382159036</v>
      </c>
      <c r="AF324" s="11">
        <f>-'OddsRatio_working_3-way'!U324/(3*'OddsRatio_working_3-way'!X324^(1/3))*COS(('OddsRatio_working_3-way'!Y324)/3)</f>
        <v>0.51745328464577145</v>
      </c>
      <c r="AG324" s="11">
        <f>-'OddsRatio_working_3-way'!U324/(3*'OddsRatio_working_3-way'!X324^(1/3))*COS(('OddsRatio_working_3-way'!Y324+2*PI())/3)</f>
        <v>-0.2980061495074639</v>
      </c>
      <c r="AH324" s="11">
        <f>-'OddsRatio_working_3-way'!U324/(3*'OddsRatio_working_3-way'!X324^(1/3))*COS(('OddsRatio_working_3-way'!Y324+4*PI())/3)</f>
        <v>-0.21944713513830763</v>
      </c>
      <c r="AI324" s="11">
        <f>'OddsRatio_working_3-way'!U324/(3*'OddsRatio_working_3-way'!X324^(1/3))*SIN(('OddsRatio_working_3-way'!Y324)/3)</f>
        <v>-4.5356068093304072E-2</v>
      </c>
      <c r="AJ324" s="11">
        <f>'OddsRatio_working_3-way'!U324/(3*'OddsRatio_working_3-way'!X324^(1/3))*SIN(('OddsRatio_working_3-way'!Y324+2*PI())/3)</f>
        <v>-0.42544965572828619</v>
      </c>
      <c r="AK324" s="11">
        <f>'OddsRatio_working_3-way'!U324/(3*'OddsRatio_working_3-way'!X324^(1/3))*SIN(('OddsRatio_working_3-way'!Y324+4*PI())/3)</f>
        <v>0.47080572382159025</v>
      </c>
      <c r="AL324" s="11">
        <f>'OddsRatio_working_3-way'!Z324+'OddsRatio_working_3-way'!AF324</f>
        <v>1.0349065692915431</v>
      </c>
      <c r="AM324" s="11">
        <f>'OddsRatio_working_3-way'!AA324+'OddsRatio_working_3-way'!AG324</f>
        <v>-0.59601229901492792</v>
      </c>
      <c r="AN324" s="11">
        <f>'OddsRatio_working_3-way'!AB324+'OddsRatio_working_3-way'!AH324</f>
        <v>-0.43889427027661532</v>
      </c>
      <c r="AO324" s="11">
        <f>'OddsRatio_working_3-way'!AC324+'OddsRatio_working_3-way'!AI324</f>
        <v>0</v>
      </c>
      <c r="AP324" s="11">
        <f>'OddsRatio_working_3-way'!AD324+'OddsRatio_working_3-way'!AJ324</f>
        <v>0</v>
      </c>
      <c r="AQ324" s="11">
        <f>'OddsRatio_working_3-way'!AE324+'OddsRatio_working_3-way'!AK324</f>
        <v>0</v>
      </c>
      <c r="AR324" s="10">
        <f>IF(A324="","",IF(('OddsRatio_working_3-way'!X324=0),IF(Q324&gt;0,-Q324^(1/3),(-Q324)^(1/3)),'OddsRatio_working_3-way'!AL324-'OddsRatio_working_3-way'!R324/3))</f>
        <v>1.0349065692915431</v>
      </c>
      <c r="AS324" s="11">
        <f>IF(('OddsRatio_working_3-way'!X324=0),IF(Q324&gt;0,-Q324^(1/3),(-Q324)^(1/3)),'OddsRatio_working_3-way'!AM324-'OddsRatio_working_3-way'!R324/3)</f>
        <v>-0.59601229901492792</v>
      </c>
      <c r="AT324" s="11">
        <f>IF(('OddsRatio_working_3-way'!X324=0),IF(Q324&gt;0,-Q324^(1/3),(-Q324)^(1/3)),'OddsRatio_working_3-way'!AN324-'OddsRatio_working_3-way'!R324/3)</f>
        <v>-0.43889427027661532</v>
      </c>
      <c r="AU324" s="11">
        <f>IF(('OddsRatio_working_3-way'!X324=0),0,'OddsRatio_working_3-way'!AO324)</f>
        <v>0</v>
      </c>
      <c r="AV324" s="11">
        <f>IF(('OddsRatio_working_3-way'!X324=0),0,'OddsRatio_working_3-way'!AP324)</f>
        <v>0</v>
      </c>
      <c r="AW324" s="11">
        <f>IF(('OddsRatio_working_3-way'!X324=0),0,'OddsRatio_working_3-way'!AQ324)</f>
        <v>0</v>
      </c>
    </row>
    <row r="325" spans="1:4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9">
        <f t="shared" si="78"/>
        <v>0.4587501789684682</v>
      </c>
      <c r="E325" s="9">
        <f t="shared" si="79"/>
        <v>0.26645706246951673</v>
      </c>
      <c r="F325" s="9">
        <f t="shared" si="80"/>
        <v>0.27479275856201496</v>
      </c>
      <c r="G325" s="9">
        <f t="shared" si="81"/>
        <v>1.03494356303485</v>
      </c>
      <c r="H325" s="9">
        <f t="shared" si="82"/>
        <v>2.179835661859729</v>
      </c>
      <c r="I325" s="9">
        <f t="shared" si="83"/>
        <v>3.7529498776727008</v>
      </c>
      <c r="J325" s="9">
        <f t="shared" si="84"/>
        <v>3.639106085738868</v>
      </c>
      <c r="K325" s="11">
        <f t="shared" si="85"/>
        <v>0.46728971962616822</v>
      </c>
      <c r="L325" s="11">
        <f t="shared" si="86"/>
        <v>0.27322404371584696</v>
      </c>
      <c r="M325" s="11">
        <f t="shared" si="87"/>
        <v>0.28169014084507044</v>
      </c>
      <c r="N325" s="11">
        <f>'OddsRatio_working_3-way'!K325+'OddsRatio_working_3-way'!L325+'OddsRatio_working_3-way'!M325-('OddsRatio_working_3-way'!K325*'OddsRatio_working_3-way'!L325)-('OddsRatio_working_3-way'!K325*'OddsRatio_working_3-way'!M325)-('OddsRatio_working_3-way'!L325*'OddsRatio_working_3-way'!M325)+('OddsRatio_working_3-way'!K325*'OddsRatio_working_3-way'!L325*'OddsRatio_working_3-way'!M325)-1</f>
        <v>-0.27810158021824838</v>
      </c>
      <c r="O325" s="11">
        <f>0</f>
        <v>0</v>
      </c>
      <c r="P325" s="11">
        <f>('OddsRatio_working_3-way'!K325*'OddsRatio_working_3-way'!L325)+('OddsRatio_working_3-way'!K325*'OddsRatio_working_3-way'!M325)+('OddsRatio_working_3-way'!L325*'OddsRatio_working_3-way'!M325)-(3*'OddsRatio_working_3-way'!K325*'OddsRatio_working_3-way'!L325*'OddsRatio_working_3-way'!M325)</f>
        <v>0.22837602706273902</v>
      </c>
      <c r="Q325" s="11">
        <f>2*'OddsRatio_working_3-way'!K325*'OddsRatio_working_3-way'!L325*'OddsRatio_working_3-way'!M325</f>
        <v>7.1929457342594968E-2</v>
      </c>
      <c r="R325" s="11">
        <f t="shared" si="88"/>
        <v>0</v>
      </c>
      <c r="S325" s="11">
        <f t="shared" si="89"/>
        <v>-0.82119643794729336</v>
      </c>
      <c r="T325" s="11">
        <f t="shared" si="90"/>
        <v>-0.25864454738497428</v>
      </c>
      <c r="U325" s="11">
        <f>'OddsRatio_working_3-way'!S325-'OddsRatio_working_3-way'!R325^2/3</f>
        <v>-0.82119643794729336</v>
      </c>
      <c r="V325" s="11">
        <f>'OddsRatio_working_3-way'!S325*'OddsRatio_working_3-way'!R325/3-2*'OddsRatio_working_3-way'!R325^3/27-'OddsRatio_working_3-way'!T325</f>
        <v>0.25864454738497428</v>
      </c>
      <c r="W325" s="11">
        <f>'OddsRatio_working_3-way'!V325^2+4*'OddsRatio_working_3-way'!U325^3/27</f>
        <v>-1.5145217032583508E-2</v>
      </c>
      <c r="X325" s="11">
        <f>IF('OddsRatio_working_3-way'!W325&gt;0,IF(ABS('OddsRatio_working_3-way'!V325+SQRT('OddsRatio_working_3-way'!W325))/2&gt;0,ABS('OddsRatio_working_3-way'!V325+SQRT('OddsRatio_working_3-way'!W325))/2,ABS('OddsRatio_working_3-way'!V325-SQRT('OddsRatio_working_3-way'!W325))/2),SQRT(-'OddsRatio_working_3-way'!U325^3/27))</f>
        <v>0.14321506460962977</v>
      </c>
      <c r="Y325" s="11">
        <f>IF('OddsRatio_working_3-way'!W325&gt;=0,IF('OddsRatio_working_3-way'!V325+SQRT('OddsRatio_working_3-way'!W325)&gt;0,0,PI()),ACOS('OddsRatio_working_3-way'!V325/(2*'OddsRatio_working_3-way'!X325)))</f>
        <v>0.44410978277080382</v>
      </c>
      <c r="Z325" s="11">
        <f>'OddsRatio_working_3-way'!X325^(1/3)*COS('OddsRatio_working_3-way'!Y325/3)</f>
        <v>0.51747178151742501</v>
      </c>
      <c r="AA325" s="11">
        <f>'OddsRatio_working_3-way'!X325^(1/3)*COS(('OddsRatio_working_3-way'!Y325+2*PI())/3)</f>
        <v>-0.32556646749354384</v>
      </c>
      <c r="AB325" s="11">
        <f>'OddsRatio_working_3-way'!X325^(1/3)*COS(('OddsRatio_working_3-way'!Y325+4*PI())/3)</f>
        <v>-0.19190531402388125</v>
      </c>
      <c r="AC325" s="11">
        <f>'OddsRatio_working_3-way'!X325^(1/3)*SIN('OddsRatio_working_3-way'!Y325/3)</f>
        <v>7.7169302935905751E-2</v>
      </c>
      <c r="AD325" s="11">
        <f>'OddsRatio_working_3-way'!X325^(1/3)*SIN(('OddsRatio_working_3-way'!Y325+2*PI())/3)</f>
        <v>0.40955905706772799</v>
      </c>
      <c r="AE325" s="11">
        <f>'OddsRatio_working_3-way'!X325^(1/3)*SIN(('OddsRatio_working_3-way'!Y325+4*PI())/3)</f>
        <v>-0.48672836000363356</v>
      </c>
      <c r="AF325" s="11">
        <f>-'OddsRatio_working_3-way'!U325/(3*'OddsRatio_working_3-way'!X325^(1/3))*COS(('OddsRatio_working_3-way'!Y325)/3)</f>
        <v>0.5174717815174249</v>
      </c>
      <c r="AG325" s="11">
        <f>-'OddsRatio_working_3-way'!U325/(3*'OddsRatio_working_3-way'!X325^(1/3))*COS(('OddsRatio_working_3-way'!Y325+2*PI())/3)</f>
        <v>-0.32556646749354379</v>
      </c>
      <c r="AH325" s="11">
        <f>-'OddsRatio_working_3-way'!U325/(3*'OddsRatio_working_3-way'!X325^(1/3))*COS(('OddsRatio_working_3-way'!Y325+4*PI())/3)</f>
        <v>-0.19190531402388122</v>
      </c>
      <c r="AI325" s="11">
        <f>'OddsRatio_working_3-way'!U325/(3*'OddsRatio_working_3-way'!X325^(1/3))*SIN(('OddsRatio_working_3-way'!Y325)/3)</f>
        <v>-7.7169302935905737E-2</v>
      </c>
      <c r="AJ325" s="11">
        <f>'OddsRatio_working_3-way'!U325/(3*'OddsRatio_working_3-way'!X325^(1/3))*SIN(('OddsRatio_working_3-way'!Y325+2*PI())/3)</f>
        <v>-0.40955905706772794</v>
      </c>
      <c r="AK325" s="11">
        <f>'OddsRatio_working_3-way'!U325/(3*'OddsRatio_working_3-way'!X325^(1/3))*SIN(('OddsRatio_working_3-way'!Y325+4*PI())/3)</f>
        <v>0.48672836000363345</v>
      </c>
      <c r="AL325" s="11">
        <f>'OddsRatio_working_3-way'!Z325+'OddsRatio_working_3-way'!AF325</f>
        <v>1.03494356303485</v>
      </c>
      <c r="AM325" s="11">
        <f>'OddsRatio_working_3-way'!AA325+'OddsRatio_working_3-way'!AG325</f>
        <v>-0.65113293498708757</v>
      </c>
      <c r="AN325" s="11">
        <f>'OddsRatio_working_3-way'!AB325+'OddsRatio_working_3-way'!AH325</f>
        <v>-0.38381062804776245</v>
      </c>
      <c r="AO325" s="11">
        <f>'OddsRatio_working_3-way'!AC325+'OddsRatio_working_3-way'!AI325</f>
        <v>0</v>
      </c>
      <c r="AP325" s="11">
        <f>'OddsRatio_working_3-way'!AD325+'OddsRatio_working_3-way'!AJ325</f>
        <v>0</v>
      </c>
      <c r="AQ325" s="11">
        <f>'OddsRatio_working_3-way'!AE325+'OddsRatio_working_3-way'!AK325</f>
        <v>0</v>
      </c>
      <c r="AR325" s="10">
        <f>IF(A325="","",IF(('OddsRatio_working_3-way'!X325=0),IF(Q325&gt;0,-Q325^(1/3),(-Q325)^(1/3)),'OddsRatio_working_3-way'!AL325-'OddsRatio_working_3-way'!R325/3))</f>
        <v>1.03494356303485</v>
      </c>
      <c r="AS325" s="11">
        <f>IF(('OddsRatio_working_3-way'!X325=0),IF(Q325&gt;0,-Q325^(1/3),(-Q325)^(1/3)),'OddsRatio_working_3-way'!AM325-'OddsRatio_working_3-way'!R325/3)</f>
        <v>-0.65113293498708757</v>
      </c>
      <c r="AT325" s="11">
        <f>IF(('OddsRatio_working_3-way'!X325=0),IF(Q325&gt;0,-Q325^(1/3),(-Q325)^(1/3)),'OddsRatio_working_3-way'!AN325-'OddsRatio_working_3-way'!R325/3)</f>
        <v>-0.38381062804776245</v>
      </c>
      <c r="AU325" s="11">
        <f>IF(('OddsRatio_working_3-way'!X325=0),0,'OddsRatio_working_3-way'!AO325)</f>
        <v>0</v>
      </c>
      <c r="AV325" s="11">
        <f>IF(('OddsRatio_working_3-way'!X325=0),0,'OddsRatio_working_3-way'!AP325)</f>
        <v>0</v>
      </c>
      <c r="AW325" s="11">
        <f>IF(('OddsRatio_working_3-way'!X325=0),0,'OddsRatio_working_3-way'!AQ325)</f>
        <v>0</v>
      </c>
    </row>
    <row r="326" spans="1:4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9">
        <f t="shared" si="78"/>
        <v>0.51719468323826234</v>
      </c>
      <c r="E326" s="9">
        <f t="shared" si="79"/>
        <v>0.27203068024675969</v>
      </c>
      <c r="F326" s="9">
        <f t="shared" si="80"/>
        <v>0.2107746365149781</v>
      </c>
      <c r="G326" s="9">
        <f t="shared" si="81"/>
        <v>1.0372309873695151</v>
      </c>
      <c r="H326" s="9">
        <f t="shared" si="82"/>
        <v>1.9335078886325634</v>
      </c>
      <c r="I326" s="9">
        <f t="shared" si="83"/>
        <v>3.676055947413349</v>
      </c>
      <c r="J326" s="9">
        <f t="shared" si="84"/>
        <v>4.7444038644039503</v>
      </c>
      <c r="K326" s="11">
        <f t="shared" si="85"/>
        <v>0.52631578947368418</v>
      </c>
      <c r="L326" s="11">
        <f t="shared" si="86"/>
        <v>0.27932960893854747</v>
      </c>
      <c r="M326" s="11">
        <f t="shared" si="87"/>
        <v>0.21691973969631234</v>
      </c>
      <c r="N326" s="11">
        <f>'OddsRatio_working_3-way'!K326+'OddsRatio_working_3-way'!L326+'OddsRatio_working_3-way'!M326-('OddsRatio_working_3-way'!K326*'OddsRatio_working_3-way'!L326)-('OddsRatio_working_3-way'!K326*'OddsRatio_working_3-way'!M326)-('OddsRatio_working_3-way'!L326*'OddsRatio_working_3-way'!M326)+('OddsRatio_working_3-way'!K326*'OddsRatio_working_3-way'!L326*'OddsRatio_working_3-way'!M326)-1</f>
        <v>-0.26732025351737188</v>
      </c>
      <c r="O326" s="11">
        <f>0</f>
        <v>0</v>
      </c>
      <c r="P326" s="11">
        <f>('OddsRatio_working_3-way'!K326*'OddsRatio_working_3-way'!L326)+('OddsRatio_working_3-way'!K326*'OddsRatio_working_3-way'!M326)+('OddsRatio_working_3-way'!L326*'OddsRatio_working_3-way'!M326)-(3*'OddsRatio_working_3-way'!K326*'OddsRatio_working_3-way'!L326*'OddsRatio_working_3-way'!M326)</f>
        <v>0.22610422735178692</v>
      </c>
      <c r="Q326" s="11">
        <f>2*'OddsRatio_working_3-way'!K326*'OddsRatio_working_3-way'!L326*'OddsRatio_working_3-way'!M326</f>
        <v>6.3781164274128888E-2</v>
      </c>
      <c r="R326" s="11">
        <f t="shared" si="88"/>
        <v>0</v>
      </c>
      <c r="S326" s="11">
        <f t="shared" si="89"/>
        <v>-0.8458177948611495</v>
      </c>
      <c r="T326" s="11">
        <f t="shared" si="90"/>
        <v>-0.23859458247141027</v>
      </c>
      <c r="U326" s="11">
        <f>'OddsRatio_working_3-way'!S326-'OddsRatio_working_3-way'!R326^2/3</f>
        <v>-0.8458177948611495</v>
      </c>
      <c r="V326" s="11">
        <f>'OddsRatio_working_3-way'!S326*'OddsRatio_working_3-way'!R326/3-2*'OddsRatio_working_3-way'!R326^3/27-'OddsRatio_working_3-way'!T326</f>
        <v>0.23859458247141027</v>
      </c>
      <c r="W326" s="11">
        <f>'OddsRatio_working_3-way'!V326^2+4*'OddsRatio_working_3-way'!U326^3/27</f>
        <v>-3.2717750971265419E-2</v>
      </c>
      <c r="X326" s="11">
        <f>IF('OddsRatio_working_3-way'!W326&gt;0,IF(ABS('OddsRatio_working_3-way'!V326+SQRT('OddsRatio_working_3-way'!W326))/2&gt;0,ABS('OddsRatio_working_3-way'!V326+SQRT('OddsRatio_working_3-way'!W326))/2,ABS('OddsRatio_working_3-way'!V326-SQRT('OddsRatio_working_3-way'!W326))/2),SQRT(-'OddsRatio_working_3-way'!U326^3/27))</f>
        <v>0.14970397936926394</v>
      </c>
      <c r="Y326" s="11">
        <f>IF('OddsRatio_working_3-way'!W326&gt;=0,IF('OddsRatio_working_3-way'!V326+SQRT('OddsRatio_working_3-way'!W326)&gt;0,0,PI()),ACOS('OddsRatio_working_3-way'!V326/(2*'OddsRatio_working_3-way'!X326)))</f>
        <v>0.64867013598497647</v>
      </c>
      <c r="Z326" s="11">
        <f>'OddsRatio_working_3-way'!X326^(1/3)*COS('OddsRatio_working_3-way'!Y326/3)</f>
        <v>0.51861549368475757</v>
      </c>
      <c r="AA326" s="11">
        <f>'OddsRatio_working_3-way'!X326^(1/3)*COS(('OddsRatio_working_3-way'!Y326+2*PI())/3)</f>
        <v>-0.35796333967863814</v>
      </c>
      <c r="AB326" s="11">
        <f>'OddsRatio_working_3-way'!X326^(1/3)*COS(('OddsRatio_working_3-way'!Y326+4*PI())/3)</f>
        <v>-0.16065215400611912</v>
      </c>
      <c r="AC326" s="11">
        <f>'OddsRatio_working_3-way'!X326^(1/3)*SIN('OddsRatio_working_3-way'!Y326/3)</f>
        <v>0.11391766616215306</v>
      </c>
      <c r="AD326" s="11">
        <f>'OddsRatio_working_3-way'!X326^(1/3)*SIN(('OddsRatio_working_3-way'!Y326+2*PI())/3)</f>
        <v>0.39217535924613173</v>
      </c>
      <c r="AE326" s="11">
        <f>'OddsRatio_working_3-way'!X326^(1/3)*SIN(('OddsRatio_working_3-way'!Y326+4*PI())/3)</f>
        <v>-0.50609302540828471</v>
      </c>
      <c r="AF326" s="11">
        <f>-'OddsRatio_working_3-way'!U326/(3*'OddsRatio_working_3-way'!X326^(1/3))*COS(('OddsRatio_working_3-way'!Y326)/3)</f>
        <v>0.51861549368475746</v>
      </c>
      <c r="AG326" s="11">
        <f>-'OddsRatio_working_3-way'!U326/(3*'OddsRatio_working_3-way'!X326^(1/3))*COS(('OddsRatio_working_3-way'!Y326+2*PI())/3)</f>
        <v>-0.35796333967863808</v>
      </c>
      <c r="AH326" s="11">
        <f>-'OddsRatio_working_3-way'!U326/(3*'OddsRatio_working_3-way'!X326^(1/3))*COS(('OddsRatio_working_3-way'!Y326+4*PI())/3)</f>
        <v>-0.1606521540061191</v>
      </c>
      <c r="AI326" s="11">
        <f>'OddsRatio_working_3-way'!U326/(3*'OddsRatio_working_3-way'!X326^(1/3))*SIN(('OddsRatio_working_3-way'!Y326)/3)</f>
        <v>-0.11391766616215303</v>
      </c>
      <c r="AJ326" s="11">
        <f>'OddsRatio_working_3-way'!U326/(3*'OddsRatio_working_3-way'!X326^(1/3))*SIN(('OddsRatio_working_3-way'!Y326+2*PI())/3)</f>
        <v>-0.39217535924613167</v>
      </c>
      <c r="AK326" s="11">
        <f>'OddsRatio_working_3-way'!U326/(3*'OddsRatio_working_3-way'!X326^(1/3))*SIN(('OddsRatio_working_3-way'!Y326+4*PI())/3)</f>
        <v>0.5060930254082846</v>
      </c>
      <c r="AL326" s="11">
        <f>'OddsRatio_working_3-way'!Z326+'OddsRatio_working_3-way'!AF326</f>
        <v>1.0372309873695151</v>
      </c>
      <c r="AM326" s="11">
        <f>'OddsRatio_working_3-way'!AA326+'OddsRatio_working_3-way'!AG326</f>
        <v>-0.71592667935727627</v>
      </c>
      <c r="AN326" s="11">
        <f>'OddsRatio_working_3-way'!AB326+'OddsRatio_working_3-way'!AH326</f>
        <v>-0.32130430801223819</v>
      </c>
      <c r="AO326" s="11">
        <f>'OddsRatio_working_3-way'!AC326+'OddsRatio_working_3-way'!AI326</f>
        <v>0</v>
      </c>
      <c r="AP326" s="11">
        <f>'OddsRatio_working_3-way'!AD326+'OddsRatio_working_3-way'!AJ326</f>
        <v>0</v>
      </c>
      <c r="AQ326" s="11">
        <f>'OddsRatio_working_3-way'!AE326+'OddsRatio_working_3-way'!AK326</f>
        <v>0</v>
      </c>
      <c r="AR326" s="10">
        <f>IF(A326="","",IF(('OddsRatio_working_3-way'!X326=0),IF(Q326&gt;0,-Q326^(1/3),(-Q326)^(1/3)),'OddsRatio_working_3-way'!AL326-'OddsRatio_working_3-way'!R326/3))</f>
        <v>1.0372309873695151</v>
      </c>
      <c r="AS326" s="11">
        <f>IF(('OddsRatio_working_3-way'!X326=0),IF(Q326&gt;0,-Q326^(1/3),(-Q326)^(1/3)),'OddsRatio_working_3-way'!AM326-'OddsRatio_working_3-way'!R326/3)</f>
        <v>-0.71592667935727627</v>
      </c>
      <c r="AT326" s="11">
        <f>IF(('OddsRatio_working_3-way'!X326=0),IF(Q326&gt;0,-Q326^(1/3),(-Q326)^(1/3)),'OddsRatio_working_3-way'!AN326-'OddsRatio_working_3-way'!R326/3)</f>
        <v>-0.32130430801223819</v>
      </c>
      <c r="AU326" s="11">
        <f>IF(('OddsRatio_working_3-way'!X326=0),0,'OddsRatio_working_3-way'!AO326)</f>
        <v>0</v>
      </c>
      <c r="AV326" s="11">
        <f>IF(('OddsRatio_working_3-way'!X326=0),0,'OddsRatio_working_3-way'!AP326)</f>
        <v>0</v>
      </c>
      <c r="AW326" s="11">
        <f>IF(('OddsRatio_working_3-way'!X326=0),0,'OddsRatio_working_3-way'!AQ326)</f>
        <v>0</v>
      </c>
    </row>
    <row r="327" spans="1:4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9">
        <f t="shared" si="78"/>
        <v>0.35541795406973581</v>
      </c>
      <c r="E327" s="9">
        <f t="shared" si="79"/>
        <v>0.2943537668189698</v>
      </c>
      <c r="F327" s="9">
        <f t="shared" si="80"/>
        <v>0.35022827911129462</v>
      </c>
      <c r="G327" s="9">
        <f t="shared" si="81"/>
        <v>1.0422924543968728</v>
      </c>
      <c r="H327" s="9">
        <f t="shared" si="82"/>
        <v>2.8135888706505585</v>
      </c>
      <c r="I327" s="9">
        <f t="shared" si="83"/>
        <v>3.3972726451128072</v>
      </c>
      <c r="J327" s="9">
        <f t="shared" si="84"/>
        <v>2.8552805688264331</v>
      </c>
      <c r="K327" s="11">
        <f t="shared" si="85"/>
        <v>0.36496350364963503</v>
      </c>
      <c r="L327" s="11">
        <f t="shared" si="86"/>
        <v>0.30303030303030304</v>
      </c>
      <c r="M327" s="11">
        <f t="shared" si="87"/>
        <v>0.35971223021582738</v>
      </c>
      <c r="N327" s="11">
        <f>'OddsRatio_working_3-way'!K327+'OddsRatio_working_3-way'!L327+'OddsRatio_working_3-way'!M327-('OddsRatio_working_3-way'!K327*'OddsRatio_working_3-way'!L327)-('OddsRatio_working_3-way'!K327*'OddsRatio_working_3-way'!M327)-('OddsRatio_working_3-way'!L327*'OddsRatio_working_3-way'!M327)+('OddsRatio_working_3-way'!K327*'OddsRatio_working_3-way'!L327*'OddsRatio_working_3-way'!M327)-1</f>
        <v>-0.28339213168284227</v>
      </c>
      <c r="O327" s="11">
        <f>0</f>
        <v>0</v>
      </c>
      <c r="P327" s="11">
        <f>('OddsRatio_working_3-way'!K327*'OddsRatio_working_3-way'!L327)+('OddsRatio_working_3-way'!K327*'OddsRatio_working_3-way'!M327)+('OddsRatio_working_3-way'!L327*'OddsRatio_working_3-way'!M327)-(3*'OddsRatio_working_3-way'!K327*'OddsRatio_working_3-way'!L327*'OddsRatio_working_3-way'!M327)</f>
        <v>0.23153341958152124</v>
      </c>
      <c r="Q327" s="11">
        <f>2*'OddsRatio_working_3-way'!K327*'OddsRatio_working_3-way'!L327*'OddsRatio_working_3-way'!M327</f>
        <v>7.9564748997086349E-2</v>
      </c>
      <c r="R327" s="11">
        <f t="shared" si="88"/>
        <v>0</v>
      </c>
      <c r="S327" s="11">
        <f t="shared" si="89"/>
        <v>-0.81700722672371651</v>
      </c>
      <c r="T327" s="11">
        <f t="shared" si="90"/>
        <v>-0.28075849715591639</v>
      </c>
      <c r="U327" s="11">
        <f>'OddsRatio_working_3-way'!S327-'OddsRatio_working_3-way'!R327^2/3</f>
        <v>-0.81700722672371651</v>
      </c>
      <c r="V327" s="11">
        <f>'OddsRatio_working_3-way'!S327*'OddsRatio_working_3-way'!R327/3-2*'OddsRatio_working_3-way'!R327^3/27-'OddsRatio_working_3-way'!T327</f>
        <v>0.28075849715591639</v>
      </c>
      <c r="W327" s="11">
        <f>'OddsRatio_working_3-way'!V327^2+4*'OddsRatio_working_3-way'!U327^3/27</f>
        <v>-1.9677010012350976E-3</v>
      </c>
      <c r="X327" s="11">
        <f>IF('OddsRatio_working_3-way'!W327&gt;0,IF(ABS('OddsRatio_working_3-way'!V327+SQRT('OddsRatio_working_3-way'!W327))/2&gt;0,ABS('OddsRatio_working_3-way'!V327+SQRT('OddsRatio_working_3-way'!W327))/2,ABS('OddsRatio_working_3-way'!V327-SQRT('OddsRatio_working_3-way'!W327))/2),SQRT(-'OddsRatio_working_3-way'!U327^3/27))</f>
        <v>0.14212057796681293</v>
      </c>
      <c r="Y327" s="11">
        <f>IF('OddsRatio_working_3-way'!W327&gt;=0,IF('OddsRatio_working_3-way'!V327+SQRT('OddsRatio_working_3-way'!W327)&gt;0,0,PI()),ACOS('OddsRatio_working_3-way'!V327/(2*'OddsRatio_working_3-way'!X327)))</f>
        <v>0.15670087144846301</v>
      </c>
      <c r="Z327" s="11">
        <f>'OddsRatio_working_3-way'!X327^(1/3)*COS('OddsRatio_working_3-way'!Y327/3)</f>
        <v>0.5211462271984364</v>
      </c>
      <c r="AA327" s="11">
        <f>'OddsRatio_working_3-way'!X327^(1/3)*COS(('OddsRatio_working_3-way'!Y327+2*PI())/3)</f>
        <v>-0.28416896256796514</v>
      </c>
      <c r="AB327" s="11">
        <f>'OddsRatio_working_3-way'!X327^(1/3)*COS(('OddsRatio_working_3-way'!Y327+4*PI())/3)</f>
        <v>-0.23697726463047139</v>
      </c>
      <c r="AC327" s="11">
        <f>'OddsRatio_working_3-way'!X327^(1/3)*SIN('OddsRatio_working_3-way'!Y327/3)</f>
        <v>2.7246139507727637E-2</v>
      </c>
      <c r="AD327" s="11">
        <f>'OddsRatio_working_3-way'!X327^(1/3)*SIN(('OddsRatio_working_3-way'!Y327+2*PI())/3)</f>
        <v>0.43770280208639895</v>
      </c>
      <c r="AE327" s="11">
        <f>'OddsRatio_working_3-way'!X327^(1/3)*SIN(('OddsRatio_working_3-way'!Y327+4*PI())/3)</f>
        <v>-0.46494894159412647</v>
      </c>
      <c r="AF327" s="11">
        <f>-'OddsRatio_working_3-way'!U327/(3*'OddsRatio_working_3-way'!X327^(1/3))*COS(('OddsRatio_working_3-way'!Y327)/3)</f>
        <v>0.52114622719843628</v>
      </c>
      <c r="AG327" s="11">
        <f>-'OddsRatio_working_3-way'!U327/(3*'OddsRatio_working_3-way'!X327^(1/3))*COS(('OddsRatio_working_3-way'!Y327+2*PI())/3)</f>
        <v>-0.28416896256796509</v>
      </c>
      <c r="AH327" s="11">
        <f>-'OddsRatio_working_3-way'!U327/(3*'OddsRatio_working_3-way'!X327^(1/3))*COS(('OddsRatio_working_3-way'!Y327+4*PI())/3)</f>
        <v>-0.23697726463047136</v>
      </c>
      <c r="AI327" s="11">
        <f>'OddsRatio_working_3-way'!U327/(3*'OddsRatio_working_3-way'!X327^(1/3))*SIN(('OddsRatio_working_3-way'!Y327)/3)</f>
        <v>-2.724613950772763E-2</v>
      </c>
      <c r="AJ327" s="11">
        <f>'OddsRatio_working_3-way'!U327/(3*'OddsRatio_working_3-way'!X327^(1/3))*SIN(('OddsRatio_working_3-way'!Y327+2*PI())/3)</f>
        <v>-0.43770280208639883</v>
      </c>
      <c r="AK327" s="11">
        <f>'OddsRatio_working_3-way'!U327/(3*'OddsRatio_working_3-way'!X327^(1/3))*SIN(('OddsRatio_working_3-way'!Y327+4*PI())/3)</f>
        <v>0.46494894159412636</v>
      </c>
      <c r="AL327" s="11">
        <f>'OddsRatio_working_3-way'!Z327+'OddsRatio_working_3-way'!AF327</f>
        <v>1.0422924543968728</v>
      </c>
      <c r="AM327" s="11">
        <f>'OddsRatio_working_3-way'!AA327+'OddsRatio_working_3-way'!AG327</f>
        <v>-0.56833792513593018</v>
      </c>
      <c r="AN327" s="11">
        <f>'OddsRatio_working_3-way'!AB327+'OddsRatio_working_3-way'!AH327</f>
        <v>-0.47395452926094273</v>
      </c>
      <c r="AO327" s="11">
        <f>'OddsRatio_working_3-way'!AC327+'OddsRatio_working_3-way'!AI327</f>
        <v>0</v>
      </c>
      <c r="AP327" s="11">
        <f>'OddsRatio_working_3-way'!AD327+'OddsRatio_working_3-way'!AJ327</f>
        <v>0</v>
      </c>
      <c r="AQ327" s="11">
        <f>'OddsRatio_working_3-way'!AE327+'OddsRatio_working_3-way'!AK327</f>
        <v>0</v>
      </c>
      <c r="AR327" s="10">
        <f>IF(A327="","",IF(('OddsRatio_working_3-way'!X327=0),IF(Q327&gt;0,-Q327^(1/3),(-Q327)^(1/3)),'OddsRatio_working_3-way'!AL327-'OddsRatio_working_3-way'!R327/3))</f>
        <v>1.0422924543968728</v>
      </c>
      <c r="AS327" s="11">
        <f>IF(('OddsRatio_working_3-way'!X327=0),IF(Q327&gt;0,-Q327^(1/3),(-Q327)^(1/3)),'OddsRatio_working_3-way'!AM327-'OddsRatio_working_3-way'!R327/3)</f>
        <v>-0.56833792513593018</v>
      </c>
      <c r="AT327" s="11">
        <f>IF(('OddsRatio_working_3-way'!X327=0),IF(Q327&gt;0,-Q327^(1/3),(-Q327)^(1/3)),'OddsRatio_working_3-way'!AN327-'OddsRatio_working_3-way'!R327/3)</f>
        <v>-0.47395452926094273</v>
      </c>
      <c r="AU327" s="11">
        <f>IF(('OddsRatio_working_3-way'!X327=0),0,'OddsRatio_working_3-way'!AO327)</f>
        <v>0</v>
      </c>
      <c r="AV327" s="11">
        <f>IF(('OddsRatio_working_3-way'!X327=0),0,'OddsRatio_working_3-way'!AP327)</f>
        <v>0</v>
      </c>
      <c r="AW327" s="11">
        <f>IF(('OddsRatio_working_3-way'!X327=0),0,'OddsRatio_working_3-way'!AQ327)</f>
        <v>0</v>
      </c>
    </row>
    <row r="328" spans="1:4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9">
        <f t="shared" si="78"/>
        <v>0.49092033183416278</v>
      </c>
      <c r="E328" s="9">
        <f t="shared" si="79"/>
        <v>0.27009071003983209</v>
      </c>
      <c r="F328" s="9">
        <f t="shared" si="80"/>
        <v>0.23898895812600518</v>
      </c>
      <c r="G328" s="9">
        <f t="shared" si="81"/>
        <v>1.0474650441039541</v>
      </c>
      <c r="H328" s="9">
        <f t="shared" si="82"/>
        <v>2.0369903936629146</v>
      </c>
      <c r="I328" s="9">
        <f t="shared" si="83"/>
        <v>3.7024598137882019</v>
      </c>
      <c r="J328" s="9">
        <f t="shared" si="84"/>
        <v>4.1842937340760207</v>
      </c>
      <c r="K328" s="11">
        <f t="shared" si="85"/>
        <v>0.50251256281407031</v>
      </c>
      <c r="L328" s="11">
        <f t="shared" si="86"/>
        <v>0.27932960893854747</v>
      </c>
      <c r="M328" s="11">
        <f t="shared" si="87"/>
        <v>0.24752475247524752</v>
      </c>
      <c r="N328" s="11">
        <f>'OddsRatio_working_3-way'!K328+'OddsRatio_working_3-way'!L328+'OddsRatio_working_3-way'!M328-('OddsRatio_working_3-way'!K328*'OddsRatio_working_3-way'!L328)-('OddsRatio_working_3-way'!K328*'OddsRatio_working_3-way'!M328)-('OddsRatio_working_3-way'!L328*'OddsRatio_working_3-way'!M328)+('OddsRatio_working_3-way'!K328*'OddsRatio_working_3-way'!L328*'OddsRatio_working_3-way'!M328)-1</f>
        <v>-0.26978078622550228</v>
      </c>
      <c r="O328" s="11">
        <f>0</f>
        <v>0</v>
      </c>
      <c r="P328" s="11">
        <f>('OddsRatio_working_3-way'!K328*'OddsRatio_working_3-way'!L328)+('OddsRatio_working_3-way'!K328*'OddsRatio_working_3-way'!M328)+('OddsRatio_working_3-way'!L328*'OddsRatio_working_3-way'!M328)-(3*'OddsRatio_working_3-way'!K328*'OddsRatio_working_3-way'!L328*'OddsRatio_working_3-way'!M328)</f>
        <v>0.2296592759694262</v>
      </c>
      <c r="Q328" s="11">
        <f>2*'OddsRatio_working_3-way'!K328*'OddsRatio_working_3-way'!L328*'OddsRatio_working_3-way'!M328</f>
        <v>6.9488434483941347E-2</v>
      </c>
      <c r="R328" s="11">
        <f t="shared" si="88"/>
        <v>0</v>
      </c>
      <c r="S328" s="11">
        <f t="shared" si="89"/>
        <v>-0.85128106853933028</v>
      </c>
      <c r="T328" s="11">
        <f t="shared" si="90"/>
        <v>-0.25757369698618154</v>
      </c>
      <c r="U328" s="11">
        <f>'OddsRatio_working_3-way'!S328-'OddsRatio_working_3-way'!R328^2/3</f>
        <v>-0.85128106853933028</v>
      </c>
      <c r="V328" s="11">
        <f>'OddsRatio_working_3-way'!S328*'OddsRatio_working_3-way'!R328/3-2*'OddsRatio_working_3-way'!R328^3/27-'OddsRatio_working_3-way'!T328</f>
        <v>0.25757369698618154</v>
      </c>
      <c r="W328" s="11">
        <f>'OddsRatio_working_3-way'!V328^2+4*'OddsRatio_working_3-way'!U328^3/27</f>
        <v>-2.5049257740832678E-2</v>
      </c>
      <c r="X328" s="11">
        <f>IF('OddsRatio_working_3-way'!W328&gt;0,IF(ABS('OddsRatio_working_3-way'!V328+SQRT('OddsRatio_working_3-way'!W328))/2&gt;0,ABS('OddsRatio_working_3-way'!V328+SQRT('OddsRatio_working_3-way'!W328))/2,ABS('OddsRatio_working_3-way'!V328-SQRT('OddsRatio_working_3-way'!W328))/2),SQRT(-'OddsRatio_working_3-way'!U328^3/27))</f>
        <v>0.15115676227013625</v>
      </c>
      <c r="Y328" s="11">
        <f>IF('OddsRatio_working_3-way'!W328&gt;=0,IF('OddsRatio_working_3-way'!V328+SQRT('OddsRatio_working_3-way'!W328)&gt;0,0,PI()),ACOS('OddsRatio_working_3-way'!V328/(2*'OddsRatio_working_3-way'!X328)))</f>
        <v>0.55098642696442313</v>
      </c>
      <c r="Z328" s="11">
        <f>'OddsRatio_working_3-way'!X328^(1/3)*COS('OddsRatio_working_3-way'!Y328/3)</f>
        <v>0.52373252205197718</v>
      </c>
      <c r="AA328" s="11">
        <f>'OddsRatio_working_3-way'!X328^(1/3)*COS(('OddsRatio_working_3-way'!Y328+2*PI())/3)</f>
        <v>-0.34611856748485675</v>
      </c>
      <c r="AB328" s="11">
        <f>'OddsRatio_working_3-way'!X328^(1/3)*COS(('OddsRatio_working_3-way'!Y328+4*PI())/3)</f>
        <v>-0.17761395456712051</v>
      </c>
      <c r="AC328" s="11">
        <f>'OddsRatio_working_3-way'!X328^(1/3)*SIN('OddsRatio_working_3-way'!Y328/3)</f>
        <v>9.7286183627748796E-2</v>
      </c>
      <c r="AD328" s="11">
        <f>'OddsRatio_working_3-way'!X328^(1/3)*SIN(('OddsRatio_working_3-way'!Y328+2*PI())/3)</f>
        <v>0.40492257707123153</v>
      </c>
      <c r="AE328" s="11">
        <f>'OddsRatio_working_3-way'!X328^(1/3)*SIN(('OddsRatio_working_3-way'!Y328+4*PI())/3)</f>
        <v>-0.50220876069898024</v>
      </c>
      <c r="AF328" s="11">
        <f>-'OddsRatio_working_3-way'!U328/(3*'OddsRatio_working_3-way'!X328^(1/3))*COS(('OddsRatio_working_3-way'!Y328)/3)</f>
        <v>0.52373252205197707</v>
      </c>
      <c r="AG328" s="11">
        <f>-'OddsRatio_working_3-way'!U328/(3*'OddsRatio_working_3-way'!X328^(1/3))*COS(('OddsRatio_working_3-way'!Y328+2*PI())/3)</f>
        <v>-0.3461185674848567</v>
      </c>
      <c r="AH328" s="11">
        <f>-'OddsRatio_working_3-way'!U328/(3*'OddsRatio_working_3-way'!X328^(1/3))*COS(('OddsRatio_working_3-way'!Y328+4*PI())/3)</f>
        <v>-0.17761395456712048</v>
      </c>
      <c r="AI328" s="11">
        <f>'OddsRatio_working_3-way'!U328/(3*'OddsRatio_working_3-way'!X328^(1/3))*SIN(('OddsRatio_working_3-way'!Y328)/3)</f>
        <v>-9.7286183627748782E-2</v>
      </c>
      <c r="AJ328" s="11">
        <f>'OddsRatio_working_3-way'!U328/(3*'OddsRatio_working_3-way'!X328^(1/3))*SIN(('OddsRatio_working_3-way'!Y328+2*PI())/3)</f>
        <v>-0.40492257707123147</v>
      </c>
      <c r="AK328" s="11">
        <f>'OddsRatio_working_3-way'!U328/(3*'OddsRatio_working_3-way'!X328^(1/3))*SIN(('OddsRatio_working_3-way'!Y328+4*PI())/3)</f>
        <v>0.50220876069898013</v>
      </c>
      <c r="AL328" s="11">
        <f>'OddsRatio_working_3-way'!Z328+'OddsRatio_working_3-way'!AF328</f>
        <v>1.0474650441039541</v>
      </c>
      <c r="AM328" s="11">
        <f>'OddsRatio_working_3-way'!AA328+'OddsRatio_working_3-way'!AG328</f>
        <v>-0.6922371349697134</v>
      </c>
      <c r="AN328" s="11">
        <f>'OddsRatio_working_3-way'!AB328+'OddsRatio_working_3-way'!AH328</f>
        <v>-0.35522790913424096</v>
      </c>
      <c r="AO328" s="11">
        <f>'OddsRatio_working_3-way'!AC328+'OddsRatio_working_3-way'!AI328</f>
        <v>0</v>
      </c>
      <c r="AP328" s="11">
        <f>'OddsRatio_working_3-way'!AD328+'OddsRatio_working_3-way'!AJ328</f>
        <v>0</v>
      </c>
      <c r="AQ328" s="11">
        <f>'OddsRatio_working_3-way'!AE328+'OddsRatio_working_3-way'!AK328</f>
        <v>0</v>
      </c>
      <c r="AR328" s="10">
        <f>IF(A328="","",IF(('OddsRatio_working_3-way'!X328=0),IF(Q328&gt;0,-Q328^(1/3),(-Q328)^(1/3)),'OddsRatio_working_3-way'!AL328-'OddsRatio_working_3-way'!R328/3))</f>
        <v>1.0474650441039541</v>
      </c>
      <c r="AS328" s="11">
        <f>IF(('OddsRatio_working_3-way'!X328=0),IF(Q328&gt;0,-Q328^(1/3),(-Q328)^(1/3)),'OddsRatio_working_3-way'!AM328-'OddsRatio_working_3-way'!R328/3)</f>
        <v>-0.6922371349697134</v>
      </c>
      <c r="AT328" s="11">
        <f>IF(('OddsRatio_working_3-way'!X328=0),IF(Q328&gt;0,-Q328^(1/3),(-Q328)^(1/3)),'OddsRatio_working_3-way'!AN328-'OddsRatio_working_3-way'!R328/3)</f>
        <v>-0.35522790913424096</v>
      </c>
      <c r="AU328" s="11">
        <f>IF(('OddsRatio_working_3-way'!X328=0),0,'OddsRatio_working_3-way'!AO328)</f>
        <v>0</v>
      </c>
      <c r="AV328" s="11">
        <f>IF(('OddsRatio_working_3-way'!X328=0),0,'OddsRatio_working_3-way'!AP328)</f>
        <v>0</v>
      </c>
      <c r="AW328" s="11">
        <f>IF(('OddsRatio_working_3-way'!X328=0),0,'OddsRatio_working_3-way'!AQ328)</f>
        <v>0</v>
      </c>
    </row>
    <row r="329" spans="1:4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9">
        <f t="shared" si="78"/>
        <v>0.44960032613245893</v>
      </c>
      <c r="E329" s="9">
        <f t="shared" si="79"/>
        <v>0.28311759795063235</v>
      </c>
      <c r="F329" s="9">
        <f t="shared" si="80"/>
        <v>0.26728207591690878</v>
      </c>
      <c r="G329" s="9">
        <f t="shared" si="81"/>
        <v>1.0463227990254267</v>
      </c>
      <c r="H329" s="9">
        <f t="shared" si="82"/>
        <v>2.2241976748597492</v>
      </c>
      <c r="I329" s="9">
        <f t="shared" si="83"/>
        <v>3.5321011736415322</v>
      </c>
      <c r="J329" s="9">
        <f t="shared" si="84"/>
        <v>3.7413657334466177</v>
      </c>
      <c r="K329" s="11">
        <f t="shared" si="85"/>
        <v>0.46082949308755761</v>
      </c>
      <c r="L329" s="11">
        <f t="shared" si="86"/>
        <v>0.29239766081871343</v>
      </c>
      <c r="M329" s="11">
        <f t="shared" si="87"/>
        <v>0.27624309392265195</v>
      </c>
      <c r="N329" s="11">
        <f>'OddsRatio_working_3-way'!K329+'OddsRatio_working_3-way'!L329+'OddsRatio_working_3-way'!M329-('OddsRatio_working_3-way'!K329*'OddsRatio_working_3-way'!L329)-('OddsRatio_working_3-way'!K329*'OddsRatio_working_3-way'!M329)-('OddsRatio_working_3-way'!L329*'OddsRatio_working_3-way'!M329)+('OddsRatio_working_3-way'!K329*'OddsRatio_working_3-way'!L329*'OddsRatio_working_3-way'!M329)-1</f>
        <v>-0.27612651303896874</v>
      </c>
      <c r="O329" s="11">
        <f>0</f>
        <v>0</v>
      </c>
      <c r="P329" s="11">
        <f>('OddsRatio_working_3-way'!K329*'OddsRatio_working_3-way'!L329)+('OddsRatio_working_3-way'!K329*'OddsRatio_working_3-way'!M329)+('OddsRatio_working_3-way'!L329*'OddsRatio_working_3-way'!M329)-(3*'OddsRatio_working_3-way'!K329*'OddsRatio_working_3-way'!L329*'OddsRatio_working_3-way'!M329)</f>
        <v>0.23115175213028114</v>
      </c>
      <c r="Q329" s="11">
        <f>2*'OddsRatio_working_3-way'!K329*'OddsRatio_working_3-way'!L329*'OddsRatio_working_3-way'!M329</f>
        <v>7.4445008737610674E-2</v>
      </c>
      <c r="R329" s="11">
        <f t="shared" si="88"/>
        <v>0</v>
      </c>
      <c r="S329" s="11">
        <f t="shared" si="89"/>
        <v>-0.83712262754594491</v>
      </c>
      <c r="T329" s="11">
        <f t="shared" si="90"/>
        <v>-0.26960471096487759</v>
      </c>
      <c r="U329" s="11">
        <f>'OddsRatio_working_3-way'!S329-'OddsRatio_working_3-way'!R329^2/3</f>
        <v>-0.83712262754594491</v>
      </c>
      <c r="V329" s="11">
        <f>'OddsRatio_working_3-way'!S329*'OddsRatio_working_3-way'!R329/3-2*'OddsRatio_working_3-way'!R329^3/27-'OddsRatio_working_3-way'!T329</f>
        <v>0.26960471096487759</v>
      </c>
      <c r="W329" s="11">
        <f>'OddsRatio_working_3-way'!V329^2+4*'OddsRatio_working_3-way'!U329^3/27</f>
        <v>-1.4222043222989172E-2</v>
      </c>
      <c r="X329" s="11">
        <f>IF('OddsRatio_working_3-way'!W329&gt;0,IF(ABS('OddsRatio_working_3-way'!V329+SQRT('OddsRatio_working_3-way'!W329))/2&gt;0,ABS('OddsRatio_working_3-way'!V329+SQRT('OddsRatio_working_3-way'!W329))/2,ABS('OddsRatio_working_3-way'!V329-SQRT('OddsRatio_working_3-way'!W329))/2),SQRT(-'OddsRatio_working_3-way'!U329^3/27))</f>
        <v>0.14740144452942477</v>
      </c>
      <c r="Y329" s="11">
        <f>IF('OddsRatio_working_3-way'!W329&gt;=0,IF('OddsRatio_working_3-way'!V329+SQRT('OddsRatio_working_3-way'!W329)&gt;0,0,PI()),ACOS('OddsRatio_working_3-way'!V329/(2*'OddsRatio_working_3-way'!X329)))</f>
        <v>0.41646334408118668</v>
      </c>
      <c r="Z329" s="11">
        <f>'OddsRatio_working_3-way'!X329^(1/3)*COS('OddsRatio_working_3-way'!Y329/3)</f>
        <v>0.52316139951271345</v>
      </c>
      <c r="AA329" s="11">
        <f>'OddsRatio_working_3-way'!X329^(1/3)*COS(('OddsRatio_working_3-way'!Y329+2*PI())/3)</f>
        <v>-0.32488369677395884</v>
      </c>
      <c r="AB329" s="11">
        <f>'OddsRatio_working_3-way'!X329^(1/3)*COS(('OddsRatio_working_3-way'!Y329+4*PI())/3)</f>
        <v>-0.19827770273875472</v>
      </c>
      <c r="AC329" s="11">
        <f>'OddsRatio_working_3-way'!X329^(1/3)*SIN('OddsRatio_working_3-way'!Y329/3)</f>
        <v>7.3096004737245243E-2</v>
      </c>
      <c r="AD329" s="11">
        <f>'OddsRatio_working_3-way'!X329^(1/3)*SIN(('OddsRatio_working_3-way'!Y329+2*PI())/3)</f>
        <v>0.41652305988880706</v>
      </c>
      <c r="AE329" s="11">
        <f>'OddsRatio_working_3-way'!X329^(1/3)*SIN(('OddsRatio_working_3-way'!Y329+4*PI())/3)</f>
        <v>-0.48961906462605231</v>
      </c>
      <c r="AF329" s="11">
        <f>-'OddsRatio_working_3-way'!U329/(3*'OddsRatio_working_3-way'!X329^(1/3))*COS(('OddsRatio_working_3-way'!Y329)/3)</f>
        <v>0.52316139951271334</v>
      </c>
      <c r="AG329" s="11">
        <f>-'OddsRatio_working_3-way'!U329/(3*'OddsRatio_working_3-way'!X329^(1/3))*COS(('OddsRatio_working_3-way'!Y329+2*PI())/3)</f>
        <v>-0.32488369677395873</v>
      </c>
      <c r="AH329" s="11">
        <f>-'OddsRatio_working_3-way'!U329/(3*'OddsRatio_working_3-way'!X329^(1/3))*COS(('OddsRatio_working_3-way'!Y329+4*PI())/3)</f>
        <v>-0.1982777027387547</v>
      </c>
      <c r="AI329" s="11">
        <f>'OddsRatio_working_3-way'!U329/(3*'OddsRatio_working_3-way'!X329^(1/3))*SIN(('OddsRatio_working_3-way'!Y329)/3)</f>
        <v>-7.3096004737245229E-2</v>
      </c>
      <c r="AJ329" s="11">
        <f>'OddsRatio_working_3-way'!U329/(3*'OddsRatio_working_3-way'!X329^(1/3))*SIN(('OddsRatio_working_3-way'!Y329+2*PI())/3)</f>
        <v>-0.41652305988880695</v>
      </c>
      <c r="AK329" s="11">
        <f>'OddsRatio_working_3-way'!U329/(3*'OddsRatio_working_3-way'!X329^(1/3))*SIN(('OddsRatio_working_3-way'!Y329+4*PI())/3)</f>
        <v>0.4896190646260522</v>
      </c>
      <c r="AL329" s="11">
        <f>'OddsRatio_working_3-way'!Z329+'OddsRatio_working_3-way'!AF329</f>
        <v>1.0463227990254267</v>
      </c>
      <c r="AM329" s="11">
        <f>'OddsRatio_working_3-way'!AA329+'OddsRatio_working_3-way'!AG329</f>
        <v>-0.64976739354791757</v>
      </c>
      <c r="AN329" s="11">
        <f>'OddsRatio_working_3-way'!AB329+'OddsRatio_working_3-way'!AH329</f>
        <v>-0.39655540547750945</v>
      </c>
      <c r="AO329" s="11">
        <f>'OddsRatio_working_3-way'!AC329+'OddsRatio_working_3-way'!AI329</f>
        <v>0</v>
      </c>
      <c r="AP329" s="11">
        <f>'OddsRatio_working_3-way'!AD329+'OddsRatio_working_3-way'!AJ329</f>
        <v>0</v>
      </c>
      <c r="AQ329" s="11">
        <f>'OddsRatio_working_3-way'!AE329+'OddsRatio_working_3-way'!AK329</f>
        <v>0</v>
      </c>
      <c r="AR329" s="10">
        <f>IF(A329="","",IF(('OddsRatio_working_3-way'!X329=0),IF(Q329&gt;0,-Q329^(1/3),(-Q329)^(1/3)),'OddsRatio_working_3-way'!AL329-'OddsRatio_working_3-way'!R329/3))</f>
        <v>1.0463227990254267</v>
      </c>
      <c r="AS329" s="11">
        <f>IF(('OddsRatio_working_3-way'!X329=0),IF(Q329&gt;0,-Q329^(1/3),(-Q329)^(1/3)),'OddsRatio_working_3-way'!AM329-'OddsRatio_working_3-way'!R329/3)</f>
        <v>-0.64976739354791757</v>
      </c>
      <c r="AT329" s="11">
        <f>IF(('OddsRatio_working_3-way'!X329=0),IF(Q329&gt;0,-Q329^(1/3),(-Q329)^(1/3)),'OddsRatio_working_3-way'!AN329-'OddsRatio_working_3-way'!R329/3)</f>
        <v>-0.39655540547750945</v>
      </c>
      <c r="AU329" s="11">
        <f>IF(('OddsRatio_working_3-way'!X329=0),0,'OddsRatio_working_3-way'!AO329)</f>
        <v>0</v>
      </c>
      <c r="AV329" s="11">
        <f>IF(('OddsRatio_working_3-way'!X329=0),0,'OddsRatio_working_3-way'!AP329)</f>
        <v>0</v>
      </c>
      <c r="AW329" s="11">
        <f>IF(('OddsRatio_working_3-way'!X329=0),0,'OddsRatio_working_3-way'!AQ329)</f>
        <v>0</v>
      </c>
    </row>
    <row r="330" spans="1:4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9">
        <f t="shared" si="78"/>
        <v>0.26971821738380386</v>
      </c>
      <c r="E330" s="9">
        <f t="shared" si="79"/>
        <v>0.30167080665475754</v>
      </c>
      <c r="F330" s="9">
        <f t="shared" si="80"/>
        <v>0.42861097596143832</v>
      </c>
      <c r="G330" s="9">
        <f t="shared" si="81"/>
        <v>1.033424836924195</v>
      </c>
      <c r="H330" s="9">
        <f t="shared" si="82"/>
        <v>3.7075730727413907</v>
      </c>
      <c r="I330" s="9">
        <f t="shared" si="83"/>
        <v>3.3148716347101974</v>
      </c>
      <c r="J330" s="9">
        <f t="shared" si="84"/>
        <v>2.3331180396322115</v>
      </c>
      <c r="K330" s="11">
        <f t="shared" si="85"/>
        <v>0.27624309392265195</v>
      </c>
      <c r="L330" s="11">
        <f t="shared" si="86"/>
        <v>0.30864197530864196</v>
      </c>
      <c r="M330" s="11">
        <f t="shared" si="87"/>
        <v>0.4366812227074236</v>
      </c>
      <c r="N330" s="11">
        <f>'OddsRatio_working_3-way'!K330+'OddsRatio_working_3-way'!L330+'OddsRatio_working_3-way'!M330-('OddsRatio_working_3-way'!K330*'OddsRatio_working_3-way'!L330)-('OddsRatio_working_3-way'!K330*'OddsRatio_working_3-way'!M330)-('OddsRatio_working_3-way'!L330*'OddsRatio_working_3-way'!M330)+('OddsRatio_working_3-way'!K330*'OddsRatio_working_3-way'!L330*'OddsRatio_working_3-way'!M330)-1</f>
        <v>-0.28187071483652815</v>
      </c>
      <c r="O330" s="11">
        <f>0</f>
        <v>0</v>
      </c>
      <c r="P330" s="11">
        <f>('OddsRatio_working_3-way'!K330*'OddsRatio_working_3-way'!L330)+('OddsRatio_working_3-way'!K330*'OddsRatio_working_3-way'!M330)+('OddsRatio_working_3-way'!L330*'OddsRatio_working_3-way'!M330)-(3*'OddsRatio_working_3-way'!K330*'OddsRatio_working_3-way'!L330*'OddsRatio_working_3-way'!M330)</f>
        <v>0.22897393762794621</v>
      </c>
      <c r="Q330" s="11">
        <f>2*'OddsRatio_working_3-way'!K330*'OddsRatio_working_3-way'!L330*'OddsRatio_working_3-way'!M330</f>
        <v>7.4463069147299568E-2</v>
      </c>
      <c r="R330" s="11">
        <f t="shared" si="88"/>
        <v>0</v>
      </c>
      <c r="S330" s="11">
        <f t="shared" si="89"/>
        <v>-0.81233674012832591</v>
      </c>
      <c r="T330" s="11">
        <f t="shared" si="90"/>
        <v>-0.26417454963522785</v>
      </c>
      <c r="U330" s="11">
        <f>'OddsRatio_working_3-way'!S330-'OddsRatio_working_3-way'!R330^2/3</f>
        <v>-0.81233674012832591</v>
      </c>
      <c r="V330" s="11">
        <f>'OddsRatio_working_3-way'!S330*'OddsRatio_working_3-way'!R330/3-2*'OddsRatio_working_3-way'!R330^3/27-'OddsRatio_working_3-way'!T330</f>
        <v>0.26417454963522785</v>
      </c>
      <c r="W330" s="11">
        <f>'OddsRatio_working_3-way'!V330^2+4*'OddsRatio_working_3-way'!U330^3/27</f>
        <v>-9.6271683643240485E-3</v>
      </c>
      <c r="X330" s="11">
        <f>IF('OddsRatio_working_3-way'!W330&gt;0,IF(ABS('OddsRatio_working_3-way'!V330+SQRT('OddsRatio_working_3-way'!W330))/2&gt;0,ABS('OddsRatio_working_3-way'!V330+SQRT('OddsRatio_working_3-way'!W330))/2,ABS('OddsRatio_working_3-way'!V330-SQRT('OddsRatio_working_3-way'!W330))/2),SQRT(-'OddsRatio_working_3-way'!U330^3/27))</f>
        <v>0.140903655949109</v>
      </c>
      <c r="Y330" s="11">
        <f>IF('OddsRatio_working_3-way'!W330&gt;=0,IF('OddsRatio_working_3-way'!V330+SQRT('OddsRatio_working_3-way'!W330)&gt;0,0,PI()),ACOS('OddsRatio_working_3-way'!V330/(2*'OddsRatio_working_3-way'!X330)))</f>
        <v>0.35562310783347617</v>
      </c>
      <c r="Z330" s="11">
        <f>'OddsRatio_working_3-way'!X330^(1/3)*COS('OddsRatio_working_3-way'!Y330/3)</f>
        <v>0.51671241846209748</v>
      </c>
      <c r="AA330" s="11">
        <f>'OddsRatio_working_3-way'!X330^(1/3)*COS(('OddsRatio_working_3-way'!Y330+2*PI())/3)</f>
        <v>-0.31165154192884897</v>
      </c>
      <c r="AB330" s="11">
        <f>'OddsRatio_working_3-way'!X330^(1/3)*COS(('OddsRatio_working_3-way'!Y330+4*PI())/3)</f>
        <v>-0.20506087653324856</v>
      </c>
      <c r="AC330" s="11">
        <f>'OddsRatio_working_3-way'!X330^(1/3)*SIN('OddsRatio_working_3-way'!Y330/3)</f>
        <v>6.1540149359251298E-2</v>
      </c>
      <c r="AD330" s="11">
        <f>'OddsRatio_working_3-way'!X330^(1/3)*SIN(('OddsRatio_working_3-way'!Y330+2*PI())/3)</f>
        <v>0.41671600615944615</v>
      </c>
      <c r="AE330" s="11">
        <f>'OddsRatio_working_3-way'!X330^(1/3)*SIN(('OddsRatio_working_3-way'!Y330+4*PI())/3)</f>
        <v>-0.47825615551869738</v>
      </c>
      <c r="AF330" s="11">
        <f>-'OddsRatio_working_3-way'!U330/(3*'OddsRatio_working_3-way'!X330^(1/3))*COS(('OddsRatio_working_3-way'!Y330)/3)</f>
        <v>0.51671241846209737</v>
      </c>
      <c r="AG330" s="11">
        <f>-'OddsRatio_working_3-way'!U330/(3*'OddsRatio_working_3-way'!X330^(1/3))*COS(('OddsRatio_working_3-way'!Y330+2*PI())/3)</f>
        <v>-0.31165154192884892</v>
      </c>
      <c r="AH330" s="11">
        <f>-'OddsRatio_working_3-way'!U330/(3*'OddsRatio_working_3-way'!X330^(1/3))*COS(('OddsRatio_working_3-way'!Y330+4*PI())/3)</f>
        <v>-0.20506087653324853</v>
      </c>
      <c r="AI330" s="11">
        <f>'OddsRatio_working_3-way'!U330/(3*'OddsRatio_working_3-way'!X330^(1/3))*SIN(('OddsRatio_working_3-way'!Y330)/3)</f>
        <v>-6.1540149359251291E-2</v>
      </c>
      <c r="AJ330" s="11">
        <f>'OddsRatio_working_3-way'!U330/(3*'OddsRatio_working_3-way'!X330^(1/3))*SIN(('OddsRatio_working_3-way'!Y330+2*PI())/3)</f>
        <v>-0.4167160061594461</v>
      </c>
      <c r="AK330" s="11">
        <f>'OddsRatio_working_3-way'!U330/(3*'OddsRatio_working_3-way'!X330^(1/3))*SIN(('OddsRatio_working_3-way'!Y330+4*PI())/3)</f>
        <v>0.47825615551869727</v>
      </c>
      <c r="AL330" s="11">
        <f>'OddsRatio_working_3-way'!Z330+'OddsRatio_working_3-way'!AF330</f>
        <v>1.033424836924195</v>
      </c>
      <c r="AM330" s="11">
        <f>'OddsRatio_working_3-way'!AA330+'OddsRatio_working_3-way'!AG330</f>
        <v>-0.62330308385769784</v>
      </c>
      <c r="AN330" s="11">
        <f>'OddsRatio_working_3-way'!AB330+'OddsRatio_working_3-way'!AH330</f>
        <v>-0.41012175306649712</v>
      </c>
      <c r="AO330" s="11">
        <f>'OddsRatio_working_3-way'!AC330+'OddsRatio_working_3-way'!AI330</f>
        <v>0</v>
      </c>
      <c r="AP330" s="11">
        <f>'OddsRatio_working_3-way'!AD330+'OddsRatio_working_3-way'!AJ330</f>
        <v>0</v>
      </c>
      <c r="AQ330" s="11">
        <f>'OddsRatio_working_3-way'!AE330+'OddsRatio_working_3-way'!AK330</f>
        <v>0</v>
      </c>
      <c r="AR330" s="10">
        <f>IF(A330="","",IF(('OddsRatio_working_3-way'!X330=0),IF(Q330&gt;0,-Q330^(1/3),(-Q330)^(1/3)),'OddsRatio_working_3-way'!AL330-'OddsRatio_working_3-way'!R330/3))</f>
        <v>1.033424836924195</v>
      </c>
      <c r="AS330" s="11">
        <f>IF(('OddsRatio_working_3-way'!X330=0),IF(Q330&gt;0,-Q330^(1/3),(-Q330)^(1/3)),'OddsRatio_working_3-way'!AM330-'OddsRatio_working_3-way'!R330/3)</f>
        <v>-0.62330308385769784</v>
      </c>
      <c r="AT330" s="11">
        <f>IF(('OddsRatio_working_3-way'!X330=0),IF(Q330&gt;0,-Q330^(1/3),(-Q330)^(1/3)),'OddsRatio_working_3-way'!AN330-'OddsRatio_working_3-way'!R330/3)</f>
        <v>-0.41012175306649712</v>
      </c>
      <c r="AU330" s="11">
        <f>IF(('OddsRatio_working_3-way'!X330=0),0,'OddsRatio_working_3-way'!AO330)</f>
        <v>0</v>
      </c>
      <c r="AV330" s="11">
        <f>IF(('OddsRatio_working_3-way'!X330=0),0,'OddsRatio_working_3-way'!AP330)</f>
        <v>0</v>
      </c>
      <c r="AW330" s="11">
        <f>IF(('OddsRatio_working_3-way'!X330=0),0,'OddsRatio_working_3-way'!AQ330)</f>
        <v>0</v>
      </c>
    </row>
    <row r="331" spans="1:4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9">
        <f t="shared" si="78"/>
        <v>0.37555818301188632</v>
      </c>
      <c r="E331" s="9">
        <f t="shared" si="79"/>
        <v>0.28919209548240865</v>
      </c>
      <c r="F331" s="9">
        <f t="shared" si="80"/>
        <v>0.33524972150570476</v>
      </c>
      <c r="G331" s="9">
        <f t="shared" si="81"/>
        <v>1.0327349470342626</v>
      </c>
      <c r="H331" s="9">
        <f t="shared" si="82"/>
        <v>2.6627032647251632</v>
      </c>
      <c r="I331" s="9">
        <f t="shared" si="83"/>
        <v>3.4579091739415446</v>
      </c>
      <c r="J331" s="9">
        <f t="shared" si="84"/>
        <v>2.982851098305785</v>
      </c>
      <c r="K331" s="11">
        <f t="shared" si="85"/>
        <v>0.38314176245210729</v>
      </c>
      <c r="L331" s="11">
        <f t="shared" si="86"/>
        <v>0.29585798816568049</v>
      </c>
      <c r="M331" s="11">
        <f t="shared" si="87"/>
        <v>0.34246575342465752</v>
      </c>
      <c r="N331" s="11">
        <f>'OddsRatio_working_3-way'!K331+'OddsRatio_working_3-way'!L331+'OddsRatio_working_3-way'!M331-('OddsRatio_working_3-way'!K331*'OddsRatio_working_3-way'!L331)-('OddsRatio_working_3-way'!K331*'OddsRatio_working_3-way'!M331)-('OddsRatio_working_3-way'!L331*'OddsRatio_working_3-way'!M331)+('OddsRatio_working_3-way'!K331*'OddsRatio_working_3-way'!L331*'OddsRatio_working_3-way'!M331)-1</f>
        <v>-0.28560381396397516</v>
      </c>
      <c r="O331" s="11">
        <f>0</f>
        <v>0</v>
      </c>
      <c r="P331" s="11">
        <f>('OddsRatio_working_3-way'!K331*'OddsRatio_working_3-way'!L331)+('OddsRatio_working_3-way'!K331*'OddsRatio_working_3-way'!M331)+('OddsRatio_working_3-way'!L331*'OddsRatio_working_3-way'!M331)-(3*'OddsRatio_working_3-way'!K331*'OddsRatio_working_3-way'!L331*'OddsRatio_working_3-way'!M331)</f>
        <v>0.2294285296356442</v>
      </c>
      <c r="Q331" s="11">
        <f>2*'OddsRatio_working_3-way'!K331*'OddsRatio_working_3-way'!L331*'OddsRatio_working_3-way'!M331</f>
        <v>7.7640788370776384E-2</v>
      </c>
      <c r="R331" s="11">
        <f t="shared" si="88"/>
        <v>0</v>
      </c>
      <c r="S331" s="11">
        <f t="shared" si="89"/>
        <v>-0.80331045461662964</v>
      </c>
      <c r="T331" s="11">
        <f t="shared" si="90"/>
        <v>-0.27184786958261581</v>
      </c>
      <c r="U331" s="11">
        <f>'OddsRatio_working_3-way'!S331-'OddsRatio_working_3-way'!R331^2/3</f>
        <v>-0.80331045461662964</v>
      </c>
      <c r="V331" s="11">
        <f>'OddsRatio_working_3-way'!S331*'OddsRatio_working_3-way'!R331/3-2*'OddsRatio_working_3-way'!R331^3/27-'OddsRatio_working_3-way'!T331</f>
        <v>0.27184786958261581</v>
      </c>
      <c r="W331" s="11">
        <f>'OddsRatio_working_3-way'!V331^2+4*'OddsRatio_working_3-way'!U331^3/27</f>
        <v>-2.8961300266537593E-3</v>
      </c>
      <c r="X331" s="11">
        <f>IF('OddsRatio_working_3-way'!W331&gt;0,IF(ABS('OddsRatio_working_3-way'!V331+SQRT('OddsRatio_working_3-way'!W331))/2&gt;0,ABS('OddsRatio_working_3-way'!V331+SQRT('OddsRatio_working_3-way'!W331))/2,ABS('OddsRatio_working_3-way'!V331-SQRT('OddsRatio_working_3-way'!W331))/2),SQRT(-'OddsRatio_working_3-way'!U331^3/27))</f>
        <v>0.13856171388884869</v>
      </c>
      <c r="Y331" s="11">
        <f>IF('OddsRatio_working_3-way'!W331&gt;=0,IF('OddsRatio_working_3-way'!V331+SQRT('OddsRatio_working_3-way'!W331)&gt;0,0,PI()),ACOS('OddsRatio_working_3-way'!V331/(2*'OddsRatio_working_3-way'!X331)))</f>
        <v>0.19543573198905473</v>
      </c>
      <c r="Z331" s="11">
        <f>'OddsRatio_working_3-way'!X331^(1/3)*COS('OddsRatio_working_3-way'!Y331/3)</f>
        <v>0.5163674735171313</v>
      </c>
      <c r="AA331" s="11">
        <f>'OddsRatio_working_3-way'!X331^(1/3)*COS(('OddsRatio_working_3-way'!Y331+2*PI())/3)</f>
        <v>-0.287357147157565</v>
      </c>
      <c r="AB331" s="11">
        <f>'OddsRatio_working_3-way'!X331^(1/3)*COS(('OddsRatio_working_3-way'!Y331+4*PI())/3)</f>
        <v>-0.22901032635956664</v>
      </c>
      <c r="AC331" s="11">
        <f>'OddsRatio_working_3-way'!X331^(1/3)*SIN('OddsRatio_working_3-way'!Y331/3)</f>
        <v>3.3686552694083396E-2</v>
      </c>
      <c r="AD331" s="11">
        <f>'OddsRatio_working_3-way'!X331^(1/3)*SIN(('OddsRatio_working_3-way'!Y331+2*PI())/3)</f>
        <v>0.43034407340678238</v>
      </c>
      <c r="AE331" s="11">
        <f>'OddsRatio_working_3-way'!X331^(1/3)*SIN(('OddsRatio_working_3-way'!Y331+4*PI())/3)</f>
        <v>-0.46403062610086565</v>
      </c>
      <c r="AF331" s="11">
        <f>-'OddsRatio_working_3-way'!U331/(3*'OddsRatio_working_3-way'!X331^(1/3))*COS(('OddsRatio_working_3-way'!Y331)/3)</f>
        <v>0.5163674735171313</v>
      </c>
      <c r="AG331" s="11">
        <f>-'OddsRatio_working_3-way'!U331/(3*'OddsRatio_working_3-way'!X331^(1/3))*COS(('OddsRatio_working_3-way'!Y331+2*PI())/3)</f>
        <v>-0.287357147157565</v>
      </c>
      <c r="AH331" s="11">
        <f>-'OddsRatio_working_3-way'!U331/(3*'OddsRatio_working_3-way'!X331^(1/3))*COS(('OddsRatio_working_3-way'!Y331+4*PI())/3)</f>
        <v>-0.22901032635956664</v>
      </c>
      <c r="AI331" s="11">
        <f>'OddsRatio_working_3-way'!U331/(3*'OddsRatio_working_3-way'!X331^(1/3))*SIN(('OddsRatio_working_3-way'!Y331)/3)</f>
        <v>-3.3686552694083396E-2</v>
      </c>
      <c r="AJ331" s="11">
        <f>'OddsRatio_working_3-way'!U331/(3*'OddsRatio_working_3-way'!X331^(1/3))*SIN(('OddsRatio_working_3-way'!Y331+2*PI())/3)</f>
        <v>-0.43034407340678238</v>
      </c>
      <c r="AK331" s="11">
        <f>'OddsRatio_working_3-way'!U331/(3*'OddsRatio_working_3-way'!X331^(1/3))*SIN(('OddsRatio_working_3-way'!Y331+4*PI())/3)</f>
        <v>0.46403062610086565</v>
      </c>
      <c r="AL331" s="11">
        <f>'OddsRatio_working_3-way'!Z331+'OddsRatio_working_3-way'!AF331</f>
        <v>1.0327349470342626</v>
      </c>
      <c r="AM331" s="11">
        <f>'OddsRatio_working_3-way'!AA331+'OddsRatio_working_3-way'!AG331</f>
        <v>-0.57471429431512999</v>
      </c>
      <c r="AN331" s="11">
        <f>'OddsRatio_working_3-way'!AB331+'OddsRatio_working_3-way'!AH331</f>
        <v>-0.45802065271913328</v>
      </c>
      <c r="AO331" s="11">
        <f>'OddsRatio_working_3-way'!AC331+'OddsRatio_working_3-way'!AI331</f>
        <v>0</v>
      </c>
      <c r="AP331" s="11">
        <f>'OddsRatio_working_3-way'!AD331+'OddsRatio_working_3-way'!AJ331</f>
        <v>0</v>
      </c>
      <c r="AQ331" s="11">
        <f>'OddsRatio_working_3-way'!AE331+'OddsRatio_working_3-way'!AK331</f>
        <v>0</v>
      </c>
      <c r="AR331" s="10">
        <f>IF(A331="","",IF(('OddsRatio_working_3-way'!X331=0),IF(Q331&gt;0,-Q331^(1/3),(-Q331)^(1/3)),'OddsRatio_working_3-way'!AL331-'OddsRatio_working_3-way'!R331/3))</f>
        <v>1.0327349470342626</v>
      </c>
      <c r="AS331" s="11">
        <f>IF(('OddsRatio_working_3-way'!X331=0),IF(Q331&gt;0,-Q331^(1/3),(-Q331)^(1/3)),'OddsRatio_working_3-way'!AM331-'OddsRatio_working_3-way'!R331/3)</f>
        <v>-0.57471429431512999</v>
      </c>
      <c r="AT331" s="11">
        <f>IF(('OddsRatio_working_3-way'!X331=0),IF(Q331&gt;0,-Q331^(1/3),(-Q331)^(1/3)),'OddsRatio_working_3-way'!AN331-'OddsRatio_working_3-way'!R331/3)</f>
        <v>-0.45802065271913328</v>
      </c>
      <c r="AU331" s="11">
        <f>IF(('OddsRatio_working_3-way'!X331=0),0,'OddsRatio_working_3-way'!AO331)</f>
        <v>0</v>
      </c>
      <c r="AV331" s="11">
        <f>IF(('OddsRatio_working_3-way'!X331=0),0,'OddsRatio_working_3-way'!AP331)</f>
        <v>0</v>
      </c>
      <c r="AW331" s="11">
        <f>IF(('OddsRatio_working_3-way'!X331=0),0,'OddsRatio_working_3-way'!AQ331)</f>
        <v>0</v>
      </c>
    </row>
    <row r="332" spans="1:4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9">
        <f t="shared" si="78"/>
        <v>0.63081442975903579</v>
      </c>
      <c r="E332" s="9">
        <f t="shared" si="79"/>
        <v>0.23586077772865977</v>
      </c>
      <c r="F332" s="9">
        <f t="shared" si="80"/>
        <v>0.13332479251230447</v>
      </c>
      <c r="G332" s="9">
        <f t="shared" si="81"/>
        <v>1.0450933202506076</v>
      </c>
      <c r="H332" s="9">
        <f t="shared" si="82"/>
        <v>1.5852522593403404</v>
      </c>
      <c r="I332" s="9">
        <f t="shared" si="83"/>
        <v>4.2397892927768828</v>
      </c>
      <c r="J332" s="9">
        <f t="shared" si="84"/>
        <v>7.5004804519587802</v>
      </c>
      <c r="K332" s="11">
        <f t="shared" si="85"/>
        <v>0.64102564102564097</v>
      </c>
      <c r="L332" s="11">
        <f t="shared" si="86"/>
        <v>0.24390243902439027</v>
      </c>
      <c r="M332" s="11">
        <f t="shared" si="87"/>
        <v>0.13850415512465375</v>
      </c>
      <c r="N332" s="11">
        <f>'OddsRatio_working_3-way'!K332+'OddsRatio_working_3-way'!L332+'OddsRatio_working_3-way'!M332-('OddsRatio_working_3-way'!K332*'OddsRatio_working_3-way'!L332)-('OddsRatio_working_3-way'!K332*'OddsRatio_working_3-way'!M332)-('OddsRatio_working_3-way'!L332*'OddsRatio_working_3-way'!M332)+('OddsRatio_working_3-way'!K332*'OddsRatio_working_3-way'!L332*'OddsRatio_working_3-way'!M332)-1</f>
        <v>-0.23382688972851806</v>
      </c>
      <c r="O332" s="11">
        <f>0</f>
        <v>0</v>
      </c>
      <c r="P332" s="11">
        <f>('OddsRatio_working_3-way'!K332*'OddsRatio_working_3-way'!L332)+('OddsRatio_working_3-way'!K332*'OddsRatio_working_3-way'!M332)+('OddsRatio_working_3-way'!L332*'OddsRatio_working_3-way'!M332)-(3*'OddsRatio_working_3-way'!K332*'OddsRatio_working_3-way'!L332*'OddsRatio_working_3-way'!M332)</f>
        <v>0.21394950791613182</v>
      </c>
      <c r="Q332" s="11">
        <f>2*'OddsRatio_working_3-way'!K332*'OddsRatio_working_3-way'!L332*'OddsRatio_working_3-way'!M332</f>
        <v>4.3309616987071219E-2</v>
      </c>
      <c r="R332" s="11">
        <f t="shared" si="88"/>
        <v>0</v>
      </c>
      <c r="S332" s="11">
        <f t="shared" si="89"/>
        <v>-0.91499103531050408</v>
      </c>
      <c r="T332" s="11">
        <f t="shared" si="90"/>
        <v>-0.18522085735030447</v>
      </c>
      <c r="U332" s="11">
        <f>'OddsRatio_working_3-way'!S332-'OddsRatio_working_3-way'!R332^2/3</f>
        <v>-0.91499103531050408</v>
      </c>
      <c r="V332" s="11">
        <f>'OddsRatio_working_3-way'!S332*'OddsRatio_working_3-way'!R332/3-2*'OddsRatio_working_3-way'!R332^3/27-'OddsRatio_working_3-way'!T332</f>
        <v>0.18522085735030447</v>
      </c>
      <c r="W332" s="11">
        <f>'OddsRatio_working_3-way'!V332^2+4*'OddsRatio_working_3-way'!U332^3/27</f>
        <v>-7.9180398274138655E-2</v>
      </c>
      <c r="X332" s="11">
        <f>IF('OddsRatio_working_3-way'!W332&gt;0,IF(ABS('OddsRatio_working_3-way'!V332+SQRT('OddsRatio_working_3-way'!W332))/2&gt;0,ABS('OddsRatio_working_3-way'!V332+SQRT('OddsRatio_working_3-way'!W332))/2,ABS('OddsRatio_working_3-way'!V332-SQRT('OddsRatio_working_3-way'!W332))/2),SQRT(-'OddsRatio_working_3-way'!U332^3/27))</f>
        <v>0.1684392800623718</v>
      </c>
      <c r="Y332" s="11">
        <f>IF('OddsRatio_working_3-way'!W332&gt;=0,IF('OddsRatio_working_3-way'!V332+SQRT('OddsRatio_working_3-way'!W332)&gt;0,0,PI()),ACOS('OddsRatio_working_3-way'!V332/(2*'OddsRatio_working_3-way'!X332)))</f>
        <v>0.98865368614149018</v>
      </c>
      <c r="Z332" s="11">
        <f>'OddsRatio_working_3-way'!X332^(1/3)*COS('OddsRatio_working_3-way'!Y332/3)</f>
        <v>0.52254666012530393</v>
      </c>
      <c r="AA332" s="11">
        <f>'OddsRatio_working_3-way'!X332^(1/3)*COS(('OddsRatio_working_3-way'!Y332+2*PI())/3)</f>
        <v>-0.41605220401366527</v>
      </c>
      <c r="AB332" s="11">
        <f>'OddsRatio_working_3-way'!X332^(1/3)*COS(('OddsRatio_working_3-way'!Y332+4*PI())/3)</f>
        <v>-0.10649445611163876</v>
      </c>
      <c r="AC332" s="11">
        <f>'OddsRatio_working_3-way'!X332^(1/3)*SIN('OddsRatio_working_3-way'!Y332/3)</f>
        <v>0.17872324908096932</v>
      </c>
      <c r="AD332" s="11">
        <f>'OddsRatio_working_3-way'!X332^(1/3)*SIN(('OddsRatio_working_3-way'!Y332+2*PI())/3)</f>
        <v>0.36317705779074144</v>
      </c>
      <c r="AE332" s="11">
        <f>'OddsRatio_working_3-way'!X332^(1/3)*SIN(('OddsRatio_working_3-way'!Y332+4*PI())/3)</f>
        <v>-0.54190030687171087</v>
      </c>
      <c r="AF332" s="11">
        <f>-'OddsRatio_working_3-way'!U332/(3*'OddsRatio_working_3-way'!X332^(1/3))*COS(('OddsRatio_working_3-way'!Y332)/3)</f>
        <v>0.52254666012530371</v>
      </c>
      <c r="AG332" s="11">
        <f>-'OddsRatio_working_3-way'!U332/(3*'OddsRatio_working_3-way'!X332^(1/3))*COS(('OddsRatio_working_3-way'!Y332+2*PI())/3)</f>
        <v>-0.41605220401366511</v>
      </c>
      <c r="AH332" s="11">
        <f>-'OddsRatio_working_3-way'!U332/(3*'OddsRatio_working_3-way'!X332^(1/3))*COS(('OddsRatio_working_3-way'!Y332+4*PI())/3)</f>
        <v>-0.10649445611163871</v>
      </c>
      <c r="AI332" s="11">
        <f>'OddsRatio_working_3-way'!U332/(3*'OddsRatio_working_3-way'!X332^(1/3))*SIN(('OddsRatio_working_3-way'!Y332)/3)</f>
        <v>-0.17872324908096926</v>
      </c>
      <c r="AJ332" s="11">
        <f>'OddsRatio_working_3-way'!U332/(3*'OddsRatio_working_3-way'!X332^(1/3))*SIN(('OddsRatio_working_3-way'!Y332+2*PI())/3)</f>
        <v>-0.36317705779074128</v>
      </c>
      <c r="AK332" s="11">
        <f>'OddsRatio_working_3-way'!U332/(3*'OddsRatio_working_3-way'!X332^(1/3))*SIN(('OddsRatio_working_3-way'!Y332+4*PI())/3)</f>
        <v>0.54190030687171065</v>
      </c>
      <c r="AL332" s="11">
        <f>'OddsRatio_working_3-way'!Z332+'OddsRatio_working_3-way'!AF332</f>
        <v>1.0450933202506076</v>
      </c>
      <c r="AM332" s="11">
        <f>'OddsRatio_working_3-way'!AA332+'OddsRatio_working_3-way'!AG332</f>
        <v>-0.83210440802733032</v>
      </c>
      <c r="AN332" s="11">
        <f>'OddsRatio_working_3-way'!AB332+'OddsRatio_working_3-way'!AH332</f>
        <v>-0.21298891222327748</v>
      </c>
      <c r="AO332" s="11">
        <f>'OddsRatio_working_3-way'!AC332+'OddsRatio_working_3-way'!AI332</f>
        <v>0</v>
      </c>
      <c r="AP332" s="11">
        <f>'OddsRatio_working_3-way'!AD332+'OddsRatio_working_3-way'!AJ332</f>
        <v>0</v>
      </c>
      <c r="AQ332" s="11">
        <f>'OddsRatio_working_3-way'!AE332+'OddsRatio_working_3-way'!AK332</f>
        <v>0</v>
      </c>
      <c r="AR332" s="10">
        <f>IF(A332="","",IF(('OddsRatio_working_3-way'!X332=0),IF(Q332&gt;0,-Q332^(1/3),(-Q332)^(1/3)),'OddsRatio_working_3-way'!AL332-'OddsRatio_working_3-way'!R332/3))</f>
        <v>1.0450933202506076</v>
      </c>
      <c r="AS332" s="11">
        <f>IF(('OddsRatio_working_3-way'!X332=0),IF(Q332&gt;0,-Q332^(1/3),(-Q332)^(1/3)),'OddsRatio_working_3-way'!AM332-'OddsRatio_working_3-way'!R332/3)</f>
        <v>-0.83210440802733032</v>
      </c>
      <c r="AT332" s="11">
        <f>IF(('OddsRatio_working_3-way'!X332=0),IF(Q332&gt;0,-Q332^(1/3),(-Q332)^(1/3)),'OddsRatio_working_3-way'!AN332-'OddsRatio_working_3-way'!R332/3)</f>
        <v>-0.21298891222327748</v>
      </c>
      <c r="AU332" s="11">
        <f>IF(('OddsRatio_working_3-way'!X332=0),0,'OddsRatio_working_3-way'!AO332)</f>
        <v>0</v>
      </c>
      <c r="AV332" s="11">
        <f>IF(('OddsRatio_working_3-way'!X332=0),0,'OddsRatio_working_3-way'!AP332)</f>
        <v>0</v>
      </c>
      <c r="AW332" s="11">
        <f>IF(('OddsRatio_working_3-way'!X332=0),0,'OddsRatio_working_3-way'!AQ332)</f>
        <v>0</v>
      </c>
    </row>
    <row r="333" spans="1:4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9">
        <f t="shared" si="78"/>
        <v>0.42643705581289632</v>
      </c>
      <c r="E333" s="9">
        <f t="shared" si="79"/>
        <v>0.29231034852144272</v>
      </c>
      <c r="F333" s="9">
        <f t="shared" si="80"/>
        <v>0.28125259566566096</v>
      </c>
      <c r="G333" s="9">
        <f t="shared" si="81"/>
        <v>1.0346245917073693</v>
      </c>
      <c r="H333" s="9">
        <f t="shared" si="82"/>
        <v>2.3450119692195801</v>
      </c>
      <c r="I333" s="9">
        <f t="shared" si="83"/>
        <v>3.4210215445952437</v>
      </c>
      <c r="J333" s="9">
        <f t="shared" si="84"/>
        <v>3.5555227415172022</v>
      </c>
      <c r="K333" s="11">
        <f t="shared" si="85"/>
        <v>0.43478260869565222</v>
      </c>
      <c r="L333" s="11">
        <f t="shared" si="86"/>
        <v>0.29940119760479045</v>
      </c>
      <c r="M333" s="11">
        <f t="shared" si="87"/>
        <v>0.28818443804034583</v>
      </c>
      <c r="N333" s="11">
        <f>'OddsRatio_working_3-way'!K333+'OddsRatio_working_3-way'!L333+'OddsRatio_working_3-way'!M333-('OddsRatio_working_3-way'!K333*'OddsRatio_working_3-way'!L333)-('OddsRatio_working_3-way'!K333*'OddsRatio_working_3-way'!M333)-('OddsRatio_working_3-way'!L333*'OddsRatio_working_3-way'!M333)+('OddsRatio_working_3-way'!K333*'OddsRatio_working_3-way'!L333*'OddsRatio_working_3-way'!M333)-1</f>
        <v>-0.28187229100250821</v>
      </c>
      <c r="O333" s="11">
        <f>0</f>
        <v>0</v>
      </c>
      <c r="P333" s="11">
        <f>('OddsRatio_working_3-way'!K333*'OddsRatio_working_3-way'!L333)+('OddsRatio_working_3-way'!K333*'OddsRatio_working_3-way'!M333)+('OddsRatio_working_3-way'!L333*'OddsRatio_working_3-way'!M333)-(3*'OddsRatio_working_3-way'!K333*'OddsRatio_working_3-way'!L333*'OddsRatio_working_3-way'!M333)</f>
        <v>0.22921204327343309</v>
      </c>
      <c r="Q333" s="11">
        <f>2*'OddsRatio_working_3-way'!K333*'OddsRatio_working_3-way'!L333*'OddsRatio_working_3-way'!M333</f>
        <v>7.5028492069863548E-2</v>
      </c>
      <c r="R333" s="11">
        <f t="shared" si="88"/>
        <v>0</v>
      </c>
      <c r="S333" s="11">
        <f t="shared" si="89"/>
        <v>-0.81317692653725038</v>
      </c>
      <c r="T333" s="11">
        <f t="shared" si="90"/>
        <v>-0.26617902668977106</v>
      </c>
      <c r="U333" s="11">
        <f>'OddsRatio_working_3-way'!S333-'OddsRatio_working_3-way'!R333^2/3</f>
        <v>-0.81317692653725038</v>
      </c>
      <c r="V333" s="11">
        <f>'OddsRatio_working_3-way'!S333*'OddsRatio_working_3-way'!R333/3-2*'OddsRatio_working_3-way'!R333^3/27-'OddsRatio_working_3-way'!T333</f>
        <v>0.26617902668977106</v>
      </c>
      <c r="W333" s="11">
        <f>'OddsRatio_working_3-way'!V333^2+4*'OddsRatio_working_3-way'!U333^3/27</f>
        <v>-8.8107557094126432E-3</v>
      </c>
      <c r="X333" s="11">
        <f>IF('OddsRatio_working_3-way'!W333&gt;0,IF(ABS('OddsRatio_working_3-way'!V333+SQRT('OddsRatio_working_3-way'!W333))/2&gt;0,ABS('OddsRatio_working_3-way'!V333+SQRT('OddsRatio_working_3-way'!W333))/2,ABS('OddsRatio_working_3-way'!V333-SQRT('OddsRatio_working_3-way'!W333))/2),SQRT(-'OddsRatio_working_3-way'!U333^3/27))</f>
        <v>0.14112231393274285</v>
      </c>
      <c r="Y333" s="11">
        <f>IF('OddsRatio_working_3-way'!W333&gt;=0,IF('OddsRatio_working_3-way'!V333+SQRT('OddsRatio_working_3-way'!W333)&gt;0,0,PI()),ACOS('OddsRatio_working_3-way'!V333/(2*'OddsRatio_working_3-way'!X333)))</f>
        <v>0.33902562193455688</v>
      </c>
      <c r="Z333" s="11">
        <f>'OddsRatio_working_3-way'!X333^(1/3)*COS('OddsRatio_working_3-way'!Y333/3)</f>
        <v>0.51731229585368466</v>
      </c>
      <c r="AA333" s="11">
        <f>'OddsRatio_working_3-way'!X333^(1/3)*COS(('OddsRatio_working_3-way'!Y333+2*PI())/3)</f>
        <v>-0.30950123670889668</v>
      </c>
      <c r="AB333" s="11">
        <f>'OddsRatio_working_3-way'!X333^(1/3)*COS(('OddsRatio_working_3-way'!Y333+4*PI())/3)</f>
        <v>-0.20781105914478815</v>
      </c>
      <c r="AC333" s="11">
        <f>'OddsRatio_working_3-way'!X333^(1/3)*SIN('OddsRatio_working_3-way'!Y333/3)</f>
        <v>5.8710851390579119E-2</v>
      </c>
      <c r="AD333" s="11">
        <f>'OddsRatio_working_3-way'!X333^(1/3)*SIN(('OddsRatio_working_3-way'!Y333+2*PI())/3)</f>
        <v>0.41865016420405277</v>
      </c>
      <c r="AE333" s="11">
        <f>'OddsRatio_working_3-way'!X333^(1/3)*SIN(('OddsRatio_working_3-way'!Y333+4*PI())/3)</f>
        <v>-0.47736101559463168</v>
      </c>
      <c r="AF333" s="11">
        <f>-'OddsRatio_working_3-way'!U333/(3*'OddsRatio_working_3-way'!X333^(1/3))*COS(('OddsRatio_working_3-way'!Y333)/3)</f>
        <v>0.51731229585368466</v>
      </c>
      <c r="AG333" s="11">
        <f>-'OddsRatio_working_3-way'!U333/(3*'OddsRatio_working_3-way'!X333^(1/3))*COS(('OddsRatio_working_3-way'!Y333+2*PI())/3)</f>
        <v>-0.30950123670889668</v>
      </c>
      <c r="AH333" s="11">
        <f>-'OddsRatio_working_3-way'!U333/(3*'OddsRatio_working_3-way'!X333^(1/3))*COS(('OddsRatio_working_3-way'!Y333+4*PI())/3)</f>
        <v>-0.20781105914478815</v>
      </c>
      <c r="AI333" s="11">
        <f>'OddsRatio_working_3-way'!U333/(3*'OddsRatio_working_3-way'!X333^(1/3))*SIN(('OddsRatio_working_3-way'!Y333)/3)</f>
        <v>-5.8710851390579119E-2</v>
      </c>
      <c r="AJ333" s="11">
        <f>'OddsRatio_working_3-way'!U333/(3*'OddsRatio_working_3-way'!X333^(1/3))*SIN(('OddsRatio_working_3-way'!Y333+2*PI())/3)</f>
        <v>-0.41865016420405277</v>
      </c>
      <c r="AK333" s="11">
        <f>'OddsRatio_working_3-way'!U333/(3*'OddsRatio_working_3-way'!X333^(1/3))*SIN(('OddsRatio_working_3-way'!Y333+4*PI())/3)</f>
        <v>0.47736101559463168</v>
      </c>
      <c r="AL333" s="11">
        <f>'OddsRatio_working_3-way'!Z333+'OddsRatio_working_3-way'!AF333</f>
        <v>1.0346245917073693</v>
      </c>
      <c r="AM333" s="11">
        <f>'OddsRatio_working_3-way'!AA333+'OddsRatio_working_3-way'!AG333</f>
        <v>-0.61900247341779335</v>
      </c>
      <c r="AN333" s="11">
        <f>'OddsRatio_working_3-way'!AB333+'OddsRatio_working_3-way'!AH333</f>
        <v>-0.41562211828957629</v>
      </c>
      <c r="AO333" s="11">
        <f>'OddsRatio_working_3-way'!AC333+'OddsRatio_working_3-way'!AI333</f>
        <v>0</v>
      </c>
      <c r="AP333" s="11">
        <f>'OddsRatio_working_3-way'!AD333+'OddsRatio_working_3-way'!AJ333</f>
        <v>0</v>
      </c>
      <c r="AQ333" s="11">
        <f>'OddsRatio_working_3-way'!AE333+'OddsRatio_working_3-way'!AK333</f>
        <v>0</v>
      </c>
      <c r="AR333" s="10">
        <f>IF(A333="","",IF(('OddsRatio_working_3-way'!X333=0),IF(Q333&gt;0,-Q333^(1/3),(-Q333)^(1/3)),'OddsRatio_working_3-way'!AL333-'OddsRatio_working_3-way'!R333/3))</f>
        <v>1.0346245917073693</v>
      </c>
      <c r="AS333" s="11">
        <f>IF(('OddsRatio_working_3-way'!X333=0),IF(Q333&gt;0,-Q333^(1/3),(-Q333)^(1/3)),'OddsRatio_working_3-way'!AM333-'OddsRatio_working_3-way'!R333/3)</f>
        <v>-0.61900247341779335</v>
      </c>
      <c r="AT333" s="11">
        <f>IF(('OddsRatio_working_3-way'!X333=0),IF(Q333&gt;0,-Q333^(1/3),(-Q333)^(1/3)),'OddsRatio_working_3-way'!AN333-'OddsRatio_working_3-way'!R333/3)</f>
        <v>-0.41562211828957629</v>
      </c>
      <c r="AU333" s="11">
        <f>IF(('OddsRatio_working_3-way'!X333=0),0,'OddsRatio_working_3-way'!AO333)</f>
        <v>0</v>
      </c>
      <c r="AV333" s="11">
        <f>IF(('OddsRatio_working_3-way'!X333=0),0,'OddsRatio_working_3-way'!AP333)</f>
        <v>0</v>
      </c>
      <c r="AW333" s="11">
        <f>IF(('OddsRatio_working_3-way'!X333=0),0,'OddsRatio_working_3-way'!AQ333)</f>
        <v>0</v>
      </c>
    </row>
    <row r="334" spans="1:4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9">
        <f t="shared" si="78"/>
        <v>0.1194377927025374</v>
      </c>
      <c r="E334" s="9">
        <f t="shared" si="79"/>
        <v>0.18366310888376555</v>
      </c>
      <c r="F334" s="9">
        <f t="shared" si="80"/>
        <v>0.69689909841369724</v>
      </c>
      <c r="G334" s="9">
        <f t="shared" si="81"/>
        <v>1.0607998967951884</v>
      </c>
      <c r="H334" s="9">
        <f t="shared" si="82"/>
        <v>8.3725592827265594</v>
      </c>
      <c r="I334" s="9">
        <f t="shared" si="83"/>
        <v>5.4447515675718403</v>
      </c>
      <c r="J334" s="9">
        <f t="shared" si="84"/>
        <v>1.4349279576860268</v>
      </c>
      <c r="K334" s="11">
        <f t="shared" si="85"/>
        <v>0.12578616352201258</v>
      </c>
      <c r="L334" s="11">
        <f t="shared" si="86"/>
        <v>0.19267822736030826</v>
      </c>
      <c r="M334" s="11">
        <f t="shared" si="87"/>
        <v>0.70921985815602839</v>
      </c>
      <c r="N334" s="11">
        <f>'OddsRatio_working_3-way'!K334+'OddsRatio_working_3-way'!L334+'OddsRatio_working_3-way'!M334-('OddsRatio_working_3-way'!K334*'OddsRatio_working_3-way'!L334)-('OddsRatio_working_3-way'!K334*'OddsRatio_working_3-way'!M334)-('OddsRatio_working_3-way'!L334*'OddsRatio_working_3-way'!M334)+('OddsRatio_working_3-way'!K334*'OddsRatio_working_3-way'!L334*'OddsRatio_working_3-way'!M334)-1</f>
        <v>-0.20522444276165763</v>
      </c>
      <c r="O334" s="11">
        <f>0</f>
        <v>0</v>
      </c>
      <c r="P334" s="11">
        <f>('OddsRatio_working_3-way'!K334*'OddsRatio_working_3-way'!L334)+('OddsRatio_working_3-way'!K334*'OddsRatio_working_3-way'!M334)+('OddsRatio_working_3-way'!L334*'OddsRatio_working_3-way'!M334)-(3*'OddsRatio_working_3-way'!K334*'OddsRatio_working_3-way'!L334*'OddsRatio_working_3-way'!M334)</f>
        <v>0.19853102511365903</v>
      </c>
      <c r="Q334" s="11">
        <f>2*'OddsRatio_working_3-way'!K334*'OddsRatio_working_3-way'!L334*'OddsRatio_working_3-way'!M334</f>
        <v>3.4377666686347876E-2</v>
      </c>
      <c r="R334" s="11">
        <f t="shared" si="88"/>
        <v>0</v>
      </c>
      <c r="S334" s="11">
        <f t="shared" si="89"/>
        <v>-0.9673848906205964</v>
      </c>
      <c r="T334" s="11">
        <f t="shared" si="90"/>
        <v>-0.16751253517239761</v>
      </c>
      <c r="U334" s="11">
        <f>'OddsRatio_working_3-way'!S334-'OddsRatio_working_3-way'!R334^2/3</f>
        <v>-0.9673848906205964</v>
      </c>
      <c r="V334" s="11">
        <f>'OddsRatio_working_3-way'!S334*'OddsRatio_working_3-way'!R334/3-2*'OddsRatio_working_3-way'!R334^3/27-'OddsRatio_working_3-way'!T334</f>
        <v>0.16751253517239761</v>
      </c>
      <c r="W334" s="11">
        <f>'OddsRatio_working_3-way'!V334^2+4*'OddsRatio_working_3-way'!U334^3/27</f>
        <v>-0.10605973037789668</v>
      </c>
      <c r="X334" s="11">
        <f>IF('OddsRatio_working_3-way'!W334&gt;0,IF(ABS('OddsRatio_working_3-way'!V334+SQRT('OddsRatio_working_3-way'!W334))/2&gt;0,ABS('OddsRatio_working_3-way'!V334+SQRT('OddsRatio_working_3-way'!W334))/2,ABS('OddsRatio_working_3-way'!V334-SQRT('OddsRatio_working_3-way'!W334))/2),SQRT(-'OddsRatio_working_3-way'!U334^3/27))</f>
        <v>0.18311211034348632</v>
      </c>
      <c r="Y334" s="11">
        <f>IF('OddsRatio_working_3-way'!W334&gt;=0,IF('OddsRatio_working_3-way'!V334+SQRT('OddsRatio_working_3-way'!W334)&gt;0,0,PI()),ACOS('OddsRatio_working_3-way'!V334/(2*'OddsRatio_working_3-way'!X334)))</f>
        <v>1.0957222688733923</v>
      </c>
      <c r="Z334" s="11">
        <f>'OddsRatio_working_3-way'!X334^(1/3)*COS('OddsRatio_working_3-way'!Y334/3)</f>
        <v>0.53039994839759419</v>
      </c>
      <c r="AA334" s="11">
        <f>'OddsRatio_working_3-way'!X334^(1/3)*COS(('OddsRatio_working_3-way'!Y334+2*PI())/3)</f>
        <v>-0.44085060388745245</v>
      </c>
      <c r="AB334" s="11">
        <f>'OddsRatio_working_3-way'!X334^(1/3)*COS(('OddsRatio_working_3-way'!Y334+4*PI())/3)</f>
        <v>-8.9549344510141862E-2</v>
      </c>
      <c r="AC334" s="11">
        <f>'OddsRatio_working_3-way'!X334^(1/3)*SIN('OddsRatio_working_3-way'!Y334/3)</f>
        <v>0.20282387666814489</v>
      </c>
      <c r="AD334" s="11">
        <f>'OddsRatio_working_3-way'!X334^(1/3)*SIN(('OddsRatio_working_3-way'!Y334+2*PI())/3)</f>
        <v>0.35792789114419948</v>
      </c>
      <c r="AE334" s="11">
        <f>'OddsRatio_working_3-way'!X334^(1/3)*SIN(('OddsRatio_working_3-way'!Y334+4*PI())/3)</f>
        <v>-0.56075176781234437</v>
      </c>
      <c r="AF334" s="11">
        <f>-'OddsRatio_working_3-way'!U334/(3*'OddsRatio_working_3-way'!X334^(1/3))*COS(('OddsRatio_working_3-way'!Y334)/3)</f>
        <v>0.53039994839759419</v>
      </c>
      <c r="AG334" s="11">
        <f>-'OddsRatio_working_3-way'!U334/(3*'OddsRatio_working_3-way'!X334^(1/3))*COS(('OddsRatio_working_3-way'!Y334+2*PI())/3)</f>
        <v>-0.44085060388745245</v>
      </c>
      <c r="AH334" s="11">
        <f>-'OddsRatio_working_3-way'!U334/(3*'OddsRatio_working_3-way'!X334^(1/3))*COS(('OddsRatio_working_3-way'!Y334+4*PI())/3)</f>
        <v>-8.9549344510141862E-2</v>
      </c>
      <c r="AI334" s="11">
        <f>'OddsRatio_working_3-way'!U334/(3*'OddsRatio_working_3-way'!X334^(1/3))*SIN(('OddsRatio_working_3-way'!Y334)/3)</f>
        <v>-0.20282387666814489</v>
      </c>
      <c r="AJ334" s="11">
        <f>'OddsRatio_working_3-way'!U334/(3*'OddsRatio_working_3-way'!X334^(1/3))*SIN(('OddsRatio_working_3-way'!Y334+2*PI())/3)</f>
        <v>-0.35792789114419948</v>
      </c>
      <c r="AK334" s="11">
        <f>'OddsRatio_working_3-way'!U334/(3*'OddsRatio_working_3-way'!X334^(1/3))*SIN(('OddsRatio_working_3-way'!Y334+4*PI())/3)</f>
        <v>0.56075176781234437</v>
      </c>
      <c r="AL334" s="11">
        <f>'OddsRatio_working_3-way'!Z334+'OddsRatio_working_3-way'!AF334</f>
        <v>1.0607998967951884</v>
      </c>
      <c r="AM334" s="11">
        <f>'OddsRatio_working_3-way'!AA334+'OddsRatio_working_3-way'!AG334</f>
        <v>-0.8817012077749049</v>
      </c>
      <c r="AN334" s="11">
        <f>'OddsRatio_working_3-way'!AB334+'OddsRatio_working_3-way'!AH334</f>
        <v>-0.17909868902028372</v>
      </c>
      <c r="AO334" s="11">
        <f>'OddsRatio_working_3-way'!AC334+'OddsRatio_working_3-way'!AI334</f>
        <v>0</v>
      </c>
      <c r="AP334" s="11">
        <f>'OddsRatio_working_3-way'!AD334+'OddsRatio_working_3-way'!AJ334</f>
        <v>0</v>
      </c>
      <c r="AQ334" s="11">
        <f>'OddsRatio_working_3-way'!AE334+'OddsRatio_working_3-way'!AK334</f>
        <v>0</v>
      </c>
      <c r="AR334" s="10">
        <f>IF(A334="","",IF(('OddsRatio_working_3-way'!X334=0),IF(Q334&gt;0,-Q334^(1/3),(-Q334)^(1/3)),'OddsRatio_working_3-way'!AL334-'OddsRatio_working_3-way'!R334/3))</f>
        <v>1.0607998967951884</v>
      </c>
      <c r="AS334" s="11">
        <f>IF(('OddsRatio_working_3-way'!X334=0),IF(Q334&gt;0,-Q334^(1/3),(-Q334)^(1/3)),'OddsRatio_working_3-way'!AM334-'OddsRatio_working_3-way'!R334/3)</f>
        <v>-0.8817012077749049</v>
      </c>
      <c r="AT334" s="11">
        <f>IF(('OddsRatio_working_3-way'!X334=0),IF(Q334&gt;0,-Q334^(1/3),(-Q334)^(1/3)),'OddsRatio_working_3-way'!AN334-'OddsRatio_working_3-way'!R334/3)</f>
        <v>-0.17909868902028372</v>
      </c>
      <c r="AU334" s="11">
        <f>IF(('OddsRatio_working_3-way'!X334=0),0,'OddsRatio_working_3-way'!AO334)</f>
        <v>0</v>
      </c>
      <c r="AV334" s="11">
        <f>IF(('OddsRatio_working_3-way'!X334=0),0,'OddsRatio_working_3-way'!AP334)</f>
        <v>0</v>
      </c>
      <c r="AW334" s="11">
        <f>IF(('OddsRatio_working_3-way'!X334=0),0,'OddsRatio_working_3-way'!AQ334)</f>
        <v>0</v>
      </c>
    </row>
    <row r="335" spans="1:4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9">
        <f t="shared" si="78"/>
        <v>0.11417758764084926</v>
      </c>
      <c r="E335" s="9">
        <f t="shared" si="79"/>
        <v>0.20654389978807405</v>
      </c>
      <c r="F335" s="9">
        <f t="shared" si="80"/>
        <v>0.67927851257107641</v>
      </c>
      <c r="G335" s="9">
        <f t="shared" si="81"/>
        <v>1.073068642596142</v>
      </c>
      <c r="H335" s="9">
        <f t="shared" si="82"/>
        <v>8.7582862859701063</v>
      </c>
      <c r="I335" s="9">
        <f t="shared" si="83"/>
        <v>4.8415857404941889</v>
      </c>
      <c r="J335" s="9">
        <f t="shared" si="84"/>
        <v>1.4721502027423028</v>
      </c>
      <c r="K335" s="11">
        <f t="shared" si="85"/>
        <v>0.12150668286755771</v>
      </c>
      <c r="L335" s="11">
        <f t="shared" si="86"/>
        <v>0.2183406113537118</v>
      </c>
      <c r="M335" s="11">
        <f t="shared" si="87"/>
        <v>0.69444444444444442</v>
      </c>
      <c r="N335" s="11">
        <f>'OddsRatio_working_3-way'!K335+'OddsRatio_working_3-way'!L335+'OddsRatio_working_3-way'!M335-('OddsRatio_working_3-way'!K335*'OddsRatio_working_3-way'!L335)-('OddsRatio_working_3-way'!K335*'OddsRatio_working_3-way'!M335)-('OddsRatio_working_3-way'!L335*'OddsRatio_working_3-way'!M335)+('OddsRatio_working_3-way'!K335*'OddsRatio_working_3-way'!L335*'OddsRatio_working_3-way'!M335)-1</f>
        <v>-0.20981966781098715</v>
      </c>
      <c r="O335" s="11">
        <f>0</f>
        <v>0</v>
      </c>
      <c r="P335" s="11">
        <f>('OddsRatio_working_3-way'!K335*'OddsRatio_working_3-way'!L335)+('OddsRatio_working_3-way'!K335*'OddsRatio_working_3-way'!M335)+('OddsRatio_working_3-way'!L335*'OddsRatio_working_3-way'!M335)-(3*'OddsRatio_working_3-way'!K335*'OddsRatio_working_3-way'!L335*'OddsRatio_working_3-way'!M335)</f>
        <v>0.20726440172550104</v>
      </c>
      <c r="Q335" s="11">
        <f>2*'OddsRatio_working_3-way'!K335*'OddsRatio_working_3-way'!L335*'OddsRatio_working_3-way'!M335</f>
        <v>3.6847004751200181E-2</v>
      </c>
      <c r="R335" s="11">
        <f t="shared" si="88"/>
        <v>0</v>
      </c>
      <c r="S335" s="11">
        <f t="shared" si="89"/>
        <v>-0.98782160837377742</v>
      </c>
      <c r="T335" s="11">
        <f t="shared" si="90"/>
        <v>-0.17561273037756042</v>
      </c>
      <c r="U335" s="11">
        <f>'OddsRatio_working_3-way'!S335-'OddsRatio_working_3-way'!R335^2/3</f>
        <v>-0.98782160837377742</v>
      </c>
      <c r="V335" s="11">
        <f>'OddsRatio_working_3-way'!S335*'OddsRatio_working_3-way'!R335/3-2*'OddsRatio_working_3-way'!R335^3/27-'OddsRatio_working_3-way'!T335</f>
        <v>0.17561273037756042</v>
      </c>
      <c r="W335" s="11">
        <f>'OddsRatio_working_3-way'!V335^2+4*'OddsRatio_working_3-way'!U335^3/27</f>
        <v>-0.11196134797713514</v>
      </c>
      <c r="X335" s="11">
        <f>IF('OddsRatio_working_3-way'!W335&gt;0,IF(ABS('OddsRatio_working_3-way'!V335+SQRT('OddsRatio_working_3-way'!W335))/2&gt;0,ABS('OddsRatio_working_3-way'!V335+SQRT('OddsRatio_working_3-way'!W335))/2,ABS('OddsRatio_working_3-way'!V335-SQRT('OddsRatio_working_3-way'!W335))/2),SQRT(-'OddsRatio_working_3-way'!U335^3/27))</f>
        <v>0.18894521629813552</v>
      </c>
      <c r="Y335" s="11">
        <f>IF('OddsRatio_working_3-way'!W335&gt;=0,IF('OddsRatio_working_3-way'!V335+SQRT('OddsRatio_working_3-way'!W335)&gt;0,0,PI()),ACOS('OddsRatio_working_3-way'!V335/(2*'OddsRatio_working_3-way'!X335)))</f>
        <v>1.0874794910089163</v>
      </c>
      <c r="Z335" s="11">
        <f>'OddsRatio_working_3-way'!X335^(1/3)*COS('OddsRatio_working_3-way'!Y335/3)</f>
        <v>0.53653432129807099</v>
      </c>
      <c r="AA335" s="11">
        <f>'OddsRatio_working_3-way'!X335^(1/3)*COS(('OddsRatio_working_3-way'!Y335+2*PI())/3)</f>
        <v>-0.44448745926800304</v>
      </c>
      <c r="AB335" s="11">
        <f>'OddsRatio_working_3-way'!X335^(1/3)*COS(('OddsRatio_working_3-way'!Y335+4*PI())/3)</f>
        <v>-9.2046862030067816E-2</v>
      </c>
      <c r="AC335" s="11">
        <f>'OddsRatio_working_3-way'!X335^(1/3)*SIN('OddsRatio_working_3-way'!Y335/3)</f>
        <v>0.20348167368867434</v>
      </c>
      <c r="AD335" s="11">
        <f>'OddsRatio_working_3-way'!X335^(1/3)*SIN(('OddsRatio_working_3-way'!Y335+2*PI())/3)</f>
        <v>0.36291151540203448</v>
      </c>
      <c r="AE335" s="11">
        <f>'OddsRatio_working_3-way'!X335^(1/3)*SIN(('OddsRatio_working_3-way'!Y335+4*PI())/3)</f>
        <v>-0.56639318909070879</v>
      </c>
      <c r="AF335" s="11">
        <f>-'OddsRatio_working_3-way'!U335/(3*'OddsRatio_working_3-way'!X335^(1/3))*COS(('OddsRatio_working_3-way'!Y335)/3)</f>
        <v>0.53653432129807099</v>
      </c>
      <c r="AG335" s="11">
        <f>-'OddsRatio_working_3-way'!U335/(3*'OddsRatio_working_3-way'!X335^(1/3))*COS(('OddsRatio_working_3-way'!Y335+2*PI())/3)</f>
        <v>-0.44448745926800304</v>
      </c>
      <c r="AH335" s="11">
        <f>-'OddsRatio_working_3-way'!U335/(3*'OddsRatio_working_3-way'!X335^(1/3))*COS(('OddsRatio_working_3-way'!Y335+4*PI())/3)</f>
        <v>-9.2046862030067816E-2</v>
      </c>
      <c r="AI335" s="11">
        <f>'OddsRatio_working_3-way'!U335/(3*'OddsRatio_working_3-way'!X335^(1/3))*SIN(('OddsRatio_working_3-way'!Y335)/3)</f>
        <v>-0.20348167368867434</v>
      </c>
      <c r="AJ335" s="11">
        <f>'OddsRatio_working_3-way'!U335/(3*'OddsRatio_working_3-way'!X335^(1/3))*SIN(('OddsRatio_working_3-way'!Y335+2*PI())/3)</f>
        <v>-0.36291151540203448</v>
      </c>
      <c r="AK335" s="11">
        <f>'OddsRatio_working_3-way'!U335/(3*'OddsRatio_working_3-way'!X335^(1/3))*SIN(('OddsRatio_working_3-way'!Y335+4*PI())/3)</f>
        <v>0.56639318909070879</v>
      </c>
      <c r="AL335" s="11">
        <f>'OddsRatio_working_3-way'!Z335+'OddsRatio_working_3-way'!AF335</f>
        <v>1.073068642596142</v>
      </c>
      <c r="AM335" s="11">
        <f>'OddsRatio_working_3-way'!AA335+'OddsRatio_working_3-way'!AG335</f>
        <v>-0.88897491853600608</v>
      </c>
      <c r="AN335" s="11">
        <f>'OddsRatio_working_3-way'!AB335+'OddsRatio_working_3-way'!AH335</f>
        <v>-0.18409372406013563</v>
      </c>
      <c r="AO335" s="11">
        <f>'OddsRatio_working_3-way'!AC335+'OddsRatio_working_3-way'!AI335</f>
        <v>0</v>
      </c>
      <c r="AP335" s="11">
        <f>'OddsRatio_working_3-way'!AD335+'OddsRatio_working_3-way'!AJ335</f>
        <v>0</v>
      </c>
      <c r="AQ335" s="11">
        <f>'OddsRatio_working_3-way'!AE335+'OddsRatio_working_3-way'!AK335</f>
        <v>0</v>
      </c>
      <c r="AR335" s="10">
        <f>IF(A335="","",IF(('OddsRatio_working_3-way'!X335=0),IF(Q335&gt;0,-Q335^(1/3),(-Q335)^(1/3)),'OddsRatio_working_3-way'!AL335-'OddsRatio_working_3-way'!R335/3))</f>
        <v>1.073068642596142</v>
      </c>
      <c r="AS335" s="11">
        <f>IF(('OddsRatio_working_3-way'!X335=0),IF(Q335&gt;0,-Q335^(1/3),(-Q335)^(1/3)),'OddsRatio_working_3-way'!AM335-'OddsRatio_working_3-way'!R335/3)</f>
        <v>-0.88897491853600608</v>
      </c>
      <c r="AT335" s="11">
        <f>IF(('OddsRatio_working_3-way'!X335=0),IF(Q335&gt;0,-Q335^(1/3),(-Q335)^(1/3)),'OddsRatio_working_3-way'!AN335-'OddsRatio_working_3-way'!R335/3)</f>
        <v>-0.18409372406013563</v>
      </c>
      <c r="AU335" s="11">
        <f>IF(('OddsRatio_working_3-way'!X335=0),0,'OddsRatio_working_3-way'!AO335)</f>
        <v>0</v>
      </c>
      <c r="AV335" s="11">
        <f>IF(('OddsRatio_working_3-way'!X335=0),0,'OddsRatio_working_3-way'!AP335)</f>
        <v>0</v>
      </c>
      <c r="AW335" s="11">
        <f>IF(('OddsRatio_working_3-way'!X335=0),0,'OddsRatio_working_3-way'!AQ335)</f>
        <v>0</v>
      </c>
    </row>
    <row r="336" spans="1:4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9">
        <f t="shared" si="78"/>
        <v>0.67286810946735254</v>
      </c>
      <c r="E336" s="9">
        <f t="shared" si="79"/>
        <v>0.18750109953376665</v>
      </c>
      <c r="F336" s="9">
        <f t="shared" si="80"/>
        <v>0.13963079099888104</v>
      </c>
      <c r="G336" s="9">
        <f t="shared" si="81"/>
        <v>1.0569029409486828</v>
      </c>
      <c r="H336" s="9">
        <f t="shared" si="82"/>
        <v>1.4861753528363939</v>
      </c>
      <c r="I336" s="9">
        <f t="shared" si="83"/>
        <v>5.3333020578895978</v>
      </c>
      <c r="J336" s="9">
        <f t="shared" si="84"/>
        <v>7.16174414573082</v>
      </c>
      <c r="K336" s="11">
        <f t="shared" si="85"/>
        <v>0.68493150684931503</v>
      </c>
      <c r="L336" s="11">
        <f t="shared" si="86"/>
        <v>0.19607843137254904</v>
      </c>
      <c r="M336" s="11">
        <f t="shared" si="87"/>
        <v>0.14641288433382138</v>
      </c>
      <c r="N336" s="11">
        <f>'OddsRatio_working_3-way'!K336+'OddsRatio_working_3-way'!L336+'OddsRatio_working_3-way'!M336-('OddsRatio_working_3-way'!K336*'OddsRatio_working_3-way'!L336)-('OddsRatio_working_3-way'!K336*'OddsRatio_working_3-way'!M336)-('OddsRatio_working_3-way'!L336*'OddsRatio_working_3-way'!M336)+('OddsRatio_working_3-way'!K336*'OddsRatio_working_3-way'!L336*'OddsRatio_working_3-way'!M336)-1</f>
        <v>-0.21620538546151136</v>
      </c>
      <c r="O336" s="11">
        <f>0</f>
        <v>0</v>
      </c>
      <c r="P336" s="11">
        <f>('OddsRatio_working_3-way'!K336*'OddsRatio_working_3-way'!L336)+('OddsRatio_working_3-way'!K336*'OddsRatio_working_3-way'!M336)+('OddsRatio_working_3-way'!L336*'OddsRatio_working_3-way'!M336)-(3*'OddsRatio_working_3-way'!K336*'OddsRatio_working_3-way'!L336*'OddsRatio_working_3-way'!M336)</f>
        <v>0.20430162076664038</v>
      </c>
      <c r="Q336" s="11">
        <f>2*'OddsRatio_working_3-way'!K336*'OddsRatio_working_3-way'!L336*'OddsRatio_working_3-way'!M336</f>
        <v>3.9326587250556377E-2</v>
      </c>
      <c r="R336" s="11">
        <f t="shared" si="88"/>
        <v>0</v>
      </c>
      <c r="S336" s="11">
        <f t="shared" si="89"/>
        <v>-0.94494233032419039</v>
      </c>
      <c r="T336" s="11">
        <f t="shared" si="90"/>
        <v>-0.18189457754074886</v>
      </c>
      <c r="U336" s="11">
        <f>'OddsRatio_working_3-way'!S336-'OddsRatio_working_3-way'!R336^2/3</f>
        <v>-0.94494233032419039</v>
      </c>
      <c r="V336" s="11">
        <f>'OddsRatio_working_3-way'!S336*'OddsRatio_working_3-way'!R336/3-2*'OddsRatio_working_3-way'!R336^3/27-'OddsRatio_working_3-way'!T336</f>
        <v>0.18189457754074886</v>
      </c>
      <c r="W336" s="11">
        <f>'OddsRatio_working_3-way'!V336^2+4*'OddsRatio_working_3-way'!U336^3/27</f>
        <v>-9.1914974963747675E-2</v>
      </c>
      <c r="X336" s="11">
        <f>IF('OddsRatio_working_3-way'!W336&gt;0,IF(ABS('OddsRatio_working_3-way'!V336+SQRT('OddsRatio_working_3-way'!W336))/2&gt;0,ABS('OddsRatio_working_3-way'!V336+SQRT('OddsRatio_working_3-way'!W336))/2,ABS('OddsRatio_working_3-way'!V336-SQRT('OddsRatio_working_3-way'!W336))/2),SQRT(-'OddsRatio_working_3-way'!U336^3/27))</f>
        <v>0.176777128259339</v>
      </c>
      <c r="Y336" s="11">
        <f>IF('OddsRatio_working_3-way'!W336&gt;=0,IF('OddsRatio_working_3-way'!V336+SQRT('OddsRatio_working_3-way'!W336)&gt;0,0,PI()),ACOS('OddsRatio_working_3-way'!V336/(2*'OddsRatio_working_3-way'!X336)))</f>
        <v>1.0304018510572095</v>
      </c>
      <c r="Z336" s="11">
        <f>'OddsRatio_working_3-way'!X336^(1/3)*COS('OddsRatio_working_3-way'!Y336/3)</f>
        <v>0.52845147047434149</v>
      </c>
      <c r="AA336" s="11">
        <f>'OddsRatio_working_3-way'!X336^(1/3)*COS(('OddsRatio_working_3-way'!Y336+2*PI())/3)</f>
        <v>-0.42790183335836035</v>
      </c>
      <c r="AB336" s="11">
        <f>'OddsRatio_working_3-way'!X336^(1/3)*COS(('OddsRatio_working_3-way'!Y336+4*PI())/3)</f>
        <v>-0.10054963711598129</v>
      </c>
      <c r="AC336" s="11">
        <f>'OddsRatio_working_3-way'!X336^(1/3)*SIN('OddsRatio_working_3-way'!Y336/3)</f>
        <v>0.18899687862035289</v>
      </c>
      <c r="AD336" s="11">
        <f>'OddsRatio_working_3-way'!X336^(1/3)*SIN(('OddsRatio_working_3-way'!Y336+2*PI())/3)</f>
        <v>0.36315395878784551</v>
      </c>
      <c r="AE336" s="11">
        <f>'OddsRatio_working_3-way'!X336^(1/3)*SIN(('OddsRatio_working_3-way'!Y336+4*PI())/3)</f>
        <v>-0.55215083740819837</v>
      </c>
      <c r="AF336" s="11">
        <f>-'OddsRatio_working_3-way'!U336/(3*'OddsRatio_working_3-way'!X336^(1/3))*COS(('OddsRatio_working_3-way'!Y336)/3)</f>
        <v>0.52845147047434127</v>
      </c>
      <c r="AG336" s="11">
        <f>-'OddsRatio_working_3-way'!U336/(3*'OddsRatio_working_3-way'!X336^(1/3))*COS(('OddsRatio_working_3-way'!Y336+2*PI())/3)</f>
        <v>-0.42790183335836018</v>
      </c>
      <c r="AH336" s="11">
        <f>-'OddsRatio_working_3-way'!U336/(3*'OddsRatio_working_3-way'!X336^(1/3))*COS(('OddsRatio_working_3-way'!Y336+4*PI())/3)</f>
        <v>-0.10054963711598125</v>
      </c>
      <c r="AI336" s="11">
        <f>'OddsRatio_working_3-way'!U336/(3*'OddsRatio_working_3-way'!X336^(1/3))*SIN(('OddsRatio_working_3-way'!Y336)/3)</f>
        <v>-0.1889968786203528</v>
      </c>
      <c r="AJ336" s="11">
        <f>'OddsRatio_working_3-way'!U336/(3*'OddsRatio_working_3-way'!X336^(1/3))*SIN(('OddsRatio_working_3-way'!Y336+2*PI())/3)</f>
        <v>-0.3631539587878454</v>
      </c>
      <c r="AK336" s="11">
        <f>'OddsRatio_working_3-way'!U336/(3*'OddsRatio_working_3-way'!X336^(1/3))*SIN(('OddsRatio_working_3-way'!Y336+4*PI())/3)</f>
        <v>0.55215083740819815</v>
      </c>
      <c r="AL336" s="11">
        <f>'OddsRatio_working_3-way'!Z336+'OddsRatio_working_3-way'!AF336</f>
        <v>1.0569029409486828</v>
      </c>
      <c r="AM336" s="11">
        <f>'OddsRatio_working_3-way'!AA336+'OddsRatio_working_3-way'!AG336</f>
        <v>-0.85580366671672059</v>
      </c>
      <c r="AN336" s="11">
        <f>'OddsRatio_working_3-way'!AB336+'OddsRatio_working_3-way'!AH336</f>
        <v>-0.20109927423196255</v>
      </c>
      <c r="AO336" s="11">
        <f>'OddsRatio_working_3-way'!AC336+'OddsRatio_working_3-way'!AI336</f>
        <v>0</v>
      </c>
      <c r="AP336" s="11">
        <f>'OddsRatio_working_3-way'!AD336+'OddsRatio_working_3-way'!AJ336</f>
        <v>0</v>
      </c>
      <c r="AQ336" s="11">
        <f>'OddsRatio_working_3-way'!AE336+'OddsRatio_working_3-way'!AK336</f>
        <v>0</v>
      </c>
      <c r="AR336" s="10">
        <f>IF(A336="","",IF(('OddsRatio_working_3-way'!X336=0),IF(Q336&gt;0,-Q336^(1/3),(-Q336)^(1/3)),'OddsRatio_working_3-way'!AL336-'OddsRatio_working_3-way'!R336/3))</f>
        <v>1.0569029409486828</v>
      </c>
      <c r="AS336" s="11">
        <f>IF(('OddsRatio_working_3-way'!X336=0),IF(Q336&gt;0,-Q336^(1/3),(-Q336)^(1/3)),'OddsRatio_working_3-way'!AM336-'OddsRatio_working_3-way'!R336/3)</f>
        <v>-0.85580366671672059</v>
      </c>
      <c r="AT336" s="11">
        <f>IF(('OddsRatio_working_3-way'!X336=0),IF(Q336&gt;0,-Q336^(1/3),(-Q336)^(1/3)),'OddsRatio_working_3-way'!AN336-'OddsRatio_working_3-way'!R336/3)</f>
        <v>-0.20109927423196255</v>
      </c>
      <c r="AU336" s="11">
        <f>IF(('OddsRatio_working_3-way'!X336=0),0,'OddsRatio_working_3-way'!AO336)</f>
        <v>0</v>
      </c>
      <c r="AV336" s="11">
        <f>IF(('OddsRatio_working_3-way'!X336=0),0,'OddsRatio_working_3-way'!AP336)</f>
        <v>0</v>
      </c>
      <c r="AW336" s="11">
        <f>IF(('OddsRatio_working_3-way'!X336=0),0,'OddsRatio_working_3-way'!AQ336)</f>
        <v>0</v>
      </c>
    </row>
    <row r="337" spans="1:4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9">
        <f t="shared" si="78"/>
        <v>0.32701101972916458</v>
      </c>
      <c r="E337" s="9">
        <f t="shared" si="79"/>
        <v>0.31839684610967522</v>
      </c>
      <c r="F337" s="9">
        <f t="shared" si="80"/>
        <v>0.35459213416116009</v>
      </c>
      <c r="G337" s="9">
        <f t="shared" si="81"/>
        <v>1.0341713178400396</v>
      </c>
      <c r="H337" s="9">
        <f t="shared" si="82"/>
        <v>3.0580009225016789</v>
      </c>
      <c r="I337" s="9">
        <f t="shared" si="83"/>
        <v>3.140734627928881</v>
      </c>
      <c r="J337" s="9">
        <f t="shared" si="84"/>
        <v>2.8201415193984696</v>
      </c>
      <c r="K337" s="11">
        <f t="shared" si="85"/>
        <v>0.33444816053511706</v>
      </c>
      <c r="L337" s="11">
        <f t="shared" si="86"/>
        <v>0.32573289902280134</v>
      </c>
      <c r="M337" s="11">
        <f t="shared" si="87"/>
        <v>0.3623188405797102</v>
      </c>
      <c r="N337" s="11">
        <f>'OddsRatio_working_3-way'!K337+'OddsRatio_working_3-way'!L337+'OddsRatio_working_3-way'!M337-('OddsRatio_working_3-way'!K337*'OddsRatio_working_3-way'!L337)-('OddsRatio_working_3-way'!K337*'OddsRatio_working_3-way'!M337)-('OddsRatio_working_3-way'!L337*'OddsRatio_working_3-way'!M337)+('OddsRatio_working_3-way'!K337*'OddsRatio_working_3-way'!L337*'OddsRatio_working_3-way'!M337)-1</f>
        <v>-0.28616561175688771</v>
      </c>
      <c r="O337" s="11">
        <f>0</f>
        <v>0</v>
      </c>
      <c r="P337" s="11">
        <f>('OddsRatio_working_3-way'!K337*'OddsRatio_working_3-way'!L337)+('OddsRatio_working_3-way'!K337*'OddsRatio_working_3-way'!M337)+('OddsRatio_working_3-way'!L337*'OddsRatio_working_3-way'!M337)-(3*'OddsRatio_working_3-way'!K337*'OddsRatio_working_3-way'!L337*'OddsRatio_working_3-way'!M337)</f>
        <v>0.22972292573223596</v>
      </c>
      <c r="Q337" s="11">
        <f>2*'OddsRatio_working_3-way'!K337*'OddsRatio_working_3-way'!L337*'OddsRatio_working_3-way'!M337</f>
        <v>7.8942586162280406E-2</v>
      </c>
      <c r="R337" s="11">
        <f t="shared" si="88"/>
        <v>0</v>
      </c>
      <c r="S337" s="11">
        <f t="shared" si="89"/>
        <v>-0.80276216391575839</v>
      </c>
      <c r="T337" s="11">
        <f t="shared" si="90"/>
        <v>-0.27586328656898917</v>
      </c>
      <c r="U337" s="11">
        <f>'OddsRatio_working_3-way'!S337-'OddsRatio_working_3-way'!R337^2/3</f>
        <v>-0.80276216391575839</v>
      </c>
      <c r="V337" s="11">
        <f>'OddsRatio_working_3-way'!S337*'OddsRatio_working_3-way'!R337/3-2*'OddsRatio_working_3-way'!R337^3/27-'OddsRatio_working_3-way'!T337</f>
        <v>0.27586328656898917</v>
      </c>
      <c r="W337" s="11">
        <f>'OddsRatio_working_3-way'!V337^2+4*'OddsRatio_working_3-way'!U337^3/27</f>
        <v>-5.3969700648411056E-4</v>
      </c>
      <c r="X337" s="11">
        <f>IF('OddsRatio_working_3-way'!W337&gt;0,IF(ABS('OddsRatio_working_3-way'!V337+SQRT('OddsRatio_working_3-way'!W337))/2&gt;0,ABS('OddsRatio_working_3-way'!V337+SQRT('OddsRatio_working_3-way'!W337))/2,ABS('OddsRatio_working_3-way'!V337-SQRT('OddsRatio_working_3-way'!W337))/2),SQRT(-'OddsRatio_working_3-way'!U337^3/27))</f>
        <v>0.13841987744100226</v>
      </c>
      <c r="Y337" s="11">
        <f>IF('OddsRatio_working_3-way'!W337&gt;=0,IF('OddsRatio_working_3-way'!V337+SQRT('OddsRatio_working_3-way'!W337)&gt;0,0,PI()),ACOS('OddsRatio_working_3-way'!V337/(2*'OddsRatio_working_3-way'!X337)))</f>
        <v>8.4015145397409174E-2</v>
      </c>
      <c r="Z337" s="11">
        <f>'OddsRatio_working_3-way'!X337^(1/3)*COS('OddsRatio_working_3-way'!Y337/3)</f>
        <v>0.51708565892001979</v>
      </c>
      <c r="AA337" s="11">
        <f>'OddsRatio_working_3-way'!X337^(1/3)*COS(('OddsRatio_working_3-way'!Y337+2*PI())/3)</f>
        <v>-0.27108703064527168</v>
      </c>
      <c r="AB337" s="11">
        <f>'OddsRatio_working_3-way'!X337^(1/3)*COS(('OddsRatio_working_3-way'!Y337+4*PI())/3)</f>
        <v>-0.24599862827474817</v>
      </c>
      <c r="AC337" s="11">
        <f>'OddsRatio_working_3-way'!X337^(1/3)*SIN('OddsRatio_working_3-way'!Y337/3)</f>
        <v>1.4484795862159502E-2</v>
      </c>
      <c r="AD337" s="11">
        <f>'OddsRatio_working_3-way'!X337^(1/3)*SIN(('OddsRatio_working_3-way'!Y337+2*PI())/3)</f>
        <v>0.4405669186262729</v>
      </c>
      <c r="AE337" s="11">
        <f>'OddsRatio_working_3-way'!X337^(1/3)*SIN(('OddsRatio_working_3-way'!Y337+4*PI())/3)</f>
        <v>-0.45505171448843235</v>
      </c>
      <c r="AF337" s="11">
        <f>-'OddsRatio_working_3-way'!U337/(3*'OddsRatio_working_3-way'!X337^(1/3))*COS(('OddsRatio_working_3-way'!Y337)/3)</f>
        <v>0.51708565892001979</v>
      </c>
      <c r="AG337" s="11">
        <f>-'OddsRatio_working_3-way'!U337/(3*'OddsRatio_working_3-way'!X337^(1/3))*COS(('OddsRatio_working_3-way'!Y337+2*PI())/3)</f>
        <v>-0.27108703064527168</v>
      </c>
      <c r="AH337" s="11">
        <f>-'OddsRatio_working_3-way'!U337/(3*'OddsRatio_working_3-way'!X337^(1/3))*COS(('OddsRatio_working_3-way'!Y337+4*PI())/3)</f>
        <v>-0.24599862827474817</v>
      </c>
      <c r="AI337" s="11">
        <f>'OddsRatio_working_3-way'!U337/(3*'OddsRatio_working_3-way'!X337^(1/3))*SIN(('OddsRatio_working_3-way'!Y337)/3)</f>
        <v>-1.4484795862159502E-2</v>
      </c>
      <c r="AJ337" s="11">
        <f>'OddsRatio_working_3-way'!U337/(3*'OddsRatio_working_3-way'!X337^(1/3))*SIN(('OddsRatio_working_3-way'!Y337+2*PI())/3)</f>
        <v>-0.4405669186262729</v>
      </c>
      <c r="AK337" s="11">
        <f>'OddsRatio_working_3-way'!U337/(3*'OddsRatio_working_3-way'!X337^(1/3))*SIN(('OddsRatio_working_3-way'!Y337+4*PI())/3)</f>
        <v>0.45505171448843235</v>
      </c>
      <c r="AL337" s="11">
        <f>'OddsRatio_working_3-way'!Z337+'OddsRatio_working_3-way'!AF337</f>
        <v>1.0341713178400396</v>
      </c>
      <c r="AM337" s="11">
        <f>'OddsRatio_working_3-way'!AA337+'OddsRatio_working_3-way'!AG337</f>
        <v>-0.54217406129054335</v>
      </c>
      <c r="AN337" s="11">
        <f>'OddsRatio_working_3-way'!AB337+'OddsRatio_working_3-way'!AH337</f>
        <v>-0.49199725654949633</v>
      </c>
      <c r="AO337" s="11">
        <f>'OddsRatio_working_3-way'!AC337+'OddsRatio_working_3-way'!AI337</f>
        <v>0</v>
      </c>
      <c r="AP337" s="11">
        <f>'OddsRatio_working_3-way'!AD337+'OddsRatio_working_3-way'!AJ337</f>
        <v>0</v>
      </c>
      <c r="AQ337" s="11">
        <f>'OddsRatio_working_3-way'!AE337+'OddsRatio_working_3-way'!AK337</f>
        <v>0</v>
      </c>
      <c r="AR337" s="10">
        <f>IF(A337="","",IF(('OddsRatio_working_3-way'!X337=0),IF(Q337&gt;0,-Q337^(1/3),(-Q337)^(1/3)),'OddsRatio_working_3-way'!AL337-'OddsRatio_working_3-way'!R337/3))</f>
        <v>1.0341713178400396</v>
      </c>
      <c r="AS337" s="11">
        <f>IF(('OddsRatio_working_3-way'!X337=0),IF(Q337&gt;0,-Q337^(1/3),(-Q337)^(1/3)),'OddsRatio_working_3-way'!AM337-'OddsRatio_working_3-way'!R337/3)</f>
        <v>-0.54217406129054335</v>
      </c>
      <c r="AT337" s="11">
        <f>IF(('OddsRatio_working_3-way'!X337=0),IF(Q337&gt;0,-Q337^(1/3),(-Q337)^(1/3)),'OddsRatio_working_3-way'!AN337-'OddsRatio_working_3-way'!R337/3)</f>
        <v>-0.49199725654949633</v>
      </c>
      <c r="AU337" s="11">
        <f>IF(('OddsRatio_working_3-way'!X337=0),0,'OddsRatio_working_3-way'!AO337)</f>
        <v>0</v>
      </c>
      <c r="AV337" s="11">
        <f>IF(('OddsRatio_working_3-way'!X337=0),0,'OddsRatio_working_3-way'!AP337)</f>
        <v>0</v>
      </c>
      <c r="AW337" s="11">
        <f>IF(('OddsRatio_working_3-way'!X337=0),0,'OddsRatio_working_3-way'!AQ337)</f>
        <v>0</v>
      </c>
    </row>
    <row r="338" spans="1:4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9">
        <f t="shared" si="78"/>
        <v>0.30171178138490173</v>
      </c>
      <c r="E338" s="9">
        <f t="shared" si="79"/>
        <v>0.29799594111921135</v>
      </c>
      <c r="F338" s="9">
        <f t="shared" si="80"/>
        <v>0.40029227749588697</v>
      </c>
      <c r="G338" s="9">
        <f t="shared" si="81"/>
        <v>1.0332238616961749</v>
      </c>
      <c r="H338" s="9">
        <f t="shared" si="82"/>
        <v>3.3144214501994318</v>
      </c>
      <c r="I338" s="9">
        <f t="shared" si="83"/>
        <v>3.3557504046672784</v>
      </c>
      <c r="J338" s="9">
        <f t="shared" si="84"/>
        <v>2.4981745994594537</v>
      </c>
      <c r="K338" s="11">
        <f t="shared" si="85"/>
        <v>0.30864197530864196</v>
      </c>
      <c r="L338" s="11">
        <f t="shared" si="86"/>
        <v>0.3048780487804878</v>
      </c>
      <c r="M338" s="11">
        <f t="shared" si="87"/>
        <v>0.4081632653061224</v>
      </c>
      <c r="N338" s="11">
        <f>'OddsRatio_working_3-way'!K338+'OddsRatio_working_3-way'!L338+'OddsRatio_working_3-way'!M338-('OddsRatio_working_3-way'!K338*'OddsRatio_working_3-way'!L338)-('OddsRatio_working_3-way'!K338*'OddsRatio_working_3-way'!M338)-('OddsRatio_working_3-way'!L338*'OddsRatio_working_3-way'!M338)+('OddsRatio_working_3-way'!K338*'OddsRatio_working_3-way'!L338*'OddsRatio_working_3-way'!M338)-1</f>
        <v>-0.2844237966189187</v>
      </c>
      <c r="O338" s="11">
        <f>0</f>
        <v>0</v>
      </c>
      <c r="P338" s="11">
        <f>('OddsRatio_working_3-way'!K338*'OddsRatio_working_3-way'!L338)+('OddsRatio_working_3-way'!K338*'OddsRatio_working_3-way'!M338)+('OddsRatio_working_3-way'!L338*'OddsRatio_working_3-way'!M338)-(3*'OddsRatio_working_3-way'!K338*'OddsRatio_working_3-way'!L338*'OddsRatio_working_3-way'!M338)</f>
        <v>0.22929225890898364</v>
      </c>
      <c r="Q338" s="11">
        <f>2*'OddsRatio_working_3-way'!K338*'OddsRatio_working_3-way'!L338*'OddsRatio_working_3-way'!M338</f>
        <v>7.6814827105187139E-2</v>
      </c>
      <c r="R338" s="11">
        <f t="shared" si="88"/>
        <v>0</v>
      </c>
      <c r="S338" s="11">
        <f t="shared" si="89"/>
        <v>-0.80616411718952519</v>
      </c>
      <c r="T338" s="11">
        <f t="shared" si="90"/>
        <v>-0.27007173105176718</v>
      </c>
      <c r="U338" s="11">
        <f>'OddsRatio_working_3-way'!S338-'OddsRatio_working_3-way'!R338^2/3</f>
        <v>-0.80616411718952519</v>
      </c>
      <c r="V338" s="11">
        <f>'OddsRatio_working_3-way'!S338*'OddsRatio_working_3-way'!R338/3-2*'OddsRatio_working_3-way'!R338^3/27-'OddsRatio_working_3-way'!T338</f>
        <v>0.27007173105176718</v>
      </c>
      <c r="W338" s="11">
        <f>'OddsRatio_working_3-way'!V338^2+4*'OddsRatio_working_3-way'!U338^3/27</f>
        <v>-4.6800053364098315E-3</v>
      </c>
      <c r="X338" s="11">
        <f>IF('OddsRatio_working_3-way'!W338&gt;0,IF(ABS('OddsRatio_working_3-way'!V338+SQRT('OddsRatio_working_3-way'!W338))/2&gt;0,ABS('OddsRatio_working_3-way'!V338+SQRT('OddsRatio_working_3-way'!W338))/2,ABS('OddsRatio_working_3-way'!V338-SQRT('OddsRatio_working_3-way'!W338))/2),SQRT(-'OddsRatio_working_3-way'!U338^3/27))</f>
        <v>0.13930070463722347</v>
      </c>
      <c r="Y338" s="11">
        <f>IF('OddsRatio_working_3-way'!W338&gt;=0,IF('OddsRatio_working_3-way'!V338+SQRT('OddsRatio_working_3-way'!W338)&gt;0,0,PI()),ACOS('OddsRatio_working_3-way'!V338/(2*'OddsRatio_working_3-way'!X338)))</f>
        <v>0.24808697973709171</v>
      </c>
      <c r="Z338" s="11">
        <f>'OddsRatio_working_3-way'!X338^(1/3)*COS('OddsRatio_working_3-way'!Y338/3)</f>
        <v>0.51661193084808743</v>
      </c>
      <c r="AA338" s="11">
        <f>'OddsRatio_working_3-way'!X338^(1/3)*COS(('OddsRatio_working_3-way'!Y338+2*PI())/3)</f>
        <v>-0.29538849468567174</v>
      </c>
      <c r="AB338" s="11">
        <f>'OddsRatio_working_3-way'!X338^(1/3)*COS(('OddsRatio_working_3-way'!Y338+4*PI())/3)</f>
        <v>-0.22122343616241577</v>
      </c>
      <c r="AC338" s="11">
        <f>'OddsRatio_working_3-way'!X338^(1/3)*SIN('OddsRatio_working_3-way'!Y338/3)</f>
        <v>4.281921650286629E-2</v>
      </c>
      <c r="AD338" s="11">
        <f>'OddsRatio_working_3-way'!X338^(1/3)*SIN(('OddsRatio_working_3-way'!Y338+2*PI())/3)</f>
        <v>0.42598944776114034</v>
      </c>
      <c r="AE338" s="11">
        <f>'OddsRatio_working_3-way'!X338^(1/3)*SIN(('OddsRatio_working_3-way'!Y338+4*PI())/3)</f>
        <v>-0.46880866426400652</v>
      </c>
      <c r="AF338" s="11">
        <f>-'OddsRatio_working_3-way'!U338/(3*'OddsRatio_working_3-way'!X338^(1/3))*COS(('OddsRatio_working_3-way'!Y338)/3)</f>
        <v>0.51661193084808743</v>
      </c>
      <c r="AG338" s="11">
        <f>-'OddsRatio_working_3-way'!U338/(3*'OddsRatio_working_3-way'!X338^(1/3))*COS(('OddsRatio_working_3-way'!Y338+2*PI())/3)</f>
        <v>-0.29538849468567174</v>
      </c>
      <c r="AH338" s="11">
        <f>-'OddsRatio_working_3-way'!U338/(3*'OddsRatio_working_3-way'!X338^(1/3))*COS(('OddsRatio_working_3-way'!Y338+4*PI())/3)</f>
        <v>-0.22122343616241577</v>
      </c>
      <c r="AI338" s="11">
        <f>'OddsRatio_working_3-way'!U338/(3*'OddsRatio_working_3-way'!X338^(1/3))*SIN(('OddsRatio_working_3-way'!Y338)/3)</f>
        <v>-4.281921650286629E-2</v>
      </c>
      <c r="AJ338" s="11">
        <f>'OddsRatio_working_3-way'!U338/(3*'OddsRatio_working_3-way'!X338^(1/3))*SIN(('OddsRatio_working_3-way'!Y338+2*PI())/3)</f>
        <v>-0.42598944776114034</v>
      </c>
      <c r="AK338" s="11">
        <f>'OddsRatio_working_3-way'!U338/(3*'OddsRatio_working_3-way'!X338^(1/3))*SIN(('OddsRatio_working_3-way'!Y338+4*PI())/3)</f>
        <v>0.46880866426400652</v>
      </c>
      <c r="AL338" s="11">
        <f>'OddsRatio_working_3-way'!Z338+'OddsRatio_working_3-way'!AF338</f>
        <v>1.0332238616961749</v>
      </c>
      <c r="AM338" s="11">
        <f>'OddsRatio_working_3-way'!AA338+'OddsRatio_working_3-way'!AG338</f>
        <v>-0.59077698937134349</v>
      </c>
      <c r="AN338" s="11">
        <f>'OddsRatio_working_3-way'!AB338+'OddsRatio_working_3-way'!AH338</f>
        <v>-0.44244687232483154</v>
      </c>
      <c r="AO338" s="11">
        <f>'OddsRatio_working_3-way'!AC338+'OddsRatio_working_3-way'!AI338</f>
        <v>0</v>
      </c>
      <c r="AP338" s="11">
        <f>'OddsRatio_working_3-way'!AD338+'OddsRatio_working_3-way'!AJ338</f>
        <v>0</v>
      </c>
      <c r="AQ338" s="11">
        <f>'OddsRatio_working_3-way'!AE338+'OddsRatio_working_3-way'!AK338</f>
        <v>0</v>
      </c>
      <c r="AR338" s="10">
        <f>IF(A338="","",IF(('OddsRatio_working_3-way'!X338=0),IF(Q338&gt;0,-Q338^(1/3),(-Q338)^(1/3)),'OddsRatio_working_3-way'!AL338-'OddsRatio_working_3-way'!R338/3))</f>
        <v>1.0332238616961749</v>
      </c>
      <c r="AS338" s="11">
        <f>IF(('OddsRatio_working_3-way'!X338=0),IF(Q338&gt;0,-Q338^(1/3),(-Q338)^(1/3)),'OddsRatio_working_3-way'!AM338-'OddsRatio_working_3-way'!R338/3)</f>
        <v>-0.59077698937134349</v>
      </c>
      <c r="AT338" s="11">
        <f>IF(('OddsRatio_working_3-way'!X338=0),IF(Q338&gt;0,-Q338^(1/3),(-Q338)^(1/3)),'OddsRatio_working_3-way'!AN338-'OddsRatio_working_3-way'!R338/3)</f>
        <v>-0.44244687232483154</v>
      </c>
      <c r="AU338" s="11">
        <f>IF(('OddsRatio_working_3-way'!X338=0),0,'OddsRatio_working_3-way'!AO338)</f>
        <v>0</v>
      </c>
      <c r="AV338" s="11">
        <f>IF(('OddsRatio_working_3-way'!X338=0),0,'OddsRatio_working_3-way'!AP338)</f>
        <v>0</v>
      </c>
      <c r="AW338" s="11">
        <f>IF(('OddsRatio_working_3-way'!X338=0),0,'OddsRatio_working_3-way'!AQ338)</f>
        <v>0</v>
      </c>
    </row>
    <row r="339" spans="1:4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9">
        <f t="shared" si="78"/>
        <v>0.30145472391179728</v>
      </c>
      <c r="E339" s="9">
        <f t="shared" si="79"/>
        <v>0.28127975592311555</v>
      </c>
      <c r="F339" s="9">
        <f t="shared" si="80"/>
        <v>0.41726552016508728</v>
      </c>
      <c r="G339" s="9">
        <f t="shared" si="81"/>
        <v>1.0344855958318895</v>
      </c>
      <c r="H339" s="9">
        <f t="shared" si="82"/>
        <v>3.3172477346634324</v>
      </c>
      <c r="I339" s="9">
        <f t="shared" si="83"/>
        <v>3.555179421704767</v>
      </c>
      <c r="J339" s="9">
        <f t="shared" si="84"/>
        <v>2.3965555543730503</v>
      </c>
      <c r="K339" s="11">
        <f t="shared" si="85"/>
        <v>0.30864197530864196</v>
      </c>
      <c r="L339" s="11">
        <f t="shared" si="86"/>
        <v>0.28818443804034583</v>
      </c>
      <c r="M339" s="11">
        <f t="shared" si="87"/>
        <v>0.42553191489361702</v>
      </c>
      <c r="N339" s="11">
        <f>'OddsRatio_working_3-way'!K339+'OddsRatio_working_3-way'!L339+'OddsRatio_working_3-way'!M339-('OddsRatio_working_3-way'!K339*'OddsRatio_working_3-way'!L339)-('OddsRatio_working_3-way'!K339*'OddsRatio_working_3-way'!M339)-('OddsRatio_working_3-way'!L339*'OddsRatio_working_3-way'!M339)+('OddsRatio_working_3-way'!K339*'OddsRatio_working_3-way'!L339*'OddsRatio_working_3-way'!M339)-1</f>
        <v>-0.28270688985631665</v>
      </c>
      <c r="O339" s="11">
        <f>0</f>
        <v>0</v>
      </c>
      <c r="P339" s="11">
        <f>('OddsRatio_working_3-way'!K339*'OddsRatio_working_3-way'!L339)+('OddsRatio_working_3-way'!K339*'OddsRatio_working_3-way'!M339)+('OddsRatio_working_3-way'!L339*'OddsRatio_working_3-way'!M339)-(3*'OddsRatio_working_3-way'!K339*'OddsRatio_working_3-way'!L339*'OddsRatio_working_3-way'!M339)</f>
        <v>0.22936665281382923</v>
      </c>
      <c r="Q339" s="11">
        <f>2*'OddsRatio_working_3-way'!K339*'OddsRatio_working_3-way'!L339*'OddsRatio_working_3-way'!M339</f>
        <v>7.5698565285092154E-2</v>
      </c>
      <c r="R339" s="11">
        <f t="shared" si="88"/>
        <v>0</v>
      </c>
      <c r="S339" s="11">
        <f t="shared" si="89"/>
        <v>-0.81132317974423218</v>
      </c>
      <c r="T339" s="11">
        <f t="shared" si="90"/>
        <v>-0.26776342565816241</v>
      </c>
      <c r="U339" s="11">
        <f>'OddsRatio_working_3-way'!S339-'OddsRatio_working_3-way'!R339^2/3</f>
        <v>-0.81132317974423218</v>
      </c>
      <c r="V339" s="11">
        <f>'OddsRatio_working_3-way'!S339*'OddsRatio_working_3-way'!R339/3-2*'OddsRatio_working_3-way'!R339^3/27-'OddsRatio_working_3-way'!T339</f>
        <v>0.26776342565816241</v>
      </c>
      <c r="W339" s="11">
        <f>'OddsRatio_working_3-way'!V339^2+4*'OddsRatio_working_3-way'!U339^3/27</f>
        <v>-7.4212177260969403E-3</v>
      </c>
      <c r="X339" s="11">
        <f>IF('OddsRatio_working_3-way'!W339&gt;0,IF(ABS('OddsRatio_working_3-way'!V339+SQRT('OddsRatio_working_3-way'!W339))/2&gt;0,ABS('OddsRatio_working_3-way'!V339+SQRT('OddsRatio_working_3-way'!W339))/2,ABS('OddsRatio_working_3-way'!V339-SQRT('OddsRatio_working_3-way'!W339))/2),SQRT(-'OddsRatio_working_3-way'!U339^3/27))</f>
        <v>0.14064002794927483</v>
      </c>
      <c r="Y339" s="11">
        <f>IF('OddsRatio_working_3-way'!W339&gt;=0,IF('OddsRatio_working_3-way'!V339+SQRT('OddsRatio_working_3-way'!W339)&gt;0,0,PI()),ACOS('OddsRatio_working_3-way'!V339/(2*'OddsRatio_working_3-way'!X339)))</f>
        <v>0.31126794932351043</v>
      </c>
      <c r="Z339" s="11">
        <f>'OddsRatio_working_3-way'!X339^(1/3)*COS('OddsRatio_working_3-way'!Y339/3)</f>
        <v>0.51724279791594474</v>
      </c>
      <c r="AA339" s="11">
        <f>'OddsRatio_working_3-way'!X339^(1/3)*COS(('OddsRatio_working_3-way'!Y339+2*PI())/3)</f>
        <v>-0.30526591566810568</v>
      </c>
      <c r="AB339" s="11">
        <f>'OddsRatio_working_3-way'!X339^(1/3)*COS(('OddsRatio_working_3-way'!Y339+4*PI())/3)</f>
        <v>-0.21197688224783892</v>
      </c>
      <c r="AC339" s="11">
        <f>'OddsRatio_working_3-way'!X339^(1/3)*SIN('OddsRatio_working_3-way'!Y339/3)</f>
        <v>5.3860448557631009E-2</v>
      </c>
      <c r="AD339" s="11">
        <f>'OddsRatio_working_3-way'!X339^(1/3)*SIN(('OddsRatio_working_3-way'!Y339+2*PI())/3)</f>
        <v>0.42101517864093335</v>
      </c>
      <c r="AE339" s="11">
        <f>'OddsRatio_working_3-way'!X339^(1/3)*SIN(('OddsRatio_working_3-way'!Y339+4*PI())/3)</f>
        <v>-0.47487562719856435</v>
      </c>
      <c r="AF339" s="11">
        <f>-'OddsRatio_working_3-way'!U339/(3*'OddsRatio_working_3-way'!X339^(1/3))*COS(('OddsRatio_working_3-way'!Y339)/3)</f>
        <v>0.51724279791594474</v>
      </c>
      <c r="AG339" s="11">
        <f>-'OddsRatio_working_3-way'!U339/(3*'OddsRatio_working_3-way'!X339^(1/3))*COS(('OddsRatio_working_3-way'!Y339+2*PI())/3)</f>
        <v>-0.30526591566810568</v>
      </c>
      <c r="AH339" s="11">
        <f>-'OddsRatio_working_3-way'!U339/(3*'OddsRatio_working_3-way'!X339^(1/3))*COS(('OddsRatio_working_3-way'!Y339+4*PI())/3)</f>
        <v>-0.21197688224783892</v>
      </c>
      <c r="AI339" s="11">
        <f>'OddsRatio_working_3-way'!U339/(3*'OddsRatio_working_3-way'!X339^(1/3))*SIN(('OddsRatio_working_3-way'!Y339)/3)</f>
        <v>-5.3860448557631009E-2</v>
      </c>
      <c r="AJ339" s="11">
        <f>'OddsRatio_working_3-way'!U339/(3*'OddsRatio_working_3-way'!X339^(1/3))*SIN(('OddsRatio_working_3-way'!Y339+2*PI())/3)</f>
        <v>-0.42101517864093335</v>
      </c>
      <c r="AK339" s="11">
        <f>'OddsRatio_working_3-way'!U339/(3*'OddsRatio_working_3-way'!X339^(1/3))*SIN(('OddsRatio_working_3-way'!Y339+4*PI())/3)</f>
        <v>0.47487562719856435</v>
      </c>
      <c r="AL339" s="11">
        <f>'OddsRatio_working_3-way'!Z339+'OddsRatio_working_3-way'!AF339</f>
        <v>1.0344855958318895</v>
      </c>
      <c r="AM339" s="11">
        <f>'OddsRatio_working_3-way'!AA339+'OddsRatio_working_3-way'!AG339</f>
        <v>-0.61053183133621136</v>
      </c>
      <c r="AN339" s="11">
        <f>'OddsRatio_working_3-way'!AB339+'OddsRatio_working_3-way'!AH339</f>
        <v>-0.42395376449567784</v>
      </c>
      <c r="AO339" s="11">
        <f>'OddsRatio_working_3-way'!AC339+'OddsRatio_working_3-way'!AI339</f>
        <v>0</v>
      </c>
      <c r="AP339" s="11">
        <f>'OddsRatio_working_3-way'!AD339+'OddsRatio_working_3-way'!AJ339</f>
        <v>0</v>
      </c>
      <c r="AQ339" s="11">
        <f>'OddsRatio_working_3-way'!AE339+'OddsRatio_working_3-way'!AK339</f>
        <v>0</v>
      </c>
      <c r="AR339" s="10">
        <f>IF(A339="","",IF(('OddsRatio_working_3-way'!X339=0),IF(Q339&gt;0,-Q339^(1/3),(-Q339)^(1/3)),'OddsRatio_working_3-way'!AL339-'OddsRatio_working_3-way'!R339/3))</f>
        <v>1.0344855958318895</v>
      </c>
      <c r="AS339" s="11">
        <f>IF(('OddsRatio_working_3-way'!X339=0),IF(Q339&gt;0,-Q339^(1/3),(-Q339)^(1/3)),'OddsRatio_working_3-way'!AM339-'OddsRatio_working_3-way'!R339/3)</f>
        <v>-0.61053183133621136</v>
      </c>
      <c r="AT339" s="11">
        <f>IF(('OddsRatio_working_3-way'!X339=0),IF(Q339&gt;0,-Q339^(1/3),(-Q339)^(1/3)),'OddsRatio_working_3-way'!AN339-'OddsRatio_working_3-way'!R339/3)</f>
        <v>-0.42395376449567784</v>
      </c>
      <c r="AU339" s="11">
        <f>IF(('OddsRatio_working_3-way'!X339=0),0,'OddsRatio_working_3-way'!AO339)</f>
        <v>0</v>
      </c>
      <c r="AV339" s="11">
        <f>IF(('OddsRatio_working_3-way'!X339=0),0,'OddsRatio_working_3-way'!AP339)</f>
        <v>0</v>
      </c>
      <c r="AW339" s="11">
        <f>IF(('OddsRatio_working_3-way'!X339=0),0,'OddsRatio_working_3-way'!AQ339)</f>
        <v>0</v>
      </c>
    </row>
    <row r="340" spans="1:4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9">
        <f t="shared" si="78"/>
        <v>0.33281706528568444</v>
      </c>
      <c r="E340" s="9">
        <f t="shared" si="79"/>
        <v>0.31240377226353228</v>
      </c>
      <c r="F340" s="9">
        <f t="shared" si="80"/>
        <v>0.3547791624507835</v>
      </c>
      <c r="G340" s="9">
        <f t="shared" si="81"/>
        <v>1.0333266082344004</v>
      </c>
      <c r="H340" s="9">
        <f t="shared" si="82"/>
        <v>3.0046536199747367</v>
      </c>
      <c r="I340" s="9">
        <f t="shared" si="83"/>
        <v>3.2009856755392727</v>
      </c>
      <c r="J340" s="9">
        <f t="shared" si="84"/>
        <v>2.8186548304925441</v>
      </c>
      <c r="K340" s="11">
        <f t="shared" si="85"/>
        <v>0.3401360544217687</v>
      </c>
      <c r="L340" s="11">
        <f t="shared" si="86"/>
        <v>0.31948881789137379</v>
      </c>
      <c r="M340" s="11">
        <f t="shared" si="87"/>
        <v>0.3623188405797102</v>
      </c>
      <c r="N340" s="11">
        <f>'OddsRatio_working_3-way'!K340+'OddsRatio_working_3-way'!L340+'OddsRatio_working_3-way'!M340-('OddsRatio_working_3-way'!K340*'OddsRatio_working_3-way'!L340)-('OddsRatio_working_3-way'!K340*'OddsRatio_working_3-way'!M340)-('OddsRatio_working_3-way'!L340*'OddsRatio_working_3-way'!M340)+('OddsRatio_working_3-way'!K340*'OddsRatio_working_3-way'!L340*'OddsRatio_working_3-way'!M340)-1</f>
        <v>-0.28634740463764352</v>
      </c>
      <c r="O340" s="11">
        <f>0</f>
        <v>0</v>
      </c>
      <c r="P340" s="11">
        <f>('OddsRatio_working_3-way'!K340*'OddsRatio_working_3-way'!L340)+('OddsRatio_working_3-way'!K340*'OddsRatio_working_3-way'!M340)+('OddsRatio_working_3-way'!L340*'OddsRatio_working_3-way'!M340)-(3*'OddsRatio_working_3-way'!K340*'OddsRatio_working_3-way'!L340*'OddsRatio_working_3-way'!M340)</f>
        <v>0.22954498278452007</v>
      </c>
      <c r="Q340" s="11">
        <f>2*'OddsRatio_working_3-way'!K340*'OddsRatio_working_3-way'!L340*'OddsRatio_working_3-way'!M340</f>
        <v>7.8746134745975999E-2</v>
      </c>
      <c r="R340" s="11">
        <f t="shared" si="88"/>
        <v>0</v>
      </c>
      <c r="S340" s="11">
        <f t="shared" si="89"/>
        <v>-0.80163109239630193</v>
      </c>
      <c r="T340" s="11">
        <f t="shared" si="90"/>
        <v>-0.27500209001588399</v>
      </c>
      <c r="U340" s="11">
        <f>'OddsRatio_working_3-way'!S340-'OddsRatio_working_3-way'!R340^2/3</f>
        <v>-0.80163109239630193</v>
      </c>
      <c r="V340" s="11">
        <f>'OddsRatio_working_3-way'!S340*'OddsRatio_working_3-way'!R340/3-2*'OddsRatio_working_3-way'!R340^3/27-'OddsRatio_working_3-way'!T340</f>
        <v>0.27500209001588399</v>
      </c>
      <c r="W340" s="11">
        <f>'OddsRatio_working_3-way'!V340^2+4*'OddsRatio_working_3-way'!U340^3/27</f>
        <v>-6.9060409432265824E-4</v>
      </c>
      <c r="X340" s="11">
        <f>IF('OddsRatio_working_3-way'!W340&gt;0,IF(ABS('OddsRatio_working_3-way'!V340+SQRT('OddsRatio_working_3-way'!W340))/2&gt;0,ABS('OddsRatio_working_3-way'!V340+SQRT('OddsRatio_working_3-way'!W340))/2,ABS('OddsRatio_working_3-way'!V340-SQRT('OddsRatio_working_3-way'!W340))/2),SQRT(-'OddsRatio_working_3-way'!U340^3/27))</f>
        <v>0.13812743536986691</v>
      </c>
      <c r="Y340" s="11">
        <f>IF('OddsRatio_working_3-way'!W340&gt;=0,IF('OddsRatio_working_3-way'!V340+SQRT('OddsRatio_working_3-way'!W340)&gt;0,0,PI()),ACOS('OddsRatio_working_3-way'!V340/(2*'OddsRatio_working_3-way'!X340)))</f>
        <v>9.5271239650195794E-2</v>
      </c>
      <c r="Z340" s="11">
        <f>'OddsRatio_working_3-way'!X340^(1/3)*COS('OddsRatio_working_3-way'!Y340/3)</f>
        <v>0.51666330411720029</v>
      </c>
      <c r="AA340" s="11">
        <f>'OddsRatio_working_3-way'!X340^(1/3)*COS(('OddsRatio_working_3-way'!Y340+2*PI())/3)</f>
        <v>-0.27254593125589305</v>
      </c>
      <c r="AB340" s="11">
        <f>'OddsRatio_working_3-way'!X340^(1/3)*COS(('OddsRatio_working_3-way'!Y340+4*PI())/3)</f>
        <v>-0.24411737286130752</v>
      </c>
      <c r="AC340" s="11">
        <f>'OddsRatio_working_3-way'!X340^(1/3)*SIN('OddsRatio_working_3-way'!Y340/3)</f>
        <v>1.6413235841787135E-2</v>
      </c>
      <c r="AD340" s="11">
        <f>'OddsRatio_working_3-way'!X340^(1/3)*SIN(('OddsRatio_working_3-way'!Y340+2*PI())/3)</f>
        <v>0.43923692864780706</v>
      </c>
      <c r="AE340" s="11">
        <f>'OddsRatio_working_3-way'!X340^(1/3)*SIN(('OddsRatio_working_3-way'!Y340+4*PI())/3)</f>
        <v>-0.455650164489594</v>
      </c>
      <c r="AF340" s="11">
        <f>-'OddsRatio_working_3-way'!U340/(3*'OddsRatio_working_3-way'!X340^(1/3))*COS(('OddsRatio_working_3-way'!Y340)/3)</f>
        <v>0.51666330411720007</v>
      </c>
      <c r="AG340" s="11">
        <f>-'OddsRatio_working_3-way'!U340/(3*'OddsRatio_working_3-way'!X340^(1/3))*COS(('OddsRatio_working_3-way'!Y340+2*PI())/3)</f>
        <v>-0.27254593125589294</v>
      </c>
      <c r="AH340" s="11">
        <f>-'OddsRatio_working_3-way'!U340/(3*'OddsRatio_working_3-way'!X340^(1/3))*COS(('OddsRatio_working_3-way'!Y340+4*PI())/3)</f>
        <v>-0.24411737286130741</v>
      </c>
      <c r="AI340" s="11">
        <f>'OddsRatio_working_3-way'!U340/(3*'OddsRatio_working_3-way'!X340^(1/3))*SIN(('OddsRatio_working_3-way'!Y340)/3)</f>
        <v>-1.6413235841787128E-2</v>
      </c>
      <c r="AJ340" s="11">
        <f>'OddsRatio_working_3-way'!U340/(3*'OddsRatio_working_3-way'!X340^(1/3))*SIN(('OddsRatio_working_3-way'!Y340+2*PI())/3)</f>
        <v>-0.43923692864780689</v>
      </c>
      <c r="AK340" s="11">
        <f>'OddsRatio_working_3-way'!U340/(3*'OddsRatio_working_3-way'!X340^(1/3))*SIN(('OddsRatio_working_3-way'!Y340+4*PI())/3)</f>
        <v>0.45565016448959378</v>
      </c>
      <c r="AL340" s="11">
        <f>'OddsRatio_working_3-way'!Z340+'OddsRatio_working_3-way'!AF340</f>
        <v>1.0333266082344004</v>
      </c>
      <c r="AM340" s="11">
        <f>'OddsRatio_working_3-way'!AA340+'OddsRatio_working_3-way'!AG340</f>
        <v>-0.54509186251178599</v>
      </c>
      <c r="AN340" s="11">
        <f>'OddsRatio_working_3-way'!AB340+'OddsRatio_working_3-way'!AH340</f>
        <v>-0.48823474572261494</v>
      </c>
      <c r="AO340" s="11">
        <f>'OddsRatio_working_3-way'!AC340+'OddsRatio_working_3-way'!AI340</f>
        <v>0</v>
      </c>
      <c r="AP340" s="11">
        <f>'OddsRatio_working_3-way'!AD340+'OddsRatio_working_3-way'!AJ340</f>
        <v>0</v>
      </c>
      <c r="AQ340" s="11">
        <f>'OddsRatio_working_3-way'!AE340+'OddsRatio_working_3-way'!AK340</f>
        <v>0</v>
      </c>
      <c r="AR340" s="10">
        <f>IF(A340="","",IF(('OddsRatio_working_3-way'!X340=0),IF(Q340&gt;0,-Q340^(1/3),(-Q340)^(1/3)),'OddsRatio_working_3-way'!AL340-'OddsRatio_working_3-way'!R340/3))</f>
        <v>1.0333266082344004</v>
      </c>
      <c r="AS340" s="11">
        <f>IF(('OddsRatio_working_3-way'!X340=0),IF(Q340&gt;0,-Q340^(1/3),(-Q340)^(1/3)),'OddsRatio_working_3-way'!AM340-'OddsRatio_working_3-way'!R340/3)</f>
        <v>-0.54509186251178599</v>
      </c>
      <c r="AT340" s="11">
        <f>IF(('OddsRatio_working_3-way'!X340=0),IF(Q340&gt;0,-Q340^(1/3),(-Q340)^(1/3)),'OddsRatio_working_3-way'!AN340-'OddsRatio_working_3-way'!R340/3)</f>
        <v>-0.48823474572261494</v>
      </c>
      <c r="AU340" s="11">
        <f>IF(('OddsRatio_working_3-way'!X340=0),0,'OddsRatio_working_3-way'!AO340)</f>
        <v>0</v>
      </c>
      <c r="AV340" s="11">
        <f>IF(('OddsRatio_working_3-way'!X340=0),0,'OddsRatio_working_3-way'!AP340)</f>
        <v>0</v>
      </c>
      <c r="AW340" s="11">
        <f>IF(('OddsRatio_working_3-way'!X340=0),0,'OddsRatio_working_3-way'!AQ340)</f>
        <v>0</v>
      </c>
    </row>
    <row r="341" spans="1:4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9">
        <f t="shared" si="78"/>
        <v>0.5551557632429851</v>
      </c>
      <c r="E341" s="9">
        <f t="shared" si="79"/>
        <v>0.25756034612448925</v>
      </c>
      <c r="F341" s="9">
        <f t="shared" si="80"/>
        <v>0.18728389063252543</v>
      </c>
      <c r="G341" s="9">
        <f t="shared" si="81"/>
        <v>1.0406444933964631</v>
      </c>
      <c r="H341" s="9">
        <f t="shared" si="82"/>
        <v>1.8012962599152769</v>
      </c>
      <c r="I341" s="9">
        <f t="shared" si="83"/>
        <v>3.882585246708202</v>
      </c>
      <c r="J341" s="9">
        <f t="shared" si="84"/>
        <v>5.3394875374632509</v>
      </c>
      <c r="K341" s="11">
        <f t="shared" si="85"/>
        <v>0.56497175141242939</v>
      </c>
      <c r="L341" s="11">
        <f t="shared" si="86"/>
        <v>0.26525198938992045</v>
      </c>
      <c r="M341" s="11">
        <f t="shared" si="87"/>
        <v>0.19342359767891684</v>
      </c>
      <c r="N341" s="11">
        <f>'OddsRatio_working_3-way'!K341+'OddsRatio_working_3-way'!L341+'OddsRatio_working_3-way'!M341-('OddsRatio_working_3-way'!K341*'OddsRatio_working_3-way'!L341)-('OddsRatio_working_3-way'!K341*'OddsRatio_working_3-way'!M341)-('OddsRatio_working_3-way'!L341*'OddsRatio_working_3-way'!M341)+('OddsRatio_working_3-way'!K341*'OddsRatio_working_3-way'!L341*'OddsRatio_working_3-way'!M341)-1</f>
        <v>-0.2578109680214955</v>
      </c>
      <c r="O341" s="11">
        <f>0</f>
        <v>0</v>
      </c>
      <c r="P341" s="11">
        <f>('OddsRatio_working_3-way'!K341*'OddsRatio_working_3-way'!L341)+('OddsRatio_working_3-way'!K341*'OddsRatio_working_3-way'!M341)+('OddsRatio_working_3-way'!L341*'OddsRatio_working_3-way'!M341)-(3*'OddsRatio_working_3-way'!K341*'OddsRatio_working_3-way'!L341*'OddsRatio_working_3-way'!M341)</f>
        <v>0.22348543183689984</v>
      </c>
      <c r="Q341" s="11">
        <f>2*'OddsRatio_working_3-way'!K341*'OddsRatio_working_3-way'!L341*'OddsRatio_working_3-way'!M341</f>
        <v>5.7972874665862477E-2</v>
      </c>
      <c r="R341" s="11">
        <f t="shared" si="88"/>
        <v>0</v>
      </c>
      <c r="S341" s="11">
        <f t="shared" si="89"/>
        <v>-0.86685773515371267</v>
      </c>
      <c r="T341" s="11">
        <f t="shared" si="90"/>
        <v>-0.22486581975452988</v>
      </c>
      <c r="U341" s="11">
        <f>'OddsRatio_working_3-way'!S341-'OddsRatio_working_3-way'!R341^2/3</f>
        <v>-0.86685773515371267</v>
      </c>
      <c r="V341" s="11">
        <f>'OddsRatio_working_3-way'!S341*'OddsRatio_working_3-way'!R341/3-2*'OddsRatio_working_3-way'!R341^3/27-'OddsRatio_working_3-way'!T341</f>
        <v>0.22486581975452988</v>
      </c>
      <c r="W341" s="11">
        <f>'OddsRatio_working_3-way'!V341^2+4*'OddsRatio_working_3-way'!U341^3/27</f>
        <v>-4.5938118495661387E-2</v>
      </c>
      <c r="X341" s="11">
        <f>IF('OddsRatio_working_3-way'!W341&gt;0,IF(ABS('OddsRatio_working_3-way'!V341+SQRT('OddsRatio_working_3-way'!W341))/2&gt;0,ABS('OddsRatio_working_3-way'!V341+SQRT('OddsRatio_working_3-way'!W341))/2,ABS('OddsRatio_working_3-way'!V341-SQRT('OddsRatio_working_3-way'!W341))/2),SQRT(-'OddsRatio_working_3-way'!U341^3/27))</f>
        <v>0.15532446313245227</v>
      </c>
      <c r="Y341" s="11">
        <f>IF('OddsRatio_working_3-way'!W341&gt;=0,IF('OddsRatio_working_3-way'!V341+SQRT('OddsRatio_working_3-way'!W341)&gt;0,0,PI()),ACOS('OddsRatio_working_3-way'!V341/(2*'OddsRatio_working_3-way'!X341)))</f>
        <v>0.76141805788363359</v>
      </c>
      <c r="Z341" s="11">
        <f>'OddsRatio_working_3-way'!X341^(1/3)*COS('OddsRatio_working_3-way'!Y341/3)</f>
        <v>0.52032224669823157</v>
      </c>
      <c r="AA341" s="11">
        <f>'OddsRatio_working_3-way'!X341^(1/3)*COS(('OddsRatio_working_3-way'!Y341+2*PI())/3)</f>
        <v>-0.37704997432133924</v>
      </c>
      <c r="AB341" s="11">
        <f>'OddsRatio_working_3-way'!X341^(1/3)*COS(('OddsRatio_working_3-way'!Y341+4*PI())/3)</f>
        <v>-0.14327227237689247</v>
      </c>
      <c r="AC341" s="11">
        <f>'OddsRatio_working_3-way'!X341^(1/3)*SIN('OddsRatio_working_3-way'!Y341/3)</f>
        <v>0.13497161914815861</v>
      </c>
      <c r="AD341" s="11">
        <f>'OddsRatio_working_3-way'!X341^(1/3)*SIN(('OddsRatio_working_3-way'!Y341+2*PI())/3)</f>
        <v>0.38312647422078305</v>
      </c>
      <c r="AE341" s="11">
        <f>'OddsRatio_working_3-way'!X341^(1/3)*SIN(('OddsRatio_working_3-way'!Y341+4*PI())/3)</f>
        <v>-0.51809809336894153</v>
      </c>
      <c r="AF341" s="11">
        <f>-'OddsRatio_working_3-way'!U341/(3*'OddsRatio_working_3-way'!X341^(1/3))*COS(('OddsRatio_working_3-way'!Y341)/3)</f>
        <v>0.52032224669823157</v>
      </c>
      <c r="AG341" s="11">
        <f>-'OddsRatio_working_3-way'!U341/(3*'OddsRatio_working_3-way'!X341^(1/3))*COS(('OddsRatio_working_3-way'!Y341+2*PI())/3)</f>
        <v>-0.37704997432133924</v>
      </c>
      <c r="AH341" s="11">
        <f>-'OddsRatio_working_3-way'!U341/(3*'OddsRatio_working_3-way'!X341^(1/3))*COS(('OddsRatio_working_3-way'!Y341+4*PI())/3)</f>
        <v>-0.14327227237689247</v>
      </c>
      <c r="AI341" s="11">
        <f>'OddsRatio_working_3-way'!U341/(3*'OddsRatio_working_3-way'!X341^(1/3))*SIN(('OddsRatio_working_3-way'!Y341)/3)</f>
        <v>-0.13497161914815861</v>
      </c>
      <c r="AJ341" s="11">
        <f>'OddsRatio_working_3-way'!U341/(3*'OddsRatio_working_3-way'!X341^(1/3))*SIN(('OddsRatio_working_3-way'!Y341+2*PI())/3)</f>
        <v>-0.38312647422078305</v>
      </c>
      <c r="AK341" s="11">
        <f>'OddsRatio_working_3-way'!U341/(3*'OddsRatio_working_3-way'!X341^(1/3))*SIN(('OddsRatio_working_3-way'!Y341+4*PI())/3)</f>
        <v>0.51809809336894153</v>
      </c>
      <c r="AL341" s="11">
        <f>'OddsRatio_working_3-way'!Z341+'OddsRatio_working_3-way'!AF341</f>
        <v>1.0406444933964631</v>
      </c>
      <c r="AM341" s="11">
        <f>'OddsRatio_working_3-way'!AA341+'OddsRatio_working_3-way'!AG341</f>
        <v>-0.75409994864267849</v>
      </c>
      <c r="AN341" s="11">
        <f>'OddsRatio_working_3-way'!AB341+'OddsRatio_working_3-way'!AH341</f>
        <v>-0.28654454475378494</v>
      </c>
      <c r="AO341" s="11">
        <f>'OddsRatio_working_3-way'!AC341+'OddsRatio_working_3-way'!AI341</f>
        <v>0</v>
      </c>
      <c r="AP341" s="11">
        <f>'OddsRatio_working_3-way'!AD341+'OddsRatio_working_3-way'!AJ341</f>
        <v>0</v>
      </c>
      <c r="AQ341" s="11">
        <f>'OddsRatio_working_3-way'!AE341+'OddsRatio_working_3-way'!AK341</f>
        <v>0</v>
      </c>
      <c r="AR341" s="10">
        <f>IF(A341="","",IF(('OddsRatio_working_3-way'!X341=0),IF(Q341&gt;0,-Q341^(1/3),(-Q341)^(1/3)),'OddsRatio_working_3-way'!AL341-'OddsRatio_working_3-way'!R341/3))</f>
        <v>1.0406444933964631</v>
      </c>
      <c r="AS341" s="11">
        <f>IF(('OddsRatio_working_3-way'!X341=0),IF(Q341&gt;0,-Q341^(1/3),(-Q341)^(1/3)),'OddsRatio_working_3-way'!AM341-'OddsRatio_working_3-way'!R341/3)</f>
        <v>-0.75409994864267849</v>
      </c>
      <c r="AT341" s="11">
        <f>IF(('OddsRatio_working_3-way'!X341=0),IF(Q341&gt;0,-Q341^(1/3),(-Q341)^(1/3)),'OddsRatio_working_3-way'!AN341-'OddsRatio_working_3-way'!R341/3)</f>
        <v>-0.28654454475378494</v>
      </c>
      <c r="AU341" s="11">
        <f>IF(('OddsRatio_working_3-way'!X341=0),0,'OddsRatio_working_3-way'!AO341)</f>
        <v>0</v>
      </c>
      <c r="AV341" s="11">
        <f>IF(('OddsRatio_working_3-way'!X341=0),0,'OddsRatio_working_3-way'!AP341)</f>
        <v>0</v>
      </c>
      <c r="AW341" s="11">
        <f>IF(('OddsRatio_working_3-way'!X341=0),0,'OddsRatio_working_3-way'!AQ341)</f>
        <v>0</v>
      </c>
    </row>
    <row r="342" spans="1:4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9">
        <f t="shared" si="78"/>
        <v>0.19860422173084133</v>
      </c>
      <c r="E342" s="9">
        <f t="shared" si="79"/>
        <v>0.22678119759847579</v>
      </c>
      <c r="F342" s="9">
        <f t="shared" si="80"/>
        <v>0.57461458067068261</v>
      </c>
      <c r="G342" s="9">
        <f t="shared" si="81"/>
        <v>1.0426717552524889</v>
      </c>
      <c r="H342" s="9">
        <f t="shared" si="82"/>
        <v>5.0351396928271317</v>
      </c>
      <c r="I342" s="9">
        <f t="shared" si="83"/>
        <v>4.4095366396756388</v>
      </c>
      <c r="J342" s="9">
        <f t="shared" si="84"/>
        <v>1.7402969462292674</v>
      </c>
      <c r="K342" s="11">
        <f t="shared" si="85"/>
        <v>0.20533880903490759</v>
      </c>
      <c r="L342" s="11">
        <f t="shared" si="86"/>
        <v>0.23419203747072601</v>
      </c>
      <c r="M342" s="11">
        <f t="shared" si="87"/>
        <v>0.58479532163742687</v>
      </c>
      <c r="N342" s="11">
        <f>'OddsRatio_working_3-way'!K342+'OddsRatio_working_3-way'!L342+'OddsRatio_working_3-way'!M342-('OddsRatio_working_3-way'!K342*'OddsRatio_working_3-way'!L342)-('OddsRatio_working_3-way'!K342*'OddsRatio_working_3-way'!M342)-('OddsRatio_working_3-way'!L342*'OddsRatio_working_3-way'!M342)+('OddsRatio_working_3-way'!K342*'OddsRatio_working_3-way'!L342*'OddsRatio_working_3-way'!M342)-1</f>
        <v>-0.25267607366279832</v>
      </c>
      <c r="O342" s="11">
        <f>0</f>
        <v>0</v>
      </c>
      <c r="P342" s="11">
        <f>('OddsRatio_working_3-way'!K342*'OddsRatio_working_3-way'!L342)+('OddsRatio_working_3-way'!K342*'OddsRatio_working_3-way'!M342)+('OddsRatio_working_3-way'!L342*'OddsRatio_working_3-way'!M342)-(3*'OddsRatio_working_3-way'!K342*'OddsRatio_working_3-way'!L342*'OddsRatio_working_3-way'!M342)</f>
        <v>0.22075813179451698</v>
      </c>
      <c r="Q342" s="11">
        <f>2*'OddsRatio_working_3-way'!K342*'OddsRatio_working_3-way'!L342*'OddsRatio_working_3-way'!M342</f>
        <v>5.62441100113419E-2</v>
      </c>
      <c r="R342" s="11">
        <f t="shared" si="88"/>
        <v>0</v>
      </c>
      <c r="S342" s="11">
        <f t="shared" si="89"/>
        <v>-0.87368039480114557</v>
      </c>
      <c r="T342" s="11">
        <f t="shared" si="90"/>
        <v>-0.22259373115952752</v>
      </c>
      <c r="U342" s="11">
        <f>'OddsRatio_working_3-way'!S342-'OddsRatio_working_3-way'!R342^2/3</f>
        <v>-0.87368039480114557</v>
      </c>
      <c r="V342" s="11">
        <f>'OddsRatio_working_3-way'!S342*'OddsRatio_working_3-way'!R342/3-2*'OddsRatio_working_3-way'!R342^3/27-'OddsRatio_working_3-way'!T342</f>
        <v>0.22259373115952752</v>
      </c>
      <c r="W342" s="11">
        <f>'OddsRatio_working_3-way'!V342^2+4*'OddsRatio_working_3-way'!U342^3/27</f>
        <v>-4.9251360563356071E-2</v>
      </c>
      <c r="X342" s="11">
        <f>IF('OddsRatio_working_3-way'!W342&gt;0,IF(ABS('OddsRatio_working_3-way'!V342+SQRT('OddsRatio_working_3-way'!W342))/2&gt;0,ABS('OddsRatio_working_3-way'!V342+SQRT('OddsRatio_working_3-way'!W342))/2,ABS('OddsRatio_working_3-way'!V342-SQRT('OddsRatio_working_3-way'!W342))/2),SQRT(-'OddsRatio_working_3-way'!U342^3/27))</f>
        <v>0.15716180333884891</v>
      </c>
      <c r="Y342" s="11">
        <f>IF('OddsRatio_working_3-way'!W342&gt;=0,IF('OddsRatio_working_3-way'!V342+SQRT('OddsRatio_working_3-way'!W342)&gt;0,0,PI()),ACOS('OddsRatio_working_3-way'!V342/(2*'OddsRatio_working_3-way'!X342)))</f>
        <v>0.78389709535089824</v>
      </c>
      <c r="Z342" s="11">
        <f>'OddsRatio_working_3-way'!X342^(1/3)*COS('OddsRatio_working_3-way'!Y342/3)</f>
        <v>0.52133587762624445</v>
      </c>
      <c r="AA342" s="11">
        <f>'OddsRatio_working_3-way'!X342^(1/3)*COS(('OddsRatio_working_3-way'!Y342+2*PI())/3)</f>
        <v>-0.38140225756732538</v>
      </c>
      <c r="AB342" s="11">
        <f>'OddsRatio_working_3-way'!X342^(1/3)*COS(('OddsRatio_working_3-way'!Y342+4*PI())/3)</f>
        <v>-0.13993362005891916</v>
      </c>
      <c r="AC342" s="11">
        <f>'OddsRatio_working_3-way'!X342^(1/3)*SIN('OddsRatio_working_3-way'!Y342/3)</f>
        <v>0.13941198286633066</v>
      </c>
      <c r="AD342" s="11">
        <f>'OddsRatio_working_3-way'!X342^(1/3)*SIN(('OddsRatio_working_3-way'!Y342+2*PI())/3)</f>
        <v>0.38178412249541771</v>
      </c>
      <c r="AE342" s="11">
        <f>'OddsRatio_working_3-way'!X342^(1/3)*SIN(('OddsRatio_working_3-way'!Y342+4*PI())/3)</f>
        <v>-0.52119610536174821</v>
      </c>
      <c r="AF342" s="11">
        <f>-'OddsRatio_working_3-way'!U342/(3*'OddsRatio_working_3-way'!X342^(1/3))*COS(('OddsRatio_working_3-way'!Y342)/3)</f>
        <v>0.52133587762624445</v>
      </c>
      <c r="AG342" s="11">
        <f>-'OddsRatio_working_3-way'!U342/(3*'OddsRatio_working_3-way'!X342^(1/3))*COS(('OddsRatio_working_3-way'!Y342+2*PI())/3)</f>
        <v>-0.38140225756732538</v>
      </c>
      <c r="AH342" s="11">
        <f>-'OddsRatio_working_3-way'!U342/(3*'OddsRatio_working_3-way'!X342^(1/3))*COS(('OddsRatio_working_3-way'!Y342+4*PI())/3)</f>
        <v>-0.13993362005891916</v>
      </c>
      <c r="AI342" s="11">
        <f>'OddsRatio_working_3-way'!U342/(3*'OddsRatio_working_3-way'!X342^(1/3))*SIN(('OddsRatio_working_3-way'!Y342)/3)</f>
        <v>-0.13941198286633066</v>
      </c>
      <c r="AJ342" s="11">
        <f>'OddsRatio_working_3-way'!U342/(3*'OddsRatio_working_3-way'!X342^(1/3))*SIN(('OddsRatio_working_3-way'!Y342+2*PI())/3)</f>
        <v>-0.38178412249541771</v>
      </c>
      <c r="AK342" s="11">
        <f>'OddsRatio_working_3-way'!U342/(3*'OddsRatio_working_3-way'!X342^(1/3))*SIN(('OddsRatio_working_3-way'!Y342+4*PI())/3)</f>
        <v>0.52119610536174821</v>
      </c>
      <c r="AL342" s="11">
        <f>'OddsRatio_working_3-way'!Z342+'OddsRatio_working_3-way'!AF342</f>
        <v>1.0426717552524889</v>
      </c>
      <c r="AM342" s="11">
        <f>'OddsRatio_working_3-way'!AA342+'OddsRatio_working_3-way'!AG342</f>
        <v>-0.76280451513465075</v>
      </c>
      <c r="AN342" s="11">
        <f>'OddsRatio_working_3-way'!AB342+'OddsRatio_working_3-way'!AH342</f>
        <v>-0.27986724011783831</v>
      </c>
      <c r="AO342" s="11">
        <f>'OddsRatio_working_3-way'!AC342+'OddsRatio_working_3-way'!AI342</f>
        <v>0</v>
      </c>
      <c r="AP342" s="11">
        <f>'OddsRatio_working_3-way'!AD342+'OddsRatio_working_3-way'!AJ342</f>
        <v>0</v>
      </c>
      <c r="AQ342" s="11">
        <f>'OddsRatio_working_3-way'!AE342+'OddsRatio_working_3-way'!AK342</f>
        <v>0</v>
      </c>
      <c r="AR342" s="10">
        <f>IF(A342="","",IF(('OddsRatio_working_3-way'!X342=0),IF(Q342&gt;0,-Q342^(1/3),(-Q342)^(1/3)),'OddsRatio_working_3-way'!AL342-'OddsRatio_working_3-way'!R342/3))</f>
        <v>1.0426717552524889</v>
      </c>
      <c r="AS342" s="11">
        <f>IF(('OddsRatio_working_3-way'!X342=0),IF(Q342&gt;0,-Q342^(1/3),(-Q342)^(1/3)),'OddsRatio_working_3-way'!AM342-'OddsRatio_working_3-way'!R342/3)</f>
        <v>-0.76280451513465075</v>
      </c>
      <c r="AT342" s="11">
        <f>IF(('OddsRatio_working_3-way'!X342=0),IF(Q342&gt;0,-Q342^(1/3),(-Q342)^(1/3)),'OddsRatio_working_3-way'!AN342-'OddsRatio_working_3-way'!R342/3)</f>
        <v>-0.27986724011783831</v>
      </c>
      <c r="AU342" s="11">
        <f>IF(('OddsRatio_working_3-way'!X342=0),0,'OddsRatio_working_3-way'!AO342)</f>
        <v>0</v>
      </c>
      <c r="AV342" s="11">
        <f>IF(('OddsRatio_working_3-way'!X342=0),0,'OddsRatio_working_3-way'!AP342)</f>
        <v>0</v>
      </c>
      <c r="AW342" s="11">
        <f>IF(('OddsRatio_working_3-way'!X342=0),0,'OddsRatio_working_3-way'!AQ342)</f>
        <v>0</v>
      </c>
    </row>
    <row r="343" spans="1:4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9">
        <f t="shared" si="78"/>
        <v>0.61187105200626057</v>
      </c>
      <c r="E343" s="9">
        <f t="shared" si="79"/>
        <v>0.26517981260747242</v>
      </c>
      <c r="F343" s="9">
        <f t="shared" si="80"/>
        <v>0.12294913538626712</v>
      </c>
      <c r="G343" s="9">
        <f t="shared" si="81"/>
        <v>1.1128618958254257</v>
      </c>
      <c r="H343" s="9">
        <f t="shared" si="82"/>
        <v>1.6343312806204928</v>
      </c>
      <c r="I343" s="9">
        <f t="shared" si="83"/>
        <v>3.7710261206053106</v>
      </c>
      <c r="J343" s="9">
        <f t="shared" si="84"/>
        <v>8.1334447522409796</v>
      </c>
      <c r="K343" s="11">
        <f t="shared" si="85"/>
        <v>0.63694267515923564</v>
      </c>
      <c r="L343" s="11">
        <f t="shared" si="86"/>
        <v>0.28653295128939826</v>
      </c>
      <c r="M343" s="11">
        <f t="shared" si="87"/>
        <v>0.1349527665317139</v>
      </c>
      <c r="N343" s="11">
        <f>'OddsRatio_working_3-way'!K343+'OddsRatio_working_3-way'!L343+'OddsRatio_working_3-way'!M343-('OddsRatio_working_3-way'!K343*'OddsRatio_working_3-way'!L343)-('OddsRatio_working_3-way'!K343*'OddsRatio_working_3-way'!M343)-('OddsRatio_working_3-way'!L343*'OddsRatio_working_3-way'!M343)+('OddsRatio_working_3-way'!K343*'OddsRatio_working_3-way'!L343*'OddsRatio_working_3-way'!M343)-1</f>
        <v>-0.22407269878662228</v>
      </c>
      <c r="O343" s="11">
        <f>0</f>
        <v>0</v>
      </c>
      <c r="P343" s="11">
        <f>('OddsRatio_working_3-way'!K343*'OddsRatio_working_3-way'!L343)+('OddsRatio_working_3-way'!K343*'OddsRatio_working_3-way'!M343)+('OddsRatio_working_3-way'!L343*'OddsRatio_working_3-way'!M343)-(3*'OddsRatio_working_3-way'!K343*'OddsRatio_working_3-way'!L343*'OddsRatio_working_3-way'!M343)</f>
        <v>0.23324196504212774</v>
      </c>
      <c r="Q343" s="11">
        <f>2*'OddsRatio_working_3-way'!K343*'OddsRatio_working_3-way'!L343*'OddsRatio_working_3-way'!M343</f>
        <v>4.9259126724842187E-2</v>
      </c>
      <c r="R343" s="11">
        <f t="shared" si="88"/>
        <v>0</v>
      </c>
      <c r="S343" s="11">
        <f t="shared" si="89"/>
        <v>-1.0409209435382267</v>
      </c>
      <c r="T343" s="11">
        <f t="shared" si="90"/>
        <v>-0.21983546854028022</v>
      </c>
      <c r="U343" s="11">
        <f>'OddsRatio_working_3-way'!S343-'OddsRatio_working_3-way'!R343^2/3</f>
        <v>-1.0409209435382267</v>
      </c>
      <c r="V343" s="11">
        <f>'OddsRatio_working_3-way'!S343*'OddsRatio_working_3-way'!R343/3-2*'OddsRatio_working_3-way'!R343^3/27-'OddsRatio_working_3-way'!T343</f>
        <v>0.21983546854028022</v>
      </c>
      <c r="W343" s="11">
        <f>'OddsRatio_working_3-way'!V343^2+4*'OddsRatio_working_3-way'!U343^3/27</f>
        <v>-0.1187619852252112</v>
      </c>
      <c r="X343" s="11">
        <f>IF('OddsRatio_working_3-way'!W343&gt;0,IF(ABS('OddsRatio_working_3-way'!V343+SQRT('OddsRatio_working_3-way'!W343))/2&gt;0,ABS('OddsRatio_working_3-way'!V343+SQRT('OddsRatio_working_3-way'!W343))/2,ABS('OddsRatio_working_3-way'!V343-SQRT('OddsRatio_working_3-way'!W343))/2),SQRT(-'OddsRatio_working_3-way'!U343^3/27))</f>
        <v>0.20438298513668873</v>
      </c>
      <c r="Y343" s="11">
        <f>IF('OddsRatio_working_3-way'!W343&gt;=0,IF('OddsRatio_working_3-way'!V343+SQRT('OddsRatio_working_3-way'!W343)&gt;0,0,PI()),ACOS('OddsRatio_working_3-way'!V343/(2*'OddsRatio_working_3-way'!X343)))</f>
        <v>1.0029676205952873</v>
      </c>
      <c r="Z343" s="11">
        <f>'OddsRatio_working_3-way'!X343^(1/3)*COS('OddsRatio_working_3-way'!Y343/3)</f>
        <v>0.55643094791271286</v>
      </c>
      <c r="AA343" s="11">
        <f>'OddsRatio_working_3-way'!X343^(1/3)*COS(('OddsRatio_working_3-way'!Y343+2*PI())/3)</f>
        <v>-0.44560330516960961</v>
      </c>
      <c r="AB343" s="11">
        <f>'OddsRatio_working_3-way'!X343^(1/3)*COS(('OddsRatio_working_3-way'!Y343+4*PI())/3)</f>
        <v>-0.11082764274310339</v>
      </c>
      <c r="AC343" s="11">
        <f>'OddsRatio_working_3-way'!X343^(1/3)*SIN('OddsRatio_working_3-way'!Y343/3)</f>
        <v>0.19328281882007878</v>
      </c>
      <c r="AD343" s="11">
        <f>'OddsRatio_working_3-way'!X343^(1/3)*SIN(('OddsRatio_working_3-way'!Y343+2*PI())/3)</f>
        <v>0.38524192693422576</v>
      </c>
      <c r="AE343" s="11">
        <f>'OddsRatio_working_3-way'!X343^(1/3)*SIN(('OddsRatio_working_3-way'!Y343+4*PI())/3)</f>
        <v>-0.57852474575430446</v>
      </c>
      <c r="AF343" s="11">
        <f>-'OddsRatio_working_3-way'!U343/(3*'OddsRatio_working_3-way'!X343^(1/3))*COS(('OddsRatio_working_3-way'!Y343)/3)</f>
        <v>0.55643094791271286</v>
      </c>
      <c r="AG343" s="11">
        <f>-'OddsRatio_working_3-way'!U343/(3*'OddsRatio_working_3-way'!X343^(1/3))*COS(('OddsRatio_working_3-way'!Y343+2*PI())/3)</f>
        <v>-0.44560330516960961</v>
      </c>
      <c r="AH343" s="11">
        <f>-'OddsRatio_working_3-way'!U343/(3*'OddsRatio_working_3-way'!X343^(1/3))*COS(('OddsRatio_working_3-way'!Y343+4*PI())/3)</f>
        <v>-0.11082764274310339</v>
      </c>
      <c r="AI343" s="11">
        <f>'OddsRatio_working_3-way'!U343/(3*'OddsRatio_working_3-way'!X343^(1/3))*SIN(('OddsRatio_working_3-way'!Y343)/3)</f>
        <v>-0.19328281882007878</v>
      </c>
      <c r="AJ343" s="11">
        <f>'OddsRatio_working_3-way'!U343/(3*'OddsRatio_working_3-way'!X343^(1/3))*SIN(('OddsRatio_working_3-way'!Y343+2*PI())/3)</f>
        <v>-0.38524192693422576</v>
      </c>
      <c r="AK343" s="11">
        <f>'OddsRatio_working_3-way'!U343/(3*'OddsRatio_working_3-way'!X343^(1/3))*SIN(('OddsRatio_working_3-way'!Y343+4*PI())/3)</f>
        <v>0.57852474575430446</v>
      </c>
      <c r="AL343" s="11">
        <f>'OddsRatio_working_3-way'!Z343+'OddsRatio_working_3-way'!AF343</f>
        <v>1.1128618958254257</v>
      </c>
      <c r="AM343" s="11">
        <f>'OddsRatio_working_3-way'!AA343+'OddsRatio_working_3-way'!AG343</f>
        <v>-0.89120661033921922</v>
      </c>
      <c r="AN343" s="11">
        <f>'OddsRatio_working_3-way'!AB343+'OddsRatio_working_3-way'!AH343</f>
        <v>-0.22165528548620678</v>
      </c>
      <c r="AO343" s="11">
        <f>'OddsRatio_working_3-way'!AC343+'OddsRatio_working_3-way'!AI343</f>
        <v>0</v>
      </c>
      <c r="AP343" s="11">
        <f>'OddsRatio_working_3-way'!AD343+'OddsRatio_working_3-way'!AJ343</f>
        <v>0</v>
      </c>
      <c r="AQ343" s="11">
        <f>'OddsRatio_working_3-way'!AE343+'OddsRatio_working_3-way'!AK343</f>
        <v>0</v>
      </c>
      <c r="AR343" s="10">
        <f>IF(A343="","",IF(('OddsRatio_working_3-way'!X343=0),IF(Q343&gt;0,-Q343^(1/3),(-Q343)^(1/3)),'OddsRatio_working_3-way'!AL343-'OddsRatio_working_3-way'!R343/3))</f>
        <v>1.1128618958254257</v>
      </c>
      <c r="AS343" s="11">
        <f>IF(('OddsRatio_working_3-way'!X343=0),IF(Q343&gt;0,-Q343^(1/3),(-Q343)^(1/3)),'OddsRatio_working_3-way'!AM343-'OddsRatio_working_3-way'!R343/3)</f>
        <v>-0.89120661033921922</v>
      </c>
      <c r="AT343" s="11">
        <f>IF(('OddsRatio_working_3-way'!X343=0),IF(Q343&gt;0,-Q343^(1/3),(-Q343)^(1/3)),'OddsRatio_working_3-way'!AN343-'OddsRatio_working_3-way'!R343/3)</f>
        <v>-0.22165528548620678</v>
      </c>
      <c r="AU343" s="11">
        <f>IF(('OddsRatio_working_3-way'!X343=0),0,'OddsRatio_working_3-way'!AO343)</f>
        <v>0</v>
      </c>
      <c r="AV343" s="11">
        <f>IF(('OddsRatio_working_3-way'!X343=0),0,'OddsRatio_working_3-way'!AP343)</f>
        <v>0</v>
      </c>
      <c r="AW343" s="11">
        <f>IF(('OddsRatio_working_3-way'!X343=0),0,'OddsRatio_working_3-way'!AQ343)</f>
        <v>0</v>
      </c>
    </row>
    <row r="344" spans="1:4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9">
        <f t="shared" si="78"/>
        <v>0.39684020677758597</v>
      </c>
      <c r="E344" s="9">
        <f t="shared" si="79"/>
        <v>0.29472066134722036</v>
      </c>
      <c r="F344" s="9">
        <f t="shared" si="80"/>
        <v>0.30843913187519345</v>
      </c>
      <c r="G344" s="9">
        <f t="shared" si="81"/>
        <v>1.077947485382625</v>
      </c>
      <c r="H344" s="9">
        <f t="shared" si="82"/>
        <v>2.5199059543895017</v>
      </c>
      <c r="I344" s="9">
        <f t="shared" si="83"/>
        <v>3.3930434175494275</v>
      </c>
      <c r="J344" s="9">
        <f t="shared" si="84"/>
        <v>3.2421307695958603</v>
      </c>
      <c r="K344" s="11">
        <f t="shared" si="85"/>
        <v>0.41493775933609955</v>
      </c>
      <c r="L344" s="11">
        <f t="shared" si="86"/>
        <v>0.3105590062111801</v>
      </c>
      <c r="M344" s="11">
        <f t="shared" si="87"/>
        <v>0.32467532467532467</v>
      </c>
      <c r="N344" s="11">
        <f>'OddsRatio_working_3-way'!K344+'OddsRatio_working_3-way'!L344+'OddsRatio_working_3-way'!M344-('OddsRatio_working_3-way'!K344*'OddsRatio_working_3-way'!L344)-('OddsRatio_working_3-way'!K344*'OddsRatio_working_3-way'!M344)-('OddsRatio_working_3-way'!L344*'OddsRatio_working_3-way'!M344)+('OddsRatio_working_3-way'!K344*'OddsRatio_working_3-way'!L344*'OddsRatio_working_3-way'!M344)-1</f>
        <v>-0.27240294047850555</v>
      </c>
      <c r="O344" s="11">
        <f>0</f>
        <v>0</v>
      </c>
      <c r="P344" s="11">
        <f>('OddsRatio_working_3-way'!K344*'OddsRatio_working_3-way'!L344)+('OddsRatio_working_3-way'!K344*'OddsRatio_working_3-way'!M344)+('OddsRatio_working_3-way'!L344*'OddsRatio_working_3-way'!M344)-(3*'OddsRatio_working_3-way'!K344*'OddsRatio_working_3-way'!L344*'OddsRatio_working_3-way'!M344)</f>
        <v>0.23889797993558204</v>
      </c>
      <c r="Q344" s="11">
        <f>2*'OddsRatio_working_3-way'!K344*'OddsRatio_working_3-way'!L344*'OddsRatio_working_3-way'!M344</f>
        <v>8.3677050765527852E-2</v>
      </c>
      <c r="R344" s="11">
        <f t="shared" si="88"/>
        <v>0</v>
      </c>
      <c r="S344" s="11">
        <f t="shared" si="89"/>
        <v>-0.87700220678944074</v>
      </c>
      <c r="T344" s="11">
        <f t="shared" si="90"/>
        <v>-0.30718115824498798</v>
      </c>
      <c r="U344" s="11">
        <f>'OddsRatio_working_3-way'!S344-'OddsRatio_working_3-way'!R344^2/3</f>
        <v>-0.87700220678944074</v>
      </c>
      <c r="V344" s="11">
        <f>'OddsRatio_working_3-way'!S344*'OddsRatio_working_3-way'!R344/3-2*'OddsRatio_working_3-way'!R344^3/27-'OddsRatio_working_3-way'!T344</f>
        <v>0.30718115824498798</v>
      </c>
      <c r="W344" s="11">
        <f>'OddsRatio_working_3-way'!V344^2+4*'OddsRatio_working_3-way'!U344^3/27</f>
        <v>-5.5702878607609974E-3</v>
      </c>
      <c r="X344" s="11">
        <f>IF('OddsRatio_working_3-way'!W344&gt;0,IF(ABS('OddsRatio_working_3-way'!V344+SQRT('OddsRatio_working_3-way'!W344))/2&gt;0,ABS('OddsRatio_working_3-way'!V344+SQRT('OddsRatio_working_3-way'!W344))/2,ABS('OddsRatio_working_3-way'!V344-SQRT('OddsRatio_working_3-way'!W344))/2),SQRT(-'OddsRatio_working_3-way'!U344^3/27))</f>
        <v>0.15805896988267809</v>
      </c>
      <c r="Y344" s="11">
        <f>IF('OddsRatio_working_3-way'!W344&gt;=0,IF('OddsRatio_working_3-way'!V344+SQRT('OddsRatio_working_3-way'!W344)&gt;0,0,PI()),ACOS('OddsRatio_working_3-way'!V344/(2*'OddsRatio_working_3-way'!X344)))</f>
        <v>0.23834688549730432</v>
      </c>
      <c r="Z344" s="11">
        <f>'OddsRatio_working_3-way'!X344^(1/3)*COS('OddsRatio_working_3-way'!Y344/3)</f>
        <v>0.53897374269131249</v>
      </c>
      <c r="AA344" s="11">
        <f>'OddsRatio_working_3-way'!X344^(1/3)*COS(('OddsRatio_working_3-way'!Y344+2*PI())/3)</f>
        <v>-0.30664908621976489</v>
      </c>
      <c r="AB344" s="11">
        <f>'OddsRatio_working_3-way'!X344^(1/3)*COS(('OddsRatio_working_3-way'!Y344+4*PI())/3)</f>
        <v>-0.23232465647154737</v>
      </c>
      <c r="AC344" s="11">
        <f>'OddsRatio_working_3-way'!X344^(1/3)*SIN('OddsRatio_working_3-way'!Y344/3)</f>
        <v>4.291122952249888E-2</v>
      </c>
      <c r="AD344" s="11">
        <f>'OddsRatio_working_3-way'!X344^(1/3)*SIN(('OddsRatio_working_3-way'!Y344+2*PI())/3)</f>
        <v>0.4453093383822046</v>
      </c>
      <c r="AE344" s="11">
        <f>'OddsRatio_working_3-way'!X344^(1/3)*SIN(('OddsRatio_working_3-way'!Y344+4*PI())/3)</f>
        <v>-0.48822056790470342</v>
      </c>
      <c r="AF344" s="11">
        <f>-'OddsRatio_working_3-way'!U344/(3*'OddsRatio_working_3-way'!X344^(1/3))*COS(('OddsRatio_working_3-way'!Y344)/3)</f>
        <v>0.53897374269131249</v>
      </c>
      <c r="AG344" s="11">
        <f>-'OddsRatio_working_3-way'!U344/(3*'OddsRatio_working_3-way'!X344^(1/3))*COS(('OddsRatio_working_3-way'!Y344+2*PI())/3)</f>
        <v>-0.30664908621976489</v>
      </c>
      <c r="AH344" s="11">
        <f>-'OddsRatio_working_3-way'!U344/(3*'OddsRatio_working_3-way'!X344^(1/3))*COS(('OddsRatio_working_3-way'!Y344+4*PI())/3)</f>
        <v>-0.23232465647154737</v>
      </c>
      <c r="AI344" s="11">
        <f>'OddsRatio_working_3-way'!U344/(3*'OddsRatio_working_3-way'!X344^(1/3))*SIN(('OddsRatio_working_3-way'!Y344)/3)</f>
        <v>-4.291122952249888E-2</v>
      </c>
      <c r="AJ344" s="11">
        <f>'OddsRatio_working_3-way'!U344/(3*'OddsRatio_working_3-way'!X344^(1/3))*SIN(('OddsRatio_working_3-way'!Y344+2*PI())/3)</f>
        <v>-0.4453093383822046</v>
      </c>
      <c r="AK344" s="11">
        <f>'OddsRatio_working_3-way'!U344/(3*'OddsRatio_working_3-way'!X344^(1/3))*SIN(('OddsRatio_working_3-way'!Y344+4*PI())/3)</f>
        <v>0.48822056790470342</v>
      </c>
      <c r="AL344" s="11">
        <f>'OddsRatio_working_3-way'!Z344+'OddsRatio_working_3-way'!AF344</f>
        <v>1.077947485382625</v>
      </c>
      <c r="AM344" s="11">
        <f>'OddsRatio_working_3-way'!AA344+'OddsRatio_working_3-way'!AG344</f>
        <v>-0.61329817243952978</v>
      </c>
      <c r="AN344" s="11">
        <f>'OddsRatio_working_3-way'!AB344+'OddsRatio_working_3-way'!AH344</f>
        <v>-0.46464931294309475</v>
      </c>
      <c r="AO344" s="11">
        <f>'OddsRatio_working_3-way'!AC344+'OddsRatio_working_3-way'!AI344</f>
        <v>0</v>
      </c>
      <c r="AP344" s="11">
        <f>'OddsRatio_working_3-way'!AD344+'OddsRatio_working_3-way'!AJ344</f>
        <v>0</v>
      </c>
      <c r="AQ344" s="11">
        <f>'OddsRatio_working_3-way'!AE344+'OddsRatio_working_3-way'!AK344</f>
        <v>0</v>
      </c>
      <c r="AR344" s="10">
        <f>IF(A344="","",IF(('OddsRatio_working_3-way'!X344=0),IF(Q344&gt;0,-Q344^(1/3),(-Q344)^(1/3)),'OddsRatio_working_3-way'!AL344-'OddsRatio_working_3-way'!R344/3))</f>
        <v>1.077947485382625</v>
      </c>
      <c r="AS344" s="11">
        <f>IF(('OddsRatio_working_3-way'!X344=0),IF(Q344&gt;0,-Q344^(1/3),(-Q344)^(1/3)),'OddsRatio_working_3-way'!AM344-'OddsRatio_working_3-way'!R344/3)</f>
        <v>-0.61329817243952978</v>
      </c>
      <c r="AT344" s="11">
        <f>IF(('OddsRatio_working_3-way'!X344=0),IF(Q344&gt;0,-Q344^(1/3),(-Q344)^(1/3)),'OddsRatio_working_3-way'!AN344-'OddsRatio_working_3-way'!R344/3)</f>
        <v>-0.46464931294309475</v>
      </c>
      <c r="AU344" s="11">
        <f>IF(('OddsRatio_working_3-way'!X344=0),0,'OddsRatio_working_3-way'!AO344)</f>
        <v>0</v>
      </c>
      <c r="AV344" s="11">
        <f>IF(('OddsRatio_working_3-way'!X344=0),0,'OddsRatio_working_3-way'!AP344)</f>
        <v>0</v>
      </c>
      <c r="AW344" s="11">
        <f>IF(('OddsRatio_working_3-way'!X344=0),0,'OddsRatio_working_3-way'!AQ344)</f>
        <v>0</v>
      </c>
    </row>
    <row r="345" spans="1:4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9">
        <f t="shared" si="78"/>
        <v>0.39733187018026428</v>
      </c>
      <c r="E345" s="9">
        <f t="shared" si="79"/>
        <v>0.28963024125859993</v>
      </c>
      <c r="F345" s="9">
        <f t="shared" si="80"/>
        <v>0.31303788856113596</v>
      </c>
      <c r="G345" s="9">
        <f t="shared" si="81"/>
        <v>1.0757360222626873</v>
      </c>
      <c r="H345" s="9">
        <f t="shared" si="82"/>
        <v>2.5167877913903887</v>
      </c>
      <c r="I345" s="9">
        <f t="shared" si="83"/>
        <v>3.4526781307589274</v>
      </c>
      <c r="J345" s="9">
        <f t="shared" si="84"/>
        <v>3.1945014854158815</v>
      </c>
      <c r="K345" s="11">
        <f t="shared" si="85"/>
        <v>0.41493775933609955</v>
      </c>
      <c r="L345" s="11">
        <f t="shared" si="86"/>
        <v>0.3048780487804878</v>
      </c>
      <c r="M345" s="11">
        <f t="shared" si="87"/>
        <v>0.32894736842105265</v>
      </c>
      <c r="N345" s="11">
        <f>'OddsRatio_working_3-way'!K345+'OddsRatio_working_3-way'!L345+'OddsRatio_working_3-way'!M345-('OddsRatio_working_3-way'!K345*'OddsRatio_working_3-way'!L345)-('OddsRatio_working_3-way'!K345*'OddsRatio_working_3-way'!M345)-('OddsRatio_working_3-way'!L345*'OddsRatio_working_3-way'!M345)+('OddsRatio_working_3-way'!K345*'OddsRatio_working_3-way'!L345*'OddsRatio_working_3-way'!M345)-1</f>
        <v>-0.27291013055358782</v>
      </c>
      <c r="O345" s="11">
        <f>0</f>
        <v>0</v>
      </c>
      <c r="P345" s="11">
        <f>('OddsRatio_working_3-way'!K345*'OddsRatio_working_3-way'!L345)+('OddsRatio_working_3-way'!K345*'OddsRatio_working_3-way'!M345)+('OddsRatio_working_3-way'!L345*'OddsRatio_working_3-way'!M345)-(3*'OddsRatio_working_3-way'!K345*'OddsRatio_working_3-way'!L345*'OddsRatio_working_3-way'!M345)</f>
        <v>0.23844606075455815</v>
      </c>
      <c r="Q345" s="11">
        <f>2*'OddsRatio_working_3-way'!K345*'OddsRatio_working_3-way'!L345*'OddsRatio_working_3-way'!M345</f>
        <v>8.3227246336669516E-2</v>
      </c>
      <c r="R345" s="11">
        <f t="shared" si="88"/>
        <v>0</v>
      </c>
      <c r="S345" s="11">
        <f t="shared" si="89"/>
        <v>-0.87371641452400239</v>
      </c>
      <c r="T345" s="11">
        <f t="shared" si="90"/>
        <v>-0.30496209931029755</v>
      </c>
      <c r="U345" s="11">
        <f>'OddsRatio_working_3-way'!S345-'OddsRatio_working_3-way'!R345^2/3</f>
        <v>-0.87371641452400239</v>
      </c>
      <c r="V345" s="11">
        <f>'OddsRatio_working_3-way'!S345*'OddsRatio_working_3-way'!R345/3-2*'OddsRatio_working_3-way'!R345^3/27-'OddsRatio_working_3-way'!T345</f>
        <v>0.30496209931029755</v>
      </c>
      <c r="W345" s="11">
        <f>'OddsRatio_working_3-way'!V345^2+4*'OddsRatio_working_3-way'!U345^3/27</f>
        <v>-5.809667972869248E-3</v>
      </c>
      <c r="X345" s="11">
        <f>IF('OddsRatio_working_3-way'!W345&gt;0,IF(ABS('OddsRatio_working_3-way'!V345+SQRT('OddsRatio_working_3-way'!W345))/2&gt;0,ABS('OddsRatio_working_3-way'!V345+SQRT('OddsRatio_working_3-way'!W345))/2,ABS('OddsRatio_working_3-way'!V345-SQRT('OddsRatio_working_3-way'!W345))/2),SQRT(-'OddsRatio_working_3-way'!U345^3/27))</f>
        <v>0.15717152253876418</v>
      </c>
      <c r="Y345" s="11">
        <f>IF('OddsRatio_working_3-way'!W345&gt;=0,IF('OddsRatio_working_3-way'!V345+SQRT('OddsRatio_working_3-way'!W345)&gt;0,0,PI()),ACOS('OddsRatio_working_3-way'!V345/(2*'OddsRatio_working_3-way'!X345)))</f>
        <v>0.24491895384414963</v>
      </c>
      <c r="Z345" s="11">
        <f>'OddsRatio_working_3-way'!X345^(1/3)*COS('OddsRatio_working_3-way'!Y345/3)</f>
        <v>0.53786801113134364</v>
      </c>
      <c r="AA345" s="11">
        <f>'OddsRatio_working_3-way'!X345^(1/3)*COS(('OddsRatio_working_3-way'!Y345+2*PI())/3)</f>
        <v>-0.30704706870956311</v>
      </c>
      <c r="AB345" s="11">
        <f>'OddsRatio_working_3-way'!X345^(1/3)*COS(('OddsRatio_working_3-way'!Y345+4*PI())/3)</f>
        <v>-0.23082094242178058</v>
      </c>
      <c r="AC345" s="11">
        <f>'OddsRatio_working_3-way'!X345^(1/3)*SIN('OddsRatio_working_3-way'!Y345/3)</f>
        <v>4.4009174531533662E-2</v>
      </c>
      <c r="AD345" s="11">
        <f>'OddsRatio_working_3-way'!X345^(1/3)*SIN(('OddsRatio_working_3-way'!Y345+2*PI())/3)</f>
        <v>0.44380277425698789</v>
      </c>
      <c r="AE345" s="11">
        <f>'OddsRatio_working_3-way'!X345^(1/3)*SIN(('OddsRatio_working_3-way'!Y345+4*PI())/3)</f>
        <v>-0.48781194878852158</v>
      </c>
      <c r="AF345" s="11">
        <f>-'OddsRatio_working_3-way'!U345/(3*'OddsRatio_working_3-way'!X345^(1/3))*COS(('OddsRatio_working_3-way'!Y345)/3)</f>
        <v>0.53786801113134364</v>
      </c>
      <c r="AG345" s="11">
        <f>-'OddsRatio_working_3-way'!U345/(3*'OddsRatio_working_3-way'!X345^(1/3))*COS(('OddsRatio_working_3-way'!Y345+2*PI())/3)</f>
        <v>-0.30704706870956311</v>
      </c>
      <c r="AH345" s="11">
        <f>-'OddsRatio_working_3-way'!U345/(3*'OddsRatio_working_3-way'!X345^(1/3))*COS(('OddsRatio_working_3-way'!Y345+4*PI())/3)</f>
        <v>-0.23082094242178058</v>
      </c>
      <c r="AI345" s="11">
        <f>'OddsRatio_working_3-way'!U345/(3*'OddsRatio_working_3-way'!X345^(1/3))*SIN(('OddsRatio_working_3-way'!Y345)/3)</f>
        <v>-4.4009174531533662E-2</v>
      </c>
      <c r="AJ345" s="11">
        <f>'OddsRatio_working_3-way'!U345/(3*'OddsRatio_working_3-way'!X345^(1/3))*SIN(('OddsRatio_working_3-way'!Y345+2*PI())/3)</f>
        <v>-0.44380277425698789</v>
      </c>
      <c r="AK345" s="11">
        <f>'OddsRatio_working_3-way'!U345/(3*'OddsRatio_working_3-way'!X345^(1/3))*SIN(('OddsRatio_working_3-way'!Y345+4*PI())/3)</f>
        <v>0.48781194878852158</v>
      </c>
      <c r="AL345" s="11">
        <f>'OddsRatio_working_3-way'!Z345+'OddsRatio_working_3-way'!AF345</f>
        <v>1.0757360222626873</v>
      </c>
      <c r="AM345" s="11">
        <f>'OddsRatio_working_3-way'!AA345+'OddsRatio_working_3-way'!AG345</f>
        <v>-0.61409413741912622</v>
      </c>
      <c r="AN345" s="11">
        <f>'OddsRatio_working_3-way'!AB345+'OddsRatio_working_3-way'!AH345</f>
        <v>-0.46164188484356117</v>
      </c>
      <c r="AO345" s="11">
        <f>'OddsRatio_working_3-way'!AC345+'OddsRatio_working_3-way'!AI345</f>
        <v>0</v>
      </c>
      <c r="AP345" s="11">
        <f>'OddsRatio_working_3-way'!AD345+'OddsRatio_working_3-way'!AJ345</f>
        <v>0</v>
      </c>
      <c r="AQ345" s="11">
        <f>'OddsRatio_working_3-way'!AE345+'OddsRatio_working_3-way'!AK345</f>
        <v>0</v>
      </c>
      <c r="AR345" s="10">
        <f>IF(A345="","",IF(('OddsRatio_working_3-way'!X345=0),IF(Q345&gt;0,-Q345^(1/3),(-Q345)^(1/3)),'OddsRatio_working_3-way'!AL345-'OddsRatio_working_3-way'!R345/3))</f>
        <v>1.0757360222626873</v>
      </c>
      <c r="AS345" s="11">
        <f>IF(('OddsRatio_working_3-way'!X345=0),IF(Q345&gt;0,-Q345^(1/3),(-Q345)^(1/3)),'OddsRatio_working_3-way'!AM345-'OddsRatio_working_3-way'!R345/3)</f>
        <v>-0.61409413741912622</v>
      </c>
      <c r="AT345" s="11">
        <f>IF(('OddsRatio_working_3-way'!X345=0),IF(Q345&gt;0,-Q345^(1/3),(-Q345)^(1/3)),'OddsRatio_working_3-way'!AN345-'OddsRatio_working_3-way'!R345/3)</f>
        <v>-0.46164188484356117</v>
      </c>
      <c r="AU345" s="11">
        <f>IF(('OddsRatio_working_3-way'!X345=0),0,'OddsRatio_working_3-way'!AO345)</f>
        <v>0</v>
      </c>
      <c r="AV345" s="11">
        <f>IF(('OddsRatio_working_3-way'!X345=0),0,'OddsRatio_working_3-way'!AP345)</f>
        <v>0</v>
      </c>
      <c r="AW345" s="11">
        <f>IF(('OddsRatio_working_3-way'!X345=0),0,'OddsRatio_working_3-way'!AQ345)</f>
        <v>0</v>
      </c>
    </row>
    <row r="346" spans="1:4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9">
        <f t="shared" si="78"/>
        <v>0.35356934360897646</v>
      </c>
      <c r="E346" s="9">
        <f t="shared" si="79"/>
        <v>0.28878139311110951</v>
      </c>
      <c r="F346" s="9">
        <f t="shared" si="80"/>
        <v>0.3576492632799142</v>
      </c>
      <c r="G346" s="9">
        <f t="shared" si="81"/>
        <v>1.0754702978699746</v>
      </c>
      <c r="H346" s="9">
        <f t="shared" si="82"/>
        <v>2.8282995063789573</v>
      </c>
      <c r="I346" s="9">
        <f t="shared" si="83"/>
        <v>3.4628269821222415</v>
      </c>
      <c r="J346" s="9">
        <f t="shared" si="84"/>
        <v>2.7960353974428571</v>
      </c>
      <c r="K346" s="11">
        <f t="shared" si="85"/>
        <v>0.37037037037037035</v>
      </c>
      <c r="L346" s="11">
        <f t="shared" si="86"/>
        <v>0.303951367781155</v>
      </c>
      <c r="M346" s="11">
        <f t="shared" si="87"/>
        <v>0.37453183520599254</v>
      </c>
      <c r="N346" s="11">
        <f>'OddsRatio_working_3-way'!K346+'OddsRatio_working_3-way'!L346+'OddsRatio_working_3-way'!M346-('OddsRatio_working_3-way'!K346*'OddsRatio_working_3-way'!L346)-('OddsRatio_working_3-way'!K346*'OddsRatio_working_3-way'!M346)-('OddsRatio_working_3-way'!L346*'OddsRatio_working_3-way'!M346)+('OddsRatio_working_3-way'!K346*'OddsRatio_working_3-way'!L346*'OddsRatio_working_3-way'!M346)-1</f>
        <v>-0.27411320111933701</v>
      </c>
      <c r="O346" s="11">
        <f>0</f>
        <v>0</v>
      </c>
      <c r="P346" s="11">
        <f>('OddsRatio_working_3-way'!K346*'OddsRatio_working_3-way'!L346)+('OddsRatio_working_3-way'!K346*'OddsRatio_working_3-way'!M346)+('OddsRatio_working_3-way'!L346*'OddsRatio_working_3-way'!M346)-(3*'OddsRatio_working_3-way'!K346*'OddsRatio_working_3-way'!L346*'OddsRatio_working_3-way'!M346)</f>
        <v>0.23864124589281968</v>
      </c>
      <c r="Q346" s="11">
        <f>2*'OddsRatio_working_3-way'!K346*'OddsRatio_working_3-way'!L346*'OddsRatio_working_3-way'!M346</f>
        <v>8.4325528584035234E-2</v>
      </c>
      <c r="R346" s="11">
        <f t="shared" si="88"/>
        <v>0</v>
      </c>
      <c r="S346" s="11">
        <f t="shared" si="89"/>
        <v>-0.87059377263966797</v>
      </c>
      <c r="T346" s="11">
        <f t="shared" si="90"/>
        <v>-0.30763030835323962</v>
      </c>
      <c r="U346" s="11">
        <f>'OddsRatio_working_3-way'!S346-'OddsRatio_working_3-way'!R346^2/3</f>
        <v>-0.87059377263966797</v>
      </c>
      <c r="V346" s="11">
        <f>'OddsRatio_working_3-way'!S346*'OddsRatio_working_3-way'!R346/3-2*'OddsRatio_working_3-way'!R346^3/27-'OddsRatio_working_3-way'!T346</f>
        <v>0.30763030835323962</v>
      </c>
      <c r="W346" s="11">
        <f>'OddsRatio_working_3-way'!V346^2+4*'OddsRatio_working_3-way'!U346^3/27</f>
        <v>-3.1194748549887019E-3</v>
      </c>
      <c r="X346" s="11">
        <f>IF('OddsRatio_working_3-way'!W346&gt;0,IF(ABS('OddsRatio_working_3-way'!V346+SQRT('OddsRatio_working_3-way'!W346))/2&gt;0,ABS('OddsRatio_working_3-way'!V346+SQRT('OddsRatio_working_3-way'!W346))/2,ABS('OddsRatio_working_3-way'!V346-SQRT('OddsRatio_working_3-way'!W346))/2),SQRT(-'OddsRatio_working_3-way'!U346^3/27))</f>
        <v>0.15632968485903276</v>
      </c>
      <c r="Y346" s="11">
        <f>IF('OddsRatio_working_3-way'!W346&gt;=0,IF('OddsRatio_working_3-way'!V346+SQRT('OddsRatio_working_3-way'!W346)&gt;0,0,PI()),ACOS('OddsRatio_working_3-way'!V346/(2*'OddsRatio_working_3-way'!X346)))</f>
        <v>0.17960010805637983</v>
      </c>
      <c r="Z346" s="11">
        <f>'OddsRatio_working_3-way'!X346^(1/3)*COS('OddsRatio_working_3-way'!Y346/3)</f>
        <v>0.53773514893498742</v>
      </c>
      <c r="AA346" s="11">
        <f>'OddsRatio_working_3-way'!X346^(1/3)*COS(('OddsRatio_working_3-way'!Y346+2*PI())/3)</f>
        <v>-0.2967803915918395</v>
      </c>
      <c r="AB346" s="11">
        <f>'OddsRatio_working_3-way'!X346^(1/3)*COS(('OddsRatio_working_3-way'!Y346+4*PI())/3)</f>
        <v>-0.24095475734314789</v>
      </c>
      <c r="AC346" s="11">
        <f>'OddsRatio_working_3-way'!X346^(1/3)*SIN('OddsRatio_working_3-way'!Y346/3)</f>
        <v>3.2230944961163702E-2</v>
      </c>
      <c r="AD346" s="11">
        <f>'OddsRatio_working_3-way'!X346^(1/3)*SIN(('OddsRatio_working_3-way'!Y346+2*PI())/3)</f>
        <v>0.44957682700492596</v>
      </c>
      <c r="AE346" s="11">
        <f>'OddsRatio_working_3-way'!X346^(1/3)*SIN(('OddsRatio_working_3-way'!Y346+4*PI())/3)</f>
        <v>-0.48180777196608965</v>
      </c>
      <c r="AF346" s="11">
        <f>-'OddsRatio_working_3-way'!U346/(3*'OddsRatio_working_3-way'!X346^(1/3))*COS(('OddsRatio_working_3-way'!Y346)/3)</f>
        <v>0.53773514893498731</v>
      </c>
      <c r="AG346" s="11">
        <f>-'OddsRatio_working_3-way'!U346/(3*'OddsRatio_working_3-way'!X346^(1/3))*COS(('OddsRatio_working_3-way'!Y346+2*PI())/3)</f>
        <v>-0.29678039159183944</v>
      </c>
      <c r="AH346" s="11">
        <f>-'OddsRatio_working_3-way'!U346/(3*'OddsRatio_working_3-way'!X346^(1/3))*COS(('OddsRatio_working_3-way'!Y346+4*PI())/3)</f>
        <v>-0.24095475734314784</v>
      </c>
      <c r="AI346" s="11">
        <f>'OddsRatio_working_3-way'!U346/(3*'OddsRatio_working_3-way'!X346^(1/3))*SIN(('OddsRatio_working_3-way'!Y346)/3)</f>
        <v>-3.2230944961163702E-2</v>
      </c>
      <c r="AJ346" s="11">
        <f>'OddsRatio_working_3-way'!U346/(3*'OddsRatio_working_3-way'!X346^(1/3))*SIN(('OddsRatio_working_3-way'!Y346+2*PI())/3)</f>
        <v>-0.44957682700492591</v>
      </c>
      <c r="AK346" s="11">
        <f>'OddsRatio_working_3-way'!U346/(3*'OddsRatio_working_3-way'!X346^(1/3))*SIN(('OddsRatio_working_3-way'!Y346+4*PI())/3)</f>
        <v>0.48180777196608954</v>
      </c>
      <c r="AL346" s="11">
        <f>'OddsRatio_working_3-way'!Z346+'OddsRatio_working_3-way'!AF346</f>
        <v>1.0754702978699746</v>
      </c>
      <c r="AM346" s="11">
        <f>'OddsRatio_working_3-way'!AA346+'OddsRatio_working_3-way'!AG346</f>
        <v>-0.59356078318367889</v>
      </c>
      <c r="AN346" s="11">
        <f>'OddsRatio_working_3-way'!AB346+'OddsRatio_working_3-way'!AH346</f>
        <v>-0.48190951468629573</v>
      </c>
      <c r="AO346" s="11">
        <f>'OddsRatio_working_3-way'!AC346+'OddsRatio_working_3-way'!AI346</f>
        <v>0</v>
      </c>
      <c r="AP346" s="11">
        <f>'OddsRatio_working_3-way'!AD346+'OddsRatio_working_3-way'!AJ346</f>
        <v>0</v>
      </c>
      <c r="AQ346" s="11">
        <f>'OddsRatio_working_3-way'!AE346+'OddsRatio_working_3-way'!AK346</f>
        <v>0</v>
      </c>
      <c r="AR346" s="10">
        <f>IF(A346="","",IF(('OddsRatio_working_3-way'!X346=0),IF(Q346&gt;0,-Q346^(1/3),(-Q346)^(1/3)),'OddsRatio_working_3-way'!AL346-'OddsRatio_working_3-way'!R346/3))</f>
        <v>1.0754702978699746</v>
      </c>
      <c r="AS346" s="11">
        <f>IF(('OddsRatio_working_3-way'!X346=0),IF(Q346&gt;0,-Q346^(1/3),(-Q346)^(1/3)),'OddsRatio_working_3-way'!AM346-'OddsRatio_working_3-way'!R346/3)</f>
        <v>-0.59356078318367889</v>
      </c>
      <c r="AT346" s="11">
        <f>IF(('OddsRatio_working_3-way'!X346=0),IF(Q346&gt;0,-Q346^(1/3),(-Q346)^(1/3)),'OddsRatio_working_3-way'!AN346-'OddsRatio_working_3-way'!R346/3)</f>
        <v>-0.48190951468629573</v>
      </c>
      <c r="AU346" s="11">
        <f>IF(('OddsRatio_working_3-way'!X346=0),0,'OddsRatio_working_3-way'!AO346)</f>
        <v>0</v>
      </c>
      <c r="AV346" s="11">
        <f>IF(('OddsRatio_working_3-way'!X346=0),0,'OddsRatio_working_3-way'!AP346)</f>
        <v>0</v>
      </c>
      <c r="AW346" s="11">
        <f>IF(('OddsRatio_working_3-way'!X346=0),0,'OddsRatio_working_3-way'!AQ346)</f>
        <v>0</v>
      </c>
    </row>
    <row r="347" spans="1:4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9">
        <f t="shared" si="78"/>
        <v>0.18174639588493627</v>
      </c>
      <c r="E347" s="9">
        <f t="shared" si="79"/>
        <v>0.23711686659065781</v>
      </c>
      <c r="F347" s="9">
        <f t="shared" si="80"/>
        <v>0.58113673752440576</v>
      </c>
      <c r="G347" s="9">
        <f t="shared" si="81"/>
        <v>1.0445875596720031</v>
      </c>
      <c r="H347" s="9">
        <f t="shared" si="82"/>
        <v>5.5021723821863322</v>
      </c>
      <c r="I347" s="9">
        <f t="shared" si="83"/>
        <v>4.21732968378977</v>
      </c>
      <c r="J347" s="9">
        <f t="shared" si="84"/>
        <v>1.7207654161736823</v>
      </c>
      <c r="K347" s="11">
        <f t="shared" si="85"/>
        <v>0.18832391713747648</v>
      </c>
      <c r="L347" s="11">
        <f t="shared" si="86"/>
        <v>0.24509803921568626</v>
      </c>
      <c r="M347" s="11">
        <f t="shared" si="87"/>
        <v>0.59171597633136097</v>
      </c>
      <c r="N347" s="11">
        <f>'OddsRatio_working_3-way'!K347+'OddsRatio_working_3-way'!L347+'OddsRatio_working_3-way'!M347-('OddsRatio_working_3-way'!K347*'OddsRatio_working_3-way'!L347)-('OddsRatio_working_3-way'!K347*'OddsRatio_working_3-way'!M347)-('OddsRatio_working_3-way'!L347*'OddsRatio_working_3-way'!M347)+('OddsRatio_working_3-way'!K347*'OddsRatio_working_3-way'!L347*'OddsRatio_working_3-way'!M347)-1</f>
        <v>-0.25017026501035999</v>
      </c>
      <c r="O347" s="11">
        <f>0</f>
        <v>0</v>
      </c>
      <c r="P347" s="11">
        <f>('OddsRatio_working_3-way'!K347*'OddsRatio_working_3-way'!L347)+('OddsRatio_working_3-way'!K347*'OddsRatio_working_3-way'!M347)+('OddsRatio_working_3-way'!L347*'OddsRatio_working_3-way'!M347)-(3*'OddsRatio_working_3-way'!K347*'OddsRatio_working_3-way'!L347*'OddsRatio_working_3-way'!M347)</f>
        <v>0.22068355529510522</v>
      </c>
      <c r="Q347" s="11">
        <f>2*'OddsRatio_working_3-way'!K347*'OddsRatio_working_3-way'!L347*'OddsRatio_working_3-way'!M347</f>
        <v>5.4624642399778538E-2</v>
      </c>
      <c r="R347" s="11">
        <f t="shared" si="88"/>
        <v>0</v>
      </c>
      <c r="S347" s="11">
        <f t="shared" si="89"/>
        <v>-0.88213343534638833</v>
      </c>
      <c r="T347" s="11">
        <f t="shared" si="90"/>
        <v>-0.21834986023425459</v>
      </c>
      <c r="U347" s="11">
        <f>'OddsRatio_working_3-way'!S347-'OddsRatio_working_3-way'!R347^2/3</f>
        <v>-0.88213343534638833</v>
      </c>
      <c r="V347" s="11">
        <f>'OddsRatio_working_3-way'!S347*'OddsRatio_working_3-way'!R347/3-2*'OddsRatio_working_3-way'!R347^3/27-'OddsRatio_working_3-way'!T347</f>
        <v>0.21834986023425459</v>
      </c>
      <c r="W347" s="11">
        <f>'OddsRatio_working_3-way'!V347^2+4*'OddsRatio_working_3-way'!U347^3/27</f>
        <v>-5.4018215985991873E-2</v>
      </c>
      <c r="X347" s="11">
        <f>IF('OddsRatio_working_3-way'!W347&gt;0,IF(ABS('OddsRatio_working_3-way'!V347+SQRT('OddsRatio_working_3-way'!W347))/2&gt;0,ABS('OddsRatio_working_3-way'!V347+SQRT('OddsRatio_working_3-way'!W347))/2,ABS('OddsRatio_working_3-way'!V347-SQRT('OddsRatio_working_3-way'!W347))/2),SQRT(-'OddsRatio_working_3-way'!U347^3/27))</f>
        <v>0.15944817139929074</v>
      </c>
      <c r="Y347" s="11">
        <f>IF('OddsRatio_working_3-way'!W347&gt;=0,IF('OddsRatio_working_3-way'!V347+SQRT('OddsRatio_working_3-way'!W347)&gt;0,0,PI()),ACOS('OddsRatio_working_3-way'!V347/(2*'OddsRatio_working_3-way'!X347)))</f>
        <v>0.81659772748158799</v>
      </c>
      <c r="Z347" s="11">
        <f>'OddsRatio_working_3-way'!X347^(1/3)*COS('OddsRatio_working_3-way'!Y347/3)</f>
        <v>0.52229377983600156</v>
      </c>
      <c r="AA347" s="11">
        <f>'OddsRatio_working_3-way'!X347^(1/3)*COS(('OddsRatio_working_3-way'!Y347+2*PI())/3)</f>
        <v>-0.38740165020474743</v>
      </c>
      <c r="AB347" s="11">
        <f>'OddsRatio_working_3-way'!X347^(1/3)*COS(('OddsRatio_working_3-way'!Y347+4*PI())/3)</f>
        <v>-0.13489212963125422</v>
      </c>
      <c r="AC347" s="11">
        <f>'OddsRatio_working_3-way'!X347^(1/3)*SIN('OddsRatio_working_3-way'!Y347/3)</f>
        <v>0.14578643967604973</v>
      </c>
      <c r="AD347" s="11">
        <f>'OddsRatio_working_3-way'!X347^(1/3)*SIN(('OddsRatio_working_3-way'!Y347+2*PI())/3)</f>
        <v>0.3794264617385491</v>
      </c>
      <c r="AE347" s="11">
        <f>'OddsRatio_working_3-way'!X347^(1/3)*SIN(('OddsRatio_working_3-way'!Y347+4*PI())/3)</f>
        <v>-0.52521290141459875</v>
      </c>
      <c r="AF347" s="11">
        <f>-'OddsRatio_working_3-way'!U347/(3*'OddsRatio_working_3-way'!X347^(1/3))*COS(('OddsRatio_working_3-way'!Y347)/3)</f>
        <v>0.52229377983600156</v>
      </c>
      <c r="AG347" s="11">
        <f>-'OddsRatio_working_3-way'!U347/(3*'OddsRatio_working_3-way'!X347^(1/3))*COS(('OddsRatio_working_3-way'!Y347+2*PI())/3)</f>
        <v>-0.38740165020474743</v>
      </c>
      <c r="AH347" s="11">
        <f>-'OddsRatio_working_3-way'!U347/(3*'OddsRatio_working_3-way'!X347^(1/3))*COS(('OddsRatio_working_3-way'!Y347+4*PI())/3)</f>
        <v>-0.13489212963125422</v>
      </c>
      <c r="AI347" s="11">
        <f>'OddsRatio_working_3-way'!U347/(3*'OddsRatio_working_3-way'!X347^(1/3))*SIN(('OddsRatio_working_3-way'!Y347)/3)</f>
        <v>-0.14578643967604973</v>
      </c>
      <c r="AJ347" s="11">
        <f>'OddsRatio_working_3-way'!U347/(3*'OddsRatio_working_3-way'!X347^(1/3))*SIN(('OddsRatio_working_3-way'!Y347+2*PI())/3)</f>
        <v>-0.3794264617385491</v>
      </c>
      <c r="AK347" s="11">
        <f>'OddsRatio_working_3-way'!U347/(3*'OddsRatio_working_3-way'!X347^(1/3))*SIN(('OddsRatio_working_3-way'!Y347+4*PI())/3)</f>
        <v>0.52521290141459875</v>
      </c>
      <c r="AL347" s="11">
        <f>'OddsRatio_working_3-way'!Z347+'OddsRatio_working_3-way'!AF347</f>
        <v>1.0445875596720031</v>
      </c>
      <c r="AM347" s="11">
        <f>'OddsRatio_working_3-way'!AA347+'OddsRatio_working_3-way'!AG347</f>
        <v>-0.77480330040949486</v>
      </c>
      <c r="AN347" s="11">
        <f>'OddsRatio_working_3-way'!AB347+'OddsRatio_working_3-way'!AH347</f>
        <v>-0.26978425926250843</v>
      </c>
      <c r="AO347" s="11">
        <f>'OddsRatio_working_3-way'!AC347+'OddsRatio_working_3-way'!AI347</f>
        <v>0</v>
      </c>
      <c r="AP347" s="11">
        <f>'OddsRatio_working_3-way'!AD347+'OddsRatio_working_3-way'!AJ347</f>
        <v>0</v>
      </c>
      <c r="AQ347" s="11">
        <f>'OddsRatio_working_3-way'!AE347+'OddsRatio_working_3-way'!AK347</f>
        <v>0</v>
      </c>
      <c r="AR347" s="10">
        <f>IF(A347="","",IF(('OddsRatio_working_3-way'!X347=0),IF(Q347&gt;0,-Q347^(1/3),(-Q347)^(1/3)),'OddsRatio_working_3-way'!AL347-'OddsRatio_working_3-way'!R347/3))</f>
        <v>1.0445875596720031</v>
      </c>
      <c r="AS347" s="11">
        <f>IF(('OddsRatio_working_3-way'!X347=0),IF(Q347&gt;0,-Q347^(1/3),(-Q347)^(1/3)),'OddsRatio_working_3-way'!AM347-'OddsRatio_working_3-way'!R347/3)</f>
        <v>-0.77480330040949486</v>
      </c>
      <c r="AT347" s="11">
        <f>IF(('OddsRatio_working_3-way'!X347=0),IF(Q347&gt;0,-Q347^(1/3),(-Q347)^(1/3)),'OddsRatio_working_3-way'!AN347-'OddsRatio_working_3-way'!R347/3)</f>
        <v>-0.26978425926250843</v>
      </c>
      <c r="AU347" s="11">
        <f>IF(('OddsRatio_working_3-way'!X347=0),0,'OddsRatio_working_3-way'!AO347)</f>
        <v>0</v>
      </c>
      <c r="AV347" s="11">
        <f>IF(('OddsRatio_working_3-way'!X347=0),0,'OddsRatio_working_3-way'!AP347)</f>
        <v>0</v>
      </c>
      <c r="AW347" s="11">
        <f>IF(('OddsRatio_working_3-way'!X347=0),0,'OddsRatio_working_3-way'!AQ347)</f>
        <v>0</v>
      </c>
    </row>
    <row r="348" spans="1:4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9">
        <f t="shared" si="78"/>
        <v>0.29504391769671623</v>
      </c>
      <c r="E348" s="9">
        <f t="shared" si="79"/>
        <v>0.26081793059112834</v>
      </c>
      <c r="F348" s="9">
        <f t="shared" si="80"/>
        <v>0.44413815171215565</v>
      </c>
      <c r="G348" s="9">
        <f t="shared" si="81"/>
        <v>1.0343402283540153</v>
      </c>
      <c r="H348" s="9">
        <f t="shared" si="82"/>
        <v>3.3893259274977754</v>
      </c>
      <c r="I348" s="9">
        <f t="shared" si="83"/>
        <v>3.8340922256900032</v>
      </c>
      <c r="J348" s="9">
        <f t="shared" si="84"/>
        <v>2.2515516763083583</v>
      </c>
      <c r="K348" s="11">
        <f t="shared" si="85"/>
        <v>0.30211480362537763</v>
      </c>
      <c r="L348" s="11">
        <f t="shared" si="86"/>
        <v>0.26737967914438499</v>
      </c>
      <c r="M348" s="11">
        <f t="shared" si="87"/>
        <v>0.45248868778280543</v>
      </c>
      <c r="N348" s="11">
        <f>'OddsRatio_working_3-way'!K348+'OddsRatio_working_3-way'!L348+'OddsRatio_working_3-way'!M348-('OddsRatio_working_3-way'!K348*'OddsRatio_working_3-way'!L348)-('OddsRatio_working_3-way'!K348*'OddsRatio_working_3-way'!M348)-('OddsRatio_working_3-way'!L348*'OddsRatio_working_3-way'!M348)+('OddsRatio_working_3-way'!K348*'OddsRatio_working_3-way'!L348*'OddsRatio_working_3-way'!M348)-1</f>
        <v>-0.27993425364294822</v>
      </c>
      <c r="O348" s="11">
        <f>0</f>
        <v>0</v>
      </c>
      <c r="P348" s="11">
        <f>('OddsRatio_working_3-way'!K348*'OddsRatio_working_3-way'!L348)+('OddsRatio_working_3-way'!K348*'OddsRatio_working_3-way'!M348)+('OddsRatio_working_3-way'!L348*'OddsRatio_working_3-way'!M348)-(3*'OddsRatio_working_3-way'!K348*'OddsRatio_working_3-way'!L348*'OddsRatio_working_3-way'!M348)</f>
        <v>0.22881393165422892</v>
      </c>
      <c r="Q348" s="11">
        <f>2*'OddsRatio_working_3-way'!K348*'OddsRatio_working_3-way'!L348*'OddsRatio_working_3-way'!M348</f>
        <v>7.3103492541287202E-2</v>
      </c>
      <c r="R348" s="11">
        <f t="shared" si="88"/>
        <v>0</v>
      </c>
      <c r="S348" s="11">
        <f t="shared" si="89"/>
        <v>-0.81738454182201481</v>
      </c>
      <c r="T348" s="11">
        <f t="shared" si="90"/>
        <v>-0.26114522102939774</v>
      </c>
      <c r="U348" s="11">
        <f>'OddsRatio_working_3-way'!S348-'OddsRatio_working_3-way'!R348^2/3</f>
        <v>-0.81738454182201481</v>
      </c>
      <c r="V348" s="11">
        <f>'OddsRatio_working_3-way'!S348*'OddsRatio_working_3-way'!R348/3-2*'OddsRatio_working_3-way'!R348^3/27-'OddsRatio_working_3-way'!T348</f>
        <v>0.26114522102939774</v>
      </c>
      <c r="W348" s="11">
        <f>'OddsRatio_working_3-way'!V348^2+4*'OddsRatio_working_3-way'!U348^3/27</f>
        <v>-1.2708196911410938E-2</v>
      </c>
      <c r="X348" s="11">
        <f>IF('OddsRatio_working_3-way'!W348&gt;0,IF(ABS('OddsRatio_working_3-way'!V348+SQRT('OddsRatio_working_3-way'!W348))/2&gt;0,ABS('OddsRatio_working_3-way'!V348+SQRT('OddsRatio_working_3-way'!W348))/2,ABS('OddsRatio_working_3-way'!V348-SQRT('OddsRatio_working_3-way'!W348))/2),SQRT(-'OddsRatio_working_3-way'!U348^3/27))</f>
        <v>0.14221904177878567</v>
      </c>
      <c r="Y348" s="11">
        <f>IF('OddsRatio_working_3-way'!W348&gt;=0,IF('OddsRatio_working_3-way'!V348+SQRT('OddsRatio_working_3-way'!W348)&gt;0,0,PI()),ACOS('OddsRatio_working_3-way'!V348/(2*'OddsRatio_working_3-way'!X348)))</f>
        <v>0.40751332303915433</v>
      </c>
      <c r="Z348" s="11">
        <f>'OddsRatio_working_3-way'!X348^(1/3)*COS('OddsRatio_working_3-way'!Y348/3)</f>
        <v>0.51717011417700764</v>
      </c>
      <c r="AA348" s="11">
        <f>'OddsRatio_working_3-way'!X348^(1/3)*COS(('OddsRatio_working_3-way'!Y348+2*PI())/3)</f>
        <v>-0.31980139646868333</v>
      </c>
      <c r="AB348" s="11">
        <f>'OddsRatio_working_3-way'!X348^(1/3)*COS(('OddsRatio_working_3-way'!Y348+4*PI())/3)</f>
        <v>-0.19736871770832448</v>
      </c>
      <c r="AC348" s="11">
        <f>'OddsRatio_working_3-way'!X348^(1/3)*SIN('OddsRatio_working_3-way'!Y348/3)</f>
        <v>7.0686540039900353E-2</v>
      </c>
      <c r="AD348" s="11">
        <f>'OddsRatio_working_3-way'!X348^(1/3)*SIN(('OddsRatio_working_3-way'!Y348+2*PI())/3)</f>
        <v>0.41253918693543723</v>
      </c>
      <c r="AE348" s="11">
        <f>'OddsRatio_working_3-way'!X348^(1/3)*SIN(('OddsRatio_working_3-way'!Y348+4*PI())/3)</f>
        <v>-0.48322572697533744</v>
      </c>
      <c r="AF348" s="11">
        <f>-'OddsRatio_working_3-way'!U348/(3*'OddsRatio_working_3-way'!X348^(1/3))*COS(('OddsRatio_working_3-way'!Y348)/3)</f>
        <v>0.51717011417700764</v>
      </c>
      <c r="AG348" s="11">
        <f>-'OddsRatio_working_3-way'!U348/(3*'OddsRatio_working_3-way'!X348^(1/3))*COS(('OddsRatio_working_3-way'!Y348+2*PI())/3)</f>
        <v>-0.31980139646868333</v>
      </c>
      <c r="AH348" s="11">
        <f>-'OddsRatio_working_3-way'!U348/(3*'OddsRatio_working_3-way'!X348^(1/3))*COS(('OddsRatio_working_3-way'!Y348+4*PI())/3)</f>
        <v>-0.19736871770832448</v>
      </c>
      <c r="AI348" s="11">
        <f>'OddsRatio_working_3-way'!U348/(3*'OddsRatio_working_3-way'!X348^(1/3))*SIN(('OddsRatio_working_3-way'!Y348)/3)</f>
        <v>-7.0686540039900353E-2</v>
      </c>
      <c r="AJ348" s="11">
        <f>'OddsRatio_working_3-way'!U348/(3*'OddsRatio_working_3-way'!X348^(1/3))*SIN(('OddsRatio_working_3-way'!Y348+2*PI())/3)</f>
        <v>-0.41253918693543723</v>
      </c>
      <c r="AK348" s="11">
        <f>'OddsRatio_working_3-way'!U348/(3*'OddsRatio_working_3-way'!X348^(1/3))*SIN(('OddsRatio_working_3-way'!Y348+4*PI())/3)</f>
        <v>0.48322572697533744</v>
      </c>
      <c r="AL348" s="11">
        <f>'OddsRatio_working_3-way'!Z348+'OddsRatio_working_3-way'!AF348</f>
        <v>1.0343402283540153</v>
      </c>
      <c r="AM348" s="11">
        <f>'OddsRatio_working_3-way'!AA348+'OddsRatio_working_3-way'!AG348</f>
        <v>-0.63960279293736666</v>
      </c>
      <c r="AN348" s="11">
        <f>'OddsRatio_working_3-way'!AB348+'OddsRatio_working_3-way'!AH348</f>
        <v>-0.39473743541664896</v>
      </c>
      <c r="AO348" s="11">
        <f>'OddsRatio_working_3-way'!AC348+'OddsRatio_working_3-way'!AI348</f>
        <v>0</v>
      </c>
      <c r="AP348" s="11">
        <f>'OddsRatio_working_3-way'!AD348+'OddsRatio_working_3-way'!AJ348</f>
        <v>0</v>
      </c>
      <c r="AQ348" s="11">
        <f>'OddsRatio_working_3-way'!AE348+'OddsRatio_working_3-way'!AK348</f>
        <v>0</v>
      </c>
      <c r="AR348" s="10">
        <f>IF(A348="","",IF(('OddsRatio_working_3-way'!X348=0),IF(Q348&gt;0,-Q348^(1/3),(-Q348)^(1/3)),'OddsRatio_working_3-way'!AL348-'OddsRatio_working_3-way'!R348/3))</f>
        <v>1.0343402283540153</v>
      </c>
      <c r="AS348" s="11">
        <f>IF(('OddsRatio_working_3-way'!X348=0),IF(Q348&gt;0,-Q348^(1/3),(-Q348)^(1/3)),'OddsRatio_working_3-way'!AM348-'OddsRatio_working_3-way'!R348/3)</f>
        <v>-0.63960279293736666</v>
      </c>
      <c r="AT348" s="11">
        <f>IF(('OddsRatio_working_3-way'!X348=0),IF(Q348&gt;0,-Q348^(1/3),(-Q348)^(1/3)),'OddsRatio_working_3-way'!AN348-'OddsRatio_working_3-way'!R348/3)</f>
        <v>-0.39473743541664896</v>
      </c>
      <c r="AU348" s="11">
        <f>IF(('OddsRatio_working_3-way'!X348=0),0,'OddsRatio_working_3-way'!AO348)</f>
        <v>0</v>
      </c>
      <c r="AV348" s="11">
        <f>IF(('OddsRatio_working_3-way'!X348=0),0,'OddsRatio_working_3-way'!AP348)</f>
        <v>0</v>
      </c>
      <c r="AW348" s="11">
        <f>IF(('OddsRatio_working_3-way'!X348=0),0,'OddsRatio_working_3-way'!AQ348)</f>
        <v>0</v>
      </c>
    </row>
    <row r="349" spans="1:4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9">
        <f t="shared" si="78"/>
        <v>0.81954235009001331</v>
      </c>
      <c r="E349" s="9">
        <f t="shared" si="79"/>
        <v>0.13015980270325903</v>
      </c>
      <c r="F349" s="9">
        <f t="shared" si="80"/>
        <v>5.0297847206727586E-2</v>
      </c>
      <c r="G349" s="9">
        <f t="shared" si="81"/>
        <v>1.1009659835770926</v>
      </c>
      <c r="H349" s="9">
        <f t="shared" si="82"/>
        <v>1.2201931967154185</v>
      </c>
      <c r="I349" s="9">
        <f t="shared" si="83"/>
        <v>7.6828635203129529</v>
      </c>
      <c r="J349" s="9">
        <f t="shared" si="84"/>
        <v>19.881566618347136</v>
      </c>
      <c r="K349" s="11">
        <f t="shared" si="85"/>
        <v>0.83333333333333337</v>
      </c>
      <c r="L349" s="11">
        <f t="shared" si="86"/>
        <v>0.14144271570014144</v>
      </c>
      <c r="M349" s="11">
        <f t="shared" si="87"/>
        <v>5.5096418732782371E-2</v>
      </c>
      <c r="N349" s="11">
        <f>'OddsRatio_working_3-way'!K349+'OddsRatio_working_3-way'!L349+'OddsRatio_working_3-way'!M349-('OddsRatio_working_3-way'!K349*'OddsRatio_working_3-way'!L349)-('OddsRatio_working_3-way'!K349*'OddsRatio_working_3-way'!M349)-('OddsRatio_working_3-way'!L349*'OddsRatio_working_3-way'!M349)+('OddsRatio_working_3-way'!K349*'OddsRatio_working_3-way'!L349*'OddsRatio_working_3-way'!M349)-1</f>
        <v>-0.13520897544299881</v>
      </c>
      <c r="O349" s="11">
        <f>0</f>
        <v>0</v>
      </c>
      <c r="P349" s="11">
        <f>('OddsRatio_working_3-way'!K349*'OddsRatio_working_3-way'!L349)+('OddsRatio_working_3-way'!K349*'OddsRatio_working_3-way'!M349)+('OddsRatio_working_3-way'!L349*'OddsRatio_working_3-way'!M349)-(3*'OddsRatio_working_3-way'!K349*'OddsRatio_working_3-way'!L349*'OddsRatio_working_3-way'!M349)</f>
        <v>0.1520931313910612</v>
      </c>
      <c r="Q349" s="11">
        <f>2*'OddsRatio_working_3-way'!K349*'OddsRatio_working_3-way'!L349*'OddsRatio_working_3-way'!M349</f>
        <v>1.2988311818194806E-2</v>
      </c>
      <c r="R349" s="11">
        <f t="shared" si="88"/>
        <v>0</v>
      </c>
      <c r="S349" s="11">
        <f t="shared" si="89"/>
        <v>-1.1248745202952919</v>
      </c>
      <c r="T349" s="11">
        <f t="shared" si="90"/>
        <v>-9.6061017958607331E-2</v>
      </c>
      <c r="U349" s="11">
        <f>'OddsRatio_working_3-way'!S349-'OddsRatio_working_3-way'!R349^2/3</f>
        <v>-1.1248745202952919</v>
      </c>
      <c r="V349" s="11">
        <f>'OddsRatio_working_3-way'!S349*'OddsRatio_working_3-way'!R349/3-2*'OddsRatio_working_3-way'!R349^3/27-'OddsRatio_working_3-way'!T349</f>
        <v>9.6061017958607331E-2</v>
      </c>
      <c r="W349" s="11">
        <f>'OddsRatio_working_3-way'!V349^2+4*'OddsRatio_working_3-way'!U349^3/27</f>
        <v>-0.20163920636714328</v>
      </c>
      <c r="X349" s="11">
        <f>IF('OddsRatio_working_3-way'!W349&gt;0,IF(ABS('OddsRatio_working_3-way'!V349+SQRT('OddsRatio_working_3-way'!W349))/2&gt;0,ABS('OddsRatio_working_3-way'!V349+SQRT('OddsRatio_working_3-way'!W349))/2,ABS('OddsRatio_working_3-way'!V349-SQRT('OddsRatio_working_3-way'!W349))/2),SQRT(-'OddsRatio_working_3-way'!U349^3/27))</f>
        <v>0.22960124430106382</v>
      </c>
      <c r="Y349" s="11">
        <f>IF('OddsRatio_working_3-way'!W349&gt;=0,IF('OddsRatio_working_3-way'!V349+SQRT('OddsRatio_working_3-way'!W349)&gt;0,0,PI()),ACOS('OddsRatio_working_3-way'!V349/(2*'OddsRatio_working_3-way'!X349)))</f>
        <v>1.3600487665256784</v>
      </c>
      <c r="Z349" s="11">
        <f>'OddsRatio_working_3-way'!X349^(1/3)*COS('OddsRatio_working_3-way'!Y349/3)</f>
        <v>0.55048299178854632</v>
      </c>
      <c r="AA349" s="11">
        <f>'OddsRatio_working_3-way'!X349^(1/3)*COS(('OddsRatio_working_3-way'!Y349+2*PI())/3)</f>
        <v>-0.50750209713234673</v>
      </c>
      <c r="AB349" s="11">
        <f>'OddsRatio_working_3-way'!X349^(1/3)*COS(('OddsRatio_working_3-way'!Y349+4*PI())/3)</f>
        <v>-4.2980894656199205E-2</v>
      </c>
      <c r="AC349" s="11">
        <f>'OddsRatio_working_3-way'!X349^(1/3)*SIN('OddsRatio_working_3-way'!Y349/3)</f>
        <v>0.26819144129389233</v>
      </c>
      <c r="AD349" s="11">
        <f>'OddsRatio_working_3-way'!X349^(1/3)*SIN(('OddsRatio_working_3-way'!Y349+2*PI())/3)</f>
        <v>0.3426365345931956</v>
      </c>
      <c r="AE349" s="11">
        <f>'OddsRatio_working_3-way'!X349^(1/3)*SIN(('OddsRatio_working_3-way'!Y349+4*PI())/3)</f>
        <v>-0.61082797588708782</v>
      </c>
      <c r="AF349" s="11">
        <f>-'OddsRatio_working_3-way'!U349/(3*'OddsRatio_working_3-way'!X349^(1/3))*COS(('OddsRatio_working_3-way'!Y349)/3)</f>
        <v>0.55048299178854621</v>
      </c>
      <c r="AG349" s="11">
        <f>-'OddsRatio_working_3-way'!U349/(3*'OddsRatio_working_3-way'!X349^(1/3))*COS(('OddsRatio_working_3-way'!Y349+2*PI())/3)</f>
        <v>-0.50750209713234662</v>
      </c>
      <c r="AH349" s="11">
        <f>-'OddsRatio_working_3-way'!U349/(3*'OddsRatio_working_3-way'!X349^(1/3))*COS(('OddsRatio_working_3-way'!Y349+4*PI())/3)</f>
        <v>-4.2980894656199191E-2</v>
      </c>
      <c r="AI349" s="11">
        <f>'OddsRatio_working_3-way'!U349/(3*'OddsRatio_working_3-way'!X349^(1/3))*SIN(('OddsRatio_working_3-way'!Y349)/3)</f>
        <v>-0.26819144129389227</v>
      </c>
      <c r="AJ349" s="11">
        <f>'OddsRatio_working_3-way'!U349/(3*'OddsRatio_working_3-way'!X349^(1/3))*SIN(('OddsRatio_working_3-way'!Y349+2*PI())/3)</f>
        <v>-0.34263653459319554</v>
      </c>
      <c r="AK349" s="11">
        <f>'OddsRatio_working_3-way'!U349/(3*'OddsRatio_working_3-way'!X349^(1/3))*SIN(('OddsRatio_working_3-way'!Y349+4*PI())/3)</f>
        <v>0.6108279758870877</v>
      </c>
      <c r="AL349" s="11">
        <f>'OddsRatio_working_3-way'!Z349+'OddsRatio_working_3-way'!AF349</f>
        <v>1.1009659835770926</v>
      </c>
      <c r="AM349" s="11">
        <f>'OddsRatio_working_3-way'!AA349+'OddsRatio_working_3-way'!AG349</f>
        <v>-1.0150041942646935</v>
      </c>
      <c r="AN349" s="11">
        <f>'OddsRatio_working_3-way'!AB349+'OddsRatio_working_3-way'!AH349</f>
        <v>-8.5961789312398396E-2</v>
      </c>
      <c r="AO349" s="11">
        <f>'OddsRatio_working_3-way'!AC349+'OddsRatio_working_3-way'!AI349</f>
        <v>0</v>
      </c>
      <c r="AP349" s="11">
        <f>'OddsRatio_working_3-way'!AD349+'OddsRatio_working_3-way'!AJ349</f>
        <v>0</v>
      </c>
      <c r="AQ349" s="11">
        <f>'OddsRatio_working_3-way'!AE349+'OddsRatio_working_3-way'!AK349</f>
        <v>0</v>
      </c>
      <c r="AR349" s="10">
        <f>IF(A349="","",IF(('OddsRatio_working_3-way'!X349=0),IF(Q349&gt;0,-Q349^(1/3),(-Q349)^(1/3)),'OddsRatio_working_3-way'!AL349-'OddsRatio_working_3-way'!R349/3))</f>
        <v>1.1009659835770926</v>
      </c>
      <c r="AS349" s="11">
        <f>IF(('OddsRatio_working_3-way'!X349=0),IF(Q349&gt;0,-Q349^(1/3),(-Q349)^(1/3)),'OddsRatio_working_3-way'!AM349-'OddsRatio_working_3-way'!R349/3)</f>
        <v>-1.0150041942646935</v>
      </c>
      <c r="AT349" s="11">
        <f>IF(('OddsRatio_working_3-way'!X349=0),IF(Q349&gt;0,-Q349^(1/3),(-Q349)^(1/3)),'OddsRatio_working_3-way'!AN349-'OddsRatio_working_3-way'!R349/3)</f>
        <v>-8.5961789312398396E-2</v>
      </c>
      <c r="AU349" s="11">
        <f>IF(('OddsRatio_working_3-way'!X349=0),0,'OddsRatio_working_3-way'!AO349)</f>
        <v>0</v>
      </c>
      <c r="AV349" s="11">
        <f>IF(('OddsRatio_working_3-way'!X349=0),0,'OddsRatio_working_3-way'!AP349)</f>
        <v>0</v>
      </c>
      <c r="AW349" s="11">
        <f>IF(('OddsRatio_working_3-way'!X349=0),0,'OddsRatio_working_3-way'!AQ349)</f>
        <v>0</v>
      </c>
    </row>
    <row r="350" spans="1:4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9">
        <f t="shared" si="78"/>
        <v>0.40028180772251126</v>
      </c>
      <c r="E350" s="9">
        <f t="shared" si="79"/>
        <v>0.30264606143667144</v>
      </c>
      <c r="F350" s="9">
        <f t="shared" si="80"/>
        <v>0.29707213084081729</v>
      </c>
      <c r="G350" s="9">
        <f t="shared" si="81"/>
        <v>1.0332689253305767</v>
      </c>
      <c r="H350" s="9">
        <f t="shared" si="82"/>
        <v>2.4982399417293366</v>
      </c>
      <c r="I350" s="9">
        <f t="shared" si="83"/>
        <v>3.3041897034871859</v>
      </c>
      <c r="J350" s="9">
        <f t="shared" si="84"/>
        <v>3.3661858390070205</v>
      </c>
      <c r="K350" s="11">
        <f t="shared" si="85"/>
        <v>0.4081632653061224</v>
      </c>
      <c r="L350" s="11">
        <f t="shared" si="86"/>
        <v>0.30959752321981426</v>
      </c>
      <c r="M350" s="11">
        <f t="shared" si="87"/>
        <v>0.303951367781155</v>
      </c>
      <c r="N350" s="11">
        <f>'OddsRatio_working_3-way'!K350+'OddsRatio_working_3-way'!L350+'OddsRatio_working_3-way'!M350-('OddsRatio_working_3-way'!K350*'OddsRatio_working_3-way'!L350)-('OddsRatio_working_3-way'!K350*'OddsRatio_working_3-way'!M350)-('OddsRatio_working_3-way'!L350*'OddsRatio_working_3-way'!M350)+('OddsRatio_working_3-way'!K350*'OddsRatio_working_3-way'!L350*'OddsRatio_working_3-way'!M350)-1</f>
        <v>-0.28440933244198341</v>
      </c>
      <c r="O350" s="11">
        <f>0</f>
        <v>0</v>
      </c>
      <c r="P350" s="11">
        <f>('OddsRatio_working_3-way'!K350*'OddsRatio_working_3-way'!L350)+('OddsRatio_working_3-way'!K350*'OddsRatio_working_3-way'!M350)+('OddsRatio_working_3-way'!L350*'OddsRatio_working_3-way'!M350)-(3*'OddsRatio_working_3-way'!K350*'OddsRatio_working_3-way'!L350*'OddsRatio_working_3-way'!M350)</f>
        <v>0.22930304740677265</v>
      </c>
      <c r="Q350" s="11">
        <f>2*'OddsRatio_working_3-way'!K350*'OddsRatio_working_3-way'!L350*'OddsRatio_working_3-way'!M350</f>
        <v>7.6818441342302396E-2</v>
      </c>
      <c r="R350" s="11">
        <f t="shared" si="88"/>
        <v>0</v>
      </c>
      <c r="S350" s="11">
        <f t="shared" si="89"/>
        <v>-0.80624304919230494</v>
      </c>
      <c r="T350" s="11">
        <f t="shared" si="90"/>
        <v>-0.2700981739337705</v>
      </c>
      <c r="U350" s="11">
        <f>'OddsRatio_working_3-way'!S350-'OddsRatio_working_3-way'!R350^2/3</f>
        <v>-0.80624304919230494</v>
      </c>
      <c r="V350" s="11">
        <f>'OddsRatio_working_3-way'!S350*'OddsRatio_working_3-way'!R350/3-2*'OddsRatio_working_3-way'!R350^3/27-'OddsRatio_working_3-way'!T350</f>
        <v>0.2700981739337705</v>
      </c>
      <c r="W350" s="11">
        <f>'OddsRatio_working_3-way'!V350^2+4*'OddsRatio_working_3-way'!U350^3/27</f>
        <v>-4.6885230106693682E-3</v>
      </c>
      <c r="X350" s="11">
        <f>IF('OddsRatio_working_3-way'!W350&gt;0,IF(ABS('OddsRatio_working_3-way'!V350+SQRT('OddsRatio_working_3-way'!W350))/2&gt;0,ABS('OddsRatio_working_3-way'!V350+SQRT('OddsRatio_working_3-way'!W350))/2,ABS('OddsRatio_working_3-way'!V350-SQRT('OddsRatio_working_3-way'!W350))/2),SQRT(-'OddsRatio_working_3-way'!U350^3/27))</f>
        <v>0.13932116365885219</v>
      </c>
      <c r="Y350" s="11">
        <f>IF('OddsRatio_working_3-way'!W350&gt;=0,IF('OddsRatio_working_3-way'!V350+SQRT('OddsRatio_working_3-way'!W350)&gt;0,0,PI()),ACOS('OddsRatio_working_3-way'!V350/(2*'OddsRatio_working_3-way'!X350)))</f>
        <v>0.24828015795633118</v>
      </c>
      <c r="Z350" s="11">
        <f>'OddsRatio_working_3-way'!X350^(1/3)*COS('OddsRatio_working_3-way'!Y350/3)</f>
        <v>0.51663446266528823</v>
      </c>
      <c r="AA350" s="11">
        <f>'OddsRatio_working_3-way'!X350^(1/3)*COS(('OddsRatio_working_3-way'!Y350+2*PI())/3)</f>
        <v>-0.29543038652036507</v>
      </c>
      <c r="AB350" s="11">
        <f>'OddsRatio_working_3-way'!X350^(1/3)*COS(('OddsRatio_working_3-way'!Y350+4*PI())/3)</f>
        <v>-0.22120407614492332</v>
      </c>
      <c r="AC350" s="11">
        <f>'OddsRatio_working_3-way'!X350^(1/3)*SIN('OddsRatio_working_3-way'!Y350/3)</f>
        <v>4.2854580276214062E-2</v>
      </c>
      <c r="AD350" s="11">
        <f>'OddsRatio_working_3-way'!X350^(1/3)*SIN(('OddsRatio_working_3-way'!Y350+2*PI())/3)</f>
        <v>0.42599127900055572</v>
      </c>
      <c r="AE350" s="11">
        <f>'OddsRatio_working_3-way'!X350^(1/3)*SIN(('OddsRatio_working_3-way'!Y350+4*PI())/3)</f>
        <v>-0.46884585927676969</v>
      </c>
      <c r="AF350" s="11">
        <f>-'OddsRatio_working_3-way'!U350/(3*'OddsRatio_working_3-way'!X350^(1/3))*COS(('OddsRatio_working_3-way'!Y350)/3)</f>
        <v>0.51663446266528834</v>
      </c>
      <c r="AG350" s="11">
        <f>-'OddsRatio_working_3-way'!U350/(3*'OddsRatio_working_3-way'!X350^(1/3))*COS(('OddsRatio_working_3-way'!Y350+2*PI())/3)</f>
        <v>-0.29543038652036513</v>
      </c>
      <c r="AH350" s="11">
        <f>-'OddsRatio_working_3-way'!U350/(3*'OddsRatio_working_3-way'!X350^(1/3))*COS(('OddsRatio_working_3-way'!Y350+4*PI())/3)</f>
        <v>-0.22120407614492338</v>
      </c>
      <c r="AI350" s="11">
        <f>'OddsRatio_working_3-way'!U350/(3*'OddsRatio_working_3-way'!X350^(1/3))*SIN(('OddsRatio_working_3-way'!Y350)/3)</f>
        <v>-4.2854580276214076E-2</v>
      </c>
      <c r="AJ350" s="11">
        <f>'OddsRatio_working_3-way'!U350/(3*'OddsRatio_working_3-way'!X350^(1/3))*SIN(('OddsRatio_working_3-way'!Y350+2*PI())/3)</f>
        <v>-0.42599127900055583</v>
      </c>
      <c r="AK350" s="11">
        <f>'OddsRatio_working_3-way'!U350/(3*'OddsRatio_working_3-way'!X350^(1/3))*SIN(('OddsRatio_working_3-way'!Y350+4*PI())/3)</f>
        <v>0.46884585927676981</v>
      </c>
      <c r="AL350" s="11">
        <f>'OddsRatio_working_3-way'!Z350+'OddsRatio_working_3-way'!AF350</f>
        <v>1.0332689253305767</v>
      </c>
      <c r="AM350" s="11">
        <f>'OddsRatio_working_3-way'!AA350+'OddsRatio_working_3-way'!AG350</f>
        <v>-0.59086077304073026</v>
      </c>
      <c r="AN350" s="11">
        <f>'OddsRatio_working_3-way'!AB350+'OddsRatio_working_3-way'!AH350</f>
        <v>-0.4424081522898467</v>
      </c>
      <c r="AO350" s="11">
        <f>'OddsRatio_working_3-way'!AC350+'OddsRatio_working_3-way'!AI350</f>
        <v>0</v>
      </c>
      <c r="AP350" s="11">
        <f>'OddsRatio_working_3-way'!AD350+'OddsRatio_working_3-way'!AJ350</f>
        <v>0</v>
      </c>
      <c r="AQ350" s="11">
        <f>'OddsRatio_working_3-way'!AE350+'OddsRatio_working_3-way'!AK350</f>
        <v>0</v>
      </c>
      <c r="AR350" s="10">
        <f>IF(A350="","",IF(('OddsRatio_working_3-way'!X350=0),IF(Q350&gt;0,-Q350^(1/3),(-Q350)^(1/3)),'OddsRatio_working_3-way'!AL350-'OddsRatio_working_3-way'!R350/3))</f>
        <v>1.0332689253305767</v>
      </c>
      <c r="AS350" s="11">
        <f>IF(('OddsRatio_working_3-way'!X350=0),IF(Q350&gt;0,-Q350^(1/3),(-Q350)^(1/3)),'OddsRatio_working_3-way'!AM350-'OddsRatio_working_3-way'!R350/3)</f>
        <v>-0.59086077304073026</v>
      </c>
      <c r="AT350" s="11">
        <f>IF(('OddsRatio_working_3-way'!X350=0),IF(Q350&gt;0,-Q350^(1/3),(-Q350)^(1/3)),'OddsRatio_working_3-way'!AN350-'OddsRatio_working_3-way'!R350/3)</f>
        <v>-0.4424081522898467</v>
      </c>
      <c r="AU350" s="11">
        <f>IF(('OddsRatio_working_3-way'!X350=0),0,'OddsRatio_working_3-way'!AO350)</f>
        <v>0</v>
      </c>
      <c r="AV350" s="11">
        <f>IF(('OddsRatio_working_3-way'!X350=0),0,'OddsRatio_working_3-way'!AP350)</f>
        <v>0</v>
      </c>
      <c r="AW350" s="11">
        <f>IF(('OddsRatio_working_3-way'!X350=0),0,'OddsRatio_working_3-way'!AQ350)</f>
        <v>0</v>
      </c>
    </row>
    <row r="351" spans="1:4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9">
        <f t="shared" si="78"/>
        <v>0.69175927510570179</v>
      </c>
      <c r="E351" s="9">
        <f t="shared" si="79"/>
        <v>0.19304815702735656</v>
      </c>
      <c r="F351" s="9">
        <f t="shared" si="80"/>
        <v>0.11519256786694181</v>
      </c>
      <c r="G351" s="9">
        <f t="shared" si="81"/>
        <v>1.060927571562269</v>
      </c>
      <c r="H351" s="9">
        <f t="shared" si="82"/>
        <v>1.4455895800561527</v>
      </c>
      <c r="I351" s="9">
        <f t="shared" si="83"/>
        <v>5.1800546319553389</v>
      </c>
      <c r="J351" s="9">
        <f t="shared" si="84"/>
        <v>8.6811156181108284</v>
      </c>
      <c r="K351" s="11">
        <f t="shared" si="85"/>
        <v>0.70422535211267612</v>
      </c>
      <c r="L351" s="11">
        <f t="shared" si="86"/>
        <v>0.20242914979757085</v>
      </c>
      <c r="M351" s="11">
        <f t="shared" si="87"/>
        <v>0.12135922330097088</v>
      </c>
      <c r="N351" s="11">
        <f>'OddsRatio_working_3-way'!K351+'OddsRatio_working_3-way'!L351+'OddsRatio_working_3-way'!M351-('OddsRatio_working_3-way'!K351*'OddsRatio_working_3-way'!L351)-('OddsRatio_working_3-way'!K351*'OddsRatio_working_3-way'!M351)-('OddsRatio_working_3-way'!L351*'OddsRatio_working_3-way'!M351)+('OddsRatio_working_3-way'!K351*'OddsRatio_working_3-way'!L351*'OddsRatio_working_3-way'!M351)-1</f>
        <v>-0.20727244643917908</v>
      </c>
      <c r="O351" s="11">
        <f>0</f>
        <v>0</v>
      </c>
      <c r="P351" s="11">
        <f>('OddsRatio_working_3-way'!K351*'OddsRatio_working_3-way'!L351)+('OddsRatio_working_3-way'!K351*'OddsRatio_working_3-way'!M351)+('OddsRatio_working_3-way'!L351*'OddsRatio_working_3-way'!M351)-(3*'OddsRatio_working_3-way'!K351*'OddsRatio_working_3-way'!L351*'OddsRatio_working_3-way'!M351)</f>
        <v>0.20068526405475023</v>
      </c>
      <c r="Q351" s="11">
        <f>2*'OddsRatio_working_3-way'!K351*'OddsRatio_working_3-way'!L351*'OddsRatio_working_3-way'!M351</f>
        <v>3.4600907595646595E-2</v>
      </c>
      <c r="R351" s="11">
        <f t="shared" si="88"/>
        <v>0</v>
      </c>
      <c r="S351" s="11">
        <f t="shared" si="89"/>
        <v>-0.9682196910511125</v>
      </c>
      <c r="T351" s="11">
        <f t="shared" si="90"/>
        <v>-0.16693442949157114</v>
      </c>
      <c r="U351" s="11">
        <f>'OddsRatio_working_3-way'!S351-'OddsRatio_working_3-way'!R351^2/3</f>
        <v>-0.9682196910511125</v>
      </c>
      <c r="V351" s="11">
        <f>'OddsRatio_working_3-way'!S351*'OddsRatio_working_3-way'!R351/3-2*'OddsRatio_working_3-way'!R351^3/27-'OddsRatio_working_3-way'!T351</f>
        <v>0.16693442949157114</v>
      </c>
      <c r="W351" s="11">
        <f>'OddsRatio_working_3-way'!V351^2+4*'OddsRatio_working_3-way'!U351^3/27</f>
        <v>-0.10660059099582748</v>
      </c>
      <c r="X351" s="11">
        <f>IF('OddsRatio_working_3-way'!W351&gt;0,IF(ABS('OddsRatio_working_3-way'!V351+SQRT('OddsRatio_working_3-way'!W351))/2&gt;0,ABS('OddsRatio_working_3-way'!V351+SQRT('OddsRatio_working_3-way'!W351))/2,ABS('OddsRatio_working_3-way'!V351-SQRT('OddsRatio_working_3-way'!W351))/2),SQRT(-'OddsRatio_working_3-way'!U351^3/27))</f>
        <v>0.18334918512602111</v>
      </c>
      <c r="Y351" s="11">
        <f>IF('OddsRatio_working_3-way'!W351&gt;=0,IF('OddsRatio_working_3-way'!V351+SQRT('OddsRatio_working_3-way'!W351)&gt;0,0,PI()),ACOS('OddsRatio_working_3-way'!V351/(2*'OddsRatio_working_3-way'!X351)))</f>
        <v>1.0981586737032132</v>
      </c>
      <c r="Z351" s="11">
        <f>'OddsRatio_working_3-way'!X351^(1/3)*COS('OddsRatio_working_3-way'!Y351/3)</f>
        <v>0.5304637857811344</v>
      </c>
      <c r="AA351" s="11">
        <f>'OddsRatio_working_3-way'!X351^(1/3)*COS(('OddsRatio_working_3-way'!Y351+2*PI())/3)</f>
        <v>-0.44133144355392956</v>
      </c>
      <c r="AB351" s="11">
        <f>'OddsRatio_working_3-way'!X351^(1/3)*COS(('OddsRatio_working_3-way'!Y351+4*PI())/3)</f>
        <v>-8.9132342227204495E-2</v>
      </c>
      <c r="AC351" s="11">
        <f>'OddsRatio_working_3-way'!X351^(1/3)*SIN('OddsRatio_working_3-way'!Y351/3)</f>
        <v>0.20334224595932895</v>
      </c>
      <c r="AD351" s="11">
        <f>'OddsRatio_working_3-way'!X351^(1/3)*SIN(('OddsRatio_working_3-way'!Y351+2*PI())/3)</f>
        <v>0.35772399129446458</v>
      </c>
      <c r="AE351" s="11">
        <f>'OddsRatio_working_3-way'!X351^(1/3)*SIN(('OddsRatio_working_3-way'!Y351+4*PI())/3)</f>
        <v>-0.56106623725379334</v>
      </c>
      <c r="AF351" s="11">
        <f>-'OddsRatio_working_3-way'!U351/(3*'OddsRatio_working_3-way'!X351^(1/3))*COS(('OddsRatio_working_3-way'!Y351)/3)</f>
        <v>0.53046378578113451</v>
      </c>
      <c r="AG351" s="11">
        <f>-'OddsRatio_working_3-way'!U351/(3*'OddsRatio_working_3-way'!X351^(1/3))*COS(('OddsRatio_working_3-way'!Y351+2*PI())/3)</f>
        <v>-0.44133144355392967</v>
      </c>
      <c r="AH351" s="11">
        <f>-'OddsRatio_working_3-way'!U351/(3*'OddsRatio_working_3-way'!X351^(1/3))*COS(('OddsRatio_working_3-way'!Y351+4*PI())/3)</f>
        <v>-8.9132342227204522E-2</v>
      </c>
      <c r="AI351" s="11">
        <f>'OddsRatio_working_3-way'!U351/(3*'OddsRatio_working_3-way'!X351^(1/3))*SIN(('OddsRatio_working_3-way'!Y351)/3)</f>
        <v>-0.20334224595932901</v>
      </c>
      <c r="AJ351" s="11">
        <f>'OddsRatio_working_3-way'!U351/(3*'OddsRatio_working_3-way'!X351^(1/3))*SIN(('OddsRatio_working_3-way'!Y351+2*PI())/3)</f>
        <v>-0.35772399129446464</v>
      </c>
      <c r="AK351" s="11">
        <f>'OddsRatio_working_3-way'!U351/(3*'OddsRatio_working_3-way'!X351^(1/3))*SIN(('OddsRatio_working_3-way'!Y351+4*PI())/3)</f>
        <v>0.56106623725379345</v>
      </c>
      <c r="AL351" s="11">
        <f>'OddsRatio_working_3-way'!Z351+'OddsRatio_working_3-way'!AF351</f>
        <v>1.060927571562269</v>
      </c>
      <c r="AM351" s="11">
        <f>'OddsRatio_working_3-way'!AA351+'OddsRatio_working_3-way'!AG351</f>
        <v>-0.88266288710785923</v>
      </c>
      <c r="AN351" s="11">
        <f>'OddsRatio_working_3-way'!AB351+'OddsRatio_working_3-way'!AH351</f>
        <v>-0.17826468445440902</v>
      </c>
      <c r="AO351" s="11">
        <f>'OddsRatio_working_3-way'!AC351+'OddsRatio_working_3-way'!AI351</f>
        <v>0</v>
      </c>
      <c r="AP351" s="11">
        <f>'OddsRatio_working_3-way'!AD351+'OddsRatio_working_3-way'!AJ351</f>
        <v>0</v>
      </c>
      <c r="AQ351" s="11">
        <f>'OddsRatio_working_3-way'!AE351+'OddsRatio_working_3-way'!AK351</f>
        <v>0</v>
      </c>
      <c r="AR351" s="10">
        <f>IF(A351="","",IF(('OddsRatio_working_3-way'!X351=0),IF(Q351&gt;0,-Q351^(1/3),(-Q351)^(1/3)),'OddsRatio_working_3-way'!AL351-'OddsRatio_working_3-way'!R351/3))</f>
        <v>1.060927571562269</v>
      </c>
      <c r="AS351" s="11">
        <f>IF(('OddsRatio_working_3-way'!X351=0),IF(Q351&gt;0,-Q351^(1/3),(-Q351)^(1/3)),'OddsRatio_working_3-way'!AM351-'OddsRatio_working_3-way'!R351/3)</f>
        <v>-0.88266288710785923</v>
      </c>
      <c r="AT351" s="11">
        <f>IF(('OddsRatio_working_3-way'!X351=0),IF(Q351&gt;0,-Q351^(1/3),(-Q351)^(1/3)),'OddsRatio_working_3-way'!AN351-'OddsRatio_working_3-way'!R351/3)</f>
        <v>-0.17826468445440902</v>
      </c>
      <c r="AU351" s="11">
        <f>IF(('OddsRatio_working_3-way'!X351=0),0,'OddsRatio_working_3-way'!AO351)</f>
        <v>0</v>
      </c>
      <c r="AV351" s="11">
        <f>IF(('OddsRatio_working_3-way'!X351=0),0,'OddsRatio_working_3-way'!AP351)</f>
        <v>0</v>
      </c>
      <c r="AW351" s="11">
        <f>IF(('OddsRatio_working_3-way'!X351=0),0,'OddsRatio_working_3-way'!AQ351)</f>
        <v>0</v>
      </c>
    </row>
    <row r="352" spans="1:4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9">
        <f t="shared" si="78"/>
        <v>0.40702708240945717</v>
      </c>
      <c r="E352" s="9">
        <f t="shared" si="79"/>
        <v>0.27749163681268424</v>
      </c>
      <c r="F352" s="9">
        <f t="shared" si="80"/>
        <v>0.31548128077785909</v>
      </c>
      <c r="G352" s="9">
        <f t="shared" si="81"/>
        <v>1.0332191313030914</v>
      </c>
      <c r="H352" s="9">
        <f t="shared" si="82"/>
        <v>2.4568389751373587</v>
      </c>
      <c r="I352" s="9">
        <f t="shared" si="83"/>
        <v>3.6037122108837898</v>
      </c>
      <c r="J352" s="9">
        <f t="shared" si="84"/>
        <v>3.1697601757364913</v>
      </c>
      <c r="K352" s="11">
        <f t="shared" si="85"/>
        <v>0.41493775933609955</v>
      </c>
      <c r="L352" s="11">
        <f t="shared" si="86"/>
        <v>0.28409090909090912</v>
      </c>
      <c r="M352" s="11">
        <f t="shared" si="87"/>
        <v>0.32258064516129031</v>
      </c>
      <c r="N352" s="11">
        <f>'OddsRatio_working_3-way'!K352+'OddsRatio_working_3-way'!L352+'OddsRatio_working_3-way'!M352-('OddsRatio_working_3-way'!K352*'OddsRatio_working_3-way'!L352)-('OddsRatio_working_3-way'!K352*'OddsRatio_working_3-way'!M352)-('OddsRatio_working_3-way'!L352*'OddsRatio_working_3-way'!M352)+('OddsRatio_working_3-way'!K352*'OddsRatio_working_3-way'!L352*'OddsRatio_working_3-way'!M352)-1</f>
        <v>-0.28373802947153259</v>
      </c>
      <c r="O352" s="11">
        <f>0</f>
        <v>0</v>
      </c>
      <c r="P352" s="11">
        <f>('OddsRatio_working_3-way'!K352*'OddsRatio_working_3-way'!L352)+('OddsRatio_working_3-way'!K352*'OddsRatio_working_3-way'!M352)+('OddsRatio_working_3-way'!L352*'OddsRatio_working_3-way'!M352)-(3*'OddsRatio_working_3-way'!K352*'OddsRatio_working_3-way'!L352*'OddsRatio_working_3-way'!M352)</f>
        <v>0.22929570095277493</v>
      </c>
      <c r="Q352" s="11">
        <f>2*'OddsRatio_working_3-way'!K352*'OddsRatio_working_3-way'!L352*'OddsRatio_working_3-way'!M352</f>
        <v>7.605164210705638E-2</v>
      </c>
      <c r="R352" s="11">
        <f t="shared" si="88"/>
        <v>0</v>
      </c>
      <c r="S352" s="11">
        <f t="shared" si="89"/>
        <v>-0.80812466830703833</v>
      </c>
      <c r="T352" s="11">
        <f t="shared" si="90"/>
        <v>-0.26803471585639749</v>
      </c>
      <c r="U352" s="11">
        <f>'OddsRatio_working_3-way'!S352-'OddsRatio_working_3-way'!R352^2/3</f>
        <v>-0.80812466830703833</v>
      </c>
      <c r="V352" s="11">
        <f>'OddsRatio_working_3-way'!S352*'OddsRatio_working_3-way'!R352/3-2*'OddsRatio_working_3-way'!R352^3/27-'OddsRatio_working_3-way'!T352</f>
        <v>0.26803471585639749</v>
      </c>
      <c r="W352" s="11">
        <f>'OddsRatio_working_3-way'!V352^2+4*'OddsRatio_working_3-way'!U352^3/27</f>
        <v>-6.3438094698568814E-3</v>
      </c>
      <c r="X352" s="11">
        <f>IF('OddsRatio_working_3-way'!W352&gt;0,IF(ABS('OddsRatio_working_3-way'!V352+SQRT('OddsRatio_working_3-way'!W352))/2&gt;0,ABS('OddsRatio_working_3-way'!V352+SQRT('OddsRatio_working_3-way'!W352))/2,ABS('OddsRatio_working_3-way'!V352-SQRT('OddsRatio_working_3-way'!W352))/2),SQRT(-'OddsRatio_working_3-way'!U352^3/27))</f>
        <v>0.13980917206506574</v>
      </c>
      <c r="Y352" s="11">
        <f>IF('OddsRatio_working_3-way'!W352&gt;=0,IF('OddsRatio_working_3-way'!V352+SQRT('OddsRatio_working_3-way'!W352)&gt;0,0,PI()),ACOS('OddsRatio_working_3-way'!V352/(2*'OddsRatio_working_3-way'!X352)))</f>
        <v>0.28884527676808802</v>
      </c>
      <c r="Z352" s="11">
        <f>'OddsRatio_working_3-way'!X352^(1/3)*COS('OddsRatio_working_3-way'!Y352/3)</f>
        <v>0.51660956565154581</v>
      </c>
      <c r="AA352" s="11">
        <f>'OddsRatio_working_3-way'!X352^(1/3)*COS(('OddsRatio_working_3-way'!Y352+2*PI())/3)</f>
        <v>-0.3015145570065122</v>
      </c>
      <c r="AB352" s="11">
        <f>'OddsRatio_working_3-way'!X352^(1/3)*COS(('OddsRatio_working_3-way'!Y352+4*PI())/3)</f>
        <v>-0.2150950086450335</v>
      </c>
      <c r="AC352" s="11">
        <f>'OddsRatio_working_3-way'!X352^(1/3)*SIN('OddsRatio_working_3-way'!Y352/3)</f>
        <v>4.9894349509745632E-2</v>
      </c>
      <c r="AD352" s="11">
        <f>'OddsRatio_working_3-way'!X352^(1/3)*SIN(('OddsRatio_working_3-way'!Y352+2*PI())/3)</f>
        <v>0.42244983293741067</v>
      </c>
      <c r="AE352" s="11">
        <f>'OddsRatio_working_3-way'!X352^(1/3)*SIN(('OddsRatio_working_3-way'!Y352+4*PI())/3)</f>
        <v>-0.47234418244715626</v>
      </c>
      <c r="AF352" s="11">
        <f>-'OddsRatio_working_3-way'!U352/(3*'OddsRatio_working_3-way'!X352^(1/3))*COS(('OddsRatio_working_3-way'!Y352)/3)</f>
        <v>0.5166095656515457</v>
      </c>
      <c r="AG352" s="11">
        <f>-'OddsRatio_working_3-way'!U352/(3*'OddsRatio_working_3-way'!X352^(1/3))*COS(('OddsRatio_working_3-way'!Y352+2*PI())/3)</f>
        <v>-0.30151455700651214</v>
      </c>
      <c r="AH352" s="11">
        <f>-'OddsRatio_working_3-way'!U352/(3*'OddsRatio_working_3-way'!X352^(1/3))*COS(('OddsRatio_working_3-way'!Y352+4*PI())/3)</f>
        <v>-0.21509500864503348</v>
      </c>
      <c r="AI352" s="11">
        <f>'OddsRatio_working_3-way'!U352/(3*'OddsRatio_working_3-way'!X352^(1/3))*SIN(('OddsRatio_working_3-way'!Y352)/3)</f>
        <v>-4.9894349509745625E-2</v>
      </c>
      <c r="AJ352" s="11">
        <f>'OddsRatio_working_3-way'!U352/(3*'OddsRatio_working_3-way'!X352^(1/3))*SIN(('OddsRatio_working_3-way'!Y352+2*PI())/3)</f>
        <v>-0.42244983293741056</v>
      </c>
      <c r="AK352" s="11">
        <f>'OddsRatio_working_3-way'!U352/(3*'OddsRatio_working_3-way'!X352^(1/3))*SIN(('OddsRatio_working_3-way'!Y352+4*PI())/3)</f>
        <v>0.47234418244715615</v>
      </c>
      <c r="AL352" s="11">
        <f>'OddsRatio_working_3-way'!Z352+'OddsRatio_working_3-way'!AF352</f>
        <v>1.0332191313030914</v>
      </c>
      <c r="AM352" s="11">
        <f>'OddsRatio_working_3-way'!AA352+'OddsRatio_working_3-way'!AG352</f>
        <v>-0.60302911401302439</v>
      </c>
      <c r="AN352" s="11">
        <f>'OddsRatio_working_3-way'!AB352+'OddsRatio_working_3-way'!AH352</f>
        <v>-0.43019001729006701</v>
      </c>
      <c r="AO352" s="11">
        <f>'OddsRatio_working_3-way'!AC352+'OddsRatio_working_3-way'!AI352</f>
        <v>0</v>
      </c>
      <c r="AP352" s="11">
        <f>'OddsRatio_working_3-way'!AD352+'OddsRatio_working_3-way'!AJ352</f>
        <v>0</v>
      </c>
      <c r="AQ352" s="11">
        <f>'OddsRatio_working_3-way'!AE352+'OddsRatio_working_3-way'!AK352</f>
        <v>0</v>
      </c>
      <c r="AR352" s="10">
        <f>IF(A352="","",IF(('OddsRatio_working_3-way'!X352=0),IF(Q352&gt;0,-Q352^(1/3),(-Q352)^(1/3)),'OddsRatio_working_3-way'!AL352-'OddsRatio_working_3-way'!R352/3))</f>
        <v>1.0332191313030914</v>
      </c>
      <c r="AS352" s="11">
        <f>IF(('OddsRatio_working_3-way'!X352=0),IF(Q352&gt;0,-Q352^(1/3),(-Q352)^(1/3)),'OddsRatio_working_3-way'!AM352-'OddsRatio_working_3-way'!R352/3)</f>
        <v>-0.60302911401302439</v>
      </c>
      <c r="AT352" s="11">
        <f>IF(('OddsRatio_working_3-way'!X352=0),IF(Q352&gt;0,-Q352^(1/3),(-Q352)^(1/3)),'OddsRatio_working_3-way'!AN352-'OddsRatio_working_3-way'!R352/3)</f>
        <v>-0.43019001729006701</v>
      </c>
      <c r="AU352" s="11">
        <f>IF(('OddsRatio_working_3-way'!X352=0),0,'OddsRatio_working_3-way'!AO352)</f>
        <v>0</v>
      </c>
      <c r="AV352" s="11">
        <f>IF(('OddsRatio_working_3-way'!X352=0),0,'OddsRatio_working_3-way'!AP352)</f>
        <v>0</v>
      </c>
      <c r="AW352" s="11">
        <f>IF(('OddsRatio_working_3-way'!X352=0),0,'OddsRatio_working_3-way'!AQ352)</f>
        <v>0</v>
      </c>
    </row>
    <row r="353" spans="1:4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9">
        <f t="shared" si="78"/>
        <v>0.55617736758226721</v>
      </c>
      <c r="E353" s="9">
        <f t="shared" si="79"/>
        <v>0.24038283432306454</v>
      </c>
      <c r="F353" s="9">
        <f t="shared" si="80"/>
        <v>0.20343979809466803</v>
      </c>
      <c r="G353" s="9">
        <f t="shared" si="81"/>
        <v>1.0639834419417999</v>
      </c>
      <c r="H353" s="9">
        <f t="shared" si="82"/>
        <v>1.79798758145635</v>
      </c>
      <c r="I353" s="9">
        <f t="shared" si="83"/>
        <v>4.1600308225671458</v>
      </c>
      <c r="J353" s="9">
        <f t="shared" si="84"/>
        <v>4.9154590663458251</v>
      </c>
      <c r="K353" s="11">
        <f t="shared" si="85"/>
        <v>0.5714285714285714</v>
      </c>
      <c r="L353" s="11">
        <f t="shared" si="86"/>
        <v>0.25188916876574308</v>
      </c>
      <c r="M353" s="11">
        <f t="shared" si="87"/>
        <v>0.21367521367521369</v>
      </c>
      <c r="N353" s="11">
        <f>'OddsRatio_working_3-way'!K353+'OddsRatio_working_3-way'!L353+'OddsRatio_working_3-way'!M353-('OddsRatio_working_3-way'!K353*'OddsRatio_working_3-way'!L353)-('OddsRatio_working_3-way'!K353*'OddsRatio_working_3-way'!M353)-('OddsRatio_working_3-way'!L353*'OddsRatio_working_3-way'!M353)+('OddsRatio_working_3-way'!K353*'OddsRatio_working_3-way'!L353*'OddsRatio_working_3-way'!M353)-1</f>
        <v>-0.25211060979322941</v>
      </c>
      <c r="O353" s="11">
        <f>0</f>
        <v>0</v>
      </c>
      <c r="P353" s="11">
        <f>('OddsRatio_working_3-way'!K353*'OddsRatio_working_3-way'!L353)+('OddsRatio_working_3-way'!K353*'OddsRatio_working_3-way'!M353)+('OddsRatio_working_3-way'!L353*'OddsRatio_working_3-way'!M353)-(3*'OddsRatio_working_3-way'!K353*'OddsRatio_working_3-way'!L353*'OddsRatio_working_3-way'!M353)</f>
        <v>0.22759216713876662</v>
      </c>
      <c r="Q353" s="11">
        <f>2*'OddsRatio_working_3-way'!K353*'OddsRatio_working_3-way'!L353*'OddsRatio_working_3-way'!M353</f>
        <v>6.1511396523990985E-2</v>
      </c>
      <c r="R353" s="11">
        <f t="shared" si="88"/>
        <v>0</v>
      </c>
      <c r="S353" s="11">
        <f t="shared" si="89"/>
        <v>-0.90274727955887379</v>
      </c>
      <c r="T353" s="11">
        <f t="shared" si="90"/>
        <v>-0.2439857512321281</v>
      </c>
      <c r="U353" s="11">
        <f>'OddsRatio_working_3-way'!S353-'OddsRatio_working_3-way'!R353^2/3</f>
        <v>-0.90274727955887379</v>
      </c>
      <c r="V353" s="11">
        <f>'OddsRatio_working_3-way'!S353*'OddsRatio_working_3-way'!R353/3-2*'OddsRatio_working_3-way'!R353^3/27-'OddsRatio_working_3-way'!T353</f>
        <v>0.2439857512321281</v>
      </c>
      <c r="W353" s="11">
        <f>'OddsRatio_working_3-way'!V353^2+4*'OddsRatio_working_3-way'!U353^3/27</f>
        <v>-4.9462995926762378E-2</v>
      </c>
      <c r="X353" s="11">
        <f>IF('OddsRatio_working_3-way'!W353&gt;0,IF(ABS('OddsRatio_working_3-way'!V353+SQRT('OddsRatio_working_3-way'!W353))/2&gt;0,ABS('OddsRatio_working_3-way'!V353+SQRT('OddsRatio_working_3-way'!W353))/2,ABS('OddsRatio_working_3-way'!V353-SQRT('OddsRatio_working_3-way'!W353))/2),SQRT(-'OddsRatio_working_3-way'!U353^3/27))</f>
        <v>0.16506971461405956</v>
      </c>
      <c r="Y353" s="11">
        <f>IF('OddsRatio_working_3-way'!W353&gt;=0,IF('OddsRatio_working_3-way'!V353+SQRT('OddsRatio_working_3-way'!W353)&gt;0,0,PI()),ACOS('OddsRatio_working_3-way'!V353/(2*'OddsRatio_working_3-way'!X353)))</f>
        <v>0.73915434720178019</v>
      </c>
      <c r="Z353" s="11">
        <f>'OddsRatio_working_3-way'!X353^(1/3)*COS('OddsRatio_working_3-way'!Y353/3)</f>
        <v>0.53199172097089997</v>
      </c>
      <c r="AA353" s="11">
        <f>'OddsRatio_working_3-way'!X353^(1/3)*COS(('OddsRatio_working_3-way'!Y353+2*PI())/3)</f>
        <v>-0.3818640032319946</v>
      </c>
      <c r="AB353" s="11">
        <f>'OddsRatio_working_3-way'!X353^(1/3)*COS(('OddsRatio_working_3-way'!Y353+4*PI())/3)</f>
        <v>-0.15012771773890568</v>
      </c>
      <c r="AC353" s="11">
        <f>'OddsRatio_working_3-way'!X353^(1/3)*SIN('OddsRatio_working_3-way'!Y353/3)</f>
        <v>0.1337930068104391</v>
      </c>
      <c r="AD353" s="11">
        <f>'OddsRatio_working_3-way'!X353^(1/3)*SIN(('OddsRatio_working_3-way'!Y353+2*PI())/3)</f>
        <v>0.39382184155858246</v>
      </c>
      <c r="AE353" s="11">
        <f>'OddsRatio_working_3-way'!X353^(1/3)*SIN(('OddsRatio_working_3-way'!Y353+4*PI())/3)</f>
        <v>-0.52761484836902139</v>
      </c>
      <c r="AF353" s="11">
        <f>-'OddsRatio_working_3-way'!U353/(3*'OddsRatio_working_3-way'!X353^(1/3))*COS(('OddsRatio_working_3-way'!Y353)/3)</f>
        <v>0.53199172097089986</v>
      </c>
      <c r="AG353" s="11">
        <f>-'OddsRatio_working_3-way'!U353/(3*'OddsRatio_working_3-way'!X353^(1/3))*COS(('OddsRatio_working_3-way'!Y353+2*PI())/3)</f>
        <v>-0.38186400323199449</v>
      </c>
      <c r="AH353" s="11">
        <f>-'OddsRatio_working_3-way'!U353/(3*'OddsRatio_working_3-way'!X353^(1/3))*COS(('OddsRatio_working_3-way'!Y353+4*PI())/3)</f>
        <v>-0.15012771773890565</v>
      </c>
      <c r="AI353" s="11">
        <f>'OddsRatio_working_3-way'!U353/(3*'OddsRatio_working_3-way'!X353^(1/3))*SIN(('OddsRatio_working_3-way'!Y353)/3)</f>
        <v>-0.13379300681043907</v>
      </c>
      <c r="AJ353" s="11">
        <f>'OddsRatio_working_3-way'!U353/(3*'OddsRatio_working_3-way'!X353^(1/3))*SIN(('OddsRatio_working_3-way'!Y353+2*PI())/3)</f>
        <v>-0.39382184155858235</v>
      </c>
      <c r="AK353" s="11">
        <f>'OddsRatio_working_3-way'!U353/(3*'OddsRatio_working_3-way'!X353^(1/3))*SIN(('OddsRatio_working_3-way'!Y353+4*PI())/3)</f>
        <v>0.52761484836902128</v>
      </c>
      <c r="AL353" s="11">
        <f>'OddsRatio_working_3-way'!Z353+'OddsRatio_working_3-way'!AF353</f>
        <v>1.0639834419417999</v>
      </c>
      <c r="AM353" s="11">
        <f>'OddsRatio_working_3-way'!AA353+'OddsRatio_working_3-way'!AG353</f>
        <v>-0.76372800646398908</v>
      </c>
      <c r="AN353" s="11">
        <f>'OddsRatio_working_3-way'!AB353+'OddsRatio_working_3-way'!AH353</f>
        <v>-0.30025543547781131</v>
      </c>
      <c r="AO353" s="11">
        <f>'OddsRatio_working_3-way'!AC353+'OddsRatio_working_3-way'!AI353</f>
        <v>0</v>
      </c>
      <c r="AP353" s="11">
        <f>'OddsRatio_working_3-way'!AD353+'OddsRatio_working_3-way'!AJ353</f>
        <v>0</v>
      </c>
      <c r="AQ353" s="11">
        <f>'OddsRatio_working_3-way'!AE353+'OddsRatio_working_3-way'!AK353</f>
        <v>0</v>
      </c>
      <c r="AR353" s="10">
        <f>IF(A353="","",IF(('OddsRatio_working_3-way'!X353=0),IF(Q353&gt;0,-Q353^(1/3),(-Q353)^(1/3)),'OddsRatio_working_3-way'!AL353-'OddsRatio_working_3-way'!R353/3))</f>
        <v>1.0639834419417999</v>
      </c>
      <c r="AS353" s="11">
        <f>IF(('OddsRatio_working_3-way'!X353=0),IF(Q353&gt;0,-Q353^(1/3),(-Q353)^(1/3)),'OddsRatio_working_3-way'!AM353-'OddsRatio_working_3-way'!R353/3)</f>
        <v>-0.76372800646398908</v>
      </c>
      <c r="AT353" s="11">
        <f>IF(('OddsRatio_working_3-way'!X353=0),IF(Q353&gt;0,-Q353^(1/3),(-Q353)^(1/3)),'OddsRatio_working_3-way'!AN353-'OddsRatio_working_3-way'!R353/3)</f>
        <v>-0.30025543547781131</v>
      </c>
      <c r="AU353" s="11">
        <f>IF(('OddsRatio_working_3-way'!X353=0),0,'OddsRatio_working_3-way'!AO353)</f>
        <v>0</v>
      </c>
      <c r="AV353" s="11">
        <f>IF(('OddsRatio_working_3-way'!X353=0),0,'OddsRatio_working_3-way'!AP353)</f>
        <v>0</v>
      </c>
      <c r="AW353" s="11">
        <f>IF(('OddsRatio_working_3-way'!X353=0),0,'OddsRatio_working_3-way'!AQ353)</f>
        <v>0</v>
      </c>
    </row>
    <row r="354" spans="1:4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9">
        <f t="shared" si="78"/>
        <v>0.50921060900107518</v>
      </c>
      <c r="E354" s="9">
        <f t="shared" si="79"/>
        <v>0.26047838281144442</v>
      </c>
      <c r="F354" s="9">
        <f t="shared" si="80"/>
        <v>0.23031100818748007</v>
      </c>
      <c r="G354" s="9">
        <f t="shared" si="81"/>
        <v>1.0476347505665005</v>
      </c>
      <c r="H354" s="9">
        <f t="shared" si="82"/>
        <v>1.9638239705211809</v>
      </c>
      <c r="I354" s="9">
        <f t="shared" si="83"/>
        <v>3.839090174035217</v>
      </c>
      <c r="J354" s="9">
        <f t="shared" si="84"/>
        <v>4.3419548543071373</v>
      </c>
      <c r="K354" s="11">
        <f t="shared" si="85"/>
        <v>0.52083333333333337</v>
      </c>
      <c r="L354" s="11">
        <f t="shared" si="86"/>
        <v>0.26954177897574122</v>
      </c>
      <c r="M354" s="11">
        <f t="shared" si="87"/>
        <v>0.2386634844868735</v>
      </c>
      <c r="N354" s="11">
        <f>'OddsRatio_working_3-way'!K354+'OddsRatio_working_3-way'!L354+'OddsRatio_working_3-way'!M354-('OddsRatio_working_3-way'!K354*'OddsRatio_working_3-way'!L354)-('OddsRatio_working_3-way'!K354*'OddsRatio_working_3-way'!M354)-('OddsRatio_working_3-way'!L354*'OddsRatio_working_3-way'!M354)+('OddsRatio_working_3-way'!K354*'OddsRatio_working_3-way'!L354*'OddsRatio_working_3-way'!M354)-1</f>
        <v>-0.26647633092954381</v>
      </c>
      <c r="O354" s="11">
        <f>0</f>
        <v>0</v>
      </c>
      <c r="P354" s="11">
        <f>('OddsRatio_working_3-way'!K354*'OddsRatio_working_3-way'!L354)+('OddsRatio_working_3-way'!K354*'OddsRatio_working_3-way'!M354)+('OddsRatio_working_3-way'!L354*'OddsRatio_working_3-way'!M354)-(3*'OddsRatio_working_3-way'!K354*'OddsRatio_working_3-way'!L354*'OddsRatio_working_3-way'!M354)</f>
        <v>0.22850474003263671</v>
      </c>
      <c r="Q354" s="11">
        <f>2*'OddsRatio_working_3-way'!K354*'OddsRatio_working_3-way'!L354*'OddsRatio_working_3-way'!M354</f>
        <v>6.7010187692855314E-2</v>
      </c>
      <c r="R354" s="11">
        <f t="shared" si="88"/>
        <v>0</v>
      </c>
      <c r="S354" s="11">
        <f t="shared" si="89"/>
        <v>-0.85750482692233265</v>
      </c>
      <c r="T354" s="11">
        <f t="shared" si="90"/>
        <v>-0.25146769117956957</v>
      </c>
      <c r="U354" s="11">
        <f>'OddsRatio_working_3-way'!S354-'OddsRatio_working_3-way'!R354^2/3</f>
        <v>-0.85750482692233265</v>
      </c>
      <c r="V354" s="11">
        <f>'OddsRatio_working_3-way'!S354*'OddsRatio_working_3-way'!R354/3-2*'OddsRatio_working_3-way'!R354^3/27-'OddsRatio_working_3-way'!T354</f>
        <v>0.25146769117956957</v>
      </c>
      <c r="W354" s="11">
        <f>'OddsRatio_working_3-way'!V354^2+4*'OddsRatio_working_3-way'!U354^3/27</f>
        <v>-3.0176705068137466E-2</v>
      </c>
      <c r="X354" s="11">
        <f>IF('OddsRatio_working_3-way'!W354&gt;0,IF(ABS('OddsRatio_working_3-way'!V354+SQRT('OddsRatio_working_3-way'!W354))/2&gt;0,ABS('OddsRatio_working_3-way'!V354+SQRT('OddsRatio_working_3-way'!W354))/2,ABS('OddsRatio_working_3-way'!V354-SQRT('OddsRatio_working_3-way'!W354))/2),SQRT(-'OddsRatio_working_3-way'!U354^3/27))</f>
        <v>0.15281746036965216</v>
      </c>
      <c r="Y354" s="11">
        <f>IF('OddsRatio_working_3-way'!W354&gt;=0,IF('OddsRatio_working_3-way'!V354+SQRT('OddsRatio_working_3-way'!W354)&gt;0,0,PI()),ACOS('OddsRatio_working_3-way'!V354/(2*'OddsRatio_working_3-way'!X354)))</f>
        <v>0.60452623658771598</v>
      </c>
      <c r="Z354" s="11">
        <f>'OddsRatio_working_3-way'!X354^(1/3)*COS('OddsRatio_working_3-way'!Y354/3)</f>
        <v>0.52381737528325034</v>
      </c>
      <c r="AA354" s="11">
        <f>'OddsRatio_working_3-way'!X354^(1/3)*COS(('OddsRatio_working_3-way'!Y354+2*PI())/3)</f>
        <v>-0.35457866521855186</v>
      </c>
      <c r="AB354" s="11">
        <f>'OddsRatio_working_3-way'!X354^(1/3)*COS(('OddsRatio_working_3-way'!Y354+4*PI())/3)</f>
        <v>-0.16923871006469859</v>
      </c>
      <c r="AC354" s="11">
        <f>'OddsRatio_working_3-way'!X354^(1/3)*SIN('OddsRatio_working_3-way'!Y354/3)</f>
        <v>0.10700607299967048</v>
      </c>
      <c r="AD354" s="11">
        <f>'OddsRatio_working_3-way'!X354^(1/3)*SIN(('OddsRatio_working_3-way'!Y354+2*PI())/3)</f>
        <v>0.40013611743914645</v>
      </c>
      <c r="AE354" s="11">
        <f>'OddsRatio_working_3-way'!X354^(1/3)*SIN(('OddsRatio_working_3-way'!Y354+4*PI())/3)</f>
        <v>-0.50714219043881681</v>
      </c>
      <c r="AF354" s="11">
        <f>-'OddsRatio_working_3-way'!U354/(3*'OddsRatio_working_3-way'!X354^(1/3))*COS(('OddsRatio_working_3-way'!Y354)/3)</f>
        <v>0.52381737528325023</v>
      </c>
      <c r="AG354" s="11">
        <f>-'OddsRatio_working_3-way'!U354/(3*'OddsRatio_working_3-way'!X354^(1/3))*COS(('OddsRatio_working_3-way'!Y354+2*PI())/3)</f>
        <v>-0.3545786652185518</v>
      </c>
      <c r="AH354" s="11">
        <f>-'OddsRatio_working_3-way'!U354/(3*'OddsRatio_working_3-way'!X354^(1/3))*COS(('OddsRatio_working_3-way'!Y354+4*PI())/3)</f>
        <v>-0.16923871006469854</v>
      </c>
      <c r="AI354" s="11">
        <f>'OddsRatio_working_3-way'!U354/(3*'OddsRatio_working_3-way'!X354^(1/3))*SIN(('OddsRatio_working_3-way'!Y354)/3)</f>
        <v>-0.10700607299967047</v>
      </c>
      <c r="AJ354" s="11">
        <f>'OddsRatio_working_3-way'!U354/(3*'OddsRatio_working_3-way'!X354^(1/3))*SIN(('OddsRatio_working_3-way'!Y354+2*PI())/3)</f>
        <v>-0.4001361174391464</v>
      </c>
      <c r="AK354" s="11">
        <f>'OddsRatio_working_3-way'!U354/(3*'OddsRatio_working_3-way'!X354^(1/3))*SIN(('OddsRatio_working_3-way'!Y354+4*PI())/3)</f>
        <v>0.5071421904388167</v>
      </c>
      <c r="AL354" s="11">
        <f>'OddsRatio_working_3-way'!Z354+'OddsRatio_working_3-way'!AF354</f>
        <v>1.0476347505665005</v>
      </c>
      <c r="AM354" s="11">
        <f>'OddsRatio_working_3-way'!AA354+'OddsRatio_working_3-way'!AG354</f>
        <v>-0.70915733043710372</v>
      </c>
      <c r="AN354" s="11">
        <f>'OddsRatio_working_3-way'!AB354+'OddsRatio_working_3-way'!AH354</f>
        <v>-0.33847742012939713</v>
      </c>
      <c r="AO354" s="11">
        <f>'OddsRatio_working_3-way'!AC354+'OddsRatio_working_3-way'!AI354</f>
        <v>0</v>
      </c>
      <c r="AP354" s="11">
        <f>'OddsRatio_working_3-way'!AD354+'OddsRatio_working_3-way'!AJ354</f>
        <v>0</v>
      </c>
      <c r="AQ354" s="11">
        <f>'OddsRatio_working_3-way'!AE354+'OddsRatio_working_3-way'!AK354</f>
        <v>0</v>
      </c>
      <c r="AR354" s="10">
        <f>IF(A354="","",IF(('OddsRatio_working_3-way'!X354=0),IF(Q354&gt;0,-Q354^(1/3),(-Q354)^(1/3)),'OddsRatio_working_3-way'!AL354-'OddsRatio_working_3-way'!R354/3))</f>
        <v>1.0476347505665005</v>
      </c>
      <c r="AS354" s="11">
        <f>IF(('OddsRatio_working_3-way'!X354=0),IF(Q354&gt;0,-Q354^(1/3),(-Q354)^(1/3)),'OddsRatio_working_3-way'!AM354-'OddsRatio_working_3-way'!R354/3)</f>
        <v>-0.70915733043710372</v>
      </c>
      <c r="AT354" s="11">
        <f>IF(('OddsRatio_working_3-way'!X354=0),IF(Q354&gt;0,-Q354^(1/3),(-Q354)^(1/3)),'OddsRatio_working_3-way'!AN354-'OddsRatio_working_3-way'!R354/3)</f>
        <v>-0.33847742012939713</v>
      </c>
      <c r="AU354" s="11">
        <f>IF(('OddsRatio_working_3-way'!X354=0),0,'OddsRatio_working_3-way'!AO354)</f>
        <v>0</v>
      </c>
      <c r="AV354" s="11">
        <f>IF(('OddsRatio_working_3-way'!X354=0),0,'OddsRatio_working_3-way'!AP354)</f>
        <v>0</v>
      </c>
      <c r="AW354" s="11">
        <f>IF(('OddsRatio_working_3-way'!X354=0),0,'OddsRatio_working_3-way'!AQ354)</f>
        <v>0</v>
      </c>
    </row>
    <row r="355" spans="1:4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9">
        <f t="shared" si="78"/>
        <v>0.28001877211190945</v>
      </c>
      <c r="E355" s="9">
        <f t="shared" si="79"/>
        <v>0.22851960009880481</v>
      </c>
      <c r="F355" s="9">
        <f t="shared" si="80"/>
        <v>0.49146162778928609</v>
      </c>
      <c r="G355" s="9">
        <f t="shared" si="81"/>
        <v>1.0451988403566748</v>
      </c>
      <c r="H355" s="9">
        <f t="shared" si="82"/>
        <v>3.5711891472774195</v>
      </c>
      <c r="I355" s="9">
        <f t="shared" si="83"/>
        <v>4.3759922543520595</v>
      </c>
      <c r="J355" s="9">
        <f t="shared" si="84"/>
        <v>2.0347468519531082</v>
      </c>
      <c r="K355" s="11">
        <f t="shared" si="85"/>
        <v>0.28901734104046245</v>
      </c>
      <c r="L355" s="11">
        <f t="shared" si="86"/>
        <v>0.23640661938534277</v>
      </c>
      <c r="M355" s="11">
        <f t="shared" si="87"/>
        <v>0.50251256281407031</v>
      </c>
      <c r="N355" s="11">
        <f>'OddsRatio_working_3-way'!K355+'OddsRatio_working_3-way'!L355+'OddsRatio_working_3-way'!M355-('OddsRatio_working_3-way'!K355*'OddsRatio_working_3-way'!L355)-('OddsRatio_working_3-way'!K355*'OddsRatio_working_3-way'!M355)-('OddsRatio_working_3-way'!L355*'OddsRatio_working_3-way'!M355)+('OddsRatio_working_3-way'!K355*'OddsRatio_working_3-way'!L355*'OddsRatio_working_3-way'!M355)-1</f>
        <v>-0.27008675155385853</v>
      </c>
      <c r="O355" s="11">
        <f>0</f>
        <v>0</v>
      </c>
      <c r="P355" s="11">
        <f>('OddsRatio_working_3-way'!K355*'OddsRatio_working_3-way'!L355)+('OddsRatio_working_3-way'!K355*'OddsRatio_working_3-way'!M355)+('OddsRatio_working_3-way'!L355*'OddsRatio_working_3-way'!M355)-(3*'OddsRatio_working_3-way'!K355*'OddsRatio_working_3-way'!L355*'OddsRatio_working_3-way'!M355)</f>
        <v>0.22935431746798873</v>
      </c>
      <c r="Q355" s="11">
        <f>2*'OddsRatio_working_3-way'!K355*'OddsRatio_working_3-way'!L355*'OddsRatio_working_3-way'!M355</f>
        <v>6.8668957325745128E-2</v>
      </c>
      <c r="R355" s="11">
        <f t="shared" si="88"/>
        <v>0</v>
      </c>
      <c r="S355" s="11">
        <f t="shared" si="89"/>
        <v>-0.84918758935220384</v>
      </c>
      <c r="T355" s="11">
        <f t="shared" si="90"/>
        <v>-0.25424778124317482</v>
      </c>
      <c r="U355" s="11">
        <f>'OddsRatio_working_3-way'!S355-'OddsRatio_working_3-way'!R355^2/3</f>
        <v>-0.84918758935220384</v>
      </c>
      <c r="V355" s="11">
        <f>'OddsRatio_working_3-way'!S355*'OddsRatio_working_3-way'!R355/3-2*'OddsRatio_working_3-way'!R355^3/27-'OddsRatio_working_3-way'!T355</f>
        <v>0.25424778124317482</v>
      </c>
      <c r="W355" s="11">
        <f>'OddsRatio_working_3-way'!V355^2+4*'OddsRatio_working_3-way'!U355^3/27</f>
        <v>-2.6078922386686659E-2</v>
      </c>
      <c r="X355" s="11">
        <f>IF('OddsRatio_working_3-way'!W355&gt;0,IF(ABS('OddsRatio_working_3-way'!V355+SQRT('OddsRatio_working_3-way'!W355))/2&gt;0,ABS('OddsRatio_working_3-way'!V355+SQRT('OddsRatio_working_3-way'!W355))/2,ABS('OddsRatio_working_3-way'!V355-SQRT('OddsRatio_working_3-way'!W355))/2),SQRT(-'OddsRatio_working_3-way'!U355^3/27))</f>
        <v>0.15059951581409875</v>
      </c>
      <c r="Y355" s="11">
        <f>IF('OddsRatio_working_3-way'!W355&gt;=0,IF('OddsRatio_working_3-way'!V355+SQRT('OddsRatio_working_3-way'!W355)&gt;0,0,PI()),ACOS('OddsRatio_working_3-way'!V355/(2*'OddsRatio_working_3-way'!X355)))</f>
        <v>0.56587674363397</v>
      </c>
      <c r="Z355" s="11">
        <f>'OddsRatio_working_3-way'!X355^(1/3)*COS('OddsRatio_working_3-way'!Y355/3)</f>
        <v>0.52259942017833749</v>
      </c>
      <c r="AA355" s="11">
        <f>'OddsRatio_working_3-way'!X355^(1/3)*COS(('OddsRatio_working_3-way'!Y355+2*PI())/3)</f>
        <v>-0.34769578557874231</v>
      </c>
      <c r="AB355" s="11">
        <f>'OddsRatio_working_3-way'!X355^(1/3)*COS(('OddsRatio_working_3-way'!Y355+4*PI())/3)</f>
        <v>-0.17490363459959538</v>
      </c>
      <c r="AC355" s="11">
        <f>'OddsRatio_working_3-way'!X355^(1/3)*SIN('OddsRatio_working_3-way'!Y355/3)</f>
        <v>9.9761594881665E-2</v>
      </c>
      <c r="AD355" s="11">
        <f>'OddsRatio_working_3-way'!X355^(1/3)*SIN(('OddsRatio_working_3-way'!Y355+2*PI())/3)</f>
        <v>0.4027035764366258</v>
      </c>
      <c r="AE355" s="11">
        <f>'OddsRatio_working_3-way'!X355^(1/3)*SIN(('OddsRatio_working_3-way'!Y355+4*PI())/3)</f>
        <v>-0.50246517131829072</v>
      </c>
      <c r="AF355" s="11">
        <f>-'OddsRatio_working_3-way'!U355/(3*'OddsRatio_working_3-way'!X355^(1/3))*COS(('OddsRatio_working_3-way'!Y355)/3)</f>
        <v>0.52259942017833727</v>
      </c>
      <c r="AG355" s="11">
        <f>-'OddsRatio_working_3-way'!U355/(3*'OddsRatio_working_3-way'!X355^(1/3))*COS(('OddsRatio_working_3-way'!Y355+2*PI())/3)</f>
        <v>-0.34769578557874214</v>
      </c>
      <c r="AH355" s="11">
        <f>-'OddsRatio_working_3-way'!U355/(3*'OddsRatio_working_3-way'!X355^(1/3))*COS(('OddsRatio_working_3-way'!Y355+4*PI())/3)</f>
        <v>-0.17490363459959529</v>
      </c>
      <c r="AI355" s="11">
        <f>'OddsRatio_working_3-way'!U355/(3*'OddsRatio_working_3-way'!X355^(1/3))*SIN(('OddsRatio_working_3-way'!Y355)/3)</f>
        <v>-9.9761594881664958E-2</v>
      </c>
      <c r="AJ355" s="11">
        <f>'OddsRatio_working_3-way'!U355/(3*'OddsRatio_working_3-way'!X355^(1/3))*SIN(('OddsRatio_working_3-way'!Y355+2*PI())/3)</f>
        <v>-0.40270357643662563</v>
      </c>
      <c r="AK355" s="11">
        <f>'OddsRatio_working_3-way'!U355/(3*'OddsRatio_working_3-way'!X355^(1/3))*SIN(('OddsRatio_working_3-way'!Y355+4*PI())/3)</f>
        <v>0.50246517131829049</v>
      </c>
      <c r="AL355" s="11">
        <f>'OddsRatio_working_3-way'!Z355+'OddsRatio_working_3-way'!AF355</f>
        <v>1.0451988403566748</v>
      </c>
      <c r="AM355" s="11">
        <f>'OddsRatio_working_3-way'!AA355+'OddsRatio_working_3-way'!AG355</f>
        <v>-0.69539157115748451</v>
      </c>
      <c r="AN355" s="11">
        <f>'OddsRatio_working_3-way'!AB355+'OddsRatio_working_3-way'!AH355</f>
        <v>-0.3498072691991907</v>
      </c>
      <c r="AO355" s="11">
        <f>'OddsRatio_working_3-way'!AC355+'OddsRatio_working_3-way'!AI355</f>
        <v>0</v>
      </c>
      <c r="AP355" s="11">
        <f>'OddsRatio_working_3-way'!AD355+'OddsRatio_working_3-way'!AJ355</f>
        <v>0</v>
      </c>
      <c r="AQ355" s="11">
        <f>'OddsRatio_working_3-way'!AE355+'OddsRatio_working_3-way'!AK355</f>
        <v>0</v>
      </c>
      <c r="AR355" s="10">
        <f>IF(A355="","",IF(('OddsRatio_working_3-way'!X355=0),IF(Q355&gt;0,-Q355^(1/3),(-Q355)^(1/3)),'OddsRatio_working_3-way'!AL355-'OddsRatio_working_3-way'!R355/3))</f>
        <v>1.0451988403566748</v>
      </c>
      <c r="AS355" s="11">
        <f>IF(('OddsRatio_working_3-way'!X355=0),IF(Q355&gt;0,-Q355^(1/3),(-Q355)^(1/3)),'OddsRatio_working_3-way'!AM355-'OddsRatio_working_3-way'!R355/3)</f>
        <v>-0.69539157115748451</v>
      </c>
      <c r="AT355" s="11">
        <f>IF(('OddsRatio_working_3-way'!X355=0),IF(Q355&gt;0,-Q355^(1/3),(-Q355)^(1/3)),'OddsRatio_working_3-way'!AN355-'OddsRatio_working_3-way'!R355/3)</f>
        <v>-0.3498072691991907</v>
      </c>
      <c r="AU355" s="11">
        <f>IF(('OddsRatio_working_3-way'!X355=0),0,'OddsRatio_working_3-way'!AO355)</f>
        <v>0</v>
      </c>
      <c r="AV355" s="11">
        <f>IF(('OddsRatio_working_3-way'!X355=0),0,'OddsRatio_working_3-way'!AP355)</f>
        <v>0</v>
      </c>
      <c r="AW355" s="11">
        <f>IF(('OddsRatio_working_3-way'!X355=0),0,'OddsRatio_working_3-way'!AQ355)</f>
        <v>0</v>
      </c>
    </row>
    <row r="356" spans="1:4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9">
        <f t="shared" si="78"/>
        <v>0.46285706234869489</v>
      </c>
      <c r="E356" s="9">
        <f t="shared" si="79"/>
        <v>0.2461062000125733</v>
      </c>
      <c r="F356" s="9">
        <f t="shared" si="80"/>
        <v>0.29103673763873178</v>
      </c>
      <c r="G356" s="9">
        <f t="shared" si="81"/>
        <v>1.0454902729302207</v>
      </c>
      <c r="H356" s="9">
        <f t="shared" si="82"/>
        <v>2.1604942029525449</v>
      </c>
      <c r="I356" s="9">
        <f t="shared" si="83"/>
        <v>4.0632864996855469</v>
      </c>
      <c r="J356" s="9">
        <f t="shared" si="84"/>
        <v>3.435992335927414</v>
      </c>
      <c r="K356" s="11">
        <f t="shared" si="85"/>
        <v>0.47393364928909953</v>
      </c>
      <c r="L356" s="11">
        <f t="shared" si="86"/>
        <v>0.2544529262086514</v>
      </c>
      <c r="M356" s="11">
        <f t="shared" si="87"/>
        <v>0.3003003003003003</v>
      </c>
      <c r="N356" s="11">
        <f>'OddsRatio_working_3-way'!K356+'OddsRatio_working_3-way'!L356+'OddsRatio_working_3-way'!M356-('OddsRatio_working_3-way'!K356*'OddsRatio_working_3-way'!L356)-('OddsRatio_working_3-way'!K356*'OddsRatio_working_3-way'!M356)-('OddsRatio_working_3-way'!L356*'OddsRatio_working_3-way'!M356)+('OddsRatio_working_3-way'!K356*'OddsRatio_working_3-way'!L356*'OddsRatio_working_3-way'!M356)-1</f>
        <v>-0.27442727992635729</v>
      </c>
      <c r="O356" s="11">
        <f>0</f>
        <v>0</v>
      </c>
      <c r="P356" s="11">
        <f>('OddsRatio_working_3-way'!K356*'OddsRatio_working_3-way'!L356)+('OddsRatio_working_3-way'!K356*'OddsRatio_working_3-way'!M356)+('OddsRatio_working_3-way'!L356*'OddsRatio_working_3-way'!M356)-(3*'OddsRatio_working_3-way'!K356*'OddsRatio_working_3-way'!L356*'OddsRatio_working_3-way'!M356)</f>
        <v>0.2306854446791497</v>
      </c>
      <c r="Q356" s="11">
        <f>2*'OddsRatio_working_3-way'!K356*'OddsRatio_working_3-way'!L356*'OddsRatio_working_3-way'!M356</f>
        <v>7.2428711045258928E-2</v>
      </c>
      <c r="R356" s="11">
        <f t="shared" si="88"/>
        <v>0</v>
      </c>
      <c r="S356" s="11">
        <f t="shared" si="89"/>
        <v>-0.84060682575381818</v>
      </c>
      <c r="T356" s="11">
        <f t="shared" si="90"/>
        <v>-0.26392678987561008</v>
      </c>
      <c r="U356" s="11">
        <f>'OddsRatio_working_3-way'!S356-'OddsRatio_working_3-way'!R356^2/3</f>
        <v>-0.84060682575381818</v>
      </c>
      <c r="V356" s="11">
        <f>'OddsRatio_working_3-way'!S356*'OddsRatio_working_3-way'!R356/3-2*'OddsRatio_working_3-way'!R356^3/27-'OddsRatio_working_3-way'!T356</f>
        <v>0.26392678987561008</v>
      </c>
      <c r="W356" s="11">
        <f>'OddsRatio_working_3-way'!V356^2+4*'OddsRatio_working_3-way'!U356^3/27</f>
        <v>-1.8341087650789192E-2</v>
      </c>
      <c r="X356" s="11">
        <f>IF('OddsRatio_working_3-way'!W356&gt;0,IF(ABS('OddsRatio_working_3-way'!V356+SQRT('OddsRatio_working_3-way'!W356))/2&gt;0,ABS('OddsRatio_working_3-way'!V356+SQRT('OddsRatio_working_3-way'!W356))/2,ABS('OddsRatio_working_3-way'!V356-SQRT('OddsRatio_working_3-way'!W356))/2),SQRT(-'OddsRatio_working_3-way'!U356^3/27))</f>
        <v>0.14832265341547934</v>
      </c>
      <c r="Y356" s="11">
        <f>IF('OddsRatio_working_3-way'!W356&gt;=0,IF('OddsRatio_working_3-way'!V356+SQRT('OddsRatio_working_3-way'!W356)&gt;0,0,PI()),ACOS('OddsRatio_working_3-way'!V356/(2*'OddsRatio_working_3-way'!X356)))</f>
        <v>0.47409790377444105</v>
      </c>
      <c r="Z356" s="11">
        <f>'OddsRatio_working_3-way'!X356^(1/3)*COS('OddsRatio_working_3-way'!Y356/3)</f>
        <v>0.52274513646511045</v>
      </c>
      <c r="AA356" s="11">
        <f>'OddsRatio_working_3-way'!X356^(1/3)*COS(('OddsRatio_working_3-way'!Y356+2*PI())/3)</f>
        <v>-0.33351720188613565</v>
      </c>
      <c r="AB356" s="11">
        <f>'OddsRatio_working_3-way'!X356^(1/3)*COS(('OddsRatio_working_3-way'!Y356+4*PI())/3)</f>
        <v>-0.18922793457897502</v>
      </c>
      <c r="AC356" s="11">
        <f>'OddsRatio_working_3-way'!X356^(1/3)*SIN('OddsRatio_working_3-way'!Y356/3)</f>
        <v>8.330544732096333E-2</v>
      </c>
      <c r="AD356" s="11">
        <f>'OddsRatio_working_3-way'!X356^(1/3)*SIN(('OddsRatio_working_3-way'!Y356+2*PI())/3)</f>
        <v>0.41105784422306724</v>
      </c>
      <c r="AE356" s="11">
        <f>'OddsRatio_working_3-way'!X356^(1/3)*SIN(('OddsRatio_working_3-way'!Y356+4*PI())/3)</f>
        <v>-0.49436329154403036</v>
      </c>
      <c r="AF356" s="11">
        <f>-'OddsRatio_working_3-way'!U356/(3*'OddsRatio_working_3-way'!X356^(1/3))*COS(('OddsRatio_working_3-way'!Y356)/3)</f>
        <v>0.52274513646511034</v>
      </c>
      <c r="AG356" s="11">
        <f>-'OddsRatio_working_3-way'!U356/(3*'OddsRatio_working_3-way'!X356^(1/3))*COS(('OddsRatio_working_3-way'!Y356+2*PI())/3)</f>
        <v>-0.33351720188613554</v>
      </c>
      <c r="AH356" s="11">
        <f>-'OddsRatio_working_3-way'!U356/(3*'OddsRatio_working_3-way'!X356^(1/3))*COS(('OddsRatio_working_3-way'!Y356+4*PI())/3)</f>
        <v>-0.18922793457897497</v>
      </c>
      <c r="AI356" s="11">
        <f>'OddsRatio_working_3-way'!U356/(3*'OddsRatio_working_3-way'!X356^(1/3))*SIN(('OddsRatio_working_3-way'!Y356)/3)</f>
        <v>-8.3305447320963302E-2</v>
      </c>
      <c r="AJ356" s="11">
        <f>'OddsRatio_working_3-way'!U356/(3*'OddsRatio_working_3-way'!X356^(1/3))*SIN(('OddsRatio_working_3-way'!Y356+2*PI())/3)</f>
        <v>-0.41105784422306718</v>
      </c>
      <c r="AK356" s="11">
        <f>'OddsRatio_working_3-way'!U356/(3*'OddsRatio_working_3-way'!X356^(1/3))*SIN(('OddsRatio_working_3-way'!Y356+4*PI())/3)</f>
        <v>0.49436329154403025</v>
      </c>
      <c r="AL356" s="11">
        <f>'OddsRatio_working_3-way'!Z356+'OddsRatio_working_3-way'!AF356</f>
        <v>1.0454902729302207</v>
      </c>
      <c r="AM356" s="11">
        <f>'OddsRatio_working_3-way'!AA356+'OddsRatio_working_3-way'!AG356</f>
        <v>-0.66703440377227119</v>
      </c>
      <c r="AN356" s="11">
        <f>'OddsRatio_working_3-way'!AB356+'OddsRatio_working_3-way'!AH356</f>
        <v>-0.37845586915794999</v>
      </c>
      <c r="AO356" s="11">
        <f>'OddsRatio_working_3-way'!AC356+'OddsRatio_working_3-way'!AI356</f>
        <v>0</v>
      </c>
      <c r="AP356" s="11">
        <f>'OddsRatio_working_3-way'!AD356+'OddsRatio_working_3-way'!AJ356</f>
        <v>0</v>
      </c>
      <c r="AQ356" s="11">
        <f>'OddsRatio_working_3-way'!AE356+'OddsRatio_working_3-way'!AK356</f>
        <v>0</v>
      </c>
      <c r="AR356" s="10">
        <f>IF(A356="","",IF(('OddsRatio_working_3-way'!X356=0),IF(Q356&gt;0,-Q356^(1/3),(-Q356)^(1/3)),'OddsRatio_working_3-way'!AL356-'OddsRatio_working_3-way'!R356/3))</f>
        <v>1.0454902729302207</v>
      </c>
      <c r="AS356" s="11">
        <f>IF(('OddsRatio_working_3-way'!X356=0),IF(Q356&gt;0,-Q356^(1/3),(-Q356)^(1/3)),'OddsRatio_working_3-way'!AM356-'OddsRatio_working_3-way'!R356/3)</f>
        <v>-0.66703440377227119</v>
      </c>
      <c r="AT356" s="11">
        <f>IF(('OddsRatio_working_3-way'!X356=0),IF(Q356&gt;0,-Q356^(1/3),(-Q356)^(1/3)),'OddsRatio_working_3-way'!AN356-'OddsRatio_working_3-way'!R356/3)</f>
        <v>-0.37845586915794999</v>
      </c>
      <c r="AU356" s="11">
        <f>IF(('OddsRatio_working_3-way'!X356=0),0,'OddsRatio_working_3-way'!AO356)</f>
        <v>0</v>
      </c>
      <c r="AV356" s="11">
        <f>IF(('OddsRatio_working_3-way'!X356=0),0,'OddsRatio_working_3-way'!AP356)</f>
        <v>0</v>
      </c>
      <c r="AW356" s="11">
        <f>IF(('OddsRatio_working_3-way'!X356=0),0,'OddsRatio_working_3-way'!AQ356)</f>
        <v>0</v>
      </c>
    </row>
    <row r="357" spans="1:4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9">
        <f t="shared" si="78"/>
        <v>0.47875608929149327</v>
      </c>
      <c r="E357" s="9">
        <f t="shared" si="79"/>
        <v>0.3106200290935624</v>
      </c>
      <c r="F357" s="9">
        <f t="shared" si="80"/>
        <v>0.21062388161494427</v>
      </c>
      <c r="G357" s="9">
        <f t="shared" si="81"/>
        <v>1.0468714220025153</v>
      </c>
      <c r="H357" s="9">
        <f t="shared" si="82"/>
        <v>2.0887462788826161</v>
      </c>
      <c r="I357" s="9">
        <f t="shared" si="83"/>
        <v>3.2193674146453328</v>
      </c>
      <c r="J357" s="9">
        <f t="shared" si="84"/>
        <v>4.7477996907690052</v>
      </c>
      <c r="K357" s="11">
        <f t="shared" si="85"/>
        <v>0.49019607843137253</v>
      </c>
      <c r="L357" s="11">
        <f t="shared" si="86"/>
        <v>0.32051282051282048</v>
      </c>
      <c r="M357" s="11">
        <f t="shared" si="87"/>
        <v>0.2183406113537118</v>
      </c>
      <c r="N357" s="11">
        <f>'OddsRatio_working_3-way'!K357+'OddsRatio_working_3-way'!L357+'OddsRatio_working_3-way'!M357-('OddsRatio_working_3-way'!K357*'OddsRatio_working_3-way'!L357)-('OddsRatio_working_3-way'!K357*'OddsRatio_working_3-way'!M357)-('OddsRatio_working_3-way'!L357*'OddsRatio_working_3-way'!M357)+('OddsRatio_working_3-way'!K357*'OddsRatio_working_3-way'!L357*'OddsRatio_working_3-way'!M357)-1</f>
        <v>-0.27077089933498877</v>
      </c>
      <c r="O357" s="11">
        <f>0</f>
        <v>0</v>
      </c>
      <c r="P357" s="11">
        <f>('OddsRatio_working_3-way'!K357*'OddsRatio_working_3-way'!L357)+('OddsRatio_working_3-way'!K357*'OddsRatio_working_3-way'!M357)+('OddsRatio_working_3-way'!L357*'OddsRatio_working_3-way'!M357)-(3*'OddsRatio_working_3-way'!K357*'OddsRatio_working_3-way'!L357*'OddsRatio_working_3-way'!M357)</f>
        <v>0.2312116202432154</v>
      </c>
      <c r="Q357" s="11">
        <f>2*'OddsRatio_working_3-way'!K357*'OddsRatio_working_3-way'!L357*'OddsRatio_working_3-way'!M357</f>
        <v>6.8608789389678154E-2</v>
      </c>
      <c r="R357" s="11">
        <f t="shared" si="88"/>
        <v>0</v>
      </c>
      <c r="S357" s="11">
        <f t="shared" si="89"/>
        <v>-0.85390129002440562</v>
      </c>
      <c r="T357" s="11">
        <f t="shared" si="90"/>
        <v>-0.25338317211406697</v>
      </c>
      <c r="U357" s="11">
        <f>'OddsRatio_working_3-way'!S357-'OddsRatio_working_3-way'!R357^2/3</f>
        <v>-0.85390129002440562</v>
      </c>
      <c r="V357" s="11">
        <f>'OddsRatio_working_3-way'!S357*'OddsRatio_working_3-way'!R357/3-2*'OddsRatio_working_3-way'!R357^3/27-'OddsRatio_working_3-way'!T357</f>
        <v>0.25338317211406697</v>
      </c>
      <c r="W357" s="11">
        <f>'OddsRatio_working_3-way'!V357^2+4*'OddsRatio_working_3-way'!U357^3/27</f>
        <v>-2.8036955744022235E-2</v>
      </c>
      <c r="X357" s="11">
        <f>IF('OddsRatio_working_3-way'!W357&gt;0,IF(ABS('OddsRatio_working_3-way'!V357+SQRT('OddsRatio_working_3-way'!W357))/2&gt;0,ABS('OddsRatio_working_3-way'!V357+SQRT('OddsRatio_working_3-way'!W357))/2,ABS('OddsRatio_working_3-way'!V357-SQRT('OddsRatio_working_3-way'!W357))/2),SQRT(-'OddsRatio_working_3-way'!U357^3/27))</f>
        <v>0.15185518401968462</v>
      </c>
      <c r="Y357" s="11">
        <f>IF('OddsRatio_working_3-way'!W357&gt;=0,IF('OddsRatio_working_3-way'!V357+SQRT('OddsRatio_working_3-way'!W357)&gt;0,0,PI()),ACOS('OddsRatio_working_3-way'!V357/(2*'OddsRatio_working_3-way'!X357)))</f>
        <v>0.58394872689694888</v>
      </c>
      <c r="Z357" s="11">
        <f>'OddsRatio_working_3-way'!X357^(1/3)*COS('OddsRatio_working_3-way'!Y357/3)</f>
        <v>0.52343571100125763</v>
      </c>
      <c r="AA357" s="11">
        <f>'OddsRatio_working_3-way'!X357^(1/3)*COS(('OddsRatio_working_3-way'!Y357+2*PI())/3)</f>
        <v>-0.35108571797119126</v>
      </c>
      <c r="AB357" s="11">
        <f>'OddsRatio_working_3-way'!X357^(1/3)*COS(('OddsRatio_working_3-way'!Y357+4*PI())/3)</f>
        <v>-0.17234999303006623</v>
      </c>
      <c r="AC357" s="11">
        <f>'OddsRatio_working_3-way'!X357^(1/3)*SIN('OddsRatio_working_3-way'!Y357/3)</f>
        <v>0.10319311890856137</v>
      </c>
      <c r="AD357" s="11">
        <f>'OddsRatio_working_3-way'!X357^(1/3)*SIN(('OddsRatio_working_3-way'!Y357+2*PI())/3)</f>
        <v>0.40171206352077815</v>
      </c>
      <c r="AE357" s="11">
        <f>'OddsRatio_working_3-way'!X357^(1/3)*SIN(('OddsRatio_working_3-way'!Y357+4*PI())/3)</f>
        <v>-0.50490518242933957</v>
      </c>
      <c r="AF357" s="11">
        <f>-'OddsRatio_working_3-way'!U357/(3*'OddsRatio_working_3-way'!X357^(1/3))*COS(('OddsRatio_working_3-way'!Y357)/3)</f>
        <v>0.52343571100125763</v>
      </c>
      <c r="AG357" s="11">
        <f>-'OddsRatio_working_3-way'!U357/(3*'OddsRatio_working_3-way'!X357^(1/3))*COS(('OddsRatio_working_3-way'!Y357+2*PI())/3)</f>
        <v>-0.35108571797119126</v>
      </c>
      <c r="AH357" s="11">
        <f>-'OddsRatio_working_3-way'!U357/(3*'OddsRatio_working_3-way'!X357^(1/3))*COS(('OddsRatio_working_3-way'!Y357+4*PI())/3)</f>
        <v>-0.17234999303006623</v>
      </c>
      <c r="AI357" s="11">
        <f>'OddsRatio_working_3-way'!U357/(3*'OddsRatio_working_3-way'!X357^(1/3))*SIN(('OddsRatio_working_3-way'!Y357)/3)</f>
        <v>-0.10319311890856137</v>
      </c>
      <c r="AJ357" s="11">
        <f>'OddsRatio_working_3-way'!U357/(3*'OddsRatio_working_3-way'!X357^(1/3))*SIN(('OddsRatio_working_3-way'!Y357+2*PI())/3)</f>
        <v>-0.40171206352077815</v>
      </c>
      <c r="AK357" s="11">
        <f>'OddsRatio_working_3-way'!U357/(3*'OddsRatio_working_3-way'!X357^(1/3))*SIN(('OddsRatio_working_3-way'!Y357+4*PI())/3)</f>
        <v>0.50490518242933957</v>
      </c>
      <c r="AL357" s="11">
        <f>'OddsRatio_working_3-way'!Z357+'OddsRatio_working_3-way'!AF357</f>
        <v>1.0468714220025153</v>
      </c>
      <c r="AM357" s="11">
        <f>'OddsRatio_working_3-way'!AA357+'OddsRatio_working_3-way'!AG357</f>
        <v>-0.70217143594238252</v>
      </c>
      <c r="AN357" s="11">
        <f>'OddsRatio_working_3-way'!AB357+'OddsRatio_working_3-way'!AH357</f>
        <v>-0.34469998606013247</v>
      </c>
      <c r="AO357" s="11">
        <f>'OddsRatio_working_3-way'!AC357+'OddsRatio_working_3-way'!AI357</f>
        <v>0</v>
      </c>
      <c r="AP357" s="11">
        <f>'OddsRatio_working_3-way'!AD357+'OddsRatio_working_3-way'!AJ357</f>
        <v>0</v>
      </c>
      <c r="AQ357" s="11">
        <f>'OddsRatio_working_3-way'!AE357+'OddsRatio_working_3-way'!AK357</f>
        <v>0</v>
      </c>
      <c r="AR357" s="10">
        <f>IF(A357="","",IF(('OddsRatio_working_3-way'!X357=0),IF(Q357&gt;0,-Q357^(1/3),(-Q357)^(1/3)),'OddsRatio_working_3-way'!AL357-'OddsRatio_working_3-way'!R357/3))</f>
        <v>1.0468714220025153</v>
      </c>
      <c r="AS357" s="11">
        <f>IF(('OddsRatio_working_3-way'!X357=0),IF(Q357&gt;0,-Q357^(1/3),(-Q357)^(1/3)),'OddsRatio_working_3-way'!AM357-'OddsRatio_working_3-way'!R357/3)</f>
        <v>-0.70217143594238252</v>
      </c>
      <c r="AT357" s="11">
        <f>IF(('OddsRatio_working_3-way'!X357=0),IF(Q357&gt;0,-Q357^(1/3),(-Q357)^(1/3)),'OddsRatio_working_3-way'!AN357-'OddsRatio_working_3-way'!R357/3)</f>
        <v>-0.34469998606013247</v>
      </c>
      <c r="AU357" s="11">
        <f>IF(('OddsRatio_working_3-way'!X357=0),0,'OddsRatio_working_3-way'!AO357)</f>
        <v>0</v>
      </c>
      <c r="AV357" s="11">
        <f>IF(('OddsRatio_working_3-way'!X357=0),0,'OddsRatio_working_3-way'!AP357)</f>
        <v>0</v>
      </c>
      <c r="AW357" s="11">
        <f>IF(('OddsRatio_working_3-way'!X357=0),0,'OddsRatio_working_3-way'!AQ357)</f>
        <v>0</v>
      </c>
    </row>
    <row r="358" spans="1:4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9">
        <f t="shared" si="78"/>
        <v>0.33561366296490819</v>
      </c>
      <c r="E358" s="9">
        <f t="shared" si="79"/>
        <v>0.32759499213342408</v>
      </c>
      <c r="F358" s="9">
        <f t="shared" si="80"/>
        <v>0.33679134490166779</v>
      </c>
      <c r="G358" s="9">
        <f t="shared" si="81"/>
        <v>1.0419034088272978</v>
      </c>
      <c r="H358" s="9">
        <f t="shared" si="82"/>
        <v>2.9796164767718651</v>
      </c>
      <c r="I358" s="9">
        <f t="shared" si="83"/>
        <v>3.0525497153897772</v>
      </c>
      <c r="J358" s="9">
        <f t="shared" si="84"/>
        <v>2.9691974426835932</v>
      </c>
      <c r="K358" s="11">
        <f t="shared" si="85"/>
        <v>0.34482758620689657</v>
      </c>
      <c r="L358" s="11">
        <f t="shared" si="86"/>
        <v>0.33670033670033667</v>
      </c>
      <c r="M358" s="11">
        <f t="shared" si="87"/>
        <v>0.34602076124567471</v>
      </c>
      <c r="N358" s="11">
        <f>'OddsRatio_working_3-way'!K358+'OddsRatio_working_3-way'!L358+'OddsRatio_working_3-way'!M358-('OddsRatio_working_3-way'!K358*'OddsRatio_working_3-way'!L358)-('OddsRatio_working_3-way'!K358*'OddsRatio_working_3-way'!M358)-('OddsRatio_working_3-way'!L358*'OddsRatio_working_3-way'!M358)+('OddsRatio_working_3-way'!K358*'OddsRatio_working_3-way'!L358*'OddsRatio_working_3-way'!M358)-1</f>
        <v>-0.28420344719115753</v>
      </c>
      <c r="O358" s="11">
        <f>0</f>
        <v>0</v>
      </c>
      <c r="P358" s="11">
        <f>('OddsRatio_working_3-way'!K358*'OddsRatio_working_3-way'!L358)+('OddsRatio_working_3-way'!K358*'OddsRatio_working_3-way'!M358)+('OddsRatio_working_3-way'!L358*'OddsRatio_working_3-way'!M358)-(3*'OddsRatio_working_3-way'!K358*'OddsRatio_working_3-way'!L358*'OddsRatio_working_3-way'!M358)</f>
        <v>0.23140364388425477</v>
      </c>
      <c r="Q358" s="11">
        <f>2*'OddsRatio_working_3-way'!K358*'OddsRatio_working_3-way'!L358*'OddsRatio_working_3-way'!M358</f>
        <v>8.0348487459810686E-2</v>
      </c>
      <c r="R358" s="11">
        <f t="shared" si="88"/>
        <v>0</v>
      </c>
      <c r="S358" s="11">
        <f t="shared" si="89"/>
        <v>-0.81421828683383568</v>
      </c>
      <c r="T358" s="11">
        <f t="shared" si="90"/>
        <v>-0.28271468292841517</v>
      </c>
      <c r="U358" s="11">
        <f>'OddsRatio_working_3-way'!S358-'OddsRatio_working_3-way'!R358^2/3</f>
        <v>-0.81421828683383568</v>
      </c>
      <c r="V358" s="11">
        <f>'OddsRatio_working_3-way'!S358*'OddsRatio_working_3-way'!R358/3-2*'OddsRatio_working_3-way'!R358^3/27-'OddsRatio_working_3-way'!T358</f>
        <v>0.28271468292841517</v>
      </c>
      <c r="W358" s="11">
        <f>'OddsRatio_working_3-way'!V358^2+4*'OddsRatio_working_3-way'!U358^3/27</f>
        <v>-4.0877437198577615E-5</v>
      </c>
      <c r="X358" s="11">
        <f>IF('OddsRatio_working_3-way'!W358&gt;0,IF(ABS('OddsRatio_working_3-way'!V358+SQRT('OddsRatio_working_3-way'!W358))/2&gt;0,ABS('OddsRatio_working_3-way'!V358+SQRT('OddsRatio_working_3-way'!W358))/2,ABS('OddsRatio_working_3-way'!V358-SQRT('OddsRatio_working_3-way'!W358))/2),SQRT(-'OddsRatio_working_3-way'!U358^3/27))</f>
        <v>0.14139348409714014</v>
      </c>
      <c r="Y358" s="11">
        <f>IF('OddsRatio_working_3-way'!W358&gt;=0,IF('OddsRatio_working_3-way'!V358+SQRT('OddsRatio_working_3-way'!W358)&gt;0,0,PI()),ACOS('OddsRatio_working_3-way'!V358/(2*'OddsRatio_working_3-way'!X358)))</f>
        <v>2.2610983070389334E-2</v>
      </c>
      <c r="Z358" s="11">
        <f>'OddsRatio_working_3-way'!X358^(1/3)*COS('OddsRatio_working_3-way'!Y358/3)</f>
        <v>0.52095170441364891</v>
      </c>
      <c r="AA358" s="11">
        <f>'OddsRatio_working_3-way'!X358^(1/3)*COS(('OddsRatio_working_3-way'!Y358+2*PI())/3)</f>
        <v>-0.26387628745022079</v>
      </c>
      <c r="AB358" s="11">
        <f>'OddsRatio_working_3-way'!X358^(1/3)*COS(('OddsRatio_working_3-way'!Y358+4*PI())/3)</f>
        <v>-0.25707541696342828</v>
      </c>
      <c r="AC358" s="11">
        <f>'OddsRatio_working_3-way'!X358^(1/3)*SIN('OddsRatio_working_3-way'!Y358/3)</f>
        <v>3.9264844062734143E-3</v>
      </c>
      <c r="AD358" s="11">
        <f>'OddsRatio_working_3-way'!X358^(1/3)*SIN(('OddsRatio_working_3-way'!Y358+2*PI())/3)</f>
        <v>0.44919416796388512</v>
      </c>
      <c r="AE358" s="11">
        <f>'OddsRatio_working_3-way'!X358^(1/3)*SIN(('OddsRatio_working_3-way'!Y358+4*PI())/3)</f>
        <v>-0.45312065237015858</v>
      </c>
      <c r="AF358" s="11">
        <f>-'OddsRatio_working_3-way'!U358/(3*'OddsRatio_working_3-way'!X358^(1/3))*COS(('OddsRatio_working_3-way'!Y358)/3)</f>
        <v>0.5209517044136488</v>
      </c>
      <c r="AG358" s="11">
        <f>-'OddsRatio_working_3-way'!U358/(3*'OddsRatio_working_3-way'!X358^(1/3))*COS(('OddsRatio_working_3-way'!Y358+2*PI())/3)</f>
        <v>-0.26387628745022074</v>
      </c>
      <c r="AH358" s="11">
        <f>-'OddsRatio_working_3-way'!U358/(3*'OddsRatio_working_3-way'!X358^(1/3))*COS(('OddsRatio_working_3-way'!Y358+4*PI())/3)</f>
        <v>-0.25707541696342823</v>
      </c>
      <c r="AI358" s="11">
        <f>'OddsRatio_working_3-way'!U358/(3*'OddsRatio_working_3-way'!X358^(1/3))*SIN(('OddsRatio_working_3-way'!Y358)/3)</f>
        <v>-3.9264844062734134E-3</v>
      </c>
      <c r="AJ358" s="11">
        <f>'OddsRatio_working_3-way'!U358/(3*'OddsRatio_working_3-way'!X358^(1/3))*SIN(('OddsRatio_working_3-way'!Y358+2*PI())/3)</f>
        <v>-0.44919416796388506</v>
      </c>
      <c r="AK358" s="11">
        <f>'OddsRatio_working_3-way'!U358/(3*'OddsRatio_working_3-way'!X358^(1/3))*SIN(('OddsRatio_working_3-way'!Y358+4*PI())/3)</f>
        <v>0.45312065237015853</v>
      </c>
      <c r="AL358" s="11">
        <f>'OddsRatio_working_3-way'!Z358+'OddsRatio_working_3-way'!AF358</f>
        <v>1.0419034088272978</v>
      </c>
      <c r="AM358" s="11">
        <f>'OddsRatio_working_3-way'!AA358+'OddsRatio_working_3-way'!AG358</f>
        <v>-0.52775257490044147</v>
      </c>
      <c r="AN358" s="11">
        <f>'OddsRatio_working_3-way'!AB358+'OddsRatio_working_3-way'!AH358</f>
        <v>-0.51415083392685657</v>
      </c>
      <c r="AO358" s="11">
        <f>'OddsRatio_working_3-way'!AC358+'OddsRatio_working_3-way'!AI358</f>
        <v>0</v>
      </c>
      <c r="AP358" s="11">
        <f>'OddsRatio_working_3-way'!AD358+'OddsRatio_working_3-way'!AJ358</f>
        <v>0</v>
      </c>
      <c r="AQ358" s="11">
        <f>'OddsRatio_working_3-way'!AE358+'OddsRatio_working_3-way'!AK358</f>
        <v>0</v>
      </c>
      <c r="AR358" s="10">
        <f>IF(A358="","",IF(('OddsRatio_working_3-way'!X358=0),IF(Q358&gt;0,-Q358^(1/3),(-Q358)^(1/3)),'OddsRatio_working_3-way'!AL358-'OddsRatio_working_3-way'!R358/3))</f>
        <v>1.0419034088272978</v>
      </c>
      <c r="AS358" s="11">
        <f>IF(('OddsRatio_working_3-way'!X358=0),IF(Q358&gt;0,-Q358^(1/3),(-Q358)^(1/3)),'OddsRatio_working_3-way'!AM358-'OddsRatio_working_3-way'!R358/3)</f>
        <v>-0.52775257490044147</v>
      </c>
      <c r="AT358" s="11">
        <f>IF(('OddsRatio_working_3-way'!X358=0),IF(Q358&gt;0,-Q358^(1/3),(-Q358)^(1/3)),'OddsRatio_working_3-way'!AN358-'OddsRatio_working_3-way'!R358/3)</f>
        <v>-0.51415083392685657</v>
      </c>
      <c r="AU358" s="11">
        <f>IF(('OddsRatio_working_3-way'!X358=0),0,'OddsRatio_working_3-way'!AO358)</f>
        <v>0</v>
      </c>
      <c r="AV358" s="11">
        <f>IF(('OddsRatio_working_3-way'!X358=0),0,'OddsRatio_working_3-way'!AP358)</f>
        <v>0</v>
      </c>
      <c r="AW358" s="11">
        <f>IF(('OddsRatio_working_3-way'!X358=0),0,'OddsRatio_working_3-way'!AQ358)</f>
        <v>0</v>
      </c>
    </row>
    <row r="359" spans="1:4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9">
        <f t="shared" si="78"/>
        <v>0.15652834749426506</v>
      </c>
      <c r="E359" s="9">
        <f t="shared" si="79"/>
        <v>0.24641949619481424</v>
      </c>
      <c r="F359" s="9">
        <f t="shared" si="80"/>
        <v>0.59705215631092068</v>
      </c>
      <c r="G359" s="9">
        <f t="shared" si="81"/>
        <v>1.0545242975997442</v>
      </c>
      <c r="H359" s="9">
        <f t="shared" si="82"/>
        <v>6.3886191607346925</v>
      </c>
      <c r="I359" s="9">
        <f t="shared" si="83"/>
        <v>4.0581204630392573</v>
      </c>
      <c r="J359" s="9">
        <f t="shared" si="84"/>
        <v>1.6748955504638365</v>
      </c>
      <c r="K359" s="11">
        <f t="shared" si="85"/>
        <v>0.16366612111292961</v>
      </c>
      <c r="L359" s="11">
        <f t="shared" si="86"/>
        <v>0.25641025641025644</v>
      </c>
      <c r="M359" s="11">
        <f t="shared" si="87"/>
        <v>0.6097560975609756</v>
      </c>
      <c r="N359" s="11">
        <f>'OddsRatio_working_3-way'!K359+'OddsRatio_working_3-way'!L359+'OddsRatio_working_3-way'!M359-('OddsRatio_working_3-way'!K359*'OddsRatio_working_3-way'!L359)-('OddsRatio_working_3-way'!K359*'OddsRatio_working_3-way'!M359)-('OddsRatio_working_3-way'!L359*'OddsRatio_working_3-way'!M359)+('OddsRatio_working_3-way'!K359*'OddsRatio_working_3-way'!L359*'OddsRatio_working_3-way'!M359)-1</f>
        <v>-0.24268850519299601</v>
      </c>
      <c r="O359" s="11">
        <f>0</f>
        <v>0</v>
      </c>
      <c r="P359" s="11">
        <f>('OddsRatio_working_3-way'!K359*'OddsRatio_working_3-way'!L359)+('OddsRatio_working_3-way'!K359*'OddsRatio_working_3-way'!M359)+('OddsRatio_working_3-way'!L359*'OddsRatio_working_3-way'!M359)-(3*'OddsRatio_working_3-way'!K359*'OddsRatio_working_3-way'!L359*'OddsRatio_working_3-way'!M359)</f>
        <v>0.22134333139881823</v>
      </c>
      <c r="Q359" s="11">
        <f>2*'OddsRatio_working_3-way'!K359*'OddsRatio_working_3-way'!L359*'OddsRatio_working_3-way'!M359</f>
        <v>5.117764887833947E-2</v>
      </c>
      <c r="R359" s="11">
        <f t="shared" si="88"/>
        <v>0</v>
      </c>
      <c r="S359" s="11">
        <f t="shared" si="89"/>
        <v>-0.91204703421283506</v>
      </c>
      <c r="T359" s="11">
        <f t="shared" si="90"/>
        <v>-0.21087792698562657</v>
      </c>
      <c r="U359" s="11">
        <f>'OddsRatio_working_3-way'!S359-'OddsRatio_working_3-way'!R359^2/3</f>
        <v>-0.91204703421283506</v>
      </c>
      <c r="V359" s="11">
        <f>'OddsRatio_working_3-way'!S359*'OddsRatio_working_3-way'!R359/3-2*'OddsRatio_working_3-way'!R359^3/27-'OddsRatio_working_3-way'!T359</f>
        <v>0.21087792698562657</v>
      </c>
      <c r="W359" s="11">
        <f>'OddsRatio_working_3-way'!V359^2+4*'OddsRatio_working_3-way'!U359^3/27</f>
        <v>-6.7925743662198987E-2</v>
      </c>
      <c r="X359" s="11">
        <f>IF('OddsRatio_working_3-way'!W359&gt;0,IF(ABS('OddsRatio_working_3-way'!V359+SQRT('OddsRatio_working_3-way'!W359))/2&gt;0,ABS('OddsRatio_working_3-way'!V359+SQRT('OddsRatio_working_3-way'!W359))/2,ABS('OddsRatio_working_3-way'!V359-SQRT('OddsRatio_working_3-way'!W359))/2),SQRT(-'OddsRatio_working_3-way'!U359^3/27))</f>
        <v>0.16762699943024859</v>
      </c>
      <c r="Y359" s="11">
        <f>IF('OddsRatio_working_3-way'!W359&gt;=0,IF('OddsRatio_working_3-way'!V359+SQRT('OddsRatio_working_3-way'!W359)&gt;0,0,PI()),ACOS('OddsRatio_working_3-way'!V359/(2*'OddsRatio_working_3-way'!X359)))</f>
        <v>0.8905179848420316</v>
      </c>
      <c r="Z359" s="11">
        <f>'OddsRatio_working_3-way'!X359^(1/3)*COS('OddsRatio_working_3-way'!Y359/3)</f>
        <v>0.5272621487998721</v>
      </c>
      <c r="AA359" s="11">
        <f>'OddsRatio_working_3-way'!X359^(1/3)*COS(('OddsRatio_working_3-way'!Y359+2*PI())/3)</f>
        <v>-0.4033011441551092</v>
      </c>
      <c r="AB359" s="11">
        <f>'OddsRatio_working_3-way'!X359^(1/3)*COS(('OddsRatio_working_3-way'!Y359+4*PI())/3)</f>
        <v>-0.12396100464476303</v>
      </c>
      <c r="AC359" s="11">
        <f>'OddsRatio_working_3-way'!X359^(1/3)*SIN('OddsRatio_working_3-way'!Y359/3)</f>
        <v>0.16127710474176596</v>
      </c>
      <c r="AD359" s="11">
        <f>'OddsRatio_working_3-way'!X359^(1/3)*SIN(('OddsRatio_working_3-way'!Y359+2*PI())/3)</f>
        <v>0.37598386294377695</v>
      </c>
      <c r="AE359" s="11">
        <f>'OddsRatio_working_3-way'!X359^(1/3)*SIN(('OddsRatio_working_3-way'!Y359+4*PI())/3)</f>
        <v>-0.53726096768554299</v>
      </c>
      <c r="AF359" s="11">
        <f>-'OddsRatio_working_3-way'!U359/(3*'OddsRatio_working_3-way'!X359^(1/3))*COS(('OddsRatio_working_3-way'!Y359)/3)</f>
        <v>0.5272621487998721</v>
      </c>
      <c r="AG359" s="11">
        <f>-'OddsRatio_working_3-way'!U359/(3*'OddsRatio_working_3-way'!X359^(1/3))*COS(('OddsRatio_working_3-way'!Y359+2*PI())/3)</f>
        <v>-0.4033011441551092</v>
      </c>
      <c r="AH359" s="11">
        <f>-'OddsRatio_working_3-way'!U359/(3*'OddsRatio_working_3-way'!X359^(1/3))*COS(('OddsRatio_working_3-way'!Y359+4*PI())/3)</f>
        <v>-0.12396100464476303</v>
      </c>
      <c r="AI359" s="11">
        <f>'OddsRatio_working_3-way'!U359/(3*'OddsRatio_working_3-way'!X359^(1/3))*SIN(('OddsRatio_working_3-way'!Y359)/3)</f>
        <v>-0.16127710474176596</v>
      </c>
      <c r="AJ359" s="11">
        <f>'OddsRatio_working_3-way'!U359/(3*'OddsRatio_working_3-way'!X359^(1/3))*SIN(('OddsRatio_working_3-way'!Y359+2*PI())/3)</f>
        <v>-0.37598386294377695</v>
      </c>
      <c r="AK359" s="11">
        <f>'OddsRatio_working_3-way'!U359/(3*'OddsRatio_working_3-way'!X359^(1/3))*SIN(('OddsRatio_working_3-way'!Y359+4*PI())/3)</f>
        <v>0.53726096768554299</v>
      </c>
      <c r="AL359" s="11">
        <f>'OddsRatio_working_3-way'!Z359+'OddsRatio_working_3-way'!AF359</f>
        <v>1.0545242975997442</v>
      </c>
      <c r="AM359" s="11">
        <f>'OddsRatio_working_3-way'!AA359+'OddsRatio_working_3-way'!AG359</f>
        <v>-0.80660228831021841</v>
      </c>
      <c r="AN359" s="11">
        <f>'OddsRatio_working_3-way'!AB359+'OddsRatio_working_3-way'!AH359</f>
        <v>-0.24792200928952607</v>
      </c>
      <c r="AO359" s="11">
        <f>'OddsRatio_working_3-way'!AC359+'OddsRatio_working_3-way'!AI359</f>
        <v>0</v>
      </c>
      <c r="AP359" s="11">
        <f>'OddsRatio_working_3-way'!AD359+'OddsRatio_working_3-way'!AJ359</f>
        <v>0</v>
      </c>
      <c r="AQ359" s="11">
        <f>'OddsRatio_working_3-way'!AE359+'OddsRatio_working_3-way'!AK359</f>
        <v>0</v>
      </c>
      <c r="AR359" s="10">
        <f>IF(A359="","",IF(('OddsRatio_working_3-way'!X359=0),IF(Q359&gt;0,-Q359^(1/3),(-Q359)^(1/3)),'OddsRatio_working_3-way'!AL359-'OddsRatio_working_3-way'!R359/3))</f>
        <v>1.0545242975997442</v>
      </c>
      <c r="AS359" s="11">
        <f>IF(('OddsRatio_working_3-way'!X359=0),IF(Q359&gt;0,-Q359^(1/3),(-Q359)^(1/3)),'OddsRatio_working_3-way'!AM359-'OddsRatio_working_3-way'!R359/3)</f>
        <v>-0.80660228831021841</v>
      </c>
      <c r="AT359" s="11">
        <f>IF(('OddsRatio_working_3-way'!X359=0),IF(Q359&gt;0,-Q359^(1/3),(-Q359)^(1/3)),'OddsRatio_working_3-way'!AN359-'OddsRatio_working_3-way'!R359/3)</f>
        <v>-0.24792200928952607</v>
      </c>
      <c r="AU359" s="11">
        <f>IF(('OddsRatio_working_3-way'!X359=0),0,'OddsRatio_working_3-way'!AO359)</f>
        <v>0</v>
      </c>
      <c r="AV359" s="11">
        <f>IF(('OddsRatio_working_3-way'!X359=0),0,'OddsRatio_working_3-way'!AP359)</f>
        <v>0</v>
      </c>
      <c r="AW359" s="11">
        <f>IF(('OddsRatio_working_3-way'!X359=0),0,'OddsRatio_working_3-way'!AQ359)</f>
        <v>0</v>
      </c>
    </row>
    <row r="360" spans="1:4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9">
        <f t="shared" si="78"/>
        <v>0.55780950469234436</v>
      </c>
      <c r="E360" s="9">
        <f t="shared" si="79"/>
        <v>0.24156835786789108</v>
      </c>
      <c r="F360" s="9">
        <f t="shared" si="80"/>
        <v>0.2006221374397647</v>
      </c>
      <c r="G360" s="9">
        <f t="shared" si="81"/>
        <v>1.0430614648811414</v>
      </c>
      <c r="H360" s="9">
        <f t="shared" si="82"/>
        <v>1.7927267133096674</v>
      </c>
      <c r="I360" s="9">
        <f t="shared" si="83"/>
        <v>4.1396150092922355</v>
      </c>
      <c r="J360" s="9">
        <f t="shared" si="84"/>
        <v>4.9844947958459596</v>
      </c>
      <c r="K360" s="11">
        <f t="shared" si="85"/>
        <v>0.56818181818181823</v>
      </c>
      <c r="L360" s="11">
        <f t="shared" si="86"/>
        <v>0.24937655860349128</v>
      </c>
      <c r="M360" s="11">
        <f t="shared" si="87"/>
        <v>0.20746887966804978</v>
      </c>
      <c r="N360" s="11">
        <f>'OddsRatio_working_3-way'!K360+'OddsRatio_working_3-way'!L360+'OddsRatio_working_3-way'!M360-('OddsRatio_working_3-way'!K360*'OddsRatio_working_3-way'!L360)-('OddsRatio_working_3-way'!K360*'OddsRatio_working_3-way'!M360)-('OddsRatio_working_3-way'!L360*'OddsRatio_working_3-way'!M360)+('OddsRatio_working_3-way'!K360*'OddsRatio_working_3-way'!L360*'OddsRatio_working_3-way'!M360)-1</f>
        <v>-0.25688537050433147</v>
      </c>
      <c r="O360" s="11">
        <f>0</f>
        <v>0</v>
      </c>
      <c r="P360" s="11">
        <f>('OddsRatio_working_3-way'!K360*'OddsRatio_working_3-way'!L360)+('OddsRatio_working_3-way'!K360*'OddsRatio_working_3-way'!M360)+('OddsRatio_working_3-way'!L360*'OddsRatio_working_3-way'!M360)-(3*'OddsRatio_working_3-way'!K360*'OddsRatio_working_3-way'!L360*'OddsRatio_working_3-way'!M360)</f>
        <v>0.22311958692480416</v>
      </c>
      <c r="Q360" s="11">
        <f>2*'OddsRatio_working_3-way'!K360*'OddsRatio_working_3-way'!L360*'OddsRatio_working_3-way'!M360</f>
        <v>5.8793040032886476E-2</v>
      </c>
      <c r="R360" s="11">
        <f t="shared" si="88"/>
        <v>0</v>
      </c>
      <c r="S360" s="11">
        <f t="shared" si="89"/>
        <v>-0.86855700068385966</v>
      </c>
      <c r="T360" s="11">
        <f t="shared" si="90"/>
        <v>-0.22886877488375748</v>
      </c>
      <c r="U360" s="11">
        <f>'OddsRatio_working_3-way'!S360-'OddsRatio_working_3-way'!R360^2/3</f>
        <v>-0.86855700068385966</v>
      </c>
      <c r="V360" s="11">
        <f>'OddsRatio_working_3-way'!S360*'OddsRatio_working_3-way'!R360/3-2*'OddsRatio_working_3-way'!R360^3/27-'OddsRatio_working_3-way'!T360</f>
        <v>0.22886877488375748</v>
      </c>
      <c r="W360" s="11">
        <f>'OddsRatio_working_3-way'!V360^2+4*'OddsRatio_working_3-way'!U360^3/27</f>
        <v>-4.4690463603637265E-2</v>
      </c>
      <c r="X360" s="11">
        <f>IF('OddsRatio_working_3-way'!W360&gt;0,IF(ABS('OddsRatio_working_3-way'!V360+SQRT('OddsRatio_working_3-way'!W360))/2&gt;0,ABS('OddsRatio_working_3-way'!V360+SQRT('OddsRatio_working_3-way'!W360))/2,ABS('OddsRatio_working_3-way'!V360-SQRT('OddsRatio_working_3-way'!W360))/2),SQRT(-'OddsRatio_working_3-way'!U360^3/27))</f>
        <v>0.15578140110458416</v>
      </c>
      <c r="Y360" s="11">
        <f>IF('OddsRatio_working_3-way'!W360&gt;=0,IF('OddsRatio_working_3-way'!V360+SQRT('OddsRatio_working_3-way'!W360)&gt;0,0,PI()),ACOS('OddsRatio_working_3-way'!V360/(2*'OddsRatio_working_3-way'!X360)))</f>
        <v>0.74574424960422125</v>
      </c>
      <c r="Z360" s="11">
        <f>'OddsRatio_working_3-way'!X360^(1/3)*COS('OddsRatio_working_3-way'!Y360/3)</f>
        <v>0.5215307324405708</v>
      </c>
      <c r="AA360" s="11">
        <f>'OddsRatio_working_3-way'!X360^(1/3)*COS(('OddsRatio_working_3-way'!Y360+2*PI())/3)</f>
        <v>-0.37541056459756722</v>
      </c>
      <c r="AB360" s="11">
        <f>'OddsRatio_working_3-way'!X360^(1/3)*COS(('OddsRatio_working_3-way'!Y360+4*PI())/3)</f>
        <v>-0.14612016784300372</v>
      </c>
      <c r="AC360" s="11">
        <f>'OddsRatio_working_3-way'!X360^(1/3)*SIN('OddsRatio_working_3-way'!Y360/3)</f>
        <v>0.1323808722888434</v>
      </c>
      <c r="AD360" s="11">
        <f>'OddsRatio_working_3-way'!X360^(1/3)*SIN(('OddsRatio_working_3-way'!Y360+2*PI())/3)</f>
        <v>0.38546842700341766</v>
      </c>
      <c r="AE360" s="11">
        <f>'OddsRatio_working_3-way'!X360^(1/3)*SIN(('OddsRatio_working_3-way'!Y360+4*PI())/3)</f>
        <v>-0.51784929929226098</v>
      </c>
      <c r="AF360" s="11">
        <f>-'OddsRatio_working_3-way'!U360/(3*'OddsRatio_working_3-way'!X360^(1/3))*COS(('OddsRatio_working_3-way'!Y360)/3)</f>
        <v>0.52153073244057058</v>
      </c>
      <c r="AG360" s="11">
        <f>-'OddsRatio_working_3-way'!U360/(3*'OddsRatio_working_3-way'!X360^(1/3))*COS(('OddsRatio_working_3-way'!Y360+2*PI())/3)</f>
        <v>-0.37541056459756705</v>
      </c>
      <c r="AH360" s="11">
        <f>-'OddsRatio_working_3-way'!U360/(3*'OddsRatio_working_3-way'!X360^(1/3))*COS(('OddsRatio_working_3-way'!Y360+4*PI())/3)</f>
        <v>-0.14612016784300366</v>
      </c>
      <c r="AI360" s="11">
        <f>'OddsRatio_working_3-way'!U360/(3*'OddsRatio_working_3-way'!X360^(1/3))*SIN(('OddsRatio_working_3-way'!Y360)/3)</f>
        <v>-0.13238087228884335</v>
      </c>
      <c r="AJ360" s="11">
        <f>'OddsRatio_working_3-way'!U360/(3*'OddsRatio_working_3-way'!X360^(1/3))*SIN(('OddsRatio_working_3-way'!Y360+2*PI())/3)</f>
        <v>-0.38546842700341755</v>
      </c>
      <c r="AK360" s="11">
        <f>'OddsRatio_working_3-way'!U360/(3*'OddsRatio_working_3-way'!X360^(1/3))*SIN(('OddsRatio_working_3-way'!Y360+4*PI())/3)</f>
        <v>0.51784929929226087</v>
      </c>
      <c r="AL360" s="11">
        <f>'OddsRatio_working_3-way'!Z360+'OddsRatio_working_3-way'!AF360</f>
        <v>1.0430614648811414</v>
      </c>
      <c r="AM360" s="11">
        <f>'OddsRatio_working_3-way'!AA360+'OddsRatio_working_3-way'!AG360</f>
        <v>-0.75082112919513433</v>
      </c>
      <c r="AN360" s="11">
        <f>'OddsRatio_working_3-way'!AB360+'OddsRatio_working_3-way'!AH360</f>
        <v>-0.29224033568600738</v>
      </c>
      <c r="AO360" s="11">
        <f>'OddsRatio_working_3-way'!AC360+'OddsRatio_working_3-way'!AI360</f>
        <v>0</v>
      </c>
      <c r="AP360" s="11">
        <f>'OddsRatio_working_3-way'!AD360+'OddsRatio_working_3-way'!AJ360</f>
        <v>0</v>
      </c>
      <c r="AQ360" s="11">
        <f>'OddsRatio_working_3-way'!AE360+'OddsRatio_working_3-way'!AK360</f>
        <v>0</v>
      </c>
      <c r="AR360" s="10">
        <f>IF(A360="","",IF(('OddsRatio_working_3-way'!X360=0),IF(Q360&gt;0,-Q360^(1/3),(-Q360)^(1/3)),'OddsRatio_working_3-way'!AL360-'OddsRatio_working_3-way'!R360/3))</f>
        <v>1.0430614648811414</v>
      </c>
      <c r="AS360" s="11">
        <f>IF(('OddsRatio_working_3-way'!X360=0),IF(Q360&gt;0,-Q360^(1/3),(-Q360)^(1/3)),'OddsRatio_working_3-way'!AM360-'OddsRatio_working_3-way'!R360/3)</f>
        <v>-0.75082112919513433</v>
      </c>
      <c r="AT360" s="11">
        <f>IF(('OddsRatio_working_3-way'!X360=0),IF(Q360&gt;0,-Q360^(1/3),(-Q360)^(1/3)),'OddsRatio_working_3-way'!AN360-'OddsRatio_working_3-way'!R360/3)</f>
        <v>-0.29224033568600738</v>
      </c>
      <c r="AU360" s="11">
        <f>IF(('OddsRatio_working_3-way'!X360=0),0,'OddsRatio_working_3-way'!AO360)</f>
        <v>0</v>
      </c>
      <c r="AV360" s="11">
        <f>IF(('OddsRatio_working_3-way'!X360=0),0,'OddsRatio_working_3-way'!AP360)</f>
        <v>0</v>
      </c>
      <c r="AW360" s="11">
        <f>IF(('OddsRatio_working_3-way'!X360=0),0,'OddsRatio_working_3-way'!AQ360)</f>
        <v>0</v>
      </c>
    </row>
    <row r="361" spans="1:4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9">
        <f t="shared" si="78"/>
        <v>0.23886914924180958</v>
      </c>
      <c r="E361" s="9">
        <f t="shared" si="79"/>
        <v>0.28883266024637144</v>
      </c>
      <c r="F361" s="9">
        <f t="shared" si="80"/>
        <v>0.47229819051181915</v>
      </c>
      <c r="G361" s="9">
        <f t="shared" si="81"/>
        <v>1.0345429992726234</v>
      </c>
      <c r="H361" s="9">
        <f t="shared" si="82"/>
        <v>4.1863924377596797</v>
      </c>
      <c r="I361" s="9">
        <f t="shared" si="83"/>
        <v>3.4622123382688432</v>
      </c>
      <c r="J361" s="9">
        <f t="shared" si="84"/>
        <v>2.1173064392144334</v>
      </c>
      <c r="K361" s="11">
        <f t="shared" si="85"/>
        <v>0.24509803921568626</v>
      </c>
      <c r="L361" s="11">
        <f t="shared" si="86"/>
        <v>0.29585798816568049</v>
      </c>
      <c r="M361" s="11">
        <f t="shared" si="87"/>
        <v>0.48076923076923073</v>
      </c>
      <c r="N361" s="11">
        <f>'OddsRatio_working_3-way'!K361+'OddsRatio_working_3-way'!L361+'OddsRatio_working_3-way'!M361-('OddsRatio_working_3-way'!K361*'OddsRatio_working_3-way'!L361)-('OddsRatio_working_3-way'!K361*'OddsRatio_working_3-way'!M361)-('OddsRatio_working_3-way'!L361*'OddsRatio_working_3-way'!M361)+('OddsRatio_working_3-way'!K361*'OddsRatio_working_3-way'!L361*'OddsRatio_working_3-way'!M361)-1</f>
        <v>-0.27600136549840715</v>
      </c>
      <c r="O361" s="11">
        <f>0</f>
        <v>0</v>
      </c>
      <c r="P361" s="11">
        <f>('OddsRatio_working_3-way'!K361*'OddsRatio_working_3-way'!L361)+('OddsRatio_working_3-way'!K361*'OddsRatio_working_3-way'!M361)+('OddsRatio_working_3-way'!L361*'OddsRatio_working_3-way'!M361)-(3*'OddsRatio_working_3-way'!K361*'OddsRatio_working_3-way'!L361*'OddsRatio_working_3-way'!M361)</f>
        <v>0.2280014190473641</v>
      </c>
      <c r="Q361" s="11">
        <f>2*'OddsRatio_working_3-way'!K361*'OddsRatio_working_3-way'!L361*'OddsRatio_working_3-way'!M361</f>
        <v>6.9725204601640375E-2</v>
      </c>
      <c r="R361" s="11">
        <f t="shared" si="88"/>
        <v>0</v>
      </c>
      <c r="S361" s="11">
        <f t="shared" si="89"/>
        <v>-0.82608801096196005</v>
      </c>
      <c r="T361" s="11">
        <f t="shared" si="90"/>
        <v>-0.25262630304647088</v>
      </c>
      <c r="U361" s="11">
        <f>'OddsRatio_working_3-way'!S361-'OddsRatio_working_3-way'!R361^2/3</f>
        <v>-0.82608801096196005</v>
      </c>
      <c r="V361" s="11">
        <f>'OddsRatio_working_3-way'!S361*'OddsRatio_working_3-way'!R361/3-2*'OddsRatio_working_3-way'!R361^3/27-'OddsRatio_working_3-way'!T361</f>
        <v>0.25262630304647088</v>
      </c>
      <c r="W361" s="11">
        <f>'OddsRatio_working_3-way'!V361^2+4*'OddsRatio_working_3-way'!U361^3/27</f>
        <v>-1.9697008564086238E-2</v>
      </c>
      <c r="X361" s="11">
        <f>IF('OddsRatio_working_3-way'!W361&gt;0,IF(ABS('OddsRatio_working_3-way'!V361+SQRT('OddsRatio_working_3-way'!W361))/2&gt;0,ABS('OddsRatio_working_3-way'!V361+SQRT('OddsRatio_working_3-way'!W361))/2,ABS('OddsRatio_working_3-way'!V361-SQRT('OddsRatio_working_3-way'!W361))/2),SQRT(-'OddsRatio_working_3-way'!U361^3/27))</f>
        <v>0.14449658954021508</v>
      </c>
      <c r="Y361" s="11">
        <f>IF('OddsRatio_working_3-way'!W361&gt;=0,IF('OddsRatio_working_3-way'!V361+SQRT('OddsRatio_working_3-way'!W361)&gt;0,0,PI()),ACOS('OddsRatio_working_3-way'!V361/(2*'OddsRatio_working_3-way'!X361)))</f>
        <v>0.50709271299536685</v>
      </c>
      <c r="Z361" s="11">
        <f>'OddsRatio_working_3-way'!X361^(1/3)*COS('OddsRatio_working_3-way'!Y361/3)</f>
        <v>0.51727149963631169</v>
      </c>
      <c r="AA361" s="11">
        <f>'OddsRatio_working_3-way'!X361^(1/3)*COS(('OddsRatio_working_3-way'!Y361+2*PI())/3)</f>
        <v>-0.33508605713271744</v>
      </c>
      <c r="AB361" s="11">
        <f>'OddsRatio_working_3-way'!X361^(1/3)*COS(('OddsRatio_working_3-way'!Y361+4*PI())/3)</f>
        <v>-0.18218544250359439</v>
      </c>
      <c r="AC361" s="11">
        <f>'OddsRatio_working_3-way'!X361^(1/3)*SIN('OddsRatio_working_3-way'!Y361/3)</f>
        <v>8.8277211015383425E-2</v>
      </c>
      <c r="AD361" s="11">
        <f>'OddsRatio_working_3-way'!X361^(1/3)*SIN(('OddsRatio_working_3-way'!Y361+2*PI())/3)</f>
        <v>0.4038316538310272</v>
      </c>
      <c r="AE361" s="11">
        <f>'OddsRatio_working_3-way'!X361^(1/3)*SIN(('OddsRatio_working_3-way'!Y361+4*PI())/3)</f>
        <v>-0.49210886484641064</v>
      </c>
      <c r="AF361" s="11">
        <f>-'OddsRatio_working_3-way'!U361/(3*'OddsRatio_working_3-way'!X361^(1/3))*COS(('OddsRatio_working_3-way'!Y361)/3)</f>
        <v>0.51727149963631169</v>
      </c>
      <c r="AG361" s="11">
        <f>-'OddsRatio_working_3-way'!U361/(3*'OddsRatio_working_3-way'!X361^(1/3))*COS(('OddsRatio_working_3-way'!Y361+2*PI())/3)</f>
        <v>-0.33508605713271744</v>
      </c>
      <c r="AH361" s="11">
        <f>-'OddsRatio_working_3-way'!U361/(3*'OddsRatio_working_3-way'!X361^(1/3))*COS(('OddsRatio_working_3-way'!Y361+4*PI())/3)</f>
        <v>-0.18218544250359439</v>
      </c>
      <c r="AI361" s="11">
        <f>'OddsRatio_working_3-way'!U361/(3*'OddsRatio_working_3-way'!X361^(1/3))*SIN(('OddsRatio_working_3-way'!Y361)/3)</f>
        <v>-8.8277211015383425E-2</v>
      </c>
      <c r="AJ361" s="11">
        <f>'OddsRatio_working_3-way'!U361/(3*'OddsRatio_working_3-way'!X361^(1/3))*SIN(('OddsRatio_working_3-way'!Y361+2*PI())/3)</f>
        <v>-0.4038316538310272</v>
      </c>
      <c r="AK361" s="11">
        <f>'OddsRatio_working_3-way'!U361/(3*'OddsRatio_working_3-way'!X361^(1/3))*SIN(('OddsRatio_working_3-way'!Y361+4*PI())/3)</f>
        <v>0.49210886484641064</v>
      </c>
      <c r="AL361" s="11">
        <f>'OddsRatio_working_3-way'!Z361+'OddsRatio_working_3-way'!AF361</f>
        <v>1.0345429992726234</v>
      </c>
      <c r="AM361" s="11">
        <f>'OddsRatio_working_3-way'!AA361+'OddsRatio_working_3-way'!AG361</f>
        <v>-0.67017211426543488</v>
      </c>
      <c r="AN361" s="11">
        <f>'OddsRatio_working_3-way'!AB361+'OddsRatio_working_3-way'!AH361</f>
        <v>-0.36437088500718878</v>
      </c>
      <c r="AO361" s="11">
        <f>'OddsRatio_working_3-way'!AC361+'OddsRatio_working_3-way'!AI361</f>
        <v>0</v>
      </c>
      <c r="AP361" s="11">
        <f>'OddsRatio_working_3-way'!AD361+'OddsRatio_working_3-way'!AJ361</f>
        <v>0</v>
      </c>
      <c r="AQ361" s="11">
        <f>'OddsRatio_working_3-way'!AE361+'OddsRatio_working_3-way'!AK361</f>
        <v>0</v>
      </c>
      <c r="AR361" s="10">
        <f>IF(A361="","",IF(('OddsRatio_working_3-way'!X361=0),IF(Q361&gt;0,-Q361^(1/3),(-Q361)^(1/3)),'OddsRatio_working_3-way'!AL361-'OddsRatio_working_3-way'!R361/3))</f>
        <v>1.0345429992726234</v>
      </c>
      <c r="AS361" s="11">
        <f>IF(('OddsRatio_working_3-way'!X361=0),IF(Q361&gt;0,-Q361^(1/3),(-Q361)^(1/3)),'OddsRatio_working_3-way'!AM361-'OddsRatio_working_3-way'!R361/3)</f>
        <v>-0.67017211426543488</v>
      </c>
      <c r="AT361" s="11">
        <f>IF(('OddsRatio_working_3-way'!X361=0),IF(Q361&gt;0,-Q361^(1/3),(-Q361)^(1/3)),'OddsRatio_working_3-way'!AN361-'OddsRatio_working_3-way'!R361/3)</f>
        <v>-0.36437088500718878</v>
      </c>
      <c r="AU361" s="11">
        <f>IF(('OddsRatio_working_3-way'!X361=0),0,'OddsRatio_working_3-way'!AO361)</f>
        <v>0</v>
      </c>
      <c r="AV361" s="11">
        <f>IF(('OddsRatio_working_3-way'!X361=0),0,'OddsRatio_working_3-way'!AP361)</f>
        <v>0</v>
      </c>
      <c r="AW361" s="11">
        <f>IF(('OddsRatio_working_3-way'!X361=0),0,'OddsRatio_working_3-way'!AQ361)</f>
        <v>0</v>
      </c>
    </row>
    <row r="362" spans="1:4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9">
        <f t="shared" si="78"/>
        <v>0.45854321513506435</v>
      </c>
      <c r="E362" s="9">
        <f t="shared" si="79"/>
        <v>0.31188908008806671</v>
      </c>
      <c r="F362" s="9">
        <f t="shared" si="80"/>
        <v>0.22956770477686883</v>
      </c>
      <c r="G362" s="9">
        <f t="shared" si="81"/>
        <v>1.0358066073377294</v>
      </c>
      <c r="H362" s="9">
        <f t="shared" si="82"/>
        <v>2.1808195323650117</v>
      </c>
      <c r="I362" s="9">
        <f t="shared" si="83"/>
        <v>3.2062680736293636</v>
      </c>
      <c r="J362" s="9">
        <f t="shared" si="84"/>
        <v>4.3560134077742436</v>
      </c>
      <c r="K362" s="11">
        <f t="shared" si="85"/>
        <v>0.46728971962616822</v>
      </c>
      <c r="L362" s="11">
        <f t="shared" si="86"/>
        <v>0.31948881789137379</v>
      </c>
      <c r="M362" s="11">
        <f t="shared" si="87"/>
        <v>0.23584905660377356</v>
      </c>
      <c r="N362" s="11">
        <f>'OddsRatio_working_3-way'!K362+'OddsRatio_working_3-way'!L362+'OddsRatio_working_3-way'!M362-('OddsRatio_working_3-way'!K362*'OddsRatio_working_3-way'!L362)-('OddsRatio_working_3-way'!K362*'OddsRatio_working_3-way'!M362)-('OddsRatio_working_3-way'!L362*'OddsRatio_working_3-way'!M362)+('OddsRatio_working_3-way'!K362*'OddsRatio_working_3-way'!L362*'OddsRatio_working_3-way'!M362)-1</f>
        <v>-0.27701641049158232</v>
      </c>
      <c r="O362" s="11">
        <f>0</f>
        <v>0</v>
      </c>
      <c r="P362" s="11">
        <f>('OddsRatio_working_3-way'!K362*'OddsRatio_working_3-way'!L362)+('OddsRatio_working_3-way'!K362*'OddsRatio_working_3-way'!M362)+('OddsRatio_working_3-way'!L362*'OddsRatio_working_3-way'!M362)-(3*'OddsRatio_working_3-way'!K362*'OddsRatio_working_3-way'!L362*'OddsRatio_working_3-way'!M362)</f>
        <v>0.22922238190716404</v>
      </c>
      <c r="Q362" s="11">
        <f>2*'OddsRatio_working_3-way'!K362*'OddsRatio_working_3-way'!L362*'OddsRatio_working_3-way'!M362</f>
        <v>7.0421622705733947E-2</v>
      </c>
      <c r="R362" s="11">
        <f t="shared" si="88"/>
        <v>0</v>
      </c>
      <c r="S362" s="11">
        <f t="shared" si="89"/>
        <v>-0.82746860195175842</v>
      </c>
      <c r="T362" s="11">
        <f t="shared" si="90"/>
        <v>-0.25421462425553248</v>
      </c>
      <c r="U362" s="11">
        <f>'OddsRatio_working_3-way'!S362-'OddsRatio_working_3-way'!R362^2/3</f>
        <v>-0.82746860195175842</v>
      </c>
      <c r="V362" s="11">
        <f>'OddsRatio_working_3-way'!S362*'OddsRatio_working_3-way'!R362/3-2*'OddsRatio_working_3-way'!R362^3/27-'OddsRatio_working_3-way'!T362</f>
        <v>0.25421462425553248</v>
      </c>
      <c r="W362" s="11">
        <f>'OddsRatio_working_3-way'!V362^2+4*'OddsRatio_working_3-way'!U362^3/27</f>
        <v>-1.9311413598766106E-2</v>
      </c>
      <c r="X362" s="11">
        <f>IF('OddsRatio_working_3-way'!W362&gt;0,IF(ABS('OddsRatio_working_3-way'!V362+SQRT('OddsRatio_working_3-way'!W362))/2&gt;0,ABS('OddsRatio_working_3-way'!V362+SQRT('OddsRatio_working_3-way'!W362))/2,ABS('OddsRatio_working_3-way'!V362-SQRT('OddsRatio_working_3-way'!W362))/2),SQRT(-'OddsRatio_working_3-way'!U362^3/27))</f>
        <v>0.14485897347433094</v>
      </c>
      <c r="Y362" s="11">
        <f>IF('OddsRatio_working_3-way'!W362&gt;=0,IF('OddsRatio_working_3-way'!V362+SQRT('OddsRatio_working_3-way'!W362)&gt;0,0,PI()),ACOS('OddsRatio_working_3-way'!V362/(2*'OddsRatio_working_3-way'!X362)))</f>
        <v>0.5002648338285085</v>
      </c>
      <c r="Z362" s="11">
        <f>'OddsRatio_working_3-way'!X362^(1/3)*COS('OddsRatio_working_3-way'!Y362/3)</f>
        <v>0.51790330366886483</v>
      </c>
      <c r="AA362" s="11">
        <f>'OddsRatio_working_3-way'!X362^(1/3)*COS(('OddsRatio_working_3-way'!Y362+2*PI())/3)</f>
        <v>-0.33444520470218614</v>
      </c>
      <c r="AB362" s="11">
        <f>'OddsRatio_working_3-way'!X362^(1/3)*COS(('OddsRatio_working_3-way'!Y362+4*PI())/3)</f>
        <v>-0.18345809896667878</v>
      </c>
      <c r="AC362" s="11">
        <f>'OddsRatio_working_3-way'!X362^(1/3)*SIN('OddsRatio_working_3-way'!Y362/3)</f>
        <v>8.7172446140557941E-2</v>
      </c>
      <c r="AD362" s="11">
        <f>'OddsRatio_working_3-way'!X362^(1/3)*SIN(('OddsRatio_working_3-way'!Y362+2*PI())/3)</f>
        <v>0.40493119461084448</v>
      </c>
      <c r="AE362" s="11">
        <f>'OddsRatio_working_3-way'!X362^(1/3)*SIN(('OddsRatio_working_3-way'!Y362+4*PI())/3)</f>
        <v>-0.49210364075140223</v>
      </c>
      <c r="AF362" s="11">
        <f>-'OddsRatio_working_3-way'!U362/(3*'OddsRatio_working_3-way'!X362^(1/3))*COS(('OddsRatio_working_3-way'!Y362)/3)</f>
        <v>0.51790330366886472</v>
      </c>
      <c r="AG362" s="11">
        <f>-'OddsRatio_working_3-way'!U362/(3*'OddsRatio_working_3-way'!X362^(1/3))*COS(('OddsRatio_working_3-way'!Y362+2*PI())/3)</f>
        <v>-0.33444520470218608</v>
      </c>
      <c r="AH362" s="11">
        <f>-'OddsRatio_working_3-way'!U362/(3*'OddsRatio_working_3-way'!X362^(1/3))*COS(('OddsRatio_working_3-way'!Y362+4*PI())/3)</f>
        <v>-0.18345809896667875</v>
      </c>
      <c r="AI362" s="11">
        <f>'OddsRatio_working_3-way'!U362/(3*'OddsRatio_working_3-way'!X362^(1/3))*SIN(('OddsRatio_working_3-way'!Y362)/3)</f>
        <v>-8.7172446140557913E-2</v>
      </c>
      <c r="AJ362" s="11">
        <f>'OddsRatio_working_3-way'!U362/(3*'OddsRatio_working_3-way'!X362^(1/3))*SIN(('OddsRatio_working_3-way'!Y362+2*PI())/3)</f>
        <v>-0.40493119461084442</v>
      </c>
      <c r="AK362" s="11">
        <f>'OddsRatio_working_3-way'!U362/(3*'OddsRatio_working_3-way'!X362^(1/3))*SIN(('OddsRatio_working_3-way'!Y362+4*PI())/3)</f>
        <v>0.49210364075140212</v>
      </c>
      <c r="AL362" s="11">
        <f>'OddsRatio_working_3-way'!Z362+'OddsRatio_working_3-way'!AF362</f>
        <v>1.0358066073377294</v>
      </c>
      <c r="AM362" s="11">
        <f>'OddsRatio_working_3-way'!AA362+'OddsRatio_working_3-way'!AG362</f>
        <v>-0.66889040940437217</v>
      </c>
      <c r="AN362" s="11">
        <f>'OddsRatio_working_3-way'!AB362+'OddsRatio_working_3-way'!AH362</f>
        <v>-0.3669161979333575</v>
      </c>
      <c r="AO362" s="11">
        <f>'OddsRatio_working_3-way'!AC362+'OddsRatio_working_3-way'!AI362</f>
        <v>0</v>
      </c>
      <c r="AP362" s="11">
        <f>'OddsRatio_working_3-way'!AD362+'OddsRatio_working_3-way'!AJ362</f>
        <v>0</v>
      </c>
      <c r="AQ362" s="11">
        <f>'OddsRatio_working_3-way'!AE362+'OddsRatio_working_3-way'!AK362</f>
        <v>0</v>
      </c>
      <c r="AR362" s="10">
        <f>IF(A362="","",IF(('OddsRatio_working_3-way'!X362=0),IF(Q362&gt;0,-Q362^(1/3),(-Q362)^(1/3)),'OddsRatio_working_3-way'!AL362-'OddsRatio_working_3-way'!R362/3))</f>
        <v>1.0358066073377294</v>
      </c>
      <c r="AS362" s="11">
        <f>IF(('OddsRatio_working_3-way'!X362=0),IF(Q362&gt;0,-Q362^(1/3),(-Q362)^(1/3)),'OddsRatio_working_3-way'!AM362-'OddsRatio_working_3-way'!R362/3)</f>
        <v>-0.66889040940437217</v>
      </c>
      <c r="AT362" s="11">
        <f>IF(('OddsRatio_working_3-way'!X362=0),IF(Q362&gt;0,-Q362^(1/3),(-Q362)^(1/3)),'OddsRatio_working_3-way'!AN362-'OddsRatio_working_3-way'!R362/3)</f>
        <v>-0.3669161979333575</v>
      </c>
      <c r="AU362" s="11">
        <f>IF(('OddsRatio_working_3-way'!X362=0),0,'OddsRatio_working_3-way'!AO362)</f>
        <v>0</v>
      </c>
      <c r="AV362" s="11">
        <f>IF(('OddsRatio_working_3-way'!X362=0),0,'OddsRatio_working_3-way'!AP362)</f>
        <v>0</v>
      </c>
      <c r="AW362" s="11">
        <f>IF(('OddsRatio_working_3-way'!X362=0),0,'OddsRatio_working_3-way'!AQ362)</f>
        <v>0</v>
      </c>
    </row>
    <row r="363" spans="1:4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9">
        <f t="shared" si="78"/>
        <v>0.29543183400082607</v>
      </c>
      <c r="E363" s="9">
        <f t="shared" si="79"/>
        <v>0.32301830884269944</v>
      </c>
      <c r="F363" s="9">
        <f t="shared" si="80"/>
        <v>0.38154985715647466</v>
      </c>
      <c r="G363" s="9">
        <f t="shared" si="81"/>
        <v>1.0324136703157509</v>
      </c>
      <c r="H363" s="9">
        <f t="shared" si="82"/>
        <v>3.3848755784293845</v>
      </c>
      <c r="I363" s="9">
        <f t="shared" si="83"/>
        <v>3.0957997507409742</v>
      </c>
      <c r="J363" s="9">
        <f t="shared" si="84"/>
        <v>2.6208894623957288</v>
      </c>
      <c r="K363" s="11">
        <f t="shared" si="85"/>
        <v>0.30211480362537763</v>
      </c>
      <c r="L363" s="11">
        <f t="shared" si="86"/>
        <v>0.33003300330033003</v>
      </c>
      <c r="M363" s="11">
        <f t="shared" si="87"/>
        <v>0.38910505836575876</v>
      </c>
      <c r="N363" s="11">
        <f>'OddsRatio_working_3-way'!K363+'OddsRatio_working_3-way'!L363+'OddsRatio_working_3-way'!M363-('OddsRatio_working_3-way'!K363*'OddsRatio_working_3-way'!L363)-('OddsRatio_working_3-way'!K363*'OddsRatio_working_3-way'!M363)-('OddsRatio_working_3-way'!L363*'OddsRatio_working_3-way'!M363)+('OddsRatio_working_3-way'!K363*'OddsRatio_working_3-way'!L363*'OddsRatio_working_3-way'!M363)-1</f>
        <v>-0.28563006887873021</v>
      </c>
      <c r="O363" s="11">
        <f>0</f>
        <v>0</v>
      </c>
      <c r="P363" s="11">
        <f>('OddsRatio_working_3-way'!K363*'OddsRatio_working_3-way'!L363)+('OddsRatio_working_3-way'!K363*'OddsRatio_working_3-way'!M363)+('OddsRatio_working_3-way'!L363*'OddsRatio_working_3-way'!M363)-(3*'OddsRatio_working_3-way'!K363*'OddsRatio_working_3-way'!L363*'OddsRatio_working_3-way'!M363)</f>
        <v>0.22928927192741613</v>
      </c>
      <c r="Q363" s="11">
        <f>2*'OddsRatio_working_3-way'!K363*'OddsRatio_working_3-way'!L363*'OddsRatio_working_3-way'!M363</f>
        <v>7.7593662242780401E-2</v>
      </c>
      <c r="R363" s="11">
        <f t="shared" si="88"/>
        <v>0</v>
      </c>
      <c r="S363" s="11">
        <f t="shared" si="89"/>
        <v>-0.802749069198192</v>
      </c>
      <c r="T363" s="11">
        <f t="shared" si="90"/>
        <v>-0.27165789143762836</v>
      </c>
      <c r="U363" s="11">
        <f>'OddsRatio_working_3-way'!S363-'OddsRatio_working_3-way'!R363^2/3</f>
        <v>-0.802749069198192</v>
      </c>
      <c r="V363" s="11">
        <f>'OddsRatio_working_3-way'!S363*'OddsRatio_working_3-way'!R363/3-2*'OddsRatio_working_3-way'!R363^3/27-'OddsRatio_working_3-way'!T363</f>
        <v>0.27165789143762836</v>
      </c>
      <c r="W363" s="11">
        <f>'OddsRatio_working_3-way'!V363^2+4*'OddsRatio_working_3-way'!U363^3/27</f>
        <v>-2.8384894791859544E-3</v>
      </c>
      <c r="X363" s="11">
        <f>IF('OddsRatio_working_3-way'!W363&gt;0,IF(ABS('OddsRatio_working_3-way'!V363+SQRT('OddsRatio_working_3-way'!W363))/2&gt;0,ABS('OddsRatio_working_3-way'!V363+SQRT('OddsRatio_working_3-way'!W363))/2,ABS('OddsRatio_working_3-way'!V363-SQRT('OddsRatio_working_3-way'!W363))/2),SQRT(-'OddsRatio_working_3-way'!U363^3/27))</f>
        <v>0.13841649058143707</v>
      </c>
      <c r="Y363" s="11">
        <f>IF('OddsRatio_working_3-way'!W363&gt;=0,IF('OddsRatio_working_3-way'!V363+SQRT('OddsRatio_working_3-way'!W363)&gt;0,0,PI()),ACOS('OddsRatio_working_3-way'!V363/(2*'OddsRatio_working_3-way'!X363)))</f>
        <v>0.19366177620801883</v>
      </c>
      <c r="Z363" s="11">
        <f>'OddsRatio_working_3-way'!X363^(1/3)*COS('OddsRatio_working_3-way'!Y363/3)</f>
        <v>0.51620683515787558</v>
      </c>
      <c r="AA363" s="11">
        <f>'OddsRatio_working_3-way'!X363^(1/3)*COS(('OddsRatio_working_3-way'!Y363+2*PI())/3)</f>
        <v>-0.28700228955978629</v>
      </c>
      <c r="AB363" s="11">
        <f>'OddsRatio_working_3-way'!X363^(1/3)*COS(('OddsRatio_working_3-way'!Y363+4*PI())/3)</f>
        <v>-0.22920454559808912</v>
      </c>
      <c r="AC363" s="11">
        <f>'OddsRatio_working_3-way'!X363^(1/3)*SIN('OddsRatio_working_3-way'!Y363/3)</f>
        <v>3.3369543034838862E-2</v>
      </c>
      <c r="AD363" s="11">
        <f>'OddsRatio_working_3-way'!X363^(1/3)*SIN(('OddsRatio_working_3-way'!Y363+2*PI())/3)</f>
        <v>0.43036346133646686</v>
      </c>
      <c r="AE363" s="11">
        <f>'OddsRatio_working_3-way'!X363^(1/3)*SIN(('OddsRatio_working_3-way'!Y363+4*PI())/3)</f>
        <v>-0.46373300437130582</v>
      </c>
      <c r="AF363" s="11">
        <f>-'OddsRatio_working_3-way'!U363/(3*'OddsRatio_working_3-way'!X363^(1/3))*COS(('OddsRatio_working_3-way'!Y363)/3)</f>
        <v>0.51620683515787547</v>
      </c>
      <c r="AG363" s="11">
        <f>-'OddsRatio_working_3-way'!U363/(3*'OddsRatio_working_3-way'!X363^(1/3))*COS(('OddsRatio_working_3-way'!Y363+2*PI())/3)</f>
        <v>-0.28700228955978624</v>
      </c>
      <c r="AH363" s="11">
        <f>-'OddsRatio_working_3-way'!U363/(3*'OddsRatio_working_3-way'!X363^(1/3))*COS(('OddsRatio_working_3-way'!Y363+4*PI())/3)</f>
        <v>-0.22920454559808906</v>
      </c>
      <c r="AI363" s="11">
        <f>'OddsRatio_working_3-way'!U363/(3*'OddsRatio_working_3-way'!X363^(1/3))*SIN(('OddsRatio_working_3-way'!Y363)/3)</f>
        <v>-3.3369543034838856E-2</v>
      </c>
      <c r="AJ363" s="11">
        <f>'OddsRatio_working_3-way'!U363/(3*'OddsRatio_working_3-way'!X363^(1/3))*SIN(('OddsRatio_working_3-way'!Y363+2*PI())/3)</f>
        <v>-0.43036346133646675</v>
      </c>
      <c r="AK363" s="11">
        <f>'OddsRatio_working_3-way'!U363/(3*'OddsRatio_working_3-way'!X363^(1/3))*SIN(('OddsRatio_working_3-way'!Y363+4*PI())/3)</f>
        <v>0.46373300437130571</v>
      </c>
      <c r="AL363" s="11">
        <f>'OddsRatio_working_3-way'!Z363+'OddsRatio_working_3-way'!AF363</f>
        <v>1.0324136703157509</v>
      </c>
      <c r="AM363" s="11">
        <f>'OddsRatio_working_3-way'!AA363+'OddsRatio_working_3-way'!AG363</f>
        <v>-0.57400457911957248</v>
      </c>
      <c r="AN363" s="11">
        <f>'OddsRatio_working_3-way'!AB363+'OddsRatio_working_3-way'!AH363</f>
        <v>-0.45840909119617818</v>
      </c>
      <c r="AO363" s="11">
        <f>'OddsRatio_working_3-way'!AC363+'OddsRatio_working_3-way'!AI363</f>
        <v>0</v>
      </c>
      <c r="AP363" s="11">
        <f>'OddsRatio_working_3-way'!AD363+'OddsRatio_working_3-way'!AJ363</f>
        <v>0</v>
      </c>
      <c r="AQ363" s="11">
        <f>'OddsRatio_working_3-way'!AE363+'OddsRatio_working_3-way'!AK363</f>
        <v>0</v>
      </c>
      <c r="AR363" s="10">
        <f>IF(A363="","",IF(('OddsRatio_working_3-way'!X363=0),IF(Q363&gt;0,-Q363^(1/3),(-Q363)^(1/3)),'OddsRatio_working_3-way'!AL363-'OddsRatio_working_3-way'!R363/3))</f>
        <v>1.0324136703157509</v>
      </c>
      <c r="AS363" s="11">
        <f>IF(('OddsRatio_working_3-way'!X363=0),IF(Q363&gt;0,-Q363^(1/3),(-Q363)^(1/3)),'OddsRatio_working_3-way'!AM363-'OddsRatio_working_3-way'!R363/3)</f>
        <v>-0.57400457911957248</v>
      </c>
      <c r="AT363" s="11">
        <f>IF(('OddsRatio_working_3-way'!X363=0),IF(Q363&gt;0,-Q363^(1/3),(-Q363)^(1/3)),'OddsRatio_working_3-way'!AN363-'OddsRatio_working_3-way'!R363/3)</f>
        <v>-0.45840909119617818</v>
      </c>
      <c r="AU363" s="11">
        <f>IF(('OddsRatio_working_3-way'!X363=0),0,'OddsRatio_working_3-way'!AO363)</f>
        <v>0</v>
      </c>
      <c r="AV363" s="11">
        <f>IF(('OddsRatio_working_3-way'!X363=0),0,'OddsRatio_working_3-way'!AP363)</f>
        <v>0</v>
      </c>
      <c r="AW363" s="11">
        <f>IF(('OddsRatio_working_3-way'!X363=0),0,'OddsRatio_working_3-way'!AQ363)</f>
        <v>0</v>
      </c>
    </row>
    <row r="364" spans="1:4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9">
        <f t="shared" si="78"/>
        <v>0.36577046687034936</v>
      </c>
      <c r="E364" s="9">
        <f t="shared" si="79"/>
        <v>0.32239722743761151</v>
      </c>
      <c r="F364" s="9">
        <f t="shared" si="80"/>
        <v>0.31183230569203907</v>
      </c>
      <c r="G364" s="9">
        <f t="shared" si="81"/>
        <v>1.0508818235626955</v>
      </c>
      <c r="H364" s="9">
        <f t="shared" si="82"/>
        <v>2.7339550088784477</v>
      </c>
      <c r="I364" s="9">
        <f t="shared" si="83"/>
        <v>3.1017636471253907</v>
      </c>
      <c r="J364" s="9">
        <f t="shared" si="84"/>
        <v>3.206851829481661</v>
      </c>
      <c r="K364" s="11">
        <f t="shared" si="85"/>
        <v>0.37735849056603776</v>
      </c>
      <c r="L364" s="11">
        <f t="shared" si="86"/>
        <v>0.33333333333333331</v>
      </c>
      <c r="M364" s="11">
        <f t="shared" si="87"/>
        <v>0.32258064516129031</v>
      </c>
      <c r="N364" s="11">
        <f>'OddsRatio_working_3-way'!K364+'OddsRatio_working_3-way'!L364+'OddsRatio_working_3-way'!M364-('OddsRatio_working_3-way'!K364*'OddsRatio_working_3-way'!L364)-('OddsRatio_working_3-way'!K364*'OddsRatio_working_3-way'!M364)-('OddsRatio_working_3-way'!L364*'OddsRatio_working_3-way'!M364)+('OddsRatio_working_3-way'!K364*'OddsRatio_working_3-way'!L364*'OddsRatio_working_3-way'!M364)-1</f>
        <v>-0.28119293974436999</v>
      </c>
      <c r="O364" s="11">
        <f>0</f>
        <v>0</v>
      </c>
      <c r="P364" s="11">
        <f>('OddsRatio_working_3-way'!K364*'OddsRatio_working_3-way'!L364)+('OddsRatio_working_3-way'!K364*'OddsRatio_working_3-way'!M364)+('OddsRatio_working_3-way'!L364*'OddsRatio_working_3-way'!M364)-(3*'OddsRatio_working_3-way'!K364*'OddsRatio_working_3-way'!L364*'OddsRatio_working_3-way'!M364)</f>
        <v>0.23331304524244262</v>
      </c>
      <c r="Q364" s="11">
        <f>2*'OddsRatio_working_3-way'!K364*'OddsRatio_working_3-way'!L364*'OddsRatio_working_3-way'!M364</f>
        <v>8.1152363562588758E-2</v>
      </c>
      <c r="R364" s="11">
        <f t="shared" si="88"/>
        <v>0</v>
      </c>
      <c r="S364" s="11">
        <f t="shared" si="89"/>
        <v>-0.82972582972582964</v>
      </c>
      <c r="T364" s="11">
        <f t="shared" si="90"/>
        <v>-0.28860028860028869</v>
      </c>
      <c r="U364" s="11">
        <f>'OddsRatio_working_3-way'!S364-'OddsRatio_working_3-way'!R364^2/3</f>
        <v>-0.82972582972582964</v>
      </c>
      <c r="V364" s="11">
        <f>'OddsRatio_working_3-way'!S364*'OddsRatio_working_3-way'!R364/3-2*'OddsRatio_working_3-way'!R364^3/27-'OddsRatio_working_3-way'!T364</f>
        <v>0.28860028860028869</v>
      </c>
      <c r="W364" s="11">
        <f>'OddsRatio_working_3-way'!V364^2+4*'OddsRatio_working_3-way'!U364^3/27</f>
        <v>-1.3351414858178701E-3</v>
      </c>
      <c r="X364" s="11">
        <f>IF('OddsRatio_working_3-way'!W364&gt;0,IF(ABS('OddsRatio_working_3-way'!V364+SQRT('OddsRatio_working_3-way'!W364))/2&gt;0,ABS('OddsRatio_working_3-way'!V364+SQRT('OddsRatio_working_3-way'!W364))/2,ABS('OddsRatio_working_3-way'!V364-SQRT('OddsRatio_working_3-way'!W364))/2),SQRT(-'OddsRatio_working_3-way'!U364^3/27))</f>
        <v>0.14545211245113268</v>
      </c>
      <c r="Y364" s="11">
        <f>IF('OddsRatio_working_3-way'!W364&gt;=0,IF('OddsRatio_working_3-way'!V364+SQRT('OddsRatio_working_3-way'!W364)&gt;0,0,PI()),ACOS('OddsRatio_working_3-way'!V364/(2*'OddsRatio_working_3-way'!X364)))</f>
        <v>0.12593958726822607</v>
      </c>
      <c r="Z364" s="11">
        <f>'OddsRatio_working_3-way'!X364^(1/3)*COS('OddsRatio_working_3-way'!Y364/3)</f>
        <v>0.52544091178134777</v>
      </c>
      <c r="AA364" s="11">
        <f>'OddsRatio_working_3-way'!X364^(1/3)*COS(('OddsRatio_working_3-way'!Y364+2*PI())/3)</f>
        <v>-0.28183441940551984</v>
      </c>
      <c r="AB364" s="11">
        <f>'OddsRatio_working_3-way'!X364^(1/3)*COS(('OddsRatio_working_3-way'!Y364+4*PI())/3)</f>
        <v>-0.24360649237582782</v>
      </c>
      <c r="AC364" s="11">
        <f>'OddsRatio_working_3-way'!X364^(1/3)*SIN('OddsRatio_working_3-way'!Y364/3)</f>
        <v>2.2070903961154069E-2</v>
      </c>
      <c r="AD364" s="11">
        <f>'OddsRatio_working_3-way'!X364^(1/3)*SIN(('OddsRatio_working_3-way'!Y364+2*PI())/3)</f>
        <v>0.44400972580972836</v>
      </c>
      <c r="AE364" s="11">
        <f>'OddsRatio_working_3-way'!X364^(1/3)*SIN(('OddsRatio_working_3-way'!Y364+4*PI())/3)</f>
        <v>-0.46608062977088238</v>
      </c>
      <c r="AF364" s="11">
        <f>-'OddsRatio_working_3-way'!U364/(3*'OddsRatio_working_3-way'!X364^(1/3))*COS(('OddsRatio_working_3-way'!Y364)/3)</f>
        <v>0.52544091178134777</v>
      </c>
      <c r="AG364" s="11">
        <f>-'OddsRatio_working_3-way'!U364/(3*'OddsRatio_working_3-way'!X364^(1/3))*COS(('OddsRatio_working_3-way'!Y364+2*PI())/3)</f>
        <v>-0.28183441940551984</v>
      </c>
      <c r="AH364" s="11">
        <f>-'OddsRatio_working_3-way'!U364/(3*'OddsRatio_working_3-way'!X364^(1/3))*COS(('OddsRatio_working_3-way'!Y364+4*PI())/3)</f>
        <v>-0.24360649237582782</v>
      </c>
      <c r="AI364" s="11">
        <f>'OddsRatio_working_3-way'!U364/(3*'OddsRatio_working_3-way'!X364^(1/3))*SIN(('OddsRatio_working_3-way'!Y364)/3)</f>
        <v>-2.2070903961154069E-2</v>
      </c>
      <c r="AJ364" s="11">
        <f>'OddsRatio_working_3-way'!U364/(3*'OddsRatio_working_3-way'!X364^(1/3))*SIN(('OddsRatio_working_3-way'!Y364+2*PI())/3)</f>
        <v>-0.44400972580972836</v>
      </c>
      <c r="AK364" s="11">
        <f>'OddsRatio_working_3-way'!U364/(3*'OddsRatio_working_3-way'!X364^(1/3))*SIN(('OddsRatio_working_3-way'!Y364+4*PI())/3)</f>
        <v>0.46608062977088238</v>
      </c>
      <c r="AL364" s="11">
        <f>'OddsRatio_working_3-way'!Z364+'OddsRatio_working_3-way'!AF364</f>
        <v>1.0508818235626955</v>
      </c>
      <c r="AM364" s="11">
        <f>'OddsRatio_working_3-way'!AA364+'OddsRatio_working_3-way'!AG364</f>
        <v>-0.56366883881103969</v>
      </c>
      <c r="AN364" s="11">
        <f>'OddsRatio_working_3-way'!AB364+'OddsRatio_working_3-way'!AH364</f>
        <v>-0.48721298475165564</v>
      </c>
      <c r="AO364" s="11">
        <f>'OddsRatio_working_3-way'!AC364+'OddsRatio_working_3-way'!AI364</f>
        <v>0</v>
      </c>
      <c r="AP364" s="11">
        <f>'OddsRatio_working_3-way'!AD364+'OddsRatio_working_3-way'!AJ364</f>
        <v>0</v>
      </c>
      <c r="AQ364" s="11">
        <f>'OddsRatio_working_3-way'!AE364+'OddsRatio_working_3-way'!AK364</f>
        <v>0</v>
      </c>
      <c r="AR364" s="10">
        <f>IF(A364="","",IF(('OddsRatio_working_3-way'!X364=0),IF(Q364&gt;0,-Q364^(1/3),(-Q364)^(1/3)),'OddsRatio_working_3-way'!AL364-'OddsRatio_working_3-way'!R364/3))</f>
        <v>1.0508818235626955</v>
      </c>
      <c r="AS364" s="11">
        <f>IF(('OddsRatio_working_3-way'!X364=0),IF(Q364&gt;0,-Q364^(1/3),(-Q364)^(1/3)),'OddsRatio_working_3-way'!AM364-'OddsRatio_working_3-way'!R364/3)</f>
        <v>-0.56366883881103969</v>
      </c>
      <c r="AT364" s="11">
        <f>IF(('OddsRatio_working_3-way'!X364=0),IF(Q364&gt;0,-Q364^(1/3),(-Q364)^(1/3)),'OddsRatio_working_3-way'!AN364-'OddsRatio_working_3-way'!R364/3)</f>
        <v>-0.48721298475165564</v>
      </c>
      <c r="AU364" s="11">
        <f>IF(('OddsRatio_working_3-way'!X364=0),0,'OddsRatio_working_3-way'!AO364)</f>
        <v>0</v>
      </c>
      <c r="AV364" s="11">
        <f>IF(('OddsRatio_working_3-way'!X364=0),0,'OddsRatio_working_3-way'!AP364)</f>
        <v>0</v>
      </c>
      <c r="AW364" s="11">
        <f>IF(('OddsRatio_working_3-way'!X364=0),0,'OddsRatio_working_3-way'!AQ364)</f>
        <v>0</v>
      </c>
    </row>
    <row r="365" spans="1:4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9">
        <f t="shared" si="78"/>
        <v>0.26575151461368191</v>
      </c>
      <c r="E365" s="9">
        <f t="shared" si="79"/>
        <v>0.31709772989007423</v>
      </c>
      <c r="F365" s="9">
        <f t="shared" si="80"/>
        <v>0.41715075549624386</v>
      </c>
      <c r="G365" s="9">
        <f t="shared" si="81"/>
        <v>1.0505375068616511</v>
      </c>
      <c r="H365" s="9">
        <f t="shared" si="82"/>
        <v>3.7629136430461427</v>
      </c>
      <c r="I365" s="9">
        <f t="shared" si="83"/>
        <v>3.1536018890663837</v>
      </c>
      <c r="J365" s="9">
        <f t="shared" si="84"/>
        <v>2.3972148841259964</v>
      </c>
      <c r="K365" s="11">
        <f t="shared" si="85"/>
        <v>0.27548209366391185</v>
      </c>
      <c r="L365" s="11">
        <f t="shared" si="86"/>
        <v>0.32786885245901642</v>
      </c>
      <c r="M365" s="11">
        <f t="shared" si="87"/>
        <v>0.42918454935622319</v>
      </c>
      <c r="N365" s="11">
        <f>'OddsRatio_working_3-way'!K365+'OddsRatio_working_3-way'!L365+'OddsRatio_working_3-way'!M365-('OddsRatio_working_3-way'!K365*'OddsRatio_working_3-way'!L365)-('OddsRatio_working_3-way'!K365*'OddsRatio_working_3-way'!M365)-('OddsRatio_working_3-way'!L365*'OddsRatio_working_3-way'!M365)+('OddsRatio_working_3-way'!K365*'OddsRatio_working_3-way'!L365*'OddsRatio_working_3-way'!M365)-1</f>
        <v>-0.27797060038350019</v>
      </c>
      <c r="O365" s="11">
        <f>0</f>
        <v>0</v>
      </c>
      <c r="P365" s="11">
        <f>('OddsRatio_working_3-way'!K365*'OddsRatio_working_3-way'!L365)+('OddsRatio_working_3-way'!K365*'OddsRatio_working_3-way'!M365)+('OddsRatio_working_3-way'!L365*'OddsRatio_working_3-way'!M365)-(3*'OddsRatio_working_3-way'!K365*'OddsRatio_working_3-way'!L365*'OddsRatio_working_3-way'!M365)</f>
        <v>0.23297648391192713</v>
      </c>
      <c r="Q365" s="11">
        <f>2*'OddsRatio_working_3-way'!K365*'OddsRatio_working_3-way'!L365*'OddsRatio_working_3-way'!M365</f>
        <v>7.7529611950724511E-2</v>
      </c>
      <c r="R365" s="11">
        <f t="shared" si="88"/>
        <v>0</v>
      </c>
      <c r="S365" s="11">
        <f t="shared" si="89"/>
        <v>-0.83813354214619373</v>
      </c>
      <c r="T365" s="11">
        <f t="shared" si="90"/>
        <v>-0.27891299239474004</v>
      </c>
      <c r="U365" s="11">
        <f>'OddsRatio_working_3-way'!S365-'OddsRatio_working_3-way'!R365^2/3</f>
        <v>-0.83813354214619373</v>
      </c>
      <c r="V365" s="11">
        <f>'OddsRatio_working_3-way'!S365*'OddsRatio_working_3-way'!R365/3-2*'OddsRatio_working_3-way'!R365^3/27-'OddsRatio_working_3-way'!T365</f>
        <v>0.27891299239474004</v>
      </c>
      <c r="W365" s="11">
        <f>'OddsRatio_working_3-way'!V365^2+4*'OddsRatio_working_3-way'!U365^3/27</f>
        <v>-9.4315210954187406E-3</v>
      </c>
      <c r="X365" s="11">
        <f>IF('OddsRatio_working_3-way'!W365&gt;0,IF(ABS('OddsRatio_working_3-way'!V365+SQRT('OddsRatio_working_3-way'!W365))/2&gt;0,ABS('OddsRatio_working_3-way'!V365+SQRT('OddsRatio_working_3-way'!W365))/2,ABS('OddsRatio_working_3-way'!V365-SQRT('OddsRatio_working_3-way'!W365))/2),SQRT(-'OddsRatio_working_3-way'!U365^3/27))</f>
        <v>0.14766852950274059</v>
      </c>
      <c r="Y365" s="11">
        <f>IF('OddsRatio_working_3-way'!W365&gt;=0,IF('OddsRatio_working_3-way'!V365+SQRT('OddsRatio_working_3-way'!W365)&gt;0,0,PI()),ACOS('OddsRatio_working_3-way'!V365/(2*'OddsRatio_working_3-way'!X365)))</f>
        <v>0.33506560757924575</v>
      </c>
      <c r="Z365" s="11">
        <f>'OddsRatio_working_3-way'!X365^(1/3)*COS('OddsRatio_working_3-way'!Y365/3)</f>
        <v>0.52526875343082557</v>
      </c>
      <c r="AA365" s="11">
        <f>'OddsRatio_working_3-way'!X365^(1/3)*COS(('OddsRatio_working_3-way'!Y365+2*PI())/3)</f>
        <v>-0.31365337355451545</v>
      </c>
      <c r="AB365" s="11">
        <f>'OddsRatio_working_3-way'!X365^(1/3)*COS(('OddsRatio_working_3-way'!Y365+4*PI())/3)</f>
        <v>-0.21161537987631018</v>
      </c>
      <c r="AC365" s="11">
        <f>'OddsRatio_working_3-way'!X365^(1/3)*SIN('OddsRatio_working_3-way'!Y365/3)</f>
        <v>5.8911663117681319E-2</v>
      </c>
      <c r="AD365" s="11">
        <f>'OddsRatio_working_3-way'!X365^(1/3)*SIN(('OddsRatio_working_3-way'!Y365+2*PI())/3)</f>
        <v>0.42544025272643887</v>
      </c>
      <c r="AE365" s="11">
        <f>'OddsRatio_working_3-way'!X365^(1/3)*SIN(('OddsRatio_working_3-way'!Y365+4*PI())/3)</f>
        <v>-0.48435191584411996</v>
      </c>
      <c r="AF365" s="11">
        <f>-'OddsRatio_working_3-way'!U365/(3*'OddsRatio_working_3-way'!X365^(1/3))*COS(('OddsRatio_working_3-way'!Y365)/3)</f>
        <v>0.52526875343082557</v>
      </c>
      <c r="AG365" s="11">
        <f>-'OddsRatio_working_3-way'!U365/(3*'OddsRatio_working_3-way'!X365^(1/3))*COS(('OddsRatio_working_3-way'!Y365+2*PI())/3)</f>
        <v>-0.31365337355451545</v>
      </c>
      <c r="AH365" s="11">
        <f>-'OddsRatio_working_3-way'!U365/(3*'OddsRatio_working_3-way'!X365^(1/3))*COS(('OddsRatio_working_3-way'!Y365+4*PI())/3)</f>
        <v>-0.21161537987631018</v>
      </c>
      <c r="AI365" s="11">
        <f>'OddsRatio_working_3-way'!U365/(3*'OddsRatio_working_3-way'!X365^(1/3))*SIN(('OddsRatio_working_3-way'!Y365)/3)</f>
        <v>-5.8911663117681319E-2</v>
      </c>
      <c r="AJ365" s="11">
        <f>'OddsRatio_working_3-way'!U365/(3*'OddsRatio_working_3-way'!X365^(1/3))*SIN(('OddsRatio_working_3-way'!Y365+2*PI())/3)</f>
        <v>-0.42544025272643887</v>
      </c>
      <c r="AK365" s="11">
        <f>'OddsRatio_working_3-way'!U365/(3*'OddsRatio_working_3-way'!X365^(1/3))*SIN(('OddsRatio_working_3-way'!Y365+4*PI())/3)</f>
        <v>0.48435191584411996</v>
      </c>
      <c r="AL365" s="11">
        <f>'OddsRatio_working_3-way'!Z365+'OddsRatio_working_3-way'!AF365</f>
        <v>1.0505375068616511</v>
      </c>
      <c r="AM365" s="11">
        <f>'OddsRatio_working_3-way'!AA365+'OddsRatio_working_3-way'!AG365</f>
        <v>-0.62730674710903089</v>
      </c>
      <c r="AN365" s="11">
        <f>'OddsRatio_working_3-way'!AB365+'OddsRatio_working_3-way'!AH365</f>
        <v>-0.42323075975262037</v>
      </c>
      <c r="AO365" s="11">
        <f>'OddsRatio_working_3-way'!AC365+'OddsRatio_working_3-way'!AI365</f>
        <v>0</v>
      </c>
      <c r="AP365" s="11">
        <f>'OddsRatio_working_3-way'!AD365+'OddsRatio_working_3-way'!AJ365</f>
        <v>0</v>
      </c>
      <c r="AQ365" s="11">
        <f>'OddsRatio_working_3-way'!AE365+'OddsRatio_working_3-way'!AK365</f>
        <v>0</v>
      </c>
      <c r="AR365" s="10">
        <f>IF(A365="","",IF(('OddsRatio_working_3-way'!X365=0),IF(Q365&gt;0,-Q365^(1/3),(-Q365)^(1/3)),'OddsRatio_working_3-way'!AL365-'OddsRatio_working_3-way'!R365/3))</f>
        <v>1.0505375068616511</v>
      </c>
      <c r="AS365" s="11">
        <f>IF(('OddsRatio_working_3-way'!X365=0),IF(Q365&gt;0,-Q365^(1/3),(-Q365)^(1/3)),'OddsRatio_working_3-way'!AM365-'OddsRatio_working_3-way'!R365/3)</f>
        <v>-0.62730674710903089</v>
      </c>
      <c r="AT365" s="11">
        <f>IF(('OddsRatio_working_3-way'!X365=0),IF(Q365&gt;0,-Q365^(1/3),(-Q365)^(1/3)),'OddsRatio_working_3-way'!AN365-'OddsRatio_working_3-way'!R365/3)</f>
        <v>-0.42323075975262037</v>
      </c>
      <c r="AU365" s="11">
        <f>IF(('OddsRatio_working_3-way'!X365=0),0,'OddsRatio_working_3-way'!AO365)</f>
        <v>0</v>
      </c>
      <c r="AV365" s="11">
        <f>IF(('OddsRatio_working_3-way'!X365=0),0,'OddsRatio_working_3-way'!AP365)</f>
        <v>0</v>
      </c>
      <c r="AW365" s="11">
        <f>IF(('OddsRatio_working_3-way'!X365=0),0,'OddsRatio_working_3-way'!AQ365)</f>
        <v>0</v>
      </c>
    </row>
    <row r="366" spans="1:4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9">
        <f t="shared" si="78"/>
        <v>0.4607923270359629</v>
      </c>
      <c r="E366" s="9">
        <f t="shared" si="79"/>
        <v>0.32501330505751608</v>
      </c>
      <c r="F366" s="9">
        <f t="shared" si="80"/>
        <v>0.21419436790652086</v>
      </c>
      <c r="G366" s="9">
        <f t="shared" si="81"/>
        <v>1.0542117345371222</v>
      </c>
      <c r="H366" s="9">
        <f t="shared" si="82"/>
        <v>2.1701750253362055</v>
      </c>
      <c r="I366" s="9">
        <f t="shared" si="83"/>
        <v>3.0767971170381307</v>
      </c>
      <c r="J366" s="9">
        <f t="shared" si="84"/>
        <v>4.6686568361891849</v>
      </c>
      <c r="K366" s="11">
        <f t="shared" si="85"/>
        <v>0.47393364928909953</v>
      </c>
      <c r="L366" s="11">
        <f t="shared" si="86"/>
        <v>0.33670033670033667</v>
      </c>
      <c r="M366" s="11">
        <f t="shared" si="87"/>
        <v>0.2232142857142857</v>
      </c>
      <c r="N366" s="11">
        <f>'OddsRatio_working_3-way'!K366+'OddsRatio_working_3-way'!L366+'OddsRatio_working_3-way'!M366-('OddsRatio_working_3-way'!K366*'OddsRatio_working_3-way'!L366)-('OddsRatio_working_3-way'!K366*'OddsRatio_working_3-way'!M366)-('OddsRatio_working_3-way'!L366*'OddsRatio_working_3-way'!M366)+('OddsRatio_working_3-way'!K366*'OddsRatio_working_3-way'!L366*'OddsRatio_working_3-way'!M366)-1</f>
        <v>-0.27105132229539786</v>
      </c>
      <c r="O366" s="11">
        <f>0</f>
        <v>0</v>
      </c>
      <c r="P366" s="11">
        <f>('OddsRatio_working_3-way'!K366*'OddsRatio_working_3-way'!L366)+('OddsRatio_working_3-way'!K366*'OddsRatio_working_3-way'!M366)+('OddsRatio_working_3-way'!L366*'OddsRatio_working_3-way'!M366)-(3*'OddsRatio_working_3-way'!K366*'OddsRatio_working_3-way'!L366*'OddsRatio_working_3-way'!M366)</f>
        <v>0.23366137110212937</v>
      </c>
      <c r="Q366" s="11">
        <f>2*'OddsRatio_working_3-way'!K366*'OddsRatio_working_3-way'!L366*'OddsRatio_working_3-way'!M366</f>
        <v>7.1238222896990666E-2</v>
      </c>
      <c r="R366" s="11">
        <f t="shared" si="88"/>
        <v>0</v>
      </c>
      <c r="S366" s="11">
        <f t="shared" si="89"/>
        <v>-0.86205582442235762</v>
      </c>
      <c r="T366" s="11">
        <f t="shared" si="90"/>
        <v>-0.26282189768974318</v>
      </c>
      <c r="U366" s="11">
        <f>'OddsRatio_working_3-way'!S366-'OddsRatio_working_3-way'!R366^2/3</f>
        <v>-0.86205582442235762</v>
      </c>
      <c r="V366" s="11">
        <f>'OddsRatio_working_3-way'!S366*'OddsRatio_working_3-way'!R366/3-2*'OddsRatio_working_3-way'!R366^3/27-'OddsRatio_working_3-way'!T366</f>
        <v>0.26282189768974318</v>
      </c>
      <c r="W366" s="11">
        <f>'OddsRatio_working_3-way'!V366^2+4*'OddsRatio_working_3-way'!U366^3/27</f>
        <v>-2.5832557660000033E-2</v>
      </c>
      <c r="X366" s="11">
        <f>IF('OddsRatio_working_3-way'!W366&gt;0,IF(ABS('OddsRatio_working_3-way'!V366+SQRT('OddsRatio_working_3-way'!W366))/2&gt;0,ABS('OddsRatio_working_3-way'!V366+SQRT('OddsRatio_working_3-way'!W366))/2,ABS('OddsRatio_working_3-way'!V366-SQRT('OddsRatio_working_3-way'!W366))/2),SQRT(-'OddsRatio_working_3-way'!U366^3/27))</f>
        <v>0.15403563513456706</v>
      </c>
      <c r="Y366" s="11">
        <f>IF('OddsRatio_working_3-way'!W366&gt;=0,IF('OddsRatio_working_3-way'!V366+SQRT('OddsRatio_working_3-way'!W366)&gt;0,0,PI()),ACOS('OddsRatio_working_3-way'!V366/(2*'OddsRatio_working_3-way'!X366)))</f>
        <v>0.5488588331750659</v>
      </c>
      <c r="Z366" s="11">
        <f>'OddsRatio_working_3-way'!X366^(1/3)*COS('OddsRatio_working_3-way'!Y366/3)</f>
        <v>0.52710586726856123</v>
      </c>
      <c r="AA366" s="11">
        <f>'OddsRatio_working_3-way'!X366^(1/3)*COS(('OddsRatio_working_3-way'!Y366+2*PI())/3)</f>
        <v>-0.34801304033491687</v>
      </c>
      <c r="AB366" s="11">
        <f>'OddsRatio_working_3-way'!X366^(1/3)*COS(('OddsRatio_working_3-way'!Y366+4*PI())/3)</f>
        <v>-0.17909282693364453</v>
      </c>
      <c r="AC366" s="11">
        <f>'OddsRatio_working_3-way'!X366^(1/3)*SIN('OddsRatio_working_3-way'!Y366/3)</f>
        <v>9.7526130678793801E-2</v>
      </c>
      <c r="AD366" s="11">
        <f>'OddsRatio_working_3-way'!X366^(1/3)*SIN(('OddsRatio_working_3-way'!Y366+2*PI())/3)</f>
        <v>0.40772400619900567</v>
      </c>
      <c r="AE366" s="11">
        <f>'OddsRatio_working_3-way'!X366^(1/3)*SIN(('OddsRatio_working_3-way'!Y366+4*PI())/3)</f>
        <v>-0.50525013687779929</v>
      </c>
      <c r="AF366" s="11">
        <f>-'OddsRatio_working_3-way'!U366/(3*'OddsRatio_working_3-way'!X366^(1/3))*COS(('OddsRatio_working_3-way'!Y366)/3)</f>
        <v>0.52710586726856112</v>
      </c>
      <c r="AG366" s="11">
        <f>-'OddsRatio_working_3-way'!U366/(3*'OddsRatio_working_3-way'!X366^(1/3))*COS(('OddsRatio_working_3-way'!Y366+2*PI())/3)</f>
        <v>-0.34801304033491676</v>
      </c>
      <c r="AH366" s="11">
        <f>-'OddsRatio_working_3-way'!U366/(3*'OddsRatio_working_3-way'!X366^(1/3))*COS(('OddsRatio_working_3-way'!Y366+4*PI())/3)</f>
        <v>-0.17909282693364451</v>
      </c>
      <c r="AI366" s="11">
        <f>'OddsRatio_working_3-way'!U366/(3*'OddsRatio_working_3-way'!X366^(1/3))*SIN(('OddsRatio_working_3-way'!Y366)/3)</f>
        <v>-9.7526130678793774E-2</v>
      </c>
      <c r="AJ366" s="11">
        <f>'OddsRatio_working_3-way'!U366/(3*'OddsRatio_working_3-way'!X366^(1/3))*SIN(('OddsRatio_working_3-way'!Y366+2*PI())/3)</f>
        <v>-0.40772400619900562</v>
      </c>
      <c r="AK366" s="11">
        <f>'OddsRatio_working_3-way'!U366/(3*'OddsRatio_working_3-way'!X366^(1/3))*SIN(('OddsRatio_working_3-way'!Y366+4*PI())/3)</f>
        <v>0.50525013687779918</v>
      </c>
      <c r="AL366" s="11">
        <f>'OddsRatio_working_3-way'!Z366+'OddsRatio_working_3-way'!AF366</f>
        <v>1.0542117345371222</v>
      </c>
      <c r="AM366" s="11">
        <f>'OddsRatio_working_3-way'!AA366+'OddsRatio_working_3-way'!AG366</f>
        <v>-0.69602608066983362</v>
      </c>
      <c r="AN366" s="11">
        <f>'OddsRatio_working_3-way'!AB366+'OddsRatio_working_3-way'!AH366</f>
        <v>-0.35818565386728907</v>
      </c>
      <c r="AO366" s="11">
        <f>'OddsRatio_working_3-way'!AC366+'OddsRatio_working_3-way'!AI366</f>
        <v>0</v>
      </c>
      <c r="AP366" s="11">
        <f>'OddsRatio_working_3-way'!AD366+'OddsRatio_working_3-way'!AJ366</f>
        <v>0</v>
      </c>
      <c r="AQ366" s="11">
        <f>'OddsRatio_working_3-way'!AE366+'OddsRatio_working_3-way'!AK366</f>
        <v>0</v>
      </c>
      <c r="AR366" s="10">
        <f>IF(A366="","",IF(('OddsRatio_working_3-way'!X366=0),IF(Q366&gt;0,-Q366^(1/3),(-Q366)^(1/3)),'OddsRatio_working_3-way'!AL366-'OddsRatio_working_3-way'!R366/3))</f>
        <v>1.0542117345371222</v>
      </c>
      <c r="AS366" s="11">
        <f>IF(('OddsRatio_working_3-way'!X366=0),IF(Q366&gt;0,-Q366^(1/3),(-Q366)^(1/3)),'OddsRatio_working_3-way'!AM366-'OddsRatio_working_3-way'!R366/3)</f>
        <v>-0.69602608066983362</v>
      </c>
      <c r="AT366" s="11">
        <f>IF(('OddsRatio_working_3-way'!X366=0),IF(Q366&gt;0,-Q366^(1/3),(-Q366)^(1/3)),'OddsRatio_working_3-way'!AN366-'OddsRatio_working_3-way'!R366/3)</f>
        <v>-0.35818565386728907</v>
      </c>
      <c r="AU366" s="11">
        <f>IF(('OddsRatio_working_3-way'!X366=0),0,'OddsRatio_working_3-way'!AO366)</f>
        <v>0</v>
      </c>
      <c r="AV366" s="11">
        <f>IF(('OddsRatio_working_3-way'!X366=0),0,'OddsRatio_working_3-way'!AP366)</f>
        <v>0</v>
      </c>
      <c r="AW366" s="11">
        <f>IF(('OddsRatio_working_3-way'!X366=0),0,'OddsRatio_working_3-way'!AQ366)</f>
        <v>0</v>
      </c>
    </row>
    <row r="367" spans="1:4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9">
        <f t="shared" si="78"/>
        <v>0.40259792912980202</v>
      </c>
      <c r="E367" s="9">
        <f t="shared" si="79"/>
        <v>0.34931720821604945</v>
      </c>
      <c r="F367" s="9">
        <f t="shared" si="80"/>
        <v>0.24808486265414859</v>
      </c>
      <c r="G367" s="9">
        <f t="shared" si="81"/>
        <v>1.0523884533645411</v>
      </c>
      <c r="H367" s="9">
        <f t="shared" si="82"/>
        <v>2.4838677192440026</v>
      </c>
      <c r="I367" s="9">
        <f t="shared" si="83"/>
        <v>2.862727562455238</v>
      </c>
      <c r="J367" s="9">
        <f t="shared" si="84"/>
        <v>4.0308787456898774</v>
      </c>
      <c r="K367" s="11">
        <f t="shared" si="85"/>
        <v>0.41493775933609955</v>
      </c>
      <c r="L367" s="11">
        <f t="shared" si="86"/>
        <v>0.36101083032490977</v>
      </c>
      <c r="M367" s="11">
        <f t="shared" si="87"/>
        <v>0.25773195876288663</v>
      </c>
      <c r="N367" s="11">
        <f>'OddsRatio_working_3-way'!K367+'OddsRatio_working_3-way'!L367+'OddsRatio_working_3-way'!M367-('OddsRatio_working_3-way'!K367*'OddsRatio_working_3-way'!L367)-('OddsRatio_working_3-way'!K367*'OddsRatio_working_3-way'!M367)-('OddsRatio_working_3-way'!L367*'OddsRatio_working_3-way'!M367)+('OddsRatio_working_3-way'!K367*'OddsRatio_working_3-way'!L367*'OddsRatio_working_3-way'!M367)-1</f>
        <v>-0.27749574584170411</v>
      </c>
      <c r="O367" s="11">
        <f>0</f>
        <v>0</v>
      </c>
      <c r="P367" s="11">
        <f>('OddsRatio_working_3-way'!K367*'OddsRatio_working_3-way'!L367)+('OddsRatio_working_3-way'!K367*'OddsRatio_working_3-way'!M367)+('OddsRatio_working_3-way'!L367*'OddsRatio_working_3-way'!M367)-(3*'OddsRatio_working_3-way'!K367*'OddsRatio_working_3-way'!L367*'OddsRatio_working_3-way'!M367)</f>
        <v>0.23396133290937171</v>
      </c>
      <c r="Q367" s="11">
        <f>2*'OddsRatio_working_3-way'!K367*'OddsRatio_working_3-way'!L367*'OddsRatio_working_3-way'!M367</f>
        <v>7.7214961356228295E-2</v>
      </c>
      <c r="R367" s="11">
        <f t="shared" si="88"/>
        <v>0</v>
      </c>
      <c r="S367" s="11">
        <f t="shared" si="89"/>
        <v>-0.84311682761015605</v>
      </c>
      <c r="T367" s="11">
        <f t="shared" si="90"/>
        <v>-0.27825637874922643</v>
      </c>
      <c r="U367" s="11">
        <f>'OddsRatio_working_3-way'!S367-'OddsRatio_working_3-way'!R367^2/3</f>
        <v>-0.84311682761015605</v>
      </c>
      <c r="V367" s="11">
        <f>'OddsRatio_working_3-way'!S367*'OddsRatio_working_3-way'!R367/3-2*'OddsRatio_working_3-way'!R367^3/27-'OddsRatio_working_3-way'!T367</f>
        <v>0.27825637874922643</v>
      </c>
      <c r="W367" s="11">
        <f>'OddsRatio_working_3-way'!V367^2+4*'OddsRatio_working_3-way'!U367^3/27</f>
        <v>-1.1362456099014789E-2</v>
      </c>
      <c r="X367" s="11">
        <f>IF('OddsRatio_working_3-way'!W367&gt;0,IF(ABS('OddsRatio_working_3-way'!V367+SQRT('OddsRatio_working_3-way'!W367))/2&gt;0,ABS('OddsRatio_working_3-way'!V367+SQRT('OddsRatio_working_3-way'!W367))/2,ABS('OddsRatio_working_3-way'!V367-SQRT('OddsRatio_working_3-way'!W367))/2),SQRT(-'OddsRatio_working_3-way'!U367^3/27))</f>
        <v>0.14898747297478382</v>
      </c>
      <c r="Y367" s="11">
        <f>IF('OddsRatio_working_3-way'!W367&gt;=0,IF('OddsRatio_working_3-way'!V367+SQRT('OddsRatio_working_3-way'!W367)&gt;0,0,PI()),ACOS('OddsRatio_working_3-way'!V367/(2*'OddsRatio_working_3-way'!X367)))</f>
        <v>0.365836775363509</v>
      </c>
      <c r="Z367" s="11">
        <f>'OddsRatio_working_3-way'!X367^(1/3)*COS('OddsRatio_working_3-way'!Y367/3)</f>
        <v>0.52619422668227056</v>
      </c>
      <c r="AA367" s="11">
        <f>'OddsRatio_working_3-way'!X367^(1/3)*COS(('OddsRatio_working_3-way'!Y367+2*PI())/3)</f>
        <v>-0.31894452829674907</v>
      </c>
      <c r="AB367" s="11">
        <f>'OddsRatio_working_3-way'!X367^(1/3)*COS(('OddsRatio_working_3-way'!Y367+4*PI())/3)</f>
        <v>-0.20724969838552154</v>
      </c>
      <c r="AC367" s="11">
        <f>'OddsRatio_working_3-way'!X367^(1/3)*SIN('OddsRatio_working_3-way'!Y367/3)</f>
        <v>6.4487040116336658E-2</v>
      </c>
      <c r="AD367" s="11">
        <f>'OddsRatio_working_3-way'!X367^(1/3)*SIN(('OddsRatio_working_3-way'!Y367+2*PI())/3)</f>
        <v>0.42345404757338539</v>
      </c>
      <c r="AE367" s="11">
        <f>'OddsRatio_working_3-way'!X367^(1/3)*SIN(('OddsRatio_working_3-way'!Y367+4*PI())/3)</f>
        <v>-0.48794108768972211</v>
      </c>
      <c r="AF367" s="11">
        <f>-'OddsRatio_working_3-way'!U367/(3*'OddsRatio_working_3-way'!X367^(1/3))*COS(('OddsRatio_working_3-way'!Y367)/3)</f>
        <v>0.52619422668227056</v>
      </c>
      <c r="AG367" s="11">
        <f>-'OddsRatio_working_3-way'!U367/(3*'OddsRatio_working_3-way'!X367^(1/3))*COS(('OddsRatio_working_3-way'!Y367+2*PI())/3)</f>
        <v>-0.31894452829674907</v>
      </c>
      <c r="AH367" s="11">
        <f>-'OddsRatio_working_3-way'!U367/(3*'OddsRatio_working_3-way'!X367^(1/3))*COS(('OddsRatio_working_3-way'!Y367+4*PI())/3)</f>
        <v>-0.20724969838552154</v>
      </c>
      <c r="AI367" s="11">
        <f>'OddsRatio_working_3-way'!U367/(3*'OddsRatio_working_3-way'!X367^(1/3))*SIN(('OddsRatio_working_3-way'!Y367)/3)</f>
        <v>-6.4487040116336658E-2</v>
      </c>
      <c r="AJ367" s="11">
        <f>'OddsRatio_working_3-way'!U367/(3*'OddsRatio_working_3-way'!X367^(1/3))*SIN(('OddsRatio_working_3-way'!Y367+2*PI())/3)</f>
        <v>-0.42345404757338539</v>
      </c>
      <c r="AK367" s="11">
        <f>'OddsRatio_working_3-way'!U367/(3*'OddsRatio_working_3-way'!X367^(1/3))*SIN(('OddsRatio_working_3-way'!Y367+4*PI())/3)</f>
        <v>0.48794108768972211</v>
      </c>
      <c r="AL367" s="11">
        <f>'OddsRatio_working_3-way'!Z367+'OddsRatio_working_3-way'!AF367</f>
        <v>1.0523884533645411</v>
      </c>
      <c r="AM367" s="11">
        <f>'OddsRatio_working_3-way'!AA367+'OddsRatio_working_3-way'!AG367</f>
        <v>-0.63788905659349815</v>
      </c>
      <c r="AN367" s="11">
        <f>'OddsRatio_working_3-way'!AB367+'OddsRatio_working_3-way'!AH367</f>
        <v>-0.41449939677104308</v>
      </c>
      <c r="AO367" s="11">
        <f>'OddsRatio_working_3-way'!AC367+'OddsRatio_working_3-way'!AI367</f>
        <v>0</v>
      </c>
      <c r="AP367" s="11">
        <f>'OddsRatio_working_3-way'!AD367+'OddsRatio_working_3-way'!AJ367</f>
        <v>0</v>
      </c>
      <c r="AQ367" s="11">
        <f>'OddsRatio_working_3-way'!AE367+'OddsRatio_working_3-way'!AK367</f>
        <v>0</v>
      </c>
      <c r="AR367" s="10">
        <f>IF(A367="","",IF(('OddsRatio_working_3-way'!X367=0),IF(Q367&gt;0,-Q367^(1/3),(-Q367)^(1/3)),'OddsRatio_working_3-way'!AL367-'OddsRatio_working_3-way'!R367/3))</f>
        <v>1.0523884533645411</v>
      </c>
      <c r="AS367" s="11">
        <f>IF(('OddsRatio_working_3-way'!X367=0),IF(Q367&gt;0,-Q367^(1/3),(-Q367)^(1/3)),'OddsRatio_working_3-way'!AM367-'OddsRatio_working_3-way'!R367/3)</f>
        <v>-0.63788905659349815</v>
      </c>
      <c r="AT367" s="11">
        <f>IF(('OddsRatio_working_3-way'!X367=0),IF(Q367&gt;0,-Q367^(1/3),(-Q367)^(1/3)),'OddsRatio_working_3-way'!AN367-'OddsRatio_working_3-way'!R367/3)</f>
        <v>-0.41449939677104308</v>
      </c>
      <c r="AU367" s="11">
        <f>IF(('OddsRatio_working_3-way'!X367=0),0,'OddsRatio_working_3-way'!AO367)</f>
        <v>0</v>
      </c>
      <c r="AV367" s="11">
        <f>IF(('OddsRatio_working_3-way'!X367=0),0,'OddsRatio_working_3-way'!AP367)</f>
        <v>0</v>
      </c>
      <c r="AW367" s="11">
        <f>IF(('OddsRatio_working_3-way'!X367=0),0,'OddsRatio_working_3-way'!AQ367)</f>
        <v>0</v>
      </c>
    </row>
    <row r="368" spans="1:4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9">
        <f t="shared" si="78"/>
        <v>0.42005412461167047</v>
      </c>
      <c r="E368" s="9">
        <f t="shared" si="79"/>
        <v>0.30067440026041087</v>
      </c>
      <c r="F368" s="9">
        <f t="shared" si="80"/>
        <v>0.27927147512791856</v>
      </c>
      <c r="G368" s="9">
        <f t="shared" si="81"/>
        <v>1.0620350704795389</v>
      </c>
      <c r="H368" s="9">
        <f t="shared" si="82"/>
        <v>2.3806455916234008</v>
      </c>
      <c r="I368" s="9">
        <f t="shared" si="83"/>
        <v>3.3258568043501899</v>
      </c>
      <c r="J368" s="9">
        <f t="shared" si="84"/>
        <v>3.5807452212652806</v>
      </c>
      <c r="K368" s="11">
        <f t="shared" si="85"/>
        <v>0.43478260869565222</v>
      </c>
      <c r="L368" s="11">
        <f t="shared" si="86"/>
        <v>0.31347962382445144</v>
      </c>
      <c r="M368" s="11">
        <f t="shared" si="87"/>
        <v>0.29154518950437314</v>
      </c>
      <c r="N368" s="11">
        <f>'OddsRatio_working_3-way'!K368+'OddsRatio_working_3-way'!L368+'OddsRatio_working_3-way'!M368-('OddsRatio_working_3-way'!K368*'OddsRatio_working_3-way'!L368)-('OddsRatio_working_3-way'!K368*'OddsRatio_working_3-way'!M368)-('OddsRatio_working_3-way'!L368*'OddsRatio_working_3-way'!M368)+('OddsRatio_working_3-way'!K368*'OddsRatio_working_3-way'!L368*'OddsRatio_working_3-way'!M368)-1</f>
        <v>-0.27490402691577609</v>
      </c>
      <c r="O368" s="11">
        <f>0</f>
        <v>0</v>
      </c>
      <c r="P368" s="11">
        <f>('OddsRatio_working_3-way'!K368*'OddsRatio_working_3-way'!L368)+('OddsRatio_working_3-way'!K368*'OddsRatio_working_3-way'!M368)+('OddsRatio_working_3-way'!L368*'OddsRatio_working_3-way'!M368)-(3*'OddsRatio_working_3-way'!K368*'OddsRatio_working_3-way'!L368*'OddsRatio_working_3-way'!M368)</f>
        <v>0.2352388608240274</v>
      </c>
      <c r="Q368" s="11">
        <f>2*'OddsRatio_working_3-way'!K368*'OddsRatio_working_3-way'!L368*'OddsRatio_working_3-way'!M368</f>
        <v>7.9472588116225484E-2</v>
      </c>
      <c r="R368" s="11">
        <f t="shared" si="88"/>
        <v>0</v>
      </c>
      <c r="S368" s="11">
        <f t="shared" si="89"/>
        <v>-0.85571267712312871</v>
      </c>
      <c r="T368" s="11">
        <f t="shared" si="90"/>
        <v>-0.28909212064970569</v>
      </c>
      <c r="U368" s="11">
        <f>'OddsRatio_working_3-way'!S368-'OddsRatio_working_3-way'!R368^2/3</f>
        <v>-0.85571267712312871</v>
      </c>
      <c r="V368" s="11">
        <f>'OddsRatio_working_3-way'!S368*'OddsRatio_working_3-way'!R368/3-2*'OddsRatio_working_3-way'!R368^3/27-'OddsRatio_working_3-way'!T368</f>
        <v>0.28909212064970569</v>
      </c>
      <c r="W368" s="11">
        <f>'OddsRatio_working_3-way'!V368^2+4*'OddsRatio_working_3-way'!U368^3/27</f>
        <v>-9.2539876344855387E-3</v>
      </c>
      <c r="X368" s="11">
        <f>IF('OddsRatio_working_3-way'!W368&gt;0,IF(ABS('OddsRatio_working_3-way'!V368+SQRT('OddsRatio_working_3-way'!W368))/2&gt;0,ABS('OddsRatio_working_3-way'!V368+SQRT('OddsRatio_working_3-way'!W368))/2,ABS('OddsRatio_working_3-way'!V368-SQRT('OddsRatio_working_3-way'!W368))/2),SQRT(-'OddsRatio_working_3-way'!U368^3/27))</f>
        <v>0.15233863746291476</v>
      </c>
      <c r="Y368" s="11">
        <f>IF('OddsRatio_working_3-way'!W368&gt;=0,IF('OddsRatio_working_3-way'!V368+SQRT('OddsRatio_working_3-way'!W368)&gt;0,0,PI()),ACOS('OddsRatio_working_3-way'!V368/(2*'OddsRatio_working_3-way'!X368)))</f>
        <v>0.3212324561376243</v>
      </c>
      <c r="Z368" s="11">
        <f>'OddsRatio_working_3-way'!X368^(1/3)*COS('OddsRatio_working_3-way'!Y368/3)</f>
        <v>0.53101753523976947</v>
      </c>
      <c r="AA368" s="11">
        <f>'OddsRatio_working_3-way'!X368^(1/3)*COS(('OddsRatio_working_3-way'!Y368+2*PI())/3)</f>
        <v>-0.31494005560322902</v>
      </c>
      <c r="AB368" s="11">
        <f>'OddsRatio_working_3-way'!X368^(1/3)*COS(('OddsRatio_working_3-way'!Y368+4*PI())/3)</f>
        <v>-0.21607747963654059</v>
      </c>
      <c r="AC368" s="11">
        <f>'OddsRatio_working_3-way'!X368^(1/3)*SIN('OddsRatio_working_3-way'!Y368/3)</f>
        <v>5.7078334847147492E-2</v>
      </c>
      <c r="AD368" s="11">
        <f>'OddsRatio_working_3-way'!X368^(1/3)*SIN(('OddsRatio_working_3-way'!Y368+2*PI())/3)</f>
        <v>0.43133550794906506</v>
      </c>
      <c r="AE368" s="11">
        <f>'OddsRatio_working_3-way'!X368^(1/3)*SIN(('OddsRatio_working_3-way'!Y368+4*PI())/3)</f>
        <v>-0.48841384279621247</v>
      </c>
      <c r="AF368" s="11">
        <f>-'OddsRatio_working_3-way'!U368/(3*'OddsRatio_working_3-way'!X368^(1/3))*COS(('OddsRatio_working_3-way'!Y368)/3)</f>
        <v>0.53101753523976947</v>
      </c>
      <c r="AG368" s="11">
        <f>-'OddsRatio_working_3-way'!U368/(3*'OddsRatio_working_3-way'!X368^(1/3))*COS(('OddsRatio_working_3-way'!Y368+2*PI())/3)</f>
        <v>-0.31494005560322902</v>
      </c>
      <c r="AH368" s="11">
        <f>-'OddsRatio_working_3-way'!U368/(3*'OddsRatio_working_3-way'!X368^(1/3))*COS(('OddsRatio_working_3-way'!Y368+4*PI())/3)</f>
        <v>-0.21607747963654059</v>
      </c>
      <c r="AI368" s="11">
        <f>'OddsRatio_working_3-way'!U368/(3*'OddsRatio_working_3-way'!X368^(1/3))*SIN(('OddsRatio_working_3-way'!Y368)/3)</f>
        <v>-5.7078334847147492E-2</v>
      </c>
      <c r="AJ368" s="11">
        <f>'OddsRatio_working_3-way'!U368/(3*'OddsRatio_working_3-way'!X368^(1/3))*SIN(('OddsRatio_working_3-way'!Y368+2*PI())/3)</f>
        <v>-0.43133550794906506</v>
      </c>
      <c r="AK368" s="11">
        <f>'OddsRatio_working_3-way'!U368/(3*'OddsRatio_working_3-way'!X368^(1/3))*SIN(('OddsRatio_working_3-way'!Y368+4*PI())/3)</f>
        <v>0.48841384279621247</v>
      </c>
      <c r="AL368" s="11">
        <f>'OddsRatio_working_3-way'!Z368+'OddsRatio_working_3-way'!AF368</f>
        <v>1.0620350704795389</v>
      </c>
      <c r="AM368" s="11">
        <f>'OddsRatio_working_3-way'!AA368+'OddsRatio_working_3-way'!AG368</f>
        <v>-0.62988011120645804</v>
      </c>
      <c r="AN368" s="11">
        <f>'OddsRatio_working_3-way'!AB368+'OddsRatio_working_3-way'!AH368</f>
        <v>-0.43215495927308117</v>
      </c>
      <c r="AO368" s="11">
        <f>'OddsRatio_working_3-way'!AC368+'OddsRatio_working_3-way'!AI368</f>
        <v>0</v>
      </c>
      <c r="AP368" s="11">
        <f>'OddsRatio_working_3-way'!AD368+'OddsRatio_working_3-way'!AJ368</f>
        <v>0</v>
      </c>
      <c r="AQ368" s="11">
        <f>'OddsRatio_working_3-way'!AE368+'OddsRatio_working_3-way'!AK368</f>
        <v>0</v>
      </c>
      <c r="AR368" s="10">
        <f>IF(A368="","",IF(('OddsRatio_working_3-way'!X368=0),IF(Q368&gt;0,-Q368^(1/3),(-Q368)^(1/3)),'OddsRatio_working_3-way'!AL368-'OddsRatio_working_3-way'!R368/3))</f>
        <v>1.0620350704795389</v>
      </c>
      <c r="AS368" s="11">
        <f>IF(('OddsRatio_working_3-way'!X368=0),IF(Q368&gt;0,-Q368^(1/3),(-Q368)^(1/3)),'OddsRatio_working_3-way'!AM368-'OddsRatio_working_3-way'!R368/3)</f>
        <v>-0.62988011120645804</v>
      </c>
      <c r="AT368" s="11">
        <f>IF(('OddsRatio_working_3-way'!X368=0),IF(Q368&gt;0,-Q368^(1/3),(-Q368)^(1/3)),'OddsRatio_working_3-way'!AN368-'OddsRatio_working_3-way'!R368/3)</f>
        <v>-0.43215495927308117</v>
      </c>
      <c r="AU368" s="11">
        <f>IF(('OddsRatio_working_3-way'!X368=0),0,'OddsRatio_working_3-way'!AO368)</f>
        <v>0</v>
      </c>
      <c r="AV368" s="11">
        <f>IF(('OddsRatio_working_3-way'!X368=0),0,'OddsRatio_working_3-way'!AP368)</f>
        <v>0</v>
      </c>
      <c r="AW368" s="11">
        <f>IF(('OddsRatio_working_3-way'!X368=0),0,'OddsRatio_working_3-way'!AQ368)</f>
        <v>0</v>
      </c>
    </row>
    <row r="369" spans="1:4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9">
        <f t="shared" si="78"/>
        <v>0.30905378753341362</v>
      </c>
      <c r="E369" s="9">
        <f t="shared" si="79"/>
        <v>0.2848053748722269</v>
      </c>
      <c r="F369" s="9">
        <f t="shared" si="80"/>
        <v>0.40614083759435937</v>
      </c>
      <c r="G369" s="9">
        <f t="shared" si="81"/>
        <v>1.0595652703378273</v>
      </c>
      <c r="H369" s="9">
        <f t="shared" si="82"/>
        <v>3.2356827204128153</v>
      </c>
      <c r="I369" s="9">
        <f t="shared" si="83"/>
        <v>3.5111696907006515</v>
      </c>
      <c r="J369" s="9">
        <f t="shared" si="84"/>
        <v>2.4622000730662017</v>
      </c>
      <c r="K369" s="11">
        <f t="shared" si="85"/>
        <v>0.32154340836012862</v>
      </c>
      <c r="L369" s="11">
        <f t="shared" si="86"/>
        <v>0.29673590504451036</v>
      </c>
      <c r="M369" s="11">
        <f t="shared" si="87"/>
        <v>0.42016806722689076</v>
      </c>
      <c r="N369" s="11">
        <f>'OddsRatio_working_3-way'!K369+'OddsRatio_working_3-way'!L369+'OddsRatio_working_3-way'!M369-('OddsRatio_working_3-way'!K369*'OddsRatio_working_3-way'!L369)-('OddsRatio_working_3-way'!K369*'OddsRatio_working_3-way'!M369)-('OddsRatio_working_3-way'!L369*'OddsRatio_working_3-way'!M369)+('OddsRatio_working_3-way'!K369*'OddsRatio_working_3-way'!L369*'OddsRatio_working_3-way'!M369)-1</f>
        <v>-0.27665762269872118</v>
      </c>
      <c r="O369" s="11">
        <f>0</f>
        <v>0</v>
      </c>
      <c r="P369" s="11">
        <f>('OddsRatio_working_3-way'!K369*'OddsRatio_working_3-way'!L369)+('OddsRatio_working_3-way'!K369*'OddsRatio_working_3-way'!M369)+('OddsRatio_working_3-way'!L369*'OddsRatio_working_3-way'!M369)-(3*'OddsRatio_working_3-way'!K369*'OddsRatio_working_3-way'!L369*'OddsRatio_working_3-way'!M369)</f>
        <v>0.23492561316988175</v>
      </c>
      <c r="Q369" s="11">
        <f>2*'OddsRatio_working_3-way'!K369*'OddsRatio_working_3-way'!L369*'OddsRatio_working_3-way'!M369</f>
        <v>8.0179390160369207E-2</v>
      </c>
      <c r="R369" s="11">
        <f t="shared" si="88"/>
        <v>0</v>
      </c>
      <c r="S369" s="11">
        <f t="shared" si="89"/>
        <v>-0.84915648041158298</v>
      </c>
      <c r="T369" s="11">
        <f t="shared" si="90"/>
        <v>-0.28981449843398738</v>
      </c>
      <c r="U369" s="11">
        <f>'OddsRatio_working_3-way'!S369-'OddsRatio_working_3-way'!R369^2/3</f>
        <v>-0.84915648041158298</v>
      </c>
      <c r="V369" s="11">
        <f>'OddsRatio_working_3-way'!S369*'OddsRatio_working_3-way'!R369/3-2*'OddsRatio_working_3-way'!R369^3/27-'OddsRatio_working_3-way'!T369</f>
        <v>0.28981449843398738</v>
      </c>
      <c r="W369" s="11">
        <f>'OddsRatio_working_3-way'!V369^2+4*'OddsRatio_working_3-way'!U369^3/27</f>
        <v>-6.7184431761860286E-3</v>
      </c>
      <c r="X369" s="11">
        <f>IF('OddsRatio_working_3-way'!W369&gt;0,IF(ABS('OddsRatio_working_3-way'!V369+SQRT('OddsRatio_working_3-way'!W369))/2&gt;0,ABS('OddsRatio_working_3-way'!V369+SQRT('OddsRatio_working_3-way'!W369))/2,ABS('OddsRatio_working_3-way'!V369-SQRT('OddsRatio_working_3-way'!W369))/2),SQRT(-'OddsRatio_working_3-way'!U369^3/27))</f>
        <v>0.15059124034844265</v>
      </c>
      <c r="Y369" s="11">
        <f>IF('OddsRatio_working_3-way'!W369&gt;=0,IF('OddsRatio_working_3-way'!V369+SQRT('OddsRatio_working_3-way'!W369)&gt;0,0,PI()),ACOS('OddsRatio_working_3-way'!V369/(2*'OddsRatio_working_3-way'!X369)))</f>
        <v>0.27562424022685406</v>
      </c>
      <c r="Z369" s="11">
        <f>'OddsRatio_working_3-way'!X369^(1/3)*COS('OddsRatio_working_3-way'!Y369/3)</f>
        <v>0.52978263516891366</v>
      </c>
      <c r="AA369" s="11">
        <f>'OddsRatio_working_3-way'!X369^(1/3)*COS(('OddsRatio_working_3-way'!Y369+2*PI())/3)</f>
        <v>-0.30716293581710885</v>
      </c>
      <c r="AB369" s="11">
        <f>'OddsRatio_working_3-way'!X369^(1/3)*COS(('OddsRatio_working_3-way'!Y369+4*PI())/3)</f>
        <v>-0.22261969935180489</v>
      </c>
      <c r="AC369" s="11">
        <f>'OddsRatio_working_3-way'!X369^(1/3)*SIN('OddsRatio_working_3-way'!Y369/3)</f>
        <v>4.8811060331405615E-2</v>
      </c>
      <c r="AD369" s="11">
        <f>'OddsRatio_working_3-way'!X369^(1/3)*SIN(('OddsRatio_working_3-way'!Y369+2*PI())/3)</f>
        <v>0.43439969037443965</v>
      </c>
      <c r="AE369" s="11">
        <f>'OddsRatio_working_3-way'!X369^(1/3)*SIN(('OddsRatio_working_3-way'!Y369+4*PI())/3)</f>
        <v>-0.48321075070584507</v>
      </c>
      <c r="AF369" s="11">
        <f>-'OddsRatio_working_3-way'!U369/(3*'OddsRatio_working_3-way'!X369^(1/3))*COS(('OddsRatio_working_3-way'!Y369)/3)</f>
        <v>0.52978263516891366</v>
      </c>
      <c r="AG369" s="11">
        <f>-'OddsRatio_working_3-way'!U369/(3*'OddsRatio_working_3-way'!X369^(1/3))*COS(('OddsRatio_working_3-way'!Y369+2*PI())/3)</f>
        <v>-0.30716293581710885</v>
      </c>
      <c r="AH369" s="11">
        <f>-'OddsRatio_working_3-way'!U369/(3*'OddsRatio_working_3-way'!X369^(1/3))*COS(('OddsRatio_working_3-way'!Y369+4*PI())/3)</f>
        <v>-0.22261969935180489</v>
      </c>
      <c r="AI369" s="11">
        <f>'OddsRatio_working_3-way'!U369/(3*'OddsRatio_working_3-way'!X369^(1/3))*SIN(('OddsRatio_working_3-way'!Y369)/3)</f>
        <v>-4.8811060331405615E-2</v>
      </c>
      <c r="AJ369" s="11">
        <f>'OddsRatio_working_3-way'!U369/(3*'OddsRatio_working_3-way'!X369^(1/3))*SIN(('OddsRatio_working_3-way'!Y369+2*PI())/3)</f>
        <v>-0.43439969037443965</v>
      </c>
      <c r="AK369" s="11">
        <f>'OddsRatio_working_3-way'!U369/(3*'OddsRatio_working_3-way'!X369^(1/3))*SIN(('OddsRatio_working_3-way'!Y369+4*PI())/3)</f>
        <v>0.48321075070584507</v>
      </c>
      <c r="AL369" s="11">
        <f>'OddsRatio_working_3-way'!Z369+'OddsRatio_working_3-way'!AF369</f>
        <v>1.0595652703378273</v>
      </c>
      <c r="AM369" s="11">
        <f>'OddsRatio_working_3-way'!AA369+'OddsRatio_working_3-way'!AG369</f>
        <v>-0.6143258716342177</v>
      </c>
      <c r="AN369" s="11">
        <f>'OddsRatio_working_3-way'!AB369+'OddsRatio_working_3-way'!AH369</f>
        <v>-0.44523939870360979</v>
      </c>
      <c r="AO369" s="11">
        <f>'OddsRatio_working_3-way'!AC369+'OddsRatio_working_3-way'!AI369</f>
        <v>0</v>
      </c>
      <c r="AP369" s="11">
        <f>'OddsRatio_working_3-way'!AD369+'OddsRatio_working_3-way'!AJ369</f>
        <v>0</v>
      </c>
      <c r="AQ369" s="11">
        <f>'OddsRatio_working_3-way'!AE369+'OddsRatio_working_3-way'!AK369</f>
        <v>0</v>
      </c>
      <c r="AR369" s="10">
        <f>IF(A369="","",IF(('OddsRatio_working_3-way'!X369=0),IF(Q369&gt;0,-Q369^(1/3),(-Q369)^(1/3)),'OddsRatio_working_3-way'!AL369-'OddsRatio_working_3-way'!R369/3))</f>
        <v>1.0595652703378273</v>
      </c>
      <c r="AS369" s="11">
        <f>IF(('OddsRatio_working_3-way'!X369=0),IF(Q369&gt;0,-Q369^(1/3),(-Q369)^(1/3)),'OddsRatio_working_3-way'!AM369-'OddsRatio_working_3-way'!R369/3)</f>
        <v>-0.6143258716342177</v>
      </c>
      <c r="AT369" s="11">
        <f>IF(('OddsRatio_working_3-way'!X369=0),IF(Q369&gt;0,-Q369^(1/3),(-Q369)^(1/3)),'OddsRatio_working_3-way'!AN369-'OddsRatio_working_3-way'!R369/3)</f>
        <v>-0.44523939870360979</v>
      </c>
      <c r="AU369" s="11">
        <f>IF(('OddsRatio_working_3-way'!X369=0),0,'OddsRatio_working_3-way'!AO369)</f>
        <v>0</v>
      </c>
      <c r="AV369" s="11">
        <f>IF(('OddsRatio_working_3-way'!X369=0),0,'OddsRatio_working_3-way'!AP369)</f>
        <v>0</v>
      </c>
      <c r="AW369" s="11">
        <f>IF(('OddsRatio_working_3-way'!X369=0),0,'OddsRatio_working_3-way'!AQ369)</f>
        <v>0</v>
      </c>
    </row>
    <row r="370" spans="1:4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9">
        <f t="shared" si="78"/>
        <v>0.79889127053912345</v>
      </c>
      <c r="E370" s="9">
        <f t="shared" si="79"/>
        <v>0.14517148359933163</v>
      </c>
      <c r="F370" s="9">
        <f t="shared" si="80"/>
        <v>5.593724586154486E-2</v>
      </c>
      <c r="G370" s="9">
        <f t="shared" si="81"/>
        <v>1.0944991045835444</v>
      </c>
      <c r="H370" s="9">
        <f t="shared" si="82"/>
        <v>1.2517347940542152</v>
      </c>
      <c r="I370" s="9">
        <f t="shared" si="83"/>
        <v>6.8884051826594686</v>
      </c>
      <c r="J370" s="9">
        <f t="shared" si="84"/>
        <v>17.877176192678256</v>
      </c>
      <c r="K370" s="11">
        <f t="shared" si="85"/>
        <v>0.81300813008130079</v>
      </c>
      <c r="L370" s="11">
        <f t="shared" si="86"/>
        <v>0.15673981191222572</v>
      </c>
      <c r="M370" s="11">
        <f t="shared" si="87"/>
        <v>6.0901339829476243E-2</v>
      </c>
      <c r="N370" s="11">
        <f>'OddsRatio_working_3-way'!K370+'OddsRatio_working_3-way'!L370+'OddsRatio_working_3-way'!M370-('OddsRatio_working_3-way'!K370*'OddsRatio_working_3-way'!L370)-('OddsRatio_working_3-way'!K370*'OddsRatio_working_3-way'!M370)-('OddsRatio_working_3-way'!L370*'OddsRatio_working_3-way'!M370)+('OddsRatio_working_3-way'!K370*'OddsRatio_working_3-way'!L370*'OddsRatio_working_3-way'!M370)-1</f>
        <v>-0.14807970564709405</v>
      </c>
      <c r="O370" s="11">
        <f>0</f>
        <v>0</v>
      </c>
      <c r="P370" s="11">
        <f>('OddsRatio_working_3-way'!K370*'OddsRatio_working_3-way'!L370)+('OddsRatio_working_3-way'!K370*'OddsRatio_working_3-way'!M370)+('OddsRatio_working_3-way'!L370*'OddsRatio_working_3-way'!M370)-(3*'OddsRatio_working_3-way'!K370*'OddsRatio_working_3-way'!L370*'OddsRatio_working_3-way'!M370)</f>
        <v>0.16320758169761773</v>
      </c>
      <c r="Q370" s="11">
        <f>2*'OddsRatio_working_3-way'!K370*'OddsRatio_working_3-way'!L370*'OddsRatio_working_3-way'!M370</f>
        <v>1.5521405772479102E-2</v>
      </c>
      <c r="R370" s="11">
        <f t="shared" si="88"/>
        <v>0</v>
      </c>
      <c r="S370" s="11">
        <f t="shared" si="89"/>
        <v>-1.1021603600872674</v>
      </c>
      <c r="T370" s="11">
        <f t="shared" si="90"/>
        <v>-0.10481791346526557</v>
      </c>
      <c r="U370" s="11">
        <f>'OddsRatio_working_3-way'!S370-'OddsRatio_working_3-way'!R370^2/3</f>
        <v>-1.1021603600872674</v>
      </c>
      <c r="V370" s="11">
        <f>'OddsRatio_working_3-way'!S370*'OddsRatio_working_3-way'!R370/3-2*'OddsRatio_working_3-way'!R370^3/27-'OddsRatio_working_3-way'!T370</f>
        <v>0.10481791346526557</v>
      </c>
      <c r="W370" s="11">
        <f>'OddsRatio_working_3-way'!V370^2+4*'OddsRatio_working_3-way'!U370^3/27</f>
        <v>-0.18736246706321022</v>
      </c>
      <c r="X370" s="11">
        <f>IF('OddsRatio_working_3-way'!W370&gt;0,IF(ABS('OddsRatio_working_3-way'!V370+SQRT('OddsRatio_working_3-way'!W370))/2&gt;0,ABS('OddsRatio_working_3-way'!V370+SQRT('OddsRatio_working_3-way'!W370))/2,ABS('OddsRatio_working_3-way'!V370-SQRT('OddsRatio_working_3-way'!W370))/2),SQRT(-'OddsRatio_working_3-way'!U370^3/27))</f>
        <v>0.22268209517517462</v>
      </c>
      <c r="Y370" s="11">
        <f>IF('OddsRatio_working_3-way'!W370&gt;=0,IF('OddsRatio_working_3-way'!V370+SQRT('OddsRatio_working_3-way'!W370)&gt;0,0,PI()),ACOS('OddsRatio_working_3-way'!V370/(2*'OddsRatio_working_3-way'!X370)))</f>
        <v>1.3332143062131552</v>
      </c>
      <c r="Z370" s="11">
        <f>'OddsRatio_working_3-way'!X370^(1/3)*COS('OddsRatio_working_3-way'!Y370/3)</f>
        <v>0.54724955229177208</v>
      </c>
      <c r="AA370" s="11">
        <f>'OddsRatio_working_3-way'!X370^(1/3)*COS(('OddsRatio_working_3-way'!Y370+2*PI())/3)</f>
        <v>-0.49929829178110197</v>
      </c>
      <c r="AB370" s="11">
        <f>'OddsRatio_working_3-way'!X370^(1/3)*COS(('OddsRatio_working_3-way'!Y370+4*PI())/3)</f>
        <v>-4.7951260510670314E-2</v>
      </c>
      <c r="AC370" s="11">
        <f>'OddsRatio_working_3-way'!X370^(1/3)*SIN('OddsRatio_working_3-way'!Y370/3)</f>
        <v>0.26058533000192236</v>
      </c>
      <c r="AD370" s="11">
        <f>'OddsRatio_working_3-way'!X370^(1/3)*SIN(('OddsRatio_working_3-way'!Y370+2*PI())/3)</f>
        <v>0.3436393494933741</v>
      </c>
      <c r="AE370" s="11">
        <f>'OddsRatio_working_3-way'!X370^(1/3)*SIN(('OddsRatio_working_3-way'!Y370+4*PI())/3)</f>
        <v>-0.60422467949529635</v>
      </c>
      <c r="AF370" s="11">
        <f>-'OddsRatio_working_3-way'!U370/(3*'OddsRatio_working_3-way'!X370^(1/3))*COS(('OddsRatio_working_3-way'!Y370)/3)</f>
        <v>0.54724955229177219</v>
      </c>
      <c r="AG370" s="11">
        <f>-'OddsRatio_working_3-way'!U370/(3*'OddsRatio_working_3-way'!X370^(1/3))*COS(('OddsRatio_working_3-way'!Y370+2*PI())/3)</f>
        <v>-0.49929829178110202</v>
      </c>
      <c r="AH370" s="11">
        <f>-'OddsRatio_working_3-way'!U370/(3*'OddsRatio_working_3-way'!X370^(1/3))*COS(('OddsRatio_working_3-way'!Y370+4*PI())/3)</f>
        <v>-4.7951260510670321E-2</v>
      </c>
      <c r="AI370" s="11">
        <f>'OddsRatio_working_3-way'!U370/(3*'OddsRatio_working_3-way'!X370^(1/3))*SIN(('OddsRatio_working_3-way'!Y370)/3)</f>
        <v>-0.26058533000192241</v>
      </c>
      <c r="AJ370" s="11">
        <f>'OddsRatio_working_3-way'!U370/(3*'OddsRatio_working_3-way'!X370^(1/3))*SIN(('OddsRatio_working_3-way'!Y370+2*PI())/3)</f>
        <v>-0.34363934949337416</v>
      </c>
      <c r="AK370" s="11">
        <f>'OddsRatio_working_3-way'!U370/(3*'OddsRatio_working_3-way'!X370^(1/3))*SIN(('OddsRatio_working_3-way'!Y370+4*PI())/3)</f>
        <v>0.60422467949529646</v>
      </c>
      <c r="AL370" s="11">
        <f>'OddsRatio_working_3-way'!Z370+'OddsRatio_working_3-way'!AF370</f>
        <v>1.0944991045835444</v>
      </c>
      <c r="AM370" s="11">
        <f>'OddsRatio_working_3-way'!AA370+'OddsRatio_working_3-way'!AG370</f>
        <v>-0.99859658356220393</v>
      </c>
      <c r="AN370" s="11">
        <f>'OddsRatio_working_3-way'!AB370+'OddsRatio_working_3-way'!AH370</f>
        <v>-9.5902521021340642E-2</v>
      </c>
      <c r="AO370" s="11">
        <f>'OddsRatio_working_3-way'!AC370+'OddsRatio_working_3-way'!AI370</f>
        <v>0</v>
      </c>
      <c r="AP370" s="11">
        <f>'OddsRatio_working_3-way'!AD370+'OddsRatio_working_3-way'!AJ370</f>
        <v>0</v>
      </c>
      <c r="AQ370" s="11">
        <f>'OddsRatio_working_3-way'!AE370+'OddsRatio_working_3-way'!AK370</f>
        <v>0</v>
      </c>
      <c r="AR370" s="10">
        <f>IF(A370="","",IF(('OddsRatio_working_3-way'!X370=0),IF(Q370&gt;0,-Q370^(1/3),(-Q370)^(1/3)),'OddsRatio_working_3-way'!AL370-'OddsRatio_working_3-way'!R370/3))</f>
        <v>1.0944991045835444</v>
      </c>
      <c r="AS370" s="11">
        <f>IF(('OddsRatio_working_3-way'!X370=0),IF(Q370&gt;0,-Q370^(1/3),(-Q370)^(1/3)),'OddsRatio_working_3-way'!AM370-'OddsRatio_working_3-way'!R370/3)</f>
        <v>-0.99859658356220393</v>
      </c>
      <c r="AT370" s="11">
        <f>IF(('OddsRatio_working_3-way'!X370=0),IF(Q370&gt;0,-Q370^(1/3),(-Q370)^(1/3)),'OddsRatio_working_3-way'!AN370-'OddsRatio_working_3-way'!R370/3)</f>
        <v>-9.5902521021340642E-2</v>
      </c>
      <c r="AU370" s="11">
        <f>IF(('OddsRatio_working_3-way'!X370=0),0,'OddsRatio_working_3-way'!AO370)</f>
        <v>0</v>
      </c>
      <c r="AV370" s="11">
        <f>IF(('OddsRatio_working_3-way'!X370=0),0,'OddsRatio_working_3-way'!AP370)</f>
        <v>0</v>
      </c>
      <c r="AW370" s="11">
        <f>IF(('OddsRatio_working_3-way'!X370=0),0,'OddsRatio_working_3-way'!AQ370)</f>
        <v>0</v>
      </c>
    </row>
    <row r="371" spans="1:4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9">
        <f t="shared" si="78"/>
        <v>0.43988442293822816</v>
      </c>
      <c r="E371" s="9">
        <f t="shared" si="79"/>
        <v>0.30242582959351783</v>
      </c>
      <c r="F371" s="9">
        <f t="shared" si="80"/>
        <v>0.25768974746825413</v>
      </c>
      <c r="G371" s="9">
        <f t="shared" si="81"/>
        <v>1.043708539785299</v>
      </c>
      <c r="H371" s="9">
        <f t="shared" si="82"/>
        <v>2.2733244185380657</v>
      </c>
      <c r="I371" s="9">
        <f t="shared" si="83"/>
        <v>3.3065958729255112</v>
      </c>
      <c r="J371" s="9">
        <f t="shared" si="84"/>
        <v>3.880635569807426</v>
      </c>
      <c r="K371" s="11">
        <f t="shared" si="85"/>
        <v>0.4504504504504504</v>
      </c>
      <c r="L371" s="11">
        <f t="shared" si="86"/>
        <v>0.3115264797507788</v>
      </c>
      <c r="M371" s="11">
        <f t="shared" si="87"/>
        <v>0.26595744680851063</v>
      </c>
      <c r="N371" s="11">
        <f>'OddsRatio_working_3-way'!K371+'OddsRatio_working_3-way'!L371+'OddsRatio_working_3-way'!M371-('OddsRatio_working_3-way'!K371*'OddsRatio_working_3-way'!L371)-('OddsRatio_working_3-way'!K371*'OddsRatio_working_3-way'!M371)-('OddsRatio_working_3-way'!L371*'OddsRatio_working_3-way'!M371)+('OddsRatio_working_3-way'!K371*'OddsRatio_working_3-way'!L371*'OddsRatio_working_3-way'!M371)-1</f>
        <v>-0.27772522970375446</v>
      </c>
      <c r="O371" s="11">
        <f>0</f>
        <v>0</v>
      </c>
      <c r="P371" s="11">
        <f>('OddsRatio_working_3-way'!K371*'OddsRatio_working_3-way'!L371)+('OddsRatio_working_3-way'!K371*'OddsRatio_working_3-way'!M371)+('OddsRatio_working_3-way'!L371*'OddsRatio_working_3-way'!M371)-(3*'OddsRatio_working_3-way'!K371*'OddsRatio_working_3-way'!L371*'OddsRatio_working_3-way'!M371)</f>
        <v>0.23101745611190819</v>
      </c>
      <c r="Q371" s="11">
        <f>2*'OddsRatio_working_3-way'!K371*'OddsRatio_working_3-way'!L371*'OddsRatio_working_3-way'!M371</f>
        <v>7.4642150601585855E-2</v>
      </c>
      <c r="R371" s="11">
        <f t="shared" si="88"/>
        <v>0</v>
      </c>
      <c r="S371" s="11">
        <f t="shared" si="89"/>
        <v>-0.8318201999808631</v>
      </c>
      <c r="T371" s="11">
        <f t="shared" si="90"/>
        <v>-0.26876258480803339</v>
      </c>
      <c r="U371" s="11">
        <f>'OddsRatio_working_3-way'!S371-'OddsRatio_working_3-way'!R371^2/3</f>
        <v>-0.8318201999808631</v>
      </c>
      <c r="V371" s="11">
        <f>'OddsRatio_working_3-way'!S371*'OddsRatio_working_3-way'!R371/3-2*'OddsRatio_working_3-way'!R371^3/27-'OddsRatio_working_3-way'!T371</f>
        <v>0.26876258480803339</v>
      </c>
      <c r="W371" s="11">
        <f>'OddsRatio_working_3-way'!V371^2+4*'OddsRatio_working_3-way'!U371^3/27</f>
        <v>-1.3034386047253002E-2</v>
      </c>
      <c r="X371" s="11">
        <f>IF('OddsRatio_working_3-way'!W371&gt;0,IF(ABS('OddsRatio_working_3-way'!V371+SQRT('OddsRatio_working_3-way'!W371))/2&gt;0,ABS('OddsRatio_working_3-way'!V371+SQRT('OddsRatio_working_3-way'!W371))/2,ABS('OddsRatio_working_3-way'!V371-SQRT('OddsRatio_working_3-way'!W371))/2),SQRT(-'OddsRatio_working_3-way'!U371^3/27))</f>
        <v>0.14600317893795015</v>
      </c>
      <c r="Y371" s="11">
        <f>IF('OddsRatio_working_3-way'!W371&gt;=0,IF('OddsRatio_working_3-way'!V371+SQRT('OddsRatio_working_3-way'!W371)&gt;0,0,PI()),ACOS('OddsRatio_working_3-way'!V371/(2*'OddsRatio_working_3-way'!X371)))</f>
        <v>0.40169458180653339</v>
      </c>
      <c r="Z371" s="11">
        <f>'OddsRatio_working_3-way'!X371^(1/3)*COS('OddsRatio_working_3-way'!Y371/3)</f>
        <v>0.52185426989264949</v>
      </c>
      <c r="AA371" s="11">
        <f>'OddsRatio_working_3-way'!X371^(1/3)*COS(('OddsRatio_working_3-way'!Y371+2*PI())/3)</f>
        <v>-0.32180521590592043</v>
      </c>
      <c r="AB371" s="11">
        <f>'OddsRatio_working_3-way'!X371^(1/3)*COS(('OddsRatio_working_3-way'!Y371+4*PI())/3)</f>
        <v>-0.20004905398672918</v>
      </c>
      <c r="AC371" s="11">
        <f>'OddsRatio_working_3-way'!X371^(1/3)*SIN('OddsRatio_working_3-way'!Y371/3)</f>
        <v>7.0295952859540739E-2</v>
      </c>
      <c r="AD371" s="11">
        <f>'OddsRatio_working_3-way'!X371^(1/3)*SIN(('OddsRatio_working_3-way'!Y371+2*PI())/3)</f>
        <v>0.41679107837064483</v>
      </c>
      <c r="AE371" s="11">
        <f>'OddsRatio_working_3-way'!X371^(1/3)*SIN(('OddsRatio_working_3-way'!Y371+4*PI())/3)</f>
        <v>-0.4870870312301856</v>
      </c>
      <c r="AF371" s="11">
        <f>-'OddsRatio_working_3-way'!U371/(3*'OddsRatio_working_3-way'!X371^(1/3))*COS(('OddsRatio_working_3-way'!Y371)/3)</f>
        <v>0.52185426989264949</v>
      </c>
      <c r="AG371" s="11">
        <f>-'OddsRatio_working_3-way'!U371/(3*'OddsRatio_working_3-way'!X371^(1/3))*COS(('OddsRatio_working_3-way'!Y371+2*PI())/3)</f>
        <v>-0.32180521590592043</v>
      </c>
      <c r="AH371" s="11">
        <f>-'OddsRatio_working_3-way'!U371/(3*'OddsRatio_working_3-way'!X371^(1/3))*COS(('OddsRatio_working_3-way'!Y371+4*PI())/3)</f>
        <v>-0.20004905398672918</v>
      </c>
      <c r="AI371" s="11">
        <f>'OddsRatio_working_3-way'!U371/(3*'OddsRatio_working_3-way'!X371^(1/3))*SIN(('OddsRatio_working_3-way'!Y371)/3)</f>
        <v>-7.0295952859540739E-2</v>
      </c>
      <c r="AJ371" s="11">
        <f>'OddsRatio_working_3-way'!U371/(3*'OddsRatio_working_3-way'!X371^(1/3))*SIN(('OddsRatio_working_3-way'!Y371+2*PI())/3)</f>
        <v>-0.41679107837064483</v>
      </c>
      <c r="AK371" s="11">
        <f>'OddsRatio_working_3-way'!U371/(3*'OddsRatio_working_3-way'!X371^(1/3))*SIN(('OddsRatio_working_3-way'!Y371+4*PI())/3)</f>
        <v>0.4870870312301856</v>
      </c>
      <c r="AL371" s="11">
        <f>'OddsRatio_working_3-way'!Z371+'OddsRatio_working_3-way'!AF371</f>
        <v>1.043708539785299</v>
      </c>
      <c r="AM371" s="11">
        <f>'OddsRatio_working_3-way'!AA371+'OddsRatio_working_3-way'!AG371</f>
        <v>-0.64361043181184086</v>
      </c>
      <c r="AN371" s="11">
        <f>'OddsRatio_working_3-way'!AB371+'OddsRatio_working_3-way'!AH371</f>
        <v>-0.40009810797345835</v>
      </c>
      <c r="AO371" s="11">
        <f>'OddsRatio_working_3-way'!AC371+'OddsRatio_working_3-way'!AI371</f>
        <v>0</v>
      </c>
      <c r="AP371" s="11">
        <f>'OddsRatio_working_3-way'!AD371+'OddsRatio_working_3-way'!AJ371</f>
        <v>0</v>
      </c>
      <c r="AQ371" s="11">
        <f>'OddsRatio_working_3-way'!AE371+'OddsRatio_working_3-way'!AK371</f>
        <v>0</v>
      </c>
      <c r="AR371" s="10">
        <f>IF(A371="","",IF(('OddsRatio_working_3-way'!X371=0),IF(Q371&gt;0,-Q371^(1/3),(-Q371)^(1/3)),'OddsRatio_working_3-way'!AL371-'OddsRatio_working_3-way'!R371/3))</f>
        <v>1.043708539785299</v>
      </c>
      <c r="AS371" s="11">
        <f>IF(('OddsRatio_working_3-way'!X371=0),IF(Q371&gt;0,-Q371^(1/3),(-Q371)^(1/3)),'OddsRatio_working_3-way'!AM371-'OddsRatio_working_3-way'!R371/3)</f>
        <v>-0.64361043181184086</v>
      </c>
      <c r="AT371" s="11">
        <f>IF(('OddsRatio_working_3-way'!X371=0),IF(Q371&gt;0,-Q371^(1/3),(-Q371)^(1/3)),'OddsRatio_working_3-way'!AN371-'OddsRatio_working_3-way'!R371/3)</f>
        <v>-0.40009810797345835</v>
      </c>
      <c r="AU371" s="11">
        <f>IF(('OddsRatio_working_3-way'!X371=0),0,'OddsRatio_working_3-way'!AO371)</f>
        <v>0</v>
      </c>
      <c r="AV371" s="11">
        <f>IF(('OddsRatio_working_3-way'!X371=0),0,'OddsRatio_working_3-way'!AP371)</f>
        <v>0</v>
      </c>
      <c r="AW371" s="11">
        <f>IF(('OddsRatio_working_3-way'!X371=0),0,'OddsRatio_working_3-way'!AQ371)</f>
        <v>0</v>
      </c>
    </row>
    <row r="372" spans="1:4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9">
        <f t="shared" si="78"/>
        <v>0.31345450465068081</v>
      </c>
      <c r="E372" s="9">
        <f t="shared" si="79"/>
        <v>0.31760788103182058</v>
      </c>
      <c r="F372" s="9">
        <f t="shared" si="80"/>
        <v>0.36893761431749855</v>
      </c>
      <c r="G372" s="9">
        <f t="shared" si="81"/>
        <v>1.042978874146828</v>
      </c>
      <c r="H372" s="9">
        <f t="shared" si="82"/>
        <v>3.1902556357083385</v>
      </c>
      <c r="I372" s="9">
        <f t="shared" si="83"/>
        <v>3.1485364807424654</v>
      </c>
      <c r="J372" s="9">
        <f t="shared" si="84"/>
        <v>2.7104853536007982</v>
      </c>
      <c r="K372" s="11">
        <f t="shared" si="85"/>
        <v>0.32258064516129031</v>
      </c>
      <c r="L372" s="11">
        <f t="shared" si="86"/>
        <v>0.32679738562091504</v>
      </c>
      <c r="M372" s="11">
        <f t="shared" si="87"/>
        <v>0.37878787878787878</v>
      </c>
      <c r="N372" s="11">
        <f>'OddsRatio_working_3-way'!K372+'OddsRatio_working_3-way'!L372+'OddsRatio_working_3-way'!M372-('OddsRatio_working_3-way'!K372*'OddsRatio_working_3-way'!L372)-('OddsRatio_working_3-way'!K372*'OddsRatio_working_3-way'!M372)-('OddsRatio_working_3-way'!L372*'OddsRatio_working_3-way'!M372)+('OddsRatio_working_3-way'!K372*'OddsRatio_working_3-way'!L372*'OddsRatio_working_3-way'!M372)-1</f>
        <v>-0.2832978743794683</v>
      </c>
      <c r="O372" s="11">
        <f>0</f>
        <v>0</v>
      </c>
      <c r="P372" s="11">
        <f>('OddsRatio_working_3-way'!K372*'OddsRatio_working_3-way'!L372)+('OddsRatio_working_3-way'!K372*'OddsRatio_working_3-way'!M372)+('OddsRatio_working_3-way'!L372*'OddsRatio_working_3-way'!M372)-(3*'OddsRatio_working_3-way'!K372*'OddsRatio_working_3-way'!L372*'OddsRatio_working_3-way'!M372)</f>
        <v>0.23160127524453897</v>
      </c>
      <c r="Q372" s="11">
        <f>2*'OddsRatio_working_3-way'!K372*'OddsRatio_working_3-way'!L372*'OddsRatio_working_3-way'!M372</f>
        <v>7.9862508705013449E-2</v>
      </c>
      <c r="R372" s="11">
        <f t="shared" si="88"/>
        <v>0</v>
      </c>
      <c r="S372" s="11">
        <f t="shared" si="89"/>
        <v>-0.81751857740491407</v>
      </c>
      <c r="T372" s="11">
        <f t="shared" si="90"/>
        <v>-0.28190295772583246</v>
      </c>
      <c r="U372" s="11">
        <f>'OddsRatio_working_3-way'!S372-'OddsRatio_working_3-way'!R372^2/3</f>
        <v>-0.81751857740491407</v>
      </c>
      <c r="V372" s="11">
        <f>'OddsRatio_working_3-way'!S372*'OddsRatio_working_3-way'!R372/3-2*'OddsRatio_working_3-way'!R372^3/27-'OddsRatio_working_3-way'!T372</f>
        <v>0.28190295772583246</v>
      </c>
      <c r="W372" s="11">
        <f>'OddsRatio_working_3-way'!V372^2+4*'OddsRatio_working_3-way'!U372^3/27</f>
        <v>-1.4755530045166554E-3</v>
      </c>
      <c r="X372" s="11">
        <f>IF('OddsRatio_working_3-way'!W372&gt;0,IF(ABS('OddsRatio_working_3-way'!V372+SQRT('OddsRatio_working_3-way'!W372))/2&gt;0,ABS('OddsRatio_working_3-way'!V372+SQRT('OddsRatio_working_3-way'!W372))/2,ABS('OddsRatio_working_3-way'!V372-SQRT('OddsRatio_working_3-way'!W372))/2),SQRT(-'OddsRatio_working_3-way'!U372^3/27))</f>
        <v>0.14225402505648929</v>
      </c>
      <c r="Y372" s="11">
        <f>IF('OddsRatio_working_3-way'!W372&gt;=0,IF('OddsRatio_working_3-way'!V372+SQRT('OddsRatio_working_3-way'!W372)&gt;0,0,PI()),ACOS('OddsRatio_working_3-way'!V372/(2*'OddsRatio_working_3-way'!X372)))</f>
        <v>0.13542886067475846</v>
      </c>
      <c r="Z372" s="11">
        <f>'OddsRatio_working_3-way'!X372^(1/3)*COS('OddsRatio_working_3-way'!Y372/3)</f>
        <v>0.521489437073414</v>
      </c>
      <c r="AA372" s="11">
        <f>'OddsRatio_working_3-way'!X372^(1/3)*COS(('OddsRatio_working_3-way'!Y372+2*PI())/3)</f>
        <v>-0.28114617968214739</v>
      </c>
      <c r="AB372" s="11">
        <f>'OddsRatio_working_3-way'!X372^(1/3)*COS(('OddsRatio_working_3-way'!Y372+4*PI())/3)</f>
        <v>-0.24034325739126672</v>
      </c>
      <c r="AC372" s="11">
        <f>'OddsRatio_working_3-way'!X372^(1/3)*SIN('OddsRatio_working_3-way'!Y372/3)</f>
        <v>2.3557578168363385E-2</v>
      </c>
      <c r="AD372" s="11">
        <f>'OddsRatio_working_3-way'!X372^(1/3)*SIN(('OddsRatio_working_3-way'!Y372+2*PI())/3)</f>
        <v>0.4398443112266413</v>
      </c>
      <c r="AE372" s="11">
        <f>'OddsRatio_working_3-way'!X372^(1/3)*SIN(('OddsRatio_working_3-way'!Y372+4*PI())/3)</f>
        <v>-0.4634018893950046</v>
      </c>
      <c r="AF372" s="11">
        <f>-'OddsRatio_working_3-way'!U372/(3*'OddsRatio_working_3-way'!X372^(1/3))*COS(('OddsRatio_working_3-way'!Y372)/3)</f>
        <v>0.52148943707341389</v>
      </c>
      <c r="AG372" s="11">
        <f>-'OddsRatio_working_3-way'!U372/(3*'OddsRatio_working_3-way'!X372^(1/3))*COS(('OddsRatio_working_3-way'!Y372+2*PI())/3)</f>
        <v>-0.28114617968214728</v>
      </c>
      <c r="AH372" s="11">
        <f>-'OddsRatio_working_3-way'!U372/(3*'OddsRatio_working_3-way'!X372^(1/3))*COS(('OddsRatio_working_3-way'!Y372+4*PI())/3)</f>
        <v>-0.24034325739126666</v>
      </c>
      <c r="AI372" s="11">
        <f>'OddsRatio_working_3-way'!U372/(3*'OddsRatio_working_3-way'!X372^(1/3))*SIN(('OddsRatio_working_3-way'!Y372)/3)</f>
        <v>-2.3557578168363378E-2</v>
      </c>
      <c r="AJ372" s="11">
        <f>'OddsRatio_working_3-way'!U372/(3*'OddsRatio_working_3-way'!X372^(1/3))*SIN(('OddsRatio_working_3-way'!Y372+2*PI())/3)</f>
        <v>-0.43984431122664119</v>
      </c>
      <c r="AK372" s="11">
        <f>'OddsRatio_working_3-way'!U372/(3*'OddsRatio_working_3-way'!X372^(1/3))*SIN(('OddsRatio_working_3-way'!Y372+4*PI())/3)</f>
        <v>0.46340188939500448</v>
      </c>
      <c r="AL372" s="11">
        <f>'OddsRatio_working_3-way'!Z372+'OddsRatio_working_3-way'!AF372</f>
        <v>1.042978874146828</v>
      </c>
      <c r="AM372" s="11">
        <f>'OddsRatio_working_3-way'!AA372+'OddsRatio_working_3-way'!AG372</f>
        <v>-0.56229235936429467</v>
      </c>
      <c r="AN372" s="11">
        <f>'OddsRatio_working_3-way'!AB372+'OddsRatio_working_3-way'!AH372</f>
        <v>-0.48068651478253338</v>
      </c>
      <c r="AO372" s="11">
        <f>'OddsRatio_working_3-way'!AC372+'OddsRatio_working_3-way'!AI372</f>
        <v>0</v>
      </c>
      <c r="AP372" s="11">
        <f>'OddsRatio_working_3-way'!AD372+'OddsRatio_working_3-way'!AJ372</f>
        <v>0</v>
      </c>
      <c r="AQ372" s="11">
        <f>'OddsRatio_working_3-way'!AE372+'OddsRatio_working_3-way'!AK372</f>
        <v>0</v>
      </c>
      <c r="AR372" s="10">
        <f>IF(A372="","",IF(('OddsRatio_working_3-way'!X372=0),IF(Q372&gt;0,-Q372^(1/3),(-Q372)^(1/3)),'OddsRatio_working_3-way'!AL372-'OddsRatio_working_3-way'!R372/3))</f>
        <v>1.042978874146828</v>
      </c>
      <c r="AS372" s="11">
        <f>IF(('OddsRatio_working_3-way'!X372=0),IF(Q372&gt;0,-Q372^(1/3),(-Q372)^(1/3)),'OddsRatio_working_3-way'!AM372-'OddsRatio_working_3-way'!R372/3)</f>
        <v>-0.56229235936429467</v>
      </c>
      <c r="AT372" s="11">
        <f>IF(('OddsRatio_working_3-way'!X372=0),IF(Q372&gt;0,-Q372^(1/3),(-Q372)^(1/3)),'OddsRatio_working_3-way'!AN372-'OddsRatio_working_3-way'!R372/3)</f>
        <v>-0.48068651478253338</v>
      </c>
      <c r="AU372" s="11">
        <f>IF(('OddsRatio_working_3-way'!X372=0),0,'OddsRatio_working_3-way'!AO372)</f>
        <v>0</v>
      </c>
      <c r="AV372" s="11">
        <f>IF(('OddsRatio_working_3-way'!X372=0),0,'OddsRatio_working_3-way'!AP372)</f>
        <v>0</v>
      </c>
      <c r="AW372" s="11">
        <f>IF(('OddsRatio_working_3-way'!X372=0),0,'OddsRatio_working_3-way'!AQ372)</f>
        <v>0</v>
      </c>
    </row>
    <row r="373" spans="1:4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9">
        <f t="shared" si="78"/>
        <v>0.38382122069558167</v>
      </c>
      <c r="E373" s="9">
        <f t="shared" si="79"/>
        <v>0.31254115583021924</v>
      </c>
      <c r="F373" s="9">
        <f t="shared" si="80"/>
        <v>0.30363762347419893</v>
      </c>
      <c r="G373" s="9">
        <f t="shared" si="81"/>
        <v>1.0424543221771385</v>
      </c>
      <c r="H373" s="9">
        <f t="shared" si="82"/>
        <v>2.6053796561527935</v>
      </c>
      <c r="I373" s="9">
        <f t="shared" si="83"/>
        <v>3.1995786197937619</v>
      </c>
      <c r="J373" s="9">
        <f t="shared" si="84"/>
        <v>3.2933995087897046</v>
      </c>
      <c r="K373" s="11">
        <f t="shared" si="85"/>
        <v>0.39370078740157477</v>
      </c>
      <c r="L373" s="11">
        <f t="shared" si="86"/>
        <v>0.32154340836012862</v>
      </c>
      <c r="M373" s="11">
        <f t="shared" si="87"/>
        <v>0.3125</v>
      </c>
      <c r="N373" s="11">
        <f>'OddsRatio_working_3-way'!K373+'OddsRatio_working_3-way'!L373+'OddsRatio_working_3-way'!M373-('OddsRatio_working_3-way'!K373*'OddsRatio_working_3-way'!L373)-('OddsRatio_working_3-way'!K373*'OddsRatio_working_3-way'!M373)-('OddsRatio_working_3-way'!L373*'OddsRatio_working_3-way'!M373)+('OddsRatio_working_3-way'!K373*'OddsRatio_working_3-way'!L373*'OddsRatio_working_3-way'!M373)-1</f>
        <v>-0.28280154188925721</v>
      </c>
      <c r="O373" s="11">
        <f>0</f>
        <v>0</v>
      </c>
      <c r="P373" s="11">
        <f>('OddsRatio_working_3-way'!K373*'OddsRatio_working_3-way'!L373)+('OddsRatio_working_3-way'!K373*'OddsRatio_working_3-way'!M373)+('OddsRatio_working_3-way'!L373*'OddsRatio_working_3-way'!M373)-(3*'OddsRatio_working_3-way'!K373*'OddsRatio_working_3-way'!L373*'OddsRatio_working_3-way'!M373)</f>
        <v>0.23142580449148034</v>
      </c>
      <c r="Q373" s="11">
        <f>2*'OddsRatio_working_3-way'!K373*'OddsRatio_working_3-way'!L373*'OddsRatio_working_3-way'!M373</f>
        <v>7.911993315948046E-2</v>
      </c>
      <c r="R373" s="11">
        <f t="shared" si="88"/>
        <v>0</v>
      </c>
      <c r="S373" s="11">
        <f t="shared" si="89"/>
        <v>-0.81833289502397699</v>
      </c>
      <c r="T373" s="11">
        <f t="shared" si="90"/>
        <v>-0.27977192992272715</v>
      </c>
      <c r="U373" s="11">
        <f>'OddsRatio_working_3-way'!S373-'OddsRatio_working_3-way'!R373^2/3</f>
        <v>-0.81833289502397699</v>
      </c>
      <c r="V373" s="11">
        <f>'OddsRatio_working_3-way'!S373*'OddsRatio_working_3-way'!R373/3-2*'OddsRatio_working_3-way'!R373^3/27-'OddsRatio_working_3-way'!T373</f>
        <v>0.27977192992272715</v>
      </c>
      <c r="W373" s="11">
        <f>'OddsRatio_working_3-way'!V373^2+4*'OddsRatio_working_3-way'!U373^3/27</f>
        <v>-2.9146225068720499E-3</v>
      </c>
      <c r="X373" s="11">
        <f>IF('OddsRatio_working_3-way'!W373&gt;0,IF(ABS('OddsRatio_working_3-way'!V373+SQRT('OddsRatio_working_3-way'!W373))/2&gt;0,ABS('OddsRatio_working_3-way'!V373+SQRT('OddsRatio_working_3-way'!W373))/2,ABS('OddsRatio_working_3-way'!V373-SQRT('OddsRatio_working_3-way'!W373))/2),SQRT(-'OddsRatio_working_3-way'!U373^3/27))</f>
        <v>0.14246662352947742</v>
      </c>
      <c r="Y373" s="11">
        <f>IF('OddsRatio_working_3-way'!W373&gt;=0,IF('OddsRatio_working_3-way'!V373+SQRT('OddsRatio_working_3-way'!W373)&gt;0,0,PI()),ACOS('OddsRatio_working_3-way'!V373/(2*'OddsRatio_working_3-way'!X373)))</f>
        <v>0.19062570676394897</v>
      </c>
      <c r="Z373" s="11">
        <f>'OddsRatio_working_3-way'!X373^(1/3)*COS('OddsRatio_working_3-way'!Y373/3)</f>
        <v>0.52122716108856937</v>
      </c>
      <c r="AA373" s="11">
        <f>'OddsRatio_working_3-way'!X373^(1/3)*COS(('OddsRatio_working_3-way'!Y373+2*PI())/3)</f>
        <v>-0.28933480377132109</v>
      </c>
      <c r="AB373" s="11">
        <f>'OddsRatio_working_3-way'!X373^(1/3)*COS(('OddsRatio_working_3-way'!Y373+4*PI())/3)</f>
        <v>-0.23189235731724817</v>
      </c>
      <c r="AC373" s="11">
        <f>'OddsRatio_working_3-way'!X373^(1/3)*SIN('OddsRatio_working_3-way'!Y373/3)</f>
        <v>3.316441192316958E-2</v>
      </c>
      <c r="AD373" s="11">
        <f>'OddsRatio_working_3-way'!X373^(1/3)*SIN(('OddsRatio_working_3-way'!Y373+2*PI())/3)</f>
        <v>0.43481375668356009</v>
      </c>
      <c r="AE373" s="11">
        <f>'OddsRatio_working_3-way'!X373^(1/3)*SIN(('OddsRatio_working_3-way'!Y373+4*PI())/3)</f>
        <v>-0.46797816860672975</v>
      </c>
      <c r="AF373" s="11">
        <f>-'OddsRatio_working_3-way'!U373/(3*'OddsRatio_working_3-way'!X373^(1/3))*COS(('OddsRatio_working_3-way'!Y373)/3)</f>
        <v>0.52122716108856915</v>
      </c>
      <c r="AG373" s="11">
        <f>-'OddsRatio_working_3-way'!U373/(3*'OddsRatio_working_3-way'!X373^(1/3))*COS(('OddsRatio_working_3-way'!Y373+2*PI())/3)</f>
        <v>-0.28933480377132098</v>
      </c>
      <c r="AH373" s="11">
        <f>-'OddsRatio_working_3-way'!U373/(3*'OddsRatio_working_3-way'!X373^(1/3))*COS(('OddsRatio_working_3-way'!Y373+4*PI())/3)</f>
        <v>-0.23189235731724805</v>
      </c>
      <c r="AI373" s="11">
        <f>'OddsRatio_working_3-way'!U373/(3*'OddsRatio_working_3-way'!X373^(1/3))*SIN(('OddsRatio_working_3-way'!Y373)/3)</f>
        <v>-3.3164411923169566E-2</v>
      </c>
      <c r="AJ373" s="11">
        <f>'OddsRatio_working_3-way'!U373/(3*'OddsRatio_working_3-way'!X373^(1/3))*SIN(('OddsRatio_working_3-way'!Y373+2*PI())/3)</f>
        <v>-0.43481375668355987</v>
      </c>
      <c r="AK373" s="11">
        <f>'OddsRatio_working_3-way'!U373/(3*'OddsRatio_working_3-way'!X373^(1/3))*SIN(('OddsRatio_working_3-way'!Y373+4*PI())/3)</f>
        <v>0.46797816860672953</v>
      </c>
      <c r="AL373" s="11">
        <f>'OddsRatio_working_3-way'!Z373+'OddsRatio_working_3-way'!AF373</f>
        <v>1.0424543221771385</v>
      </c>
      <c r="AM373" s="11">
        <f>'OddsRatio_working_3-way'!AA373+'OddsRatio_working_3-way'!AG373</f>
        <v>-0.57866960754264207</v>
      </c>
      <c r="AN373" s="11">
        <f>'OddsRatio_working_3-way'!AB373+'OddsRatio_working_3-way'!AH373</f>
        <v>-0.46378471463449622</v>
      </c>
      <c r="AO373" s="11">
        <f>'OddsRatio_working_3-way'!AC373+'OddsRatio_working_3-way'!AI373</f>
        <v>0</v>
      </c>
      <c r="AP373" s="11">
        <f>'OddsRatio_working_3-way'!AD373+'OddsRatio_working_3-way'!AJ373</f>
        <v>0</v>
      </c>
      <c r="AQ373" s="11">
        <f>'OddsRatio_working_3-way'!AE373+'OddsRatio_working_3-way'!AK373</f>
        <v>0</v>
      </c>
      <c r="AR373" s="10">
        <f>IF(A373="","",IF(('OddsRatio_working_3-way'!X373=0),IF(Q373&gt;0,-Q373^(1/3),(-Q373)^(1/3)),'OddsRatio_working_3-way'!AL373-'OddsRatio_working_3-way'!R373/3))</f>
        <v>1.0424543221771385</v>
      </c>
      <c r="AS373" s="11">
        <f>IF(('OddsRatio_working_3-way'!X373=0),IF(Q373&gt;0,-Q373^(1/3),(-Q373)^(1/3)),'OddsRatio_working_3-way'!AM373-'OddsRatio_working_3-way'!R373/3)</f>
        <v>-0.57866960754264207</v>
      </c>
      <c r="AT373" s="11">
        <f>IF(('OddsRatio_working_3-way'!X373=0),IF(Q373&gt;0,-Q373^(1/3),(-Q373)^(1/3)),'OddsRatio_working_3-way'!AN373-'OddsRatio_working_3-way'!R373/3)</f>
        <v>-0.46378471463449622</v>
      </c>
      <c r="AU373" s="11">
        <f>IF(('OddsRatio_working_3-way'!X373=0),0,'OddsRatio_working_3-way'!AO373)</f>
        <v>0</v>
      </c>
      <c r="AV373" s="11">
        <f>IF(('OddsRatio_working_3-way'!X373=0),0,'OddsRatio_working_3-way'!AP373)</f>
        <v>0</v>
      </c>
      <c r="AW373" s="11">
        <f>IF(('OddsRatio_working_3-way'!X373=0),0,'OddsRatio_working_3-way'!AQ373)</f>
        <v>0</v>
      </c>
    </row>
    <row r="374" spans="1:4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9">
        <f t="shared" si="78"/>
        <v>0.41872166820851181</v>
      </c>
      <c r="E374" s="9">
        <f t="shared" si="79"/>
        <v>0.31125460701062718</v>
      </c>
      <c r="F374" s="9">
        <f t="shared" si="80"/>
        <v>0.27002372478086084</v>
      </c>
      <c r="G374" s="9">
        <f t="shared" si="81"/>
        <v>1.0437754013465423</v>
      </c>
      <c r="H374" s="9">
        <f t="shared" si="82"/>
        <v>2.3882212837909016</v>
      </c>
      <c r="I374" s="9">
        <f t="shared" si="83"/>
        <v>3.2128038508546699</v>
      </c>
      <c r="J374" s="9">
        <f t="shared" si="84"/>
        <v>3.7033782894875449</v>
      </c>
      <c r="K374" s="11">
        <f t="shared" si="85"/>
        <v>0.42918454935622319</v>
      </c>
      <c r="L374" s="11">
        <f t="shared" si="86"/>
        <v>0.32051282051282048</v>
      </c>
      <c r="M374" s="11">
        <f t="shared" si="87"/>
        <v>0.2785515320334262</v>
      </c>
      <c r="N374" s="11">
        <f>'OddsRatio_working_3-way'!K374+'OddsRatio_working_3-way'!L374+'OddsRatio_working_3-way'!M374-('OddsRatio_working_3-way'!K374*'OddsRatio_working_3-way'!L374)-('OddsRatio_working_3-way'!K374*'OddsRatio_working_3-way'!M374)-('OddsRatio_working_3-way'!L374*'OddsRatio_working_3-way'!M374)+('OddsRatio_working_3-way'!K374*'OddsRatio_working_3-way'!L374*'OddsRatio_working_3-way'!M374)-1</f>
        <v>-0.27982228737187065</v>
      </c>
      <c r="O374" s="11">
        <f>0</f>
        <v>0</v>
      </c>
      <c r="P374" s="11">
        <f>('OddsRatio_working_3-way'!K374*'OddsRatio_working_3-way'!L374)+('OddsRatio_working_3-way'!K374*'OddsRatio_working_3-way'!M374)+('OddsRatio_working_3-way'!L374*'OddsRatio_working_3-way'!M374)-(3*'OddsRatio_working_3-way'!K374*'OddsRatio_working_3-way'!L374*'OddsRatio_working_3-way'!M374)</f>
        <v>0.23143656507674346</v>
      </c>
      <c r="Q374" s="11">
        <f>2*'OddsRatio_working_3-way'!K374*'OddsRatio_working_3-way'!L374*'OddsRatio_working_3-way'!M374</f>
        <v>7.6634624197597173E-2</v>
      </c>
      <c r="R374" s="11">
        <f t="shared" si="88"/>
        <v>0</v>
      </c>
      <c r="S374" s="11">
        <f t="shared" si="89"/>
        <v>-0.82708410130739574</v>
      </c>
      <c r="T374" s="11">
        <f t="shared" si="90"/>
        <v>-0.27386890771768069</v>
      </c>
      <c r="U374" s="11">
        <f>'OddsRatio_working_3-way'!S374-'OddsRatio_working_3-way'!R374^2/3</f>
        <v>-0.82708410130739574</v>
      </c>
      <c r="V374" s="11">
        <f>'OddsRatio_working_3-way'!S374*'OddsRatio_working_3-way'!R374/3-2*'OddsRatio_working_3-way'!R374^3/27-'OddsRatio_working_3-way'!T374</f>
        <v>0.27386890771768069</v>
      </c>
      <c r="W374" s="11">
        <f>'OddsRatio_working_3-way'!V374^2+4*'OddsRatio_working_3-way'!U374^3/27</f>
        <v>-8.8153559807807452E-3</v>
      </c>
      <c r="X374" s="11">
        <f>IF('OddsRatio_working_3-way'!W374&gt;0,IF(ABS('OddsRatio_working_3-way'!V374+SQRT('OddsRatio_working_3-way'!W374))/2&gt;0,ABS('OddsRatio_working_3-way'!V374+SQRT('OddsRatio_working_3-way'!W374))/2,ABS('OddsRatio_working_3-way'!V374-SQRT('OddsRatio_working_3-way'!W374))/2),SQRT(-'OddsRatio_working_3-way'!U374^3/27))</f>
        <v>0.14475801756315282</v>
      </c>
      <c r="Y374" s="11">
        <f>IF('OddsRatio_working_3-way'!W374&gt;=0,IF('OddsRatio_working_3-way'!V374+SQRT('OddsRatio_working_3-way'!W374)&gt;0,0,PI()),ACOS('OddsRatio_working_3-way'!V374/(2*'OddsRatio_working_3-way'!X374)))</f>
        <v>0.33027192175013198</v>
      </c>
      <c r="Z374" s="11">
        <f>'OddsRatio_working_3-way'!X374^(1/3)*COS('OddsRatio_working_3-way'!Y374/3)</f>
        <v>0.52188770067327117</v>
      </c>
      <c r="AA374" s="11">
        <f>'OddsRatio_working_3-way'!X374^(1/3)*COS(('OddsRatio_working_3-way'!Y374+2*PI())/3)</f>
        <v>-0.31090329630357455</v>
      </c>
      <c r="AB374" s="11">
        <f>'OddsRatio_working_3-way'!X374^(1/3)*COS(('OddsRatio_working_3-way'!Y374+4*PI())/3)</f>
        <v>-0.21098440436969654</v>
      </c>
      <c r="AC374" s="11">
        <f>'OddsRatio_working_3-way'!X374^(1/3)*SIN('OddsRatio_working_3-way'!Y374/3)</f>
        <v>5.7688199155153566E-2</v>
      </c>
      <c r="AD374" s="11">
        <f>'OddsRatio_working_3-way'!X374^(1/3)*SIN(('OddsRatio_working_3-way'!Y374+2*PI())/3)</f>
        <v>0.4231239071281252</v>
      </c>
      <c r="AE374" s="11">
        <f>'OddsRatio_working_3-way'!X374^(1/3)*SIN(('OddsRatio_working_3-way'!Y374+4*PI())/3)</f>
        <v>-0.4808121062832787</v>
      </c>
      <c r="AF374" s="11">
        <f>-'OddsRatio_working_3-way'!U374/(3*'OddsRatio_working_3-way'!X374^(1/3))*COS(('OddsRatio_working_3-way'!Y374)/3)</f>
        <v>0.52188770067327128</v>
      </c>
      <c r="AG374" s="11">
        <f>-'OddsRatio_working_3-way'!U374/(3*'OddsRatio_working_3-way'!X374^(1/3))*COS(('OddsRatio_working_3-way'!Y374+2*PI())/3)</f>
        <v>-0.31090329630357461</v>
      </c>
      <c r="AH374" s="11">
        <f>-'OddsRatio_working_3-way'!U374/(3*'OddsRatio_working_3-way'!X374^(1/3))*COS(('OddsRatio_working_3-way'!Y374+4*PI())/3)</f>
        <v>-0.21098440436969659</v>
      </c>
      <c r="AI374" s="11">
        <f>'OddsRatio_working_3-way'!U374/(3*'OddsRatio_working_3-way'!X374^(1/3))*SIN(('OddsRatio_working_3-way'!Y374)/3)</f>
        <v>-5.768819915515358E-2</v>
      </c>
      <c r="AJ374" s="11">
        <f>'OddsRatio_working_3-way'!U374/(3*'OddsRatio_working_3-way'!X374^(1/3))*SIN(('OddsRatio_working_3-way'!Y374+2*PI())/3)</f>
        <v>-0.42312390712812525</v>
      </c>
      <c r="AK374" s="11">
        <f>'OddsRatio_working_3-way'!U374/(3*'OddsRatio_working_3-way'!X374^(1/3))*SIN(('OddsRatio_working_3-way'!Y374+4*PI())/3)</f>
        <v>0.48081210628327881</v>
      </c>
      <c r="AL374" s="11">
        <f>'OddsRatio_working_3-way'!Z374+'OddsRatio_working_3-way'!AF374</f>
        <v>1.0437754013465423</v>
      </c>
      <c r="AM374" s="11">
        <f>'OddsRatio_working_3-way'!AA374+'OddsRatio_working_3-way'!AG374</f>
        <v>-0.62180659260714921</v>
      </c>
      <c r="AN374" s="11">
        <f>'OddsRatio_working_3-way'!AB374+'OddsRatio_working_3-way'!AH374</f>
        <v>-0.42196880873939313</v>
      </c>
      <c r="AO374" s="11">
        <f>'OddsRatio_working_3-way'!AC374+'OddsRatio_working_3-way'!AI374</f>
        <v>0</v>
      </c>
      <c r="AP374" s="11">
        <f>'OddsRatio_working_3-way'!AD374+'OddsRatio_working_3-way'!AJ374</f>
        <v>0</v>
      </c>
      <c r="AQ374" s="11">
        <f>'OddsRatio_working_3-way'!AE374+'OddsRatio_working_3-way'!AK374</f>
        <v>0</v>
      </c>
      <c r="AR374" s="10">
        <f>IF(A374="","",IF(('OddsRatio_working_3-way'!X374=0),IF(Q374&gt;0,-Q374^(1/3),(-Q374)^(1/3)),'OddsRatio_working_3-way'!AL374-'OddsRatio_working_3-way'!R374/3))</f>
        <v>1.0437754013465423</v>
      </c>
      <c r="AS374" s="11">
        <f>IF(('OddsRatio_working_3-way'!X374=0),IF(Q374&gt;0,-Q374^(1/3),(-Q374)^(1/3)),'OddsRatio_working_3-way'!AM374-'OddsRatio_working_3-way'!R374/3)</f>
        <v>-0.62180659260714921</v>
      </c>
      <c r="AT374" s="11">
        <f>IF(('OddsRatio_working_3-way'!X374=0),IF(Q374&gt;0,-Q374^(1/3),(-Q374)^(1/3)),'OddsRatio_working_3-way'!AN374-'OddsRatio_working_3-way'!R374/3)</f>
        <v>-0.42196880873939313</v>
      </c>
      <c r="AU374" s="11">
        <f>IF(('OddsRatio_working_3-way'!X374=0),0,'OddsRatio_working_3-way'!AO374)</f>
        <v>0</v>
      </c>
      <c r="AV374" s="11">
        <f>IF(('OddsRatio_working_3-way'!X374=0),0,'OddsRatio_working_3-way'!AP374)</f>
        <v>0</v>
      </c>
      <c r="AW374" s="11">
        <f>IF(('OddsRatio_working_3-way'!X374=0),0,'OddsRatio_working_3-way'!AQ374)</f>
        <v>0</v>
      </c>
    </row>
    <row r="375" spans="1:4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9">
        <f t="shared" si="78"/>
        <v>0.49151185409152864</v>
      </c>
      <c r="E375" s="9">
        <f t="shared" si="79"/>
        <v>0.28421823858966849</v>
      </c>
      <c r="F375" s="9">
        <f t="shared" si="80"/>
        <v>0.22426990731880292</v>
      </c>
      <c r="G375" s="9">
        <f t="shared" si="81"/>
        <v>1.0449888146764621</v>
      </c>
      <c r="H375" s="9">
        <f t="shared" si="82"/>
        <v>2.0345389265296974</v>
      </c>
      <c r="I375" s="9">
        <f t="shared" si="83"/>
        <v>3.5184230433702739</v>
      </c>
      <c r="J375" s="9">
        <f t="shared" si="84"/>
        <v>4.4589129765790894</v>
      </c>
      <c r="K375" s="11">
        <f t="shared" si="85"/>
        <v>0.50251256281407031</v>
      </c>
      <c r="L375" s="11">
        <f t="shared" si="86"/>
        <v>0.29325513196480935</v>
      </c>
      <c r="M375" s="11">
        <f t="shared" si="87"/>
        <v>0.23201856148491881</v>
      </c>
      <c r="N375" s="11">
        <f>'OddsRatio_working_3-way'!K375+'OddsRatio_working_3-way'!L375+'OddsRatio_working_3-way'!M375-('OddsRatio_working_3-way'!K375*'OddsRatio_working_3-way'!L375)-('OddsRatio_working_3-way'!K375*'OddsRatio_working_3-way'!M375)-('OddsRatio_working_3-way'!L375*'OddsRatio_working_3-way'!M375)+('OddsRatio_working_3-way'!K375*'OddsRatio_working_3-way'!L375*'OddsRatio_working_3-way'!M375)-1</f>
        <v>-0.27001973417721048</v>
      </c>
      <c r="O375" s="11">
        <f>0</f>
        <v>0</v>
      </c>
      <c r="P375" s="11">
        <f>('OddsRatio_working_3-way'!K375*'OddsRatio_working_3-way'!L375)+('OddsRatio_working_3-way'!K375*'OddsRatio_working_3-way'!M375)+('OddsRatio_working_3-way'!L375*'OddsRatio_working_3-way'!M375)-(3*'OddsRatio_working_3-way'!K375*'OddsRatio_working_3-way'!L375*'OddsRatio_working_3-way'!M375)</f>
        <v>0.22942344384146612</v>
      </c>
      <c r="Q375" s="11">
        <f>2*'OddsRatio_working_3-way'!K375*'OddsRatio_working_3-way'!L375*'OddsRatio_working_3-way'!M375</f>
        <v>6.8382546599542807E-2</v>
      </c>
      <c r="R375" s="11">
        <f t="shared" si="88"/>
        <v>0</v>
      </c>
      <c r="S375" s="11">
        <f t="shared" si="89"/>
        <v>-0.84965435782148602</v>
      </c>
      <c r="T375" s="11">
        <f t="shared" si="90"/>
        <v>-0.25325018116884829</v>
      </c>
      <c r="U375" s="11">
        <f>'OddsRatio_working_3-way'!S375-'OddsRatio_working_3-way'!R375^2/3</f>
        <v>-0.84965435782148602</v>
      </c>
      <c r="V375" s="11">
        <f>'OddsRatio_working_3-way'!S375*'OddsRatio_working_3-way'!R375/3-2*'OddsRatio_working_3-way'!R375^3/27-'OddsRatio_working_3-way'!T375</f>
        <v>0.25325018116884829</v>
      </c>
      <c r="W375" s="11">
        <f>'OddsRatio_working_3-way'!V375^2+4*'OddsRatio_working_3-way'!U375^3/27</f>
        <v>-2.6734882801870308E-2</v>
      </c>
      <c r="X375" s="11">
        <f>IF('OddsRatio_working_3-way'!W375&gt;0,IF(ABS('OddsRatio_working_3-way'!V375+SQRT('OddsRatio_working_3-way'!W375))/2&gt;0,ABS('OddsRatio_working_3-way'!V375+SQRT('OddsRatio_working_3-way'!W375))/2,ABS('OddsRatio_working_3-way'!V375-SQRT('OddsRatio_working_3-way'!W375))/2),SQRT(-'OddsRatio_working_3-way'!U375^3/27))</f>
        <v>0.15072370173924601</v>
      </c>
      <c r="Y375" s="11">
        <f>IF('OddsRatio_working_3-way'!W375&gt;=0,IF('OddsRatio_working_3-way'!V375+SQRT('OddsRatio_working_3-way'!W375)&gt;0,0,PI()),ACOS('OddsRatio_working_3-way'!V375/(2*'OddsRatio_working_3-way'!X375)))</f>
        <v>0.57330298231438914</v>
      </c>
      <c r="Z375" s="11">
        <f>'OddsRatio_working_3-way'!X375^(1/3)*COS('OddsRatio_working_3-way'!Y375/3)</f>
        <v>0.52249440733823105</v>
      </c>
      <c r="AA375" s="11">
        <f>'OddsRatio_working_3-way'!X375^(1/3)*COS(('OddsRatio_working_3-way'!Y375+2*PI())/3)</f>
        <v>-0.34878739547022203</v>
      </c>
      <c r="AB375" s="11">
        <f>'OddsRatio_working_3-way'!X375^(1/3)*COS(('OddsRatio_working_3-way'!Y375+4*PI())/3)</f>
        <v>-0.17370701186800877</v>
      </c>
      <c r="AC375" s="11">
        <f>'OddsRatio_working_3-way'!X375^(1/3)*SIN('OddsRatio_working_3-way'!Y375/3)</f>
        <v>0.1010827066025607</v>
      </c>
      <c r="AD375" s="11">
        <f>'OddsRatio_working_3-way'!X375^(1/3)*SIN(('OddsRatio_working_3-way'!Y375+2*PI())/3)</f>
        <v>0.40195207678892231</v>
      </c>
      <c r="AE375" s="11">
        <f>'OddsRatio_working_3-way'!X375^(1/3)*SIN(('OddsRatio_working_3-way'!Y375+4*PI())/3)</f>
        <v>-0.50303478339148289</v>
      </c>
      <c r="AF375" s="11">
        <f>-'OddsRatio_working_3-way'!U375/(3*'OddsRatio_working_3-way'!X375^(1/3))*COS(('OddsRatio_working_3-way'!Y375)/3)</f>
        <v>0.52249440733823105</v>
      </c>
      <c r="AG375" s="11">
        <f>-'OddsRatio_working_3-way'!U375/(3*'OddsRatio_working_3-way'!X375^(1/3))*COS(('OddsRatio_working_3-way'!Y375+2*PI())/3)</f>
        <v>-0.34878739547022203</v>
      </c>
      <c r="AH375" s="11">
        <f>-'OddsRatio_working_3-way'!U375/(3*'OddsRatio_working_3-way'!X375^(1/3))*COS(('OddsRatio_working_3-way'!Y375+4*PI())/3)</f>
        <v>-0.17370701186800877</v>
      </c>
      <c r="AI375" s="11">
        <f>'OddsRatio_working_3-way'!U375/(3*'OddsRatio_working_3-way'!X375^(1/3))*SIN(('OddsRatio_working_3-way'!Y375)/3)</f>
        <v>-0.1010827066025607</v>
      </c>
      <c r="AJ375" s="11">
        <f>'OddsRatio_working_3-way'!U375/(3*'OddsRatio_working_3-way'!X375^(1/3))*SIN(('OddsRatio_working_3-way'!Y375+2*PI())/3)</f>
        <v>-0.40195207678892231</v>
      </c>
      <c r="AK375" s="11">
        <f>'OddsRatio_working_3-way'!U375/(3*'OddsRatio_working_3-way'!X375^(1/3))*SIN(('OddsRatio_working_3-way'!Y375+4*PI())/3)</f>
        <v>0.50303478339148289</v>
      </c>
      <c r="AL375" s="11">
        <f>'OddsRatio_working_3-way'!Z375+'OddsRatio_working_3-way'!AF375</f>
        <v>1.0449888146764621</v>
      </c>
      <c r="AM375" s="11">
        <f>'OddsRatio_working_3-way'!AA375+'OddsRatio_working_3-way'!AG375</f>
        <v>-0.69757479094044406</v>
      </c>
      <c r="AN375" s="11">
        <f>'OddsRatio_working_3-way'!AB375+'OddsRatio_working_3-way'!AH375</f>
        <v>-0.34741402373601754</v>
      </c>
      <c r="AO375" s="11">
        <f>'OddsRatio_working_3-way'!AC375+'OddsRatio_working_3-way'!AI375</f>
        <v>0</v>
      </c>
      <c r="AP375" s="11">
        <f>'OddsRatio_working_3-way'!AD375+'OddsRatio_working_3-way'!AJ375</f>
        <v>0</v>
      </c>
      <c r="AQ375" s="11">
        <f>'OddsRatio_working_3-way'!AE375+'OddsRatio_working_3-way'!AK375</f>
        <v>0</v>
      </c>
      <c r="AR375" s="10">
        <f>IF(A375="","",IF(('OddsRatio_working_3-way'!X375=0),IF(Q375&gt;0,-Q375^(1/3),(-Q375)^(1/3)),'OddsRatio_working_3-way'!AL375-'OddsRatio_working_3-way'!R375/3))</f>
        <v>1.0449888146764621</v>
      </c>
      <c r="AS375" s="11">
        <f>IF(('OddsRatio_working_3-way'!X375=0),IF(Q375&gt;0,-Q375^(1/3),(-Q375)^(1/3)),'OddsRatio_working_3-way'!AM375-'OddsRatio_working_3-way'!R375/3)</f>
        <v>-0.69757479094044406</v>
      </c>
      <c r="AT375" s="11">
        <f>IF(('OddsRatio_working_3-way'!X375=0),IF(Q375&gt;0,-Q375^(1/3),(-Q375)^(1/3)),'OddsRatio_working_3-way'!AN375-'OddsRatio_working_3-way'!R375/3)</f>
        <v>-0.34741402373601754</v>
      </c>
      <c r="AU375" s="11">
        <f>IF(('OddsRatio_working_3-way'!X375=0),0,'OddsRatio_working_3-way'!AO375)</f>
        <v>0</v>
      </c>
      <c r="AV375" s="11">
        <f>IF(('OddsRatio_working_3-way'!X375=0),0,'OddsRatio_working_3-way'!AP375)</f>
        <v>0</v>
      </c>
      <c r="AW375" s="11">
        <f>IF(('OddsRatio_working_3-way'!X375=0),0,'OddsRatio_working_3-way'!AQ375)</f>
        <v>0</v>
      </c>
    </row>
    <row r="376" spans="1:4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9">
        <f t="shared" si="78"/>
        <v>0.40626257913668951</v>
      </c>
      <c r="E376" s="9">
        <f t="shared" si="79"/>
        <v>0.29135061011545976</v>
      </c>
      <c r="F376" s="9">
        <f t="shared" si="80"/>
        <v>0.30238681074785095</v>
      </c>
      <c r="G376" s="9">
        <f t="shared" si="81"/>
        <v>1.043901603393349</v>
      </c>
      <c r="H376" s="9">
        <f t="shared" si="82"/>
        <v>2.4614622447506886</v>
      </c>
      <c r="I376" s="9">
        <f t="shared" si="83"/>
        <v>3.4322907359065029</v>
      </c>
      <c r="J376" s="9">
        <f t="shared" si="84"/>
        <v>3.3070225434993015</v>
      </c>
      <c r="K376" s="11">
        <f t="shared" si="85"/>
        <v>0.41666666666666669</v>
      </c>
      <c r="L376" s="11">
        <f t="shared" si="86"/>
        <v>0.3003003003003003</v>
      </c>
      <c r="M376" s="11">
        <f t="shared" si="87"/>
        <v>0.3115264797507788</v>
      </c>
      <c r="N376" s="11">
        <f>'OddsRatio_working_3-way'!K376+'OddsRatio_working_3-way'!L376+'OddsRatio_working_3-way'!M376-('OddsRatio_working_3-way'!K376*'OddsRatio_working_3-way'!L376)-('OddsRatio_working_3-way'!K376*'OddsRatio_working_3-way'!M376)-('OddsRatio_working_3-way'!L376*'OddsRatio_working_3-way'!M376)+('OddsRatio_working_3-way'!K376*'OddsRatio_working_3-way'!L376*'OddsRatio_working_3-way'!M376)-1</f>
        <v>-0.28100608396558557</v>
      </c>
      <c r="O376" s="11">
        <f>0</f>
        <v>0</v>
      </c>
      <c r="P376" s="11">
        <f>('OddsRatio_working_3-way'!K376*'OddsRatio_working_3-way'!L376)+('OddsRatio_working_3-way'!K376*'OddsRatio_working_3-way'!M376)+('OddsRatio_working_3-way'!L376*'OddsRatio_working_3-way'!M376)-(3*'OddsRatio_working_3-way'!K376*'OddsRatio_working_3-way'!L376*'OddsRatio_working_3-way'!M376)</f>
        <v>0.23153995116611939</v>
      </c>
      <c r="Q376" s="11">
        <f>2*'OddsRatio_working_3-way'!K376*'OddsRatio_working_3-way'!L376*'OddsRatio_working_3-way'!M376</f>
        <v>7.7959579517211913E-2</v>
      </c>
      <c r="R376" s="11">
        <f t="shared" si="88"/>
        <v>0</v>
      </c>
      <c r="S376" s="11">
        <f t="shared" si="89"/>
        <v>-0.82396775151130097</v>
      </c>
      <c r="T376" s="11">
        <f t="shared" si="90"/>
        <v>-0.27743021936407442</v>
      </c>
      <c r="U376" s="11">
        <f>'OddsRatio_working_3-way'!S376-'OddsRatio_working_3-way'!R376^2/3</f>
        <v>-0.82396775151130097</v>
      </c>
      <c r="V376" s="11">
        <f>'OddsRatio_working_3-way'!S376*'OddsRatio_working_3-way'!R376/3-2*'OddsRatio_working_3-way'!R376^3/27-'OddsRatio_working_3-way'!T376</f>
        <v>0.27743021936407442</v>
      </c>
      <c r="W376" s="11">
        <f>'OddsRatio_working_3-way'!V376^2+4*'OddsRatio_working_3-way'!U376^3/27</f>
        <v>-5.908108749700991E-3</v>
      </c>
      <c r="X376" s="11">
        <f>IF('OddsRatio_working_3-way'!W376&gt;0,IF(ABS('OddsRatio_working_3-way'!V376+SQRT('OddsRatio_working_3-way'!W376))/2&gt;0,ABS('OddsRatio_working_3-way'!V376+SQRT('OddsRatio_working_3-way'!W376))/2,ABS('OddsRatio_working_3-way'!V376-SQRT('OddsRatio_working_3-way'!W376))/2),SQRT(-'OddsRatio_working_3-way'!U376^3/27))</f>
        <v>0.14394064346641244</v>
      </c>
      <c r="Y376" s="11">
        <f>IF('OddsRatio_working_3-way'!W376&gt;=0,IF('OddsRatio_working_3-way'!V376+SQRT('OddsRatio_working_3-way'!W376)&gt;0,0,PI()),ACOS('OddsRatio_working_3-way'!V376/(2*'OddsRatio_working_3-way'!X376)))</f>
        <v>0.27027837840929214</v>
      </c>
      <c r="Z376" s="11">
        <f>'OddsRatio_working_3-way'!X376^(1/3)*COS('OddsRatio_working_3-way'!Y376/3)</f>
        <v>0.52195080169667463</v>
      </c>
      <c r="AA376" s="11">
        <f>'OddsRatio_working_3-way'!X376^(1/3)*COS(('OddsRatio_working_3-way'!Y376+2*PI())/3)</f>
        <v>-0.3018099246483551</v>
      </c>
      <c r="AB376" s="11">
        <f>'OddsRatio_working_3-way'!X376^(1/3)*COS(('OddsRatio_working_3-way'!Y376+4*PI())/3)</f>
        <v>-0.22014087704831944</v>
      </c>
      <c r="AC376" s="11">
        <f>'OddsRatio_working_3-way'!X376^(1/3)*SIN('OddsRatio_working_3-way'!Y376/3)</f>
        <v>4.7151646616340866E-2</v>
      </c>
      <c r="AD376" s="11">
        <f>'OddsRatio_working_3-way'!X376^(1/3)*SIN(('OddsRatio_working_3-way'!Y376+2*PI())/3)</f>
        <v>0.42844683048680365</v>
      </c>
      <c r="AE376" s="11">
        <f>'OddsRatio_working_3-way'!X376^(1/3)*SIN(('OddsRatio_working_3-way'!Y376+4*PI())/3)</f>
        <v>-0.47559847710314462</v>
      </c>
      <c r="AF376" s="11">
        <f>-'OddsRatio_working_3-way'!U376/(3*'OddsRatio_working_3-way'!X376^(1/3))*COS(('OddsRatio_working_3-way'!Y376)/3)</f>
        <v>0.52195080169667452</v>
      </c>
      <c r="AG376" s="11">
        <f>-'OddsRatio_working_3-way'!U376/(3*'OddsRatio_working_3-way'!X376^(1/3))*COS(('OddsRatio_working_3-way'!Y376+2*PI())/3)</f>
        <v>-0.30180992464835504</v>
      </c>
      <c r="AH376" s="11">
        <f>-'OddsRatio_working_3-way'!U376/(3*'OddsRatio_working_3-way'!X376^(1/3))*COS(('OddsRatio_working_3-way'!Y376+4*PI())/3)</f>
        <v>-0.22014087704831939</v>
      </c>
      <c r="AI376" s="11">
        <f>'OddsRatio_working_3-way'!U376/(3*'OddsRatio_working_3-way'!X376^(1/3))*SIN(('OddsRatio_working_3-way'!Y376)/3)</f>
        <v>-4.7151646616340859E-2</v>
      </c>
      <c r="AJ376" s="11">
        <f>'OddsRatio_working_3-way'!U376/(3*'OddsRatio_working_3-way'!X376^(1/3))*SIN(('OddsRatio_working_3-way'!Y376+2*PI())/3)</f>
        <v>-0.42844683048680354</v>
      </c>
      <c r="AK376" s="11">
        <f>'OddsRatio_working_3-way'!U376/(3*'OddsRatio_working_3-way'!X376^(1/3))*SIN(('OddsRatio_working_3-way'!Y376+4*PI())/3)</f>
        <v>0.47559847710314451</v>
      </c>
      <c r="AL376" s="11">
        <f>'OddsRatio_working_3-way'!Z376+'OddsRatio_working_3-way'!AF376</f>
        <v>1.043901603393349</v>
      </c>
      <c r="AM376" s="11">
        <f>'OddsRatio_working_3-way'!AA376+'OddsRatio_working_3-way'!AG376</f>
        <v>-0.6036198492967102</v>
      </c>
      <c r="AN376" s="11">
        <f>'OddsRatio_working_3-way'!AB376+'OddsRatio_working_3-way'!AH376</f>
        <v>-0.44028175409663883</v>
      </c>
      <c r="AO376" s="11">
        <f>'OddsRatio_working_3-way'!AC376+'OddsRatio_working_3-way'!AI376</f>
        <v>0</v>
      </c>
      <c r="AP376" s="11">
        <f>'OddsRatio_working_3-way'!AD376+'OddsRatio_working_3-way'!AJ376</f>
        <v>0</v>
      </c>
      <c r="AQ376" s="11">
        <f>'OddsRatio_working_3-way'!AE376+'OddsRatio_working_3-way'!AK376</f>
        <v>0</v>
      </c>
      <c r="AR376" s="10">
        <f>IF(A376="","",IF(('OddsRatio_working_3-way'!X376=0),IF(Q376&gt;0,-Q376^(1/3),(-Q376)^(1/3)),'OddsRatio_working_3-way'!AL376-'OddsRatio_working_3-way'!R376/3))</f>
        <v>1.043901603393349</v>
      </c>
      <c r="AS376" s="11">
        <f>IF(('OddsRatio_working_3-way'!X376=0),IF(Q376&gt;0,-Q376^(1/3),(-Q376)^(1/3)),'OddsRatio_working_3-way'!AM376-'OddsRatio_working_3-way'!R376/3)</f>
        <v>-0.6036198492967102</v>
      </c>
      <c r="AT376" s="11">
        <f>IF(('OddsRatio_working_3-way'!X376=0),IF(Q376&gt;0,-Q376^(1/3),(-Q376)^(1/3)),'OddsRatio_working_3-way'!AN376-'OddsRatio_working_3-way'!R376/3)</f>
        <v>-0.44028175409663883</v>
      </c>
      <c r="AU376" s="11">
        <f>IF(('OddsRatio_working_3-way'!X376=0),0,'OddsRatio_working_3-way'!AO376)</f>
        <v>0</v>
      </c>
      <c r="AV376" s="11">
        <f>IF(('OddsRatio_working_3-way'!X376=0),0,'OddsRatio_working_3-way'!AP376)</f>
        <v>0</v>
      </c>
      <c r="AW376" s="11">
        <f>IF(('OddsRatio_working_3-way'!X376=0),0,'OddsRatio_working_3-way'!AQ376)</f>
        <v>0</v>
      </c>
    </row>
    <row r="377" spans="1:4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9">
        <f t="shared" si="78"/>
        <v>0.33864891438671196</v>
      </c>
      <c r="E377" s="9">
        <f t="shared" si="79"/>
        <v>0.2807503907736858</v>
      </c>
      <c r="F377" s="9">
        <f t="shared" si="80"/>
        <v>0.38060069483960246</v>
      </c>
      <c r="G377" s="9">
        <f t="shared" si="81"/>
        <v>1.0499519847450669</v>
      </c>
      <c r="H377" s="9">
        <f t="shared" si="82"/>
        <v>2.9529106916258239</v>
      </c>
      <c r="I377" s="9">
        <f t="shared" si="83"/>
        <v>3.5618828427779632</v>
      </c>
      <c r="J377" s="9">
        <f t="shared" si="84"/>
        <v>2.6274255763548529</v>
      </c>
      <c r="K377" s="11">
        <f t="shared" si="85"/>
        <v>0.34965034965034969</v>
      </c>
      <c r="L377" s="11">
        <f t="shared" si="86"/>
        <v>0.29069767441860467</v>
      </c>
      <c r="M377" s="11">
        <f t="shared" si="87"/>
        <v>0.39215686274509809</v>
      </c>
      <c r="N377" s="11">
        <f>'OddsRatio_working_3-way'!K377+'OddsRatio_working_3-way'!L377+'OddsRatio_working_3-way'!M377-('OddsRatio_working_3-way'!K377*'OddsRatio_working_3-way'!L377)-('OddsRatio_working_3-way'!K377*'OddsRatio_working_3-way'!M377)-('OddsRatio_working_3-way'!L377*'OddsRatio_working_3-way'!M377)+('OddsRatio_working_3-way'!K377*'OddsRatio_working_3-way'!L377*'OddsRatio_working_3-way'!M377)-1</f>
        <v>-0.28039470789128806</v>
      </c>
      <c r="O377" s="11">
        <f>0</f>
        <v>0</v>
      </c>
      <c r="P377" s="11">
        <f>('OddsRatio_working_3-way'!K377*'OddsRatio_working_3-way'!L377)+('OddsRatio_working_3-way'!K377*'OddsRatio_working_3-way'!M377)+('OddsRatio_working_3-way'!L377*'OddsRatio_working_3-way'!M377)-(3*'OddsRatio_working_3-way'!K377*'OddsRatio_working_3-way'!L377*'OddsRatio_working_3-way'!M377)</f>
        <v>0.23317995274219633</v>
      </c>
      <c r="Q377" s="11">
        <f>2*'OddsRatio_working_3-way'!K377*'OddsRatio_working_3-way'!L377*'OddsRatio_working_3-way'!M377</f>
        <v>7.9719641963144044E-2</v>
      </c>
      <c r="R377" s="11">
        <f t="shared" si="88"/>
        <v>0</v>
      </c>
      <c r="S377" s="11">
        <f t="shared" si="89"/>
        <v>-0.83161324440047069</v>
      </c>
      <c r="T377" s="11">
        <f t="shared" si="90"/>
        <v>-0.28431222030785325</v>
      </c>
      <c r="U377" s="11">
        <f>'OddsRatio_working_3-way'!S377-'OddsRatio_working_3-way'!R377^2/3</f>
        <v>-0.83161324440047069</v>
      </c>
      <c r="V377" s="11">
        <f>'OddsRatio_working_3-way'!S377*'OddsRatio_working_3-way'!R377/3-2*'OddsRatio_working_3-way'!R377^3/27-'OddsRatio_working_3-way'!T377</f>
        <v>0.28431222030785325</v>
      </c>
      <c r="W377" s="11">
        <f>'OddsRatio_working_3-way'!V377^2+4*'OddsRatio_working_3-way'!U377^3/27</f>
        <v>-4.3706468309043789E-3</v>
      </c>
      <c r="X377" s="11">
        <f>IF('OddsRatio_working_3-way'!W377&gt;0,IF(ABS('OddsRatio_working_3-way'!V377+SQRT('OddsRatio_working_3-way'!W377))/2&gt;0,ABS('OddsRatio_working_3-way'!V377+SQRT('OddsRatio_working_3-way'!W377))/2,ABS('OddsRatio_working_3-way'!V377-SQRT('OddsRatio_working_3-way'!W377))/2),SQRT(-'OddsRatio_working_3-way'!U377^3/27))</f>
        <v>0.14594869427926177</v>
      </c>
      <c r="Y377" s="11">
        <f>IF('OddsRatio_working_3-way'!W377&gt;=0,IF('OddsRatio_working_3-way'!V377+SQRT('OddsRatio_working_3-way'!W377)&gt;0,0,PI()),ACOS('OddsRatio_working_3-way'!V377/(2*'OddsRatio_working_3-way'!X377)))</f>
        <v>0.22846909961012862</v>
      </c>
      <c r="Z377" s="11">
        <f>'OddsRatio_working_3-way'!X377^(1/3)*COS('OddsRatio_working_3-way'!Y377/3)</f>
        <v>0.52497599237253345</v>
      </c>
      <c r="AA377" s="11">
        <f>'OddsRatio_working_3-way'!X377^(1/3)*COS(('OddsRatio_working_3-way'!Y377+2*PI())/3)</f>
        <v>-0.29717901338774061</v>
      </c>
      <c r="AB377" s="11">
        <f>'OddsRatio_working_3-way'!X377^(1/3)*COS(('OddsRatio_working_3-way'!Y377+4*PI())/3)</f>
        <v>-0.22779697898479301</v>
      </c>
      <c r="AC377" s="11">
        <f>'OddsRatio_working_3-way'!X377^(1/3)*SIN('OddsRatio_working_3-way'!Y377/3)</f>
        <v>4.0057736239465826E-2</v>
      </c>
      <c r="AD377" s="11">
        <f>'OddsRatio_working_3-way'!X377^(1/3)*SIN(('OddsRatio_working_3-way'!Y377+2*PI())/3)</f>
        <v>0.43461367765182685</v>
      </c>
      <c r="AE377" s="11">
        <f>'OddsRatio_working_3-way'!X377^(1/3)*SIN(('OddsRatio_working_3-way'!Y377+4*PI())/3)</f>
        <v>-0.47467141389129253</v>
      </c>
      <c r="AF377" s="11">
        <f>-'OddsRatio_working_3-way'!U377/(3*'OddsRatio_working_3-way'!X377^(1/3))*COS(('OddsRatio_working_3-way'!Y377)/3)</f>
        <v>0.52497599237253334</v>
      </c>
      <c r="AG377" s="11">
        <f>-'OddsRatio_working_3-way'!U377/(3*'OddsRatio_working_3-way'!X377^(1/3))*COS(('OddsRatio_working_3-way'!Y377+2*PI())/3)</f>
        <v>-0.29717901338774055</v>
      </c>
      <c r="AH377" s="11">
        <f>-'OddsRatio_working_3-way'!U377/(3*'OddsRatio_working_3-way'!X377^(1/3))*COS(('OddsRatio_working_3-way'!Y377+4*PI())/3)</f>
        <v>-0.22779697898479298</v>
      </c>
      <c r="AI377" s="11">
        <f>'OddsRatio_working_3-way'!U377/(3*'OddsRatio_working_3-way'!X377^(1/3))*SIN(('OddsRatio_working_3-way'!Y377)/3)</f>
        <v>-4.0057736239465819E-2</v>
      </c>
      <c r="AJ377" s="11">
        <f>'OddsRatio_working_3-way'!U377/(3*'OddsRatio_working_3-way'!X377^(1/3))*SIN(('OddsRatio_working_3-way'!Y377+2*PI())/3)</f>
        <v>-0.43461367765182674</v>
      </c>
      <c r="AK377" s="11">
        <f>'OddsRatio_working_3-way'!U377/(3*'OddsRatio_working_3-way'!X377^(1/3))*SIN(('OddsRatio_working_3-way'!Y377+4*PI())/3)</f>
        <v>0.47467141389129242</v>
      </c>
      <c r="AL377" s="11">
        <f>'OddsRatio_working_3-way'!Z377+'OddsRatio_working_3-way'!AF377</f>
        <v>1.0499519847450669</v>
      </c>
      <c r="AM377" s="11">
        <f>'OddsRatio_working_3-way'!AA377+'OddsRatio_working_3-way'!AG377</f>
        <v>-0.59435802677548111</v>
      </c>
      <c r="AN377" s="11">
        <f>'OddsRatio_working_3-way'!AB377+'OddsRatio_working_3-way'!AH377</f>
        <v>-0.45559395796958602</v>
      </c>
      <c r="AO377" s="11">
        <f>'OddsRatio_working_3-way'!AC377+'OddsRatio_working_3-way'!AI377</f>
        <v>0</v>
      </c>
      <c r="AP377" s="11">
        <f>'OddsRatio_working_3-way'!AD377+'OddsRatio_working_3-way'!AJ377</f>
        <v>0</v>
      </c>
      <c r="AQ377" s="11">
        <f>'OddsRatio_working_3-way'!AE377+'OddsRatio_working_3-way'!AK377</f>
        <v>0</v>
      </c>
      <c r="AR377" s="10">
        <f>IF(A377="","",IF(('OddsRatio_working_3-way'!X377=0),IF(Q377&gt;0,-Q377^(1/3),(-Q377)^(1/3)),'OddsRatio_working_3-way'!AL377-'OddsRatio_working_3-way'!R377/3))</f>
        <v>1.0499519847450669</v>
      </c>
      <c r="AS377" s="11">
        <f>IF(('OddsRatio_working_3-way'!X377=0),IF(Q377&gt;0,-Q377^(1/3),(-Q377)^(1/3)),'OddsRatio_working_3-way'!AM377-'OddsRatio_working_3-way'!R377/3)</f>
        <v>-0.59435802677548111</v>
      </c>
      <c r="AT377" s="11">
        <f>IF(('OddsRatio_working_3-way'!X377=0),IF(Q377&gt;0,-Q377^(1/3),(-Q377)^(1/3)),'OddsRatio_working_3-way'!AN377-'OddsRatio_working_3-way'!R377/3)</f>
        <v>-0.45559395796958602</v>
      </c>
      <c r="AU377" s="11">
        <f>IF(('OddsRatio_working_3-way'!X377=0),0,'OddsRatio_working_3-way'!AO377)</f>
        <v>0</v>
      </c>
      <c r="AV377" s="11">
        <f>IF(('OddsRatio_working_3-way'!X377=0),0,'OddsRatio_working_3-way'!AP377)</f>
        <v>0</v>
      </c>
      <c r="AW377" s="11">
        <f>IF(('OddsRatio_working_3-way'!X377=0),0,'OddsRatio_working_3-way'!AQ377)</f>
        <v>0</v>
      </c>
    </row>
    <row r="378" spans="1:4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9">
        <f t="shared" si="78"/>
        <v>0.26433079747964838</v>
      </c>
      <c r="E378" s="9">
        <f t="shared" si="79"/>
        <v>0.27035788752543394</v>
      </c>
      <c r="F378" s="9">
        <f t="shared" si="80"/>
        <v>0.46531131499491779</v>
      </c>
      <c r="G378" s="9">
        <f t="shared" si="81"/>
        <v>1.0542191048839455</v>
      </c>
      <c r="H378" s="9">
        <f t="shared" si="82"/>
        <v>3.7831384368936161</v>
      </c>
      <c r="I378" s="9">
        <f t="shared" si="83"/>
        <v>3.6988009085029003</v>
      </c>
      <c r="J378" s="9">
        <f t="shared" si="84"/>
        <v>2.149098824323501</v>
      </c>
      <c r="K378" s="11">
        <f t="shared" si="85"/>
        <v>0.27472527472527469</v>
      </c>
      <c r="L378" s="11">
        <f t="shared" si="86"/>
        <v>0.2808988764044944</v>
      </c>
      <c r="M378" s="11">
        <f t="shared" si="87"/>
        <v>0.47846889952153115</v>
      </c>
      <c r="N378" s="11">
        <f>'OddsRatio_working_3-way'!K378+'OddsRatio_working_3-way'!L378+'OddsRatio_working_3-way'!M378-('OddsRatio_working_3-way'!K378*'OddsRatio_working_3-way'!L378)-('OddsRatio_working_3-way'!K378*'OddsRatio_working_3-way'!M378)-('OddsRatio_working_3-way'!L378*'OddsRatio_working_3-way'!M378)+('OddsRatio_working_3-way'!K378*'OddsRatio_working_3-way'!L378*'OddsRatio_working_3-way'!M378)-1</f>
        <v>-0.27200239145833471</v>
      </c>
      <c r="O378" s="11">
        <f>0</f>
        <v>0</v>
      </c>
      <c r="P378" s="11">
        <f>('OddsRatio_working_3-way'!K378*'OddsRatio_working_3-way'!L378)+('OddsRatio_working_3-way'!K378*'OddsRatio_working_3-way'!M378)+('OddsRatio_working_3-way'!L378*'OddsRatio_working_3-way'!M378)-(3*'OddsRatio_working_3-way'!K378*'OddsRatio_working_3-way'!L378*'OddsRatio_working_3-way'!M378)</f>
        <v>0.23224853207112223</v>
      </c>
      <c r="Q378" s="11">
        <f>2*'OddsRatio_working_3-way'!K378*'OddsRatio_working_3-way'!L378*'OddsRatio_working_3-way'!M378</f>
        <v>7.3846910038512653E-2</v>
      </c>
      <c r="R378" s="11">
        <f t="shared" si="88"/>
        <v>0</v>
      </c>
      <c r="S378" s="11">
        <f t="shared" si="89"/>
        <v>-0.8538473901862661</v>
      </c>
      <c r="T378" s="11">
        <f t="shared" si="90"/>
        <v>-0.27149360578259663</v>
      </c>
      <c r="U378" s="11">
        <f>'OddsRatio_working_3-way'!S378-'OddsRatio_working_3-way'!R378^2/3</f>
        <v>-0.8538473901862661</v>
      </c>
      <c r="V378" s="11">
        <f>'OddsRatio_working_3-way'!S378*'OddsRatio_working_3-way'!R378/3-2*'OddsRatio_working_3-way'!R378^3/27-'OddsRatio_working_3-way'!T378</f>
        <v>0.27149360578259663</v>
      </c>
      <c r="W378" s="11">
        <f>'OddsRatio_working_3-way'!V378^2+4*'OddsRatio_working_3-way'!U378^3/27</f>
        <v>-1.8513743697395002E-2</v>
      </c>
      <c r="X378" s="11">
        <f>IF('OddsRatio_working_3-way'!W378&gt;0,IF(ABS('OddsRatio_working_3-way'!V378+SQRT('OddsRatio_working_3-way'!W378))/2&gt;0,ABS('OddsRatio_working_3-way'!V378+SQRT('OddsRatio_working_3-way'!W378))/2,ABS('OddsRatio_working_3-way'!V378-SQRT('OddsRatio_working_3-way'!W378))/2),SQRT(-'OddsRatio_working_3-way'!U378^3/27))</f>
        <v>0.15184080617395887</v>
      </c>
      <c r="Y378" s="11">
        <f>IF('OddsRatio_working_3-way'!W378&gt;=0,IF('OddsRatio_working_3-way'!V378+SQRT('OddsRatio_working_3-way'!W378)&gt;0,0,PI()),ACOS('OddsRatio_working_3-way'!V378/(2*'OddsRatio_working_3-way'!X378)))</f>
        <v>0.46458543219417781</v>
      </c>
      <c r="Z378" s="11">
        <f>'OddsRatio_working_3-way'!X378^(1/3)*COS('OddsRatio_working_3-way'!Y378/3)</f>
        <v>0.52710955244197277</v>
      </c>
      <c r="AA378" s="11">
        <f>'OddsRatio_working_3-way'!X378^(1/3)*COS(('OddsRatio_working_3-way'!Y378+2*PI())/3)</f>
        <v>-0.3348182825891397</v>
      </c>
      <c r="AB378" s="11">
        <f>'OddsRatio_working_3-way'!X378^(1/3)*COS(('OddsRatio_working_3-way'!Y378+4*PI())/3)</f>
        <v>-0.19229126985283326</v>
      </c>
      <c r="AC378" s="11">
        <f>'OddsRatio_working_3-way'!X378^(1/3)*SIN('OddsRatio_working_3-way'!Y378/3)</f>
        <v>8.2288009170099916E-2</v>
      </c>
      <c r="AD378" s="11">
        <f>'OddsRatio_working_3-way'!X378^(1/3)*SIN(('OddsRatio_working_3-way'!Y378+2*PI())/3)</f>
        <v>0.41534625840714434</v>
      </c>
      <c r="AE378" s="11">
        <f>'OddsRatio_working_3-way'!X378^(1/3)*SIN(('OddsRatio_working_3-way'!Y378+4*PI())/3)</f>
        <v>-0.4976342675772441</v>
      </c>
      <c r="AF378" s="11">
        <f>-'OddsRatio_working_3-way'!U378/(3*'OddsRatio_working_3-way'!X378^(1/3))*COS(('OddsRatio_working_3-way'!Y378)/3)</f>
        <v>0.52710955244197277</v>
      </c>
      <c r="AG378" s="11">
        <f>-'OddsRatio_working_3-way'!U378/(3*'OddsRatio_working_3-way'!X378^(1/3))*COS(('OddsRatio_working_3-way'!Y378+2*PI())/3)</f>
        <v>-0.3348182825891397</v>
      </c>
      <c r="AH378" s="11">
        <f>-'OddsRatio_working_3-way'!U378/(3*'OddsRatio_working_3-way'!X378^(1/3))*COS(('OddsRatio_working_3-way'!Y378+4*PI())/3)</f>
        <v>-0.19229126985283326</v>
      </c>
      <c r="AI378" s="11">
        <f>'OddsRatio_working_3-way'!U378/(3*'OddsRatio_working_3-way'!X378^(1/3))*SIN(('OddsRatio_working_3-way'!Y378)/3)</f>
        <v>-8.2288009170099916E-2</v>
      </c>
      <c r="AJ378" s="11">
        <f>'OddsRatio_working_3-way'!U378/(3*'OddsRatio_working_3-way'!X378^(1/3))*SIN(('OddsRatio_working_3-way'!Y378+2*PI())/3)</f>
        <v>-0.41534625840714434</v>
      </c>
      <c r="AK378" s="11">
        <f>'OddsRatio_working_3-way'!U378/(3*'OddsRatio_working_3-way'!X378^(1/3))*SIN(('OddsRatio_working_3-way'!Y378+4*PI())/3)</f>
        <v>0.4976342675772441</v>
      </c>
      <c r="AL378" s="11">
        <f>'OddsRatio_working_3-way'!Z378+'OddsRatio_working_3-way'!AF378</f>
        <v>1.0542191048839455</v>
      </c>
      <c r="AM378" s="11">
        <f>'OddsRatio_working_3-way'!AA378+'OddsRatio_working_3-way'!AG378</f>
        <v>-0.66963656517827941</v>
      </c>
      <c r="AN378" s="11">
        <f>'OddsRatio_working_3-way'!AB378+'OddsRatio_working_3-way'!AH378</f>
        <v>-0.38458253970566653</v>
      </c>
      <c r="AO378" s="11">
        <f>'OddsRatio_working_3-way'!AC378+'OddsRatio_working_3-way'!AI378</f>
        <v>0</v>
      </c>
      <c r="AP378" s="11">
        <f>'OddsRatio_working_3-way'!AD378+'OddsRatio_working_3-way'!AJ378</f>
        <v>0</v>
      </c>
      <c r="AQ378" s="11">
        <f>'OddsRatio_working_3-way'!AE378+'OddsRatio_working_3-way'!AK378</f>
        <v>0</v>
      </c>
      <c r="AR378" s="10">
        <f>IF(A378="","",IF(('OddsRatio_working_3-way'!X378=0),IF(Q378&gt;0,-Q378^(1/3),(-Q378)^(1/3)),'OddsRatio_working_3-way'!AL378-'OddsRatio_working_3-way'!R378/3))</f>
        <v>1.0542191048839455</v>
      </c>
      <c r="AS378" s="11">
        <f>IF(('OddsRatio_working_3-way'!X378=0),IF(Q378&gt;0,-Q378^(1/3),(-Q378)^(1/3)),'OddsRatio_working_3-way'!AM378-'OddsRatio_working_3-way'!R378/3)</f>
        <v>-0.66963656517827941</v>
      </c>
      <c r="AT378" s="11">
        <f>IF(('OddsRatio_working_3-way'!X378=0),IF(Q378&gt;0,-Q378^(1/3),(-Q378)^(1/3)),'OddsRatio_working_3-way'!AN378-'OddsRatio_working_3-way'!R378/3)</f>
        <v>-0.38458253970566653</v>
      </c>
      <c r="AU378" s="11">
        <f>IF(('OddsRatio_working_3-way'!X378=0),0,'OddsRatio_working_3-way'!AO378)</f>
        <v>0</v>
      </c>
      <c r="AV378" s="11">
        <f>IF(('OddsRatio_working_3-way'!X378=0),0,'OddsRatio_working_3-way'!AP378)</f>
        <v>0</v>
      </c>
      <c r="AW378" s="11">
        <f>IF(('OddsRatio_working_3-way'!X378=0),0,'OddsRatio_working_3-way'!AQ378)</f>
        <v>0</v>
      </c>
    </row>
    <row r="379" spans="1:4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9">
        <f t="shared" si="78"/>
        <v>0.36698090817105772</v>
      </c>
      <c r="E379" s="9">
        <f t="shared" si="79"/>
        <v>0.30861196836006555</v>
      </c>
      <c r="F379" s="9">
        <f t="shared" si="80"/>
        <v>0.32440712346887685</v>
      </c>
      <c r="G379" s="9">
        <f t="shared" si="81"/>
        <v>1.0517910946345244</v>
      </c>
      <c r="H379" s="9">
        <f t="shared" si="82"/>
        <v>2.7249373952006199</v>
      </c>
      <c r="I379" s="9">
        <f t="shared" si="83"/>
        <v>3.2403150315715372</v>
      </c>
      <c r="J379" s="9">
        <f t="shared" si="84"/>
        <v>3.082546367376358</v>
      </c>
      <c r="K379" s="11">
        <f t="shared" si="85"/>
        <v>0.37878787878787878</v>
      </c>
      <c r="L379" s="11">
        <f t="shared" si="86"/>
        <v>0.31948881789137379</v>
      </c>
      <c r="M379" s="11">
        <f t="shared" si="87"/>
        <v>0.33557046979865773</v>
      </c>
      <c r="N379" s="11">
        <f>'OddsRatio_working_3-way'!K379+'OddsRatio_working_3-way'!L379+'OddsRatio_working_3-way'!M379-('OddsRatio_working_3-way'!K379*'OddsRatio_working_3-way'!L379)-('OddsRatio_working_3-way'!K379*'OddsRatio_working_3-way'!M379)-('OddsRatio_working_3-way'!L379*'OddsRatio_working_3-way'!M379)+('OddsRatio_working_3-way'!K379*'OddsRatio_working_3-way'!L379*'OddsRatio_working_3-way'!M379)-1</f>
        <v>-0.28088213221262093</v>
      </c>
      <c r="O379" s="11">
        <f>0</f>
        <v>0</v>
      </c>
      <c r="P379" s="11">
        <f>('OddsRatio_working_3-way'!K379*'OddsRatio_working_3-way'!L379)+('OddsRatio_working_3-way'!K379*'OddsRatio_working_3-way'!M379)+('OddsRatio_working_3-way'!L379*'OddsRatio_working_3-way'!M379)-(3*'OddsRatio_working_3-way'!K379*'OddsRatio_working_3-way'!L379*'OddsRatio_working_3-way'!M379)</f>
        <v>0.23350883451232959</v>
      </c>
      <c r="Q379" s="11">
        <f>2*'OddsRatio_working_3-way'!K379*'OddsRatio_working_3-way'!L379*'OddsRatio_working_3-way'!M379</f>
        <v>8.1220464178201598E-2</v>
      </c>
      <c r="R379" s="11">
        <f t="shared" si="88"/>
        <v>0</v>
      </c>
      <c r="S379" s="11">
        <f t="shared" si="89"/>
        <v>-0.83134100653853304</v>
      </c>
      <c r="T379" s="11">
        <f t="shared" si="90"/>
        <v>-0.28916208923079412</v>
      </c>
      <c r="U379" s="11">
        <f>'OddsRatio_working_3-way'!S379-'OddsRatio_working_3-way'!R379^2/3</f>
        <v>-0.83134100653853304</v>
      </c>
      <c r="V379" s="11">
        <f>'OddsRatio_working_3-way'!S379*'OddsRatio_working_3-way'!R379/3-2*'OddsRatio_working_3-way'!R379^3/27-'OddsRatio_working_3-way'!T379</f>
        <v>0.28916208923079412</v>
      </c>
      <c r="W379" s="11">
        <f>'OddsRatio_working_3-way'!V379^2+4*'OddsRatio_working_3-way'!U379^3/27</f>
        <v>-1.5057214684336545E-3</v>
      </c>
      <c r="X379" s="11">
        <f>IF('OddsRatio_working_3-way'!W379&gt;0,IF(ABS('OddsRatio_working_3-way'!V379+SQRT('OddsRatio_working_3-way'!W379))/2&gt;0,ABS('OddsRatio_working_3-way'!V379+SQRT('OddsRatio_working_3-way'!W379))/2,ABS('OddsRatio_working_3-way'!V379-SQRT('OddsRatio_working_3-way'!W379))/2),SQRT(-'OddsRatio_working_3-way'!U379^3/27))</f>
        <v>0.14587703324782778</v>
      </c>
      <c r="Y379" s="11">
        <f>IF('OddsRatio_working_3-way'!W379&gt;=0,IF('OddsRatio_working_3-way'!V379+SQRT('OddsRatio_working_3-way'!W379)&gt;0,0,PI()),ACOS('OddsRatio_working_3-way'!V379/(2*'OddsRatio_working_3-way'!X379)))</f>
        <v>0.13339642313689448</v>
      </c>
      <c r="Z379" s="11">
        <f>'OddsRatio_working_3-way'!X379^(1/3)*COS('OddsRatio_working_3-way'!Y379/3)</f>
        <v>0.52589554731726218</v>
      </c>
      <c r="AA379" s="11">
        <f>'OddsRatio_working_3-way'!X379^(1/3)*COS(('OddsRatio_working_3-way'!Y379+2*PI())/3)</f>
        <v>-0.28321243794257961</v>
      </c>
      <c r="AB379" s="11">
        <f>'OddsRatio_working_3-way'!X379^(1/3)*COS(('OddsRatio_working_3-way'!Y379+4*PI())/3)</f>
        <v>-0.24268310937468277</v>
      </c>
      <c r="AC379" s="11">
        <f>'OddsRatio_working_3-way'!X379^(1/3)*SIN('OddsRatio_working_3-way'!Y379/3)</f>
        <v>2.3399618758750036E-2</v>
      </c>
      <c r="AD379" s="11">
        <f>'OddsRatio_working_3-way'!X379^(1/3)*SIN(('OddsRatio_working_3-way'!Y379+2*PI())/3)</f>
        <v>0.44373909433449532</v>
      </c>
      <c r="AE379" s="11">
        <f>'OddsRatio_working_3-way'!X379^(1/3)*SIN(('OddsRatio_working_3-way'!Y379+4*PI())/3)</f>
        <v>-0.46713871309324545</v>
      </c>
      <c r="AF379" s="11">
        <f>-'OddsRatio_working_3-way'!U379/(3*'OddsRatio_working_3-way'!X379^(1/3))*COS(('OddsRatio_working_3-way'!Y379)/3)</f>
        <v>0.52589554731726218</v>
      </c>
      <c r="AG379" s="11">
        <f>-'OddsRatio_working_3-way'!U379/(3*'OddsRatio_working_3-way'!X379^(1/3))*COS(('OddsRatio_working_3-way'!Y379+2*PI())/3)</f>
        <v>-0.28321243794257961</v>
      </c>
      <c r="AH379" s="11">
        <f>-'OddsRatio_working_3-way'!U379/(3*'OddsRatio_working_3-way'!X379^(1/3))*COS(('OddsRatio_working_3-way'!Y379+4*PI())/3)</f>
        <v>-0.24268310937468277</v>
      </c>
      <c r="AI379" s="11">
        <f>'OddsRatio_working_3-way'!U379/(3*'OddsRatio_working_3-way'!X379^(1/3))*SIN(('OddsRatio_working_3-way'!Y379)/3)</f>
        <v>-2.3399618758750036E-2</v>
      </c>
      <c r="AJ379" s="11">
        <f>'OddsRatio_working_3-way'!U379/(3*'OddsRatio_working_3-way'!X379^(1/3))*SIN(('OddsRatio_working_3-way'!Y379+2*PI())/3)</f>
        <v>-0.44373909433449532</v>
      </c>
      <c r="AK379" s="11">
        <f>'OddsRatio_working_3-way'!U379/(3*'OddsRatio_working_3-way'!X379^(1/3))*SIN(('OddsRatio_working_3-way'!Y379+4*PI())/3)</f>
        <v>0.46713871309324545</v>
      </c>
      <c r="AL379" s="11">
        <f>'OddsRatio_working_3-way'!Z379+'OddsRatio_working_3-way'!AF379</f>
        <v>1.0517910946345244</v>
      </c>
      <c r="AM379" s="11">
        <f>'OddsRatio_working_3-way'!AA379+'OddsRatio_working_3-way'!AG379</f>
        <v>-0.56642487588515922</v>
      </c>
      <c r="AN379" s="11">
        <f>'OddsRatio_working_3-way'!AB379+'OddsRatio_working_3-way'!AH379</f>
        <v>-0.48536621874936553</v>
      </c>
      <c r="AO379" s="11">
        <f>'OddsRatio_working_3-way'!AC379+'OddsRatio_working_3-way'!AI379</f>
        <v>0</v>
      </c>
      <c r="AP379" s="11">
        <f>'OddsRatio_working_3-way'!AD379+'OddsRatio_working_3-way'!AJ379</f>
        <v>0</v>
      </c>
      <c r="AQ379" s="11">
        <f>'OddsRatio_working_3-way'!AE379+'OddsRatio_working_3-way'!AK379</f>
        <v>0</v>
      </c>
      <c r="AR379" s="10">
        <f>IF(A379="","",IF(('OddsRatio_working_3-way'!X379=0),IF(Q379&gt;0,-Q379^(1/3),(-Q379)^(1/3)),'OddsRatio_working_3-way'!AL379-'OddsRatio_working_3-way'!R379/3))</f>
        <v>1.0517910946345244</v>
      </c>
      <c r="AS379" s="11">
        <f>IF(('OddsRatio_working_3-way'!X379=0),IF(Q379&gt;0,-Q379^(1/3),(-Q379)^(1/3)),'OddsRatio_working_3-way'!AM379-'OddsRatio_working_3-way'!R379/3)</f>
        <v>-0.56642487588515922</v>
      </c>
      <c r="AT379" s="11">
        <f>IF(('OddsRatio_working_3-way'!X379=0),IF(Q379&gt;0,-Q379^(1/3),(-Q379)^(1/3)),'OddsRatio_working_3-way'!AN379-'OddsRatio_working_3-way'!R379/3)</f>
        <v>-0.48536621874936553</v>
      </c>
      <c r="AU379" s="11">
        <f>IF(('OddsRatio_working_3-way'!X379=0),0,'OddsRatio_working_3-way'!AO379)</f>
        <v>0</v>
      </c>
      <c r="AV379" s="11">
        <f>IF(('OddsRatio_working_3-way'!X379=0),0,'OddsRatio_working_3-way'!AP379)</f>
        <v>0</v>
      </c>
      <c r="AW379" s="11">
        <f>IF(('OddsRatio_working_3-way'!X379=0),0,'OddsRatio_working_3-way'!AQ379)</f>
        <v>0</v>
      </c>
    </row>
    <row r="380" spans="1:4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9">
        <f t="shared" si="78"/>
        <v>0.43373705591532125</v>
      </c>
      <c r="E380" s="9">
        <f t="shared" si="79"/>
        <v>0.28524137321972459</v>
      </c>
      <c r="F380" s="9">
        <f t="shared" si="80"/>
        <v>0.28102157086495411</v>
      </c>
      <c r="G380" s="9">
        <f t="shared" si="81"/>
        <v>1.0528583120958266</v>
      </c>
      <c r="H380" s="9">
        <f t="shared" si="82"/>
        <v>2.3055443069988253</v>
      </c>
      <c r="I380" s="9">
        <f t="shared" si="83"/>
        <v>3.5058027827880669</v>
      </c>
      <c r="J380" s="9">
        <f t="shared" si="84"/>
        <v>3.5584456983928594</v>
      </c>
      <c r="K380" s="11">
        <f t="shared" si="85"/>
        <v>0.4464285714285714</v>
      </c>
      <c r="L380" s="11">
        <f t="shared" si="86"/>
        <v>0.29585798816568049</v>
      </c>
      <c r="M380" s="11">
        <f t="shared" si="87"/>
        <v>0.29154518950437314</v>
      </c>
      <c r="N380" s="11">
        <f>'OddsRatio_working_3-way'!K380+'OddsRatio_working_3-way'!L380+'OddsRatio_working_3-way'!M380-('OddsRatio_working_3-way'!K380*'OddsRatio_working_3-way'!L380)-('OddsRatio_working_3-way'!K380*'OddsRatio_working_3-way'!M380)-('OddsRatio_working_3-way'!L380*'OddsRatio_working_3-way'!M380)+('OddsRatio_working_3-way'!K380*'OddsRatio_working_3-way'!L380*'OddsRatio_working_3-way'!M380)-1</f>
        <v>-0.27615065468283673</v>
      </c>
      <c r="O380" s="11">
        <f>0</f>
        <v>0</v>
      </c>
      <c r="P380" s="11">
        <f>('OddsRatio_working_3-way'!K380*'OddsRatio_working_3-way'!L380)+('OddsRatio_working_3-way'!K380*'OddsRatio_working_3-way'!M380)+('OddsRatio_working_3-way'!L380*'OddsRatio_working_3-way'!M380)-(3*'OddsRatio_working_3-way'!K380*'OddsRatio_working_3-way'!L380*'OddsRatio_working_3-way'!M380)</f>
        <v>0.23296814197240301</v>
      </c>
      <c r="Q380" s="11">
        <f>2*'OddsRatio_working_3-way'!K380*'OddsRatio_working_3-way'!L380*'OddsRatio_working_3-way'!M380</f>
        <v>7.7014261809058834E-2</v>
      </c>
      <c r="R380" s="11">
        <f t="shared" si="88"/>
        <v>0</v>
      </c>
      <c r="S380" s="11">
        <f t="shared" si="89"/>
        <v>-0.84362697687597554</v>
      </c>
      <c r="T380" s="11">
        <f t="shared" si="90"/>
        <v>-0.27888495103338029</v>
      </c>
      <c r="U380" s="11">
        <f>'OddsRatio_working_3-way'!S380-'OddsRatio_working_3-way'!R380^2/3</f>
        <v>-0.84362697687597554</v>
      </c>
      <c r="V380" s="11">
        <f>'OddsRatio_working_3-way'!S380*'OddsRatio_working_3-way'!R380/3-2*'OddsRatio_working_3-way'!R380^3/27-'OddsRatio_working_3-way'!T380</f>
        <v>0.27888495103338029</v>
      </c>
      <c r="W380" s="11">
        <f>'OddsRatio_working_3-way'!V380^2+4*'OddsRatio_working_3-way'!U380^3/27</f>
        <v>-1.1173522289505744E-2</v>
      </c>
      <c r="X380" s="11">
        <f>IF('OddsRatio_working_3-way'!W380&gt;0,IF(ABS('OddsRatio_working_3-way'!V380+SQRT('OddsRatio_working_3-way'!W380))/2&gt;0,ABS('OddsRatio_working_3-way'!V380+SQRT('OddsRatio_working_3-way'!W380))/2,ABS('OddsRatio_working_3-way'!V380-SQRT('OddsRatio_working_3-way'!W380))/2),SQRT(-'OddsRatio_working_3-way'!U380^3/27))</f>
        <v>0.14912271641369457</v>
      </c>
      <c r="Y380" s="11">
        <f>IF('OddsRatio_working_3-way'!W380&gt;=0,IF('OddsRatio_working_3-way'!V380+SQRT('OddsRatio_working_3-way'!W380)&gt;0,0,PI()),ACOS('OddsRatio_working_3-way'!V380/(2*'OddsRatio_working_3-way'!X380)))</f>
        <v>0.36229637229567357</v>
      </c>
      <c r="Z380" s="11">
        <f>'OddsRatio_working_3-way'!X380^(1/3)*COS('OddsRatio_working_3-way'!Y380/3)</f>
        <v>0.52642915604791329</v>
      </c>
      <c r="AA380" s="11">
        <f>'OddsRatio_working_3-way'!X380^(1/3)*COS(('OddsRatio_working_3-way'!Y380+2*PI())/3)</f>
        <v>-0.31854090056581003</v>
      </c>
      <c r="AB380" s="11">
        <f>'OddsRatio_working_3-way'!X380^(1/3)*COS(('OddsRatio_working_3-way'!Y380+4*PI())/3)</f>
        <v>-0.20788825548210316</v>
      </c>
      <c r="AC380" s="11">
        <f>'OddsRatio_working_3-way'!X380^(1/3)*SIN('OddsRatio_working_3-way'!Y380/3)</f>
        <v>6.3885334425622192E-2</v>
      </c>
      <c r="AD380" s="11">
        <f>'OddsRatio_working_3-way'!X380^(1/3)*SIN(('OddsRatio_working_3-way'!Y380+2*PI())/3)</f>
        <v>0.42395835521748426</v>
      </c>
      <c r="AE380" s="11">
        <f>'OddsRatio_working_3-way'!X380^(1/3)*SIN(('OddsRatio_working_3-way'!Y380+4*PI())/3)</f>
        <v>-0.48784368964310648</v>
      </c>
      <c r="AF380" s="11">
        <f>-'OddsRatio_working_3-way'!U380/(3*'OddsRatio_working_3-way'!X380^(1/3))*COS(('OddsRatio_working_3-way'!Y380)/3)</f>
        <v>0.52642915604791329</v>
      </c>
      <c r="AG380" s="11">
        <f>-'OddsRatio_working_3-way'!U380/(3*'OddsRatio_working_3-way'!X380^(1/3))*COS(('OddsRatio_working_3-way'!Y380+2*PI())/3)</f>
        <v>-0.31854090056581003</v>
      </c>
      <c r="AH380" s="11">
        <f>-'OddsRatio_working_3-way'!U380/(3*'OddsRatio_working_3-way'!X380^(1/3))*COS(('OddsRatio_working_3-way'!Y380+4*PI())/3)</f>
        <v>-0.20788825548210316</v>
      </c>
      <c r="AI380" s="11">
        <f>'OddsRatio_working_3-way'!U380/(3*'OddsRatio_working_3-way'!X380^(1/3))*SIN(('OddsRatio_working_3-way'!Y380)/3)</f>
        <v>-6.3885334425622192E-2</v>
      </c>
      <c r="AJ380" s="11">
        <f>'OddsRatio_working_3-way'!U380/(3*'OddsRatio_working_3-way'!X380^(1/3))*SIN(('OddsRatio_working_3-way'!Y380+2*PI())/3)</f>
        <v>-0.42395835521748426</v>
      </c>
      <c r="AK380" s="11">
        <f>'OddsRatio_working_3-way'!U380/(3*'OddsRatio_working_3-way'!X380^(1/3))*SIN(('OddsRatio_working_3-way'!Y380+4*PI())/3)</f>
        <v>0.48784368964310648</v>
      </c>
      <c r="AL380" s="11">
        <f>'OddsRatio_working_3-way'!Z380+'OddsRatio_working_3-way'!AF380</f>
        <v>1.0528583120958266</v>
      </c>
      <c r="AM380" s="11">
        <f>'OddsRatio_working_3-way'!AA380+'OddsRatio_working_3-way'!AG380</f>
        <v>-0.63708180113162005</v>
      </c>
      <c r="AN380" s="11">
        <f>'OddsRatio_working_3-way'!AB380+'OddsRatio_working_3-way'!AH380</f>
        <v>-0.41577651096420631</v>
      </c>
      <c r="AO380" s="11">
        <f>'OddsRatio_working_3-way'!AC380+'OddsRatio_working_3-way'!AI380</f>
        <v>0</v>
      </c>
      <c r="AP380" s="11">
        <f>'OddsRatio_working_3-way'!AD380+'OddsRatio_working_3-way'!AJ380</f>
        <v>0</v>
      </c>
      <c r="AQ380" s="11">
        <f>'OddsRatio_working_3-way'!AE380+'OddsRatio_working_3-way'!AK380</f>
        <v>0</v>
      </c>
      <c r="AR380" s="10">
        <f>IF(A380="","",IF(('OddsRatio_working_3-way'!X380=0),IF(Q380&gt;0,-Q380^(1/3),(-Q380)^(1/3)),'OddsRatio_working_3-way'!AL380-'OddsRatio_working_3-way'!R380/3))</f>
        <v>1.0528583120958266</v>
      </c>
      <c r="AS380" s="11">
        <f>IF(('OddsRatio_working_3-way'!X380=0),IF(Q380&gt;0,-Q380^(1/3),(-Q380)^(1/3)),'OddsRatio_working_3-way'!AM380-'OddsRatio_working_3-way'!R380/3)</f>
        <v>-0.63708180113162005</v>
      </c>
      <c r="AT380" s="11">
        <f>IF(('OddsRatio_working_3-way'!X380=0),IF(Q380&gt;0,-Q380^(1/3),(-Q380)^(1/3)),'OddsRatio_working_3-way'!AN380-'OddsRatio_working_3-way'!R380/3)</f>
        <v>-0.41577651096420631</v>
      </c>
      <c r="AU380" s="11">
        <f>IF(('OddsRatio_working_3-way'!X380=0),0,'OddsRatio_working_3-way'!AO380)</f>
        <v>0</v>
      </c>
      <c r="AV380" s="11">
        <f>IF(('OddsRatio_working_3-way'!X380=0),0,'OddsRatio_working_3-way'!AP380)</f>
        <v>0</v>
      </c>
      <c r="AW380" s="11">
        <f>IF(('OddsRatio_working_3-way'!X380=0),0,'OddsRatio_working_3-way'!AQ380)</f>
        <v>0</v>
      </c>
    </row>
    <row r="381" spans="1:4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9">
        <f t="shared" si="78"/>
        <v>0.42055846243998352</v>
      </c>
      <c r="E381" s="9">
        <f t="shared" si="79"/>
        <v>0.2708209532969777</v>
      </c>
      <c r="F381" s="9">
        <f t="shared" si="80"/>
        <v>0.30862058426303884</v>
      </c>
      <c r="G381" s="9">
        <f t="shared" si="81"/>
        <v>1.0517486245092056</v>
      </c>
      <c r="H381" s="9">
        <f t="shared" si="82"/>
        <v>2.3777906981070598</v>
      </c>
      <c r="I381" s="9">
        <f t="shared" si="83"/>
        <v>3.6924764787435662</v>
      </c>
      <c r="J381" s="9">
        <f t="shared" si="84"/>
        <v>3.240224570204608</v>
      </c>
      <c r="K381" s="11">
        <f t="shared" si="85"/>
        <v>0.4329004329004329</v>
      </c>
      <c r="L381" s="11">
        <f t="shared" si="86"/>
        <v>0.2808988764044944</v>
      </c>
      <c r="M381" s="11">
        <f t="shared" si="87"/>
        <v>0.31948881789137379</v>
      </c>
      <c r="N381" s="11">
        <f>'OddsRatio_working_3-way'!K381+'OddsRatio_working_3-way'!L381+'OddsRatio_working_3-way'!M381-('OddsRatio_working_3-way'!K381*'OddsRatio_working_3-way'!L381)-('OddsRatio_working_3-way'!K381*'OddsRatio_working_3-way'!M381)-('OddsRatio_working_3-way'!L381*'OddsRatio_working_3-way'!M381)+('OddsRatio_working_3-way'!K381*'OddsRatio_working_3-way'!L381*'OddsRatio_working_3-way'!M381)-1</f>
        <v>-0.27751377745993111</v>
      </c>
      <c r="O381" s="11">
        <f>0</f>
        <v>0</v>
      </c>
      <c r="P381" s="11">
        <f>('OddsRatio_working_3-way'!K381*'OddsRatio_working_3-way'!L381)+('OddsRatio_working_3-way'!K381*'OddsRatio_working_3-way'!M381)+('OddsRatio_working_3-way'!L381*'OddsRatio_working_3-way'!M381)-(3*'OddsRatio_working_3-way'!K381*'OddsRatio_working_3-way'!L381*'OddsRatio_working_3-way'!M381)</f>
        <v>0.23310142849217408</v>
      </c>
      <c r="Q381" s="11">
        <f>2*'OddsRatio_working_3-way'!K381*'OddsRatio_working_3-way'!L381*'OddsRatio_working_3-way'!M381</f>
        <v>7.7700476164058035E-2</v>
      </c>
      <c r="R381" s="11">
        <f t="shared" si="88"/>
        <v>0</v>
      </c>
      <c r="S381" s="11">
        <f t="shared" si="89"/>
        <v>-0.83996344479088247</v>
      </c>
      <c r="T381" s="11">
        <f t="shared" si="90"/>
        <v>-0.27998781493029418</v>
      </c>
      <c r="U381" s="11">
        <f>'OddsRatio_working_3-way'!S381-'OddsRatio_working_3-way'!R381^2/3</f>
        <v>-0.83996344479088247</v>
      </c>
      <c r="V381" s="11">
        <f>'OddsRatio_working_3-way'!S381*'OddsRatio_working_3-way'!R381/3-2*'OddsRatio_working_3-way'!R381^3/27-'OddsRatio_working_3-way'!T381</f>
        <v>0.27998781493029418</v>
      </c>
      <c r="W381" s="11">
        <f>'OddsRatio_working_3-way'!V381^2+4*'OddsRatio_working_3-way'!U381^3/27</f>
        <v>-9.4033602758519519E-3</v>
      </c>
      <c r="X381" s="11">
        <f>IF('OddsRatio_working_3-way'!W381&gt;0,IF(ABS('OddsRatio_working_3-way'!V381+SQRT('OddsRatio_working_3-way'!W381))/2&gt;0,ABS('OddsRatio_working_3-way'!V381+SQRT('OddsRatio_working_3-way'!W381))/2,ABS('OddsRatio_working_3-way'!V381-SQRT('OddsRatio_working_3-way'!W381))/2),SQRT(-'OddsRatio_working_3-way'!U381^3/27))</f>
        <v>0.14815240192559537</v>
      </c>
      <c r="Y381" s="11">
        <f>IF('OddsRatio_working_3-way'!W381&gt;=0,IF('OddsRatio_working_3-way'!V381+SQRT('OddsRatio_working_3-way'!W381)&gt;0,0,PI()),ACOS('OddsRatio_working_3-way'!V381/(2*'OddsRatio_working_3-way'!X381)))</f>
        <v>0.33341035152972265</v>
      </c>
      <c r="Z381" s="11">
        <f>'OddsRatio_working_3-way'!X381^(1/3)*COS('OddsRatio_working_3-way'!Y381/3)</f>
        <v>0.52587431225460279</v>
      </c>
      <c r="AA381" s="11">
        <f>'OddsRatio_working_3-way'!X381^(1/3)*COS(('OddsRatio_working_3-way'!Y381+2*PI())/3)</f>
        <v>-0.31376054622263055</v>
      </c>
      <c r="AB381" s="11">
        <f>'OddsRatio_working_3-way'!X381^(1/3)*COS(('OddsRatio_working_3-way'!Y381+4*PI())/3)</f>
        <v>-0.21211376603197238</v>
      </c>
      <c r="AC381" s="11">
        <f>'OddsRatio_working_3-way'!X381^(1/3)*SIN('OddsRatio_working_3-way'!Y381/3)</f>
        <v>5.8685795905335278E-2</v>
      </c>
      <c r="AD381" s="11">
        <f>'OddsRatio_working_3-way'!X381^(1/3)*SIN(('OddsRatio_working_3-way'!Y381+2*PI())/3)</f>
        <v>0.4260776156574887</v>
      </c>
      <c r="AE381" s="11">
        <f>'OddsRatio_working_3-way'!X381^(1/3)*SIN(('OddsRatio_working_3-way'!Y381+4*PI())/3)</f>
        <v>-0.48476341156282393</v>
      </c>
      <c r="AF381" s="11">
        <f>-'OddsRatio_working_3-way'!U381/(3*'OddsRatio_working_3-way'!X381^(1/3))*COS(('OddsRatio_working_3-way'!Y381)/3)</f>
        <v>0.52587431225460279</v>
      </c>
      <c r="AG381" s="11">
        <f>-'OddsRatio_working_3-way'!U381/(3*'OddsRatio_working_3-way'!X381^(1/3))*COS(('OddsRatio_working_3-way'!Y381+2*PI())/3)</f>
        <v>-0.31376054622263055</v>
      </c>
      <c r="AH381" s="11">
        <f>-'OddsRatio_working_3-way'!U381/(3*'OddsRatio_working_3-way'!X381^(1/3))*COS(('OddsRatio_working_3-way'!Y381+4*PI())/3)</f>
        <v>-0.21211376603197238</v>
      </c>
      <c r="AI381" s="11">
        <f>'OddsRatio_working_3-way'!U381/(3*'OddsRatio_working_3-way'!X381^(1/3))*SIN(('OddsRatio_working_3-way'!Y381)/3)</f>
        <v>-5.8685795905335278E-2</v>
      </c>
      <c r="AJ381" s="11">
        <f>'OddsRatio_working_3-way'!U381/(3*'OddsRatio_working_3-way'!X381^(1/3))*SIN(('OddsRatio_working_3-way'!Y381+2*PI())/3)</f>
        <v>-0.4260776156574887</v>
      </c>
      <c r="AK381" s="11">
        <f>'OddsRatio_working_3-way'!U381/(3*'OddsRatio_working_3-way'!X381^(1/3))*SIN(('OddsRatio_working_3-way'!Y381+4*PI())/3)</f>
        <v>0.48476341156282393</v>
      </c>
      <c r="AL381" s="11">
        <f>'OddsRatio_working_3-way'!Z381+'OddsRatio_working_3-way'!AF381</f>
        <v>1.0517486245092056</v>
      </c>
      <c r="AM381" s="11">
        <f>'OddsRatio_working_3-way'!AA381+'OddsRatio_working_3-way'!AG381</f>
        <v>-0.62752109244526111</v>
      </c>
      <c r="AN381" s="11">
        <f>'OddsRatio_working_3-way'!AB381+'OddsRatio_working_3-way'!AH381</f>
        <v>-0.42422753206394476</v>
      </c>
      <c r="AO381" s="11">
        <f>'OddsRatio_working_3-way'!AC381+'OddsRatio_working_3-way'!AI381</f>
        <v>0</v>
      </c>
      <c r="AP381" s="11">
        <f>'OddsRatio_working_3-way'!AD381+'OddsRatio_working_3-way'!AJ381</f>
        <v>0</v>
      </c>
      <c r="AQ381" s="11">
        <f>'OddsRatio_working_3-way'!AE381+'OddsRatio_working_3-way'!AK381</f>
        <v>0</v>
      </c>
      <c r="AR381" s="10">
        <f>IF(A381="","",IF(('OddsRatio_working_3-way'!X381=0),IF(Q381&gt;0,-Q381^(1/3),(-Q381)^(1/3)),'OddsRatio_working_3-way'!AL381-'OddsRatio_working_3-way'!R381/3))</f>
        <v>1.0517486245092056</v>
      </c>
      <c r="AS381" s="11">
        <f>IF(('OddsRatio_working_3-way'!X381=0),IF(Q381&gt;0,-Q381^(1/3),(-Q381)^(1/3)),'OddsRatio_working_3-way'!AM381-'OddsRatio_working_3-way'!R381/3)</f>
        <v>-0.62752109244526111</v>
      </c>
      <c r="AT381" s="11">
        <f>IF(('OddsRatio_working_3-way'!X381=0),IF(Q381&gt;0,-Q381^(1/3),(-Q381)^(1/3)),'OddsRatio_working_3-way'!AN381-'OddsRatio_working_3-way'!R381/3)</f>
        <v>-0.42422753206394476</v>
      </c>
      <c r="AU381" s="11">
        <f>IF(('OddsRatio_working_3-way'!X381=0),0,'OddsRatio_working_3-way'!AO381)</f>
        <v>0</v>
      </c>
      <c r="AV381" s="11">
        <f>IF(('OddsRatio_working_3-way'!X381=0),0,'OddsRatio_working_3-way'!AP381)</f>
        <v>0</v>
      </c>
      <c r="AW381" s="11">
        <f>IF(('OddsRatio_working_3-way'!X381=0),0,'OddsRatio_working_3-way'!AQ381)</f>
        <v>0</v>
      </c>
    </row>
    <row r="382" spans="1:4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9">
        <f t="shared" si="78"/>
        <v>0.33610689239875535</v>
      </c>
      <c r="E382" s="9">
        <f t="shared" si="79"/>
        <v>0.29090612100260488</v>
      </c>
      <c r="F382" s="9">
        <f t="shared" si="80"/>
        <v>0.3729869865986396</v>
      </c>
      <c r="G382" s="9">
        <f t="shared" si="81"/>
        <v>1.0506616784395864</v>
      </c>
      <c r="H382" s="9">
        <f t="shared" si="82"/>
        <v>2.9752439554664223</v>
      </c>
      <c r="I382" s="9">
        <f t="shared" si="83"/>
        <v>3.4375350939798399</v>
      </c>
      <c r="J382" s="9">
        <f t="shared" si="84"/>
        <v>2.6810586855033383</v>
      </c>
      <c r="K382" s="11">
        <f t="shared" si="85"/>
        <v>0.34722222222222221</v>
      </c>
      <c r="L382" s="11">
        <f t="shared" si="86"/>
        <v>0.30120481927710846</v>
      </c>
      <c r="M382" s="11">
        <f t="shared" si="87"/>
        <v>0.38461538461538458</v>
      </c>
      <c r="N382" s="11">
        <f>'OddsRatio_working_3-way'!K382+'OddsRatio_working_3-way'!L382+'OddsRatio_working_3-way'!M382-('OddsRatio_working_3-way'!K382*'OddsRatio_working_3-way'!L382)-('OddsRatio_working_3-way'!K382*'OddsRatio_working_3-way'!M382)-('OddsRatio_working_3-way'!L382*'OddsRatio_working_3-way'!M382)+('OddsRatio_working_3-way'!K382*'OddsRatio_working_3-way'!L382*'OddsRatio_working_3-way'!M382)-1</f>
        <v>-0.28071259396560588</v>
      </c>
      <c r="O382" s="11">
        <f>0</f>
        <v>0</v>
      </c>
      <c r="P382" s="11">
        <f>('OddsRatio_working_3-way'!K382*'OddsRatio_working_3-way'!L382)+('OddsRatio_working_3-way'!K382*'OddsRatio_working_3-way'!M382)+('OddsRatio_working_3-way'!L382*'OddsRatio_working_3-way'!M382)-(3*'OddsRatio_working_3-way'!K382*'OddsRatio_working_3-way'!L382*'OddsRatio_working_3-way'!M382)</f>
        <v>0.23330501493152098</v>
      </c>
      <c r="Q382" s="11">
        <f>2*'OddsRatio_working_3-way'!K382*'OddsRatio_working_3-way'!L382*'OddsRatio_working_3-way'!M382</f>
        <v>8.0450005148800324E-2</v>
      </c>
      <c r="R382" s="11">
        <f t="shared" si="88"/>
        <v>0</v>
      </c>
      <c r="S382" s="11">
        <f t="shared" si="89"/>
        <v>-0.83111702127659626</v>
      </c>
      <c r="T382" s="11">
        <f t="shared" si="90"/>
        <v>-0.28659207630227451</v>
      </c>
      <c r="U382" s="11">
        <f>'OddsRatio_working_3-way'!S382-'OddsRatio_working_3-way'!R382^2/3</f>
        <v>-0.83111702127659626</v>
      </c>
      <c r="V382" s="11">
        <f>'OddsRatio_working_3-way'!S382*'OddsRatio_working_3-way'!R382/3-2*'OddsRatio_working_3-way'!R382^3/27-'OddsRatio_working_3-way'!T382</f>
        <v>0.28659207630227451</v>
      </c>
      <c r="W382" s="11">
        <f>'OddsRatio_working_3-way'!V382^2+4*'OddsRatio_working_3-way'!U382^3/27</f>
        <v>-2.916634560759454E-3</v>
      </c>
      <c r="X382" s="11">
        <f>IF('OddsRatio_working_3-way'!W382&gt;0,IF(ABS('OddsRatio_working_3-way'!V382+SQRT('OddsRatio_working_3-way'!W382))/2&gt;0,ABS('OddsRatio_working_3-way'!V382+SQRT('OddsRatio_working_3-way'!W382))/2,ABS('OddsRatio_working_3-way'!V382-SQRT('OddsRatio_working_3-way'!W382))/2),SQRT(-'OddsRatio_working_3-way'!U382^3/27))</f>
        <v>0.14581808252066014</v>
      </c>
      <c r="Y382" s="11">
        <f>IF('OddsRatio_working_3-way'!W382&gt;=0,IF('OddsRatio_working_3-way'!V382+SQRT('OddsRatio_working_3-way'!W382)&gt;0,0,PI()),ACOS('OddsRatio_working_3-way'!V382/(2*'OddsRatio_working_3-way'!X382)))</f>
        <v>0.18625743543332374</v>
      </c>
      <c r="Z382" s="11">
        <f>'OddsRatio_working_3-way'!X382^(1/3)*COS('OddsRatio_working_3-way'!Y382/3)</f>
        <v>0.52533083921979318</v>
      </c>
      <c r="AA382" s="11">
        <f>'OddsRatio_working_3-way'!X382^(1/3)*COS(('OddsRatio_working_3-way'!Y382+2*PI())/3)</f>
        <v>-0.29094769926730646</v>
      </c>
      <c r="AB382" s="11">
        <f>'OddsRatio_working_3-way'!X382^(1/3)*COS(('OddsRatio_working_3-way'!Y382+4*PI())/3)</f>
        <v>-0.23438313995248639</v>
      </c>
      <c r="AC382" s="11">
        <f>'OddsRatio_working_3-way'!X382^(1/3)*SIN('OddsRatio_working_3-way'!Y382/3)</f>
        <v>3.265756354700388E-2</v>
      </c>
      <c r="AD382" s="11">
        <f>'OddsRatio_working_3-way'!X382^(1/3)*SIN(('OddsRatio_working_3-way'!Y382+2*PI())/3)</f>
        <v>0.43862107038223752</v>
      </c>
      <c r="AE382" s="11">
        <f>'OddsRatio_working_3-way'!X382^(1/3)*SIN(('OddsRatio_working_3-way'!Y382+4*PI())/3)</f>
        <v>-0.47127863392924141</v>
      </c>
      <c r="AF382" s="11">
        <f>-'OddsRatio_working_3-way'!U382/(3*'OddsRatio_working_3-way'!X382^(1/3))*COS(('OddsRatio_working_3-way'!Y382)/3)</f>
        <v>0.52533083921979318</v>
      </c>
      <c r="AG382" s="11">
        <f>-'OddsRatio_working_3-way'!U382/(3*'OddsRatio_working_3-way'!X382^(1/3))*COS(('OddsRatio_working_3-way'!Y382+2*PI())/3)</f>
        <v>-0.29094769926730646</v>
      </c>
      <c r="AH382" s="11">
        <f>-'OddsRatio_working_3-way'!U382/(3*'OddsRatio_working_3-way'!X382^(1/3))*COS(('OddsRatio_working_3-way'!Y382+4*PI())/3)</f>
        <v>-0.23438313995248639</v>
      </c>
      <c r="AI382" s="11">
        <f>'OddsRatio_working_3-way'!U382/(3*'OddsRatio_working_3-way'!X382^(1/3))*SIN(('OddsRatio_working_3-way'!Y382)/3)</f>
        <v>-3.265756354700388E-2</v>
      </c>
      <c r="AJ382" s="11">
        <f>'OddsRatio_working_3-way'!U382/(3*'OddsRatio_working_3-way'!X382^(1/3))*SIN(('OddsRatio_working_3-way'!Y382+2*PI())/3)</f>
        <v>-0.43862107038223752</v>
      </c>
      <c r="AK382" s="11">
        <f>'OddsRatio_working_3-way'!U382/(3*'OddsRatio_working_3-way'!X382^(1/3))*SIN(('OddsRatio_working_3-way'!Y382+4*PI())/3)</f>
        <v>0.47127863392924141</v>
      </c>
      <c r="AL382" s="11">
        <f>'OddsRatio_working_3-way'!Z382+'OddsRatio_working_3-way'!AF382</f>
        <v>1.0506616784395864</v>
      </c>
      <c r="AM382" s="11">
        <f>'OddsRatio_working_3-way'!AA382+'OddsRatio_working_3-way'!AG382</f>
        <v>-0.58189539853461292</v>
      </c>
      <c r="AN382" s="11">
        <f>'OddsRatio_working_3-way'!AB382+'OddsRatio_working_3-way'!AH382</f>
        <v>-0.46876627990497277</v>
      </c>
      <c r="AO382" s="11">
        <f>'OddsRatio_working_3-way'!AC382+'OddsRatio_working_3-way'!AI382</f>
        <v>0</v>
      </c>
      <c r="AP382" s="11">
        <f>'OddsRatio_working_3-way'!AD382+'OddsRatio_working_3-way'!AJ382</f>
        <v>0</v>
      </c>
      <c r="AQ382" s="11">
        <f>'OddsRatio_working_3-way'!AE382+'OddsRatio_working_3-way'!AK382</f>
        <v>0</v>
      </c>
      <c r="AR382" s="10">
        <f>IF(A382="","",IF(('OddsRatio_working_3-way'!X382=0),IF(Q382&gt;0,-Q382^(1/3),(-Q382)^(1/3)),'OddsRatio_working_3-way'!AL382-'OddsRatio_working_3-way'!R382/3))</f>
        <v>1.0506616784395864</v>
      </c>
      <c r="AS382" s="11">
        <f>IF(('OddsRatio_working_3-way'!X382=0),IF(Q382&gt;0,-Q382^(1/3),(-Q382)^(1/3)),'OddsRatio_working_3-way'!AM382-'OddsRatio_working_3-way'!R382/3)</f>
        <v>-0.58189539853461292</v>
      </c>
      <c r="AT382" s="11">
        <f>IF(('OddsRatio_working_3-way'!X382=0),IF(Q382&gt;0,-Q382^(1/3),(-Q382)^(1/3)),'OddsRatio_working_3-way'!AN382-'OddsRatio_working_3-way'!R382/3)</f>
        <v>-0.46876627990497277</v>
      </c>
      <c r="AU382" s="11">
        <f>IF(('OddsRatio_working_3-way'!X382=0),0,'OddsRatio_working_3-way'!AO382)</f>
        <v>0</v>
      </c>
      <c r="AV382" s="11">
        <f>IF(('OddsRatio_working_3-way'!X382=0),0,'OddsRatio_working_3-way'!AP382)</f>
        <v>0</v>
      </c>
      <c r="AW382" s="11">
        <f>IF(('OddsRatio_working_3-way'!X382=0),0,'OddsRatio_working_3-way'!AQ382)</f>
        <v>0</v>
      </c>
    </row>
    <row r="383" spans="1:4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9">
        <f t="shared" si="78"/>
        <v>0.74099654562666784</v>
      </c>
      <c r="E383" s="9">
        <f t="shared" si="79"/>
        <v>0.16999423423508178</v>
      </c>
      <c r="F383" s="9">
        <f t="shared" si="80"/>
        <v>8.9009220138250564E-2</v>
      </c>
      <c r="G383" s="9">
        <f t="shared" si="81"/>
        <v>1.0922936141789403</v>
      </c>
      <c r="H383" s="9">
        <f t="shared" si="82"/>
        <v>1.3495339565372608</v>
      </c>
      <c r="I383" s="9">
        <f t="shared" si="83"/>
        <v>5.8825524553798632</v>
      </c>
      <c r="J383" s="9">
        <f t="shared" si="84"/>
        <v>11.234791164856672</v>
      </c>
      <c r="K383" s="11">
        <f t="shared" si="85"/>
        <v>0.75757575757575757</v>
      </c>
      <c r="L383" s="11">
        <f t="shared" si="86"/>
        <v>0.18281535648994515</v>
      </c>
      <c r="M383" s="11">
        <f t="shared" si="87"/>
        <v>9.643201542912247E-2</v>
      </c>
      <c r="N383" s="11">
        <f>'OddsRatio_working_3-way'!K383+'OddsRatio_working_3-way'!L383+'OddsRatio_working_3-way'!M383-('OddsRatio_working_3-way'!K383*'OddsRatio_working_3-way'!L383)-('OddsRatio_working_3-way'!K383*'OddsRatio_working_3-way'!M383)-('OddsRatio_working_3-way'!L383*'OddsRatio_working_3-way'!M383)+('OddsRatio_working_3-way'!K383*'OddsRatio_working_3-way'!L383*'OddsRatio_working_3-way'!M383)-1</f>
        <v>-0.17900166820815799</v>
      </c>
      <c r="O383" s="11">
        <f>0</f>
        <v>0</v>
      </c>
      <c r="P383" s="11">
        <f>('OddsRatio_working_3-way'!K383*'OddsRatio_working_3-way'!L383)+('OddsRatio_working_3-way'!K383*'OddsRatio_working_3-way'!M383)+('OddsRatio_working_3-way'!L383*'OddsRatio_working_3-way'!M383)-(3*'OddsRatio_working_3-way'!K383*'OddsRatio_working_3-way'!L383*'OddsRatio_working_3-way'!M383)</f>
        <v>0.18911380788825743</v>
      </c>
      <c r="Q383" s="11">
        <f>2*'OddsRatio_working_3-way'!K383*'OddsRatio_working_3-way'!L383*'OddsRatio_working_3-way'!M383</f>
        <v>2.6710989814725632E-2</v>
      </c>
      <c r="R383" s="11">
        <f t="shared" si="88"/>
        <v>0</v>
      </c>
      <c r="S383" s="11">
        <f t="shared" si="89"/>
        <v>-1.0564918739658906</v>
      </c>
      <c r="T383" s="11">
        <f t="shared" si="90"/>
        <v>-0.14922201609687724</v>
      </c>
      <c r="U383" s="11">
        <f>'OddsRatio_working_3-way'!S383-'OddsRatio_working_3-way'!R383^2/3</f>
        <v>-1.0564918739658906</v>
      </c>
      <c r="V383" s="11">
        <f>'OddsRatio_working_3-way'!S383*'OddsRatio_working_3-way'!R383/3-2*'OddsRatio_working_3-way'!R383^3/27-'OddsRatio_working_3-way'!T383</f>
        <v>0.14922201609687724</v>
      </c>
      <c r="W383" s="11">
        <f>'OddsRatio_working_3-way'!V383^2+4*'OddsRatio_working_3-way'!U383^3/27</f>
        <v>-0.15243351608759825</v>
      </c>
      <c r="X383" s="11">
        <f>IF('OddsRatio_working_3-way'!W383&gt;0,IF(ABS('OddsRatio_working_3-way'!V383+SQRT('OddsRatio_working_3-way'!W383))/2&gt;0,ABS('OddsRatio_working_3-way'!V383+SQRT('OddsRatio_working_3-way'!W383))/2,ABS('OddsRatio_working_3-way'!V383-SQRT('OddsRatio_working_3-way'!W383))/2),SQRT(-'OddsRatio_working_3-way'!U383^3/27))</f>
        <v>0.20898607978500322</v>
      </c>
      <c r="Y383" s="11">
        <f>IF('OddsRatio_working_3-way'!W383&gt;=0,IF('OddsRatio_working_3-way'!V383+SQRT('OddsRatio_working_3-way'!W383)&gt;0,0,PI()),ACOS('OddsRatio_working_3-way'!V383/(2*'OddsRatio_working_3-way'!X383)))</f>
        <v>1.2057267920489236</v>
      </c>
      <c r="Z383" s="11">
        <f>'OddsRatio_working_3-way'!X383^(1/3)*COS('OddsRatio_working_3-way'!Y383/3)</f>
        <v>0.54614680708947028</v>
      </c>
      <c r="AA383" s="11">
        <f>'OddsRatio_working_3-way'!X383^(1/3)*COS(('OddsRatio_working_3-way'!Y383+2*PI())/3)</f>
        <v>-0.4741100104623695</v>
      </c>
      <c r="AB383" s="11">
        <f>'OddsRatio_working_3-way'!X383^(1/3)*COS(('OddsRatio_working_3-way'!Y383+4*PI())/3)</f>
        <v>-7.2036796627100941E-2</v>
      </c>
      <c r="AC383" s="11">
        <f>'OddsRatio_working_3-way'!X383^(1/3)*SIN('OddsRatio_working_3-way'!Y383/3)</f>
        <v>0.2321370782417303</v>
      </c>
      <c r="AD383" s="11">
        <f>'OddsRatio_working_3-way'!X383^(1/3)*SIN(('OddsRatio_working_3-way'!Y383+2*PI())/3)</f>
        <v>0.35690847001437526</v>
      </c>
      <c r="AE383" s="11">
        <f>'OddsRatio_working_3-way'!X383^(1/3)*SIN(('OddsRatio_working_3-way'!Y383+4*PI())/3)</f>
        <v>-0.58904554825610556</v>
      </c>
      <c r="AF383" s="11">
        <f>-'OddsRatio_working_3-way'!U383/(3*'OddsRatio_working_3-way'!X383^(1/3))*COS(('OddsRatio_working_3-way'!Y383)/3)</f>
        <v>0.54614680708947017</v>
      </c>
      <c r="AG383" s="11">
        <f>-'OddsRatio_working_3-way'!U383/(3*'OddsRatio_working_3-way'!X383^(1/3))*COS(('OddsRatio_working_3-way'!Y383+2*PI())/3)</f>
        <v>-0.47411001046236939</v>
      </c>
      <c r="AH383" s="11">
        <f>-'OddsRatio_working_3-way'!U383/(3*'OddsRatio_working_3-way'!X383^(1/3))*COS(('OddsRatio_working_3-way'!Y383+4*PI())/3)</f>
        <v>-7.2036796627100927E-2</v>
      </c>
      <c r="AI383" s="11">
        <f>'OddsRatio_working_3-way'!U383/(3*'OddsRatio_working_3-way'!X383^(1/3))*SIN(('OddsRatio_working_3-way'!Y383)/3)</f>
        <v>-0.23213707824173024</v>
      </c>
      <c r="AJ383" s="11">
        <f>'OddsRatio_working_3-way'!U383/(3*'OddsRatio_working_3-way'!X383^(1/3))*SIN(('OddsRatio_working_3-way'!Y383+2*PI())/3)</f>
        <v>-0.3569084700143752</v>
      </c>
      <c r="AK383" s="11">
        <f>'OddsRatio_working_3-way'!U383/(3*'OddsRatio_working_3-way'!X383^(1/3))*SIN(('OddsRatio_working_3-way'!Y383+4*PI())/3)</f>
        <v>0.58904554825610544</v>
      </c>
      <c r="AL383" s="11">
        <f>'OddsRatio_working_3-way'!Z383+'OddsRatio_working_3-way'!AF383</f>
        <v>1.0922936141789403</v>
      </c>
      <c r="AM383" s="11">
        <f>'OddsRatio_working_3-way'!AA383+'OddsRatio_working_3-way'!AG383</f>
        <v>-0.94822002092473889</v>
      </c>
      <c r="AN383" s="11">
        <f>'OddsRatio_working_3-way'!AB383+'OddsRatio_working_3-way'!AH383</f>
        <v>-0.14407359325420188</v>
      </c>
      <c r="AO383" s="11">
        <f>'OddsRatio_working_3-way'!AC383+'OddsRatio_working_3-way'!AI383</f>
        <v>0</v>
      </c>
      <c r="AP383" s="11">
        <f>'OddsRatio_working_3-way'!AD383+'OddsRatio_working_3-way'!AJ383</f>
        <v>0</v>
      </c>
      <c r="AQ383" s="11">
        <f>'OddsRatio_working_3-way'!AE383+'OddsRatio_working_3-way'!AK383</f>
        <v>0</v>
      </c>
      <c r="AR383" s="10">
        <f>IF(A383="","",IF(('OddsRatio_working_3-way'!X383=0),IF(Q383&gt;0,-Q383^(1/3),(-Q383)^(1/3)),'OddsRatio_working_3-way'!AL383-'OddsRatio_working_3-way'!R383/3))</f>
        <v>1.0922936141789403</v>
      </c>
      <c r="AS383" s="11">
        <f>IF(('OddsRatio_working_3-way'!X383=0),IF(Q383&gt;0,-Q383^(1/3),(-Q383)^(1/3)),'OddsRatio_working_3-way'!AM383-'OddsRatio_working_3-way'!R383/3)</f>
        <v>-0.94822002092473889</v>
      </c>
      <c r="AT383" s="11">
        <f>IF(('OddsRatio_working_3-way'!X383=0),IF(Q383&gt;0,-Q383^(1/3),(-Q383)^(1/3)),'OddsRatio_working_3-way'!AN383-'OddsRatio_working_3-way'!R383/3)</f>
        <v>-0.14407359325420188</v>
      </c>
      <c r="AU383" s="11">
        <f>IF(('OddsRatio_working_3-way'!X383=0),0,'OddsRatio_working_3-way'!AO383)</f>
        <v>0</v>
      </c>
      <c r="AV383" s="11">
        <f>IF(('OddsRatio_working_3-way'!X383=0),0,'OddsRatio_working_3-way'!AP383)</f>
        <v>0</v>
      </c>
      <c r="AW383" s="11">
        <f>IF(('OddsRatio_working_3-way'!X383=0),0,'OddsRatio_working_3-way'!AQ383)</f>
        <v>0</v>
      </c>
    </row>
    <row r="384" spans="1:4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9">
        <f t="shared" si="78"/>
        <v>0.45869071890533625</v>
      </c>
      <c r="E384" s="9">
        <f t="shared" si="79"/>
        <v>0.28680597520056433</v>
      </c>
      <c r="F384" s="9">
        <f t="shared" si="80"/>
        <v>0.25450330589409936</v>
      </c>
      <c r="G384" s="9">
        <f t="shared" si="81"/>
        <v>1.0536769945414579</v>
      </c>
      <c r="H384" s="9">
        <f t="shared" si="82"/>
        <v>2.1801182338864331</v>
      </c>
      <c r="I384" s="9">
        <f t="shared" si="83"/>
        <v>3.486677707117841</v>
      </c>
      <c r="J384" s="9">
        <f t="shared" si="84"/>
        <v>3.9292220448252531</v>
      </c>
      <c r="K384" s="11">
        <f t="shared" si="85"/>
        <v>0.47169811320754712</v>
      </c>
      <c r="L384" s="11">
        <f t="shared" si="86"/>
        <v>0.29761904761904762</v>
      </c>
      <c r="M384" s="11">
        <f t="shared" si="87"/>
        <v>0.26455026455026459</v>
      </c>
      <c r="N384" s="11">
        <f>'OddsRatio_working_3-way'!K384+'OddsRatio_working_3-way'!L384+'OddsRatio_working_3-way'!M384-('OddsRatio_working_3-way'!K384*'OddsRatio_working_3-way'!L384)-('OddsRatio_working_3-way'!K384*'OddsRatio_working_3-way'!M384)-('OddsRatio_working_3-way'!L384*'OddsRatio_working_3-way'!M384)+('OddsRatio_working_3-way'!K384*'OddsRatio_working_3-way'!L384*'OddsRatio_working_3-way'!M384)-1</f>
        <v>-0.27290273202222892</v>
      </c>
      <c r="O384" s="11">
        <f>0</f>
        <v>0</v>
      </c>
      <c r="P384" s="11">
        <f>('OddsRatio_working_3-way'!K384*'OddsRatio_working_3-way'!L384)+('OddsRatio_working_3-way'!K384*'OddsRatio_working_3-way'!M384)+('OddsRatio_working_3-way'!L384*'OddsRatio_working_3-way'!M384)-(3*'OddsRatio_working_3-way'!K384*'OddsRatio_working_3-way'!L384*'OddsRatio_working_3-way'!M384)</f>
        <v>0.23249166892473272</v>
      </c>
      <c r="Q384" s="11">
        <f>2*'OddsRatio_working_3-way'!K384*'OddsRatio_working_3-way'!L384*'OddsRatio_working_3-way'!M384</f>
        <v>7.4278488474355503E-2</v>
      </c>
      <c r="R384" s="11">
        <f t="shared" si="88"/>
        <v>0</v>
      </c>
      <c r="S384" s="11">
        <f t="shared" si="89"/>
        <v>-0.85192136847422772</v>
      </c>
      <c r="T384" s="11">
        <f t="shared" si="90"/>
        <v>-0.27217935095023249</v>
      </c>
      <c r="U384" s="11">
        <f>'OddsRatio_working_3-way'!S384-'OddsRatio_working_3-way'!R384^2/3</f>
        <v>-0.85192136847422772</v>
      </c>
      <c r="V384" s="11">
        <f>'OddsRatio_working_3-way'!S384*'OddsRatio_working_3-way'!R384/3-2*'OddsRatio_working_3-way'!R384^3/27-'OddsRatio_working_3-way'!T384</f>
        <v>0.27217935095023249</v>
      </c>
      <c r="W384" s="11">
        <f>'OddsRatio_working_3-way'!V384^2+4*'OddsRatio_working_3-way'!U384^3/27</f>
        <v>-1.7518250840131894E-2</v>
      </c>
      <c r="X384" s="11">
        <f>IF('OddsRatio_working_3-way'!W384&gt;0,IF(ABS('OddsRatio_working_3-way'!V384+SQRT('OddsRatio_working_3-way'!W384))/2&gt;0,ABS('OddsRatio_working_3-way'!V384+SQRT('OddsRatio_working_3-way'!W384))/2,ABS('OddsRatio_working_3-way'!V384-SQRT('OddsRatio_working_3-way'!W384))/2),SQRT(-'OddsRatio_working_3-way'!U384^3/27))</f>
        <v>0.15132733553775218</v>
      </c>
      <c r="Y384" s="11">
        <f>IF('OddsRatio_working_3-way'!W384&gt;=0,IF('OddsRatio_working_3-way'!V384+SQRT('OddsRatio_working_3-way'!W384)&gt;0,0,PI()),ACOS('OddsRatio_working_3-way'!V384/(2*'OddsRatio_working_3-way'!X384)))</f>
        <v>0.45261491883377447</v>
      </c>
      <c r="Z384" s="11">
        <f>'OddsRatio_working_3-way'!X384^(1/3)*COS('OddsRatio_working_3-way'!Y384/3)</f>
        <v>0.52683849727072896</v>
      </c>
      <c r="AA384" s="11">
        <f>'OddsRatio_working_3-way'!X384^(1/3)*COS(('OddsRatio_working_3-way'!Y384+2*PI())/3)</f>
        <v>-0.33278235456133232</v>
      </c>
      <c r="AB384" s="11">
        <f>'OddsRatio_working_3-way'!X384^(1/3)*COS(('OddsRatio_working_3-way'!Y384+4*PI())/3)</f>
        <v>-0.19405614270939667</v>
      </c>
      <c r="AC384" s="11">
        <f>'OddsRatio_working_3-way'!X384^(1/3)*SIN('OddsRatio_working_3-way'!Y384/3)</f>
        <v>8.0093615756372152E-2</v>
      </c>
      <c r="AD384" s="11">
        <f>'OddsRatio_working_3-way'!X384^(1/3)*SIN(('OddsRatio_working_3-way'!Y384+2*PI())/3)</f>
        <v>0.416208714449884</v>
      </c>
      <c r="AE384" s="11">
        <f>'OddsRatio_working_3-way'!X384^(1/3)*SIN(('OddsRatio_working_3-way'!Y384+4*PI())/3)</f>
        <v>-0.49630233020625608</v>
      </c>
      <c r="AF384" s="11">
        <f>-'OddsRatio_working_3-way'!U384/(3*'OddsRatio_working_3-way'!X384^(1/3))*COS(('OddsRatio_working_3-way'!Y384)/3)</f>
        <v>0.52683849727072884</v>
      </c>
      <c r="AG384" s="11">
        <f>-'OddsRatio_working_3-way'!U384/(3*'OddsRatio_working_3-way'!X384^(1/3))*COS(('OddsRatio_working_3-way'!Y384+2*PI())/3)</f>
        <v>-0.33278235456133221</v>
      </c>
      <c r="AH384" s="11">
        <f>-'OddsRatio_working_3-way'!U384/(3*'OddsRatio_working_3-way'!X384^(1/3))*COS(('OddsRatio_working_3-way'!Y384+4*PI())/3)</f>
        <v>-0.19405614270939661</v>
      </c>
      <c r="AI384" s="11">
        <f>'OddsRatio_working_3-way'!U384/(3*'OddsRatio_working_3-way'!X384^(1/3))*SIN(('OddsRatio_working_3-way'!Y384)/3)</f>
        <v>-8.0093615756372125E-2</v>
      </c>
      <c r="AJ384" s="11">
        <f>'OddsRatio_working_3-way'!U384/(3*'OddsRatio_working_3-way'!X384^(1/3))*SIN(('OddsRatio_working_3-way'!Y384+2*PI())/3)</f>
        <v>-0.41620871444988394</v>
      </c>
      <c r="AK384" s="11">
        <f>'OddsRatio_working_3-way'!U384/(3*'OddsRatio_working_3-way'!X384^(1/3))*SIN(('OddsRatio_working_3-way'!Y384+4*PI())/3)</f>
        <v>0.49630233020625597</v>
      </c>
      <c r="AL384" s="11">
        <f>'OddsRatio_working_3-way'!Z384+'OddsRatio_working_3-way'!AF384</f>
        <v>1.0536769945414579</v>
      </c>
      <c r="AM384" s="11">
        <f>'OddsRatio_working_3-way'!AA384+'OddsRatio_working_3-way'!AG384</f>
        <v>-0.66556470912266452</v>
      </c>
      <c r="AN384" s="11">
        <f>'OddsRatio_working_3-way'!AB384+'OddsRatio_working_3-way'!AH384</f>
        <v>-0.38811228541879328</v>
      </c>
      <c r="AO384" s="11">
        <f>'OddsRatio_working_3-way'!AC384+'OddsRatio_working_3-way'!AI384</f>
        <v>0</v>
      </c>
      <c r="AP384" s="11">
        <f>'OddsRatio_working_3-way'!AD384+'OddsRatio_working_3-way'!AJ384</f>
        <v>0</v>
      </c>
      <c r="AQ384" s="11">
        <f>'OddsRatio_working_3-way'!AE384+'OddsRatio_working_3-way'!AK384</f>
        <v>0</v>
      </c>
      <c r="AR384" s="10">
        <f>IF(A384="","",IF(('OddsRatio_working_3-way'!X384=0),IF(Q384&gt;0,-Q384^(1/3),(-Q384)^(1/3)),'OddsRatio_working_3-way'!AL384-'OddsRatio_working_3-way'!R384/3))</f>
        <v>1.0536769945414579</v>
      </c>
      <c r="AS384" s="11">
        <f>IF(('OddsRatio_working_3-way'!X384=0),IF(Q384&gt;0,-Q384^(1/3),(-Q384)^(1/3)),'OddsRatio_working_3-way'!AM384-'OddsRatio_working_3-way'!R384/3)</f>
        <v>-0.66556470912266452</v>
      </c>
      <c r="AT384" s="11">
        <f>IF(('OddsRatio_working_3-way'!X384=0),IF(Q384&gt;0,-Q384^(1/3),(-Q384)^(1/3)),'OddsRatio_working_3-way'!AN384-'OddsRatio_working_3-way'!R384/3)</f>
        <v>-0.38811228541879328</v>
      </c>
      <c r="AU384" s="11">
        <f>IF(('OddsRatio_working_3-way'!X384=0),0,'OddsRatio_working_3-way'!AO384)</f>
        <v>0</v>
      </c>
      <c r="AV384" s="11">
        <f>IF(('OddsRatio_working_3-way'!X384=0),0,'OddsRatio_working_3-way'!AP384)</f>
        <v>0</v>
      </c>
      <c r="AW384" s="11">
        <f>IF(('OddsRatio_working_3-way'!X384=0),0,'OddsRatio_working_3-way'!AQ384)</f>
        <v>0</v>
      </c>
    </row>
    <row r="385" spans="1:4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9">
        <f t="shared" si="78"/>
        <v>0.34833470382749937</v>
      </c>
      <c r="E385" s="9">
        <f t="shared" si="79"/>
        <v>0.28732417918245262</v>
      </c>
      <c r="F385" s="9">
        <f t="shared" si="80"/>
        <v>0.36434111699004801</v>
      </c>
      <c r="G385" s="9">
        <f t="shared" si="81"/>
        <v>1.0510124169385526</v>
      </c>
      <c r="H385" s="9">
        <f t="shared" si="82"/>
        <v>2.8708021021506234</v>
      </c>
      <c r="I385" s="9">
        <f t="shared" si="83"/>
        <v>3.4803893039749845</v>
      </c>
      <c r="J385" s="9">
        <f t="shared" si="84"/>
        <v>2.7446806121179979</v>
      </c>
      <c r="K385" s="11">
        <f t="shared" si="85"/>
        <v>0.35971223021582738</v>
      </c>
      <c r="L385" s="11">
        <f t="shared" si="86"/>
        <v>0.29761904761904762</v>
      </c>
      <c r="M385" s="11">
        <f t="shared" si="87"/>
        <v>0.37593984962406013</v>
      </c>
      <c r="N385" s="11">
        <f>'OddsRatio_working_3-way'!K385+'OddsRatio_working_3-way'!L385+'OddsRatio_working_3-way'!M385-('OddsRatio_working_3-way'!K385*'OddsRatio_working_3-way'!L385)-('OddsRatio_working_3-way'!K385*'OddsRatio_working_3-way'!M385)-('OddsRatio_working_3-way'!L385*'OddsRatio_working_3-way'!M385)+('OddsRatio_working_3-way'!K385*'OddsRatio_working_3-way'!L385*'OddsRatio_working_3-way'!M385)-1</f>
        <v>-0.28065603371223546</v>
      </c>
      <c r="O385" s="11">
        <f>0</f>
        <v>0</v>
      </c>
      <c r="P385" s="11">
        <f>('OddsRatio_working_3-way'!K385*'OddsRatio_working_3-way'!L385)+('OddsRatio_working_3-way'!K385*'OddsRatio_working_3-way'!M385)+('OddsRatio_working_3-way'!L385*'OddsRatio_working_3-way'!M385)-(3*'OddsRatio_working_3-way'!K385*'OddsRatio_working_3-way'!L385*'OddsRatio_working_3-way'!M385)</f>
        <v>0.23343301728112675</v>
      </c>
      <c r="Q385" s="11">
        <f>2*'OddsRatio_working_3-way'!K385*'OddsRatio_working_3-way'!L385*'OddsRatio_working_3-way'!M385</f>
        <v>8.049414389004371E-2</v>
      </c>
      <c r="R385" s="11">
        <f t="shared" si="88"/>
        <v>0</v>
      </c>
      <c r="S385" s="11">
        <f t="shared" si="89"/>
        <v>-0.83174059788955834</v>
      </c>
      <c r="T385" s="11">
        <f t="shared" si="90"/>
        <v>-0.28680710272053733</v>
      </c>
      <c r="U385" s="11">
        <f>'OddsRatio_working_3-way'!S385-'OddsRatio_working_3-way'!R385^2/3</f>
        <v>-0.83174059788955834</v>
      </c>
      <c r="V385" s="11">
        <f>'OddsRatio_working_3-way'!S385*'OddsRatio_working_3-way'!R385/3-2*'OddsRatio_working_3-way'!R385^3/27-'OddsRatio_working_3-way'!T385</f>
        <v>0.28680710272053733</v>
      </c>
      <c r="W385" s="11">
        <f>'OddsRatio_working_3-way'!V385^2+4*'OddsRatio_working_3-way'!U385^3/27</f>
        <v>-2.9849218049814163E-3</v>
      </c>
      <c r="X385" s="11">
        <f>IF('OddsRatio_working_3-way'!W385&gt;0,IF(ABS('OddsRatio_working_3-way'!V385+SQRT('OddsRatio_working_3-way'!W385))/2&gt;0,ABS('OddsRatio_working_3-way'!V385+SQRT('OddsRatio_working_3-way'!W385))/2,ABS('OddsRatio_working_3-way'!V385-SQRT('OddsRatio_working_3-way'!W385))/2),SQRT(-'OddsRatio_working_3-way'!U385^3/27))</f>
        <v>0.14598222149968321</v>
      </c>
      <c r="Y385" s="11">
        <f>IF('OddsRatio_working_3-way'!W385&gt;=0,IF('OddsRatio_working_3-way'!V385+SQRT('OddsRatio_working_3-way'!W385)&gt;0,0,PI()),ACOS('OddsRatio_working_3-way'!V385/(2*'OddsRatio_working_3-way'!X385)))</f>
        <v>0.18823669160302381</v>
      </c>
      <c r="Z385" s="11">
        <f>'OddsRatio_working_3-way'!X385^(1/3)*COS('OddsRatio_working_3-way'!Y385/3)</f>
        <v>0.52550620846927631</v>
      </c>
      <c r="AA385" s="11">
        <f>'OddsRatio_working_3-way'!X385^(1/3)*COS(('OddsRatio_working_3-way'!Y385+2*PI())/3)</f>
        <v>-0.29134625232248873</v>
      </c>
      <c r="AB385" s="11">
        <f>'OddsRatio_working_3-way'!X385^(1/3)*COS(('OddsRatio_working_3-way'!Y385+4*PI())/3)</f>
        <v>-0.2341599561467877</v>
      </c>
      <c r="AC385" s="11">
        <f>'OddsRatio_working_3-way'!X385^(1/3)*SIN('OddsRatio_working_3-way'!Y385/3)</f>
        <v>3.3016523490998734E-2</v>
      </c>
      <c r="AD385" s="11">
        <f>'OddsRatio_working_3-way'!X385^(1/3)*SIN(('OddsRatio_working_3-way'!Y385+2*PI())/3)</f>
        <v>0.438593464635335</v>
      </c>
      <c r="AE385" s="11">
        <f>'OddsRatio_working_3-way'!X385^(1/3)*SIN(('OddsRatio_working_3-way'!Y385+4*PI())/3)</f>
        <v>-0.4716099881263337</v>
      </c>
      <c r="AF385" s="11">
        <f>-'OddsRatio_working_3-way'!U385/(3*'OddsRatio_working_3-way'!X385^(1/3))*COS(('OddsRatio_working_3-way'!Y385)/3)</f>
        <v>0.5255062084692762</v>
      </c>
      <c r="AG385" s="11">
        <f>-'OddsRatio_working_3-way'!U385/(3*'OddsRatio_working_3-way'!X385^(1/3))*COS(('OddsRatio_working_3-way'!Y385+2*PI())/3)</f>
        <v>-0.29134625232248867</v>
      </c>
      <c r="AH385" s="11">
        <f>-'OddsRatio_working_3-way'!U385/(3*'OddsRatio_working_3-way'!X385^(1/3))*COS(('OddsRatio_working_3-way'!Y385+4*PI())/3)</f>
        <v>-0.23415995614678764</v>
      </c>
      <c r="AI385" s="11">
        <f>'OddsRatio_working_3-way'!U385/(3*'OddsRatio_working_3-way'!X385^(1/3))*SIN(('OddsRatio_working_3-way'!Y385)/3)</f>
        <v>-3.3016523490998727E-2</v>
      </c>
      <c r="AJ385" s="11">
        <f>'OddsRatio_working_3-way'!U385/(3*'OddsRatio_working_3-way'!X385^(1/3))*SIN(('OddsRatio_working_3-way'!Y385+2*PI())/3)</f>
        <v>-0.43859346463533494</v>
      </c>
      <c r="AK385" s="11">
        <f>'OddsRatio_working_3-way'!U385/(3*'OddsRatio_working_3-way'!X385^(1/3))*SIN(('OddsRatio_working_3-way'!Y385+4*PI())/3)</f>
        <v>0.47160998812633359</v>
      </c>
      <c r="AL385" s="11">
        <f>'OddsRatio_working_3-way'!Z385+'OddsRatio_working_3-way'!AF385</f>
        <v>1.0510124169385526</v>
      </c>
      <c r="AM385" s="11">
        <f>'OddsRatio_working_3-way'!AA385+'OddsRatio_working_3-way'!AG385</f>
        <v>-0.58269250464497735</v>
      </c>
      <c r="AN385" s="11">
        <f>'OddsRatio_working_3-way'!AB385+'OddsRatio_working_3-way'!AH385</f>
        <v>-0.46831991229357534</v>
      </c>
      <c r="AO385" s="11">
        <f>'OddsRatio_working_3-way'!AC385+'OddsRatio_working_3-way'!AI385</f>
        <v>0</v>
      </c>
      <c r="AP385" s="11">
        <f>'OddsRatio_working_3-way'!AD385+'OddsRatio_working_3-way'!AJ385</f>
        <v>0</v>
      </c>
      <c r="AQ385" s="11">
        <f>'OddsRatio_working_3-way'!AE385+'OddsRatio_working_3-way'!AK385</f>
        <v>0</v>
      </c>
      <c r="AR385" s="10">
        <f>IF(A385="","",IF(('OddsRatio_working_3-way'!X385=0),IF(Q385&gt;0,-Q385^(1/3),(-Q385)^(1/3)),'OddsRatio_working_3-way'!AL385-'OddsRatio_working_3-way'!R385/3))</f>
        <v>1.0510124169385526</v>
      </c>
      <c r="AS385" s="11">
        <f>IF(('OddsRatio_working_3-way'!X385=0),IF(Q385&gt;0,-Q385^(1/3),(-Q385)^(1/3)),'OddsRatio_working_3-way'!AM385-'OddsRatio_working_3-way'!R385/3)</f>
        <v>-0.58269250464497735</v>
      </c>
      <c r="AT385" s="11">
        <f>IF(('OddsRatio_working_3-way'!X385=0),IF(Q385&gt;0,-Q385^(1/3),(-Q385)^(1/3)),'OddsRatio_working_3-way'!AN385-'OddsRatio_working_3-way'!R385/3)</f>
        <v>-0.46831991229357534</v>
      </c>
      <c r="AU385" s="11">
        <f>IF(('OddsRatio_working_3-way'!X385=0),0,'OddsRatio_working_3-way'!AO385)</f>
        <v>0</v>
      </c>
      <c r="AV385" s="11">
        <f>IF(('OddsRatio_working_3-way'!X385=0),0,'OddsRatio_working_3-way'!AP385)</f>
        <v>0</v>
      </c>
      <c r="AW385" s="11">
        <f>IF(('OddsRatio_working_3-way'!X385=0),0,'OddsRatio_working_3-way'!AQ385)</f>
        <v>0</v>
      </c>
    </row>
    <row r="386" spans="1:4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9">
        <f t="shared" si="78"/>
        <v>0.33423115245463186</v>
      </c>
      <c r="E386" s="9">
        <f t="shared" si="79"/>
        <v>0.28783598111860309</v>
      </c>
      <c r="F386" s="9">
        <f t="shared" si="80"/>
        <v>0.37793286642676521</v>
      </c>
      <c r="G386" s="9">
        <f t="shared" si="81"/>
        <v>1.0483901755698519</v>
      </c>
      <c r="H386" s="9">
        <f t="shared" si="82"/>
        <v>2.9919413335827181</v>
      </c>
      <c r="I386" s="9">
        <f t="shared" si="83"/>
        <v>3.4742008143448508</v>
      </c>
      <c r="J386" s="9">
        <f t="shared" si="84"/>
        <v>2.6459725756446675</v>
      </c>
      <c r="K386" s="11">
        <f t="shared" si="85"/>
        <v>0.34482758620689657</v>
      </c>
      <c r="L386" s="11">
        <f t="shared" si="86"/>
        <v>0.29761904761904762</v>
      </c>
      <c r="M386" s="11">
        <f t="shared" si="87"/>
        <v>0.38910505836575876</v>
      </c>
      <c r="N386" s="11">
        <f>'OddsRatio_working_3-way'!K386+'OddsRatio_working_3-way'!L386+'OddsRatio_working_3-way'!M386-('OddsRatio_working_3-way'!K386*'OddsRatio_working_3-way'!L386)-('OddsRatio_working_3-way'!K386*'OddsRatio_working_3-way'!M386)-('OddsRatio_working_3-way'!L386*'OddsRatio_working_3-way'!M386)+('OddsRatio_working_3-way'!K386*'OddsRatio_working_3-way'!L386*'OddsRatio_working_3-way'!M386)-1</f>
        <v>-0.28112201542363902</v>
      </c>
      <c r="O386" s="11">
        <f>0</f>
        <v>0</v>
      </c>
      <c r="P386" s="11">
        <f>('OddsRatio_working_3-way'!K386*'OddsRatio_working_3-way'!L386)+('OddsRatio_working_3-way'!K386*'OddsRatio_working_3-way'!M386)+('OddsRatio_working_3-way'!L386*'OddsRatio_working_3-way'!M386)-(3*'OddsRatio_working_3-way'!K386*'OddsRatio_working_3-way'!L386*'OddsRatio_working_3-way'!M386)</f>
        <v>0.23280813734322392</v>
      </c>
      <c r="Q386" s="11">
        <f>2*'OddsRatio_working_3-way'!K386*'OddsRatio_working_3-way'!L386*'OddsRatio_working_3-way'!M386</f>
        <v>7.9865570272117978E-2</v>
      </c>
      <c r="R386" s="11">
        <f t="shared" si="88"/>
        <v>0</v>
      </c>
      <c r="S386" s="11">
        <f t="shared" si="89"/>
        <v>-0.8281391160076591</v>
      </c>
      <c r="T386" s="11">
        <f t="shared" si="90"/>
        <v>-0.28409575163213002</v>
      </c>
      <c r="U386" s="11">
        <f>'OddsRatio_working_3-way'!S386-'OddsRatio_working_3-way'!R386^2/3</f>
        <v>-0.8281391160076591</v>
      </c>
      <c r="V386" s="11">
        <f>'OddsRatio_working_3-way'!S386*'OddsRatio_working_3-way'!R386/3-2*'OddsRatio_working_3-way'!R386^3/27-'OddsRatio_working_3-way'!T386</f>
        <v>0.28409575163213002</v>
      </c>
      <c r="W386" s="11">
        <f>'OddsRatio_working_3-way'!V386^2+4*'OddsRatio_working_3-way'!U386^3/27</f>
        <v>-3.4303042309727222E-3</v>
      </c>
      <c r="X386" s="11">
        <f>IF('OddsRatio_working_3-way'!W386&gt;0,IF(ABS('OddsRatio_working_3-way'!V386+SQRT('OddsRatio_working_3-way'!W386))/2&gt;0,ABS('OddsRatio_working_3-way'!V386+SQRT('OddsRatio_working_3-way'!W386))/2,ABS('OddsRatio_working_3-way'!V386-SQRT('OddsRatio_working_3-way'!W386))/2),SQRT(-'OddsRatio_working_3-way'!U386^3/27))</f>
        <v>0.14503508224426051</v>
      </c>
      <c r="Y386" s="11">
        <f>IF('OddsRatio_working_3-way'!W386&gt;=0,IF('OddsRatio_working_3-way'!V386+SQRT('OddsRatio_working_3-way'!W386)&gt;0,0,PI()),ACOS('OddsRatio_working_3-way'!V386/(2*'OddsRatio_working_3-way'!X386)))</f>
        <v>0.20331027296038351</v>
      </c>
      <c r="Z386" s="11">
        <f>'OddsRatio_working_3-way'!X386^(1/3)*COS('OddsRatio_working_3-way'!Y386/3)</f>
        <v>0.52419508778492607</v>
      </c>
      <c r="AA386" s="11">
        <f>'OddsRatio_working_3-way'!X386^(1/3)*COS(('OddsRatio_working_3-way'!Y386+2*PI())/3)</f>
        <v>-0.29291006502478933</v>
      </c>
      <c r="AB386" s="11">
        <f>'OddsRatio_working_3-way'!X386^(1/3)*COS(('OddsRatio_working_3-way'!Y386+4*PI())/3)</f>
        <v>-0.23128502276013685</v>
      </c>
      <c r="AC386" s="11">
        <f>'OddsRatio_working_3-way'!X386^(1/3)*SIN('OddsRatio_working_3-way'!Y386/3)</f>
        <v>3.557923474031939E-2</v>
      </c>
      <c r="AD386" s="11">
        <f>'OddsRatio_working_3-way'!X386^(1/3)*SIN(('OddsRatio_working_3-way'!Y386+2*PI())/3)</f>
        <v>0.43617664519060023</v>
      </c>
      <c r="AE386" s="11">
        <f>'OddsRatio_working_3-way'!X386^(1/3)*SIN(('OddsRatio_working_3-way'!Y386+4*PI())/3)</f>
        <v>-0.47175587993091944</v>
      </c>
      <c r="AF386" s="11">
        <f>-'OddsRatio_working_3-way'!U386/(3*'OddsRatio_working_3-way'!X386^(1/3))*COS(('OddsRatio_working_3-way'!Y386)/3)</f>
        <v>0.52419508778492596</v>
      </c>
      <c r="AG386" s="11">
        <f>-'OddsRatio_working_3-way'!U386/(3*'OddsRatio_working_3-way'!X386^(1/3))*COS(('OddsRatio_working_3-way'!Y386+2*PI())/3)</f>
        <v>-0.29291006502478928</v>
      </c>
      <c r="AH386" s="11">
        <f>-'OddsRatio_working_3-way'!U386/(3*'OddsRatio_working_3-way'!X386^(1/3))*COS(('OddsRatio_working_3-way'!Y386+4*PI())/3)</f>
        <v>-0.23128502276013679</v>
      </c>
      <c r="AI386" s="11">
        <f>'OddsRatio_working_3-way'!U386/(3*'OddsRatio_working_3-way'!X386^(1/3))*SIN(('OddsRatio_working_3-way'!Y386)/3)</f>
        <v>-3.5579234740319383E-2</v>
      </c>
      <c r="AJ386" s="11">
        <f>'OddsRatio_working_3-way'!U386/(3*'OddsRatio_working_3-way'!X386^(1/3))*SIN(('OddsRatio_working_3-way'!Y386+2*PI())/3)</f>
        <v>-0.43617664519060018</v>
      </c>
      <c r="AK386" s="11">
        <f>'OddsRatio_working_3-way'!U386/(3*'OddsRatio_working_3-way'!X386^(1/3))*SIN(('OddsRatio_working_3-way'!Y386+4*PI())/3)</f>
        <v>0.47175587993091933</v>
      </c>
      <c r="AL386" s="11">
        <f>'OddsRatio_working_3-way'!Z386+'OddsRatio_working_3-way'!AF386</f>
        <v>1.0483901755698519</v>
      </c>
      <c r="AM386" s="11">
        <f>'OddsRatio_working_3-way'!AA386+'OddsRatio_working_3-way'!AG386</f>
        <v>-0.58582013004957867</v>
      </c>
      <c r="AN386" s="11">
        <f>'OddsRatio_working_3-way'!AB386+'OddsRatio_working_3-way'!AH386</f>
        <v>-0.46257004552027364</v>
      </c>
      <c r="AO386" s="11">
        <f>'OddsRatio_working_3-way'!AC386+'OddsRatio_working_3-way'!AI386</f>
        <v>0</v>
      </c>
      <c r="AP386" s="11">
        <f>'OddsRatio_working_3-way'!AD386+'OddsRatio_working_3-way'!AJ386</f>
        <v>0</v>
      </c>
      <c r="AQ386" s="11">
        <f>'OddsRatio_working_3-way'!AE386+'OddsRatio_working_3-way'!AK386</f>
        <v>0</v>
      </c>
      <c r="AR386" s="10">
        <f>IF(A386="","",IF(('OddsRatio_working_3-way'!X386=0),IF(Q386&gt;0,-Q386^(1/3),(-Q386)^(1/3)),'OddsRatio_working_3-way'!AL386-'OddsRatio_working_3-way'!R386/3))</f>
        <v>1.0483901755698519</v>
      </c>
      <c r="AS386" s="11">
        <f>IF(('OddsRatio_working_3-way'!X386=0),IF(Q386&gt;0,-Q386^(1/3),(-Q386)^(1/3)),'OddsRatio_working_3-way'!AM386-'OddsRatio_working_3-way'!R386/3)</f>
        <v>-0.58582013004957867</v>
      </c>
      <c r="AT386" s="11">
        <f>IF(('OddsRatio_working_3-way'!X386=0),IF(Q386&gt;0,-Q386^(1/3),(-Q386)^(1/3)),'OddsRatio_working_3-way'!AN386-'OddsRatio_working_3-way'!R386/3)</f>
        <v>-0.46257004552027364</v>
      </c>
      <c r="AU386" s="11">
        <f>IF(('OddsRatio_working_3-way'!X386=0),0,'OddsRatio_working_3-way'!AO386)</f>
        <v>0</v>
      </c>
      <c r="AV386" s="11">
        <f>IF(('OddsRatio_working_3-way'!X386=0),0,'OddsRatio_working_3-way'!AP386)</f>
        <v>0</v>
      </c>
      <c r="AW386" s="11">
        <f>IF(('OddsRatio_working_3-way'!X386=0),0,'OddsRatio_working_3-way'!AQ386)</f>
        <v>0</v>
      </c>
    </row>
    <row r="387" spans="1:4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9">
        <f t="shared" si="78"/>
        <v>0.48608849636151619</v>
      </c>
      <c r="E387" s="9">
        <f t="shared" si="79"/>
        <v>0.28354314185638296</v>
      </c>
      <c r="F387" s="9">
        <f t="shared" si="80"/>
        <v>0.23036836178210091</v>
      </c>
      <c r="G387" s="9">
        <f t="shared" si="81"/>
        <v>1.0572385635233692</v>
      </c>
      <c r="H387" s="9">
        <f t="shared" si="82"/>
        <v>2.0572385635233692</v>
      </c>
      <c r="I387" s="9">
        <f t="shared" si="83"/>
        <v>3.5268001668208524</v>
      </c>
      <c r="J387" s="9">
        <f t="shared" si="84"/>
        <v>4.3408738607338471</v>
      </c>
      <c r="K387" s="11">
        <f t="shared" si="85"/>
        <v>0.5</v>
      </c>
      <c r="L387" s="11">
        <f t="shared" si="86"/>
        <v>0.29498525073746312</v>
      </c>
      <c r="M387" s="11">
        <f t="shared" si="87"/>
        <v>0.24038461538461536</v>
      </c>
      <c r="N387" s="11">
        <f>'OddsRatio_working_3-way'!K387+'OddsRatio_working_3-way'!L387+'OddsRatio_working_3-way'!M387-('OddsRatio_working_3-way'!K387*'OddsRatio_working_3-way'!L387)-('OddsRatio_working_3-way'!K387*'OddsRatio_working_3-way'!M387)-('OddsRatio_working_3-way'!L387*'OddsRatio_working_3-way'!M387)+('OddsRatio_working_3-way'!K387*'OddsRatio_working_3-way'!L387*'OddsRatio_working_3-way'!M387)-1</f>
        <v>-0.26777002496029045</v>
      </c>
      <c r="O387" s="11">
        <f>0</f>
        <v>0</v>
      </c>
      <c r="P387" s="11">
        <f>('OddsRatio_working_3-way'!K387*'OddsRatio_working_3-way'!L387)+('OddsRatio_working_3-way'!K387*'OddsRatio_working_3-way'!M387)+('OddsRatio_working_3-way'!L387*'OddsRatio_working_3-way'!M387)-(3*'OddsRatio_working_3-way'!K387*'OddsRatio_working_3-way'!L387*'OddsRatio_working_3-way'!M387)</f>
        <v>0.23222997503970955</v>
      </c>
      <c r="Q387" s="11">
        <f>2*'OddsRatio_working_3-way'!K387*'OddsRatio_working_3-way'!L387*'OddsRatio_working_3-way'!M387</f>
        <v>7.0909916042659393E-2</v>
      </c>
      <c r="R387" s="11">
        <f t="shared" si="88"/>
        <v>0</v>
      </c>
      <c r="S387" s="11">
        <f t="shared" si="89"/>
        <v>-0.86727397913246118</v>
      </c>
      <c r="T387" s="11">
        <f t="shared" si="90"/>
        <v>-0.2648164821778507</v>
      </c>
      <c r="U387" s="11">
        <f>'OddsRatio_working_3-way'!S387-'OddsRatio_working_3-way'!R387^2/3</f>
        <v>-0.86727397913246118</v>
      </c>
      <c r="V387" s="11">
        <f>'OddsRatio_working_3-way'!S387*'OddsRatio_working_3-way'!R387/3-2*'OddsRatio_working_3-way'!R387^3/27-'OddsRatio_working_3-way'!T387</f>
        <v>0.2648164821778507</v>
      </c>
      <c r="W387" s="11">
        <f>'OddsRatio_working_3-way'!V387^2+4*'OddsRatio_working_3-way'!U387^3/27</f>
        <v>-2.6514067739363115E-2</v>
      </c>
      <c r="X387" s="11">
        <f>IF('OddsRatio_working_3-way'!W387&gt;0,IF(ABS('OddsRatio_working_3-way'!V387+SQRT('OddsRatio_working_3-way'!W387))/2&gt;0,ABS('OddsRatio_working_3-way'!V387+SQRT('OddsRatio_working_3-way'!W387))/2,ABS('OddsRatio_working_3-way'!V387-SQRT('OddsRatio_working_3-way'!W387))/2),SQRT(-'OddsRatio_working_3-way'!U387^3/27))</f>
        <v>0.15543635109942514</v>
      </c>
      <c r="Y387" s="11">
        <f>IF('OddsRatio_working_3-way'!W387&gt;=0,IF('OddsRatio_working_3-way'!V387+SQRT('OddsRatio_working_3-way'!W387)&gt;0,0,PI()),ACOS('OddsRatio_working_3-way'!V387/(2*'OddsRatio_working_3-way'!X387)))</f>
        <v>0.55129176975708338</v>
      </c>
      <c r="Z387" s="11">
        <f>'OddsRatio_working_3-way'!X387^(1/3)*COS('OddsRatio_working_3-way'!Y387/3)</f>
        <v>0.5286192817616846</v>
      </c>
      <c r="AA387" s="11">
        <f>'OddsRatio_working_3-way'!X387^(1/3)*COS(('OddsRatio_working_3-way'!Y387+2*PI())/3)</f>
        <v>-0.34939627905297732</v>
      </c>
      <c r="AB387" s="11">
        <f>'OddsRatio_working_3-way'!X387^(1/3)*COS(('OddsRatio_working_3-way'!Y387+4*PI())/3)</f>
        <v>-0.17922300270870742</v>
      </c>
      <c r="AC387" s="11">
        <f>'OddsRatio_working_3-way'!X387^(1/3)*SIN('OddsRatio_working_3-way'!Y387/3)</f>
        <v>9.8249586906244746E-2</v>
      </c>
      <c r="AD387" s="11">
        <f>'OddsRatio_working_3-way'!X387^(1/3)*SIN(('OddsRatio_working_3-way'!Y387+2*PI())/3)</f>
        <v>0.40867293348278044</v>
      </c>
      <c r="AE387" s="11">
        <f>'OddsRatio_working_3-way'!X387^(1/3)*SIN(('OddsRatio_working_3-way'!Y387+4*PI())/3)</f>
        <v>-0.50692252038902519</v>
      </c>
      <c r="AF387" s="11">
        <f>-'OddsRatio_working_3-way'!U387/(3*'OddsRatio_working_3-way'!X387^(1/3))*COS(('OddsRatio_working_3-way'!Y387)/3)</f>
        <v>0.5286192817616846</v>
      </c>
      <c r="AG387" s="11">
        <f>-'OddsRatio_working_3-way'!U387/(3*'OddsRatio_working_3-way'!X387^(1/3))*COS(('OddsRatio_working_3-way'!Y387+2*PI())/3)</f>
        <v>-0.34939627905297732</v>
      </c>
      <c r="AH387" s="11">
        <f>-'OddsRatio_working_3-way'!U387/(3*'OddsRatio_working_3-way'!X387^(1/3))*COS(('OddsRatio_working_3-way'!Y387+4*PI())/3)</f>
        <v>-0.17922300270870742</v>
      </c>
      <c r="AI387" s="11">
        <f>'OddsRatio_working_3-way'!U387/(3*'OddsRatio_working_3-way'!X387^(1/3))*SIN(('OddsRatio_working_3-way'!Y387)/3)</f>
        <v>-9.8249586906244746E-2</v>
      </c>
      <c r="AJ387" s="11">
        <f>'OddsRatio_working_3-way'!U387/(3*'OddsRatio_working_3-way'!X387^(1/3))*SIN(('OddsRatio_working_3-way'!Y387+2*PI())/3)</f>
        <v>-0.40867293348278044</v>
      </c>
      <c r="AK387" s="11">
        <f>'OddsRatio_working_3-way'!U387/(3*'OddsRatio_working_3-way'!X387^(1/3))*SIN(('OddsRatio_working_3-way'!Y387+4*PI())/3)</f>
        <v>0.50692252038902519</v>
      </c>
      <c r="AL387" s="11">
        <f>'OddsRatio_working_3-way'!Z387+'OddsRatio_working_3-way'!AF387</f>
        <v>1.0572385635233692</v>
      </c>
      <c r="AM387" s="11">
        <f>'OddsRatio_working_3-way'!AA387+'OddsRatio_working_3-way'!AG387</f>
        <v>-0.69879255810595464</v>
      </c>
      <c r="AN387" s="11">
        <f>'OddsRatio_working_3-way'!AB387+'OddsRatio_working_3-way'!AH387</f>
        <v>-0.35844600541741484</v>
      </c>
      <c r="AO387" s="11">
        <f>'OddsRatio_working_3-way'!AC387+'OddsRatio_working_3-way'!AI387</f>
        <v>0</v>
      </c>
      <c r="AP387" s="11">
        <f>'OddsRatio_working_3-way'!AD387+'OddsRatio_working_3-way'!AJ387</f>
        <v>0</v>
      </c>
      <c r="AQ387" s="11">
        <f>'OddsRatio_working_3-way'!AE387+'OddsRatio_working_3-way'!AK387</f>
        <v>0</v>
      </c>
      <c r="AR387" s="10">
        <f>IF(A387="","",IF(('OddsRatio_working_3-way'!X387=0),IF(Q387&gt;0,-Q387^(1/3),(-Q387)^(1/3)),'OddsRatio_working_3-way'!AL387-'OddsRatio_working_3-way'!R387/3))</f>
        <v>1.0572385635233692</v>
      </c>
      <c r="AS387" s="11">
        <f>IF(('OddsRatio_working_3-way'!X387=0),IF(Q387&gt;0,-Q387^(1/3),(-Q387)^(1/3)),'OddsRatio_working_3-way'!AM387-'OddsRatio_working_3-way'!R387/3)</f>
        <v>-0.69879255810595464</v>
      </c>
      <c r="AT387" s="11">
        <f>IF(('OddsRatio_working_3-way'!X387=0),IF(Q387&gt;0,-Q387^(1/3),(-Q387)^(1/3)),'OddsRatio_working_3-way'!AN387-'OddsRatio_working_3-way'!R387/3)</f>
        <v>-0.35844600541741484</v>
      </c>
      <c r="AU387" s="11">
        <f>IF(('OddsRatio_working_3-way'!X387=0),0,'OddsRatio_working_3-way'!AO387)</f>
        <v>0</v>
      </c>
      <c r="AV387" s="11">
        <f>IF(('OddsRatio_working_3-way'!X387=0),0,'OddsRatio_working_3-way'!AP387)</f>
        <v>0</v>
      </c>
      <c r="AW387" s="11">
        <f>IF(('OddsRatio_working_3-way'!X387=0),0,'OddsRatio_working_3-way'!AQ387)</f>
        <v>0</v>
      </c>
    </row>
    <row r="388" spans="1:4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9">
        <f t="shared" ref="D388:D451" si="91">(K388/(AR388+K388-(AR388*K388)))</f>
        <v>0.66866500951981644</v>
      </c>
      <c r="E388" s="9">
        <f t="shared" ref="E388:E451" si="92">(L388/(AR388+L388-(AR388*L388)))</f>
        <v>0.2050037130346628</v>
      </c>
      <c r="F388" s="9">
        <f t="shared" ref="F388:F451" si="93">(M388/(AR388+M388-(AR388*M388)))</f>
        <v>0.12633127744552086</v>
      </c>
      <c r="G388" s="9">
        <f t="shared" ref="G388:G451" si="94">AR388</f>
        <v>1.0772112303033103</v>
      </c>
      <c r="H388" s="9">
        <f t="shared" ref="H388:H451" si="95">IF(A388="","",1/D388)</f>
        <v>1.495517165939523</v>
      </c>
      <c r="I388" s="9">
        <f t="shared" ref="I388:I451" si="96">IF(B388="","",1/E388)</f>
        <v>4.8779604290919174</v>
      </c>
      <c r="J388" s="9">
        <f t="shared" ref="J388:J451" si="97">IF(C388="","",1/F388)</f>
        <v>7.9156960985472526</v>
      </c>
      <c r="K388" s="11">
        <f t="shared" ref="K388:K451" si="98">1/A388</f>
        <v>0.68493150684931503</v>
      </c>
      <c r="L388" s="11">
        <f t="shared" ref="L388:L451" si="99">1/B388</f>
        <v>0.21739130434782611</v>
      </c>
      <c r="M388" s="11">
        <f t="shared" ref="M388:M451" si="100">1/C388</f>
        <v>0.13477088948787061</v>
      </c>
      <c r="N388" s="11">
        <f>'OddsRatio_working_3-way'!K388+'OddsRatio_working_3-way'!L388+'OddsRatio_working_3-way'!M388-('OddsRatio_working_3-way'!K388*'OddsRatio_working_3-way'!L388)-('OddsRatio_working_3-way'!K388*'OddsRatio_working_3-way'!M388)-('OddsRatio_working_3-way'!L388*'OddsRatio_working_3-way'!M388)+('OddsRatio_working_3-way'!K388*'OddsRatio_working_3-way'!L388*'OddsRatio_working_3-way'!M388)-1</f>
        <v>-0.21334416423586766</v>
      </c>
      <c r="O388" s="11">
        <f>0</f>
        <v>0</v>
      </c>
      <c r="P388" s="11">
        <f>('OddsRatio_working_3-way'!K388*'OddsRatio_working_3-way'!L388)+('OddsRatio_working_3-way'!K388*'OddsRatio_working_3-way'!M388)+('OddsRatio_working_3-way'!L388*'OddsRatio_working_3-way'!M388)-(3*'OddsRatio_working_3-way'!K388*'OddsRatio_working_3-way'!L388*'OddsRatio_working_3-way'!M388)</f>
        <v>0.21030359169637941</v>
      </c>
      <c r="Q388" s="11">
        <f>2*'OddsRatio_working_3-way'!K388*'OddsRatio_working_3-way'!L388*'OddsRatio_working_3-way'!M388</f>
        <v>4.0134273224499882E-2</v>
      </c>
      <c r="R388" s="11">
        <f t="shared" ref="R388:R451" si="101">O388/N388</f>
        <v>0</v>
      </c>
      <c r="S388" s="11">
        <f t="shared" ref="S388:S451" si="102">P388/N388</f>
        <v>-0.98574803979111103</v>
      </c>
      <c r="T388" s="11">
        <f t="shared" ref="T388:T451" si="103">Q388/N388</f>
        <v>-0.18811985492196773</v>
      </c>
      <c r="U388" s="11">
        <f>'OddsRatio_working_3-way'!S388-'OddsRatio_working_3-way'!R388^2/3</f>
        <v>-0.98574803979111103</v>
      </c>
      <c r="V388" s="11">
        <f>'OddsRatio_working_3-way'!S388*'OddsRatio_working_3-way'!R388/3-2*'OddsRatio_working_3-way'!R388^3/27-'OddsRatio_working_3-way'!T388</f>
        <v>0.18811985492196773</v>
      </c>
      <c r="W388" s="11">
        <f>'OddsRatio_working_3-way'!V388^2+4*'OddsRatio_working_3-way'!U388^3/27</f>
        <v>-0.10651470976158912</v>
      </c>
      <c r="X388" s="11">
        <f>IF('OddsRatio_working_3-way'!W388&gt;0,IF(ABS('OddsRatio_working_3-way'!V388+SQRT('OddsRatio_working_3-way'!W388))/2&gt;0,ABS('OddsRatio_working_3-way'!V388+SQRT('OddsRatio_working_3-way'!W388))/2,ABS('OddsRatio_working_3-way'!V388-SQRT('OddsRatio_working_3-way'!W388))/2),SQRT(-'OddsRatio_working_3-way'!U388^3/27))</f>
        <v>0.18835059701090101</v>
      </c>
      <c r="Y388" s="11">
        <f>IF('OddsRatio_working_3-way'!W388&gt;=0,IF('OddsRatio_working_3-way'!V388+SQRT('OddsRatio_working_3-way'!W388)&gt;0,0,PI()),ACOS('OddsRatio_working_3-way'!V388/(2*'OddsRatio_working_3-way'!X388)))</f>
        <v>1.0479046996267321</v>
      </c>
      <c r="Z388" s="11">
        <f>'OddsRatio_working_3-way'!X388^(1/3)*COS('OddsRatio_working_3-way'!Y388/3)</f>
        <v>0.53860561515165517</v>
      </c>
      <c r="AA388" s="11">
        <f>'OddsRatio_working_3-way'!X388^(1/3)*COS(('OddsRatio_working_3-way'!Y388+2*PI())/3)</f>
        <v>-0.43919984534608442</v>
      </c>
      <c r="AB388" s="11">
        <f>'OddsRatio_working_3-way'!X388^(1/3)*COS(('OddsRatio_working_3-way'!Y388+4*PI())/3)</f>
        <v>-9.9405769805570587E-2</v>
      </c>
      <c r="AC388" s="11">
        <f>'OddsRatio_working_3-way'!X388^(1/3)*SIN('OddsRatio_working_3-way'!Y388/3)</f>
        <v>0.19618020098235561</v>
      </c>
      <c r="AD388" s="11">
        <f>'OddsRatio_working_3-way'!X388^(1/3)*SIN(('OddsRatio_working_3-way'!Y388+2*PI())/3)</f>
        <v>0.36835604485110029</v>
      </c>
      <c r="AE388" s="11">
        <f>'OddsRatio_working_3-way'!X388^(1/3)*SIN(('OddsRatio_working_3-way'!Y388+4*PI())/3)</f>
        <v>-0.56453624583345596</v>
      </c>
      <c r="AF388" s="11">
        <f>-'OddsRatio_working_3-way'!U388/(3*'OddsRatio_working_3-way'!X388^(1/3))*COS(('OddsRatio_working_3-way'!Y388)/3)</f>
        <v>0.53860561515165517</v>
      </c>
      <c r="AG388" s="11">
        <f>-'OddsRatio_working_3-way'!U388/(3*'OddsRatio_working_3-way'!X388^(1/3))*COS(('OddsRatio_working_3-way'!Y388+2*PI())/3)</f>
        <v>-0.43919984534608442</v>
      </c>
      <c r="AH388" s="11">
        <f>-'OddsRatio_working_3-way'!U388/(3*'OddsRatio_working_3-way'!X388^(1/3))*COS(('OddsRatio_working_3-way'!Y388+4*PI())/3)</f>
        <v>-9.9405769805570587E-2</v>
      </c>
      <c r="AI388" s="11">
        <f>'OddsRatio_working_3-way'!U388/(3*'OddsRatio_working_3-way'!X388^(1/3))*SIN(('OddsRatio_working_3-way'!Y388)/3)</f>
        <v>-0.19618020098235561</v>
      </c>
      <c r="AJ388" s="11">
        <f>'OddsRatio_working_3-way'!U388/(3*'OddsRatio_working_3-way'!X388^(1/3))*SIN(('OddsRatio_working_3-way'!Y388+2*PI())/3)</f>
        <v>-0.36835604485110029</v>
      </c>
      <c r="AK388" s="11">
        <f>'OddsRatio_working_3-way'!U388/(3*'OddsRatio_working_3-way'!X388^(1/3))*SIN(('OddsRatio_working_3-way'!Y388+4*PI())/3)</f>
        <v>0.56453624583345596</v>
      </c>
      <c r="AL388" s="11">
        <f>'OddsRatio_working_3-way'!Z388+'OddsRatio_working_3-way'!AF388</f>
        <v>1.0772112303033103</v>
      </c>
      <c r="AM388" s="11">
        <f>'OddsRatio_working_3-way'!AA388+'OddsRatio_working_3-way'!AG388</f>
        <v>-0.87839969069216883</v>
      </c>
      <c r="AN388" s="11">
        <f>'OddsRatio_working_3-way'!AB388+'OddsRatio_working_3-way'!AH388</f>
        <v>-0.19881153961114117</v>
      </c>
      <c r="AO388" s="11">
        <f>'OddsRatio_working_3-way'!AC388+'OddsRatio_working_3-way'!AI388</f>
        <v>0</v>
      </c>
      <c r="AP388" s="11">
        <f>'OddsRatio_working_3-way'!AD388+'OddsRatio_working_3-way'!AJ388</f>
        <v>0</v>
      </c>
      <c r="AQ388" s="11">
        <f>'OddsRatio_working_3-way'!AE388+'OddsRatio_working_3-way'!AK388</f>
        <v>0</v>
      </c>
      <c r="AR388" s="10">
        <f>IF(A388="","",IF(('OddsRatio_working_3-way'!X388=0),IF(Q388&gt;0,-Q388^(1/3),(-Q388)^(1/3)),'OddsRatio_working_3-way'!AL388-'OddsRatio_working_3-way'!R388/3))</f>
        <v>1.0772112303033103</v>
      </c>
      <c r="AS388" s="11">
        <f>IF(('OddsRatio_working_3-way'!X388=0),IF(Q388&gt;0,-Q388^(1/3),(-Q388)^(1/3)),'OddsRatio_working_3-way'!AM388-'OddsRatio_working_3-way'!R388/3)</f>
        <v>-0.87839969069216883</v>
      </c>
      <c r="AT388" s="11">
        <f>IF(('OddsRatio_working_3-way'!X388=0),IF(Q388&gt;0,-Q388^(1/3),(-Q388)^(1/3)),'OddsRatio_working_3-way'!AN388-'OddsRatio_working_3-way'!R388/3)</f>
        <v>-0.19881153961114117</v>
      </c>
      <c r="AU388" s="11">
        <f>IF(('OddsRatio_working_3-way'!X388=0),0,'OddsRatio_working_3-way'!AO388)</f>
        <v>0</v>
      </c>
      <c r="AV388" s="11">
        <f>IF(('OddsRatio_working_3-way'!X388=0),0,'OddsRatio_working_3-way'!AP388)</f>
        <v>0</v>
      </c>
      <c r="AW388" s="11">
        <f>IF(('OddsRatio_working_3-way'!X388=0),0,'OddsRatio_working_3-way'!AQ388)</f>
        <v>0</v>
      </c>
    </row>
    <row r="389" spans="1:4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9">
        <f t="shared" si="91"/>
        <v>0.43556582019207862</v>
      </c>
      <c r="E389" s="9">
        <f t="shared" si="92"/>
        <v>0.2776031958812491</v>
      </c>
      <c r="F389" s="9">
        <f t="shared" si="93"/>
        <v>0.28683098392667222</v>
      </c>
      <c r="G389" s="9">
        <f t="shared" si="94"/>
        <v>1.0535481798761133</v>
      </c>
      <c r="H389" s="9">
        <f t="shared" si="95"/>
        <v>2.2958642612476194</v>
      </c>
      <c r="I389" s="9">
        <f t="shared" si="96"/>
        <v>3.6022640042939997</v>
      </c>
      <c r="J389" s="9">
        <f t="shared" si="97"/>
        <v>3.4863737045076273</v>
      </c>
      <c r="K389" s="11">
        <f t="shared" si="98"/>
        <v>0.44843049327354262</v>
      </c>
      <c r="L389" s="11">
        <f t="shared" si="99"/>
        <v>0.28818443804034583</v>
      </c>
      <c r="M389" s="11">
        <f t="shared" si="100"/>
        <v>0.29761904761904762</v>
      </c>
      <c r="N389" s="11">
        <f>'OddsRatio_working_3-way'!K389+'OddsRatio_working_3-way'!L389+'OddsRatio_working_3-way'!M389-('OddsRatio_working_3-way'!K389*'OddsRatio_working_3-way'!L389)-('OddsRatio_working_3-way'!K389*'OddsRatio_working_3-way'!M389)-('OddsRatio_working_3-way'!L389*'OddsRatio_working_3-way'!M389)+('OddsRatio_working_3-way'!K389*'OddsRatio_working_3-way'!L389*'OddsRatio_working_3-way'!M389)-1</f>
        <v>-0.27576583029795065</v>
      </c>
      <c r="O389" s="11">
        <f>0</f>
        <v>0</v>
      </c>
      <c r="P389" s="11">
        <f>('OddsRatio_working_3-way'!K389*'OddsRatio_working_3-way'!L389)+('OddsRatio_working_3-way'!K389*'OddsRatio_working_3-way'!M389)+('OddsRatio_working_3-way'!L389*'OddsRatio_working_3-way'!M389)-(3*'OddsRatio_working_3-way'!K389*'OddsRatio_working_3-way'!L389*'OddsRatio_working_3-way'!M389)</f>
        <v>0.23307677964505868</v>
      </c>
      <c r="Q389" s="11">
        <f>2*'OddsRatio_working_3-way'!K389*'OddsRatio_working_3-way'!L389*'OddsRatio_working_3-way'!M389</f>
        <v>7.6923029585827959E-2</v>
      </c>
      <c r="R389" s="11">
        <f t="shared" si="101"/>
        <v>0</v>
      </c>
      <c r="S389" s="11">
        <f t="shared" si="102"/>
        <v>-0.84519818642226752</v>
      </c>
      <c r="T389" s="11">
        <f t="shared" si="103"/>
        <v>-0.27894329584893324</v>
      </c>
      <c r="U389" s="11">
        <f>'OddsRatio_working_3-way'!S389-'OddsRatio_working_3-way'!R389^2/3</f>
        <v>-0.84519818642226752</v>
      </c>
      <c r="V389" s="11">
        <f>'OddsRatio_working_3-way'!S389*'OddsRatio_working_3-way'!R389/3-2*'OddsRatio_working_3-way'!R389^3/27-'OddsRatio_working_3-way'!T389</f>
        <v>0.27894329584893324</v>
      </c>
      <c r="W389" s="11">
        <f>'OddsRatio_working_3-way'!V389^2+4*'OddsRatio_working_3-way'!U389^3/27</f>
        <v>-1.1638897665028292E-2</v>
      </c>
      <c r="X389" s="11">
        <f>IF('OddsRatio_working_3-way'!W389&gt;0,IF(ABS('OddsRatio_working_3-way'!V389+SQRT('OddsRatio_working_3-way'!W389))/2&gt;0,ABS('OddsRatio_working_3-way'!V389+SQRT('OddsRatio_working_3-way'!W389))/2,ABS('OddsRatio_working_3-way'!V389-SQRT('OddsRatio_working_3-way'!W389))/2),SQRT(-'OddsRatio_working_3-way'!U389^3/27))</f>
        <v>0.14953950979932842</v>
      </c>
      <c r="Y389" s="11">
        <f>IF('OddsRatio_working_3-way'!W389&gt;=0,IF('OddsRatio_working_3-way'!V389+SQRT('OddsRatio_working_3-way'!W389)&gt;0,0,PI()),ACOS('OddsRatio_working_3-way'!V389/(2*'OddsRatio_working_3-way'!X389)))</f>
        <v>0.36903953320183036</v>
      </c>
      <c r="Z389" s="11">
        <f>'OddsRatio_working_3-way'!X389^(1/3)*COS('OddsRatio_working_3-way'!Y389/3)</f>
        <v>0.52677408993805663</v>
      </c>
      <c r="AA389" s="11">
        <f>'OddsRatio_working_3-way'!X389^(1/3)*COS(('OddsRatio_working_3-way'!Y389+2*PI())/3)</f>
        <v>-0.31979041572837275</v>
      </c>
      <c r="AB389" s="11">
        <f>'OddsRatio_working_3-way'!X389^(1/3)*COS(('OddsRatio_working_3-way'!Y389+4*PI())/3)</f>
        <v>-0.20698367420968403</v>
      </c>
      <c r="AC389" s="11">
        <f>'OddsRatio_working_3-way'!X389^(1/3)*SIN('OddsRatio_working_3-way'!Y389/3)</f>
        <v>6.5129002582219681E-2</v>
      </c>
      <c r="AD389" s="11">
        <f>'OddsRatio_working_3-way'!X389^(1/3)*SIN(('OddsRatio_working_3-way'!Y389+2*PI())/3)</f>
        <v>0.42363524265067598</v>
      </c>
      <c r="AE389" s="11">
        <f>'OddsRatio_working_3-way'!X389^(1/3)*SIN(('OddsRatio_working_3-way'!Y389+4*PI())/3)</f>
        <v>-0.48876424523289541</v>
      </c>
      <c r="AF389" s="11">
        <f>-'OddsRatio_working_3-way'!U389/(3*'OddsRatio_working_3-way'!X389^(1/3))*COS(('OddsRatio_working_3-way'!Y389)/3)</f>
        <v>0.52677408993805652</v>
      </c>
      <c r="AG389" s="11">
        <f>-'OddsRatio_working_3-way'!U389/(3*'OddsRatio_working_3-way'!X389^(1/3))*COS(('OddsRatio_working_3-way'!Y389+2*PI())/3)</f>
        <v>-0.31979041572837269</v>
      </c>
      <c r="AH389" s="11">
        <f>-'OddsRatio_working_3-way'!U389/(3*'OddsRatio_working_3-way'!X389^(1/3))*COS(('OddsRatio_working_3-way'!Y389+4*PI())/3)</f>
        <v>-0.206983674209684</v>
      </c>
      <c r="AI389" s="11">
        <f>'OddsRatio_working_3-way'!U389/(3*'OddsRatio_working_3-way'!X389^(1/3))*SIN(('OddsRatio_working_3-way'!Y389)/3)</f>
        <v>-6.5129002582219667E-2</v>
      </c>
      <c r="AJ389" s="11">
        <f>'OddsRatio_working_3-way'!U389/(3*'OddsRatio_working_3-way'!X389^(1/3))*SIN(('OddsRatio_working_3-way'!Y389+2*PI())/3)</f>
        <v>-0.42363524265067587</v>
      </c>
      <c r="AK389" s="11">
        <f>'OddsRatio_working_3-way'!U389/(3*'OddsRatio_working_3-way'!X389^(1/3))*SIN(('OddsRatio_working_3-way'!Y389+4*PI())/3)</f>
        <v>0.4887642452328953</v>
      </c>
      <c r="AL389" s="11">
        <f>'OddsRatio_working_3-way'!Z389+'OddsRatio_working_3-way'!AF389</f>
        <v>1.0535481798761133</v>
      </c>
      <c r="AM389" s="11">
        <f>'OddsRatio_working_3-way'!AA389+'OddsRatio_working_3-way'!AG389</f>
        <v>-0.63958083145674549</v>
      </c>
      <c r="AN389" s="11">
        <f>'OddsRatio_working_3-way'!AB389+'OddsRatio_working_3-way'!AH389</f>
        <v>-0.413967348419368</v>
      </c>
      <c r="AO389" s="11">
        <f>'OddsRatio_working_3-way'!AC389+'OddsRatio_working_3-way'!AI389</f>
        <v>0</v>
      </c>
      <c r="AP389" s="11">
        <f>'OddsRatio_working_3-way'!AD389+'OddsRatio_working_3-way'!AJ389</f>
        <v>0</v>
      </c>
      <c r="AQ389" s="11">
        <f>'OddsRatio_working_3-way'!AE389+'OddsRatio_working_3-way'!AK389</f>
        <v>0</v>
      </c>
      <c r="AR389" s="10">
        <f>IF(A389="","",IF(('OddsRatio_working_3-way'!X389=0),IF(Q389&gt;0,-Q389^(1/3),(-Q389)^(1/3)),'OddsRatio_working_3-way'!AL389-'OddsRatio_working_3-way'!R389/3))</f>
        <v>1.0535481798761133</v>
      </c>
      <c r="AS389" s="11">
        <f>IF(('OddsRatio_working_3-way'!X389=0),IF(Q389&gt;0,-Q389^(1/3),(-Q389)^(1/3)),'OddsRatio_working_3-way'!AM389-'OddsRatio_working_3-way'!R389/3)</f>
        <v>-0.63958083145674549</v>
      </c>
      <c r="AT389" s="11">
        <f>IF(('OddsRatio_working_3-way'!X389=0),IF(Q389&gt;0,-Q389^(1/3),(-Q389)^(1/3)),'OddsRatio_working_3-way'!AN389-'OddsRatio_working_3-way'!R389/3)</f>
        <v>-0.413967348419368</v>
      </c>
      <c r="AU389" s="11">
        <f>IF(('OddsRatio_working_3-way'!X389=0),0,'OddsRatio_working_3-way'!AO389)</f>
        <v>0</v>
      </c>
      <c r="AV389" s="11">
        <f>IF(('OddsRatio_working_3-way'!X389=0),0,'OddsRatio_working_3-way'!AP389)</f>
        <v>0</v>
      </c>
      <c r="AW389" s="11">
        <f>IF(('OddsRatio_working_3-way'!X389=0),0,'OddsRatio_working_3-way'!AQ389)</f>
        <v>0</v>
      </c>
    </row>
    <row r="390" spans="1:4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9">
        <f t="shared" si="91"/>
        <v>0.31929125888705523</v>
      </c>
      <c r="E390" s="9">
        <f t="shared" si="92"/>
        <v>0.300167115039569</v>
      </c>
      <c r="F390" s="9">
        <f t="shared" si="93"/>
        <v>0.38054162607337588</v>
      </c>
      <c r="G390" s="9">
        <f t="shared" si="94"/>
        <v>1.0502151051053956</v>
      </c>
      <c r="H390" s="9">
        <f t="shared" si="95"/>
        <v>3.1319366633639536</v>
      </c>
      <c r="I390" s="9">
        <f t="shared" si="96"/>
        <v>3.3314775333339788</v>
      </c>
      <c r="J390" s="9">
        <f t="shared" si="97"/>
        <v>2.6278334129133625</v>
      </c>
      <c r="K390" s="11">
        <f t="shared" si="98"/>
        <v>0.33003300330033003</v>
      </c>
      <c r="L390" s="11">
        <f t="shared" si="99"/>
        <v>0.3105590062111801</v>
      </c>
      <c r="M390" s="11">
        <f t="shared" si="100"/>
        <v>0.39215686274509809</v>
      </c>
      <c r="N390" s="11">
        <f>'OddsRatio_working_3-way'!K390+'OddsRatio_working_3-way'!L390+'OddsRatio_working_3-way'!M390-('OddsRatio_working_3-way'!K390*'OddsRatio_working_3-way'!L390)-('OddsRatio_working_3-way'!K390*'OddsRatio_working_3-way'!M390)-('OddsRatio_working_3-way'!L390*'OddsRatio_working_3-way'!M390)+('OddsRatio_working_3-way'!K390*'OddsRatio_working_3-way'!L390*'OddsRatio_working_3-way'!M390)-1</f>
        <v>-0.28076439357490746</v>
      </c>
      <c r="O390" s="11">
        <f>0</f>
        <v>0</v>
      </c>
      <c r="P390" s="11">
        <f>('OddsRatio_working_3-way'!K390*'OddsRatio_working_3-way'!L390)+('OddsRatio_working_3-way'!K390*'OddsRatio_working_3-way'!M390)+('OddsRatio_working_3-way'!L390*'OddsRatio_working_3-way'!M390)-(3*'OddsRatio_working_3-way'!K390*'OddsRatio_working_3-way'!L390*'OddsRatio_working_3-way'!M390)</f>
        <v>0.2331252489516398</v>
      </c>
      <c r="Q390" s="11">
        <f>2*'OddsRatio_working_3-way'!K390*'OddsRatio_working_3-way'!L390*'OddsRatio_working_3-way'!M390</f>
        <v>8.038801687987579E-2</v>
      </c>
      <c r="R390" s="11">
        <f t="shared" si="101"/>
        <v>0</v>
      </c>
      <c r="S390" s="11">
        <f t="shared" si="102"/>
        <v>-0.8303234109685721</v>
      </c>
      <c r="T390" s="11">
        <f t="shared" si="103"/>
        <v>-0.28631841757536969</v>
      </c>
      <c r="U390" s="11">
        <f>'OddsRatio_working_3-way'!S390-'OddsRatio_working_3-way'!R390^2/3</f>
        <v>-0.8303234109685721</v>
      </c>
      <c r="V390" s="11">
        <f>'OddsRatio_working_3-way'!S390*'OddsRatio_working_3-way'!R390/3-2*'OddsRatio_working_3-way'!R390^3/27-'OddsRatio_working_3-way'!T390</f>
        <v>0.28631841757536969</v>
      </c>
      <c r="W390" s="11">
        <f>'OddsRatio_working_3-way'!V390^2+4*'OddsRatio_working_3-way'!U390^3/27</f>
        <v>-2.8300087828051074E-3</v>
      </c>
      <c r="X390" s="11">
        <f>IF('OddsRatio_working_3-way'!W390&gt;0,IF(ABS('OddsRatio_working_3-way'!V390+SQRT('OddsRatio_working_3-way'!W390))/2&gt;0,ABS('OddsRatio_working_3-way'!V390+SQRT('OddsRatio_working_3-way'!W390))/2,ABS('OddsRatio_working_3-way'!V390-SQRT('OddsRatio_working_3-way'!W390))/2),SQRT(-'OddsRatio_working_3-way'!U390^3/27))</f>
        <v>0.14560927599716036</v>
      </c>
      <c r="Y390" s="11">
        <f>IF('OddsRatio_working_3-way'!W390&gt;=0,IF('OddsRatio_working_3-way'!V390+SQRT('OddsRatio_working_3-way'!W390)&gt;0,0,PI()),ACOS('OddsRatio_working_3-way'!V390/(2*'OddsRatio_working_3-way'!X390)))</f>
        <v>0.18370472528614079</v>
      </c>
      <c r="Z390" s="11">
        <f>'OddsRatio_working_3-way'!X390^(1/3)*COS('OddsRatio_working_3-way'!Y390/3)</f>
        <v>0.52510755255269781</v>
      </c>
      <c r="AA390" s="11">
        <f>'OddsRatio_working_3-way'!X390^(1/3)*COS(('OddsRatio_working_3-way'!Y390+2*PI())/3)</f>
        <v>-0.2904356060446725</v>
      </c>
      <c r="AB390" s="11">
        <f>'OddsRatio_working_3-way'!X390^(1/3)*COS(('OddsRatio_working_3-way'!Y390+4*PI())/3)</f>
        <v>-0.23467194650802528</v>
      </c>
      <c r="AC390" s="11">
        <f>'OddsRatio_working_3-way'!X390^(1/3)*SIN('OddsRatio_working_3-way'!Y390/3)</f>
        <v>3.2195163844481844E-2</v>
      </c>
      <c r="AD390" s="11">
        <f>'OddsRatio_working_3-way'!X390^(1/3)*SIN(('OddsRatio_working_3-way'!Y390+2*PI())/3)</f>
        <v>0.43865889830746763</v>
      </c>
      <c r="AE390" s="11">
        <f>'OddsRatio_working_3-way'!X390^(1/3)*SIN(('OddsRatio_working_3-way'!Y390+4*PI())/3)</f>
        <v>-0.47085406215194947</v>
      </c>
      <c r="AF390" s="11">
        <f>-'OddsRatio_working_3-way'!U390/(3*'OddsRatio_working_3-way'!X390^(1/3))*COS(('OddsRatio_working_3-way'!Y390)/3)</f>
        <v>0.5251075525526977</v>
      </c>
      <c r="AG390" s="11">
        <f>-'OddsRatio_working_3-way'!U390/(3*'OddsRatio_working_3-way'!X390^(1/3))*COS(('OddsRatio_working_3-way'!Y390+2*PI())/3)</f>
        <v>-0.29043560604467245</v>
      </c>
      <c r="AH390" s="11">
        <f>-'OddsRatio_working_3-way'!U390/(3*'OddsRatio_working_3-way'!X390^(1/3))*COS(('OddsRatio_working_3-way'!Y390+4*PI())/3)</f>
        <v>-0.23467194650802525</v>
      </c>
      <c r="AI390" s="11">
        <f>'OddsRatio_working_3-way'!U390/(3*'OddsRatio_working_3-way'!X390^(1/3))*SIN(('OddsRatio_working_3-way'!Y390)/3)</f>
        <v>-3.2195163844481837E-2</v>
      </c>
      <c r="AJ390" s="11">
        <f>'OddsRatio_working_3-way'!U390/(3*'OddsRatio_working_3-way'!X390^(1/3))*SIN(('OddsRatio_working_3-way'!Y390+2*PI())/3)</f>
        <v>-0.43865889830746752</v>
      </c>
      <c r="AK390" s="11">
        <f>'OddsRatio_working_3-way'!U390/(3*'OddsRatio_working_3-way'!X390^(1/3))*SIN(('OddsRatio_working_3-way'!Y390+4*PI())/3)</f>
        <v>0.47085406215194942</v>
      </c>
      <c r="AL390" s="11">
        <f>'OddsRatio_working_3-way'!Z390+'OddsRatio_working_3-way'!AF390</f>
        <v>1.0502151051053956</v>
      </c>
      <c r="AM390" s="11">
        <f>'OddsRatio_working_3-way'!AA390+'OddsRatio_working_3-way'!AG390</f>
        <v>-0.58087121208934489</v>
      </c>
      <c r="AN390" s="11">
        <f>'OddsRatio_working_3-way'!AB390+'OddsRatio_working_3-way'!AH390</f>
        <v>-0.46934389301605051</v>
      </c>
      <c r="AO390" s="11">
        <f>'OddsRatio_working_3-way'!AC390+'OddsRatio_working_3-way'!AI390</f>
        <v>0</v>
      </c>
      <c r="AP390" s="11">
        <f>'OddsRatio_working_3-way'!AD390+'OddsRatio_working_3-way'!AJ390</f>
        <v>0</v>
      </c>
      <c r="AQ390" s="11">
        <f>'OddsRatio_working_3-way'!AE390+'OddsRatio_working_3-way'!AK390</f>
        <v>0</v>
      </c>
      <c r="AR390" s="10">
        <f>IF(A390="","",IF(('OddsRatio_working_3-way'!X390=0),IF(Q390&gt;0,-Q390^(1/3),(-Q390)^(1/3)),'OddsRatio_working_3-way'!AL390-'OddsRatio_working_3-way'!R390/3))</f>
        <v>1.0502151051053956</v>
      </c>
      <c r="AS390" s="11">
        <f>IF(('OddsRatio_working_3-way'!X390=0),IF(Q390&gt;0,-Q390^(1/3),(-Q390)^(1/3)),'OddsRatio_working_3-way'!AM390-'OddsRatio_working_3-way'!R390/3)</f>
        <v>-0.58087121208934489</v>
      </c>
      <c r="AT390" s="11">
        <f>IF(('OddsRatio_working_3-way'!X390=0),IF(Q390&gt;0,-Q390^(1/3),(-Q390)^(1/3)),'OddsRatio_working_3-way'!AN390-'OddsRatio_working_3-way'!R390/3)</f>
        <v>-0.46934389301605051</v>
      </c>
      <c r="AU390" s="11">
        <f>IF(('OddsRatio_working_3-way'!X390=0),0,'OddsRatio_working_3-way'!AO390)</f>
        <v>0</v>
      </c>
      <c r="AV390" s="11">
        <f>IF(('OddsRatio_working_3-way'!X390=0),0,'OddsRatio_working_3-way'!AP390)</f>
        <v>0</v>
      </c>
      <c r="AW390" s="11">
        <f>IF(('OddsRatio_working_3-way'!X390=0),0,'OddsRatio_working_3-way'!AQ390)</f>
        <v>0</v>
      </c>
    </row>
    <row r="391" spans="1:4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9">
        <f t="shared" si="91"/>
        <v>0.38471039357512232</v>
      </c>
      <c r="E391" s="9">
        <f t="shared" si="92"/>
        <v>0.30167185495880366</v>
      </c>
      <c r="F391" s="9">
        <f t="shared" si="93"/>
        <v>0.31361775146607435</v>
      </c>
      <c r="G391" s="9">
        <f t="shared" si="94"/>
        <v>1.0522091434515222</v>
      </c>
      <c r="H391" s="9">
        <f t="shared" si="95"/>
        <v>2.5993578980463137</v>
      </c>
      <c r="I391" s="9">
        <f t="shared" si="96"/>
        <v>3.314860115593349</v>
      </c>
      <c r="J391" s="9">
        <f t="shared" si="97"/>
        <v>3.188595018379166</v>
      </c>
      <c r="K391" s="11">
        <f t="shared" si="98"/>
        <v>0.3968253968253968</v>
      </c>
      <c r="L391" s="11">
        <f t="shared" si="99"/>
        <v>0.3125</v>
      </c>
      <c r="M391" s="11">
        <f t="shared" si="100"/>
        <v>0.32467532467532467</v>
      </c>
      <c r="N391" s="11">
        <f>'OddsRatio_working_3-way'!K391+'OddsRatio_working_3-way'!L391+'OddsRatio_working_3-way'!M391-('OddsRatio_working_3-way'!K391*'OddsRatio_working_3-way'!L391)-('OddsRatio_working_3-way'!K391*'OddsRatio_working_3-way'!M391)-('OddsRatio_working_3-way'!L391*'OddsRatio_working_3-way'!M391)+('OddsRatio_working_3-way'!K391*'OddsRatio_working_3-way'!L391*'OddsRatio_working_3-way'!M391)-1</f>
        <v>-0.28004535147392307</v>
      </c>
      <c r="O391" s="11">
        <f>0</f>
        <v>0</v>
      </c>
      <c r="P391" s="11">
        <f>('OddsRatio_working_3-way'!K391*'OddsRatio_working_3-way'!L391)+('OddsRatio_working_3-way'!K391*'OddsRatio_working_3-way'!M391)+('OddsRatio_working_3-way'!L391*'OddsRatio_working_3-way'!M391)-(3*'OddsRatio_working_3-way'!K391*'OddsRatio_working_3-way'!L391*'OddsRatio_working_3-way'!M391)</f>
        <v>0.23352143887858173</v>
      </c>
      <c r="Q391" s="11">
        <f>2*'OddsRatio_working_3-way'!K391*'OddsRatio_working_3-way'!L391*'OddsRatio_working_3-way'!M391</f>
        <v>8.0524634096062656E-2</v>
      </c>
      <c r="R391" s="11">
        <f t="shared" si="101"/>
        <v>0</v>
      </c>
      <c r="S391" s="11">
        <f t="shared" si="102"/>
        <v>-0.83387007729112939</v>
      </c>
      <c r="T391" s="11">
        <f t="shared" si="103"/>
        <v>-0.28754140596245836</v>
      </c>
      <c r="U391" s="11">
        <f>'OddsRatio_working_3-way'!S391-'OddsRatio_working_3-way'!R391^2/3</f>
        <v>-0.83387007729112939</v>
      </c>
      <c r="V391" s="11">
        <f>'OddsRatio_working_3-way'!S391*'OddsRatio_working_3-way'!R391/3-2*'OddsRatio_working_3-way'!R391^3/27-'OddsRatio_working_3-way'!T391</f>
        <v>0.28754140596245836</v>
      </c>
      <c r="W391" s="11">
        <f>'OddsRatio_working_3-way'!V391^2+4*'OddsRatio_working_3-way'!U391^3/27</f>
        <v>-3.2195903270984538E-3</v>
      </c>
      <c r="X391" s="11">
        <f>IF('OddsRatio_working_3-way'!W391&gt;0,IF(ABS('OddsRatio_working_3-way'!V391+SQRT('OddsRatio_working_3-way'!W391))/2&gt;0,ABS('OddsRatio_working_3-way'!V391+SQRT('OddsRatio_working_3-way'!W391))/2,ABS('OddsRatio_working_3-way'!V391-SQRT('OddsRatio_working_3-way'!W391))/2),SQRT(-'OddsRatio_working_3-way'!U391^3/27))</f>
        <v>0.14654321075195342</v>
      </c>
      <c r="Y391" s="11">
        <f>IF('OddsRatio_working_3-way'!W391&gt;=0,IF('OddsRatio_working_3-way'!V391+SQRT('OddsRatio_working_3-way'!W391)&gt;0,0,PI()),ACOS('OddsRatio_working_3-way'!V391/(2*'OddsRatio_working_3-way'!X391)))</f>
        <v>0.19482991247230474</v>
      </c>
      <c r="Z391" s="11">
        <f>'OddsRatio_working_3-way'!X391^(1/3)*COS('OddsRatio_working_3-way'!Y391/3)</f>
        <v>0.52610457172576119</v>
      </c>
      <c r="AA391" s="11">
        <f>'OddsRatio_working_3-way'!X391^(1/3)*COS(('OddsRatio_working_3-way'!Y391+2*PI())/3)</f>
        <v>-0.29268341864113234</v>
      </c>
      <c r="AB391" s="11">
        <f>'OddsRatio_working_3-way'!X391^(1/3)*COS(('OddsRatio_working_3-way'!Y391+4*PI())/3)</f>
        <v>-0.23342115308462902</v>
      </c>
      <c r="AC391" s="11">
        <f>'OddsRatio_working_3-way'!X391^(1/3)*SIN('OddsRatio_working_3-way'!Y391/3)</f>
        <v>3.4215084971834543E-2</v>
      </c>
      <c r="AD391" s="11">
        <f>'OddsRatio_working_3-way'!X391^(1/3)*SIN(('OddsRatio_working_3-way'!Y391+2*PI())/3)</f>
        <v>0.43851238167572437</v>
      </c>
      <c r="AE391" s="11">
        <f>'OddsRatio_working_3-way'!X391^(1/3)*SIN(('OddsRatio_working_3-way'!Y391+4*PI())/3)</f>
        <v>-0.47272746664755866</v>
      </c>
      <c r="AF391" s="11">
        <f>-'OddsRatio_working_3-way'!U391/(3*'OddsRatio_working_3-way'!X391^(1/3))*COS(('OddsRatio_working_3-way'!Y391)/3)</f>
        <v>0.52610457172576108</v>
      </c>
      <c r="AG391" s="11">
        <f>-'OddsRatio_working_3-way'!U391/(3*'OddsRatio_working_3-way'!X391^(1/3))*COS(('OddsRatio_working_3-way'!Y391+2*PI())/3)</f>
        <v>-0.29268341864113229</v>
      </c>
      <c r="AH391" s="11">
        <f>-'OddsRatio_working_3-way'!U391/(3*'OddsRatio_working_3-way'!X391^(1/3))*COS(('OddsRatio_working_3-way'!Y391+4*PI())/3)</f>
        <v>-0.23342115308462899</v>
      </c>
      <c r="AI391" s="11">
        <f>'OddsRatio_working_3-way'!U391/(3*'OddsRatio_working_3-way'!X391^(1/3))*SIN(('OddsRatio_working_3-way'!Y391)/3)</f>
        <v>-3.4215084971834536E-2</v>
      </c>
      <c r="AJ391" s="11">
        <f>'OddsRatio_working_3-way'!U391/(3*'OddsRatio_working_3-way'!X391^(1/3))*SIN(('OddsRatio_working_3-way'!Y391+2*PI())/3)</f>
        <v>-0.43851238167572426</v>
      </c>
      <c r="AK391" s="11">
        <f>'OddsRatio_working_3-way'!U391/(3*'OddsRatio_working_3-way'!X391^(1/3))*SIN(('OddsRatio_working_3-way'!Y391+4*PI())/3)</f>
        <v>0.4727274666475586</v>
      </c>
      <c r="AL391" s="11">
        <f>'OddsRatio_working_3-way'!Z391+'OddsRatio_working_3-way'!AF391</f>
        <v>1.0522091434515222</v>
      </c>
      <c r="AM391" s="11">
        <f>'OddsRatio_working_3-way'!AA391+'OddsRatio_working_3-way'!AG391</f>
        <v>-0.58536683728226468</v>
      </c>
      <c r="AN391" s="11">
        <f>'OddsRatio_working_3-way'!AB391+'OddsRatio_working_3-way'!AH391</f>
        <v>-0.46684230616925804</v>
      </c>
      <c r="AO391" s="11">
        <f>'OddsRatio_working_3-way'!AC391+'OddsRatio_working_3-way'!AI391</f>
        <v>0</v>
      </c>
      <c r="AP391" s="11">
        <f>'OddsRatio_working_3-way'!AD391+'OddsRatio_working_3-way'!AJ391</f>
        <v>0</v>
      </c>
      <c r="AQ391" s="11">
        <f>'OddsRatio_working_3-way'!AE391+'OddsRatio_working_3-way'!AK391</f>
        <v>0</v>
      </c>
      <c r="AR391" s="10">
        <f>IF(A391="","",IF(('OddsRatio_working_3-way'!X391=0),IF(Q391&gt;0,-Q391^(1/3),(-Q391)^(1/3)),'OddsRatio_working_3-way'!AL391-'OddsRatio_working_3-way'!R391/3))</f>
        <v>1.0522091434515222</v>
      </c>
      <c r="AS391" s="11">
        <f>IF(('OddsRatio_working_3-way'!X391=0),IF(Q391&gt;0,-Q391^(1/3),(-Q391)^(1/3)),'OddsRatio_working_3-way'!AM391-'OddsRatio_working_3-way'!R391/3)</f>
        <v>-0.58536683728226468</v>
      </c>
      <c r="AT391" s="11">
        <f>IF(('OddsRatio_working_3-way'!X391=0),IF(Q391&gt;0,-Q391^(1/3),(-Q391)^(1/3)),'OddsRatio_working_3-way'!AN391-'OddsRatio_working_3-way'!R391/3)</f>
        <v>-0.46684230616925804</v>
      </c>
      <c r="AU391" s="11">
        <f>IF(('OddsRatio_working_3-way'!X391=0),0,'OddsRatio_working_3-way'!AO391)</f>
        <v>0</v>
      </c>
      <c r="AV391" s="11">
        <f>IF(('OddsRatio_working_3-way'!X391=0),0,'OddsRatio_working_3-way'!AP391)</f>
        <v>0</v>
      </c>
      <c r="AW391" s="11">
        <f>IF(('OddsRatio_working_3-way'!X391=0),0,'OddsRatio_working_3-way'!AQ391)</f>
        <v>0</v>
      </c>
    </row>
    <row r="392" spans="1:4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9">
        <f t="shared" si="91"/>
        <v>0.4373900086710284</v>
      </c>
      <c r="E392" s="9">
        <f t="shared" si="92"/>
        <v>0.31422093970509712</v>
      </c>
      <c r="F392" s="9">
        <f t="shared" si="93"/>
        <v>0.24838905162387473</v>
      </c>
      <c r="G392" s="9">
        <f t="shared" si="94"/>
        <v>1.0543353104902864</v>
      </c>
      <c r="H392" s="9">
        <f t="shared" si="95"/>
        <v>2.2862890787981494</v>
      </c>
      <c r="I392" s="9">
        <f t="shared" si="96"/>
        <v>3.1824740927148927</v>
      </c>
      <c r="J392" s="9">
        <f t="shared" si="97"/>
        <v>4.0259423411071218</v>
      </c>
      <c r="K392" s="11">
        <f t="shared" si="98"/>
        <v>0.4504504504504504</v>
      </c>
      <c r="L392" s="11">
        <f t="shared" si="99"/>
        <v>0.32573289902280134</v>
      </c>
      <c r="M392" s="11">
        <f t="shared" si="100"/>
        <v>0.25839793281653745</v>
      </c>
      <c r="N392" s="11">
        <f>'OddsRatio_working_3-way'!K392+'OddsRatio_working_3-way'!L392+'OddsRatio_working_3-way'!M392-('OddsRatio_working_3-way'!K392*'OddsRatio_working_3-way'!L392)-('OddsRatio_working_3-way'!K392*'OddsRatio_working_3-way'!M392)-('OddsRatio_working_3-way'!L392*'OddsRatio_working_3-way'!M392)+('OddsRatio_working_3-way'!K392*'OddsRatio_working_3-way'!L392*'OddsRatio_working_3-way'!M392)-1</f>
        <v>-0.2747955894687204</v>
      </c>
      <c r="O392" s="11">
        <f>0</f>
        <v>0</v>
      </c>
      <c r="P392" s="11">
        <f>('OddsRatio_working_3-way'!K392*'OddsRatio_working_3-way'!L392)+('OddsRatio_working_3-way'!K392*'OddsRatio_working_3-way'!M392)+('OddsRatio_working_3-way'!L392*'OddsRatio_working_3-way'!M392)-(3*'OddsRatio_working_3-way'!K392*'OddsRatio_working_3-way'!L392*'OddsRatio_working_3-way'!M392)</f>
        <v>0.23354920711181598</v>
      </c>
      <c r="Q392" s="11">
        <f>2*'OddsRatio_working_3-way'!K392*'OddsRatio_working_3-way'!L392*'OddsRatio_working_3-way'!M392</f>
        <v>7.5827664646693507E-2</v>
      </c>
      <c r="R392" s="11">
        <f t="shared" si="101"/>
        <v>0</v>
      </c>
      <c r="S392" s="11">
        <f t="shared" si="102"/>
        <v>-0.84990158525961557</v>
      </c>
      <c r="T392" s="11">
        <f t="shared" si="103"/>
        <v>-0.27594207313623881</v>
      </c>
      <c r="U392" s="11">
        <f>'OddsRatio_working_3-way'!S392-'OddsRatio_working_3-way'!R392^2/3</f>
        <v>-0.84990158525961557</v>
      </c>
      <c r="V392" s="11">
        <f>'OddsRatio_working_3-way'!S392*'OddsRatio_working_3-way'!R392/3-2*'OddsRatio_working_3-way'!R392^3/27-'OddsRatio_working_3-way'!T392</f>
        <v>0.27594207313623881</v>
      </c>
      <c r="W392" s="11">
        <f>'OddsRatio_working_3-way'!V392^2+4*'OddsRatio_working_3-way'!U392^3/27</f>
        <v>-1.4805855346932323E-2</v>
      </c>
      <c r="X392" s="11">
        <f>IF('OddsRatio_working_3-way'!W392&gt;0,IF(ABS('OddsRatio_working_3-way'!V392+SQRT('OddsRatio_working_3-way'!W392))/2&gt;0,ABS('OddsRatio_working_3-way'!V392+SQRT('OddsRatio_working_3-way'!W392))/2,ABS('OddsRatio_working_3-way'!V392-SQRT('OddsRatio_working_3-way'!W392))/2),SQRT(-'OddsRatio_working_3-way'!U392^3/27))</f>
        <v>0.15078949157157612</v>
      </c>
      <c r="Y392" s="11">
        <f>IF('OddsRatio_working_3-way'!W392&gt;=0,IF('OddsRatio_working_3-way'!V392+SQRT('OddsRatio_working_3-way'!W392)&gt;0,0,PI()),ACOS('OddsRatio_working_3-way'!V392/(2*'OddsRatio_working_3-way'!X392)))</f>
        <v>0.41531056687691326</v>
      </c>
      <c r="Z392" s="11">
        <f>'OddsRatio_working_3-way'!X392^(1/3)*COS('OddsRatio_working_3-way'!Y392/3)</f>
        <v>0.5271676552451432</v>
      </c>
      <c r="AA392" s="11">
        <f>'OddsRatio_working_3-way'!X392^(1/3)*COS(('OddsRatio_working_3-way'!Y392+2*PI())/3)</f>
        <v>-0.32719274022455869</v>
      </c>
      <c r="AB392" s="11">
        <f>'OddsRatio_working_3-way'!X392^(1/3)*COS(('OddsRatio_working_3-way'!Y392+4*PI())/3)</f>
        <v>-0.19997491502058445</v>
      </c>
      <c r="AC392" s="11">
        <f>'OddsRatio_working_3-way'!X392^(1/3)*SIN('OddsRatio_working_3-way'!Y392/3)</f>
        <v>7.3449245627233276E-2</v>
      </c>
      <c r="AD392" s="11">
        <f>'OddsRatio_working_3-way'!X392^(1/3)*SIN(('OddsRatio_working_3-way'!Y392+2*PI())/3)</f>
        <v>0.41981595868215432</v>
      </c>
      <c r="AE392" s="11">
        <f>'OddsRatio_working_3-way'!X392^(1/3)*SIN(('OddsRatio_working_3-way'!Y392+4*PI())/3)</f>
        <v>-0.49326520430938758</v>
      </c>
      <c r="AF392" s="11">
        <f>-'OddsRatio_working_3-way'!U392/(3*'OddsRatio_working_3-way'!X392^(1/3))*COS(('OddsRatio_working_3-way'!Y392)/3)</f>
        <v>0.5271676552451432</v>
      </c>
      <c r="AG392" s="11">
        <f>-'OddsRatio_working_3-way'!U392/(3*'OddsRatio_working_3-way'!X392^(1/3))*COS(('OddsRatio_working_3-way'!Y392+2*PI())/3)</f>
        <v>-0.32719274022455869</v>
      </c>
      <c r="AH392" s="11">
        <f>-'OddsRatio_working_3-way'!U392/(3*'OddsRatio_working_3-way'!X392^(1/3))*COS(('OddsRatio_working_3-way'!Y392+4*PI())/3)</f>
        <v>-0.19997491502058445</v>
      </c>
      <c r="AI392" s="11">
        <f>'OddsRatio_working_3-way'!U392/(3*'OddsRatio_working_3-way'!X392^(1/3))*SIN(('OddsRatio_working_3-way'!Y392)/3)</f>
        <v>-7.3449245627233276E-2</v>
      </c>
      <c r="AJ392" s="11">
        <f>'OddsRatio_working_3-way'!U392/(3*'OddsRatio_working_3-way'!X392^(1/3))*SIN(('OddsRatio_working_3-way'!Y392+2*PI())/3)</f>
        <v>-0.41981595868215432</v>
      </c>
      <c r="AK392" s="11">
        <f>'OddsRatio_working_3-way'!U392/(3*'OddsRatio_working_3-way'!X392^(1/3))*SIN(('OddsRatio_working_3-way'!Y392+4*PI())/3)</f>
        <v>0.49326520430938758</v>
      </c>
      <c r="AL392" s="11">
        <f>'OddsRatio_working_3-way'!Z392+'OddsRatio_working_3-way'!AF392</f>
        <v>1.0543353104902864</v>
      </c>
      <c r="AM392" s="11">
        <f>'OddsRatio_working_3-way'!AA392+'OddsRatio_working_3-way'!AG392</f>
        <v>-0.65438548044911737</v>
      </c>
      <c r="AN392" s="11">
        <f>'OddsRatio_working_3-way'!AB392+'OddsRatio_working_3-way'!AH392</f>
        <v>-0.39994983004116891</v>
      </c>
      <c r="AO392" s="11">
        <f>'OddsRatio_working_3-way'!AC392+'OddsRatio_working_3-way'!AI392</f>
        <v>0</v>
      </c>
      <c r="AP392" s="11">
        <f>'OddsRatio_working_3-way'!AD392+'OddsRatio_working_3-way'!AJ392</f>
        <v>0</v>
      </c>
      <c r="AQ392" s="11">
        <f>'OddsRatio_working_3-way'!AE392+'OddsRatio_working_3-way'!AK392</f>
        <v>0</v>
      </c>
      <c r="AR392" s="10">
        <f>IF(A392="","",IF(('OddsRatio_working_3-way'!X392=0),IF(Q392&gt;0,-Q392^(1/3),(-Q392)^(1/3)),'OddsRatio_working_3-way'!AL392-'OddsRatio_working_3-way'!R392/3))</f>
        <v>1.0543353104902864</v>
      </c>
      <c r="AS392" s="11">
        <f>IF(('OddsRatio_working_3-way'!X392=0),IF(Q392&gt;0,-Q392^(1/3),(-Q392)^(1/3)),'OddsRatio_working_3-way'!AM392-'OddsRatio_working_3-way'!R392/3)</f>
        <v>-0.65438548044911737</v>
      </c>
      <c r="AT392" s="11">
        <f>IF(('OddsRatio_working_3-way'!X392=0),IF(Q392&gt;0,-Q392^(1/3),(-Q392)^(1/3)),'OddsRatio_working_3-way'!AN392-'OddsRatio_working_3-way'!R392/3)</f>
        <v>-0.39994983004116891</v>
      </c>
      <c r="AU392" s="11">
        <f>IF(('OddsRatio_working_3-way'!X392=0),0,'OddsRatio_working_3-way'!AO392)</f>
        <v>0</v>
      </c>
      <c r="AV392" s="11">
        <f>IF(('OddsRatio_working_3-way'!X392=0),0,'OddsRatio_working_3-way'!AP392)</f>
        <v>0</v>
      </c>
      <c r="AW392" s="11">
        <f>IF(('OddsRatio_working_3-way'!X392=0),0,'OddsRatio_working_3-way'!AQ392)</f>
        <v>0</v>
      </c>
    </row>
    <row r="393" spans="1:4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9">
        <f t="shared" si="91"/>
        <v>0.5902212137529752</v>
      </c>
      <c r="E393" s="9">
        <f t="shared" si="92"/>
        <v>0.24991091547246644</v>
      </c>
      <c r="F393" s="9">
        <f t="shared" si="93"/>
        <v>0.15986787077455852</v>
      </c>
      <c r="G393" s="9">
        <f t="shared" si="94"/>
        <v>1.0681230820387839</v>
      </c>
      <c r="H393" s="9">
        <f t="shared" si="95"/>
        <v>1.6942800033252094</v>
      </c>
      <c r="I393" s="9">
        <f t="shared" si="96"/>
        <v>4.0014258605289834</v>
      </c>
      <c r="J393" s="9">
        <f t="shared" si="97"/>
        <v>6.2551655636308174</v>
      </c>
      <c r="K393" s="11">
        <f t="shared" si="98"/>
        <v>0.60606060606060608</v>
      </c>
      <c r="L393" s="11">
        <f t="shared" si="99"/>
        <v>0.26246719160104987</v>
      </c>
      <c r="M393" s="11">
        <f t="shared" si="100"/>
        <v>0.16891891891891891</v>
      </c>
      <c r="N393" s="11">
        <f>'OddsRatio_working_3-way'!K393+'OddsRatio_working_3-way'!L393+'OddsRatio_working_3-way'!M393-('OddsRatio_working_3-way'!K393*'OddsRatio_working_3-way'!L393)-('OddsRatio_working_3-way'!K393*'OddsRatio_working_3-way'!M393)-('OddsRatio_working_3-way'!L393*'OddsRatio_working_3-way'!M393)+('OddsRatio_working_3-way'!K393*'OddsRatio_working_3-way'!L393*'OddsRatio_working_3-way'!M393)-1</f>
        <v>-0.24146497965395619</v>
      </c>
      <c r="O393" s="11">
        <f>0</f>
        <v>0</v>
      </c>
      <c r="P393" s="11">
        <f>('OddsRatio_working_3-way'!K393*'OddsRatio_working_3-way'!L393)+('OddsRatio_working_3-way'!K393*'OddsRatio_working_3-way'!M393)+('OddsRatio_working_3-way'!L393*'OddsRatio_working_3-way'!M393)-(3*'OddsRatio_working_3-way'!K393*'OddsRatio_working_3-way'!L393*'OddsRatio_working_3-way'!M393)</f>
        <v>0.22517148501400469</v>
      </c>
      <c r="Q393" s="11">
        <f>2*'OddsRatio_working_3-way'!K393*'OddsRatio_working_3-way'!L393*'OddsRatio_working_3-way'!M393</f>
        <v>5.3740211220526184E-2</v>
      </c>
      <c r="R393" s="11">
        <f t="shared" si="101"/>
        <v>0</v>
      </c>
      <c r="S393" s="11">
        <f t="shared" si="102"/>
        <v>-0.93252232823450532</v>
      </c>
      <c r="T393" s="11">
        <f t="shared" si="103"/>
        <v>-0.22255902821825904</v>
      </c>
      <c r="U393" s="11">
        <f>'OddsRatio_working_3-way'!S393-'OddsRatio_working_3-way'!R393^2/3</f>
        <v>-0.93252232823450532</v>
      </c>
      <c r="V393" s="11">
        <f>'OddsRatio_working_3-way'!S393*'OddsRatio_working_3-way'!R393/3-2*'OddsRatio_working_3-way'!R393^3/27-'OddsRatio_working_3-way'!T393</f>
        <v>0.22255902821825904</v>
      </c>
      <c r="W393" s="11">
        <f>'OddsRatio_working_3-way'!V393^2+4*'OddsRatio_working_3-way'!U393^3/27</f>
        <v>-7.0603693993699979E-2</v>
      </c>
      <c r="X393" s="11">
        <f>IF('OddsRatio_working_3-way'!W393&gt;0,IF(ABS('OddsRatio_working_3-way'!V393+SQRT('OddsRatio_working_3-way'!W393))/2&gt;0,ABS('OddsRatio_working_3-way'!V393+SQRT('OddsRatio_working_3-way'!W393))/2,ABS('OddsRatio_working_3-way'!V393-SQRT('OddsRatio_working_3-way'!W393))/2),SQRT(-'OddsRatio_working_3-way'!U393^3/27))</f>
        <v>0.17330335760968091</v>
      </c>
      <c r="Y393" s="11">
        <f>IF('OddsRatio_working_3-way'!W393&gt;=0,IF('OddsRatio_working_3-way'!V393+SQRT('OddsRatio_working_3-way'!W393)&gt;0,0,PI()),ACOS('OddsRatio_working_3-way'!V393/(2*'OddsRatio_working_3-way'!X393)))</f>
        <v>0.87355114925259791</v>
      </c>
      <c r="Z393" s="11">
        <f>'OddsRatio_working_3-way'!X393^(1/3)*COS('OddsRatio_working_3-way'!Y393/3)</f>
        <v>0.53406154101939196</v>
      </c>
      <c r="AA393" s="11">
        <f>'OddsRatio_working_3-way'!X393^(1/3)*COS(('OddsRatio_working_3-way'!Y393+2*PI())/3)</f>
        <v>-0.40564637158555084</v>
      </c>
      <c r="AB393" s="11">
        <f>'OddsRatio_working_3-way'!X393^(1/3)*COS(('OddsRatio_working_3-way'!Y393+4*PI())/3)</f>
        <v>-0.12841516943384076</v>
      </c>
      <c r="AC393" s="11">
        <f>'OddsRatio_working_3-way'!X393^(1/3)*SIN('OddsRatio_working_3-way'!Y393/3)</f>
        <v>0.16005950919005335</v>
      </c>
      <c r="AD393" s="11">
        <f>'OddsRatio_working_3-way'!X393^(1/3)*SIN(('OddsRatio_working_3-way'!Y393+2*PI())/3)</f>
        <v>0.38248110711203187</v>
      </c>
      <c r="AE393" s="11">
        <f>'OddsRatio_working_3-way'!X393^(1/3)*SIN(('OddsRatio_working_3-way'!Y393+4*PI())/3)</f>
        <v>-0.54254061630208517</v>
      </c>
      <c r="AF393" s="11">
        <f>-'OddsRatio_working_3-way'!U393/(3*'OddsRatio_working_3-way'!X393^(1/3))*COS(('OddsRatio_working_3-way'!Y393)/3)</f>
        <v>0.53406154101939196</v>
      </c>
      <c r="AG393" s="11">
        <f>-'OddsRatio_working_3-way'!U393/(3*'OddsRatio_working_3-way'!X393^(1/3))*COS(('OddsRatio_working_3-way'!Y393+2*PI())/3)</f>
        <v>-0.40564637158555084</v>
      </c>
      <c r="AH393" s="11">
        <f>-'OddsRatio_working_3-way'!U393/(3*'OddsRatio_working_3-way'!X393^(1/3))*COS(('OddsRatio_working_3-way'!Y393+4*PI())/3)</f>
        <v>-0.12841516943384076</v>
      </c>
      <c r="AI393" s="11">
        <f>'OddsRatio_working_3-way'!U393/(3*'OddsRatio_working_3-way'!X393^(1/3))*SIN(('OddsRatio_working_3-way'!Y393)/3)</f>
        <v>-0.16005950919005335</v>
      </c>
      <c r="AJ393" s="11">
        <f>'OddsRatio_working_3-way'!U393/(3*'OddsRatio_working_3-way'!X393^(1/3))*SIN(('OddsRatio_working_3-way'!Y393+2*PI())/3)</f>
        <v>-0.38248110711203187</v>
      </c>
      <c r="AK393" s="11">
        <f>'OddsRatio_working_3-way'!U393/(3*'OddsRatio_working_3-way'!X393^(1/3))*SIN(('OddsRatio_working_3-way'!Y393+4*PI())/3)</f>
        <v>0.54254061630208517</v>
      </c>
      <c r="AL393" s="11">
        <f>'OddsRatio_working_3-way'!Z393+'OddsRatio_working_3-way'!AF393</f>
        <v>1.0681230820387839</v>
      </c>
      <c r="AM393" s="11">
        <f>'OddsRatio_working_3-way'!AA393+'OddsRatio_working_3-way'!AG393</f>
        <v>-0.81129274317110167</v>
      </c>
      <c r="AN393" s="11">
        <f>'OddsRatio_working_3-way'!AB393+'OddsRatio_working_3-way'!AH393</f>
        <v>-0.25683033886768153</v>
      </c>
      <c r="AO393" s="11">
        <f>'OddsRatio_working_3-way'!AC393+'OddsRatio_working_3-way'!AI393</f>
        <v>0</v>
      </c>
      <c r="AP393" s="11">
        <f>'OddsRatio_working_3-way'!AD393+'OddsRatio_working_3-way'!AJ393</f>
        <v>0</v>
      </c>
      <c r="AQ393" s="11">
        <f>'OddsRatio_working_3-way'!AE393+'OddsRatio_working_3-way'!AK393</f>
        <v>0</v>
      </c>
      <c r="AR393" s="10">
        <f>IF(A393="","",IF(('OddsRatio_working_3-way'!X393=0),IF(Q393&gt;0,-Q393^(1/3),(-Q393)^(1/3)),'OddsRatio_working_3-way'!AL393-'OddsRatio_working_3-way'!R393/3))</f>
        <v>1.0681230820387839</v>
      </c>
      <c r="AS393" s="11">
        <f>IF(('OddsRatio_working_3-way'!X393=0),IF(Q393&gt;0,-Q393^(1/3),(-Q393)^(1/3)),'OddsRatio_working_3-way'!AM393-'OddsRatio_working_3-way'!R393/3)</f>
        <v>-0.81129274317110167</v>
      </c>
      <c r="AT393" s="11">
        <f>IF(('OddsRatio_working_3-way'!X393=0),IF(Q393&gt;0,-Q393^(1/3),(-Q393)^(1/3)),'OddsRatio_working_3-way'!AN393-'OddsRatio_working_3-way'!R393/3)</f>
        <v>-0.25683033886768153</v>
      </c>
      <c r="AU393" s="11">
        <f>IF(('OddsRatio_working_3-way'!X393=0),0,'OddsRatio_working_3-way'!AO393)</f>
        <v>0</v>
      </c>
      <c r="AV393" s="11">
        <f>IF(('OddsRatio_working_3-way'!X393=0),0,'OddsRatio_working_3-way'!AP393)</f>
        <v>0</v>
      </c>
      <c r="AW393" s="11">
        <f>IF(('OddsRatio_working_3-way'!X393=0),0,'OddsRatio_working_3-way'!AQ393)</f>
        <v>0</v>
      </c>
    </row>
    <row r="394" spans="1:4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9">
        <f t="shared" si="91"/>
        <v>0.24572289971815695</v>
      </c>
      <c r="E394" s="9">
        <f t="shared" si="92"/>
        <v>0.27257015083048897</v>
      </c>
      <c r="F394" s="9">
        <f t="shared" si="93"/>
        <v>0.48170694945135406</v>
      </c>
      <c r="G394" s="9">
        <f t="shared" si="94"/>
        <v>1.0548538739021724</v>
      </c>
      <c r="H394" s="9">
        <f t="shared" si="95"/>
        <v>4.0696247730553212</v>
      </c>
      <c r="I394" s="9">
        <f t="shared" si="96"/>
        <v>3.6687803009724962</v>
      </c>
      <c r="J394" s="9">
        <f t="shared" si="97"/>
        <v>2.0759509513802157</v>
      </c>
      <c r="K394" s="11">
        <f t="shared" si="98"/>
        <v>0.25575447570332482</v>
      </c>
      <c r="L394" s="11">
        <f t="shared" si="99"/>
        <v>0.28328611898016998</v>
      </c>
      <c r="M394" s="11">
        <f t="shared" si="100"/>
        <v>0.49504950495049505</v>
      </c>
      <c r="N394" s="11">
        <f>'OddsRatio_working_3-way'!K394+'OddsRatio_working_3-way'!L394+'OddsRatio_working_3-way'!M394-('OddsRatio_working_3-way'!K394*'OddsRatio_working_3-way'!L394)-('OddsRatio_working_3-way'!K394*'OddsRatio_working_3-way'!M394)-('OddsRatio_working_3-way'!L394*'OddsRatio_working_3-way'!M394)+('OddsRatio_working_3-way'!K394*'OddsRatio_working_3-way'!L394*'OddsRatio_working_3-way'!M394)-1</f>
        <v>-0.2693461980758981</v>
      </c>
      <c r="O394" s="11">
        <f>0</f>
        <v>0</v>
      </c>
      <c r="P394" s="11">
        <f>('OddsRatio_working_3-way'!K394*'OddsRatio_working_3-way'!L394)+('OddsRatio_working_3-way'!K394*'OddsRatio_working_3-way'!M394)+('OddsRatio_working_3-way'!L394*'OddsRatio_working_3-way'!M394)-(3*'OddsRatio_working_3-way'!K394*'OddsRatio_working_3-way'!L394*'OddsRatio_working_3-way'!M394)</f>
        <v>0.23170194836948899</v>
      </c>
      <c r="Q394" s="11">
        <f>2*'OddsRatio_working_3-way'!K394*'OddsRatio_working_3-way'!L394*'OddsRatio_working_3-way'!M394</f>
        <v>7.1734349340399073E-2</v>
      </c>
      <c r="R394" s="11">
        <f t="shared" si="101"/>
        <v>0</v>
      </c>
      <c r="S394" s="11">
        <f t="shared" si="102"/>
        <v>-0.86023842186997757</v>
      </c>
      <c r="T394" s="11">
        <f t="shared" si="103"/>
        <v>-0.26632768478946678</v>
      </c>
      <c r="U394" s="11">
        <f>'OddsRatio_working_3-way'!S394-'OddsRatio_working_3-way'!R394^2/3</f>
        <v>-0.86023842186997757</v>
      </c>
      <c r="V394" s="11">
        <f>'OddsRatio_working_3-way'!S394*'OddsRatio_working_3-way'!R394/3-2*'OddsRatio_working_3-way'!R394^3/27-'OddsRatio_working_3-way'!T394</f>
        <v>0.26632768478946678</v>
      </c>
      <c r="W394" s="11">
        <f>'OddsRatio_working_3-way'!V394^2+4*'OddsRatio_working_3-way'!U394^3/27</f>
        <v>-2.3378476480419977E-2</v>
      </c>
      <c r="X394" s="11">
        <f>IF('OddsRatio_working_3-way'!W394&gt;0,IF(ABS('OddsRatio_working_3-way'!V394+SQRT('OddsRatio_working_3-way'!W394))/2&gt;0,ABS('OddsRatio_working_3-way'!V394+SQRT('OddsRatio_working_3-way'!W394))/2,ABS('OddsRatio_working_3-way'!V394-SQRT('OddsRatio_working_3-way'!W394))/2),SQRT(-'OddsRatio_working_3-way'!U394^3/27))</f>
        <v>0.15354878065759556</v>
      </c>
      <c r="Y394" s="11">
        <f>IF('OddsRatio_working_3-way'!W394&gt;=0,IF('OddsRatio_working_3-way'!V394+SQRT('OddsRatio_working_3-way'!W394)&gt;0,0,PI()),ACOS('OddsRatio_working_3-way'!V394/(2*'OddsRatio_working_3-way'!X394)))</f>
        <v>0.52116186069340298</v>
      </c>
      <c r="Z394" s="11">
        <f>'OddsRatio_working_3-way'!X394^(1/3)*COS('OddsRatio_working_3-way'!Y394/3)</f>
        <v>0.52742693695108633</v>
      </c>
      <c r="AA394" s="11">
        <f>'OddsRatio_working_3-way'!X394^(1/3)*COS(('OddsRatio_working_3-way'!Y394+2*PI())/3)</f>
        <v>-0.34387097031592323</v>
      </c>
      <c r="AB394" s="11">
        <f>'OddsRatio_working_3-way'!X394^(1/3)*COS(('OddsRatio_working_3-way'!Y394+4*PI())/3)</f>
        <v>-0.18355596663516283</v>
      </c>
      <c r="AC394" s="11">
        <f>'OddsRatio_working_3-way'!X394^(1/3)*SIN('OddsRatio_working_3-way'!Y394/3)</f>
        <v>9.2557910530222776E-2</v>
      </c>
      <c r="AD394" s="11">
        <f>'OddsRatio_working_3-way'!X394^(1/3)*SIN(('OddsRatio_working_3-way'!Y394+2*PI())/3)</f>
        <v>0.41048617077474292</v>
      </c>
      <c r="AE394" s="11">
        <f>'OddsRatio_working_3-way'!X394^(1/3)*SIN(('OddsRatio_working_3-way'!Y394+4*PI())/3)</f>
        <v>-0.5030440813049657</v>
      </c>
      <c r="AF394" s="11">
        <f>-'OddsRatio_working_3-way'!U394/(3*'OddsRatio_working_3-way'!X394^(1/3))*COS(('OddsRatio_working_3-way'!Y394)/3)</f>
        <v>0.52742693695108622</v>
      </c>
      <c r="AG394" s="11">
        <f>-'OddsRatio_working_3-way'!U394/(3*'OddsRatio_working_3-way'!X394^(1/3))*COS(('OddsRatio_working_3-way'!Y394+2*PI())/3)</f>
        <v>-0.34387097031592317</v>
      </c>
      <c r="AH394" s="11">
        <f>-'OddsRatio_working_3-way'!U394/(3*'OddsRatio_working_3-way'!X394^(1/3))*COS(('OddsRatio_working_3-way'!Y394+4*PI())/3)</f>
        <v>-0.1835559666351628</v>
      </c>
      <c r="AI394" s="11">
        <f>'OddsRatio_working_3-way'!U394/(3*'OddsRatio_working_3-way'!X394^(1/3))*SIN(('OddsRatio_working_3-way'!Y394)/3)</f>
        <v>-9.2557910530222762E-2</v>
      </c>
      <c r="AJ394" s="11">
        <f>'OddsRatio_working_3-way'!U394/(3*'OddsRatio_working_3-way'!X394^(1/3))*SIN(('OddsRatio_working_3-way'!Y394+2*PI())/3)</f>
        <v>-0.41048617077474281</v>
      </c>
      <c r="AK394" s="11">
        <f>'OddsRatio_working_3-way'!U394/(3*'OddsRatio_working_3-way'!X394^(1/3))*SIN(('OddsRatio_working_3-way'!Y394+4*PI())/3)</f>
        <v>0.50304408130496558</v>
      </c>
      <c r="AL394" s="11">
        <f>'OddsRatio_working_3-way'!Z394+'OddsRatio_working_3-way'!AF394</f>
        <v>1.0548538739021724</v>
      </c>
      <c r="AM394" s="11">
        <f>'OddsRatio_working_3-way'!AA394+'OddsRatio_working_3-way'!AG394</f>
        <v>-0.68774194063184635</v>
      </c>
      <c r="AN394" s="11">
        <f>'OddsRatio_working_3-way'!AB394+'OddsRatio_working_3-way'!AH394</f>
        <v>-0.36711193327032565</v>
      </c>
      <c r="AO394" s="11">
        <f>'OddsRatio_working_3-way'!AC394+'OddsRatio_working_3-way'!AI394</f>
        <v>0</v>
      </c>
      <c r="AP394" s="11">
        <f>'OddsRatio_working_3-way'!AD394+'OddsRatio_working_3-way'!AJ394</f>
        <v>0</v>
      </c>
      <c r="AQ394" s="11">
        <f>'OddsRatio_working_3-way'!AE394+'OddsRatio_working_3-way'!AK394</f>
        <v>0</v>
      </c>
      <c r="AR394" s="10">
        <f>IF(A394="","",IF(('OddsRatio_working_3-way'!X394=0),IF(Q394&gt;0,-Q394^(1/3),(-Q394)^(1/3)),'OddsRatio_working_3-way'!AL394-'OddsRatio_working_3-way'!R394/3))</f>
        <v>1.0548538739021724</v>
      </c>
      <c r="AS394" s="11">
        <f>IF(('OddsRatio_working_3-way'!X394=0),IF(Q394&gt;0,-Q394^(1/3),(-Q394)^(1/3)),'OddsRatio_working_3-way'!AM394-'OddsRatio_working_3-way'!R394/3)</f>
        <v>-0.68774194063184635</v>
      </c>
      <c r="AT394" s="11">
        <f>IF(('OddsRatio_working_3-way'!X394=0),IF(Q394&gt;0,-Q394^(1/3),(-Q394)^(1/3)),'OddsRatio_working_3-way'!AN394-'OddsRatio_working_3-way'!R394/3)</f>
        <v>-0.36711193327032565</v>
      </c>
      <c r="AU394" s="11">
        <f>IF(('OddsRatio_working_3-way'!X394=0),0,'OddsRatio_working_3-way'!AO394)</f>
        <v>0</v>
      </c>
      <c r="AV394" s="11">
        <f>IF(('OddsRatio_working_3-way'!X394=0),0,'OddsRatio_working_3-way'!AP394)</f>
        <v>0</v>
      </c>
      <c r="AW394" s="11">
        <f>IF(('OddsRatio_working_3-way'!X394=0),0,'OddsRatio_working_3-way'!AQ394)</f>
        <v>0</v>
      </c>
    </row>
    <row r="395" spans="1:4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9">
        <f t="shared" si="91"/>
        <v>0.52055551052941251</v>
      </c>
      <c r="E395" s="9">
        <f t="shared" si="92"/>
        <v>0.26351616503156572</v>
      </c>
      <c r="F395" s="9">
        <f t="shared" si="93"/>
        <v>0.21592832443902193</v>
      </c>
      <c r="G395" s="9">
        <f t="shared" si="94"/>
        <v>1.058649094926827</v>
      </c>
      <c r="H395" s="9">
        <f t="shared" si="95"/>
        <v>1.9210247125863398</v>
      </c>
      <c r="I395" s="9">
        <f t="shared" si="96"/>
        <v>3.794833610606823</v>
      </c>
      <c r="J395" s="9">
        <f t="shared" si="97"/>
        <v>4.6311663955990152</v>
      </c>
      <c r="K395" s="11">
        <f t="shared" si="98"/>
        <v>0.53475935828876997</v>
      </c>
      <c r="L395" s="11">
        <f t="shared" si="99"/>
        <v>0.27472527472527469</v>
      </c>
      <c r="M395" s="11">
        <f t="shared" si="100"/>
        <v>0.22573363431151244</v>
      </c>
      <c r="N395" s="11">
        <f>'OddsRatio_working_3-way'!K395+'OddsRatio_working_3-way'!L395+'OddsRatio_working_3-way'!M395-('OddsRatio_working_3-way'!K395*'OddsRatio_working_3-way'!L395)-('OddsRatio_working_3-way'!K395*'OddsRatio_working_3-way'!M395)-('OddsRatio_working_3-way'!L395*'OddsRatio_working_3-way'!M395)+('OddsRatio_working_3-way'!K395*'OddsRatio_working_3-way'!L395*'OddsRatio_working_3-way'!M395)-1</f>
        <v>-0.26125859268868179</v>
      </c>
      <c r="O395" s="11">
        <f>0</f>
        <v>0</v>
      </c>
      <c r="P395" s="11">
        <f>('OddsRatio_working_3-way'!K395*'OddsRatio_working_3-way'!L395)+('OddsRatio_working_3-way'!K395*'OddsRatio_working_3-way'!M395)+('OddsRatio_working_3-way'!L395*'OddsRatio_working_3-way'!M395)-(3*'OddsRatio_working_3-way'!K395*'OddsRatio_working_3-way'!L395*'OddsRatio_working_3-way'!M395)</f>
        <v>0.23015094054796617</v>
      </c>
      <c r="Q395" s="11">
        <f>2*'OddsRatio_working_3-way'!K395*'OddsRatio_working_3-way'!L395*'OddsRatio_working_3-way'!M395</f>
        <v>6.632591946627267E-2</v>
      </c>
      <c r="R395" s="11">
        <f t="shared" si="101"/>
        <v>0</v>
      </c>
      <c r="S395" s="11">
        <f t="shared" si="102"/>
        <v>-0.8809315635494378</v>
      </c>
      <c r="T395" s="11">
        <f t="shared" si="103"/>
        <v>-0.25387076759349791</v>
      </c>
      <c r="U395" s="11">
        <f>'OddsRatio_working_3-way'!S395-'OddsRatio_working_3-way'!R395^2/3</f>
        <v>-0.8809315635494378</v>
      </c>
      <c r="V395" s="11">
        <f>'OddsRatio_working_3-way'!S395*'OddsRatio_working_3-way'!R395/3-2*'OddsRatio_working_3-way'!R395^3/27-'OddsRatio_working_3-way'!T395</f>
        <v>0.25387076759349791</v>
      </c>
      <c r="W395" s="11">
        <f>'OddsRatio_working_3-way'!V395^2+4*'OddsRatio_working_3-way'!U395^3/27</f>
        <v>-3.6829411178759541E-2</v>
      </c>
      <c r="X395" s="11">
        <f>IF('OddsRatio_working_3-way'!W395&gt;0,IF(ABS('OddsRatio_working_3-way'!V395+SQRT('OddsRatio_working_3-way'!W395))/2&gt;0,ABS('OddsRatio_working_3-way'!V395+SQRT('OddsRatio_working_3-way'!W395))/2,ABS('OddsRatio_working_3-way'!V395-SQRT('OddsRatio_working_3-way'!W395))/2),SQRT(-'OddsRatio_working_3-way'!U395^3/27))</f>
        <v>0.15912241970985058</v>
      </c>
      <c r="Y395" s="11">
        <f>IF('OddsRatio_working_3-way'!W395&gt;=0,IF('OddsRatio_working_3-way'!V395+SQRT('OddsRatio_working_3-way'!W395)&gt;0,0,PI()),ACOS('OddsRatio_working_3-way'!V395/(2*'OddsRatio_working_3-way'!X395)))</f>
        <v>0.64728896399745051</v>
      </c>
      <c r="Z395" s="11">
        <f>'OddsRatio_working_3-way'!X395^(1/3)*COS('OddsRatio_working_3-way'!Y395/3)</f>
        <v>0.52932454746341351</v>
      </c>
      <c r="AA395" s="11">
        <f>'OddsRatio_working_3-way'!X395^(1/3)*COS(('OddsRatio_working_3-way'!Y395+2*PI())/3)</f>
        <v>-0.36513382929271526</v>
      </c>
      <c r="AB395" s="11">
        <f>'OddsRatio_working_3-way'!X395^(1/3)*COS(('OddsRatio_working_3-way'!Y395+4*PI())/3)</f>
        <v>-0.16419071817069814</v>
      </c>
      <c r="AC395" s="11">
        <f>'OddsRatio_working_3-way'!X395^(1/3)*SIN('OddsRatio_working_3-way'!Y395/3)</f>
        <v>0.11601455929809748</v>
      </c>
      <c r="AD395" s="11">
        <f>'OddsRatio_working_3-way'!X395^(1/3)*SIN(('OddsRatio_working_3-way'!Y395+2*PI())/3)</f>
        <v>0.40040122530096922</v>
      </c>
      <c r="AE395" s="11">
        <f>'OddsRatio_working_3-way'!X395^(1/3)*SIN(('OddsRatio_working_3-way'!Y395+4*PI())/3)</f>
        <v>-0.51641578459906667</v>
      </c>
      <c r="AF395" s="11">
        <f>-'OddsRatio_working_3-way'!U395/(3*'OddsRatio_working_3-way'!X395^(1/3))*COS(('OddsRatio_working_3-way'!Y395)/3)</f>
        <v>0.52932454746341351</v>
      </c>
      <c r="AG395" s="11">
        <f>-'OddsRatio_working_3-way'!U395/(3*'OddsRatio_working_3-way'!X395^(1/3))*COS(('OddsRatio_working_3-way'!Y395+2*PI())/3)</f>
        <v>-0.36513382929271526</v>
      </c>
      <c r="AH395" s="11">
        <f>-'OddsRatio_working_3-way'!U395/(3*'OddsRatio_working_3-way'!X395^(1/3))*COS(('OddsRatio_working_3-way'!Y395+4*PI())/3)</f>
        <v>-0.16419071817069814</v>
      </c>
      <c r="AI395" s="11">
        <f>'OddsRatio_working_3-way'!U395/(3*'OddsRatio_working_3-way'!X395^(1/3))*SIN(('OddsRatio_working_3-way'!Y395)/3)</f>
        <v>-0.11601455929809748</v>
      </c>
      <c r="AJ395" s="11">
        <f>'OddsRatio_working_3-way'!U395/(3*'OddsRatio_working_3-way'!X395^(1/3))*SIN(('OddsRatio_working_3-way'!Y395+2*PI())/3)</f>
        <v>-0.40040122530096922</v>
      </c>
      <c r="AK395" s="11">
        <f>'OddsRatio_working_3-way'!U395/(3*'OddsRatio_working_3-way'!X395^(1/3))*SIN(('OddsRatio_working_3-way'!Y395+4*PI())/3)</f>
        <v>0.51641578459906667</v>
      </c>
      <c r="AL395" s="11">
        <f>'OddsRatio_working_3-way'!Z395+'OddsRatio_working_3-way'!AF395</f>
        <v>1.058649094926827</v>
      </c>
      <c r="AM395" s="11">
        <f>'OddsRatio_working_3-way'!AA395+'OddsRatio_working_3-way'!AG395</f>
        <v>-0.73026765858543052</v>
      </c>
      <c r="AN395" s="11">
        <f>'OddsRatio_working_3-way'!AB395+'OddsRatio_working_3-way'!AH395</f>
        <v>-0.32838143634139627</v>
      </c>
      <c r="AO395" s="11">
        <f>'OddsRatio_working_3-way'!AC395+'OddsRatio_working_3-way'!AI395</f>
        <v>0</v>
      </c>
      <c r="AP395" s="11">
        <f>'OddsRatio_working_3-way'!AD395+'OddsRatio_working_3-way'!AJ395</f>
        <v>0</v>
      </c>
      <c r="AQ395" s="11">
        <f>'OddsRatio_working_3-way'!AE395+'OddsRatio_working_3-way'!AK395</f>
        <v>0</v>
      </c>
      <c r="AR395" s="10">
        <f>IF(A395="","",IF(('OddsRatio_working_3-way'!X395=0),IF(Q395&gt;0,-Q395^(1/3),(-Q395)^(1/3)),'OddsRatio_working_3-way'!AL395-'OddsRatio_working_3-way'!R395/3))</f>
        <v>1.058649094926827</v>
      </c>
      <c r="AS395" s="11">
        <f>IF(('OddsRatio_working_3-way'!X395=0),IF(Q395&gt;0,-Q395^(1/3),(-Q395)^(1/3)),'OddsRatio_working_3-way'!AM395-'OddsRatio_working_3-way'!R395/3)</f>
        <v>-0.73026765858543052</v>
      </c>
      <c r="AT395" s="11">
        <f>IF(('OddsRatio_working_3-way'!X395=0),IF(Q395&gt;0,-Q395^(1/3),(-Q395)^(1/3)),'OddsRatio_working_3-way'!AN395-'OddsRatio_working_3-way'!R395/3)</f>
        <v>-0.32838143634139627</v>
      </c>
      <c r="AU395" s="11">
        <f>IF(('OddsRatio_working_3-way'!X395=0),0,'OddsRatio_working_3-way'!AO395)</f>
        <v>0</v>
      </c>
      <c r="AV395" s="11">
        <f>IF(('OddsRatio_working_3-way'!X395=0),0,'OddsRatio_working_3-way'!AP395)</f>
        <v>0</v>
      </c>
      <c r="AW395" s="11">
        <f>IF(('OddsRatio_working_3-way'!X395=0),0,'OddsRatio_working_3-way'!AQ395)</f>
        <v>0</v>
      </c>
    </row>
    <row r="396" spans="1:4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9">
        <f t="shared" si="91"/>
        <v>0.29878268004713937</v>
      </c>
      <c r="E396" s="9">
        <f t="shared" si="92"/>
        <v>0.2969153955812896</v>
      </c>
      <c r="F396" s="9">
        <f t="shared" si="93"/>
        <v>0.40430192437157086</v>
      </c>
      <c r="G396" s="9">
        <f t="shared" si="94"/>
        <v>1.0524279005356068</v>
      </c>
      <c r="H396" s="9">
        <f t="shared" si="95"/>
        <v>3.3469142181944034</v>
      </c>
      <c r="I396" s="9">
        <f t="shared" si="96"/>
        <v>3.3679627762051147</v>
      </c>
      <c r="J396" s="9">
        <f t="shared" si="97"/>
        <v>2.4733990607498493</v>
      </c>
      <c r="K396" s="11">
        <f t="shared" si="98"/>
        <v>0.30959752321981426</v>
      </c>
      <c r="L396" s="11">
        <f t="shared" si="99"/>
        <v>0.30769230769230771</v>
      </c>
      <c r="M396" s="11">
        <f t="shared" si="100"/>
        <v>0.41666666666666669</v>
      </c>
      <c r="N396" s="11">
        <f>'OddsRatio_working_3-way'!K396+'OddsRatio_working_3-way'!L396+'OddsRatio_working_3-way'!M396-('OddsRatio_working_3-way'!K396*'OddsRatio_working_3-way'!L396)-('OddsRatio_working_3-way'!K396*'OddsRatio_working_3-way'!M396)-('OddsRatio_working_3-way'!L396*'OddsRatio_working_3-way'!M396)+('OddsRatio_working_3-way'!K396*'OddsRatio_working_3-way'!L396*'OddsRatio_working_3-way'!M396)-1</f>
        <v>-0.27881638485353644</v>
      </c>
      <c r="O396" s="11">
        <f>0</f>
        <v>0</v>
      </c>
      <c r="P396" s="11">
        <f>('OddsRatio_working_3-way'!K396*'OddsRatio_working_3-way'!L396)+('OddsRatio_working_3-way'!K396*'OddsRatio_working_3-way'!M396)+('OddsRatio_working_3-way'!L396*'OddsRatio_working_3-way'!M396)-(3*'OddsRatio_working_3-way'!K396*'OddsRatio_working_3-way'!L396*'OddsRatio_working_3-way'!M396)</f>
        <v>0.23338890211955227</v>
      </c>
      <c r="Q396" s="11">
        <f>2*'OddsRatio_working_3-way'!K396*'OddsRatio_working_3-way'!L396*'OddsRatio_working_3-way'!M396</f>
        <v>7.9383980312772898E-2</v>
      </c>
      <c r="R396" s="11">
        <f t="shared" si="101"/>
        <v>0</v>
      </c>
      <c r="S396" s="11">
        <f t="shared" si="102"/>
        <v>-0.8370702541106132</v>
      </c>
      <c r="T396" s="11">
        <f t="shared" si="103"/>
        <v>-0.28471777350701133</v>
      </c>
      <c r="U396" s="11">
        <f>'OddsRatio_working_3-way'!S396-'OddsRatio_working_3-way'!R396^2/3</f>
        <v>-0.8370702541106132</v>
      </c>
      <c r="V396" s="11">
        <f>'OddsRatio_working_3-way'!S396*'OddsRatio_working_3-way'!R396/3-2*'OddsRatio_working_3-way'!R396^3/27-'OddsRatio_working_3-way'!T396</f>
        <v>0.28471777350701133</v>
      </c>
      <c r="W396" s="11">
        <f>'OddsRatio_working_3-way'!V396^2+4*'OddsRatio_working_3-way'!U396^3/27</f>
        <v>-5.8282218862166502E-3</v>
      </c>
      <c r="X396" s="11">
        <f>IF('OddsRatio_working_3-way'!W396&gt;0,IF(ABS('OddsRatio_working_3-way'!V396+SQRT('OddsRatio_working_3-way'!W396))/2&gt;0,ABS('OddsRatio_working_3-way'!V396+SQRT('OddsRatio_working_3-way'!W396))/2,ABS('OddsRatio_working_3-way'!V396-SQRT('OddsRatio_working_3-way'!W396))/2),SQRT(-'OddsRatio_working_3-way'!U396^3/27))</f>
        <v>0.14738761179031165</v>
      </c>
      <c r="Y396" s="11">
        <f>IF('OddsRatio_working_3-way'!W396&gt;=0,IF('OddsRatio_working_3-way'!V396+SQRT('OddsRatio_working_3-way'!W396)&gt;0,0,PI()),ACOS('OddsRatio_working_3-way'!V396/(2*'OddsRatio_working_3-way'!X396)))</f>
        <v>0.26197271361149999</v>
      </c>
      <c r="Z396" s="11">
        <f>'OddsRatio_working_3-way'!X396^(1/3)*COS('OddsRatio_working_3-way'!Y396/3)</f>
        <v>0.52621395026780338</v>
      </c>
      <c r="AA396" s="11">
        <f>'OddsRatio_working_3-way'!X396^(1/3)*COS(('OddsRatio_working_3-way'!Y396+2*PI())/3)</f>
        <v>-0.30300337140372346</v>
      </c>
      <c r="AB396" s="11">
        <f>'OddsRatio_working_3-way'!X396^(1/3)*COS(('OddsRatio_working_3-way'!Y396+4*PI())/3)</f>
        <v>-0.22321057886407961</v>
      </c>
      <c r="AC396" s="11">
        <f>'OddsRatio_working_3-way'!X396^(1/3)*SIN('OddsRatio_working_3-way'!Y396/3)</f>
        <v>4.6068390252155332E-2</v>
      </c>
      <c r="AD396" s="11">
        <f>'OddsRatio_working_3-way'!X396^(1/3)*SIN(('OddsRatio_working_3-way'!Y396+2*PI())/3)</f>
        <v>0.43268045363160135</v>
      </c>
      <c r="AE396" s="11">
        <f>'OddsRatio_working_3-way'!X396^(1/3)*SIN(('OddsRatio_working_3-way'!Y396+4*PI())/3)</f>
        <v>-0.47874884388375671</v>
      </c>
      <c r="AF396" s="11">
        <f>-'OddsRatio_working_3-way'!U396/(3*'OddsRatio_working_3-way'!X396^(1/3))*COS(('OddsRatio_working_3-way'!Y396)/3)</f>
        <v>0.52621395026780327</v>
      </c>
      <c r="AG396" s="11">
        <f>-'OddsRatio_working_3-way'!U396/(3*'OddsRatio_working_3-way'!X396^(1/3))*COS(('OddsRatio_working_3-way'!Y396+2*PI())/3)</f>
        <v>-0.30300337140372341</v>
      </c>
      <c r="AH396" s="11">
        <f>-'OddsRatio_working_3-way'!U396/(3*'OddsRatio_working_3-way'!X396^(1/3))*COS(('OddsRatio_working_3-way'!Y396+4*PI())/3)</f>
        <v>-0.22321057886407958</v>
      </c>
      <c r="AI396" s="11">
        <f>'OddsRatio_working_3-way'!U396/(3*'OddsRatio_working_3-way'!X396^(1/3))*SIN(('OddsRatio_working_3-way'!Y396)/3)</f>
        <v>-4.6068390252155325E-2</v>
      </c>
      <c r="AJ396" s="11">
        <f>'OddsRatio_working_3-way'!U396/(3*'OddsRatio_working_3-way'!X396^(1/3))*SIN(('OddsRatio_working_3-way'!Y396+2*PI())/3)</f>
        <v>-0.43268045363160129</v>
      </c>
      <c r="AK396" s="11">
        <f>'OddsRatio_working_3-way'!U396/(3*'OddsRatio_working_3-way'!X396^(1/3))*SIN(('OddsRatio_working_3-way'!Y396+4*PI())/3)</f>
        <v>0.4787488438837566</v>
      </c>
      <c r="AL396" s="11">
        <f>'OddsRatio_working_3-way'!Z396+'OddsRatio_working_3-way'!AF396</f>
        <v>1.0524279005356068</v>
      </c>
      <c r="AM396" s="11">
        <f>'OddsRatio_working_3-way'!AA396+'OddsRatio_working_3-way'!AG396</f>
        <v>-0.60600674280744693</v>
      </c>
      <c r="AN396" s="11">
        <f>'OddsRatio_working_3-way'!AB396+'OddsRatio_working_3-way'!AH396</f>
        <v>-0.44642115772815916</v>
      </c>
      <c r="AO396" s="11">
        <f>'OddsRatio_working_3-way'!AC396+'OddsRatio_working_3-way'!AI396</f>
        <v>0</v>
      </c>
      <c r="AP396" s="11">
        <f>'OddsRatio_working_3-way'!AD396+'OddsRatio_working_3-way'!AJ396</f>
        <v>0</v>
      </c>
      <c r="AQ396" s="11">
        <f>'OddsRatio_working_3-way'!AE396+'OddsRatio_working_3-way'!AK396</f>
        <v>0</v>
      </c>
      <c r="AR396" s="10">
        <f>IF(A396="","",IF(('OddsRatio_working_3-way'!X396=0),IF(Q396&gt;0,-Q396^(1/3),(-Q396)^(1/3)),'OddsRatio_working_3-way'!AL396-'OddsRatio_working_3-way'!R396/3))</f>
        <v>1.0524279005356068</v>
      </c>
      <c r="AS396" s="11">
        <f>IF(('OddsRatio_working_3-way'!X396=0),IF(Q396&gt;0,-Q396^(1/3),(-Q396)^(1/3)),'OddsRatio_working_3-way'!AM396-'OddsRatio_working_3-way'!R396/3)</f>
        <v>-0.60600674280744693</v>
      </c>
      <c r="AT396" s="11">
        <f>IF(('OddsRatio_working_3-way'!X396=0),IF(Q396&gt;0,-Q396^(1/3),(-Q396)^(1/3)),'OddsRatio_working_3-way'!AN396-'OddsRatio_working_3-way'!R396/3)</f>
        <v>-0.44642115772815916</v>
      </c>
      <c r="AU396" s="11">
        <f>IF(('OddsRatio_working_3-way'!X396=0),0,'OddsRatio_working_3-way'!AO396)</f>
        <v>0</v>
      </c>
      <c r="AV396" s="11">
        <f>IF(('OddsRatio_working_3-way'!X396=0),0,'OddsRatio_working_3-way'!AP396)</f>
        <v>0</v>
      </c>
      <c r="AW396" s="11">
        <f>IF(('OddsRatio_working_3-way'!X396=0),0,'OddsRatio_working_3-way'!AQ396)</f>
        <v>0</v>
      </c>
    </row>
    <row r="397" spans="1:4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9">
        <f t="shared" si="91"/>
        <v>0.3230567444712561</v>
      </c>
      <c r="E397" s="9">
        <f t="shared" si="92"/>
        <v>0.26754066100881091</v>
      </c>
      <c r="F397" s="9">
        <f t="shared" si="93"/>
        <v>0.40940259451993322</v>
      </c>
      <c r="G397" s="9">
        <f t="shared" si="94"/>
        <v>1.0529806172974543</v>
      </c>
      <c r="H397" s="9">
        <f t="shared" si="95"/>
        <v>3.095431428421934</v>
      </c>
      <c r="I397" s="9">
        <f t="shared" si="96"/>
        <v>3.7377496049733803</v>
      </c>
      <c r="J397" s="9">
        <f t="shared" si="97"/>
        <v>2.4425834456975126</v>
      </c>
      <c r="K397" s="11">
        <f t="shared" si="98"/>
        <v>0.33444816053511706</v>
      </c>
      <c r="L397" s="11">
        <f t="shared" si="99"/>
        <v>0.27777777777777779</v>
      </c>
      <c r="M397" s="11">
        <f t="shared" si="100"/>
        <v>0.42194092827004215</v>
      </c>
      <c r="N397" s="11">
        <f>'OddsRatio_working_3-way'!K397+'OddsRatio_working_3-way'!L397+'OddsRatio_working_3-way'!M397-('OddsRatio_working_3-way'!K397*'OddsRatio_working_3-way'!L397)-('OddsRatio_working_3-way'!K397*'OddsRatio_working_3-way'!M397)-('OddsRatio_working_3-way'!L397*'OddsRatio_working_3-way'!M397)+('OddsRatio_working_3-way'!K397*'OddsRatio_working_3-way'!L397*'OddsRatio_working_3-way'!M397)-1</f>
        <v>-0.27785931225667071</v>
      </c>
      <c r="O397" s="11">
        <f>0</f>
        <v>0</v>
      </c>
      <c r="P397" s="11">
        <f>('OddsRatio_working_3-way'!K397*'OddsRatio_working_3-way'!L397)+('OddsRatio_working_3-way'!K397*'OddsRatio_working_3-way'!M397)+('OddsRatio_working_3-way'!L397*'OddsRatio_working_3-way'!M397)-(3*'OddsRatio_working_3-way'!K397*'OddsRatio_working_3-way'!L397*'OddsRatio_working_3-way'!M397)</f>
        <v>0.23362764144272127</v>
      </c>
      <c r="Q397" s="11">
        <f>2*'OddsRatio_working_3-way'!K397*'OddsRatio_working_3-way'!L397*'OddsRatio_working_3-way'!M397</f>
        <v>7.839853739688632E-2</v>
      </c>
      <c r="R397" s="11">
        <f t="shared" si="101"/>
        <v>0</v>
      </c>
      <c r="S397" s="11">
        <f t="shared" si="102"/>
        <v>-0.8408127103795221</v>
      </c>
      <c r="T397" s="11">
        <f t="shared" si="103"/>
        <v>-0.2821519162347389</v>
      </c>
      <c r="U397" s="11">
        <f>'OddsRatio_working_3-way'!S397-'OddsRatio_working_3-way'!R397^2/3</f>
        <v>-0.8408127103795221</v>
      </c>
      <c r="V397" s="11">
        <f>'OddsRatio_working_3-way'!S397*'OddsRatio_working_3-way'!R397/3-2*'OddsRatio_working_3-way'!R397^3/27-'OddsRatio_working_3-way'!T397</f>
        <v>0.2821519162347389</v>
      </c>
      <c r="W397" s="11">
        <f>'OddsRatio_working_3-way'!V397^2+4*'OddsRatio_working_3-way'!U397^3/27</f>
        <v>-8.4534088055881057E-3</v>
      </c>
      <c r="X397" s="11">
        <f>IF('OddsRatio_working_3-way'!W397&gt;0,IF(ABS('OddsRatio_working_3-way'!V397+SQRT('OddsRatio_working_3-way'!W397))/2&gt;0,ABS('OddsRatio_working_3-way'!V397+SQRT('OddsRatio_working_3-way'!W397))/2,ABS('OddsRatio_working_3-way'!V397-SQRT('OddsRatio_working_3-way'!W397))/2),SQRT(-'OddsRatio_working_3-way'!U397^3/27))</f>
        <v>0.14837714837578866</v>
      </c>
      <c r="Y397" s="11">
        <f>IF('OddsRatio_working_3-way'!W397&gt;=0,IF('OddsRatio_working_3-way'!V397+SQRT('OddsRatio_working_3-way'!W397)&gt;0,0,PI()),ACOS('OddsRatio_working_3-way'!V397/(2*'OddsRatio_working_3-way'!X397)))</f>
        <v>0.31501081720866653</v>
      </c>
      <c r="Z397" s="11">
        <f>'OddsRatio_working_3-way'!X397^(1/3)*COS('OddsRatio_working_3-way'!Y397/3)</f>
        <v>0.52649030864872715</v>
      </c>
      <c r="AA397" s="11">
        <f>'OddsRatio_working_3-way'!X397^(1/3)*COS(('OddsRatio_working_3-way'!Y397+2*PI())/3)</f>
        <v>-0.31129870538051896</v>
      </c>
      <c r="AB397" s="11">
        <f>'OddsRatio_working_3-way'!X397^(1/3)*COS(('OddsRatio_working_3-way'!Y397+4*PI())/3)</f>
        <v>-0.21519160326820838</v>
      </c>
      <c r="AC397" s="11">
        <f>'OddsRatio_working_3-way'!X397^(1/3)*SIN('OddsRatio_working_3-way'!Y397/3)</f>
        <v>5.5487461275577625E-2</v>
      </c>
      <c r="AD397" s="11">
        <f>'OddsRatio_working_3-way'!X397^(1/3)*SIN(('OddsRatio_working_3-way'!Y397+2*PI())/3)</f>
        <v>0.42821025149831898</v>
      </c>
      <c r="AE397" s="11">
        <f>'OddsRatio_working_3-way'!X397^(1/3)*SIN(('OddsRatio_working_3-way'!Y397+4*PI())/3)</f>
        <v>-0.48369771277389639</v>
      </c>
      <c r="AF397" s="11">
        <f>-'OddsRatio_working_3-way'!U397/(3*'OddsRatio_working_3-way'!X397^(1/3))*COS(('OddsRatio_working_3-way'!Y397)/3)</f>
        <v>0.52649030864872703</v>
      </c>
      <c r="AG397" s="11">
        <f>-'OddsRatio_working_3-way'!U397/(3*'OddsRatio_working_3-way'!X397^(1/3))*COS(('OddsRatio_working_3-way'!Y397+2*PI())/3)</f>
        <v>-0.31129870538051885</v>
      </c>
      <c r="AH397" s="11">
        <f>-'OddsRatio_working_3-way'!U397/(3*'OddsRatio_working_3-way'!X397^(1/3))*COS(('OddsRatio_working_3-way'!Y397+4*PI())/3)</f>
        <v>-0.21519160326820833</v>
      </c>
      <c r="AI397" s="11">
        <f>'OddsRatio_working_3-way'!U397/(3*'OddsRatio_working_3-way'!X397^(1/3))*SIN(('OddsRatio_working_3-way'!Y397)/3)</f>
        <v>-5.5487461275577611E-2</v>
      </c>
      <c r="AJ397" s="11">
        <f>'OddsRatio_working_3-way'!U397/(3*'OddsRatio_working_3-way'!X397^(1/3))*SIN(('OddsRatio_working_3-way'!Y397+2*PI())/3)</f>
        <v>-0.42821025149831893</v>
      </c>
      <c r="AK397" s="11">
        <f>'OddsRatio_working_3-way'!U397/(3*'OddsRatio_working_3-way'!X397^(1/3))*SIN(('OddsRatio_working_3-way'!Y397+4*PI())/3)</f>
        <v>0.48369771277389628</v>
      </c>
      <c r="AL397" s="11">
        <f>'OddsRatio_working_3-way'!Z397+'OddsRatio_working_3-way'!AF397</f>
        <v>1.0529806172974543</v>
      </c>
      <c r="AM397" s="11">
        <f>'OddsRatio_working_3-way'!AA397+'OddsRatio_working_3-way'!AG397</f>
        <v>-0.62259741076103781</v>
      </c>
      <c r="AN397" s="11">
        <f>'OddsRatio_working_3-way'!AB397+'OddsRatio_working_3-way'!AH397</f>
        <v>-0.43038320653641671</v>
      </c>
      <c r="AO397" s="11">
        <f>'OddsRatio_working_3-way'!AC397+'OddsRatio_working_3-way'!AI397</f>
        <v>0</v>
      </c>
      <c r="AP397" s="11">
        <f>'OddsRatio_working_3-way'!AD397+'OddsRatio_working_3-way'!AJ397</f>
        <v>0</v>
      </c>
      <c r="AQ397" s="11">
        <f>'OddsRatio_working_3-way'!AE397+'OddsRatio_working_3-way'!AK397</f>
        <v>0</v>
      </c>
      <c r="AR397" s="10">
        <f>IF(A397="","",IF(('OddsRatio_working_3-way'!X397=0),IF(Q397&gt;0,-Q397^(1/3),(-Q397)^(1/3)),'OddsRatio_working_3-way'!AL397-'OddsRatio_working_3-way'!R397/3))</f>
        <v>1.0529806172974543</v>
      </c>
      <c r="AS397" s="11">
        <f>IF(('OddsRatio_working_3-way'!X397=0),IF(Q397&gt;0,-Q397^(1/3),(-Q397)^(1/3)),'OddsRatio_working_3-way'!AM397-'OddsRatio_working_3-way'!R397/3)</f>
        <v>-0.62259741076103781</v>
      </c>
      <c r="AT397" s="11">
        <f>IF(('OddsRatio_working_3-way'!X397=0),IF(Q397&gt;0,-Q397^(1/3),(-Q397)^(1/3)),'OddsRatio_working_3-way'!AN397-'OddsRatio_working_3-way'!R397/3)</f>
        <v>-0.43038320653641671</v>
      </c>
      <c r="AU397" s="11">
        <f>IF(('OddsRatio_working_3-way'!X397=0),0,'OddsRatio_working_3-way'!AO397)</f>
        <v>0</v>
      </c>
      <c r="AV397" s="11">
        <f>IF(('OddsRatio_working_3-way'!X397=0),0,'OddsRatio_working_3-way'!AP397)</f>
        <v>0</v>
      </c>
      <c r="AW397" s="11">
        <f>IF(('OddsRatio_working_3-way'!X397=0),0,'OddsRatio_working_3-way'!AQ397)</f>
        <v>0</v>
      </c>
    </row>
    <row r="398" spans="1:4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9">
        <f t="shared" si="91"/>
        <v>0.49857991840682836</v>
      </c>
      <c r="E398" s="9">
        <f t="shared" si="92"/>
        <v>0.27991870504944483</v>
      </c>
      <c r="F398" s="9">
        <f t="shared" si="93"/>
        <v>0.22150137654372698</v>
      </c>
      <c r="G398" s="9">
        <f t="shared" si="94"/>
        <v>1.0586279003974217</v>
      </c>
      <c r="H398" s="9">
        <f t="shared" si="95"/>
        <v>2.0056965053775508</v>
      </c>
      <c r="I398" s="9">
        <f t="shared" si="96"/>
        <v>3.5724657979657346</v>
      </c>
      <c r="J398" s="9">
        <f t="shared" si="97"/>
        <v>4.5146446293194398</v>
      </c>
      <c r="K398" s="11">
        <f t="shared" si="98"/>
        <v>0.51282051282051289</v>
      </c>
      <c r="L398" s="11">
        <f t="shared" si="99"/>
        <v>0.29154518950437314</v>
      </c>
      <c r="M398" s="11">
        <f t="shared" si="100"/>
        <v>0.23148148148148145</v>
      </c>
      <c r="N398" s="11">
        <f>'OddsRatio_working_3-way'!K398+'OddsRatio_working_3-way'!L398+'OddsRatio_working_3-way'!M398-('OddsRatio_working_3-way'!K398*'OddsRatio_working_3-way'!L398)-('OddsRatio_working_3-way'!K398*'OddsRatio_working_3-way'!M398)-('OddsRatio_working_3-way'!L398*'OddsRatio_working_3-way'!M398)+('OddsRatio_working_3-way'!K398*'OddsRatio_working_3-way'!L398*'OddsRatio_working_3-way'!M398)-1</f>
        <v>-0.26525005606638274</v>
      </c>
      <c r="O398" s="11">
        <f>0</f>
        <v>0</v>
      </c>
      <c r="P398" s="11">
        <f>('OddsRatio_working_3-way'!K398*'OddsRatio_working_3-way'!L398)+('OddsRatio_working_3-way'!K398*'OddsRatio_working_3-way'!M398)+('OddsRatio_working_3-way'!L398*'OddsRatio_working_3-way'!M398)-(3*'OddsRatio_working_3-way'!K398*'OddsRatio_working_3-way'!L398*'OddsRatio_working_3-way'!M398)</f>
        <v>0.23187948358016386</v>
      </c>
      <c r="Q398" s="11">
        <f>2*'OddsRatio_working_3-way'!K398*'OddsRatio_working_3-way'!L398*'OddsRatio_working_3-way'!M398</f>
        <v>6.9217756292586224E-2</v>
      </c>
      <c r="R398" s="11">
        <f t="shared" si="101"/>
        <v>0</v>
      </c>
      <c r="S398" s="11">
        <f t="shared" si="102"/>
        <v>-0.87419202475920532</v>
      </c>
      <c r="T398" s="11">
        <f t="shared" si="103"/>
        <v>-0.26095284321170309</v>
      </c>
      <c r="U398" s="11">
        <f>'OddsRatio_working_3-way'!S398-'OddsRatio_working_3-way'!R398^2/3</f>
        <v>-0.87419202475920532</v>
      </c>
      <c r="V398" s="11">
        <f>'OddsRatio_working_3-way'!S398*'OddsRatio_working_3-way'!R398/3-2*'OddsRatio_working_3-way'!R398^3/27-'OddsRatio_working_3-way'!T398</f>
        <v>0.26095284321170309</v>
      </c>
      <c r="W398" s="11">
        <f>'OddsRatio_working_3-way'!V398^2+4*'OddsRatio_working_3-way'!U398^3/27</f>
        <v>-3.0876616583329367E-2</v>
      </c>
      <c r="X398" s="11">
        <f>IF('OddsRatio_working_3-way'!W398&gt;0,IF(ABS('OddsRatio_working_3-way'!V398+SQRT('OddsRatio_working_3-way'!W398))/2&gt;0,ABS('OddsRatio_working_3-way'!V398+SQRT('OddsRatio_working_3-way'!W398))/2,ABS('OddsRatio_working_3-way'!V398-SQRT('OddsRatio_working_3-way'!W398))/2),SQRT(-'OddsRatio_working_3-way'!U398^3/27))</f>
        <v>0.15729987520942368</v>
      </c>
      <c r="Y398" s="11">
        <f>IF('OddsRatio_working_3-way'!W398&gt;=0,IF('OddsRatio_working_3-way'!V398+SQRT('OddsRatio_working_3-way'!W398)&gt;0,0,PI()),ACOS('OddsRatio_working_3-way'!V398/(2*'OddsRatio_working_3-way'!X398)))</f>
        <v>0.59262801874542448</v>
      </c>
      <c r="Z398" s="11">
        <f>'OddsRatio_working_3-way'!X398^(1/3)*COS('OddsRatio_working_3-way'!Y398/3)</f>
        <v>0.52931395019871086</v>
      </c>
      <c r="AA398" s="11">
        <f>'OddsRatio_working_3-way'!X398^(1/3)*COS(('OddsRatio_working_3-way'!Y398+2*PI())/3)</f>
        <v>-0.35640697664474391</v>
      </c>
      <c r="AB398" s="11">
        <f>'OddsRatio_working_3-way'!X398^(1/3)*COS(('OddsRatio_working_3-way'!Y398+4*PI())/3)</f>
        <v>-0.17290697355396703</v>
      </c>
      <c r="AC398" s="11">
        <f>'OddsRatio_working_3-way'!X398^(1/3)*SIN('OddsRatio_working_3-way'!Y398/3)</f>
        <v>0.10594377618075726</v>
      </c>
      <c r="AD398" s="11">
        <f>'OddsRatio_working_3-way'!X398^(1/3)*SIN(('OddsRatio_working_3-way'!Y398+2*PI())/3)</f>
        <v>0.40542743935919617</v>
      </c>
      <c r="AE398" s="11">
        <f>'OddsRatio_working_3-way'!X398^(1/3)*SIN(('OddsRatio_working_3-way'!Y398+4*PI())/3)</f>
        <v>-0.51137121553995346</v>
      </c>
      <c r="AF398" s="11">
        <f>-'OddsRatio_working_3-way'!U398/(3*'OddsRatio_working_3-way'!X398^(1/3))*COS(('OddsRatio_working_3-way'!Y398)/3)</f>
        <v>0.52931395019871086</v>
      </c>
      <c r="AG398" s="11">
        <f>-'OddsRatio_working_3-way'!U398/(3*'OddsRatio_working_3-way'!X398^(1/3))*COS(('OddsRatio_working_3-way'!Y398+2*PI())/3)</f>
        <v>-0.35640697664474391</v>
      </c>
      <c r="AH398" s="11">
        <f>-'OddsRatio_working_3-way'!U398/(3*'OddsRatio_working_3-way'!X398^(1/3))*COS(('OddsRatio_working_3-way'!Y398+4*PI())/3)</f>
        <v>-0.17290697355396703</v>
      </c>
      <c r="AI398" s="11">
        <f>'OddsRatio_working_3-way'!U398/(3*'OddsRatio_working_3-way'!X398^(1/3))*SIN(('OddsRatio_working_3-way'!Y398)/3)</f>
        <v>-0.10594377618075726</v>
      </c>
      <c r="AJ398" s="11">
        <f>'OddsRatio_working_3-way'!U398/(3*'OddsRatio_working_3-way'!X398^(1/3))*SIN(('OddsRatio_working_3-way'!Y398+2*PI())/3)</f>
        <v>-0.40542743935919617</v>
      </c>
      <c r="AK398" s="11">
        <f>'OddsRatio_working_3-way'!U398/(3*'OddsRatio_working_3-way'!X398^(1/3))*SIN(('OddsRatio_working_3-way'!Y398+4*PI())/3)</f>
        <v>0.51137121553995346</v>
      </c>
      <c r="AL398" s="11">
        <f>'OddsRatio_working_3-way'!Z398+'OddsRatio_working_3-way'!AF398</f>
        <v>1.0586279003974217</v>
      </c>
      <c r="AM398" s="11">
        <f>'OddsRatio_working_3-way'!AA398+'OddsRatio_working_3-way'!AG398</f>
        <v>-0.71281395328948782</v>
      </c>
      <c r="AN398" s="11">
        <f>'OddsRatio_working_3-way'!AB398+'OddsRatio_working_3-way'!AH398</f>
        <v>-0.34581394710793406</v>
      </c>
      <c r="AO398" s="11">
        <f>'OddsRatio_working_3-way'!AC398+'OddsRatio_working_3-way'!AI398</f>
        <v>0</v>
      </c>
      <c r="AP398" s="11">
        <f>'OddsRatio_working_3-way'!AD398+'OddsRatio_working_3-way'!AJ398</f>
        <v>0</v>
      </c>
      <c r="AQ398" s="11">
        <f>'OddsRatio_working_3-way'!AE398+'OddsRatio_working_3-way'!AK398</f>
        <v>0</v>
      </c>
      <c r="AR398" s="10">
        <f>IF(A398="","",IF(('OddsRatio_working_3-way'!X398=0),IF(Q398&gt;0,-Q398^(1/3),(-Q398)^(1/3)),'OddsRatio_working_3-way'!AL398-'OddsRatio_working_3-way'!R398/3))</f>
        <v>1.0586279003974217</v>
      </c>
      <c r="AS398" s="11">
        <f>IF(('OddsRatio_working_3-way'!X398=0),IF(Q398&gt;0,-Q398^(1/3),(-Q398)^(1/3)),'OddsRatio_working_3-way'!AM398-'OddsRatio_working_3-way'!R398/3)</f>
        <v>-0.71281395328948782</v>
      </c>
      <c r="AT398" s="11">
        <f>IF(('OddsRatio_working_3-way'!X398=0),IF(Q398&gt;0,-Q398^(1/3),(-Q398)^(1/3)),'OddsRatio_working_3-way'!AN398-'OddsRatio_working_3-way'!R398/3)</f>
        <v>-0.34581394710793406</v>
      </c>
      <c r="AU398" s="11">
        <f>IF(('OddsRatio_working_3-way'!X398=0),0,'OddsRatio_working_3-way'!AO398)</f>
        <v>0</v>
      </c>
      <c r="AV398" s="11">
        <f>IF(('OddsRatio_working_3-way'!X398=0),0,'OddsRatio_working_3-way'!AP398)</f>
        <v>0</v>
      </c>
      <c r="AW398" s="11">
        <f>IF(('OddsRatio_working_3-way'!X398=0),0,'OddsRatio_working_3-way'!AQ398)</f>
        <v>0</v>
      </c>
    </row>
    <row r="399" spans="1:4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9">
        <f t="shared" si="91"/>
        <v>0.30773650305001027</v>
      </c>
      <c r="E399" s="9">
        <f t="shared" si="92"/>
        <v>0.30575832243774559</v>
      </c>
      <c r="F399" s="9">
        <f t="shared" si="93"/>
        <v>0.38650517451224425</v>
      </c>
      <c r="G399" s="9">
        <f t="shared" si="94"/>
        <v>1.0511837633529666</v>
      </c>
      <c r="H399" s="9">
        <f t="shared" si="95"/>
        <v>3.2495332535753483</v>
      </c>
      <c r="I399" s="9">
        <f t="shared" si="96"/>
        <v>3.2705569288424083</v>
      </c>
      <c r="J399" s="9">
        <f t="shared" si="97"/>
        <v>2.5872874826629793</v>
      </c>
      <c r="K399" s="11">
        <f t="shared" si="98"/>
        <v>0.31847133757961782</v>
      </c>
      <c r="L399" s="11">
        <f t="shared" si="99"/>
        <v>0.31645569620253161</v>
      </c>
      <c r="M399" s="11">
        <f t="shared" si="100"/>
        <v>0.39840637450199207</v>
      </c>
      <c r="N399" s="11">
        <f>'OddsRatio_working_3-way'!K399+'OddsRatio_working_3-way'!L399+'OddsRatio_working_3-way'!M399-('OddsRatio_working_3-way'!K399*'OddsRatio_working_3-way'!L399)-('OddsRatio_working_3-way'!K399*'OddsRatio_working_3-way'!M399)-('OddsRatio_working_3-way'!L399*'OddsRatio_working_3-way'!M399)+('OddsRatio_working_3-way'!K399*'OddsRatio_working_3-way'!L399*'OddsRatio_working_3-way'!M399)-1</f>
        <v>-0.28025541950556243</v>
      </c>
      <c r="O399" s="11">
        <f>0</f>
        <v>0</v>
      </c>
      <c r="P399" s="11">
        <f>('OddsRatio_working_3-way'!K399*'OddsRatio_working_3-way'!L399)+('OddsRatio_working_3-way'!K399*'OddsRatio_working_3-way'!M399)+('OddsRatio_working_3-way'!L399*'OddsRatio_working_3-way'!M399)-(3*'OddsRatio_working_3-way'!K399*'OddsRatio_working_3-way'!L399*'OddsRatio_working_3-way'!M399)</f>
        <v>0.23328439045559274</v>
      </c>
      <c r="Q399" s="11">
        <f>2*'OddsRatio_working_3-way'!K399*'OddsRatio_working_3-way'!L399*'OddsRatio_working_3-way'!M399</f>
        <v>8.0304437334111106E-2</v>
      </c>
      <c r="R399" s="11">
        <f t="shared" si="101"/>
        <v>0</v>
      </c>
      <c r="S399" s="11">
        <f t="shared" si="102"/>
        <v>-0.83239921235836289</v>
      </c>
      <c r="T399" s="11">
        <f t="shared" si="103"/>
        <v>-0.28654017637120927</v>
      </c>
      <c r="U399" s="11">
        <f>'OddsRatio_working_3-way'!S399-'OddsRatio_working_3-way'!R399^2/3</f>
        <v>-0.83239921235836289</v>
      </c>
      <c r="V399" s="11">
        <f>'OddsRatio_working_3-way'!S399*'OddsRatio_working_3-way'!R399/3-2*'OddsRatio_working_3-way'!R399^3/27-'OddsRatio_working_3-way'!T399</f>
        <v>0.28654017637120927</v>
      </c>
      <c r="W399" s="11">
        <f>'OddsRatio_working_3-way'!V399^2+4*'OddsRatio_working_3-way'!U399^3/27</f>
        <v>-3.3406234702043486E-3</v>
      </c>
      <c r="X399" s="11">
        <f>IF('OddsRatio_working_3-way'!W399&gt;0,IF(ABS('OddsRatio_working_3-way'!V399+SQRT('OddsRatio_working_3-way'!W399))/2&gt;0,ABS('OddsRatio_working_3-way'!V399+SQRT('OddsRatio_working_3-way'!W399))/2,ABS('OddsRatio_working_3-way'!V399-SQRT('OddsRatio_working_3-way'!W399))/2),SQRT(-'OddsRatio_working_3-way'!U399^3/27))</f>
        <v>0.14615565003195058</v>
      </c>
      <c r="Y399" s="11">
        <f>IF('OddsRatio_working_3-way'!W399&gt;=0,IF('OddsRatio_working_3-way'!V399+SQRT('OddsRatio_working_3-way'!W399)&gt;0,0,PI()),ACOS('OddsRatio_working_3-way'!V399/(2*'OddsRatio_working_3-way'!X399)))</f>
        <v>0.1990396104526031</v>
      </c>
      <c r="Z399" s="11">
        <f>'OddsRatio_working_3-way'!X399^(1/3)*COS('OddsRatio_working_3-way'!Y399/3)</f>
        <v>0.5255918816764833</v>
      </c>
      <c r="AA399" s="11">
        <f>'OddsRatio_working_3-way'!X399^(1/3)*COS(('OddsRatio_working_3-way'!Y399+2*PI())/3)</f>
        <v>-0.29303967616344401</v>
      </c>
      <c r="AB399" s="11">
        <f>'OddsRatio_working_3-way'!X399^(1/3)*COS(('OddsRatio_working_3-way'!Y399+4*PI())/3)</f>
        <v>-0.23255220551303937</v>
      </c>
      <c r="AC399" s="11">
        <f>'OddsRatio_working_3-way'!X399^(1/3)*SIN('OddsRatio_working_3-way'!Y399/3)</f>
        <v>3.4922457462610766E-2</v>
      </c>
      <c r="AD399" s="11">
        <f>'OddsRatio_working_3-way'!X399^(1/3)*SIN(('OddsRatio_working_3-way'!Y399+2*PI())/3)</f>
        <v>0.43771469282339398</v>
      </c>
      <c r="AE399" s="11">
        <f>'OddsRatio_working_3-way'!X399^(1/3)*SIN(('OddsRatio_working_3-way'!Y399+4*PI())/3)</f>
        <v>-0.47263715028600467</v>
      </c>
      <c r="AF399" s="11">
        <f>-'OddsRatio_working_3-way'!U399/(3*'OddsRatio_working_3-way'!X399^(1/3))*COS(('OddsRatio_working_3-way'!Y399)/3)</f>
        <v>0.5255918816764833</v>
      </c>
      <c r="AG399" s="11">
        <f>-'OddsRatio_working_3-way'!U399/(3*'OddsRatio_working_3-way'!X399^(1/3))*COS(('OddsRatio_working_3-way'!Y399+2*PI())/3)</f>
        <v>-0.29303967616344401</v>
      </c>
      <c r="AH399" s="11">
        <f>-'OddsRatio_working_3-way'!U399/(3*'OddsRatio_working_3-way'!X399^(1/3))*COS(('OddsRatio_working_3-way'!Y399+4*PI())/3)</f>
        <v>-0.23255220551303937</v>
      </c>
      <c r="AI399" s="11">
        <f>'OddsRatio_working_3-way'!U399/(3*'OddsRatio_working_3-way'!X399^(1/3))*SIN(('OddsRatio_working_3-way'!Y399)/3)</f>
        <v>-3.4922457462610766E-2</v>
      </c>
      <c r="AJ399" s="11">
        <f>'OddsRatio_working_3-way'!U399/(3*'OddsRatio_working_3-way'!X399^(1/3))*SIN(('OddsRatio_working_3-way'!Y399+2*PI())/3)</f>
        <v>-0.43771469282339398</v>
      </c>
      <c r="AK399" s="11">
        <f>'OddsRatio_working_3-way'!U399/(3*'OddsRatio_working_3-way'!X399^(1/3))*SIN(('OddsRatio_working_3-way'!Y399+4*PI())/3)</f>
        <v>0.47263715028600467</v>
      </c>
      <c r="AL399" s="11">
        <f>'OddsRatio_working_3-way'!Z399+'OddsRatio_working_3-way'!AF399</f>
        <v>1.0511837633529666</v>
      </c>
      <c r="AM399" s="11">
        <f>'OddsRatio_working_3-way'!AA399+'OddsRatio_working_3-way'!AG399</f>
        <v>-0.58607935232688801</v>
      </c>
      <c r="AN399" s="11">
        <f>'OddsRatio_working_3-way'!AB399+'OddsRatio_working_3-way'!AH399</f>
        <v>-0.46510441102607875</v>
      </c>
      <c r="AO399" s="11">
        <f>'OddsRatio_working_3-way'!AC399+'OddsRatio_working_3-way'!AI399</f>
        <v>0</v>
      </c>
      <c r="AP399" s="11">
        <f>'OddsRatio_working_3-way'!AD399+'OddsRatio_working_3-way'!AJ399</f>
        <v>0</v>
      </c>
      <c r="AQ399" s="11">
        <f>'OddsRatio_working_3-way'!AE399+'OddsRatio_working_3-way'!AK399</f>
        <v>0</v>
      </c>
      <c r="AR399" s="10">
        <f>IF(A399="","",IF(('OddsRatio_working_3-way'!X399=0),IF(Q399&gt;0,-Q399^(1/3),(-Q399)^(1/3)),'OddsRatio_working_3-way'!AL399-'OddsRatio_working_3-way'!R399/3))</f>
        <v>1.0511837633529666</v>
      </c>
      <c r="AS399" s="11">
        <f>IF(('OddsRatio_working_3-way'!X399=0),IF(Q399&gt;0,-Q399^(1/3),(-Q399)^(1/3)),'OddsRatio_working_3-way'!AM399-'OddsRatio_working_3-way'!R399/3)</f>
        <v>-0.58607935232688801</v>
      </c>
      <c r="AT399" s="11">
        <f>IF(('OddsRatio_working_3-way'!X399=0),IF(Q399&gt;0,-Q399^(1/3),(-Q399)^(1/3)),'OddsRatio_working_3-way'!AN399-'OddsRatio_working_3-way'!R399/3)</f>
        <v>-0.46510441102607875</v>
      </c>
      <c r="AU399" s="11">
        <f>IF(('OddsRatio_working_3-way'!X399=0),0,'OddsRatio_working_3-way'!AO399)</f>
        <v>0</v>
      </c>
      <c r="AV399" s="11">
        <f>IF(('OddsRatio_working_3-way'!X399=0),0,'OddsRatio_working_3-way'!AP399)</f>
        <v>0</v>
      </c>
      <c r="AW399" s="11">
        <f>IF(('OddsRatio_working_3-way'!X399=0),0,'OddsRatio_working_3-way'!AQ399)</f>
        <v>0</v>
      </c>
    </row>
    <row r="400" spans="1:4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9">
        <f t="shared" si="91"/>
        <v>0.38039120151613365</v>
      </c>
      <c r="E400" s="9">
        <f t="shared" si="92"/>
        <v>0.31081301551909873</v>
      </c>
      <c r="F400" s="9">
        <f t="shared" si="93"/>
        <v>0.30879578296476778</v>
      </c>
      <c r="G400" s="9">
        <f t="shared" si="94"/>
        <v>1.0508855366049272</v>
      </c>
      <c r="H400" s="9">
        <f t="shared" si="95"/>
        <v>2.628872581737637</v>
      </c>
      <c r="I400" s="9">
        <f t="shared" si="96"/>
        <v>3.2173684822363957</v>
      </c>
      <c r="J400" s="9">
        <f t="shared" si="97"/>
        <v>3.2383861929684952</v>
      </c>
      <c r="K400" s="11">
        <f t="shared" si="98"/>
        <v>0.39215686274509809</v>
      </c>
      <c r="L400" s="11">
        <f t="shared" si="99"/>
        <v>0.32154340836012862</v>
      </c>
      <c r="M400" s="11">
        <f t="shared" si="100"/>
        <v>0.31948881789137379</v>
      </c>
      <c r="N400" s="11">
        <f>'OddsRatio_working_3-way'!K400+'OddsRatio_working_3-way'!L400+'OddsRatio_working_3-way'!M400-('OddsRatio_working_3-way'!K400*'OddsRatio_working_3-way'!L400)-('OddsRatio_working_3-way'!K400*'OddsRatio_working_3-way'!M400)-('OddsRatio_working_3-way'!L400*'OddsRatio_working_3-way'!M400)+('OddsRatio_working_3-way'!K400*'OddsRatio_working_3-way'!L400*'OddsRatio_working_3-way'!M400)-1</f>
        <v>-0.2806395335837919</v>
      </c>
      <c r="O400" s="11">
        <f>0</f>
        <v>0</v>
      </c>
      <c r="P400" s="11">
        <f>('OddsRatio_working_3-way'!K400*'OddsRatio_working_3-way'!L400)+('OddsRatio_working_3-way'!K400*'OddsRatio_working_3-way'!M400)+('OddsRatio_working_3-way'!L400*'OddsRatio_working_3-way'!M400)-(3*'OddsRatio_working_3-way'!K400*'OddsRatio_working_3-way'!L400*'OddsRatio_working_3-way'!M400)</f>
        <v>0.23325644733510553</v>
      </c>
      <c r="Q400" s="11">
        <f>2*'OddsRatio_working_3-way'!K400*'OddsRatio_working_3-way'!L400*'OddsRatio_working_3-way'!M400</f>
        <v>8.0572175245286884E-2</v>
      </c>
      <c r="R400" s="11">
        <f t="shared" si="101"/>
        <v>0</v>
      </c>
      <c r="S400" s="11">
        <f t="shared" si="102"/>
        <v>-0.83116032996634459</v>
      </c>
      <c r="T400" s="11">
        <f t="shared" si="103"/>
        <v>-0.28710201380530037</v>
      </c>
      <c r="U400" s="11">
        <f>'OddsRatio_working_3-way'!S400-'OddsRatio_working_3-way'!R400^2/3</f>
        <v>-0.83116032996634459</v>
      </c>
      <c r="V400" s="11">
        <f>'OddsRatio_working_3-way'!S400*'OddsRatio_working_3-way'!R400/3-2*'OddsRatio_working_3-way'!R400^3/27-'OddsRatio_working_3-way'!T400</f>
        <v>0.28710201380530037</v>
      </c>
      <c r="W400" s="11">
        <f>'OddsRatio_working_3-way'!V400^2+4*'OddsRatio_working_3-way'!U400^3/27</f>
        <v>-2.6373829954734751E-3</v>
      </c>
      <c r="X400" s="11">
        <f>IF('OddsRatio_working_3-way'!W400&gt;0,IF(ABS('OddsRatio_working_3-way'!V400+SQRT('OddsRatio_working_3-way'!W400))/2&gt;0,ABS('OddsRatio_working_3-way'!V400+SQRT('OddsRatio_working_3-way'!W400))/2,ABS('OddsRatio_working_3-way'!V400-SQRT('OddsRatio_working_3-way'!W400))/2),SQRT(-'OddsRatio_working_3-way'!U400^3/27))</f>
        <v>0.14582948032422349</v>
      </c>
      <c r="Y400" s="11">
        <f>IF('OddsRatio_working_3-way'!W400&gt;=0,IF('OddsRatio_working_3-way'!V400+SQRT('OddsRatio_working_3-way'!W400)&gt;0,0,PI()),ACOS('OddsRatio_working_3-way'!V400/(2*'OddsRatio_working_3-way'!X400)))</f>
        <v>0.17700331646530953</v>
      </c>
      <c r="Z400" s="11">
        <f>'OddsRatio_working_3-way'!X400^(1/3)*COS('OddsRatio_working_3-way'!Y400/3)</f>
        <v>0.52544276830246373</v>
      </c>
      <c r="AA400" s="11">
        <f>'OddsRatio_working_3-way'!X400^(1/3)*COS(('OddsRatio_working_3-way'!Y400+2*PI())/3)</f>
        <v>-0.28960084509390577</v>
      </c>
      <c r="AB400" s="11">
        <f>'OddsRatio_working_3-way'!X400^(1/3)*COS(('OddsRatio_working_3-way'!Y400+4*PI())/3)</f>
        <v>-0.23584192320855804</v>
      </c>
      <c r="AC400" s="11">
        <f>'OddsRatio_working_3-way'!X400^(1/3)*SIN('OddsRatio_working_3-way'!Y400/3)</f>
        <v>3.1037728021849519E-2</v>
      </c>
      <c r="AD400" s="11">
        <f>'OddsRatio_working_3-way'!X400^(1/3)*SIN(('OddsRatio_working_3-way'!Y400+2*PI())/3)</f>
        <v>0.43952792157382953</v>
      </c>
      <c r="AE400" s="11">
        <f>'OddsRatio_working_3-way'!X400^(1/3)*SIN(('OddsRatio_working_3-way'!Y400+4*PI())/3)</f>
        <v>-0.47056564959567915</v>
      </c>
      <c r="AF400" s="11">
        <f>-'OddsRatio_working_3-way'!U400/(3*'OddsRatio_working_3-way'!X400^(1/3))*COS(('OddsRatio_working_3-way'!Y400)/3)</f>
        <v>0.52544276830246361</v>
      </c>
      <c r="AG400" s="11">
        <f>-'OddsRatio_working_3-way'!U400/(3*'OddsRatio_working_3-way'!X400^(1/3))*COS(('OddsRatio_working_3-way'!Y400+2*PI())/3)</f>
        <v>-0.28960084509390571</v>
      </c>
      <c r="AH400" s="11">
        <f>-'OddsRatio_working_3-way'!U400/(3*'OddsRatio_working_3-way'!X400^(1/3))*COS(('OddsRatio_working_3-way'!Y400+4*PI())/3)</f>
        <v>-0.23584192320855801</v>
      </c>
      <c r="AI400" s="11">
        <f>'OddsRatio_working_3-way'!U400/(3*'OddsRatio_working_3-way'!X400^(1/3))*SIN(('OddsRatio_working_3-way'!Y400)/3)</f>
        <v>-3.1037728021849512E-2</v>
      </c>
      <c r="AJ400" s="11">
        <f>'OddsRatio_working_3-way'!U400/(3*'OddsRatio_working_3-way'!X400^(1/3))*SIN(('OddsRatio_working_3-way'!Y400+2*PI())/3)</f>
        <v>-0.43952792157382942</v>
      </c>
      <c r="AK400" s="11">
        <f>'OddsRatio_working_3-way'!U400/(3*'OddsRatio_working_3-way'!X400^(1/3))*SIN(('OddsRatio_working_3-way'!Y400+4*PI())/3)</f>
        <v>0.47056564959567904</v>
      </c>
      <c r="AL400" s="11">
        <f>'OddsRatio_working_3-way'!Z400+'OddsRatio_working_3-way'!AF400</f>
        <v>1.0508855366049272</v>
      </c>
      <c r="AM400" s="11">
        <f>'OddsRatio_working_3-way'!AA400+'OddsRatio_working_3-way'!AG400</f>
        <v>-0.57920169018781142</v>
      </c>
      <c r="AN400" s="11">
        <f>'OddsRatio_working_3-way'!AB400+'OddsRatio_working_3-way'!AH400</f>
        <v>-0.47168384641711603</v>
      </c>
      <c r="AO400" s="11">
        <f>'OddsRatio_working_3-way'!AC400+'OddsRatio_working_3-way'!AI400</f>
        <v>0</v>
      </c>
      <c r="AP400" s="11">
        <f>'OddsRatio_working_3-way'!AD400+'OddsRatio_working_3-way'!AJ400</f>
        <v>0</v>
      </c>
      <c r="AQ400" s="11">
        <f>'OddsRatio_working_3-way'!AE400+'OddsRatio_working_3-way'!AK400</f>
        <v>0</v>
      </c>
      <c r="AR400" s="10">
        <f>IF(A400="","",IF(('OddsRatio_working_3-way'!X400=0),IF(Q400&gt;0,-Q400^(1/3),(-Q400)^(1/3)),'OddsRatio_working_3-way'!AL400-'OddsRatio_working_3-way'!R400/3))</f>
        <v>1.0508855366049272</v>
      </c>
      <c r="AS400" s="11">
        <f>IF(('OddsRatio_working_3-way'!X400=0),IF(Q400&gt;0,-Q400^(1/3),(-Q400)^(1/3)),'OddsRatio_working_3-way'!AM400-'OddsRatio_working_3-way'!R400/3)</f>
        <v>-0.57920169018781142</v>
      </c>
      <c r="AT400" s="11">
        <f>IF(('OddsRatio_working_3-way'!X400=0),IF(Q400&gt;0,-Q400^(1/3),(-Q400)^(1/3)),'OddsRatio_working_3-way'!AN400-'OddsRatio_working_3-way'!R400/3)</f>
        <v>-0.47168384641711603</v>
      </c>
      <c r="AU400" s="11">
        <f>IF(('OddsRatio_working_3-way'!X400=0),0,'OddsRatio_working_3-way'!AO400)</f>
        <v>0</v>
      </c>
      <c r="AV400" s="11">
        <f>IF(('OddsRatio_working_3-way'!X400=0),0,'OddsRatio_working_3-way'!AP400)</f>
        <v>0</v>
      </c>
      <c r="AW400" s="11">
        <f>IF(('OddsRatio_working_3-way'!X400=0),0,'OddsRatio_working_3-way'!AQ400)</f>
        <v>0</v>
      </c>
    </row>
    <row r="401" spans="1:4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9">
        <f t="shared" si="91"/>
        <v>0.37491027881813982</v>
      </c>
      <c r="E401" s="9">
        <f t="shared" si="92"/>
        <v>0.3151716022838526</v>
      </c>
      <c r="F401" s="9">
        <f t="shared" si="93"/>
        <v>0.30991811889800802</v>
      </c>
      <c r="G401" s="9">
        <f t="shared" si="94"/>
        <v>1.0756805397717424</v>
      </c>
      <c r="H401" s="9">
        <f t="shared" si="95"/>
        <v>2.6673048366462009</v>
      </c>
      <c r="I401" s="9">
        <f t="shared" si="96"/>
        <v>3.1728746903389196</v>
      </c>
      <c r="J401" s="9">
        <f t="shared" si="97"/>
        <v>3.2266587173275059</v>
      </c>
      <c r="K401" s="11">
        <f t="shared" si="98"/>
        <v>0.39215686274509809</v>
      </c>
      <c r="L401" s="11">
        <f t="shared" si="99"/>
        <v>0.33112582781456956</v>
      </c>
      <c r="M401" s="11">
        <f t="shared" si="100"/>
        <v>0.32573289902280134</v>
      </c>
      <c r="N401" s="11">
        <f>'OddsRatio_working_3-way'!K401+'OddsRatio_working_3-way'!L401+'OddsRatio_working_3-way'!M401-('OddsRatio_working_3-way'!K401*'OddsRatio_working_3-way'!L401)-('OddsRatio_working_3-way'!K401*'OddsRatio_working_3-way'!M401)-('OddsRatio_working_3-way'!L401*'OddsRatio_working_3-way'!M401)+('OddsRatio_working_3-way'!K401*'OddsRatio_working_3-way'!L401*'OddsRatio_working_3-way'!M401)-1</f>
        <v>-0.27413716311642788</v>
      </c>
      <c r="O401" s="11">
        <f>0</f>
        <v>0</v>
      </c>
      <c r="P401" s="11">
        <f>('OddsRatio_working_3-way'!K401*'OddsRatio_working_3-way'!L401)+('OddsRatio_working_3-way'!K401*'OddsRatio_working_3-way'!M401)+('OddsRatio_working_3-way'!L401*'OddsRatio_working_3-way'!M401)-(3*'OddsRatio_working_3-way'!K401*'OddsRatio_working_3-way'!L401*'OddsRatio_working_3-way'!M401)</f>
        <v>0.2385577912593948</v>
      </c>
      <c r="Q401" s="11">
        <f>2*'OddsRatio_working_3-way'!K401*'OddsRatio_working_3-way'!L401*'OddsRatio_working_3-way'!M401</f>
        <v>8.4594961439501723E-2</v>
      </c>
      <c r="R401" s="11">
        <f t="shared" si="101"/>
        <v>0</v>
      </c>
      <c r="S401" s="11">
        <f t="shared" si="102"/>
        <v>-0.87021324853382875</v>
      </c>
      <c r="T401" s="11">
        <f t="shared" si="103"/>
        <v>-0.30858625834532943</v>
      </c>
      <c r="U401" s="11">
        <f>'OddsRatio_working_3-way'!S401-'OddsRatio_working_3-way'!R401^2/3</f>
        <v>-0.87021324853382875</v>
      </c>
      <c r="V401" s="11">
        <f>'OddsRatio_working_3-way'!S401*'OddsRatio_working_3-way'!R401/3-2*'OddsRatio_working_3-way'!R401^3/27-'OddsRatio_working_3-way'!T401</f>
        <v>0.30858625834532943</v>
      </c>
      <c r="W401" s="11">
        <f>'OddsRatio_working_3-way'!V401^2+4*'OddsRatio_working_3-way'!U401^3/27</f>
        <v>-2.4022755522886408E-3</v>
      </c>
      <c r="X401" s="11">
        <f>IF('OddsRatio_working_3-way'!W401&gt;0,IF(ABS('OddsRatio_working_3-way'!V401+SQRT('OddsRatio_working_3-way'!W401))/2&gt;0,ABS('OddsRatio_working_3-way'!V401+SQRT('OddsRatio_working_3-way'!W401))/2,ABS('OddsRatio_working_3-way'!V401-SQRT('OddsRatio_working_3-way'!W401))/2),SQRT(-'OddsRatio_working_3-way'!U401^3/27))</f>
        <v>0.15622720185026923</v>
      </c>
      <c r="Y401" s="11">
        <f>IF('OddsRatio_working_3-way'!W401&gt;=0,IF('OddsRatio_working_3-way'!V401+SQRT('OddsRatio_working_3-way'!W401)&gt;0,0,PI()),ACOS('OddsRatio_working_3-way'!V401/(2*'OddsRatio_working_3-way'!X401)))</f>
        <v>0.1575150764913511</v>
      </c>
      <c r="Z401" s="11">
        <f>'OddsRatio_working_3-way'!X401^(1/3)*COS('OddsRatio_working_3-way'!Y401/3)</f>
        <v>0.5378402698858713</v>
      </c>
      <c r="AA401" s="11">
        <f>'OddsRatio_working_3-way'!X401^(1/3)*COS(('OddsRatio_working_3-way'!Y401+2*PI())/3)</f>
        <v>-0.29339859895269416</v>
      </c>
      <c r="AB401" s="11">
        <f>'OddsRatio_working_3-way'!X401^(1/3)*COS(('OddsRatio_working_3-way'!Y401+4*PI())/3)</f>
        <v>-0.24444167093317726</v>
      </c>
      <c r="AC401" s="11">
        <f>'OddsRatio_working_3-way'!X401^(1/3)*SIN('OddsRatio_working_3-way'!Y401/3)</f>
        <v>2.826529557076525E-2</v>
      </c>
      <c r="AD401" s="11">
        <f>'OddsRatio_working_3-way'!X401^(1/3)*SIN(('OddsRatio_working_3-way'!Y401+2*PI())/3)</f>
        <v>0.45165068911406059</v>
      </c>
      <c r="AE401" s="11">
        <f>'OddsRatio_working_3-way'!X401^(1/3)*SIN(('OddsRatio_working_3-way'!Y401+4*PI())/3)</f>
        <v>-0.47991598468482577</v>
      </c>
      <c r="AF401" s="11">
        <f>-'OddsRatio_working_3-way'!U401/(3*'OddsRatio_working_3-way'!X401^(1/3))*COS(('OddsRatio_working_3-way'!Y401)/3)</f>
        <v>0.53784026988587108</v>
      </c>
      <c r="AG401" s="11">
        <f>-'OddsRatio_working_3-way'!U401/(3*'OddsRatio_working_3-way'!X401^(1/3))*COS(('OddsRatio_working_3-way'!Y401+2*PI())/3)</f>
        <v>-0.29339859895269405</v>
      </c>
      <c r="AH401" s="11">
        <f>-'OddsRatio_working_3-way'!U401/(3*'OddsRatio_working_3-way'!X401^(1/3))*COS(('OddsRatio_working_3-way'!Y401+4*PI())/3)</f>
        <v>-0.24444167093317717</v>
      </c>
      <c r="AI401" s="11">
        <f>'OddsRatio_working_3-way'!U401/(3*'OddsRatio_working_3-way'!X401^(1/3))*SIN(('OddsRatio_working_3-way'!Y401)/3)</f>
        <v>-2.8265295570765236E-2</v>
      </c>
      <c r="AJ401" s="11">
        <f>'OddsRatio_working_3-way'!U401/(3*'OddsRatio_working_3-way'!X401^(1/3))*SIN(('OddsRatio_working_3-way'!Y401+2*PI())/3)</f>
        <v>-0.45165068911406037</v>
      </c>
      <c r="AK401" s="11">
        <f>'OddsRatio_working_3-way'!U401/(3*'OddsRatio_working_3-way'!X401^(1/3))*SIN(('OddsRatio_working_3-way'!Y401+4*PI())/3)</f>
        <v>0.47991598468482555</v>
      </c>
      <c r="AL401" s="11">
        <f>'OddsRatio_working_3-way'!Z401+'OddsRatio_working_3-way'!AF401</f>
        <v>1.0756805397717424</v>
      </c>
      <c r="AM401" s="11">
        <f>'OddsRatio_working_3-way'!AA401+'OddsRatio_working_3-way'!AG401</f>
        <v>-0.5867971979053882</v>
      </c>
      <c r="AN401" s="11">
        <f>'OddsRatio_working_3-way'!AB401+'OddsRatio_working_3-way'!AH401</f>
        <v>-0.4888833418663544</v>
      </c>
      <c r="AO401" s="11">
        <f>'OddsRatio_working_3-way'!AC401+'OddsRatio_working_3-way'!AI401</f>
        <v>0</v>
      </c>
      <c r="AP401" s="11">
        <f>'OddsRatio_working_3-way'!AD401+'OddsRatio_working_3-way'!AJ401</f>
        <v>0</v>
      </c>
      <c r="AQ401" s="11">
        <f>'OddsRatio_working_3-way'!AE401+'OddsRatio_working_3-way'!AK401</f>
        <v>0</v>
      </c>
      <c r="AR401" s="10">
        <f>IF(A401="","",IF(('OddsRatio_working_3-way'!X401=0),IF(Q401&gt;0,-Q401^(1/3),(-Q401)^(1/3)),'OddsRatio_working_3-way'!AL401-'OddsRatio_working_3-way'!R401/3))</f>
        <v>1.0756805397717424</v>
      </c>
      <c r="AS401" s="11">
        <f>IF(('OddsRatio_working_3-way'!X401=0),IF(Q401&gt;0,-Q401^(1/3),(-Q401)^(1/3)),'OddsRatio_working_3-way'!AM401-'OddsRatio_working_3-way'!R401/3)</f>
        <v>-0.5867971979053882</v>
      </c>
      <c r="AT401" s="11">
        <f>IF(('OddsRatio_working_3-way'!X401=0),IF(Q401&gt;0,-Q401^(1/3),(-Q401)^(1/3)),'OddsRatio_working_3-way'!AN401-'OddsRatio_working_3-way'!R401/3)</f>
        <v>-0.4888833418663544</v>
      </c>
      <c r="AU401" s="11">
        <f>IF(('OddsRatio_working_3-way'!X401=0),0,'OddsRatio_working_3-way'!AO401)</f>
        <v>0</v>
      </c>
      <c r="AV401" s="11">
        <f>IF(('OddsRatio_working_3-way'!X401=0),0,'OddsRatio_working_3-way'!AP401)</f>
        <v>0</v>
      </c>
      <c r="AW401" s="11">
        <f>IF(('OddsRatio_working_3-way'!X401=0),0,'OddsRatio_working_3-way'!AQ401)</f>
        <v>0</v>
      </c>
    </row>
    <row r="402" spans="1:4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9">
        <f t="shared" si="91"/>
        <v>0.31428140777596586</v>
      </c>
      <c r="E402" s="9">
        <f t="shared" si="92"/>
        <v>0.30015631596222669</v>
      </c>
      <c r="F402" s="9">
        <f t="shared" si="93"/>
        <v>0.38556227626180767</v>
      </c>
      <c r="G402" s="9">
        <f t="shared" si="94"/>
        <v>1.0695400889107527</v>
      </c>
      <c r="H402" s="9">
        <f t="shared" si="95"/>
        <v>3.1818617813779353</v>
      </c>
      <c r="I402" s="9">
        <f t="shared" si="96"/>
        <v>3.3315973938254406</v>
      </c>
      <c r="J402" s="9">
        <f t="shared" si="97"/>
        <v>2.5936147324770222</v>
      </c>
      <c r="K402" s="11">
        <f t="shared" si="98"/>
        <v>0.32894736842105265</v>
      </c>
      <c r="L402" s="11">
        <f t="shared" si="99"/>
        <v>0.31446540880503143</v>
      </c>
      <c r="M402" s="11">
        <f t="shared" si="100"/>
        <v>0.40160642570281119</v>
      </c>
      <c r="N402" s="11">
        <f>'OddsRatio_working_3-way'!K402+'OddsRatio_working_3-way'!L402+'OddsRatio_working_3-way'!M402-('OddsRatio_working_3-way'!K402*'OddsRatio_working_3-way'!L402)-('OddsRatio_working_3-way'!K402*'OddsRatio_working_3-way'!M402)-('OddsRatio_working_3-way'!L402*'OddsRatio_working_3-way'!M402)+('OddsRatio_working_3-way'!K402*'OddsRatio_working_3-way'!L402*'OddsRatio_working_3-way'!M402)-1</f>
        <v>-0.2752788711948092</v>
      </c>
      <c r="O402" s="11">
        <f>0</f>
        <v>0</v>
      </c>
      <c r="P402" s="11">
        <f>('OddsRatio_working_3-way'!K402*'OddsRatio_working_3-way'!L402)+('OddsRatio_working_3-way'!K402*'OddsRatio_working_3-way'!M402)+('OddsRatio_working_3-way'!L402*'OddsRatio_working_3-way'!M402)-(3*'OddsRatio_working_3-way'!K402*'OddsRatio_working_3-way'!L402*'OddsRatio_working_3-way'!M402)</f>
        <v>0.23721167357280826</v>
      </c>
      <c r="Q402" s="11">
        <f>2*'OddsRatio_working_3-way'!K402*'OddsRatio_working_3-way'!L402*'OddsRatio_working_3-way'!M402</f>
        <v>8.308640055089607E-2</v>
      </c>
      <c r="R402" s="11">
        <f t="shared" si="101"/>
        <v>0</v>
      </c>
      <c r="S402" s="11">
        <f t="shared" si="102"/>
        <v>-0.86171405943080326</v>
      </c>
      <c r="T402" s="11">
        <f t="shared" si="103"/>
        <v>-0.30182629051867016</v>
      </c>
      <c r="U402" s="11">
        <f>'OddsRatio_working_3-way'!S402-'OddsRatio_working_3-way'!R402^2/3</f>
        <v>-0.86171405943080326</v>
      </c>
      <c r="V402" s="11">
        <f>'OddsRatio_working_3-way'!S402*'OddsRatio_working_3-way'!R402/3-2*'OddsRatio_working_3-way'!R402^3/27-'OddsRatio_working_3-way'!T402</f>
        <v>0.30182629051867016</v>
      </c>
      <c r="W402" s="11">
        <f>'OddsRatio_working_3-way'!V402^2+4*'OddsRatio_working_3-way'!U402^3/27</f>
        <v>-3.6959629651144021E-3</v>
      </c>
      <c r="X402" s="11">
        <f>IF('OddsRatio_working_3-way'!W402&gt;0,IF(ABS('OddsRatio_working_3-way'!V402+SQRT('OddsRatio_working_3-way'!W402))/2&gt;0,ABS('OddsRatio_working_3-way'!V402+SQRT('OddsRatio_working_3-way'!W402))/2,ABS('OddsRatio_working_3-way'!V402-SQRT('OddsRatio_working_3-way'!W402))/2),SQRT(-'OddsRatio_working_3-way'!U402^3/27))</f>
        <v>0.1539440422794717</v>
      </c>
      <c r="Y402" s="11">
        <f>IF('OddsRatio_working_3-way'!W402&gt;=0,IF('OddsRatio_working_3-way'!V402+SQRT('OddsRatio_working_3-way'!W402)&gt;0,0,PI()),ACOS('OddsRatio_working_3-way'!V402/(2*'OddsRatio_working_3-way'!X402)))</f>
        <v>0.19876241944861373</v>
      </c>
      <c r="Z402" s="11">
        <f>'OddsRatio_working_3-way'!X402^(1/3)*COS('OddsRatio_working_3-way'!Y402/3)</f>
        <v>0.53477004445537635</v>
      </c>
      <c r="AA402" s="11">
        <f>'OddsRatio_working_3-way'!X402^(1/3)*COS(('OddsRatio_working_3-way'!Y402+2*PI())/3)</f>
        <v>-0.29811390965624435</v>
      </c>
      <c r="AB402" s="11">
        <f>'OddsRatio_working_3-way'!X402^(1/3)*COS(('OddsRatio_working_3-way'!Y402+4*PI())/3)</f>
        <v>-0.23665613479913222</v>
      </c>
      <c r="AC402" s="11">
        <f>'OddsRatio_working_3-way'!X402^(1/3)*SIN('OddsRatio_working_3-way'!Y402/3)</f>
        <v>3.5482662857549217E-2</v>
      </c>
      <c r="AD402" s="11">
        <f>'OddsRatio_working_3-way'!X402^(1/3)*SIN(('OddsRatio_working_3-way'!Y402+2*PI())/3)</f>
        <v>0.44538311225251503</v>
      </c>
      <c r="AE402" s="11">
        <f>'OddsRatio_working_3-way'!X402^(1/3)*SIN(('OddsRatio_working_3-way'!Y402+4*PI())/3)</f>
        <v>-0.48086577511006406</v>
      </c>
      <c r="AF402" s="11">
        <f>-'OddsRatio_working_3-way'!U402/(3*'OddsRatio_working_3-way'!X402^(1/3))*COS(('OddsRatio_working_3-way'!Y402)/3)</f>
        <v>0.53477004445537635</v>
      </c>
      <c r="AG402" s="11">
        <f>-'OddsRatio_working_3-way'!U402/(3*'OddsRatio_working_3-way'!X402^(1/3))*COS(('OddsRatio_working_3-way'!Y402+2*PI())/3)</f>
        <v>-0.29811390965624435</v>
      </c>
      <c r="AH402" s="11">
        <f>-'OddsRatio_working_3-way'!U402/(3*'OddsRatio_working_3-way'!X402^(1/3))*COS(('OddsRatio_working_3-way'!Y402+4*PI())/3)</f>
        <v>-0.23665613479913222</v>
      </c>
      <c r="AI402" s="11">
        <f>'OddsRatio_working_3-way'!U402/(3*'OddsRatio_working_3-way'!X402^(1/3))*SIN(('OddsRatio_working_3-way'!Y402)/3)</f>
        <v>-3.5482662857549217E-2</v>
      </c>
      <c r="AJ402" s="11">
        <f>'OddsRatio_working_3-way'!U402/(3*'OddsRatio_working_3-way'!X402^(1/3))*SIN(('OddsRatio_working_3-way'!Y402+2*PI())/3)</f>
        <v>-0.44538311225251503</v>
      </c>
      <c r="AK402" s="11">
        <f>'OddsRatio_working_3-way'!U402/(3*'OddsRatio_working_3-way'!X402^(1/3))*SIN(('OddsRatio_working_3-way'!Y402+4*PI())/3)</f>
        <v>0.48086577511006406</v>
      </c>
      <c r="AL402" s="11">
        <f>'OddsRatio_working_3-way'!Z402+'OddsRatio_working_3-way'!AF402</f>
        <v>1.0695400889107527</v>
      </c>
      <c r="AM402" s="11">
        <f>'OddsRatio_working_3-way'!AA402+'OddsRatio_working_3-way'!AG402</f>
        <v>-0.59622781931248869</v>
      </c>
      <c r="AN402" s="11">
        <f>'OddsRatio_working_3-way'!AB402+'OddsRatio_working_3-way'!AH402</f>
        <v>-0.47331226959826445</v>
      </c>
      <c r="AO402" s="11">
        <f>'OddsRatio_working_3-way'!AC402+'OddsRatio_working_3-way'!AI402</f>
        <v>0</v>
      </c>
      <c r="AP402" s="11">
        <f>'OddsRatio_working_3-way'!AD402+'OddsRatio_working_3-way'!AJ402</f>
        <v>0</v>
      </c>
      <c r="AQ402" s="11">
        <f>'OddsRatio_working_3-way'!AE402+'OddsRatio_working_3-way'!AK402</f>
        <v>0</v>
      </c>
      <c r="AR402" s="10">
        <f>IF(A402="","",IF(('OddsRatio_working_3-way'!X402=0),IF(Q402&gt;0,-Q402^(1/3),(-Q402)^(1/3)),'OddsRatio_working_3-way'!AL402-'OddsRatio_working_3-way'!R402/3))</f>
        <v>1.0695400889107527</v>
      </c>
      <c r="AS402" s="11">
        <f>IF(('OddsRatio_working_3-way'!X402=0),IF(Q402&gt;0,-Q402^(1/3),(-Q402)^(1/3)),'OddsRatio_working_3-way'!AM402-'OddsRatio_working_3-way'!R402/3)</f>
        <v>-0.59622781931248869</v>
      </c>
      <c r="AT402" s="11">
        <f>IF(('OddsRatio_working_3-way'!X402=0),IF(Q402&gt;0,-Q402^(1/3),(-Q402)^(1/3)),'OddsRatio_working_3-way'!AN402-'OddsRatio_working_3-way'!R402/3)</f>
        <v>-0.47331226959826445</v>
      </c>
      <c r="AU402" s="11">
        <f>IF(('OddsRatio_working_3-way'!X402=0),0,'OddsRatio_working_3-way'!AO402)</f>
        <v>0</v>
      </c>
      <c r="AV402" s="11">
        <f>IF(('OddsRatio_working_3-way'!X402=0),0,'OddsRatio_working_3-way'!AP402)</f>
        <v>0</v>
      </c>
      <c r="AW402" s="11">
        <f>IF(('OddsRatio_working_3-way'!X402=0),0,'OddsRatio_working_3-way'!AQ402)</f>
        <v>0</v>
      </c>
    </row>
    <row r="403" spans="1:4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9">
        <f t="shared" si="91"/>
        <v>0.47010472060338937</v>
      </c>
      <c r="E403" s="9">
        <f t="shared" si="92"/>
        <v>0.26722993184800131</v>
      </c>
      <c r="F403" s="9">
        <f t="shared" si="93"/>
        <v>0.26266534754860937</v>
      </c>
      <c r="G403" s="9">
        <f t="shared" si="94"/>
        <v>1.0838323237289287</v>
      </c>
      <c r="H403" s="9">
        <f t="shared" si="95"/>
        <v>2.1271856166780858</v>
      </c>
      <c r="I403" s="9">
        <f t="shared" si="96"/>
        <v>3.74209577903419</v>
      </c>
      <c r="J403" s="9">
        <f t="shared" si="97"/>
        <v>3.8071257184579248</v>
      </c>
      <c r="K403" s="11">
        <f t="shared" si="98"/>
        <v>0.49019607843137253</v>
      </c>
      <c r="L403" s="11">
        <f t="shared" si="99"/>
        <v>0.28328611898016998</v>
      </c>
      <c r="M403" s="11">
        <f t="shared" si="100"/>
        <v>0.2785515320334262</v>
      </c>
      <c r="N403" s="11">
        <f>'OddsRatio_working_3-way'!K403+'OddsRatio_working_3-way'!L403+'OddsRatio_working_3-way'!M403-('OddsRatio_working_3-way'!K403*'OddsRatio_working_3-way'!L403)-('OddsRatio_working_3-way'!K403*'OddsRatio_working_3-way'!M403)-('OddsRatio_working_3-way'!L403*'OddsRatio_working_3-way'!M403)+('OddsRatio_working_3-way'!K403*'OddsRatio_working_3-way'!L403*'OddsRatio_working_3-way'!M403)-1</f>
        <v>-0.26360540033795055</v>
      </c>
      <c r="O403" s="11">
        <f>0</f>
        <v>0</v>
      </c>
      <c r="P403" s="11">
        <f>('OddsRatio_working_3-way'!K403*'OddsRatio_working_3-way'!L403)+('OddsRatio_working_3-way'!K403*'OddsRatio_working_3-way'!M403)+('OddsRatio_working_3-way'!L403*'OddsRatio_working_3-way'!M403)-(3*'OddsRatio_working_3-way'!K403*'OddsRatio_working_3-way'!L403*'OddsRatio_working_3-way'!M403)</f>
        <v>0.23827659797338019</v>
      </c>
      <c r="Q403" s="11">
        <f>2*'OddsRatio_working_3-way'!K403*'OddsRatio_working_3-way'!L403*'OddsRatio_working_3-way'!M403</f>
        <v>7.7362531809539017E-2</v>
      </c>
      <c r="R403" s="11">
        <f t="shared" si="101"/>
        <v>0</v>
      </c>
      <c r="S403" s="11">
        <f t="shared" si="102"/>
        <v>-0.90391394739220809</v>
      </c>
      <c r="T403" s="11">
        <f t="shared" si="103"/>
        <v>-0.29347855434811948</v>
      </c>
      <c r="U403" s="11">
        <f>'OddsRatio_working_3-way'!S403-'OddsRatio_working_3-way'!R403^2/3</f>
        <v>-0.90391394739220809</v>
      </c>
      <c r="V403" s="11">
        <f>'OddsRatio_working_3-way'!S403*'OddsRatio_working_3-way'!R403/3-2*'OddsRatio_working_3-way'!R403^3/27-'OddsRatio_working_3-way'!T403</f>
        <v>0.29347855434811948</v>
      </c>
      <c r="W403" s="11">
        <f>'OddsRatio_working_3-way'!V403^2+4*'OddsRatio_working_3-way'!U403^3/27</f>
        <v>-2.3285495675230347E-2</v>
      </c>
      <c r="X403" s="11">
        <f>IF('OddsRatio_working_3-way'!W403&gt;0,IF(ABS('OddsRatio_working_3-way'!V403+SQRT('OddsRatio_working_3-way'!W403))/2&gt;0,ABS('OddsRatio_working_3-way'!V403+SQRT('OddsRatio_working_3-way'!W403))/2,ABS('OddsRatio_working_3-way'!V403-SQRT('OddsRatio_working_3-way'!W403))/2),SQRT(-'OddsRatio_working_3-way'!U403^3/27))</f>
        <v>0.16538981040068071</v>
      </c>
      <c r="Y403" s="11">
        <f>IF('OddsRatio_working_3-way'!W403&gt;=0,IF('OddsRatio_working_3-way'!V403+SQRT('OddsRatio_working_3-way'!W403)&gt;0,0,PI()),ACOS('OddsRatio_working_3-way'!V403/(2*'OddsRatio_working_3-way'!X403)))</f>
        <v>0.47948444773746468</v>
      </c>
      <c r="Z403" s="11">
        <f>'OddsRatio_working_3-way'!X403^(1/3)*COS('OddsRatio_working_3-way'!Y403/3)</f>
        <v>0.54191616186446434</v>
      </c>
      <c r="AA403" s="11">
        <f>'OddsRatio_working_3-way'!X403^(1/3)*COS(('OddsRatio_working_3-way'!Y403+2*PI())/3)</f>
        <v>-0.34661283610742116</v>
      </c>
      <c r="AB403" s="11">
        <f>'OddsRatio_working_3-way'!X403^(1/3)*COS(('OddsRatio_working_3-way'!Y403+4*PI())/3)</f>
        <v>-0.19530332575704309</v>
      </c>
      <c r="AC403" s="11">
        <f>'OddsRatio_working_3-way'!X403^(1/3)*SIN('OddsRatio_working_3-way'!Y403/3)</f>
        <v>8.7358586531741306E-2</v>
      </c>
      <c r="AD403" s="11">
        <f>'OddsRatio_working_3-way'!X403^(1/3)*SIN(('OddsRatio_working_3-way'!Y403+2*PI())/3)</f>
        <v>0.42563386963011535</v>
      </c>
      <c r="AE403" s="11">
        <f>'OddsRatio_working_3-way'!X403^(1/3)*SIN(('OddsRatio_working_3-way'!Y403+4*PI())/3)</f>
        <v>-0.51299245616185662</v>
      </c>
      <c r="AF403" s="11">
        <f>-'OddsRatio_working_3-way'!U403/(3*'OddsRatio_working_3-way'!X403^(1/3))*COS(('OddsRatio_working_3-way'!Y403)/3)</f>
        <v>0.54191616186446423</v>
      </c>
      <c r="AG403" s="11">
        <f>-'OddsRatio_working_3-way'!U403/(3*'OddsRatio_working_3-way'!X403^(1/3))*COS(('OddsRatio_working_3-way'!Y403+2*PI())/3)</f>
        <v>-0.34661283610742111</v>
      </c>
      <c r="AH403" s="11">
        <f>-'OddsRatio_working_3-way'!U403/(3*'OddsRatio_working_3-way'!X403^(1/3))*COS(('OddsRatio_working_3-way'!Y403+4*PI())/3)</f>
        <v>-0.19530332575704307</v>
      </c>
      <c r="AI403" s="11">
        <f>'OddsRatio_working_3-way'!U403/(3*'OddsRatio_working_3-way'!X403^(1/3))*SIN(('OddsRatio_working_3-way'!Y403)/3)</f>
        <v>-8.7358586531741292E-2</v>
      </c>
      <c r="AJ403" s="11">
        <f>'OddsRatio_working_3-way'!U403/(3*'OddsRatio_working_3-way'!X403^(1/3))*SIN(('OddsRatio_working_3-way'!Y403+2*PI())/3)</f>
        <v>-0.42563386963011529</v>
      </c>
      <c r="AK403" s="11">
        <f>'OddsRatio_working_3-way'!U403/(3*'OddsRatio_working_3-way'!X403^(1/3))*SIN(('OddsRatio_working_3-way'!Y403+4*PI())/3)</f>
        <v>0.51299245616185651</v>
      </c>
      <c r="AL403" s="11">
        <f>'OddsRatio_working_3-way'!Z403+'OddsRatio_working_3-way'!AF403</f>
        <v>1.0838323237289287</v>
      </c>
      <c r="AM403" s="11">
        <f>'OddsRatio_working_3-way'!AA403+'OddsRatio_working_3-way'!AG403</f>
        <v>-0.69322567221484221</v>
      </c>
      <c r="AN403" s="11">
        <f>'OddsRatio_working_3-way'!AB403+'OddsRatio_working_3-way'!AH403</f>
        <v>-0.39060665151408613</v>
      </c>
      <c r="AO403" s="11">
        <f>'OddsRatio_working_3-way'!AC403+'OddsRatio_working_3-way'!AI403</f>
        <v>0</v>
      </c>
      <c r="AP403" s="11">
        <f>'OddsRatio_working_3-way'!AD403+'OddsRatio_working_3-way'!AJ403</f>
        <v>0</v>
      </c>
      <c r="AQ403" s="11">
        <f>'OddsRatio_working_3-way'!AE403+'OddsRatio_working_3-way'!AK403</f>
        <v>0</v>
      </c>
      <c r="AR403" s="10">
        <f>IF(A403="","",IF(('OddsRatio_working_3-way'!X403=0),IF(Q403&gt;0,-Q403^(1/3),(-Q403)^(1/3)),'OddsRatio_working_3-way'!AL403-'OddsRatio_working_3-way'!R403/3))</f>
        <v>1.0838323237289287</v>
      </c>
      <c r="AS403" s="11">
        <f>IF(('OddsRatio_working_3-way'!X403=0),IF(Q403&gt;0,-Q403^(1/3),(-Q403)^(1/3)),'OddsRatio_working_3-way'!AM403-'OddsRatio_working_3-way'!R403/3)</f>
        <v>-0.69322567221484221</v>
      </c>
      <c r="AT403" s="11">
        <f>IF(('OddsRatio_working_3-way'!X403=0),IF(Q403&gt;0,-Q403^(1/3),(-Q403)^(1/3)),'OddsRatio_working_3-way'!AN403-'OddsRatio_working_3-way'!R403/3)</f>
        <v>-0.39060665151408613</v>
      </c>
      <c r="AU403" s="11">
        <f>IF(('OddsRatio_working_3-way'!X403=0),0,'OddsRatio_working_3-way'!AO403)</f>
        <v>0</v>
      </c>
      <c r="AV403" s="11">
        <f>IF(('OddsRatio_working_3-way'!X403=0),0,'OddsRatio_working_3-way'!AP403)</f>
        <v>0</v>
      </c>
      <c r="AW403" s="11">
        <f>IF(('OddsRatio_working_3-way'!X403=0),0,'OddsRatio_working_3-way'!AQ403)</f>
        <v>0</v>
      </c>
    </row>
    <row r="404" spans="1:4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9">
        <f t="shared" si="91"/>
        <v>0.44596334740710902</v>
      </c>
      <c r="E404" s="9">
        <f t="shared" si="92"/>
        <v>0.29987378673301307</v>
      </c>
      <c r="F404" s="9">
        <f t="shared" si="93"/>
        <v>0.25416286585987796</v>
      </c>
      <c r="G404" s="9">
        <f t="shared" si="94"/>
        <v>1.0709799510123936</v>
      </c>
      <c r="H404" s="9">
        <f t="shared" si="95"/>
        <v>2.2423367431743766</v>
      </c>
      <c r="I404" s="9">
        <f t="shared" si="96"/>
        <v>3.3347362932070186</v>
      </c>
      <c r="J404" s="9">
        <f t="shared" si="97"/>
        <v>3.9344850657739596</v>
      </c>
      <c r="K404" s="11">
        <f t="shared" si="98"/>
        <v>0.46296296296296291</v>
      </c>
      <c r="L404" s="11">
        <f t="shared" si="99"/>
        <v>0.31446540880503143</v>
      </c>
      <c r="M404" s="11">
        <f t="shared" si="100"/>
        <v>0.26737967914438499</v>
      </c>
      <c r="N404" s="11">
        <f>'OddsRatio_working_3-way'!K404+'OddsRatio_working_3-way'!L404+'OddsRatio_working_3-way'!M404-('OddsRatio_working_3-way'!K404*'OddsRatio_working_3-way'!L404)-('OddsRatio_working_3-way'!K404*'OddsRatio_working_3-way'!M404)-('OddsRatio_working_3-way'!L404*'OddsRatio_working_3-way'!M404)+('OddsRatio_working_3-way'!K404*'OddsRatio_working_3-way'!L404*'OddsRatio_working_3-way'!M404)-1</f>
        <v>-0.26971964060384346</v>
      </c>
      <c r="O404" s="11">
        <f>0</f>
        <v>0</v>
      </c>
      <c r="P404" s="11">
        <f>('OddsRatio_working_3-way'!K404*'OddsRatio_working_3-way'!L404)+('OddsRatio_working_3-way'!K404*'OddsRatio_working_3-way'!M404)+('OddsRatio_working_3-way'!L404*'OddsRatio_working_3-way'!M404)-(3*'OddsRatio_working_3-way'!K404*'OddsRatio_working_3-way'!L404*'OddsRatio_working_3-way'!M404)</f>
        <v>0.23667430252705868</v>
      </c>
      <c r="Q404" s="11">
        <f>2*'OddsRatio_working_3-way'!K404*'OddsRatio_working_3-way'!L404*'OddsRatio_working_3-way'!M404</f>
        <v>7.7853388989164038E-2</v>
      </c>
      <c r="R404" s="11">
        <f t="shared" si="101"/>
        <v>0</v>
      </c>
      <c r="S404" s="11">
        <f t="shared" si="102"/>
        <v>-0.87748264085328209</v>
      </c>
      <c r="T404" s="11">
        <f t="shared" si="103"/>
        <v>-0.28864560554384278</v>
      </c>
      <c r="U404" s="11">
        <f>'OddsRatio_working_3-way'!S404-'OddsRatio_working_3-way'!R404^2/3</f>
        <v>-0.87748264085328209</v>
      </c>
      <c r="V404" s="11">
        <f>'OddsRatio_working_3-way'!S404*'OddsRatio_working_3-way'!R404/3-2*'OddsRatio_working_3-way'!R404^3/27-'OddsRatio_working_3-way'!T404</f>
        <v>0.28864560554384278</v>
      </c>
      <c r="W404" s="11">
        <f>'OddsRatio_working_3-way'!V404^2+4*'OddsRatio_working_3-way'!U404^3/27</f>
        <v>-1.6778586283764593E-2</v>
      </c>
      <c r="X404" s="11">
        <f>IF('OddsRatio_working_3-way'!W404&gt;0,IF(ABS('OddsRatio_working_3-way'!V404+SQRT('OddsRatio_working_3-way'!W404))/2&gt;0,ABS('OddsRatio_working_3-way'!V404+SQRT('OddsRatio_working_3-way'!W404))/2,ABS('OddsRatio_working_3-way'!V404-SQRT('OddsRatio_working_3-way'!W404))/2),SQRT(-'OddsRatio_working_3-way'!U404^3/27))</f>
        <v>0.1581888680371791</v>
      </c>
      <c r="Y404" s="11">
        <f>IF('OddsRatio_working_3-way'!W404&gt;=0,IF('OddsRatio_working_3-way'!V404+SQRT('OddsRatio_working_3-way'!W404)&gt;0,0,PI()),ACOS('OddsRatio_working_3-way'!V404/(2*'OddsRatio_working_3-way'!X404)))</f>
        <v>0.42182105296690842</v>
      </c>
      <c r="Z404" s="11">
        <f>'OddsRatio_working_3-way'!X404^(1/3)*COS('OddsRatio_working_3-way'!Y404/3)</f>
        <v>0.53548997550619692</v>
      </c>
      <c r="AA404" s="11">
        <f>'OddsRatio_working_3-way'!X404^(1/3)*COS(('OddsRatio_working_3-way'!Y404+2*PI())/3)</f>
        <v>-0.33338434189830651</v>
      </c>
      <c r="AB404" s="11">
        <f>'OddsRatio_working_3-way'!X404^(1/3)*COS(('OddsRatio_working_3-way'!Y404+4*PI())/3)</f>
        <v>-0.20210563360789052</v>
      </c>
      <c r="AC404" s="11">
        <f>'OddsRatio_working_3-way'!X404^(1/3)*SIN('OddsRatio_working_3-way'!Y404/3)</f>
        <v>7.5793797570338189E-2</v>
      </c>
      <c r="AD404" s="11">
        <f>'OddsRatio_working_3-way'!X404^(1/3)*SIN(('OddsRatio_working_3-way'!Y404+2*PI())/3)</f>
        <v>0.42585102347510428</v>
      </c>
      <c r="AE404" s="11">
        <f>'OddsRatio_working_3-way'!X404^(1/3)*SIN(('OddsRatio_working_3-way'!Y404+4*PI())/3)</f>
        <v>-0.50164482104544239</v>
      </c>
      <c r="AF404" s="11">
        <f>-'OddsRatio_working_3-way'!U404/(3*'OddsRatio_working_3-way'!X404^(1/3))*COS(('OddsRatio_working_3-way'!Y404)/3)</f>
        <v>0.53548997550619681</v>
      </c>
      <c r="AG404" s="11">
        <f>-'OddsRatio_working_3-way'!U404/(3*'OddsRatio_working_3-way'!X404^(1/3))*COS(('OddsRatio_working_3-way'!Y404+2*PI())/3)</f>
        <v>-0.33338434189830646</v>
      </c>
      <c r="AH404" s="11">
        <f>-'OddsRatio_working_3-way'!U404/(3*'OddsRatio_working_3-way'!X404^(1/3))*COS(('OddsRatio_working_3-way'!Y404+4*PI())/3)</f>
        <v>-0.20210563360789047</v>
      </c>
      <c r="AI404" s="11">
        <f>'OddsRatio_working_3-way'!U404/(3*'OddsRatio_working_3-way'!X404^(1/3))*SIN(('OddsRatio_working_3-way'!Y404)/3)</f>
        <v>-7.5793797570338176E-2</v>
      </c>
      <c r="AJ404" s="11">
        <f>'OddsRatio_working_3-way'!U404/(3*'OddsRatio_working_3-way'!X404^(1/3))*SIN(('OddsRatio_working_3-way'!Y404+2*PI())/3)</f>
        <v>-0.42585102347510423</v>
      </c>
      <c r="AK404" s="11">
        <f>'OddsRatio_working_3-way'!U404/(3*'OddsRatio_working_3-way'!X404^(1/3))*SIN(('OddsRatio_working_3-way'!Y404+4*PI())/3)</f>
        <v>0.50164482104544228</v>
      </c>
      <c r="AL404" s="11">
        <f>'OddsRatio_working_3-way'!Z404+'OddsRatio_working_3-way'!AF404</f>
        <v>1.0709799510123936</v>
      </c>
      <c r="AM404" s="11">
        <f>'OddsRatio_working_3-way'!AA404+'OddsRatio_working_3-way'!AG404</f>
        <v>-0.66676868379661292</v>
      </c>
      <c r="AN404" s="11">
        <f>'OddsRatio_working_3-way'!AB404+'OddsRatio_working_3-way'!AH404</f>
        <v>-0.40421126721578099</v>
      </c>
      <c r="AO404" s="11">
        <f>'OddsRatio_working_3-way'!AC404+'OddsRatio_working_3-way'!AI404</f>
        <v>0</v>
      </c>
      <c r="AP404" s="11">
        <f>'OddsRatio_working_3-way'!AD404+'OddsRatio_working_3-way'!AJ404</f>
        <v>0</v>
      </c>
      <c r="AQ404" s="11">
        <f>'OddsRatio_working_3-way'!AE404+'OddsRatio_working_3-way'!AK404</f>
        <v>0</v>
      </c>
      <c r="AR404" s="10">
        <f>IF(A404="","",IF(('OddsRatio_working_3-way'!X404=0),IF(Q404&gt;0,-Q404^(1/3),(-Q404)^(1/3)),'OddsRatio_working_3-way'!AL404-'OddsRatio_working_3-way'!R404/3))</f>
        <v>1.0709799510123936</v>
      </c>
      <c r="AS404" s="11">
        <f>IF(('OddsRatio_working_3-way'!X404=0),IF(Q404&gt;0,-Q404^(1/3),(-Q404)^(1/3)),'OddsRatio_working_3-way'!AM404-'OddsRatio_working_3-way'!R404/3)</f>
        <v>-0.66676868379661292</v>
      </c>
      <c r="AT404" s="11">
        <f>IF(('OddsRatio_working_3-way'!X404=0),IF(Q404&gt;0,-Q404^(1/3),(-Q404)^(1/3)),'OddsRatio_working_3-way'!AN404-'OddsRatio_working_3-way'!R404/3)</f>
        <v>-0.40421126721578099</v>
      </c>
      <c r="AU404" s="11">
        <f>IF(('OddsRatio_working_3-way'!X404=0),0,'OddsRatio_working_3-way'!AO404)</f>
        <v>0</v>
      </c>
      <c r="AV404" s="11">
        <f>IF(('OddsRatio_working_3-way'!X404=0),0,'OddsRatio_working_3-way'!AP404)</f>
        <v>0</v>
      </c>
      <c r="AW404" s="11">
        <f>IF(('OddsRatio_working_3-way'!X404=0),0,'OddsRatio_working_3-way'!AQ404)</f>
        <v>0</v>
      </c>
    </row>
    <row r="405" spans="1:4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9">
        <f t="shared" si="91"/>
        <v>0.18107535294060603</v>
      </c>
      <c r="E405" s="9">
        <f t="shared" si="92"/>
        <v>0.23904245640627547</v>
      </c>
      <c r="F405" s="9">
        <f t="shared" si="93"/>
        <v>0.57988219065311841</v>
      </c>
      <c r="G405" s="9">
        <f t="shared" si="94"/>
        <v>1.0977094065557162</v>
      </c>
      <c r="H405" s="9">
        <f t="shared" si="95"/>
        <v>5.5225627550095506</v>
      </c>
      <c r="I405" s="9">
        <f t="shared" si="96"/>
        <v>4.1833572790115765</v>
      </c>
      <c r="J405" s="9">
        <f t="shared" si="97"/>
        <v>1.7244882083267723</v>
      </c>
      <c r="K405" s="11">
        <f t="shared" si="98"/>
        <v>0.1953125</v>
      </c>
      <c r="L405" s="11">
        <f t="shared" si="99"/>
        <v>0.25641025641025644</v>
      </c>
      <c r="M405" s="11">
        <f t="shared" si="100"/>
        <v>0.60240963855421692</v>
      </c>
      <c r="N405" s="11">
        <f>'OddsRatio_working_3-way'!K405+'OddsRatio_working_3-way'!L405+'OddsRatio_working_3-way'!M405-('OddsRatio_working_3-way'!K405*'OddsRatio_working_3-way'!L405)-('OddsRatio_working_3-way'!K405*'OddsRatio_working_3-way'!M405)-('OddsRatio_working_3-way'!L405*'OddsRatio_working_3-way'!M405)+('OddsRatio_working_3-way'!K405*'OddsRatio_working_3-way'!L405*'OddsRatio_working_3-way'!M405)-1</f>
        <v>-0.23790112372567174</v>
      </c>
      <c r="O405" s="11">
        <f>0</f>
        <v>0</v>
      </c>
      <c r="P405" s="11">
        <f>('OddsRatio_working_3-way'!K405*'OddsRatio_working_3-way'!L405)+('OddsRatio_working_3-way'!K405*'OddsRatio_working_3-way'!M405)+('OddsRatio_working_3-way'!L405*'OddsRatio_working_3-way'!M405)-(3*'OddsRatio_working_3-way'!K405*'OddsRatio_working_3-way'!L405*'OddsRatio_working_3-way'!M405)</f>
        <v>0.23169601482854496</v>
      </c>
      <c r="Q405" s="11">
        <f>2*'OddsRatio_working_3-way'!K405*'OddsRatio_working_3-way'!L405*'OddsRatio_working_3-way'!M405</f>
        <v>6.0337503861600264E-2</v>
      </c>
      <c r="R405" s="11">
        <f t="shared" si="101"/>
        <v>0</v>
      </c>
      <c r="S405" s="11">
        <f t="shared" si="102"/>
        <v>-0.97391727790120908</v>
      </c>
      <c r="T405" s="11">
        <f t="shared" si="103"/>
        <v>-0.25362429112010659</v>
      </c>
      <c r="U405" s="11">
        <f>'OddsRatio_working_3-way'!S405-'OddsRatio_working_3-way'!R405^2/3</f>
        <v>-0.97391727790120908</v>
      </c>
      <c r="V405" s="11">
        <f>'OddsRatio_working_3-way'!S405*'OddsRatio_working_3-way'!R405/3-2*'OddsRatio_working_3-way'!R405^3/27-'OddsRatio_working_3-way'!T405</f>
        <v>0.25362429112010659</v>
      </c>
      <c r="W405" s="11">
        <f>'OddsRatio_working_3-way'!V405^2+4*'OddsRatio_working_3-way'!U405^3/27</f>
        <v>-7.2530276670140947E-2</v>
      </c>
      <c r="X405" s="11">
        <f>IF('OddsRatio_working_3-way'!W405&gt;0,IF(ABS('OddsRatio_working_3-way'!V405+SQRT('OddsRatio_working_3-way'!W405))/2&gt;0,ABS('OddsRatio_working_3-way'!V405+SQRT('OddsRatio_working_3-way'!W405))/2,ABS('OddsRatio_working_3-way'!V405-SQRT('OddsRatio_working_3-way'!W405))/2),SQRT(-'OddsRatio_working_3-way'!U405^3/27))</f>
        <v>0.184969968992481</v>
      </c>
      <c r="Y405" s="11">
        <f>IF('OddsRatio_working_3-way'!W405&gt;=0,IF('OddsRatio_working_3-way'!V405+SQRT('OddsRatio_working_3-way'!W405)&gt;0,0,PI()),ACOS('OddsRatio_working_3-way'!V405/(2*'OddsRatio_working_3-way'!X405)))</f>
        <v>0.81539299564776579</v>
      </c>
      <c r="Z405" s="11">
        <f>'OddsRatio_working_3-way'!X405^(1/3)*COS('OddsRatio_working_3-way'!Y405/3)</f>
        <v>0.54885470327785812</v>
      </c>
      <c r="AA405" s="11">
        <f>'OddsRatio_working_3-way'!X405^(1/3)*COS(('OddsRatio_working_3-way'!Y405+2*PI())/3)</f>
        <v>-0.40689699152910541</v>
      </c>
      <c r="AB405" s="11">
        <f>'OddsRatio_working_3-way'!X405^(1/3)*COS(('OddsRatio_working_3-way'!Y405+4*PI())/3)</f>
        <v>-0.14195771174875257</v>
      </c>
      <c r="AC405" s="11">
        <f>'OddsRatio_working_3-way'!X405^(1/3)*SIN('OddsRatio_working_3-way'!Y405/3)</f>
        <v>0.15296276450009219</v>
      </c>
      <c r="AD405" s="11">
        <f>'OddsRatio_working_3-way'!X405^(1/3)*SIN(('OddsRatio_working_3-way'!Y405+2*PI())/3)</f>
        <v>0.39884073377514923</v>
      </c>
      <c r="AE405" s="11">
        <f>'OddsRatio_working_3-way'!X405^(1/3)*SIN(('OddsRatio_working_3-way'!Y405+4*PI())/3)</f>
        <v>-0.55180349827524144</v>
      </c>
      <c r="AF405" s="11">
        <f>-'OddsRatio_working_3-way'!U405/(3*'OddsRatio_working_3-way'!X405^(1/3))*COS(('OddsRatio_working_3-way'!Y405)/3)</f>
        <v>0.54885470327785824</v>
      </c>
      <c r="AG405" s="11">
        <f>-'OddsRatio_working_3-way'!U405/(3*'OddsRatio_working_3-way'!X405^(1/3))*COS(('OddsRatio_working_3-way'!Y405+2*PI())/3)</f>
        <v>-0.40689699152910552</v>
      </c>
      <c r="AH405" s="11">
        <f>-'OddsRatio_working_3-way'!U405/(3*'OddsRatio_working_3-way'!X405^(1/3))*COS(('OddsRatio_working_3-way'!Y405+4*PI())/3)</f>
        <v>-0.1419577117487526</v>
      </c>
      <c r="AI405" s="11">
        <f>'OddsRatio_working_3-way'!U405/(3*'OddsRatio_working_3-way'!X405^(1/3))*SIN(('OddsRatio_working_3-way'!Y405)/3)</f>
        <v>-0.15296276450009222</v>
      </c>
      <c r="AJ405" s="11">
        <f>'OddsRatio_working_3-way'!U405/(3*'OddsRatio_working_3-way'!X405^(1/3))*SIN(('OddsRatio_working_3-way'!Y405+2*PI())/3)</f>
        <v>-0.39884073377514928</v>
      </c>
      <c r="AK405" s="11">
        <f>'OddsRatio_working_3-way'!U405/(3*'OddsRatio_working_3-way'!X405^(1/3))*SIN(('OddsRatio_working_3-way'!Y405+4*PI())/3)</f>
        <v>0.55180349827524156</v>
      </c>
      <c r="AL405" s="11">
        <f>'OddsRatio_working_3-way'!Z405+'OddsRatio_working_3-way'!AF405</f>
        <v>1.0977094065557162</v>
      </c>
      <c r="AM405" s="11">
        <f>'OddsRatio_working_3-way'!AA405+'OddsRatio_working_3-way'!AG405</f>
        <v>-0.81379398305821093</v>
      </c>
      <c r="AN405" s="11">
        <f>'OddsRatio_working_3-way'!AB405+'OddsRatio_working_3-way'!AH405</f>
        <v>-0.2839154234975052</v>
      </c>
      <c r="AO405" s="11">
        <f>'OddsRatio_working_3-way'!AC405+'OddsRatio_working_3-way'!AI405</f>
        <v>0</v>
      </c>
      <c r="AP405" s="11">
        <f>'OddsRatio_working_3-way'!AD405+'OddsRatio_working_3-way'!AJ405</f>
        <v>0</v>
      </c>
      <c r="AQ405" s="11">
        <f>'OddsRatio_working_3-way'!AE405+'OddsRatio_working_3-way'!AK405</f>
        <v>0</v>
      </c>
      <c r="AR405" s="10">
        <f>IF(A405="","",IF(('OddsRatio_working_3-way'!X405=0),IF(Q405&gt;0,-Q405^(1/3),(-Q405)^(1/3)),'OddsRatio_working_3-way'!AL405-'OddsRatio_working_3-way'!R405/3))</f>
        <v>1.0977094065557162</v>
      </c>
      <c r="AS405" s="11">
        <f>IF(('OddsRatio_working_3-way'!X405=0),IF(Q405&gt;0,-Q405^(1/3),(-Q405)^(1/3)),'OddsRatio_working_3-way'!AM405-'OddsRatio_working_3-way'!R405/3)</f>
        <v>-0.81379398305821093</v>
      </c>
      <c r="AT405" s="11">
        <f>IF(('OddsRatio_working_3-way'!X405=0),IF(Q405&gt;0,-Q405^(1/3),(-Q405)^(1/3)),'OddsRatio_working_3-way'!AN405-'OddsRatio_working_3-way'!R405/3)</f>
        <v>-0.2839154234975052</v>
      </c>
      <c r="AU405" s="11">
        <f>IF(('OddsRatio_working_3-way'!X405=0),0,'OddsRatio_working_3-way'!AO405)</f>
        <v>0</v>
      </c>
      <c r="AV405" s="11">
        <f>IF(('OddsRatio_working_3-way'!X405=0),0,'OddsRatio_working_3-way'!AP405)</f>
        <v>0</v>
      </c>
      <c r="AW405" s="11">
        <f>IF(('OddsRatio_working_3-way'!X405=0),0,'OddsRatio_working_3-way'!AQ405)</f>
        <v>0</v>
      </c>
    </row>
    <row r="406" spans="1:4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9">
        <f t="shared" si="91"/>
        <v>0.50838058168776434</v>
      </c>
      <c r="E406" s="9">
        <f t="shared" si="92"/>
        <v>0.26986826184821089</v>
      </c>
      <c r="F406" s="9">
        <f t="shared" si="93"/>
        <v>0.22175115646402485</v>
      </c>
      <c r="G406" s="9">
        <f t="shared" si="94"/>
        <v>1.086550880948896</v>
      </c>
      <c r="H406" s="9">
        <f t="shared" si="95"/>
        <v>1.9670302840445173</v>
      </c>
      <c r="I406" s="9">
        <f t="shared" si="96"/>
        <v>3.7055116935627517</v>
      </c>
      <c r="J406" s="9">
        <f t="shared" si="97"/>
        <v>4.5095593454649334</v>
      </c>
      <c r="K406" s="11">
        <f t="shared" si="98"/>
        <v>0.52910052910052918</v>
      </c>
      <c r="L406" s="11">
        <f t="shared" si="99"/>
        <v>0.28653295128939826</v>
      </c>
      <c r="M406" s="11">
        <f t="shared" si="100"/>
        <v>0.23640661938534277</v>
      </c>
      <c r="N406" s="11">
        <f>'OddsRatio_working_3-way'!K406+'OddsRatio_working_3-way'!L406+'OddsRatio_working_3-way'!M406-('OddsRatio_working_3-way'!K406*'OddsRatio_working_3-way'!L406)-('OddsRatio_working_3-way'!K406*'OddsRatio_working_3-way'!M406)-('OddsRatio_working_3-way'!L406*'OddsRatio_working_3-way'!M406)+('OddsRatio_working_3-way'!K406*'OddsRatio_working_3-way'!L406*'OddsRatio_working_3-way'!M406)-1</f>
        <v>-0.25654542696140781</v>
      </c>
      <c r="O406" s="11">
        <f>0</f>
        <v>0</v>
      </c>
      <c r="P406" s="11">
        <f>('OddsRatio_working_3-way'!K406*'OddsRatio_working_3-way'!L406)+('OddsRatio_working_3-way'!K406*'OddsRatio_working_3-way'!M406)+('OddsRatio_working_3-way'!L406*'OddsRatio_working_3-way'!M406)-(3*'OddsRatio_working_3-way'!K406*'OddsRatio_working_3-way'!L406*'OddsRatio_working_3-way'!M406)</f>
        <v>0.23690480043315232</v>
      </c>
      <c r="Q406" s="11">
        <f>2*'OddsRatio_working_3-way'!K406*'OddsRatio_working_3-way'!L406*'OddsRatio_working_3-way'!M406</f>
        <v>7.1680726303525649E-2</v>
      </c>
      <c r="R406" s="11">
        <f t="shared" si="101"/>
        <v>0</v>
      </c>
      <c r="S406" s="11">
        <f t="shared" si="102"/>
        <v>-0.92344191529397235</v>
      </c>
      <c r="T406" s="11">
        <f t="shared" si="103"/>
        <v>-0.27940753866685997</v>
      </c>
      <c r="U406" s="11">
        <f>'OddsRatio_working_3-way'!S406-'OddsRatio_working_3-way'!R406^2/3</f>
        <v>-0.92344191529397235</v>
      </c>
      <c r="V406" s="11">
        <f>'OddsRatio_working_3-way'!S406*'OddsRatio_working_3-way'!R406/3-2*'OddsRatio_working_3-way'!R406^3/27-'OddsRatio_working_3-way'!T406</f>
        <v>0.27940753866685997</v>
      </c>
      <c r="W406" s="11">
        <f>'OddsRatio_working_3-way'!V406^2+4*'OddsRatio_working_3-way'!U406^3/27</f>
        <v>-3.8592234625805633E-2</v>
      </c>
      <c r="X406" s="11">
        <f>IF('OddsRatio_working_3-way'!W406&gt;0,IF(ABS('OddsRatio_working_3-way'!V406+SQRT('OddsRatio_working_3-way'!W406))/2&gt;0,ABS('OddsRatio_working_3-way'!V406+SQRT('OddsRatio_working_3-way'!W406))/2,ABS('OddsRatio_working_3-way'!V406-SQRT('OddsRatio_working_3-way'!W406))/2),SQRT(-'OddsRatio_working_3-way'!U406^3/27))</f>
        <v>0.17077822408732216</v>
      </c>
      <c r="Y406" s="11">
        <f>IF('OddsRatio_working_3-way'!W406&gt;=0,IF('OddsRatio_working_3-way'!V406+SQRT('OddsRatio_working_3-way'!W406)&gt;0,0,PI()),ACOS('OddsRatio_working_3-way'!V406/(2*'OddsRatio_working_3-way'!X406)))</f>
        <v>0.61279778029730936</v>
      </c>
      <c r="Z406" s="11">
        <f>'OddsRatio_working_3-way'!X406^(1/3)*COS('OddsRatio_working_3-way'!Y406/3)</f>
        <v>0.54327544047444798</v>
      </c>
      <c r="AA406" s="11">
        <f>'OddsRatio_working_3-way'!X406^(1/3)*COS(('OddsRatio_working_3-way'!Y406+2*PI())/3)</f>
        <v>-0.36910220431457363</v>
      </c>
      <c r="AB406" s="11">
        <f>'OddsRatio_working_3-way'!X406^(1/3)*COS(('OddsRatio_working_3-way'!Y406+4*PI())/3)</f>
        <v>-0.17417323615987435</v>
      </c>
      <c r="AC406" s="11">
        <f>'OddsRatio_working_3-way'!X406^(1/3)*SIN('OddsRatio_working_3-way'!Y406/3)</f>
        <v>0.11254229223697165</v>
      </c>
      <c r="AD406" s="11">
        <f>'OddsRatio_working_3-way'!X406^(1/3)*SIN(('OddsRatio_working_3-way'!Y406+2*PI())/3)</f>
        <v>0.41421918658456686</v>
      </c>
      <c r="AE406" s="11">
        <f>'OddsRatio_working_3-way'!X406^(1/3)*SIN(('OddsRatio_working_3-way'!Y406+4*PI())/3)</f>
        <v>-0.52676147882153845</v>
      </c>
      <c r="AF406" s="11">
        <f>-'OddsRatio_working_3-way'!U406/(3*'OddsRatio_working_3-way'!X406^(1/3))*COS(('OddsRatio_working_3-way'!Y406)/3)</f>
        <v>0.54327544047444787</v>
      </c>
      <c r="AG406" s="11">
        <f>-'OddsRatio_working_3-way'!U406/(3*'OddsRatio_working_3-way'!X406^(1/3))*COS(('OddsRatio_working_3-way'!Y406+2*PI())/3)</f>
        <v>-0.36910220431457358</v>
      </c>
      <c r="AH406" s="11">
        <f>-'OddsRatio_working_3-way'!U406/(3*'OddsRatio_working_3-way'!X406^(1/3))*COS(('OddsRatio_working_3-way'!Y406+4*PI())/3)</f>
        <v>-0.17417323615987432</v>
      </c>
      <c r="AI406" s="11">
        <f>'OddsRatio_working_3-way'!U406/(3*'OddsRatio_working_3-way'!X406^(1/3))*SIN(('OddsRatio_working_3-way'!Y406)/3)</f>
        <v>-0.11254229223697164</v>
      </c>
      <c r="AJ406" s="11">
        <f>'OddsRatio_working_3-way'!U406/(3*'OddsRatio_working_3-way'!X406^(1/3))*SIN(('OddsRatio_working_3-way'!Y406+2*PI())/3)</f>
        <v>-0.4142191865845668</v>
      </c>
      <c r="AK406" s="11">
        <f>'OddsRatio_working_3-way'!U406/(3*'OddsRatio_working_3-way'!X406^(1/3))*SIN(('OddsRatio_working_3-way'!Y406+4*PI())/3)</f>
        <v>0.52676147882153834</v>
      </c>
      <c r="AL406" s="11">
        <f>'OddsRatio_working_3-way'!Z406+'OddsRatio_working_3-way'!AF406</f>
        <v>1.086550880948896</v>
      </c>
      <c r="AM406" s="11">
        <f>'OddsRatio_working_3-way'!AA406+'OddsRatio_working_3-way'!AG406</f>
        <v>-0.73820440862914727</v>
      </c>
      <c r="AN406" s="11">
        <f>'OddsRatio_working_3-way'!AB406+'OddsRatio_working_3-way'!AH406</f>
        <v>-0.34834647231974869</v>
      </c>
      <c r="AO406" s="11">
        <f>'OddsRatio_working_3-way'!AC406+'OddsRatio_working_3-way'!AI406</f>
        <v>0</v>
      </c>
      <c r="AP406" s="11">
        <f>'OddsRatio_working_3-way'!AD406+'OddsRatio_working_3-way'!AJ406</f>
        <v>0</v>
      </c>
      <c r="AQ406" s="11">
        <f>'OddsRatio_working_3-way'!AE406+'OddsRatio_working_3-way'!AK406</f>
        <v>0</v>
      </c>
      <c r="AR406" s="10">
        <f>IF(A406="","",IF(('OddsRatio_working_3-way'!X406=0),IF(Q406&gt;0,-Q406^(1/3),(-Q406)^(1/3)),'OddsRatio_working_3-way'!AL406-'OddsRatio_working_3-way'!R406/3))</f>
        <v>1.086550880948896</v>
      </c>
      <c r="AS406" s="11">
        <f>IF(('OddsRatio_working_3-way'!X406=0),IF(Q406&gt;0,-Q406^(1/3),(-Q406)^(1/3)),'OddsRatio_working_3-way'!AM406-'OddsRatio_working_3-way'!R406/3)</f>
        <v>-0.73820440862914727</v>
      </c>
      <c r="AT406" s="11">
        <f>IF(('OddsRatio_working_3-way'!X406=0),IF(Q406&gt;0,-Q406^(1/3),(-Q406)^(1/3)),'OddsRatio_working_3-way'!AN406-'OddsRatio_working_3-way'!R406/3)</f>
        <v>-0.34834647231974869</v>
      </c>
      <c r="AU406" s="11">
        <f>IF(('OddsRatio_working_3-way'!X406=0),0,'OddsRatio_working_3-way'!AO406)</f>
        <v>0</v>
      </c>
      <c r="AV406" s="11">
        <f>IF(('OddsRatio_working_3-way'!X406=0),0,'OddsRatio_working_3-way'!AP406)</f>
        <v>0</v>
      </c>
      <c r="AW406" s="11">
        <f>IF(('OddsRatio_working_3-way'!X406=0),0,'OddsRatio_working_3-way'!AQ406)</f>
        <v>0</v>
      </c>
    </row>
    <row r="407" spans="1:4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9">
        <f t="shared" si="91"/>
        <v>0.61290981961117041</v>
      </c>
      <c r="E407" s="9">
        <f t="shared" si="92"/>
        <v>0.23797471690685754</v>
      </c>
      <c r="F407" s="9">
        <f t="shared" si="93"/>
        <v>0.14911546348197233</v>
      </c>
      <c r="G407" s="9">
        <f t="shared" si="94"/>
        <v>1.1080024465268807</v>
      </c>
      <c r="H407" s="9">
        <f t="shared" si="95"/>
        <v>1.6315613945203216</v>
      </c>
      <c r="I407" s="9">
        <f t="shared" si="96"/>
        <v>4.2021270704626845</v>
      </c>
      <c r="J407" s="9">
        <f t="shared" si="97"/>
        <v>6.7062125996134361</v>
      </c>
      <c r="K407" s="11">
        <f t="shared" si="98"/>
        <v>0.63694267515923564</v>
      </c>
      <c r="L407" s="11">
        <f t="shared" si="99"/>
        <v>0.25706940874035988</v>
      </c>
      <c r="M407" s="11">
        <f t="shared" si="100"/>
        <v>0.16260162601626016</v>
      </c>
      <c r="N407" s="11">
        <f>'OddsRatio_working_3-way'!K407+'OddsRatio_working_3-way'!L407+'OddsRatio_working_3-way'!M407-('OddsRatio_working_3-way'!K407*'OddsRatio_working_3-way'!L407)-('OddsRatio_working_3-way'!K407*'OddsRatio_working_3-way'!M407)-('OddsRatio_working_3-way'!L407*'OddsRatio_working_3-way'!M407)+('OddsRatio_working_3-way'!K407*'OddsRatio_working_3-way'!L407*'OddsRatio_working_3-way'!M407)-1</f>
        <v>-0.22586844292296349</v>
      </c>
      <c r="O407" s="11">
        <f>0</f>
        <v>0</v>
      </c>
      <c r="P407" s="11">
        <f>('OddsRatio_working_3-way'!K407*'OddsRatio_working_3-way'!L407)+('OddsRatio_working_3-way'!K407*'OddsRatio_working_3-way'!M407)+('OddsRatio_working_3-way'!L407*'OddsRatio_working_3-way'!M407)-(3*'OddsRatio_working_3-way'!K407*'OddsRatio_working_3-way'!L407*'OddsRatio_working_3-way'!M407)</f>
        <v>0.22923386766656295</v>
      </c>
      <c r="Q407" s="11">
        <f>2*'OddsRatio_working_3-way'!K407*'OddsRatio_working_3-way'!L407*'OddsRatio_working_3-way'!M407</f>
        <v>5.3248285172256202E-2</v>
      </c>
      <c r="R407" s="11">
        <f t="shared" si="101"/>
        <v>0</v>
      </c>
      <c r="S407" s="11">
        <f t="shared" si="102"/>
        <v>-1.014899933341938</v>
      </c>
      <c r="T407" s="11">
        <f t="shared" si="103"/>
        <v>-0.23574911343599023</v>
      </c>
      <c r="U407" s="11">
        <f>'OddsRatio_working_3-way'!S407-'OddsRatio_working_3-way'!R407^2/3</f>
        <v>-1.014899933341938</v>
      </c>
      <c r="V407" s="11">
        <f>'OddsRatio_working_3-way'!S407*'OddsRatio_working_3-way'!R407/3-2*'OddsRatio_working_3-way'!R407^3/27-'OddsRatio_working_3-way'!T407</f>
        <v>0.23574911343599023</v>
      </c>
      <c r="W407" s="11">
        <f>'OddsRatio_working_3-way'!V407^2+4*'OddsRatio_working_3-way'!U407^3/27</f>
        <v>-9.9291856546915025E-2</v>
      </c>
      <c r="X407" s="11">
        <f>IF('OddsRatio_working_3-way'!W407&gt;0,IF(ABS('OddsRatio_working_3-way'!V407+SQRT('OddsRatio_working_3-way'!W407))/2&gt;0,ABS('OddsRatio_working_3-way'!V407+SQRT('OddsRatio_working_3-way'!W407))/2,ABS('OddsRatio_working_3-way'!V407-SQRT('OddsRatio_working_3-way'!W407))/2),SQRT(-'OddsRatio_working_3-way'!U407^3/27))</f>
        <v>0.19676731247387763</v>
      </c>
      <c r="Y407" s="11">
        <f>IF('OddsRatio_working_3-way'!W407&gt;=0,IF('OddsRatio_working_3-way'!V407+SQRT('OddsRatio_working_3-way'!W407)&gt;0,0,PI()),ACOS('OddsRatio_working_3-way'!V407/(2*'OddsRatio_working_3-way'!X407)))</f>
        <v>0.92847521973328218</v>
      </c>
      <c r="Z407" s="11">
        <f>'OddsRatio_working_3-way'!X407^(1/3)*COS('OddsRatio_working_3-way'!Y407/3)</f>
        <v>0.55400122326344037</v>
      </c>
      <c r="AA407" s="11">
        <f>'OddsRatio_working_3-way'!X407^(1/3)*COS(('OddsRatio_working_3-way'!Y407+2*PI())/3)</f>
        <v>-0.43041823383478783</v>
      </c>
      <c r="AB407" s="11">
        <f>'OddsRatio_working_3-way'!X407^(1/3)*COS(('OddsRatio_working_3-way'!Y407+4*PI())/3)</f>
        <v>-0.12358298942865249</v>
      </c>
      <c r="AC407" s="11">
        <f>'OddsRatio_working_3-way'!X407^(1/3)*SIN('OddsRatio_working_3-way'!Y407/3)</f>
        <v>0.17715141095474685</v>
      </c>
      <c r="AD407" s="11">
        <f>'OddsRatio_working_3-way'!X407^(1/3)*SIN(('OddsRatio_working_3-way'!Y407+2*PI())/3)</f>
        <v>0.39120342759642057</v>
      </c>
      <c r="AE407" s="11">
        <f>'OddsRatio_working_3-way'!X407^(1/3)*SIN(('OddsRatio_working_3-way'!Y407+4*PI())/3)</f>
        <v>-0.56835483855116742</v>
      </c>
      <c r="AF407" s="11">
        <f>-'OddsRatio_working_3-way'!U407/(3*'OddsRatio_working_3-way'!X407^(1/3))*COS(('OddsRatio_working_3-way'!Y407)/3)</f>
        <v>0.55400122326344037</v>
      </c>
      <c r="AG407" s="11">
        <f>-'OddsRatio_working_3-way'!U407/(3*'OddsRatio_working_3-way'!X407^(1/3))*COS(('OddsRatio_working_3-way'!Y407+2*PI())/3)</f>
        <v>-0.43041823383478783</v>
      </c>
      <c r="AH407" s="11">
        <f>-'OddsRatio_working_3-way'!U407/(3*'OddsRatio_working_3-way'!X407^(1/3))*COS(('OddsRatio_working_3-way'!Y407+4*PI())/3)</f>
        <v>-0.12358298942865249</v>
      </c>
      <c r="AI407" s="11">
        <f>'OddsRatio_working_3-way'!U407/(3*'OddsRatio_working_3-way'!X407^(1/3))*SIN(('OddsRatio_working_3-way'!Y407)/3)</f>
        <v>-0.17715141095474685</v>
      </c>
      <c r="AJ407" s="11">
        <f>'OddsRatio_working_3-way'!U407/(3*'OddsRatio_working_3-way'!X407^(1/3))*SIN(('OddsRatio_working_3-way'!Y407+2*PI())/3)</f>
        <v>-0.39120342759642057</v>
      </c>
      <c r="AK407" s="11">
        <f>'OddsRatio_working_3-way'!U407/(3*'OddsRatio_working_3-way'!X407^(1/3))*SIN(('OddsRatio_working_3-way'!Y407+4*PI())/3)</f>
        <v>0.56835483855116742</v>
      </c>
      <c r="AL407" s="11">
        <f>'OddsRatio_working_3-way'!Z407+'OddsRatio_working_3-way'!AF407</f>
        <v>1.1080024465268807</v>
      </c>
      <c r="AM407" s="11">
        <f>'OddsRatio_working_3-way'!AA407+'OddsRatio_working_3-way'!AG407</f>
        <v>-0.86083646766957567</v>
      </c>
      <c r="AN407" s="11">
        <f>'OddsRatio_working_3-way'!AB407+'OddsRatio_working_3-way'!AH407</f>
        <v>-0.24716597885730499</v>
      </c>
      <c r="AO407" s="11">
        <f>'OddsRatio_working_3-way'!AC407+'OddsRatio_working_3-way'!AI407</f>
        <v>0</v>
      </c>
      <c r="AP407" s="11">
        <f>'OddsRatio_working_3-way'!AD407+'OddsRatio_working_3-way'!AJ407</f>
        <v>0</v>
      </c>
      <c r="AQ407" s="11">
        <f>'OddsRatio_working_3-way'!AE407+'OddsRatio_working_3-way'!AK407</f>
        <v>0</v>
      </c>
      <c r="AR407" s="10">
        <f>IF(A407="","",IF(('OddsRatio_working_3-way'!X407=0),IF(Q407&gt;0,-Q407^(1/3),(-Q407)^(1/3)),'OddsRatio_working_3-way'!AL407-'OddsRatio_working_3-way'!R407/3))</f>
        <v>1.1080024465268807</v>
      </c>
      <c r="AS407" s="11">
        <f>IF(('OddsRatio_working_3-way'!X407=0),IF(Q407&gt;0,-Q407^(1/3),(-Q407)^(1/3)),'OddsRatio_working_3-way'!AM407-'OddsRatio_working_3-way'!R407/3)</f>
        <v>-0.86083646766957567</v>
      </c>
      <c r="AT407" s="11">
        <f>IF(('OddsRatio_working_3-way'!X407=0),IF(Q407&gt;0,-Q407^(1/3),(-Q407)^(1/3)),'OddsRatio_working_3-way'!AN407-'OddsRatio_working_3-way'!R407/3)</f>
        <v>-0.24716597885730499</v>
      </c>
      <c r="AU407" s="11">
        <f>IF(('OddsRatio_working_3-way'!X407=0),0,'OddsRatio_working_3-way'!AO407)</f>
        <v>0</v>
      </c>
      <c r="AV407" s="11">
        <f>IF(('OddsRatio_working_3-way'!X407=0),0,'OddsRatio_working_3-way'!AP407)</f>
        <v>0</v>
      </c>
      <c r="AW407" s="11">
        <f>IF(('OddsRatio_working_3-way'!X407=0),0,'OddsRatio_working_3-way'!AQ407)</f>
        <v>0</v>
      </c>
    </row>
    <row r="408" spans="1:4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9">
        <f t="shared" si="91"/>
        <v>0.19349780768207017</v>
      </c>
      <c r="E408" s="9">
        <f t="shared" si="92"/>
        <v>0.24431315281005636</v>
      </c>
      <c r="F408" s="9">
        <f t="shared" si="93"/>
        <v>0.56218903950787347</v>
      </c>
      <c r="G408" s="9">
        <f t="shared" si="94"/>
        <v>1.0968466339409615</v>
      </c>
      <c r="H408" s="9">
        <f t="shared" si="95"/>
        <v>5.1680172089756535</v>
      </c>
      <c r="I408" s="9">
        <f t="shared" si="96"/>
        <v>4.0931075077135111</v>
      </c>
      <c r="J408" s="9">
        <f t="shared" si="97"/>
        <v>1.7787611100980829</v>
      </c>
      <c r="K408" s="11">
        <f t="shared" si="98"/>
        <v>0.20833333333333334</v>
      </c>
      <c r="L408" s="11">
        <f t="shared" si="99"/>
        <v>0.26178010471204188</v>
      </c>
      <c r="M408" s="11">
        <f t="shared" si="100"/>
        <v>0.58479532163742687</v>
      </c>
      <c r="N408" s="11">
        <f>'OddsRatio_working_3-way'!K408+'OddsRatio_working_3-way'!L408+'OddsRatio_working_3-way'!M408-('OddsRatio_working_3-way'!K408*'OddsRatio_working_3-way'!L408)-('OddsRatio_working_3-way'!K408*'OddsRatio_working_3-way'!M408)-('OddsRatio_working_3-way'!L408*'OddsRatio_working_3-way'!M408)+('OddsRatio_working_3-way'!K408*'OddsRatio_working_3-way'!L408*'OddsRatio_working_3-way'!M408)-1</f>
        <v>-0.2426556137289122</v>
      </c>
      <c r="O408" s="11">
        <f>0</f>
        <v>0</v>
      </c>
      <c r="P408" s="11">
        <f>('OddsRatio_working_3-way'!K408*'OddsRatio_working_3-way'!L408)+('OddsRatio_working_3-way'!K408*'OddsRatio_working_3-way'!M408)+('OddsRatio_working_3-way'!L408*'OddsRatio_working_3-way'!M408)-(3*'OddsRatio_working_3-way'!K408*'OddsRatio_working_3-way'!L408*'OddsRatio_working_3-way'!M408)</f>
        <v>0.23377779818948186</v>
      </c>
      <c r="Q408" s="11">
        <f>2*'OddsRatio_working_3-way'!K408*'OddsRatio_working_3-way'!L408*'OddsRatio_working_3-way'!M408</f>
        <v>6.3786575222232425E-2</v>
      </c>
      <c r="R408" s="11">
        <f t="shared" si="101"/>
        <v>0</v>
      </c>
      <c r="S408" s="11">
        <f t="shared" si="102"/>
        <v>-0.96341392888874855</v>
      </c>
      <c r="T408" s="11">
        <f t="shared" si="103"/>
        <v>-0.26286873912380587</v>
      </c>
      <c r="U408" s="11">
        <f>'OddsRatio_working_3-way'!S408-'OddsRatio_working_3-way'!R408^2/3</f>
        <v>-0.96341392888874855</v>
      </c>
      <c r="V408" s="11">
        <f>'OddsRatio_working_3-way'!S408*'OddsRatio_working_3-way'!R408/3-2*'OddsRatio_working_3-way'!R408^3/27-'OddsRatio_working_3-way'!T408</f>
        <v>0.26286873912380587</v>
      </c>
      <c r="W408" s="11">
        <f>'OddsRatio_working_3-way'!V408^2+4*'OddsRatio_working_3-way'!U408^3/27</f>
        <v>-6.3375349920758994E-2</v>
      </c>
      <c r="X408" s="11">
        <f>IF('OddsRatio_working_3-way'!W408&gt;0,IF(ABS('OddsRatio_working_3-way'!V408+SQRT('OddsRatio_working_3-way'!W408))/2&gt;0,ABS('OddsRatio_working_3-way'!V408+SQRT('OddsRatio_working_3-way'!W408))/2,ABS('OddsRatio_working_3-way'!V408-SQRT('OddsRatio_working_3-way'!W408))/2),SQRT(-'OddsRatio_working_3-way'!U408^3/27))</f>
        <v>0.1819857988479448</v>
      </c>
      <c r="Y408" s="11">
        <f>IF('OddsRatio_working_3-way'!W408&gt;=0,IF('OddsRatio_working_3-way'!V408+SQRT('OddsRatio_working_3-way'!W408)&gt;0,0,PI()),ACOS('OddsRatio_working_3-way'!V408/(2*'OddsRatio_working_3-way'!X408)))</f>
        <v>0.76378505442125477</v>
      </c>
      <c r="Z408" s="11">
        <f>'OddsRatio_working_3-way'!X408^(1/3)*COS('OddsRatio_working_3-way'!Y408/3)</f>
        <v>0.54842331697048075</v>
      </c>
      <c r="AA408" s="11">
        <f>'OddsRatio_working_3-way'!X408^(1/3)*COS(('OddsRatio_working_3-way'!Y408+2*PI())/3)</f>
        <v>-0.39781336265839817</v>
      </c>
      <c r="AB408" s="11">
        <f>'OddsRatio_working_3-way'!X408^(1/3)*COS(('OddsRatio_working_3-way'!Y408+4*PI())/3)</f>
        <v>-0.15060995431208232</v>
      </c>
      <c r="AC408" s="11">
        <f>'OddsRatio_working_3-way'!X408^(1/3)*SIN('OddsRatio_working_3-way'!Y408/3)</f>
        <v>0.14272295435333837</v>
      </c>
      <c r="AD408" s="11">
        <f>'OddsRatio_working_3-way'!X408^(1/3)*SIN(('OddsRatio_working_3-way'!Y408+2*PI())/3)</f>
        <v>0.40358704734749273</v>
      </c>
      <c r="AE408" s="11">
        <f>'OddsRatio_working_3-way'!X408^(1/3)*SIN(('OddsRatio_working_3-way'!Y408+4*PI())/3)</f>
        <v>-0.54631000170083099</v>
      </c>
      <c r="AF408" s="11">
        <f>-'OddsRatio_working_3-way'!U408/(3*'OddsRatio_working_3-way'!X408^(1/3))*COS(('OddsRatio_working_3-way'!Y408)/3)</f>
        <v>0.54842331697048075</v>
      </c>
      <c r="AG408" s="11">
        <f>-'OddsRatio_working_3-way'!U408/(3*'OddsRatio_working_3-way'!X408^(1/3))*COS(('OddsRatio_working_3-way'!Y408+2*PI())/3)</f>
        <v>-0.39781336265839817</v>
      </c>
      <c r="AH408" s="11">
        <f>-'OddsRatio_working_3-way'!U408/(3*'OddsRatio_working_3-way'!X408^(1/3))*COS(('OddsRatio_working_3-way'!Y408+4*PI())/3)</f>
        <v>-0.15060995431208232</v>
      </c>
      <c r="AI408" s="11">
        <f>'OddsRatio_working_3-way'!U408/(3*'OddsRatio_working_3-way'!X408^(1/3))*SIN(('OddsRatio_working_3-way'!Y408)/3)</f>
        <v>-0.14272295435333837</v>
      </c>
      <c r="AJ408" s="11">
        <f>'OddsRatio_working_3-way'!U408/(3*'OddsRatio_working_3-way'!X408^(1/3))*SIN(('OddsRatio_working_3-way'!Y408+2*PI())/3)</f>
        <v>-0.40358704734749273</v>
      </c>
      <c r="AK408" s="11">
        <f>'OddsRatio_working_3-way'!U408/(3*'OddsRatio_working_3-way'!X408^(1/3))*SIN(('OddsRatio_working_3-way'!Y408+4*PI())/3)</f>
        <v>0.54631000170083099</v>
      </c>
      <c r="AL408" s="11">
        <f>'OddsRatio_working_3-way'!Z408+'OddsRatio_working_3-way'!AF408</f>
        <v>1.0968466339409615</v>
      </c>
      <c r="AM408" s="11">
        <f>'OddsRatio_working_3-way'!AA408+'OddsRatio_working_3-way'!AG408</f>
        <v>-0.79562672531679635</v>
      </c>
      <c r="AN408" s="11">
        <f>'OddsRatio_working_3-way'!AB408+'OddsRatio_working_3-way'!AH408</f>
        <v>-0.30121990862416465</v>
      </c>
      <c r="AO408" s="11">
        <f>'OddsRatio_working_3-way'!AC408+'OddsRatio_working_3-way'!AI408</f>
        <v>0</v>
      </c>
      <c r="AP408" s="11">
        <f>'OddsRatio_working_3-way'!AD408+'OddsRatio_working_3-way'!AJ408</f>
        <v>0</v>
      </c>
      <c r="AQ408" s="11">
        <f>'OddsRatio_working_3-way'!AE408+'OddsRatio_working_3-way'!AK408</f>
        <v>0</v>
      </c>
      <c r="AR408" s="10">
        <f>IF(A408="","",IF(('OddsRatio_working_3-way'!X408=0),IF(Q408&gt;0,-Q408^(1/3),(-Q408)^(1/3)),'OddsRatio_working_3-way'!AL408-'OddsRatio_working_3-way'!R408/3))</f>
        <v>1.0968466339409615</v>
      </c>
      <c r="AS408" s="11">
        <f>IF(('OddsRatio_working_3-way'!X408=0),IF(Q408&gt;0,-Q408^(1/3),(-Q408)^(1/3)),'OddsRatio_working_3-way'!AM408-'OddsRatio_working_3-way'!R408/3)</f>
        <v>-0.79562672531679635</v>
      </c>
      <c r="AT408" s="11">
        <f>IF(('OddsRatio_working_3-way'!X408=0),IF(Q408&gt;0,-Q408^(1/3),(-Q408)^(1/3)),'OddsRatio_working_3-way'!AN408-'OddsRatio_working_3-way'!R408/3)</f>
        <v>-0.30121990862416465</v>
      </c>
      <c r="AU408" s="11">
        <f>IF(('OddsRatio_working_3-way'!X408=0),0,'OddsRatio_working_3-way'!AO408)</f>
        <v>0</v>
      </c>
      <c r="AV408" s="11">
        <f>IF(('OddsRatio_working_3-way'!X408=0),0,'OddsRatio_working_3-way'!AP408)</f>
        <v>0</v>
      </c>
      <c r="AW408" s="11">
        <f>IF(('OddsRatio_working_3-way'!X408=0),0,'OddsRatio_working_3-way'!AQ408)</f>
        <v>0</v>
      </c>
    </row>
    <row r="409" spans="1:4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9">
        <f t="shared" si="91"/>
        <v>0.40417520525948425</v>
      </c>
      <c r="E409" s="9">
        <f t="shared" si="92"/>
        <v>0.33561486529599255</v>
      </c>
      <c r="F409" s="9">
        <f t="shared" si="93"/>
        <v>0.26020992944452326</v>
      </c>
      <c r="G409" s="9">
        <f t="shared" si="94"/>
        <v>1.0529818097751349</v>
      </c>
      <c r="H409" s="9">
        <f t="shared" si="95"/>
        <v>2.474174533685189</v>
      </c>
      <c r="I409" s="9">
        <f t="shared" si="96"/>
        <v>2.9796058023772543</v>
      </c>
      <c r="J409" s="9">
        <f t="shared" si="97"/>
        <v>3.8430508863928652</v>
      </c>
      <c r="K409" s="11">
        <f t="shared" si="98"/>
        <v>0.41666666666666669</v>
      </c>
      <c r="L409" s="11">
        <f t="shared" si="99"/>
        <v>0.34722222222222221</v>
      </c>
      <c r="M409" s="11">
        <f t="shared" si="100"/>
        <v>0.27027027027027023</v>
      </c>
      <c r="N409" s="11">
        <f>'OddsRatio_working_3-way'!K409+'OddsRatio_working_3-way'!L409+'OddsRatio_working_3-way'!M409-('OddsRatio_working_3-way'!K409*'OddsRatio_working_3-way'!L409)-('OddsRatio_working_3-way'!K409*'OddsRatio_working_3-way'!M409)-('OddsRatio_working_3-way'!L409*'OddsRatio_working_3-way'!M409)+('OddsRatio_working_3-way'!K409*'OddsRatio_working_3-way'!L409*'OddsRatio_working_3-way'!M409)-1</f>
        <v>-0.27787162162162171</v>
      </c>
      <c r="O409" s="11">
        <f>0</f>
        <v>0</v>
      </c>
      <c r="P409" s="11">
        <f>('OddsRatio_working_3-way'!K409*'OddsRatio_working_3-way'!L409)+('OddsRatio_working_3-way'!K409*'OddsRatio_working_3-way'!M409)+('OddsRatio_working_3-way'!L409*'OddsRatio_working_3-way'!M409)-(3*'OddsRatio_working_3-way'!K409*'OddsRatio_working_3-way'!L409*'OddsRatio_working_3-way'!M409)</f>
        <v>0.23382757757757752</v>
      </c>
      <c r="Q409" s="11">
        <f>2*'OddsRatio_working_3-way'!K409*'OddsRatio_working_3-way'!L409*'OddsRatio_working_3-way'!M409</f>
        <v>7.8203203203203189E-2</v>
      </c>
      <c r="R409" s="11">
        <f t="shared" si="101"/>
        <v>0</v>
      </c>
      <c r="S409" s="11">
        <f t="shared" si="102"/>
        <v>-0.84149499043116016</v>
      </c>
      <c r="T409" s="11">
        <f t="shared" si="103"/>
        <v>-0.28143645164921749</v>
      </c>
      <c r="U409" s="11">
        <f>'OddsRatio_working_3-way'!S409-'OddsRatio_working_3-way'!R409^2/3</f>
        <v>-0.84149499043116016</v>
      </c>
      <c r="V409" s="11">
        <f>'OddsRatio_working_3-way'!S409*'OddsRatio_working_3-way'!R409/3-2*'OddsRatio_working_3-way'!R409^3/27-'OddsRatio_working_3-way'!T409</f>
        <v>0.28143645164921749</v>
      </c>
      <c r="W409" s="11">
        <f>'OddsRatio_working_3-way'!V409^2+4*'OddsRatio_working_3-way'!U409^3/27</f>
        <v>-9.0711875759686283E-3</v>
      </c>
      <c r="X409" s="11">
        <f>IF('OddsRatio_working_3-way'!W409&gt;0,IF(ABS('OddsRatio_working_3-way'!V409+SQRT('OddsRatio_working_3-way'!W409))/2&gt;0,ABS('OddsRatio_working_3-way'!V409+SQRT('OddsRatio_working_3-way'!W409))/2,ABS('OddsRatio_working_3-way'!V409-SQRT('OddsRatio_working_3-way'!W409))/2),SQRT(-'OddsRatio_working_3-way'!U409^3/27))</f>
        <v>0.14855778664619954</v>
      </c>
      <c r="Y409" s="11">
        <f>IF('OddsRatio_working_3-way'!W409&gt;=0,IF('OddsRatio_working_3-way'!V409+SQRT('OddsRatio_working_3-way'!W409)&gt;0,0,PI()),ACOS('OddsRatio_working_3-way'!V409/(2*'OddsRatio_working_3-way'!X409)))</f>
        <v>0.32631854499664459</v>
      </c>
      <c r="Z409" s="11">
        <f>'OddsRatio_working_3-way'!X409^(1/3)*COS('OddsRatio_working_3-way'!Y409/3)</f>
        <v>0.52649090488756756</v>
      </c>
      <c r="AA409" s="11">
        <f>'OddsRatio_working_3-way'!X409^(1/3)*COS(('OddsRatio_working_3-way'!Y409+2*PI())/3)</f>
        <v>-0.31303744889695695</v>
      </c>
      <c r="AB409" s="11">
        <f>'OddsRatio_working_3-way'!X409^(1/3)*COS(('OddsRatio_working_3-way'!Y409+4*PI())/3)</f>
        <v>-0.21345345599061069</v>
      </c>
      <c r="AC409" s="11">
        <f>'OddsRatio_working_3-way'!X409^(1/3)*SIN('OddsRatio_working_3-way'!Y409/3)</f>
        <v>5.749484511145677E-2</v>
      </c>
      <c r="AD409" s="11">
        <f>'OddsRatio_working_3-way'!X409^(1/3)*SIN(('OddsRatio_working_3-way'!Y409+2*PI())/3)</f>
        <v>0.42720707593836171</v>
      </c>
      <c r="AE409" s="11">
        <f>'OddsRatio_working_3-way'!X409^(1/3)*SIN(('OddsRatio_working_3-way'!Y409+4*PI())/3)</f>
        <v>-0.48470192104981857</v>
      </c>
      <c r="AF409" s="11">
        <f>-'OddsRatio_working_3-way'!U409/(3*'OddsRatio_working_3-way'!X409^(1/3))*COS(('OddsRatio_working_3-way'!Y409)/3)</f>
        <v>0.52649090488756745</v>
      </c>
      <c r="AG409" s="11">
        <f>-'OddsRatio_working_3-way'!U409/(3*'OddsRatio_working_3-way'!X409^(1/3))*COS(('OddsRatio_working_3-way'!Y409+2*PI())/3)</f>
        <v>-0.31303744889695689</v>
      </c>
      <c r="AH409" s="11">
        <f>-'OddsRatio_working_3-way'!U409/(3*'OddsRatio_working_3-way'!X409^(1/3))*COS(('OddsRatio_working_3-way'!Y409+4*PI())/3)</f>
        <v>-0.21345345599061066</v>
      </c>
      <c r="AI409" s="11">
        <f>'OddsRatio_working_3-way'!U409/(3*'OddsRatio_working_3-way'!X409^(1/3))*SIN(('OddsRatio_working_3-way'!Y409)/3)</f>
        <v>-5.7494845111456763E-2</v>
      </c>
      <c r="AJ409" s="11">
        <f>'OddsRatio_working_3-way'!U409/(3*'OddsRatio_working_3-way'!X409^(1/3))*SIN(('OddsRatio_working_3-way'!Y409+2*PI())/3)</f>
        <v>-0.4272070759383616</v>
      </c>
      <c r="AK409" s="11">
        <f>'OddsRatio_working_3-way'!U409/(3*'OddsRatio_working_3-way'!X409^(1/3))*SIN(('OddsRatio_working_3-way'!Y409+4*PI())/3)</f>
        <v>0.48470192104981846</v>
      </c>
      <c r="AL409" s="11">
        <f>'OddsRatio_working_3-way'!Z409+'OddsRatio_working_3-way'!AF409</f>
        <v>1.0529818097751349</v>
      </c>
      <c r="AM409" s="11">
        <f>'OddsRatio_working_3-way'!AA409+'OddsRatio_working_3-way'!AG409</f>
        <v>-0.6260748977939139</v>
      </c>
      <c r="AN409" s="11">
        <f>'OddsRatio_working_3-way'!AB409+'OddsRatio_working_3-way'!AH409</f>
        <v>-0.42690691198122133</v>
      </c>
      <c r="AO409" s="11">
        <f>'OddsRatio_working_3-way'!AC409+'OddsRatio_working_3-way'!AI409</f>
        <v>0</v>
      </c>
      <c r="AP409" s="11">
        <f>'OddsRatio_working_3-way'!AD409+'OddsRatio_working_3-way'!AJ409</f>
        <v>0</v>
      </c>
      <c r="AQ409" s="11">
        <f>'OddsRatio_working_3-way'!AE409+'OddsRatio_working_3-way'!AK409</f>
        <v>0</v>
      </c>
      <c r="AR409" s="10">
        <f>IF(A409="","",IF(('OddsRatio_working_3-way'!X409=0),IF(Q409&gt;0,-Q409^(1/3),(-Q409)^(1/3)),'OddsRatio_working_3-way'!AL409-'OddsRatio_working_3-way'!R409/3))</f>
        <v>1.0529818097751349</v>
      </c>
      <c r="AS409" s="11">
        <f>IF(('OddsRatio_working_3-way'!X409=0),IF(Q409&gt;0,-Q409^(1/3),(-Q409)^(1/3)),'OddsRatio_working_3-way'!AM409-'OddsRatio_working_3-way'!R409/3)</f>
        <v>-0.6260748977939139</v>
      </c>
      <c r="AT409" s="11">
        <f>IF(('OddsRatio_working_3-way'!X409=0),IF(Q409&gt;0,-Q409^(1/3),(-Q409)^(1/3)),'OddsRatio_working_3-way'!AN409-'OddsRatio_working_3-way'!R409/3)</f>
        <v>-0.42690691198122133</v>
      </c>
      <c r="AU409" s="11">
        <f>IF(('OddsRatio_working_3-way'!X409=0),0,'OddsRatio_working_3-way'!AO409)</f>
        <v>0</v>
      </c>
      <c r="AV409" s="11">
        <f>IF(('OddsRatio_working_3-way'!X409=0),0,'OddsRatio_working_3-way'!AP409)</f>
        <v>0</v>
      </c>
      <c r="AW409" s="11">
        <f>IF(('OddsRatio_working_3-way'!X409=0),0,'OddsRatio_working_3-way'!AQ409)</f>
        <v>0</v>
      </c>
    </row>
    <row r="410" spans="1:4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9">
        <f t="shared" si="91"/>
        <v>0.3020000010179566</v>
      </c>
      <c r="E410" s="9">
        <f t="shared" si="92"/>
        <v>0.31292094187341174</v>
      </c>
      <c r="F410" s="9">
        <f t="shared" si="93"/>
        <v>0.38507905710863172</v>
      </c>
      <c r="G410" s="9">
        <f t="shared" si="94"/>
        <v>1.0505719395383546</v>
      </c>
      <c r="H410" s="9">
        <f t="shared" si="95"/>
        <v>3.31125826698438</v>
      </c>
      <c r="I410" s="9">
        <f t="shared" si="96"/>
        <v>3.1956953536351604</v>
      </c>
      <c r="J410" s="9">
        <f t="shared" si="97"/>
        <v>2.5968693480982989</v>
      </c>
      <c r="K410" s="11">
        <f t="shared" si="98"/>
        <v>0.3125</v>
      </c>
      <c r="L410" s="11">
        <f t="shared" si="99"/>
        <v>0.3236245954692557</v>
      </c>
      <c r="M410" s="11">
        <f t="shared" si="100"/>
        <v>0.3968253968253968</v>
      </c>
      <c r="N410" s="11">
        <f>'OddsRatio_working_3-way'!K410+'OddsRatio_working_3-way'!L410+'OddsRatio_working_3-way'!M410-('OddsRatio_working_3-way'!K410*'OddsRatio_working_3-way'!L410)-('OddsRatio_working_3-way'!K410*'OddsRatio_working_3-way'!M410)-('OddsRatio_working_3-way'!L410*'OddsRatio_working_3-way'!M410)+('OddsRatio_working_3-way'!K410*'OddsRatio_working_3-way'!L410*'OddsRatio_working_3-way'!M410)-1</f>
        <v>-0.28048107052961413</v>
      </c>
      <c r="O410" s="11">
        <f>0</f>
        <v>0</v>
      </c>
      <c r="P410" s="11">
        <f>('OddsRatio_working_3-way'!K410*'OddsRatio_working_3-way'!L410)+('OddsRatio_working_3-way'!K410*'OddsRatio_working_3-way'!M410)+('OddsRatio_working_3-way'!L410*'OddsRatio_working_3-way'!M410)-(3*'OddsRatio_working_3-way'!K410*'OddsRatio_working_3-way'!L410*'OddsRatio_working_3-way'!M410)</f>
        <v>0.23316702624955055</v>
      </c>
      <c r="Q410" s="11">
        <f>2*'OddsRatio_working_3-way'!K410*'OddsRatio_working_3-way'!L410*'OddsRatio_working_3-way'!M410</f>
        <v>8.0264036574716202E-2</v>
      </c>
      <c r="R410" s="11">
        <f t="shared" si="101"/>
        <v>0</v>
      </c>
      <c r="S410" s="11">
        <f t="shared" si="102"/>
        <v>-0.83131109635768452</v>
      </c>
      <c r="T410" s="11">
        <f t="shared" si="103"/>
        <v>-0.28616560976168143</v>
      </c>
      <c r="U410" s="11">
        <f>'OddsRatio_working_3-way'!S410-'OddsRatio_working_3-way'!R410^2/3</f>
        <v>-0.83131109635768452</v>
      </c>
      <c r="V410" s="11">
        <f>'OddsRatio_working_3-way'!S410*'OddsRatio_working_3-way'!R410/3-2*'OddsRatio_working_3-way'!R410^3/27-'OddsRatio_working_3-way'!T410</f>
        <v>0.28616560976168143</v>
      </c>
      <c r="W410" s="11">
        <f>'OddsRatio_working_3-way'!V410^2+4*'OddsRatio_working_3-way'!U410^3/27</f>
        <v>-3.2204919883292021E-3</v>
      </c>
      <c r="X410" s="11">
        <f>IF('OddsRatio_working_3-way'!W410&gt;0,IF(ABS('OddsRatio_working_3-way'!V410+SQRT('OddsRatio_working_3-way'!W410))/2&gt;0,ABS('OddsRatio_working_3-way'!V410+SQRT('OddsRatio_working_3-way'!W410))/2,ABS('OddsRatio_working_3-way'!V410-SQRT('OddsRatio_working_3-way'!W410))/2),SQRT(-'OddsRatio_working_3-way'!U410^3/27))</f>
        <v>0.14586916072169276</v>
      </c>
      <c r="Y410" s="11">
        <f>IF('OddsRatio_working_3-way'!W410&gt;=0,IF('OddsRatio_working_3-way'!V410+SQRT('OddsRatio_working_3-way'!W410)&gt;0,0,PI()),ACOS('OddsRatio_working_3-way'!V410/(2*'OddsRatio_working_3-way'!X410)))</f>
        <v>0.19576961834025552</v>
      </c>
      <c r="Z410" s="11">
        <f>'OddsRatio_working_3-way'!X410^(1/3)*COS('OddsRatio_working_3-way'!Y410/3)</f>
        <v>0.52528596976917741</v>
      </c>
      <c r="AA410" s="11">
        <f>'OddsRatio_working_3-way'!X410^(1/3)*COS(('OddsRatio_working_3-way'!Y410+2*PI())/3)</f>
        <v>-0.29237111234264235</v>
      </c>
      <c r="AB410" s="11">
        <f>'OddsRatio_working_3-way'!X410^(1/3)*COS(('OddsRatio_working_3-way'!Y410+4*PI())/3)</f>
        <v>-0.23291485742653523</v>
      </c>
      <c r="AC410" s="11">
        <f>'OddsRatio_working_3-way'!X410^(1/3)*SIN('OddsRatio_working_3-way'!Y410/3)</f>
        <v>3.432708478082161E-2</v>
      </c>
      <c r="AD410" s="11">
        <f>'OddsRatio_working_3-way'!X410^(1/3)*SIN(('OddsRatio_working_3-way'!Y410+2*PI())/3)</f>
        <v>0.43774745168124157</v>
      </c>
      <c r="AE410" s="11">
        <f>'OddsRatio_working_3-way'!X410^(1/3)*SIN(('OddsRatio_working_3-way'!Y410+4*PI())/3)</f>
        <v>-0.47207453646206304</v>
      </c>
      <c r="AF410" s="11">
        <f>-'OddsRatio_working_3-way'!U410/(3*'OddsRatio_working_3-way'!X410^(1/3))*COS(('OddsRatio_working_3-way'!Y410)/3)</f>
        <v>0.52528596976917719</v>
      </c>
      <c r="AG410" s="11">
        <f>-'OddsRatio_working_3-way'!U410/(3*'OddsRatio_working_3-way'!X410^(1/3))*COS(('OddsRatio_working_3-way'!Y410+2*PI())/3)</f>
        <v>-0.29237111234264224</v>
      </c>
      <c r="AH410" s="11">
        <f>-'OddsRatio_working_3-way'!U410/(3*'OddsRatio_working_3-way'!X410^(1/3))*COS(('OddsRatio_working_3-way'!Y410+4*PI())/3)</f>
        <v>-0.23291485742653512</v>
      </c>
      <c r="AI410" s="11">
        <f>'OddsRatio_working_3-way'!U410/(3*'OddsRatio_working_3-way'!X410^(1/3))*SIN(('OddsRatio_working_3-way'!Y410)/3)</f>
        <v>-3.4327084780821596E-2</v>
      </c>
      <c r="AJ410" s="11">
        <f>'OddsRatio_working_3-way'!U410/(3*'OddsRatio_working_3-way'!X410^(1/3))*SIN(('OddsRatio_working_3-way'!Y410+2*PI())/3)</f>
        <v>-0.43774745168124141</v>
      </c>
      <c r="AK410" s="11">
        <f>'OddsRatio_working_3-way'!U410/(3*'OddsRatio_working_3-way'!X410^(1/3))*SIN(('OddsRatio_working_3-way'!Y410+4*PI())/3)</f>
        <v>0.47207453646206282</v>
      </c>
      <c r="AL410" s="11">
        <f>'OddsRatio_working_3-way'!Z410+'OddsRatio_working_3-way'!AF410</f>
        <v>1.0505719395383546</v>
      </c>
      <c r="AM410" s="11">
        <f>'OddsRatio_working_3-way'!AA410+'OddsRatio_working_3-way'!AG410</f>
        <v>-0.58474222468528458</v>
      </c>
      <c r="AN410" s="11">
        <f>'OddsRatio_working_3-way'!AB410+'OddsRatio_working_3-way'!AH410</f>
        <v>-0.46582971485307034</v>
      </c>
      <c r="AO410" s="11">
        <f>'OddsRatio_working_3-way'!AC410+'OddsRatio_working_3-way'!AI410</f>
        <v>0</v>
      </c>
      <c r="AP410" s="11">
        <f>'OddsRatio_working_3-way'!AD410+'OddsRatio_working_3-way'!AJ410</f>
        <v>0</v>
      </c>
      <c r="AQ410" s="11">
        <f>'OddsRatio_working_3-way'!AE410+'OddsRatio_working_3-way'!AK410</f>
        <v>0</v>
      </c>
      <c r="AR410" s="10">
        <f>IF(A410="","",IF(('OddsRatio_working_3-way'!X410=0),IF(Q410&gt;0,-Q410^(1/3),(-Q410)^(1/3)),'OddsRatio_working_3-way'!AL410-'OddsRatio_working_3-way'!R410/3))</f>
        <v>1.0505719395383546</v>
      </c>
      <c r="AS410" s="11">
        <f>IF(('OddsRatio_working_3-way'!X410=0),IF(Q410&gt;0,-Q410^(1/3),(-Q410)^(1/3)),'OddsRatio_working_3-way'!AM410-'OddsRatio_working_3-way'!R410/3)</f>
        <v>-0.58474222468528458</v>
      </c>
      <c r="AT410" s="11">
        <f>IF(('OddsRatio_working_3-way'!X410=0),IF(Q410&gt;0,-Q410^(1/3),(-Q410)^(1/3)),'OddsRatio_working_3-way'!AN410-'OddsRatio_working_3-way'!R410/3)</f>
        <v>-0.46582971485307034</v>
      </c>
      <c r="AU410" s="11">
        <f>IF(('OddsRatio_working_3-way'!X410=0),0,'OddsRatio_working_3-way'!AO410)</f>
        <v>0</v>
      </c>
      <c r="AV410" s="11">
        <f>IF(('OddsRatio_working_3-way'!X410=0),0,'OddsRatio_working_3-way'!AP410)</f>
        <v>0</v>
      </c>
      <c r="AW410" s="11">
        <f>IF(('OddsRatio_working_3-way'!X410=0),0,'OddsRatio_working_3-way'!AQ410)</f>
        <v>0</v>
      </c>
    </row>
    <row r="411" spans="1:4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9">
        <f t="shared" si="91"/>
        <v>0.14069797645408644</v>
      </c>
      <c r="E411" s="9">
        <f t="shared" si="92"/>
        <v>0.22271933860089715</v>
      </c>
      <c r="F411" s="9">
        <f t="shared" si="93"/>
        <v>0.63658268494501646</v>
      </c>
      <c r="G411" s="9">
        <f t="shared" si="94"/>
        <v>1.0771468710820802</v>
      </c>
      <c r="H411" s="9">
        <f t="shared" si="95"/>
        <v>7.1074227590353942</v>
      </c>
      <c r="I411" s="9">
        <f t="shared" si="96"/>
        <v>4.4899558623059406</v>
      </c>
      <c r="J411" s="9">
        <f t="shared" si="97"/>
        <v>1.5708878416735024</v>
      </c>
      <c r="K411" s="11">
        <f t="shared" si="98"/>
        <v>0.14992503748125938</v>
      </c>
      <c r="L411" s="11">
        <f t="shared" si="99"/>
        <v>0.23584905660377356</v>
      </c>
      <c r="M411" s="11">
        <f t="shared" si="100"/>
        <v>0.65359477124183007</v>
      </c>
      <c r="N411" s="11">
        <f>'OddsRatio_working_3-way'!K411+'OddsRatio_working_3-way'!L411+'OddsRatio_working_3-way'!M411-('OddsRatio_working_3-way'!K411*'OddsRatio_working_3-way'!L411)-('OddsRatio_working_3-way'!K411*'OddsRatio_working_3-way'!M411)-('OddsRatio_working_3-way'!L411*'OddsRatio_working_3-way'!M411)+('OddsRatio_working_3-way'!K411*'OddsRatio_working_3-way'!L411*'OddsRatio_working_3-way'!M411)-1</f>
        <v>-0.2250198430196666</v>
      </c>
      <c r="O411" s="11">
        <f>0</f>
        <v>0</v>
      </c>
      <c r="P411" s="11">
        <f>('OddsRatio_working_3-way'!K411*'OddsRatio_working_3-way'!L411)+('OddsRatio_working_3-way'!K411*'OddsRatio_working_3-way'!M411)+('OddsRatio_working_3-way'!L411*'OddsRatio_working_3-way'!M411)-(3*'OddsRatio_working_3-way'!K411*'OddsRatio_working_3-way'!L411*'OddsRatio_working_3-way'!M411)</f>
        <v>0.21816690618804549</v>
      </c>
      <c r="Q411" s="11">
        <f>2*'OddsRatio_working_3-way'!K411*'OddsRatio_working_3-way'!L411*'OddsRatio_working_3-way'!M411</f>
        <v>4.6221802158484204E-2</v>
      </c>
      <c r="R411" s="11">
        <f t="shared" si="101"/>
        <v>0</v>
      </c>
      <c r="S411" s="11">
        <f t="shared" si="102"/>
        <v>-0.96954518881687168</v>
      </c>
      <c r="T411" s="11">
        <f t="shared" si="103"/>
        <v>-0.20541211627476091</v>
      </c>
      <c r="U411" s="11">
        <f>'OddsRatio_working_3-way'!S411-'OddsRatio_working_3-way'!R411^2/3</f>
        <v>-0.96954518881687168</v>
      </c>
      <c r="V411" s="11">
        <f>'OddsRatio_working_3-way'!S411*'OddsRatio_working_3-way'!R411/3-2*'OddsRatio_working_3-way'!R411^3/27-'OddsRatio_working_3-way'!T411</f>
        <v>0.20541211627476091</v>
      </c>
      <c r="W411" s="11">
        <f>'OddsRatio_working_3-way'!V411^2+4*'OddsRatio_working_3-way'!U411^3/27</f>
        <v>-9.2826574535250395E-2</v>
      </c>
      <c r="X411" s="11">
        <f>IF('OddsRatio_working_3-way'!W411&gt;0,IF(ABS('OddsRatio_working_3-way'!V411+SQRT('OddsRatio_working_3-way'!W411))/2&gt;0,ABS('OddsRatio_working_3-way'!V411+SQRT('OddsRatio_working_3-way'!W411))/2,ABS('OddsRatio_working_3-way'!V411-SQRT('OddsRatio_working_3-way'!W411))/2),SQRT(-'OddsRatio_working_3-way'!U411^3/27))</f>
        <v>0.18372582293170323</v>
      </c>
      <c r="Y411" s="11">
        <f>IF('OddsRatio_working_3-way'!W411&gt;=0,IF('OddsRatio_working_3-way'!V411+SQRT('OddsRatio_working_3-way'!W411)&gt;0,0,PI()),ACOS('OddsRatio_working_3-way'!V411/(2*'OddsRatio_working_3-way'!X411)))</f>
        <v>0.97759523243241309</v>
      </c>
      <c r="Z411" s="11">
        <f>'OddsRatio_working_3-way'!X411^(1/3)*COS('OddsRatio_working_3-way'!Y411/3)</f>
        <v>0.5385734355410402</v>
      </c>
      <c r="AA411" s="11">
        <f>'OddsRatio_working_3-way'!X411^(1/3)*COS(('OddsRatio_working_3-way'!Y411+2*PI())/3)</f>
        <v>-0.42689473819257434</v>
      </c>
      <c r="AB411" s="11">
        <f>'OddsRatio_working_3-way'!X411^(1/3)*COS(('OddsRatio_working_3-way'!Y411+4*PI())/3)</f>
        <v>-0.11167869734846556</v>
      </c>
      <c r="AC411" s="11">
        <f>'OddsRatio_working_3-way'!X411^(1/3)*SIN('OddsRatio_working_3-way'!Y411/3)</f>
        <v>0.18199006603423423</v>
      </c>
      <c r="AD411" s="11">
        <f>'OddsRatio_working_3-way'!X411^(1/3)*SIN(('OddsRatio_working_3-way'!Y411+2*PI())/3)</f>
        <v>0.37542324396488475</v>
      </c>
      <c r="AE411" s="11">
        <f>'OddsRatio_working_3-way'!X411^(1/3)*SIN(('OddsRatio_working_3-way'!Y411+4*PI())/3)</f>
        <v>-0.55741330999911887</v>
      </c>
      <c r="AF411" s="11">
        <f>-'OddsRatio_working_3-way'!U411/(3*'OddsRatio_working_3-way'!X411^(1/3))*COS(('OddsRatio_working_3-way'!Y411)/3)</f>
        <v>0.53857343554104009</v>
      </c>
      <c r="AG411" s="11">
        <f>-'OddsRatio_working_3-way'!U411/(3*'OddsRatio_working_3-way'!X411^(1/3))*COS(('OddsRatio_working_3-way'!Y411+2*PI())/3)</f>
        <v>-0.42689473819257429</v>
      </c>
      <c r="AH411" s="11">
        <f>-'OddsRatio_working_3-way'!U411/(3*'OddsRatio_working_3-way'!X411^(1/3))*COS(('OddsRatio_working_3-way'!Y411+4*PI())/3)</f>
        <v>-0.11167869734846554</v>
      </c>
      <c r="AI411" s="11">
        <f>'OddsRatio_working_3-way'!U411/(3*'OddsRatio_working_3-way'!X411^(1/3))*SIN(('OddsRatio_working_3-way'!Y411)/3)</f>
        <v>-0.1819900660342342</v>
      </c>
      <c r="AJ411" s="11">
        <f>'OddsRatio_working_3-way'!U411/(3*'OddsRatio_working_3-way'!X411^(1/3))*SIN(('OddsRatio_working_3-way'!Y411+2*PI())/3)</f>
        <v>-0.37542324396488463</v>
      </c>
      <c r="AK411" s="11">
        <f>'OddsRatio_working_3-way'!U411/(3*'OddsRatio_working_3-way'!X411^(1/3))*SIN(('OddsRatio_working_3-way'!Y411+4*PI())/3)</f>
        <v>0.55741330999911876</v>
      </c>
      <c r="AL411" s="11">
        <f>'OddsRatio_working_3-way'!Z411+'OddsRatio_working_3-way'!AF411</f>
        <v>1.0771468710820802</v>
      </c>
      <c r="AM411" s="11">
        <f>'OddsRatio_working_3-way'!AA411+'OddsRatio_working_3-way'!AG411</f>
        <v>-0.85378947638514857</v>
      </c>
      <c r="AN411" s="11">
        <f>'OddsRatio_working_3-way'!AB411+'OddsRatio_working_3-way'!AH411</f>
        <v>-0.22335739469693111</v>
      </c>
      <c r="AO411" s="11">
        <f>'OddsRatio_working_3-way'!AC411+'OddsRatio_working_3-way'!AI411</f>
        <v>0</v>
      </c>
      <c r="AP411" s="11">
        <f>'OddsRatio_working_3-way'!AD411+'OddsRatio_working_3-way'!AJ411</f>
        <v>0</v>
      </c>
      <c r="AQ411" s="11">
        <f>'OddsRatio_working_3-way'!AE411+'OddsRatio_working_3-way'!AK411</f>
        <v>0</v>
      </c>
      <c r="AR411" s="10">
        <f>IF(A411="","",IF(('OddsRatio_working_3-way'!X411=0),IF(Q411&gt;0,-Q411^(1/3),(-Q411)^(1/3)),'OddsRatio_working_3-way'!AL411-'OddsRatio_working_3-way'!R411/3))</f>
        <v>1.0771468710820802</v>
      </c>
      <c r="AS411" s="11">
        <f>IF(('OddsRatio_working_3-way'!X411=0),IF(Q411&gt;0,-Q411^(1/3),(-Q411)^(1/3)),'OddsRatio_working_3-way'!AM411-'OddsRatio_working_3-way'!R411/3)</f>
        <v>-0.85378947638514857</v>
      </c>
      <c r="AT411" s="11">
        <f>IF(('OddsRatio_working_3-way'!X411=0),IF(Q411&gt;0,-Q411^(1/3),(-Q411)^(1/3)),'OddsRatio_working_3-way'!AN411-'OddsRatio_working_3-way'!R411/3)</f>
        <v>-0.22335739469693111</v>
      </c>
      <c r="AU411" s="11">
        <f>IF(('OddsRatio_working_3-way'!X411=0),0,'OddsRatio_working_3-way'!AO411)</f>
        <v>0</v>
      </c>
      <c r="AV411" s="11">
        <f>IF(('OddsRatio_working_3-way'!X411=0),0,'OddsRatio_working_3-way'!AP411)</f>
        <v>0</v>
      </c>
      <c r="AW411" s="11">
        <f>IF(('OddsRatio_working_3-way'!X411=0),0,'OddsRatio_working_3-way'!AQ411)</f>
        <v>0</v>
      </c>
    </row>
    <row r="412" spans="1:4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9">
        <f t="shared" si="91"/>
        <v>0.2320642803147373</v>
      </c>
      <c r="E412" s="9">
        <f t="shared" si="92"/>
        <v>0.26902705014400141</v>
      </c>
      <c r="F412" s="9">
        <f t="shared" si="93"/>
        <v>0.49890866954126134</v>
      </c>
      <c r="G412" s="9">
        <f t="shared" si="94"/>
        <v>1.0572367059939347</v>
      </c>
      <c r="H412" s="9">
        <f t="shared" si="95"/>
        <v>4.3091508897610158</v>
      </c>
      <c r="I412" s="9">
        <f t="shared" si="96"/>
        <v>3.7170983344044126</v>
      </c>
      <c r="J412" s="9">
        <f t="shared" si="97"/>
        <v>2.0043748706942379</v>
      </c>
      <c r="K412" s="11">
        <f t="shared" si="98"/>
        <v>0.24213075060532688</v>
      </c>
      <c r="L412" s="11">
        <f t="shared" si="99"/>
        <v>0.28011204481792717</v>
      </c>
      <c r="M412" s="11">
        <f t="shared" si="100"/>
        <v>0.51282051282051289</v>
      </c>
      <c r="N412" s="11">
        <f>'OddsRatio_working_3-way'!K412+'OddsRatio_working_3-way'!L412+'OddsRatio_working_3-way'!M412-('OddsRatio_working_3-way'!K412*'OddsRatio_working_3-way'!L412)-('OddsRatio_working_3-way'!K412*'OddsRatio_working_3-way'!M412)-('OddsRatio_working_3-way'!L412*'OddsRatio_working_3-way'!M412)+('OddsRatio_working_3-way'!K412*'OddsRatio_working_3-way'!L412*'OddsRatio_working_3-way'!M412)-1</f>
        <v>-0.26579584463076844</v>
      </c>
      <c r="O412" s="11">
        <f>0</f>
        <v>0</v>
      </c>
      <c r="P412" s="11">
        <f>('OddsRatio_working_3-way'!K412*'OddsRatio_working_3-way'!L412)+('OddsRatio_working_3-way'!K412*'OddsRatio_working_3-way'!M412)+('OddsRatio_working_3-way'!L412*'OddsRatio_working_3-way'!M412)-(3*'OddsRatio_working_3-way'!K412*'OddsRatio_working_3-way'!L412*'OddsRatio_working_3-way'!M412)</f>
        <v>0.23129634296134796</v>
      </c>
      <c r="Q412" s="11">
        <f>2*'OddsRatio_working_3-way'!K412*'OddsRatio_working_3-way'!L412*'OddsRatio_working_3-way'!M412</f>
        <v>6.9562809913187362E-2</v>
      </c>
      <c r="R412" s="11">
        <f t="shared" si="101"/>
        <v>0</v>
      </c>
      <c r="S412" s="11">
        <f t="shared" si="102"/>
        <v>-0.87020300592981192</v>
      </c>
      <c r="T412" s="11">
        <f t="shared" si="103"/>
        <v>-0.26171518975332692</v>
      </c>
      <c r="U412" s="11">
        <f>'OddsRatio_working_3-way'!S412-'OddsRatio_working_3-way'!R412^2/3</f>
        <v>-0.87020300592981192</v>
      </c>
      <c r="V412" s="11">
        <f>'OddsRatio_working_3-way'!S412*'OddsRatio_working_3-way'!R412/3-2*'OddsRatio_working_3-way'!R412^3/27-'OddsRatio_working_3-way'!T412</f>
        <v>0.26171518975332692</v>
      </c>
      <c r="W412" s="11">
        <f>'OddsRatio_working_3-way'!V412^2+4*'OddsRatio_working_3-way'!U412^3/27</f>
        <v>-2.9129466583485836E-2</v>
      </c>
      <c r="X412" s="11">
        <f>IF('OddsRatio_working_3-way'!W412&gt;0,IF(ABS('OddsRatio_working_3-way'!V412+SQRT('OddsRatio_working_3-way'!W412))/2&gt;0,ABS('OddsRatio_working_3-way'!V412+SQRT('OddsRatio_working_3-way'!W412))/2,ABS('OddsRatio_working_3-way'!V412-SQRT('OddsRatio_working_3-way'!W412))/2),SQRT(-'OddsRatio_working_3-way'!U412^3/27))</f>
        <v>0.15622444361487237</v>
      </c>
      <c r="Y412" s="11">
        <f>IF('OddsRatio_working_3-way'!W412&gt;=0,IF('OddsRatio_working_3-way'!V412+SQRT('OddsRatio_working_3-way'!W412)&gt;0,0,PI()),ACOS('OddsRatio_working_3-way'!V412/(2*'OddsRatio_working_3-way'!X412)))</f>
        <v>0.57787445326638143</v>
      </c>
      <c r="Z412" s="11">
        <f>'OddsRatio_working_3-way'!X412^(1/3)*COS('OddsRatio_working_3-way'!Y412/3)</f>
        <v>0.52861835299696736</v>
      </c>
      <c r="AA412" s="11">
        <f>'OddsRatio_working_3-way'!X412^(1/3)*COS(('OddsRatio_working_3-way'!Y412+2*PI())/3)</f>
        <v>-0.35359931670742906</v>
      </c>
      <c r="AB412" s="11">
        <f>'OddsRatio_working_3-way'!X412^(1/3)*COS(('OddsRatio_working_3-way'!Y412+4*PI())/3)</f>
        <v>-0.17501903628953822</v>
      </c>
      <c r="AC412" s="11">
        <f>'OddsRatio_working_3-way'!X412^(1/3)*SIN('OddsRatio_working_3-way'!Y412/3)</f>
        <v>0.10310337297122814</v>
      </c>
      <c r="AD412" s="11">
        <f>'OddsRatio_working_3-way'!X412^(1/3)*SIN(('OddsRatio_working_3-way'!Y412+2*PI())/3)</f>
        <v>0.40624523611644958</v>
      </c>
      <c r="AE412" s="11">
        <f>'OddsRatio_working_3-way'!X412^(1/3)*SIN(('OddsRatio_working_3-way'!Y412+4*PI())/3)</f>
        <v>-0.50934860908767765</v>
      </c>
      <c r="AF412" s="11">
        <f>-'OddsRatio_working_3-way'!U412/(3*'OddsRatio_working_3-way'!X412^(1/3))*COS(('OddsRatio_working_3-way'!Y412)/3)</f>
        <v>0.52861835299696736</v>
      </c>
      <c r="AG412" s="11">
        <f>-'OddsRatio_working_3-way'!U412/(3*'OddsRatio_working_3-way'!X412^(1/3))*COS(('OddsRatio_working_3-way'!Y412+2*PI())/3)</f>
        <v>-0.35359931670742906</v>
      </c>
      <c r="AH412" s="11">
        <f>-'OddsRatio_working_3-way'!U412/(3*'OddsRatio_working_3-way'!X412^(1/3))*COS(('OddsRatio_working_3-way'!Y412+4*PI())/3)</f>
        <v>-0.17501903628953822</v>
      </c>
      <c r="AI412" s="11">
        <f>'OddsRatio_working_3-way'!U412/(3*'OddsRatio_working_3-way'!X412^(1/3))*SIN(('OddsRatio_working_3-way'!Y412)/3)</f>
        <v>-0.10310337297122814</v>
      </c>
      <c r="AJ412" s="11">
        <f>'OddsRatio_working_3-way'!U412/(3*'OddsRatio_working_3-way'!X412^(1/3))*SIN(('OddsRatio_working_3-way'!Y412+2*PI())/3)</f>
        <v>-0.40624523611644958</v>
      </c>
      <c r="AK412" s="11">
        <f>'OddsRatio_working_3-way'!U412/(3*'OddsRatio_working_3-way'!X412^(1/3))*SIN(('OddsRatio_working_3-way'!Y412+4*PI())/3)</f>
        <v>0.50934860908767765</v>
      </c>
      <c r="AL412" s="11">
        <f>'OddsRatio_working_3-way'!Z412+'OddsRatio_working_3-way'!AF412</f>
        <v>1.0572367059939347</v>
      </c>
      <c r="AM412" s="11">
        <f>'OddsRatio_working_3-way'!AA412+'OddsRatio_working_3-way'!AG412</f>
        <v>-0.70719863341485811</v>
      </c>
      <c r="AN412" s="11">
        <f>'OddsRatio_working_3-way'!AB412+'OddsRatio_working_3-way'!AH412</f>
        <v>-0.35003807257907643</v>
      </c>
      <c r="AO412" s="11">
        <f>'OddsRatio_working_3-way'!AC412+'OddsRatio_working_3-way'!AI412</f>
        <v>0</v>
      </c>
      <c r="AP412" s="11">
        <f>'OddsRatio_working_3-way'!AD412+'OddsRatio_working_3-way'!AJ412</f>
        <v>0</v>
      </c>
      <c r="AQ412" s="11">
        <f>'OddsRatio_working_3-way'!AE412+'OddsRatio_working_3-way'!AK412</f>
        <v>0</v>
      </c>
      <c r="AR412" s="10">
        <f>IF(A412="","",IF(('OddsRatio_working_3-way'!X412=0),IF(Q412&gt;0,-Q412^(1/3),(-Q412)^(1/3)),'OddsRatio_working_3-way'!AL412-'OddsRatio_working_3-way'!R412/3))</f>
        <v>1.0572367059939347</v>
      </c>
      <c r="AS412" s="11">
        <f>IF(('OddsRatio_working_3-way'!X412=0),IF(Q412&gt;0,-Q412^(1/3),(-Q412)^(1/3)),'OddsRatio_working_3-way'!AM412-'OddsRatio_working_3-way'!R412/3)</f>
        <v>-0.70719863341485811</v>
      </c>
      <c r="AT412" s="11">
        <f>IF(('OddsRatio_working_3-way'!X412=0),IF(Q412&gt;0,-Q412^(1/3),(-Q412)^(1/3)),'OddsRatio_working_3-way'!AN412-'OddsRatio_working_3-way'!R412/3)</f>
        <v>-0.35003807257907643</v>
      </c>
      <c r="AU412" s="11">
        <f>IF(('OddsRatio_working_3-way'!X412=0),0,'OddsRatio_working_3-way'!AO412)</f>
        <v>0</v>
      </c>
      <c r="AV412" s="11">
        <f>IF(('OddsRatio_working_3-way'!X412=0),0,'OddsRatio_working_3-way'!AP412)</f>
        <v>0</v>
      </c>
      <c r="AW412" s="11">
        <f>IF(('OddsRatio_working_3-way'!X412=0),0,'OddsRatio_working_3-way'!AQ412)</f>
        <v>0</v>
      </c>
    </row>
    <row r="413" spans="1:4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9">
        <f t="shared" si="91"/>
        <v>0.38011083243982446</v>
      </c>
      <c r="E413" s="9">
        <f t="shared" si="92"/>
        <v>0.32104847333865777</v>
      </c>
      <c r="F413" s="9">
        <f t="shared" si="93"/>
        <v>0.29884069422151766</v>
      </c>
      <c r="G413" s="9">
        <f t="shared" si="94"/>
        <v>1.0521365377384404</v>
      </c>
      <c r="H413" s="9">
        <f t="shared" si="95"/>
        <v>2.6308116334945821</v>
      </c>
      <c r="I413" s="9">
        <f t="shared" si="96"/>
        <v>3.1147944408542654</v>
      </c>
      <c r="J413" s="9">
        <f t="shared" si="97"/>
        <v>3.346264479156722</v>
      </c>
      <c r="K413" s="11">
        <f t="shared" si="98"/>
        <v>0.39215686274509809</v>
      </c>
      <c r="L413" s="11">
        <f t="shared" si="99"/>
        <v>0.33222591362126247</v>
      </c>
      <c r="M413" s="11">
        <f t="shared" si="100"/>
        <v>0.30959752321981426</v>
      </c>
      <c r="N413" s="11">
        <f>'OddsRatio_working_3-way'!K413+'OddsRatio_working_3-way'!L413+'OddsRatio_working_3-way'!M413-('OddsRatio_working_3-way'!K413*'OddsRatio_working_3-way'!L413)-('OddsRatio_working_3-way'!K413*'OddsRatio_working_3-way'!M413)-('OddsRatio_working_3-way'!L413*'OddsRatio_working_3-way'!M413)+('OddsRatio_working_3-way'!K413*'OddsRatio_working_3-way'!L413*'OddsRatio_working_3-way'!M413)-1</f>
        <v>-0.28023567408099381</v>
      </c>
      <c r="O413" s="11">
        <f>0</f>
        <v>0</v>
      </c>
      <c r="P413" s="11">
        <f>('OddsRatio_working_3-way'!K413*'OddsRatio_working_3-way'!L413)+('OddsRatio_working_3-way'!K413*'OddsRatio_working_3-way'!M413)+('OddsRatio_working_3-way'!L413*'OddsRatio_working_3-way'!M413)-(3*'OddsRatio_working_3-way'!K413*'OddsRatio_working_3-way'!L413*'OddsRatio_working_3-way'!M413)</f>
        <v>0.23354435013259395</v>
      </c>
      <c r="Q413" s="11">
        <f>2*'OddsRatio_working_3-way'!K413*'OddsRatio_working_3-way'!L413*'OddsRatio_working_3-way'!M413</f>
        <v>8.0671623534574771E-2</v>
      </c>
      <c r="R413" s="11">
        <f t="shared" si="101"/>
        <v>0</v>
      </c>
      <c r="S413" s="11">
        <f t="shared" si="102"/>
        <v>-0.83338550988727755</v>
      </c>
      <c r="T413" s="11">
        <f t="shared" si="103"/>
        <v>-0.28787064244810967</v>
      </c>
      <c r="U413" s="11">
        <f>'OddsRatio_working_3-way'!S413-'OddsRatio_working_3-way'!R413^2/3</f>
        <v>-0.83338550988727755</v>
      </c>
      <c r="V413" s="11">
        <f>'OddsRatio_working_3-way'!S413*'OddsRatio_working_3-way'!R413/3-2*'OddsRatio_working_3-way'!R413^3/27-'OddsRatio_working_3-way'!T413</f>
        <v>0.28787064244810967</v>
      </c>
      <c r="W413" s="11">
        <f>'OddsRatio_working_3-way'!V413^2+4*'OddsRatio_working_3-way'!U413^3/27</f>
        <v>-2.8804801296797439E-3</v>
      </c>
      <c r="X413" s="11">
        <f>IF('OddsRatio_working_3-way'!W413&gt;0,IF(ABS('OddsRatio_working_3-way'!V413+SQRT('OddsRatio_working_3-way'!W413))/2&gt;0,ABS('OddsRatio_working_3-way'!V413+SQRT('OddsRatio_working_3-way'!W413))/2,ABS('OddsRatio_working_3-way'!V413-SQRT('OddsRatio_working_3-way'!W413))/2),SQRT(-'OddsRatio_working_3-way'!U413^3/27))</f>
        <v>0.1464154934707792</v>
      </c>
      <c r="Y413" s="11">
        <f>IF('OddsRatio_working_3-way'!W413&gt;=0,IF('OddsRatio_working_3-way'!V413+SQRT('OddsRatio_working_3-way'!W413)&gt;0,0,PI()),ACOS('OddsRatio_working_3-way'!V413/(2*'OddsRatio_working_3-way'!X413)))</f>
        <v>0.18432208200983169</v>
      </c>
      <c r="Z413" s="11">
        <f>'OddsRatio_working_3-way'!X413^(1/3)*COS('OddsRatio_working_3-way'!Y413/3)</f>
        <v>0.5260682688692202</v>
      </c>
      <c r="AA413" s="11">
        <f>'OddsRatio_working_3-way'!X413^(1/3)*COS(('OddsRatio_working_3-way'!Y413+2*PI())/3)</f>
        <v>-0.29106108286867582</v>
      </c>
      <c r="AB413" s="11">
        <f>'OddsRatio_working_3-way'!X413^(1/3)*COS(('OddsRatio_working_3-way'!Y413+4*PI())/3)</f>
        <v>-0.23500718600054454</v>
      </c>
      <c r="AC413" s="11">
        <f>'OddsRatio_working_3-way'!X413^(1/3)*SIN('OddsRatio_working_3-way'!Y413/3)</f>
        <v>3.2362732445943281E-2</v>
      </c>
      <c r="AD413" s="11">
        <f>'OddsRatio_working_3-way'!X413^(1/3)*SIN(('OddsRatio_working_3-way'!Y413+2*PI())/3)</f>
        <v>0.43940711874267552</v>
      </c>
      <c r="AE413" s="11">
        <f>'OddsRatio_working_3-way'!X413^(1/3)*SIN(('OddsRatio_working_3-way'!Y413+4*PI())/3)</f>
        <v>-0.47176985118861858</v>
      </c>
      <c r="AF413" s="11">
        <f>-'OddsRatio_working_3-way'!U413/(3*'OddsRatio_working_3-way'!X413^(1/3))*COS(('OddsRatio_working_3-way'!Y413)/3)</f>
        <v>0.5260682688692202</v>
      </c>
      <c r="AG413" s="11">
        <f>-'OddsRatio_working_3-way'!U413/(3*'OddsRatio_working_3-way'!X413^(1/3))*COS(('OddsRatio_working_3-way'!Y413+2*PI())/3)</f>
        <v>-0.29106108286867582</v>
      </c>
      <c r="AH413" s="11">
        <f>-'OddsRatio_working_3-way'!U413/(3*'OddsRatio_working_3-way'!X413^(1/3))*COS(('OddsRatio_working_3-way'!Y413+4*PI())/3)</f>
        <v>-0.23500718600054454</v>
      </c>
      <c r="AI413" s="11">
        <f>'OddsRatio_working_3-way'!U413/(3*'OddsRatio_working_3-way'!X413^(1/3))*SIN(('OddsRatio_working_3-way'!Y413)/3)</f>
        <v>-3.2362732445943281E-2</v>
      </c>
      <c r="AJ413" s="11">
        <f>'OddsRatio_working_3-way'!U413/(3*'OddsRatio_working_3-way'!X413^(1/3))*SIN(('OddsRatio_working_3-way'!Y413+2*PI())/3)</f>
        <v>-0.43940711874267552</v>
      </c>
      <c r="AK413" s="11">
        <f>'OddsRatio_working_3-way'!U413/(3*'OddsRatio_working_3-way'!X413^(1/3))*SIN(('OddsRatio_working_3-way'!Y413+4*PI())/3)</f>
        <v>0.47176985118861858</v>
      </c>
      <c r="AL413" s="11">
        <f>'OddsRatio_working_3-way'!Z413+'OddsRatio_working_3-way'!AF413</f>
        <v>1.0521365377384404</v>
      </c>
      <c r="AM413" s="11">
        <f>'OddsRatio_working_3-way'!AA413+'OddsRatio_working_3-way'!AG413</f>
        <v>-0.58212216573735165</v>
      </c>
      <c r="AN413" s="11">
        <f>'OddsRatio_working_3-way'!AB413+'OddsRatio_working_3-way'!AH413</f>
        <v>-0.47001437200108909</v>
      </c>
      <c r="AO413" s="11">
        <f>'OddsRatio_working_3-way'!AC413+'OddsRatio_working_3-way'!AI413</f>
        <v>0</v>
      </c>
      <c r="AP413" s="11">
        <f>'OddsRatio_working_3-way'!AD413+'OddsRatio_working_3-way'!AJ413</f>
        <v>0</v>
      </c>
      <c r="AQ413" s="11">
        <f>'OddsRatio_working_3-way'!AE413+'OddsRatio_working_3-way'!AK413</f>
        <v>0</v>
      </c>
      <c r="AR413" s="10">
        <f>IF(A413="","",IF(('OddsRatio_working_3-way'!X413=0),IF(Q413&gt;0,-Q413^(1/3),(-Q413)^(1/3)),'OddsRatio_working_3-way'!AL413-'OddsRatio_working_3-way'!R413/3))</f>
        <v>1.0521365377384404</v>
      </c>
      <c r="AS413" s="11">
        <f>IF(('OddsRatio_working_3-way'!X413=0),IF(Q413&gt;0,-Q413^(1/3),(-Q413)^(1/3)),'OddsRatio_working_3-way'!AM413-'OddsRatio_working_3-way'!R413/3)</f>
        <v>-0.58212216573735165</v>
      </c>
      <c r="AT413" s="11">
        <f>IF(('OddsRatio_working_3-way'!X413=0),IF(Q413&gt;0,-Q413^(1/3),(-Q413)^(1/3)),'OddsRatio_working_3-way'!AN413-'OddsRatio_working_3-way'!R413/3)</f>
        <v>-0.47001437200108909</v>
      </c>
      <c r="AU413" s="11">
        <f>IF(('OddsRatio_working_3-way'!X413=0),0,'OddsRatio_working_3-way'!AO413)</f>
        <v>0</v>
      </c>
      <c r="AV413" s="11">
        <f>IF(('OddsRatio_working_3-way'!X413=0),0,'OddsRatio_working_3-way'!AP413)</f>
        <v>0</v>
      </c>
      <c r="AW413" s="11">
        <f>IF(('OddsRatio_working_3-way'!X413=0),0,'OddsRatio_working_3-way'!AQ413)</f>
        <v>0</v>
      </c>
    </row>
    <row r="414" spans="1:4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9">
        <f t="shared" si="91"/>
        <v>0.41323411416112538</v>
      </c>
      <c r="E414" s="9">
        <f t="shared" si="92"/>
        <v>0.32775942544429709</v>
      </c>
      <c r="F414" s="9">
        <f t="shared" si="93"/>
        <v>0.25900646039457759</v>
      </c>
      <c r="G414" s="9">
        <f t="shared" si="94"/>
        <v>1.0518042485432666</v>
      </c>
      <c r="H414" s="9">
        <f t="shared" si="95"/>
        <v>2.4199357355334099</v>
      </c>
      <c r="I414" s="9">
        <f t="shared" si="96"/>
        <v>3.0510182846593699</v>
      </c>
      <c r="J414" s="9">
        <f t="shared" si="97"/>
        <v>3.8609075560376849</v>
      </c>
      <c r="K414" s="11">
        <f t="shared" si="98"/>
        <v>0.42553191489361702</v>
      </c>
      <c r="L414" s="11">
        <f t="shared" si="99"/>
        <v>0.33898305084745761</v>
      </c>
      <c r="M414" s="11">
        <f t="shared" si="100"/>
        <v>0.26881720430107525</v>
      </c>
      <c r="N414" s="11">
        <f>'OddsRatio_working_3-way'!K414+'OddsRatio_working_3-way'!L414+'OddsRatio_working_3-way'!M414-('OddsRatio_working_3-way'!K414*'OddsRatio_working_3-way'!L414)-('OddsRatio_working_3-way'!K414*'OddsRatio_working_3-way'!M414)-('OddsRatio_working_3-way'!L414*'OddsRatio_working_3-way'!M414)+('OddsRatio_working_3-way'!K414*'OddsRatio_working_3-way'!L414*'OddsRatio_working_3-way'!M414)-1</f>
        <v>-0.27765433965775976</v>
      </c>
      <c r="O414" s="11">
        <f>0</f>
        <v>0</v>
      </c>
      <c r="P414" s="11">
        <f>('OddsRatio_working_3-way'!K414*'OddsRatio_working_3-way'!L414)+('OddsRatio_working_3-way'!K414*'OddsRatio_working_3-way'!M414)+('OddsRatio_working_3-way'!L414*'OddsRatio_working_3-way'!M414)-(3*'OddsRatio_working_3-way'!K414*'OddsRatio_working_3-way'!L414*'OddsRatio_working_3-way'!M414)</f>
        <v>0.23343376413883488</v>
      </c>
      <c r="Q414" s="11">
        <f>2*'OddsRatio_working_3-way'!K414*'OddsRatio_working_3-way'!L414*'OddsRatio_working_3-way'!M414</f>
        <v>7.7552745561074707E-2</v>
      </c>
      <c r="R414" s="11">
        <f t="shared" si="101"/>
        <v>0</v>
      </c>
      <c r="S414" s="11">
        <f t="shared" si="102"/>
        <v>-0.8407351544606444</v>
      </c>
      <c r="T414" s="11">
        <f t="shared" si="103"/>
        <v>-0.27931400480420077</v>
      </c>
      <c r="U414" s="11">
        <f>'OddsRatio_working_3-way'!S414-'OddsRatio_working_3-way'!R414^2/3</f>
        <v>-0.8407351544606444</v>
      </c>
      <c r="V414" s="11">
        <f>'OddsRatio_working_3-way'!S414*'OddsRatio_working_3-way'!R414/3-2*'OddsRatio_working_3-way'!R414^3/27-'OddsRatio_working_3-way'!T414</f>
        <v>0.27931400480420077</v>
      </c>
      <c r="W414" s="11">
        <f>'OddsRatio_working_3-way'!V414^2+4*'OddsRatio_working_3-way'!U414^3/27</f>
        <v>-1.0022432986735483E-2</v>
      </c>
      <c r="X414" s="11">
        <f>IF('OddsRatio_working_3-way'!W414&gt;0,IF(ABS('OddsRatio_working_3-way'!V414+SQRT('OddsRatio_working_3-way'!W414))/2&gt;0,ABS('OddsRatio_working_3-way'!V414+SQRT('OddsRatio_working_3-way'!W414))/2,ABS('OddsRatio_working_3-way'!V414-SQRT('OddsRatio_working_3-way'!W414))/2),SQRT(-'OddsRatio_working_3-way'!U414^3/27))</f>
        <v>0.14835661955782137</v>
      </c>
      <c r="Y414" s="11">
        <f>IF('OddsRatio_working_3-way'!W414&gt;=0,IF('OddsRatio_working_3-way'!V414+SQRT('OddsRatio_working_3-way'!W414)&gt;0,0,PI()),ACOS('OddsRatio_working_3-way'!V414/(2*'OddsRatio_working_3-way'!X414)))</f>
        <v>0.34415734609812176</v>
      </c>
      <c r="Z414" s="11">
        <f>'OddsRatio_working_3-way'!X414^(1/3)*COS('OddsRatio_working_3-way'!Y414/3)</f>
        <v>0.5259021242716333</v>
      </c>
      <c r="AA414" s="11">
        <f>'OddsRatio_working_3-way'!X414^(1/3)*COS(('OddsRatio_working_3-way'!Y414+2*PI())/3)</f>
        <v>-0.31542968044936215</v>
      </c>
      <c r="AB414" s="11">
        <f>'OddsRatio_working_3-way'!X414^(1/3)*COS(('OddsRatio_working_3-way'!Y414+4*PI())/3)</f>
        <v>-0.21047244382227109</v>
      </c>
      <c r="AC414" s="11">
        <f>'OddsRatio_working_3-way'!X414^(1/3)*SIN('OddsRatio_working_3-way'!Y414/3)</f>
        <v>6.0597088820050257E-2</v>
      </c>
      <c r="AD414" s="11">
        <f>'OddsRatio_working_3-way'!X414^(1/3)*SIN(('OddsRatio_working_3-way'!Y414+2*PI())/3)</f>
        <v>0.42514605511341014</v>
      </c>
      <c r="AE414" s="11">
        <f>'OddsRatio_working_3-way'!X414^(1/3)*SIN(('OddsRatio_working_3-way'!Y414+4*PI())/3)</f>
        <v>-0.48574314393346041</v>
      </c>
      <c r="AF414" s="11">
        <f>-'OddsRatio_working_3-way'!U414/(3*'OddsRatio_working_3-way'!X414^(1/3))*COS(('OddsRatio_working_3-way'!Y414)/3)</f>
        <v>0.52590212427163319</v>
      </c>
      <c r="AG414" s="11">
        <f>-'OddsRatio_working_3-way'!U414/(3*'OddsRatio_working_3-way'!X414^(1/3))*COS(('OddsRatio_working_3-way'!Y414+2*PI())/3)</f>
        <v>-0.31542968044936209</v>
      </c>
      <c r="AH414" s="11">
        <f>-'OddsRatio_working_3-way'!U414/(3*'OddsRatio_working_3-way'!X414^(1/3))*COS(('OddsRatio_working_3-way'!Y414+4*PI())/3)</f>
        <v>-0.21047244382227104</v>
      </c>
      <c r="AI414" s="11">
        <f>'OddsRatio_working_3-way'!U414/(3*'OddsRatio_working_3-way'!X414^(1/3))*SIN(('OddsRatio_working_3-way'!Y414)/3)</f>
        <v>-6.0597088820050243E-2</v>
      </c>
      <c r="AJ414" s="11">
        <f>'OddsRatio_working_3-way'!U414/(3*'OddsRatio_working_3-way'!X414^(1/3))*SIN(('OddsRatio_working_3-way'!Y414+2*PI())/3)</f>
        <v>-0.42514605511341008</v>
      </c>
      <c r="AK414" s="11">
        <f>'OddsRatio_working_3-way'!U414/(3*'OddsRatio_working_3-way'!X414^(1/3))*SIN(('OddsRatio_working_3-way'!Y414+4*PI())/3)</f>
        <v>0.4857431439334603</v>
      </c>
      <c r="AL414" s="11">
        <f>'OddsRatio_working_3-way'!Z414+'OddsRatio_working_3-way'!AF414</f>
        <v>1.0518042485432666</v>
      </c>
      <c r="AM414" s="11">
        <f>'OddsRatio_working_3-way'!AA414+'OddsRatio_working_3-way'!AG414</f>
        <v>-0.6308593608987243</v>
      </c>
      <c r="AN414" s="11">
        <f>'OddsRatio_working_3-way'!AB414+'OddsRatio_working_3-way'!AH414</f>
        <v>-0.42094488764454213</v>
      </c>
      <c r="AO414" s="11">
        <f>'OddsRatio_working_3-way'!AC414+'OddsRatio_working_3-way'!AI414</f>
        <v>0</v>
      </c>
      <c r="AP414" s="11">
        <f>'OddsRatio_working_3-way'!AD414+'OddsRatio_working_3-way'!AJ414</f>
        <v>0</v>
      </c>
      <c r="AQ414" s="11">
        <f>'OddsRatio_working_3-way'!AE414+'OddsRatio_working_3-way'!AK414</f>
        <v>0</v>
      </c>
      <c r="AR414" s="10">
        <f>IF(A414="","",IF(('OddsRatio_working_3-way'!X414=0),IF(Q414&gt;0,-Q414^(1/3),(-Q414)^(1/3)),'OddsRatio_working_3-way'!AL414-'OddsRatio_working_3-way'!R414/3))</f>
        <v>1.0518042485432666</v>
      </c>
      <c r="AS414" s="11">
        <f>IF(('OddsRatio_working_3-way'!X414=0),IF(Q414&gt;0,-Q414^(1/3),(-Q414)^(1/3)),'OddsRatio_working_3-way'!AM414-'OddsRatio_working_3-way'!R414/3)</f>
        <v>-0.6308593608987243</v>
      </c>
      <c r="AT414" s="11">
        <f>IF(('OddsRatio_working_3-way'!X414=0),IF(Q414&gt;0,-Q414^(1/3),(-Q414)^(1/3)),'OddsRatio_working_3-way'!AN414-'OddsRatio_working_3-way'!R414/3)</f>
        <v>-0.42094488764454213</v>
      </c>
      <c r="AU414" s="11">
        <f>IF(('OddsRatio_working_3-way'!X414=0),0,'OddsRatio_working_3-way'!AO414)</f>
        <v>0</v>
      </c>
      <c r="AV414" s="11">
        <f>IF(('OddsRatio_working_3-way'!X414=0),0,'OddsRatio_working_3-way'!AP414)</f>
        <v>0</v>
      </c>
      <c r="AW414" s="11">
        <f>IF(('OddsRatio_working_3-way'!X414=0),0,'OddsRatio_working_3-way'!AQ414)</f>
        <v>0</v>
      </c>
    </row>
    <row r="415" spans="1:4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9">
        <f t="shared" si="91"/>
        <v>0.30588644231387363</v>
      </c>
      <c r="E415" s="9">
        <f t="shared" si="92"/>
        <v>0.31815509595552133</v>
      </c>
      <c r="F415" s="9">
        <f t="shared" si="93"/>
        <v>0.37595846173060482</v>
      </c>
      <c r="G415" s="9">
        <f t="shared" si="94"/>
        <v>1.0505495662648321</v>
      </c>
      <c r="H415" s="9">
        <f t="shared" si="95"/>
        <v>3.2691870631320379</v>
      </c>
      <c r="I415" s="9">
        <f t="shared" si="96"/>
        <v>3.1431211151802576</v>
      </c>
      <c r="J415" s="9">
        <f t="shared" si="97"/>
        <v>2.6598683146984352</v>
      </c>
      <c r="K415" s="11">
        <f t="shared" si="98"/>
        <v>0.31645569620253161</v>
      </c>
      <c r="L415" s="11">
        <f t="shared" si="99"/>
        <v>0.32894736842105265</v>
      </c>
      <c r="M415" s="11">
        <f t="shared" si="100"/>
        <v>0.38759689922480617</v>
      </c>
      <c r="N415" s="11">
        <f>'OddsRatio_working_3-way'!K415+'OddsRatio_working_3-way'!L415+'OddsRatio_working_3-way'!M415-('OddsRatio_working_3-way'!K415*'OddsRatio_working_3-way'!L415)-('OddsRatio_working_3-way'!K415*'OddsRatio_working_3-way'!M415)-('OddsRatio_working_3-way'!L415*'OddsRatio_working_3-way'!M415)+('OddsRatio_working_3-way'!K415*'OddsRatio_working_3-way'!L415*'OddsRatio_working_3-way'!M415)-1</f>
        <v>-0.280905752753978</v>
      </c>
      <c r="O415" s="11">
        <f>0</f>
        <v>0</v>
      </c>
      <c r="P415" s="11">
        <f>('OddsRatio_working_3-way'!K415*'OddsRatio_working_3-way'!L415)+('OddsRatio_working_3-way'!K415*'OddsRatio_working_3-way'!M415)+('OddsRatio_working_3-way'!L415*'OddsRatio_working_3-way'!M415)-(3*'OddsRatio_working_3-way'!K415*'OddsRatio_working_3-way'!L415*'OddsRatio_working_3-way'!M415)</f>
        <v>0.23321015963517863</v>
      </c>
      <c r="Q415" s="11">
        <f>2*'OddsRatio_working_3-way'!K415*'OddsRatio_working_3-way'!L415*'OddsRatio_working_3-way'!M415</f>
        <v>8.0695556967189816E-2</v>
      </c>
      <c r="R415" s="11">
        <f t="shared" si="101"/>
        <v>0</v>
      </c>
      <c r="S415" s="11">
        <f t="shared" si="102"/>
        <v>-0.83020784497577749</v>
      </c>
      <c r="T415" s="11">
        <f t="shared" si="103"/>
        <v>-0.28726915051064955</v>
      </c>
      <c r="U415" s="11">
        <f>'OddsRatio_working_3-way'!S415-'OddsRatio_working_3-way'!R415^2/3</f>
        <v>-0.83020784497577749</v>
      </c>
      <c r="V415" s="11">
        <f>'OddsRatio_working_3-way'!S415*'OddsRatio_working_3-way'!R415/3-2*'OddsRatio_working_3-way'!R415^3/27-'OddsRatio_working_3-way'!T415</f>
        <v>0.28726915051064955</v>
      </c>
      <c r="W415" s="11">
        <f>'OddsRatio_working_3-way'!V415^2+4*'OddsRatio_working_3-way'!U415^3/27</f>
        <v>-2.2492738000390589E-3</v>
      </c>
      <c r="X415" s="11">
        <f>IF('OddsRatio_working_3-way'!W415&gt;0,IF(ABS('OddsRatio_working_3-way'!V415+SQRT('OddsRatio_working_3-way'!W415))/2&gt;0,ABS('OddsRatio_working_3-way'!V415+SQRT('OddsRatio_working_3-way'!W415))/2,ABS('OddsRatio_working_3-way'!V415-SQRT('OddsRatio_working_3-way'!W415))/2),SQRT(-'OddsRatio_working_3-way'!U415^3/27))</f>
        <v>0.14557887779065795</v>
      </c>
      <c r="Y415" s="11">
        <f>IF('OddsRatio_working_3-way'!W415&gt;=0,IF('OddsRatio_working_3-way'!V415+SQRT('OddsRatio_working_3-way'!W415)&gt;0,0,PI()),ACOS('OddsRatio_working_3-way'!V415/(2*'OddsRatio_working_3-way'!X415)))</f>
        <v>0.16361845255041318</v>
      </c>
      <c r="Z415" s="11">
        <f>'OddsRatio_working_3-way'!X415^(1/3)*COS('OddsRatio_working_3-way'!Y415/3)</f>
        <v>0.52527478313241593</v>
      </c>
      <c r="AA415" s="11">
        <f>'OddsRatio_working_3-way'!X415^(1/3)*COS(('OddsRatio_working_3-way'!Y415+2*PI())/3)</f>
        <v>-0.28747210311757143</v>
      </c>
      <c r="AB415" s="11">
        <f>'OddsRatio_working_3-way'!X415^(1/3)*COS(('OddsRatio_working_3-way'!Y415+4*PI())/3)</f>
        <v>-0.23780268001484461</v>
      </c>
      <c r="AC415" s="11">
        <f>'OddsRatio_working_3-way'!X415^(1/3)*SIN('OddsRatio_working_3-way'!Y415/3)</f>
        <v>2.8676654798852834E-2</v>
      </c>
      <c r="AD415" s="11">
        <f>'OddsRatio_working_3-way'!X415^(1/3)*SIN(('OddsRatio_working_3-way'!Y415+2*PI())/3)</f>
        <v>0.44056297876060752</v>
      </c>
      <c r="AE415" s="11">
        <f>'OddsRatio_working_3-way'!X415^(1/3)*SIN(('OddsRatio_working_3-way'!Y415+4*PI())/3)</f>
        <v>-0.4692396335594603</v>
      </c>
      <c r="AF415" s="11">
        <f>-'OddsRatio_working_3-way'!U415/(3*'OddsRatio_working_3-way'!X415^(1/3))*COS(('OddsRatio_working_3-way'!Y415)/3)</f>
        <v>0.52527478313241605</v>
      </c>
      <c r="AG415" s="11">
        <f>-'OddsRatio_working_3-way'!U415/(3*'OddsRatio_working_3-way'!X415^(1/3))*COS(('OddsRatio_working_3-way'!Y415+2*PI())/3)</f>
        <v>-0.28747210311757149</v>
      </c>
      <c r="AH415" s="11">
        <f>-'OddsRatio_working_3-way'!U415/(3*'OddsRatio_working_3-way'!X415^(1/3))*COS(('OddsRatio_working_3-way'!Y415+4*PI())/3)</f>
        <v>-0.23780268001484467</v>
      </c>
      <c r="AI415" s="11">
        <f>'OddsRatio_working_3-way'!U415/(3*'OddsRatio_working_3-way'!X415^(1/3))*SIN(('OddsRatio_working_3-way'!Y415)/3)</f>
        <v>-2.8676654798852837E-2</v>
      </c>
      <c r="AJ415" s="11">
        <f>'OddsRatio_working_3-way'!U415/(3*'OddsRatio_working_3-way'!X415^(1/3))*SIN(('OddsRatio_working_3-way'!Y415+2*PI())/3)</f>
        <v>-0.44056297876060763</v>
      </c>
      <c r="AK415" s="11">
        <f>'OddsRatio_working_3-way'!U415/(3*'OddsRatio_working_3-way'!X415^(1/3))*SIN(('OddsRatio_working_3-way'!Y415+4*PI())/3)</f>
        <v>0.46923963355946041</v>
      </c>
      <c r="AL415" s="11">
        <f>'OddsRatio_working_3-way'!Z415+'OddsRatio_working_3-way'!AF415</f>
        <v>1.0505495662648321</v>
      </c>
      <c r="AM415" s="11">
        <f>'OddsRatio_working_3-way'!AA415+'OddsRatio_working_3-way'!AG415</f>
        <v>-0.57494420623514286</v>
      </c>
      <c r="AN415" s="11">
        <f>'OddsRatio_working_3-way'!AB415+'OddsRatio_working_3-way'!AH415</f>
        <v>-0.47560536002968928</v>
      </c>
      <c r="AO415" s="11">
        <f>'OddsRatio_working_3-way'!AC415+'OddsRatio_working_3-way'!AI415</f>
        <v>0</v>
      </c>
      <c r="AP415" s="11">
        <f>'OddsRatio_working_3-way'!AD415+'OddsRatio_working_3-way'!AJ415</f>
        <v>0</v>
      </c>
      <c r="AQ415" s="11">
        <f>'OddsRatio_working_3-way'!AE415+'OddsRatio_working_3-way'!AK415</f>
        <v>0</v>
      </c>
      <c r="AR415" s="10">
        <f>IF(A415="","",IF(('OddsRatio_working_3-way'!X415=0),IF(Q415&gt;0,-Q415^(1/3),(-Q415)^(1/3)),'OddsRatio_working_3-way'!AL415-'OddsRatio_working_3-way'!R415/3))</f>
        <v>1.0505495662648321</v>
      </c>
      <c r="AS415" s="11">
        <f>IF(('OddsRatio_working_3-way'!X415=0),IF(Q415&gt;0,-Q415^(1/3),(-Q415)^(1/3)),'OddsRatio_working_3-way'!AM415-'OddsRatio_working_3-way'!R415/3)</f>
        <v>-0.57494420623514286</v>
      </c>
      <c r="AT415" s="11">
        <f>IF(('OddsRatio_working_3-way'!X415=0),IF(Q415&gt;0,-Q415^(1/3),(-Q415)^(1/3)),'OddsRatio_working_3-way'!AN415-'OddsRatio_working_3-way'!R415/3)</f>
        <v>-0.47560536002968928</v>
      </c>
      <c r="AU415" s="11">
        <f>IF(('OddsRatio_working_3-way'!X415=0),0,'OddsRatio_working_3-way'!AO415)</f>
        <v>0</v>
      </c>
      <c r="AV415" s="11">
        <f>IF(('OddsRatio_working_3-way'!X415=0),0,'OddsRatio_working_3-way'!AP415)</f>
        <v>0</v>
      </c>
      <c r="AW415" s="11">
        <f>IF(('OddsRatio_working_3-way'!X415=0),0,'OddsRatio_working_3-way'!AQ415)</f>
        <v>0</v>
      </c>
    </row>
    <row r="416" spans="1:4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9">
        <f t="shared" si="91"/>
        <v>0.59742050182972162</v>
      </c>
      <c r="E416" s="9">
        <f t="shared" si="92"/>
        <v>0.25166389801285821</v>
      </c>
      <c r="F416" s="9">
        <f t="shared" si="93"/>
        <v>0.15091560015742014</v>
      </c>
      <c r="G416" s="9">
        <f t="shared" si="94"/>
        <v>1.0696236143614852</v>
      </c>
      <c r="H416" s="9">
        <f t="shared" si="95"/>
        <v>1.673862877047736</v>
      </c>
      <c r="I416" s="9">
        <f t="shared" si="96"/>
        <v>3.9735536479249287</v>
      </c>
      <c r="J416" s="9">
        <f t="shared" si="97"/>
        <v>6.6262202115414146</v>
      </c>
      <c r="K416" s="11">
        <f t="shared" si="98"/>
        <v>0.61349693251533743</v>
      </c>
      <c r="L416" s="11">
        <f t="shared" si="99"/>
        <v>0.26455026455026459</v>
      </c>
      <c r="M416" s="11">
        <f t="shared" si="100"/>
        <v>0.15974440894568689</v>
      </c>
      <c r="N416" s="11">
        <f>'OddsRatio_working_3-way'!K416+'OddsRatio_working_3-way'!L416+'OddsRatio_working_3-way'!M416-('OddsRatio_working_3-way'!K416*'OddsRatio_working_3-way'!L416)-('OddsRatio_working_3-way'!K416*'OddsRatio_working_3-way'!M416)-('OddsRatio_working_3-way'!L416*'OddsRatio_working_3-way'!M416)+('OddsRatio_working_3-way'!K416*'OddsRatio_working_3-way'!L416*'OddsRatio_working_3-way'!M416)-1</f>
        <v>-0.23884565880684971</v>
      </c>
      <c r="O416" s="11">
        <f>0</f>
        <v>0</v>
      </c>
      <c r="P416" s="11">
        <f>('OddsRatio_working_3-way'!K416*'OddsRatio_working_3-way'!L416)+('OddsRatio_working_3-way'!K416*'OddsRatio_working_3-way'!M416)+('OddsRatio_working_3-way'!L416*'OddsRatio_working_3-way'!M416)-(3*'OddsRatio_working_3-way'!K416*'OddsRatio_working_3-way'!L416*'OddsRatio_working_3-way'!M416)</f>
        <v>0.22478398181567588</v>
      </c>
      <c r="Q416" s="11">
        <f>2*'OddsRatio_working_3-way'!K416*'OddsRatio_working_3-way'!L416*'OddsRatio_working_3-way'!M416</f>
        <v>5.1853283002462731E-2</v>
      </c>
      <c r="R416" s="11">
        <f t="shared" si="101"/>
        <v>0</v>
      </c>
      <c r="S416" s="11">
        <f t="shared" si="102"/>
        <v>-0.94112651215258103</v>
      </c>
      <c r="T416" s="11">
        <f t="shared" si="103"/>
        <v>-0.21709954144234864</v>
      </c>
      <c r="U416" s="11">
        <f>'OddsRatio_working_3-way'!S416-'OddsRatio_working_3-way'!R416^2/3</f>
        <v>-0.94112651215258103</v>
      </c>
      <c r="V416" s="11">
        <f>'OddsRatio_working_3-way'!S416*'OddsRatio_working_3-way'!R416/3-2*'OddsRatio_working_3-way'!R416^3/27-'OddsRatio_working_3-way'!T416</f>
        <v>0.21709954144234864</v>
      </c>
      <c r="W416" s="11">
        <f>'OddsRatio_working_3-way'!V416^2+4*'OddsRatio_working_3-way'!U416^3/27</f>
        <v>-7.6360194810291632E-2</v>
      </c>
      <c r="X416" s="11">
        <f>IF('OddsRatio_working_3-way'!W416&gt;0,IF(ABS('OddsRatio_working_3-way'!V416+SQRT('OddsRatio_working_3-way'!W416))/2&gt;0,ABS('OddsRatio_working_3-way'!V416+SQRT('OddsRatio_working_3-way'!W416))/2,ABS('OddsRatio_working_3-way'!V416-SQRT('OddsRatio_working_3-way'!W416))/2),SQRT(-'OddsRatio_working_3-way'!U416^3/27))</f>
        <v>0.1757074313345694</v>
      </c>
      <c r="Y416" s="11">
        <f>IF('OddsRatio_working_3-way'!W416&gt;=0,IF('OddsRatio_working_3-way'!V416+SQRT('OddsRatio_working_3-way'!W416)&gt;0,0,PI()),ACOS('OddsRatio_working_3-way'!V416/(2*'OddsRatio_working_3-way'!X416)))</f>
        <v>0.90487100227408457</v>
      </c>
      <c r="Z416" s="11">
        <f>'OddsRatio_working_3-way'!X416^(1/3)*COS('OddsRatio_working_3-way'!Y416/3)</f>
        <v>0.53481180718074262</v>
      </c>
      <c r="AA416" s="11">
        <f>'OddsRatio_working_3-way'!X416^(1/3)*COS(('OddsRatio_working_3-way'!Y416+2*PI())/3)</f>
        <v>-0.41150266348869907</v>
      </c>
      <c r="AB416" s="11">
        <f>'OddsRatio_working_3-way'!X416^(1/3)*COS(('OddsRatio_working_3-way'!Y416+4*PI())/3)</f>
        <v>-0.12330914369204368</v>
      </c>
      <c r="AC416" s="11">
        <f>'OddsRatio_working_3-way'!X416^(1/3)*SIN('OddsRatio_working_3-way'!Y416/3)</f>
        <v>0.16638860623330473</v>
      </c>
      <c r="AD416" s="11">
        <f>'OddsRatio_working_3-way'!X416^(1/3)*SIN(('OddsRatio_working_3-way'!Y416+2*PI())/3)</f>
        <v>0.37996630814573562</v>
      </c>
      <c r="AE416" s="11">
        <f>'OddsRatio_working_3-way'!X416^(1/3)*SIN(('OddsRatio_working_3-way'!Y416+4*PI())/3)</f>
        <v>-0.54635491437904038</v>
      </c>
      <c r="AF416" s="11">
        <f>-'OddsRatio_working_3-way'!U416/(3*'OddsRatio_working_3-way'!X416^(1/3))*COS(('OddsRatio_working_3-way'!Y416)/3)</f>
        <v>0.53481180718074273</v>
      </c>
      <c r="AG416" s="11">
        <f>-'OddsRatio_working_3-way'!U416/(3*'OddsRatio_working_3-way'!X416^(1/3))*COS(('OddsRatio_working_3-way'!Y416+2*PI())/3)</f>
        <v>-0.41150266348869918</v>
      </c>
      <c r="AH416" s="11">
        <f>-'OddsRatio_working_3-way'!U416/(3*'OddsRatio_working_3-way'!X416^(1/3))*COS(('OddsRatio_working_3-way'!Y416+4*PI())/3)</f>
        <v>-0.12330914369204371</v>
      </c>
      <c r="AI416" s="11">
        <f>'OddsRatio_working_3-way'!U416/(3*'OddsRatio_working_3-way'!X416^(1/3))*SIN(('OddsRatio_working_3-way'!Y416)/3)</f>
        <v>-0.16638860623330476</v>
      </c>
      <c r="AJ416" s="11">
        <f>'OddsRatio_working_3-way'!U416/(3*'OddsRatio_working_3-way'!X416^(1/3))*SIN(('OddsRatio_working_3-way'!Y416+2*PI())/3)</f>
        <v>-0.37996630814573568</v>
      </c>
      <c r="AK416" s="11">
        <f>'OddsRatio_working_3-way'!U416/(3*'OddsRatio_working_3-way'!X416^(1/3))*SIN(('OddsRatio_working_3-way'!Y416+4*PI())/3)</f>
        <v>0.54635491437904049</v>
      </c>
      <c r="AL416" s="11">
        <f>'OddsRatio_working_3-way'!Z416+'OddsRatio_working_3-way'!AF416</f>
        <v>1.0696236143614852</v>
      </c>
      <c r="AM416" s="11">
        <f>'OddsRatio_working_3-way'!AA416+'OddsRatio_working_3-way'!AG416</f>
        <v>-0.82300532697739825</v>
      </c>
      <c r="AN416" s="11">
        <f>'OddsRatio_working_3-way'!AB416+'OddsRatio_working_3-way'!AH416</f>
        <v>-0.24661828738408739</v>
      </c>
      <c r="AO416" s="11">
        <f>'OddsRatio_working_3-way'!AC416+'OddsRatio_working_3-way'!AI416</f>
        <v>0</v>
      </c>
      <c r="AP416" s="11">
        <f>'OddsRatio_working_3-way'!AD416+'OddsRatio_working_3-way'!AJ416</f>
        <v>0</v>
      </c>
      <c r="AQ416" s="11">
        <f>'OddsRatio_working_3-way'!AE416+'OddsRatio_working_3-way'!AK416</f>
        <v>0</v>
      </c>
      <c r="AR416" s="10">
        <f>IF(A416="","",IF(('OddsRatio_working_3-way'!X416=0),IF(Q416&gt;0,-Q416^(1/3),(-Q416)^(1/3)),'OddsRatio_working_3-way'!AL416-'OddsRatio_working_3-way'!R416/3))</f>
        <v>1.0696236143614852</v>
      </c>
      <c r="AS416" s="11">
        <f>IF(('OddsRatio_working_3-way'!X416=0),IF(Q416&gt;0,-Q416^(1/3),(-Q416)^(1/3)),'OddsRatio_working_3-way'!AM416-'OddsRatio_working_3-way'!R416/3)</f>
        <v>-0.82300532697739825</v>
      </c>
      <c r="AT416" s="11">
        <f>IF(('OddsRatio_working_3-way'!X416=0),IF(Q416&gt;0,-Q416^(1/3),(-Q416)^(1/3)),'OddsRatio_working_3-way'!AN416-'OddsRatio_working_3-way'!R416/3)</f>
        <v>-0.24661828738408739</v>
      </c>
      <c r="AU416" s="11">
        <f>IF(('OddsRatio_working_3-way'!X416=0),0,'OddsRatio_working_3-way'!AO416)</f>
        <v>0</v>
      </c>
      <c r="AV416" s="11">
        <f>IF(('OddsRatio_working_3-way'!X416=0),0,'OddsRatio_working_3-way'!AP416)</f>
        <v>0</v>
      </c>
      <c r="AW416" s="11">
        <f>IF(('OddsRatio_working_3-way'!X416=0),0,'OddsRatio_working_3-way'!AQ416)</f>
        <v>0</v>
      </c>
    </row>
    <row r="417" spans="1:4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9">
        <f t="shared" si="91"/>
        <v>0.42571630740927374</v>
      </c>
      <c r="E417" s="9">
        <f t="shared" si="92"/>
        <v>0.29755539791190844</v>
      </c>
      <c r="F417" s="9">
        <f t="shared" si="93"/>
        <v>0.27672829467881793</v>
      </c>
      <c r="G417" s="9">
        <f t="shared" si="94"/>
        <v>1.0538922917161697</v>
      </c>
      <c r="H417" s="9">
        <f t="shared" si="95"/>
        <v>2.3489821333966971</v>
      </c>
      <c r="I417" s="9">
        <f t="shared" si="96"/>
        <v>3.3607187334442208</v>
      </c>
      <c r="J417" s="9">
        <f t="shared" si="97"/>
        <v>3.6136528834561008</v>
      </c>
      <c r="K417" s="11">
        <f t="shared" si="98"/>
        <v>0.43859649122807021</v>
      </c>
      <c r="L417" s="11">
        <f t="shared" si="99"/>
        <v>0.30864197530864196</v>
      </c>
      <c r="M417" s="11">
        <f t="shared" si="100"/>
        <v>0.28735632183908044</v>
      </c>
      <c r="N417" s="11">
        <f>'OddsRatio_working_3-way'!K417+'OddsRatio_working_3-way'!L417+'OddsRatio_working_3-way'!M417-('OddsRatio_working_3-way'!K417*'OddsRatio_working_3-way'!L417)-('OddsRatio_working_3-way'!K417*'OddsRatio_working_3-way'!M417)-('OddsRatio_working_3-way'!L417*'OddsRatio_working_3-way'!M417)+('OddsRatio_working_3-way'!K417*'OddsRatio_working_3-way'!L417*'OddsRatio_working_3-way'!M417)-1</f>
        <v>-0.27659897579908332</v>
      </c>
      <c r="O417" s="11">
        <f>0</f>
        <v>0</v>
      </c>
      <c r="P417" s="11">
        <f>('OddsRatio_working_3-way'!K417*'OddsRatio_working_3-way'!L417)+('OddsRatio_working_3-way'!K417*'OddsRatio_working_3-way'!M417)+('OddsRatio_working_3-way'!L417*'OddsRatio_working_3-way'!M417)-(3*'OddsRatio_working_3-way'!K417*'OddsRatio_working_3-way'!L417*'OddsRatio_working_3-way'!M417)</f>
        <v>0.23339532313115696</v>
      </c>
      <c r="Q417" s="11">
        <f>2*'OddsRatio_working_3-way'!K417*'OddsRatio_working_3-way'!L417*'OddsRatio_working_3-way'!M417</f>
        <v>7.7798441043718983E-2</v>
      </c>
      <c r="R417" s="11">
        <f t="shared" si="101"/>
        <v>0</v>
      </c>
      <c r="S417" s="11">
        <f t="shared" si="102"/>
        <v>-0.8438040034562212</v>
      </c>
      <c r="T417" s="11">
        <f t="shared" si="103"/>
        <v>-0.28126800115207373</v>
      </c>
      <c r="U417" s="11">
        <f>'OddsRatio_working_3-way'!S417-'OddsRatio_working_3-way'!R417^2/3</f>
        <v>-0.8438040034562212</v>
      </c>
      <c r="V417" s="11">
        <f>'OddsRatio_working_3-way'!S417*'OddsRatio_working_3-way'!R417/3-2*'OddsRatio_working_3-way'!R417^3/27-'OddsRatio_working_3-way'!T417</f>
        <v>0.28126800115207373</v>
      </c>
      <c r="W417" s="11">
        <f>'OddsRatio_working_3-way'!V417^2+4*'OddsRatio_working_3-way'!U417^3/27</f>
        <v>-9.8946574651503638E-3</v>
      </c>
      <c r="X417" s="11">
        <f>IF('OddsRatio_working_3-way'!W417&gt;0,IF(ABS('OddsRatio_working_3-way'!V417+SQRT('OddsRatio_working_3-way'!W417))/2&gt;0,ABS('OddsRatio_working_3-way'!V417+SQRT('OddsRatio_working_3-way'!W417))/2,ABS('OddsRatio_working_3-way'!V417-SQRT('OddsRatio_working_3-way'!W417))/2),SQRT(-'OddsRatio_working_3-way'!U417^3/27))</f>
        <v>0.14916965671445492</v>
      </c>
      <c r="Y417" s="11">
        <f>IF('OddsRatio_working_3-way'!W417&gt;=0,IF('OddsRatio_working_3-way'!V417+SQRT('OddsRatio_working_3-way'!W417)&gt;0,0,PI()),ACOS('OddsRatio_working_3-way'!V417/(2*'OddsRatio_working_3-way'!X417)))</f>
        <v>0.33992740898779505</v>
      </c>
      <c r="Z417" s="11">
        <f>'OddsRatio_working_3-way'!X417^(1/3)*COS('OddsRatio_working_3-way'!Y417/3)</f>
        <v>0.52694614585808497</v>
      </c>
      <c r="AA417" s="11">
        <f>'OddsRatio_working_3-way'!X417^(1/3)*COS(('OddsRatio_working_3-way'!Y417+2*PI())/3)</f>
        <v>-0.31540399231275534</v>
      </c>
      <c r="AB417" s="11">
        <f>'OddsRatio_working_3-way'!X417^(1/3)*COS(('OddsRatio_working_3-way'!Y417+4*PI())/3)</f>
        <v>-0.21154215354532976</v>
      </c>
      <c r="AC417" s="11">
        <f>'OddsRatio_working_3-way'!X417^(1/3)*SIN('OddsRatio_working_3-way'!Y417/3)</f>
        <v>5.9964660570902696E-2</v>
      </c>
      <c r="AD417" s="11">
        <f>'OddsRatio_working_3-way'!X417^(1/3)*SIN(('OddsRatio_working_3-way'!Y417+2*PI())/3)</f>
        <v>0.4263664184539504</v>
      </c>
      <c r="AE417" s="11">
        <f>'OddsRatio_working_3-way'!X417^(1/3)*SIN(('OddsRatio_working_3-way'!Y417+4*PI())/3)</f>
        <v>-0.48633107902485306</v>
      </c>
      <c r="AF417" s="11">
        <f>-'OddsRatio_working_3-way'!U417/(3*'OddsRatio_working_3-way'!X417^(1/3))*COS(('OddsRatio_working_3-way'!Y417)/3)</f>
        <v>0.52694614585808486</v>
      </c>
      <c r="AG417" s="11">
        <f>-'OddsRatio_working_3-way'!U417/(3*'OddsRatio_working_3-way'!X417^(1/3))*COS(('OddsRatio_working_3-way'!Y417+2*PI())/3)</f>
        <v>-0.31540399231275529</v>
      </c>
      <c r="AH417" s="11">
        <f>-'OddsRatio_working_3-way'!U417/(3*'OddsRatio_working_3-way'!X417^(1/3))*COS(('OddsRatio_working_3-way'!Y417+4*PI())/3)</f>
        <v>-0.21154215354532974</v>
      </c>
      <c r="AI417" s="11">
        <f>'OddsRatio_working_3-way'!U417/(3*'OddsRatio_working_3-way'!X417^(1/3))*SIN(('OddsRatio_working_3-way'!Y417)/3)</f>
        <v>-5.9964660570902682E-2</v>
      </c>
      <c r="AJ417" s="11">
        <f>'OddsRatio_working_3-way'!U417/(3*'OddsRatio_working_3-way'!X417^(1/3))*SIN(('OddsRatio_working_3-way'!Y417+2*PI())/3)</f>
        <v>-0.42636641845395029</v>
      </c>
      <c r="AK417" s="11">
        <f>'OddsRatio_working_3-way'!U417/(3*'OddsRatio_working_3-way'!X417^(1/3))*SIN(('OddsRatio_working_3-way'!Y417+4*PI())/3)</f>
        <v>0.48633107902485295</v>
      </c>
      <c r="AL417" s="11">
        <f>'OddsRatio_working_3-way'!Z417+'OddsRatio_working_3-way'!AF417</f>
        <v>1.0538922917161697</v>
      </c>
      <c r="AM417" s="11">
        <f>'OddsRatio_working_3-way'!AA417+'OddsRatio_working_3-way'!AG417</f>
        <v>-0.63080798462551058</v>
      </c>
      <c r="AN417" s="11">
        <f>'OddsRatio_working_3-way'!AB417+'OddsRatio_working_3-way'!AH417</f>
        <v>-0.42308430709065947</v>
      </c>
      <c r="AO417" s="11">
        <f>'OddsRatio_working_3-way'!AC417+'OddsRatio_working_3-way'!AI417</f>
        <v>0</v>
      </c>
      <c r="AP417" s="11">
        <f>'OddsRatio_working_3-way'!AD417+'OddsRatio_working_3-way'!AJ417</f>
        <v>0</v>
      </c>
      <c r="AQ417" s="11">
        <f>'OddsRatio_working_3-way'!AE417+'OddsRatio_working_3-way'!AK417</f>
        <v>0</v>
      </c>
      <c r="AR417" s="10">
        <f>IF(A417="","",IF(('OddsRatio_working_3-way'!X417=0),IF(Q417&gt;0,-Q417^(1/3),(-Q417)^(1/3)),'OddsRatio_working_3-way'!AL417-'OddsRatio_working_3-way'!R417/3))</f>
        <v>1.0538922917161697</v>
      </c>
      <c r="AS417" s="11">
        <f>IF(('OddsRatio_working_3-way'!X417=0),IF(Q417&gt;0,-Q417^(1/3),(-Q417)^(1/3)),'OddsRatio_working_3-way'!AM417-'OddsRatio_working_3-way'!R417/3)</f>
        <v>-0.63080798462551058</v>
      </c>
      <c r="AT417" s="11">
        <f>IF(('OddsRatio_working_3-way'!X417=0),IF(Q417&gt;0,-Q417^(1/3),(-Q417)^(1/3)),'OddsRatio_working_3-way'!AN417-'OddsRatio_working_3-way'!R417/3)</f>
        <v>-0.42308430709065947</v>
      </c>
      <c r="AU417" s="11">
        <f>IF(('OddsRatio_working_3-way'!X417=0),0,'OddsRatio_working_3-way'!AO417)</f>
        <v>0</v>
      </c>
      <c r="AV417" s="11">
        <f>IF(('OddsRatio_working_3-way'!X417=0),0,'OddsRatio_working_3-way'!AP417)</f>
        <v>0</v>
      </c>
      <c r="AW417" s="11">
        <f>IF(('OddsRatio_working_3-way'!X417=0),0,'OddsRatio_working_3-way'!AQ417)</f>
        <v>0</v>
      </c>
    </row>
    <row r="418" spans="1:4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9">
        <f t="shared" si="91"/>
        <v>0.19330750740041283</v>
      </c>
      <c r="E418" s="9">
        <f t="shared" si="92"/>
        <v>0.25392269548518859</v>
      </c>
      <c r="F418" s="9">
        <f t="shared" si="93"/>
        <v>0.55276979711439833</v>
      </c>
      <c r="G418" s="9">
        <f t="shared" si="94"/>
        <v>1.0645675583985343</v>
      </c>
      <c r="H418" s="9">
        <f t="shared" si="95"/>
        <v>5.1731048289222539</v>
      </c>
      <c r="I418" s="9">
        <f t="shared" si="96"/>
        <v>3.9382064611799557</v>
      </c>
      <c r="J418" s="9">
        <f t="shared" si="97"/>
        <v>1.8090713443828865</v>
      </c>
      <c r="K418" s="11">
        <f t="shared" si="98"/>
        <v>0.2032520325203252</v>
      </c>
      <c r="L418" s="11">
        <f t="shared" si="99"/>
        <v>0.26595744680851063</v>
      </c>
      <c r="M418" s="11">
        <f t="shared" si="100"/>
        <v>0.56818181818181823</v>
      </c>
      <c r="N418" s="11">
        <f>'OddsRatio_working_3-way'!K418+'OddsRatio_working_3-way'!L418+'OddsRatio_working_3-way'!M418-('OddsRatio_working_3-way'!K418*'OddsRatio_working_3-way'!L418)-('OddsRatio_working_3-way'!K418*'OddsRatio_working_3-way'!M418)-('OddsRatio_working_3-way'!L418*'OddsRatio_working_3-way'!M418)+('OddsRatio_working_3-way'!K418*'OddsRatio_working_3-way'!L418*'OddsRatio_working_3-way'!M418)-1</f>
        <v>-0.25254753031089305</v>
      </c>
      <c r="O418" s="11">
        <f>0</f>
        <v>0</v>
      </c>
      <c r="P418" s="11">
        <f>('OddsRatio_working_3-way'!K418*'OddsRatio_working_3-way'!L418)+('OddsRatio_working_3-way'!K418*'OddsRatio_working_3-way'!M418)+('OddsRatio_working_3-way'!L418*'OddsRatio_working_3-way'!M418)-(3*'OddsRatio_working_3-way'!K418*'OddsRatio_working_3-way'!L418*'OddsRatio_working_3-way'!M418)</f>
        <v>0.22851111006274474</v>
      </c>
      <c r="Q418" s="11">
        <f>2*'OddsRatio_working_3-way'!K418*'OddsRatio_working_3-way'!L418*'OddsRatio_working_3-way'!M418</f>
        <v>6.1427717758802354E-2</v>
      </c>
      <c r="R418" s="11">
        <f t="shared" si="101"/>
        <v>0</v>
      </c>
      <c r="S418" s="11">
        <f t="shared" si="102"/>
        <v>-0.90482417223182188</v>
      </c>
      <c r="T418" s="11">
        <f t="shared" si="103"/>
        <v>-0.24323230436339299</v>
      </c>
      <c r="U418" s="11">
        <f>'OddsRatio_working_3-way'!S418-'OddsRatio_working_3-way'!R418^2/3</f>
        <v>-0.90482417223182188</v>
      </c>
      <c r="V418" s="11">
        <f>'OddsRatio_working_3-way'!S418*'OddsRatio_working_3-way'!R418/3-2*'OddsRatio_working_3-way'!R418^3/27-'OddsRatio_working_3-way'!T418</f>
        <v>0.24323230436339299</v>
      </c>
      <c r="W418" s="11">
        <f>'OddsRatio_working_3-way'!V418^2+4*'OddsRatio_working_3-way'!U418^3/27</f>
        <v>-5.0584073805390782E-2</v>
      </c>
      <c r="X418" s="11">
        <f>IF('OddsRatio_working_3-way'!W418&gt;0,IF(ABS('OddsRatio_working_3-way'!V418+SQRT('OddsRatio_working_3-way'!W418))/2&gt;0,ABS('OddsRatio_working_3-way'!V418+SQRT('OddsRatio_working_3-way'!W418))/2,ABS('OddsRatio_working_3-way'!V418-SQRT('OddsRatio_working_3-way'!W418))/2),SQRT(-'OddsRatio_working_3-way'!U418^3/27))</f>
        <v>0.16563969005896279</v>
      </c>
      <c r="Y418" s="11">
        <f>IF('OddsRatio_working_3-way'!W418&gt;=0,IF('OddsRatio_working_3-way'!V418+SQRT('OddsRatio_working_3-way'!W418)&gt;0,0,PI()),ACOS('OddsRatio_working_3-way'!V418/(2*'OddsRatio_working_3-way'!X418)))</f>
        <v>0.74627766711868426</v>
      </c>
      <c r="Z418" s="11">
        <f>'OddsRatio_working_3-way'!X418^(1/3)*COS('OddsRatio_working_3-way'!Y418/3)</f>
        <v>0.53228377919926717</v>
      </c>
      <c r="AA418" s="11">
        <f>'OddsRatio_working_3-way'!X418^(1/3)*COS(('OddsRatio_working_3-way'!Y418+2*PI())/3)</f>
        <v>-0.38323811865490609</v>
      </c>
      <c r="AB418" s="11">
        <f>'OddsRatio_working_3-way'!X418^(1/3)*COS(('OddsRatio_working_3-way'!Y418+4*PI())/3)</f>
        <v>-0.14904566054436114</v>
      </c>
      <c r="AC418" s="11">
        <f>'OddsRatio_working_3-way'!X418^(1/3)*SIN('OddsRatio_working_3-way'!Y418/3)</f>
        <v>0.1352110787323034</v>
      </c>
      <c r="AD418" s="11">
        <f>'OddsRatio_working_3-way'!X418^(1/3)*SIN(('OddsRatio_working_3-way'!Y418+2*PI())/3)</f>
        <v>0.39336573544280062</v>
      </c>
      <c r="AE418" s="11">
        <f>'OddsRatio_working_3-way'!X418^(1/3)*SIN(('OddsRatio_working_3-way'!Y418+4*PI())/3)</f>
        <v>-0.52857681417510394</v>
      </c>
      <c r="AF418" s="11">
        <f>-'OddsRatio_working_3-way'!U418/(3*'OddsRatio_working_3-way'!X418^(1/3))*COS(('OddsRatio_working_3-way'!Y418)/3)</f>
        <v>0.53228377919926706</v>
      </c>
      <c r="AG418" s="11">
        <f>-'OddsRatio_working_3-way'!U418/(3*'OddsRatio_working_3-way'!X418^(1/3))*COS(('OddsRatio_working_3-way'!Y418+2*PI())/3)</f>
        <v>-0.38323811865490603</v>
      </c>
      <c r="AH418" s="11">
        <f>-'OddsRatio_working_3-way'!U418/(3*'OddsRatio_working_3-way'!X418^(1/3))*COS(('OddsRatio_working_3-way'!Y418+4*PI())/3)</f>
        <v>-0.14904566054436111</v>
      </c>
      <c r="AI418" s="11">
        <f>'OddsRatio_working_3-way'!U418/(3*'OddsRatio_working_3-way'!X418^(1/3))*SIN(('OddsRatio_working_3-way'!Y418)/3)</f>
        <v>-0.13521107873230337</v>
      </c>
      <c r="AJ418" s="11">
        <f>'OddsRatio_working_3-way'!U418/(3*'OddsRatio_working_3-way'!X418^(1/3))*SIN(('OddsRatio_working_3-way'!Y418+2*PI())/3)</f>
        <v>-0.39336573544280051</v>
      </c>
      <c r="AK418" s="11">
        <f>'OddsRatio_working_3-way'!U418/(3*'OddsRatio_working_3-way'!X418^(1/3))*SIN(('OddsRatio_working_3-way'!Y418+4*PI())/3)</f>
        <v>0.52857681417510383</v>
      </c>
      <c r="AL418" s="11">
        <f>'OddsRatio_working_3-way'!Z418+'OddsRatio_working_3-way'!AF418</f>
        <v>1.0645675583985343</v>
      </c>
      <c r="AM418" s="11">
        <f>'OddsRatio_working_3-way'!AA418+'OddsRatio_working_3-way'!AG418</f>
        <v>-0.76647623730981218</v>
      </c>
      <c r="AN418" s="11">
        <f>'OddsRatio_working_3-way'!AB418+'OddsRatio_working_3-way'!AH418</f>
        <v>-0.29809132108872227</v>
      </c>
      <c r="AO418" s="11">
        <f>'OddsRatio_working_3-way'!AC418+'OddsRatio_working_3-way'!AI418</f>
        <v>0</v>
      </c>
      <c r="AP418" s="11">
        <f>'OddsRatio_working_3-way'!AD418+'OddsRatio_working_3-way'!AJ418</f>
        <v>0</v>
      </c>
      <c r="AQ418" s="11">
        <f>'OddsRatio_working_3-way'!AE418+'OddsRatio_working_3-way'!AK418</f>
        <v>0</v>
      </c>
      <c r="AR418" s="10">
        <f>IF(A418="","",IF(('OddsRatio_working_3-way'!X418=0),IF(Q418&gt;0,-Q418^(1/3),(-Q418)^(1/3)),'OddsRatio_working_3-way'!AL418-'OddsRatio_working_3-way'!R418/3))</f>
        <v>1.0645675583985343</v>
      </c>
      <c r="AS418" s="11">
        <f>IF(('OddsRatio_working_3-way'!X418=0),IF(Q418&gt;0,-Q418^(1/3),(-Q418)^(1/3)),'OddsRatio_working_3-way'!AM418-'OddsRatio_working_3-way'!R418/3)</f>
        <v>-0.76647623730981218</v>
      </c>
      <c r="AT418" s="11">
        <f>IF(('OddsRatio_working_3-way'!X418=0),IF(Q418&gt;0,-Q418^(1/3),(-Q418)^(1/3)),'OddsRatio_working_3-way'!AN418-'OddsRatio_working_3-way'!R418/3)</f>
        <v>-0.29809132108872227</v>
      </c>
      <c r="AU418" s="11">
        <f>IF(('OddsRatio_working_3-way'!X418=0),0,'OddsRatio_working_3-way'!AO418)</f>
        <v>0</v>
      </c>
      <c r="AV418" s="11">
        <f>IF(('OddsRatio_working_3-way'!X418=0),0,'OddsRatio_working_3-way'!AP418)</f>
        <v>0</v>
      </c>
      <c r="AW418" s="11">
        <f>IF(('OddsRatio_working_3-way'!X418=0),0,'OddsRatio_working_3-way'!AQ418)</f>
        <v>0</v>
      </c>
    </row>
    <row r="419" spans="1:4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9">
        <f t="shared" si="91"/>
        <v>0.67361265132286274</v>
      </c>
      <c r="E419" s="9">
        <f t="shared" si="92"/>
        <v>0.21481991928709995</v>
      </c>
      <c r="F419" s="9">
        <f t="shared" si="93"/>
        <v>0.1115674293900373</v>
      </c>
      <c r="G419" s="9">
        <f t="shared" si="94"/>
        <v>1.0533319306312046</v>
      </c>
      <c r="H419" s="9">
        <f t="shared" si="95"/>
        <v>1.4845326880903542</v>
      </c>
      <c r="I419" s="9">
        <f t="shared" si="96"/>
        <v>4.6550617992902792</v>
      </c>
      <c r="J419" s="9">
        <f t="shared" si="97"/>
        <v>8.9631893955719075</v>
      </c>
      <c r="K419" s="11">
        <f t="shared" si="98"/>
        <v>0.68493150684931503</v>
      </c>
      <c r="L419" s="11">
        <f t="shared" si="99"/>
        <v>0.2237136465324385</v>
      </c>
      <c r="M419" s="11">
        <f t="shared" si="100"/>
        <v>0.11682242990654206</v>
      </c>
      <c r="N419" s="11">
        <f>'OddsRatio_working_3-way'!K419+'OddsRatio_working_3-way'!L419+'OddsRatio_working_3-way'!M419-('OddsRatio_working_3-way'!K419*'OddsRatio_working_3-way'!L419)-('OddsRatio_working_3-way'!K419*'OddsRatio_working_3-way'!M419)-('OddsRatio_working_3-way'!L419*'OddsRatio_working_3-way'!M419)+('OddsRatio_working_3-way'!K419*'OddsRatio_working_3-way'!L419*'OddsRatio_working_3-way'!M419)-1</f>
        <v>-0.21601054785069085</v>
      </c>
      <c r="O419" s="11">
        <f>0</f>
        <v>0</v>
      </c>
      <c r="P419" s="11">
        <f>('OddsRatio_working_3-way'!K419*'OddsRatio_working_3-way'!L419)+('OddsRatio_working_3-way'!K419*'OddsRatio_working_3-way'!M419)+('OddsRatio_working_3-way'!L419*'OddsRatio_working_3-way'!M419)-(3*'OddsRatio_working_3-way'!K419*'OddsRatio_working_3-way'!L419*'OddsRatio_working_3-way'!M419)</f>
        <v>0.20567707389080453</v>
      </c>
      <c r="Q419" s="11">
        <f>2*'OddsRatio_working_3-way'!K419*'OddsRatio_working_3-way'!L419*'OddsRatio_working_3-way'!M419</f>
        <v>3.5801057248181813E-2</v>
      </c>
      <c r="R419" s="11">
        <f t="shared" si="101"/>
        <v>0</v>
      </c>
      <c r="S419" s="11">
        <f t="shared" si="102"/>
        <v>-0.95216217882550369</v>
      </c>
      <c r="T419" s="11">
        <f t="shared" si="103"/>
        <v>-0.16573754200617993</v>
      </c>
      <c r="U419" s="11">
        <f>'OddsRatio_working_3-way'!S419-'OddsRatio_working_3-way'!R419^2/3</f>
        <v>-0.95216217882550369</v>
      </c>
      <c r="V419" s="11">
        <f>'OddsRatio_working_3-way'!S419*'OddsRatio_working_3-way'!R419/3-2*'OddsRatio_working_3-way'!R419^3/27-'OddsRatio_working_3-way'!T419</f>
        <v>0.16573754200617993</v>
      </c>
      <c r="W419" s="11">
        <f>'OddsRatio_working_3-way'!V419^2+4*'OddsRatio_working_3-way'!U419^3/27</f>
        <v>-0.10041883503308366</v>
      </c>
      <c r="X419" s="11">
        <f>IF('OddsRatio_working_3-way'!W419&gt;0,IF(ABS('OddsRatio_working_3-way'!V419+SQRT('OddsRatio_working_3-way'!W419))/2&gt;0,ABS('OddsRatio_working_3-way'!V419+SQRT('OddsRatio_working_3-way'!W419))/2,ABS('OddsRatio_working_3-way'!V419-SQRT('OddsRatio_working_3-way'!W419))/2),SQRT(-'OddsRatio_working_3-way'!U419^3/27))</f>
        <v>0.17880699641186718</v>
      </c>
      <c r="Y419" s="11">
        <f>IF('OddsRatio_working_3-way'!W419&gt;=0,IF('OddsRatio_working_3-way'!V419+SQRT('OddsRatio_working_3-way'!W419)&gt;0,0,PI()),ACOS('OddsRatio_working_3-way'!V419/(2*'OddsRatio_working_3-way'!X419)))</f>
        <v>1.0889074907777436</v>
      </c>
      <c r="Z419" s="11">
        <f>'OddsRatio_working_3-way'!X419^(1/3)*COS('OddsRatio_working_3-way'!Y419/3)</f>
        <v>0.52666596531560228</v>
      </c>
      <c r="AA419" s="11">
        <f>'OddsRatio_working_3-way'!X419^(1/3)*COS(('OddsRatio_working_3-way'!Y419+2*PI())/3)</f>
        <v>-0.43656047885864846</v>
      </c>
      <c r="AB419" s="11">
        <f>'OddsRatio_working_3-way'!X419^(1/3)*COS(('OddsRatio_working_3-way'!Y419+4*PI())/3)</f>
        <v>-9.0105486456954195E-2</v>
      </c>
      <c r="AC419" s="11">
        <f>'OddsRatio_working_3-way'!X419^(1/3)*SIN('OddsRatio_working_3-way'!Y419/3)</f>
        <v>0.20002588312520819</v>
      </c>
      <c r="AD419" s="11">
        <f>'OddsRatio_working_3-way'!X419^(1/3)*SIN(('OddsRatio_working_3-way'!Y419+2*PI())/3)</f>
        <v>0.35609316370936156</v>
      </c>
      <c r="AE419" s="11">
        <f>'OddsRatio_working_3-way'!X419^(1/3)*SIN(('OddsRatio_working_3-way'!Y419+4*PI())/3)</f>
        <v>-0.5561190468345697</v>
      </c>
      <c r="AF419" s="11">
        <f>-'OddsRatio_working_3-way'!U419/(3*'OddsRatio_working_3-way'!X419^(1/3))*COS(('OddsRatio_working_3-way'!Y419)/3)</f>
        <v>0.52666596531560217</v>
      </c>
      <c r="AG419" s="11">
        <f>-'OddsRatio_working_3-way'!U419/(3*'OddsRatio_working_3-way'!X419^(1/3))*COS(('OddsRatio_working_3-way'!Y419+2*PI())/3)</f>
        <v>-0.4365604788586484</v>
      </c>
      <c r="AH419" s="11">
        <f>-'OddsRatio_working_3-way'!U419/(3*'OddsRatio_working_3-way'!X419^(1/3))*COS(('OddsRatio_working_3-way'!Y419+4*PI())/3)</f>
        <v>-9.0105486456954181E-2</v>
      </c>
      <c r="AI419" s="11">
        <f>'OddsRatio_working_3-way'!U419/(3*'OddsRatio_working_3-way'!X419^(1/3))*SIN(('OddsRatio_working_3-way'!Y419)/3)</f>
        <v>-0.20002588312520814</v>
      </c>
      <c r="AJ419" s="11">
        <f>'OddsRatio_working_3-way'!U419/(3*'OddsRatio_working_3-way'!X419^(1/3))*SIN(('OddsRatio_working_3-way'!Y419+2*PI())/3)</f>
        <v>-0.3560931637093615</v>
      </c>
      <c r="AK419" s="11">
        <f>'OddsRatio_working_3-way'!U419/(3*'OddsRatio_working_3-way'!X419^(1/3))*SIN(('OddsRatio_working_3-way'!Y419+4*PI())/3)</f>
        <v>0.55611904683456959</v>
      </c>
      <c r="AL419" s="11">
        <f>'OddsRatio_working_3-way'!Z419+'OddsRatio_working_3-way'!AF419</f>
        <v>1.0533319306312046</v>
      </c>
      <c r="AM419" s="11">
        <f>'OddsRatio_working_3-way'!AA419+'OddsRatio_working_3-way'!AG419</f>
        <v>-0.87312095771729692</v>
      </c>
      <c r="AN419" s="11">
        <f>'OddsRatio_working_3-way'!AB419+'OddsRatio_working_3-way'!AH419</f>
        <v>-0.18021097291390836</v>
      </c>
      <c r="AO419" s="11">
        <f>'OddsRatio_working_3-way'!AC419+'OddsRatio_working_3-way'!AI419</f>
        <v>0</v>
      </c>
      <c r="AP419" s="11">
        <f>'OddsRatio_working_3-way'!AD419+'OddsRatio_working_3-way'!AJ419</f>
        <v>0</v>
      </c>
      <c r="AQ419" s="11">
        <f>'OddsRatio_working_3-way'!AE419+'OddsRatio_working_3-way'!AK419</f>
        <v>0</v>
      </c>
      <c r="AR419" s="10">
        <f>IF(A419="","",IF(('OddsRatio_working_3-way'!X419=0),IF(Q419&gt;0,-Q419^(1/3),(-Q419)^(1/3)),'OddsRatio_working_3-way'!AL419-'OddsRatio_working_3-way'!R419/3))</f>
        <v>1.0533319306312046</v>
      </c>
      <c r="AS419" s="11">
        <f>IF(('OddsRatio_working_3-way'!X419=0),IF(Q419&gt;0,-Q419^(1/3),(-Q419)^(1/3)),'OddsRatio_working_3-way'!AM419-'OddsRatio_working_3-way'!R419/3)</f>
        <v>-0.87312095771729692</v>
      </c>
      <c r="AT419" s="11">
        <f>IF(('OddsRatio_working_3-way'!X419=0),IF(Q419&gt;0,-Q419^(1/3),(-Q419)^(1/3)),'OddsRatio_working_3-way'!AN419-'OddsRatio_working_3-way'!R419/3)</f>
        <v>-0.18021097291390836</v>
      </c>
      <c r="AU419" s="11">
        <f>IF(('OddsRatio_working_3-way'!X419=0),0,'OddsRatio_working_3-way'!AO419)</f>
        <v>0</v>
      </c>
      <c r="AV419" s="11">
        <f>IF(('OddsRatio_working_3-way'!X419=0),0,'OddsRatio_working_3-way'!AP419)</f>
        <v>0</v>
      </c>
      <c r="AW419" s="11">
        <f>IF(('OddsRatio_working_3-way'!X419=0),0,'OddsRatio_working_3-way'!AQ419)</f>
        <v>0</v>
      </c>
    </row>
    <row r="420" spans="1:4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9">
        <f t="shared" si="91"/>
        <v>0.77863504665178851</v>
      </c>
      <c r="E420" s="9">
        <f t="shared" si="92"/>
        <v>0.15205358487959425</v>
      </c>
      <c r="F420" s="9">
        <f t="shared" si="93"/>
        <v>6.9311368468617116E-2</v>
      </c>
      <c r="G420" s="9">
        <f t="shared" si="94"/>
        <v>1.0934566461977462</v>
      </c>
      <c r="H420" s="9">
        <f t="shared" si="95"/>
        <v>1.284298728011414</v>
      </c>
      <c r="I420" s="9">
        <f t="shared" si="96"/>
        <v>6.5766288956085051</v>
      </c>
      <c r="J420" s="9">
        <f t="shared" si="97"/>
        <v>14.42764761530832</v>
      </c>
      <c r="K420" s="11">
        <f t="shared" si="98"/>
        <v>0.79365079365079361</v>
      </c>
      <c r="L420" s="11">
        <f t="shared" si="99"/>
        <v>0.16393442622950821</v>
      </c>
      <c r="M420" s="11">
        <f t="shared" si="100"/>
        <v>7.5301204819277115E-2</v>
      </c>
      <c r="N420" s="11">
        <f>'OddsRatio_working_3-way'!K420+'OddsRatio_working_3-way'!L420+'OddsRatio_working_3-way'!M420-('OddsRatio_working_3-way'!K420*'OddsRatio_working_3-way'!L420)-('OddsRatio_working_3-way'!K420*'OddsRatio_working_3-way'!M420)-('OddsRatio_working_3-way'!L420*'OddsRatio_working_3-way'!M420)+('OddsRatio_working_3-way'!K420*'OddsRatio_working_3-way'!L420*'OddsRatio_working_3-way'!M420)-1</f>
        <v>-0.15953039323570617</v>
      </c>
      <c r="O420" s="11">
        <f>0</f>
        <v>0</v>
      </c>
      <c r="P420" s="11">
        <f>('OddsRatio_working_3-way'!K420*'OddsRatio_working_3-way'!L420)+('OddsRatio_working_3-way'!K420*'OddsRatio_working_3-way'!M420)+('OddsRatio_working_3-way'!L420*'OddsRatio_working_3-way'!M420)-(3*'OddsRatio_working_3-way'!K420*'OddsRatio_working_3-way'!L420*'OddsRatio_working_3-way'!M420)</f>
        <v>0.17282243729014415</v>
      </c>
      <c r="Q420" s="11">
        <f>2*'OddsRatio_working_3-way'!K420*'OddsRatio_working_3-way'!L420*'OddsRatio_working_3-way'!M420</f>
        <v>1.9594380645141064E-2</v>
      </c>
      <c r="R420" s="11">
        <f t="shared" si="101"/>
        <v>0</v>
      </c>
      <c r="S420" s="11">
        <f t="shared" si="102"/>
        <v>-1.0833198225418963</v>
      </c>
      <c r="T420" s="11">
        <f t="shared" si="103"/>
        <v>-0.12282537670543045</v>
      </c>
      <c r="U420" s="11">
        <f>'OddsRatio_working_3-way'!S420-'OddsRatio_working_3-way'!R420^2/3</f>
        <v>-1.0833198225418963</v>
      </c>
      <c r="V420" s="11">
        <f>'OddsRatio_working_3-way'!S420*'OddsRatio_working_3-way'!R420/3-2*'OddsRatio_working_3-way'!R420^3/27-'OddsRatio_working_3-way'!T420</f>
        <v>0.12282537670543045</v>
      </c>
      <c r="W420" s="11">
        <f>'OddsRatio_working_3-way'!V420^2+4*'OddsRatio_working_3-way'!U420^3/27</f>
        <v>-0.17326421844982734</v>
      </c>
      <c r="X420" s="11">
        <f>IF('OddsRatio_working_3-way'!W420&gt;0,IF(ABS('OddsRatio_working_3-way'!V420+SQRT('OddsRatio_working_3-way'!W420))/2&gt;0,ABS('OddsRatio_working_3-way'!V420+SQRT('OddsRatio_working_3-way'!W420))/2,ABS('OddsRatio_working_3-way'!V420-SQRT('OddsRatio_working_3-way'!W420))/2),SQRT(-'OddsRatio_working_3-way'!U420^3/27))</f>
        <v>0.21699671173352963</v>
      </c>
      <c r="Y420" s="11">
        <f>IF('OddsRatio_working_3-way'!W420&gt;=0,IF('OddsRatio_working_3-way'!V420+SQRT('OddsRatio_working_3-way'!W420)&gt;0,0,PI()),ACOS('OddsRatio_working_3-way'!V420/(2*'OddsRatio_working_3-way'!X420)))</f>
        <v>1.2838632036080102</v>
      </c>
      <c r="Z420" s="11">
        <f>'OddsRatio_working_3-way'!X420^(1/3)*COS('OddsRatio_working_3-way'!Y420/3)</f>
        <v>0.54672832309887309</v>
      </c>
      <c r="AA420" s="11">
        <f>'OddsRatio_working_3-way'!X420^(1/3)*COS(('OddsRatio_working_3-way'!Y420+2*PI())/3)</f>
        <v>-0.48934115378841281</v>
      </c>
      <c r="AB420" s="11">
        <f>'OddsRatio_working_3-way'!X420^(1/3)*COS(('OddsRatio_working_3-way'!Y420+4*PI())/3)</f>
        <v>-5.7387169310460097E-2</v>
      </c>
      <c r="AC420" s="11">
        <f>'OddsRatio_working_3-way'!X420^(1/3)*SIN('OddsRatio_working_3-way'!Y420/3)</f>
        <v>0.24938874921587734</v>
      </c>
      <c r="AD420" s="11">
        <f>'OddsRatio_working_3-way'!X420^(1/3)*SIN(('OddsRatio_working_3-way'!Y420+2*PI())/3)</f>
        <v>0.34878624216415183</v>
      </c>
      <c r="AE420" s="11">
        <f>'OddsRatio_working_3-way'!X420^(1/3)*SIN(('OddsRatio_working_3-way'!Y420+4*PI())/3)</f>
        <v>-0.59817499138002928</v>
      </c>
      <c r="AF420" s="11">
        <f>-'OddsRatio_working_3-way'!U420/(3*'OddsRatio_working_3-way'!X420^(1/3))*COS(('OddsRatio_working_3-way'!Y420)/3)</f>
        <v>0.54672832309887298</v>
      </c>
      <c r="AG420" s="11">
        <f>-'OddsRatio_working_3-way'!U420/(3*'OddsRatio_working_3-way'!X420^(1/3))*COS(('OddsRatio_working_3-way'!Y420+2*PI())/3)</f>
        <v>-0.48934115378841275</v>
      </c>
      <c r="AH420" s="11">
        <f>-'OddsRatio_working_3-way'!U420/(3*'OddsRatio_working_3-way'!X420^(1/3))*COS(('OddsRatio_working_3-way'!Y420+4*PI())/3)</f>
        <v>-5.738716931046009E-2</v>
      </c>
      <c r="AI420" s="11">
        <f>'OddsRatio_working_3-way'!U420/(3*'OddsRatio_working_3-way'!X420^(1/3))*SIN(('OddsRatio_working_3-way'!Y420)/3)</f>
        <v>-0.24938874921587728</v>
      </c>
      <c r="AJ420" s="11">
        <f>'OddsRatio_working_3-way'!U420/(3*'OddsRatio_working_3-way'!X420^(1/3))*SIN(('OddsRatio_working_3-way'!Y420+2*PI())/3)</f>
        <v>-0.34878624216415177</v>
      </c>
      <c r="AK420" s="11">
        <f>'OddsRatio_working_3-way'!U420/(3*'OddsRatio_working_3-way'!X420^(1/3))*SIN(('OddsRatio_working_3-way'!Y420+4*PI())/3)</f>
        <v>0.59817499138002916</v>
      </c>
      <c r="AL420" s="11">
        <f>'OddsRatio_working_3-way'!Z420+'OddsRatio_working_3-way'!AF420</f>
        <v>1.0934566461977462</v>
      </c>
      <c r="AM420" s="11">
        <f>'OddsRatio_working_3-way'!AA420+'OddsRatio_working_3-way'!AG420</f>
        <v>-0.97868230757682562</v>
      </c>
      <c r="AN420" s="11">
        <f>'OddsRatio_working_3-way'!AB420+'OddsRatio_working_3-way'!AH420</f>
        <v>-0.11477433862092018</v>
      </c>
      <c r="AO420" s="11">
        <f>'OddsRatio_working_3-way'!AC420+'OddsRatio_working_3-way'!AI420</f>
        <v>0</v>
      </c>
      <c r="AP420" s="11">
        <f>'OddsRatio_working_3-way'!AD420+'OddsRatio_working_3-way'!AJ420</f>
        <v>0</v>
      </c>
      <c r="AQ420" s="11">
        <f>'OddsRatio_working_3-way'!AE420+'OddsRatio_working_3-way'!AK420</f>
        <v>0</v>
      </c>
      <c r="AR420" s="10">
        <f>IF(A420="","",IF(('OddsRatio_working_3-way'!X420=0),IF(Q420&gt;0,-Q420^(1/3),(-Q420)^(1/3)),'OddsRatio_working_3-way'!AL420-'OddsRatio_working_3-way'!R420/3))</f>
        <v>1.0934566461977462</v>
      </c>
      <c r="AS420" s="11">
        <f>IF(('OddsRatio_working_3-way'!X420=0),IF(Q420&gt;0,-Q420^(1/3),(-Q420)^(1/3)),'OddsRatio_working_3-way'!AM420-'OddsRatio_working_3-way'!R420/3)</f>
        <v>-0.97868230757682562</v>
      </c>
      <c r="AT420" s="11">
        <f>IF(('OddsRatio_working_3-way'!X420=0),IF(Q420&gt;0,-Q420^(1/3),(-Q420)^(1/3)),'OddsRatio_working_3-way'!AN420-'OddsRatio_working_3-way'!R420/3)</f>
        <v>-0.11477433862092018</v>
      </c>
      <c r="AU420" s="11">
        <f>IF(('OddsRatio_working_3-way'!X420=0),0,'OddsRatio_working_3-way'!AO420)</f>
        <v>0</v>
      </c>
      <c r="AV420" s="11">
        <f>IF(('OddsRatio_working_3-way'!X420=0),0,'OddsRatio_working_3-way'!AP420)</f>
        <v>0</v>
      </c>
      <c r="AW420" s="11">
        <f>IF(('OddsRatio_working_3-way'!X420=0),0,'OddsRatio_working_3-way'!AQ420)</f>
        <v>0</v>
      </c>
    </row>
    <row r="421" spans="1:4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9">
        <f t="shared" si="91"/>
        <v>0.28151564269276663</v>
      </c>
      <c r="E421" s="9">
        <f t="shared" si="92"/>
        <v>0.31682174827309312</v>
      </c>
      <c r="F421" s="9">
        <f t="shared" si="93"/>
        <v>0.40166260903414042</v>
      </c>
      <c r="G421" s="9">
        <f t="shared" si="94"/>
        <v>1.0417144800366942</v>
      </c>
      <c r="H421" s="9">
        <f t="shared" si="95"/>
        <v>3.5522004760899009</v>
      </c>
      <c r="I421" s="9">
        <f t="shared" si="96"/>
        <v>3.1563489736759576</v>
      </c>
      <c r="J421" s="9">
        <f t="shared" si="97"/>
        <v>2.4896517064524724</v>
      </c>
      <c r="K421" s="11">
        <f t="shared" si="98"/>
        <v>0.28985507246376813</v>
      </c>
      <c r="L421" s="11">
        <f t="shared" si="99"/>
        <v>0.32573289902280134</v>
      </c>
      <c r="M421" s="11">
        <f t="shared" si="100"/>
        <v>0.41152263374485593</v>
      </c>
      <c r="N421" s="11">
        <f>'OddsRatio_working_3-way'!K421+'OddsRatio_working_3-way'!L421+'OddsRatio_working_3-way'!M421-('OddsRatio_working_3-way'!K421*'OddsRatio_working_3-way'!L421)-('OddsRatio_working_3-way'!K421*'OddsRatio_working_3-way'!M421)-('OddsRatio_working_3-way'!L421*'OddsRatio_working_3-way'!M421)+('OddsRatio_working_3-way'!K421*'OddsRatio_working_3-way'!L421*'OddsRatio_working_3-way'!M421)-1</f>
        <v>-0.28177906462379865</v>
      </c>
      <c r="O421" s="11">
        <f>0</f>
        <v>0</v>
      </c>
      <c r="P421" s="11">
        <f>('OddsRatio_working_3-way'!K421*'OddsRatio_working_3-way'!L421)+('OddsRatio_working_3-way'!K421*'OddsRatio_working_3-way'!M421)+('OddsRatio_working_3-way'!L421*'OddsRatio_working_3-way'!M421)-(3*'OddsRatio_working_3-way'!K421*'OddsRatio_working_3-way'!L421*'OddsRatio_working_3-way'!M421)</f>
        <v>0.23118157680988463</v>
      </c>
      <c r="Q421" s="11">
        <f>2*'OddsRatio_working_3-way'!K421*'OddsRatio_working_3-way'!L421*'OddsRatio_working_3-way'!M421</f>
        <v>7.7708093045339363E-2</v>
      </c>
      <c r="R421" s="11">
        <f t="shared" si="101"/>
        <v>0</v>
      </c>
      <c r="S421" s="11">
        <f t="shared" si="102"/>
        <v>-0.82043560304429863</v>
      </c>
      <c r="T421" s="11">
        <f t="shared" si="103"/>
        <v>-0.27577667329220118</v>
      </c>
      <c r="U421" s="11">
        <f>'OddsRatio_working_3-way'!S421-'OddsRatio_working_3-way'!R421^2/3</f>
        <v>-0.82043560304429863</v>
      </c>
      <c r="V421" s="11">
        <f>'OddsRatio_working_3-way'!S421*'OddsRatio_working_3-way'!R421/3-2*'OddsRatio_working_3-way'!R421^3/27-'OddsRatio_working_3-way'!T421</f>
        <v>0.27577667329220118</v>
      </c>
      <c r="W421" s="11">
        <f>'OddsRatio_working_3-way'!V421^2+4*'OddsRatio_working_3-way'!U421^3/27</f>
        <v>-5.7616213313894798E-3</v>
      </c>
      <c r="X421" s="11">
        <f>IF('OddsRatio_working_3-way'!W421&gt;0,IF(ABS('OddsRatio_working_3-way'!V421+SQRT('OddsRatio_working_3-way'!W421))/2&gt;0,ABS('OddsRatio_working_3-way'!V421+SQRT('OddsRatio_working_3-way'!W421))/2,ABS('OddsRatio_working_3-way'!V421-SQRT('OddsRatio_working_3-way'!W421))/2),SQRT(-'OddsRatio_working_3-way'!U421^3/27))</f>
        <v>0.14301607852222678</v>
      </c>
      <c r="Y421" s="11">
        <f>IF('OddsRatio_working_3-way'!W421&gt;=0,IF('OddsRatio_working_3-way'!V421+SQRT('OddsRatio_working_3-way'!W421)&gt;0,0,PI()),ACOS('OddsRatio_working_3-way'!V421/(2*'OddsRatio_working_3-way'!X421)))</f>
        <v>0.26859125472756751</v>
      </c>
      <c r="Z421" s="11">
        <f>'OddsRatio_working_3-way'!X421^(1/3)*COS('OddsRatio_working_3-way'!Y421/3)</f>
        <v>0.52085724001834721</v>
      </c>
      <c r="AA421" s="11">
        <f>'OddsRatio_working_3-way'!X421^(1/3)*COS(('OddsRatio_working_3-way'!Y421+2*PI())/3)</f>
        <v>-0.30092185896862261</v>
      </c>
      <c r="AB421" s="11">
        <f>'OddsRatio_working_3-way'!X421^(1/3)*COS(('OddsRatio_working_3-way'!Y421+4*PI())/3)</f>
        <v>-0.21993538104972449</v>
      </c>
      <c r="AC421" s="11">
        <f>'OddsRatio_working_3-way'!X421^(1/3)*SIN('OddsRatio_working_3-way'!Y421/3)</f>
        <v>4.6757564827195466E-2</v>
      </c>
      <c r="AD421" s="11">
        <f>'OddsRatio_working_3-way'!X421^(1/3)*SIN(('OddsRatio_working_3-way'!Y421+2*PI())/3)</f>
        <v>0.42769681918733971</v>
      </c>
      <c r="AE421" s="11">
        <f>'OddsRatio_working_3-way'!X421^(1/3)*SIN(('OddsRatio_working_3-way'!Y421+4*PI())/3)</f>
        <v>-0.47445438401453521</v>
      </c>
      <c r="AF421" s="11">
        <f>-'OddsRatio_working_3-way'!U421/(3*'OddsRatio_working_3-way'!X421^(1/3))*COS(('OddsRatio_working_3-way'!Y421)/3)</f>
        <v>0.5208572400183471</v>
      </c>
      <c r="AG421" s="11">
        <f>-'OddsRatio_working_3-way'!U421/(3*'OddsRatio_working_3-way'!X421^(1/3))*COS(('OddsRatio_working_3-way'!Y421+2*PI())/3)</f>
        <v>-0.30092185896862256</v>
      </c>
      <c r="AH421" s="11">
        <f>-'OddsRatio_working_3-way'!U421/(3*'OddsRatio_working_3-way'!X421^(1/3))*COS(('OddsRatio_working_3-way'!Y421+4*PI())/3)</f>
        <v>-0.21993538104972446</v>
      </c>
      <c r="AI421" s="11">
        <f>'OddsRatio_working_3-way'!U421/(3*'OddsRatio_working_3-way'!X421^(1/3))*SIN(('OddsRatio_working_3-way'!Y421)/3)</f>
        <v>-4.6757564827195459E-2</v>
      </c>
      <c r="AJ421" s="11">
        <f>'OddsRatio_working_3-way'!U421/(3*'OddsRatio_working_3-way'!X421^(1/3))*SIN(('OddsRatio_working_3-way'!Y421+2*PI())/3)</f>
        <v>-0.42769681918733965</v>
      </c>
      <c r="AK421" s="11">
        <f>'OddsRatio_working_3-way'!U421/(3*'OddsRatio_working_3-way'!X421^(1/3))*SIN(('OddsRatio_working_3-way'!Y421+4*PI())/3)</f>
        <v>0.4744543840145351</v>
      </c>
      <c r="AL421" s="11">
        <f>'OddsRatio_working_3-way'!Z421+'OddsRatio_working_3-way'!AF421</f>
        <v>1.0417144800366942</v>
      </c>
      <c r="AM421" s="11">
        <f>'OddsRatio_working_3-way'!AA421+'OddsRatio_working_3-way'!AG421</f>
        <v>-0.60184371793724512</v>
      </c>
      <c r="AN421" s="11">
        <f>'OddsRatio_working_3-way'!AB421+'OddsRatio_working_3-way'!AH421</f>
        <v>-0.43987076209944898</v>
      </c>
      <c r="AO421" s="11">
        <f>'OddsRatio_working_3-way'!AC421+'OddsRatio_working_3-way'!AI421</f>
        <v>0</v>
      </c>
      <c r="AP421" s="11">
        <f>'OddsRatio_working_3-way'!AD421+'OddsRatio_working_3-way'!AJ421</f>
        <v>0</v>
      </c>
      <c r="AQ421" s="11">
        <f>'OddsRatio_working_3-way'!AE421+'OddsRatio_working_3-way'!AK421</f>
        <v>0</v>
      </c>
      <c r="AR421" s="10">
        <f>IF(A421="","",IF(('OddsRatio_working_3-way'!X421=0),IF(Q421&gt;0,-Q421^(1/3),(-Q421)^(1/3)),'OddsRatio_working_3-way'!AL421-'OddsRatio_working_3-way'!R421/3))</f>
        <v>1.0417144800366942</v>
      </c>
      <c r="AS421" s="11">
        <f>IF(('OddsRatio_working_3-way'!X421=0),IF(Q421&gt;0,-Q421^(1/3),(-Q421)^(1/3)),'OddsRatio_working_3-way'!AM421-'OddsRatio_working_3-way'!R421/3)</f>
        <v>-0.60184371793724512</v>
      </c>
      <c r="AT421" s="11">
        <f>IF(('OddsRatio_working_3-way'!X421=0),IF(Q421&gt;0,-Q421^(1/3),(-Q421)^(1/3)),'OddsRatio_working_3-way'!AN421-'OddsRatio_working_3-way'!R421/3)</f>
        <v>-0.43987076209944898</v>
      </c>
      <c r="AU421" s="11">
        <f>IF(('OddsRatio_working_3-way'!X421=0),0,'OddsRatio_working_3-way'!AO421)</f>
        <v>0</v>
      </c>
      <c r="AV421" s="11">
        <f>IF(('OddsRatio_working_3-way'!X421=0),0,'OddsRatio_working_3-way'!AP421)</f>
        <v>0</v>
      </c>
      <c r="AW421" s="11">
        <f>IF(('OddsRatio_working_3-way'!X421=0),0,'OddsRatio_working_3-way'!AQ421)</f>
        <v>0</v>
      </c>
    </row>
    <row r="422" spans="1:4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9">
        <f t="shared" si="91"/>
        <v>0.35969141009738259</v>
      </c>
      <c r="E422" s="9">
        <f t="shared" si="92"/>
        <v>0.30683933097568455</v>
      </c>
      <c r="F422" s="9">
        <f t="shared" si="93"/>
        <v>0.33346925892693291</v>
      </c>
      <c r="G422" s="9">
        <f t="shared" si="94"/>
        <v>1.0410297751562383</v>
      </c>
      <c r="H422" s="9">
        <f t="shared" si="95"/>
        <v>2.7801609155171669</v>
      </c>
      <c r="I422" s="9">
        <f t="shared" si="96"/>
        <v>3.2590346120890379</v>
      </c>
      <c r="J422" s="9">
        <f t="shared" si="97"/>
        <v>2.998777168299978</v>
      </c>
      <c r="K422" s="11">
        <f t="shared" si="98"/>
        <v>0.36900369003690037</v>
      </c>
      <c r="L422" s="11">
        <f t="shared" si="99"/>
        <v>0.31545741324921134</v>
      </c>
      <c r="M422" s="11">
        <f t="shared" si="100"/>
        <v>0.34246575342465752</v>
      </c>
      <c r="N422" s="11">
        <f>'OddsRatio_working_3-way'!K422+'OddsRatio_working_3-way'!L422+'OddsRatio_working_3-way'!M422-('OddsRatio_working_3-way'!K422*'OddsRatio_working_3-way'!L422)-('OddsRatio_working_3-way'!K422*'OddsRatio_working_3-way'!M422)-('OddsRatio_working_3-way'!L422*'OddsRatio_working_3-way'!M422)+('OddsRatio_working_3-way'!K422*'OddsRatio_working_3-way'!L422*'OddsRatio_working_3-way'!M422)-1</f>
        <v>-0.28401787150838975</v>
      </c>
      <c r="O422" s="11">
        <f>0</f>
        <v>0</v>
      </c>
      <c r="P422" s="11">
        <f>('OddsRatio_working_3-way'!K422*'OddsRatio_working_3-way'!L422)+('OddsRatio_working_3-way'!K422*'OddsRatio_working_3-way'!M422)+('OddsRatio_working_3-way'!L422*'OddsRatio_working_3-way'!M422)-(3*'OddsRatio_working_3-way'!K422*'OddsRatio_working_3-way'!L422*'OddsRatio_working_3-way'!M422)</f>
        <v>0.23121531072706691</v>
      </c>
      <c r="Q422" s="11">
        <f>2*'OddsRatio_working_3-way'!K422*'OddsRatio_working_3-way'!L422*'OddsRatio_working_3-way'!M422</f>
        <v>7.9729417492092031E-2</v>
      </c>
      <c r="R422" s="11">
        <f t="shared" si="101"/>
        <v>0</v>
      </c>
      <c r="S422" s="11">
        <f t="shared" si="102"/>
        <v>-0.81408718929941326</v>
      </c>
      <c r="T422" s="11">
        <f t="shared" si="103"/>
        <v>-0.28071972044807347</v>
      </c>
      <c r="U422" s="11">
        <f>'OddsRatio_working_3-way'!S422-'OddsRatio_working_3-way'!R422^2/3</f>
        <v>-0.81408718929941326</v>
      </c>
      <c r="V422" s="11">
        <f>'OddsRatio_working_3-way'!S422*'OddsRatio_working_3-way'!R422/3-2*'OddsRatio_working_3-way'!R422^3/27-'OddsRatio_working_3-way'!T422</f>
        <v>0.28071972044807347</v>
      </c>
      <c r="W422" s="11">
        <f>'OddsRatio_working_3-way'!V422^2+4*'OddsRatio_working_3-way'!U422^3/27</f>
        <v>-1.1262869082643845E-3</v>
      </c>
      <c r="X422" s="11">
        <f>IF('OddsRatio_working_3-way'!W422&gt;0,IF(ABS('OddsRatio_working_3-way'!V422+SQRT('OddsRatio_working_3-way'!W422))/2&gt;0,ABS('OddsRatio_working_3-way'!V422+SQRT('OddsRatio_working_3-way'!W422))/2,ABS('OddsRatio_working_3-way'!V422-SQRT('OddsRatio_working_3-way'!W422))/2),SQRT(-'OddsRatio_working_3-way'!U422^3/27))</f>
        <v>0.14135933675982365</v>
      </c>
      <c r="Y422" s="11">
        <f>IF('OddsRatio_working_3-way'!W422&gt;=0,IF('OddsRatio_working_3-way'!V422+SQRT('OddsRatio_working_3-way'!W422)&gt;0,0,PI()),ACOS('OddsRatio_working_3-way'!V422/(2*'OddsRatio_working_3-way'!X422)))</f>
        <v>0.1189858372584478</v>
      </c>
      <c r="Z422" s="11">
        <f>'OddsRatio_working_3-way'!X422^(1/3)*COS('OddsRatio_working_3-way'!Y422/3)</f>
        <v>0.52051488757811926</v>
      </c>
      <c r="AA422" s="11">
        <f>'OddsRatio_working_3-way'!X422^(1/3)*COS(('OddsRatio_working_3-way'!Y422+2*PI())/3)</f>
        <v>-0.27814560138023631</v>
      </c>
      <c r="AB422" s="11">
        <f>'OddsRatio_working_3-way'!X422^(1/3)*COS(('OddsRatio_working_3-way'!Y422+4*PI())/3)</f>
        <v>-0.242369286197883</v>
      </c>
      <c r="AC422" s="11">
        <f>'OddsRatio_working_3-way'!X422^(1/3)*SIN('OddsRatio_working_3-way'!Y422/3)</f>
        <v>2.0655465201144637E-2</v>
      </c>
      <c r="AD422" s="11">
        <f>'OddsRatio_working_3-way'!X422^(1/3)*SIN(('OddsRatio_working_3-way'!Y422+2*PI())/3)</f>
        <v>0.44045138309008008</v>
      </c>
      <c r="AE422" s="11">
        <f>'OddsRatio_working_3-way'!X422^(1/3)*SIN(('OddsRatio_working_3-way'!Y422+4*PI())/3)</f>
        <v>-0.46110684829122467</v>
      </c>
      <c r="AF422" s="11">
        <f>-'OddsRatio_working_3-way'!U422/(3*'OddsRatio_working_3-way'!X422^(1/3))*COS(('OddsRatio_working_3-way'!Y422)/3)</f>
        <v>0.52051488757811915</v>
      </c>
      <c r="AG422" s="11">
        <f>-'OddsRatio_working_3-way'!U422/(3*'OddsRatio_working_3-way'!X422^(1/3))*COS(('OddsRatio_working_3-way'!Y422+2*PI())/3)</f>
        <v>-0.27814560138023625</v>
      </c>
      <c r="AH422" s="11">
        <f>-'OddsRatio_working_3-way'!U422/(3*'OddsRatio_working_3-way'!X422^(1/3))*COS(('OddsRatio_working_3-way'!Y422+4*PI())/3)</f>
        <v>-0.24236928619788295</v>
      </c>
      <c r="AI422" s="11">
        <f>'OddsRatio_working_3-way'!U422/(3*'OddsRatio_working_3-way'!X422^(1/3))*SIN(('OddsRatio_working_3-way'!Y422)/3)</f>
        <v>-2.0655465201144634E-2</v>
      </c>
      <c r="AJ422" s="11">
        <f>'OddsRatio_working_3-way'!U422/(3*'OddsRatio_working_3-way'!X422^(1/3))*SIN(('OddsRatio_working_3-way'!Y422+2*PI())/3)</f>
        <v>-0.44045138309008003</v>
      </c>
      <c r="AK422" s="11">
        <f>'OddsRatio_working_3-way'!U422/(3*'OddsRatio_working_3-way'!X422^(1/3))*SIN(('OddsRatio_working_3-way'!Y422+4*PI())/3)</f>
        <v>0.46110684829122461</v>
      </c>
      <c r="AL422" s="11">
        <f>'OddsRatio_working_3-way'!Z422+'OddsRatio_working_3-way'!AF422</f>
        <v>1.0410297751562383</v>
      </c>
      <c r="AM422" s="11">
        <f>'OddsRatio_working_3-way'!AA422+'OddsRatio_working_3-way'!AG422</f>
        <v>-0.5562912027604725</v>
      </c>
      <c r="AN422" s="11">
        <f>'OddsRatio_working_3-way'!AB422+'OddsRatio_working_3-way'!AH422</f>
        <v>-0.48473857239576595</v>
      </c>
      <c r="AO422" s="11">
        <f>'OddsRatio_working_3-way'!AC422+'OddsRatio_working_3-way'!AI422</f>
        <v>0</v>
      </c>
      <c r="AP422" s="11">
        <f>'OddsRatio_working_3-way'!AD422+'OddsRatio_working_3-way'!AJ422</f>
        <v>0</v>
      </c>
      <c r="AQ422" s="11">
        <f>'OddsRatio_working_3-way'!AE422+'OddsRatio_working_3-way'!AK422</f>
        <v>0</v>
      </c>
      <c r="AR422" s="10">
        <f>IF(A422="","",IF(('OddsRatio_working_3-way'!X422=0),IF(Q422&gt;0,-Q422^(1/3),(-Q422)^(1/3)),'OddsRatio_working_3-way'!AL422-'OddsRatio_working_3-way'!R422/3))</f>
        <v>1.0410297751562383</v>
      </c>
      <c r="AS422" s="11">
        <f>IF(('OddsRatio_working_3-way'!X422=0),IF(Q422&gt;0,-Q422^(1/3),(-Q422)^(1/3)),'OddsRatio_working_3-way'!AM422-'OddsRatio_working_3-way'!R422/3)</f>
        <v>-0.5562912027604725</v>
      </c>
      <c r="AT422" s="11">
        <f>IF(('OddsRatio_working_3-way'!X422=0),IF(Q422&gt;0,-Q422^(1/3),(-Q422)^(1/3)),'OddsRatio_working_3-way'!AN422-'OddsRatio_working_3-way'!R422/3)</f>
        <v>-0.48473857239576595</v>
      </c>
      <c r="AU422" s="11">
        <f>IF(('OddsRatio_working_3-way'!X422=0),0,'OddsRatio_working_3-way'!AO422)</f>
        <v>0</v>
      </c>
      <c r="AV422" s="11">
        <f>IF(('OddsRatio_working_3-way'!X422=0),0,'OddsRatio_working_3-way'!AP422)</f>
        <v>0</v>
      </c>
      <c r="AW422" s="11">
        <f>IF(('OddsRatio_working_3-way'!X422=0),0,'OddsRatio_working_3-way'!AQ422)</f>
        <v>0</v>
      </c>
    </row>
    <row r="423" spans="1:4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9">
        <f t="shared" si="91"/>
        <v>0.43780286156270509</v>
      </c>
      <c r="E423" s="9">
        <f t="shared" si="92"/>
        <v>0.29221782918135181</v>
      </c>
      <c r="F423" s="9">
        <f t="shared" si="93"/>
        <v>0.26997930925594299</v>
      </c>
      <c r="G423" s="9">
        <f t="shared" si="94"/>
        <v>1.0440106367201043</v>
      </c>
      <c r="H423" s="9">
        <f t="shared" si="95"/>
        <v>2.2841330831657283</v>
      </c>
      <c r="I423" s="9">
        <f t="shared" si="96"/>
        <v>3.4221046771906418</v>
      </c>
      <c r="J423" s="9">
        <f t="shared" si="97"/>
        <v>3.70398754910507</v>
      </c>
      <c r="K423" s="11">
        <f t="shared" si="98"/>
        <v>0.44843049327354262</v>
      </c>
      <c r="L423" s="11">
        <f t="shared" si="99"/>
        <v>0.30120481927710846</v>
      </c>
      <c r="M423" s="11">
        <f t="shared" si="100"/>
        <v>0.2785515320334262</v>
      </c>
      <c r="N423" s="11">
        <f>'OddsRatio_working_3-way'!K423+'OddsRatio_working_3-way'!L423+'OddsRatio_working_3-way'!M423-('OddsRatio_working_3-way'!K423*'OddsRatio_working_3-way'!L423)-('OddsRatio_working_3-way'!K423*'OddsRatio_working_3-way'!M423)-('OddsRatio_working_3-way'!L423*'OddsRatio_working_3-way'!M423)+('OddsRatio_working_3-way'!K423*'OddsRatio_working_3-way'!L423*'OddsRatio_working_3-way'!M423)-1</f>
        <v>-0.27807085042268831</v>
      </c>
      <c r="O423" s="11">
        <f>0</f>
        <v>0</v>
      </c>
      <c r="P423" s="11">
        <f>('OddsRatio_working_3-way'!K423*'OddsRatio_working_3-way'!L423)+('OddsRatio_working_3-way'!K423*'OddsRatio_working_3-way'!M423)+('OddsRatio_working_3-way'!L423*'OddsRatio_working_3-way'!M423)-(3*'OddsRatio_working_3-way'!K423*'OddsRatio_working_3-way'!L423*'OddsRatio_working_3-way'!M423)</f>
        <v>0.23101010409601236</v>
      </c>
      <c r="Q423" s="11">
        <f>2*'OddsRatio_working_3-way'!K423*'OddsRatio_working_3-way'!L423*'OddsRatio_working_3-way'!M423</f>
        <v>7.5247590910753212E-2</v>
      </c>
      <c r="R423" s="11">
        <f t="shared" si="101"/>
        <v>0</v>
      </c>
      <c r="S423" s="11">
        <f t="shared" si="102"/>
        <v>-0.8307598719709739</v>
      </c>
      <c r="T423" s="11">
        <f t="shared" si="103"/>
        <v>-0.27060582148891654</v>
      </c>
      <c r="U423" s="11">
        <f>'OddsRatio_working_3-way'!S423-'OddsRatio_working_3-way'!R423^2/3</f>
        <v>-0.8307598719709739</v>
      </c>
      <c r="V423" s="11">
        <f>'OddsRatio_working_3-way'!S423*'OddsRatio_working_3-way'!R423/3-2*'OddsRatio_working_3-way'!R423^3/27-'OddsRatio_working_3-way'!T423</f>
        <v>0.27060582148891654</v>
      </c>
      <c r="W423" s="11">
        <f>'OddsRatio_working_3-way'!V423^2+4*'OddsRatio_working_3-way'!U423^3/27</f>
        <v>-1.1714543536403818E-2</v>
      </c>
      <c r="X423" s="11">
        <f>IF('OddsRatio_working_3-way'!W423&gt;0,IF(ABS('OddsRatio_working_3-way'!V423+SQRT('OddsRatio_working_3-way'!W423))/2&gt;0,ABS('OddsRatio_working_3-way'!V423+SQRT('OddsRatio_working_3-way'!W423))/2,ABS('OddsRatio_working_3-way'!V423-SQRT('OddsRatio_working_3-way'!W423))/2),SQRT(-'OddsRatio_working_3-way'!U423^3/27))</f>
        <v>0.14572410075215356</v>
      </c>
      <c r="Y423" s="11">
        <f>IF('OddsRatio_working_3-way'!W423&gt;=0,IF('OddsRatio_working_3-way'!V423+SQRT('OddsRatio_working_3-way'!W423)&gt;0,0,PI()),ACOS('OddsRatio_working_3-way'!V423/(2*'OddsRatio_working_3-way'!X423)))</f>
        <v>0.38047903175380871</v>
      </c>
      <c r="Z423" s="11">
        <f>'OddsRatio_working_3-way'!X423^(1/3)*COS('OddsRatio_working_3-way'!Y423/3)</f>
        <v>0.52200531836005215</v>
      </c>
      <c r="AA423" s="11">
        <f>'OddsRatio_working_3-way'!X423^(1/3)*COS(('OddsRatio_working_3-way'!Y423+2*PI())/3)</f>
        <v>-0.31864642463310006</v>
      </c>
      <c r="AB423" s="11">
        <f>'OddsRatio_working_3-way'!X423^(1/3)*COS(('OddsRatio_working_3-way'!Y423+4*PI())/3)</f>
        <v>-0.20335889372695215</v>
      </c>
      <c r="AC423" s="11">
        <f>'OddsRatio_working_3-way'!X423^(1/3)*SIN('OddsRatio_working_3-way'!Y423/3)</f>
        <v>6.6561287002871977E-2</v>
      </c>
      <c r="AD423" s="11">
        <f>'OddsRatio_working_3-way'!X423^(1/3)*SIN(('OddsRatio_working_3-way'!Y423+2*PI())/3)</f>
        <v>0.41878922310895261</v>
      </c>
      <c r="AE423" s="11">
        <f>'OddsRatio_working_3-way'!X423^(1/3)*SIN(('OddsRatio_working_3-way'!Y423+4*PI())/3)</f>
        <v>-0.48535051011182451</v>
      </c>
      <c r="AF423" s="11">
        <f>-'OddsRatio_working_3-way'!U423/(3*'OddsRatio_working_3-way'!X423^(1/3))*COS(('OddsRatio_working_3-way'!Y423)/3)</f>
        <v>0.52200531836005204</v>
      </c>
      <c r="AG423" s="11">
        <f>-'OddsRatio_working_3-way'!U423/(3*'OddsRatio_working_3-way'!X423^(1/3))*COS(('OddsRatio_working_3-way'!Y423+2*PI())/3)</f>
        <v>-0.3186464246331</v>
      </c>
      <c r="AH423" s="11">
        <f>-'OddsRatio_working_3-way'!U423/(3*'OddsRatio_working_3-way'!X423^(1/3))*COS(('OddsRatio_working_3-way'!Y423+4*PI())/3)</f>
        <v>-0.20335889372695212</v>
      </c>
      <c r="AI423" s="11">
        <f>'OddsRatio_working_3-way'!U423/(3*'OddsRatio_working_3-way'!X423^(1/3))*SIN(('OddsRatio_working_3-way'!Y423)/3)</f>
        <v>-6.6561287002871963E-2</v>
      </c>
      <c r="AJ423" s="11">
        <f>'OddsRatio_working_3-way'!U423/(3*'OddsRatio_working_3-way'!X423^(1/3))*SIN(('OddsRatio_working_3-way'!Y423+2*PI())/3)</f>
        <v>-0.41878922310895256</v>
      </c>
      <c r="AK423" s="11">
        <f>'OddsRatio_working_3-way'!U423/(3*'OddsRatio_working_3-way'!X423^(1/3))*SIN(('OddsRatio_working_3-way'!Y423+4*PI())/3)</f>
        <v>0.4853505101118244</v>
      </c>
      <c r="AL423" s="11">
        <f>'OddsRatio_working_3-way'!Z423+'OddsRatio_working_3-way'!AF423</f>
        <v>1.0440106367201043</v>
      </c>
      <c r="AM423" s="11">
        <f>'OddsRatio_working_3-way'!AA423+'OddsRatio_working_3-way'!AG423</f>
        <v>-0.6372928492662</v>
      </c>
      <c r="AN423" s="11">
        <f>'OddsRatio_working_3-way'!AB423+'OddsRatio_working_3-way'!AH423</f>
        <v>-0.4067177874539043</v>
      </c>
      <c r="AO423" s="11">
        <f>'OddsRatio_working_3-way'!AC423+'OddsRatio_working_3-way'!AI423</f>
        <v>0</v>
      </c>
      <c r="AP423" s="11">
        <f>'OddsRatio_working_3-way'!AD423+'OddsRatio_working_3-way'!AJ423</f>
        <v>0</v>
      </c>
      <c r="AQ423" s="11">
        <f>'OddsRatio_working_3-way'!AE423+'OddsRatio_working_3-way'!AK423</f>
        <v>0</v>
      </c>
      <c r="AR423" s="10">
        <f>IF(A423="","",IF(('OddsRatio_working_3-way'!X423=0),IF(Q423&gt;0,-Q423^(1/3),(-Q423)^(1/3)),'OddsRatio_working_3-way'!AL423-'OddsRatio_working_3-way'!R423/3))</f>
        <v>1.0440106367201043</v>
      </c>
      <c r="AS423" s="11">
        <f>IF(('OddsRatio_working_3-way'!X423=0),IF(Q423&gt;0,-Q423^(1/3),(-Q423)^(1/3)),'OddsRatio_working_3-way'!AM423-'OddsRatio_working_3-way'!R423/3)</f>
        <v>-0.6372928492662</v>
      </c>
      <c r="AT423" s="11">
        <f>IF(('OddsRatio_working_3-way'!X423=0),IF(Q423&gt;0,-Q423^(1/3),(-Q423)^(1/3)),'OddsRatio_working_3-way'!AN423-'OddsRatio_working_3-way'!R423/3)</f>
        <v>-0.4067177874539043</v>
      </c>
      <c r="AU423" s="11">
        <f>IF(('OddsRatio_working_3-way'!X423=0),0,'OddsRatio_working_3-way'!AO423)</f>
        <v>0</v>
      </c>
      <c r="AV423" s="11">
        <f>IF(('OddsRatio_working_3-way'!X423=0),0,'OddsRatio_working_3-way'!AP423)</f>
        <v>0</v>
      </c>
      <c r="AW423" s="11">
        <f>IF(('OddsRatio_working_3-way'!X423=0),0,'OddsRatio_working_3-way'!AQ423)</f>
        <v>0</v>
      </c>
    </row>
    <row r="424" spans="1:4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9">
        <f t="shared" si="91"/>
        <v>0.49136328671483143</v>
      </c>
      <c r="E424" s="9">
        <f t="shared" si="92"/>
        <v>0.29734656652620606</v>
      </c>
      <c r="F424" s="9">
        <f t="shared" si="93"/>
        <v>0.2112901467589624</v>
      </c>
      <c r="G424" s="9">
        <f t="shared" si="94"/>
        <v>1.0456101865054106</v>
      </c>
      <c r="H424" s="9">
        <f t="shared" si="95"/>
        <v>2.0351540846403569</v>
      </c>
      <c r="I424" s="9">
        <f t="shared" si="96"/>
        <v>3.3630790215022275</v>
      </c>
      <c r="J424" s="9">
        <f t="shared" si="97"/>
        <v>4.7328283658243162</v>
      </c>
      <c r="K424" s="11">
        <f t="shared" si="98"/>
        <v>0.50251256281407031</v>
      </c>
      <c r="L424" s="11">
        <f t="shared" si="99"/>
        <v>0.30674846625766872</v>
      </c>
      <c r="M424" s="11">
        <f t="shared" si="100"/>
        <v>0.21881838074398249</v>
      </c>
      <c r="N424" s="11">
        <f>'OddsRatio_working_3-way'!K424+'OddsRatio_working_3-way'!L424+'OddsRatio_working_3-way'!M424-('OddsRatio_working_3-way'!K424*'OddsRatio_working_3-way'!L424)-('OddsRatio_working_3-way'!K424*'OddsRatio_working_3-way'!M424)-('OddsRatio_working_3-way'!L424*'OddsRatio_working_3-way'!M424)+('OddsRatio_working_3-way'!K424*'OddsRatio_working_3-way'!L424*'OddsRatio_working_3-way'!M424)-1</f>
        <v>-0.26941698599183239</v>
      </c>
      <c r="O424" s="11">
        <f>0</f>
        <v>0</v>
      </c>
      <c r="P424" s="11">
        <f>('OddsRatio_working_3-way'!K424*'OddsRatio_working_3-way'!L424)+('OddsRatio_working_3-way'!K424*'OddsRatio_working_3-way'!M424)+('OddsRatio_working_3-way'!L424*'OddsRatio_working_3-way'!M424)-(3*'OddsRatio_working_3-way'!K424*'OddsRatio_working_3-way'!L424*'OddsRatio_working_3-way'!M424)</f>
        <v>0.23003689562443511</v>
      </c>
      <c r="Q424" s="11">
        <f>2*'OddsRatio_working_3-way'!K424*'OddsRatio_working_3-way'!L424*'OddsRatio_working_3-way'!M424</f>
        <v>6.7459500183118803E-2</v>
      </c>
      <c r="R424" s="11">
        <f t="shared" si="101"/>
        <v>0</v>
      </c>
      <c r="S424" s="11">
        <f t="shared" si="102"/>
        <v>-0.85383219167706403</v>
      </c>
      <c r="T424" s="11">
        <f t="shared" si="103"/>
        <v>-0.25039067204605986</v>
      </c>
      <c r="U424" s="11">
        <f>'OddsRatio_working_3-way'!S424-'OddsRatio_working_3-way'!R424^2/3</f>
        <v>-0.85383219167706403</v>
      </c>
      <c r="V424" s="11">
        <f>'OddsRatio_working_3-way'!S424*'OddsRatio_working_3-way'!R424/3-2*'OddsRatio_working_3-way'!R424^3/27-'OddsRatio_working_3-way'!T424</f>
        <v>0.25039067204605986</v>
      </c>
      <c r="W424" s="11">
        <f>'OddsRatio_working_3-way'!V424^2+4*'OddsRatio_working_3-way'!U424^3/27</f>
        <v>-2.9522108427241581E-2</v>
      </c>
      <c r="X424" s="11">
        <f>IF('OddsRatio_working_3-way'!W424&gt;0,IF(ABS('OddsRatio_working_3-way'!V424+SQRT('OddsRatio_working_3-way'!W424))/2&gt;0,ABS('OddsRatio_working_3-way'!V424+SQRT('OddsRatio_working_3-way'!W424))/2,ABS('OddsRatio_working_3-way'!V424-SQRT('OddsRatio_working_3-way'!W424))/2),SQRT(-'OddsRatio_working_3-way'!U424^3/27))</f>
        <v>0.15183675203563124</v>
      </c>
      <c r="Y424" s="11">
        <f>IF('OddsRatio_working_3-way'!W424&gt;=0,IF('OddsRatio_working_3-way'!V424+SQRT('OddsRatio_working_3-way'!W424)&gt;0,0,PI()),ACOS('OddsRatio_working_3-way'!V424/(2*'OddsRatio_working_3-way'!X424)))</f>
        <v>0.60140923580426109</v>
      </c>
      <c r="Z424" s="11">
        <f>'OddsRatio_working_3-way'!X424^(1/3)*COS('OddsRatio_working_3-way'!Y424/3)</f>
        <v>0.5228050932527053</v>
      </c>
      <c r="AA424" s="11">
        <f>'OddsRatio_working_3-way'!X424^(1/3)*COS(('OddsRatio_working_3-way'!Y424+2*PI())/3)</f>
        <v>-0.35340349102932406</v>
      </c>
      <c r="AB424" s="11">
        <f>'OddsRatio_working_3-way'!X424^(1/3)*COS(('OddsRatio_working_3-way'!Y424+4*PI())/3)</f>
        <v>-0.16940160222338133</v>
      </c>
      <c r="AC424" s="11">
        <f>'OddsRatio_working_3-way'!X424^(1/3)*SIN('OddsRatio_working_3-way'!Y424/3)</f>
        <v>0.10623354003351067</v>
      </c>
      <c r="AD424" s="11">
        <f>'OddsRatio_working_3-way'!X424^(1/3)*SIN(('OddsRatio_working_3-way'!Y424+2*PI())/3)</f>
        <v>0.39964572196797982</v>
      </c>
      <c r="AE424" s="11">
        <f>'OddsRatio_working_3-way'!X424^(1/3)*SIN(('OddsRatio_working_3-way'!Y424+4*PI())/3)</f>
        <v>-0.50587926200149047</v>
      </c>
      <c r="AF424" s="11">
        <f>-'OddsRatio_working_3-way'!U424/(3*'OddsRatio_working_3-way'!X424^(1/3))*COS(('OddsRatio_working_3-way'!Y424)/3)</f>
        <v>0.5228050932527053</v>
      </c>
      <c r="AG424" s="11">
        <f>-'OddsRatio_working_3-way'!U424/(3*'OddsRatio_working_3-way'!X424^(1/3))*COS(('OddsRatio_working_3-way'!Y424+2*PI())/3)</f>
        <v>-0.35340349102932406</v>
      </c>
      <c r="AH424" s="11">
        <f>-'OddsRatio_working_3-way'!U424/(3*'OddsRatio_working_3-way'!X424^(1/3))*COS(('OddsRatio_working_3-way'!Y424+4*PI())/3)</f>
        <v>-0.16940160222338133</v>
      </c>
      <c r="AI424" s="11">
        <f>'OddsRatio_working_3-way'!U424/(3*'OddsRatio_working_3-way'!X424^(1/3))*SIN(('OddsRatio_working_3-way'!Y424)/3)</f>
        <v>-0.10623354003351067</v>
      </c>
      <c r="AJ424" s="11">
        <f>'OddsRatio_working_3-way'!U424/(3*'OddsRatio_working_3-way'!X424^(1/3))*SIN(('OddsRatio_working_3-way'!Y424+2*PI())/3)</f>
        <v>-0.39964572196797982</v>
      </c>
      <c r="AK424" s="11">
        <f>'OddsRatio_working_3-way'!U424/(3*'OddsRatio_working_3-way'!X424^(1/3))*SIN(('OddsRatio_working_3-way'!Y424+4*PI())/3)</f>
        <v>0.50587926200149047</v>
      </c>
      <c r="AL424" s="11">
        <f>'OddsRatio_working_3-way'!Z424+'OddsRatio_working_3-way'!AF424</f>
        <v>1.0456101865054106</v>
      </c>
      <c r="AM424" s="11">
        <f>'OddsRatio_working_3-way'!AA424+'OddsRatio_working_3-way'!AG424</f>
        <v>-0.70680698205864811</v>
      </c>
      <c r="AN424" s="11">
        <f>'OddsRatio_working_3-way'!AB424+'OddsRatio_working_3-way'!AH424</f>
        <v>-0.33880320444676265</v>
      </c>
      <c r="AO424" s="11">
        <f>'OddsRatio_working_3-way'!AC424+'OddsRatio_working_3-way'!AI424</f>
        <v>0</v>
      </c>
      <c r="AP424" s="11">
        <f>'OddsRatio_working_3-way'!AD424+'OddsRatio_working_3-way'!AJ424</f>
        <v>0</v>
      </c>
      <c r="AQ424" s="11">
        <f>'OddsRatio_working_3-way'!AE424+'OddsRatio_working_3-way'!AK424</f>
        <v>0</v>
      </c>
      <c r="AR424" s="10">
        <f>IF(A424="","",IF(('OddsRatio_working_3-way'!X424=0),IF(Q424&gt;0,-Q424^(1/3),(-Q424)^(1/3)),'OddsRatio_working_3-way'!AL424-'OddsRatio_working_3-way'!R424/3))</f>
        <v>1.0456101865054106</v>
      </c>
      <c r="AS424" s="11">
        <f>IF(('OddsRatio_working_3-way'!X424=0),IF(Q424&gt;0,-Q424^(1/3),(-Q424)^(1/3)),'OddsRatio_working_3-way'!AM424-'OddsRatio_working_3-way'!R424/3)</f>
        <v>-0.70680698205864811</v>
      </c>
      <c r="AT424" s="11">
        <f>IF(('OddsRatio_working_3-way'!X424=0),IF(Q424&gt;0,-Q424^(1/3),(-Q424)^(1/3)),'OddsRatio_working_3-way'!AN424-'OddsRatio_working_3-way'!R424/3)</f>
        <v>-0.33880320444676265</v>
      </c>
      <c r="AU424" s="11">
        <f>IF(('OddsRatio_working_3-way'!X424=0),0,'OddsRatio_working_3-way'!AO424)</f>
        <v>0</v>
      </c>
      <c r="AV424" s="11">
        <f>IF(('OddsRatio_working_3-way'!X424=0),0,'OddsRatio_working_3-way'!AP424)</f>
        <v>0</v>
      </c>
      <c r="AW424" s="11">
        <f>IF(('OddsRatio_working_3-way'!X424=0),0,'OddsRatio_working_3-way'!AQ424)</f>
        <v>0</v>
      </c>
    </row>
    <row r="425" spans="1:4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9">
        <f t="shared" si="91"/>
        <v>0.54364483202581393</v>
      </c>
      <c r="E425" s="9">
        <f t="shared" si="92"/>
        <v>0.2728356607653446</v>
      </c>
      <c r="F425" s="9">
        <f t="shared" si="93"/>
        <v>0.18351950720884158</v>
      </c>
      <c r="G425" s="9">
        <f t="shared" si="94"/>
        <v>1.049295286854941</v>
      </c>
      <c r="H425" s="9">
        <f t="shared" si="95"/>
        <v>1.8394362294839528</v>
      </c>
      <c r="I425" s="9">
        <f t="shared" si="96"/>
        <v>3.6652100286115505</v>
      </c>
      <c r="J425" s="9">
        <f t="shared" si="97"/>
        <v>5.4490120162649509</v>
      </c>
      <c r="K425" s="11">
        <f t="shared" si="98"/>
        <v>0.55555555555555558</v>
      </c>
      <c r="L425" s="11">
        <f t="shared" si="99"/>
        <v>0.2824858757062147</v>
      </c>
      <c r="M425" s="11">
        <f t="shared" si="100"/>
        <v>0.19083969465648853</v>
      </c>
      <c r="N425" s="11">
        <f>'OddsRatio_working_3-way'!K425+'OddsRatio_working_3-way'!L425+'OddsRatio_working_3-way'!M425-('OddsRatio_working_3-way'!K425*'OddsRatio_working_3-way'!L425)-('OddsRatio_working_3-way'!K425*'OddsRatio_working_3-way'!M425)-('OddsRatio_working_3-way'!L425*'OddsRatio_working_3-way'!M425)+('OddsRatio_working_3-way'!K425*'OddsRatio_working_3-way'!L425*'OddsRatio_working_3-way'!M425)-1</f>
        <v>-0.25803731017859621</v>
      </c>
      <c r="O425" s="11">
        <f>0</f>
        <v>0</v>
      </c>
      <c r="P425" s="11">
        <f>('OddsRatio_working_3-way'!K425*'OddsRatio_working_3-way'!L425)+('OddsRatio_working_3-way'!K425*'OddsRatio_working_3-way'!M425)+('OddsRatio_working_3-way'!L425*'OddsRatio_working_3-way'!M425)-(3*'OddsRatio_working_3-way'!K425*'OddsRatio_working_3-way'!L425*'OddsRatio_working_3-way'!M425)</f>
        <v>0.22701897135847188</v>
      </c>
      <c r="Q425" s="11">
        <f>2*'OddsRatio_working_3-way'!K425*'OddsRatio_working_3-way'!L425*'OddsRatio_working_3-way'!M425</f>
        <v>5.989946473838309E-2</v>
      </c>
      <c r="R425" s="11">
        <f t="shared" si="101"/>
        <v>0</v>
      </c>
      <c r="S425" s="11">
        <f t="shared" si="102"/>
        <v>-0.8797912642995096</v>
      </c>
      <c r="T425" s="11">
        <f t="shared" si="103"/>
        <v>-0.23213489823206063</v>
      </c>
      <c r="U425" s="11">
        <f>'OddsRatio_working_3-way'!S425-'OddsRatio_working_3-way'!R425^2/3</f>
        <v>-0.8797912642995096</v>
      </c>
      <c r="V425" s="11">
        <f>'OddsRatio_working_3-way'!S425*'OddsRatio_working_3-way'!R425/3-2*'OddsRatio_working_3-way'!R425^3/27-'OddsRatio_working_3-way'!T425</f>
        <v>0.23213489823206063</v>
      </c>
      <c r="W425" s="11">
        <f>'OddsRatio_working_3-way'!V425^2+4*'OddsRatio_working_3-way'!U425^3/27</f>
        <v>-4.700037868766354E-2</v>
      </c>
      <c r="X425" s="11">
        <f>IF('OddsRatio_working_3-way'!W425&gt;0,IF(ABS('OddsRatio_working_3-way'!V425+SQRT('OddsRatio_working_3-way'!W425))/2&gt;0,ABS('OddsRatio_working_3-way'!V425+SQRT('OddsRatio_working_3-way'!W425))/2,ABS('OddsRatio_working_3-way'!V425-SQRT('OddsRatio_working_3-way'!W425))/2),SQRT(-'OddsRatio_working_3-way'!U425^3/27))</f>
        <v>0.15881356181453199</v>
      </c>
      <c r="Y425" s="11">
        <f>IF('OddsRatio_working_3-way'!W425&gt;=0,IF('OddsRatio_working_3-way'!V425+SQRT('OddsRatio_working_3-way'!W425)&gt;0,0,PI()),ACOS('OddsRatio_working_3-way'!V425/(2*'OddsRatio_working_3-way'!X425)))</f>
        <v>0.75124316126442015</v>
      </c>
      <c r="Z425" s="11">
        <f>'OddsRatio_working_3-way'!X425^(1/3)*COS('OddsRatio_working_3-way'!Y425/3)</f>
        <v>0.52464764342747061</v>
      </c>
      <c r="AA425" s="11">
        <f>'OddsRatio_working_3-way'!X425^(1/3)*COS(('OddsRatio_working_3-way'!Y425+2*PI())/3)</f>
        <v>-0.37854109133997738</v>
      </c>
      <c r="AB425" s="11">
        <f>'OddsRatio_working_3-way'!X425^(1/3)*COS(('OddsRatio_working_3-way'!Y425+4*PI())/3)</f>
        <v>-0.14610655208749335</v>
      </c>
      <c r="AC425" s="11">
        <f>'OddsRatio_working_3-way'!X425^(1/3)*SIN('OddsRatio_working_3-way'!Y425/3)</f>
        <v>0.13419614380638833</v>
      </c>
      <c r="AD425" s="11">
        <f>'OddsRatio_working_3-way'!X425^(1/3)*SIN(('OddsRatio_working_3-way'!Y425+2*PI())/3)</f>
        <v>0.3872601153406352</v>
      </c>
      <c r="AE425" s="11">
        <f>'OddsRatio_working_3-way'!X425^(1/3)*SIN(('OddsRatio_working_3-way'!Y425+4*PI())/3)</f>
        <v>-0.52145625914702354</v>
      </c>
      <c r="AF425" s="11">
        <f>-'OddsRatio_working_3-way'!U425/(3*'OddsRatio_working_3-way'!X425^(1/3))*COS(('OddsRatio_working_3-way'!Y425)/3)</f>
        <v>0.5246476434274705</v>
      </c>
      <c r="AG425" s="11">
        <f>-'OddsRatio_working_3-way'!U425/(3*'OddsRatio_working_3-way'!X425^(1/3))*COS(('OddsRatio_working_3-way'!Y425+2*PI())/3)</f>
        <v>-0.37854109133997732</v>
      </c>
      <c r="AH425" s="11">
        <f>-'OddsRatio_working_3-way'!U425/(3*'OddsRatio_working_3-way'!X425^(1/3))*COS(('OddsRatio_working_3-way'!Y425+4*PI())/3)</f>
        <v>-0.14610655208749332</v>
      </c>
      <c r="AI425" s="11">
        <f>'OddsRatio_working_3-way'!U425/(3*'OddsRatio_working_3-way'!X425^(1/3))*SIN(('OddsRatio_working_3-way'!Y425)/3)</f>
        <v>-0.13419614380638831</v>
      </c>
      <c r="AJ425" s="11">
        <f>'OddsRatio_working_3-way'!U425/(3*'OddsRatio_working_3-way'!X425^(1/3))*SIN(('OddsRatio_working_3-way'!Y425+2*PI())/3)</f>
        <v>-0.38726011534063515</v>
      </c>
      <c r="AK425" s="11">
        <f>'OddsRatio_working_3-way'!U425/(3*'OddsRatio_working_3-way'!X425^(1/3))*SIN(('OddsRatio_working_3-way'!Y425+4*PI())/3)</f>
        <v>0.52145625914702343</v>
      </c>
      <c r="AL425" s="11">
        <f>'OddsRatio_working_3-way'!Z425+'OddsRatio_working_3-way'!AF425</f>
        <v>1.049295286854941</v>
      </c>
      <c r="AM425" s="11">
        <f>'OddsRatio_working_3-way'!AA425+'OddsRatio_working_3-way'!AG425</f>
        <v>-0.75708218267995475</v>
      </c>
      <c r="AN425" s="11">
        <f>'OddsRatio_working_3-way'!AB425+'OddsRatio_working_3-way'!AH425</f>
        <v>-0.29221310417498669</v>
      </c>
      <c r="AO425" s="11">
        <f>'OddsRatio_working_3-way'!AC425+'OddsRatio_working_3-way'!AI425</f>
        <v>0</v>
      </c>
      <c r="AP425" s="11">
        <f>'OddsRatio_working_3-way'!AD425+'OddsRatio_working_3-way'!AJ425</f>
        <v>0</v>
      </c>
      <c r="AQ425" s="11">
        <f>'OddsRatio_working_3-way'!AE425+'OddsRatio_working_3-way'!AK425</f>
        <v>0</v>
      </c>
      <c r="AR425" s="10">
        <f>IF(A425="","",IF(('OddsRatio_working_3-way'!X425=0),IF(Q425&gt;0,-Q425^(1/3),(-Q425)^(1/3)),'OddsRatio_working_3-way'!AL425-'OddsRatio_working_3-way'!R425/3))</f>
        <v>1.049295286854941</v>
      </c>
      <c r="AS425" s="11">
        <f>IF(('OddsRatio_working_3-way'!X425=0),IF(Q425&gt;0,-Q425^(1/3),(-Q425)^(1/3)),'OddsRatio_working_3-way'!AM425-'OddsRatio_working_3-way'!R425/3)</f>
        <v>-0.75708218267995475</v>
      </c>
      <c r="AT425" s="11">
        <f>IF(('OddsRatio_working_3-way'!X425=0),IF(Q425&gt;0,-Q425^(1/3),(-Q425)^(1/3)),'OddsRatio_working_3-way'!AN425-'OddsRatio_working_3-way'!R425/3)</f>
        <v>-0.29221310417498669</v>
      </c>
      <c r="AU425" s="11">
        <f>IF(('OddsRatio_working_3-way'!X425=0),0,'OddsRatio_working_3-way'!AO425)</f>
        <v>0</v>
      </c>
      <c r="AV425" s="11">
        <f>IF(('OddsRatio_working_3-way'!X425=0),0,'OddsRatio_working_3-way'!AP425)</f>
        <v>0</v>
      </c>
      <c r="AW425" s="11">
        <f>IF(('OddsRatio_working_3-way'!X425=0),0,'OddsRatio_working_3-way'!AQ425)</f>
        <v>0</v>
      </c>
    </row>
    <row r="426" spans="1:4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9">
        <f t="shared" si="91"/>
        <v>0.61527824356415683</v>
      </c>
      <c r="E426" s="9">
        <f t="shared" si="92"/>
        <v>0.23335183898723441</v>
      </c>
      <c r="F426" s="9">
        <f t="shared" si="93"/>
        <v>0.1513699174486087</v>
      </c>
      <c r="G426" s="9">
        <f t="shared" si="94"/>
        <v>1.0597981977109838</v>
      </c>
      <c r="H426" s="9">
        <f t="shared" si="95"/>
        <v>1.6252809366494805</v>
      </c>
      <c r="I426" s="9">
        <f t="shared" si="96"/>
        <v>4.2853744129040496</v>
      </c>
      <c r="J426" s="9">
        <f t="shared" si="97"/>
        <v>6.6063324658911045</v>
      </c>
      <c r="K426" s="11">
        <f t="shared" si="98"/>
        <v>0.62893081761006286</v>
      </c>
      <c r="L426" s="11">
        <f t="shared" si="99"/>
        <v>0.24390243902439027</v>
      </c>
      <c r="M426" s="11">
        <f t="shared" si="100"/>
        <v>0.1589825119236884</v>
      </c>
      <c r="N426" s="11">
        <f>'OddsRatio_working_3-way'!K426+'OddsRatio_working_3-way'!L426+'OddsRatio_working_3-way'!M426-('OddsRatio_working_3-way'!K426*'OddsRatio_working_3-way'!L426)-('OddsRatio_working_3-way'!K426*'OddsRatio_working_3-way'!M426)-('OddsRatio_working_3-way'!L426*'OddsRatio_working_3-way'!M426)+('OddsRatio_working_3-way'!K426*'OddsRatio_working_3-way'!L426*'OddsRatio_working_3-way'!M426)-1</f>
        <v>-0.23595965419413611</v>
      </c>
      <c r="O426" s="11">
        <f>0</f>
        <v>0</v>
      </c>
      <c r="P426" s="11">
        <f>('OddsRatio_working_3-way'!K426*'OddsRatio_working_3-way'!L426)+('OddsRatio_working_3-way'!K426*'OddsRatio_working_3-way'!M426)+('OddsRatio_working_3-way'!L426*'OddsRatio_working_3-way'!M426)-(3*'OddsRatio_working_3-way'!K426*'OddsRatio_working_3-way'!L426*'OddsRatio_working_3-way'!M426)</f>
        <v>0.21900030021087924</v>
      </c>
      <c r="Q426" s="11">
        <f>2*'OddsRatio_working_3-way'!K426*'OddsRatio_working_3-way'!L426*'OddsRatio_working_3-way'!M426</f>
        <v>4.87751225413985E-2</v>
      </c>
      <c r="R426" s="11">
        <f t="shared" si="101"/>
        <v>0</v>
      </c>
      <c r="S426" s="11">
        <f t="shared" si="102"/>
        <v>-0.92812604323744452</v>
      </c>
      <c r="T426" s="11">
        <f t="shared" si="103"/>
        <v>-0.20670958646713689</v>
      </c>
      <c r="U426" s="11">
        <f>'OddsRatio_working_3-way'!S426-'OddsRatio_working_3-way'!R426^2/3</f>
        <v>-0.92812604323744452</v>
      </c>
      <c r="V426" s="11">
        <f>'OddsRatio_working_3-way'!S426*'OddsRatio_working_3-way'!R426/3-2*'OddsRatio_working_3-way'!R426^3/27-'OddsRatio_working_3-way'!T426</f>
        <v>0.20670958646713689</v>
      </c>
      <c r="W426" s="11">
        <f>'OddsRatio_working_3-way'!V426^2+4*'OddsRatio_working_3-way'!U426^3/27</f>
        <v>-7.5716248416557386E-2</v>
      </c>
      <c r="X426" s="11">
        <f>IF('OddsRatio_working_3-way'!W426&gt;0,IF(ABS('OddsRatio_working_3-way'!V426+SQRT('OddsRatio_working_3-way'!W426))/2&gt;0,ABS('OddsRatio_working_3-way'!V426+SQRT('OddsRatio_working_3-way'!W426))/2,ABS('OddsRatio_working_3-way'!V426-SQRT('OddsRatio_working_3-way'!W426))/2),SQRT(-'OddsRatio_working_3-way'!U426^3/27))</f>
        <v>0.17207927065307149</v>
      </c>
      <c r="Y426" s="11">
        <f>IF('OddsRatio_working_3-way'!W426&gt;=0,IF('OddsRatio_working_3-way'!V426+SQRT('OddsRatio_working_3-way'!W426)&gt;0,0,PI()),ACOS('OddsRatio_working_3-way'!V426/(2*'OddsRatio_working_3-way'!X426)))</f>
        <v>0.92651605534680348</v>
      </c>
      <c r="Z426" s="11">
        <f>'OddsRatio_working_3-way'!X426^(1/3)*COS('OddsRatio_working_3-way'!Y426/3)</f>
        <v>0.52989909885549202</v>
      </c>
      <c r="AA426" s="11">
        <f>'OddsRatio_working_3-way'!X426^(1/3)*COS(('OddsRatio_working_3-way'!Y426+2*PI())/3)</f>
        <v>-0.41136238897218041</v>
      </c>
      <c r="AB426" s="11">
        <f>'OddsRatio_working_3-way'!X426^(1/3)*COS(('OddsRatio_working_3-way'!Y426+4*PI())/3)</f>
        <v>-0.11853670988331168</v>
      </c>
      <c r="AC426" s="11">
        <f>'OddsRatio_working_3-way'!X426^(1/3)*SIN('OddsRatio_working_3-way'!Y426/3)</f>
        <v>0.16906298464759345</v>
      </c>
      <c r="AD426" s="11">
        <f>'OddsRatio_working_3-way'!X426^(1/3)*SIN(('OddsRatio_working_3-way'!Y426+2*PI())/3)</f>
        <v>0.37437458872754092</v>
      </c>
      <c r="AE426" s="11">
        <f>'OddsRatio_working_3-way'!X426^(1/3)*SIN(('OddsRatio_working_3-way'!Y426+4*PI())/3)</f>
        <v>-0.54343757337513432</v>
      </c>
      <c r="AF426" s="11">
        <f>-'OddsRatio_working_3-way'!U426/(3*'OddsRatio_working_3-way'!X426^(1/3))*COS(('OddsRatio_working_3-way'!Y426)/3)</f>
        <v>0.52989909885549191</v>
      </c>
      <c r="AG426" s="11">
        <f>-'OddsRatio_working_3-way'!U426/(3*'OddsRatio_working_3-way'!X426^(1/3))*COS(('OddsRatio_working_3-way'!Y426+2*PI())/3)</f>
        <v>-0.41136238897218036</v>
      </c>
      <c r="AH426" s="11">
        <f>-'OddsRatio_working_3-way'!U426/(3*'OddsRatio_working_3-way'!X426^(1/3))*COS(('OddsRatio_working_3-way'!Y426+4*PI())/3)</f>
        <v>-0.11853670988331166</v>
      </c>
      <c r="AI426" s="11">
        <f>'OddsRatio_working_3-way'!U426/(3*'OddsRatio_working_3-way'!X426^(1/3))*SIN(('OddsRatio_working_3-way'!Y426)/3)</f>
        <v>-0.16906298464759342</v>
      </c>
      <c r="AJ426" s="11">
        <f>'OddsRatio_working_3-way'!U426/(3*'OddsRatio_working_3-way'!X426^(1/3))*SIN(('OddsRatio_working_3-way'!Y426+2*PI())/3)</f>
        <v>-0.37437458872754081</v>
      </c>
      <c r="AK426" s="11">
        <f>'OddsRatio_working_3-way'!U426/(3*'OddsRatio_working_3-way'!X426^(1/3))*SIN(('OddsRatio_working_3-way'!Y426+4*PI())/3)</f>
        <v>0.54343757337513421</v>
      </c>
      <c r="AL426" s="11">
        <f>'OddsRatio_working_3-way'!Z426+'OddsRatio_working_3-way'!AF426</f>
        <v>1.0597981977109838</v>
      </c>
      <c r="AM426" s="11">
        <f>'OddsRatio_working_3-way'!AA426+'OddsRatio_working_3-way'!AG426</f>
        <v>-0.82272477794436072</v>
      </c>
      <c r="AN426" s="11">
        <f>'OddsRatio_working_3-way'!AB426+'OddsRatio_working_3-way'!AH426</f>
        <v>-0.23707341976662333</v>
      </c>
      <c r="AO426" s="11">
        <f>'OddsRatio_working_3-way'!AC426+'OddsRatio_working_3-way'!AI426</f>
        <v>0</v>
      </c>
      <c r="AP426" s="11">
        <f>'OddsRatio_working_3-way'!AD426+'OddsRatio_working_3-way'!AJ426</f>
        <v>0</v>
      </c>
      <c r="AQ426" s="11">
        <f>'OddsRatio_working_3-way'!AE426+'OddsRatio_working_3-way'!AK426</f>
        <v>0</v>
      </c>
      <c r="AR426" s="10">
        <f>IF(A426="","",IF(('OddsRatio_working_3-way'!X426=0),IF(Q426&gt;0,-Q426^(1/3),(-Q426)^(1/3)),'OddsRatio_working_3-way'!AL426-'OddsRatio_working_3-way'!R426/3))</f>
        <v>1.0597981977109838</v>
      </c>
      <c r="AS426" s="11">
        <f>IF(('OddsRatio_working_3-way'!X426=0),IF(Q426&gt;0,-Q426^(1/3),(-Q426)^(1/3)),'OddsRatio_working_3-way'!AM426-'OddsRatio_working_3-way'!R426/3)</f>
        <v>-0.82272477794436072</v>
      </c>
      <c r="AT426" s="11">
        <f>IF(('OddsRatio_working_3-way'!X426=0),IF(Q426&gt;0,-Q426^(1/3),(-Q426)^(1/3)),'OddsRatio_working_3-way'!AN426-'OddsRatio_working_3-way'!R426/3)</f>
        <v>-0.23707341976662333</v>
      </c>
      <c r="AU426" s="11">
        <f>IF(('OddsRatio_working_3-way'!X426=0),0,'OddsRatio_working_3-way'!AO426)</f>
        <v>0</v>
      </c>
      <c r="AV426" s="11">
        <f>IF(('OddsRatio_working_3-way'!X426=0),0,'OddsRatio_working_3-way'!AP426)</f>
        <v>0</v>
      </c>
      <c r="AW426" s="11">
        <f>IF(('OddsRatio_working_3-way'!X426=0),0,'OddsRatio_working_3-way'!AQ426)</f>
        <v>0</v>
      </c>
    </row>
    <row r="427" spans="1:4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9">
        <f t="shared" si="91"/>
        <v>0.31974637165401321</v>
      </c>
      <c r="E427" s="9">
        <f t="shared" si="92"/>
        <v>0.30843294551117212</v>
      </c>
      <c r="F427" s="9">
        <f t="shared" si="93"/>
        <v>0.37182068283481473</v>
      </c>
      <c r="G427" s="9">
        <f t="shared" si="94"/>
        <v>1.042881766660791</v>
      </c>
      <c r="H427" s="9">
        <f t="shared" si="95"/>
        <v>3.127478803988013</v>
      </c>
      <c r="I427" s="9">
        <f t="shared" si="96"/>
        <v>3.2421957983207013</v>
      </c>
      <c r="J427" s="9">
        <f t="shared" si="97"/>
        <v>2.6894684619904821</v>
      </c>
      <c r="K427" s="11">
        <f t="shared" si="98"/>
        <v>0.32894736842105265</v>
      </c>
      <c r="L427" s="11">
        <f t="shared" si="99"/>
        <v>0.31746031746031744</v>
      </c>
      <c r="M427" s="11">
        <f t="shared" si="100"/>
        <v>0.38167938931297707</v>
      </c>
      <c r="N427" s="11">
        <f>'OddsRatio_working_3-way'!K427+'OddsRatio_working_3-way'!L427+'OddsRatio_working_3-way'!M427-('OddsRatio_working_3-way'!K427*'OddsRatio_working_3-way'!L427)-('OddsRatio_working_3-way'!K427*'OddsRatio_working_3-way'!M427)-('OddsRatio_working_3-way'!L427*'OddsRatio_working_3-way'!M427)+('OddsRatio_working_3-way'!K427*'OddsRatio_working_3-way'!L427*'OddsRatio_working_3-way'!M427)-1</f>
        <v>-0.28320323710038464</v>
      </c>
      <c r="O427" s="11">
        <f>0</f>
        <v>0</v>
      </c>
      <c r="P427" s="11">
        <f>('OddsRatio_working_3-way'!K427*'OddsRatio_working_3-way'!L427)+('OddsRatio_working_3-way'!K427*'OddsRatio_working_3-way'!M427)+('OddsRatio_working_3-way'!L427*'OddsRatio_working_3-way'!M427)-(3*'OddsRatio_working_3-way'!K427*'OddsRatio_working_3-way'!L427*'OddsRatio_working_3-way'!M427)</f>
        <v>0.23157448328199637</v>
      </c>
      <c r="Q427" s="11">
        <f>2*'OddsRatio_working_3-way'!K427*'OddsRatio_working_3-way'!L427*'OddsRatio_working_3-way'!M427</f>
        <v>7.9715829012735398E-2</v>
      </c>
      <c r="R427" s="11">
        <f t="shared" si="101"/>
        <v>0</v>
      </c>
      <c r="S427" s="11">
        <f t="shared" si="102"/>
        <v>-0.81769716212640653</v>
      </c>
      <c r="T427" s="11">
        <f t="shared" si="103"/>
        <v>-0.28147922964764421</v>
      </c>
      <c r="U427" s="11">
        <f>'OddsRatio_working_3-way'!S427-'OddsRatio_working_3-way'!R427^2/3</f>
        <v>-0.81769716212640653</v>
      </c>
      <c r="V427" s="11">
        <f>'OddsRatio_working_3-way'!S427*'OddsRatio_working_3-way'!R427/3-2*'OddsRatio_working_3-way'!R427^3/27-'OddsRatio_working_3-way'!T427</f>
        <v>0.28147922964764421</v>
      </c>
      <c r="W427" s="11">
        <f>'OddsRatio_working_3-way'!V427^2+4*'OddsRatio_working_3-way'!U427^3/27</f>
        <v>-1.7673319825219358E-3</v>
      </c>
      <c r="X427" s="11">
        <f>IF('OddsRatio_working_3-way'!W427&gt;0,IF(ABS('OddsRatio_working_3-way'!V427+SQRT('OddsRatio_working_3-way'!W427))/2&gt;0,ABS('OddsRatio_working_3-way'!V427+SQRT('OddsRatio_working_3-way'!W427))/2,ABS('OddsRatio_working_3-way'!V427-SQRT('OddsRatio_working_3-way'!W427))/2),SQRT(-'OddsRatio_working_3-way'!U427^3/27))</f>
        <v>0.14230064011236312</v>
      </c>
      <c r="Y427" s="11">
        <f>IF('OddsRatio_working_3-way'!W427&gt;=0,IF('OddsRatio_working_3-way'!V427+SQRT('OddsRatio_working_3-way'!W427)&gt;0,0,PI()),ACOS('OddsRatio_working_3-way'!V427/(2*'OddsRatio_working_3-way'!X427)))</f>
        <v>0.14825670902567056</v>
      </c>
      <c r="Z427" s="11">
        <f>'OddsRatio_working_3-way'!X427^(1/3)*COS('OddsRatio_working_3-way'!Y427/3)</f>
        <v>0.52144088333039562</v>
      </c>
      <c r="AA427" s="11">
        <f>'OddsRatio_working_3-way'!X427^(1/3)*COS(('OddsRatio_working_3-way'!Y427+2*PI())/3)</f>
        <v>-0.28305526705771505</v>
      </c>
      <c r="AB427" s="11">
        <f>'OddsRatio_working_3-way'!X427^(1/3)*COS(('OddsRatio_working_3-way'!Y427+4*PI())/3)</f>
        <v>-0.23838561627268073</v>
      </c>
      <c r="AC427" s="11">
        <f>'OddsRatio_working_3-way'!X427^(1/3)*SIN('OddsRatio_working_3-way'!Y427/3)</f>
        <v>2.5790034905346232E-2</v>
      </c>
      <c r="AD427" s="11">
        <f>'OddsRatio_working_3-way'!X427^(1/3)*SIN(('OddsRatio_working_3-way'!Y427+2*PI())/3)</f>
        <v>0.43868603408324713</v>
      </c>
      <c r="AE427" s="11">
        <f>'OddsRatio_working_3-way'!X427^(1/3)*SIN(('OddsRatio_working_3-way'!Y427+4*PI())/3)</f>
        <v>-0.46447606898859334</v>
      </c>
      <c r="AF427" s="11">
        <f>-'OddsRatio_working_3-way'!U427/(3*'OddsRatio_working_3-way'!X427^(1/3))*COS(('OddsRatio_working_3-way'!Y427)/3)</f>
        <v>0.5214408833303954</v>
      </c>
      <c r="AG427" s="11">
        <f>-'OddsRatio_working_3-way'!U427/(3*'OddsRatio_working_3-way'!X427^(1/3))*COS(('OddsRatio_working_3-way'!Y427+2*PI())/3)</f>
        <v>-0.28305526705771494</v>
      </c>
      <c r="AH427" s="11">
        <f>-'OddsRatio_working_3-way'!U427/(3*'OddsRatio_working_3-way'!X427^(1/3))*COS(('OddsRatio_working_3-way'!Y427+4*PI())/3)</f>
        <v>-0.23838561627268062</v>
      </c>
      <c r="AI427" s="11">
        <f>'OddsRatio_working_3-way'!U427/(3*'OddsRatio_working_3-way'!X427^(1/3))*SIN(('OddsRatio_working_3-way'!Y427)/3)</f>
        <v>-2.5790034905346221E-2</v>
      </c>
      <c r="AJ427" s="11">
        <f>'OddsRatio_working_3-way'!U427/(3*'OddsRatio_working_3-way'!X427^(1/3))*SIN(('OddsRatio_working_3-way'!Y427+2*PI())/3)</f>
        <v>-0.43868603408324697</v>
      </c>
      <c r="AK427" s="11">
        <f>'OddsRatio_working_3-way'!U427/(3*'OddsRatio_working_3-way'!X427^(1/3))*SIN(('OddsRatio_working_3-way'!Y427+4*PI())/3)</f>
        <v>0.46447606898859312</v>
      </c>
      <c r="AL427" s="11">
        <f>'OddsRatio_working_3-way'!Z427+'OddsRatio_working_3-way'!AF427</f>
        <v>1.042881766660791</v>
      </c>
      <c r="AM427" s="11">
        <f>'OddsRatio_working_3-way'!AA427+'OddsRatio_working_3-way'!AG427</f>
        <v>-0.56611053411543</v>
      </c>
      <c r="AN427" s="11">
        <f>'OddsRatio_working_3-way'!AB427+'OddsRatio_working_3-way'!AH427</f>
        <v>-0.47677123254536136</v>
      </c>
      <c r="AO427" s="11">
        <f>'OddsRatio_working_3-way'!AC427+'OddsRatio_working_3-way'!AI427</f>
        <v>0</v>
      </c>
      <c r="AP427" s="11">
        <f>'OddsRatio_working_3-way'!AD427+'OddsRatio_working_3-way'!AJ427</f>
        <v>0</v>
      </c>
      <c r="AQ427" s="11">
        <f>'OddsRatio_working_3-way'!AE427+'OddsRatio_working_3-way'!AK427</f>
        <v>0</v>
      </c>
      <c r="AR427" s="10">
        <f>IF(A427="","",IF(('OddsRatio_working_3-way'!X427=0),IF(Q427&gt;0,-Q427^(1/3),(-Q427)^(1/3)),'OddsRatio_working_3-way'!AL427-'OddsRatio_working_3-way'!R427/3))</f>
        <v>1.042881766660791</v>
      </c>
      <c r="AS427" s="11">
        <f>IF(('OddsRatio_working_3-way'!X427=0),IF(Q427&gt;0,-Q427^(1/3),(-Q427)^(1/3)),'OddsRatio_working_3-way'!AM427-'OddsRatio_working_3-way'!R427/3)</f>
        <v>-0.56611053411543</v>
      </c>
      <c r="AT427" s="11">
        <f>IF(('OddsRatio_working_3-way'!X427=0),IF(Q427&gt;0,-Q427^(1/3),(-Q427)^(1/3)),'OddsRatio_working_3-way'!AN427-'OddsRatio_working_3-way'!R427/3)</f>
        <v>-0.47677123254536136</v>
      </c>
      <c r="AU427" s="11">
        <f>IF(('OddsRatio_working_3-way'!X427=0),0,'OddsRatio_working_3-way'!AO427)</f>
        <v>0</v>
      </c>
      <c r="AV427" s="11">
        <f>IF(('OddsRatio_working_3-way'!X427=0),0,'OddsRatio_working_3-way'!AP427)</f>
        <v>0</v>
      </c>
      <c r="AW427" s="11">
        <f>IF(('OddsRatio_working_3-way'!X427=0),0,'OddsRatio_working_3-way'!AQ427)</f>
        <v>0</v>
      </c>
    </row>
    <row r="428" spans="1:4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9">
        <f t="shared" si="91"/>
        <v>0.31878060515510181</v>
      </c>
      <c r="E428" s="9">
        <f t="shared" si="92"/>
        <v>0.31357059608903048</v>
      </c>
      <c r="F428" s="9">
        <f t="shared" si="93"/>
        <v>0.36764879875586792</v>
      </c>
      <c r="G428" s="9">
        <f t="shared" si="94"/>
        <v>1.0424164408154599</v>
      </c>
      <c r="H428" s="9">
        <f t="shared" si="95"/>
        <v>3.1369537036716921</v>
      </c>
      <c r="I428" s="9">
        <f t="shared" si="96"/>
        <v>3.1890745257124657</v>
      </c>
      <c r="J428" s="9">
        <f t="shared" si="97"/>
        <v>2.7199871273455081</v>
      </c>
      <c r="K428" s="11">
        <f t="shared" si="98"/>
        <v>0.32786885245901642</v>
      </c>
      <c r="L428" s="11">
        <f t="shared" si="99"/>
        <v>0.32258064516129031</v>
      </c>
      <c r="M428" s="11">
        <f t="shared" si="100"/>
        <v>0.37735849056603776</v>
      </c>
      <c r="N428" s="11">
        <f>'OddsRatio_working_3-way'!K428+'OddsRatio_working_3-way'!L428+'OddsRatio_working_3-way'!M428-('OddsRatio_working_3-way'!K428*'OddsRatio_working_3-way'!L428)-('OddsRatio_working_3-way'!K428*'OddsRatio_working_3-way'!M428)-('OddsRatio_working_3-way'!L428*'OddsRatio_working_3-way'!M428)+('OddsRatio_working_3-way'!K428*'OddsRatio_working_3-way'!L428*'OddsRatio_working_3-way'!M428)-1</f>
        <v>-0.28349779990620916</v>
      </c>
      <c r="O428" s="11">
        <f>0</f>
        <v>0</v>
      </c>
      <c r="P428" s="11">
        <f>('OddsRatio_working_3-way'!K428*'OddsRatio_working_3-way'!L428)+('OddsRatio_working_3-way'!K428*'OddsRatio_working_3-way'!M428)+('OddsRatio_working_3-way'!L428*'OddsRatio_working_3-way'!M428)-(3*'OddsRatio_working_3-way'!K428*'OddsRatio_working_3-way'!L428*'OddsRatio_working_3-way'!M428)</f>
        <v>0.23148379114574502</v>
      </c>
      <c r="Q428" s="11">
        <f>2*'OddsRatio_working_3-way'!K428*'OddsRatio_working_3-way'!L428*'OddsRatio_working_3-way'!M428</f>
        <v>7.9821996946808624E-2</v>
      </c>
      <c r="R428" s="11">
        <f t="shared" si="101"/>
        <v>0</v>
      </c>
      <c r="S428" s="11">
        <f t="shared" si="102"/>
        <v>-0.81652764579593862</v>
      </c>
      <c r="T428" s="11">
        <f t="shared" si="103"/>
        <v>-0.28156125717101327</v>
      </c>
      <c r="U428" s="11">
        <f>'OddsRatio_working_3-way'!S428-'OddsRatio_working_3-way'!R428^2/3</f>
        <v>-0.81652764579593862</v>
      </c>
      <c r="V428" s="11">
        <f>'OddsRatio_working_3-way'!S428*'OddsRatio_working_3-way'!R428/3-2*'OddsRatio_working_3-way'!R428^3/27-'OddsRatio_working_3-way'!T428</f>
        <v>0.28156125717101327</v>
      </c>
      <c r="W428" s="11">
        <f>'OddsRatio_working_3-way'!V428^2+4*'OddsRatio_working_3-way'!U428^3/27</f>
        <v>-1.3741008383665043E-3</v>
      </c>
      <c r="X428" s="11">
        <f>IF('OddsRatio_working_3-way'!W428&gt;0,IF(ABS('OddsRatio_working_3-way'!V428+SQRT('OddsRatio_working_3-way'!W428))/2&gt;0,ABS('OddsRatio_working_3-way'!V428+SQRT('OddsRatio_working_3-way'!W428))/2,ABS('OddsRatio_working_3-way'!V428-SQRT('OddsRatio_working_3-way'!W428))/2),SQRT(-'OddsRatio_working_3-way'!U428^3/27))</f>
        <v>0.14199545976728267</v>
      </c>
      <c r="Y428" s="11">
        <f>IF('OddsRatio_working_3-way'!W428&gt;=0,IF('OddsRatio_working_3-way'!V428+SQRT('OddsRatio_working_3-way'!W428)&gt;0,0,PI()),ACOS('OddsRatio_working_3-way'!V428/(2*'OddsRatio_working_3-way'!X428)))</f>
        <v>0.13090187036273782</v>
      </c>
      <c r="Z428" s="11">
        <f>'OddsRatio_working_3-way'!X428^(1/3)*COS('OddsRatio_working_3-way'!Y428/3)</f>
        <v>0.52120822040772996</v>
      </c>
      <c r="AA428" s="11">
        <f>'OddsRatio_working_3-way'!X428^(1/3)*COS(('OddsRatio_working_3-way'!Y428+2*PI())/3)</f>
        <v>-0.28031209547735247</v>
      </c>
      <c r="AB428" s="11">
        <f>'OddsRatio_working_3-way'!X428^(1/3)*COS(('OddsRatio_working_3-way'!Y428+4*PI())/3)</f>
        <v>-0.24089612493037763</v>
      </c>
      <c r="AC428" s="11">
        <f>'OddsRatio_working_3-way'!X428^(1/3)*SIN('OddsRatio_working_3-way'!Y428/3)</f>
        <v>2.2756821205666269E-2</v>
      </c>
      <c r="AD428" s="11">
        <f>'OddsRatio_working_3-way'!X428^(1/3)*SIN(('OddsRatio_working_3-way'!Y428+2*PI())/3)</f>
        <v>0.44000114893153985</v>
      </c>
      <c r="AE428" s="11">
        <f>'OddsRatio_working_3-way'!X428^(1/3)*SIN(('OddsRatio_working_3-way'!Y428+4*PI())/3)</f>
        <v>-0.46275797013720615</v>
      </c>
      <c r="AF428" s="11">
        <f>-'OddsRatio_working_3-way'!U428/(3*'OddsRatio_working_3-way'!X428^(1/3))*COS(('OddsRatio_working_3-way'!Y428)/3)</f>
        <v>0.52120822040772996</v>
      </c>
      <c r="AG428" s="11">
        <f>-'OddsRatio_working_3-way'!U428/(3*'OddsRatio_working_3-way'!X428^(1/3))*COS(('OddsRatio_working_3-way'!Y428+2*PI())/3)</f>
        <v>-0.28031209547735247</v>
      </c>
      <c r="AH428" s="11">
        <f>-'OddsRatio_working_3-way'!U428/(3*'OddsRatio_working_3-way'!X428^(1/3))*COS(('OddsRatio_working_3-way'!Y428+4*PI())/3)</f>
        <v>-0.24089612493037763</v>
      </c>
      <c r="AI428" s="11">
        <f>'OddsRatio_working_3-way'!U428/(3*'OddsRatio_working_3-way'!X428^(1/3))*SIN(('OddsRatio_working_3-way'!Y428)/3)</f>
        <v>-2.2756821205666269E-2</v>
      </c>
      <c r="AJ428" s="11">
        <f>'OddsRatio_working_3-way'!U428/(3*'OddsRatio_working_3-way'!X428^(1/3))*SIN(('OddsRatio_working_3-way'!Y428+2*PI())/3)</f>
        <v>-0.44000114893153985</v>
      </c>
      <c r="AK428" s="11">
        <f>'OddsRatio_working_3-way'!U428/(3*'OddsRatio_working_3-way'!X428^(1/3))*SIN(('OddsRatio_working_3-way'!Y428+4*PI())/3)</f>
        <v>0.46275797013720615</v>
      </c>
      <c r="AL428" s="11">
        <f>'OddsRatio_working_3-way'!Z428+'OddsRatio_working_3-way'!AF428</f>
        <v>1.0424164408154599</v>
      </c>
      <c r="AM428" s="11">
        <f>'OddsRatio_working_3-way'!AA428+'OddsRatio_working_3-way'!AG428</f>
        <v>-0.56062419095470495</v>
      </c>
      <c r="AN428" s="11">
        <f>'OddsRatio_working_3-way'!AB428+'OddsRatio_working_3-way'!AH428</f>
        <v>-0.48179224986075525</v>
      </c>
      <c r="AO428" s="11">
        <f>'OddsRatio_working_3-way'!AC428+'OddsRatio_working_3-way'!AI428</f>
        <v>0</v>
      </c>
      <c r="AP428" s="11">
        <f>'OddsRatio_working_3-way'!AD428+'OddsRatio_working_3-way'!AJ428</f>
        <v>0</v>
      </c>
      <c r="AQ428" s="11">
        <f>'OddsRatio_working_3-way'!AE428+'OddsRatio_working_3-way'!AK428</f>
        <v>0</v>
      </c>
      <c r="AR428" s="10">
        <f>IF(A428="","",IF(('OddsRatio_working_3-way'!X428=0),IF(Q428&gt;0,-Q428^(1/3),(-Q428)^(1/3)),'OddsRatio_working_3-way'!AL428-'OddsRatio_working_3-way'!R428/3))</f>
        <v>1.0424164408154599</v>
      </c>
      <c r="AS428" s="11">
        <f>IF(('OddsRatio_working_3-way'!X428=0),IF(Q428&gt;0,-Q428^(1/3),(-Q428)^(1/3)),'OddsRatio_working_3-way'!AM428-'OddsRatio_working_3-way'!R428/3)</f>
        <v>-0.56062419095470495</v>
      </c>
      <c r="AT428" s="11">
        <f>IF(('OddsRatio_working_3-way'!X428=0),IF(Q428&gt;0,-Q428^(1/3),(-Q428)^(1/3)),'OddsRatio_working_3-way'!AN428-'OddsRatio_working_3-way'!R428/3)</f>
        <v>-0.48179224986075525</v>
      </c>
      <c r="AU428" s="11">
        <f>IF(('OddsRatio_working_3-way'!X428=0),0,'OddsRatio_working_3-way'!AO428)</f>
        <v>0</v>
      </c>
      <c r="AV428" s="11">
        <f>IF(('OddsRatio_working_3-way'!X428=0),0,'OddsRatio_working_3-way'!AP428)</f>
        <v>0</v>
      </c>
      <c r="AW428" s="11">
        <f>IF(('OddsRatio_working_3-way'!X428=0),0,'OddsRatio_working_3-way'!AQ428)</f>
        <v>0</v>
      </c>
    </row>
    <row r="429" spans="1:4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9">
        <f t="shared" si="91"/>
        <v>0.33893358662513778</v>
      </c>
      <c r="E429" s="9">
        <f t="shared" si="92"/>
        <v>0.31971942536921943</v>
      </c>
      <c r="F429" s="9">
        <f t="shared" si="93"/>
        <v>0.34134698800564262</v>
      </c>
      <c r="G429" s="9">
        <f t="shared" si="94"/>
        <v>1.0430109760517345</v>
      </c>
      <c r="H429" s="9">
        <f t="shared" si="95"/>
        <v>2.9504305252167438</v>
      </c>
      <c r="I429" s="9">
        <f t="shared" si="96"/>
        <v>3.1277423911455386</v>
      </c>
      <c r="J429" s="9">
        <f t="shared" si="97"/>
        <v>2.9295703056957092</v>
      </c>
      <c r="K429" s="11">
        <f t="shared" si="98"/>
        <v>0.34843205574912889</v>
      </c>
      <c r="L429" s="11">
        <f t="shared" si="99"/>
        <v>0.32894736842105265</v>
      </c>
      <c r="M429" s="11">
        <f t="shared" si="100"/>
        <v>0.35087719298245612</v>
      </c>
      <c r="N429" s="11">
        <f>'OddsRatio_working_3-way'!K429+'OddsRatio_working_3-way'!L429+'OddsRatio_working_3-way'!M429-('OddsRatio_working_3-way'!K429*'OddsRatio_working_3-way'!L429)-('OddsRatio_working_3-way'!K429*'OddsRatio_working_3-way'!M429)-('OddsRatio_working_3-way'!L429*'OddsRatio_working_3-way'!M429)+('OddsRatio_working_3-way'!K429*'OddsRatio_working_3-way'!L429*'OddsRatio_working_3-way'!M429)-1</f>
        <v>-0.28382010867991536</v>
      </c>
      <c r="O429" s="11">
        <f>0</f>
        <v>0</v>
      </c>
      <c r="P429" s="11">
        <f>('OddsRatio_working_3-way'!K429*'OddsRatio_working_3-way'!L429)+('OddsRatio_working_3-way'!K429*'OddsRatio_working_3-way'!M429)+('OddsRatio_working_3-way'!L429*'OddsRatio_working_3-way'!M429)-(3*'OddsRatio_working_3-way'!K429*'OddsRatio_working_3-way'!L429*'OddsRatio_working_3-way'!M429)</f>
        <v>0.23164457999942084</v>
      </c>
      <c r="Q429" s="11">
        <f>2*'OddsRatio_working_3-way'!K429*'OddsRatio_working_3-way'!L429*'OddsRatio_working_3-way'!M429</f>
        <v>8.0432145833132254E-2</v>
      </c>
      <c r="R429" s="11">
        <f t="shared" si="101"/>
        <v>0</v>
      </c>
      <c r="S429" s="11">
        <f t="shared" si="102"/>
        <v>-0.81616690613230414</v>
      </c>
      <c r="T429" s="11">
        <f t="shared" si="103"/>
        <v>-0.28339128685149456</v>
      </c>
      <c r="U429" s="11">
        <f>'OddsRatio_working_3-way'!S429-'OddsRatio_working_3-way'!R429^2/3</f>
        <v>-0.81616690613230414</v>
      </c>
      <c r="V429" s="11">
        <f>'OddsRatio_working_3-way'!S429*'OddsRatio_working_3-way'!R429/3-2*'OddsRatio_working_3-way'!R429^3/27-'OddsRatio_working_3-way'!T429</f>
        <v>0.28339128685149456</v>
      </c>
      <c r="W429" s="11">
        <f>'OddsRatio_working_3-way'!V429^2+4*'OddsRatio_working_3-way'!U429^3/27</f>
        <v>-2.3337417355592804E-4</v>
      </c>
      <c r="X429" s="11">
        <f>IF('OddsRatio_working_3-way'!W429&gt;0,IF(ABS('OddsRatio_working_3-way'!V429+SQRT('OddsRatio_working_3-way'!W429))/2&gt;0,ABS('OddsRatio_working_3-way'!V429+SQRT('OddsRatio_working_3-way'!W429))/2,ABS('OddsRatio_working_3-way'!V429-SQRT('OddsRatio_working_3-way'!W429))/2),SQRT(-'OddsRatio_working_3-way'!U429^3/27))</f>
        <v>0.14190137035710931</v>
      </c>
      <c r="Y429" s="11">
        <f>IF('OddsRatio_working_3-way'!W429&gt;=0,IF('OddsRatio_working_3-way'!V429+SQRT('OddsRatio_working_3-way'!W429)&gt;0,0,PI()),ACOS('OddsRatio_working_3-way'!V429/(2*'OddsRatio_working_3-way'!X429)))</f>
        <v>5.38542225482046E-2</v>
      </c>
      <c r="Z429" s="11">
        <f>'OddsRatio_working_3-way'!X429^(1/3)*COS('OddsRatio_working_3-way'!Y429/3)</f>
        <v>0.52150548802586727</v>
      </c>
      <c r="AA429" s="11">
        <f>'OddsRatio_working_3-way'!X429^(1/3)*COS(('OddsRatio_working_3-way'!Y429+2*PI())/3)</f>
        <v>-0.26886113486763286</v>
      </c>
      <c r="AB429" s="11">
        <f>'OddsRatio_working_3-way'!X429^(1/3)*COS(('OddsRatio_working_3-way'!Y429+4*PI())/3)</f>
        <v>-0.25264435315823436</v>
      </c>
      <c r="AC429" s="11">
        <f>'OddsRatio_working_3-way'!X429^(1/3)*SIN('OddsRatio_working_3-way'!Y429/3)</f>
        <v>9.3627632853105179E-3</v>
      </c>
      <c r="AD429" s="11">
        <f>'OddsRatio_working_3-way'!X429^(1/3)*SIN(('OddsRatio_working_3-way'!Y429+2*PI())/3)</f>
        <v>0.44695561920074711</v>
      </c>
      <c r="AE429" s="11">
        <f>'OddsRatio_working_3-way'!X429^(1/3)*SIN(('OddsRatio_working_3-way'!Y429+4*PI())/3)</f>
        <v>-0.45631838248605772</v>
      </c>
      <c r="AF429" s="11">
        <f>-'OddsRatio_working_3-way'!U429/(3*'OddsRatio_working_3-way'!X429^(1/3))*COS(('OddsRatio_working_3-way'!Y429)/3)</f>
        <v>0.52150548802586727</v>
      </c>
      <c r="AG429" s="11">
        <f>-'OddsRatio_working_3-way'!U429/(3*'OddsRatio_working_3-way'!X429^(1/3))*COS(('OddsRatio_working_3-way'!Y429+2*PI())/3)</f>
        <v>-0.26886113486763286</v>
      </c>
      <c r="AH429" s="11">
        <f>-'OddsRatio_working_3-way'!U429/(3*'OddsRatio_working_3-way'!X429^(1/3))*COS(('OddsRatio_working_3-way'!Y429+4*PI())/3)</f>
        <v>-0.25264435315823436</v>
      </c>
      <c r="AI429" s="11">
        <f>'OddsRatio_working_3-way'!U429/(3*'OddsRatio_working_3-way'!X429^(1/3))*SIN(('OddsRatio_working_3-way'!Y429)/3)</f>
        <v>-9.3627632853105179E-3</v>
      </c>
      <c r="AJ429" s="11">
        <f>'OddsRatio_working_3-way'!U429/(3*'OddsRatio_working_3-way'!X429^(1/3))*SIN(('OddsRatio_working_3-way'!Y429+2*PI())/3)</f>
        <v>-0.44695561920074711</v>
      </c>
      <c r="AK429" s="11">
        <f>'OddsRatio_working_3-way'!U429/(3*'OddsRatio_working_3-way'!X429^(1/3))*SIN(('OddsRatio_working_3-way'!Y429+4*PI())/3)</f>
        <v>0.45631838248605772</v>
      </c>
      <c r="AL429" s="11">
        <f>'OddsRatio_working_3-way'!Z429+'OddsRatio_working_3-way'!AF429</f>
        <v>1.0430109760517345</v>
      </c>
      <c r="AM429" s="11">
        <f>'OddsRatio_working_3-way'!AA429+'OddsRatio_working_3-way'!AG429</f>
        <v>-0.53772226973526571</v>
      </c>
      <c r="AN429" s="11">
        <f>'OddsRatio_working_3-way'!AB429+'OddsRatio_working_3-way'!AH429</f>
        <v>-0.50528870631646872</v>
      </c>
      <c r="AO429" s="11">
        <f>'OddsRatio_working_3-way'!AC429+'OddsRatio_working_3-way'!AI429</f>
        <v>0</v>
      </c>
      <c r="AP429" s="11">
        <f>'OddsRatio_working_3-way'!AD429+'OddsRatio_working_3-way'!AJ429</f>
        <v>0</v>
      </c>
      <c r="AQ429" s="11">
        <f>'OddsRatio_working_3-way'!AE429+'OddsRatio_working_3-way'!AK429</f>
        <v>0</v>
      </c>
      <c r="AR429" s="10">
        <f>IF(A429="","",IF(('OddsRatio_working_3-way'!X429=0),IF(Q429&gt;0,-Q429^(1/3),(-Q429)^(1/3)),'OddsRatio_working_3-way'!AL429-'OddsRatio_working_3-way'!R429/3))</f>
        <v>1.0430109760517345</v>
      </c>
      <c r="AS429" s="11">
        <f>IF(('OddsRatio_working_3-way'!X429=0),IF(Q429&gt;0,-Q429^(1/3),(-Q429)^(1/3)),'OddsRatio_working_3-way'!AM429-'OddsRatio_working_3-way'!R429/3)</f>
        <v>-0.53772226973526571</v>
      </c>
      <c r="AT429" s="11">
        <f>IF(('OddsRatio_working_3-way'!X429=0),IF(Q429&gt;0,-Q429^(1/3),(-Q429)^(1/3)),'OddsRatio_working_3-way'!AN429-'OddsRatio_working_3-way'!R429/3)</f>
        <v>-0.50528870631646872</v>
      </c>
      <c r="AU429" s="11">
        <f>IF(('OddsRatio_working_3-way'!X429=0),0,'OddsRatio_working_3-way'!AO429)</f>
        <v>0</v>
      </c>
      <c r="AV429" s="11">
        <f>IF(('OddsRatio_working_3-way'!X429=0),0,'OddsRatio_working_3-way'!AP429)</f>
        <v>0</v>
      </c>
      <c r="AW429" s="11">
        <f>IF(('OddsRatio_working_3-way'!X429=0),0,'OddsRatio_working_3-way'!AQ429)</f>
        <v>0</v>
      </c>
    </row>
    <row r="430" spans="1:4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9">
        <f t="shared" si="91"/>
        <v>0.41331574766579798</v>
      </c>
      <c r="E430" s="9">
        <f t="shared" si="92"/>
        <v>0.27800311423671975</v>
      </c>
      <c r="F430" s="9">
        <f t="shared" si="93"/>
        <v>0.30868113809748254</v>
      </c>
      <c r="G430" s="9">
        <f t="shared" si="94"/>
        <v>1.051450205101697</v>
      </c>
      <c r="H430" s="9">
        <f t="shared" si="95"/>
        <v>2.4194577768872909</v>
      </c>
      <c r="I430" s="9">
        <f t="shared" si="96"/>
        <v>3.597082006601191</v>
      </c>
      <c r="J430" s="9">
        <f t="shared" si="97"/>
        <v>3.2395889368666144</v>
      </c>
      <c r="K430" s="11">
        <f t="shared" si="98"/>
        <v>0.42553191489361702</v>
      </c>
      <c r="L430" s="11">
        <f t="shared" si="99"/>
        <v>0.28818443804034583</v>
      </c>
      <c r="M430" s="11">
        <f t="shared" si="100"/>
        <v>0.31948881789137379</v>
      </c>
      <c r="N430" s="11">
        <f>'OddsRatio_working_3-way'!K430+'OddsRatio_working_3-way'!L430+'OddsRatio_working_3-way'!M430-('OddsRatio_working_3-way'!K430*'OddsRatio_working_3-way'!L430)-('OddsRatio_working_3-way'!K430*'OddsRatio_working_3-way'!M430)-('OddsRatio_working_3-way'!L430*'OddsRatio_working_3-way'!M430)+('OddsRatio_working_3-way'!K430*'OddsRatio_working_3-way'!L430*'OddsRatio_working_3-way'!M430)-1</f>
        <v>-0.27827144971993556</v>
      </c>
      <c r="O430" s="11">
        <f>0</f>
        <v>0</v>
      </c>
      <c r="P430" s="11">
        <f>('OddsRatio_working_3-way'!K430*'OddsRatio_working_3-way'!L430)+('OddsRatio_working_3-way'!K430*'OddsRatio_working_3-way'!M430)+('OddsRatio_working_3-way'!L430*'OddsRatio_working_3-way'!M430)-(3*'OddsRatio_working_3-way'!K430*'OddsRatio_working_3-way'!L430*'OddsRatio_working_3-way'!M430)</f>
        <v>0.23311772229488925</v>
      </c>
      <c r="Q430" s="11">
        <f>2*'OddsRatio_working_3-way'!K430*'OddsRatio_working_3-way'!L430*'OddsRatio_working_3-way'!M430</f>
        <v>7.8358898250382933E-2</v>
      </c>
      <c r="R430" s="11">
        <f t="shared" si="101"/>
        <v>0</v>
      </c>
      <c r="S430" s="11">
        <f t="shared" si="102"/>
        <v>-0.83773496177746232</v>
      </c>
      <c r="T430" s="11">
        <f t="shared" si="103"/>
        <v>-0.28159158379074362</v>
      </c>
      <c r="U430" s="11">
        <f>'OddsRatio_working_3-way'!S430-'OddsRatio_working_3-way'!R430^2/3</f>
        <v>-0.83773496177746232</v>
      </c>
      <c r="V430" s="11">
        <f>'OddsRatio_working_3-way'!S430*'OddsRatio_working_3-way'!R430/3-2*'OddsRatio_working_3-way'!R430^3/27-'OddsRatio_working_3-way'!T430</f>
        <v>0.28159158379074362</v>
      </c>
      <c r="W430" s="11">
        <f>'OddsRatio_working_3-way'!V430^2+4*'OddsRatio_working_3-way'!U430^3/27</f>
        <v>-7.8057775787126471E-3</v>
      </c>
      <c r="X430" s="11">
        <f>IF('OddsRatio_working_3-way'!W430&gt;0,IF(ABS('OddsRatio_working_3-way'!V430+SQRT('OddsRatio_working_3-way'!W430))/2&gt;0,ABS('OddsRatio_working_3-way'!V430+SQRT('OddsRatio_working_3-way'!W430))/2,ABS('OddsRatio_working_3-way'!V430-SQRT('OddsRatio_working_3-way'!W430))/2),SQRT(-'OddsRatio_working_3-way'!U430^3/27))</f>
        <v>0.14756320479754773</v>
      </c>
      <c r="Y430" s="11">
        <f>IF('OddsRatio_working_3-way'!W430&gt;=0,IF('OddsRatio_working_3-way'!V430+SQRT('OddsRatio_working_3-way'!W430)&gt;0,0,PI()),ACOS('OddsRatio_working_3-way'!V430/(2*'OddsRatio_working_3-way'!X430)))</f>
        <v>0.30402633154906122</v>
      </c>
      <c r="Z430" s="11">
        <f>'OddsRatio_working_3-way'!X430^(1/3)*COS('OddsRatio_working_3-way'!Y430/3)</f>
        <v>0.52572510255084859</v>
      </c>
      <c r="AA430" s="11">
        <f>'OddsRatio_working_3-way'!X430^(1/3)*COS(('OddsRatio_working_3-way'!Y430+2*PI())/3)</f>
        <v>-0.30916134019360647</v>
      </c>
      <c r="AB430" s="11">
        <f>'OddsRatio_working_3-way'!X430^(1/3)*COS(('OddsRatio_working_3-way'!Y430+4*PI())/3)</f>
        <v>-0.21656376235724226</v>
      </c>
      <c r="AC430" s="11">
        <f>'OddsRatio_working_3-way'!X430^(1/3)*SIN('OddsRatio_working_3-way'!Y430/3)</f>
        <v>5.3461236490132194E-2</v>
      </c>
      <c r="AD430" s="11">
        <f>'OddsRatio_working_3-way'!X430^(1/3)*SIN(('OddsRatio_working_3-way'!Y430+2*PI())/3)</f>
        <v>0.42856067597114794</v>
      </c>
      <c r="AE430" s="11">
        <f>'OddsRatio_working_3-way'!X430^(1/3)*SIN(('OddsRatio_working_3-way'!Y430+4*PI())/3)</f>
        <v>-0.48202191246128018</v>
      </c>
      <c r="AF430" s="11">
        <f>-'OddsRatio_working_3-way'!U430/(3*'OddsRatio_working_3-way'!X430^(1/3))*COS(('OddsRatio_working_3-way'!Y430)/3)</f>
        <v>0.52572510255084848</v>
      </c>
      <c r="AG430" s="11">
        <f>-'OddsRatio_working_3-way'!U430/(3*'OddsRatio_working_3-way'!X430^(1/3))*COS(('OddsRatio_working_3-way'!Y430+2*PI())/3)</f>
        <v>-0.30916134019360642</v>
      </c>
      <c r="AH430" s="11">
        <f>-'OddsRatio_working_3-way'!U430/(3*'OddsRatio_working_3-way'!X430^(1/3))*COS(('OddsRatio_working_3-way'!Y430+4*PI())/3)</f>
        <v>-0.2165637623572422</v>
      </c>
      <c r="AI430" s="11">
        <f>'OddsRatio_working_3-way'!U430/(3*'OddsRatio_working_3-way'!X430^(1/3))*SIN(('OddsRatio_working_3-way'!Y430)/3)</f>
        <v>-5.346123649013218E-2</v>
      </c>
      <c r="AJ430" s="11">
        <f>'OddsRatio_working_3-way'!U430/(3*'OddsRatio_working_3-way'!X430^(1/3))*SIN(('OddsRatio_working_3-way'!Y430+2*PI())/3)</f>
        <v>-0.42856067597114789</v>
      </c>
      <c r="AK430" s="11">
        <f>'OddsRatio_working_3-way'!U430/(3*'OddsRatio_working_3-way'!X430^(1/3))*SIN(('OddsRatio_working_3-way'!Y430+4*PI())/3)</f>
        <v>0.48202191246128012</v>
      </c>
      <c r="AL430" s="11">
        <f>'OddsRatio_working_3-way'!Z430+'OddsRatio_working_3-way'!AF430</f>
        <v>1.051450205101697</v>
      </c>
      <c r="AM430" s="11">
        <f>'OddsRatio_working_3-way'!AA430+'OddsRatio_working_3-way'!AG430</f>
        <v>-0.61832268038721283</v>
      </c>
      <c r="AN430" s="11">
        <f>'OddsRatio_working_3-way'!AB430+'OddsRatio_working_3-way'!AH430</f>
        <v>-0.43312752471448446</v>
      </c>
      <c r="AO430" s="11">
        <f>'OddsRatio_working_3-way'!AC430+'OddsRatio_working_3-way'!AI430</f>
        <v>0</v>
      </c>
      <c r="AP430" s="11">
        <f>'OddsRatio_working_3-way'!AD430+'OddsRatio_working_3-way'!AJ430</f>
        <v>0</v>
      </c>
      <c r="AQ430" s="11">
        <f>'OddsRatio_working_3-way'!AE430+'OddsRatio_working_3-way'!AK430</f>
        <v>0</v>
      </c>
      <c r="AR430" s="10">
        <f>IF(A430="","",IF(('OddsRatio_working_3-way'!X430=0),IF(Q430&gt;0,-Q430^(1/3),(-Q430)^(1/3)),'OddsRatio_working_3-way'!AL430-'OddsRatio_working_3-way'!R430/3))</f>
        <v>1.051450205101697</v>
      </c>
      <c r="AS430" s="11">
        <f>IF(('OddsRatio_working_3-way'!X430=0),IF(Q430&gt;0,-Q430^(1/3),(-Q430)^(1/3)),'OddsRatio_working_3-way'!AM430-'OddsRatio_working_3-way'!R430/3)</f>
        <v>-0.61832268038721283</v>
      </c>
      <c r="AT430" s="11">
        <f>IF(('OddsRatio_working_3-way'!X430=0),IF(Q430&gt;0,-Q430^(1/3),(-Q430)^(1/3)),'OddsRatio_working_3-way'!AN430-'OddsRatio_working_3-way'!R430/3)</f>
        <v>-0.43312752471448446</v>
      </c>
      <c r="AU430" s="11">
        <f>IF(('OddsRatio_working_3-way'!X430=0),0,'OddsRatio_working_3-way'!AO430)</f>
        <v>0</v>
      </c>
      <c r="AV430" s="11">
        <f>IF(('OddsRatio_working_3-way'!X430=0),0,'OddsRatio_working_3-way'!AP430)</f>
        <v>0</v>
      </c>
      <c r="AW430" s="11">
        <f>IF(('OddsRatio_working_3-way'!X430=0),0,'OddsRatio_working_3-way'!AQ430)</f>
        <v>0</v>
      </c>
    </row>
    <row r="431" spans="1:4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9">
        <f t="shared" si="91"/>
        <v>0.55585920280113221</v>
      </c>
      <c r="E431" s="9">
        <f t="shared" si="92"/>
        <v>0.25174064814316438</v>
      </c>
      <c r="F431" s="9">
        <f t="shared" si="93"/>
        <v>0.19240014905570341</v>
      </c>
      <c r="G431" s="9">
        <f t="shared" si="94"/>
        <v>1.0653556271341524</v>
      </c>
      <c r="H431" s="9">
        <f t="shared" si="95"/>
        <v>1.7990167203506144</v>
      </c>
      <c r="I431" s="9">
        <f t="shared" si="96"/>
        <v>3.9723421997042849</v>
      </c>
      <c r="J431" s="9">
        <f t="shared" si="97"/>
        <v>5.1975011709085601</v>
      </c>
      <c r="K431" s="11">
        <f t="shared" si="98"/>
        <v>0.5714285714285714</v>
      </c>
      <c r="L431" s="11">
        <f t="shared" si="99"/>
        <v>0.26385224274406333</v>
      </c>
      <c r="M431" s="11">
        <f t="shared" si="100"/>
        <v>0.20242914979757085</v>
      </c>
      <c r="N431" s="11">
        <f>'OddsRatio_working_3-way'!K431+'OddsRatio_working_3-way'!L431+'OddsRatio_working_3-way'!M431-('OddsRatio_working_3-way'!K431*'OddsRatio_working_3-way'!L431)-('OddsRatio_working_3-way'!K431*'OddsRatio_working_3-way'!M431)-('OddsRatio_working_3-way'!L431*'OddsRatio_working_3-way'!M431)+('OddsRatio_working_3-way'!K431*'OddsRatio_working_3-way'!L431*'OddsRatio_working_3-way'!M431)-1</f>
        <v>-0.25162713969824102</v>
      </c>
      <c r="O431" s="11">
        <f>0</f>
        <v>0</v>
      </c>
      <c r="P431" s="11">
        <f>('OddsRatio_working_3-way'!K431*'OddsRatio_working_3-way'!L431)+('OddsRatio_working_3-way'!K431*'OddsRatio_working_3-way'!M431)+('OddsRatio_working_3-way'!L431*'OddsRatio_working_3-way'!M431)-(3*'OddsRatio_working_3-way'!K431*'OddsRatio_working_3-way'!L431*'OddsRatio_working_3-way'!M431)</f>
        <v>0.22829552061603164</v>
      </c>
      <c r="Q431" s="11">
        <f>2*'OddsRatio_working_3-way'!K431*'OddsRatio_working_3-way'!L431*'OddsRatio_working_3-way'!M431</f>
        <v>6.1041583052414874E-2</v>
      </c>
      <c r="R431" s="11">
        <f t="shared" si="101"/>
        <v>0</v>
      </c>
      <c r="S431" s="11">
        <f t="shared" si="102"/>
        <v>-0.90727701665969196</v>
      </c>
      <c r="T431" s="11">
        <f t="shared" si="103"/>
        <v>-0.24258743760954327</v>
      </c>
      <c r="U431" s="11">
        <f>'OddsRatio_working_3-way'!S431-'OddsRatio_working_3-way'!R431^2/3</f>
        <v>-0.90727701665969196</v>
      </c>
      <c r="V431" s="11">
        <f>'OddsRatio_working_3-way'!S431*'OddsRatio_working_3-way'!R431/3-2*'OddsRatio_working_3-way'!R431^3/27-'OddsRatio_working_3-way'!T431</f>
        <v>0.24258743760954327</v>
      </c>
      <c r="W431" s="11">
        <f>'OddsRatio_working_3-way'!V431^2+4*'OddsRatio_working_3-way'!U431^3/27</f>
        <v>-5.1792300189623761E-2</v>
      </c>
      <c r="X431" s="11">
        <f>IF('OddsRatio_working_3-way'!W431&gt;0,IF(ABS('OddsRatio_working_3-way'!V431+SQRT('OddsRatio_working_3-way'!W431))/2&gt;0,ABS('OddsRatio_working_3-way'!V431+SQRT('OddsRatio_working_3-way'!W431))/2,ABS('OddsRatio_working_3-way'!V431-SQRT('OddsRatio_working_3-way'!W431))/2),SQRT(-'OddsRatio_working_3-way'!U431^3/27))</f>
        <v>0.16631368334835517</v>
      </c>
      <c r="Y431" s="11">
        <f>IF('OddsRatio_working_3-way'!W431&gt;=0,IF('OddsRatio_working_3-way'!V431+SQRT('OddsRatio_working_3-way'!W431)&gt;0,0,PI()),ACOS('OddsRatio_working_3-way'!V431/(2*'OddsRatio_working_3-way'!X431)))</f>
        <v>0.75348793410672521</v>
      </c>
      <c r="Z431" s="11">
        <f>'OddsRatio_working_3-way'!X431^(1/3)*COS('OddsRatio_working_3-way'!Y431/3)</f>
        <v>0.53267781356707611</v>
      </c>
      <c r="AA431" s="11">
        <f>'OddsRatio_working_3-way'!X431^(1/3)*COS(('OddsRatio_working_3-way'!Y431+2*PI())/3)</f>
        <v>-0.38470281329634459</v>
      </c>
      <c r="AB431" s="11">
        <f>'OddsRatio_working_3-way'!X431^(1/3)*COS(('OddsRatio_working_3-way'!Y431+4*PI())/3)</f>
        <v>-0.14797500027073121</v>
      </c>
      <c r="AC431" s="11">
        <f>'OddsRatio_working_3-way'!X431^(1/3)*SIN('OddsRatio_working_3-way'!Y431/3)</f>
        <v>0.13667486657500924</v>
      </c>
      <c r="AD431" s="11">
        <f>'OddsRatio_working_3-way'!X431^(1/3)*SIN(('OddsRatio_working_3-way'!Y431+2*PI())/3)</f>
        <v>0.39297508529393449</v>
      </c>
      <c r="AE431" s="11">
        <f>'OddsRatio_working_3-way'!X431^(1/3)*SIN(('OddsRatio_working_3-way'!Y431+4*PI())/3)</f>
        <v>-0.5296499518689437</v>
      </c>
      <c r="AF431" s="11">
        <f>-'OddsRatio_working_3-way'!U431/(3*'OddsRatio_working_3-way'!X431^(1/3))*COS(('OddsRatio_working_3-way'!Y431)/3)</f>
        <v>0.53267781356707622</v>
      </c>
      <c r="AG431" s="11">
        <f>-'OddsRatio_working_3-way'!U431/(3*'OddsRatio_working_3-way'!X431^(1/3))*COS(('OddsRatio_working_3-way'!Y431+2*PI())/3)</f>
        <v>-0.38470281329634465</v>
      </c>
      <c r="AH431" s="11">
        <f>-'OddsRatio_working_3-way'!U431/(3*'OddsRatio_working_3-way'!X431^(1/3))*COS(('OddsRatio_working_3-way'!Y431+4*PI())/3)</f>
        <v>-0.14797500027073124</v>
      </c>
      <c r="AI431" s="11">
        <f>'OddsRatio_working_3-way'!U431/(3*'OddsRatio_working_3-way'!X431^(1/3))*SIN(('OddsRatio_working_3-way'!Y431)/3)</f>
        <v>-0.13667486657500927</v>
      </c>
      <c r="AJ431" s="11">
        <f>'OddsRatio_working_3-way'!U431/(3*'OddsRatio_working_3-way'!X431^(1/3))*SIN(('OddsRatio_working_3-way'!Y431+2*PI())/3)</f>
        <v>-0.3929750852939346</v>
      </c>
      <c r="AK431" s="11">
        <f>'OddsRatio_working_3-way'!U431/(3*'OddsRatio_working_3-way'!X431^(1/3))*SIN(('OddsRatio_working_3-way'!Y431+4*PI())/3)</f>
        <v>0.52964995186894381</v>
      </c>
      <c r="AL431" s="11">
        <f>'OddsRatio_working_3-way'!Z431+'OddsRatio_working_3-way'!AF431</f>
        <v>1.0653556271341524</v>
      </c>
      <c r="AM431" s="11">
        <f>'OddsRatio_working_3-way'!AA431+'OddsRatio_working_3-way'!AG431</f>
        <v>-0.76940562659268918</v>
      </c>
      <c r="AN431" s="11">
        <f>'OddsRatio_working_3-way'!AB431+'OddsRatio_working_3-way'!AH431</f>
        <v>-0.29595000054146248</v>
      </c>
      <c r="AO431" s="11">
        <f>'OddsRatio_working_3-way'!AC431+'OddsRatio_working_3-way'!AI431</f>
        <v>0</v>
      </c>
      <c r="AP431" s="11">
        <f>'OddsRatio_working_3-way'!AD431+'OddsRatio_working_3-way'!AJ431</f>
        <v>0</v>
      </c>
      <c r="AQ431" s="11">
        <f>'OddsRatio_working_3-way'!AE431+'OddsRatio_working_3-way'!AK431</f>
        <v>0</v>
      </c>
      <c r="AR431" s="10">
        <f>IF(A431="","",IF(('OddsRatio_working_3-way'!X431=0),IF(Q431&gt;0,-Q431^(1/3),(-Q431)^(1/3)),'OddsRatio_working_3-way'!AL431-'OddsRatio_working_3-way'!R431/3))</f>
        <v>1.0653556271341524</v>
      </c>
      <c r="AS431" s="11">
        <f>IF(('OddsRatio_working_3-way'!X431=0),IF(Q431&gt;0,-Q431^(1/3),(-Q431)^(1/3)),'OddsRatio_working_3-way'!AM431-'OddsRatio_working_3-way'!R431/3)</f>
        <v>-0.76940562659268918</v>
      </c>
      <c r="AT431" s="11">
        <f>IF(('OddsRatio_working_3-way'!X431=0),IF(Q431&gt;0,-Q431^(1/3),(-Q431)^(1/3)),'OddsRatio_working_3-way'!AN431-'OddsRatio_working_3-way'!R431/3)</f>
        <v>-0.29595000054146248</v>
      </c>
      <c r="AU431" s="11">
        <f>IF(('OddsRatio_working_3-way'!X431=0),0,'OddsRatio_working_3-way'!AO431)</f>
        <v>0</v>
      </c>
      <c r="AV431" s="11">
        <f>IF(('OddsRatio_working_3-way'!X431=0),0,'OddsRatio_working_3-way'!AP431)</f>
        <v>0</v>
      </c>
      <c r="AW431" s="11">
        <f>IF(('OddsRatio_working_3-way'!X431=0),0,'OddsRatio_working_3-way'!AQ431)</f>
        <v>0</v>
      </c>
    </row>
    <row r="432" spans="1:4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9">
        <f t="shared" si="91"/>
        <v>0.16850393179035741</v>
      </c>
      <c r="E432" s="9">
        <f t="shared" si="92"/>
        <v>0.22205750913188277</v>
      </c>
      <c r="F432" s="9">
        <f t="shared" si="93"/>
        <v>0.6094385590777599</v>
      </c>
      <c r="G432" s="9">
        <f t="shared" si="94"/>
        <v>1.0680908274911851</v>
      </c>
      <c r="H432" s="9">
        <f t="shared" si="95"/>
        <v>5.9345796230092756</v>
      </c>
      <c r="I432" s="9">
        <f t="shared" si="96"/>
        <v>4.5033379141710865</v>
      </c>
      <c r="J432" s="9">
        <f t="shared" si="97"/>
        <v>1.6408544964947112</v>
      </c>
      <c r="K432" s="11">
        <f t="shared" si="98"/>
        <v>0.17793594306049823</v>
      </c>
      <c r="L432" s="11">
        <f t="shared" si="99"/>
        <v>0.23364485981308411</v>
      </c>
      <c r="M432" s="11">
        <f t="shared" si="100"/>
        <v>0.625</v>
      </c>
      <c r="N432" s="11">
        <f>'OddsRatio_working_3-way'!K432+'OddsRatio_working_3-way'!L432+'OddsRatio_working_3-way'!M432-('OddsRatio_working_3-way'!K432*'OddsRatio_working_3-way'!L432)-('OddsRatio_working_3-way'!K432*'OddsRatio_working_3-way'!M432)-('OddsRatio_working_3-way'!L432*'OddsRatio_working_3-way'!M432)+('OddsRatio_working_3-way'!K432*'OddsRatio_working_3-way'!L432*'OddsRatio_working_3-way'!M432)-1</f>
        <v>-0.23624738084943631</v>
      </c>
      <c r="O432" s="11">
        <f>0</f>
        <v>0</v>
      </c>
      <c r="P432" s="11">
        <f>('OddsRatio_working_3-way'!K432*'OddsRatio_working_3-way'!L432)+('OddsRatio_working_3-way'!K432*'OddsRatio_working_3-way'!M432)+('OddsRatio_working_3-way'!L432*'OddsRatio_working_3-way'!M432)-(3*'OddsRatio_working_3-way'!K432*'OddsRatio_working_3-way'!L432*'OddsRatio_working_3-way'!M432)</f>
        <v>0.22086091063291979</v>
      </c>
      <c r="Q432" s="11">
        <f>2*'OddsRatio_working_3-way'!K432*'OddsRatio_working_3-way'!L432*'OddsRatio_working_3-way'!M432</f>
        <v>5.1967273090098784E-2</v>
      </c>
      <c r="R432" s="11">
        <f t="shared" si="101"/>
        <v>0</v>
      </c>
      <c r="S432" s="11">
        <f t="shared" si="102"/>
        <v>-0.93487136170062968</v>
      </c>
      <c r="T432" s="11">
        <f t="shared" si="103"/>
        <v>-0.2199697321648541</v>
      </c>
      <c r="U432" s="11">
        <f>'OddsRatio_working_3-way'!S432-'OddsRatio_working_3-way'!R432^2/3</f>
        <v>-0.93487136170062968</v>
      </c>
      <c r="V432" s="11">
        <f>'OddsRatio_working_3-way'!S432*'OddsRatio_working_3-way'!R432/3-2*'OddsRatio_working_3-way'!R432^3/27-'OddsRatio_working_3-way'!T432</f>
        <v>0.2199697321648541</v>
      </c>
      <c r="W432" s="11">
        <f>'OddsRatio_working_3-way'!V432^2+4*'OddsRatio_working_3-way'!U432^3/27</f>
        <v>-7.2659693962830965E-2</v>
      </c>
      <c r="X432" s="11">
        <f>IF('OddsRatio_working_3-way'!W432&gt;0,IF(ABS('OddsRatio_working_3-way'!V432+SQRT('OddsRatio_working_3-way'!W432))/2&gt;0,ABS('OddsRatio_working_3-way'!V432+SQRT('OddsRatio_working_3-way'!W432))/2,ABS('OddsRatio_working_3-way'!V432-SQRT('OddsRatio_working_3-way'!W432))/2),SQRT(-'OddsRatio_working_3-way'!U432^3/27))</f>
        <v>0.17395859926395463</v>
      </c>
      <c r="Y432" s="11">
        <f>IF('OddsRatio_working_3-way'!W432&gt;=0,IF('OddsRatio_working_3-way'!V432+SQRT('OddsRatio_working_3-way'!W432)&gt;0,0,PI()),ACOS('OddsRatio_working_3-way'!V432/(2*'OddsRatio_working_3-way'!X432)))</f>
        <v>0.88634583621854646</v>
      </c>
      <c r="Z432" s="11">
        <f>'OddsRatio_working_3-way'!X432^(1/3)*COS('OddsRatio_working_3-way'!Y432/3)</f>
        <v>0.53404541374559267</v>
      </c>
      <c r="AA432" s="11">
        <f>'OddsRatio_working_3-way'!X432^(1/3)*COS(('OddsRatio_working_3-way'!Y432+2*PI())/3)</f>
        <v>-0.40778656042949429</v>
      </c>
      <c r="AB432" s="11">
        <f>'OddsRatio_working_3-way'!X432^(1/3)*COS(('OddsRatio_working_3-way'!Y432+4*PI())/3)</f>
        <v>-0.12625885331609804</v>
      </c>
      <c r="AC432" s="11">
        <f>'OddsRatio_working_3-way'!X432^(1/3)*SIN('OddsRatio_working_3-way'!Y432/3)</f>
        <v>0.16254009748625736</v>
      </c>
      <c r="AD432" s="11">
        <f>'OddsRatio_working_3-way'!X432^(1/3)*SIN(('OddsRatio_working_3-way'!Y432+2*PI())/3)</f>
        <v>0.38122684633512588</v>
      </c>
      <c r="AE432" s="11">
        <f>'OddsRatio_working_3-way'!X432^(1/3)*SIN(('OddsRatio_working_3-way'!Y432+4*PI())/3)</f>
        <v>-0.54376694382138313</v>
      </c>
      <c r="AF432" s="11">
        <f>-'OddsRatio_working_3-way'!U432/(3*'OddsRatio_working_3-way'!X432^(1/3))*COS(('OddsRatio_working_3-way'!Y432)/3)</f>
        <v>0.53404541374559256</v>
      </c>
      <c r="AG432" s="11">
        <f>-'OddsRatio_working_3-way'!U432/(3*'OddsRatio_working_3-way'!X432^(1/3))*COS(('OddsRatio_working_3-way'!Y432+2*PI())/3)</f>
        <v>-0.40778656042949418</v>
      </c>
      <c r="AH432" s="11">
        <f>-'OddsRatio_working_3-way'!U432/(3*'OddsRatio_working_3-way'!X432^(1/3))*COS(('OddsRatio_working_3-way'!Y432+4*PI())/3)</f>
        <v>-0.12625885331609801</v>
      </c>
      <c r="AI432" s="11">
        <f>'OddsRatio_working_3-way'!U432/(3*'OddsRatio_working_3-way'!X432^(1/3))*SIN(('OddsRatio_working_3-way'!Y432)/3)</f>
        <v>-0.16254009748625733</v>
      </c>
      <c r="AJ432" s="11">
        <f>'OddsRatio_working_3-way'!U432/(3*'OddsRatio_working_3-way'!X432^(1/3))*SIN(('OddsRatio_working_3-way'!Y432+2*PI())/3)</f>
        <v>-0.38122684633512582</v>
      </c>
      <c r="AK432" s="11">
        <f>'OddsRatio_working_3-way'!U432/(3*'OddsRatio_working_3-way'!X432^(1/3))*SIN(('OddsRatio_working_3-way'!Y432+4*PI())/3)</f>
        <v>0.54376694382138302</v>
      </c>
      <c r="AL432" s="11">
        <f>'OddsRatio_working_3-way'!Z432+'OddsRatio_working_3-way'!AF432</f>
        <v>1.0680908274911851</v>
      </c>
      <c r="AM432" s="11">
        <f>'OddsRatio_working_3-way'!AA432+'OddsRatio_working_3-way'!AG432</f>
        <v>-0.81557312085898848</v>
      </c>
      <c r="AN432" s="11">
        <f>'OddsRatio_working_3-way'!AB432+'OddsRatio_working_3-way'!AH432</f>
        <v>-0.25251770663219608</v>
      </c>
      <c r="AO432" s="11">
        <f>'OddsRatio_working_3-way'!AC432+'OddsRatio_working_3-way'!AI432</f>
        <v>0</v>
      </c>
      <c r="AP432" s="11">
        <f>'OddsRatio_working_3-way'!AD432+'OddsRatio_working_3-way'!AJ432</f>
        <v>0</v>
      </c>
      <c r="AQ432" s="11">
        <f>'OddsRatio_working_3-way'!AE432+'OddsRatio_working_3-way'!AK432</f>
        <v>0</v>
      </c>
      <c r="AR432" s="10">
        <f>IF(A432="","",IF(('OddsRatio_working_3-way'!X432=0),IF(Q432&gt;0,-Q432^(1/3),(-Q432)^(1/3)),'OddsRatio_working_3-way'!AL432-'OddsRatio_working_3-way'!R432/3))</f>
        <v>1.0680908274911851</v>
      </c>
      <c r="AS432" s="11">
        <f>IF(('OddsRatio_working_3-way'!X432=0),IF(Q432&gt;0,-Q432^(1/3),(-Q432)^(1/3)),'OddsRatio_working_3-way'!AM432-'OddsRatio_working_3-way'!R432/3)</f>
        <v>-0.81557312085898848</v>
      </c>
      <c r="AT432" s="11">
        <f>IF(('OddsRatio_working_3-way'!X432=0),IF(Q432&gt;0,-Q432^(1/3),(-Q432)^(1/3)),'OddsRatio_working_3-way'!AN432-'OddsRatio_working_3-way'!R432/3)</f>
        <v>-0.25251770663219608</v>
      </c>
      <c r="AU432" s="11">
        <f>IF(('OddsRatio_working_3-way'!X432=0),0,'OddsRatio_working_3-way'!AO432)</f>
        <v>0</v>
      </c>
      <c r="AV432" s="11">
        <f>IF(('OddsRatio_working_3-way'!X432=0),0,'OddsRatio_working_3-way'!AP432)</f>
        <v>0</v>
      </c>
      <c r="AW432" s="11">
        <f>IF(('OddsRatio_working_3-way'!X432=0),0,'OddsRatio_working_3-way'!AQ432)</f>
        <v>0</v>
      </c>
    </row>
    <row r="433" spans="1:4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9">
        <f t="shared" si="91"/>
        <v>0.23769881698896672</v>
      </c>
      <c r="E433" s="9">
        <f t="shared" si="92"/>
        <v>0.29681999385720015</v>
      </c>
      <c r="F433" s="9">
        <f t="shared" si="93"/>
        <v>0.46548118915383285</v>
      </c>
      <c r="G433" s="9">
        <f t="shared" si="94"/>
        <v>1.034517590528556</v>
      </c>
      <c r="H433" s="9">
        <f t="shared" si="95"/>
        <v>4.2070045306385229</v>
      </c>
      <c r="I433" s="9">
        <f t="shared" si="96"/>
        <v>3.3690452823103931</v>
      </c>
      <c r="J433" s="9">
        <f t="shared" si="97"/>
        <v>2.1483145254866973</v>
      </c>
      <c r="K433" s="11">
        <f t="shared" si="98"/>
        <v>0.24390243902439027</v>
      </c>
      <c r="L433" s="11">
        <f t="shared" si="99"/>
        <v>0.303951367781155</v>
      </c>
      <c r="M433" s="11">
        <f t="shared" si="100"/>
        <v>0.47393364928909953</v>
      </c>
      <c r="N433" s="11">
        <f>'OddsRatio_working_3-way'!K433+'OddsRatio_working_3-way'!L433+'OddsRatio_working_3-way'!M433-('OddsRatio_working_3-way'!K433*'OddsRatio_working_3-way'!L433)-('OddsRatio_working_3-way'!K433*'OddsRatio_working_3-way'!M433)-('OddsRatio_working_3-way'!L433*'OddsRatio_working_3-way'!M433)+('OddsRatio_working_3-way'!K433*'OddsRatio_working_3-way'!L433*'OddsRatio_working_3-way'!M433)-1</f>
        <v>-0.27685855316900287</v>
      </c>
      <c r="O433" s="11">
        <f>0</f>
        <v>0</v>
      </c>
      <c r="P433" s="11">
        <f>('OddsRatio_working_3-way'!K433*'OddsRatio_working_3-way'!L433)+('OddsRatio_working_3-way'!K433*'OddsRatio_working_3-way'!M433)+('OddsRatio_working_3-way'!L433*'OddsRatio_working_3-way'!M433)-(3*'OddsRatio_working_3-way'!K433*'OddsRatio_working_3-way'!L433*'OddsRatio_working_3-way'!M433)</f>
        <v>0.2283763600251425</v>
      </c>
      <c r="Q433" s="11">
        <f>2*'OddsRatio_working_3-way'!K433*'OddsRatio_working_3-way'!L433*'OddsRatio_working_3-way'!M433</f>
        <v>7.0269649238505372E-2</v>
      </c>
      <c r="R433" s="11">
        <f t="shared" si="101"/>
        <v>0</v>
      </c>
      <c r="S433" s="11">
        <f t="shared" si="102"/>
        <v>-0.82488461133340762</v>
      </c>
      <c r="T433" s="11">
        <f t="shared" si="103"/>
        <v>-0.25381064964104844</v>
      </c>
      <c r="U433" s="11">
        <f>'OddsRatio_working_3-way'!S433-'OddsRatio_working_3-way'!R433^2/3</f>
        <v>-0.82488461133340762</v>
      </c>
      <c r="V433" s="11">
        <f>'OddsRatio_working_3-way'!S433*'OddsRatio_working_3-way'!R433/3-2*'OddsRatio_working_3-way'!R433^3/27-'OddsRatio_working_3-way'!T433</f>
        <v>0.25381064964104844</v>
      </c>
      <c r="W433" s="11">
        <f>'OddsRatio_working_3-way'!V433^2+4*'OddsRatio_working_3-way'!U433^3/27</f>
        <v>-1.8732753938916769E-2</v>
      </c>
      <c r="X433" s="11">
        <f>IF('OddsRatio_working_3-way'!W433&gt;0,IF(ABS('OddsRatio_working_3-way'!V433+SQRT('OddsRatio_working_3-way'!W433))/2&gt;0,ABS('OddsRatio_working_3-way'!V433+SQRT('OddsRatio_working_3-way'!W433))/2,ABS('OddsRatio_working_3-way'!V433-SQRT('OddsRatio_working_3-way'!W433))/2),SQRT(-'OddsRatio_working_3-way'!U433^3/27))</f>
        <v>0.14418096251770535</v>
      </c>
      <c r="Y433" s="11">
        <f>IF('OddsRatio_working_3-way'!W433&gt;=0,IF('OddsRatio_working_3-way'!V433+SQRT('OddsRatio_working_3-way'!W433)&gt;0,0,PI()),ACOS('OddsRatio_working_3-way'!V433/(2*'OddsRatio_working_3-way'!X433)))</f>
        <v>0.49455319486715643</v>
      </c>
      <c r="Z433" s="11">
        <f>'OddsRatio_working_3-way'!X433^(1/3)*COS('OddsRatio_working_3-way'!Y433/3)</f>
        <v>0.51725879526427798</v>
      </c>
      <c r="AA433" s="11">
        <f>'OddsRatio_working_3-way'!X433^(1/3)*COS(('OddsRatio_working_3-way'!Y433+2*PI())/3)</f>
        <v>-0.33315225905507939</v>
      </c>
      <c r="AB433" s="11">
        <f>'OddsRatio_working_3-way'!X433^(1/3)*COS(('OddsRatio_working_3-way'!Y433+4*PI())/3)</f>
        <v>-0.18410653620919842</v>
      </c>
      <c r="AC433" s="11">
        <f>'OddsRatio_working_3-way'!X433^(1/3)*SIN('OddsRatio_working_3-way'!Y433/3)</f>
        <v>8.6051588206631641E-2</v>
      </c>
      <c r="AD433" s="11">
        <f>'OddsRatio_working_3-way'!X433^(1/3)*SIN(('OddsRatio_working_3-way'!Y433+2*PI())/3)</f>
        <v>0.40493346292648269</v>
      </c>
      <c r="AE433" s="11">
        <f>'OddsRatio_working_3-way'!X433^(1/3)*SIN(('OddsRatio_working_3-way'!Y433+4*PI())/3)</f>
        <v>-0.49098505113311447</v>
      </c>
      <c r="AF433" s="11">
        <f>-'OddsRatio_working_3-way'!U433/(3*'OddsRatio_working_3-way'!X433^(1/3))*COS(('OddsRatio_working_3-way'!Y433)/3)</f>
        <v>0.51725879526427798</v>
      </c>
      <c r="AG433" s="11">
        <f>-'OddsRatio_working_3-way'!U433/(3*'OddsRatio_working_3-way'!X433^(1/3))*COS(('OddsRatio_working_3-way'!Y433+2*PI())/3)</f>
        <v>-0.33315225905507939</v>
      </c>
      <c r="AH433" s="11">
        <f>-'OddsRatio_working_3-way'!U433/(3*'OddsRatio_working_3-way'!X433^(1/3))*COS(('OddsRatio_working_3-way'!Y433+4*PI())/3)</f>
        <v>-0.18410653620919842</v>
      </c>
      <c r="AI433" s="11">
        <f>'OddsRatio_working_3-way'!U433/(3*'OddsRatio_working_3-way'!X433^(1/3))*SIN(('OddsRatio_working_3-way'!Y433)/3)</f>
        <v>-8.6051588206631641E-2</v>
      </c>
      <c r="AJ433" s="11">
        <f>'OddsRatio_working_3-way'!U433/(3*'OddsRatio_working_3-way'!X433^(1/3))*SIN(('OddsRatio_working_3-way'!Y433+2*PI())/3)</f>
        <v>-0.40493346292648269</v>
      </c>
      <c r="AK433" s="11">
        <f>'OddsRatio_working_3-way'!U433/(3*'OddsRatio_working_3-way'!X433^(1/3))*SIN(('OddsRatio_working_3-way'!Y433+4*PI())/3)</f>
        <v>0.49098505113311447</v>
      </c>
      <c r="AL433" s="11">
        <f>'OddsRatio_working_3-way'!Z433+'OddsRatio_working_3-way'!AF433</f>
        <v>1.034517590528556</v>
      </c>
      <c r="AM433" s="11">
        <f>'OddsRatio_working_3-way'!AA433+'OddsRatio_working_3-way'!AG433</f>
        <v>-0.66630451811015878</v>
      </c>
      <c r="AN433" s="11">
        <f>'OddsRatio_working_3-way'!AB433+'OddsRatio_working_3-way'!AH433</f>
        <v>-0.36821307241839685</v>
      </c>
      <c r="AO433" s="11">
        <f>'OddsRatio_working_3-way'!AC433+'OddsRatio_working_3-way'!AI433</f>
        <v>0</v>
      </c>
      <c r="AP433" s="11">
        <f>'OddsRatio_working_3-way'!AD433+'OddsRatio_working_3-way'!AJ433</f>
        <v>0</v>
      </c>
      <c r="AQ433" s="11">
        <f>'OddsRatio_working_3-way'!AE433+'OddsRatio_working_3-way'!AK433</f>
        <v>0</v>
      </c>
      <c r="AR433" s="10">
        <f>IF(A433="","",IF(('OddsRatio_working_3-way'!X433=0),IF(Q433&gt;0,-Q433^(1/3),(-Q433)^(1/3)),'OddsRatio_working_3-way'!AL433-'OddsRatio_working_3-way'!R433/3))</f>
        <v>1.034517590528556</v>
      </c>
      <c r="AS433" s="11">
        <f>IF(('OddsRatio_working_3-way'!X433=0),IF(Q433&gt;0,-Q433^(1/3),(-Q433)^(1/3)),'OddsRatio_working_3-way'!AM433-'OddsRatio_working_3-way'!R433/3)</f>
        <v>-0.66630451811015878</v>
      </c>
      <c r="AT433" s="11">
        <f>IF(('OddsRatio_working_3-way'!X433=0),IF(Q433&gt;0,-Q433^(1/3),(-Q433)^(1/3)),'OddsRatio_working_3-way'!AN433-'OddsRatio_working_3-way'!R433/3)</f>
        <v>-0.36821307241839685</v>
      </c>
      <c r="AU433" s="11">
        <f>IF(('OddsRatio_working_3-way'!X433=0),0,'OddsRatio_working_3-way'!AO433)</f>
        <v>0</v>
      </c>
      <c r="AV433" s="11">
        <f>IF(('OddsRatio_working_3-way'!X433=0),0,'OddsRatio_working_3-way'!AP433)</f>
        <v>0</v>
      </c>
      <c r="AW433" s="11">
        <f>IF(('OddsRatio_working_3-way'!X433=0),0,'OddsRatio_working_3-way'!AQ433)</f>
        <v>0</v>
      </c>
    </row>
    <row r="434" spans="1:4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9">
        <f t="shared" si="91"/>
        <v>0.25831654031571788</v>
      </c>
      <c r="E434" s="9">
        <f t="shared" si="92"/>
        <v>0.27216242101718136</v>
      </c>
      <c r="F434" s="9">
        <f t="shared" si="93"/>
        <v>0.46952103866710065</v>
      </c>
      <c r="G434" s="9">
        <f t="shared" si="94"/>
        <v>1.0365412965488769</v>
      </c>
      <c r="H434" s="9">
        <f t="shared" si="95"/>
        <v>3.8712193914403885</v>
      </c>
      <c r="I434" s="9">
        <f t="shared" si="96"/>
        <v>3.6742765450961024</v>
      </c>
      <c r="J434" s="9">
        <f t="shared" si="97"/>
        <v>2.1298300132382759</v>
      </c>
      <c r="K434" s="11">
        <f t="shared" si="98"/>
        <v>0.26525198938992045</v>
      </c>
      <c r="L434" s="11">
        <f t="shared" si="99"/>
        <v>0.27932960893854747</v>
      </c>
      <c r="M434" s="11">
        <f t="shared" si="100"/>
        <v>0.47846889952153115</v>
      </c>
      <c r="N434" s="11">
        <f>'OddsRatio_working_3-way'!K434+'OddsRatio_working_3-way'!L434+'OddsRatio_working_3-way'!M434-('OddsRatio_working_3-way'!K434*'OddsRatio_working_3-way'!L434)-('OddsRatio_working_3-way'!K434*'OddsRatio_working_3-way'!M434)-('OddsRatio_working_3-way'!L434*'OddsRatio_working_3-way'!M434)+('OddsRatio_working_3-way'!K434*'OddsRatio_working_3-way'!L434*'OddsRatio_working_3-way'!M434)-1</f>
        <v>-0.2761565255456504</v>
      </c>
      <c r="O434" s="11">
        <f>0</f>
        <v>0</v>
      </c>
      <c r="P434" s="11">
        <f>('OddsRatio_working_3-way'!K434*'OddsRatio_working_3-way'!L434)+('OddsRatio_working_3-way'!K434*'OddsRatio_working_3-way'!M434)+('OddsRatio_working_3-way'!L434*'OddsRatio_working_3-way'!M434)-(3*'OddsRatio_working_3-way'!K434*'OddsRatio_working_3-way'!L434*'OddsRatio_working_3-way'!M434)</f>
        <v>0.22830488515023489</v>
      </c>
      <c r="Q434" s="11">
        <f>2*'OddsRatio_working_3-way'!K434*'OddsRatio_working_3-way'!L434*'OddsRatio_working_3-way'!M434</f>
        <v>7.0902138245414581E-2</v>
      </c>
      <c r="R434" s="11">
        <f t="shared" si="101"/>
        <v>0</v>
      </c>
      <c r="S434" s="11">
        <f t="shared" si="102"/>
        <v>-0.82672276057621052</v>
      </c>
      <c r="T434" s="11">
        <f t="shared" si="103"/>
        <v>-0.25674619893671141</v>
      </c>
      <c r="U434" s="11">
        <f>'OddsRatio_working_3-way'!S434-'OddsRatio_working_3-way'!R434^2/3</f>
        <v>-0.82672276057621052</v>
      </c>
      <c r="V434" s="11">
        <f>'OddsRatio_working_3-way'!S434*'OddsRatio_working_3-way'!R434/3-2*'OddsRatio_working_3-way'!R434^3/27-'OddsRatio_working_3-way'!T434</f>
        <v>0.25674619893671141</v>
      </c>
      <c r="W434" s="11">
        <f>'OddsRatio_working_3-way'!V434^2+4*'OddsRatio_working_3-way'!U434^3/27</f>
        <v>-1.779111339480173E-2</v>
      </c>
      <c r="X434" s="11">
        <f>IF('OddsRatio_working_3-way'!W434&gt;0,IF(ABS('OddsRatio_working_3-way'!V434+SQRT('OddsRatio_working_3-way'!W434))/2&gt;0,ABS('OddsRatio_working_3-way'!V434+SQRT('OddsRatio_working_3-way'!W434))/2,ABS('OddsRatio_working_3-way'!V434-SQRT('OddsRatio_working_3-way'!W434))/2),SQRT(-'OddsRatio_working_3-way'!U434^3/27))</f>
        <v>0.14466316399074361</v>
      </c>
      <c r="Y434" s="11">
        <f>IF('OddsRatio_working_3-way'!W434&gt;=0,IF('OddsRatio_working_3-way'!V434+SQRT('OddsRatio_working_3-way'!W434)&gt;0,0,PI()),ACOS('OddsRatio_working_3-way'!V434/(2*'OddsRatio_working_3-way'!X434)))</f>
        <v>0.47913692829017962</v>
      </c>
      <c r="Z434" s="11">
        <f>'OddsRatio_working_3-way'!X434^(1/3)*COS('OddsRatio_working_3-way'!Y434/3)</f>
        <v>0.51827064827443847</v>
      </c>
      <c r="AA434" s="11">
        <f>'OddsRatio_working_3-way'!X434^(1/3)*COS(('OddsRatio_working_3-way'!Y434+2*PI())/3)</f>
        <v>-0.3314356802701432</v>
      </c>
      <c r="AB434" s="11">
        <f>'OddsRatio_working_3-way'!X434^(1/3)*COS(('OddsRatio_working_3-way'!Y434+4*PI())/3)</f>
        <v>-0.18683496800429536</v>
      </c>
      <c r="AC434" s="11">
        <f>'OddsRatio_working_3-way'!X434^(1/3)*SIN('OddsRatio_working_3-way'!Y434/3)</f>
        <v>8.3485260151698909E-2</v>
      </c>
      <c r="AD434" s="11">
        <f>'OddsRatio_working_3-way'!X434^(1/3)*SIN(('OddsRatio_working_3-way'!Y434+2*PI())/3)</f>
        <v>0.40709291736564385</v>
      </c>
      <c r="AE434" s="11">
        <f>'OddsRatio_working_3-way'!X434^(1/3)*SIN(('OddsRatio_working_3-way'!Y434+4*PI())/3)</f>
        <v>-0.49057817751734273</v>
      </c>
      <c r="AF434" s="11">
        <f>-'OddsRatio_working_3-way'!U434/(3*'OddsRatio_working_3-way'!X434^(1/3))*COS(('OddsRatio_working_3-way'!Y434)/3)</f>
        <v>0.51827064827443847</v>
      </c>
      <c r="AG434" s="11">
        <f>-'OddsRatio_working_3-way'!U434/(3*'OddsRatio_working_3-way'!X434^(1/3))*COS(('OddsRatio_working_3-way'!Y434+2*PI())/3)</f>
        <v>-0.3314356802701432</v>
      </c>
      <c r="AH434" s="11">
        <f>-'OddsRatio_working_3-way'!U434/(3*'OddsRatio_working_3-way'!X434^(1/3))*COS(('OddsRatio_working_3-way'!Y434+4*PI())/3)</f>
        <v>-0.18683496800429536</v>
      </c>
      <c r="AI434" s="11">
        <f>'OddsRatio_working_3-way'!U434/(3*'OddsRatio_working_3-way'!X434^(1/3))*SIN(('OddsRatio_working_3-way'!Y434)/3)</f>
        <v>-8.3485260151698909E-2</v>
      </c>
      <c r="AJ434" s="11">
        <f>'OddsRatio_working_3-way'!U434/(3*'OddsRatio_working_3-way'!X434^(1/3))*SIN(('OddsRatio_working_3-way'!Y434+2*PI())/3)</f>
        <v>-0.40709291736564385</v>
      </c>
      <c r="AK434" s="11">
        <f>'OddsRatio_working_3-way'!U434/(3*'OddsRatio_working_3-way'!X434^(1/3))*SIN(('OddsRatio_working_3-way'!Y434+4*PI())/3)</f>
        <v>0.49057817751734273</v>
      </c>
      <c r="AL434" s="11">
        <f>'OddsRatio_working_3-way'!Z434+'OddsRatio_working_3-way'!AF434</f>
        <v>1.0365412965488769</v>
      </c>
      <c r="AM434" s="11">
        <f>'OddsRatio_working_3-way'!AA434+'OddsRatio_working_3-way'!AG434</f>
        <v>-0.66287136054028639</v>
      </c>
      <c r="AN434" s="11">
        <f>'OddsRatio_working_3-way'!AB434+'OddsRatio_working_3-way'!AH434</f>
        <v>-0.37366993600859072</v>
      </c>
      <c r="AO434" s="11">
        <f>'OddsRatio_working_3-way'!AC434+'OddsRatio_working_3-way'!AI434</f>
        <v>0</v>
      </c>
      <c r="AP434" s="11">
        <f>'OddsRatio_working_3-way'!AD434+'OddsRatio_working_3-way'!AJ434</f>
        <v>0</v>
      </c>
      <c r="AQ434" s="11">
        <f>'OddsRatio_working_3-way'!AE434+'OddsRatio_working_3-way'!AK434</f>
        <v>0</v>
      </c>
      <c r="AR434" s="10">
        <f>IF(A434="","",IF(('OddsRatio_working_3-way'!X434=0),IF(Q434&gt;0,-Q434^(1/3),(-Q434)^(1/3)),'OddsRatio_working_3-way'!AL434-'OddsRatio_working_3-way'!R434/3))</f>
        <v>1.0365412965488769</v>
      </c>
      <c r="AS434" s="11">
        <f>IF(('OddsRatio_working_3-way'!X434=0),IF(Q434&gt;0,-Q434^(1/3),(-Q434)^(1/3)),'OddsRatio_working_3-way'!AM434-'OddsRatio_working_3-way'!R434/3)</f>
        <v>-0.66287136054028639</v>
      </c>
      <c r="AT434" s="11">
        <f>IF(('OddsRatio_working_3-way'!X434=0),IF(Q434&gt;0,-Q434^(1/3),(-Q434)^(1/3)),'OddsRatio_working_3-way'!AN434-'OddsRatio_working_3-way'!R434/3)</f>
        <v>-0.37366993600859072</v>
      </c>
      <c r="AU434" s="11">
        <f>IF(('OddsRatio_working_3-way'!X434=0),0,'OddsRatio_working_3-way'!AO434)</f>
        <v>0</v>
      </c>
      <c r="AV434" s="11">
        <f>IF(('OddsRatio_working_3-way'!X434=0),0,'OddsRatio_working_3-way'!AP434)</f>
        <v>0</v>
      </c>
      <c r="AW434" s="11">
        <f>IF(('OddsRatio_working_3-way'!X434=0),0,'OddsRatio_working_3-way'!AQ434)</f>
        <v>0</v>
      </c>
    </row>
    <row r="435" spans="1:4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9">
        <f t="shared" si="91"/>
        <v>0.1169101114063168</v>
      </c>
      <c r="E435" s="9">
        <f t="shared" si="92"/>
        <v>0.20439392106251963</v>
      </c>
      <c r="F435" s="9">
        <f t="shared" si="93"/>
        <v>0.67869596753116368</v>
      </c>
      <c r="G435" s="9">
        <f t="shared" si="94"/>
        <v>1.0520306517204601</v>
      </c>
      <c r="H435" s="9">
        <f t="shared" si="95"/>
        <v>8.5535800793529031</v>
      </c>
      <c r="I435" s="9">
        <f t="shared" si="96"/>
        <v>4.8925134113657025</v>
      </c>
      <c r="J435" s="9">
        <f t="shared" si="97"/>
        <v>1.4734137932742071</v>
      </c>
      <c r="K435" s="11">
        <f t="shared" si="98"/>
        <v>0.12224938875305624</v>
      </c>
      <c r="L435" s="11">
        <f t="shared" si="99"/>
        <v>0.21276595744680851</v>
      </c>
      <c r="M435" s="11">
        <f t="shared" si="100"/>
        <v>0.68965517241379315</v>
      </c>
      <c r="N435" s="11">
        <f>'OddsRatio_working_3-way'!K435+'OddsRatio_working_3-way'!L435+'OddsRatio_working_3-way'!M435-('OddsRatio_working_3-way'!K435*'OddsRatio_working_3-way'!L435)-('OddsRatio_working_3-way'!K435*'OddsRatio_working_3-way'!M435)-('OddsRatio_working_3-way'!L435*'OddsRatio_working_3-way'!M435)+('OddsRatio_working_3-way'!K435*'OddsRatio_working_3-way'!L435*'OddsRatio_working_3-way'!M435)-1</f>
        <v>-0.2144467744279035</v>
      </c>
      <c r="O435" s="11">
        <f>0</f>
        <v>0</v>
      </c>
      <c r="P435" s="11">
        <f>('OddsRatio_working_3-way'!K435*'OddsRatio_working_3-way'!L435)+('OddsRatio_working_3-way'!K435*'OddsRatio_working_3-way'!M435)+('OddsRatio_working_3-way'!L435*'OddsRatio_working_3-way'!M435)-(3*'OddsRatio_working_3-way'!K435*'OddsRatio_working_3-way'!L435*'OddsRatio_working_3-way'!M435)</f>
        <v>0.20324072994455281</v>
      </c>
      <c r="Q435" s="11">
        <f>2*'OddsRatio_working_3-way'!K435*'OddsRatio_working_3-way'!L435*'OddsRatio_working_3-way'!M435</f>
        <v>3.5876563097008436E-2</v>
      </c>
      <c r="R435" s="11">
        <f t="shared" si="101"/>
        <v>0</v>
      </c>
      <c r="S435" s="11">
        <f t="shared" si="102"/>
        <v>-0.94774440178339858</v>
      </c>
      <c r="T435" s="11">
        <f t="shared" si="103"/>
        <v>-0.1672982174374931</v>
      </c>
      <c r="U435" s="11">
        <f>'OddsRatio_working_3-way'!S435-'OddsRatio_working_3-way'!R435^2/3</f>
        <v>-0.94774440178339858</v>
      </c>
      <c r="V435" s="11">
        <f>'OddsRatio_working_3-way'!S435*'OddsRatio_working_3-way'!R435/3-2*'OddsRatio_working_3-way'!R435^3/27-'OddsRatio_working_3-way'!T435</f>
        <v>0.1672982174374931</v>
      </c>
      <c r="W435" s="11">
        <f>'OddsRatio_working_3-way'!V435^2+4*'OddsRatio_working_3-way'!U435^3/27</f>
        <v>-9.81272259035912E-2</v>
      </c>
      <c r="X435" s="11">
        <f>IF('OddsRatio_working_3-way'!W435&gt;0,IF(ABS('OddsRatio_working_3-way'!V435+SQRT('OddsRatio_working_3-way'!W435))/2&gt;0,ABS('OddsRatio_working_3-way'!V435+SQRT('OddsRatio_working_3-way'!W435))/2,ABS('OddsRatio_working_3-way'!V435-SQRT('OddsRatio_working_3-way'!W435))/2),SQRT(-'OddsRatio_working_3-way'!U435^3/27))</f>
        <v>0.17756401624579932</v>
      </c>
      <c r="Y435" s="11">
        <f>IF('OddsRatio_working_3-way'!W435&gt;=0,IF('OddsRatio_working_3-way'!V435+SQRT('OddsRatio_working_3-way'!W435)&gt;0,0,PI()),ACOS('OddsRatio_working_3-way'!V435/(2*'OddsRatio_working_3-way'!X435)))</f>
        <v>1.0802672065540246</v>
      </c>
      <c r="Z435" s="11">
        <f>'OddsRatio_working_3-way'!X435^(1/3)*COS('OddsRatio_working_3-way'!Y435/3)</f>
        <v>0.52601532586023003</v>
      </c>
      <c r="AA435" s="11">
        <f>'OddsRatio_working_3-way'!X435^(1/3)*COS(('OddsRatio_working_3-way'!Y435+2*PI())/3)</f>
        <v>-0.43452153457310083</v>
      </c>
      <c r="AB435" s="11">
        <f>'OddsRatio_working_3-way'!X435^(1/3)*COS(('OddsRatio_working_3-way'!Y435+4*PI())/3)</f>
        <v>-9.1493791287129325E-2</v>
      </c>
      <c r="AC435" s="11">
        <f>'OddsRatio_working_3-way'!X435^(1/3)*SIN('OddsRatio_working_3-way'!Y435/3)</f>
        <v>0.19804715992566554</v>
      </c>
      <c r="AD435" s="11">
        <f>'OddsRatio_working_3-way'!X435^(1/3)*SIN(('OddsRatio_working_3-way'!Y435+2*PI())/3)</f>
        <v>0.35651905501207604</v>
      </c>
      <c r="AE435" s="11">
        <f>'OddsRatio_working_3-way'!X435^(1/3)*SIN(('OddsRatio_working_3-way'!Y435+4*PI())/3)</f>
        <v>-0.55456621493774161</v>
      </c>
      <c r="AF435" s="11">
        <f>-'OddsRatio_working_3-way'!U435/(3*'OddsRatio_working_3-way'!X435^(1/3))*COS(('OddsRatio_working_3-way'!Y435)/3)</f>
        <v>0.52601532586023003</v>
      </c>
      <c r="AG435" s="11">
        <f>-'OddsRatio_working_3-way'!U435/(3*'OddsRatio_working_3-way'!X435^(1/3))*COS(('OddsRatio_working_3-way'!Y435+2*PI())/3)</f>
        <v>-0.43452153457310083</v>
      </c>
      <c r="AH435" s="11">
        <f>-'OddsRatio_working_3-way'!U435/(3*'OddsRatio_working_3-way'!X435^(1/3))*COS(('OddsRatio_working_3-way'!Y435+4*PI())/3)</f>
        <v>-9.1493791287129325E-2</v>
      </c>
      <c r="AI435" s="11">
        <f>'OddsRatio_working_3-way'!U435/(3*'OddsRatio_working_3-way'!X435^(1/3))*SIN(('OddsRatio_working_3-way'!Y435)/3)</f>
        <v>-0.19804715992566554</v>
      </c>
      <c r="AJ435" s="11">
        <f>'OddsRatio_working_3-way'!U435/(3*'OddsRatio_working_3-way'!X435^(1/3))*SIN(('OddsRatio_working_3-way'!Y435+2*PI())/3)</f>
        <v>-0.35651905501207604</v>
      </c>
      <c r="AK435" s="11">
        <f>'OddsRatio_working_3-way'!U435/(3*'OddsRatio_working_3-way'!X435^(1/3))*SIN(('OddsRatio_working_3-way'!Y435+4*PI())/3)</f>
        <v>0.55456621493774161</v>
      </c>
      <c r="AL435" s="11">
        <f>'OddsRatio_working_3-way'!Z435+'OddsRatio_working_3-way'!AF435</f>
        <v>1.0520306517204601</v>
      </c>
      <c r="AM435" s="11">
        <f>'OddsRatio_working_3-way'!AA435+'OddsRatio_working_3-way'!AG435</f>
        <v>-0.86904306914620166</v>
      </c>
      <c r="AN435" s="11">
        <f>'OddsRatio_working_3-way'!AB435+'OddsRatio_working_3-way'!AH435</f>
        <v>-0.18298758257425865</v>
      </c>
      <c r="AO435" s="11">
        <f>'OddsRatio_working_3-way'!AC435+'OddsRatio_working_3-way'!AI435</f>
        <v>0</v>
      </c>
      <c r="AP435" s="11">
        <f>'OddsRatio_working_3-way'!AD435+'OddsRatio_working_3-way'!AJ435</f>
        <v>0</v>
      </c>
      <c r="AQ435" s="11">
        <f>'OddsRatio_working_3-way'!AE435+'OddsRatio_working_3-way'!AK435</f>
        <v>0</v>
      </c>
      <c r="AR435" s="10">
        <f>IF(A435="","",IF(('OddsRatio_working_3-way'!X435=0),IF(Q435&gt;0,-Q435^(1/3),(-Q435)^(1/3)),'OddsRatio_working_3-way'!AL435-'OddsRatio_working_3-way'!R435/3))</f>
        <v>1.0520306517204601</v>
      </c>
      <c r="AS435" s="11">
        <f>IF(('OddsRatio_working_3-way'!X435=0),IF(Q435&gt;0,-Q435^(1/3),(-Q435)^(1/3)),'OddsRatio_working_3-way'!AM435-'OddsRatio_working_3-way'!R435/3)</f>
        <v>-0.86904306914620166</v>
      </c>
      <c r="AT435" s="11">
        <f>IF(('OddsRatio_working_3-way'!X435=0),IF(Q435&gt;0,-Q435^(1/3),(-Q435)^(1/3)),'OddsRatio_working_3-way'!AN435-'OddsRatio_working_3-way'!R435/3)</f>
        <v>-0.18298758257425865</v>
      </c>
      <c r="AU435" s="11">
        <f>IF(('OddsRatio_working_3-way'!X435=0),0,'OddsRatio_working_3-way'!AO435)</f>
        <v>0</v>
      </c>
      <c r="AV435" s="11">
        <f>IF(('OddsRatio_working_3-way'!X435=0),0,'OddsRatio_working_3-way'!AP435)</f>
        <v>0</v>
      </c>
      <c r="AW435" s="11">
        <f>IF(('OddsRatio_working_3-way'!X435=0),0,'OddsRatio_working_3-way'!AQ435)</f>
        <v>0</v>
      </c>
    </row>
    <row r="436" spans="1:4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9">
        <f t="shared" si="91"/>
        <v>0.42792468251444926</v>
      </c>
      <c r="E436" s="9">
        <f t="shared" si="92"/>
        <v>0.28774663813302037</v>
      </c>
      <c r="F436" s="9">
        <f t="shared" si="93"/>
        <v>0.28432867935253031</v>
      </c>
      <c r="G436" s="9">
        <f t="shared" si="94"/>
        <v>1.0444217406657665</v>
      </c>
      <c r="H436" s="9">
        <f t="shared" si="95"/>
        <v>2.3368598280521811</v>
      </c>
      <c r="I436" s="9">
        <f t="shared" si="96"/>
        <v>3.4752795253778674</v>
      </c>
      <c r="J436" s="9">
        <f t="shared" si="97"/>
        <v>3.5170563950044977</v>
      </c>
      <c r="K436" s="11">
        <f t="shared" si="98"/>
        <v>0.43859649122807021</v>
      </c>
      <c r="L436" s="11">
        <f t="shared" si="99"/>
        <v>0.29673590504451036</v>
      </c>
      <c r="M436" s="11">
        <f t="shared" si="100"/>
        <v>0.29325513196480935</v>
      </c>
      <c r="N436" s="11">
        <f>'OddsRatio_working_3-way'!K436+'OddsRatio_working_3-way'!L436+'OddsRatio_working_3-way'!M436-('OddsRatio_working_3-way'!K436*'OddsRatio_working_3-way'!L436)-('OddsRatio_working_3-way'!K436*'OddsRatio_working_3-way'!M436)-('OddsRatio_working_3-way'!L436*'OddsRatio_working_3-way'!M436)+('OddsRatio_working_3-way'!K436*'OddsRatio_working_3-way'!L436*'OddsRatio_working_3-way'!M436)-1</f>
        <v>-0.27903342595548364</v>
      </c>
      <c r="O436" s="11">
        <f>0</f>
        <v>0</v>
      </c>
      <c r="P436" s="11">
        <f>('OddsRatio_working_3-way'!K436*'OddsRatio_working_3-way'!L436)+('OddsRatio_working_3-way'!K436*'OddsRatio_working_3-way'!M436)+('OddsRatio_working_3-way'!L436*'OddsRatio_working_3-way'!M436)-(3*'OddsRatio_working_3-way'!K436*'OddsRatio_working_3-way'!L436*'OddsRatio_working_3-way'!M436)</f>
        <v>0.23128821121697446</v>
      </c>
      <c r="Q436" s="11">
        <f>2*'OddsRatio_working_3-way'!K436*'OddsRatio_working_3-way'!L436*'OddsRatio_working_3-way'!M436</f>
        <v>7.6332742975899148E-2</v>
      </c>
      <c r="R436" s="11">
        <f t="shared" si="101"/>
        <v>0</v>
      </c>
      <c r="S436" s="11">
        <f t="shared" si="102"/>
        <v>-0.82889069804086357</v>
      </c>
      <c r="T436" s="11">
        <f t="shared" si="103"/>
        <v>-0.27356128648213313</v>
      </c>
      <c r="U436" s="11">
        <f>'OddsRatio_working_3-way'!S436-'OddsRatio_working_3-way'!R436^2/3</f>
        <v>-0.82889069804086357</v>
      </c>
      <c r="V436" s="11">
        <f>'OddsRatio_working_3-way'!S436*'OddsRatio_working_3-way'!R436/3-2*'OddsRatio_working_3-way'!R436^3/27-'OddsRatio_working_3-way'!T436</f>
        <v>0.27356128648213313</v>
      </c>
      <c r="W436" s="11">
        <f>'OddsRatio_working_3-way'!V436^2+4*'OddsRatio_working_3-way'!U436^3/27</f>
        <v>-9.5342178489933732E-3</v>
      </c>
      <c r="X436" s="11">
        <f>IF('OddsRatio_working_3-way'!W436&gt;0,IF(ABS('OddsRatio_working_3-way'!V436+SQRT('OddsRatio_working_3-way'!W436))/2&gt;0,ABS('OddsRatio_working_3-way'!V436+SQRT('OddsRatio_working_3-way'!W436))/2,ABS('OddsRatio_working_3-way'!V436-SQRT('OddsRatio_working_3-way'!W436))/2),SQRT(-'OddsRatio_working_3-way'!U436^3/27))</f>
        <v>0.1452325680682135</v>
      </c>
      <c r="Y436" s="11">
        <f>IF('OddsRatio_working_3-way'!W436&gt;=0,IF('OddsRatio_working_3-way'!V436+SQRT('OddsRatio_working_3-way'!W436)&gt;0,0,PI()),ACOS('OddsRatio_working_3-way'!V436/(2*'OddsRatio_working_3-way'!X436)))</f>
        <v>0.34283868216490654</v>
      </c>
      <c r="Z436" s="11">
        <f>'OddsRatio_working_3-way'!X436^(1/3)*COS('OddsRatio_working_3-way'!Y436/3)</f>
        <v>0.52221087033288327</v>
      </c>
      <c r="AA436" s="11">
        <f>'OddsRatio_working_3-way'!X436^(1/3)*COS(('OddsRatio_working_3-way'!Y436+2*PI())/3)</f>
        <v>-0.31301429462073249</v>
      </c>
      <c r="AB436" s="11">
        <f>'OddsRatio_working_3-way'!X436^(1/3)*COS(('OddsRatio_working_3-way'!Y436+4*PI())/3)</f>
        <v>-0.20919657571215067</v>
      </c>
      <c r="AC436" s="11">
        <f>'OddsRatio_working_3-way'!X436^(1/3)*SIN('OddsRatio_working_3-way'!Y436/3)</f>
        <v>5.9939187958522662E-2</v>
      </c>
      <c r="AD436" s="11">
        <f>'OddsRatio_working_3-way'!X436^(1/3)*SIN(('OddsRatio_working_3-way'!Y436+2*PI())/3)</f>
        <v>0.4222782858613971</v>
      </c>
      <c r="AE436" s="11">
        <f>'OddsRatio_working_3-way'!X436^(1/3)*SIN(('OddsRatio_working_3-way'!Y436+4*PI())/3)</f>
        <v>-0.4822174738199197</v>
      </c>
      <c r="AF436" s="11">
        <f>-'OddsRatio_working_3-way'!U436/(3*'OddsRatio_working_3-way'!X436^(1/3))*COS(('OddsRatio_working_3-way'!Y436)/3)</f>
        <v>0.52221087033288327</v>
      </c>
      <c r="AG436" s="11">
        <f>-'OddsRatio_working_3-way'!U436/(3*'OddsRatio_working_3-way'!X436^(1/3))*COS(('OddsRatio_working_3-way'!Y436+2*PI())/3)</f>
        <v>-0.31301429462073249</v>
      </c>
      <c r="AH436" s="11">
        <f>-'OddsRatio_working_3-way'!U436/(3*'OddsRatio_working_3-way'!X436^(1/3))*COS(('OddsRatio_working_3-way'!Y436+4*PI())/3)</f>
        <v>-0.20919657571215067</v>
      </c>
      <c r="AI436" s="11">
        <f>'OddsRatio_working_3-way'!U436/(3*'OddsRatio_working_3-way'!X436^(1/3))*SIN(('OddsRatio_working_3-way'!Y436)/3)</f>
        <v>-5.9939187958522662E-2</v>
      </c>
      <c r="AJ436" s="11">
        <f>'OddsRatio_working_3-way'!U436/(3*'OddsRatio_working_3-way'!X436^(1/3))*SIN(('OddsRatio_working_3-way'!Y436+2*PI())/3)</f>
        <v>-0.4222782858613971</v>
      </c>
      <c r="AK436" s="11">
        <f>'OddsRatio_working_3-way'!U436/(3*'OddsRatio_working_3-way'!X436^(1/3))*SIN(('OddsRatio_working_3-way'!Y436+4*PI())/3)</f>
        <v>0.4822174738199197</v>
      </c>
      <c r="AL436" s="11">
        <f>'OddsRatio_working_3-way'!Z436+'OddsRatio_working_3-way'!AF436</f>
        <v>1.0444217406657665</v>
      </c>
      <c r="AM436" s="11">
        <f>'OddsRatio_working_3-way'!AA436+'OddsRatio_working_3-way'!AG436</f>
        <v>-0.62602858924146498</v>
      </c>
      <c r="AN436" s="11">
        <f>'OddsRatio_working_3-way'!AB436+'OddsRatio_working_3-way'!AH436</f>
        <v>-0.41839315142430133</v>
      </c>
      <c r="AO436" s="11">
        <f>'OddsRatio_working_3-way'!AC436+'OddsRatio_working_3-way'!AI436</f>
        <v>0</v>
      </c>
      <c r="AP436" s="11">
        <f>'OddsRatio_working_3-way'!AD436+'OddsRatio_working_3-way'!AJ436</f>
        <v>0</v>
      </c>
      <c r="AQ436" s="11">
        <f>'OddsRatio_working_3-way'!AE436+'OddsRatio_working_3-way'!AK436</f>
        <v>0</v>
      </c>
      <c r="AR436" s="10">
        <f>IF(A436="","",IF(('OddsRatio_working_3-way'!X436=0),IF(Q436&gt;0,-Q436^(1/3),(-Q436)^(1/3)),'OddsRatio_working_3-way'!AL436-'OddsRatio_working_3-way'!R436/3))</f>
        <v>1.0444217406657665</v>
      </c>
      <c r="AS436" s="11">
        <f>IF(('OddsRatio_working_3-way'!X436=0),IF(Q436&gt;0,-Q436^(1/3),(-Q436)^(1/3)),'OddsRatio_working_3-way'!AM436-'OddsRatio_working_3-way'!R436/3)</f>
        <v>-0.62602858924146498</v>
      </c>
      <c r="AT436" s="11">
        <f>IF(('OddsRatio_working_3-way'!X436=0),IF(Q436&gt;0,-Q436^(1/3),(-Q436)^(1/3)),'OddsRatio_working_3-way'!AN436-'OddsRatio_working_3-way'!R436/3)</f>
        <v>-0.41839315142430133</v>
      </c>
      <c r="AU436" s="11">
        <f>IF(('OddsRatio_working_3-way'!X436=0),0,'OddsRatio_working_3-way'!AO436)</f>
        <v>0</v>
      </c>
      <c r="AV436" s="11">
        <f>IF(('OddsRatio_working_3-way'!X436=0),0,'OddsRatio_working_3-way'!AP436)</f>
        <v>0</v>
      </c>
      <c r="AW436" s="11">
        <f>IF(('OddsRatio_working_3-way'!X436=0),0,'OddsRatio_working_3-way'!AQ436)</f>
        <v>0</v>
      </c>
    </row>
    <row r="437" spans="1:4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9">
        <f t="shared" si="91"/>
        <v>0.33086328260770653</v>
      </c>
      <c r="E437" s="9">
        <f t="shared" si="92"/>
        <v>0.29431791531836876</v>
      </c>
      <c r="F437" s="9">
        <f t="shared" si="93"/>
        <v>0.37481880207392487</v>
      </c>
      <c r="G437" s="9">
        <f t="shared" si="94"/>
        <v>1.0424723800988303</v>
      </c>
      <c r="H437" s="9">
        <f t="shared" si="95"/>
        <v>3.022396417391731</v>
      </c>
      <c r="I437" s="9">
        <f t="shared" si="96"/>
        <v>3.3976864742273087</v>
      </c>
      <c r="J437" s="9">
        <f t="shared" si="97"/>
        <v>2.6679558081581289</v>
      </c>
      <c r="K437" s="11">
        <f t="shared" si="98"/>
        <v>0.3401360544217687</v>
      </c>
      <c r="L437" s="11">
        <f t="shared" si="99"/>
        <v>0.30303030303030304</v>
      </c>
      <c r="M437" s="11">
        <f t="shared" si="100"/>
        <v>0.38461538461538458</v>
      </c>
      <c r="N437" s="11">
        <f>'OddsRatio_working_3-way'!K437+'OddsRatio_working_3-way'!L437+'OddsRatio_working_3-way'!M437-('OddsRatio_working_3-way'!K437*'OddsRatio_working_3-way'!L437)-('OddsRatio_working_3-way'!K437*'OddsRatio_working_3-way'!M437)-('OddsRatio_working_3-way'!L437*'OddsRatio_working_3-way'!M437)+('OddsRatio_working_3-way'!K437*'OddsRatio_working_3-way'!L437*'OddsRatio_working_3-way'!M437)-1</f>
        <v>-0.28301856873285447</v>
      </c>
      <c r="O437" s="11">
        <f>0</f>
        <v>0</v>
      </c>
      <c r="P437" s="11">
        <f>('OddsRatio_working_3-way'!K437*'OddsRatio_working_3-way'!L437)+('OddsRatio_working_3-way'!K437*'OddsRatio_working_3-way'!M437)+('OddsRatio_working_3-way'!L437*'OddsRatio_working_3-way'!M437)-(3*'OddsRatio_working_3-way'!K437*'OddsRatio_working_3-way'!L437*'OddsRatio_working_3-way'!M437)</f>
        <v>0.23151451722880295</v>
      </c>
      <c r="Q437" s="11">
        <f>2*'OddsRatio_working_3-way'!K437*'OddsRatio_working_3-way'!L437*'OddsRatio_working_3-way'!M437</f>
        <v>7.9285793571507848E-2</v>
      </c>
      <c r="R437" s="11">
        <f t="shared" si="101"/>
        <v>0</v>
      </c>
      <c r="S437" s="11">
        <f t="shared" si="102"/>
        <v>-0.81801882563872697</v>
      </c>
      <c r="T437" s="11">
        <f t="shared" si="103"/>
        <v>-0.28014343343792014</v>
      </c>
      <c r="U437" s="11">
        <f>'OddsRatio_working_3-way'!S437-'OddsRatio_working_3-way'!R437^2/3</f>
        <v>-0.81801882563872697</v>
      </c>
      <c r="V437" s="11">
        <f>'OddsRatio_working_3-way'!S437*'OddsRatio_working_3-way'!R437/3-2*'OddsRatio_working_3-way'!R437^3/27-'OddsRatio_working_3-way'!T437</f>
        <v>0.28014343343792014</v>
      </c>
      <c r="W437" s="11">
        <f>'OddsRatio_working_3-way'!V437^2+4*'OddsRatio_working_3-way'!U437^3/27</f>
        <v>-2.6131712097289261E-3</v>
      </c>
      <c r="X437" s="11">
        <f>IF('OddsRatio_working_3-way'!W437&gt;0,IF(ABS('OddsRatio_working_3-way'!V437+SQRT('OddsRatio_working_3-way'!W437))/2&gt;0,ABS('OddsRatio_working_3-way'!V437+SQRT('OddsRatio_working_3-way'!W437))/2,ABS('OddsRatio_working_3-way'!V437-SQRT('OddsRatio_working_3-way'!W437))/2),SQRT(-'OddsRatio_working_3-way'!U437^3/27))</f>
        <v>0.14238461513460235</v>
      </c>
      <c r="Y437" s="11">
        <f>IF('OddsRatio_working_3-way'!W437&gt;=0,IF('OddsRatio_working_3-way'!V437+SQRT('OddsRatio_working_3-way'!W437)&gt;0,0,PI()),ACOS('OddsRatio_working_3-way'!V437/(2*'OddsRatio_working_3-way'!X437)))</f>
        <v>0.18048927216466915</v>
      </c>
      <c r="Z437" s="11">
        <f>'OddsRatio_working_3-way'!X437^(1/3)*COS('OddsRatio_working_3-way'!Y437/3)</f>
        <v>0.52123619004941524</v>
      </c>
      <c r="AA437" s="11">
        <f>'OddsRatio_working_3-way'!X437^(1/3)*COS(('OddsRatio_working_3-way'!Y437+2*PI())/3)</f>
        <v>-0.28780875604571166</v>
      </c>
      <c r="AB437" s="11">
        <f>'OddsRatio_working_3-way'!X437^(1/3)*COS(('OddsRatio_working_3-way'!Y437+4*PI())/3)</f>
        <v>-0.23342743400370375</v>
      </c>
      <c r="AC437" s="11">
        <f>'OddsRatio_working_3-way'!X437^(1/3)*SIN('OddsRatio_working_3-way'!Y437/3)</f>
        <v>3.1397070919841022E-2</v>
      </c>
      <c r="AD437" s="11">
        <f>'OddsRatio_working_3-way'!X437^(1/3)*SIN(('OddsRatio_working_3-way'!Y437+2*PI())/3)</f>
        <v>0.43570524649468673</v>
      </c>
      <c r="AE437" s="11">
        <f>'OddsRatio_working_3-way'!X437^(1/3)*SIN(('OddsRatio_working_3-way'!Y437+4*PI())/3)</f>
        <v>-0.46710231741452773</v>
      </c>
      <c r="AF437" s="11">
        <f>-'OddsRatio_working_3-way'!U437/(3*'OddsRatio_working_3-way'!X437^(1/3))*COS(('OddsRatio_working_3-way'!Y437)/3)</f>
        <v>0.52123619004941513</v>
      </c>
      <c r="AG437" s="11">
        <f>-'OddsRatio_working_3-way'!U437/(3*'OddsRatio_working_3-way'!X437^(1/3))*COS(('OddsRatio_working_3-way'!Y437+2*PI())/3)</f>
        <v>-0.2878087560457116</v>
      </c>
      <c r="AH437" s="11">
        <f>-'OddsRatio_working_3-way'!U437/(3*'OddsRatio_working_3-way'!X437^(1/3))*COS(('OddsRatio_working_3-way'!Y437+4*PI())/3)</f>
        <v>-0.23342743400370372</v>
      </c>
      <c r="AI437" s="11">
        <f>'OddsRatio_working_3-way'!U437/(3*'OddsRatio_working_3-way'!X437^(1/3))*SIN(('OddsRatio_working_3-way'!Y437)/3)</f>
        <v>-3.1397070919841015E-2</v>
      </c>
      <c r="AJ437" s="11">
        <f>'OddsRatio_working_3-way'!U437/(3*'OddsRatio_working_3-way'!X437^(1/3))*SIN(('OddsRatio_working_3-way'!Y437+2*PI())/3)</f>
        <v>-0.43570524649468662</v>
      </c>
      <c r="AK437" s="11">
        <f>'OddsRatio_working_3-way'!U437/(3*'OddsRatio_working_3-way'!X437^(1/3))*SIN(('OddsRatio_working_3-way'!Y437+4*PI())/3)</f>
        <v>0.46710231741452768</v>
      </c>
      <c r="AL437" s="11">
        <f>'OddsRatio_working_3-way'!Z437+'OddsRatio_working_3-way'!AF437</f>
        <v>1.0424723800988303</v>
      </c>
      <c r="AM437" s="11">
        <f>'OddsRatio_working_3-way'!AA437+'OddsRatio_working_3-way'!AG437</f>
        <v>-0.57561751209142331</v>
      </c>
      <c r="AN437" s="11">
        <f>'OddsRatio_working_3-way'!AB437+'OddsRatio_working_3-way'!AH437</f>
        <v>-0.4668548680074075</v>
      </c>
      <c r="AO437" s="11">
        <f>'OddsRatio_working_3-way'!AC437+'OddsRatio_working_3-way'!AI437</f>
        <v>0</v>
      </c>
      <c r="AP437" s="11">
        <f>'OddsRatio_working_3-way'!AD437+'OddsRatio_working_3-way'!AJ437</f>
        <v>0</v>
      </c>
      <c r="AQ437" s="11">
        <f>'OddsRatio_working_3-way'!AE437+'OddsRatio_working_3-way'!AK437</f>
        <v>0</v>
      </c>
      <c r="AR437" s="10">
        <f>IF(A437="","",IF(('OddsRatio_working_3-way'!X437=0),IF(Q437&gt;0,-Q437^(1/3),(-Q437)^(1/3)),'OddsRatio_working_3-way'!AL437-'OddsRatio_working_3-way'!R437/3))</f>
        <v>1.0424723800988303</v>
      </c>
      <c r="AS437" s="11">
        <f>IF(('OddsRatio_working_3-way'!X437=0),IF(Q437&gt;0,-Q437^(1/3),(-Q437)^(1/3)),'OddsRatio_working_3-way'!AM437-'OddsRatio_working_3-way'!R437/3)</f>
        <v>-0.57561751209142331</v>
      </c>
      <c r="AT437" s="11">
        <f>IF(('OddsRatio_working_3-way'!X437=0),IF(Q437&gt;0,-Q437^(1/3),(-Q437)^(1/3)),'OddsRatio_working_3-way'!AN437-'OddsRatio_working_3-way'!R437/3)</f>
        <v>-0.4668548680074075</v>
      </c>
      <c r="AU437" s="11">
        <f>IF(('OddsRatio_working_3-way'!X437=0),0,'OddsRatio_working_3-way'!AO437)</f>
        <v>0</v>
      </c>
      <c r="AV437" s="11">
        <f>IF(('OddsRatio_working_3-way'!X437=0),0,'OddsRatio_working_3-way'!AP437)</f>
        <v>0</v>
      </c>
      <c r="AW437" s="11">
        <f>IF(('OddsRatio_working_3-way'!X437=0),0,'OddsRatio_working_3-way'!AQ437)</f>
        <v>0</v>
      </c>
    </row>
    <row r="438" spans="1:4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9">
        <f t="shared" si="91"/>
        <v>0.71472179523291401</v>
      </c>
      <c r="E438" s="9">
        <f t="shared" si="92"/>
        <v>0.18968353503610522</v>
      </c>
      <c r="F438" s="9">
        <f t="shared" si="93"/>
        <v>9.5594669730980492E-2</v>
      </c>
      <c r="G438" s="9">
        <f t="shared" si="94"/>
        <v>1.0787724401141521</v>
      </c>
      <c r="H438" s="9">
        <f t="shared" si="95"/>
        <v>1.3991458028422366</v>
      </c>
      <c r="I438" s="9">
        <f t="shared" si="96"/>
        <v>5.2719388628520418</v>
      </c>
      <c r="J438" s="9">
        <f t="shared" si="97"/>
        <v>10.460834299801114</v>
      </c>
      <c r="K438" s="11">
        <f t="shared" si="98"/>
        <v>0.72992700729927007</v>
      </c>
      <c r="L438" s="11">
        <f t="shared" si="99"/>
        <v>0.20161290322580647</v>
      </c>
      <c r="M438" s="11">
        <f t="shared" si="100"/>
        <v>0.10235414534288639</v>
      </c>
      <c r="N438" s="11">
        <f>'OddsRatio_working_3-way'!K438+'OddsRatio_working_3-way'!L438+'OddsRatio_working_3-way'!M438-('OddsRatio_working_3-way'!K438*'OddsRatio_working_3-way'!L438)-('OddsRatio_working_3-way'!K438*'OddsRatio_working_3-way'!M438)-('OddsRatio_working_3-way'!L438*'OddsRatio_working_3-way'!M438)+('OddsRatio_working_3-way'!K438*'OddsRatio_working_3-way'!L438*'OddsRatio_working_3-way'!M438)-1</f>
        <v>-0.19355290591058427</v>
      </c>
      <c r="O438" s="11">
        <f>0</f>
        <v>0</v>
      </c>
      <c r="P438" s="11">
        <f>('OddsRatio_working_3-way'!K438*'OddsRatio_working_3-way'!L438)+('OddsRatio_working_3-way'!K438*'OddsRatio_working_3-way'!M438)+('OddsRatio_working_3-way'!L438*'OddsRatio_working_3-way'!M438)-(3*'OddsRatio_working_3-way'!K438*'OddsRatio_working_3-way'!L438*'OddsRatio_working_3-way'!M438)</f>
        <v>0.1973215363774152</v>
      </c>
      <c r="Q438" s="11">
        <f>2*'OddsRatio_working_3-way'!K438*'OddsRatio_working_3-way'!L438*'OddsRatio_working_3-way'!M438</f>
        <v>3.0125425401132097E-2</v>
      </c>
      <c r="R438" s="11">
        <f t="shared" si="101"/>
        <v>0</v>
      </c>
      <c r="S438" s="11">
        <f t="shared" si="102"/>
        <v>-1.019470802823141</v>
      </c>
      <c r="T438" s="11">
        <f t="shared" si="103"/>
        <v>-0.15564439737757879</v>
      </c>
      <c r="U438" s="11">
        <f>'OddsRatio_working_3-way'!S438-'OddsRatio_working_3-way'!R438^2/3</f>
        <v>-1.019470802823141</v>
      </c>
      <c r="V438" s="11">
        <f>'OddsRatio_working_3-way'!S438*'OddsRatio_working_3-way'!R438/3-2*'OddsRatio_working_3-way'!R438^3/27-'OddsRatio_working_3-way'!T438</f>
        <v>0.15564439737757879</v>
      </c>
      <c r="W438" s="11">
        <f>'OddsRatio_working_3-way'!V438^2+4*'OddsRatio_working_3-way'!U438^3/27</f>
        <v>-0.13274624772427718</v>
      </c>
      <c r="X438" s="11">
        <f>IF('OddsRatio_working_3-way'!W438&gt;0,IF(ABS('OddsRatio_working_3-way'!V438+SQRT('OddsRatio_working_3-way'!W438))/2&gt;0,ABS('OddsRatio_working_3-way'!V438+SQRT('OddsRatio_working_3-way'!W438))/2,ABS('OddsRatio_working_3-way'!V438-SQRT('OddsRatio_working_3-way'!W438))/2),SQRT(-'OddsRatio_working_3-way'!U438^3/27))</f>
        <v>0.19809809827412961</v>
      </c>
      <c r="Y438" s="11">
        <f>IF('OddsRatio_working_3-way'!W438&gt;=0,IF('OddsRatio_working_3-way'!V438+SQRT('OddsRatio_working_3-way'!W438)&gt;0,0,PI()),ACOS('OddsRatio_working_3-way'!V438/(2*'OddsRatio_working_3-way'!X438)))</f>
        <v>1.1670711219726329</v>
      </c>
      <c r="Z438" s="11">
        <f>'OddsRatio_working_3-way'!X438^(1/3)*COS('OddsRatio_working_3-way'!Y438/3)</f>
        <v>0.53938622005707604</v>
      </c>
      <c r="AA438" s="11">
        <f>'OddsRatio_working_3-way'!X438^(1/3)*COS(('OddsRatio_working_3-way'!Y438+2*PI())/3)</f>
        <v>-0.46117308265019358</v>
      </c>
      <c r="AB438" s="11">
        <f>'OddsRatio_working_3-way'!X438^(1/3)*COS(('OddsRatio_working_3-way'!Y438+4*PI())/3)</f>
        <v>-7.8213137406882349E-2</v>
      </c>
      <c r="AC438" s="11">
        <f>'OddsRatio_working_3-way'!X438^(1/3)*SIN('OddsRatio_working_3-way'!Y438/3)</f>
        <v>0.22110202747507002</v>
      </c>
      <c r="AD438" s="11">
        <f>'OddsRatio_working_3-way'!X438^(1/3)*SIN(('OddsRatio_working_3-way'!Y438+2*PI())/3)</f>
        <v>0.35657115528315636</v>
      </c>
      <c r="AE438" s="11">
        <f>'OddsRatio_working_3-way'!X438^(1/3)*SIN(('OddsRatio_working_3-way'!Y438+4*PI())/3)</f>
        <v>-0.57767318275822632</v>
      </c>
      <c r="AF438" s="11">
        <f>-'OddsRatio_working_3-way'!U438/(3*'OddsRatio_working_3-way'!X438^(1/3))*COS(('OddsRatio_working_3-way'!Y438)/3)</f>
        <v>0.53938622005707593</v>
      </c>
      <c r="AG438" s="11">
        <f>-'OddsRatio_working_3-way'!U438/(3*'OddsRatio_working_3-way'!X438^(1/3))*COS(('OddsRatio_working_3-way'!Y438+2*PI())/3)</f>
        <v>-0.46117308265019347</v>
      </c>
      <c r="AH438" s="11">
        <f>-'OddsRatio_working_3-way'!U438/(3*'OddsRatio_working_3-way'!X438^(1/3))*COS(('OddsRatio_working_3-way'!Y438+4*PI())/3)</f>
        <v>-7.8213137406882335E-2</v>
      </c>
      <c r="AI438" s="11">
        <f>'OddsRatio_working_3-way'!U438/(3*'OddsRatio_working_3-way'!X438^(1/3))*SIN(('OddsRatio_working_3-way'!Y438)/3)</f>
        <v>-0.22110202747506999</v>
      </c>
      <c r="AJ438" s="11">
        <f>'OddsRatio_working_3-way'!U438/(3*'OddsRatio_working_3-way'!X438^(1/3))*SIN(('OddsRatio_working_3-way'!Y438+2*PI())/3)</f>
        <v>-0.3565711552831563</v>
      </c>
      <c r="AK438" s="11">
        <f>'OddsRatio_working_3-way'!U438/(3*'OddsRatio_working_3-way'!X438^(1/3))*SIN(('OddsRatio_working_3-way'!Y438+4*PI())/3)</f>
        <v>0.57767318275822621</v>
      </c>
      <c r="AL438" s="11">
        <f>'OddsRatio_working_3-way'!Z438+'OddsRatio_working_3-way'!AF438</f>
        <v>1.0787724401141521</v>
      </c>
      <c r="AM438" s="11">
        <f>'OddsRatio_working_3-way'!AA438+'OddsRatio_working_3-way'!AG438</f>
        <v>-0.92234616530038704</v>
      </c>
      <c r="AN438" s="11">
        <f>'OddsRatio_working_3-way'!AB438+'OddsRatio_working_3-way'!AH438</f>
        <v>-0.1564262748137647</v>
      </c>
      <c r="AO438" s="11">
        <f>'OddsRatio_working_3-way'!AC438+'OddsRatio_working_3-way'!AI438</f>
        <v>0</v>
      </c>
      <c r="AP438" s="11">
        <f>'OddsRatio_working_3-way'!AD438+'OddsRatio_working_3-way'!AJ438</f>
        <v>0</v>
      </c>
      <c r="AQ438" s="11">
        <f>'OddsRatio_working_3-way'!AE438+'OddsRatio_working_3-way'!AK438</f>
        <v>0</v>
      </c>
      <c r="AR438" s="10">
        <f>IF(A438="","",IF(('OddsRatio_working_3-way'!X438=0),IF(Q438&gt;0,-Q438^(1/3),(-Q438)^(1/3)),'OddsRatio_working_3-way'!AL438-'OddsRatio_working_3-way'!R438/3))</f>
        <v>1.0787724401141521</v>
      </c>
      <c r="AS438" s="11">
        <f>IF(('OddsRatio_working_3-way'!X438=0),IF(Q438&gt;0,-Q438^(1/3),(-Q438)^(1/3)),'OddsRatio_working_3-way'!AM438-'OddsRatio_working_3-way'!R438/3)</f>
        <v>-0.92234616530038704</v>
      </c>
      <c r="AT438" s="11">
        <f>IF(('OddsRatio_working_3-way'!X438=0),IF(Q438&gt;0,-Q438^(1/3),(-Q438)^(1/3)),'OddsRatio_working_3-way'!AN438-'OddsRatio_working_3-way'!R438/3)</f>
        <v>-0.1564262748137647</v>
      </c>
      <c r="AU438" s="11">
        <f>IF(('OddsRatio_working_3-way'!X438=0),0,'OddsRatio_working_3-way'!AO438)</f>
        <v>0</v>
      </c>
      <c r="AV438" s="11">
        <f>IF(('OddsRatio_working_3-way'!X438=0),0,'OddsRatio_working_3-way'!AP438)</f>
        <v>0</v>
      </c>
      <c r="AW438" s="11">
        <f>IF(('OddsRatio_working_3-way'!X438=0),0,'OddsRatio_working_3-way'!AQ438)</f>
        <v>0</v>
      </c>
    </row>
    <row r="439" spans="1:4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9">
        <f t="shared" si="91"/>
        <v>0.22278764648791971</v>
      </c>
      <c r="E439" s="9">
        <f t="shared" si="92"/>
        <v>0.2741259841507126</v>
      </c>
      <c r="F439" s="9">
        <f t="shared" si="93"/>
        <v>0.50308636936136775</v>
      </c>
      <c r="G439" s="9">
        <f t="shared" si="94"/>
        <v>1.0507768728201721</v>
      </c>
      <c r="H439" s="9">
        <f t="shared" si="95"/>
        <v>4.4885792177629709</v>
      </c>
      <c r="I439" s="9">
        <f t="shared" si="96"/>
        <v>3.647957719506834</v>
      </c>
      <c r="J439" s="9">
        <f t="shared" si="97"/>
        <v>1.9877302604509612</v>
      </c>
      <c r="K439" s="11">
        <f t="shared" si="98"/>
        <v>0.23148148148148145</v>
      </c>
      <c r="L439" s="11">
        <f t="shared" si="99"/>
        <v>0.28409090909090912</v>
      </c>
      <c r="M439" s="11">
        <f t="shared" si="100"/>
        <v>0.51546391752577325</v>
      </c>
      <c r="N439" s="11">
        <f>'OddsRatio_working_3-way'!K439+'OddsRatio_working_3-way'!L439+'OddsRatio_working_3-way'!M439-('OddsRatio_working_3-way'!K439*'OddsRatio_working_3-way'!L439)-('OddsRatio_working_3-way'!K439*'OddsRatio_working_3-way'!M439)-('OddsRatio_working_3-way'!L439*'OddsRatio_working_3-way'!M439)+('OddsRatio_working_3-way'!K439*'OddsRatio_working_3-way'!L439*'OddsRatio_working_3-way'!M439)-1</f>
        <v>-0.26658661355826307</v>
      </c>
      <c r="O439" s="11">
        <f>0</f>
        <v>0</v>
      </c>
      <c r="P439" s="11">
        <f>('OddsRatio_working_3-way'!K439*'OddsRatio_working_3-way'!L439)+('OddsRatio_working_3-way'!K439*'OddsRatio_working_3-way'!M439)+('OddsRatio_working_3-way'!L439*'OddsRatio_working_3-way'!M439)-(3*'OddsRatio_working_3-way'!K439*'OddsRatio_working_3-way'!L439*'OddsRatio_working_3-way'!M439)</f>
        <v>0.22982726752056651</v>
      </c>
      <c r="Q439" s="11">
        <f>2*'OddsRatio_working_3-way'!K439*'OddsRatio_working_3-way'!L439*'OddsRatio_working_3-way'!M439</f>
        <v>6.779565413586032E-2</v>
      </c>
      <c r="R439" s="11">
        <f t="shared" si="101"/>
        <v>0</v>
      </c>
      <c r="S439" s="11">
        <f t="shared" si="102"/>
        <v>-0.86211105821462142</v>
      </c>
      <c r="T439" s="11">
        <f t="shared" si="103"/>
        <v>-0.25431004667097973</v>
      </c>
      <c r="U439" s="11">
        <f>'OddsRatio_working_3-way'!S439-'OddsRatio_working_3-way'!R439^2/3</f>
        <v>-0.86211105821462142</v>
      </c>
      <c r="V439" s="11">
        <f>'OddsRatio_working_3-way'!S439*'OddsRatio_working_3-way'!R439/3-2*'OddsRatio_working_3-way'!R439^3/27-'OddsRatio_working_3-way'!T439</f>
        <v>0.25431004667097973</v>
      </c>
      <c r="W439" s="11">
        <f>'OddsRatio_working_3-way'!V439^2+4*'OddsRatio_working_3-way'!U439^3/27</f>
        <v>-3.0252551764719762E-2</v>
      </c>
      <c r="X439" s="11">
        <f>IF('OddsRatio_working_3-way'!W439&gt;0,IF(ABS('OddsRatio_working_3-way'!V439+SQRT('OddsRatio_working_3-way'!W439))/2&gt;0,ABS('OddsRatio_working_3-way'!V439+SQRT('OddsRatio_working_3-way'!W439))/2,ABS('OddsRatio_working_3-way'!V439-SQRT('OddsRatio_working_3-way'!W439))/2),SQRT(-'OddsRatio_working_3-way'!U439^3/27))</f>
        <v>0.1540504394691197</v>
      </c>
      <c r="Y439" s="11">
        <f>IF('OddsRatio_working_3-way'!W439&gt;=0,IF('OddsRatio_working_3-way'!V439+SQRT('OddsRatio_working_3-way'!W439)&gt;0,0,PI()),ACOS('OddsRatio_working_3-way'!V439/(2*'OddsRatio_working_3-way'!X439)))</f>
        <v>0.59986537318016886</v>
      </c>
      <c r="Z439" s="11">
        <f>'OddsRatio_working_3-way'!X439^(1/3)*COS('OddsRatio_working_3-way'!Y439/3)</f>
        <v>0.52538843641008603</v>
      </c>
      <c r="AA439" s="11">
        <f>'OddsRatio_working_3-way'!X439^(1/3)*COS(('OddsRatio_working_3-way'!Y439+2*PI())/3)</f>
        <v>-0.35490597297947052</v>
      </c>
      <c r="AB439" s="11">
        <f>'OddsRatio_working_3-way'!X439^(1/3)*COS(('OddsRatio_working_3-way'!Y439+4*PI())/3)</f>
        <v>-0.17048246343061571</v>
      </c>
      <c r="AC439" s="11">
        <f>'OddsRatio_working_3-way'!X439^(1/3)*SIN('OddsRatio_working_3-way'!Y439/3)</f>
        <v>0.10647696288292685</v>
      </c>
      <c r="AD439" s="11">
        <f>'OddsRatio_working_3-way'!X439^(1/3)*SIN(('OddsRatio_working_3-way'!Y439+2*PI())/3)</f>
        <v>0.40176125134425617</v>
      </c>
      <c r="AE439" s="11">
        <f>'OddsRatio_working_3-way'!X439^(1/3)*SIN(('OddsRatio_working_3-way'!Y439+4*PI())/3)</f>
        <v>-0.50823821422718307</v>
      </c>
      <c r="AF439" s="11">
        <f>-'OddsRatio_working_3-way'!U439/(3*'OddsRatio_working_3-way'!X439^(1/3))*COS(('OddsRatio_working_3-way'!Y439)/3)</f>
        <v>0.52538843641008592</v>
      </c>
      <c r="AG439" s="11">
        <f>-'OddsRatio_working_3-way'!U439/(3*'OddsRatio_working_3-way'!X439^(1/3))*COS(('OddsRatio_working_3-way'!Y439+2*PI())/3)</f>
        <v>-0.35490597297947041</v>
      </c>
      <c r="AH439" s="11">
        <f>-'OddsRatio_working_3-way'!U439/(3*'OddsRatio_working_3-way'!X439^(1/3))*COS(('OddsRatio_working_3-way'!Y439+4*PI())/3)</f>
        <v>-0.17048246343061565</v>
      </c>
      <c r="AI439" s="11">
        <f>'OddsRatio_working_3-way'!U439/(3*'OddsRatio_working_3-way'!X439^(1/3))*SIN(('OddsRatio_working_3-way'!Y439)/3)</f>
        <v>-0.10647696288292684</v>
      </c>
      <c r="AJ439" s="11">
        <f>'OddsRatio_working_3-way'!U439/(3*'OddsRatio_working_3-way'!X439^(1/3))*SIN(('OddsRatio_working_3-way'!Y439+2*PI())/3)</f>
        <v>-0.40176125134425611</v>
      </c>
      <c r="AK439" s="11">
        <f>'OddsRatio_working_3-way'!U439/(3*'OddsRatio_working_3-way'!X439^(1/3))*SIN(('OddsRatio_working_3-way'!Y439+4*PI())/3)</f>
        <v>0.50823821422718296</v>
      </c>
      <c r="AL439" s="11">
        <f>'OddsRatio_working_3-way'!Z439+'OddsRatio_working_3-way'!AF439</f>
        <v>1.0507768728201721</v>
      </c>
      <c r="AM439" s="11">
        <f>'OddsRatio_working_3-way'!AA439+'OddsRatio_working_3-way'!AG439</f>
        <v>-0.70981194595894093</v>
      </c>
      <c r="AN439" s="11">
        <f>'OddsRatio_working_3-way'!AB439+'OddsRatio_working_3-way'!AH439</f>
        <v>-0.34096492686123137</v>
      </c>
      <c r="AO439" s="11">
        <f>'OddsRatio_working_3-way'!AC439+'OddsRatio_working_3-way'!AI439</f>
        <v>0</v>
      </c>
      <c r="AP439" s="11">
        <f>'OddsRatio_working_3-way'!AD439+'OddsRatio_working_3-way'!AJ439</f>
        <v>0</v>
      </c>
      <c r="AQ439" s="11">
        <f>'OddsRatio_working_3-way'!AE439+'OddsRatio_working_3-way'!AK439</f>
        <v>0</v>
      </c>
      <c r="AR439" s="10">
        <f>IF(A439="","",IF(('OddsRatio_working_3-way'!X439=0),IF(Q439&gt;0,-Q439^(1/3),(-Q439)^(1/3)),'OddsRatio_working_3-way'!AL439-'OddsRatio_working_3-way'!R439/3))</f>
        <v>1.0507768728201721</v>
      </c>
      <c r="AS439" s="11">
        <f>IF(('OddsRatio_working_3-way'!X439=0),IF(Q439&gt;0,-Q439^(1/3),(-Q439)^(1/3)),'OddsRatio_working_3-way'!AM439-'OddsRatio_working_3-way'!R439/3)</f>
        <v>-0.70981194595894093</v>
      </c>
      <c r="AT439" s="11">
        <f>IF(('OddsRatio_working_3-way'!X439=0),IF(Q439&gt;0,-Q439^(1/3),(-Q439)^(1/3)),'OddsRatio_working_3-way'!AN439-'OddsRatio_working_3-way'!R439/3)</f>
        <v>-0.34096492686123137</v>
      </c>
      <c r="AU439" s="11">
        <f>IF(('OddsRatio_working_3-way'!X439=0),0,'OddsRatio_working_3-way'!AO439)</f>
        <v>0</v>
      </c>
      <c r="AV439" s="11">
        <f>IF(('OddsRatio_working_3-way'!X439=0),0,'OddsRatio_working_3-way'!AP439)</f>
        <v>0</v>
      </c>
      <c r="AW439" s="11">
        <f>IF(('OddsRatio_working_3-way'!X439=0),0,'OddsRatio_working_3-way'!AQ439)</f>
        <v>0</v>
      </c>
    </row>
    <row r="440" spans="1:4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9">
        <f t="shared" si="91"/>
        <v>0.39965390649624644</v>
      </c>
      <c r="E440" s="9">
        <f t="shared" si="92"/>
        <v>0.29876317308409606</v>
      </c>
      <c r="F440" s="9">
        <f t="shared" si="93"/>
        <v>0.30158292041965756</v>
      </c>
      <c r="G440" s="9">
        <f t="shared" si="94"/>
        <v>1.0431701094394841</v>
      </c>
      <c r="H440" s="9">
        <f t="shared" si="95"/>
        <v>2.5021649575928566</v>
      </c>
      <c r="I440" s="9">
        <f t="shared" si="96"/>
        <v>3.3471327462388389</v>
      </c>
      <c r="J440" s="9">
        <f t="shared" si="97"/>
        <v>3.3158376429556542</v>
      </c>
      <c r="K440" s="11">
        <f t="shared" si="98"/>
        <v>0.4098360655737705</v>
      </c>
      <c r="L440" s="11">
        <f t="shared" si="99"/>
        <v>0.30769230769230771</v>
      </c>
      <c r="M440" s="11">
        <f t="shared" si="100"/>
        <v>0.3105590062111801</v>
      </c>
      <c r="N440" s="11">
        <f>'OddsRatio_working_3-way'!K440+'OddsRatio_working_3-way'!L440+'OddsRatio_working_3-way'!M440-('OddsRatio_working_3-way'!K440*'OddsRatio_working_3-way'!L440)-('OddsRatio_working_3-way'!K440*'OddsRatio_working_3-way'!M440)-('OddsRatio_working_3-way'!L440*'OddsRatio_working_3-way'!M440)+('OddsRatio_working_3-way'!K440*'OddsRatio_working_3-way'!L440*'OddsRatio_working_3-way'!M440)-1</f>
        <v>-0.28168837577248129</v>
      </c>
      <c r="O440" s="11">
        <f>0</f>
        <v>0</v>
      </c>
      <c r="P440" s="11">
        <f>('OddsRatio_working_3-way'!K440*'OddsRatio_working_3-way'!L440)+('OddsRatio_working_3-way'!K440*'OddsRatio_working_3-way'!M440)+('OddsRatio_working_3-way'!L440*'OddsRatio_working_3-way'!M440)-(3*'OddsRatio_working_3-way'!K440*'OddsRatio_working_3-way'!L440*'OddsRatio_working_3-way'!M440)</f>
        <v>0.23145065910568408</v>
      </c>
      <c r="Q440" s="11">
        <f>2*'OddsRatio_working_3-way'!K440*'OddsRatio_working_3-way'!L440*'OddsRatio_working_3-way'!M440</f>
        <v>7.8325096144055514E-2</v>
      </c>
      <c r="R440" s="11">
        <f t="shared" si="101"/>
        <v>0</v>
      </c>
      <c r="S440" s="11">
        <f t="shared" si="102"/>
        <v>-0.82165498832165496</v>
      </c>
      <c r="T440" s="11">
        <f t="shared" si="103"/>
        <v>-0.27805583361138914</v>
      </c>
      <c r="U440" s="11">
        <f>'OddsRatio_working_3-way'!S440-'OddsRatio_working_3-way'!R440^2/3</f>
        <v>-0.82165498832165496</v>
      </c>
      <c r="V440" s="11">
        <f>'OddsRatio_working_3-way'!S440*'OddsRatio_working_3-way'!R440/3-2*'OddsRatio_working_3-way'!R440^3/27-'OddsRatio_working_3-way'!T440</f>
        <v>0.27805583361138914</v>
      </c>
      <c r="W440" s="11">
        <f>'OddsRatio_working_3-way'!V440^2+4*'OddsRatio_working_3-way'!U440^3/27</f>
        <v>-4.8646844882815482E-3</v>
      </c>
      <c r="X440" s="11">
        <f>IF('OddsRatio_working_3-way'!W440&gt;0,IF(ABS('OddsRatio_working_3-way'!V440+SQRT('OddsRatio_working_3-way'!W440))/2&gt;0,ABS('OddsRatio_working_3-way'!V440+SQRT('OddsRatio_working_3-way'!W440))/2,ABS('OddsRatio_working_3-way'!V440-SQRT('OddsRatio_working_3-way'!W440))/2),SQRT(-'OddsRatio_working_3-way'!U440^3/27))</f>
        <v>0.1433350367963169</v>
      </c>
      <c r="Y440" s="11">
        <f>IF('OddsRatio_working_3-way'!W440&gt;=0,IF('OddsRatio_working_3-way'!V440+SQRT('OddsRatio_working_3-way'!W440)&gt;0,0,PI()),ACOS('OddsRatio_working_3-way'!V440/(2*'OddsRatio_working_3-way'!X440)))</f>
        <v>0.24576829945024814</v>
      </c>
      <c r="Z440" s="11">
        <f>'OddsRatio_working_3-way'!X440^(1/3)*COS('OddsRatio_working_3-way'!Y440/3)</f>
        <v>0.52158505471974193</v>
      </c>
      <c r="AA440" s="11">
        <f>'OddsRatio_working_3-way'!X440^(1/3)*COS(('OddsRatio_working_3-way'!Y440+2*PI())/3)</f>
        <v>-0.297880532161512</v>
      </c>
      <c r="AB440" s="11">
        <f>'OddsRatio_working_3-way'!X440^(1/3)*COS(('OddsRatio_working_3-way'!Y440+4*PI())/3)</f>
        <v>-0.22370452255823012</v>
      </c>
      <c r="AC440" s="11">
        <f>'OddsRatio_working_3-way'!X440^(1/3)*SIN('OddsRatio_working_3-way'!Y440/3)</f>
        <v>4.2825539111867324E-2</v>
      </c>
      <c r="AD440" s="11">
        <f>'OddsRatio_working_3-way'!X440^(1/3)*SIN(('OddsRatio_working_3-way'!Y440+2*PI())/3)</f>
        <v>0.43029313806565955</v>
      </c>
      <c r="AE440" s="11">
        <f>'OddsRatio_working_3-way'!X440^(1/3)*SIN(('OddsRatio_working_3-way'!Y440+4*PI())/3)</f>
        <v>-0.47311867717752659</v>
      </c>
      <c r="AF440" s="11">
        <f>-'OddsRatio_working_3-way'!U440/(3*'OddsRatio_working_3-way'!X440^(1/3))*COS(('OddsRatio_working_3-way'!Y440)/3)</f>
        <v>0.52158505471974204</v>
      </c>
      <c r="AG440" s="11">
        <f>-'OddsRatio_working_3-way'!U440/(3*'OddsRatio_working_3-way'!X440^(1/3))*COS(('OddsRatio_working_3-way'!Y440+2*PI())/3)</f>
        <v>-0.29788053216151206</v>
      </c>
      <c r="AH440" s="11">
        <f>-'OddsRatio_working_3-way'!U440/(3*'OddsRatio_working_3-way'!X440^(1/3))*COS(('OddsRatio_working_3-way'!Y440+4*PI())/3)</f>
        <v>-0.22370452255823015</v>
      </c>
      <c r="AI440" s="11">
        <f>'OddsRatio_working_3-way'!U440/(3*'OddsRatio_working_3-way'!X440^(1/3))*SIN(('OddsRatio_working_3-way'!Y440)/3)</f>
        <v>-4.2825539111867331E-2</v>
      </c>
      <c r="AJ440" s="11">
        <f>'OddsRatio_working_3-way'!U440/(3*'OddsRatio_working_3-way'!X440^(1/3))*SIN(('OddsRatio_working_3-way'!Y440+2*PI())/3)</f>
        <v>-0.43029313806565961</v>
      </c>
      <c r="AK440" s="11">
        <f>'OddsRatio_working_3-way'!U440/(3*'OddsRatio_working_3-way'!X440^(1/3))*SIN(('OddsRatio_working_3-way'!Y440+4*PI())/3)</f>
        <v>0.47311867717752665</v>
      </c>
      <c r="AL440" s="11">
        <f>'OddsRatio_working_3-way'!Z440+'OddsRatio_working_3-way'!AF440</f>
        <v>1.0431701094394841</v>
      </c>
      <c r="AM440" s="11">
        <f>'OddsRatio_working_3-way'!AA440+'OddsRatio_working_3-way'!AG440</f>
        <v>-0.595761064323024</v>
      </c>
      <c r="AN440" s="11">
        <f>'OddsRatio_working_3-way'!AB440+'OddsRatio_working_3-way'!AH440</f>
        <v>-0.44740904511646029</v>
      </c>
      <c r="AO440" s="11">
        <f>'OddsRatio_working_3-way'!AC440+'OddsRatio_working_3-way'!AI440</f>
        <v>0</v>
      </c>
      <c r="AP440" s="11">
        <f>'OddsRatio_working_3-way'!AD440+'OddsRatio_working_3-way'!AJ440</f>
        <v>0</v>
      </c>
      <c r="AQ440" s="11">
        <f>'OddsRatio_working_3-way'!AE440+'OddsRatio_working_3-way'!AK440</f>
        <v>0</v>
      </c>
      <c r="AR440" s="10">
        <f>IF(A440="","",IF(('OddsRatio_working_3-way'!X440=0),IF(Q440&gt;0,-Q440^(1/3),(-Q440)^(1/3)),'OddsRatio_working_3-way'!AL440-'OddsRatio_working_3-way'!R440/3))</f>
        <v>1.0431701094394841</v>
      </c>
      <c r="AS440" s="11">
        <f>IF(('OddsRatio_working_3-way'!X440=0),IF(Q440&gt;0,-Q440^(1/3),(-Q440)^(1/3)),'OddsRatio_working_3-way'!AM440-'OddsRatio_working_3-way'!R440/3)</f>
        <v>-0.595761064323024</v>
      </c>
      <c r="AT440" s="11">
        <f>IF(('OddsRatio_working_3-way'!X440=0),IF(Q440&gt;0,-Q440^(1/3),(-Q440)^(1/3)),'OddsRatio_working_3-way'!AN440-'OddsRatio_working_3-way'!R440/3)</f>
        <v>-0.44740904511646029</v>
      </c>
      <c r="AU440" s="11">
        <f>IF(('OddsRatio_working_3-way'!X440=0),0,'OddsRatio_working_3-way'!AO440)</f>
        <v>0</v>
      </c>
      <c r="AV440" s="11">
        <f>IF(('OddsRatio_working_3-way'!X440=0),0,'OddsRatio_working_3-way'!AP440)</f>
        <v>0</v>
      </c>
      <c r="AW440" s="11">
        <f>IF(('OddsRatio_working_3-way'!X440=0),0,'OddsRatio_working_3-way'!AQ440)</f>
        <v>0</v>
      </c>
    </row>
    <row r="441" spans="1:4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9">
        <f t="shared" si="91"/>
        <v>0.37449127988897662</v>
      </c>
      <c r="E441" s="9">
        <f t="shared" si="92"/>
        <v>0.31428600910257065</v>
      </c>
      <c r="F441" s="9">
        <f t="shared" si="93"/>
        <v>0.31122271100845295</v>
      </c>
      <c r="G441" s="9">
        <f t="shared" si="94"/>
        <v>1.043930716318122</v>
      </c>
      <c r="H441" s="9">
        <f t="shared" si="95"/>
        <v>2.670289146108995</v>
      </c>
      <c r="I441" s="9">
        <f t="shared" si="96"/>
        <v>3.1818151971048736</v>
      </c>
      <c r="J441" s="9">
        <f t="shared" si="97"/>
        <v>3.2131331185944187</v>
      </c>
      <c r="K441" s="11">
        <f t="shared" si="98"/>
        <v>0.38461538461538458</v>
      </c>
      <c r="L441" s="11">
        <f t="shared" si="99"/>
        <v>0.3236245954692557</v>
      </c>
      <c r="M441" s="11">
        <f t="shared" si="100"/>
        <v>0.32051282051282048</v>
      </c>
      <c r="N441" s="11">
        <f>'OddsRatio_working_3-way'!K441+'OddsRatio_working_3-way'!L441+'OddsRatio_working_3-way'!M441-('OddsRatio_working_3-way'!K441*'OddsRatio_working_3-way'!L441)-('OddsRatio_working_3-way'!K441*'OddsRatio_working_3-way'!M441)-('OddsRatio_working_3-way'!L441*'OddsRatio_working_3-way'!M441)+('OddsRatio_working_3-way'!K441*'OddsRatio_working_3-way'!L441*'OddsRatio_working_3-way'!M441)-1</f>
        <v>-0.28282364055328968</v>
      </c>
      <c r="O441" s="11">
        <f>0</f>
        <v>0</v>
      </c>
      <c r="P441" s="11">
        <f>('OddsRatio_working_3-way'!K441*'OddsRatio_working_3-way'!L441)+('OddsRatio_working_3-way'!K441*'OddsRatio_working_3-way'!M441)+('OddsRatio_working_3-way'!L441*'OddsRatio_working_3-way'!M441)-(3*'OddsRatio_working_3-way'!K441*'OddsRatio_working_3-way'!L441*'OddsRatio_working_3-way'!M441)</f>
        <v>0.23178733970369519</v>
      </c>
      <c r="Q441" s="11">
        <f>2*'OddsRatio_working_3-way'!K441*'OddsRatio_working_3-way'!L441*'OddsRatio_working_3-way'!M441</f>
        <v>7.9789101447055144E-2</v>
      </c>
      <c r="R441" s="11">
        <f t="shared" si="101"/>
        <v>0</v>
      </c>
      <c r="S441" s="11">
        <f t="shared" si="102"/>
        <v>-0.81954726008847123</v>
      </c>
      <c r="T441" s="11">
        <f t="shared" si="103"/>
        <v>-0.282116096415997</v>
      </c>
      <c r="U441" s="11">
        <f>'OddsRatio_working_3-way'!S441-'OddsRatio_working_3-way'!R441^2/3</f>
        <v>-0.81954726008847123</v>
      </c>
      <c r="V441" s="11">
        <f>'OddsRatio_working_3-way'!S441*'OddsRatio_working_3-way'!R441/3-2*'OddsRatio_working_3-way'!R441^3/27-'OddsRatio_working_3-way'!T441</f>
        <v>0.282116096415997</v>
      </c>
      <c r="W441" s="11">
        <f>'OddsRatio_working_3-way'!V441^2+4*'OddsRatio_working_3-way'!U441^3/27</f>
        <v>-1.9594321714882096E-3</v>
      </c>
      <c r="X441" s="11">
        <f>IF('OddsRatio_working_3-way'!W441&gt;0,IF(ABS('OddsRatio_working_3-way'!V441+SQRT('OddsRatio_working_3-way'!W441))/2&gt;0,ABS('OddsRatio_working_3-way'!V441+SQRT('OddsRatio_working_3-way'!W441))/2,ABS('OddsRatio_working_3-way'!V441-SQRT('OddsRatio_working_3-way'!W441))/2),SQRT(-'OddsRatio_working_3-way'!U441^3/27))</f>
        <v>0.14278386115777258</v>
      </c>
      <c r="Y441" s="11">
        <f>IF('OddsRatio_working_3-way'!W441&gt;=0,IF('OddsRatio_working_3-way'!V441+SQRT('OddsRatio_working_3-way'!W441)&gt;0,0,PI()),ACOS('OddsRatio_working_3-way'!V441/(2*'OddsRatio_working_3-way'!X441)))</f>
        <v>0.15563623287815864</v>
      </c>
      <c r="Z441" s="11">
        <f>'OddsRatio_working_3-way'!X441^(1/3)*COS('OddsRatio_working_3-way'!Y441/3)</f>
        <v>0.52196535815906098</v>
      </c>
      <c r="AA441" s="11">
        <f>'OddsRatio_working_3-way'!X441^(1/3)*COS(('OddsRatio_working_3-way'!Y441+2*PI())/3)</f>
        <v>-0.28445476214708576</v>
      </c>
      <c r="AB441" s="11">
        <f>'OddsRatio_working_3-way'!X441^(1/3)*COS(('OddsRatio_working_3-way'!Y441+4*PI())/3)</f>
        <v>-0.23751059601197519</v>
      </c>
      <c r="AC441" s="11">
        <f>'OddsRatio_working_3-way'!X441^(1/3)*SIN('OddsRatio_working_3-way'!Y441/3)</f>
        <v>2.7103226954988523E-2</v>
      </c>
      <c r="AD441" s="11">
        <f>'OddsRatio_working_3-way'!X441^(1/3)*SIN(('OddsRatio_working_3-way'!Y441+2*PI())/3)</f>
        <v>0.43848364658369571</v>
      </c>
      <c r="AE441" s="11">
        <f>'OddsRatio_working_3-way'!X441^(1/3)*SIN(('OddsRatio_working_3-way'!Y441+4*PI())/3)</f>
        <v>-0.46558687353868422</v>
      </c>
      <c r="AF441" s="11">
        <f>-'OddsRatio_working_3-way'!U441/(3*'OddsRatio_working_3-way'!X441^(1/3))*COS(('OddsRatio_working_3-way'!Y441)/3)</f>
        <v>0.52196535815906098</v>
      </c>
      <c r="AG441" s="11">
        <f>-'OddsRatio_working_3-way'!U441/(3*'OddsRatio_working_3-way'!X441^(1/3))*COS(('OddsRatio_working_3-way'!Y441+2*PI())/3)</f>
        <v>-0.28445476214708576</v>
      </c>
      <c r="AH441" s="11">
        <f>-'OddsRatio_working_3-way'!U441/(3*'OddsRatio_working_3-way'!X441^(1/3))*COS(('OddsRatio_working_3-way'!Y441+4*PI())/3)</f>
        <v>-0.23751059601197519</v>
      </c>
      <c r="AI441" s="11">
        <f>'OddsRatio_working_3-way'!U441/(3*'OddsRatio_working_3-way'!X441^(1/3))*SIN(('OddsRatio_working_3-way'!Y441)/3)</f>
        <v>-2.7103226954988523E-2</v>
      </c>
      <c r="AJ441" s="11">
        <f>'OddsRatio_working_3-way'!U441/(3*'OddsRatio_working_3-way'!X441^(1/3))*SIN(('OddsRatio_working_3-way'!Y441+2*PI())/3)</f>
        <v>-0.43848364658369571</v>
      </c>
      <c r="AK441" s="11">
        <f>'OddsRatio_working_3-way'!U441/(3*'OddsRatio_working_3-way'!X441^(1/3))*SIN(('OddsRatio_working_3-way'!Y441+4*PI())/3)</f>
        <v>0.46558687353868422</v>
      </c>
      <c r="AL441" s="11">
        <f>'OddsRatio_working_3-way'!Z441+'OddsRatio_working_3-way'!AF441</f>
        <v>1.043930716318122</v>
      </c>
      <c r="AM441" s="11">
        <f>'OddsRatio_working_3-way'!AA441+'OddsRatio_working_3-way'!AG441</f>
        <v>-0.56890952429417152</v>
      </c>
      <c r="AN441" s="11">
        <f>'OddsRatio_working_3-way'!AB441+'OddsRatio_working_3-way'!AH441</f>
        <v>-0.47502119202395038</v>
      </c>
      <c r="AO441" s="11">
        <f>'OddsRatio_working_3-way'!AC441+'OddsRatio_working_3-way'!AI441</f>
        <v>0</v>
      </c>
      <c r="AP441" s="11">
        <f>'OddsRatio_working_3-way'!AD441+'OddsRatio_working_3-way'!AJ441</f>
        <v>0</v>
      </c>
      <c r="AQ441" s="11">
        <f>'OddsRatio_working_3-way'!AE441+'OddsRatio_working_3-way'!AK441</f>
        <v>0</v>
      </c>
      <c r="AR441" s="10">
        <f>IF(A441="","",IF(('OddsRatio_working_3-way'!X441=0),IF(Q441&gt;0,-Q441^(1/3),(-Q441)^(1/3)),'OddsRatio_working_3-way'!AL441-'OddsRatio_working_3-way'!R441/3))</f>
        <v>1.043930716318122</v>
      </c>
      <c r="AS441" s="11">
        <f>IF(('OddsRatio_working_3-way'!X441=0),IF(Q441&gt;0,-Q441^(1/3),(-Q441)^(1/3)),'OddsRatio_working_3-way'!AM441-'OddsRatio_working_3-way'!R441/3)</f>
        <v>-0.56890952429417152</v>
      </c>
      <c r="AT441" s="11">
        <f>IF(('OddsRatio_working_3-way'!X441=0),IF(Q441&gt;0,-Q441^(1/3),(-Q441)^(1/3)),'OddsRatio_working_3-way'!AN441-'OddsRatio_working_3-way'!R441/3)</f>
        <v>-0.47502119202395038</v>
      </c>
      <c r="AU441" s="11">
        <f>IF(('OddsRatio_working_3-way'!X441=0),0,'OddsRatio_working_3-way'!AO441)</f>
        <v>0</v>
      </c>
      <c r="AV441" s="11">
        <f>IF(('OddsRatio_working_3-way'!X441=0),0,'OddsRatio_working_3-way'!AP441)</f>
        <v>0</v>
      </c>
      <c r="AW441" s="11">
        <f>IF(('OddsRatio_working_3-way'!X441=0),0,'OddsRatio_working_3-way'!AQ441)</f>
        <v>0</v>
      </c>
    </row>
    <row r="442" spans="1:4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9">
        <f t="shared" si="91"/>
        <v>0.57406453455634454</v>
      </c>
      <c r="E442" s="9">
        <f t="shared" si="92"/>
        <v>0.24001469368312101</v>
      </c>
      <c r="F442" s="9">
        <f t="shared" si="93"/>
        <v>0.18592077176053465</v>
      </c>
      <c r="G442" s="9">
        <f t="shared" si="94"/>
        <v>1.0450203246265659</v>
      </c>
      <c r="H442" s="9">
        <f t="shared" si="95"/>
        <v>1.7419644304848618</v>
      </c>
      <c r="I442" s="9">
        <f t="shared" si="96"/>
        <v>4.1664115836184941</v>
      </c>
      <c r="J442" s="9">
        <f t="shared" si="97"/>
        <v>5.3786351601853113</v>
      </c>
      <c r="K442" s="11">
        <f t="shared" si="98"/>
        <v>0.58479532163742687</v>
      </c>
      <c r="L442" s="11">
        <f t="shared" si="99"/>
        <v>0.24813895781637715</v>
      </c>
      <c r="M442" s="11">
        <f t="shared" si="100"/>
        <v>0.19267822736030826</v>
      </c>
      <c r="N442" s="11">
        <f>'OddsRatio_working_3-way'!K442+'OddsRatio_working_3-way'!L442+'OddsRatio_working_3-way'!M442-('OddsRatio_working_3-way'!K442*'OddsRatio_working_3-way'!L442)-('OddsRatio_working_3-way'!K442*'OddsRatio_working_3-way'!M442)-('OddsRatio_working_3-way'!L442*'OddsRatio_working_3-way'!M442)+('OddsRatio_working_3-way'!K442*'OddsRatio_working_3-way'!L442*'OddsRatio_working_3-way'!M442)-1</f>
        <v>-0.2520266610769768</v>
      </c>
      <c r="O442" s="11">
        <f>0</f>
        <v>0</v>
      </c>
      <c r="P442" s="11">
        <f>('OddsRatio_working_3-way'!K442*'OddsRatio_working_3-way'!L442)+('OddsRatio_working_3-way'!K442*'OddsRatio_working_3-way'!M442)+('OddsRatio_working_3-way'!L442*'OddsRatio_working_3-way'!M442)-(3*'OddsRatio_working_3-way'!K442*'OddsRatio_working_3-way'!L442*'OddsRatio_working_3-way'!M442)</f>
        <v>0.22171989943366915</v>
      </c>
      <c r="Q442" s="11">
        <f>2*'OddsRatio_working_3-way'!K442*'OddsRatio_working_3-way'!L442*'OddsRatio_working_3-way'!M442</f>
        <v>5.5919268457419714E-2</v>
      </c>
      <c r="R442" s="11">
        <f t="shared" si="101"/>
        <v>0</v>
      </c>
      <c r="S442" s="11">
        <f t="shared" si="102"/>
        <v>-0.87974779527769476</v>
      </c>
      <c r="T442" s="11">
        <f t="shared" si="103"/>
        <v>-0.22187838468542115</v>
      </c>
      <c r="U442" s="11">
        <f>'OddsRatio_working_3-way'!S442-'OddsRatio_working_3-way'!R442^2/3</f>
        <v>-0.87974779527769476</v>
      </c>
      <c r="V442" s="11">
        <f>'OddsRatio_working_3-way'!S442*'OddsRatio_working_3-way'!R442/3-2*'OddsRatio_working_3-way'!R442^3/27-'OddsRatio_working_3-way'!T442</f>
        <v>0.22187838468542115</v>
      </c>
      <c r="W442" s="11">
        <f>'OddsRatio_working_3-way'!V442^2+4*'OddsRatio_working_3-way'!U442^3/27</f>
        <v>-5.1642018838449655E-2</v>
      </c>
      <c r="X442" s="11">
        <f>IF('OddsRatio_working_3-way'!W442&gt;0,IF(ABS('OddsRatio_working_3-way'!V442+SQRT('OddsRatio_working_3-way'!W442))/2&gt;0,ABS('OddsRatio_working_3-way'!V442+SQRT('OddsRatio_working_3-way'!W442))/2,ABS('OddsRatio_working_3-way'!V442-SQRT('OddsRatio_working_3-way'!W442))/2),SQRT(-'OddsRatio_working_3-way'!U442^3/27))</f>
        <v>0.15880179188934029</v>
      </c>
      <c r="Y442" s="11">
        <f>IF('OddsRatio_working_3-way'!W442&gt;=0,IF('OddsRatio_working_3-way'!V442+SQRT('OddsRatio_working_3-way'!W442)&gt;0,0,PI()),ACOS('OddsRatio_working_3-way'!V442/(2*'OddsRatio_working_3-way'!X442)))</f>
        <v>0.7973550507563042</v>
      </c>
      <c r="Z442" s="11">
        <f>'OddsRatio_working_3-way'!X442^(1/3)*COS('OddsRatio_working_3-way'!Y442/3)</f>
        <v>0.52251016231328296</v>
      </c>
      <c r="AA442" s="11">
        <f>'OddsRatio_working_3-way'!X442^(1/3)*COS(('OddsRatio_working_3-way'!Y442+2*PI())/3)</f>
        <v>-0.38443907577012115</v>
      </c>
      <c r="AB442" s="11">
        <f>'OddsRatio_working_3-way'!X442^(1/3)*COS(('OddsRatio_working_3-way'!Y442+4*PI())/3)</f>
        <v>-0.13807108654316208</v>
      </c>
      <c r="AC442" s="11">
        <f>'OddsRatio_working_3-way'!X442^(1/3)*SIN('OddsRatio_working_3-way'!Y442/3)</f>
        <v>0.14224062489989181</v>
      </c>
      <c r="AD442" s="11">
        <f>'OddsRatio_working_3-way'!X442^(1/3)*SIN(('OddsRatio_working_3-way'!Y442+2*PI())/3)</f>
        <v>0.38138676184888748</v>
      </c>
      <c r="AE442" s="11">
        <f>'OddsRatio_working_3-way'!X442^(1/3)*SIN(('OddsRatio_working_3-way'!Y442+4*PI())/3)</f>
        <v>-0.52362738674877918</v>
      </c>
      <c r="AF442" s="11">
        <f>-'OddsRatio_working_3-way'!U442/(3*'OddsRatio_working_3-way'!X442^(1/3))*COS(('OddsRatio_working_3-way'!Y442)/3)</f>
        <v>0.52251016231328296</v>
      </c>
      <c r="AG442" s="11">
        <f>-'OddsRatio_working_3-way'!U442/(3*'OddsRatio_working_3-way'!X442^(1/3))*COS(('OddsRatio_working_3-way'!Y442+2*PI())/3)</f>
        <v>-0.38443907577012115</v>
      </c>
      <c r="AH442" s="11">
        <f>-'OddsRatio_working_3-way'!U442/(3*'OddsRatio_working_3-way'!X442^(1/3))*COS(('OddsRatio_working_3-way'!Y442+4*PI())/3)</f>
        <v>-0.13807108654316208</v>
      </c>
      <c r="AI442" s="11">
        <f>'OddsRatio_working_3-way'!U442/(3*'OddsRatio_working_3-way'!X442^(1/3))*SIN(('OddsRatio_working_3-way'!Y442)/3)</f>
        <v>-0.14224062489989181</v>
      </c>
      <c r="AJ442" s="11">
        <f>'OddsRatio_working_3-way'!U442/(3*'OddsRatio_working_3-way'!X442^(1/3))*SIN(('OddsRatio_working_3-way'!Y442+2*PI())/3)</f>
        <v>-0.38138676184888748</v>
      </c>
      <c r="AK442" s="11">
        <f>'OddsRatio_working_3-way'!U442/(3*'OddsRatio_working_3-way'!X442^(1/3))*SIN(('OddsRatio_working_3-way'!Y442+4*PI())/3)</f>
        <v>0.52362738674877918</v>
      </c>
      <c r="AL442" s="11">
        <f>'OddsRatio_working_3-way'!Z442+'OddsRatio_working_3-way'!AF442</f>
        <v>1.0450203246265659</v>
      </c>
      <c r="AM442" s="11">
        <f>'OddsRatio_working_3-way'!AA442+'OddsRatio_working_3-way'!AG442</f>
        <v>-0.76887815154024231</v>
      </c>
      <c r="AN442" s="11">
        <f>'OddsRatio_working_3-way'!AB442+'OddsRatio_working_3-way'!AH442</f>
        <v>-0.27614217308632416</v>
      </c>
      <c r="AO442" s="11">
        <f>'OddsRatio_working_3-way'!AC442+'OddsRatio_working_3-way'!AI442</f>
        <v>0</v>
      </c>
      <c r="AP442" s="11">
        <f>'OddsRatio_working_3-way'!AD442+'OddsRatio_working_3-way'!AJ442</f>
        <v>0</v>
      </c>
      <c r="AQ442" s="11">
        <f>'OddsRatio_working_3-way'!AE442+'OddsRatio_working_3-way'!AK442</f>
        <v>0</v>
      </c>
      <c r="AR442" s="10">
        <f>IF(A442="","",IF(('OddsRatio_working_3-way'!X442=0),IF(Q442&gt;0,-Q442^(1/3),(-Q442)^(1/3)),'OddsRatio_working_3-way'!AL442-'OddsRatio_working_3-way'!R442/3))</f>
        <v>1.0450203246265659</v>
      </c>
      <c r="AS442" s="11">
        <f>IF(('OddsRatio_working_3-way'!X442=0),IF(Q442&gt;0,-Q442^(1/3),(-Q442)^(1/3)),'OddsRatio_working_3-way'!AM442-'OddsRatio_working_3-way'!R442/3)</f>
        <v>-0.76887815154024231</v>
      </c>
      <c r="AT442" s="11">
        <f>IF(('OddsRatio_working_3-way'!X442=0),IF(Q442&gt;0,-Q442^(1/3),(-Q442)^(1/3)),'OddsRatio_working_3-way'!AN442-'OddsRatio_working_3-way'!R442/3)</f>
        <v>-0.27614217308632416</v>
      </c>
      <c r="AU442" s="11">
        <f>IF(('OddsRatio_working_3-way'!X442=0),0,'OddsRatio_working_3-way'!AO442)</f>
        <v>0</v>
      </c>
      <c r="AV442" s="11">
        <f>IF(('OddsRatio_working_3-way'!X442=0),0,'OddsRatio_working_3-way'!AP442)</f>
        <v>0</v>
      </c>
      <c r="AW442" s="11">
        <f>IF(('OddsRatio_working_3-way'!X442=0),0,'OddsRatio_working_3-way'!AQ442)</f>
        <v>0</v>
      </c>
    </row>
    <row r="443" spans="1:4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9">
        <f t="shared" si="91"/>
        <v>0.61039555093392084</v>
      </c>
      <c r="E443" s="9">
        <f t="shared" si="92"/>
        <v>0.2277790819899326</v>
      </c>
      <c r="F443" s="9">
        <f t="shared" si="93"/>
        <v>0.16182536707614645</v>
      </c>
      <c r="G443" s="9">
        <f t="shared" si="94"/>
        <v>1.0463638163218789</v>
      </c>
      <c r="H443" s="9">
        <f t="shared" si="95"/>
        <v>1.6382819279563463</v>
      </c>
      <c r="I443" s="9">
        <f t="shared" si="96"/>
        <v>4.3902187648828876</v>
      </c>
      <c r="J443" s="9">
        <f t="shared" si="97"/>
        <v>6.1795008907933013</v>
      </c>
      <c r="K443" s="11">
        <f t="shared" si="98"/>
        <v>0.6211180124223602</v>
      </c>
      <c r="L443" s="11">
        <f t="shared" si="99"/>
        <v>0.23584905660377356</v>
      </c>
      <c r="M443" s="11">
        <f t="shared" si="100"/>
        <v>0.16806722689075629</v>
      </c>
      <c r="N443" s="11">
        <f>'OddsRatio_working_3-way'!K443+'OddsRatio_working_3-way'!L443+'OddsRatio_working_3-way'!M443-('OddsRatio_working_3-way'!K443*'OddsRatio_working_3-way'!L443)-('OddsRatio_working_3-way'!K443*'OddsRatio_working_3-way'!M443)-('OddsRatio_working_3-way'!L443*'OddsRatio_working_3-way'!M443)+('OddsRatio_working_3-way'!K443*'OddsRatio_working_3-way'!L443*'OddsRatio_working_3-way'!M443)-1</f>
        <v>-0.24086369576542666</v>
      </c>
      <c r="O443" s="11">
        <f>0</f>
        <v>0</v>
      </c>
      <c r="P443" s="11">
        <f>('OddsRatio_working_3-way'!K443*'OddsRatio_working_3-way'!L443)+('OddsRatio_working_3-way'!K443*'OddsRatio_working_3-way'!M443)+('OddsRatio_working_3-way'!L443*'OddsRatio_working_3-way'!M443)-(3*'OddsRatio_working_3-way'!K443*'OddsRatio_working_3-way'!L443*'OddsRatio_working_3-way'!M443)</f>
        <v>0.2166576228522582</v>
      </c>
      <c r="Q443" s="11">
        <f>2*'OddsRatio_working_3-way'!K443*'OddsRatio_working_3-way'!L443*'OddsRatio_working_3-way'!M443</f>
        <v>4.9240368830058667E-2</v>
      </c>
      <c r="R443" s="11">
        <f t="shared" si="101"/>
        <v>0</v>
      </c>
      <c r="S443" s="11">
        <f t="shared" si="102"/>
        <v>-0.89950302457892051</v>
      </c>
      <c r="T443" s="11">
        <f t="shared" si="103"/>
        <v>-0.20443250558611822</v>
      </c>
      <c r="U443" s="11">
        <f>'OddsRatio_working_3-way'!S443-'OddsRatio_working_3-way'!R443^2/3</f>
        <v>-0.89950302457892051</v>
      </c>
      <c r="V443" s="11">
        <f>'OddsRatio_working_3-way'!S443*'OddsRatio_working_3-way'!R443/3-2*'OddsRatio_working_3-way'!R443^3/27-'OddsRatio_working_3-way'!T443</f>
        <v>0.20443250558611822</v>
      </c>
      <c r="W443" s="11">
        <f>'OddsRatio_working_3-way'!V443^2+4*'OddsRatio_working_3-way'!U443^3/27</f>
        <v>-6.6028538283836313E-2</v>
      </c>
      <c r="X443" s="11">
        <f>IF('OddsRatio_working_3-way'!W443&gt;0,IF(ABS('OddsRatio_working_3-way'!V443+SQRT('OddsRatio_working_3-way'!W443))/2&gt;0,ABS('OddsRatio_working_3-way'!V443+SQRT('OddsRatio_working_3-way'!W443))/2,ABS('OddsRatio_working_3-way'!V443-SQRT('OddsRatio_working_3-way'!W443))/2),SQRT(-'OddsRatio_working_3-way'!U443^3/27))</f>
        <v>0.16418068371770669</v>
      </c>
      <c r="Y443" s="11">
        <f>IF('OddsRatio_working_3-way'!W443&gt;=0,IF('OddsRatio_working_3-way'!V443+SQRT('OddsRatio_working_3-way'!W443)&gt;0,0,PI()),ACOS('OddsRatio_working_3-way'!V443/(2*'OddsRatio_working_3-way'!X443)))</f>
        <v>0.89875603958418449</v>
      </c>
      <c r="Z443" s="11">
        <f>'OddsRatio_working_3-way'!X443^(1/3)*COS('OddsRatio_working_3-way'!Y443/3)</f>
        <v>0.52318190816093957</v>
      </c>
      <c r="AA443" s="11">
        <f>'OddsRatio_working_3-way'!X443^(1/3)*COS(('OddsRatio_working_3-way'!Y443+2*PI())/3)</f>
        <v>-0.40154192540449746</v>
      </c>
      <c r="AB443" s="11">
        <f>'OddsRatio_working_3-way'!X443^(1/3)*COS(('OddsRatio_working_3-way'!Y443+4*PI())/3)</f>
        <v>-0.12163998275644226</v>
      </c>
      <c r="AC443" s="11">
        <f>'OddsRatio_working_3-way'!X443^(1/3)*SIN('OddsRatio_working_3-way'!Y443/3)</f>
        <v>0.16160146193455391</v>
      </c>
      <c r="AD443" s="11">
        <f>'OddsRatio_working_3-way'!X443^(1/3)*SIN(('OddsRatio_working_3-way'!Y443+2*PI())/3)</f>
        <v>0.37228809230051385</v>
      </c>
      <c r="AE443" s="11">
        <f>'OddsRatio_working_3-way'!X443^(1/3)*SIN(('OddsRatio_working_3-way'!Y443+4*PI())/3)</f>
        <v>-0.53388955423506779</v>
      </c>
      <c r="AF443" s="11">
        <f>-'OddsRatio_working_3-way'!U443/(3*'OddsRatio_working_3-way'!X443^(1/3))*COS(('OddsRatio_working_3-way'!Y443)/3)</f>
        <v>0.52318190816093946</v>
      </c>
      <c r="AG443" s="11">
        <f>-'OddsRatio_working_3-way'!U443/(3*'OddsRatio_working_3-way'!X443^(1/3))*COS(('OddsRatio_working_3-way'!Y443+2*PI())/3)</f>
        <v>-0.4015419254044974</v>
      </c>
      <c r="AH443" s="11">
        <f>-'OddsRatio_working_3-way'!U443/(3*'OddsRatio_working_3-way'!X443^(1/3))*COS(('OddsRatio_working_3-way'!Y443+4*PI())/3)</f>
        <v>-0.12163998275644224</v>
      </c>
      <c r="AI443" s="11">
        <f>'OddsRatio_working_3-way'!U443/(3*'OddsRatio_working_3-way'!X443^(1/3))*SIN(('OddsRatio_working_3-way'!Y443)/3)</f>
        <v>-0.16160146193455388</v>
      </c>
      <c r="AJ443" s="11">
        <f>'OddsRatio_working_3-way'!U443/(3*'OddsRatio_working_3-way'!X443^(1/3))*SIN(('OddsRatio_working_3-way'!Y443+2*PI())/3)</f>
        <v>-0.3722880923005138</v>
      </c>
      <c r="AK443" s="11">
        <f>'OddsRatio_working_3-way'!U443/(3*'OddsRatio_working_3-way'!X443^(1/3))*SIN(('OddsRatio_working_3-way'!Y443+4*PI())/3)</f>
        <v>0.53388955423506768</v>
      </c>
      <c r="AL443" s="11">
        <f>'OddsRatio_working_3-way'!Z443+'OddsRatio_working_3-way'!AF443</f>
        <v>1.0463638163218789</v>
      </c>
      <c r="AM443" s="11">
        <f>'OddsRatio_working_3-way'!AA443+'OddsRatio_working_3-way'!AG443</f>
        <v>-0.8030838508089948</v>
      </c>
      <c r="AN443" s="11">
        <f>'OddsRatio_working_3-way'!AB443+'OddsRatio_working_3-way'!AH443</f>
        <v>-0.2432799655128845</v>
      </c>
      <c r="AO443" s="11">
        <f>'OddsRatio_working_3-way'!AC443+'OddsRatio_working_3-way'!AI443</f>
        <v>0</v>
      </c>
      <c r="AP443" s="11">
        <f>'OddsRatio_working_3-way'!AD443+'OddsRatio_working_3-way'!AJ443</f>
        <v>0</v>
      </c>
      <c r="AQ443" s="11">
        <f>'OddsRatio_working_3-way'!AE443+'OddsRatio_working_3-way'!AK443</f>
        <v>0</v>
      </c>
      <c r="AR443" s="10">
        <f>IF(A443="","",IF(('OddsRatio_working_3-way'!X443=0),IF(Q443&gt;0,-Q443^(1/3),(-Q443)^(1/3)),'OddsRatio_working_3-way'!AL443-'OddsRatio_working_3-way'!R443/3))</f>
        <v>1.0463638163218789</v>
      </c>
      <c r="AS443" s="11">
        <f>IF(('OddsRatio_working_3-way'!X443=0),IF(Q443&gt;0,-Q443^(1/3),(-Q443)^(1/3)),'OddsRatio_working_3-way'!AM443-'OddsRatio_working_3-way'!R443/3)</f>
        <v>-0.8030838508089948</v>
      </c>
      <c r="AT443" s="11">
        <f>IF(('OddsRatio_working_3-way'!X443=0),IF(Q443&gt;0,-Q443^(1/3),(-Q443)^(1/3)),'OddsRatio_working_3-way'!AN443-'OddsRatio_working_3-way'!R443/3)</f>
        <v>-0.2432799655128845</v>
      </c>
      <c r="AU443" s="11">
        <f>IF(('OddsRatio_working_3-way'!X443=0),0,'OddsRatio_working_3-way'!AO443)</f>
        <v>0</v>
      </c>
      <c r="AV443" s="11">
        <f>IF(('OddsRatio_working_3-way'!X443=0),0,'OddsRatio_working_3-way'!AP443)</f>
        <v>0</v>
      </c>
      <c r="AW443" s="11">
        <f>IF(('OddsRatio_working_3-way'!X443=0),0,'OddsRatio_working_3-way'!AQ443)</f>
        <v>0</v>
      </c>
    </row>
    <row r="444" spans="1:4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9">
        <f t="shared" si="91"/>
        <v>0.37111221131736621</v>
      </c>
      <c r="E444" s="9">
        <f t="shared" si="92"/>
        <v>0.31546555299268747</v>
      </c>
      <c r="F444" s="9">
        <f t="shared" si="93"/>
        <v>0.31342223568994637</v>
      </c>
      <c r="G444" s="9">
        <f t="shared" si="94"/>
        <v>1.033294384115379</v>
      </c>
      <c r="H444" s="9">
        <f t="shared" si="95"/>
        <v>2.6946027899492213</v>
      </c>
      <c r="I444" s="9">
        <f t="shared" si="96"/>
        <v>3.1699182066422957</v>
      </c>
      <c r="J444" s="9">
        <f t="shared" si="97"/>
        <v>3.1905840943246035</v>
      </c>
      <c r="K444" s="11">
        <f t="shared" si="98"/>
        <v>0.37878787878787878</v>
      </c>
      <c r="L444" s="11">
        <f t="shared" si="99"/>
        <v>0.32258064516129031</v>
      </c>
      <c r="M444" s="11">
        <f t="shared" si="100"/>
        <v>0.32051282051282048</v>
      </c>
      <c r="N444" s="11">
        <f>'OddsRatio_working_3-way'!K444+'OddsRatio_working_3-way'!L444+'OddsRatio_working_3-way'!M444-('OddsRatio_working_3-way'!K444*'OddsRatio_working_3-way'!L444)-('OddsRatio_working_3-way'!K444*'OddsRatio_working_3-way'!M444)-('OddsRatio_working_3-way'!L444*'OddsRatio_working_3-way'!M444)+('OddsRatio_working_3-way'!K444*'OddsRatio_working_3-way'!L444*'OddsRatio_working_3-way'!M444)-1</f>
        <v>-0.28594255207158437</v>
      </c>
      <c r="O444" s="11">
        <f>0</f>
        <v>0</v>
      </c>
      <c r="P444" s="11">
        <f>('OddsRatio_working_3-way'!K444*'OddsRatio_working_3-way'!L444)+('OddsRatio_working_3-way'!K444*'OddsRatio_working_3-way'!M444)+('OddsRatio_working_3-way'!L444*'OddsRatio_working_3-way'!M444)-(3*'OddsRatio_working_3-way'!K444*'OddsRatio_working_3-way'!L444*'OddsRatio_working_3-way'!M444)</f>
        <v>0.22949720530365691</v>
      </c>
      <c r="Q444" s="11">
        <f>2*'OddsRatio_working_3-way'!K444*'OddsRatio_working_3-way'!L444*'OddsRatio_working_3-way'!M444</f>
        <v>7.832669122991702E-2</v>
      </c>
      <c r="R444" s="11">
        <f t="shared" si="101"/>
        <v>0</v>
      </c>
      <c r="S444" s="11">
        <f t="shared" si="102"/>
        <v>-0.80259899634036758</v>
      </c>
      <c r="T444" s="11">
        <f t="shared" si="103"/>
        <v>-0.27392457212981824</v>
      </c>
      <c r="U444" s="11">
        <f>'OddsRatio_working_3-way'!S444-'OddsRatio_working_3-way'!R444^2/3</f>
        <v>-0.80259899634036758</v>
      </c>
      <c r="V444" s="11">
        <f>'OddsRatio_working_3-way'!S444*'OddsRatio_working_3-way'!R444/3-2*'OddsRatio_working_3-way'!R444^3/27-'OddsRatio_working_3-way'!T444</f>
        <v>0.27392457212981824</v>
      </c>
      <c r="W444" s="11">
        <f>'OddsRatio_working_3-way'!V444^2+4*'OddsRatio_working_3-way'!U444^3/27</f>
        <v>-1.5588550065930157E-3</v>
      </c>
      <c r="X444" s="11">
        <f>IF('OddsRatio_working_3-way'!W444&gt;0,IF(ABS('OddsRatio_working_3-way'!V444+SQRT('OddsRatio_working_3-way'!W444))/2&gt;0,ABS('OddsRatio_working_3-way'!V444+SQRT('OddsRatio_working_3-way'!W444))/2,ABS('OddsRatio_working_3-way'!V444-SQRT('OddsRatio_working_3-way'!W444))/2),SQRT(-'OddsRatio_working_3-way'!U444^3/27))</f>
        <v>0.13837767723073779</v>
      </c>
      <c r="Y444" s="11">
        <f>IF('OddsRatio_working_3-way'!W444&gt;=0,IF('OddsRatio_working_3-way'!V444+SQRT('OddsRatio_working_3-way'!W444)&gt;0,0,PI()),ACOS('OddsRatio_working_3-way'!V444/(2*'OddsRatio_working_3-way'!X444)))</f>
        <v>0.14314991568623725</v>
      </c>
      <c r="Z444" s="11">
        <f>'OddsRatio_working_3-way'!X444^(1/3)*COS('OddsRatio_working_3-way'!Y444/3)</f>
        <v>0.5166471920576895</v>
      </c>
      <c r="AA444" s="11">
        <f>'OddsRatio_working_3-way'!X444^(1/3)*COS(('OddsRatio_working_3-way'!Y444+2*PI())/3)</f>
        <v>-0.27968965063119422</v>
      </c>
      <c r="AB444" s="11">
        <f>'OddsRatio_working_3-way'!X444^(1/3)*COS(('OddsRatio_working_3-way'!Y444+4*PI())/3)</f>
        <v>-0.23695754142649539</v>
      </c>
      <c r="AC444" s="11">
        <f>'OddsRatio_working_3-way'!X444^(1/3)*SIN('OddsRatio_working_3-way'!Y444/3)</f>
        <v>2.4671394752373527E-2</v>
      </c>
      <c r="AD444" s="11">
        <f>'OddsRatio_working_3-way'!X444^(1/3)*SIN(('OddsRatio_working_3-way'!Y444+2*PI())/3)</f>
        <v>0.43509389573967028</v>
      </c>
      <c r="AE444" s="11">
        <f>'OddsRatio_working_3-way'!X444^(1/3)*SIN(('OddsRatio_working_3-way'!Y444+4*PI())/3)</f>
        <v>-0.45976529049204362</v>
      </c>
      <c r="AF444" s="11">
        <f>-'OddsRatio_working_3-way'!U444/(3*'OddsRatio_working_3-way'!X444^(1/3))*COS(('OddsRatio_working_3-way'!Y444)/3)</f>
        <v>0.5166471920576895</v>
      </c>
      <c r="AG444" s="11">
        <f>-'OddsRatio_working_3-way'!U444/(3*'OddsRatio_working_3-way'!X444^(1/3))*COS(('OddsRatio_working_3-way'!Y444+2*PI())/3)</f>
        <v>-0.27968965063119422</v>
      </c>
      <c r="AH444" s="11">
        <f>-'OddsRatio_working_3-way'!U444/(3*'OddsRatio_working_3-way'!X444^(1/3))*COS(('OddsRatio_working_3-way'!Y444+4*PI())/3)</f>
        <v>-0.23695754142649539</v>
      </c>
      <c r="AI444" s="11">
        <f>'OddsRatio_working_3-way'!U444/(3*'OddsRatio_working_3-way'!X444^(1/3))*SIN(('OddsRatio_working_3-way'!Y444)/3)</f>
        <v>-2.4671394752373527E-2</v>
      </c>
      <c r="AJ444" s="11">
        <f>'OddsRatio_working_3-way'!U444/(3*'OddsRatio_working_3-way'!X444^(1/3))*SIN(('OddsRatio_working_3-way'!Y444+2*PI())/3)</f>
        <v>-0.43509389573967028</v>
      </c>
      <c r="AK444" s="11">
        <f>'OddsRatio_working_3-way'!U444/(3*'OddsRatio_working_3-way'!X444^(1/3))*SIN(('OddsRatio_working_3-way'!Y444+4*PI())/3)</f>
        <v>0.45976529049204362</v>
      </c>
      <c r="AL444" s="11">
        <f>'OddsRatio_working_3-way'!Z444+'OddsRatio_working_3-way'!AF444</f>
        <v>1.033294384115379</v>
      </c>
      <c r="AM444" s="11">
        <f>'OddsRatio_working_3-way'!AA444+'OddsRatio_working_3-way'!AG444</f>
        <v>-0.55937930126238844</v>
      </c>
      <c r="AN444" s="11">
        <f>'OddsRatio_working_3-way'!AB444+'OddsRatio_working_3-way'!AH444</f>
        <v>-0.47391508285299078</v>
      </c>
      <c r="AO444" s="11">
        <f>'OddsRatio_working_3-way'!AC444+'OddsRatio_working_3-way'!AI444</f>
        <v>0</v>
      </c>
      <c r="AP444" s="11">
        <f>'OddsRatio_working_3-way'!AD444+'OddsRatio_working_3-way'!AJ444</f>
        <v>0</v>
      </c>
      <c r="AQ444" s="11">
        <f>'OddsRatio_working_3-way'!AE444+'OddsRatio_working_3-way'!AK444</f>
        <v>0</v>
      </c>
      <c r="AR444" s="10">
        <f>IF(A444="","",IF(('OddsRatio_working_3-way'!X444=0),IF(Q444&gt;0,-Q444^(1/3),(-Q444)^(1/3)),'OddsRatio_working_3-way'!AL444-'OddsRatio_working_3-way'!R444/3))</f>
        <v>1.033294384115379</v>
      </c>
      <c r="AS444" s="11">
        <f>IF(('OddsRatio_working_3-way'!X444=0),IF(Q444&gt;0,-Q444^(1/3),(-Q444)^(1/3)),'OddsRatio_working_3-way'!AM444-'OddsRatio_working_3-way'!R444/3)</f>
        <v>-0.55937930126238844</v>
      </c>
      <c r="AT444" s="11">
        <f>IF(('OddsRatio_working_3-way'!X444=0),IF(Q444&gt;0,-Q444^(1/3),(-Q444)^(1/3)),'OddsRatio_working_3-way'!AN444-'OddsRatio_working_3-way'!R444/3)</f>
        <v>-0.47391508285299078</v>
      </c>
      <c r="AU444" s="11">
        <f>IF(('OddsRatio_working_3-way'!X444=0),0,'OddsRatio_working_3-way'!AO444)</f>
        <v>0</v>
      </c>
      <c r="AV444" s="11">
        <f>IF(('OddsRatio_working_3-way'!X444=0),0,'OddsRatio_working_3-way'!AP444)</f>
        <v>0</v>
      </c>
      <c r="AW444" s="11">
        <f>IF(('OddsRatio_working_3-way'!X444=0),0,'OddsRatio_working_3-way'!AQ444)</f>
        <v>0</v>
      </c>
    </row>
    <row r="445" spans="1:4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9">
        <f t="shared" si="91"/>
        <v>0.55516160414587457</v>
      </c>
      <c r="E445" s="9">
        <f t="shared" si="92"/>
        <v>0.24384015599214731</v>
      </c>
      <c r="F445" s="9">
        <f t="shared" si="93"/>
        <v>0.20099823986197807</v>
      </c>
      <c r="G445" s="9">
        <f t="shared" si="94"/>
        <v>1.0406198809385869</v>
      </c>
      <c r="H445" s="9">
        <f t="shared" si="95"/>
        <v>1.8012773083227123</v>
      </c>
      <c r="I445" s="9">
        <f t="shared" si="96"/>
        <v>4.1010472451969902</v>
      </c>
      <c r="J445" s="9">
        <f t="shared" si="97"/>
        <v>4.9751679451854018</v>
      </c>
      <c r="K445" s="11">
        <f t="shared" si="98"/>
        <v>0.56497175141242939</v>
      </c>
      <c r="L445" s="11">
        <f t="shared" si="99"/>
        <v>0.25125628140703515</v>
      </c>
      <c r="M445" s="11">
        <f t="shared" si="100"/>
        <v>0.20746887966804978</v>
      </c>
      <c r="N445" s="11">
        <f>'OddsRatio_working_3-way'!K445+'OddsRatio_working_3-way'!L445+'OddsRatio_working_3-way'!M445-('OddsRatio_working_3-way'!K445*'OddsRatio_working_3-way'!L445)-('OddsRatio_working_3-way'!K445*'OddsRatio_working_3-way'!M445)-('OddsRatio_working_3-way'!L445*'OddsRatio_working_3-way'!M445)+('OddsRatio_working_3-way'!K445*'OddsRatio_working_3-way'!L445*'OddsRatio_working_3-way'!M445)-1</f>
        <v>-0.25814693647810993</v>
      </c>
      <c r="O445" s="11">
        <f>0</f>
        <v>0</v>
      </c>
      <c r="P445" s="11">
        <f>('OddsRatio_working_3-way'!K445*'OddsRatio_working_3-way'!L445)+('OddsRatio_working_3-way'!K445*'OddsRatio_working_3-way'!M445)+('OddsRatio_working_3-way'!L445*'OddsRatio_working_3-way'!M445)-(3*'OddsRatio_working_3-way'!K445*'OddsRatio_working_3-way'!L445*'OddsRatio_working_3-way'!M445)</f>
        <v>0.22294231313163798</v>
      </c>
      <c r="Q445" s="11">
        <f>2*'OddsRatio_working_3-way'!K445*'OddsRatio_working_3-way'!L445*'OddsRatio_working_3-way'!M445</f>
        <v>5.8901535833986246E-2</v>
      </c>
      <c r="R445" s="11">
        <f t="shared" si="101"/>
        <v>0</v>
      </c>
      <c r="S445" s="11">
        <f t="shared" si="102"/>
        <v>-0.86362563961917405</v>
      </c>
      <c r="T445" s="11">
        <f t="shared" si="103"/>
        <v>-0.22817057849912123</v>
      </c>
      <c r="U445" s="11">
        <f>'OddsRatio_working_3-way'!S445-'OddsRatio_working_3-way'!R445^2/3</f>
        <v>-0.86362563961917405</v>
      </c>
      <c r="V445" s="11">
        <f>'OddsRatio_working_3-way'!S445*'OddsRatio_working_3-way'!R445/3-2*'OddsRatio_working_3-way'!R445^3/27-'OddsRatio_working_3-way'!T445</f>
        <v>0.22817057849912123</v>
      </c>
      <c r="W445" s="11">
        <f>'OddsRatio_working_3-way'!V445^2+4*'OddsRatio_working_3-way'!U445^3/27</f>
        <v>-4.3365525125841631E-2</v>
      </c>
      <c r="X445" s="11">
        <f>IF('OddsRatio_working_3-way'!W445&gt;0,IF(ABS('OddsRatio_working_3-way'!V445+SQRT('OddsRatio_working_3-way'!W445))/2&gt;0,ABS('OddsRatio_working_3-way'!V445+SQRT('OddsRatio_working_3-way'!W445))/2,ABS('OddsRatio_working_3-way'!V445-SQRT('OddsRatio_working_3-way'!W445))/2),SQRT(-'OddsRatio_working_3-way'!U445^3/27))</f>
        <v>0.15445657805550503</v>
      </c>
      <c r="Y445" s="11">
        <f>IF('OddsRatio_working_3-way'!W445&gt;=0,IF('OddsRatio_working_3-way'!V445+SQRT('OddsRatio_working_3-way'!W445)&gt;0,0,PI()),ACOS('OddsRatio_working_3-way'!V445/(2*'OddsRatio_working_3-way'!X445)))</f>
        <v>0.73976988862151183</v>
      </c>
      <c r="Z445" s="11">
        <f>'OddsRatio_working_3-way'!X445^(1/3)*COS('OddsRatio_working_3-way'!Y445/3)</f>
        <v>0.52030994046929346</v>
      </c>
      <c r="AA445" s="11">
        <f>'OddsRatio_working_3-way'!X445^(1/3)*COS(('OddsRatio_working_3-way'!Y445+2*PI())/3)</f>
        <v>-0.37357712103167445</v>
      </c>
      <c r="AB445" s="11">
        <f>'OddsRatio_working_3-way'!X445^(1/3)*COS(('OddsRatio_working_3-way'!Y445+4*PI())/3)</f>
        <v>-0.14673281943761896</v>
      </c>
      <c r="AC445" s="11">
        <f>'OddsRatio_working_3-way'!X445^(1/3)*SIN('OddsRatio_working_3-way'!Y445/3)</f>
        <v>0.13096861858946066</v>
      </c>
      <c r="AD445" s="11">
        <f>'OddsRatio_working_3-way'!X445^(1/3)*SIN(('OddsRatio_working_3-way'!Y445+2*PI())/3)</f>
        <v>0.38511731699324692</v>
      </c>
      <c r="AE445" s="11">
        <f>'OddsRatio_working_3-way'!X445^(1/3)*SIN(('OddsRatio_working_3-way'!Y445+4*PI())/3)</f>
        <v>-0.51608593558270743</v>
      </c>
      <c r="AF445" s="11">
        <f>-'OddsRatio_working_3-way'!U445/(3*'OddsRatio_working_3-way'!X445^(1/3))*COS(('OddsRatio_working_3-way'!Y445)/3)</f>
        <v>0.52030994046929346</v>
      </c>
      <c r="AG445" s="11">
        <f>-'OddsRatio_working_3-way'!U445/(3*'OddsRatio_working_3-way'!X445^(1/3))*COS(('OddsRatio_working_3-way'!Y445+2*PI())/3)</f>
        <v>-0.37357712103167445</v>
      </c>
      <c r="AH445" s="11">
        <f>-'OddsRatio_working_3-way'!U445/(3*'OddsRatio_working_3-way'!X445^(1/3))*COS(('OddsRatio_working_3-way'!Y445+4*PI())/3)</f>
        <v>-0.14673281943761896</v>
      </c>
      <c r="AI445" s="11">
        <f>'OddsRatio_working_3-way'!U445/(3*'OddsRatio_working_3-way'!X445^(1/3))*SIN(('OddsRatio_working_3-way'!Y445)/3)</f>
        <v>-0.13096861858946066</v>
      </c>
      <c r="AJ445" s="11">
        <f>'OddsRatio_working_3-way'!U445/(3*'OddsRatio_working_3-way'!X445^(1/3))*SIN(('OddsRatio_working_3-way'!Y445+2*PI())/3)</f>
        <v>-0.38511731699324692</v>
      </c>
      <c r="AK445" s="11">
        <f>'OddsRatio_working_3-way'!U445/(3*'OddsRatio_working_3-way'!X445^(1/3))*SIN(('OddsRatio_working_3-way'!Y445+4*PI())/3)</f>
        <v>0.51608593558270743</v>
      </c>
      <c r="AL445" s="11">
        <f>'OddsRatio_working_3-way'!Z445+'OddsRatio_working_3-way'!AF445</f>
        <v>1.0406198809385869</v>
      </c>
      <c r="AM445" s="11">
        <f>'OddsRatio_working_3-way'!AA445+'OddsRatio_working_3-way'!AG445</f>
        <v>-0.74715424206334891</v>
      </c>
      <c r="AN445" s="11">
        <f>'OddsRatio_working_3-way'!AB445+'OddsRatio_working_3-way'!AH445</f>
        <v>-0.29346563887523791</v>
      </c>
      <c r="AO445" s="11">
        <f>'OddsRatio_working_3-way'!AC445+'OddsRatio_working_3-way'!AI445</f>
        <v>0</v>
      </c>
      <c r="AP445" s="11">
        <f>'OddsRatio_working_3-way'!AD445+'OddsRatio_working_3-way'!AJ445</f>
        <v>0</v>
      </c>
      <c r="AQ445" s="11">
        <f>'OddsRatio_working_3-way'!AE445+'OddsRatio_working_3-way'!AK445</f>
        <v>0</v>
      </c>
      <c r="AR445" s="10">
        <f>IF(A445="","",IF(('OddsRatio_working_3-way'!X445=0),IF(Q445&gt;0,-Q445^(1/3),(-Q445)^(1/3)),'OddsRatio_working_3-way'!AL445-'OddsRatio_working_3-way'!R445/3))</f>
        <v>1.0406198809385869</v>
      </c>
      <c r="AS445" s="11">
        <f>IF(('OddsRatio_working_3-way'!X445=0),IF(Q445&gt;0,-Q445^(1/3),(-Q445)^(1/3)),'OddsRatio_working_3-way'!AM445-'OddsRatio_working_3-way'!R445/3)</f>
        <v>-0.74715424206334891</v>
      </c>
      <c r="AT445" s="11">
        <f>IF(('OddsRatio_working_3-way'!X445=0),IF(Q445&gt;0,-Q445^(1/3),(-Q445)^(1/3)),'OddsRatio_working_3-way'!AN445-'OddsRatio_working_3-way'!R445/3)</f>
        <v>-0.29346563887523791</v>
      </c>
      <c r="AU445" s="11">
        <f>IF(('OddsRatio_working_3-way'!X445=0),0,'OddsRatio_working_3-way'!AO445)</f>
        <v>0</v>
      </c>
      <c r="AV445" s="11">
        <f>IF(('OddsRatio_working_3-way'!X445=0),0,'OddsRatio_working_3-way'!AP445)</f>
        <v>0</v>
      </c>
      <c r="AW445" s="11">
        <f>IF(('OddsRatio_working_3-way'!X445=0),0,'OddsRatio_working_3-way'!AQ445)</f>
        <v>0</v>
      </c>
    </row>
    <row r="446" spans="1:4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9">
        <f t="shared" si="91"/>
        <v>0.34207891779009497</v>
      </c>
      <c r="E446" s="9">
        <f t="shared" si="92"/>
        <v>0.28979971167960739</v>
      </c>
      <c r="F446" s="9">
        <f t="shared" si="93"/>
        <v>0.36812137053029764</v>
      </c>
      <c r="G446" s="9">
        <f t="shared" si="94"/>
        <v>1.0340333576413445</v>
      </c>
      <c r="H446" s="9">
        <f t="shared" si="95"/>
        <v>2.9233020452128997</v>
      </c>
      <c r="I446" s="9">
        <f t="shared" si="96"/>
        <v>3.4506590576099869</v>
      </c>
      <c r="J446" s="9">
        <f t="shared" si="97"/>
        <v>2.7164953736846327</v>
      </c>
      <c r="K446" s="11">
        <f t="shared" si="98"/>
        <v>0.34965034965034969</v>
      </c>
      <c r="L446" s="11">
        <f t="shared" si="99"/>
        <v>0.29673590504451036</v>
      </c>
      <c r="M446" s="11">
        <f t="shared" si="100"/>
        <v>0.37593984962406013</v>
      </c>
      <c r="N446" s="11">
        <f>'OddsRatio_working_3-way'!K446+'OddsRatio_working_3-way'!L446+'OddsRatio_working_3-way'!M446-('OddsRatio_working_3-way'!K446*'OddsRatio_working_3-way'!L446)-('OddsRatio_working_3-way'!K446*'OddsRatio_working_3-way'!M446)-('OddsRatio_working_3-way'!L446*'OddsRatio_working_3-way'!M446)+('OddsRatio_working_3-way'!K446*'OddsRatio_working_3-way'!L446*'OddsRatio_working_3-way'!M446)-1</f>
        <v>-0.28542486718341775</v>
      </c>
      <c r="O446" s="11">
        <f>0</f>
        <v>0</v>
      </c>
      <c r="P446" s="11">
        <f>('OddsRatio_working_3-way'!K446*'OddsRatio_working_3-way'!L446)+('OddsRatio_working_3-way'!K446*'OddsRatio_working_3-way'!M446)+('OddsRatio_working_3-way'!L446*'OddsRatio_working_3-way'!M446)-(3*'OddsRatio_working_3-way'!K446*'OddsRatio_working_3-way'!L446*'OddsRatio_working_3-way'!M446)</f>
        <v>0.22974058582367185</v>
      </c>
      <c r="Q446" s="11">
        <f>2*'OddsRatio_working_3-way'!K446*'OddsRatio_working_3-way'!L446*'OddsRatio_working_3-way'!M446</f>
        <v>7.8010385678666166E-2</v>
      </c>
      <c r="R446" s="11">
        <f t="shared" si="101"/>
        <v>0</v>
      </c>
      <c r="S446" s="11">
        <f t="shared" si="102"/>
        <v>-0.80490739328622529</v>
      </c>
      <c r="T446" s="11">
        <f t="shared" si="103"/>
        <v>-0.27331320654880314</v>
      </c>
      <c r="U446" s="11">
        <f>'OddsRatio_working_3-way'!S446-'OddsRatio_working_3-way'!R446^2/3</f>
        <v>-0.80490739328622529</v>
      </c>
      <c r="V446" s="11">
        <f>'OddsRatio_working_3-way'!S446*'OddsRatio_working_3-way'!R446/3-2*'OddsRatio_working_3-way'!R446^3/27-'OddsRatio_working_3-way'!T446</f>
        <v>0.27331320654880314</v>
      </c>
      <c r="W446" s="11">
        <f>'OddsRatio_working_3-way'!V446^2+4*'OddsRatio_working_3-way'!U446^3/27</f>
        <v>-2.5562039131479392E-3</v>
      </c>
      <c r="X446" s="11">
        <f>IF('OddsRatio_working_3-way'!W446&gt;0,IF(ABS('OddsRatio_working_3-way'!V446+SQRT('OddsRatio_working_3-way'!W446))/2&gt;0,ABS('OddsRatio_working_3-way'!V446+SQRT('OddsRatio_working_3-way'!W446))/2,ABS('OddsRatio_working_3-way'!V446-SQRT('OddsRatio_working_3-way'!W446))/2),SQRT(-'OddsRatio_working_3-way'!U446^3/27))</f>
        <v>0.1389750991968855</v>
      </c>
      <c r="Y446" s="11">
        <f>IF('OddsRatio_working_3-way'!W446&gt;=0,IF('OddsRatio_working_3-way'!V446+SQRT('OddsRatio_working_3-way'!W446)&gt;0,0,PI()),ACOS('OddsRatio_working_3-way'!V446/(2*'OddsRatio_working_3-way'!X446)))</f>
        <v>0.18291751643405973</v>
      </c>
      <c r="Z446" s="11">
        <f>'OddsRatio_working_3-way'!X446^(1/3)*COS('OddsRatio_working_3-way'!Y446/3)</f>
        <v>0.51701667882067237</v>
      </c>
      <c r="AA446" s="11">
        <f>'OddsRatio_working_3-way'!X446^(1/3)*COS(('OddsRatio_working_3-way'!Y446+2*PI())/3)</f>
        <v>-0.28584263448973457</v>
      </c>
      <c r="AB446" s="11">
        <f>'OddsRatio_working_3-way'!X446^(1/3)*COS(('OddsRatio_working_3-way'!Y446+4*PI())/3)</f>
        <v>-0.23117404433093786</v>
      </c>
      <c r="AC446" s="11">
        <f>'OddsRatio_working_3-way'!X446^(1/3)*SIN('OddsRatio_working_3-way'!Y446/3)</f>
        <v>3.1562925244398805E-2</v>
      </c>
      <c r="AD446" s="11">
        <f>'OddsRatio_working_3-way'!X446^(1/3)*SIN(('OddsRatio_working_3-way'!Y446+2*PI())/3)</f>
        <v>0.43196811541676289</v>
      </c>
      <c r="AE446" s="11">
        <f>'OddsRatio_working_3-way'!X446^(1/3)*SIN(('OddsRatio_working_3-way'!Y446+4*PI())/3)</f>
        <v>-0.46353104066116152</v>
      </c>
      <c r="AF446" s="11">
        <f>-'OddsRatio_working_3-way'!U446/(3*'OddsRatio_working_3-way'!X446^(1/3))*COS(('OddsRatio_working_3-way'!Y446)/3)</f>
        <v>0.51701667882067226</v>
      </c>
      <c r="AG446" s="11">
        <f>-'OddsRatio_working_3-way'!U446/(3*'OddsRatio_working_3-way'!X446^(1/3))*COS(('OddsRatio_working_3-way'!Y446+2*PI())/3)</f>
        <v>-0.28584263448973452</v>
      </c>
      <c r="AH446" s="11">
        <f>-'OddsRatio_working_3-way'!U446/(3*'OddsRatio_working_3-way'!X446^(1/3))*COS(('OddsRatio_working_3-way'!Y446+4*PI())/3)</f>
        <v>-0.23117404433093783</v>
      </c>
      <c r="AI446" s="11">
        <f>'OddsRatio_working_3-way'!U446/(3*'OddsRatio_working_3-way'!X446^(1/3))*SIN(('OddsRatio_working_3-way'!Y446)/3)</f>
        <v>-3.1562925244398798E-2</v>
      </c>
      <c r="AJ446" s="11">
        <f>'OddsRatio_working_3-way'!U446/(3*'OddsRatio_working_3-way'!X446^(1/3))*SIN(('OddsRatio_working_3-way'!Y446+2*PI())/3)</f>
        <v>-0.43196811541676278</v>
      </c>
      <c r="AK446" s="11">
        <f>'OddsRatio_working_3-way'!U446/(3*'OddsRatio_working_3-way'!X446^(1/3))*SIN(('OddsRatio_working_3-way'!Y446+4*PI())/3)</f>
        <v>0.46353104066116141</v>
      </c>
      <c r="AL446" s="11">
        <f>'OddsRatio_working_3-way'!Z446+'OddsRatio_working_3-way'!AF446</f>
        <v>1.0340333576413445</v>
      </c>
      <c r="AM446" s="11">
        <f>'OddsRatio_working_3-way'!AA446+'OddsRatio_working_3-way'!AG446</f>
        <v>-0.57168526897946914</v>
      </c>
      <c r="AN446" s="11">
        <f>'OddsRatio_working_3-way'!AB446+'OddsRatio_working_3-way'!AH446</f>
        <v>-0.46234808866187571</v>
      </c>
      <c r="AO446" s="11">
        <f>'OddsRatio_working_3-way'!AC446+'OddsRatio_working_3-way'!AI446</f>
        <v>0</v>
      </c>
      <c r="AP446" s="11">
        <f>'OddsRatio_working_3-way'!AD446+'OddsRatio_working_3-way'!AJ446</f>
        <v>0</v>
      </c>
      <c r="AQ446" s="11">
        <f>'OddsRatio_working_3-way'!AE446+'OddsRatio_working_3-way'!AK446</f>
        <v>0</v>
      </c>
      <c r="AR446" s="10">
        <f>IF(A446="","",IF(('OddsRatio_working_3-way'!X446=0),IF(Q446&gt;0,-Q446^(1/3),(-Q446)^(1/3)),'OddsRatio_working_3-way'!AL446-'OddsRatio_working_3-way'!R446/3))</f>
        <v>1.0340333576413445</v>
      </c>
      <c r="AS446" s="11">
        <f>IF(('OddsRatio_working_3-way'!X446=0),IF(Q446&gt;0,-Q446^(1/3),(-Q446)^(1/3)),'OddsRatio_working_3-way'!AM446-'OddsRatio_working_3-way'!R446/3)</f>
        <v>-0.57168526897946914</v>
      </c>
      <c r="AT446" s="11">
        <f>IF(('OddsRatio_working_3-way'!X446=0),IF(Q446&gt;0,-Q446^(1/3),(-Q446)^(1/3)),'OddsRatio_working_3-way'!AN446-'OddsRatio_working_3-way'!R446/3)</f>
        <v>-0.46234808866187571</v>
      </c>
      <c r="AU446" s="11">
        <f>IF(('OddsRatio_working_3-way'!X446=0),0,'OddsRatio_working_3-way'!AO446)</f>
        <v>0</v>
      </c>
      <c r="AV446" s="11">
        <f>IF(('OddsRatio_working_3-way'!X446=0),0,'OddsRatio_working_3-way'!AP446)</f>
        <v>0</v>
      </c>
      <c r="AW446" s="11">
        <f>IF(('OddsRatio_working_3-way'!X446=0),0,'OddsRatio_working_3-way'!AQ446)</f>
        <v>0</v>
      </c>
    </row>
    <row r="447" spans="1:4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9">
        <f t="shared" si="91"/>
        <v>0.12091426424507257</v>
      </c>
      <c r="E447" s="9">
        <f t="shared" si="92"/>
        <v>0.21093331888000763</v>
      </c>
      <c r="F447" s="9">
        <f t="shared" si="93"/>
        <v>0.66815241687492</v>
      </c>
      <c r="G447" s="9">
        <f t="shared" si="94"/>
        <v>1.0567329694062102</v>
      </c>
      <c r="H447" s="9">
        <f t="shared" si="95"/>
        <v>8.2703228295147273</v>
      </c>
      <c r="I447" s="9">
        <f t="shared" si="96"/>
        <v>4.7408347116979845</v>
      </c>
      <c r="J447" s="9">
        <f t="shared" si="97"/>
        <v>1.4966644956209187</v>
      </c>
      <c r="K447" s="11">
        <f t="shared" si="98"/>
        <v>0.12690355329949238</v>
      </c>
      <c r="L447" s="11">
        <f t="shared" si="99"/>
        <v>0.22026431718061673</v>
      </c>
      <c r="M447" s="11">
        <f t="shared" si="100"/>
        <v>0.68027210884353739</v>
      </c>
      <c r="N447" s="11">
        <f>'OddsRatio_working_3-way'!K447+'OddsRatio_working_3-way'!L447+'OddsRatio_working_3-way'!M447-('OddsRatio_working_3-way'!K447*'OddsRatio_working_3-way'!L447)-('OddsRatio_working_3-way'!K447*'OddsRatio_working_3-way'!M447)-('OddsRatio_working_3-way'!L447*'OddsRatio_working_3-way'!M447)+('OddsRatio_working_3-way'!K447*'OddsRatio_working_3-way'!L447*'OddsRatio_working_3-way'!M447)-1</f>
        <v>-0.21766577782077756</v>
      </c>
      <c r="O447" s="11">
        <f>0</f>
        <v>0</v>
      </c>
      <c r="P447" s="11">
        <f>('OddsRatio_working_3-way'!K447*'OddsRatio_working_3-way'!L447)+('OddsRatio_working_3-way'!K447*'OddsRatio_working_3-way'!M447)+('OddsRatio_working_3-way'!L447*'OddsRatio_working_3-way'!M447)-(3*'OddsRatio_working_3-way'!K447*'OddsRatio_working_3-way'!L447*'OddsRatio_working_3-way'!M447)</f>
        <v>0.20707538365421077</v>
      </c>
      <c r="Q447" s="11">
        <f>2*'OddsRatio_working_3-way'!K447*'OddsRatio_working_3-way'!L447*'OddsRatio_working_3-way'!M447</f>
        <v>3.8030373490213182E-2</v>
      </c>
      <c r="R447" s="11">
        <f t="shared" si="101"/>
        <v>0</v>
      </c>
      <c r="S447" s="11">
        <f t="shared" si="102"/>
        <v>-0.95134561678645346</v>
      </c>
      <c r="T447" s="11">
        <f t="shared" si="103"/>
        <v>-0.17471912154021185</v>
      </c>
      <c r="U447" s="11">
        <f>'OddsRatio_working_3-way'!S447-'OddsRatio_working_3-way'!R447^2/3</f>
        <v>-0.95134561678645346</v>
      </c>
      <c r="V447" s="11">
        <f>'OddsRatio_working_3-way'!S447*'OddsRatio_working_3-way'!R447/3-2*'OddsRatio_working_3-way'!R447^3/27-'OddsRatio_working_3-way'!T447</f>
        <v>0.17471912154021185</v>
      </c>
      <c r="W447" s="11">
        <f>'OddsRatio_working_3-way'!V447^2+4*'OddsRatio_working_3-way'!U447^3/27</f>
        <v>-9.7032253803288934E-2</v>
      </c>
      <c r="X447" s="11">
        <f>IF('OddsRatio_working_3-way'!W447&gt;0,IF(ABS('OddsRatio_working_3-way'!V447+SQRT('OddsRatio_working_3-way'!W447))/2&gt;0,ABS('OddsRatio_working_3-way'!V447+SQRT('OddsRatio_working_3-way'!W447))/2,ABS('OddsRatio_working_3-way'!V447-SQRT('OddsRatio_working_3-way'!W447))/2),SQRT(-'OddsRatio_working_3-way'!U447^3/27))</f>
        <v>0.17857703186235363</v>
      </c>
      <c r="Y447" s="11">
        <f>IF('OddsRatio_working_3-way'!W447&gt;=0,IF('OddsRatio_working_3-way'!V447+SQRT('OddsRatio_working_3-way'!W447)&gt;0,0,PI()),ACOS('OddsRatio_working_3-way'!V447/(2*'OddsRatio_working_3-way'!X447)))</f>
        <v>1.0596261359487209</v>
      </c>
      <c r="Z447" s="11">
        <f>'OddsRatio_working_3-way'!X447^(1/3)*COS('OddsRatio_working_3-way'!Y447/3)</f>
        <v>0.5283664847031051</v>
      </c>
      <c r="AA447" s="11">
        <f>'OddsRatio_working_3-way'!X447^(1/3)*COS(('OddsRatio_working_3-way'!Y447+2*PI())/3)</f>
        <v>-0.43287837440483917</v>
      </c>
      <c r="AB447" s="11">
        <f>'OddsRatio_working_3-way'!X447^(1/3)*COS(('OddsRatio_working_3-way'!Y447+4*PI())/3)</f>
        <v>-9.5488110298266149E-2</v>
      </c>
      <c r="AC447" s="11">
        <f>'OddsRatio_working_3-way'!X447^(1/3)*SIN('OddsRatio_working_3-way'!Y447/3)</f>
        <v>0.19479235980388915</v>
      </c>
      <c r="AD447" s="11">
        <f>'OddsRatio_working_3-way'!X447^(1/3)*SIN(('OddsRatio_working_3-way'!Y447+2*PI())/3)</f>
        <v>0.36018261835922666</v>
      </c>
      <c r="AE447" s="11">
        <f>'OddsRatio_working_3-way'!X447^(1/3)*SIN(('OddsRatio_working_3-way'!Y447+4*PI())/3)</f>
        <v>-0.55497497816311558</v>
      </c>
      <c r="AF447" s="11">
        <f>-'OddsRatio_working_3-way'!U447/(3*'OddsRatio_working_3-way'!X447^(1/3))*COS(('OddsRatio_working_3-way'!Y447)/3)</f>
        <v>0.5283664847031051</v>
      </c>
      <c r="AG447" s="11">
        <f>-'OddsRatio_working_3-way'!U447/(3*'OddsRatio_working_3-way'!X447^(1/3))*COS(('OddsRatio_working_3-way'!Y447+2*PI())/3)</f>
        <v>-0.43287837440483917</v>
      </c>
      <c r="AH447" s="11">
        <f>-'OddsRatio_working_3-way'!U447/(3*'OddsRatio_working_3-way'!X447^(1/3))*COS(('OddsRatio_working_3-way'!Y447+4*PI())/3)</f>
        <v>-9.5488110298266149E-2</v>
      </c>
      <c r="AI447" s="11">
        <f>'OddsRatio_working_3-way'!U447/(3*'OddsRatio_working_3-way'!X447^(1/3))*SIN(('OddsRatio_working_3-way'!Y447)/3)</f>
        <v>-0.19479235980388915</v>
      </c>
      <c r="AJ447" s="11">
        <f>'OddsRatio_working_3-way'!U447/(3*'OddsRatio_working_3-way'!X447^(1/3))*SIN(('OddsRatio_working_3-way'!Y447+2*PI())/3)</f>
        <v>-0.36018261835922666</v>
      </c>
      <c r="AK447" s="11">
        <f>'OddsRatio_working_3-way'!U447/(3*'OddsRatio_working_3-way'!X447^(1/3))*SIN(('OddsRatio_working_3-way'!Y447+4*PI())/3)</f>
        <v>0.55497497816311558</v>
      </c>
      <c r="AL447" s="11">
        <f>'OddsRatio_working_3-way'!Z447+'OddsRatio_working_3-way'!AF447</f>
        <v>1.0567329694062102</v>
      </c>
      <c r="AM447" s="11">
        <f>'OddsRatio_working_3-way'!AA447+'OddsRatio_working_3-way'!AG447</f>
        <v>-0.86575674880967834</v>
      </c>
      <c r="AN447" s="11">
        <f>'OddsRatio_working_3-way'!AB447+'OddsRatio_working_3-way'!AH447</f>
        <v>-0.1909762205965323</v>
      </c>
      <c r="AO447" s="11">
        <f>'OddsRatio_working_3-way'!AC447+'OddsRatio_working_3-way'!AI447</f>
        <v>0</v>
      </c>
      <c r="AP447" s="11">
        <f>'OddsRatio_working_3-way'!AD447+'OddsRatio_working_3-way'!AJ447</f>
        <v>0</v>
      </c>
      <c r="AQ447" s="11">
        <f>'OddsRatio_working_3-way'!AE447+'OddsRatio_working_3-way'!AK447</f>
        <v>0</v>
      </c>
      <c r="AR447" s="10">
        <f>IF(A447="","",IF(('OddsRatio_working_3-way'!X447=0),IF(Q447&gt;0,-Q447^(1/3),(-Q447)^(1/3)),'OddsRatio_working_3-way'!AL447-'OddsRatio_working_3-way'!R447/3))</f>
        <v>1.0567329694062102</v>
      </c>
      <c r="AS447" s="11">
        <f>IF(('OddsRatio_working_3-way'!X447=0),IF(Q447&gt;0,-Q447^(1/3),(-Q447)^(1/3)),'OddsRatio_working_3-way'!AM447-'OddsRatio_working_3-way'!R447/3)</f>
        <v>-0.86575674880967834</v>
      </c>
      <c r="AT447" s="11">
        <f>IF(('OddsRatio_working_3-way'!X447=0),IF(Q447&gt;0,-Q447^(1/3),(-Q447)^(1/3)),'OddsRatio_working_3-way'!AN447-'OddsRatio_working_3-way'!R447/3)</f>
        <v>-0.1909762205965323</v>
      </c>
      <c r="AU447" s="11">
        <f>IF(('OddsRatio_working_3-way'!X447=0),0,'OddsRatio_working_3-way'!AO447)</f>
        <v>0</v>
      </c>
      <c r="AV447" s="11">
        <f>IF(('OddsRatio_working_3-way'!X447=0),0,'OddsRatio_working_3-way'!AP447)</f>
        <v>0</v>
      </c>
      <c r="AW447" s="11">
        <f>IF(('OddsRatio_working_3-way'!X447=0),0,'OddsRatio_working_3-way'!AQ447)</f>
        <v>0</v>
      </c>
    </row>
    <row r="448" spans="1:4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9">
        <f t="shared" si="91"/>
        <v>0.55858878116741228</v>
      </c>
      <c r="E448" s="9">
        <f t="shared" si="92"/>
        <v>0.26336698581793172</v>
      </c>
      <c r="F448" s="9">
        <f t="shared" si="93"/>
        <v>0.17804423301465619</v>
      </c>
      <c r="G448" s="9">
        <f t="shared" si="94"/>
        <v>1.0397706772631481</v>
      </c>
      <c r="H448" s="9">
        <f t="shared" si="95"/>
        <v>1.7902257147199923</v>
      </c>
      <c r="I448" s="9">
        <f t="shared" si="96"/>
        <v>3.7969831218378682</v>
      </c>
      <c r="J448" s="9">
        <f t="shared" si="97"/>
        <v>5.6165818070483775</v>
      </c>
      <c r="K448" s="11">
        <f t="shared" si="98"/>
        <v>0.56818181818181823</v>
      </c>
      <c r="L448" s="11">
        <f t="shared" si="99"/>
        <v>0.2710027100271003</v>
      </c>
      <c r="M448" s="11">
        <f t="shared" si="100"/>
        <v>0.18382352941176469</v>
      </c>
      <c r="N448" s="11">
        <f>'OddsRatio_working_3-way'!K448+'OddsRatio_working_3-way'!L448+'OddsRatio_working_3-way'!M448-('OddsRatio_working_3-way'!K448*'OddsRatio_working_3-way'!L448)-('OddsRatio_working_3-way'!K448*'OddsRatio_working_3-way'!M448)-('OddsRatio_working_3-way'!L448*'OddsRatio_working_3-way'!M448)+('OddsRatio_working_3-way'!K448*'OddsRatio_working_3-way'!L448*'OddsRatio_working_3-way'!M448)-1</f>
        <v>-0.25692768792661191</v>
      </c>
      <c r="O448" s="11">
        <f>0</f>
        <v>0</v>
      </c>
      <c r="P448" s="11">
        <f>('OddsRatio_working_3-way'!K448*'OddsRatio_working_3-way'!L448)+('OddsRatio_working_3-way'!K448*'OddsRatio_working_3-way'!M448)+('OddsRatio_working_3-way'!L448*'OddsRatio_working_3-way'!M448)-(3*'OddsRatio_working_3-way'!K448*'OddsRatio_working_3-way'!L448*'OddsRatio_working_3-way'!M448)</f>
        <v>0.22332588800486933</v>
      </c>
      <c r="Q448" s="11">
        <f>2*'OddsRatio_working_3-way'!K448*'OddsRatio_working_3-way'!L448*'OddsRatio_working_3-way'!M448</f>
        <v>5.6609857542425701E-2</v>
      </c>
      <c r="R448" s="11">
        <f t="shared" si="101"/>
        <v>0</v>
      </c>
      <c r="S448" s="11">
        <f t="shared" si="102"/>
        <v>-0.86921689836970584</v>
      </c>
      <c r="T448" s="11">
        <f t="shared" si="103"/>
        <v>-0.22033381454238432</v>
      </c>
      <c r="U448" s="11">
        <f>'OddsRatio_working_3-way'!S448-'OddsRatio_working_3-way'!R448^2/3</f>
        <v>-0.86921689836970584</v>
      </c>
      <c r="V448" s="11">
        <f>'OddsRatio_working_3-way'!S448*'OddsRatio_working_3-way'!R448/3-2*'OddsRatio_working_3-way'!R448^3/27-'OddsRatio_working_3-way'!T448</f>
        <v>0.22033381454238432</v>
      </c>
      <c r="W448" s="11">
        <f>'OddsRatio_working_3-way'!V448^2+4*'OddsRatio_working_3-way'!U448^3/27</f>
        <v>-4.8745811832248388E-2</v>
      </c>
      <c r="X448" s="11">
        <f>IF('OddsRatio_working_3-way'!W448&gt;0,IF(ABS('OddsRatio_working_3-way'!V448+SQRT('OddsRatio_working_3-way'!W448))/2&gt;0,ABS('OddsRatio_working_3-way'!V448+SQRT('OddsRatio_working_3-way'!W448))/2,ABS('OddsRatio_working_3-way'!V448-SQRT('OddsRatio_working_3-way'!W448))/2),SQRT(-'OddsRatio_working_3-way'!U448^3/27))</f>
        <v>0.15595897029591324</v>
      </c>
      <c r="Y448" s="11">
        <f>IF('OddsRatio_working_3-way'!W448&gt;=0,IF('OddsRatio_working_3-way'!V448+SQRT('OddsRatio_working_3-way'!W448)&gt;0,0,PI()),ACOS('OddsRatio_working_3-way'!V448/(2*'OddsRatio_working_3-way'!X448)))</f>
        <v>0.78641993549381439</v>
      </c>
      <c r="Z448" s="11">
        <f>'OddsRatio_working_3-way'!X448^(1/3)*COS('OddsRatio_working_3-way'!Y448/3)</f>
        <v>0.51988533863157416</v>
      </c>
      <c r="AA448" s="11">
        <f>'OddsRatio_working_3-way'!X448^(1/3)*COS(('OddsRatio_working_3-way'!Y448+2*PI())/3)</f>
        <v>-0.38074685218780763</v>
      </c>
      <c r="AB448" s="11">
        <f>'OddsRatio_working_3-way'!X448^(1/3)*COS(('OddsRatio_working_3-way'!Y448+4*PI())/3)</f>
        <v>-0.13913848644376664</v>
      </c>
      <c r="AC448" s="11">
        <f>'OddsRatio_working_3-way'!X448^(1/3)*SIN('OddsRatio_working_3-way'!Y448/3)</f>
        <v>0.13949265500078784</v>
      </c>
      <c r="AD448" s="11">
        <f>'OddsRatio_working_3-way'!X448^(1/3)*SIN(('OddsRatio_working_3-way'!Y448+2*PI())/3)</f>
        <v>0.38048758280962475</v>
      </c>
      <c r="AE448" s="11">
        <f>'OddsRatio_working_3-way'!X448^(1/3)*SIN(('OddsRatio_working_3-way'!Y448+4*PI())/3)</f>
        <v>-0.51998023781041247</v>
      </c>
      <c r="AF448" s="11">
        <f>-'OddsRatio_working_3-way'!U448/(3*'OddsRatio_working_3-way'!X448^(1/3))*COS(('OddsRatio_working_3-way'!Y448)/3)</f>
        <v>0.51988533863157405</v>
      </c>
      <c r="AG448" s="11">
        <f>-'OddsRatio_working_3-way'!U448/(3*'OddsRatio_working_3-way'!X448^(1/3))*COS(('OddsRatio_working_3-way'!Y448+2*PI())/3)</f>
        <v>-0.38074685218780757</v>
      </c>
      <c r="AH448" s="11">
        <f>-'OddsRatio_working_3-way'!U448/(3*'OddsRatio_working_3-way'!X448^(1/3))*COS(('OddsRatio_working_3-way'!Y448+4*PI())/3)</f>
        <v>-0.13913848644376661</v>
      </c>
      <c r="AI448" s="11">
        <f>'OddsRatio_working_3-way'!U448/(3*'OddsRatio_working_3-way'!X448^(1/3))*SIN(('OddsRatio_working_3-way'!Y448)/3)</f>
        <v>-0.13949265500078781</v>
      </c>
      <c r="AJ448" s="11">
        <f>'OddsRatio_working_3-way'!U448/(3*'OddsRatio_working_3-way'!X448^(1/3))*SIN(('OddsRatio_working_3-way'!Y448+2*PI())/3)</f>
        <v>-0.38048758280962469</v>
      </c>
      <c r="AK448" s="11">
        <f>'OddsRatio_working_3-way'!U448/(3*'OddsRatio_working_3-way'!X448^(1/3))*SIN(('OddsRatio_working_3-way'!Y448+4*PI())/3)</f>
        <v>0.51998023781041236</v>
      </c>
      <c r="AL448" s="11">
        <f>'OddsRatio_working_3-way'!Z448+'OddsRatio_working_3-way'!AF448</f>
        <v>1.0397706772631481</v>
      </c>
      <c r="AM448" s="11">
        <f>'OddsRatio_working_3-way'!AA448+'OddsRatio_working_3-way'!AG448</f>
        <v>-0.76149370437561514</v>
      </c>
      <c r="AN448" s="11">
        <f>'OddsRatio_working_3-way'!AB448+'OddsRatio_working_3-way'!AH448</f>
        <v>-0.27827697288753328</v>
      </c>
      <c r="AO448" s="11">
        <f>'OddsRatio_working_3-way'!AC448+'OddsRatio_working_3-way'!AI448</f>
        <v>0</v>
      </c>
      <c r="AP448" s="11">
        <f>'OddsRatio_working_3-way'!AD448+'OddsRatio_working_3-way'!AJ448</f>
        <v>0</v>
      </c>
      <c r="AQ448" s="11">
        <f>'OddsRatio_working_3-way'!AE448+'OddsRatio_working_3-way'!AK448</f>
        <v>0</v>
      </c>
      <c r="AR448" s="10">
        <f>IF(A448="","",IF(('OddsRatio_working_3-way'!X448=0),IF(Q448&gt;0,-Q448^(1/3),(-Q448)^(1/3)),'OddsRatio_working_3-way'!AL448-'OddsRatio_working_3-way'!R448/3))</f>
        <v>1.0397706772631481</v>
      </c>
      <c r="AS448" s="11">
        <f>IF(('OddsRatio_working_3-way'!X448=0),IF(Q448&gt;0,-Q448^(1/3),(-Q448)^(1/3)),'OddsRatio_working_3-way'!AM448-'OddsRatio_working_3-way'!R448/3)</f>
        <v>-0.76149370437561514</v>
      </c>
      <c r="AT448" s="11">
        <f>IF(('OddsRatio_working_3-way'!X448=0),IF(Q448&gt;0,-Q448^(1/3),(-Q448)^(1/3)),'OddsRatio_working_3-way'!AN448-'OddsRatio_working_3-way'!R448/3)</f>
        <v>-0.27827697288753328</v>
      </c>
      <c r="AU448" s="11">
        <f>IF(('OddsRatio_working_3-way'!X448=0),0,'OddsRatio_working_3-way'!AO448)</f>
        <v>0</v>
      </c>
      <c r="AV448" s="11">
        <f>IF(('OddsRatio_working_3-way'!X448=0),0,'OddsRatio_working_3-way'!AP448)</f>
        <v>0</v>
      </c>
      <c r="AW448" s="11">
        <f>IF(('OddsRatio_working_3-way'!X448=0),0,'OddsRatio_working_3-way'!AQ448)</f>
        <v>0</v>
      </c>
    </row>
    <row r="449" spans="1:4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9">
        <f t="shared" si="91"/>
        <v>0.46964054957686802</v>
      </c>
      <c r="E449" s="9">
        <f t="shared" si="92"/>
        <v>0.27536436818548798</v>
      </c>
      <c r="F449" s="9">
        <f t="shared" si="93"/>
        <v>0.25499508223764417</v>
      </c>
      <c r="G449" s="9">
        <f t="shared" si="94"/>
        <v>1.0360440630155801</v>
      </c>
      <c r="H449" s="9">
        <f t="shared" si="95"/>
        <v>2.1292880286869815</v>
      </c>
      <c r="I449" s="9">
        <f t="shared" si="96"/>
        <v>3.6315519200595725</v>
      </c>
      <c r="J449" s="9">
        <f t="shared" si="97"/>
        <v>3.9216442577039352</v>
      </c>
      <c r="K449" s="11">
        <f t="shared" si="98"/>
        <v>0.47846889952153115</v>
      </c>
      <c r="L449" s="11">
        <f t="shared" si="99"/>
        <v>0.2824858757062147</v>
      </c>
      <c r="M449" s="11">
        <f t="shared" si="100"/>
        <v>0.26178010471204188</v>
      </c>
      <c r="N449" s="11">
        <f>'OddsRatio_working_3-way'!K449+'OddsRatio_working_3-way'!L449+'OddsRatio_working_3-way'!M449-('OddsRatio_working_3-way'!K449*'OddsRatio_working_3-way'!L449)-('OddsRatio_working_3-way'!K449*'OddsRatio_working_3-way'!M449)-('OddsRatio_working_3-way'!L449*'OddsRatio_working_3-way'!M449)+('OddsRatio_working_3-way'!K449*'OddsRatio_working_3-way'!L449*'OddsRatio_working_3-way'!M449)-1</f>
        <v>-0.27624626308953593</v>
      </c>
      <c r="O449" s="11">
        <f>0</f>
        <v>0</v>
      </c>
      <c r="P449" s="11">
        <f>('OddsRatio_working_3-way'!K449*'OddsRatio_working_3-way'!L449)+('OddsRatio_working_3-way'!K449*'OddsRatio_working_3-way'!M449)+('OddsRatio_working_3-way'!L449*'OddsRatio_working_3-way'!M449)-(3*'OddsRatio_working_3-way'!K449*'OddsRatio_working_3-way'!L449*'OddsRatio_working_3-way'!M449)</f>
        <v>0.22821637544841872</v>
      </c>
      <c r="Q449" s="11">
        <f>2*'OddsRatio_working_3-way'!K449*'OddsRatio_working_3-way'!L449*'OddsRatio_working_3-way'!M449</f>
        <v>7.0764767580905011E-2</v>
      </c>
      <c r="R449" s="11">
        <f t="shared" si="101"/>
        <v>0</v>
      </c>
      <c r="S449" s="11">
        <f t="shared" si="102"/>
        <v>-0.82613380139897152</v>
      </c>
      <c r="T449" s="11">
        <f t="shared" si="103"/>
        <v>-0.2561655198136345</v>
      </c>
      <c r="U449" s="11">
        <f>'OddsRatio_working_3-way'!S449-'OddsRatio_working_3-way'!R449^2/3</f>
        <v>-0.82613380139897152</v>
      </c>
      <c r="V449" s="11">
        <f>'OddsRatio_working_3-way'!S449*'OddsRatio_working_3-way'!R449/3-2*'OddsRatio_working_3-way'!R449^3/27-'OddsRatio_working_3-way'!T449</f>
        <v>0.2561655198136345</v>
      </c>
      <c r="W449" s="11">
        <f>'OddsRatio_working_3-way'!V449^2+4*'OddsRatio_working_3-way'!U449^3/27</f>
        <v>-1.7910172949784295E-2</v>
      </c>
      <c r="X449" s="11">
        <f>IF('OddsRatio_working_3-way'!W449&gt;0,IF(ABS('OddsRatio_working_3-way'!V449+SQRT('OddsRatio_working_3-way'!W449))/2&gt;0,ABS('OddsRatio_working_3-way'!V449+SQRT('OddsRatio_working_3-way'!W449))/2,ABS('OddsRatio_working_3-way'!V449-SQRT('OddsRatio_working_3-way'!W449))/2),SQRT(-'OddsRatio_working_3-way'!U449^3/27))</f>
        <v>0.14450860397496568</v>
      </c>
      <c r="Y449" s="11">
        <f>IF('OddsRatio_working_3-way'!W449&gt;=0,IF('OddsRatio_working_3-way'!V449+SQRT('OddsRatio_working_3-way'!W449)&gt;0,0,PI()),ACOS('OddsRatio_working_3-way'!V449/(2*'OddsRatio_working_3-way'!X449)))</f>
        <v>0.48143122054380116</v>
      </c>
      <c r="Z449" s="11">
        <f>'OddsRatio_working_3-way'!X449^(1/3)*COS('OddsRatio_working_3-way'!Y449/3)</f>
        <v>0.51802203150779003</v>
      </c>
      <c r="AA449" s="11">
        <f>'OddsRatio_working_3-way'!X449^(1/3)*COS(('OddsRatio_working_3-way'!Y449+2*PI())/3)</f>
        <v>-0.33162872367799207</v>
      </c>
      <c r="AB449" s="11">
        <f>'OddsRatio_working_3-way'!X449^(1/3)*COS(('OddsRatio_working_3-way'!Y449+4*PI())/3)</f>
        <v>-0.18639330782979791</v>
      </c>
      <c r="AC449" s="11">
        <f>'OddsRatio_working_3-way'!X449^(1/3)*SIN('OddsRatio_working_3-way'!Y449/3)</f>
        <v>8.3851706435822196E-2</v>
      </c>
      <c r="AD449" s="11">
        <f>'OddsRatio_working_3-way'!X449^(1/3)*SIN(('OddsRatio_working_3-way'!Y449+2*PI())/3)</f>
        <v>0.4066943857878581</v>
      </c>
      <c r="AE449" s="11">
        <f>'OddsRatio_working_3-way'!X449^(1/3)*SIN(('OddsRatio_working_3-way'!Y449+4*PI())/3)</f>
        <v>-0.49054609222368023</v>
      </c>
      <c r="AF449" s="11">
        <f>-'OddsRatio_working_3-way'!U449/(3*'OddsRatio_working_3-way'!X449^(1/3))*COS(('OddsRatio_working_3-way'!Y449)/3)</f>
        <v>0.51802203150779003</v>
      </c>
      <c r="AG449" s="11">
        <f>-'OddsRatio_working_3-way'!U449/(3*'OddsRatio_working_3-way'!X449^(1/3))*COS(('OddsRatio_working_3-way'!Y449+2*PI())/3)</f>
        <v>-0.33162872367799207</v>
      </c>
      <c r="AH449" s="11">
        <f>-'OddsRatio_working_3-way'!U449/(3*'OddsRatio_working_3-way'!X449^(1/3))*COS(('OddsRatio_working_3-way'!Y449+4*PI())/3)</f>
        <v>-0.18639330782979791</v>
      </c>
      <c r="AI449" s="11">
        <f>'OddsRatio_working_3-way'!U449/(3*'OddsRatio_working_3-way'!X449^(1/3))*SIN(('OddsRatio_working_3-way'!Y449)/3)</f>
        <v>-8.3851706435822196E-2</v>
      </c>
      <c r="AJ449" s="11">
        <f>'OddsRatio_working_3-way'!U449/(3*'OddsRatio_working_3-way'!X449^(1/3))*SIN(('OddsRatio_working_3-way'!Y449+2*PI())/3)</f>
        <v>-0.4066943857878581</v>
      </c>
      <c r="AK449" s="11">
        <f>'OddsRatio_working_3-way'!U449/(3*'OddsRatio_working_3-way'!X449^(1/3))*SIN(('OddsRatio_working_3-way'!Y449+4*PI())/3)</f>
        <v>0.49054609222368023</v>
      </c>
      <c r="AL449" s="11">
        <f>'OddsRatio_working_3-way'!Z449+'OddsRatio_working_3-way'!AF449</f>
        <v>1.0360440630155801</v>
      </c>
      <c r="AM449" s="11">
        <f>'OddsRatio_working_3-way'!AA449+'OddsRatio_working_3-way'!AG449</f>
        <v>-0.66325744735598413</v>
      </c>
      <c r="AN449" s="11">
        <f>'OddsRatio_working_3-way'!AB449+'OddsRatio_working_3-way'!AH449</f>
        <v>-0.37278661565959581</v>
      </c>
      <c r="AO449" s="11">
        <f>'OddsRatio_working_3-way'!AC449+'OddsRatio_working_3-way'!AI449</f>
        <v>0</v>
      </c>
      <c r="AP449" s="11">
        <f>'OddsRatio_working_3-way'!AD449+'OddsRatio_working_3-way'!AJ449</f>
        <v>0</v>
      </c>
      <c r="AQ449" s="11">
        <f>'OddsRatio_working_3-way'!AE449+'OddsRatio_working_3-way'!AK449</f>
        <v>0</v>
      </c>
      <c r="AR449" s="10">
        <f>IF(A449="","",IF(('OddsRatio_working_3-way'!X449=0),IF(Q449&gt;0,-Q449^(1/3),(-Q449)^(1/3)),'OddsRatio_working_3-way'!AL449-'OddsRatio_working_3-way'!R449/3))</f>
        <v>1.0360440630155801</v>
      </c>
      <c r="AS449" s="11">
        <f>IF(('OddsRatio_working_3-way'!X449=0),IF(Q449&gt;0,-Q449^(1/3),(-Q449)^(1/3)),'OddsRatio_working_3-way'!AM449-'OddsRatio_working_3-way'!R449/3)</f>
        <v>-0.66325744735598413</v>
      </c>
      <c r="AT449" s="11">
        <f>IF(('OddsRatio_working_3-way'!X449=0),IF(Q449&gt;0,-Q449^(1/3),(-Q449)^(1/3)),'OddsRatio_working_3-way'!AN449-'OddsRatio_working_3-way'!R449/3)</f>
        <v>-0.37278661565959581</v>
      </c>
      <c r="AU449" s="11">
        <f>IF(('OddsRatio_working_3-way'!X449=0),0,'OddsRatio_working_3-way'!AO449)</f>
        <v>0</v>
      </c>
      <c r="AV449" s="11">
        <f>IF(('OddsRatio_working_3-way'!X449=0),0,'OddsRatio_working_3-way'!AP449)</f>
        <v>0</v>
      </c>
      <c r="AW449" s="11">
        <f>IF(('OddsRatio_working_3-way'!X449=0),0,'OddsRatio_working_3-way'!AQ449)</f>
        <v>0</v>
      </c>
    </row>
    <row r="450" spans="1:4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9">
        <f t="shared" si="91"/>
        <v>0.38134138158380981</v>
      </c>
      <c r="E450" s="9">
        <f t="shared" si="92"/>
        <v>0.32608845419626303</v>
      </c>
      <c r="F450" s="9">
        <f t="shared" si="93"/>
        <v>0.29257016421992738</v>
      </c>
      <c r="G450" s="9">
        <f t="shared" si="94"/>
        <v>1.03332629096725</v>
      </c>
      <c r="H450" s="9">
        <f t="shared" si="95"/>
        <v>2.6223222768185823</v>
      </c>
      <c r="I450" s="9">
        <f t="shared" si="96"/>
        <v>3.0666525819345001</v>
      </c>
      <c r="J450" s="9">
        <f t="shared" si="97"/>
        <v>3.417983520863364</v>
      </c>
      <c r="K450" s="11">
        <f t="shared" si="98"/>
        <v>0.38910505836575876</v>
      </c>
      <c r="L450" s="11">
        <f t="shared" si="99"/>
        <v>0.33333333333333331</v>
      </c>
      <c r="M450" s="11">
        <f t="shared" si="100"/>
        <v>0.29940119760479045</v>
      </c>
      <c r="N450" s="11">
        <f>'OddsRatio_working_3-way'!K450+'OddsRatio_working_3-way'!L450+'OddsRatio_working_3-way'!M450-('OddsRatio_working_3-way'!K450*'OddsRatio_working_3-way'!L450)-('OddsRatio_working_3-way'!K450*'OddsRatio_working_3-way'!M450)-('OddsRatio_working_3-way'!L450*'OddsRatio_working_3-way'!M450)+('OddsRatio_working_3-way'!K450*'OddsRatio_working_3-way'!L450*'OddsRatio_working_3-way'!M450)-1</f>
        <v>-0.28532817633216057</v>
      </c>
      <c r="O450" s="11">
        <f>0</f>
        <v>0</v>
      </c>
      <c r="P450" s="11">
        <f>('OddsRatio_working_3-way'!K450*'OddsRatio_working_3-way'!L450)+('OddsRatio_working_3-way'!K450*'OddsRatio_working_3-way'!M450)+('OddsRatio_working_3-way'!L450*'OddsRatio_working_3-way'!M450)-(3*'OddsRatio_working_3-way'!K450*'OddsRatio_working_3-way'!L450*'OddsRatio_working_3-way'!M450)</f>
        <v>0.22950208532351635</v>
      </c>
      <c r="Q450" s="11">
        <f>2*'OddsRatio_working_3-way'!K450*'OddsRatio_working_3-way'!L450*'OddsRatio_working_3-way'!M450</f>
        <v>7.76656803125267E-2</v>
      </c>
      <c r="R450" s="11">
        <f t="shared" si="101"/>
        <v>0</v>
      </c>
      <c r="S450" s="11">
        <f t="shared" si="102"/>
        <v>-0.80434427568185518</v>
      </c>
      <c r="T450" s="11">
        <f t="shared" si="103"/>
        <v>-0.27219772442702383</v>
      </c>
      <c r="U450" s="11">
        <f>'OddsRatio_working_3-way'!S450-'OddsRatio_working_3-way'!R450^2/3</f>
        <v>-0.80434427568185518</v>
      </c>
      <c r="V450" s="11">
        <f>'OddsRatio_working_3-way'!S450*'OddsRatio_working_3-way'!R450/3-2*'OddsRatio_working_3-way'!R450^3/27-'OddsRatio_working_3-way'!T450</f>
        <v>0.27219772442702383</v>
      </c>
      <c r="W450" s="11">
        <f>'OddsRatio_working_3-way'!V450^2+4*'OddsRatio_working_3-way'!U450^3/27</f>
        <v>-3.0026782022891108E-3</v>
      </c>
      <c r="X450" s="11">
        <f>IF('OddsRatio_working_3-way'!W450&gt;0,IF(ABS('OddsRatio_working_3-way'!V450+SQRT('OddsRatio_working_3-way'!W450))/2&gt;0,ABS('OddsRatio_working_3-way'!V450+SQRT('OddsRatio_working_3-way'!W450))/2,ABS('OddsRatio_working_3-way'!V450-SQRT('OddsRatio_working_3-way'!W450))/2),SQRT(-'OddsRatio_working_3-way'!U450^3/27))</f>
        <v>0.1388292831011699</v>
      </c>
      <c r="Y450" s="11">
        <f>IF('OddsRatio_working_3-way'!W450&gt;=0,IF('OddsRatio_working_3-way'!V450+SQRT('OddsRatio_working_3-way'!W450)&gt;0,0,PI()),ACOS('OddsRatio_working_3-way'!V450/(2*'OddsRatio_working_3-way'!X450)))</f>
        <v>0.19865688720815511</v>
      </c>
      <c r="Z450" s="11">
        <f>'OddsRatio_working_3-way'!X450^(1/3)*COS('OddsRatio_working_3-way'!Y450/3)</f>
        <v>0.51666314548362513</v>
      </c>
      <c r="AA450" s="11">
        <f>'OddsRatio_working_3-way'!X450^(1/3)*COS(('OddsRatio_working_3-way'!Y450+2*PI())/3)</f>
        <v>-0.28800419471373523</v>
      </c>
      <c r="AB450" s="11">
        <f>'OddsRatio_working_3-way'!X450^(1/3)*COS(('OddsRatio_working_3-way'!Y450+4*PI())/3)</f>
        <v>-0.22865895076989004</v>
      </c>
      <c r="AC450" s="11">
        <f>'OddsRatio_working_3-way'!X450^(1/3)*SIN('OddsRatio_working_3-way'!Y450/3)</f>
        <v>3.4262992566103129E-2</v>
      </c>
      <c r="AD450" s="11">
        <f>'OddsRatio_working_3-way'!X450^(1/3)*SIN(('OddsRatio_working_3-way'!Y450+2*PI())/3)</f>
        <v>0.43031191290494314</v>
      </c>
      <c r="AE450" s="11">
        <f>'OddsRatio_working_3-way'!X450^(1/3)*SIN(('OddsRatio_working_3-way'!Y450+4*PI())/3)</f>
        <v>-0.46457490547104613</v>
      </c>
      <c r="AF450" s="11">
        <f>-'OddsRatio_working_3-way'!U450/(3*'OddsRatio_working_3-way'!X450^(1/3))*COS(('OddsRatio_working_3-way'!Y450)/3)</f>
        <v>0.51666314548362502</v>
      </c>
      <c r="AG450" s="11">
        <f>-'OddsRatio_working_3-way'!U450/(3*'OddsRatio_working_3-way'!X450^(1/3))*COS(('OddsRatio_working_3-way'!Y450+2*PI())/3)</f>
        <v>-0.28800419471373512</v>
      </c>
      <c r="AH450" s="11">
        <f>-'OddsRatio_working_3-way'!U450/(3*'OddsRatio_working_3-way'!X450^(1/3))*COS(('OddsRatio_working_3-way'!Y450+4*PI())/3)</f>
        <v>-0.22865895076988998</v>
      </c>
      <c r="AI450" s="11">
        <f>'OddsRatio_working_3-way'!U450/(3*'OddsRatio_working_3-way'!X450^(1/3))*SIN(('OddsRatio_working_3-way'!Y450)/3)</f>
        <v>-3.4262992566103122E-2</v>
      </c>
      <c r="AJ450" s="11">
        <f>'OddsRatio_working_3-way'!U450/(3*'OddsRatio_working_3-way'!X450^(1/3))*SIN(('OddsRatio_working_3-way'!Y450+2*PI())/3)</f>
        <v>-0.43031191290494303</v>
      </c>
      <c r="AK450" s="11">
        <f>'OddsRatio_working_3-way'!U450/(3*'OddsRatio_working_3-way'!X450^(1/3))*SIN(('OddsRatio_working_3-way'!Y450+4*PI())/3)</f>
        <v>0.46457490547104602</v>
      </c>
      <c r="AL450" s="11">
        <f>'OddsRatio_working_3-way'!Z450+'OddsRatio_working_3-way'!AF450</f>
        <v>1.03332629096725</v>
      </c>
      <c r="AM450" s="11">
        <f>'OddsRatio_working_3-way'!AA450+'OddsRatio_working_3-way'!AG450</f>
        <v>-0.57600838942747035</v>
      </c>
      <c r="AN450" s="11">
        <f>'OddsRatio_working_3-way'!AB450+'OddsRatio_working_3-way'!AH450</f>
        <v>-0.45731790153978003</v>
      </c>
      <c r="AO450" s="11">
        <f>'OddsRatio_working_3-way'!AC450+'OddsRatio_working_3-way'!AI450</f>
        <v>0</v>
      </c>
      <c r="AP450" s="11">
        <f>'OddsRatio_working_3-way'!AD450+'OddsRatio_working_3-way'!AJ450</f>
        <v>0</v>
      </c>
      <c r="AQ450" s="11">
        <f>'OddsRatio_working_3-way'!AE450+'OddsRatio_working_3-way'!AK450</f>
        <v>0</v>
      </c>
      <c r="AR450" s="10">
        <f>IF(A450="","",IF(('OddsRatio_working_3-way'!X450=0),IF(Q450&gt;0,-Q450^(1/3),(-Q450)^(1/3)),'OddsRatio_working_3-way'!AL450-'OddsRatio_working_3-way'!R450/3))</f>
        <v>1.03332629096725</v>
      </c>
      <c r="AS450" s="11">
        <f>IF(('OddsRatio_working_3-way'!X450=0),IF(Q450&gt;0,-Q450^(1/3),(-Q450)^(1/3)),'OddsRatio_working_3-way'!AM450-'OddsRatio_working_3-way'!R450/3)</f>
        <v>-0.57600838942747035</v>
      </c>
      <c r="AT450" s="11">
        <f>IF(('OddsRatio_working_3-way'!X450=0),IF(Q450&gt;0,-Q450^(1/3),(-Q450)^(1/3)),'OddsRatio_working_3-way'!AN450-'OddsRatio_working_3-way'!R450/3)</f>
        <v>-0.45731790153978003</v>
      </c>
      <c r="AU450" s="11">
        <f>IF(('OddsRatio_working_3-way'!X450=0),0,'OddsRatio_working_3-way'!AO450)</f>
        <v>0</v>
      </c>
      <c r="AV450" s="11">
        <f>IF(('OddsRatio_working_3-way'!X450=0),0,'OddsRatio_working_3-way'!AP450)</f>
        <v>0</v>
      </c>
      <c r="AW450" s="11">
        <f>IF(('OddsRatio_working_3-way'!X450=0),0,'OddsRatio_working_3-way'!AQ450)</f>
        <v>0</v>
      </c>
    </row>
    <row r="451" spans="1:4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9">
        <f t="shared" si="91"/>
        <v>0.23467897882691852</v>
      </c>
      <c r="E451" s="9">
        <f t="shared" si="92"/>
        <v>0.25121061118352078</v>
      </c>
      <c r="F451" s="9">
        <f t="shared" si="93"/>
        <v>0.5141104099895607</v>
      </c>
      <c r="G451" s="9">
        <f t="shared" si="94"/>
        <v>1.0385796397663261</v>
      </c>
      <c r="H451" s="9">
        <f t="shared" si="95"/>
        <v>4.261140068866264</v>
      </c>
      <c r="I451" s="9">
        <f t="shared" si="96"/>
        <v>3.9807235661293561</v>
      </c>
      <c r="J451" s="9">
        <f t="shared" si="97"/>
        <v>1.9451074721873567</v>
      </c>
      <c r="K451" s="11">
        <f t="shared" si="98"/>
        <v>0.24154589371980678</v>
      </c>
      <c r="L451" s="11">
        <f t="shared" si="99"/>
        <v>0.25839793281653745</v>
      </c>
      <c r="M451" s="11">
        <f t="shared" si="100"/>
        <v>0.52356020942408377</v>
      </c>
      <c r="N451" s="11">
        <f>'OddsRatio_working_3-way'!K451+'OddsRatio_working_3-way'!L451+'OddsRatio_working_3-way'!M451-('OddsRatio_working_3-way'!K451*'OddsRatio_working_3-way'!L451)-('OddsRatio_working_3-way'!K451*'OddsRatio_working_3-way'!M451)-('OddsRatio_working_3-way'!L451*'OddsRatio_working_3-way'!M451)+('OddsRatio_working_3-way'!K451*'OddsRatio_working_3-way'!L451*'OddsRatio_working_3-way'!M451)-1</f>
        <v>-0.26798362885019433</v>
      </c>
      <c r="O451" s="11">
        <f>0</f>
        <v>0</v>
      </c>
      <c r="P451" s="11">
        <f>('OddsRatio_working_3-way'!K451*'OddsRatio_working_3-way'!L451)+('OddsRatio_working_3-way'!K451*'OddsRatio_working_3-way'!M451)+('OddsRatio_working_3-way'!L451*'OddsRatio_working_3-way'!M451)-(3*'OddsRatio_working_3-way'!K451*'OddsRatio_working_3-way'!L451*'OddsRatio_working_3-way'!M451)</f>
        <v>0.22613168615353202</v>
      </c>
      <c r="Q451" s="11">
        <f>2*'OddsRatio_working_3-way'!K451*'OddsRatio_working_3-way'!L451*'OddsRatio_working_3-way'!M451</f>
        <v>6.5355978657090183E-2</v>
      </c>
      <c r="R451" s="11">
        <f t="shared" si="101"/>
        <v>0</v>
      </c>
      <c r="S451" s="11">
        <f t="shared" si="102"/>
        <v>-0.84382649463987225</v>
      </c>
      <c r="T451" s="11">
        <f t="shared" si="103"/>
        <v>-0.24388048978030991</v>
      </c>
      <c r="U451" s="11">
        <f>'OddsRatio_working_3-way'!S451-'OddsRatio_working_3-way'!R451^2/3</f>
        <v>-0.84382649463987225</v>
      </c>
      <c r="V451" s="11">
        <f>'OddsRatio_working_3-way'!S451*'OddsRatio_working_3-way'!R451/3-2*'OddsRatio_working_3-way'!R451^3/27-'OddsRatio_working_3-way'!T451</f>
        <v>0.24388048978030991</v>
      </c>
      <c r="W451" s="11">
        <f>'OddsRatio_working_3-way'!V451^2+4*'OddsRatio_working_3-way'!U451^3/27</f>
        <v>-2.9535770093515767E-2</v>
      </c>
      <c r="X451" s="11">
        <f>IF('OddsRatio_working_3-way'!W451&gt;0,IF(ABS('OddsRatio_working_3-way'!V451+SQRT('OddsRatio_working_3-way'!W451))/2&gt;0,ABS('OddsRatio_working_3-way'!V451+SQRT('OddsRatio_working_3-way'!W451))/2,ABS('OddsRatio_working_3-way'!V451-SQRT('OddsRatio_working_3-way'!W451))/2),SQRT(-'OddsRatio_working_3-way'!U451^3/27))</f>
        <v>0.14917562082072897</v>
      </c>
      <c r="Y451" s="11">
        <f>IF('OddsRatio_working_3-way'!W451&gt;=0,IF('OddsRatio_working_3-way'!V451+SQRT('OddsRatio_working_3-way'!W451)&gt;0,0,PI()),ACOS('OddsRatio_working_3-way'!V451/(2*'OddsRatio_working_3-way'!X451)))</f>
        <v>0.61386558146539882</v>
      </c>
      <c r="Z451" s="11">
        <f>'OddsRatio_working_3-way'!X451^(1/3)*COS('OddsRatio_working_3-way'!Y451/3)</f>
        <v>0.51928981988316303</v>
      </c>
      <c r="AA451" s="11">
        <f>'OddsRatio_working_3-way'!X451^(1/3)*COS(('OddsRatio_working_3-way'!Y451+2*PI())/3)</f>
        <v>-0.35297328657083732</v>
      </c>
      <c r="AB451" s="11">
        <f>'OddsRatio_working_3-way'!X451^(1/3)*COS(('OddsRatio_working_3-way'!Y451+4*PI())/3)</f>
        <v>-0.16631653331232579</v>
      </c>
      <c r="AC451" s="11">
        <f>'OddsRatio_working_3-way'!X451^(1/3)*SIN('OddsRatio_working_3-way'!Y451/3)</f>
        <v>0.10776632673986317</v>
      </c>
      <c r="AD451" s="11">
        <f>'OddsRatio_working_3-way'!X451^(1/3)*SIN(('OddsRatio_working_3-way'!Y451+2*PI())/3)</f>
        <v>0.39583501257553305</v>
      </c>
      <c r="AE451" s="11">
        <f>'OddsRatio_working_3-way'!X451^(1/3)*SIN(('OddsRatio_working_3-way'!Y451+4*PI())/3)</f>
        <v>-0.50360133931539619</v>
      </c>
      <c r="AF451" s="11">
        <f>-'OddsRatio_working_3-way'!U451/(3*'OddsRatio_working_3-way'!X451^(1/3))*COS(('OddsRatio_working_3-way'!Y451)/3)</f>
        <v>0.51928981988316292</v>
      </c>
      <c r="AG451" s="11">
        <f>-'OddsRatio_working_3-way'!U451/(3*'OddsRatio_working_3-way'!X451^(1/3))*COS(('OddsRatio_working_3-way'!Y451+2*PI())/3)</f>
        <v>-0.35297328657083721</v>
      </c>
      <c r="AH451" s="11">
        <f>-'OddsRatio_working_3-way'!U451/(3*'OddsRatio_working_3-way'!X451^(1/3))*COS(('OddsRatio_working_3-way'!Y451+4*PI())/3)</f>
        <v>-0.16631653331232576</v>
      </c>
      <c r="AI451" s="11">
        <f>'OddsRatio_working_3-way'!U451/(3*'OddsRatio_working_3-way'!X451^(1/3))*SIN(('OddsRatio_working_3-way'!Y451)/3)</f>
        <v>-0.10776632673986314</v>
      </c>
      <c r="AJ451" s="11">
        <f>'OddsRatio_working_3-way'!U451/(3*'OddsRatio_working_3-way'!X451^(1/3))*SIN(('OddsRatio_working_3-way'!Y451+2*PI())/3)</f>
        <v>-0.39583501257553294</v>
      </c>
      <c r="AK451" s="11">
        <f>'OddsRatio_working_3-way'!U451/(3*'OddsRatio_working_3-way'!X451^(1/3))*SIN(('OddsRatio_working_3-way'!Y451+4*PI())/3)</f>
        <v>0.50360133931539608</v>
      </c>
      <c r="AL451" s="11">
        <f>'OddsRatio_working_3-way'!Z451+'OddsRatio_working_3-way'!AF451</f>
        <v>1.0385796397663261</v>
      </c>
      <c r="AM451" s="11">
        <f>'OddsRatio_working_3-way'!AA451+'OddsRatio_working_3-way'!AG451</f>
        <v>-0.70594657314167453</v>
      </c>
      <c r="AN451" s="11">
        <f>'OddsRatio_working_3-way'!AB451+'OddsRatio_working_3-way'!AH451</f>
        <v>-0.33263306662465153</v>
      </c>
      <c r="AO451" s="11">
        <f>'OddsRatio_working_3-way'!AC451+'OddsRatio_working_3-way'!AI451</f>
        <v>0</v>
      </c>
      <c r="AP451" s="11">
        <f>'OddsRatio_working_3-way'!AD451+'OddsRatio_working_3-way'!AJ451</f>
        <v>0</v>
      </c>
      <c r="AQ451" s="11">
        <f>'OddsRatio_working_3-way'!AE451+'OddsRatio_working_3-way'!AK451</f>
        <v>0</v>
      </c>
      <c r="AR451" s="10">
        <f>IF(A451="","",IF(('OddsRatio_working_3-way'!X451=0),IF(Q451&gt;0,-Q451^(1/3),(-Q451)^(1/3)),'OddsRatio_working_3-way'!AL451-'OddsRatio_working_3-way'!R451/3))</f>
        <v>1.0385796397663261</v>
      </c>
      <c r="AS451" s="11">
        <f>IF(('OddsRatio_working_3-way'!X451=0),IF(Q451&gt;0,-Q451^(1/3),(-Q451)^(1/3)),'OddsRatio_working_3-way'!AM451-'OddsRatio_working_3-way'!R451/3)</f>
        <v>-0.70594657314167453</v>
      </c>
      <c r="AT451" s="11">
        <f>IF(('OddsRatio_working_3-way'!X451=0),IF(Q451&gt;0,-Q451^(1/3),(-Q451)^(1/3)),'OddsRatio_working_3-way'!AN451-'OddsRatio_working_3-way'!R451/3)</f>
        <v>-0.33263306662465153</v>
      </c>
      <c r="AU451" s="11">
        <f>IF(('OddsRatio_working_3-way'!X451=0),0,'OddsRatio_working_3-way'!AO451)</f>
        <v>0</v>
      </c>
      <c r="AV451" s="11">
        <f>IF(('OddsRatio_working_3-way'!X451=0),0,'OddsRatio_working_3-way'!AP451)</f>
        <v>0</v>
      </c>
      <c r="AW451" s="11">
        <f>IF(('OddsRatio_working_3-way'!X451=0),0,'OddsRatio_working_3-way'!AQ451)</f>
        <v>0</v>
      </c>
    </row>
    <row r="452" spans="1:4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9">
        <f t="shared" ref="D452:D515" si="104">(K452/(AR452+K452-(AR452*K452)))</f>
        <v>0.26615548076567164</v>
      </c>
      <c r="E452" s="9">
        <f t="shared" ref="E452:E515" si="105">(L452/(AR452+L452-(AR452*L452)))</f>
        <v>0.27764504630261155</v>
      </c>
      <c r="F452" s="9">
        <f t="shared" ref="F452:F515" si="106">(M452/(AR452+M452-(AR452*M452)))</f>
        <v>0.4561994729317167</v>
      </c>
      <c r="G452" s="9">
        <f t="shared" ref="G452:G515" si="107">AR452</f>
        <v>1.0365422399521627</v>
      </c>
      <c r="H452" s="9">
        <f t="shared" ref="H452:H515" si="108">IF(A452="","",1/D452)</f>
        <v>3.7572023582727536</v>
      </c>
      <c r="I452" s="9">
        <f t="shared" ref="I452:I515" si="109">IF(B452="","",1/E452)</f>
        <v>3.6017210222799281</v>
      </c>
      <c r="J452" s="9">
        <f t="shared" ref="J452:J515" si="110">IF(C452="","",1/F452)</f>
        <v>2.1920235759449871</v>
      </c>
      <c r="K452" s="11">
        <f t="shared" ref="K452:K515" si="111">1/A452</f>
        <v>0.27322404371584696</v>
      </c>
      <c r="L452" s="11">
        <f t="shared" ref="L452:L515" si="112">1/B452</f>
        <v>0.28490028490028491</v>
      </c>
      <c r="M452" s="11">
        <f t="shared" ref="M452:M515" si="113">1/C452</f>
        <v>0.46511627906976744</v>
      </c>
      <c r="N452" s="11">
        <f>'OddsRatio_working_3-way'!K452+'OddsRatio_working_3-way'!L452+'OddsRatio_working_3-way'!M452-('OddsRatio_working_3-way'!K452*'OddsRatio_working_3-way'!L452)-('OddsRatio_working_3-way'!K452*'OddsRatio_working_3-way'!M452)-('OddsRatio_working_3-way'!L452*'OddsRatio_working_3-way'!M452)+('OddsRatio_working_3-way'!K452*'OddsRatio_working_3-way'!L452*'OddsRatio_working_3-way'!M452)-1</f>
        <v>-0.27798831217308784</v>
      </c>
      <c r="O452" s="11">
        <f>0</f>
        <v>0</v>
      </c>
      <c r="P452" s="11">
        <f>('OddsRatio_working_3-way'!K452*'OddsRatio_working_3-way'!L452)+('OddsRatio_working_3-way'!K452*'OddsRatio_working_3-way'!M452)+('OddsRatio_working_3-way'!L452*'OddsRatio_working_3-way'!M452)-(3*'OddsRatio_working_3-way'!K452*'OddsRatio_working_3-way'!L452*'OddsRatio_working_3-way'!M452)</f>
        <v>0.22881812181596148</v>
      </c>
      <c r="Q452" s="11">
        <f>2*'OddsRatio_working_3-way'!K452*'OddsRatio_working_3-way'!L452*'OddsRatio_working_3-way'!M452</f>
        <v>7.2410798043025776E-2</v>
      </c>
      <c r="R452" s="11">
        <f t="shared" ref="R452:R515" si="114">O452/N452</f>
        <v>0</v>
      </c>
      <c r="S452" s="11">
        <f t="shared" ref="S452:S515" si="115">P452/N452</f>
        <v>-0.82312137523785234</v>
      </c>
      <c r="T452" s="11">
        <f t="shared" ref="T452:T515" si="116">Q452/N452</f>
        <v>-0.26048144786007982</v>
      </c>
      <c r="U452" s="11">
        <f>'OddsRatio_working_3-way'!S452-'OddsRatio_working_3-way'!R452^2/3</f>
        <v>-0.82312137523785234</v>
      </c>
      <c r="V452" s="11">
        <f>'OddsRatio_working_3-way'!S452*'OddsRatio_working_3-way'!R452/3-2*'OddsRatio_working_3-way'!R452^3/27-'OddsRatio_working_3-way'!T452</f>
        <v>0.26048144786007982</v>
      </c>
      <c r="W452" s="11">
        <f>'OddsRatio_working_3-way'!V452^2+4*'OddsRatio_working_3-way'!U452^3/27</f>
        <v>-1.4769924399295253E-2</v>
      </c>
      <c r="X452" s="11">
        <f>IF('OddsRatio_working_3-way'!W452&gt;0,IF(ABS('OddsRatio_working_3-way'!V452+SQRT('OddsRatio_working_3-way'!W452))/2&gt;0,ABS('OddsRatio_working_3-way'!V452+SQRT('OddsRatio_working_3-way'!W452))/2,ABS('OddsRatio_working_3-way'!V452-SQRT('OddsRatio_working_3-way'!W452))/2),SQRT(-'OddsRatio_working_3-way'!U452^3/27))</f>
        <v>0.14371891757748764</v>
      </c>
      <c r="Y452" s="11">
        <f>IF('OddsRatio_working_3-way'!W452&gt;=0,IF('OddsRatio_working_3-way'!V452+SQRT('OddsRatio_working_3-way'!W452)&gt;0,0,PI()),ACOS('OddsRatio_working_3-way'!V452/(2*'OddsRatio_working_3-way'!X452)))</f>
        <v>0.43654383215687176</v>
      </c>
      <c r="Z452" s="11">
        <f>'OddsRatio_working_3-way'!X452^(1/3)*COS('OddsRatio_working_3-way'!Y452/3)</f>
        <v>0.51827111997608144</v>
      </c>
      <c r="AA452" s="11">
        <f>'OddsRatio_working_3-way'!X452^(1/3)*COS(('OddsRatio_working_3-way'!Y452+2*PI())/3)</f>
        <v>-0.32491267195350187</v>
      </c>
      <c r="AB452" s="11">
        <f>'OddsRatio_working_3-way'!X452^(1/3)*COS(('OddsRatio_working_3-way'!Y452+4*PI())/3)</f>
        <v>-0.19335844802257962</v>
      </c>
      <c r="AC452" s="11">
        <f>'OddsRatio_working_3-way'!X452^(1/3)*SIN('OddsRatio_working_3-way'!Y452/3)</f>
        <v>7.5952866599550278E-2</v>
      </c>
      <c r="AD452" s="11">
        <f>'OddsRatio_working_3-way'!X452^(1/3)*SIN(('OddsRatio_working_3-way'!Y452+2*PI())/3)</f>
        <v>0.41085952264732395</v>
      </c>
      <c r="AE452" s="11">
        <f>'OddsRatio_working_3-way'!X452^(1/3)*SIN(('OddsRatio_working_3-way'!Y452+4*PI())/3)</f>
        <v>-0.48681238924687426</v>
      </c>
      <c r="AF452" s="11">
        <f>-'OddsRatio_working_3-way'!U452/(3*'OddsRatio_working_3-way'!X452^(1/3))*COS(('OddsRatio_working_3-way'!Y452)/3)</f>
        <v>0.51827111997608122</v>
      </c>
      <c r="AG452" s="11">
        <f>-'OddsRatio_working_3-way'!U452/(3*'OddsRatio_working_3-way'!X452^(1/3))*COS(('OddsRatio_working_3-way'!Y452+2*PI())/3)</f>
        <v>-0.32491267195350176</v>
      </c>
      <c r="AH452" s="11">
        <f>-'OddsRatio_working_3-way'!U452/(3*'OddsRatio_working_3-way'!X452^(1/3))*COS(('OddsRatio_working_3-way'!Y452+4*PI())/3)</f>
        <v>-0.19335844802257954</v>
      </c>
      <c r="AI452" s="11">
        <f>'OddsRatio_working_3-way'!U452/(3*'OddsRatio_working_3-way'!X452^(1/3))*SIN(('OddsRatio_working_3-way'!Y452)/3)</f>
        <v>-7.5952866599550251E-2</v>
      </c>
      <c r="AJ452" s="11">
        <f>'OddsRatio_working_3-way'!U452/(3*'OddsRatio_working_3-way'!X452^(1/3))*SIN(('OddsRatio_working_3-way'!Y452+2*PI())/3)</f>
        <v>-0.41085952264732378</v>
      </c>
      <c r="AK452" s="11">
        <f>'OddsRatio_working_3-way'!U452/(3*'OddsRatio_working_3-way'!X452^(1/3))*SIN(('OddsRatio_working_3-way'!Y452+4*PI())/3)</f>
        <v>0.48681238924687403</v>
      </c>
      <c r="AL452" s="11">
        <f>'OddsRatio_working_3-way'!Z452+'OddsRatio_working_3-way'!AF452</f>
        <v>1.0365422399521627</v>
      </c>
      <c r="AM452" s="11">
        <f>'OddsRatio_working_3-way'!AA452+'OddsRatio_working_3-way'!AG452</f>
        <v>-0.64982534390700364</v>
      </c>
      <c r="AN452" s="11">
        <f>'OddsRatio_working_3-way'!AB452+'OddsRatio_working_3-way'!AH452</f>
        <v>-0.38671689604515913</v>
      </c>
      <c r="AO452" s="11">
        <f>'OddsRatio_working_3-way'!AC452+'OddsRatio_working_3-way'!AI452</f>
        <v>0</v>
      </c>
      <c r="AP452" s="11">
        <f>'OddsRatio_working_3-way'!AD452+'OddsRatio_working_3-way'!AJ452</f>
        <v>0</v>
      </c>
      <c r="AQ452" s="11">
        <f>'OddsRatio_working_3-way'!AE452+'OddsRatio_working_3-way'!AK452</f>
        <v>0</v>
      </c>
      <c r="AR452" s="10">
        <f>IF(A452="","",IF(('OddsRatio_working_3-way'!X452=0),IF(Q452&gt;0,-Q452^(1/3),(-Q452)^(1/3)),'OddsRatio_working_3-way'!AL452-'OddsRatio_working_3-way'!R452/3))</f>
        <v>1.0365422399521627</v>
      </c>
      <c r="AS452" s="11">
        <f>IF(('OddsRatio_working_3-way'!X452=0),IF(Q452&gt;0,-Q452^(1/3),(-Q452)^(1/3)),'OddsRatio_working_3-way'!AM452-'OddsRatio_working_3-way'!R452/3)</f>
        <v>-0.64982534390700364</v>
      </c>
      <c r="AT452" s="11">
        <f>IF(('OddsRatio_working_3-way'!X452=0),IF(Q452&gt;0,-Q452^(1/3),(-Q452)^(1/3)),'OddsRatio_working_3-way'!AN452-'OddsRatio_working_3-way'!R452/3)</f>
        <v>-0.38671689604515913</v>
      </c>
      <c r="AU452" s="11">
        <f>IF(('OddsRatio_working_3-way'!X452=0),0,'OddsRatio_working_3-way'!AO452)</f>
        <v>0</v>
      </c>
      <c r="AV452" s="11">
        <f>IF(('OddsRatio_working_3-way'!X452=0),0,'OddsRatio_working_3-way'!AP452)</f>
        <v>0</v>
      </c>
      <c r="AW452" s="11">
        <f>IF(('OddsRatio_working_3-way'!X452=0),0,'OddsRatio_working_3-way'!AQ452)</f>
        <v>0</v>
      </c>
    </row>
    <row r="453" spans="1:4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9">
        <f t="shared" si="104"/>
        <v>0.82770236495640137</v>
      </c>
      <c r="E453" s="9">
        <f t="shared" si="105"/>
        <v>0.11880430517353914</v>
      </c>
      <c r="F453" s="9">
        <f t="shared" si="106"/>
        <v>5.3493329870059572E-2</v>
      </c>
      <c r="G453" s="9">
        <f t="shared" si="107"/>
        <v>1.0955987278977628</v>
      </c>
      <c r="H453" s="9">
        <f t="shared" si="108"/>
        <v>1.2081637583005749</v>
      </c>
      <c r="I453" s="9">
        <f t="shared" si="109"/>
        <v>8.417203387867854</v>
      </c>
      <c r="J453" s="9">
        <f t="shared" si="110"/>
        <v>18.693919455548869</v>
      </c>
      <c r="K453" s="11">
        <f t="shared" si="111"/>
        <v>0.84033613445378152</v>
      </c>
      <c r="L453" s="11">
        <f t="shared" si="112"/>
        <v>0.1287001287001287</v>
      </c>
      <c r="M453" s="11">
        <f t="shared" si="113"/>
        <v>5.830903790087464E-2</v>
      </c>
      <c r="N453" s="11">
        <f>'OddsRatio_working_3-way'!K453+'OddsRatio_working_3-way'!L453+'OddsRatio_working_3-way'!M453-('OddsRatio_working_3-way'!K453*'OddsRatio_working_3-way'!L453)-('OddsRatio_working_3-way'!K453*'OddsRatio_working_3-way'!M453)-('OddsRatio_working_3-way'!L453*'OddsRatio_working_3-way'!M453)+('OddsRatio_working_3-way'!K453*'OddsRatio_working_3-way'!L453*'OddsRatio_working_3-way'!M453)-1</f>
        <v>-0.13100343754237975</v>
      </c>
      <c r="O453" s="11">
        <f>0</f>
        <v>0</v>
      </c>
      <c r="P453" s="11">
        <f>('OddsRatio_working_3-way'!K453*'OddsRatio_working_3-way'!L453)+('OddsRatio_working_3-way'!K453*'OddsRatio_working_3-way'!M453)+('OddsRatio_working_3-way'!L453*'OddsRatio_working_3-way'!M453)-(3*'OddsRatio_working_3-way'!K453*'OddsRatio_working_3-way'!L453*'OddsRatio_working_3-way'!M453)</f>
        <v>0.14573633408922629</v>
      </c>
      <c r="Q453" s="11">
        <f>2*'OddsRatio_working_3-way'!K453*'OddsRatio_working_3-way'!L453*'OddsRatio_working_3-way'!M453</f>
        <v>1.2612404507938234E-2</v>
      </c>
      <c r="R453" s="11">
        <f t="shared" si="114"/>
        <v>0</v>
      </c>
      <c r="S453" s="11">
        <f t="shared" si="115"/>
        <v>-1.1124619080478741</v>
      </c>
      <c r="T453" s="11">
        <f t="shared" si="116"/>
        <v>-9.627537066619421E-2</v>
      </c>
      <c r="U453" s="11">
        <f>'OddsRatio_working_3-way'!S453-'OddsRatio_working_3-way'!R453^2/3</f>
        <v>-1.1124619080478741</v>
      </c>
      <c r="V453" s="11">
        <f>'OddsRatio_working_3-way'!S453*'OddsRatio_working_3-way'!R453/3-2*'OddsRatio_working_3-way'!R453^3/27-'OddsRatio_working_3-way'!T453</f>
        <v>9.627537066619421E-2</v>
      </c>
      <c r="W453" s="11">
        <f>'OddsRatio_working_3-way'!V453^2+4*'OddsRatio_working_3-way'!U453^3/27</f>
        <v>-0.19469418614972056</v>
      </c>
      <c r="X453" s="11">
        <f>IF('OddsRatio_working_3-way'!W453&gt;0,IF(ABS('OddsRatio_working_3-way'!V453+SQRT('OddsRatio_working_3-way'!W453))/2&gt;0,ABS('OddsRatio_working_3-way'!V453+SQRT('OddsRatio_working_3-way'!W453))/2,ABS('OddsRatio_working_3-way'!V453-SQRT('OddsRatio_working_3-way'!W453))/2),SQRT(-'OddsRatio_working_3-way'!U453^3/27))</f>
        <v>0.22581138874436429</v>
      </c>
      <c r="Y453" s="11">
        <f>IF('OddsRatio_working_3-way'!W453&gt;=0,IF('OddsRatio_working_3-way'!V453+SQRT('OddsRatio_working_3-way'!W453)&gt;0,0,PI()),ACOS('OddsRatio_working_3-way'!V453/(2*'OddsRatio_working_3-way'!X453)))</f>
        <v>1.3559712625655937</v>
      </c>
      <c r="Z453" s="11">
        <f>'OddsRatio_working_3-way'!X453^(1/3)*COS('OddsRatio_working_3-way'!Y453/3)</f>
        <v>0.5477993639488814</v>
      </c>
      <c r="AA453" s="11">
        <f>'OddsRatio_working_3-way'!X453^(1/3)*COS(('OddsRatio_working_3-way'!Y453+2*PI())/3)</f>
        <v>-0.5042306821782111</v>
      </c>
      <c r="AB453" s="11">
        <f>'OddsRatio_working_3-way'!X453^(1/3)*COS(('OddsRatio_working_3-way'!Y453+4*PI())/3)</f>
        <v>-4.3568681770670498E-2</v>
      </c>
      <c r="AC453" s="11">
        <f>'OddsRatio_working_3-way'!X453^(1/3)*SIN('OddsRatio_working_3-way'!Y453/3)</f>
        <v>0.26596332994072514</v>
      </c>
      <c r="AD453" s="11">
        <f>'OddsRatio_working_3-way'!X453^(1/3)*SIN(('OddsRatio_working_3-way'!Y453+2*PI())/3)</f>
        <v>0.34142650038632616</v>
      </c>
      <c r="AE453" s="11">
        <f>'OddsRatio_working_3-way'!X453^(1/3)*SIN(('OddsRatio_working_3-way'!Y453+4*PI())/3)</f>
        <v>-0.60738983032705118</v>
      </c>
      <c r="AF453" s="11">
        <f>-'OddsRatio_working_3-way'!U453/(3*'OddsRatio_working_3-way'!X453^(1/3))*COS(('OddsRatio_working_3-way'!Y453)/3)</f>
        <v>0.5477993639488814</v>
      </c>
      <c r="AG453" s="11">
        <f>-'OddsRatio_working_3-way'!U453/(3*'OddsRatio_working_3-way'!X453^(1/3))*COS(('OddsRatio_working_3-way'!Y453+2*PI())/3)</f>
        <v>-0.5042306821782111</v>
      </c>
      <c r="AH453" s="11">
        <f>-'OddsRatio_working_3-way'!U453/(3*'OddsRatio_working_3-way'!X453^(1/3))*COS(('OddsRatio_working_3-way'!Y453+4*PI())/3)</f>
        <v>-4.3568681770670498E-2</v>
      </c>
      <c r="AI453" s="11">
        <f>'OddsRatio_working_3-way'!U453/(3*'OddsRatio_working_3-way'!X453^(1/3))*SIN(('OddsRatio_working_3-way'!Y453)/3)</f>
        <v>-0.26596332994072514</v>
      </c>
      <c r="AJ453" s="11">
        <f>'OddsRatio_working_3-way'!U453/(3*'OddsRatio_working_3-way'!X453^(1/3))*SIN(('OddsRatio_working_3-way'!Y453+2*PI())/3)</f>
        <v>-0.34142650038632616</v>
      </c>
      <c r="AK453" s="11">
        <f>'OddsRatio_working_3-way'!U453/(3*'OddsRatio_working_3-way'!X453^(1/3))*SIN(('OddsRatio_working_3-way'!Y453+4*PI())/3)</f>
        <v>0.60738983032705118</v>
      </c>
      <c r="AL453" s="11">
        <f>'OddsRatio_working_3-way'!Z453+'OddsRatio_working_3-way'!AF453</f>
        <v>1.0955987278977628</v>
      </c>
      <c r="AM453" s="11">
        <f>'OddsRatio_working_3-way'!AA453+'OddsRatio_working_3-way'!AG453</f>
        <v>-1.0084613643564222</v>
      </c>
      <c r="AN453" s="11">
        <f>'OddsRatio_working_3-way'!AB453+'OddsRatio_working_3-way'!AH453</f>
        <v>-8.7137363541340995E-2</v>
      </c>
      <c r="AO453" s="11">
        <f>'OddsRatio_working_3-way'!AC453+'OddsRatio_working_3-way'!AI453</f>
        <v>0</v>
      </c>
      <c r="AP453" s="11">
        <f>'OddsRatio_working_3-way'!AD453+'OddsRatio_working_3-way'!AJ453</f>
        <v>0</v>
      </c>
      <c r="AQ453" s="11">
        <f>'OddsRatio_working_3-way'!AE453+'OddsRatio_working_3-way'!AK453</f>
        <v>0</v>
      </c>
      <c r="AR453" s="10">
        <f>IF(A453="","",IF(('OddsRatio_working_3-way'!X453=0),IF(Q453&gt;0,-Q453^(1/3),(-Q453)^(1/3)),'OddsRatio_working_3-way'!AL453-'OddsRatio_working_3-way'!R453/3))</f>
        <v>1.0955987278977628</v>
      </c>
      <c r="AS453" s="11">
        <f>IF(('OddsRatio_working_3-way'!X453=0),IF(Q453&gt;0,-Q453^(1/3),(-Q453)^(1/3)),'OddsRatio_working_3-way'!AM453-'OddsRatio_working_3-way'!R453/3)</f>
        <v>-1.0084613643564222</v>
      </c>
      <c r="AT453" s="11">
        <f>IF(('OddsRatio_working_3-way'!X453=0),IF(Q453&gt;0,-Q453^(1/3),(-Q453)^(1/3)),'OddsRatio_working_3-way'!AN453-'OddsRatio_working_3-way'!R453/3)</f>
        <v>-8.7137363541340995E-2</v>
      </c>
      <c r="AU453" s="11">
        <f>IF(('OddsRatio_working_3-way'!X453=0),0,'OddsRatio_working_3-way'!AO453)</f>
        <v>0</v>
      </c>
      <c r="AV453" s="11">
        <f>IF(('OddsRatio_working_3-way'!X453=0),0,'OddsRatio_working_3-way'!AP453)</f>
        <v>0</v>
      </c>
      <c r="AW453" s="11">
        <f>IF(('OddsRatio_working_3-way'!X453=0),0,'OddsRatio_working_3-way'!AQ453)</f>
        <v>0</v>
      </c>
    </row>
    <row r="454" spans="1:4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9">
        <f t="shared" si="104"/>
        <v>0.29140471445394717</v>
      </c>
      <c r="E454" s="9">
        <f t="shared" si="105"/>
        <v>0.29496231282469337</v>
      </c>
      <c r="F454" s="9">
        <f t="shared" si="106"/>
        <v>0.41363297272135968</v>
      </c>
      <c r="G454" s="9">
        <f t="shared" si="107"/>
        <v>1.0347461581327786</v>
      </c>
      <c r="H454" s="9">
        <f t="shared" si="108"/>
        <v>3.4316534716120297</v>
      </c>
      <c r="I454" s="9">
        <f t="shared" si="109"/>
        <v>3.390263625286718</v>
      </c>
      <c r="J454" s="9">
        <f t="shared" si="110"/>
        <v>2.417602236641907</v>
      </c>
      <c r="K454" s="11">
        <f t="shared" si="111"/>
        <v>0.29850746268656714</v>
      </c>
      <c r="L454" s="11">
        <f t="shared" si="112"/>
        <v>0.30211480362537763</v>
      </c>
      <c r="M454" s="11">
        <f t="shared" si="113"/>
        <v>0.42194092827004215</v>
      </c>
      <c r="N454" s="11">
        <f>'OddsRatio_working_3-way'!K454+'OddsRatio_working_3-way'!L454+'OddsRatio_working_3-way'!M454-('OddsRatio_working_3-way'!K454*'OddsRatio_working_3-way'!L454)-('OddsRatio_working_3-way'!K454*'OddsRatio_working_3-way'!M454)-('OddsRatio_working_3-way'!L454*'OddsRatio_working_3-way'!M454)+('OddsRatio_working_3-way'!K454*'OddsRatio_working_3-way'!L454*'OddsRatio_working_3-way'!M454)-1</f>
        <v>-0.28299532586788811</v>
      </c>
      <c r="O454" s="11">
        <f>0</f>
        <v>0</v>
      </c>
      <c r="P454" s="11">
        <f>('OddsRatio_working_3-way'!K454*'OddsRatio_working_3-way'!L454)+('OddsRatio_working_3-way'!K454*'OddsRatio_working_3-way'!M454)+('OddsRatio_working_3-way'!L454*'OddsRatio_working_3-way'!M454)-(3*'OddsRatio_working_3-way'!K454*'OddsRatio_working_3-way'!L454*'OddsRatio_working_3-way'!M454)</f>
        <v>0.22945428123446401</v>
      </c>
      <c r="Q454" s="11">
        <f>2*'OddsRatio_working_3-way'!K454*'OddsRatio_working_3-way'!L454*'OddsRatio_working_3-way'!M454</f>
        <v>7.6104239215410943E-2</v>
      </c>
      <c r="R454" s="11">
        <f t="shared" si="114"/>
        <v>0</v>
      </c>
      <c r="S454" s="11">
        <f t="shared" si="115"/>
        <v>-0.81080590476459358</v>
      </c>
      <c r="T454" s="11">
        <f t="shared" si="116"/>
        <v>-0.26892401484729467</v>
      </c>
      <c r="U454" s="11">
        <f>'OddsRatio_working_3-way'!S454-'OddsRatio_working_3-way'!R454^2/3</f>
        <v>-0.81080590476459358</v>
      </c>
      <c r="V454" s="11">
        <f>'OddsRatio_working_3-way'!S454*'OddsRatio_working_3-way'!R454/3-2*'OddsRatio_working_3-way'!R454^3/27-'OddsRatio_working_3-way'!T454</f>
        <v>0.26892401484729467</v>
      </c>
      <c r="W454" s="11">
        <f>'OddsRatio_working_3-way'!V454^2+4*'OddsRatio_working_3-way'!U454^3/27</f>
        <v>-6.6471099590076355E-3</v>
      </c>
      <c r="X454" s="11">
        <f>IF('OddsRatio_working_3-way'!W454&gt;0,IF(ABS('OddsRatio_working_3-way'!V454+SQRT('OddsRatio_working_3-way'!W454))/2&gt;0,ABS('OddsRatio_working_3-way'!V454+SQRT('OddsRatio_working_3-way'!W454))/2,ABS('OddsRatio_working_3-way'!V454-SQRT('OddsRatio_working_3-way'!W454))/2),SQRT(-'OddsRatio_working_3-way'!U454^3/27))</f>
        <v>0.14050554768459819</v>
      </c>
      <c r="Y454" s="11">
        <f>IF('OddsRatio_working_3-way'!W454&gt;=0,IF('OddsRatio_working_3-way'!V454+SQRT('OddsRatio_working_3-way'!W454)&gt;0,0,PI()),ACOS('OddsRatio_working_3-way'!V454/(2*'OddsRatio_working_3-way'!X454)))</f>
        <v>0.29436290531407927</v>
      </c>
      <c r="Z454" s="11">
        <f>'OddsRatio_working_3-way'!X454^(1/3)*COS('OddsRatio_working_3-way'!Y454/3)</f>
        <v>0.5173730790663893</v>
      </c>
      <c r="AA454" s="11">
        <f>'OddsRatio_working_3-way'!X454^(1/3)*COS(('OddsRatio_working_3-way'!Y454+2*PI())/3)</f>
        <v>-0.30279208322297491</v>
      </c>
      <c r="AB454" s="11">
        <f>'OddsRatio_working_3-way'!X454^(1/3)*COS(('OddsRatio_working_3-way'!Y454+4*PI())/3)</f>
        <v>-0.21458099584341453</v>
      </c>
      <c r="AC454" s="11">
        <f>'OddsRatio_working_3-way'!X454^(1/3)*SIN('OddsRatio_working_3-way'!Y454/3)</f>
        <v>5.0928695044098984E-2</v>
      </c>
      <c r="AD454" s="11">
        <f>'OddsRatio_working_3-way'!X454^(1/3)*SIN(('OddsRatio_working_3-way'!Y454+2*PI())/3)</f>
        <v>0.42259388218361871</v>
      </c>
      <c r="AE454" s="11">
        <f>'OddsRatio_working_3-way'!X454^(1/3)*SIN(('OddsRatio_working_3-way'!Y454+4*PI())/3)</f>
        <v>-0.47352257722771751</v>
      </c>
      <c r="AF454" s="11">
        <f>-'OddsRatio_working_3-way'!U454/(3*'OddsRatio_working_3-way'!X454^(1/3))*COS(('OddsRatio_working_3-way'!Y454)/3)</f>
        <v>0.5173730790663893</v>
      </c>
      <c r="AG454" s="11">
        <f>-'OddsRatio_working_3-way'!U454/(3*'OddsRatio_working_3-way'!X454^(1/3))*COS(('OddsRatio_working_3-way'!Y454+2*PI())/3)</f>
        <v>-0.30279208322297491</v>
      </c>
      <c r="AH454" s="11">
        <f>-'OddsRatio_working_3-way'!U454/(3*'OddsRatio_working_3-way'!X454^(1/3))*COS(('OddsRatio_working_3-way'!Y454+4*PI())/3)</f>
        <v>-0.21458099584341453</v>
      </c>
      <c r="AI454" s="11">
        <f>'OddsRatio_working_3-way'!U454/(3*'OddsRatio_working_3-way'!X454^(1/3))*SIN(('OddsRatio_working_3-way'!Y454)/3)</f>
        <v>-5.0928695044098984E-2</v>
      </c>
      <c r="AJ454" s="11">
        <f>'OddsRatio_working_3-way'!U454/(3*'OddsRatio_working_3-way'!X454^(1/3))*SIN(('OddsRatio_working_3-way'!Y454+2*PI())/3)</f>
        <v>-0.42259388218361871</v>
      </c>
      <c r="AK454" s="11">
        <f>'OddsRatio_working_3-way'!U454/(3*'OddsRatio_working_3-way'!X454^(1/3))*SIN(('OddsRatio_working_3-way'!Y454+4*PI())/3)</f>
        <v>0.47352257722771751</v>
      </c>
      <c r="AL454" s="11">
        <f>'OddsRatio_working_3-way'!Z454+'OddsRatio_working_3-way'!AF454</f>
        <v>1.0347461581327786</v>
      </c>
      <c r="AM454" s="11">
        <f>'OddsRatio_working_3-way'!AA454+'OddsRatio_working_3-way'!AG454</f>
        <v>-0.60558416644594981</v>
      </c>
      <c r="AN454" s="11">
        <f>'OddsRatio_working_3-way'!AB454+'OddsRatio_working_3-way'!AH454</f>
        <v>-0.42916199168682906</v>
      </c>
      <c r="AO454" s="11">
        <f>'OddsRatio_working_3-way'!AC454+'OddsRatio_working_3-way'!AI454</f>
        <v>0</v>
      </c>
      <c r="AP454" s="11">
        <f>'OddsRatio_working_3-way'!AD454+'OddsRatio_working_3-way'!AJ454</f>
        <v>0</v>
      </c>
      <c r="AQ454" s="11">
        <f>'OddsRatio_working_3-way'!AE454+'OddsRatio_working_3-way'!AK454</f>
        <v>0</v>
      </c>
      <c r="AR454" s="10">
        <f>IF(A454="","",IF(('OddsRatio_working_3-way'!X454=0),IF(Q454&gt;0,-Q454^(1/3),(-Q454)^(1/3)),'OddsRatio_working_3-way'!AL454-'OddsRatio_working_3-way'!R454/3))</f>
        <v>1.0347461581327786</v>
      </c>
      <c r="AS454" s="11">
        <f>IF(('OddsRatio_working_3-way'!X454=0),IF(Q454&gt;0,-Q454^(1/3),(-Q454)^(1/3)),'OddsRatio_working_3-way'!AM454-'OddsRatio_working_3-way'!R454/3)</f>
        <v>-0.60558416644594981</v>
      </c>
      <c r="AT454" s="11">
        <f>IF(('OddsRatio_working_3-way'!X454=0),IF(Q454&gt;0,-Q454^(1/3),(-Q454)^(1/3)),'OddsRatio_working_3-way'!AN454-'OddsRatio_working_3-way'!R454/3)</f>
        <v>-0.42916199168682906</v>
      </c>
      <c r="AU454" s="11">
        <f>IF(('OddsRatio_working_3-way'!X454=0),0,'OddsRatio_working_3-way'!AO454)</f>
        <v>0</v>
      </c>
      <c r="AV454" s="11">
        <f>IF(('OddsRatio_working_3-way'!X454=0),0,'OddsRatio_working_3-way'!AP454)</f>
        <v>0</v>
      </c>
      <c r="AW454" s="11">
        <f>IF(('OddsRatio_working_3-way'!X454=0),0,'OddsRatio_working_3-way'!AQ454)</f>
        <v>0</v>
      </c>
    </row>
    <row r="455" spans="1:4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9">
        <f t="shared" si="104"/>
        <v>0.3737935699420516</v>
      </c>
      <c r="E455" s="9">
        <f t="shared" si="105"/>
        <v>0.29241139425193186</v>
      </c>
      <c r="F455" s="9">
        <f t="shared" si="106"/>
        <v>0.33379503580601649</v>
      </c>
      <c r="G455" s="9">
        <f t="shared" si="107"/>
        <v>1.0341193913743405</v>
      </c>
      <c r="H455" s="9">
        <f t="shared" si="108"/>
        <v>2.6752734140264312</v>
      </c>
      <c r="I455" s="9">
        <f t="shared" si="109"/>
        <v>3.4198393758159558</v>
      </c>
      <c r="J455" s="9">
        <f t="shared" si="110"/>
        <v>2.9958504253524776</v>
      </c>
      <c r="K455" s="11">
        <f t="shared" si="111"/>
        <v>0.38167938931297707</v>
      </c>
      <c r="L455" s="11">
        <f t="shared" si="112"/>
        <v>0.29940119760479045</v>
      </c>
      <c r="M455" s="11">
        <f t="shared" si="113"/>
        <v>0.34129692832764502</v>
      </c>
      <c r="N455" s="11">
        <f>'OddsRatio_working_3-way'!K455+'OddsRatio_working_3-way'!L455+'OddsRatio_working_3-way'!M455-('OddsRatio_working_3-way'!K455*'OddsRatio_working_3-way'!L455)-('OddsRatio_working_3-way'!K455*'OddsRatio_working_3-way'!M455)-('OddsRatio_working_3-way'!L455*'OddsRatio_working_3-way'!M455)+('OddsRatio_working_3-way'!K455*'OddsRatio_working_3-way'!L455*'OddsRatio_working_3-way'!M455)-1</f>
        <v>-0.28534666591575197</v>
      </c>
      <c r="O455" s="11">
        <f>0</f>
        <v>0</v>
      </c>
      <c r="P455" s="11">
        <f>('OddsRatio_working_3-way'!K455*'OddsRatio_working_3-way'!L455)+('OddsRatio_working_3-way'!K455*'OddsRatio_working_3-way'!M455)+('OddsRatio_working_3-way'!L455*'OddsRatio_working_3-way'!M455)-(3*'OddsRatio_working_3-way'!K455*'OddsRatio_working_3-way'!L455*'OddsRatio_working_3-way'!M455)</f>
        <v>0.22972058644350565</v>
      </c>
      <c r="Q455" s="11">
        <f>2*'OddsRatio_working_3-way'!K455*'OddsRatio_working_3-way'!L455*'OddsRatio_working_3-way'!M455</f>
        <v>7.8003594717658956E-2</v>
      </c>
      <c r="R455" s="11">
        <f t="shared" si="114"/>
        <v>0</v>
      </c>
      <c r="S455" s="11">
        <f t="shared" si="115"/>
        <v>-0.80505789582742204</v>
      </c>
      <c r="T455" s="11">
        <f t="shared" si="116"/>
        <v>-0.27336431097705327</v>
      </c>
      <c r="U455" s="11">
        <f>'OddsRatio_working_3-way'!S455-'OddsRatio_working_3-way'!R455^2/3</f>
        <v>-0.80505789582742204</v>
      </c>
      <c r="V455" s="11">
        <f>'OddsRatio_working_3-way'!S455*'OddsRatio_working_3-way'!R455/3-2*'OddsRatio_working_3-way'!R455^3/27-'OddsRatio_working_3-way'!T455</f>
        <v>0.27336431097705327</v>
      </c>
      <c r="W455" s="11">
        <f>'OddsRatio_working_3-way'!V455^2+4*'OddsRatio_working_3-way'!U455^3/27</f>
        <v>-2.5716108063806031E-3</v>
      </c>
      <c r="X455" s="11">
        <f>IF('OddsRatio_working_3-way'!W455&gt;0,IF(ABS('OddsRatio_working_3-way'!V455+SQRT('OddsRatio_working_3-way'!W455))/2&gt;0,ABS('OddsRatio_working_3-way'!V455+SQRT('OddsRatio_working_3-way'!W455))/2,ABS('OddsRatio_working_3-way'!V455-SQRT('OddsRatio_working_3-way'!W455))/2),SQRT(-'OddsRatio_working_3-way'!U455^3/27))</f>
        <v>0.13901407961276771</v>
      </c>
      <c r="Y455" s="11">
        <f>IF('OddsRatio_working_3-way'!W455&gt;=0,IF('OddsRatio_working_3-way'!V455+SQRT('OddsRatio_working_3-way'!W455)&gt;0,0,PI()),ACOS('OddsRatio_working_3-way'!V455/(2*'OddsRatio_working_3-way'!X455)))</f>
        <v>0.18342215209944346</v>
      </c>
      <c r="Z455" s="11">
        <f>'OddsRatio_working_3-way'!X455^(1/3)*COS('OddsRatio_working_3-way'!Y455/3)</f>
        <v>0.51705969568717025</v>
      </c>
      <c r="AA455" s="11">
        <f>'OddsRatio_working_3-way'!X455^(1/3)*COS(('OddsRatio_working_3-way'!Y455+2*PI())/3)</f>
        <v>-0.2859420217590869</v>
      </c>
      <c r="AB455" s="11">
        <f>'OddsRatio_working_3-way'!X455^(1/3)*COS(('OddsRatio_working_3-way'!Y455+4*PI())/3)</f>
        <v>-0.23111767392808355</v>
      </c>
      <c r="AC455" s="11">
        <f>'OddsRatio_working_3-way'!X455^(1/3)*SIN('OddsRatio_working_3-way'!Y455/3)</f>
        <v>3.1652851978375696E-2</v>
      </c>
      <c r="AD455" s="11">
        <f>'OddsRatio_working_3-way'!X455^(1/3)*SIN(('OddsRatio_working_3-way'!Y455+2*PI())/3)</f>
        <v>0.43196040574895272</v>
      </c>
      <c r="AE455" s="11">
        <f>'OddsRatio_working_3-way'!X455^(1/3)*SIN(('OddsRatio_working_3-way'!Y455+4*PI())/3)</f>
        <v>-0.4636132577273282</v>
      </c>
      <c r="AF455" s="11">
        <f>-'OddsRatio_working_3-way'!U455/(3*'OddsRatio_working_3-way'!X455^(1/3))*COS(('OddsRatio_working_3-way'!Y455)/3)</f>
        <v>0.51705969568717025</v>
      </c>
      <c r="AG455" s="11">
        <f>-'OddsRatio_working_3-way'!U455/(3*'OddsRatio_working_3-way'!X455^(1/3))*COS(('OddsRatio_working_3-way'!Y455+2*PI())/3)</f>
        <v>-0.2859420217590869</v>
      </c>
      <c r="AH455" s="11">
        <f>-'OddsRatio_working_3-way'!U455/(3*'OddsRatio_working_3-way'!X455^(1/3))*COS(('OddsRatio_working_3-way'!Y455+4*PI())/3)</f>
        <v>-0.23111767392808355</v>
      </c>
      <c r="AI455" s="11">
        <f>'OddsRatio_working_3-way'!U455/(3*'OddsRatio_working_3-way'!X455^(1/3))*SIN(('OddsRatio_working_3-way'!Y455)/3)</f>
        <v>-3.1652851978375696E-2</v>
      </c>
      <c r="AJ455" s="11">
        <f>'OddsRatio_working_3-way'!U455/(3*'OddsRatio_working_3-way'!X455^(1/3))*SIN(('OddsRatio_working_3-way'!Y455+2*PI())/3)</f>
        <v>-0.43196040574895272</v>
      </c>
      <c r="AK455" s="11">
        <f>'OddsRatio_working_3-way'!U455/(3*'OddsRatio_working_3-way'!X455^(1/3))*SIN(('OddsRatio_working_3-way'!Y455+4*PI())/3)</f>
        <v>0.4636132577273282</v>
      </c>
      <c r="AL455" s="11">
        <f>'OddsRatio_working_3-way'!Z455+'OddsRatio_working_3-way'!AF455</f>
        <v>1.0341193913743405</v>
      </c>
      <c r="AM455" s="11">
        <f>'OddsRatio_working_3-way'!AA455+'OddsRatio_working_3-way'!AG455</f>
        <v>-0.57188404351817379</v>
      </c>
      <c r="AN455" s="11">
        <f>'OddsRatio_working_3-way'!AB455+'OddsRatio_working_3-way'!AH455</f>
        <v>-0.4622353478561671</v>
      </c>
      <c r="AO455" s="11">
        <f>'OddsRatio_working_3-way'!AC455+'OddsRatio_working_3-way'!AI455</f>
        <v>0</v>
      </c>
      <c r="AP455" s="11">
        <f>'OddsRatio_working_3-way'!AD455+'OddsRatio_working_3-way'!AJ455</f>
        <v>0</v>
      </c>
      <c r="AQ455" s="11">
        <f>'OddsRatio_working_3-way'!AE455+'OddsRatio_working_3-way'!AK455</f>
        <v>0</v>
      </c>
      <c r="AR455" s="10">
        <f>IF(A455="","",IF(('OddsRatio_working_3-way'!X455=0),IF(Q455&gt;0,-Q455^(1/3),(-Q455)^(1/3)),'OddsRatio_working_3-way'!AL455-'OddsRatio_working_3-way'!R455/3))</f>
        <v>1.0341193913743405</v>
      </c>
      <c r="AS455" s="11">
        <f>IF(('OddsRatio_working_3-way'!X455=0),IF(Q455&gt;0,-Q455^(1/3),(-Q455)^(1/3)),'OddsRatio_working_3-way'!AM455-'OddsRatio_working_3-way'!R455/3)</f>
        <v>-0.57188404351817379</v>
      </c>
      <c r="AT455" s="11">
        <f>IF(('OddsRatio_working_3-way'!X455=0),IF(Q455&gt;0,-Q455^(1/3),(-Q455)^(1/3)),'OddsRatio_working_3-way'!AN455-'OddsRatio_working_3-way'!R455/3)</f>
        <v>-0.4622353478561671</v>
      </c>
      <c r="AU455" s="11">
        <f>IF(('OddsRatio_working_3-way'!X455=0),0,'OddsRatio_working_3-way'!AO455)</f>
        <v>0</v>
      </c>
      <c r="AV455" s="11">
        <f>IF(('OddsRatio_working_3-way'!X455=0),0,'OddsRatio_working_3-way'!AP455)</f>
        <v>0</v>
      </c>
      <c r="AW455" s="11">
        <f>IF(('OddsRatio_working_3-way'!X455=0),0,'OddsRatio_working_3-way'!AQ455)</f>
        <v>0</v>
      </c>
    </row>
    <row r="456" spans="1:4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9">
        <f t="shared" si="104"/>
        <v>0.25128987730639235</v>
      </c>
      <c r="E456" s="9">
        <f t="shared" si="105"/>
        <v>0.27409155773058674</v>
      </c>
      <c r="F456" s="9">
        <f t="shared" si="106"/>
        <v>0.47461856496302118</v>
      </c>
      <c r="G456" s="9">
        <f t="shared" si="107"/>
        <v>1.0345374648138841</v>
      </c>
      <c r="H456" s="9">
        <f t="shared" si="108"/>
        <v>3.979467898663986</v>
      </c>
      <c r="I456" s="9">
        <f t="shared" si="109"/>
        <v>3.6484159099235431</v>
      </c>
      <c r="J456" s="9">
        <f t="shared" si="110"/>
        <v>2.1069550873508556</v>
      </c>
      <c r="K456" s="11">
        <f t="shared" si="111"/>
        <v>0.25773195876288663</v>
      </c>
      <c r="L456" s="11">
        <f t="shared" si="112"/>
        <v>0.2808988764044944</v>
      </c>
      <c r="M456" s="11">
        <f t="shared" si="113"/>
        <v>0.48309178743961356</v>
      </c>
      <c r="N456" s="11">
        <f>'OddsRatio_working_3-way'!K456+'OddsRatio_working_3-way'!L456+'OddsRatio_working_3-way'!M456-('OddsRatio_working_3-way'!K456*'OddsRatio_working_3-way'!L456)-('OddsRatio_working_3-way'!K456*'OddsRatio_working_3-way'!M456)-('OddsRatio_working_3-way'!L456*'OddsRatio_working_3-way'!M456)+('OddsRatio_working_3-way'!K456*'OddsRatio_working_3-way'!L456*'OddsRatio_working_3-way'!M456)-1</f>
        <v>-0.27590791653866109</v>
      </c>
      <c r="O456" s="11">
        <f>0</f>
        <v>0</v>
      </c>
      <c r="P456" s="11">
        <f>('OddsRatio_working_3-way'!K456*'OddsRatio_working_3-way'!L456)+('OddsRatio_working_3-way'!K456*'OddsRatio_working_3-way'!M456)+('OddsRatio_working_3-way'!L456*'OddsRatio_working_3-way'!M456)-(3*'OddsRatio_working_3-way'!K456*'OddsRatio_working_3-way'!L456*'OddsRatio_working_3-way'!M456)</f>
        <v>0.22768211631471416</v>
      </c>
      <c r="Q456" s="11">
        <f>2*'OddsRatio_working_3-way'!K456*'OddsRatio_working_3-way'!L456*'OddsRatio_working_3-way'!M456</f>
        <v>6.9948422830941395E-2</v>
      </c>
      <c r="R456" s="11">
        <f t="shared" si="114"/>
        <v>0</v>
      </c>
      <c r="S456" s="11">
        <f t="shared" si="115"/>
        <v>-0.82521052375389392</v>
      </c>
      <c r="T456" s="11">
        <f t="shared" si="116"/>
        <v>-0.25352089823468332</v>
      </c>
      <c r="U456" s="11">
        <f>'OddsRatio_working_3-way'!S456-'OddsRatio_working_3-way'!R456^2/3</f>
        <v>-0.82521052375389392</v>
      </c>
      <c r="V456" s="11">
        <f>'OddsRatio_working_3-way'!S456*'OddsRatio_working_3-way'!R456/3-2*'OddsRatio_working_3-way'!R456^3/27-'OddsRatio_working_3-way'!T456</f>
        <v>0.25352089823468332</v>
      </c>
      <c r="W456" s="11">
        <f>'OddsRatio_working_3-way'!V456^2+4*'OddsRatio_working_3-way'!U456^3/27</f>
        <v>-1.8978353845973225E-2</v>
      </c>
      <c r="X456" s="11">
        <f>IF('OddsRatio_working_3-way'!W456&gt;0,IF(ABS('OddsRatio_working_3-way'!V456+SQRT('OddsRatio_working_3-way'!W456))/2&gt;0,ABS('OddsRatio_working_3-way'!V456+SQRT('OddsRatio_working_3-way'!W456))/2,ABS('OddsRatio_working_3-way'!V456-SQRT('OddsRatio_working_3-way'!W456))/2),SQRT(-'OddsRatio_working_3-way'!U456^3/27))</f>
        <v>0.14426641993867967</v>
      </c>
      <c r="Y456" s="11">
        <f>IF('OddsRatio_working_3-way'!W456&gt;=0,IF('OddsRatio_working_3-way'!V456+SQRT('OddsRatio_working_3-way'!W456)&gt;0,0,PI()),ACOS('OddsRatio_working_3-way'!V456/(2*'OddsRatio_working_3-way'!X456)))</f>
        <v>0.49775792603535307</v>
      </c>
      <c r="Z456" s="11">
        <f>'OddsRatio_working_3-way'!X456^(1/3)*COS('OddsRatio_working_3-way'!Y456/3)</f>
        <v>0.51726873240694216</v>
      </c>
      <c r="AA456" s="11">
        <f>'OddsRatio_working_3-way'!X456^(1/3)*COS(('OddsRatio_working_3-way'!Y456+2*PI())/3)</f>
        <v>-0.33365052975546805</v>
      </c>
      <c r="AB456" s="11">
        <f>'OddsRatio_working_3-way'!X456^(1/3)*COS(('OddsRatio_working_3-way'!Y456+4*PI())/3)</f>
        <v>-0.18361820265147424</v>
      </c>
      <c r="AC456" s="11">
        <f>'OddsRatio_working_3-way'!X456^(1/3)*SIN('OddsRatio_working_3-way'!Y456/3)</f>
        <v>8.6621204440636784E-2</v>
      </c>
      <c r="AD456" s="11">
        <f>'OddsRatio_working_3-way'!X456^(1/3)*SIN(('OddsRatio_working_3-way'!Y456+2*PI())/3)</f>
        <v>0.40465726062746843</v>
      </c>
      <c r="AE456" s="11">
        <f>'OddsRatio_working_3-way'!X456^(1/3)*SIN(('OddsRatio_working_3-way'!Y456+4*PI())/3)</f>
        <v>-0.49127846506810519</v>
      </c>
      <c r="AF456" s="11">
        <f>-'OddsRatio_working_3-way'!U456/(3*'OddsRatio_working_3-way'!X456^(1/3))*COS(('OddsRatio_working_3-way'!Y456)/3)</f>
        <v>0.51726873240694204</v>
      </c>
      <c r="AG456" s="11">
        <f>-'OddsRatio_working_3-way'!U456/(3*'OddsRatio_working_3-way'!X456^(1/3))*COS(('OddsRatio_working_3-way'!Y456+2*PI())/3)</f>
        <v>-0.33365052975546799</v>
      </c>
      <c r="AH456" s="11">
        <f>-'OddsRatio_working_3-way'!U456/(3*'OddsRatio_working_3-way'!X456^(1/3))*COS(('OddsRatio_working_3-way'!Y456+4*PI())/3)</f>
        <v>-0.18361820265147422</v>
      </c>
      <c r="AI456" s="11">
        <f>'OddsRatio_working_3-way'!U456/(3*'OddsRatio_working_3-way'!X456^(1/3))*SIN(('OddsRatio_working_3-way'!Y456)/3)</f>
        <v>-8.662120444063677E-2</v>
      </c>
      <c r="AJ456" s="11">
        <f>'OddsRatio_working_3-way'!U456/(3*'OddsRatio_working_3-way'!X456^(1/3))*SIN(('OddsRatio_working_3-way'!Y456+2*PI())/3)</f>
        <v>-0.40465726062746832</v>
      </c>
      <c r="AK456" s="11">
        <f>'OddsRatio_working_3-way'!U456/(3*'OddsRatio_working_3-way'!X456^(1/3))*SIN(('OddsRatio_working_3-way'!Y456+4*PI())/3)</f>
        <v>0.49127846506810507</v>
      </c>
      <c r="AL456" s="11">
        <f>'OddsRatio_working_3-way'!Z456+'OddsRatio_working_3-way'!AF456</f>
        <v>1.0345374648138841</v>
      </c>
      <c r="AM456" s="11">
        <f>'OddsRatio_working_3-way'!AA456+'OddsRatio_working_3-way'!AG456</f>
        <v>-0.6673010595109361</v>
      </c>
      <c r="AN456" s="11">
        <f>'OddsRatio_working_3-way'!AB456+'OddsRatio_working_3-way'!AH456</f>
        <v>-0.36723640530294843</v>
      </c>
      <c r="AO456" s="11">
        <f>'OddsRatio_working_3-way'!AC456+'OddsRatio_working_3-way'!AI456</f>
        <v>0</v>
      </c>
      <c r="AP456" s="11">
        <f>'OddsRatio_working_3-way'!AD456+'OddsRatio_working_3-way'!AJ456</f>
        <v>0</v>
      </c>
      <c r="AQ456" s="11">
        <f>'OddsRatio_working_3-way'!AE456+'OddsRatio_working_3-way'!AK456</f>
        <v>0</v>
      </c>
      <c r="AR456" s="10">
        <f>IF(A456="","",IF(('OddsRatio_working_3-way'!X456=0),IF(Q456&gt;0,-Q456^(1/3),(-Q456)^(1/3)),'OddsRatio_working_3-way'!AL456-'OddsRatio_working_3-way'!R456/3))</f>
        <v>1.0345374648138841</v>
      </c>
      <c r="AS456" s="11">
        <f>IF(('OddsRatio_working_3-way'!X456=0),IF(Q456&gt;0,-Q456^(1/3),(-Q456)^(1/3)),'OddsRatio_working_3-way'!AM456-'OddsRatio_working_3-way'!R456/3)</f>
        <v>-0.6673010595109361</v>
      </c>
      <c r="AT456" s="11">
        <f>IF(('OddsRatio_working_3-way'!X456=0),IF(Q456&gt;0,-Q456^(1/3),(-Q456)^(1/3)),'OddsRatio_working_3-way'!AN456-'OddsRatio_working_3-way'!R456/3)</f>
        <v>-0.36723640530294843</v>
      </c>
      <c r="AU456" s="11">
        <f>IF(('OddsRatio_working_3-way'!X456=0),0,'OddsRatio_working_3-way'!AO456)</f>
        <v>0</v>
      </c>
      <c r="AV456" s="11">
        <f>IF(('OddsRatio_working_3-way'!X456=0),0,'OddsRatio_working_3-way'!AP456)</f>
        <v>0</v>
      </c>
      <c r="AW456" s="11">
        <f>IF(('OddsRatio_working_3-way'!X456=0),0,'OddsRatio_working_3-way'!AQ456)</f>
        <v>0</v>
      </c>
    </row>
    <row r="457" spans="1:4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9">
        <f t="shared" si="104"/>
        <v>0.31536451200743093</v>
      </c>
      <c r="E457" s="9">
        <f t="shared" si="105"/>
        <v>0.30931401622342891</v>
      </c>
      <c r="F457" s="9">
        <f t="shared" si="106"/>
        <v>0.37532147176914032</v>
      </c>
      <c r="G457" s="9">
        <f t="shared" si="107"/>
        <v>1.0337780144279476</v>
      </c>
      <c r="H457" s="9">
        <f t="shared" si="108"/>
        <v>3.1709338302986896</v>
      </c>
      <c r="I457" s="9">
        <f t="shared" si="109"/>
        <v>3.2329605111643667</v>
      </c>
      <c r="J457" s="9">
        <f t="shared" si="110"/>
        <v>2.6643826032289954</v>
      </c>
      <c r="K457" s="11">
        <f t="shared" si="111"/>
        <v>0.32258064516129031</v>
      </c>
      <c r="L457" s="11">
        <f t="shared" si="112"/>
        <v>0.31645569620253161</v>
      </c>
      <c r="M457" s="11">
        <f t="shared" si="113"/>
        <v>0.38314176245210729</v>
      </c>
      <c r="N457" s="11">
        <f>'OddsRatio_working_3-way'!K457+'OddsRatio_working_3-way'!L457+'OddsRatio_working_3-way'!M457-('OddsRatio_working_3-way'!K457*'OddsRatio_working_3-way'!L457)-('OddsRatio_working_3-way'!K457*'OddsRatio_working_3-way'!M457)-('OddsRatio_working_3-way'!L457*'OddsRatio_working_3-way'!M457)+('OddsRatio_working_3-way'!K457*'OddsRatio_working_3-way'!L457*'OddsRatio_working_3-way'!M457)-1</f>
        <v>-0.2856338266146633</v>
      </c>
      <c r="O457" s="11">
        <f>0</f>
        <v>0</v>
      </c>
      <c r="P457" s="11">
        <f>('OddsRatio_working_3-way'!K457*'OddsRatio_working_3-way'!L457)+('OddsRatio_working_3-way'!K457*'OddsRatio_working_3-way'!M457)+('OddsRatio_working_3-way'!L457*'OddsRatio_working_3-way'!M457)-(3*'OddsRatio_working_3-way'!K457*'OddsRatio_working_3-way'!L457*'OddsRatio_working_3-way'!M457)</f>
        <v>0.22958780579765919</v>
      </c>
      <c r="Q457" s="11">
        <f>2*'OddsRatio_working_3-way'!K457*'OddsRatio_working_3-way'!L457*'OddsRatio_working_3-way'!M457</f>
        <v>7.8224124632933295E-2</v>
      </c>
      <c r="R457" s="11">
        <f t="shared" si="114"/>
        <v>0</v>
      </c>
      <c r="S457" s="11">
        <f t="shared" si="115"/>
        <v>-0.80378367127849515</v>
      </c>
      <c r="T457" s="11">
        <f t="shared" si="116"/>
        <v>-0.27386155750544983</v>
      </c>
      <c r="U457" s="11">
        <f>'OddsRatio_working_3-way'!S457-'OddsRatio_working_3-way'!R457^2/3</f>
        <v>-0.80378367127849515</v>
      </c>
      <c r="V457" s="11">
        <f>'OddsRatio_working_3-way'!S457*'OddsRatio_working_3-way'!R457/3-2*'OddsRatio_working_3-way'!R457^3/27-'OddsRatio_working_3-way'!T457</f>
        <v>0.27386155750544983</v>
      </c>
      <c r="W457" s="11">
        <f>'OddsRatio_working_3-way'!V457^2+4*'OddsRatio_working_3-way'!U457^3/27</f>
        <v>-1.9330416653426108E-3</v>
      </c>
      <c r="X457" s="11">
        <f>IF('OddsRatio_working_3-way'!W457&gt;0,IF(ABS('OddsRatio_working_3-way'!V457+SQRT('OddsRatio_working_3-way'!W457))/2&gt;0,ABS('OddsRatio_working_3-way'!V457+SQRT('OddsRatio_working_3-way'!W457))/2,ABS('OddsRatio_working_3-way'!V457-SQRT('OddsRatio_working_3-way'!W457))/2),SQRT(-'OddsRatio_working_3-way'!U457^3/27))</f>
        <v>0.1386841684770232</v>
      </c>
      <c r="Y457" s="11">
        <f>IF('OddsRatio_working_3-way'!W457&gt;=0,IF('OddsRatio_working_3-way'!V457+SQRT('OddsRatio_working_3-way'!W457)&gt;0,0,PI()),ACOS('OddsRatio_working_3-way'!V457/(2*'OddsRatio_working_3-way'!X457)))</f>
        <v>0.15918400022596013</v>
      </c>
      <c r="Z457" s="11">
        <f>'OddsRatio_working_3-way'!X457^(1/3)*COS('OddsRatio_working_3-way'!Y457/3)</f>
        <v>0.51688900721397379</v>
      </c>
      <c r="AA457" s="11">
        <f>'OddsRatio_working_3-way'!X457^(1/3)*COS(('OddsRatio_working_3-way'!Y457+2*PI())/3)</f>
        <v>-0.28221914315500457</v>
      </c>
      <c r="AB457" s="11">
        <f>'OddsRatio_working_3-way'!X457^(1/3)*COS(('OddsRatio_working_3-way'!Y457+4*PI())/3)</f>
        <v>-0.23466986405896953</v>
      </c>
      <c r="AC457" s="11">
        <f>'OddsRatio_working_3-way'!X457^(1/3)*SIN('OddsRatio_working_3-way'!Y457/3)</f>
        <v>2.7452589085868666E-2</v>
      </c>
      <c r="AD457" s="11">
        <f>'OddsRatio_working_3-way'!X457^(1/3)*SIN(('OddsRatio_working_3-way'!Y457+2*PI())/3)</f>
        <v>0.433912716641285</v>
      </c>
      <c r="AE457" s="11">
        <f>'OddsRatio_working_3-way'!X457^(1/3)*SIN(('OddsRatio_working_3-way'!Y457+4*PI())/3)</f>
        <v>-0.46136530572715345</v>
      </c>
      <c r="AF457" s="11">
        <f>-'OddsRatio_working_3-way'!U457/(3*'OddsRatio_working_3-way'!X457^(1/3))*COS(('OddsRatio_working_3-way'!Y457)/3)</f>
        <v>0.51688900721397379</v>
      </c>
      <c r="AG457" s="11">
        <f>-'OddsRatio_working_3-way'!U457/(3*'OddsRatio_working_3-way'!X457^(1/3))*COS(('OddsRatio_working_3-way'!Y457+2*PI())/3)</f>
        <v>-0.28221914315500457</v>
      </c>
      <c r="AH457" s="11">
        <f>-'OddsRatio_working_3-way'!U457/(3*'OddsRatio_working_3-way'!X457^(1/3))*COS(('OddsRatio_working_3-way'!Y457+4*PI())/3)</f>
        <v>-0.23466986405896953</v>
      </c>
      <c r="AI457" s="11">
        <f>'OddsRatio_working_3-way'!U457/(3*'OddsRatio_working_3-way'!X457^(1/3))*SIN(('OddsRatio_working_3-way'!Y457)/3)</f>
        <v>-2.7452589085868666E-2</v>
      </c>
      <c r="AJ457" s="11">
        <f>'OddsRatio_working_3-way'!U457/(3*'OddsRatio_working_3-way'!X457^(1/3))*SIN(('OddsRatio_working_3-way'!Y457+2*PI())/3)</f>
        <v>-0.433912716641285</v>
      </c>
      <c r="AK457" s="11">
        <f>'OddsRatio_working_3-way'!U457/(3*'OddsRatio_working_3-way'!X457^(1/3))*SIN(('OddsRatio_working_3-way'!Y457+4*PI())/3)</f>
        <v>0.46136530572715345</v>
      </c>
      <c r="AL457" s="11">
        <f>'OddsRatio_working_3-way'!Z457+'OddsRatio_working_3-way'!AF457</f>
        <v>1.0337780144279476</v>
      </c>
      <c r="AM457" s="11">
        <f>'OddsRatio_working_3-way'!AA457+'OddsRatio_working_3-way'!AG457</f>
        <v>-0.56443828631000914</v>
      </c>
      <c r="AN457" s="11">
        <f>'OddsRatio_working_3-way'!AB457+'OddsRatio_working_3-way'!AH457</f>
        <v>-0.46933972811793906</v>
      </c>
      <c r="AO457" s="11">
        <f>'OddsRatio_working_3-way'!AC457+'OddsRatio_working_3-way'!AI457</f>
        <v>0</v>
      </c>
      <c r="AP457" s="11">
        <f>'OddsRatio_working_3-way'!AD457+'OddsRatio_working_3-way'!AJ457</f>
        <v>0</v>
      </c>
      <c r="AQ457" s="11">
        <f>'OddsRatio_working_3-way'!AE457+'OddsRatio_working_3-way'!AK457</f>
        <v>0</v>
      </c>
      <c r="AR457" s="10">
        <f>IF(A457="","",IF(('OddsRatio_working_3-way'!X457=0),IF(Q457&gt;0,-Q457^(1/3),(-Q457)^(1/3)),'OddsRatio_working_3-way'!AL457-'OddsRatio_working_3-way'!R457/3))</f>
        <v>1.0337780144279476</v>
      </c>
      <c r="AS457" s="11">
        <f>IF(('OddsRatio_working_3-way'!X457=0),IF(Q457&gt;0,-Q457^(1/3),(-Q457)^(1/3)),'OddsRatio_working_3-way'!AM457-'OddsRatio_working_3-way'!R457/3)</f>
        <v>-0.56443828631000914</v>
      </c>
      <c r="AT457" s="11">
        <f>IF(('OddsRatio_working_3-way'!X457=0),IF(Q457&gt;0,-Q457^(1/3),(-Q457)^(1/3)),'OddsRatio_working_3-way'!AN457-'OddsRatio_working_3-way'!R457/3)</f>
        <v>-0.46933972811793906</v>
      </c>
      <c r="AU457" s="11">
        <f>IF(('OddsRatio_working_3-way'!X457=0),0,'OddsRatio_working_3-way'!AO457)</f>
        <v>0</v>
      </c>
      <c r="AV457" s="11">
        <f>IF(('OddsRatio_working_3-way'!X457=0),0,'OddsRatio_working_3-way'!AP457)</f>
        <v>0</v>
      </c>
      <c r="AW457" s="11">
        <f>IF(('OddsRatio_working_3-way'!X457=0),0,'OddsRatio_working_3-way'!AQ457)</f>
        <v>0</v>
      </c>
    </row>
    <row r="458" spans="1:4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9">
        <f t="shared" si="104"/>
        <v>0.52235483862234644</v>
      </c>
      <c r="E458" s="9">
        <f t="shared" si="105"/>
        <v>0.27167442926504604</v>
      </c>
      <c r="F458" s="9">
        <f t="shared" si="106"/>
        <v>0.20597073211260777</v>
      </c>
      <c r="G458" s="9">
        <f t="shared" si="107"/>
        <v>1.0390993867427847</v>
      </c>
      <c r="H458" s="9">
        <f t="shared" si="108"/>
        <v>1.9144074603336503</v>
      </c>
      <c r="I458" s="9">
        <f t="shared" si="109"/>
        <v>3.6808764177963851</v>
      </c>
      <c r="J458" s="9">
        <f t="shared" si="110"/>
        <v>4.8550587248157306</v>
      </c>
      <c r="K458" s="11">
        <f t="shared" si="111"/>
        <v>0.53191489361702127</v>
      </c>
      <c r="L458" s="11">
        <f t="shared" si="112"/>
        <v>0.27932960893854747</v>
      </c>
      <c r="M458" s="11">
        <f t="shared" si="113"/>
        <v>0.21231422505307856</v>
      </c>
      <c r="N458" s="11">
        <f>'OddsRatio_working_3-way'!K458+'OddsRatio_working_3-way'!L458+'OddsRatio_working_3-way'!M458-('OddsRatio_working_3-way'!K458*'OddsRatio_working_3-way'!L458)-('OddsRatio_working_3-way'!K458*'OddsRatio_working_3-way'!M458)-('OddsRatio_working_3-way'!L458*'OddsRatio_working_3-way'!M458)+('OddsRatio_working_3-way'!K458*'OddsRatio_working_3-way'!L458*'OddsRatio_working_3-way'!M458)-1</f>
        <v>-0.26571404128127463</v>
      </c>
      <c r="O458" s="11">
        <f>0</f>
        <v>0</v>
      </c>
      <c r="P458" s="11">
        <f>('OddsRatio_working_3-way'!K458*'OddsRatio_working_3-way'!L458)+('OddsRatio_working_3-way'!K458*'OddsRatio_working_3-way'!M458)+('OddsRatio_working_3-way'!L458*'OddsRatio_working_3-way'!M458)-(3*'OddsRatio_working_3-way'!K458*'OddsRatio_working_3-way'!L458*'OddsRatio_working_3-way'!M458)</f>
        <v>0.2261816524471908</v>
      </c>
      <c r="Q458" s="11">
        <f>2*'OddsRatio_working_3-way'!K458*'OddsRatio_working_3-way'!L458*'OddsRatio_working_3-way'!M458</f>
        <v>6.3091116442731049E-2</v>
      </c>
      <c r="R458" s="11">
        <f t="shared" si="114"/>
        <v>0</v>
      </c>
      <c r="S458" s="11">
        <f t="shared" si="115"/>
        <v>-0.8512220556977026</v>
      </c>
      <c r="T458" s="11">
        <f t="shared" si="116"/>
        <v>-0.23743990396030756</v>
      </c>
      <c r="U458" s="11">
        <f>'OddsRatio_working_3-way'!S458-'OddsRatio_working_3-way'!R458^2/3</f>
        <v>-0.8512220556977026</v>
      </c>
      <c r="V458" s="11">
        <f>'OddsRatio_working_3-way'!S458*'OddsRatio_working_3-way'!R458/3-2*'OddsRatio_working_3-way'!R458^3/27-'OddsRatio_working_3-way'!T458</f>
        <v>0.23743990396030756</v>
      </c>
      <c r="W458" s="11">
        <f>'OddsRatio_working_3-way'!V458^2+4*'OddsRatio_working_3-way'!U458^3/27</f>
        <v>-3.4996753603044384E-2</v>
      </c>
      <c r="X458" s="11">
        <f>IF('OddsRatio_working_3-way'!W458&gt;0,IF(ABS('OddsRatio_working_3-way'!V458+SQRT('OddsRatio_working_3-way'!W458))/2&gt;0,ABS('OddsRatio_working_3-way'!V458+SQRT('OddsRatio_working_3-way'!W458))/2,ABS('OddsRatio_working_3-way'!V458-SQRT('OddsRatio_working_3-way'!W458))/2),SQRT(-'OddsRatio_working_3-way'!U458^3/27))</f>
        <v>0.15114104471959666</v>
      </c>
      <c r="Y458" s="11">
        <f>IF('OddsRatio_working_3-way'!W458&gt;=0,IF('OddsRatio_working_3-way'!V458+SQRT('OddsRatio_working_3-way'!W458)&gt;0,0,PI()),ACOS('OddsRatio_working_3-way'!V458/(2*'OddsRatio_working_3-way'!X458)))</f>
        <v>0.66730699002844052</v>
      </c>
      <c r="Z458" s="11">
        <f>'OddsRatio_working_3-way'!X458^(1/3)*COS('OddsRatio_working_3-way'!Y458/3)</f>
        <v>0.51954969337139245</v>
      </c>
      <c r="AA458" s="11">
        <f>'OddsRatio_working_3-way'!X458^(1/3)*COS(('OddsRatio_working_3-way'!Y458+2*PI())/3)</f>
        <v>-0.36154223346896153</v>
      </c>
      <c r="AB458" s="11">
        <f>'OddsRatio_working_3-way'!X458^(1/3)*COS(('OddsRatio_working_3-way'!Y458+4*PI())/3)</f>
        <v>-0.15800745990243115</v>
      </c>
      <c r="AC458" s="11">
        <f>'OddsRatio_working_3-way'!X458^(1/3)*SIN('OddsRatio_working_3-way'!Y458/3)</f>
        <v>0.11751085630808601</v>
      </c>
      <c r="AD458" s="11">
        <f>'OddsRatio_working_3-way'!X458^(1/3)*SIN(('OddsRatio_working_3-way'!Y458+2*PI())/3)</f>
        <v>0.39118780483399856</v>
      </c>
      <c r="AE458" s="11">
        <f>'OddsRatio_working_3-way'!X458^(1/3)*SIN(('OddsRatio_working_3-way'!Y458+4*PI())/3)</f>
        <v>-0.5086986611420844</v>
      </c>
      <c r="AF458" s="11">
        <f>-'OddsRatio_working_3-way'!U458/(3*'OddsRatio_working_3-way'!X458^(1/3))*COS(('OddsRatio_working_3-way'!Y458)/3)</f>
        <v>0.51954969337139234</v>
      </c>
      <c r="AG458" s="11">
        <f>-'OddsRatio_working_3-way'!U458/(3*'OddsRatio_working_3-way'!X458^(1/3))*COS(('OddsRatio_working_3-way'!Y458+2*PI())/3)</f>
        <v>-0.36154223346896147</v>
      </c>
      <c r="AH458" s="11">
        <f>-'OddsRatio_working_3-way'!U458/(3*'OddsRatio_working_3-way'!X458^(1/3))*COS(('OddsRatio_working_3-way'!Y458+4*PI())/3)</f>
        <v>-0.15800745990243112</v>
      </c>
      <c r="AI458" s="11">
        <f>'OddsRatio_working_3-way'!U458/(3*'OddsRatio_working_3-way'!X458^(1/3))*SIN(('OddsRatio_working_3-way'!Y458)/3)</f>
        <v>-0.117510856308086</v>
      </c>
      <c r="AJ458" s="11">
        <f>'OddsRatio_working_3-way'!U458/(3*'OddsRatio_working_3-way'!X458^(1/3))*SIN(('OddsRatio_working_3-way'!Y458+2*PI())/3)</f>
        <v>-0.39118780483399845</v>
      </c>
      <c r="AK458" s="11">
        <f>'OddsRatio_working_3-way'!U458/(3*'OddsRatio_working_3-way'!X458^(1/3))*SIN(('OddsRatio_working_3-way'!Y458+4*PI())/3)</f>
        <v>0.50869866114208429</v>
      </c>
      <c r="AL458" s="11">
        <f>'OddsRatio_working_3-way'!Z458+'OddsRatio_working_3-way'!AF458</f>
        <v>1.0390993867427847</v>
      </c>
      <c r="AM458" s="11">
        <f>'OddsRatio_working_3-way'!AA458+'OddsRatio_working_3-way'!AG458</f>
        <v>-0.72308446693792305</v>
      </c>
      <c r="AN458" s="11">
        <f>'OddsRatio_working_3-way'!AB458+'OddsRatio_working_3-way'!AH458</f>
        <v>-0.31601491980486229</v>
      </c>
      <c r="AO458" s="11">
        <f>'OddsRatio_working_3-way'!AC458+'OddsRatio_working_3-way'!AI458</f>
        <v>0</v>
      </c>
      <c r="AP458" s="11">
        <f>'OddsRatio_working_3-way'!AD458+'OddsRatio_working_3-way'!AJ458</f>
        <v>0</v>
      </c>
      <c r="AQ458" s="11">
        <f>'OddsRatio_working_3-way'!AE458+'OddsRatio_working_3-way'!AK458</f>
        <v>0</v>
      </c>
      <c r="AR458" s="10">
        <f>IF(A458="","",IF(('OddsRatio_working_3-way'!X458=0),IF(Q458&gt;0,-Q458^(1/3),(-Q458)^(1/3)),'OddsRatio_working_3-way'!AL458-'OddsRatio_working_3-way'!R458/3))</f>
        <v>1.0390993867427847</v>
      </c>
      <c r="AS458" s="11">
        <f>IF(('OddsRatio_working_3-way'!X458=0),IF(Q458&gt;0,-Q458^(1/3),(-Q458)^(1/3)),'OddsRatio_working_3-way'!AM458-'OddsRatio_working_3-way'!R458/3)</f>
        <v>-0.72308446693792305</v>
      </c>
      <c r="AT458" s="11">
        <f>IF(('OddsRatio_working_3-way'!X458=0),IF(Q458&gt;0,-Q458^(1/3),(-Q458)^(1/3)),'OddsRatio_working_3-way'!AN458-'OddsRatio_working_3-way'!R458/3)</f>
        <v>-0.31601491980486229</v>
      </c>
      <c r="AU458" s="11">
        <f>IF(('OddsRatio_working_3-way'!X458=0),0,'OddsRatio_working_3-way'!AO458)</f>
        <v>0</v>
      </c>
      <c r="AV458" s="11">
        <f>IF(('OddsRatio_working_3-way'!X458=0),0,'OddsRatio_working_3-way'!AP458)</f>
        <v>0</v>
      </c>
      <c r="AW458" s="11">
        <f>IF(('OddsRatio_working_3-way'!X458=0),0,'OddsRatio_working_3-way'!AQ458)</f>
        <v>0</v>
      </c>
    </row>
    <row r="459" spans="1:4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9">
        <f t="shared" si="104"/>
        <v>0.20392334547875757</v>
      </c>
      <c r="E459" s="9">
        <f t="shared" si="105"/>
        <v>0.24365863455979125</v>
      </c>
      <c r="F459" s="9">
        <f t="shared" si="106"/>
        <v>0.55241801996145112</v>
      </c>
      <c r="G459" s="9">
        <f t="shared" si="107"/>
        <v>1.0522381199511284</v>
      </c>
      <c r="H459" s="9">
        <f t="shared" si="108"/>
        <v>4.903803425018685</v>
      </c>
      <c r="I459" s="9">
        <f t="shared" si="109"/>
        <v>4.1041024538558286</v>
      </c>
      <c r="J459" s="9">
        <f t="shared" si="110"/>
        <v>1.8102233523623688</v>
      </c>
      <c r="K459" s="11">
        <f t="shared" si="111"/>
        <v>0.21231422505307856</v>
      </c>
      <c r="L459" s="11">
        <f t="shared" si="112"/>
        <v>0.25316455696202528</v>
      </c>
      <c r="M459" s="11">
        <f t="shared" si="113"/>
        <v>0.56497175141242939</v>
      </c>
      <c r="N459" s="11">
        <f>'OddsRatio_working_3-way'!K459+'OddsRatio_working_3-way'!L459+'OddsRatio_working_3-way'!M459-('OddsRatio_working_3-way'!K459*'OddsRatio_working_3-way'!L459)-('OddsRatio_working_3-way'!K459*'OddsRatio_working_3-way'!M459)-('OddsRatio_working_3-way'!L459*'OddsRatio_working_3-way'!M459)+('OddsRatio_working_3-way'!K459*'OddsRatio_working_3-way'!L459*'OddsRatio_working_3-way'!M459)-1</f>
        <v>-0.25591478764098285</v>
      </c>
      <c r="O459" s="11">
        <f>0</f>
        <v>0</v>
      </c>
      <c r="P459" s="11">
        <f>('OddsRatio_working_3-way'!K459*'OddsRatio_working_3-way'!L459)+('OddsRatio_working_3-way'!K459*'OddsRatio_working_3-way'!M459)+('OddsRatio_working_3-way'!L459*'OddsRatio_working_3-way'!M459)-(3*'OddsRatio_working_3-way'!K459*'OddsRatio_working_3-way'!L459*'OddsRatio_working_3-way'!M459)</f>
        <v>0.22563036432015646</v>
      </c>
      <c r="Q459" s="11">
        <f>2*'OddsRatio_working_3-way'!K459*'OddsRatio_working_3-way'!L459*'OddsRatio_working_3-way'!M459</f>
        <v>6.0734956748359735E-2</v>
      </c>
      <c r="R459" s="11">
        <f t="shared" si="114"/>
        <v>0</v>
      </c>
      <c r="S459" s="11">
        <f t="shared" si="115"/>
        <v>-0.88166208135142332</v>
      </c>
      <c r="T459" s="11">
        <f t="shared" si="116"/>
        <v>-0.23732492095596855</v>
      </c>
      <c r="U459" s="11">
        <f>'OddsRatio_working_3-way'!S459-'OddsRatio_working_3-way'!R459^2/3</f>
        <v>-0.88166208135142332</v>
      </c>
      <c r="V459" s="11">
        <f>'OddsRatio_working_3-way'!S459*'OddsRatio_working_3-way'!R459/3-2*'OddsRatio_working_3-way'!R459^3/27-'OddsRatio_working_3-way'!T459</f>
        <v>0.23732492095596855</v>
      </c>
      <c r="W459" s="11">
        <f>'OddsRatio_working_3-way'!V459^2+4*'OddsRatio_working_3-way'!U459^3/27</f>
        <v>-4.5208829304386369E-2</v>
      </c>
      <c r="X459" s="11">
        <f>IF('OddsRatio_working_3-way'!W459&gt;0,IF(ABS('OddsRatio_working_3-way'!V459+SQRT('OddsRatio_working_3-way'!W459))/2&gt;0,ABS('OddsRatio_working_3-way'!V459+SQRT('OddsRatio_working_3-way'!W459))/2,ABS('OddsRatio_working_3-way'!V459-SQRT('OddsRatio_working_3-way'!W459))/2),SQRT(-'OddsRatio_working_3-way'!U459^3/27))</f>
        <v>0.1593203905744201</v>
      </c>
      <c r="Y459" s="11">
        <f>IF('OddsRatio_working_3-way'!W459&gt;=0,IF('OddsRatio_working_3-way'!V459+SQRT('OddsRatio_working_3-way'!W459)&gt;0,0,PI()),ACOS('OddsRatio_working_3-way'!V459/(2*'OddsRatio_working_3-way'!X459)))</f>
        <v>0.7305552970182565</v>
      </c>
      <c r="Z459" s="11">
        <f>'OddsRatio_working_3-way'!X459^(1/3)*COS('OddsRatio_working_3-way'!Y459/3)</f>
        <v>0.52611905997556419</v>
      </c>
      <c r="AA459" s="11">
        <f>'OddsRatio_working_3-way'!X459^(1/3)*COS(('OddsRatio_working_3-way'!Y459+2*PI())/3)</f>
        <v>-0.3762609936959751</v>
      </c>
      <c r="AB459" s="11">
        <f>'OddsRatio_working_3-way'!X459^(1/3)*COS(('OddsRatio_working_3-way'!Y459+4*PI())/3)</f>
        <v>-0.14985806627958903</v>
      </c>
      <c r="AC459" s="11">
        <f>'OddsRatio_working_3-way'!X459^(1/3)*SIN('OddsRatio_working_3-way'!Y459/3)</f>
        <v>0.13071379108916986</v>
      </c>
      <c r="AD459" s="11">
        <f>'OddsRatio_working_3-way'!X459^(1/3)*SIN(('OddsRatio_working_3-way'!Y459+2*PI())/3)</f>
        <v>0.39027557580944244</v>
      </c>
      <c r="AE459" s="11">
        <f>'OddsRatio_working_3-way'!X459^(1/3)*SIN(('OddsRatio_working_3-way'!Y459+4*PI())/3)</f>
        <v>-0.52098936689861219</v>
      </c>
      <c r="AF459" s="11">
        <f>-'OddsRatio_working_3-way'!U459/(3*'OddsRatio_working_3-way'!X459^(1/3))*COS(('OddsRatio_working_3-way'!Y459)/3)</f>
        <v>0.52611905997556419</v>
      </c>
      <c r="AG459" s="11">
        <f>-'OddsRatio_working_3-way'!U459/(3*'OddsRatio_working_3-way'!X459^(1/3))*COS(('OddsRatio_working_3-way'!Y459+2*PI())/3)</f>
        <v>-0.3762609936959751</v>
      </c>
      <c r="AH459" s="11">
        <f>-'OddsRatio_working_3-way'!U459/(3*'OddsRatio_working_3-way'!X459^(1/3))*COS(('OddsRatio_working_3-way'!Y459+4*PI())/3)</f>
        <v>-0.14985806627958903</v>
      </c>
      <c r="AI459" s="11">
        <f>'OddsRatio_working_3-way'!U459/(3*'OddsRatio_working_3-way'!X459^(1/3))*SIN(('OddsRatio_working_3-way'!Y459)/3)</f>
        <v>-0.13071379108916986</v>
      </c>
      <c r="AJ459" s="11">
        <f>'OddsRatio_working_3-way'!U459/(3*'OddsRatio_working_3-way'!X459^(1/3))*SIN(('OddsRatio_working_3-way'!Y459+2*PI())/3)</f>
        <v>-0.39027557580944244</v>
      </c>
      <c r="AK459" s="11">
        <f>'OddsRatio_working_3-way'!U459/(3*'OddsRatio_working_3-way'!X459^(1/3))*SIN(('OddsRatio_working_3-way'!Y459+4*PI())/3)</f>
        <v>0.52098936689861219</v>
      </c>
      <c r="AL459" s="11">
        <f>'OddsRatio_working_3-way'!Z459+'OddsRatio_working_3-way'!AF459</f>
        <v>1.0522381199511284</v>
      </c>
      <c r="AM459" s="11">
        <f>'OddsRatio_working_3-way'!AA459+'OddsRatio_working_3-way'!AG459</f>
        <v>-0.7525219873919502</v>
      </c>
      <c r="AN459" s="11">
        <f>'OddsRatio_working_3-way'!AB459+'OddsRatio_working_3-way'!AH459</f>
        <v>-0.29971613255917806</v>
      </c>
      <c r="AO459" s="11">
        <f>'OddsRatio_working_3-way'!AC459+'OddsRatio_working_3-way'!AI459</f>
        <v>0</v>
      </c>
      <c r="AP459" s="11">
        <f>'OddsRatio_working_3-way'!AD459+'OddsRatio_working_3-way'!AJ459</f>
        <v>0</v>
      </c>
      <c r="AQ459" s="11">
        <f>'OddsRatio_working_3-way'!AE459+'OddsRatio_working_3-way'!AK459</f>
        <v>0</v>
      </c>
      <c r="AR459" s="10">
        <f>IF(A459="","",IF(('OddsRatio_working_3-way'!X459=0),IF(Q459&gt;0,-Q459^(1/3),(-Q459)^(1/3)),'OddsRatio_working_3-way'!AL459-'OddsRatio_working_3-way'!R459/3))</f>
        <v>1.0522381199511284</v>
      </c>
      <c r="AS459" s="11">
        <f>IF(('OddsRatio_working_3-way'!X459=0),IF(Q459&gt;0,-Q459^(1/3),(-Q459)^(1/3)),'OddsRatio_working_3-way'!AM459-'OddsRatio_working_3-way'!R459/3)</f>
        <v>-0.7525219873919502</v>
      </c>
      <c r="AT459" s="11">
        <f>IF(('OddsRatio_working_3-way'!X459=0),IF(Q459&gt;0,-Q459^(1/3),(-Q459)^(1/3)),'OddsRatio_working_3-way'!AN459-'OddsRatio_working_3-way'!R459/3)</f>
        <v>-0.29971613255917806</v>
      </c>
      <c r="AU459" s="11">
        <f>IF(('OddsRatio_working_3-way'!X459=0),0,'OddsRatio_working_3-way'!AO459)</f>
        <v>0</v>
      </c>
      <c r="AV459" s="11">
        <f>IF(('OddsRatio_working_3-way'!X459=0),0,'OddsRatio_working_3-way'!AP459)</f>
        <v>0</v>
      </c>
      <c r="AW459" s="11">
        <f>IF(('OddsRatio_working_3-way'!X459=0),0,'OddsRatio_working_3-way'!AQ459)</f>
        <v>0</v>
      </c>
    </row>
    <row r="460" spans="1:4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9">
        <f t="shared" si="104"/>
        <v>9.9797929383246275E-2</v>
      </c>
      <c r="E460" s="9">
        <f t="shared" si="105"/>
        <v>0.19992540181557297</v>
      </c>
      <c r="F460" s="9">
        <f t="shared" si="106"/>
        <v>0.70027666880118056</v>
      </c>
      <c r="G460" s="9">
        <f t="shared" si="107"/>
        <v>1.0700175536046439</v>
      </c>
      <c r="H460" s="9">
        <f t="shared" si="108"/>
        <v>10.020247976887148</v>
      </c>
      <c r="I460" s="9">
        <f t="shared" si="109"/>
        <v>5.0018656504813688</v>
      </c>
      <c r="J460" s="9">
        <f t="shared" si="110"/>
        <v>1.4280070214418574</v>
      </c>
      <c r="K460" s="11">
        <f t="shared" si="111"/>
        <v>0.10604453870625663</v>
      </c>
      <c r="L460" s="11">
        <f t="shared" si="112"/>
        <v>0.21097046413502107</v>
      </c>
      <c r="M460" s="11">
        <f t="shared" si="113"/>
        <v>0.7142857142857143</v>
      </c>
      <c r="N460" s="11">
        <f>'OddsRatio_working_3-way'!K460+'OddsRatio_working_3-way'!L460+'OddsRatio_working_3-way'!M460-('OddsRatio_working_3-way'!K460*'OddsRatio_working_3-way'!L460)-('OddsRatio_working_3-way'!K460*'OddsRatio_working_3-way'!M460)-('OddsRatio_working_3-way'!L460*'OddsRatio_working_3-way'!M460)+('OddsRatio_working_3-way'!K460*'OddsRatio_working_3-way'!L460*'OddsRatio_working_3-way'!M460)-1</f>
        <v>-0.20153064648816155</v>
      </c>
      <c r="O460" s="11">
        <f>0</f>
        <v>0</v>
      </c>
      <c r="P460" s="11">
        <f>('OddsRatio_working_3-way'!K460*'OddsRatio_working_3-way'!L460)+('OddsRatio_working_3-way'!K460*'OddsRatio_working_3-way'!M460)+('OddsRatio_working_3-way'!L460*'OddsRatio_working_3-way'!M460)-(3*'OddsRatio_working_3-way'!K460*'OddsRatio_working_3-way'!L460*'OddsRatio_working_3-way'!M460)</f>
        <v>0.20087098425823477</v>
      </c>
      <c r="Q460" s="11">
        <f>2*'OddsRatio_working_3-way'!K460*'OddsRatio_working_3-way'!L460*'OddsRatio_working_3-way'!M460</f>
        <v>3.1960379356918818E-2</v>
      </c>
      <c r="R460" s="11">
        <f t="shared" si="114"/>
        <v>0</v>
      </c>
      <c r="S460" s="11">
        <f t="shared" si="115"/>
        <v>-0.99672673987097282</v>
      </c>
      <c r="T460" s="11">
        <f t="shared" si="116"/>
        <v>-0.15858818454589863</v>
      </c>
      <c r="U460" s="11">
        <f>'OddsRatio_working_3-way'!S460-'OddsRatio_working_3-way'!R460^2/3</f>
        <v>-0.99672673987097282</v>
      </c>
      <c r="V460" s="11">
        <f>'OddsRatio_working_3-way'!S460*'OddsRatio_working_3-way'!R460/3-2*'OddsRatio_working_3-way'!R460^3/27-'OddsRatio_working_3-way'!T460</f>
        <v>0.15858818454589863</v>
      </c>
      <c r="W460" s="11">
        <f>'OddsRatio_working_3-way'!V460^2+4*'OddsRatio_working_3-way'!U460^3/27</f>
        <v>-0.12154791027622375</v>
      </c>
      <c r="X460" s="11">
        <f>IF('OddsRatio_working_3-way'!W460&gt;0,IF(ABS('OddsRatio_working_3-way'!V460+SQRT('OddsRatio_working_3-way'!W460))/2&gt;0,ABS('OddsRatio_working_3-way'!V460+SQRT('OddsRatio_working_3-way'!W460))/2,ABS('OddsRatio_working_3-way'!V460-SQRT('OddsRatio_working_3-way'!W460))/2),SQRT(-'OddsRatio_working_3-way'!U460^3/27))</f>
        <v>0.19150595457699726</v>
      </c>
      <c r="Y460" s="11">
        <f>IF('OddsRatio_working_3-way'!W460&gt;=0,IF('OddsRatio_working_3-way'!V460+SQRT('OddsRatio_working_3-way'!W460)&gt;0,0,PI()),ACOS('OddsRatio_working_3-way'!V460/(2*'OddsRatio_working_3-way'!X460)))</f>
        <v>1.1438914027785285</v>
      </c>
      <c r="Z460" s="11">
        <f>'OddsRatio_working_3-way'!X460^(1/3)*COS('OddsRatio_working_3-way'!Y460/3)</f>
        <v>0.53500877680232195</v>
      </c>
      <c r="AA460" s="11">
        <f>'OddsRatio_working_3-way'!X460^(1/3)*COS(('OddsRatio_working_3-way'!Y460+2*PI())/3)</f>
        <v>-0.45326200338936479</v>
      </c>
      <c r="AB460" s="11">
        <f>'OddsRatio_working_3-way'!X460^(1/3)*COS(('OddsRatio_working_3-way'!Y460+4*PI())/3)</f>
        <v>-8.1746773412956969E-2</v>
      </c>
      <c r="AC460" s="11">
        <f>'OddsRatio_working_3-way'!X460^(1/3)*SIN('OddsRatio_working_3-way'!Y460/3)</f>
        <v>0.21449441803492472</v>
      </c>
      <c r="AD460" s="11">
        <f>'OddsRatio_working_3-way'!X460^(1/3)*SIN(('OddsRatio_working_3-way'!Y460+2*PI())/3)</f>
        <v>0.35608398294098709</v>
      </c>
      <c r="AE460" s="11">
        <f>'OddsRatio_working_3-way'!X460^(1/3)*SIN(('OddsRatio_working_3-way'!Y460+4*PI())/3)</f>
        <v>-0.57057840097591184</v>
      </c>
      <c r="AF460" s="11">
        <f>-'OddsRatio_working_3-way'!U460/(3*'OddsRatio_working_3-way'!X460^(1/3))*COS(('OddsRatio_working_3-way'!Y460)/3)</f>
        <v>0.53500877680232184</v>
      </c>
      <c r="AG460" s="11">
        <f>-'OddsRatio_working_3-way'!U460/(3*'OddsRatio_working_3-way'!X460^(1/3))*COS(('OddsRatio_working_3-way'!Y460+2*PI())/3)</f>
        <v>-0.45326200338936468</v>
      </c>
      <c r="AH460" s="11">
        <f>-'OddsRatio_working_3-way'!U460/(3*'OddsRatio_working_3-way'!X460^(1/3))*COS(('OddsRatio_working_3-way'!Y460+4*PI())/3)</f>
        <v>-8.1746773412956941E-2</v>
      </c>
      <c r="AI460" s="11">
        <f>'OddsRatio_working_3-way'!U460/(3*'OddsRatio_working_3-way'!X460^(1/3))*SIN(('OddsRatio_working_3-way'!Y460)/3)</f>
        <v>-0.21449441803492469</v>
      </c>
      <c r="AJ460" s="11">
        <f>'OddsRatio_working_3-way'!U460/(3*'OddsRatio_working_3-way'!X460^(1/3))*SIN(('OddsRatio_working_3-way'!Y460+2*PI())/3)</f>
        <v>-0.35608398294098703</v>
      </c>
      <c r="AK460" s="11">
        <f>'OddsRatio_working_3-way'!U460/(3*'OddsRatio_working_3-way'!X460^(1/3))*SIN(('OddsRatio_working_3-way'!Y460+4*PI())/3)</f>
        <v>0.57057840097591173</v>
      </c>
      <c r="AL460" s="11">
        <f>'OddsRatio_working_3-way'!Z460+'OddsRatio_working_3-way'!AF460</f>
        <v>1.0700175536046439</v>
      </c>
      <c r="AM460" s="11">
        <f>'OddsRatio_working_3-way'!AA460+'OddsRatio_working_3-way'!AG460</f>
        <v>-0.90652400677872946</v>
      </c>
      <c r="AN460" s="11">
        <f>'OddsRatio_working_3-way'!AB460+'OddsRatio_working_3-way'!AH460</f>
        <v>-0.16349354682591391</v>
      </c>
      <c r="AO460" s="11">
        <f>'OddsRatio_working_3-way'!AC460+'OddsRatio_working_3-way'!AI460</f>
        <v>0</v>
      </c>
      <c r="AP460" s="11">
        <f>'OddsRatio_working_3-way'!AD460+'OddsRatio_working_3-way'!AJ460</f>
        <v>0</v>
      </c>
      <c r="AQ460" s="11">
        <f>'OddsRatio_working_3-way'!AE460+'OddsRatio_working_3-way'!AK460</f>
        <v>0</v>
      </c>
      <c r="AR460" s="10">
        <f>IF(A460="","",IF(('OddsRatio_working_3-way'!X460=0),IF(Q460&gt;0,-Q460^(1/3),(-Q460)^(1/3)),'OddsRatio_working_3-way'!AL460-'OddsRatio_working_3-way'!R460/3))</f>
        <v>1.0700175536046439</v>
      </c>
      <c r="AS460" s="11">
        <f>IF(('OddsRatio_working_3-way'!X460=0),IF(Q460&gt;0,-Q460^(1/3),(-Q460)^(1/3)),'OddsRatio_working_3-way'!AM460-'OddsRatio_working_3-way'!R460/3)</f>
        <v>-0.90652400677872946</v>
      </c>
      <c r="AT460" s="11">
        <f>IF(('OddsRatio_working_3-way'!X460=0),IF(Q460&gt;0,-Q460^(1/3),(-Q460)^(1/3)),'OddsRatio_working_3-way'!AN460-'OddsRatio_working_3-way'!R460/3)</f>
        <v>-0.16349354682591391</v>
      </c>
      <c r="AU460" s="11">
        <f>IF(('OddsRatio_working_3-way'!X460=0),0,'OddsRatio_working_3-way'!AO460)</f>
        <v>0</v>
      </c>
      <c r="AV460" s="11">
        <f>IF(('OddsRatio_working_3-way'!X460=0),0,'OddsRatio_working_3-way'!AP460)</f>
        <v>0</v>
      </c>
      <c r="AW460" s="11">
        <f>IF(('OddsRatio_working_3-way'!X460=0),0,'OddsRatio_working_3-way'!AQ460)</f>
        <v>0</v>
      </c>
    </row>
    <row r="461" spans="1:4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9">
        <f t="shared" si="104"/>
        <v>0.33492542373506684</v>
      </c>
      <c r="E461" s="9">
        <f t="shared" si="105"/>
        <v>0.2891398184418455</v>
      </c>
      <c r="F461" s="9">
        <f t="shared" si="106"/>
        <v>0.37593475782308777</v>
      </c>
      <c r="G461" s="9">
        <f t="shared" si="107"/>
        <v>1.0506557139461585</v>
      </c>
      <c r="H461" s="9">
        <f t="shared" si="108"/>
        <v>2.9857392993582397</v>
      </c>
      <c r="I461" s="9">
        <f t="shared" si="109"/>
        <v>3.4585343706340099</v>
      </c>
      <c r="J461" s="9">
        <f t="shared" si="110"/>
        <v>2.6600360280349307</v>
      </c>
      <c r="K461" s="11">
        <f t="shared" si="111"/>
        <v>0.34602076124567471</v>
      </c>
      <c r="L461" s="11">
        <f t="shared" si="112"/>
        <v>0.29940119760479045</v>
      </c>
      <c r="M461" s="11">
        <f t="shared" si="113"/>
        <v>0.38759689922480617</v>
      </c>
      <c r="N461" s="11">
        <f>'OddsRatio_working_3-way'!K461+'OddsRatio_working_3-way'!L461+'OddsRatio_working_3-way'!M461-('OddsRatio_working_3-way'!K461*'OddsRatio_working_3-way'!L461)-('OddsRatio_working_3-way'!K461*'OddsRatio_working_3-way'!M461)-('OddsRatio_working_3-way'!L461*'OddsRatio_working_3-way'!M461)+('OddsRatio_working_3-way'!K461*'OddsRatio_working_3-way'!L461*'OddsRatio_working_3-way'!M461)-1</f>
        <v>-0.28058905926780064</v>
      </c>
      <c r="O461" s="11">
        <f>0</f>
        <v>0</v>
      </c>
      <c r="P461" s="11">
        <f>('OddsRatio_working_3-way'!K461*'OddsRatio_working_3-way'!L461)+('OddsRatio_working_3-way'!K461*'OddsRatio_working_3-way'!M461)+('OddsRatio_working_3-way'!L461*'OddsRatio_working_3-way'!M461)-(3*'OddsRatio_working_3-way'!K461*'OddsRatio_working_3-way'!L461*'OddsRatio_working_3-way'!M461)</f>
        <v>0.2332985915189818</v>
      </c>
      <c r="Q461" s="11">
        <f>2*'OddsRatio_working_3-way'!K461*'OddsRatio_working_3-way'!L461*'OddsRatio_working_3-way'!M461</f>
        <v>8.0309325824090116E-2</v>
      </c>
      <c r="R461" s="11">
        <f t="shared" si="114"/>
        <v>0</v>
      </c>
      <c r="S461" s="11">
        <f t="shared" si="115"/>
        <v>-0.83146004383697747</v>
      </c>
      <c r="T461" s="11">
        <f t="shared" si="116"/>
        <v>-0.28621688256006106</v>
      </c>
      <c r="U461" s="11">
        <f>'OddsRatio_working_3-way'!S461-'OddsRatio_working_3-way'!R461^2/3</f>
        <v>-0.83146004383697747</v>
      </c>
      <c r="V461" s="11">
        <f>'OddsRatio_working_3-way'!S461*'OddsRatio_working_3-way'!R461/3-2*'OddsRatio_working_3-way'!R461^3/27-'OddsRatio_working_3-way'!T461</f>
        <v>0.28621688256006106</v>
      </c>
      <c r="W461" s="11">
        <f>'OddsRatio_working_3-way'!V461^2+4*'OddsRatio_working_3-way'!U461^3/27</f>
        <v>-3.2369011321235069E-3</v>
      </c>
      <c r="X461" s="11">
        <f>IF('OddsRatio_working_3-way'!W461&gt;0,IF(ABS('OddsRatio_working_3-way'!V461+SQRT('OddsRatio_working_3-way'!W461))/2&gt;0,ABS('OddsRatio_working_3-way'!V461+SQRT('OddsRatio_working_3-way'!W461))/2,ABS('OddsRatio_working_3-way'!V461-SQRT('OddsRatio_working_3-way'!W461))/2),SQRT(-'OddsRatio_working_3-way'!U461^3/27))</f>
        <v>0.14590836593091852</v>
      </c>
      <c r="Y461" s="11">
        <f>IF('OddsRatio_working_3-way'!W461&gt;=0,IF('OddsRatio_working_3-way'!V461+SQRT('OddsRatio_working_3-way'!W461)&gt;0,0,PI()),ACOS('OddsRatio_working_3-way'!V461/(2*'OddsRatio_working_3-way'!X461)))</f>
        <v>0.19622079208937193</v>
      </c>
      <c r="Z461" s="11">
        <f>'OddsRatio_working_3-way'!X461^(1/3)*COS('OddsRatio_working_3-way'!Y461/3)</f>
        <v>0.52532785697307927</v>
      </c>
      <c r="AA461" s="11">
        <f>'OddsRatio_working_3-way'!X461^(1/3)*COS(('OddsRatio_working_3-way'!Y461+2*PI())/3)</f>
        <v>-0.29246313947103336</v>
      </c>
      <c r="AB461" s="11">
        <f>'OddsRatio_working_3-way'!X461^(1/3)*COS(('OddsRatio_working_3-way'!Y461+4*PI())/3)</f>
        <v>-0.23286471750204582</v>
      </c>
      <c r="AC461" s="11">
        <f>'OddsRatio_working_3-way'!X461^(1/3)*SIN('OddsRatio_working_3-way'!Y461/3)</f>
        <v>3.4409164967071776E-2</v>
      </c>
      <c r="AD461" s="11">
        <f>'OddsRatio_working_3-way'!X461^(1/3)*SIN(('OddsRatio_working_3-way'!Y461+2*PI())/3)</f>
        <v>0.43774268697078889</v>
      </c>
      <c r="AE461" s="11">
        <f>'OddsRatio_working_3-way'!X461^(1/3)*SIN(('OddsRatio_working_3-way'!Y461+4*PI())/3)</f>
        <v>-0.47215185193786069</v>
      </c>
      <c r="AF461" s="11">
        <f>-'OddsRatio_working_3-way'!U461/(3*'OddsRatio_working_3-way'!X461^(1/3))*COS(('OddsRatio_working_3-way'!Y461)/3)</f>
        <v>0.52532785697307927</v>
      </c>
      <c r="AG461" s="11">
        <f>-'OddsRatio_working_3-way'!U461/(3*'OddsRatio_working_3-way'!X461^(1/3))*COS(('OddsRatio_working_3-way'!Y461+2*PI())/3)</f>
        <v>-0.29246313947103336</v>
      </c>
      <c r="AH461" s="11">
        <f>-'OddsRatio_working_3-way'!U461/(3*'OddsRatio_working_3-way'!X461^(1/3))*COS(('OddsRatio_working_3-way'!Y461+4*PI())/3)</f>
        <v>-0.23286471750204582</v>
      </c>
      <c r="AI461" s="11">
        <f>'OddsRatio_working_3-way'!U461/(3*'OddsRatio_working_3-way'!X461^(1/3))*SIN(('OddsRatio_working_3-way'!Y461)/3)</f>
        <v>-3.4409164967071776E-2</v>
      </c>
      <c r="AJ461" s="11">
        <f>'OddsRatio_working_3-way'!U461/(3*'OddsRatio_working_3-way'!X461^(1/3))*SIN(('OddsRatio_working_3-way'!Y461+2*PI())/3)</f>
        <v>-0.43774268697078889</v>
      </c>
      <c r="AK461" s="11">
        <f>'OddsRatio_working_3-way'!U461/(3*'OddsRatio_working_3-way'!X461^(1/3))*SIN(('OddsRatio_working_3-way'!Y461+4*PI())/3)</f>
        <v>0.47215185193786069</v>
      </c>
      <c r="AL461" s="11">
        <f>'OddsRatio_working_3-way'!Z461+'OddsRatio_working_3-way'!AF461</f>
        <v>1.0506557139461585</v>
      </c>
      <c r="AM461" s="11">
        <f>'OddsRatio_working_3-way'!AA461+'OddsRatio_working_3-way'!AG461</f>
        <v>-0.58492627894206672</v>
      </c>
      <c r="AN461" s="11">
        <f>'OddsRatio_working_3-way'!AB461+'OddsRatio_working_3-way'!AH461</f>
        <v>-0.46572943500409164</v>
      </c>
      <c r="AO461" s="11">
        <f>'OddsRatio_working_3-way'!AC461+'OddsRatio_working_3-way'!AI461</f>
        <v>0</v>
      </c>
      <c r="AP461" s="11">
        <f>'OddsRatio_working_3-way'!AD461+'OddsRatio_working_3-way'!AJ461</f>
        <v>0</v>
      </c>
      <c r="AQ461" s="11">
        <f>'OddsRatio_working_3-way'!AE461+'OddsRatio_working_3-way'!AK461</f>
        <v>0</v>
      </c>
      <c r="AR461" s="10">
        <f>IF(A461="","",IF(('OddsRatio_working_3-way'!X461=0),IF(Q461&gt;0,-Q461^(1/3),(-Q461)^(1/3)),'OddsRatio_working_3-way'!AL461-'OddsRatio_working_3-way'!R461/3))</f>
        <v>1.0506557139461585</v>
      </c>
      <c r="AS461" s="11">
        <f>IF(('OddsRatio_working_3-way'!X461=0),IF(Q461&gt;0,-Q461^(1/3),(-Q461)^(1/3)),'OddsRatio_working_3-way'!AM461-'OddsRatio_working_3-way'!R461/3)</f>
        <v>-0.58492627894206672</v>
      </c>
      <c r="AT461" s="11">
        <f>IF(('OddsRatio_working_3-way'!X461=0),IF(Q461&gt;0,-Q461^(1/3),(-Q461)^(1/3)),'OddsRatio_working_3-way'!AN461-'OddsRatio_working_3-way'!R461/3)</f>
        <v>-0.46572943500409164</v>
      </c>
      <c r="AU461" s="11">
        <f>IF(('OddsRatio_working_3-way'!X461=0),0,'OddsRatio_working_3-way'!AO461)</f>
        <v>0</v>
      </c>
      <c r="AV461" s="11">
        <f>IF(('OddsRatio_working_3-way'!X461=0),0,'OddsRatio_working_3-way'!AP461)</f>
        <v>0</v>
      </c>
      <c r="AW461" s="11">
        <f>IF(('OddsRatio_working_3-way'!X461=0),0,'OddsRatio_working_3-way'!AQ461)</f>
        <v>0</v>
      </c>
    </row>
    <row r="462" spans="1:4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9">
        <f t="shared" si="104"/>
        <v>0.44954910305789247</v>
      </c>
      <c r="E462" s="9">
        <f t="shared" si="105"/>
        <v>0.30292715795431047</v>
      </c>
      <c r="F462" s="9">
        <f t="shared" si="106"/>
        <v>0.24752373898779703</v>
      </c>
      <c r="G462" s="9">
        <f t="shared" si="107"/>
        <v>1.0555612992376746</v>
      </c>
      <c r="H462" s="9">
        <f t="shared" si="108"/>
        <v>2.2244511071157027</v>
      </c>
      <c r="I462" s="9">
        <f t="shared" si="109"/>
        <v>3.3011236323381308</v>
      </c>
      <c r="J462" s="9">
        <f t="shared" si="110"/>
        <v>4.0400165418045022</v>
      </c>
      <c r="K462" s="11">
        <f t="shared" si="111"/>
        <v>0.46296296296296291</v>
      </c>
      <c r="L462" s="11">
        <f t="shared" si="112"/>
        <v>0.31446540880503143</v>
      </c>
      <c r="M462" s="11">
        <f t="shared" si="113"/>
        <v>0.25773195876288663</v>
      </c>
      <c r="N462" s="11">
        <f>'OddsRatio_working_3-way'!K462+'OddsRatio_working_3-way'!L462+'OddsRatio_working_3-way'!M462-('OddsRatio_working_3-way'!K462*'OddsRatio_working_3-way'!L462)-('OddsRatio_working_3-way'!K462*'OddsRatio_working_3-way'!M462)-('OddsRatio_working_3-way'!L462*'OddsRatio_working_3-way'!M462)+('OddsRatio_working_3-way'!K462*'OddsRatio_working_3-way'!L462*'OddsRatio_working_3-way'!M462)-1</f>
        <v>-0.27327152088871598</v>
      </c>
      <c r="O462" s="11">
        <f>0</f>
        <v>0</v>
      </c>
      <c r="P462" s="11">
        <f>('OddsRatio_working_3-way'!K462*'OddsRatio_working_3-way'!L462)+('OddsRatio_working_3-way'!K462*'OddsRatio_working_3-way'!M462)+('OddsRatio_working_3-way'!L462*'OddsRatio_working_3-way'!M462)-(3*'OddsRatio_working_3-way'!K462*'OddsRatio_working_3-way'!L462*'OddsRatio_working_3-way'!M462)</f>
        <v>0.23338760533210384</v>
      </c>
      <c r="Q462" s="11">
        <f>2*'OddsRatio_working_3-way'!K462*'OddsRatio_working_3-way'!L462*'OddsRatio_working_3-way'!M462</f>
        <v>7.5044246087493188E-2</v>
      </c>
      <c r="R462" s="11">
        <f t="shared" si="114"/>
        <v>0</v>
      </c>
      <c r="S462" s="11">
        <f t="shared" si="115"/>
        <v>-0.85405023023656379</v>
      </c>
      <c r="T462" s="11">
        <f t="shared" si="116"/>
        <v>-0.27461422194101726</v>
      </c>
      <c r="U462" s="11">
        <f>'OddsRatio_working_3-way'!S462-'OddsRatio_working_3-way'!R462^2/3</f>
        <v>-0.85405023023656379</v>
      </c>
      <c r="V462" s="11">
        <f>'OddsRatio_working_3-way'!S462*'OddsRatio_working_3-way'!R462/3-2*'OddsRatio_working_3-way'!R462^3/27-'OddsRatio_working_3-way'!T462</f>
        <v>0.27461422194101726</v>
      </c>
      <c r="W462" s="11">
        <f>'OddsRatio_working_3-way'!V462^2+4*'OddsRatio_working_3-way'!U462^3/27</f>
        <v>-1.6875291568452452E-2</v>
      </c>
      <c r="X462" s="11">
        <f>IF('OddsRatio_working_3-way'!W462&gt;0,IF(ABS('OddsRatio_working_3-way'!V462+SQRT('OddsRatio_working_3-way'!W462))/2&gt;0,ABS('OddsRatio_working_3-way'!V462+SQRT('OddsRatio_working_3-way'!W462))/2,ABS('OddsRatio_working_3-way'!V462-SQRT('OddsRatio_working_3-way'!W462))/2),SQRT(-'OddsRatio_working_3-way'!U462^3/27))</f>
        <v>0.15189491635726551</v>
      </c>
      <c r="Y462" s="11">
        <f>IF('OddsRatio_working_3-way'!W462&gt;=0,IF('OddsRatio_working_3-way'!V462+SQRT('OddsRatio_working_3-way'!W462)&gt;0,0,PI()),ACOS('OddsRatio_working_3-way'!V462/(2*'OddsRatio_working_3-way'!X462)))</f>
        <v>0.44185216715193576</v>
      </c>
      <c r="Z462" s="11">
        <f>'OddsRatio_working_3-way'!X462^(1/3)*COS('OddsRatio_working_3-way'!Y462/3)</f>
        <v>0.52778064961883731</v>
      </c>
      <c r="AA462" s="11">
        <f>'OddsRatio_working_3-way'!X462^(1/3)*COS(('OddsRatio_working_3-way'!Y462+2*PI())/3)</f>
        <v>-0.33170069993800444</v>
      </c>
      <c r="AB462" s="11">
        <f>'OddsRatio_working_3-way'!X462^(1/3)*COS(('OddsRatio_working_3-way'!Y462+4*PI())/3)</f>
        <v>-0.1960799496808327</v>
      </c>
      <c r="AC462" s="11">
        <f>'OddsRatio_working_3-way'!X462^(1/3)*SIN('OddsRatio_working_3-way'!Y462/3)</f>
        <v>7.8300676668677099E-2</v>
      </c>
      <c r="AD462" s="11">
        <f>'OddsRatio_working_3-way'!X462^(1/3)*SIN(('OddsRatio_working_3-way'!Y462+2*PI())/3)</f>
        <v>0.41792111186142833</v>
      </c>
      <c r="AE462" s="11">
        <f>'OddsRatio_working_3-way'!X462^(1/3)*SIN(('OddsRatio_working_3-way'!Y462+4*PI())/3)</f>
        <v>-0.4962217885301054</v>
      </c>
      <c r="AF462" s="11">
        <f>-'OddsRatio_working_3-way'!U462/(3*'OddsRatio_working_3-way'!X462^(1/3))*COS(('OddsRatio_working_3-way'!Y462)/3)</f>
        <v>0.52778064961883731</v>
      </c>
      <c r="AG462" s="11">
        <f>-'OddsRatio_working_3-way'!U462/(3*'OddsRatio_working_3-way'!X462^(1/3))*COS(('OddsRatio_working_3-way'!Y462+2*PI())/3)</f>
        <v>-0.33170069993800444</v>
      </c>
      <c r="AH462" s="11">
        <f>-'OddsRatio_working_3-way'!U462/(3*'OddsRatio_working_3-way'!X462^(1/3))*COS(('OddsRatio_working_3-way'!Y462+4*PI())/3)</f>
        <v>-0.1960799496808327</v>
      </c>
      <c r="AI462" s="11">
        <f>'OddsRatio_working_3-way'!U462/(3*'OddsRatio_working_3-way'!X462^(1/3))*SIN(('OddsRatio_working_3-way'!Y462)/3)</f>
        <v>-7.8300676668677099E-2</v>
      </c>
      <c r="AJ462" s="11">
        <f>'OddsRatio_working_3-way'!U462/(3*'OddsRatio_working_3-way'!X462^(1/3))*SIN(('OddsRatio_working_3-way'!Y462+2*PI())/3)</f>
        <v>-0.41792111186142833</v>
      </c>
      <c r="AK462" s="11">
        <f>'OddsRatio_working_3-way'!U462/(3*'OddsRatio_working_3-way'!X462^(1/3))*SIN(('OddsRatio_working_3-way'!Y462+4*PI())/3)</f>
        <v>0.4962217885301054</v>
      </c>
      <c r="AL462" s="11">
        <f>'OddsRatio_working_3-way'!Z462+'OddsRatio_working_3-way'!AF462</f>
        <v>1.0555612992376746</v>
      </c>
      <c r="AM462" s="11">
        <f>'OddsRatio_working_3-way'!AA462+'OddsRatio_working_3-way'!AG462</f>
        <v>-0.66340139987600888</v>
      </c>
      <c r="AN462" s="11">
        <f>'OddsRatio_working_3-way'!AB462+'OddsRatio_working_3-way'!AH462</f>
        <v>-0.3921598993616654</v>
      </c>
      <c r="AO462" s="11">
        <f>'OddsRatio_working_3-way'!AC462+'OddsRatio_working_3-way'!AI462</f>
        <v>0</v>
      </c>
      <c r="AP462" s="11">
        <f>'OddsRatio_working_3-way'!AD462+'OddsRatio_working_3-way'!AJ462</f>
        <v>0</v>
      </c>
      <c r="AQ462" s="11">
        <f>'OddsRatio_working_3-way'!AE462+'OddsRatio_working_3-way'!AK462</f>
        <v>0</v>
      </c>
      <c r="AR462" s="10">
        <f>IF(A462="","",IF(('OddsRatio_working_3-way'!X462=0),IF(Q462&gt;0,-Q462^(1/3),(-Q462)^(1/3)),'OddsRatio_working_3-way'!AL462-'OddsRatio_working_3-way'!R462/3))</f>
        <v>1.0555612992376746</v>
      </c>
      <c r="AS462" s="11">
        <f>IF(('OddsRatio_working_3-way'!X462=0),IF(Q462&gt;0,-Q462^(1/3),(-Q462)^(1/3)),'OddsRatio_working_3-way'!AM462-'OddsRatio_working_3-way'!R462/3)</f>
        <v>-0.66340139987600888</v>
      </c>
      <c r="AT462" s="11">
        <f>IF(('OddsRatio_working_3-way'!X462=0),IF(Q462&gt;0,-Q462^(1/3),(-Q462)^(1/3)),'OddsRatio_working_3-way'!AN462-'OddsRatio_working_3-way'!R462/3)</f>
        <v>-0.3921598993616654</v>
      </c>
      <c r="AU462" s="11">
        <f>IF(('OddsRatio_working_3-way'!X462=0),0,'OddsRatio_working_3-way'!AO462)</f>
        <v>0</v>
      </c>
      <c r="AV462" s="11">
        <f>IF(('OddsRatio_working_3-way'!X462=0),0,'OddsRatio_working_3-way'!AP462)</f>
        <v>0</v>
      </c>
      <c r="AW462" s="11">
        <f>IF(('OddsRatio_working_3-way'!X462=0),0,'OddsRatio_working_3-way'!AQ462)</f>
        <v>0</v>
      </c>
    </row>
    <row r="463" spans="1:4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9">
        <f t="shared" si="104"/>
        <v>0.40640684148375</v>
      </c>
      <c r="E463" s="9">
        <f t="shared" si="105"/>
        <v>0.29911047863649676</v>
      </c>
      <c r="F463" s="9">
        <f t="shared" si="106"/>
        <v>0.29448267987975313</v>
      </c>
      <c r="G463" s="9">
        <f t="shared" si="107"/>
        <v>1.0507830926821393</v>
      </c>
      <c r="H463" s="9">
        <f t="shared" si="108"/>
        <v>2.4605884988281739</v>
      </c>
      <c r="I463" s="9">
        <f t="shared" si="109"/>
        <v>3.34324629668117</v>
      </c>
      <c r="J463" s="9">
        <f t="shared" si="110"/>
        <v>3.3957854513152781</v>
      </c>
      <c r="K463" s="11">
        <f t="shared" si="111"/>
        <v>0.41841004184100417</v>
      </c>
      <c r="L463" s="11">
        <f t="shared" si="112"/>
        <v>0.30959752321981426</v>
      </c>
      <c r="M463" s="11">
        <f t="shared" si="113"/>
        <v>0.3048780487804878</v>
      </c>
      <c r="N463" s="11">
        <f>'OddsRatio_working_3-way'!K463+'OddsRatio_working_3-way'!L463+'OddsRatio_working_3-way'!M463-('OddsRatio_working_3-way'!K463*'OddsRatio_working_3-way'!L463)-('OddsRatio_working_3-way'!K463*'OddsRatio_working_3-way'!M463)-('OddsRatio_working_3-way'!L463*'OddsRatio_working_3-way'!M463)+('OddsRatio_working_3-way'!K463*'OddsRatio_working_3-way'!L463*'OddsRatio_working_3-way'!M463)-1</f>
        <v>-0.27911311478362133</v>
      </c>
      <c r="O463" s="11">
        <f>0</f>
        <v>0</v>
      </c>
      <c r="P463" s="11">
        <f>('OddsRatio_working_3-way'!K463*'OddsRatio_working_3-way'!L463)+('OddsRatio_working_3-way'!K463*'OddsRatio_working_3-way'!M463)+('OddsRatio_working_3-way'!L463*'OddsRatio_working_3-way'!M463)-(3*'OddsRatio_working_3-way'!K463*'OddsRatio_working_3-way'!L463*'OddsRatio_working_3-way'!M463)</f>
        <v>0.23301170871988264</v>
      </c>
      <c r="Q463" s="11">
        <f>2*'OddsRatio_working_3-way'!K463*'OddsRatio_working_3-way'!L463*'OddsRatio_working_3-way'!M463</f>
        <v>7.8987019905044961E-2</v>
      </c>
      <c r="R463" s="11">
        <f t="shared" si="114"/>
        <v>0</v>
      </c>
      <c r="S463" s="11">
        <f t="shared" si="115"/>
        <v>-0.83482895062283913</v>
      </c>
      <c r="T463" s="11">
        <f t="shared" si="116"/>
        <v>-0.28299286461791157</v>
      </c>
      <c r="U463" s="11">
        <f>'OddsRatio_working_3-way'!S463-'OddsRatio_working_3-way'!R463^2/3</f>
        <v>-0.83482895062283913</v>
      </c>
      <c r="V463" s="11">
        <f>'OddsRatio_working_3-way'!S463*'OddsRatio_working_3-way'!R463/3-2*'OddsRatio_working_3-way'!R463^3/27-'OddsRatio_working_3-way'!T463</f>
        <v>0.28299286461791157</v>
      </c>
      <c r="W463" s="11">
        <f>'OddsRatio_working_3-way'!V463^2+4*'OddsRatio_working_3-way'!U463^3/27</f>
        <v>-6.1113598464647423E-3</v>
      </c>
      <c r="X463" s="11">
        <f>IF('OddsRatio_working_3-way'!W463&gt;0,IF(ABS('OddsRatio_working_3-way'!V463+SQRT('OddsRatio_working_3-way'!W463))/2&gt;0,ABS('OddsRatio_working_3-way'!V463+SQRT('OddsRatio_working_3-way'!W463))/2,ABS('OddsRatio_working_3-way'!V463-SQRT('OddsRatio_working_3-way'!W463))/2),SQRT(-'OddsRatio_working_3-way'!U463^3/27))</f>
        <v>0.14679605007553539</v>
      </c>
      <c r="Y463" s="11">
        <f>IF('OddsRatio_working_3-way'!W463&gt;=0,IF('OddsRatio_working_3-way'!V463+SQRT('OddsRatio_working_3-way'!W463)&gt;0,0,PI()),ACOS('OddsRatio_working_3-way'!V463/(2*'OddsRatio_working_3-way'!X463)))</f>
        <v>0.26952272759498164</v>
      </c>
      <c r="Z463" s="11">
        <f>'OddsRatio_working_3-way'!X463^(1/3)*COS('OddsRatio_working_3-way'!Y463/3)</f>
        <v>0.52539154634106966</v>
      </c>
      <c r="AA463" s="11">
        <f>'OddsRatio_working_3-way'!X463^(1/3)*COS(('OddsRatio_working_3-way'!Y463+2*PI())/3)</f>
        <v>-0.3036839413500787</v>
      </c>
      <c r="AB463" s="11">
        <f>'OddsRatio_working_3-way'!X463^(1/3)*COS(('OddsRatio_working_3-way'!Y463+4*PI())/3)</f>
        <v>-0.22170760499099085</v>
      </c>
      <c r="AC463" s="11">
        <f>'OddsRatio_working_3-way'!X463^(1/3)*SIN('OddsRatio_working_3-way'!Y463/3)</f>
        <v>4.7329059864098612E-2</v>
      </c>
      <c r="AD463" s="11">
        <f>'OddsRatio_working_3-way'!X463^(1/3)*SIN(('OddsRatio_working_3-way'!Y463+2*PI())/3)</f>
        <v>0.43133789613290613</v>
      </c>
      <c r="AE463" s="11">
        <f>'OddsRatio_working_3-way'!X463^(1/3)*SIN(('OddsRatio_working_3-way'!Y463+4*PI())/3)</f>
        <v>-0.47866695599700482</v>
      </c>
      <c r="AF463" s="11">
        <f>-'OddsRatio_working_3-way'!U463/(3*'OddsRatio_working_3-way'!X463^(1/3))*COS(('OddsRatio_working_3-way'!Y463)/3)</f>
        <v>0.52539154634106955</v>
      </c>
      <c r="AG463" s="11">
        <f>-'OddsRatio_working_3-way'!U463/(3*'OddsRatio_working_3-way'!X463^(1/3))*COS(('OddsRatio_working_3-way'!Y463+2*PI())/3)</f>
        <v>-0.30368394135007865</v>
      </c>
      <c r="AH463" s="11">
        <f>-'OddsRatio_working_3-way'!U463/(3*'OddsRatio_working_3-way'!X463^(1/3))*COS(('OddsRatio_working_3-way'!Y463+4*PI())/3)</f>
        <v>-0.22170760499099079</v>
      </c>
      <c r="AI463" s="11">
        <f>'OddsRatio_working_3-way'!U463/(3*'OddsRatio_working_3-way'!X463^(1/3))*SIN(('OddsRatio_working_3-way'!Y463)/3)</f>
        <v>-4.7329059864098598E-2</v>
      </c>
      <c r="AJ463" s="11">
        <f>'OddsRatio_working_3-way'!U463/(3*'OddsRatio_working_3-way'!X463^(1/3))*SIN(('OddsRatio_working_3-way'!Y463+2*PI())/3)</f>
        <v>-0.43133789613290602</v>
      </c>
      <c r="AK463" s="11">
        <f>'OddsRatio_working_3-way'!U463/(3*'OddsRatio_working_3-way'!X463^(1/3))*SIN(('OddsRatio_working_3-way'!Y463+4*PI())/3)</f>
        <v>0.47866695599700471</v>
      </c>
      <c r="AL463" s="11">
        <f>'OddsRatio_working_3-way'!Z463+'OddsRatio_working_3-way'!AF463</f>
        <v>1.0507830926821393</v>
      </c>
      <c r="AM463" s="11">
        <f>'OddsRatio_working_3-way'!AA463+'OddsRatio_working_3-way'!AG463</f>
        <v>-0.6073678827001574</v>
      </c>
      <c r="AN463" s="11">
        <f>'OddsRatio_working_3-way'!AB463+'OddsRatio_working_3-way'!AH463</f>
        <v>-0.44341520998198164</v>
      </c>
      <c r="AO463" s="11">
        <f>'OddsRatio_working_3-way'!AC463+'OddsRatio_working_3-way'!AI463</f>
        <v>0</v>
      </c>
      <c r="AP463" s="11">
        <f>'OddsRatio_working_3-way'!AD463+'OddsRatio_working_3-way'!AJ463</f>
        <v>0</v>
      </c>
      <c r="AQ463" s="11">
        <f>'OddsRatio_working_3-way'!AE463+'OddsRatio_working_3-way'!AK463</f>
        <v>0</v>
      </c>
      <c r="AR463" s="10">
        <f>IF(A463="","",IF(('OddsRatio_working_3-way'!X463=0),IF(Q463&gt;0,-Q463^(1/3),(-Q463)^(1/3)),'OddsRatio_working_3-way'!AL463-'OddsRatio_working_3-way'!R463/3))</f>
        <v>1.0507830926821393</v>
      </c>
      <c r="AS463" s="11">
        <f>IF(('OddsRatio_working_3-way'!X463=0),IF(Q463&gt;0,-Q463^(1/3),(-Q463)^(1/3)),'OddsRatio_working_3-way'!AM463-'OddsRatio_working_3-way'!R463/3)</f>
        <v>-0.6073678827001574</v>
      </c>
      <c r="AT463" s="11">
        <f>IF(('OddsRatio_working_3-way'!X463=0),IF(Q463&gt;0,-Q463^(1/3),(-Q463)^(1/3)),'OddsRatio_working_3-way'!AN463-'OddsRatio_working_3-way'!R463/3)</f>
        <v>-0.44341520998198164</v>
      </c>
      <c r="AU463" s="11">
        <f>IF(('OddsRatio_working_3-way'!X463=0),0,'OddsRatio_working_3-way'!AO463)</f>
        <v>0</v>
      </c>
      <c r="AV463" s="11">
        <f>IF(('OddsRatio_working_3-way'!X463=0),0,'OddsRatio_working_3-way'!AP463)</f>
        <v>0</v>
      </c>
      <c r="AW463" s="11">
        <f>IF(('OddsRatio_working_3-way'!X463=0),0,'OddsRatio_working_3-way'!AQ463)</f>
        <v>0</v>
      </c>
    </row>
    <row r="464" spans="1:4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9">
        <f t="shared" si="104"/>
        <v>0.15004823010878676</v>
      </c>
      <c r="E464" s="9">
        <f t="shared" si="105"/>
        <v>0.21287801422151059</v>
      </c>
      <c r="F464" s="9">
        <f t="shared" si="106"/>
        <v>0.63707375566970281</v>
      </c>
      <c r="G464" s="9">
        <f t="shared" si="107"/>
        <v>1.0748622002433164</v>
      </c>
      <c r="H464" s="9">
        <f t="shared" si="108"/>
        <v>6.6645237952822773</v>
      </c>
      <c r="I464" s="9">
        <f t="shared" si="109"/>
        <v>4.6975259688370086</v>
      </c>
      <c r="J464" s="9">
        <f t="shared" si="110"/>
        <v>1.5696769661289578</v>
      </c>
      <c r="K464" s="11">
        <f t="shared" si="111"/>
        <v>0.15948963317384371</v>
      </c>
      <c r="L464" s="11">
        <f t="shared" si="112"/>
        <v>0.2252252252252252</v>
      </c>
      <c r="M464" s="11">
        <f t="shared" si="113"/>
        <v>0.65359477124183007</v>
      </c>
      <c r="N464" s="11">
        <f>'OddsRatio_working_3-way'!K464+'OddsRatio_working_3-way'!L464+'OddsRatio_working_3-way'!M464-('OddsRatio_working_3-way'!K464*'OddsRatio_working_3-way'!L464)-('OddsRatio_working_3-way'!K464*'OddsRatio_working_3-way'!M464)-('OddsRatio_working_3-way'!L464*'OddsRatio_working_3-way'!M464)+('OddsRatio_working_3-way'!K464*'OddsRatio_working_3-way'!L464*'OddsRatio_working_3-way'!M464)-1</f>
        <v>-0.22558124312510297</v>
      </c>
      <c r="O464" s="11">
        <f>0</f>
        <v>0</v>
      </c>
      <c r="P464" s="11">
        <f>('OddsRatio_working_3-way'!K464*'OddsRatio_working_3-way'!L464)+('OddsRatio_working_3-way'!K464*'OddsRatio_working_3-way'!M464)+('OddsRatio_working_3-way'!L464*'OddsRatio_working_3-way'!M464)-(3*'OddsRatio_working_3-way'!K464*'OddsRatio_working_3-way'!L464*'OddsRatio_working_3-way'!M464)</f>
        <v>0.2169352014553253</v>
      </c>
      <c r="Q464" s="11">
        <f>2*'OddsRatio_working_3-way'!K464*'OddsRatio_working_3-way'!L464*'OddsRatio_working_3-way'!M464</f>
        <v>4.6955671310676468E-2</v>
      </c>
      <c r="R464" s="11">
        <f t="shared" si="114"/>
        <v>0</v>
      </c>
      <c r="S464" s="11">
        <f t="shared" si="115"/>
        <v>-0.96167216054846039</v>
      </c>
      <c r="T464" s="11">
        <f t="shared" si="116"/>
        <v>-0.20815414730486154</v>
      </c>
      <c r="U464" s="11">
        <f>'OddsRatio_working_3-way'!S464-'OddsRatio_working_3-way'!R464^2/3</f>
        <v>-0.96167216054846039</v>
      </c>
      <c r="V464" s="11">
        <f>'OddsRatio_working_3-way'!S464*'OddsRatio_working_3-way'!R464/3-2*'OddsRatio_working_3-way'!R464^3/27-'OddsRatio_working_3-way'!T464</f>
        <v>0.20815414730486154</v>
      </c>
      <c r="W464" s="11">
        <f>'OddsRatio_working_3-way'!V464^2+4*'OddsRatio_working_3-way'!U464^3/27</f>
        <v>-8.8429961624695311E-2</v>
      </c>
      <c r="X464" s="11">
        <f>IF('OddsRatio_working_3-way'!W464&gt;0,IF(ABS('OddsRatio_working_3-way'!V464+SQRT('OddsRatio_working_3-way'!W464))/2&gt;0,ABS('OddsRatio_working_3-way'!V464+SQRT('OddsRatio_working_3-way'!W464))/2,ABS('OddsRatio_working_3-way'!V464-SQRT('OddsRatio_working_3-way'!W464))/2),SQRT(-'OddsRatio_working_3-way'!U464^3/27))</f>
        <v>0.18149250030298036</v>
      </c>
      <c r="Y464" s="11">
        <f>IF('OddsRatio_working_3-way'!W464&gt;=0,IF('OddsRatio_working_3-way'!V464+SQRT('OddsRatio_working_3-way'!W464)&gt;0,0,PI()),ACOS('OddsRatio_working_3-way'!V464/(2*'OddsRatio_working_3-way'!X464)))</f>
        <v>0.96008408977178339</v>
      </c>
      <c r="Z464" s="11">
        <f>'OddsRatio_working_3-way'!X464^(1/3)*COS('OddsRatio_working_3-way'!Y464/3)</f>
        <v>0.53743110012165818</v>
      </c>
      <c r="AA464" s="11">
        <f>'OddsRatio_working_3-way'!X464^(1/3)*COS(('OddsRatio_working_3-way'!Y464+2*PI())/3)</f>
        <v>-0.42296826350092798</v>
      </c>
      <c r="AB464" s="11">
        <f>'OddsRatio_working_3-way'!X464^(1/3)*COS(('OddsRatio_working_3-way'!Y464+4*PI())/3)</f>
        <v>-0.11446283662073033</v>
      </c>
      <c r="AC464" s="11">
        <f>'OddsRatio_working_3-way'!X464^(1/3)*SIN('OddsRatio_working_3-way'!Y464/3)</f>
        <v>0.17811569125574261</v>
      </c>
      <c r="AD464" s="11">
        <f>'OddsRatio_working_3-way'!X464^(1/3)*SIN(('OddsRatio_working_3-way'!Y464+2*PI())/3)</f>
        <v>0.37637113986130283</v>
      </c>
      <c r="AE464" s="11">
        <f>'OddsRatio_working_3-way'!X464^(1/3)*SIN(('OddsRatio_working_3-way'!Y464+4*PI())/3)</f>
        <v>-0.55448683111704533</v>
      </c>
      <c r="AF464" s="11">
        <f>-'OddsRatio_working_3-way'!U464/(3*'OddsRatio_working_3-way'!X464^(1/3))*COS(('OddsRatio_working_3-way'!Y464)/3)</f>
        <v>0.53743110012165818</v>
      </c>
      <c r="AG464" s="11">
        <f>-'OddsRatio_working_3-way'!U464/(3*'OddsRatio_working_3-way'!X464^(1/3))*COS(('OddsRatio_working_3-way'!Y464+2*PI())/3)</f>
        <v>-0.42296826350092798</v>
      </c>
      <c r="AH464" s="11">
        <f>-'OddsRatio_working_3-way'!U464/(3*'OddsRatio_working_3-way'!X464^(1/3))*COS(('OddsRatio_working_3-way'!Y464+4*PI())/3)</f>
        <v>-0.11446283662073033</v>
      </c>
      <c r="AI464" s="11">
        <f>'OddsRatio_working_3-way'!U464/(3*'OddsRatio_working_3-way'!X464^(1/3))*SIN(('OddsRatio_working_3-way'!Y464)/3)</f>
        <v>-0.17811569125574261</v>
      </c>
      <c r="AJ464" s="11">
        <f>'OddsRatio_working_3-way'!U464/(3*'OddsRatio_working_3-way'!X464^(1/3))*SIN(('OddsRatio_working_3-way'!Y464+2*PI())/3)</f>
        <v>-0.37637113986130283</v>
      </c>
      <c r="AK464" s="11">
        <f>'OddsRatio_working_3-way'!U464/(3*'OddsRatio_working_3-way'!X464^(1/3))*SIN(('OddsRatio_working_3-way'!Y464+4*PI())/3)</f>
        <v>0.55448683111704533</v>
      </c>
      <c r="AL464" s="11">
        <f>'OddsRatio_working_3-way'!Z464+'OddsRatio_working_3-way'!AF464</f>
        <v>1.0748622002433164</v>
      </c>
      <c r="AM464" s="11">
        <f>'OddsRatio_working_3-way'!AA464+'OddsRatio_working_3-way'!AG464</f>
        <v>-0.84593652700185595</v>
      </c>
      <c r="AN464" s="11">
        <f>'OddsRatio_working_3-way'!AB464+'OddsRatio_working_3-way'!AH464</f>
        <v>-0.22892567324146065</v>
      </c>
      <c r="AO464" s="11">
        <f>'OddsRatio_working_3-way'!AC464+'OddsRatio_working_3-way'!AI464</f>
        <v>0</v>
      </c>
      <c r="AP464" s="11">
        <f>'OddsRatio_working_3-way'!AD464+'OddsRatio_working_3-way'!AJ464</f>
        <v>0</v>
      </c>
      <c r="AQ464" s="11">
        <f>'OddsRatio_working_3-way'!AE464+'OddsRatio_working_3-way'!AK464</f>
        <v>0</v>
      </c>
      <c r="AR464" s="10">
        <f>IF(A464="","",IF(('OddsRatio_working_3-way'!X464=0),IF(Q464&gt;0,-Q464^(1/3),(-Q464)^(1/3)),'OddsRatio_working_3-way'!AL464-'OddsRatio_working_3-way'!R464/3))</f>
        <v>1.0748622002433164</v>
      </c>
      <c r="AS464" s="11">
        <f>IF(('OddsRatio_working_3-way'!X464=0),IF(Q464&gt;0,-Q464^(1/3),(-Q464)^(1/3)),'OddsRatio_working_3-way'!AM464-'OddsRatio_working_3-way'!R464/3)</f>
        <v>-0.84593652700185595</v>
      </c>
      <c r="AT464" s="11">
        <f>IF(('OddsRatio_working_3-way'!X464=0),IF(Q464&gt;0,-Q464^(1/3),(-Q464)^(1/3)),'OddsRatio_working_3-way'!AN464-'OddsRatio_working_3-way'!R464/3)</f>
        <v>-0.22892567324146065</v>
      </c>
      <c r="AU464" s="11">
        <f>IF(('OddsRatio_working_3-way'!X464=0),0,'OddsRatio_working_3-way'!AO464)</f>
        <v>0</v>
      </c>
      <c r="AV464" s="11">
        <f>IF(('OddsRatio_working_3-way'!X464=0),0,'OddsRatio_working_3-way'!AP464)</f>
        <v>0</v>
      </c>
      <c r="AW464" s="11">
        <f>IF(('OddsRatio_working_3-way'!X464=0),0,'OddsRatio_working_3-way'!AQ464)</f>
        <v>0</v>
      </c>
    </row>
    <row r="465" spans="1:4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9">
        <f t="shared" si="104"/>
        <v>0.40279675521738911</v>
      </c>
      <c r="E465" s="9">
        <f t="shared" si="105"/>
        <v>0.28550097736651481</v>
      </c>
      <c r="F465" s="9">
        <f t="shared" si="106"/>
        <v>0.31170226741609619</v>
      </c>
      <c r="G465" s="9">
        <f t="shared" si="107"/>
        <v>1.0515188989704112</v>
      </c>
      <c r="H465" s="9">
        <f t="shared" si="108"/>
        <v>2.4826416475482795</v>
      </c>
      <c r="I465" s="9">
        <f t="shared" si="109"/>
        <v>3.5026149795495787</v>
      </c>
      <c r="J465" s="9">
        <f t="shared" si="110"/>
        <v>3.208189687837864</v>
      </c>
      <c r="K465" s="11">
        <f t="shared" si="111"/>
        <v>0.41493775933609955</v>
      </c>
      <c r="L465" s="11">
        <f t="shared" si="112"/>
        <v>0.29585798816568049</v>
      </c>
      <c r="M465" s="11">
        <f t="shared" si="113"/>
        <v>0.32258064516129031</v>
      </c>
      <c r="N465" s="11">
        <f>'OddsRatio_working_3-way'!K465+'OddsRatio_working_3-way'!L465+'OddsRatio_working_3-way'!M465-('OddsRatio_working_3-way'!K465*'OddsRatio_working_3-way'!L465)-('OddsRatio_working_3-way'!K465*'OddsRatio_working_3-way'!M465)-('OddsRatio_working_3-way'!L465*'OddsRatio_working_3-way'!M465)+('OddsRatio_working_3-way'!K465*'OddsRatio_working_3-way'!L465*'OddsRatio_working_3-way'!M465)-1</f>
        <v>-0.27907435377344669</v>
      </c>
      <c r="O465" s="11">
        <f>0</f>
        <v>0</v>
      </c>
      <c r="P465" s="11">
        <f>('OddsRatio_working_3-way'!K465*'OddsRatio_working_3-way'!L465)+('OddsRatio_working_3-way'!K465*'OddsRatio_working_3-way'!M465)+('OddsRatio_working_3-way'!L465*'OddsRatio_working_3-way'!M465)-(3*'OddsRatio_working_3-way'!K465*'OddsRatio_working_3-way'!L465*'OddsRatio_working_3-way'!M465)</f>
        <v>0.23324903631319205</v>
      </c>
      <c r="Q465" s="11">
        <f>2*'OddsRatio_working_3-way'!K465*'OddsRatio_working_3-way'!L465*'OddsRatio_working_3-way'!M465</f>
        <v>7.9201710123324984E-2</v>
      </c>
      <c r="R465" s="11">
        <f t="shared" si="114"/>
        <v>0</v>
      </c>
      <c r="S465" s="11">
        <f t="shared" si="115"/>
        <v>-0.83579531103221416</v>
      </c>
      <c r="T465" s="11">
        <f t="shared" si="116"/>
        <v>-0.28380146384795052</v>
      </c>
      <c r="U465" s="11">
        <f>'OddsRatio_working_3-way'!S465-'OddsRatio_working_3-way'!R465^2/3</f>
        <v>-0.83579531103221416</v>
      </c>
      <c r="V465" s="11">
        <f>'OddsRatio_working_3-way'!S465*'OddsRatio_working_3-way'!R465/3-2*'OddsRatio_working_3-way'!R465^3/27-'OddsRatio_working_3-way'!T465</f>
        <v>0.28380146384795052</v>
      </c>
      <c r="W465" s="11">
        <f>'OddsRatio_working_3-way'!V465^2+4*'OddsRatio_working_3-way'!U465^3/27</f>
        <v>-5.952727957471482E-3</v>
      </c>
      <c r="X465" s="11">
        <f>IF('OddsRatio_working_3-way'!W465&gt;0,IF(ABS('OddsRatio_working_3-way'!V465+SQRT('OddsRatio_working_3-way'!W465))/2&gt;0,ABS('OddsRatio_working_3-way'!V465+SQRT('OddsRatio_working_3-way'!W465))/2,ABS('OddsRatio_working_3-way'!V465-SQRT('OddsRatio_working_3-way'!W465))/2),SQRT(-'OddsRatio_working_3-way'!U465^3/27))</f>
        <v>0.14705101057091638</v>
      </c>
      <c r="Y465" s="11">
        <f>IF('OddsRatio_working_3-way'!W465&gt;=0,IF('OddsRatio_working_3-way'!V465+SQRT('OddsRatio_working_3-way'!W465)&gt;0,0,PI()),ACOS('OddsRatio_working_3-way'!V465/(2*'OddsRatio_working_3-way'!X465)))</f>
        <v>0.2654435181332091</v>
      </c>
      <c r="Z465" s="11">
        <f>'OddsRatio_working_3-way'!X465^(1/3)*COS('OddsRatio_working_3-way'!Y465/3)</f>
        <v>0.5257594494852057</v>
      </c>
      <c r="AA465" s="11">
        <f>'OddsRatio_working_3-way'!X465^(1/3)*COS(('OddsRatio_working_3-way'!Y465+2*PI())/3)</f>
        <v>-0.30327252999073634</v>
      </c>
      <c r="AB465" s="11">
        <f>'OddsRatio_working_3-way'!X465^(1/3)*COS(('OddsRatio_working_3-way'!Y465+4*PI())/3)</f>
        <v>-0.2224869194944693</v>
      </c>
      <c r="AC465" s="11">
        <f>'OddsRatio_working_3-way'!X465^(1/3)*SIN('OddsRatio_working_3-way'!Y465/3)</f>
        <v>4.6641593966668088E-2</v>
      </c>
      <c r="AD465" s="11">
        <f>'OddsRatio_working_3-way'!X465^(1/3)*SIN(('OddsRatio_working_3-way'!Y465+2*PI())/3)</f>
        <v>0.43200024255057551</v>
      </c>
      <c r="AE465" s="11">
        <f>'OddsRatio_working_3-way'!X465^(1/3)*SIN(('OddsRatio_working_3-way'!Y465+4*PI())/3)</f>
        <v>-0.47864183651724351</v>
      </c>
      <c r="AF465" s="11">
        <f>-'OddsRatio_working_3-way'!U465/(3*'OddsRatio_working_3-way'!X465^(1/3))*COS(('OddsRatio_working_3-way'!Y465)/3)</f>
        <v>0.52575944948520548</v>
      </c>
      <c r="AG465" s="11">
        <f>-'OddsRatio_working_3-way'!U465/(3*'OddsRatio_working_3-way'!X465^(1/3))*COS(('OddsRatio_working_3-way'!Y465+2*PI())/3)</f>
        <v>-0.30327252999073623</v>
      </c>
      <c r="AH465" s="11">
        <f>-'OddsRatio_working_3-way'!U465/(3*'OddsRatio_working_3-way'!X465^(1/3))*COS(('OddsRatio_working_3-way'!Y465+4*PI())/3)</f>
        <v>-0.22248691949446919</v>
      </c>
      <c r="AI465" s="11">
        <f>'OddsRatio_working_3-way'!U465/(3*'OddsRatio_working_3-way'!X465^(1/3))*SIN(('OddsRatio_working_3-way'!Y465)/3)</f>
        <v>-4.6641593966668067E-2</v>
      </c>
      <c r="AJ465" s="11">
        <f>'OddsRatio_working_3-way'!U465/(3*'OddsRatio_working_3-way'!X465^(1/3))*SIN(('OddsRatio_working_3-way'!Y465+2*PI())/3)</f>
        <v>-0.43200024255057529</v>
      </c>
      <c r="AK465" s="11">
        <f>'OddsRatio_working_3-way'!U465/(3*'OddsRatio_working_3-way'!X465^(1/3))*SIN(('OddsRatio_working_3-way'!Y465+4*PI())/3)</f>
        <v>0.47864183651724335</v>
      </c>
      <c r="AL465" s="11">
        <f>'OddsRatio_working_3-way'!Z465+'OddsRatio_working_3-way'!AF465</f>
        <v>1.0515188989704112</v>
      </c>
      <c r="AM465" s="11">
        <f>'OddsRatio_working_3-way'!AA465+'OddsRatio_working_3-way'!AG465</f>
        <v>-0.60654505998147257</v>
      </c>
      <c r="AN465" s="11">
        <f>'OddsRatio_working_3-way'!AB465+'OddsRatio_working_3-way'!AH465</f>
        <v>-0.4449738389889385</v>
      </c>
      <c r="AO465" s="11">
        <f>'OddsRatio_working_3-way'!AC465+'OddsRatio_working_3-way'!AI465</f>
        <v>0</v>
      </c>
      <c r="AP465" s="11">
        <f>'OddsRatio_working_3-way'!AD465+'OddsRatio_working_3-way'!AJ465</f>
        <v>0</v>
      </c>
      <c r="AQ465" s="11">
        <f>'OddsRatio_working_3-way'!AE465+'OddsRatio_working_3-way'!AK465</f>
        <v>0</v>
      </c>
      <c r="AR465" s="10">
        <f>IF(A465="","",IF(('OddsRatio_working_3-way'!X465=0),IF(Q465&gt;0,-Q465^(1/3),(-Q465)^(1/3)),'OddsRatio_working_3-way'!AL465-'OddsRatio_working_3-way'!R465/3))</f>
        <v>1.0515188989704112</v>
      </c>
      <c r="AS465" s="11">
        <f>IF(('OddsRatio_working_3-way'!X465=0),IF(Q465&gt;0,-Q465^(1/3),(-Q465)^(1/3)),'OddsRatio_working_3-way'!AM465-'OddsRatio_working_3-way'!R465/3)</f>
        <v>-0.60654505998147257</v>
      </c>
      <c r="AT465" s="11">
        <f>IF(('OddsRatio_working_3-way'!X465=0),IF(Q465&gt;0,-Q465^(1/3),(-Q465)^(1/3)),'OddsRatio_working_3-way'!AN465-'OddsRatio_working_3-way'!R465/3)</f>
        <v>-0.4449738389889385</v>
      </c>
      <c r="AU465" s="11">
        <f>IF(('OddsRatio_working_3-way'!X465=0),0,'OddsRatio_working_3-way'!AO465)</f>
        <v>0</v>
      </c>
      <c r="AV465" s="11">
        <f>IF(('OddsRatio_working_3-way'!X465=0),0,'OddsRatio_working_3-way'!AP465)</f>
        <v>0</v>
      </c>
      <c r="AW465" s="11">
        <f>IF(('OddsRatio_working_3-way'!X465=0),0,'OddsRatio_working_3-way'!AQ465)</f>
        <v>0</v>
      </c>
    </row>
    <row r="466" spans="1:4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9">
        <f t="shared" si="104"/>
        <v>0.2423159653892738</v>
      </c>
      <c r="E466" s="9">
        <f t="shared" si="105"/>
        <v>0.26637493665431722</v>
      </c>
      <c r="F466" s="9">
        <f t="shared" si="106"/>
        <v>0.49130909795640898</v>
      </c>
      <c r="G466" s="9">
        <f t="shared" si="107"/>
        <v>1.0353785512205684</v>
      </c>
      <c r="H466" s="9">
        <f t="shared" si="108"/>
        <v>4.126843224686116</v>
      </c>
      <c r="I466" s="9">
        <f t="shared" si="109"/>
        <v>3.7541069462467114</v>
      </c>
      <c r="J466" s="9">
        <f t="shared" si="110"/>
        <v>2.0353785512205684</v>
      </c>
      <c r="K466" s="11">
        <f t="shared" si="111"/>
        <v>0.24875621890547267</v>
      </c>
      <c r="L466" s="11">
        <f t="shared" si="112"/>
        <v>0.27322404371584696</v>
      </c>
      <c r="M466" s="11">
        <f t="shared" si="113"/>
        <v>0.5</v>
      </c>
      <c r="N466" s="11">
        <f>'OddsRatio_working_3-way'!K466+'OddsRatio_working_3-way'!L466+'OddsRatio_working_3-way'!M466-('OddsRatio_working_3-way'!K466*'OddsRatio_working_3-way'!L466)-('OddsRatio_working_3-way'!K466*'OddsRatio_working_3-way'!M466)-('OddsRatio_working_3-way'!L466*'OddsRatio_working_3-way'!M466)+('OddsRatio_working_3-way'!K466*'OddsRatio_working_3-way'!L466*'OddsRatio_working_3-way'!M466)-1</f>
        <v>-0.27299295870374884</v>
      </c>
      <c r="O466" s="11">
        <f>0</f>
        <v>0</v>
      </c>
      <c r="P466" s="11">
        <f>('OddsRatio_working_3-way'!K466*'OddsRatio_working_3-way'!L466)+('OddsRatio_working_3-way'!K466*'OddsRatio_working_3-way'!M466)+('OddsRatio_working_3-way'!L466*'OddsRatio_working_3-way'!M466)-(3*'OddsRatio_working_3-way'!K466*'OddsRatio_working_3-way'!L466*'OddsRatio_working_3-way'!M466)</f>
        <v>0.22700704129625093</v>
      </c>
      <c r="Q466" s="11">
        <f>2*'OddsRatio_working_3-way'!K466*'OddsRatio_working_3-way'!L466*'OddsRatio_working_3-way'!M466</f>
        <v>6.7966180028817658E-2</v>
      </c>
      <c r="R466" s="11">
        <f t="shared" si="114"/>
        <v>0</v>
      </c>
      <c r="S466" s="11">
        <f t="shared" si="115"/>
        <v>-0.83154907135388167</v>
      </c>
      <c r="T466" s="11">
        <f t="shared" si="116"/>
        <v>-0.24896678783050355</v>
      </c>
      <c r="U466" s="11">
        <f>'OddsRatio_working_3-way'!S466-'OddsRatio_working_3-way'!R466^2/3</f>
        <v>-0.83154907135388167</v>
      </c>
      <c r="V466" s="11">
        <f>'OddsRatio_working_3-way'!S466*'OddsRatio_working_3-way'!R466/3-2*'OddsRatio_working_3-way'!R466^3/27-'OddsRatio_working_3-way'!T466</f>
        <v>0.24896678783050355</v>
      </c>
      <c r="W466" s="11">
        <f>'OddsRatio_working_3-way'!V466^2+4*'OddsRatio_working_3-way'!U466^3/27</f>
        <v>-2.3199900711906363E-2</v>
      </c>
      <c r="X466" s="11">
        <f>IF('OddsRatio_working_3-way'!W466&gt;0,IF(ABS('OddsRatio_working_3-way'!V466+SQRT('OddsRatio_working_3-way'!W466))/2&gt;0,ABS('OddsRatio_working_3-way'!V466+SQRT('OddsRatio_working_3-way'!W466))/2,ABS('OddsRatio_working_3-way'!V466-SQRT('OddsRatio_working_3-way'!W466))/2),SQRT(-'OddsRatio_working_3-way'!U466^3/27))</f>
        <v>0.14593180098469399</v>
      </c>
      <c r="Y466" s="11">
        <f>IF('OddsRatio_working_3-way'!W466&gt;=0,IF('OddsRatio_working_3-way'!V466+SQRT('OddsRatio_working_3-way'!W466)&gt;0,0,PI()),ACOS('OddsRatio_working_3-way'!V466/(2*'OddsRatio_working_3-way'!X466)))</f>
        <v>0.54904280017534979</v>
      </c>
      <c r="Z466" s="11">
        <f>'OddsRatio_working_3-way'!X466^(1/3)*COS('OddsRatio_working_3-way'!Y466/3)</f>
        <v>0.51768927561028433</v>
      </c>
      <c r="AA466" s="11">
        <f>'OddsRatio_working_3-way'!X466^(1/3)*COS(('OddsRatio_working_3-way'!Y466+2*PI())/3)</f>
        <v>-0.34182432373516236</v>
      </c>
      <c r="AB466" s="11">
        <f>'OddsRatio_working_3-way'!X466^(1/3)*COS(('OddsRatio_working_3-way'!Y466+4*PI())/3)</f>
        <v>-0.17586495187512208</v>
      </c>
      <c r="AC466" s="11">
        <f>'OddsRatio_working_3-way'!X466^(1/3)*SIN('OddsRatio_working_3-way'!Y466/3)</f>
        <v>9.5816688017935581E-2</v>
      </c>
      <c r="AD466" s="11">
        <f>'OddsRatio_working_3-way'!X466^(1/3)*SIN(('OddsRatio_working_3-way'!Y466+2*PI())/3)</f>
        <v>0.40042371993630227</v>
      </c>
      <c r="AE466" s="11">
        <f>'OddsRatio_working_3-way'!X466^(1/3)*SIN(('OddsRatio_working_3-way'!Y466+4*PI())/3)</f>
        <v>-0.49624040795423779</v>
      </c>
      <c r="AF466" s="11">
        <f>-'OddsRatio_working_3-way'!U466/(3*'OddsRatio_working_3-way'!X466^(1/3))*COS(('OddsRatio_working_3-way'!Y466)/3)</f>
        <v>0.51768927561028422</v>
      </c>
      <c r="AG466" s="11">
        <f>-'OddsRatio_working_3-way'!U466/(3*'OddsRatio_working_3-way'!X466^(1/3))*COS(('OddsRatio_working_3-way'!Y466+2*PI())/3)</f>
        <v>-0.34182432373516225</v>
      </c>
      <c r="AH466" s="11">
        <f>-'OddsRatio_working_3-way'!U466/(3*'OddsRatio_working_3-way'!X466^(1/3))*COS(('OddsRatio_working_3-way'!Y466+4*PI())/3)</f>
        <v>-0.17586495187512205</v>
      </c>
      <c r="AI466" s="11">
        <f>'OddsRatio_working_3-way'!U466/(3*'OddsRatio_working_3-way'!X466^(1/3))*SIN(('OddsRatio_working_3-way'!Y466)/3)</f>
        <v>-9.5816688017935567E-2</v>
      </c>
      <c r="AJ466" s="11">
        <f>'OddsRatio_working_3-way'!U466/(3*'OddsRatio_working_3-way'!X466^(1/3))*SIN(('OddsRatio_working_3-way'!Y466+2*PI())/3)</f>
        <v>-0.40042371993630221</v>
      </c>
      <c r="AK466" s="11">
        <f>'OddsRatio_working_3-way'!U466/(3*'OddsRatio_working_3-way'!X466^(1/3))*SIN(('OddsRatio_working_3-way'!Y466+4*PI())/3)</f>
        <v>0.49624040795423768</v>
      </c>
      <c r="AL466" s="11">
        <f>'OddsRatio_working_3-way'!Z466+'OddsRatio_working_3-way'!AF466</f>
        <v>1.0353785512205684</v>
      </c>
      <c r="AM466" s="11">
        <f>'OddsRatio_working_3-way'!AA466+'OddsRatio_working_3-way'!AG466</f>
        <v>-0.68364864747032461</v>
      </c>
      <c r="AN466" s="11">
        <f>'OddsRatio_working_3-way'!AB466+'OddsRatio_working_3-way'!AH466</f>
        <v>-0.35172990375024415</v>
      </c>
      <c r="AO466" s="11">
        <f>'OddsRatio_working_3-way'!AC466+'OddsRatio_working_3-way'!AI466</f>
        <v>0</v>
      </c>
      <c r="AP466" s="11">
        <f>'OddsRatio_working_3-way'!AD466+'OddsRatio_working_3-way'!AJ466</f>
        <v>0</v>
      </c>
      <c r="AQ466" s="11">
        <f>'OddsRatio_working_3-way'!AE466+'OddsRatio_working_3-way'!AK466</f>
        <v>0</v>
      </c>
      <c r="AR466" s="10">
        <f>IF(A466="","",IF(('OddsRatio_working_3-way'!X466=0),IF(Q466&gt;0,-Q466^(1/3),(-Q466)^(1/3)),'OddsRatio_working_3-way'!AL466-'OddsRatio_working_3-way'!R466/3))</f>
        <v>1.0353785512205684</v>
      </c>
      <c r="AS466" s="11">
        <f>IF(('OddsRatio_working_3-way'!X466=0),IF(Q466&gt;0,-Q466^(1/3),(-Q466)^(1/3)),'OddsRatio_working_3-way'!AM466-'OddsRatio_working_3-way'!R466/3)</f>
        <v>-0.68364864747032461</v>
      </c>
      <c r="AT466" s="11">
        <f>IF(('OddsRatio_working_3-way'!X466=0),IF(Q466&gt;0,-Q466^(1/3),(-Q466)^(1/3)),'OddsRatio_working_3-way'!AN466-'OddsRatio_working_3-way'!R466/3)</f>
        <v>-0.35172990375024415</v>
      </c>
      <c r="AU466" s="11">
        <f>IF(('OddsRatio_working_3-way'!X466=0),0,'OddsRatio_working_3-way'!AO466)</f>
        <v>0</v>
      </c>
      <c r="AV466" s="11">
        <f>IF(('OddsRatio_working_3-way'!X466=0),0,'OddsRatio_working_3-way'!AP466)</f>
        <v>0</v>
      </c>
      <c r="AW466" s="11">
        <f>IF(('OddsRatio_working_3-way'!X466=0),0,'OddsRatio_working_3-way'!AQ466)</f>
        <v>0</v>
      </c>
    </row>
    <row r="467" spans="1:4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9">
        <f t="shared" si="104"/>
        <v>0.21637080139082984</v>
      </c>
      <c r="E467" s="9">
        <f t="shared" si="105"/>
        <v>0.25809606194498952</v>
      </c>
      <c r="F467" s="9">
        <f t="shared" si="106"/>
        <v>0.52553313666418044</v>
      </c>
      <c r="G467" s="9">
        <f t="shared" si="107"/>
        <v>1.0377351544234181</v>
      </c>
      <c r="H467" s="9">
        <f t="shared" si="108"/>
        <v>4.6216956889377299</v>
      </c>
      <c r="I467" s="9">
        <f t="shared" si="109"/>
        <v>3.8745263777528676</v>
      </c>
      <c r="J467" s="9">
        <f t="shared" si="110"/>
        <v>1.9028295843483745</v>
      </c>
      <c r="K467" s="11">
        <f t="shared" si="111"/>
        <v>0.22271714922048996</v>
      </c>
      <c r="L467" s="11">
        <f t="shared" si="112"/>
        <v>0.26525198938992045</v>
      </c>
      <c r="M467" s="11">
        <f t="shared" si="113"/>
        <v>0.53475935828876997</v>
      </c>
      <c r="N467" s="11">
        <f>'OddsRatio_working_3-way'!K467+'OddsRatio_working_3-way'!L467+'OddsRatio_working_3-way'!M467-('OddsRatio_working_3-way'!K467*'OddsRatio_working_3-way'!L467)-('OddsRatio_working_3-way'!K467*'OddsRatio_working_3-way'!M467)-('OddsRatio_working_3-way'!L467*'OddsRatio_working_3-way'!M467)+('OddsRatio_working_3-way'!K467*'OddsRatio_working_3-way'!L467*'OddsRatio_working_3-way'!M467)-1</f>
        <v>-0.26570220032816649</v>
      </c>
      <c r="O467" s="11">
        <f>0</f>
        <v>0</v>
      </c>
      <c r="P467" s="11">
        <f>('OddsRatio_working_3-way'!K467*'OddsRatio_working_3-way'!L467)+('OddsRatio_working_3-way'!K467*'OddsRatio_working_3-way'!M467)+('OddsRatio_working_3-way'!L467*'OddsRatio_working_3-way'!M467)-(3*'OddsRatio_working_3-way'!K467*'OddsRatio_working_3-way'!L467*'OddsRatio_working_3-way'!M467)</f>
        <v>0.22524763102201356</v>
      </c>
      <c r="Q467" s="11">
        <f>2*'OddsRatio_working_3-way'!K467*'OddsRatio_working_3-way'!L467*'OddsRatio_working_3-way'!M467</f>
        <v>6.3183066205333399E-2</v>
      </c>
      <c r="R467" s="11">
        <f t="shared" si="114"/>
        <v>0</v>
      </c>
      <c r="S467" s="11">
        <f t="shared" si="115"/>
        <v>-0.84774469591825796</v>
      </c>
      <c r="T467" s="11">
        <f t="shared" si="116"/>
        <v>-0.23779654864467265</v>
      </c>
      <c r="U467" s="11">
        <f>'OddsRatio_working_3-way'!S467-'OddsRatio_working_3-way'!R467^2/3</f>
        <v>-0.84774469591825796</v>
      </c>
      <c r="V467" s="11">
        <f>'OddsRatio_working_3-way'!S467*'OddsRatio_working_3-way'!R467/3-2*'OddsRatio_working_3-way'!R467^3/27-'OddsRatio_working_3-way'!T467</f>
        <v>0.23779654864467265</v>
      </c>
      <c r="W467" s="11">
        <f>'OddsRatio_working_3-way'!V467^2+4*'OddsRatio_working_3-way'!U467^3/27</f>
        <v>-3.3711999562686452E-2</v>
      </c>
      <c r="X467" s="11">
        <f>IF('OddsRatio_working_3-way'!W467&gt;0,IF(ABS('OddsRatio_working_3-way'!V467+SQRT('OddsRatio_working_3-way'!W467))/2&gt;0,ABS('OddsRatio_working_3-way'!V467+SQRT('OddsRatio_working_3-way'!W467))/2,ABS('OddsRatio_working_3-way'!V467-SQRT('OddsRatio_working_3-way'!W467))/2),SQRT(-'OddsRatio_working_3-way'!U467^3/27))</f>
        <v>0.15021584313081346</v>
      </c>
      <c r="Y467" s="11">
        <f>IF('OddsRatio_working_3-way'!W467&gt;=0,IF('OddsRatio_working_3-way'!V467+SQRT('OddsRatio_working_3-way'!W467)&gt;0,0,PI()),ACOS('OddsRatio_working_3-way'!V467/(2*'OddsRatio_working_3-way'!X467)))</f>
        <v>0.65751038500043402</v>
      </c>
      <c r="Z467" s="11">
        <f>'OddsRatio_working_3-way'!X467^(1/3)*COS('OddsRatio_working_3-way'!Y467/3)</f>
        <v>0.51886757721170917</v>
      </c>
      <c r="AA467" s="11">
        <f>'OddsRatio_working_3-way'!X467^(1/3)*COS(('OddsRatio_working_3-way'!Y467+2*PI())/3)</f>
        <v>-0.35952625569705388</v>
      </c>
      <c r="AB467" s="11">
        <f>'OddsRatio_working_3-way'!X467^(1/3)*COS(('OddsRatio_working_3-way'!Y467+4*PI())/3)</f>
        <v>-0.15934132151465535</v>
      </c>
      <c r="AC467" s="11">
        <f>'OddsRatio_working_3-way'!X467^(1/3)*SIN('OddsRatio_working_3-way'!Y467/3)</f>
        <v>0.1155768256379154</v>
      </c>
      <c r="AD467" s="11">
        <f>'OddsRatio_working_3-way'!X467^(1/3)*SIN(('OddsRatio_working_3-way'!Y467+2*PI())/3)</f>
        <v>0.3915640902464661</v>
      </c>
      <c r="AE467" s="11">
        <f>'OddsRatio_working_3-way'!X467^(1/3)*SIN(('OddsRatio_working_3-way'!Y467+4*PI())/3)</f>
        <v>-0.50714091588438137</v>
      </c>
      <c r="AF467" s="11">
        <f>-'OddsRatio_working_3-way'!U467/(3*'OddsRatio_working_3-way'!X467^(1/3))*COS(('OddsRatio_working_3-way'!Y467)/3)</f>
        <v>0.51886757721170906</v>
      </c>
      <c r="AG467" s="11">
        <f>-'OddsRatio_working_3-way'!U467/(3*'OddsRatio_working_3-way'!X467^(1/3))*COS(('OddsRatio_working_3-way'!Y467+2*PI())/3)</f>
        <v>-0.35952625569705382</v>
      </c>
      <c r="AH467" s="11">
        <f>-'OddsRatio_working_3-way'!U467/(3*'OddsRatio_working_3-way'!X467^(1/3))*COS(('OddsRatio_working_3-way'!Y467+4*PI())/3)</f>
        <v>-0.15934132151465533</v>
      </c>
      <c r="AI467" s="11">
        <f>'OddsRatio_working_3-way'!U467/(3*'OddsRatio_working_3-way'!X467^(1/3))*SIN(('OddsRatio_working_3-way'!Y467)/3)</f>
        <v>-0.11557682563791538</v>
      </c>
      <c r="AJ467" s="11">
        <f>'OddsRatio_working_3-way'!U467/(3*'OddsRatio_working_3-way'!X467^(1/3))*SIN(('OddsRatio_working_3-way'!Y467+2*PI())/3)</f>
        <v>-0.39156409024646605</v>
      </c>
      <c r="AK467" s="11">
        <f>'OddsRatio_working_3-way'!U467/(3*'OddsRatio_working_3-way'!X467^(1/3))*SIN(('OddsRatio_working_3-way'!Y467+4*PI())/3)</f>
        <v>0.50714091588438126</v>
      </c>
      <c r="AL467" s="11">
        <f>'OddsRatio_working_3-way'!Z467+'OddsRatio_working_3-way'!AF467</f>
        <v>1.0377351544234181</v>
      </c>
      <c r="AM467" s="11">
        <f>'OddsRatio_working_3-way'!AA467+'OddsRatio_working_3-way'!AG467</f>
        <v>-0.71905251139410775</v>
      </c>
      <c r="AN467" s="11">
        <f>'OddsRatio_working_3-way'!AB467+'OddsRatio_working_3-way'!AH467</f>
        <v>-0.31868264302931071</v>
      </c>
      <c r="AO467" s="11">
        <f>'OddsRatio_working_3-way'!AC467+'OddsRatio_working_3-way'!AI467</f>
        <v>0</v>
      </c>
      <c r="AP467" s="11">
        <f>'OddsRatio_working_3-way'!AD467+'OddsRatio_working_3-way'!AJ467</f>
        <v>0</v>
      </c>
      <c r="AQ467" s="11">
        <f>'OddsRatio_working_3-way'!AE467+'OddsRatio_working_3-way'!AK467</f>
        <v>0</v>
      </c>
      <c r="AR467" s="10">
        <f>IF(A467="","",IF(('OddsRatio_working_3-way'!X467=0),IF(Q467&gt;0,-Q467^(1/3),(-Q467)^(1/3)),'OddsRatio_working_3-way'!AL467-'OddsRatio_working_3-way'!R467/3))</f>
        <v>1.0377351544234181</v>
      </c>
      <c r="AS467" s="11">
        <f>IF(('OddsRatio_working_3-way'!X467=0),IF(Q467&gt;0,-Q467^(1/3),(-Q467)^(1/3)),'OddsRatio_working_3-way'!AM467-'OddsRatio_working_3-way'!R467/3)</f>
        <v>-0.71905251139410775</v>
      </c>
      <c r="AT467" s="11">
        <f>IF(('OddsRatio_working_3-way'!X467=0),IF(Q467&gt;0,-Q467^(1/3),(-Q467)^(1/3)),'OddsRatio_working_3-way'!AN467-'OddsRatio_working_3-way'!R467/3)</f>
        <v>-0.31868264302931071</v>
      </c>
      <c r="AU467" s="11">
        <f>IF(('OddsRatio_working_3-way'!X467=0),0,'OddsRatio_working_3-way'!AO467)</f>
        <v>0</v>
      </c>
      <c r="AV467" s="11">
        <f>IF(('OddsRatio_working_3-way'!X467=0),0,'OddsRatio_working_3-way'!AP467)</f>
        <v>0</v>
      </c>
      <c r="AW467" s="11">
        <f>IF(('OddsRatio_working_3-way'!X467=0),0,'OddsRatio_working_3-way'!AQ467)</f>
        <v>0</v>
      </c>
    </row>
    <row r="468" spans="1:4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9">
        <f t="shared" si="104"/>
        <v>0.43030935744183069</v>
      </c>
      <c r="E468" s="9">
        <f t="shared" si="105"/>
        <v>0.26439089276036104</v>
      </c>
      <c r="F468" s="9">
        <f t="shared" si="106"/>
        <v>0.30529974979780816</v>
      </c>
      <c r="G468" s="9">
        <f t="shared" si="107"/>
        <v>1.0343042901611421</v>
      </c>
      <c r="H468" s="9">
        <f t="shared" si="108"/>
        <v>2.3239094914062615</v>
      </c>
      <c r="I468" s="9">
        <f t="shared" si="109"/>
        <v>3.7822785405334716</v>
      </c>
      <c r="J468" s="9">
        <f t="shared" si="110"/>
        <v>3.2754694383545129</v>
      </c>
      <c r="K468" s="11">
        <f t="shared" si="111"/>
        <v>0.43859649122807021</v>
      </c>
      <c r="L468" s="11">
        <f t="shared" si="112"/>
        <v>0.2710027100271003</v>
      </c>
      <c r="M468" s="11">
        <f t="shared" si="113"/>
        <v>0.3125</v>
      </c>
      <c r="N468" s="11">
        <f>'OddsRatio_working_3-way'!K468+'OddsRatio_working_3-way'!L468+'OddsRatio_working_3-way'!M468-('OddsRatio_working_3-way'!K468*'OddsRatio_working_3-way'!L468)-('OddsRatio_working_3-way'!K468*'OddsRatio_working_3-way'!M468)-('OddsRatio_working_3-way'!L468*'OddsRatio_working_3-way'!M468)+('OddsRatio_working_3-way'!K468*'OddsRatio_working_3-way'!L468*'OddsRatio_working_3-way'!M468)-1</f>
        <v>-0.2813673750772594</v>
      </c>
      <c r="O468" s="11">
        <f>0</f>
        <v>0</v>
      </c>
      <c r="P468" s="11">
        <f>('OddsRatio_working_3-way'!K468*'OddsRatio_working_3-way'!L468)+('OddsRatio_working_3-way'!K468*'OddsRatio_working_3-way'!M468)+('OddsRatio_working_3-way'!L468*'OddsRatio_working_3-way'!M468)-(3*'OddsRatio_working_3-way'!K468*'OddsRatio_working_3-way'!L468*'OddsRatio_working_3-way'!M468)</f>
        <v>0.22917855275043983</v>
      </c>
      <c r="Q468" s="11">
        <f>2*'OddsRatio_working_3-way'!K468*'OddsRatio_working_3-way'!L468*'OddsRatio_working_3-way'!M468</f>
        <v>7.4288023581990215E-2</v>
      </c>
      <c r="R468" s="11">
        <f t="shared" si="114"/>
        <v>0</v>
      </c>
      <c r="S468" s="11">
        <f t="shared" si="115"/>
        <v>-0.81451715106454947</v>
      </c>
      <c r="T468" s="11">
        <f t="shared" si="116"/>
        <v>-0.26402500844880045</v>
      </c>
      <c r="U468" s="11">
        <f>'OddsRatio_working_3-way'!S468-'OddsRatio_working_3-way'!R468^2/3</f>
        <v>-0.81451715106454947</v>
      </c>
      <c r="V468" s="11">
        <f>'OddsRatio_working_3-way'!S468*'OddsRatio_working_3-way'!R468/3-2*'OddsRatio_working_3-way'!R468^3/27-'OddsRatio_working_3-way'!T468</f>
        <v>0.26402500844880045</v>
      </c>
      <c r="W468" s="11">
        <f>'OddsRatio_working_3-way'!V468^2+4*'OddsRatio_working_3-way'!U468^3/27</f>
        <v>-1.0347355494328511E-2</v>
      </c>
      <c r="X468" s="11">
        <f>IF('OddsRatio_working_3-way'!W468&gt;0,IF(ABS('OddsRatio_working_3-way'!V468+SQRT('OddsRatio_working_3-way'!W468))/2&gt;0,ABS('OddsRatio_working_3-way'!V468+SQRT('OddsRatio_working_3-way'!W468))/2,ABS('OddsRatio_working_3-way'!V468-SQRT('OddsRatio_working_3-way'!W468))/2),SQRT(-'OddsRatio_working_3-way'!U468^3/27))</f>
        <v>0.14147134036680156</v>
      </c>
      <c r="Y468" s="11">
        <f>IF('OddsRatio_working_3-way'!W468&gt;=0,IF('OddsRatio_working_3-way'!V468+SQRT('OddsRatio_working_3-way'!W468)&gt;0,0,PI()),ACOS('OddsRatio_working_3-way'!V468/(2*'OddsRatio_working_3-way'!X468)))</f>
        <v>0.36774738604032708</v>
      </c>
      <c r="Z468" s="11">
        <f>'OddsRatio_working_3-way'!X468^(1/3)*COS('OddsRatio_working_3-way'!Y468/3)</f>
        <v>0.51715214508057106</v>
      </c>
      <c r="AA468" s="11">
        <f>'OddsRatio_working_3-way'!X468^(1/3)*COS(('OddsRatio_working_3-way'!Y468+2*PI())/3)</f>
        <v>-0.31375334952148798</v>
      </c>
      <c r="AB468" s="11">
        <f>'OddsRatio_working_3-way'!X468^(1/3)*COS(('OddsRatio_working_3-way'!Y468+4*PI())/3)</f>
        <v>-0.20339879555908341</v>
      </c>
      <c r="AC468" s="11">
        <f>'OddsRatio_working_3-way'!X468^(1/3)*SIN('OddsRatio_working_3-way'!Y468/3)</f>
        <v>6.3713231436495515E-2</v>
      </c>
      <c r="AD468" s="11">
        <f>'OddsRatio_working_3-way'!X468^(1/3)*SIN(('OddsRatio_working_3-way'!Y468+2*PI())/3)</f>
        <v>0.4160102795431424</v>
      </c>
      <c r="AE468" s="11">
        <f>'OddsRatio_working_3-way'!X468^(1/3)*SIN(('OddsRatio_working_3-way'!Y468+4*PI())/3)</f>
        <v>-0.47972351097963778</v>
      </c>
      <c r="AF468" s="11">
        <f>-'OddsRatio_working_3-way'!U468/(3*'OddsRatio_working_3-way'!X468^(1/3))*COS(('OddsRatio_working_3-way'!Y468)/3)</f>
        <v>0.51715214508057106</v>
      </c>
      <c r="AG468" s="11">
        <f>-'OddsRatio_working_3-way'!U468/(3*'OddsRatio_working_3-way'!X468^(1/3))*COS(('OddsRatio_working_3-way'!Y468+2*PI())/3)</f>
        <v>-0.31375334952148798</v>
      </c>
      <c r="AH468" s="11">
        <f>-'OddsRatio_working_3-way'!U468/(3*'OddsRatio_working_3-way'!X468^(1/3))*COS(('OddsRatio_working_3-way'!Y468+4*PI())/3)</f>
        <v>-0.20339879555908341</v>
      </c>
      <c r="AI468" s="11">
        <f>'OddsRatio_working_3-way'!U468/(3*'OddsRatio_working_3-way'!X468^(1/3))*SIN(('OddsRatio_working_3-way'!Y468)/3)</f>
        <v>-6.3713231436495515E-2</v>
      </c>
      <c r="AJ468" s="11">
        <f>'OddsRatio_working_3-way'!U468/(3*'OddsRatio_working_3-way'!X468^(1/3))*SIN(('OddsRatio_working_3-way'!Y468+2*PI())/3)</f>
        <v>-0.4160102795431424</v>
      </c>
      <c r="AK468" s="11">
        <f>'OddsRatio_working_3-way'!U468/(3*'OddsRatio_working_3-way'!X468^(1/3))*SIN(('OddsRatio_working_3-way'!Y468+4*PI())/3)</f>
        <v>0.47972351097963778</v>
      </c>
      <c r="AL468" s="11">
        <f>'OddsRatio_working_3-way'!Z468+'OddsRatio_working_3-way'!AF468</f>
        <v>1.0343042901611421</v>
      </c>
      <c r="AM468" s="11">
        <f>'OddsRatio_working_3-way'!AA468+'OddsRatio_working_3-way'!AG468</f>
        <v>-0.62750669904297596</v>
      </c>
      <c r="AN468" s="11">
        <f>'OddsRatio_working_3-way'!AB468+'OddsRatio_working_3-way'!AH468</f>
        <v>-0.40679759111816682</v>
      </c>
      <c r="AO468" s="11">
        <f>'OddsRatio_working_3-way'!AC468+'OddsRatio_working_3-way'!AI468</f>
        <v>0</v>
      </c>
      <c r="AP468" s="11">
        <f>'OddsRatio_working_3-way'!AD468+'OddsRatio_working_3-way'!AJ468</f>
        <v>0</v>
      </c>
      <c r="AQ468" s="11">
        <f>'OddsRatio_working_3-way'!AE468+'OddsRatio_working_3-way'!AK468</f>
        <v>0</v>
      </c>
      <c r="AR468" s="10">
        <f>IF(A468="","",IF(('OddsRatio_working_3-way'!X468=0),IF(Q468&gt;0,-Q468^(1/3),(-Q468)^(1/3)),'OddsRatio_working_3-way'!AL468-'OddsRatio_working_3-way'!R468/3))</f>
        <v>1.0343042901611421</v>
      </c>
      <c r="AS468" s="11">
        <f>IF(('OddsRatio_working_3-way'!X468=0),IF(Q468&gt;0,-Q468^(1/3),(-Q468)^(1/3)),'OddsRatio_working_3-way'!AM468-'OddsRatio_working_3-way'!R468/3)</f>
        <v>-0.62750669904297596</v>
      </c>
      <c r="AT468" s="11">
        <f>IF(('OddsRatio_working_3-way'!X468=0),IF(Q468&gt;0,-Q468^(1/3),(-Q468)^(1/3)),'OddsRatio_working_3-way'!AN468-'OddsRatio_working_3-way'!R468/3)</f>
        <v>-0.40679759111816682</v>
      </c>
      <c r="AU468" s="11">
        <f>IF(('OddsRatio_working_3-way'!X468=0),0,'OddsRatio_working_3-way'!AO468)</f>
        <v>0</v>
      </c>
      <c r="AV468" s="11">
        <f>IF(('OddsRatio_working_3-way'!X468=0),0,'OddsRatio_working_3-way'!AP468)</f>
        <v>0</v>
      </c>
      <c r="AW468" s="11">
        <f>IF(('OddsRatio_working_3-way'!X468=0),0,'OddsRatio_working_3-way'!AQ468)</f>
        <v>0</v>
      </c>
    </row>
    <row r="469" spans="1:4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9">
        <f t="shared" si="104"/>
        <v>8.1562598960098279E-2</v>
      </c>
      <c r="E469" s="9">
        <f t="shared" si="105"/>
        <v>0.15976606937130577</v>
      </c>
      <c r="F469" s="9">
        <f t="shared" si="106"/>
        <v>0.75867133166859579</v>
      </c>
      <c r="G469" s="9">
        <f t="shared" si="107"/>
        <v>1.0603127610855947</v>
      </c>
      <c r="H469" s="9">
        <f t="shared" si="108"/>
        <v>12.260521522729013</v>
      </c>
      <c r="I469" s="9">
        <f t="shared" si="109"/>
        <v>6.2591512949845498</v>
      </c>
      <c r="J469" s="9">
        <f t="shared" si="110"/>
        <v>1.3180938283256785</v>
      </c>
      <c r="K469" s="11">
        <f t="shared" si="111"/>
        <v>8.6058519793459562E-2</v>
      </c>
      <c r="L469" s="11">
        <f t="shared" si="112"/>
        <v>0.16778523489932887</v>
      </c>
      <c r="M469" s="11">
        <f t="shared" si="113"/>
        <v>0.76923076923076916</v>
      </c>
      <c r="N469" s="11">
        <f>'OddsRatio_working_3-way'!K469+'OddsRatio_working_3-way'!L469+'OddsRatio_working_3-way'!M469-('OddsRatio_working_3-way'!K469*'OddsRatio_working_3-way'!L469)-('OddsRatio_working_3-way'!K469*'OddsRatio_working_3-way'!M469)-('OddsRatio_working_3-way'!L469*'OddsRatio_working_3-way'!M469)+('OddsRatio_working_3-way'!K469*'OddsRatio_working_3-way'!L469*'OddsRatio_working_3-way'!M469)-1</f>
        <v>-0.17552206021519512</v>
      </c>
      <c r="O469" s="11">
        <f>0</f>
        <v>0</v>
      </c>
      <c r="P469" s="11">
        <f>('OddsRatio_working_3-way'!K469*'OddsRatio_working_3-way'!L469)+('OddsRatio_working_3-way'!K469*'OddsRatio_working_3-way'!M469)+('OddsRatio_working_3-way'!L469*'OddsRatio_working_3-way'!M469)-(3*'OddsRatio_working_3-way'!K469*'OddsRatio_working_3-way'!L469*'OddsRatio_working_3-way'!M469)</f>
        <v>0.17638220112546951</v>
      </c>
      <c r="Q469" s="11">
        <f>2*'OddsRatio_working_3-way'!K469*'OddsRatio_working_3-way'!L469*'OddsRatio_working_3-way'!M469</f>
        <v>2.2214383013283316E-2</v>
      </c>
      <c r="R469" s="11">
        <f t="shared" si="114"/>
        <v>0</v>
      </c>
      <c r="S469" s="11">
        <f t="shared" si="115"/>
        <v>-1.0049004718222874</v>
      </c>
      <c r="T469" s="11">
        <f t="shared" si="116"/>
        <v>-0.1265617722698095</v>
      </c>
      <c r="U469" s="11">
        <f>'OddsRatio_working_3-way'!S469-'OddsRatio_working_3-way'!R469^2/3</f>
        <v>-1.0049004718222874</v>
      </c>
      <c r="V469" s="11">
        <f>'OddsRatio_working_3-way'!S469*'OddsRatio_working_3-way'!R469/3-2*'OddsRatio_working_3-way'!R469^3/27-'OddsRatio_working_3-way'!T469</f>
        <v>0.1265617722698095</v>
      </c>
      <c r="W469" s="11">
        <f>'OddsRatio_working_3-way'!V469^2+4*'OddsRatio_working_3-way'!U469^3/27</f>
        <v>-0.13431894402542027</v>
      </c>
      <c r="X469" s="11">
        <f>IF('OddsRatio_working_3-way'!W469&gt;0,IF(ABS('OddsRatio_working_3-way'!V469+SQRT('OddsRatio_working_3-way'!W469))/2&gt;0,ABS('OddsRatio_working_3-way'!V469+SQRT('OddsRatio_working_3-way'!W469))/2,ABS('OddsRatio_working_3-way'!V469-SQRT('OddsRatio_working_3-way'!W469))/2),SQRT(-'OddsRatio_working_3-way'!U469^3/27))</f>
        <v>0.19386646578605038</v>
      </c>
      <c r="Y469" s="11">
        <f>IF('OddsRatio_working_3-way'!W469&gt;=0,IF('OddsRatio_working_3-way'!V469+SQRT('OddsRatio_working_3-way'!W469)&gt;0,0,PI()),ACOS('OddsRatio_working_3-way'!V469/(2*'OddsRatio_working_3-way'!X469)))</f>
        <v>1.2382881873517082</v>
      </c>
      <c r="Z469" s="11">
        <f>'OddsRatio_working_3-way'!X469^(1/3)*COS('OddsRatio_working_3-way'!Y469/3)</f>
        <v>0.53015638054279735</v>
      </c>
      <c r="AA469" s="11">
        <f>'OddsRatio_working_3-way'!X469^(1/3)*COS(('OddsRatio_working_3-way'!Y469+2*PI())/3)</f>
        <v>-0.46613981535906268</v>
      </c>
      <c r="AB469" s="11">
        <f>'OddsRatio_working_3-way'!X469^(1/3)*COS(('OddsRatio_working_3-way'!Y469+4*PI())/3)</f>
        <v>-6.4016565183734594E-2</v>
      </c>
      <c r="AC469" s="11">
        <f>'OddsRatio_working_3-way'!X469^(1/3)*SIN('OddsRatio_working_3-way'!Y469/3)</f>
        <v>0.23216596673613288</v>
      </c>
      <c r="AD469" s="11">
        <f>'OddsRatio_working_3-way'!X469^(1/3)*SIN(('OddsRatio_working_3-way'!Y469+2*PI())/3)</f>
        <v>0.34304591016040625</v>
      </c>
      <c r="AE469" s="11">
        <f>'OddsRatio_working_3-way'!X469^(1/3)*SIN(('OddsRatio_working_3-way'!Y469+4*PI())/3)</f>
        <v>-0.57521187689653908</v>
      </c>
      <c r="AF469" s="11">
        <f>-'OddsRatio_working_3-way'!U469/(3*'OddsRatio_working_3-way'!X469^(1/3))*COS(('OddsRatio_working_3-way'!Y469)/3)</f>
        <v>0.53015638054279723</v>
      </c>
      <c r="AG469" s="11">
        <f>-'OddsRatio_working_3-way'!U469/(3*'OddsRatio_working_3-way'!X469^(1/3))*COS(('OddsRatio_working_3-way'!Y469+2*PI())/3)</f>
        <v>-0.46613981535906257</v>
      </c>
      <c r="AH469" s="11">
        <f>-'OddsRatio_working_3-way'!U469/(3*'OddsRatio_working_3-way'!X469^(1/3))*COS(('OddsRatio_working_3-way'!Y469+4*PI())/3)</f>
        <v>-6.4016565183734581E-2</v>
      </c>
      <c r="AI469" s="11">
        <f>'OddsRatio_working_3-way'!U469/(3*'OddsRatio_working_3-way'!X469^(1/3))*SIN(('OddsRatio_working_3-way'!Y469)/3)</f>
        <v>-0.23216596673613282</v>
      </c>
      <c r="AJ469" s="11">
        <f>'OddsRatio_working_3-way'!U469/(3*'OddsRatio_working_3-way'!X469^(1/3))*SIN(('OddsRatio_working_3-way'!Y469+2*PI())/3)</f>
        <v>-0.3430459101604062</v>
      </c>
      <c r="AK469" s="11">
        <f>'OddsRatio_working_3-way'!U469/(3*'OddsRatio_working_3-way'!X469^(1/3))*SIN(('OddsRatio_working_3-way'!Y469+4*PI())/3)</f>
        <v>0.57521187689653897</v>
      </c>
      <c r="AL469" s="11">
        <f>'OddsRatio_working_3-way'!Z469+'OddsRatio_working_3-way'!AF469</f>
        <v>1.0603127610855947</v>
      </c>
      <c r="AM469" s="11">
        <f>'OddsRatio_working_3-way'!AA469+'OddsRatio_working_3-way'!AG469</f>
        <v>-0.93227963071812525</v>
      </c>
      <c r="AN469" s="11">
        <f>'OddsRatio_working_3-way'!AB469+'OddsRatio_working_3-way'!AH469</f>
        <v>-0.12803313036746916</v>
      </c>
      <c r="AO469" s="11">
        <f>'OddsRatio_working_3-way'!AC469+'OddsRatio_working_3-way'!AI469</f>
        <v>0</v>
      </c>
      <c r="AP469" s="11">
        <f>'OddsRatio_working_3-way'!AD469+'OddsRatio_working_3-way'!AJ469</f>
        <v>0</v>
      </c>
      <c r="AQ469" s="11">
        <f>'OddsRatio_working_3-way'!AE469+'OddsRatio_working_3-way'!AK469</f>
        <v>0</v>
      </c>
      <c r="AR469" s="10">
        <f>IF(A469="","",IF(('OddsRatio_working_3-way'!X469=0),IF(Q469&gt;0,-Q469^(1/3),(-Q469)^(1/3)),'OddsRatio_working_3-way'!AL469-'OddsRatio_working_3-way'!R469/3))</f>
        <v>1.0603127610855947</v>
      </c>
      <c r="AS469" s="11">
        <f>IF(('OddsRatio_working_3-way'!X469=0),IF(Q469&gt;0,-Q469^(1/3),(-Q469)^(1/3)),'OddsRatio_working_3-way'!AM469-'OddsRatio_working_3-way'!R469/3)</f>
        <v>-0.93227963071812525</v>
      </c>
      <c r="AT469" s="11">
        <f>IF(('OddsRatio_working_3-way'!X469=0),IF(Q469&gt;0,-Q469^(1/3),(-Q469)^(1/3)),'OddsRatio_working_3-way'!AN469-'OddsRatio_working_3-way'!R469/3)</f>
        <v>-0.12803313036746916</v>
      </c>
      <c r="AU469" s="11">
        <f>IF(('OddsRatio_working_3-way'!X469=0),0,'OddsRatio_working_3-way'!AO469)</f>
        <v>0</v>
      </c>
      <c r="AV469" s="11">
        <f>IF(('OddsRatio_working_3-way'!X469=0),0,'OddsRatio_working_3-way'!AP469)</f>
        <v>0</v>
      </c>
      <c r="AW469" s="11">
        <f>IF(('OddsRatio_working_3-way'!X469=0),0,'OddsRatio_working_3-way'!AQ469)</f>
        <v>0</v>
      </c>
    </row>
    <row r="470" spans="1:4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9">
        <f t="shared" si="104"/>
        <v>0.52025868353950888</v>
      </c>
      <c r="E470" s="9">
        <f t="shared" si="105"/>
        <v>0.2547544492226787</v>
      </c>
      <c r="F470" s="9">
        <f t="shared" si="106"/>
        <v>0.2249868672378125</v>
      </c>
      <c r="G470" s="9">
        <f t="shared" si="107"/>
        <v>1.0599088837455688</v>
      </c>
      <c r="H470" s="9">
        <f t="shared" si="108"/>
        <v>1.922120728858645</v>
      </c>
      <c r="I470" s="9">
        <f t="shared" si="109"/>
        <v>3.9253485191377697</v>
      </c>
      <c r="J470" s="9">
        <f t="shared" si="110"/>
        <v>4.4447038721730987</v>
      </c>
      <c r="K470" s="11">
        <f t="shared" si="111"/>
        <v>0.53475935828876997</v>
      </c>
      <c r="L470" s="11">
        <f t="shared" si="112"/>
        <v>0.26595744680851063</v>
      </c>
      <c r="M470" s="11">
        <f t="shared" si="113"/>
        <v>0.23529411764705882</v>
      </c>
      <c r="N470" s="11">
        <f>'OddsRatio_working_3-way'!K470+'OddsRatio_working_3-way'!L470+'OddsRatio_working_3-way'!M470-('OddsRatio_working_3-way'!K470*'OddsRatio_working_3-way'!L470)-('OddsRatio_working_3-way'!K470*'OddsRatio_working_3-way'!M470)-('OddsRatio_working_3-way'!L470*'OddsRatio_working_3-way'!M470)+('OddsRatio_working_3-way'!K470*'OddsRatio_working_3-way'!L470*'OddsRatio_working_3-way'!M470)-1</f>
        <v>-0.26115197472776808</v>
      </c>
      <c r="O470" s="11">
        <f>0</f>
        <v>0</v>
      </c>
      <c r="P470" s="11">
        <f>('OddsRatio_working_3-way'!K470*'OddsRatio_working_3-way'!L470)+('OddsRatio_working_3-way'!K470*'OddsRatio_working_3-way'!M470)+('OddsRatio_working_3-way'!L470*'OddsRatio_working_3-way'!M470)-(3*'OddsRatio_working_3-way'!K470*'OddsRatio_working_3-way'!L470*'OddsRatio_working_3-way'!M470)</f>
        <v>0.23023431696037155</v>
      </c>
      <c r="Q470" s="11">
        <f>2*'OddsRatio_working_3-way'!K470*'OddsRatio_working_3-way'!L470*'OddsRatio_working_3-way'!M470</f>
        <v>6.6928580511735919E-2</v>
      </c>
      <c r="R470" s="11">
        <f t="shared" si="114"/>
        <v>0</v>
      </c>
      <c r="S470" s="11">
        <f t="shared" si="115"/>
        <v>-0.88161047681287519</v>
      </c>
      <c r="T470" s="11">
        <f t="shared" si="116"/>
        <v>-0.25628211535258</v>
      </c>
      <c r="U470" s="11">
        <f>'OddsRatio_working_3-way'!S470-'OddsRatio_working_3-way'!R470^2/3</f>
        <v>-0.88161047681287519</v>
      </c>
      <c r="V470" s="11">
        <f>'OddsRatio_working_3-way'!S470*'OddsRatio_working_3-way'!R470/3-2*'OddsRatio_working_3-way'!R470^3/27-'OddsRatio_working_3-way'!T470</f>
        <v>0.25628211535258</v>
      </c>
      <c r="W470" s="11">
        <f>'OddsRatio_working_3-way'!V470^2+4*'OddsRatio_working_3-way'!U470^3/27</f>
        <v>-3.5833597514340607E-2</v>
      </c>
      <c r="X470" s="11">
        <f>IF('OddsRatio_working_3-way'!W470&gt;0,IF(ABS('OddsRatio_working_3-way'!V470+SQRT('OddsRatio_working_3-way'!W470))/2&gt;0,ABS('OddsRatio_working_3-way'!V470+SQRT('OddsRatio_working_3-way'!W470))/2,ABS('OddsRatio_working_3-way'!V470-SQRT('OddsRatio_working_3-way'!W470))/2),SQRT(-'OddsRatio_working_3-way'!U470^3/27))</f>
        <v>0.15930640301313514</v>
      </c>
      <c r="Y470" s="11">
        <f>IF('OddsRatio_working_3-way'!W470&gt;=0,IF('OddsRatio_working_3-way'!V470+SQRT('OddsRatio_working_3-way'!W470)&gt;0,0,PI()),ACOS('OddsRatio_working_3-way'!V470/(2*'OddsRatio_working_3-way'!X470)))</f>
        <v>0.63618446663866213</v>
      </c>
      <c r="Z470" s="11">
        <f>'OddsRatio_working_3-way'!X470^(1/3)*COS('OddsRatio_working_3-way'!Y470/3)</f>
        <v>0.5299544418727844</v>
      </c>
      <c r="AA470" s="11">
        <f>'OddsRatio_working_3-way'!X470^(1/3)*COS(('OddsRatio_working_3-way'!Y470+2*PI())/3)</f>
        <v>-0.3637893475084783</v>
      </c>
      <c r="AB470" s="11">
        <f>'OddsRatio_working_3-way'!X470^(1/3)*COS(('OddsRatio_working_3-way'!Y470+4*PI())/3)</f>
        <v>-0.16616509436430624</v>
      </c>
      <c r="AC470" s="11">
        <f>'OddsRatio_working_3-way'!X470^(1/3)*SIN('OddsRatio_working_3-way'!Y470/3)</f>
        <v>0.1140984157511867</v>
      </c>
      <c r="AD470" s="11">
        <f>'OddsRatio_working_3-way'!X470^(1/3)*SIN(('OddsRatio_working_3-way'!Y470+2*PI())/3)</f>
        <v>0.40190480163464171</v>
      </c>
      <c r="AE470" s="11">
        <f>'OddsRatio_working_3-way'!X470^(1/3)*SIN(('OddsRatio_working_3-way'!Y470+4*PI())/3)</f>
        <v>-0.51600321738582822</v>
      </c>
      <c r="AF470" s="11">
        <f>-'OddsRatio_working_3-way'!U470/(3*'OddsRatio_working_3-way'!X470^(1/3))*COS(('OddsRatio_working_3-way'!Y470)/3)</f>
        <v>0.5299544418727844</v>
      </c>
      <c r="AG470" s="11">
        <f>-'OddsRatio_working_3-way'!U470/(3*'OddsRatio_working_3-way'!X470^(1/3))*COS(('OddsRatio_working_3-way'!Y470+2*PI())/3)</f>
        <v>-0.3637893475084783</v>
      </c>
      <c r="AH470" s="11">
        <f>-'OddsRatio_working_3-way'!U470/(3*'OddsRatio_working_3-way'!X470^(1/3))*COS(('OddsRatio_working_3-way'!Y470+4*PI())/3)</f>
        <v>-0.16616509436430624</v>
      </c>
      <c r="AI470" s="11">
        <f>'OddsRatio_working_3-way'!U470/(3*'OddsRatio_working_3-way'!X470^(1/3))*SIN(('OddsRatio_working_3-way'!Y470)/3)</f>
        <v>-0.1140984157511867</v>
      </c>
      <c r="AJ470" s="11">
        <f>'OddsRatio_working_3-way'!U470/(3*'OddsRatio_working_3-way'!X470^(1/3))*SIN(('OddsRatio_working_3-way'!Y470+2*PI())/3)</f>
        <v>-0.40190480163464171</v>
      </c>
      <c r="AK470" s="11">
        <f>'OddsRatio_working_3-way'!U470/(3*'OddsRatio_working_3-way'!X470^(1/3))*SIN(('OddsRatio_working_3-way'!Y470+4*PI())/3)</f>
        <v>0.51600321738582822</v>
      </c>
      <c r="AL470" s="11">
        <f>'OddsRatio_working_3-way'!Z470+'OddsRatio_working_3-way'!AF470</f>
        <v>1.0599088837455688</v>
      </c>
      <c r="AM470" s="11">
        <f>'OddsRatio_working_3-way'!AA470+'OddsRatio_working_3-way'!AG470</f>
        <v>-0.7275786950169566</v>
      </c>
      <c r="AN470" s="11">
        <f>'OddsRatio_working_3-way'!AB470+'OddsRatio_working_3-way'!AH470</f>
        <v>-0.33233018872861247</v>
      </c>
      <c r="AO470" s="11">
        <f>'OddsRatio_working_3-way'!AC470+'OddsRatio_working_3-way'!AI470</f>
        <v>0</v>
      </c>
      <c r="AP470" s="11">
        <f>'OddsRatio_working_3-way'!AD470+'OddsRatio_working_3-way'!AJ470</f>
        <v>0</v>
      </c>
      <c r="AQ470" s="11">
        <f>'OddsRatio_working_3-way'!AE470+'OddsRatio_working_3-way'!AK470</f>
        <v>0</v>
      </c>
      <c r="AR470" s="10">
        <f>IF(A470="","",IF(('OddsRatio_working_3-way'!X470=0),IF(Q470&gt;0,-Q470^(1/3),(-Q470)^(1/3)),'OddsRatio_working_3-way'!AL470-'OddsRatio_working_3-way'!R470/3))</f>
        <v>1.0599088837455688</v>
      </c>
      <c r="AS470" s="11">
        <f>IF(('OddsRatio_working_3-way'!X470=0),IF(Q470&gt;0,-Q470^(1/3),(-Q470)^(1/3)),'OddsRatio_working_3-way'!AM470-'OddsRatio_working_3-way'!R470/3)</f>
        <v>-0.7275786950169566</v>
      </c>
      <c r="AT470" s="11">
        <f>IF(('OddsRatio_working_3-way'!X470=0),IF(Q470&gt;0,-Q470^(1/3),(-Q470)^(1/3)),'OddsRatio_working_3-way'!AN470-'OddsRatio_working_3-way'!R470/3)</f>
        <v>-0.33233018872861247</v>
      </c>
      <c r="AU470" s="11">
        <f>IF(('OddsRatio_working_3-way'!X470=0),0,'OddsRatio_working_3-way'!AO470)</f>
        <v>0</v>
      </c>
      <c r="AV470" s="11">
        <f>IF(('OddsRatio_working_3-way'!X470=0),0,'OddsRatio_working_3-way'!AP470)</f>
        <v>0</v>
      </c>
      <c r="AW470" s="11">
        <f>IF(('OddsRatio_working_3-way'!X470=0),0,'OddsRatio_working_3-way'!AQ470)</f>
        <v>0</v>
      </c>
    </row>
    <row r="471" spans="1:4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9">
        <f t="shared" si="104"/>
        <v>0.26084393136663542</v>
      </c>
      <c r="E471" s="9">
        <f t="shared" si="105"/>
        <v>0.26670676934756793</v>
      </c>
      <c r="F471" s="9">
        <f t="shared" si="106"/>
        <v>0.47244929928579688</v>
      </c>
      <c r="G471" s="9">
        <f t="shared" si="107"/>
        <v>1.0534238087531862</v>
      </c>
      <c r="H471" s="9">
        <f t="shared" si="108"/>
        <v>3.8337100455460709</v>
      </c>
      <c r="I471" s="9">
        <f t="shared" si="109"/>
        <v>3.7494361408458148</v>
      </c>
      <c r="J471" s="9">
        <f t="shared" si="110"/>
        <v>2.116629237278377</v>
      </c>
      <c r="K471" s="11">
        <f t="shared" si="111"/>
        <v>0.2710027100271003</v>
      </c>
      <c r="L471" s="11">
        <f t="shared" si="112"/>
        <v>0.2770083102493075</v>
      </c>
      <c r="M471" s="11">
        <f t="shared" si="113"/>
        <v>0.4854368932038835</v>
      </c>
      <c r="N471" s="11">
        <f>'OddsRatio_working_3-way'!K471+'OddsRatio_working_3-way'!L471+'OddsRatio_working_3-way'!M471-('OddsRatio_working_3-way'!K471*'OddsRatio_working_3-way'!L471)-('OddsRatio_working_3-way'!K471*'OddsRatio_working_3-way'!M471)-('OddsRatio_working_3-way'!L471*'OddsRatio_working_3-way'!M471)+('OddsRatio_working_3-way'!K471*'OddsRatio_working_3-way'!L471*'OddsRatio_working_3-way'!M471)-1</f>
        <v>-0.27120510750060844</v>
      </c>
      <c r="O471" s="11">
        <f>0</f>
        <v>0</v>
      </c>
      <c r="P471" s="11">
        <f>('OddsRatio_working_3-way'!K471*'OddsRatio_working_3-way'!L471)+('OddsRatio_working_3-way'!K471*'OddsRatio_working_3-way'!M471)+('OddsRatio_working_3-way'!L471*'OddsRatio_working_3-way'!M471)-(3*'OddsRatio_working_3-way'!K471*'OddsRatio_working_3-way'!L471*'OddsRatio_working_3-way'!M471)</f>
        <v>0.23176952313857918</v>
      </c>
      <c r="Q471" s="11">
        <f>2*'OddsRatio_working_3-way'!K471*'OddsRatio_working_3-way'!L471*'OddsRatio_working_3-way'!M471</f>
        <v>7.2883497842320497E-2</v>
      </c>
      <c r="R471" s="11">
        <f t="shared" si="114"/>
        <v>0</v>
      </c>
      <c r="S471" s="11">
        <f t="shared" si="115"/>
        <v>-0.85459129171473736</v>
      </c>
      <c r="T471" s="11">
        <f t="shared" si="116"/>
        <v>-0.26873939991029477</v>
      </c>
      <c r="U471" s="11">
        <f>'OddsRatio_working_3-way'!S471-'OddsRatio_working_3-way'!R471^2/3</f>
        <v>-0.85459129171473736</v>
      </c>
      <c r="V471" s="11">
        <f>'OddsRatio_working_3-way'!S471*'OddsRatio_working_3-way'!R471/3-2*'OddsRatio_working_3-way'!R471^3/27-'OddsRatio_working_3-way'!T471</f>
        <v>0.26873939991029477</v>
      </c>
      <c r="W471" s="11">
        <f>'OddsRatio_working_3-way'!V471^2+4*'OddsRatio_working_3-way'!U471^3/27</f>
        <v>-2.0242909079994251E-2</v>
      </c>
      <c r="X471" s="11">
        <f>IF('OddsRatio_working_3-way'!W471&gt;0,IF(ABS('OddsRatio_working_3-way'!V471+SQRT('OddsRatio_working_3-way'!W471))/2&gt;0,ABS('OddsRatio_working_3-way'!V471+SQRT('OddsRatio_working_3-way'!W471))/2,ABS('OddsRatio_working_3-way'!V471-SQRT('OddsRatio_working_3-way'!W471))/2),SQRT(-'OddsRatio_working_3-way'!U471^3/27))</f>
        <v>0.15203928287135168</v>
      </c>
      <c r="Y471" s="11">
        <f>IF('OddsRatio_working_3-way'!W471&gt;=0,IF('OddsRatio_working_3-way'!V471+SQRT('OddsRatio_working_3-way'!W471)&gt;0,0,PI()),ACOS('OddsRatio_working_3-way'!V471/(2*'OddsRatio_working_3-way'!X471)))</f>
        <v>0.48691021126057366</v>
      </c>
      <c r="Z471" s="11">
        <f>'OddsRatio_working_3-way'!X471^(1/3)*COS('OddsRatio_working_3-way'!Y471/3)</f>
        <v>0.5267119043765931</v>
      </c>
      <c r="AA471" s="11">
        <f>'OddsRatio_working_3-way'!X471^(1/3)*COS(('OddsRatio_working_3-way'!Y471+2*PI())/3)</f>
        <v>-0.3380469842448377</v>
      </c>
      <c r="AB471" s="11">
        <f>'OddsRatio_working_3-way'!X471^(1/3)*COS(('OddsRatio_working_3-way'!Y471+4*PI())/3)</f>
        <v>-0.18866492013175559</v>
      </c>
      <c r="AC471" s="11">
        <f>'OddsRatio_working_3-way'!X471^(1/3)*SIN('OddsRatio_working_3-way'!Y471/3)</f>
        <v>8.6245774927790106E-2</v>
      </c>
      <c r="AD471" s="11">
        <f>'OddsRatio_working_3-way'!X471^(1/3)*SIN(('OddsRatio_working_3-way'!Y471+2*PI())/3)</f>
        <v>0.41302300220191474</v>
      </c>
      <c r="AE471" s="11">
        <f>'OddsRatio_working_3-way'!X471^(1/3)*SIN(('OddsRatio_working_3-way'!Y471+4*PI())/3)</f>
        <v>-0.49926877712970469</v>
      </c>
      <c r="AF471" s="11">
        <f>-'OddsRatio_working_3-way'!U471/(3*'OddsRatio_working_3-way'!X471^(1/3))*COS(('OddsRatio_working_3-way'!Y471)/3)</f>
        <v>0.5267119043765931</v>
      </c>
      <c r="AG471" s="11">
        <f>-'OddsRatio_working_3-way'!U471/(3*'OddsRatio_working_3-way'!X471^(1/3))*COS(('OddsRatio_working_3-way'!Y471+2*PI())/3)</f>
        <v>-0.3380469842448377</v>
      </c>
      <c r="AH471" s="11">
        <f>-'OddsRatio_working_3-way'!U471/(3*'OddsRatio_working_3-way'!X471^(1/3))*COS(('OddsRatio_working_3-way'!Y471+4*PI())/3)</f>
        <v>-0.18866492013175559</v>
      </c>
      <c r="AI471" s="11">
        <f>'OddsRatio_working_3-way'!U471/(3*'OddsRatio_working_3-way'!X471^(1/3))*SIN(('OddsRatio_working_3-way'!Y471)/3)</f>
        <v>-8.6245774927790106E-2</v>
      </c>
      <c r="AJ471" s="11">
        <f>'OddsRatio_working_3-way'!U471/(3*'OddsRatio_working_3-way'!X471^(1/3))*SIN(('OddsRatio_working_3-way'!Y471+2*PI())/3)</f>
        <v>-0.41302300220191474</v>
      </c>
      <c r="AK471" s="11">
        <f>'OddsRatio_working_3-way'!U471/(3*'OddsRatio_working_3-way'!X471^(1/3))*SIN(('OddsRatio_working_3-way'!Y471+4*PI())/3)</f>
        <v>0.49926877712970469</v>
      </c>
      <c r="AL471" s="11">
        <f>'OddsRatio_working_3-way'!Z471+'OddsRatio_working_3-way'!AF471</f>
        <v>1.0534238087531862</v>
      </c>
      <c r="AM471" s="11">
        <f>'OddsRatio_working_3-way'!AA471+'OddsRatio_working_3-way'!AG471</f>
        <v>-0.6760939684896754</v>
      </c>
      <c r="AN471" s="11">
        <f>'OddsRatio_working_3-way'!AB471+'OddsRatio_working_3-way'!AH471</f>
        <v>-0.37732984026351118</v>
      </c>
      <c r="AO471" s="11">
        <f>'OddsRatio_working_3-way'!AC471+'OddsRatio_working_3-way'!AI471</f>
        <v>0</v>
      </c>
      <c r="AP471" s="11">
        <f>'OddsRatio_working_3-way'!AD471+'OddsRatio_working_3-way'!AJ471</f>
        <v>0</v>
      </c>
      <c r="AQ471" s="11">
        <f>'OddsRatio_working_3-way'!AE471+'OddsRatio_working_3-way'!AK471</f>
        <v>0</v>
      </c>
      <c r="AR471" s="10">
        <f>IF(A471="","",IF(('OddsRatio_working_3-way'!X471=0),IF(Q471&gt;0,-Q471^(1/3),(-Q471)^(1/3)),'OddsRatio_working_3-way'!AL471-'OddsRatio_working_3-way'!R471/3))</f>
        <v>1.0534238087531862</v>
      </c>
      <c r="AS471" s="11">
        <f>IF(('OddsRatio_working_3-way'!X471=0),IF(Q471&gt;0,-Q471^(1/3),(-Q471)^(1/3)),'OddsRatio_working_3-way'!AM471-'OddsRatio_working_3-way'!R471/3)</f>
        <v>-0.6760939684896754</v>
      </c>
      <c r="AT471" s="11">
        <f>IF(('OddsRatio_working_3-way'!X471=0),IF(Q471&gt;0,-Q471^(1/3),(-Q471)^(1/3)),'OddsRatio_working_3-way'!AN471-'OddsRatio_working_3-way'!R471/3)</f>
        <v>-0.37732984026351118</v>
      </c>
      <c r="AU471" s="11">
        <f>IF(('OddsRatio_working_3-way'!X471=0),0,'OddsRatio_working_3-way'!AO471)</f>
        <v>0</v>
      </c>
      <c r="AV471" s="11">
        <f>IF(('OddsRatio_working_3-way'!X471=0),0,'OddsRatio_working_3-way'!AP471)</f>
        <v>0</v>
      </c>
      <c r="AW471" s="11">
        <f>IF(('OddsRatio_working_3-way'!X471=0),0,'OddsRatio_working_3-way'!AQ471)</f>
        <v>0</v>
      </c>
    </row>
    <row r="472" spans="1:4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9">
        <f t="shared" si="104"/>
        <v>0.66628531693067583</v>
      </c>
      <c r="E472" s="9">
        <f t="shared" si="105"/>
        <v>0.20057947027099329</v>
      </c>
      <c r="F472" s="9">
        <f t="shared" si="106"/>
        <v>0.13313521279833099</v>
      </c>
      <c r="G472" s="9">
        <f t="shared" si="107"/>
        <v>1.0656564425640886</v>
      </c>
      <c r="H472" s="9">
        <f t="shared" si="108"/>
        <v>1.5008585280051214</v>
      </c>
      <c r="I472" s="9">
        <f t="shared" si="109"/>
        <v>4.9855550951896923</v>
      </c>
      <c r="J472" s="9">
        <f t="shared" si="110"/>
        <v>7.5111608640665812</v>
      </c>
      <c r="K472" s="11">
        <f t="shared" si="111"/>
        <v>0.68027210884353739</v>
      </c>
      <c r="L472" s="11">
        <f t="shared" si="112"/>
        <v>0.21097046413502107</v>
      </c>
      <c r="M472" s="11">
        <f t="shared" si="113"/>
        <v>0.14064697609001406</v>
      </c>
      <c r="N472" s="11">
        <f>'OddsRatio_working_3-way'!K472+'OddsRatio_working_3-way'!L472+'OddsRatio_working_3-way'!M472-('OddsRatio_working_3-way'!K472*'OddsRatio_working_3-way'!L472)-('OddsRatio_working_3-way'!K472*'OddsRatio_working_3-way'!M472)-('OddsRatio_working_3-way'!L472*'OddsRatio_working_3-way'!M472)+('OddsRatio_working_3-way'!K472*'OddsRatio_working_3-way'!L472*'OddsRatio_working_3-way'!M472)-1</f>
        <v>-0.21679306889247307</v>
      </c>
      <c r="O472" s="11">
        <f>0</f>
        <v>0</v>
      </c>
      <c r="P472" s="11">
        <f>('OddsRatio_working_3-way'!K472*'OddsRatio_working_3-way'!L472)+('OddsRatio_working_3-way'!K472*'OddsRatio_working_3-way'!M472)+('OddsRatio_working_3-way'!L472*'OddsRatio_working_3-way'!M472)-(3*'OddsRatio_working_3-way'!K472*'OddsRatio_working_3-way'!L472*'OddsRatio_working_3-way'!M472)</f>
        <v>0.20831206309723946</v>
      </c>
      <c r="Q472" s="11">
        <f>2*'OddsRatio_working_3-way'!K472*'OddsRatio_working_3-way'!L472*'OddsRatio_working_3-way'!M472</f>
        <v>4.0370554863806092E-2</v>
      </c>
      <c r="R472" s="11">
        <f t="shared" si="114"/>
        <v>0</v>
      </c>
      <c r="S472" s="11">
        <f t="shared" si="115"/>
        <v>-0.96087971890171409</v>
      </c>
      <c r="T472" s="11">
        <f t="shared" si="116"/>
        <v>-0.18621699978715386</v>
      </c>
      <c r="U472" s="11">
        <f>'OddsRatio_working_3-way'!S472-'OddsRatio_working_3-way'!R472^2/3</f>
        <v>-0.96087971890171409</v>
      </c>
      <c r="V472" s="11">
        <f>'OddsRatio_working_3-way'!S472*'OddsRatio_working_3-way'!R472/3-2*'OddsRatio_working_3-way'!R472^3/27-'OddsRatio_working_3-way'!T472</f>
        <v>0.18621699978715386</v>
      </c>
      <c r="W472" s="11">
        <f>'OddsRatio_working_3-way'!V472^2+4*'OddsRatio_working_3-way'!U472^3/27</f>
        <v>-9.6755892152889642E-2</v>
      </c>
      <c r="X472" s="11">
        <f>IF('OddsRatio_working_3-way'!W472&gt;0,IF(ABS('OddsRatio_working_3-way'!V472+SQRT('OddsRatio_working_3-way'!W472))/2&gt;0,ABS('OddsRatio_working_3-way'!V472+SQRT('OddsRatio_working_3-way'!W472))/2,ABS('OddsRatio_working_3-way'!V472-SQRT('OddsRatio_working_3-way'!W472))/2),SQRT(-'OddsRatio_working_3-way'!U472^3/27))</f>
        <v>0.18126821505894139</v>
      </c>
      <c r="Y472" s="11">
        <f>IF('OddsRatio_working_3-way'!W472&gt;=0,IF('OddsRatio_working_3-way'!V472+SQRT('OddsRatio_working_3-way'!W472)&gt;0,0,PI()),ACOS('OddsRatio_working_3-way'!V472/(2*'OddsRatio_working_3-way'!X472)))</f>
        <v>1.0313623245799957</v>
      </c>
      <c r="Z472" s="11">
        <f>'OddsRatio_working_3-way'!X472^(1/3)*COS('OddsRatio_working_3-way'!Y472/3)</f>
        <v>0.53282822128204432</v>
      </c>
      <c r="AA472" s="11">
        <f>'OddsRatio_working_3-way'!X472^(1/3)*COS(('OddsRatio_working_3-way'!Y472+2*PI())/3)</f>
        <v>-0.43161246014696647</v>
      </c>
      <c r="AB472" s="11">
        <f>'OddsRatio_working_3-way'!X472^(1/3)*COS(('OddsRatio_working_3-way'!Y472+4*PI())/3)</f>
        <v>-0.10121576113507776</v>
      </c>
      <c r="AC472" s="11">
        <f>'OddsRatio_working_3-way'!X472^(1/3)*SIN('OddsRatio_working_3-way'!Y472/3)</f>
        <v>0.19075462311387775</v>
      </c>
      <c r="AD472" s="11">
        <f>'OddsRatio_working_3-way'!X472^(1/3)*SIN(('OddsRatio_working_3-way'!Y472+2*PI())/3)</f>
        <v>0.36606546392658784</v>
      </c>
      <c r="AE472" s="11">
        <f>'OddsRatio_working_3-way'!X472^(1/3)*SIN(('OddsRatio_working_3-way'!Y472+4*PI())/3)</f>
        <v>-0.55682008704046548</v>
      </c>
      <c r="AF472" s="11">
        <f>-'OddsRatio_working_3-way'!U472/(3*'OddsRatio_working_3-way'!X472^(1/3))*COS(('OddsRatio_working_3-way'!Y472)/3)</f>
        <v>0.53282822128204432</v>
      </c>
      <c r="AG472" s="11">
        <f>-'OddsRatio_working_3-way'!U472/(3*'OddsRatio_working_3-way'!X472^(1/3))*COS(('OddsRatio_working_3-way'!Y472+2*PI())/3)</f>
        <v>-0.43161246014696647</v>
      </c>
      <c r="AH472" s="11">
        <f>-'OddsRatio_working_3-way'!U472/(3*'OddsRatio_working_3-way'!X472^(1/3))*COS(('OddsRatio_working_3-way'!Y472+4*PI())/3)</f>
        <v>-0.10121576113507776</v>
      </c>
      <c r="AI472" s="11">
        <f>'OddsRatio_working_3-way'!U472/(3*'OddsRatio_working_3-way'!X472^(1/3))*SIN(('OddsRatio_working_3-way'!Y472)/3)</f>
        <v>-0.19075462311387775</v>
      </c>
      <c r="AJ472" s="11">
        <f>'OddsRatio_working_3-way'!U472/(3*'OddsRatio_working_3-way'!X472^(1/3))*SIN(('OddsRatio_working_3-way'!Y472+2*PI())/3)</f>
        <v>-0.36606546392658784</v>
      </c>
      <c r="AK472" s="11">
        <f>'OddsRatio_working_3-way'!U472/(3*'OddsRatio_working_3-way'!X472^(1/3))*SIN(('OddsRatio_working_3-way'!Y472+4*PI())/3)</f>
        <v>0.55682008704046548</v>
      </c>
      <c r="AL472" s="11">
        <f>'OddsRatio_working_3-way'!Z472+'OddsRatio_working_3-way'!AF472</f>
        <v>1.0656564425640886</v>
      </c>
      <c r="AM472" s="11">
        <f>'OddsRatio_working_3-way'!AA472+'OddsRatio_working_3-way'!AG472</f>
        <v>-0.86322492029393294</v>
      </c>
      <c r="AN472" s="11">
        <f>'OddsRatio_working_3-way'!AB472+'OddsRatio_working_3-way'!AH472</f>
        <v>-0.20243152227015551</v>
      </c>
      <c r="AO472" s="11">
        <f>'OddsRatio_working_3-way'!AC472+'OddsRatio_working_3-way'!AI472</f>
        <v>0</v>
      </c>
      <c r="AP472" s="11">
        <f>'OddsRatio_working_3-way'!AD472+'OddsRatio_working_3-way'!AJ472</f>
        <v>0</v>
      </c>
      <c r="AQ472" s="11">
        <f>'OddsRatio_working_3-way'!AE472+'OddsRatio_working_3-way'!AK472</f>
        <v>0</v>
      </c>
      <c r="AR472" s="10">
        <f>IF(A472="","",IF(('OddsRatio_working_3-way'!X472=0),IF(Q472&gt;0,-Q472^(1/3),(-Q472)^(1/3)),'OddsRatio_working_3-way'!AL472-'OddsRatio_working_3-way'!R472/3))</f>
        <v>1.0656564425640886</v>
      </c>
      <c r="AS472" s="11">
        <f>IF(('OddsRatio_working_3-way'!X472=0),IF(Q472&gt;0,-Q472^(1/3),(-Q472)^(1/3)),'OddsRatio_working_3-way'!AM472-'OddsRatio_working_3-way'!R472/3)</f>
        <v>-0.86322492029393294</v>
      </c>
      <c r="AT472" s="11">
        <f>IF(('OddsRatio_working_3-way'!X472=0),IF(Q472&gt;0,-Q472^(1/3),(-Q472)^(1/3)),'OddsRatio_working_3-way'!AN472-'OddsRatio_working_3-way'!R472/3)</f>
        <v>-0.20243152227015551</v>
      </c>
      <c r="AU472" s="11">
        <f>IF(('OddsRatio_working_3-way'!X472=0),0,'OddsRatio_working_3-way'!AO472)</f>
        <v>0</v>
      </c>
      <c r="AV472" s="11">
        <f>IF(('OddsRatio_working_3-way'!X472=0),0,'OddsRatio_working_3-way'!AP472)</f>
        <v>0</v>
      </c>
      <c r="AW472" s="11">
        <f>IF(('OddsRatio_working_3-way'!X472=0),0,'OddsRatio_working_3-way'!AQ472)</f>
        <v>0</v>
      </c>
    </row>
    <row r="473" spans="1:49" x14ac:dyDescent="0.2">
      <c r="A473" s="4">
        <f>IF('True_Odds_Calculator_3-way'!A474="","",'True_Odds_Calculator_3-way'!A474)</f>
        <v>7.34</v>
      </c>
      <c r="B473" s="4">
        <f>IF('True_Odds_Calculator_3-way'!B474="","",'True_Odds_Calculator_3-way'!B474)</f>
        <v>4.08</v>
      </c>
      <c r="C473" s="4">
        <f>IF('True_Odds_Calculator_3-way'!C474="","",'True_Odds_Calculator_3-way'!C474)</f>
        <v>1.52</v>
      </c>
      <c r="D473" s="9">
        <f t="shared" si="104"/>
        <v>0.12766071779427135</v>
      </c>
      <c r="E473" s="9">
        <f t="shared" si="105"/>
        <v>0.23150133966547481</v>
      </c>
      <c r="F473" s="9">
        <f t="shared" si="106"/>
        <v>0.64083794254025384</v>
      </c>
      <c r="G473" s="9">
        <f t="shared" si="107"/>
        <v>1.0778017631224761</v>
      </c>
      <c r="H473" s="9">
        <f t="shared" si="108"/>
        <v>7.8332631781964963</v>
      </c>
      <c r="I473" s="9">
        <f t="shared" si="109"/>
        <v>4.3196294304172271</v>
      </c>
      <c r="J473" s="9">
        <f t="shared" si="110"/>
        <v>1.5604569168236877</v>
      </c>
      <c r="K473" s="11">
        <f t="shared" si="111"/>
        <v>0.13623978201634879</v>
      </c>
      <c r="L473" s="11">
        <f t="shared" si="112"/>
        <v>0.24509803921568626</v>
      </c>
      <c r="M473" s="11">
        <f t="shared" si="113"/>
        <v>0.65789473684210531</v>
      </c>
      <c r="N473" s="11">
        <f>'OddsRatio_working_3-way'!K473+'OddsRatio_working_3-way'!L473+'OddsRatio_working_3-way'!M473-('OddsRatio_working_3-way'!K473*'OddsRatio_working_3-way'!L473)-('OddsRatio_working_3-way'!K473*'OddsRatio_working_3-way'!M473)-('OddsRatio_working_3-way'!L473*'OddsRatio_working_3-way'!M473)+('OddsRatio_working_3-way'!K473*'OddsRatio_working_3-way'!L473*'OddsRatio_working_3-way'!M473)-1</f>
        <v>-0.22307120180640738</v>
      </c>
      <c r="O473" s="11">
        <f>0</f>
        <v>0</v>
      </c>
      <c r="P473" s="11">
        <f>('OddsRatio_working_3-way'!K473*'OddsRatio_working_3-way'!L473)+('OddsRatio_working_3-way'!K473*'OddsRatio_working_3-way'!M473)+('OddsRatio_working_3-way'!L473*'OddsRatio_working_3-way'!M473)-(3*'OddsRatio_working_3-way'!K473*'OddsRatio_working_3-way'!L473*'OddsRatio_working_3-way'!M473)</f>
        <v>0.21836678167610085</v>
      </c>
      <c r="Q473" s="11">
        <f>2*'OddsRatio_working_3-way'!K473*'OddsRatio_working_3-way'!L473*'OddsRatio_working_3-way'!M473</f>
        <v>4.3936978204446857E-2</v>
      </c>
      <c r="R473" s="11">
        <f t="shared" si="114"/>
        <v>0</v>
      </c>
      <c r="S473" s="11">
        <f t="shared" si="115"/>
        <v>-0.97891067922613662</v>
      </c>
      <c r="T473" s="11">
        <f t="shared" si="116"/>
        <v>-0.19696391936139573</v>
      </c>
      <c r="U473" s="11">
        <f>'OddsRatio_working_3-way'!S473-'OddsRatio_working_3-way'!R473^2/3</f>
        <v>-0.97891067922613662</v>
      </c>
      <c r="V473" s="11">
        <f>'OddsRatio_working_3-way'!S473*'OddsRatio_working_3-way'!R473/3-2*'OddsRatio_working_3-way'!R473^3/27-'OddsRatio_working_3-way'!T473</f>
        <v>0.19696391936139573</v>
      </c>
      <c r="W473" s="11">
        <f>'OddsRatio_working_3-way'!V473^2+4*'OddsRatio_working_3-way'!U473^3/27</f>
        <v>-0.10017661244843395</v>
      </c>
      <c r="X473" s="11">
        <f>IF('OddsRatio_working_3-way'!W473&gt;0,IF(ABS('OddsRatio_working_3-way'!V473+SQRT('OddsRatio_working_3-way'!W473))/2&gt;0,ABS('OddsRatio_working_3-way'!V473+SQRT('OddsRatio_working_3-way'!W473))/2,ABS('OddsRatio_working_3-way'!V473-SQRT('OddsRatio_working_3-way'!W473))/2),SQRT(-'OddsRatio_working_3-way'!U473^3/27))</f>
        <v>0.18639433868725491</v>
      </c>
      <c r="Y473" s="11">
        <f>IF('OddsRatio_working_3-way'!W473&gt;=0,IF('OddsRatio_working_3-way'!V473+SQRT('OddsRatio_working_3-way'!W473)&gt;0,0,PI()),ACOS('OddsRatio_working_3-way'!V473/(2*'OddsRatio_working_3-way'!X473)))</f>
        <v>1.01413711316537</v>
      </c>
      <c r="Z473" s="11">
        <f>'OddsRatio_working_3-way'!X473^(1/3)*COS('OddsRatio_working_3-way'!Y473/3)</f>
        <v>0.53890088156123805</v>
      </c>
      <c r="AA473" s="11">
        <f>'OddsRatio_working_3-way'!X473^(1/3)*COS(('OddsRatio_working_3-way'!Y473+2*PI())/3)</f>
        <v>-0.43351460413119502</v>
      </c>
      <c r="AB473" s="11">
        <f>'OddsRatio_working_3-way'!X473^(1/3)*COS(('OddsRatio_working_3-way'!Y473+4*PI())/3)</f>
        <v>-0.10538627743004313</v>
      </c>
      <c r="AC473" s="11">
        <f>'OddsRatio_working_3-way'!X473^(1/3)*SIN('OddsRatio_working_3-way'!Y473/3)</f>
        <v>0.18944497774965152</v>
      </c>
      <c r="AD473" s="11">
        <f>'OddsRatio_working_3-way'!X473^(1/3)*SIN(('OddsRatio_working_3-way'!Y473+2*PI())/3)</f>
        <v>0.37197936467903536</v>
      </c>
      <c r="AE473" s="11">
        <f>'OddsRatio_working_3-way'!X473^(1/3)*SIN(('OddsRatio_working_3-way'!Y473+4*PI())/3)</f>
        <v>-0.56142434242868688</v>
      </c>
      <c r="AF473" s="11">
        <f>-'OddsRatio_working_3-way'!U473/(3*'OddsRatio_working_3-way'!X473^(1/3))*COS(('OddsRatio_working_3-way'!Y473)/3)</f>
        <v>0.53890088156123805</v>
      </c>
      <c r="AG473" s="11">
        <f>-'OddsRatio_working_3-way'!U473/(3*'OddsRatio_working_3-way'!X473^(1/3))*COS(('OddsRatio_working_3-way'!Y473+2*PI())/3)</f>
        <v>-0.43351460413119502</v>
      </c>
      <c r="AH473" s="11">
        <f>-'OddsRatio_working_3-way'!U473/(3*'OddsRatio_working_3-way'!X473^(1/3))*COS(('OddsRatio_working_3-way'!Y473+4*PI())/3)</f>
        <v>-0.10538627743004313</v>
      </c>
      <c r="AI473" s="11">
        <f>'OddsRatio_working_3-way'!U473/(3*'OddsRatio_working_3-way'!X473^(1/3))*SIN(('OddsRatio_working_3-way'!Y473)/3)</f>
        <v>-0.18944497774965152</v>
      </c>
      <c r="AJ473" s="11">
        <f>'OddsRatio_working_3-way'!U473/(3*'OddsRatio_working_3-way'!X473^(1/3))*SIN(('OddsRatio_working_3-way'!Y473+2*PI())/3)</f>
        <v>-0.37197936467903536</v>
      </c>
      <c r="AK473" s="11">
        <f>'OddsRatio_working_3-way'!U473/(3*'OddsRatio_working_3-way'!X473^(1/3))*SIN(('OddsRatio_working_3-way'!Y473+4*PI())/3)</f>
        <v>0.56142434242868688</v>
      </c>
      <c r="AL473" s="11">
        <f>'OddsRatio_working_3-way'!Z473+'OddsRatio_working_3-way'!AF473</f>
        <v>1.0778017631224761</v>
      </c>
      <c r="AM473" s="11">
        <f>'OddsRatio_working_3-way'!AA473+'OddsRatio_working_3-way'!AG473</f>
        <v>-0.86702920826239005</v>
      </c>
      <c r="AN473" s="11">
        <f>'OddsRatio_working_3-way'!AB473+'OddsRatio_working_3-way'!AH473</f>
        <v>-0.21077255486008625</v>
      </c>
      <c r="AO473" s="11">
        <f>'OddsRatio_working_3-way'!AC473+'OddsRatio_working_3-way'!AI473</f>
        <v>0</v>
      </c>
      <c r="AP473" s="11">
        <f>'OddsRatio_working_3-way'!AD473+'OddsRatio_working_3-way'!AJ473</f>
        <v>0</v>
      </c>
      <c r="AQ473" s="11">
        <f>'OddsRatio_working_3-way'!AE473+'OddsRatio_working_3-way'!AK473</f>
        <v>0</v>
      </c>
      <c r="AR473" s="10">
        <f>IF(A473="","",IF(('OddsRatio_working_3-way'!X473=0),IF(Q473&gt;0,-Q473^(1/3),(-Q473)^(1/3)),'OddsRatio_working_3-way'!AL473-'OddsRatio_working_3-way'!R473/3))</f>
        <v>1.0778017631224761</v>
      </c>
      <c r="AS473" s="11">
        <f>IF(('OddsRatio_working_3-way'!X473=0),IF(Q473&gt;0,-Q473^(1/3),(-Q473)^(1/3)),'OddsRatio_working_3-way'!AM473-'OddsRatio_working_3-way'!R473/3)</f>
        <v>-0.86702920826239005</v>
      </c>
      <c r="AT473" s="11">
        <f>IF(('OddsRatio_working_3-way'!X473=0),IF(Q473&gt;0,-Q473^(1/3),(-Q473)^(1/3)),'OddsRatio_working_3-way'!AN473-'OddsRatio_working_3-way'!R473/3)</f>
        <v>-0.21077255486008625</v>
      </c>
      <c r="AU473" s="11">
        <f>IF(('OddsRatio_working_3-way'!X473=0),0,'OddsRatio_working_3-way'!AO473)</f>
        <v>0</v>
      </c>
      <c r="AV473" s="11">
        <f>IF(('OddsRatio_working_3-way'!X473=0),0,'OddsRatio_working_3-way'!AP473)</f>
        <v>0</v>
      </c>
      <c r="AW473" s="11">
        <f>IF(('OddsRatio_working_3-way'!X473=0),0,'OddsRatio_working_3-way'!AQ473)</f>
        <v>0</v>
      </c>
    </row>
    <row r="474" spans="1:49" x14ac:dyDescent="0.2">
      <c r="A474" s="4">
        <f>IF('True_Odds_Calculator_3-way'!A475="","",'True_Odds_Calculator_3-way'!A475)</f>
        <v>4.32</v>
      </c>
      <c r="B474" s="4">
        <f>IF('True_Odds_Calculator_3-way'!B475="","",'True_Odds_Calculator_3-way'!B475)</f>
        <v>3.83</v>
      </c>
      <c r="C474" s="4">
        <f>IF('True_Odds_Calculator_3-way'!C475="","",'True_Odds_Calculator_3-way'!C475)</f>
        <v>1.88</v>
      </c>
      <c r="D474" s="9">
        <f t="shared" si="104"/>
        <v>0.22448756357416988</v>
      </c>
      <c r="E474" s="9">
        <f t="shared" si="105"/>
        <v>0.25350305726538186</v>
      </c>
      <c r="F474" s="9">
        <f t="shared" si="106"/>
        <v>0.52200937916044832</v>
      </c>
      <c r="G474" s="9">
        <f t="shared" si="107"/>
        <v>1.0405390817278639</v>
      </c>
      <c r="H474" s="9">
        <f t="shared" si="108"/>
        <v>4.454589751336508</v>
      </c>
      <c r="I474" s="9">
        <f t="shared" si="109"/>
        <v>3.9447256012898548</v>
      </c>
      <c r="J474" s="9">
        <f t="shared" si="110"/>
        <v>1.9156743919205199</v>
      </c>
      <c r="K474" s="11">
        <f t="shared" si="111"/>
        <v>0.23148148148148145</v>
      </c>
      <c r="L474" s="11">
        <f t="shared" si="112"/>
        <v>0.2610966057441253</v>
      </c>
      <c r="M474" s="11">
        <f t="shared" si="113"/>
        <v>0.53191489361702127</v>
      </c>
      <c r="N474" s="11">
        <f>'OddsRatio_working_3-way'!K474+'OddsRatio_working_3-way'!L474+'OddsRatio_working_3-way'!M474-('OddsRatio_working_3-way'!K474*'OddsRatio_working_3-way'!L474)-('OddsRatio_working_3-way'!K474*'OddsRatio_working_3-way'!M474)-('OddsRatio_working_3-way'!L474*'OddsRatio_working_3-way'!M474)+('OddsRatio_working_3-way'!K474*'OddsRatio_working_3-way'!L474*'OddsRatio_working_3-way'!M474)-1</f>
        <v>-0.26580724939149469</v>
      </c>
      <c r="O474" s="11">
        <f>0</f>
        <v>0</v>
      </c>
      <c r="P474" s="11">
        <f>('OddsRatio_working_3-way'!K474*'OddsRatio_working_3-way'!L474)+('OddsRatio_working_3-way'!K474*'OddsRatio_working_3-way'!M474)+('OddsRatio_working_3-way'!L474*'OddsRatio_working_3-way'!M474)-(3*'OddsRatio_working_3-way'!K474*'OddsRatio_working_3-way'!L474*'OddsRatio_working_3-way'!M474)</f>
        <v>0.22600339075812659</v>
      </c>
      <c r="Q474" s="11">
        <f>2*'OddsRatio_working_3-way'!K474*'OddsRatio_working_3-way'!L474*'OddsRatio_working_3-way'!M474</f>
        <v>6.4296839475996181E-2</v>
      </c>
      <c r="R474" s="11">
        <f t="shared" si="114"/>
        <v>0</v>
      </c>
      <c r="S474" s="11">
        <f t="shared" si="115"/>
        <v>-0.85025292303167055</v>
      </c>
      <c r="T474" s="11">
        <f t="shared" si="116"/>
        <v>-0.24189272347984936</v>
      </c>
      <c r="U474" s="11">
        <f>'OddsRatio_working_3-way'!S474-'OddsRatio_working_3-way'!R474^2/3</f>
        <v>-0.85025292303167055</v>
      </c>
      <c r="V474" s="11">
        <f>'OddsRatio_working_3-way'!S474*'OddsRatio_working_3-way'!R474/3-2*'OddsRatio_working_3-way'!R474^3/27-'OddsRatio_working_3-way'!T474</f>
        <v>0.24189272347984936</v>
      </c>
      <c r="W474" s="11">
        <f>'OddsRatio_working_3-way'!V474^2+4*'OddsRatio_working_3-way'!U474^3/27</f>
        <v>-3.2550632373571989E-2</v>
      </c>
      <c r="X474" s="11">
        <f>IF('OddsRatio_working_3-way'!W474&gt;0,IF(ABS('OddsRatio_working_3-way'!V474+SQRT('OddsRatio_working_3-way'!W474))/2&gt;0,ABS('OddsRatio_working_3-way'!V474+SQRT('OddsRatio_working_3-way'!W474))/2,ABS('OddsRatio_working_3-way'!V474-SQRT('OddsRatio_working_3-way'!W474))/2),SQRT(-'OddsRatio_working_3-way'!U474^3/27))</f>
        <v>0.1508830027256805</v>
      </c>
      <c r="Y474" s="11">
        <f>IF('OddsRatio_working_3-way'!W474&gt;=0,IF('OddsRatio_working_3-way'!V474+SQRT('OddsRatio_working_3-way'!W474)&gt;0,0,PI()),ACOS('OddsRatio_working_3-way'!V474/(2*'OddsRatio_working_3-way'!X474)))</f>
        <v>0.6408457912041825</v>
      </c>
      <c r="Z474" s="11">
        <f>'OddsRatio_working_3-way'!X474^(1/3)*COS('OddsRatio_working_3-way'!Y474/3)</f>
        <v>0.52026954086393196</v>
      </c>
      <c r="AA474" s="11">
        <f>'OddsRatio_working_3-way'!X474^(1/3)*COS(('OddsRatio_working_3-way'!Y474+2*PI())/3)</f>
        <v>-0.3578738843774214</v>
      </c>
      <c r="AB474" s="11">
        <f>'OddsRatio_working_3-way'!X474^(1/3)*COS(('OddsRatio_working_3-way'!Y474+4*PI())/3)</f>
        <v>-0.162395656486511</v>
      </c>
      <c r="AC474" s="11">
        <f>'OddsRatio_working_3-way'!X474^(1/3)*SIN('OddsRatio_working_3-way'!Y474/3)</f>
        <v>0.11285940749352832</v>
      </c>
      <c r="AD474" s="11">
        <f>'OddsRatio_working_3-way'!X474^(1/3)*SIN(('OddsRatio_working_3-way'!Y474+2*PI())/3)</f>
        <v>0.39413693545666706</v>
      </c>
      <c r="AE474" s="11">
        <f>'OddsRatio_working_3-way'!X474^(1/3)*SIN(('OddsRatio_working_3-way'!Y474+4*PI())/3)</f>
        <v>-0.50699634295019536</v>
      </c>
      <c r="AF474" s="11">
        <f>-'OddsRatio_working_3-way'!U474/(3*'OddsRatio_working_3-way'!X474^(1/3))*COS(('OddsRatio_working_3-way'!Y474)/3)</f>
        <v>0.52026954086393185</v>
      </c>
      <c r="AG474" s="11">
        <f>-'OddsRatio_working_3-way'!U474/(3*'OddsRatio_working_3-way'!X474^(1/3))*COS(('OddsRatio_working_3-way'!Y474+2*PI())/3)</f>
        <v>-0.35787388437742129</v>
      </c>
      <c r="AH474" s="11">
        <f>-'OddsRatio_working_3-way'!U474/(3*'OddsRatio_working_3-way'!X474^(1/3))*COS(('OddsRatio_working_3-way'!Y474+4*PI())/3)</f>
        <v>-0.16239565648651097</v>
      </c>
      <c r="AI474" s="11">
        <f>'OddsRatio_working_3-way'!U474/(3*'OddsRatio_working_3-way'!X474^(1/3))*SIN(('OddsRatio_working_3-way'!Y474)/3)</f>
        <v>-0.1128594074935283</v>
      </c>
      <c r="AJ474" s="11">
        <f>'OddsRatio_working_3-way'!U474/(3*'OddsRatio_working_3-way'!X474^(1/3))*SIN(('OddsRatio_working_3-way'!Y474+2*PI())/3)</f>
        <v>-0.394136935456667</v>
      </c>
      <c r="AK474" s="11">
        <f>'OddsRatio_working_3-way'!U474/(3*'OddsRatio_working_3-way'!X474^(1/3))*SIN(('OddsRatio_working_3-way'!Y474+4*PI())/3)</f>
        <v>0.50699634295019524</v>
      </c>
      <c r="AL474" s="11">
        <f>'OddsRatio_working_3-way'!Z474+'OddsRatio_working_3-way'!AF474</f>
        <v>1.0405390817278639</v>
      </c>
      <c r="AM474" s="11">
        <f>'OddsRatio_working_3-way'!AA474+'OddsRatio_working_3-way'!AG474</f>
        <v>-0.71574776875484269</v>
      </c>
      <c r="AN474" s="11">
        <f>'OddsRatio_working_3-way'!AB474+'OddsRatio_working_3-way'!AH474</f>
        <v>-0.32479131297302199</v>
      </c>
      <c r="AO474" s="11">
        <f>'OddsRatio_working_3-way'!AC474+'OddsRatio_working_3-way'!AI474</f>
        <v>0</v>
      </c>
      <c r="AP474" s="11">
        <f>'OddsRatio_working_3-way'!AD474+'OddsRatio_working_3-way'!AJ474</f>
        <v>0</v>
      </c>
      <c r="AQ474" s="11">
        <f>'OddsRatio_working_3-way'!AE474+'OddsRatio_working_3-way'!AK474</f>
        <v>0</v>
      </c>
      <c r="AR474" s="10">
        <f>IF(A474="","",IF(('OddsRatio_working_3-way'!X474=0),IF(Q474&gt;0,-Q474^(1/3),(-Q474)^(1/3)),'OddsRatio_working_3-way'!AL474-'OddsRatio_working_3-way'!R474/3))</f>
        <v>1.0405390817278639</v>
      </c>
      <c r="AS474" s="11">
        <f>IF(('OddsRatio_working_3-way'!X474=0),IF(Q474&gt;0,-Q474^(1/3),(-Q474)^(1/3)),'OddsRatio_working_3-way'!AM474-'OddsRatio_working_3-way'!R474/3)</f>
        <v>-0.71574776875484269</v>
      </c>
      <c r="AT474" s="11">
        <f>IF(('OddsRatio_working_3-way'!X474=0),IF(Q474&gt;0,-Q474^(1/3),(-Q474)^(1/3)),'OddsRatio_working_3-way'!AN474-'OddsRatio_working_3-way'!R474/3)</f>
        <v>-0.32479131297302199</v>
      </c>
      <c r="AU474" s="11">
        <f>IF(('OddsRatio_working_3-way'!X474=0),0,'OddsRatio_working_3-way'!AO474)</f>
        <v>0</v>
      </c>
      <c r="AV474" s="11">
        <f>IF(('OddsRatio_working_3-way'!X474=0),0,'OddsRatio_working_3-way'!AP474)</f>
        <v>0</v>
      </c>
      <c r="AW474" s="11">
        <f>IF(('OddsRatio_working_3-way'!X474=0),0,'OddsRatio_working_3-way'!AQ474)</f>
        <v>0</v>
      </c>
    </row>
    <row r="475" spans="1:49" x14ac:dyDescent="0.2">
      <c r="A475" s="4">
        <f>IF('True_Odds_Calculator_3-way'!A476="","",'True_Odds_Calculator_3-way'!A476)</f>
        <v>2.78</v>
      </c>
      <c r="B475" s="4">
        <f>IF('True_Odds_Calculator_3-way'!B476="","",'True_Odds_Calculator_3-way'!B476)</f>
        <v>3.49</v>
      </c>
      <c r="C475" s="4">
        <f>IF('True_Odds_Calculator_3-way'!C476="","",'True_Odds_Calculator_3-way'!C476)</f>
        <v>2.62</v>
      </c>
      <c r="D475" s="9">
        <f t="shared" si="104"/>
        <v>0.3501178321585906</v>
      </c>
      <c r="E475" s="9">
        <f t="shared" si="105"/>
        <v>0.27804282959487536</v>
      </c>
      <c r="F475" s="9">
        <f t="shared" si="106"/>
        <v>0.37183933824653415</v>
      </c>
      <c r="G475" s="9">
        <f t="shared" si="107"/>
        <v>1.0427984751104022</v>
      </c>
      <c r="H475" s="9">
        <f t="shared" si="108"/>
        <v>2.8561812856965152</v>
      </c>
      <c r="I475" s="9">
        <f t="shared" si="109"/>
        <v>3.5965682030249022</v>
      </c>
      <c r="J475" s="9">
        <f t="shared" si="110"/>
        <v>2.6893335296788514</v>
      </c>
      <c r="K475" s="11">
        <f t="shared" si="111"/>
        <v>0.35971223021582738</v>
      </c>
      <c r="L475" s="11">
        <f t="shared" si="112"/>
        <v>0.28653295128939826</v>
      </c>
      <c r="M475" s="11">
        <f t="shared" si="113"/>
        <v>0.38167938931297707</v>
      </c>
      <c r="N475" s="11">
        <f>'OddsRatio_working_3-way'!K475+'OddsRatio_working_3-way'!L475+'OddsRatio_working_3-way'!M475-('OddsRatio_working_3-way'!K475*'OddsRatio_working_3-way'!L475)-('OddsRatio_working_3-way'!K475*'OddsRatio_working_3-way'!M475)-('OddsRatio_working_3-way'!L475*'OddsRatio_working_3-way'!M475)+('OddsRatio_working_3-way'!K475*'OddsRatio_working_3-way'!L475*'OddsRatio_working_3-way'!M475)-1</f>
        <v>-0.28246383404661035</v>
      </c>
      <c r="O475" s="11">
        <f>0</f>
        <v>0</v>
      </c>
      <c r="P475" s="11">
        <f>('OddsRatio_working_3-way'!K475*'OddsRatio_working_3-way'!L475)+('OddsRatio_working_3-way'!K475*'OddsRatio_working_3-way'!M475)+('OddsRatio_working_3-way'!L475*'OddsRatio_working_3-way'!M475)-(3*'OddsRatio_working_3-way'!K475*'OddsRatio_working_3-way'!L475*'OddsRatio_working_3-way'!M475)</f>
        <v>0.23170946827043715</v>
      </c>
      <c r="Q475" s="11">
        <f>2*'OddsRatio_working_3-way'!K475*'OddsRatio_working_3-way'!L475*'OddsRatio_working_3-way'!M475</f>
        <v>7.8678936594375928E-2</v>
      </c>
      <c r="R475" s="11">
        <f t="shared" si="114"/>
        <v>0</v>
      </c>
      <c r="S475" s="11">
        <f t="shared" si="115"/>
        <v>-0.82031552482645242</v>
      </c>
      <c r="T475" s="11">
        <f t="shared" si="116"/>
        <v>-0.27854516972035731</v>
      </c>
      <c r="U475" s="11">
        <f>'OddsRatio_working_3-way'!S475-'OddsRatio_working_3-way'!R475^2/3</f>
        <v>-0.82031552482645242</v>
      </c>
      <c r="V475" s="11">
        <f>'OddsRatio_working_3-way'!S475*'OddsRatio_working_3-way'!R475/3-2*'OddsRatio_working_3-way'!R475^3/27-'OddsRatio_working_3-way'!T475</f>
        <v>0.27854516972035731</v>
      </c>
      <c r="W475" s="11">
        <f>'OddsRatio_working_3-way'!V475^2+4*'OddsRatio_working_3-way'!U475^3/27</f>
        <v>-4.1910657023293135E-3</v>
      </c>
      <c r="X475" s="11">
        <f>IF('OddsRatio_working_3-way'!W475&gt;0,IF(ABS('OddsRatio_working_3-way'!V475+SQRT('OddsRatio_working_3-way'!W475))/2&gt;0,ABS('OddsRatio_working_3-way'!V475+SQRT('OddsRatio_working_3-way'!W475))/2,ABS('OddsRatio_working_3-way'!V475-SQRT('OddsRatio_working_3-way'!W475))/2),SQRT(-'OddsRatio_working_3-way'!U475^3/27))</f>
        <v>0.14298468211391735</v>
      </c>
      <c r="Y475" s="11">
        <f>IF('OddsRatio_working_3-way'!W475&gt;=0,IF('OddsRatio_working_3-way'!V475+SQRT('OddsRatio_working_3-way'!W475)&gt;0,0,PI()),ACOS('OddsRatio_working_3-way'!V475/(2*'OddsRatio_working_3-way'!X475)))</f>
        <v>0.22836208316870188</v>
      </c>
      <c r="Z475" s="11">
        <f>'OddsRatio_working_3-way'!X475^(1/3)*COS('OddsRatio_working_3-way'!Y475/3)</f>
        <v>0.52139923755520112</v>
      </c>
      <c r="AA475" s="11">
        <f>'OddsRatio_working_3-way'!X475^(1/3)*COS(('OddsRatio_working_3-way'!Y475+2*PI())/3)</f>
        <v>-0.29513807859005897</v>
      </c>
      <c r="AB475" s="11">
        <f>'OddsRatio_working_3-way'!X475^(1/3)*COS(('OddsRatio_working_3-way'!Y475+4*PI())/3)</f>
        <v>-0.22626115896514223</v>
      </c>
      <c r="AC475" s="11">
        <f>'OddsRatio_working_3-way'!X475^(1/3)*SIN('OddsRatio_working_3-way'!Y475/3)</f>
        <v>3.9766108086397939E-2</v>
      </c>
      <c r="AD475" s="11">
        <f>'OddsRatio_working_3-way'!X475^(1/3)*SIN(('OddsRatio_working_3-way'!Y475+2*PI())/3)</f>
        <v>0.43166193119344254</v>
      </c>
      <c r="AE475" s="11">
        <f>'OddsRatio_working_3-way'!X475^(1/3)*SIN(('OddsRatio_working_3-way'!Y475+4*PI())/3)</f>
        <v>-0.47142803927984045</v>
      </c>
      <c r="AF475" s="11">
        <f>-'OddsRatio_working_3-way'!U475/(3*'OddsRatio_working_3-way'!X475^(1/3))*COS(('OddsRatio_working_3-way'!Y475)/3)</f>
        <v>0.52139923755520112</v>
      </c>
      <c r="AG475" s="11">
        <f>-'OddsRatio_working_3-way'!U475/(3*'OddsRatio_working_3-way'!X475^(1/3))*COS(('OddsRatio_working_3-way'!Y475+2*PI())/3)</f>
        <v>-0.29513807859005897</v>
      </c>
      <c r="AH475" s="11">
        <f>-'OddsRatio_working_3-way'!U475/(3*'OddsRatio_working_3-way'!X475^(1/3))*COS(('OddsRatio_working_3-way'!Y475+4*PI())/3)</f>
        <v>-0.22626115896514223</v>
      </c>
      <c r="AI475" s="11">
        <f>'OddsRatio_working_3-way'!U475/(3*'OddsRatio_working_3-way'!X475^(1/3))*SIN(('OddsRatio_working_3-way'!Y475)/3)</f>
        <v>-3.9766108086397939E-2</v>
      </c>
      <c r="AJ475" s="11">
        <f>'OddsRatio_working_3-way'!U475/(3*'OddsRatio_working_3-way'!X475^(1/3))*SIN(('OddsRatio_working_3-way'!Y475+2*PI())/3)</f>
        <v>-0.43166193119344254</v>
      </c>
      <c r="AK475" s="11">
        <f>'OddsRatio_working_3-way'!U475/(3*'OddsRatio_working_3-way'!X475^(1/3))*SIN(('OddsRatio_working_3-way'!Y475+4*PI())/3)</f>
        <v>0.47142803927984045</v>
      </c>
      <c r="AL475" s="11">
        <f>'OddsRatio_working_3-way'!Z475+'OddsRatio_working_3-way'!AF475</f>
        <v>1.0427984751104022</v>
      </c>
      <c r="AM475" s="11">
        <f>'OddsRatio_working_3-way'!AA475+'OddsRatio_working_3-way'!AG475</f>
        <v>-0.59027615718011794</v>
      </c>
      <c r="AN475" s="11">
        <f>'OddsRatio_working_3-way'!AB475+'OddsRatio_working_3-way'!AH475</f>
        <v>-0.45252231793028447</v>
      </c>
      <c r="AO475" s="11">
        <f>'OddsRatio_working_3-way'!AC475+'OddsRatio_working_3-way'!AI475</f>
        <v>0</v>
      </c>
      <c r="AP475" s="11">
        <f>'OddsRatio_working_3-way'!AD475+'OddsRatio_working_3-way'!AJ475</f>
        <v>0</v>
      </c>
      <c r="AQ475" s="11">
        <f>'OddsRatio_working_3-way'!AE475+'OddsRatio_working_3-way'!AK475</f>
        <v>0</v>
      </c>
      <c r="AR475" s="10">
        <f>IF(A475="","",IF(('OddsRatio_working_3-way'!X475=0),IF(Q475&gt;0,-Q475^(1/3),(-Q475)^(1/3)),'OddsRatio_working_3-way'!AL475-'OddsRatio_working_3-way'!R475/3))</f>
        <v>1.0427984751104022</v>
      </c>
      <c r="AS475" s="11">
        <f>IF(('OddsRatio_working_3-way'!X475=0),IF(Q475&gt;0,-Q475^(1/3),(-Q475)^(1/3)),'OddsRatio_working_3-way'!AM475-'OddsRatio_working_3-way'!R475/3)</f>
        <v>-0.59027615718011794</v>
      </c>
      <c r="AT475" s="11">
        <f>IF(('OddsRatio_working_3-way'!X475=0),IF(Q475&gt;0,-Q475^(1/3),(-Q475)^(1/3)),'OddsRatio_working_3-way'!AN475-'OddsRatio_working_3-way'!R475/3)</f>
        <v>-0.45252231793028447</v>
      </c>
      <c r="AU475" s="11">
        <f>IF(('OddsRatio_working_3-way'!X475=0),0,'OddsRatio_working_3-way'!AO475)</f>
        <v>0</v>
      </c>
      <c r="AV475" s="11">
        <f>IF(('OddsRatio_working_3-way'!X475=0),0,'OddsRatio_working_3-way'!AP475)</f>
        <v>0</v>
      </c>
      <c r="AW475" s="11">
        <f>IF(('OddsRatio_working_3-way'!X475=0),0,'OddsRatio_working_3-way'!AQ475)</f>
        <v>0</v>
      </c>
    </row>
    <row r="476" spans="1:49" x14ac:dyDescent="0.2">
      <c r="A476" s="4">
        <f>IF('True_Odds_Calculator_3-way'!A477="","",'True_Odds_Calculator_3-way'!A477)</f>
        <v>3.86</v>
      </c>
      <c r="B476" s="4">
        <f>IF('True_Odds_Calculator_3-way'!B477="","",'True_Odds_Calculator_3-way'!B477)</f>
        <v>3.38</v>
      </c>
      <c r="C476" s="4">
        <f>IF('True_Odds_Calculator_3-way'!C477="","",'True_Odds_Calculator_3-way'!C477)</f>
        <v>2.14</v>
      </c>
      <c r="D476" s="9">
        <f t="shared" si="104"/>
        <v>0.25251962019735652</v>
      </c>
      <c r="E476" s="9">
        <f t="shared" si="105"/>
        <v>0.28874276126389664</v>
      </c>
      <c r="F476" s="9">
        <f t="shared" si="106"/>
        <v>0.45873761853874689</v>
      </c>
      <c r="G476" s="9">
        <f t="shared" si="107"/>
        <v>1.034995918140964</v>
      </c>
      <c r="H476" s="9">
        <f t="shared" si="108"/>
        <v>3.9600883258831563</v>
      </c>
      <c r="I476" s="9">
        <f t="shared" si="109"/>
        <v>3.4632902851754932</v>
      </c>
      <c r="J476" s="9">
        <f t="shared" si="110"/>
        <v>2.1798953466806994</v>
      </c>
      <c r="K476" s="11">
        <f t="shared" si="111"/>
        <v>0.2590673575129534</v>
      </c>
      <c r="L476" s="11">
        <f t="shared" si="112"/>
        <v>0.29585798816568049</v>
      </c>
      <c r="M476" s="11">
        <f t="shared" si="113"/>
        <v>0.46728971962616822</v>
      </c>
      <c r="N476" s="11">
        <f>'OddsRatio_working_3-way'!K476+'OddsRatio_working_3-way'!L476+'OddsRatio_working_3-way'!M476-('OddsRatio_working_3-way'!K476*'OddsRatio_working_3-way'!L476)-('OddsRatio_working_3-way'!K476*'OddsRatio_working_3-way'!M476)-('OddsRatio_working_3-way'!L476*'OddsRatio_working_3-way'!M476)+('OddsRatio_working_3-way'!K476*'OddsRatio_working_3-way'!L476*'OddsRatio_working_3-way'!M476)-1</f>
        <v>-0.27792656716195518</v>
      </c>
      <c r="O476" s="11">
        <f>0</f>
        <v>0</v>
      </c>
      <c r="P476" s="11">
        <f>('OddsRatio_working_3-way'!K476*'OddsRatio_working_3-way'!L476)+('OddsRatio_working_3-way'!K476*'OddsRatio_working_3-way'!M476)+('OddsRatio_working_3-way'!L476*'OddsRatio_working_3-way'!M476)-(3*'OddsRatio_working_3-way'!K476*'OddsRatio_working_3-way'!L476*'OddsRatio_working_3-way'!M476)</f>
        <v>0.22850878462266255</v>
      </c>
      <c r="Q476" s="11">
        <f>2*'OddsRatio_working_3-way'!K476*'OddsRatio_working_3-way'!L476*'OddsRatio_working_3-way'!M476</f>
        <v>7.1632847844094849E-2</v>
      </c>
      <c r="R476" s="11">
        <f t="shared" si="114"/>
        <v>0</v>
      </c>
      <c r="S476" s="11">
        <f t="shared" si="115"/>
        <v>-0.82219122466800532</v>
      </c>
      <c r="T476" s="11">
        <f t="shared" si="116"/>
        <v>-0.25774019582069135</v>
      </c>
      <c r="U476" s="11">
        <f>'OddsRatio_working_3-way'!S476-'OddsRatio_working_3-way'!R476^2/3</f>
        <v>-0.82219122466800532</v>
      </c>
      <c r="V476" s="11">
        <f>'OddsRatio_working_3-way'!S476*'OddsRatio_working_3-way'!R476/3-2*'OddsRatio_working_3-way'!R476^3/27-'OddsRatio_working_3-way'!T476</f>
        <v>0.25774019582069135</v>
      </c>
      <c r="W476" s="11">
        <f>'OddsRatio_working_3-way'!V476^2+4*'OddsRatio_working_3-way'!U476^3/27</f>
        <v>-1.5910726351146112E-2</v>
      </c>
      <c r="X476" s="11">
        <f>IF('OddsRatio_working_3-way'!W476&gt;0,IF(ABS('OddsRatio_working_3-way'!V476+SQRT('OddsRatio_working_3-way'!W476))/2&gt;0,ABS('OddsRatio_working_3-way'!V476+SQRT('OddsRatio_working_3-way'!W476))/2,ABS('OddsRatio_working_3-way'!V476-SQRT('OddsRatio_working_3-way'!W476))/2),SQRT(-'OddsRatio_working_3-way'!U476^3/27))</f>
        <v>0.14347537671394561</v>
      </c>
      <c r="Y476" s="11">
        <f>IF('OddsRatio_working_3-way'!W476&gt;=0,IF('OddsRatio_working_3-way'!V476+SQRT('OddsRatio_working_3-way'!W476)&gt;0,0,PI()),ACOS('OddsRatio_working_3-way'!V476/(2*'OddsRatio_working_3-way'!X476)))</f>
        <v>0.45513069199483813</v>
      </c>
      <c r="Z476" s="11">
        <f>'OddsRatio_working_3-way'!X476^(1/3)*COS('OddsRatio_working_3-way'!Y476/3)</f>
        <v>0.51749795907048213</v>
      </c>
      <c r="AA476" s="11">
        <f>'OddsRatio_working_3-way'!X476^(1/3)*COS(('OddsRatio_working_3-way'!Y476+2*PI())/3)</f>
        <v>-0.32726688183395092</v>
      </c>
      <c r="AB476" s="11">
        <f>'OddsRatio_working_3-way'!X476^(1/3)*COS(('OddsRatio_working_3-way'!Y476+4*PI())/3)</f>
        <v>-0.19023107723653138</v>
      </c>
      <c r="AC476" s="11">
        <f>'OddsRatio_working_3-way'!X476^(1/3)*SIN('OddsRatio_working_3-way'!Y476/3)</f>
        <v>7.9117658672937172E-2</v>
      </c>
      <c r="AD476" s="11">
        <f>'OddsRatio_working_3-way'!X476^(1/3)*SIN(('OddsRatio_working_3-way'!Y476+2*PI())/3)</f>
        <v>0.4086075496251686</v>
      </c>
      <c r="AE476" s="11">
        <f>'OddsRatio_working_3-way'!X476^(1/3)*SIN(('OddsRatio_working_3-way'!Y476+4*PI())/3)</f>
        <v>-0.48772520829810573</v>
      </c>
      <c r="AF476" s="11">
        <f>-'OddsRatio_working_3-way'!U476/(3*'OddsRatio_working_3-way'!X476^(1/3))*COS(('OddsRatio_working_3-way'!Y476)/3)</f>
        <v>0.51749795907048202</v>
      </c>
      <c r="AG476" s="11">
        <f>-'OddsRatio_working_3-way'!U476/(3*'OddsRatio_working_3-way'!X476^(1/3))*COS(('OddsRatio_working_3-way'!Y476+2*PI())/3)</f>
        <v>-0.32726688183395086</v>
      </c>
      <c r="AH476" s="11">
        <f>-'OddsRatio_working_3-way'!U476/(3*'OddsRatio_working_3-way'!X476^(1/3))*COS(('OddsRatio_working_3-way'!Y476+4*PI())/3)</f>
        <v>-0.19023107723653132</v>
      </c>
      <c r="AI476" s="11">
        <f>'OddsRatio_working_3-way'!U476/(3*'OddsRatio_working_3-way'!X476^(1/3))*SIN(('OddsRatio_working_3-way'!Y476)/3)</f>
        <v>-7.9117658672937158E-2</v>
      </c>
      <c r="AJ476" s="11">
        <f>'OddsRatio_working_3-way'!U476/(3*'OddsRatio_working_3-way'!X476^(1/3))*SIN(('OddsRatio_working_3-way'!Y476+2*PI())/3)</f>
        <v>-0.40860754962516854</v>
      </c>
      <c r="AK476" s="11">
        <f>'OddsRatio_working_3-way'!U476/(3*'OddsRatio_working_3-way'!X476^(1/3))*SIN(('OddsRatio_working_3-way'!Y476+4*PI())/3)</f>
        <v>0.48772520829810562</v>
      </c>
      <c r="AL476" s="11">
        <f>'OddsRatio_working_3-way'!Z476+'OddsRatio_working_3-way'!AF476</f>
        <v>1.034995918140964</v>
      </c>
      <c r="AM476" s="11">
        <f>'OddsRatio_working_3-way'!AA476+'OddsRatio_working_3-way'!AG476</f>
        <v>-0.65453376366790184</v>
      </c>
      <c r="AN476" s="11">
        <f>'OddsRatio_working_3-way'!AB476+'OddsRatio_working_3-way'!AH476</f>
        <v>-0.3804621544730627</v>
      </c>
      <c r="AO476" s="11">
        <f>'OddsRatio_working_3-way'!AC476+'OddsRatio_working_3-way'!AI476</f>
        <v>0</v>
      </c>
      <c r="AP476" s="11">
        <f>'OddsRatio_working_3-way'!AD476+'OddsRatio_working_3-way'!AJ476</f>
        <v>0</v>
      </c>
      <c r="AQ476" s="11">
        <f>'OddsRatio_working_3-way'!AE476+'OddsRatio_working_3-way'!AK476</f>
        <v>0</v>
      </c>
      <c r="AR476" s="10">
        <f>IF(A476="","",IF(('OddsRatio_working_3-way'!X476=0),IF(Q476&gt;0,-Q476^(1/3),(-Q476)^(1/3)),'OddsRatio_working_3-way'!AL476-'OddsRatio_working_3-way'!R476/3))</f>
        <v>1.034995918140964</v>
      </c>
      <c r="AS476" s="11">
        <f>IF(('OddsRatio_working_3-way'!X476=0),IF(Q476&gt;0,-Q476^(1/3),(-Q476)^(1/3)),'OddsRatio_working_3-way'!AM476-'OddsRatio_working_3-way'!R476/3)</f>
        <v>-0.65453376366790184</v>
      </c>
      <c r="AT476" s="11">
        <f>IF(('OddsRatio_working_3-way'!X476=0),IF(Q476&gt;0,-Q476^(1/3),(-Q476)^(1/3)),'OddsRatio_working_3-way'!AN476-'OddsRatio_working_3-way'!R476/3)</f>
        <v>-0.3804621544730627</v>
      </c>
      <c r="AU476" s="11">
        <f>IF(('OddsRatio_working_3-way'!X476=0),0,'OddsRatio_working_3-way'!AO476)</f>
        <v>0</v>
      </c>
      <c r="AV476" s="11">
        <f>IF(('OddsRatio_working_3-way'!X476=0),0,'OddsRatio_working_3-way'!AP476)</f>
        <v>0</v>
      </c>
      <c r="AW476" s="11">
        <f>IF(('OddsRatio_working_3-way'!X476=0),0,'OddsRatio_working_3-way'!AQ476)</f>
        <v>0</v>
      </c>
    </row>
    <row r="477" spans="1:49" x14ac:dyDescent="0.2">
      <c r="A477" s="4">
        <f>IF('True_Odds_Calculator_3-way'!A478="","",'True_Odds_Calculator_3-way'!A478)</f>
        <v>3.63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2.15</v>
      </c>
      <c r="D477" s="9">
        <f t="shared" si="104"/>
        <v>0.2669675082640966</v>
      </c>
      <c r="E477" s="9">
        <f t="shared" si="105"/>
        <v>0.27861586263825244</v>
      </c>
      <c r="F477" s="9">
        <f t="shared" si="106"/>
        <v>0.45441662909765079</v>
      </c>
      <c r="G477" s="9">
        <f t="shared" si="107"/>
        <v>1.0440206016796811</v>
      </c>
      <c r="H477" s="9">
        <f t="shared" si="108"/>
        <v>3.7457741824175614</v>
      </c>
      <c r="I477" s="9">
        <f t="shared" si="109"/>
        <v>3.5891710921656097</v>
      </c>
      <c r="J477" s="9">
        <f t="shared" si="110"/>
        <v>2.2006236919316335</v>
      </c>
      <c r="K477" s="11">
        <f t="shared" si="111"/>
        <v>0.27548209366391185</v>
      </c>
      <c r="L477" s="11">
        <f t="shared" si="112"/>
        <v>0.28735632183908044</v>
      </c>
      <c r="M477" s="11">
        <f t="shared" si="113"/>
        <v>0.46511627906976744</v>
      </c>
      <c r="N477" s="11">
        <f>'OddsRatio_working_3-way'!K477+'OddsRatio_working_3-way'!L477+'OddsRatio_working_3-way'!M477-('OddsRatio_working_3-way'!K477*'OddsRatio_working_3-way'!L477)-('OddsRatio_working_3-way'!K477*'OddsRatio_working_3-way'!M477)-('OddsRatio_working_3-way'!L477*'OddsRatio_working_3-way'!M477)+('OddsRatio_working_3-way'!K477*'OddsRatio_working_3-way'!L477*'OddsRatio_working_3-way'!M477)-1</f>
        <v>-0.2761728239602409</v>
      </c>
      <c r="O477" s="11">
        <f>0</f>
        <v>0</v>
      </c>
      <c r="P477" s="11">
        <f>('OddsRatio_working_3-way'!K477*'OddsRatio_working_3-way'!L477)+('OddsRatio_working_3-way'!K477*'OddsRatio_working_3-way'!M477)+('OddsRatio_working_3-way'!L477*'OddsRatio_working_3-way'!M477)-(3*'OddsRatio_working_3-way'!K477*'OddsRatio_working_3-way'!L477*'OddsRatio_working_3-way'!M477)</f>
        <v>0.23048889419086982</v>
      </c>
      <c r="Q477" s="11">
        <f>2*'OddsRatio_working_3-way'!K477*'OddsRatio_working_3-way'!L477*'OddsRatio_working_3-way'!M477</f>
        <v>7.3638624342130934E-2</v>
      </c>
      <c r="R477" s="11">
        <f t="shared" si="114"/>
        <v>0</v>
      </c>
      <c r="S477" s="11">
        <f t="shared" si="115"/>
        <v>-0.8345820956809713</v>
      </c>
      <c r="T477" s="11">
        <f t="shared" si="116"/>
        <v>-0.26663964718241895</v>
      </c>
      <c r="U477" s="11">
        <f>'OddsRatio_working_3-way'!S477-'OddsRatio_working_3-way'!R477^2/3</f>
        <v>-0.8345820956809713</v>
      </c>
      <c r="V477" s="11">
        <f>'OddsRatio_working_3-way'!S477*'OddsRatio_working_3-way'!R477/3-2*'OddsRatio_working_3-way'!R477^3/27-'OddsRatio_working_3-way'!T477</f>
        <v>0.26663964718241895</v>
      </c>
      <c r="W477" s="11">
        <f>'OddsRatio_working_3-way'!V477^2+4*'OddsRatio_working_3-way'!U477^3/27</f>
        <v>-1.5023178905069365E-2</v>
      </c>
      <c r="X477" s="11">
        <f>IF('OddsRatio_working_3-way'!W477&gt;0,IF(ABS('OddsRatio_working_3-way'!V477+SQRT('OddsRatio_working_3-way'!W477))/2&gt;0,ABS('OddsRatio_working_3-way'!V477+SQRT('OddsRatio_working_3-way'!W477))/2,ABS('OddsRatio_working_3-way'!V477-SQRT('OddsRatio_working_3-way'!W477))/2),SQRT(-'OddsRatio_working_3-way'!U477^3/27))</f>
        <v>0.14673094455042043</v>
      </c>
      <c r="Y477" s="11">
        <f>IF('OddsRatio_working_3-way'!W477&gt;=0,IF('OddsRatio_working_3-way'!V477+SQRT('OddsRatio_working_3-way'!W477)&gt;0,0,PI()),ACOS('OddsRatio_working_3-way'!V477/(2*'OddsRatio_working_3-way'!X477)))</f>
        <v>0.43087510617072211</v>
      </c>
      <c r="Z477" s="11">
        <f>'OddsRatio_working_3-way'!X477^(1/3)*COS('OddsRatio_working_3-way'!Y477/3)</f>
        <v>0.52201030083984057</v>
      </c>
      <c r="AA477" s="11">
        <f>'OddsRatio_working_3-way'!X477^(1/3)*COS(('OddsRatio_working_3-way'!Y477+2*PI())/3)</f>
        <v>-0.32638449182886381</v>
      </c>
      <c r="AB477" s="11">
        <f>'OddsRatio_working_3-way'!X477^(1/3)*COS(('OddsRatio_working_3-way'!Y477+4*PI())/3)</f>
        <v>-0.1956258090109769</v>
      </c>
      <c r="AC477" s="11">
        <f>'OddsRatio_working_3-way'!X477^(1/3)*SIN('OddsRatio_working_3-way'!Y477/3)</f>
        <v>7.5493560723787892E-2</v>
      </c>
      <c r="AD477" s="11">
        <f>'OddsRatio_working_3-way'!X477^(1/3)*SIN(('OddsRatio_working_3-way'!Y477+2*PI())/3)</f>
        <v>0.41432740120256528</v>
      </c>
      <c r="AE477" s="11">
        <f>'OddsRatio_working_3-way'!X477^(1/3)*SIN(('OddsRatio_working_3-way'!Y477+4*PI())/3)</f>
        <v>-0.48982096192635316</v>
      </c>
      <c r="AF477" s="11">
        <f>-'OddsRatio_working_3-way'!U477/(3*'OddsRatio_working_3-way'!X477^(1/3))*COS(('OddsRatio_working_3-way'!Y477)/3)</f>
        <v>0.52201030083984057</v>
      </c>
      <c r="AG477" s="11">
        <f>-'OddsRatio_working_3-way'!U477/(3*'OddsRatio_working_3-way'!X477^(1/3))*COS(('OddsRatio_working_3-way'!Y477+2*PI())/3)</f>
        <v>-0.32638449182886381</v>
      </c>
      <c r="AH477" s="11">
        <f>-'OddsRatio_working_3-way'!U477/(3*'OddsRatio_working_3-way'!X477^(1/3))*COS(('OddsRatio_working_3-way'!Y477+4*PI())/3)</f>
        <v>-0.1956258090109769</v>
      </c>
      <c r="AI477" s="11">
        <f>'OddsRatio_working_3-way'!U477/(3*'OddsRatio_working_3-way'!X477^(1/3))*SIN(('OddsRatio_working_3-way'!Y477)/3)</f>
        <v>-7.5493560723787892E-2</v>
      </c>
      <c r="AJ477" s="11">
        <f>'OddsRatio_working_3-way'!U477/(3*'OddsRatio_working_3-way'!X477^(1/3))*SIN(('OddsRatio_working_3-way'!Y477+2*PI())/3)</f>
        <v>-0.41432740120256528</v>
      </c>
      <c r="AK477" s="11">
        <f>'OddsRatio_working_3-way'!U477/(3*'OddsRatio_working_3-way'!X477^(1/3))*SIN(('OddsRatio_working_3-way'!Y477+4*PI())/3)</f>
        <v>0.48982096192635316</v>
      </c>
      <c r="AL477" s="11">
        <f>'OddsRatio_working_3-way'!Z477+'OddsRatio_working_3-way'!AF477</f>
        <v>1.0440206016796811</v>
      </c>
      <c r="AM477" s="11">
        <f>'OddsRatio_working_3-way'!AA477+'OddsRatio_working_3-way'!AG477</f>
        <v>-0.65276898365772762</v>
      </c>
      <c r="AN477" s="11">
        <f>'OddsRatio_working_3-way'!AB477+'OddsRatio_working_3-way'!AH477</f>
        <v>-0.3912516180219538</v>
      </c>
      <c r="AO477" s="11">
        <f>'OddsRatio_working_3-way'!AC477+'OddsRatio_working_3-way'!AI477</f>
        <v>0</v>
      </c>
      <c r="AP477" s="11">
        <f>'OddsRatio_working_3-way'!AD477+'OddsRatio_working_3-way'!AJ477</f>
        <v>0</v>
      </c>
      <c r="AQ477" s="11">
        <f>'OddsRatio_working_3-way'!AE477+'OddsRatio_working_3-way'!AK477</f>
        <v>0</v>
      </c>
      <c r="AR477" s="10">
        <f>IF(A477="","",IF(('OddsRatio_working_3-way'!X477=0),IF(Q477&gt;0,-Q477^(1/3),(-Q477)^(1/3)),'OddsRatio_working_3-way'!AL477-'OddsRatio_working_3-way'!R477/3))</f>
        <v>1.0440206016796811</v>
      </c>
      <c r="AS477" s="11">
        <f>IF(('OddsRatio_working_3-way'!X477=0),IF(Q477&gt;0,-Q477^(1/3),(-Q477)^(1/3)),'OddsRatio_working_3-way'!AM477-'OddsRatio_working_3-way'!R477/3)</f>
        <v>-0.65276898365772762</v>
      </c>
      <c r="AT477" s="11">
        <f>IF(('OddsRatio_working_3-way'!X477=0),IF(Q477&gt;0,-Q477^(1/3),(-Q477)^(1/3)),'OddsRatio_working_3-way'!AN477-'OddsRatio_working_3-way'!R477/3)</f>
        <v>-0.3912516180219538</v>
      </c>
      <c r="AU477" s="11">
        <f>IF(('OddsRatio_working_3-way'!X477=0),0,'OddsRatio_working_3-way'!AO477)</f>
        <v>0</v>
      </c>
      <c r="AV477" s="11">
        <f>IF(('OddsRatio_working_3-way'!X477=0),0,'OddsRatio_working_3-way'!AP477)</f>
        <v>0</v>
      </c>
      <c r="AW477" s="11">
        <f>IF(('OddsRatio_working_3-way'!X477=0),0,'OddsRatio_working_3-way'!AQ477)</f>
        <v>0</v>
      </c>
    </row>
    <row r="478" spans="1:49" x14ac:dyDescent="0.2">
      <c r="A478" s="4">
        <f>IF('True_Odds_Calculator_3-way'!A479="","",'True_Odds_Calculator_3-way'!A479)</f>
        <v>2.71</v>
      </c>
      <c r="B478" s="4">
        <f>IF('True_Odds_Calculator_3-way'!B479="","",'True_Odds_Calculator_3-way'!B479)</f>
        <v>3.16</v>
      </c>
      <c r="C478" s="4">
        <f>IF('True_Odds_Calculator_3-way'!C479="","",'True_Odds_Calculator_3-way'!C479)</f>
        <v>2.88</v>
      </c>
      <c r="D478" s="9">
        <f t="shared" si="104"/>
        <v>0.35773061046111593</v>
      </c>
      <c r="E478" s="9">
        <f t="shared" si="105"/>
        <v>0.30600942908897882</v>
      </c>
      <c r="F478" s="9">
        <f t="shared" si="106"/>
        <v>0.33625996044990519</v>
      </c>
      <c r="G478" s="9">
        <f t="shared" si="107"/>
        <v>1.0499412777372363</v>
      </c>
      <c r="H478" s="9">
        <f t="shared" si="108"/>
        <v>2.7953995849306739</v>
      </c>
      <c r="I478" s="9">
        <f t="shared" si="109"/>
        <v>3.2678731599124302</v>
      </c>
      <c r="J478" s="9">
        <f t="shared" si="110"/>
        <v>2.9738896021460053</v>
      </c>
      <c r="K478" s="11">
        <f t="shared" si="111"/>
        <v>0.36900369003690037</v>
      </c>
      <c r="L478" s="11">
        <f t="shared" si="112"/>
        <v>0.31645569620253161</v>
      </c>
      <c r="M478" s="11">
        <f t="shared" si="113"/>
        <v>0.34722222222222221</v>
      </c>
      <c r="N478" s="11">
        <f>'OddsRatio_working_3-way'!K478+'OddsRatio_working_3-way'!L478+'OddsRatio_working_3-way'!M478-('OddsRatio_working_3-way'!K478*'OddsRatio_working_3-way'!L478)-('OddsRatio_working_3-way'!K478*'OddsRatio_working_3-way'!M478)-('OddsRatio_working_3-way'!L478*'OddsRatio_working_3-way'!M478)+('OddsRatio_working_3-way'!K478*'OddsRatio_working_3-way'!L478*'OddsRatio_working_3-way'!M478)-1</f>
        <v>-0.28155215096454755</v>
      </c>
      <c r="O478" s="11">
        <f>0</f>
        <v>0</v>
      </c>
      <c r="P478" s="11">
        <f>('OddsRatio_working_3-way'!K478*'OddsRatio_working_3-way'!L478)+('OddsRatio_working_3-way'!K478*'OddsRatio_working_3-way'!M478)+('OddsRatio_working_3-way'!L478*'OddsRatio_working_3-way'!M478)-(3*'OddsRatio_working_3-way'!K478*'OddsRatio_working_3-way'!L478*'OddsRatio_working_3-way'!M478)</f>
        <v>0.23314117634847234</v>
      </c>
      <c r="Q478" s="11">
        <f>2*'OddsRatio_working_3-way'!K478*'OddsRatio_working_3-way'!L478*'OddsRatio_working_3-way'!M478</f>
        <v>8.1092583077729499E-2</v>
      </c>
      <c r="R478" s="11">
        <f t="shared" si="114"/>
        <v>0</v>
      </c>
      <c r="S478" s="11">
        <f t="shared" si="115"/>
        <v>-0.82805681132171138</v>
      </c>
      <c r="T478" s="11">
        <f t="shared" si="116"/>
        <v>-0.28801976045972566</v>
      </c>
      <c r="U478" s="11">
        <f>'OddsRatio_working_3-way'!S478-'OddsRatio_working_3-way'!R478^2/3</f>
        <v>-0.82805681132171138</v>
      </c>
      <c r="V478" s="11">
        <f>'OddsRatio_working_3-way'!S478*'OddsRatio_working_3-way'!R478/3-2*'OddsRatio_working_3-way'!R478^3/27-'OddsRatio_working_3-way'!T478</f>
        <v>0.28801976045972566</v>
      </c>
      <c r="W478" s="11">
        <f>'OddsRatio_working_3-way'!V478^2+4*'OddsRatio_working_3-way'!U478^3/27</f>
        <v>-1.1602334094498179E-3</v>
      </c>
      <c r="X478" s="11">
        <f>IF('OddsRatio_working_3-way'!W478&gt;0,IF(ABS('OddsRatio_working_3-way'!V478+SQRT('OddsRatio_working_3-way'!W478))/2&gt;0,ABS('OddsRatio_working_3-way'!V478+SQRT('OddsRatio_working_3-way'!W478))/2,ABS('OddsRatio_working_3-way'!V478-SQRT('OddsRatio_working_3-way'!W478))/2),SQRT(-'OddsRatio_working_3-way'!U478^3/27))</f>
        <v>0.1450134612930189</v>
      </c>
      <c r="Y478" s="11">
        <f>IF('OddsRatio_working_3-way'!W478&gt;=0,IF('OddsRatio_working_3-way'!V478+SQRT('OddsRatio_working_3-way'!W478)&gt;0,0,PI()),ACOS('OddsRatio_working_3-way'!V478/(2*'OddsRatio_working_3-way'!X478)))</f>
        <v>0.11771663821293288</v>
      </c>
      <c r="Z478" s="11">
        <f>'OddsRatio_working_3-way'!X478^(1/3)*COS('OddsRatio_working_3-way'!Y478/3)</f>
        <v>0.52497063886861817</v>
      </c>
      <c r="AA478" s="11">
        <f>'OddsRatio_working_3-way'!X478^(1/3)*COS(('OddsRatio_working_3-way'!Y478+2*PI())/3)</f>
        <v>-0.28033396293553847</v>
      </c>
      <c r="AB478" s="11">
        <f>'OddsRatio_working_3-way'!X478^(1/3)*COS(('OddsRatio_working_3-way'!Y478+4*PI())/3)</f>
        <v>-0.24463667593307986</v>
      </c>
      <c r="AC478" s="11">
        <f>'OddsRatio_working_3-way'!X478^(1/3)*SIN('OddsRatio_working_3-way'!Y478/3)</f>
        <v>2.0609838260208815E-2</v>
      </c>
      <c r="AD478" s="11">
        <f>'OddsRatio_working_3-way'!X478^(1/3)*SIN(('OddsRatio_working_3-way'!Y478+2*PI())/3)</f>
        <v>0.44433299037106538</v>
      </c>
      <c r="AE478" s="11">
        <f>'OddsRatio_working_3-way'!X478^(1/3)*SIN(('OddsRatio_working_3-way'!Y478+4*PI())/3)</f>
        <v>-0.46494282863127417</v>
      </c>
      <c r="AF478" s="11">
        <f>-'OddsRatio_working_3-way'!U478/(3*'OddsRatio_working_3-way'!X478^(1/3))*COS(('OddsRatio_working_3-way'!Y478)/3)</f>
        <v>0.52497063886861817</v>
      </c>
      <c r="AG478" s="11">
        <f>-'OddsRatio_working_3-way'!U478/(3*'OddsRatio_working_3-way'!X478^(1/3))*COS(('OddsRatio_working_3-way'!Y478+2*PI())/3)</f>
        <v>-0.28033396293553847</v>
      </c>
      <c r="AH478" s="11">
        <f>-'OddsRatio_working_3-way'!U478/(3*'OddsRatio_working_3-way'!X478^(1/3))*COS(('OddsRatio_working_3-way'!Y478+4*PI())/3)</f>
        <v>-0.24463667593307986</v>
      </c>
      <c r="AI478" s="11">
        <f>'OddsRatio_working_3-way'!U478/(3*'OddsRatio_working_3-way'!X478^(1/3))*SIN(('OddsRatio_working_3-way'!Y478)/3)</f>
        <v>-2.0609838260208815E-2</v>
      </c>
      <c r="AJ478" s="11">
        <f>'OddsRatio_working_3-way'!U478/(3*'OddsRatio_working_3-way'!X478^(1/3))*SIN(('OddsRatio_working_3-way'!Y478+2*PI())/3)</f>
        <v>-0.44433299037106538</v>
      </c>
      <c r="AK478" s="11">
        <f>'OddsRatio_working_3-way'!U478/(3*'OddsRatio_working_3-way'!X478^(1/3))*SIN(('OddsRatio_working_3-way'!Y478+4*PI())/3)</f>
        <v>0.46494282863127417</v>
      </c>
      <c r="AL478" s="11">
        <f>'OddsRatio_working_3-way'!Z478+'OddsRatio_working_3-way'!AF478</f>
        <v>1.0499412777372363</v>
      </c>
      <c r="AM478" s="11">
        <f>'OddsRatio_working_3-way'!AA478+'OddsRatio_working_3-way'!AG478</f>
        <v>-0.56066792587107694</v>
      </c>
      <c r="AN478" s="11">
        <f>'OddsRatio_working_3-way'!AB478+'OddsRatio_working_3-way'!AH478</f>
        <v>-0.48927335186615972</v>
      </c>
      <c r="AO478" s="11">
        <f>'OddsRatio_working_3-way'!AC478+'OddsRatio_working_3-way'!AI478</f>
        <v>0</v>
      </c>
      <c r="AP478" s="11">
        <f>'OddsRatio_working_3-way'!AD478+'OddsRatio_working_3-way'!AJ478</f>
        <v>0</v>
      </c>
      <c r="AQ478" s="11">
        <f>'OddsRatio_working_3-way'!AE478+'OddsRatio_working_3-way'!AK478</f>
        <v>0</v>
      </c>
      <c r="AR478" s="10">
        <f>IF(A478="","",IF(('OddsRatio_working_3-way'!X478=0),IF(Q478&gt;0,-Q478^(1/3),(-Q478)^(1/3)),'OddsRatio_working_3-way'!AL478-'OddsRatio_working_3-way'!R478/3))</f>
        <v>1.0499412777372363</v>
      </c>
      <c r="AS478" s="11">
        <f>IF(('OddsRatio_working_3-way'!X478=0),IF(Q478&gt;0,-Q478^(1/3),(-Q478)^(1/3)),'OddsRatio_working_3-way'!AM478-'OddsRatio_working_3-way'!R478/3)</f>
        <v>-0.56066792587107694</v>
      </c>
      <c r="AT478" s="11">
        <f>IF(('OddsRatio_working_3-way'!X478=0),IF(Q478&gt;0,-Q478^(1/3),(-Q478)^(1/3)),'OddsRatio_working_3-way'!AN478-'OddsRatio_working_3-way'!R478/3)</f>
        <v>-0.48927335186615972</v>
      </c>
      <c r="AU478" s="11">
        <f>IF(('OddsRatio_working_3-way'!X478=0),0,'OddsRatio_working_3-way'!AO478)</f>
        <v>0</v>
      </c>
      <c r="AV478" s="11">
        <f>IF(('OddsRatio_working_3-way'!X478=0),0,'OddsRatio_working_3-way'!AP478)</f>
        <v>0</v>
      </c>
      <c r="AW478" s="11">
        <f>IF(('OddsRatio_working_3-way'!X478=0),0,'OddsRatio_working_3-way'!AQ478)</f>
        <v>0</v>
      </c>
    </row>
    <row r="479" spans="1:49" x14ac:dyDescent="0.2">
      <c r="A479" s="4">
        <f>IF('True_Odds_Calculator_3-way'!A480="","",'True_Odds_Calculator_3-way'!A480)</f>
        <v>7.31</v>
      </c>
      <c r="B479" s="4">
        <f>IF('True_Odds_Calculator_3-way'!B480="","",'True_Odds_Calculator_3-way'!B480)</f>
        <v>4.79</v>
      </c>
      <c r="C479" s="4">
        <f>IF('True_Odds_Calculator_3-way'!C480="","",'True_Odds_Calculator_3-way'!C480)</f>
        <v>1.47</v>
      </c>
      <c r="D479" s="9">
        <f t="shared" si="104"/>
        <v>0.13078742603149465</v>
      </c>
      <c r="E479" s="9">
        <f t="shared" si="105"/>
        <v>0.20032813882080175</v>
      </c>
      <c r="F479" s="9">
        <f t="shared" si="106"/>
        <v>0.66888443514770346</v>
      </c>
      <c r="G479" s="9">
        <f t="shared" si="107"/>
        <v>1.0532480123533265</v>
      </c>
      <c r="H479" s="9">
        <f t="shared" si="108"/>
        <v>7.6459949579494904</v>
      </c>
      <c r="I479" s="9">
        <f t="shared" si="109"/>
        <v>4.9918099668191074</v>
      </c>
      <c r="J479" s="9">
        <f t="shared" si="110"/>
        <v>1.495026565806064</v>
      </c>
      <c r="K479" s="11">
        <f t="shared" si="111"/>
        <v>0.13679890560875513</v>
      </c>
      <c r="L479" s="11">
        <f t="shared" si="112"/>
        <v>0.20876826722338204</v>
      </c>
      <c r="M479" s="11">
        <f t="shared" si="113"/>
        <v>0.68027210884353739</v>
      </c>
      <c r="N479" s="11">
        <f>'OddsRatio_working_3-way'!K479+'OddsRatio_working_3-way'!L479+'OddsRatio_working_3-way'!M479-('OddsRatio_working_3-way'!K479*'OddsRatio_working_3-way'!L479)-('OddsRatio_working_3-way'!K479*'OddsRatio_working_3-way'!M479)-('OddsRatio_working_3-way'!L479*'OddsRatio_working_3-way'!M479)+('OddsRatio_working_3-way'!K479*'OddsRatio_working_3-way'!L479*'OddsRatio_working_3-way'!M479)-1</f>
        <v>-0.21837162305811775</v>
      </c>
      <c r="O479" s="11">
        <f>0</f>
        <v>0</v>
      </c>
      <c r="P479" s="11">
        <f>('OddsRatio_working_3-way'!K479*'OddsRatio_working_3-way'!L479)+('OddsRatio_working_3-way'!K479*'OddsRatio_working_3-way'!M479)+('OddsRatio_working_3-way'!L479*'OddsRatio_working_3-way'!M479)-(3*'OddsRatio_working_3-way'!K479*'OddsRatio_working_3-way'!L479*'OddsRatio_working_3-way'!M479)</f>
        <v>0.2053547544181531</v>
      </c>
      <c r="Q479" s="11">
        <f>2*'OddsRatio_working_3-way'!K479*'OddsRatio_working_3-way'!L479*'OddsRatio_working_3-way'!M479</f>
        <v>3.8856150315639194E-2</v>
      </c>
      <c r="R479" s="11">
        <f t="shared" si="114"/>
        <v>0</v>
      </c>
      <c r="S479" s="11">
        <f t="shared" si="115"/>
        <v>-0.94039120808063814</v>
      </c>
      <c r="T479" s="11">
        <f t="shared" si="116"/>
        <v>-0.17793589556871114</v>
      </c>
      <c r="U479" s="11">
        <f>'OddsRatio_working_3-way'!S479-'OddsRatio_working_3-way'!R479^2/3</f>
        <v>-0.94039120808063814</v>
      </c>
      <c r="V479" s="11">
        <f>'OddsRatio_working_3-way'!S479*'OddsRatio_working_3-way'!R479/3-2*'OddsRatio_working_3-way'!R479^3/27-'OddsRatio_working_3-way'!T479</f>
        <v>0.17793589556871114</v>
      </c>
      <c r="W479" s="11">
        <f>'OddsRatio_working_3-way'!V479^2+4*'OddsRatio_working_3-way'!U479^3/27</f>
        <v>-9.154199425681811E-2</v>
      </c>
      <c r="X479" s="11">
        <f>IF('OddsRatio_working_3-way'!W479&gt;0,IF(ABS('OddsRatio_working_3-way'!V479+SQRT('OddsRatio_working_3-way'!W479))/2&gt;0,ABS('OddsRatio_working_3-way'!V479+SQRT('OddsRatio_working_3-way'!W479))/2,ABS('OddsRatio_working_3-way'!V479-SQRT('OddsRatio_working_3-way'!W479))/2),SQRT(-'OddsRatio_working_3-way'!U479^3/27))</f>
        <v>0.17550155069732104</v>
      </c>
      <c r="Y479" s="11">
        <f>IF('OddsRatio_working_3-way'!W479&gt;=0,IF('OddsRatio_working_3-way'!V479+SQRT('OddsRatio_working_3-way'!W479)&gt;0,0,PI()),ACOS('OddsRatio_working_3-way'!V479/(2*'OddsRatio_working_3-way'!X479)))</f>
        <v>1.0391705616090068</v>
      </c>
      <c r="Z479" s="11">
        <f>'OddsRatio_working_3-way'!X479^(1/3)*COS('OddsRatio_working_3-way'!Y479/3)</f>
        <v>0.52662400617666327</v>
      </c>
      <c r="AA479" s="11">
        <f>'OddsRatio_working_3-way'!X479^(1/3)*COS(('OddsRatio_working_3-way'!Y479+2*PI())/3)</f>
        <v>-0.4279272183905351</v>
      </c>
      <c r="AB479" s="11">
        <f>'OddsRatio_working_3-way'!X479^(1/3)*COS(('OddsRatio_working_3-way'!Y479+4*PI())/3)</f>
        <v>-9.8696787786128101E-2</v>
      </c>
      <c r="AC479" s="11">
        <f>'OddsRatio_working_3-way'!X479^(1/3)*SIN('OddsRatio_working_3-way'!Y479/3)</f>
        <v>0.19008127773487074</v>
      </c>
      <c r="AD479" s="11">
        <f>'OddsRatio_working_3-way'!X479^(1/3)*SIN(('OddsRatio_working_3-way'!Y479+2*PI())/3)</f>
        <v>0.36102912872428822</v>
      </c>
      <c r="AE479" s="11">
        <f>'OddsRatio_working_3-way'!X479^(1/3)*SIN(('OddsRatio_working_3-way'!Y479+4*PI())/3)</f>
        <v>-0.55111040645915899</v>
      </c>
      <c r="AF479" s="11">
        <f>-'OddsRatio_working_3-way'!U479/(3*'OddsRatio_working_3-way'!X479^(1/3))*COS(('OddsRatio_working_3-way'!Y479)/3)</f>
        <v>0.52662400617666327</v>
      </c>
      <c r="AG479" s="11">
        <f>-'OddsRatio_working_3-way'!U479/(3*'OddsRatio_working_3-way'!X479^(1/3))*COS(('OddsRatio_working_3-way'!Y479+2*PI())/3)</f>
        <v>-0.4279272183905351</v>
      </c>
      <c r="AH479" s="11">
        <f>-'OddsRatio_working_3-way'!U479/(3*'OddsRatio_working_3-way'!X479^(1/3))*COS(('OddsRatio_working_3-way'!Y479+4*PI())/3)</f>
        <v>-9.8696787786128101E-2</v>
      </c>
      <c r="AI479" s="11">
        <f>'OddsRatio_working_3-way'!U479/(3*'OddsRatio_working_3-way'!X479^(1/3))*SIN(('OddsRatio_working_3-way'!Y479)/3)</f>
        <v>-0.19008127773487074</v>
      </c>
      <c r="AJ479" s="11">
        <f>'OddsRatio_working_3-way'!U479/(3*'OddsRatio_working_3-way'!X479^(1/3))*SIN(('OddsRatio_working_3-way'!Y479+2*PI())/3)</f>
        <v>-0.36102912872428822</v>
      </c>
      <c r="AK479" s="11">
        <f>'OddsRatio_working_3-way'!U479/(3*'OddsRatio_working_3-way'!X479^(1/3))*SIN(('OddsRatio_working_3-way'!Y479+4*PI())/3)</f>
        <v>0.55111040645915899</v>
      </c>
      <c r="AL479" s="11">
        <f>'OddsRatio_working_3-way'!Z479+'OddsRatio_working_3-way'!AF479</f>
        <v>1.0532480123533265</v>
      </c>
      <c r="AM479" s="11">
        <f>'OddsRatio_working_3-way'!AA479+'OddsRatio_working_3-way'!AG479</f>
        <v>-0.8558544367810702</v>
      </c>
      <c r="AN479" s="11">
        <f>'OddsRatio_working_3-way'!AB479+'OddsRatio_working_3-way'!AH479</f>
        <v>-0.1973935755722562</v>
      </c>
      <c r="AO479" s="11">
        <f>'OddsRatio_working_3-way'!AC479+'OddsRatio_working_3-way'!AI479</f>
        <v>0</v>
      </c>
      <c r="AP479" s="11">
        <f>'OddsRatio_working_3-way'!AD479+'OddsRatio_working_3-way'!AJ479</f>
        <v>0</v>
      </c>
      <c r="AQ479" s="11">
        <f>'OddsRatio_working_3-way'!AE479+'OddsRatio_working_3-way'!AK479</f>
        <v>0</v>
      </c>
      <c r="AR479" s="10">
        <f>IF(A479="","",IF(('OddsRatio_working_3-way'!X479=0),IF(Q479&gt;0,-Q479^(1/3),(-Q479)^(1/3)),'OddsRatio_working_3-way'!AL479-'OddsRatio_working_3-way'!R479/3))</f>
        <v>1.0532480123533265</v>
      </c>
      <c r="AS479" s="11">
        <f>IF(('OddsRatio_working_3-way'!X479=0),IF(Q479&gt;0,-Q479^(1/3),(-Q479)^(1/3)),'OddsRatio_working_3-way'!AM479-'OddsRatio_working_3-way'!R479/3)</f>
        <v>-0.8558544367810702</v>
      </c>
      <c r="AT479" s="11">
        <f>IF(('OddsRatio_working_3-way'!X479=0),IF(Q479&gt;0,-Q479^(1/3),(-Q479)^(1/3)),'OddsRatio_working_3-way'!AN479-'OddsRatio_working_3-way'!R479/3)</f>
        <v>-0.1973935755722562</v>
      </c>
      <c r="AU479" s="11">
        <f>IF(('OddsRatio_working_3-way'!X479=0),0,'OddsRatio_working_3-way'!AO479)</f>
        <v>0</v>
      </c>
      <c r="AV479" s="11">
        <f>IF(('OddsRatio_working_3-way'!X479=0),0,'OddsRatio_working_3-way'!AP479)</f>
        <v>0</v>
      </c>
      <c r="AW479" s="11">
        <f>IF(('OddsRatio_working_3-way'!X479=0),0,'OddsRatio_working_3-way'!AQ479)</f>
        <v>0</v>
      </c>
    </row>
    <row r="480" spans="1:49" x14ac:dyDescent="0.2">
      <c r="A480" s="4">
        <f>IF('True_Odds_Calculator_3-way'!A481="","",'True_Odds_Calculator_3-way'!A481)</f>
        <v>1.27</v>
      </c>
      <c r="B480" s="4">
        <f>IF('True_Odds_Calculator_3-way'!B481="","",'True_Odds_Calculator_3-way'!B481)</f>
        <v>6.45</v>
      </c>
      <c r="C480" s="4">
        <f>IF('True_Odds_Calculator_3-way'!C481="","",'True_Odds_Calculator_3-way'!C481)</f>
        <v>12.35</v>
      </c>
      <c r="D480" s="9">
        <f t="shared" si="104"/>
        <v>0.77664859803337738</v>
      </c>
      <c r="E480" s="9">
        <f t="shared" si="105"/>
        <v>0.14695232027527652</v>
      </c>
      <c r="F480" s="9">
        <f t="shared" si="106"/>
        <v>7.6399081691345794E-2</v>
      </c>
      <c r="G480" s="9">
        <f t="shared" si="107"/>
        <v>1.0651244549798866</v>
      </c>
      <c r="H480" s="9">
        <f t="shared" si="108"/>
        <v>1.2875836028445697</v>
      </c>
      <c r="I480" s="9">
        <f t="shared" si="109"/>
        <v>6.8049282796403832</v>
      </c>
      <c r="J480" s="9">
        <f t="shared" si="110"/>
        <v>13.089162564021713</v>
      </c>
      <c r="K480" s="11">
        <f t="shared" si="111"/>
        <v>0.78740157480314954</v>
      </c>
      <c r="L480" s="11">
        <f t="shared" si="112"/>
        <v>0.15503875968992248</v>
      </c>
      <c r="M480" s="11">
        <f t="shared" si="113"/>
        <v>8.0971659919028341E-2</v>
      </c>
      <c r="N480" s="11">
        <f>'OddsRatio_working_3-way'!K480+'OddsRatio_working_3-way'!L480+'OddsRatio_working_3-way'!M480-('OddsRatio_working_3-way'!K480*'OddsRatio_working_3-way'!L480)-('OddsRatio_working_3-way'!K480*'OddsRatio_working_3-way'!M480)-('OddsRatio_working_3-way'!L480*'OddsRatio_working_3-way'!M480)+('OddsRatio_working_3-way'!K480*'OddsRatio_working_3-way'!L480*'OddsRatio_working_3-way'!M480)-1</f>
        <v>-0.1650918882291581</v>
      </c>
      <c r="O480" s="11">
        <f>0</f>
        <v>0</v>
      </c>
      <c r="P480" s="11">
        <f>('OddsRatio_working_3-way'!K480*'OddsRatio_working_3-way'!L480)+('OddsRatio_working_3-way'!K480*'OddsRatio_working_3-way'!M480)+('OddsRatio_working_3-way'!L480*'OddsRatio_working_3-way'!M480)-(3*'OddsRatio_working_3-way'!K480*'OddsRatio_working_3-way'!L480*'OddsRatio_working_3-way'!M480)</f>
        <v>0.16873420433593525</v>
      </c>
      <c r="Q480" s="11">
        <f>2*'OddsRatio_working_3-way'!K480*'OddsRatio_working_3-way'!L480*'OddsRatio_working_3-way'!M480</f>
        <v>1.9769678305323404E-2</v>
      </c>
      <c r="R480" s="11">
        <f t="shared" si="114"/>
        <v>0</v>
      </c>
      <c r="S480" s="11">
        <f t="shared" si="115"/>
        <v>-1.0220623565812113</v>
      </c>
      <c r="T480" s="11">
        <f t="shared" si="116"/>
        <v>-0.11974954382908157</v>
      </c>
      <c r="U480" s="11">
        <f>'OddsRatio_working_3-way'!S480-'OddsRatio_working_3-way'!R480^2/3</f>
        <v>-1.0220623565812113</v>
      </c>
      <c r="V480" s="11">
        <f>'OddsRatio_working_3-way'!S480*'OddsRatio_working_3-way'!R480/3-2*'OddsRatio_working_3-way'!R480^3/27-'OddsRatio_working_3-way'!T480</f>
        <v>0.11974954382908157</v>
      </c>
      <c r="W480" s="11">
        <f>'OddsRatio_working_3-way'!V480^2+4*'OddsRatio_working_3-way'!U480^3/27</f>
        <v>-0.14383160990472868</v>
      </c>
      <c r="X480" s="11">
        <f>IF('OddsRatio_working_3-way'!W480&gt;0,IF(ABS('OddsRatio_working_3-way'!V480+SQRT('OddsRatio_working_3-way'!W480))/2&gt;0,ABS('OddsRatio_working_3-way'!V480+SQRT('OddsRatio_working_3-way'!W480))/2,ABS('OddsRatio_working_3-way'!V480-SQRT('OddsRatio_working_3-way'!W480))/2),SQRT(-'OddsRatio_working_3-way'!U480^3/27))</f>
        <v>0.19885394335541967</v>
      </c>
      <c r="Y480" s="11">
        <f>IF('OddsRatio_working_3-way'!W480&gt;=0,IF('OddsRatio_working_3-way'!V480+SQRT('OddsRatio_working_3-way'!W480)&gt;0,0,PI()),ACOS('OddsRatio_working_3-way'!V480/(2*'OddsRatio_working_3-way'!X480)))</f>
        <v>1.2649511433451119</v>
      </c>
      <c r="Z480" s="11">
        <f>'OddsRatio_working_3-way'!X480^(1/3)*COS('OddsRatio_working_3-way'!Y480/3)</f>
        <v>0.53256222748994331</v>
      </c>
      <c r="AA480" s="11">
        <f>'OddsRatio_working_3-way'!X480^(1/3)*COS(('OddsRatio_working_3-way'!Y480+2*PI())/3)</f>
        <v>-0.47315956727146913</v>
      </c>
      <c r="AB480" s="11">
        <f>'OddsRatio_working_3-way'!X480^(1/3)*COS(('OddsRatio_working_3-way'!Y480+4*PI())/3)</f>
        <v>-5.940266021847411E-2</v>
      </c>
      <c r="AC480" s="11">
        <f>'OddsRatio_working_3-way'!X480^(1/3)*SIN('OddsRatio_working_3-way'!Y480/3)</f>
        <v>0.23888266166611366</v>
      </c>
      <c r="AD480" s="11">
        <f>'OddsRatio_working_3-way'!X480^(1/3)*SIN(('OddsRatio_working_3-way'!Y480+2*PI())/3)</f>
        <v>0.34177108726926148</v>
      </c>
      <c r="AE480" s="11">
        <f>'OddsRatio_working_3-way'!X480^(1/3)*SIN(('OddsRatio_working_3-way'!Y480+4*PI())/3)</f>
        <v>-0.58065374893537514</v>
      </c>
      <c r="AF480" s="11">
        <f>-'OddsRatio_working_3-way'!U480/(3*'OddsRatio_working_3-way'!X480^(1/3))*COS(('OddsRatio_working_3-way'!Y480)/3)</f>
        <v>0.53256222748994342</v>
      </c>
      <c r="AG480" s="11">
        <f>-'OddsRatio_working_3-way'!U480/(3*'OddsRatio_working_3-way'!X480^(1/3))*COS(('OddsRatio_working_3-way'!Y480+2*PI())/3)</f>
        <v>-0.47315956727146924</v>
      </c>
      <c r="AH480" s="11">
        <f>-'OddsRatio_working_3-way'!U480/(3*'OddsRatio_working_3-way'!X480^(1/3))*COS(('OddsRatio_working_3-way'!Y480+4*PI())/3)</f>
        <v>-5.9402660218474124E-2</v>
      </c>
      <c r="AI480" s="11">
        <f>'OddsRatio_working_3-way'!U480/(3*'OddsRatio_working_3-way'!X480^(1/3))*SIN(('OddsRatio_working_3-way'!Y480)/3)</f>
        <v>-0.23888266166611372</v>
      </c>
      <c r="AJ480" s="11">
        <f>'OddsRatio_working_3-way'!U480/(3*'OddsRatio_working_3-way'!X480^(1/3))*SIN(('OddsRatio_working_3-way'!Y480+2*PI())/3)</f>
        <v>-0.34177108726926159</v>
      </c>
      <c r="AK480" s="11">
        <f>'OddsRatio_working_3-way'!U480/(3*'OddsRatio_working_3-way'!X480^(1/3))*SIN(('OddsRatio_working_3-way'!Y480+4*PI())/3)</f>
        <v>0.58065374893537525</v>
      </c>
      <c r="AL480" s="11">
        <f>'OddsRatio_working_3-way'!Z480+'OddsRatio_working_3-way'!AF480</f>
        <v>1.0651244549798866</v>
      </c>
      <c r="AM480" s="11">
        <f>'OddsRatio_working_3-way'!AA480+'OddsRatio_working_3-way'!AG480</f>
        <v>-0.94631913454293837</v>
      </c>
      <c r="AN480" s="11">
        <f>'OddsRatio_working_3-way'!AB480+'OddsRatio_working_3-way'!AH480</f>
        <v>-0.11880532043694823</v>
      </c>
      <c r="AO480" s="11">
        <f>'OddsRatio_working_3-way'!AC480+'OddsRatio_working_3-way'!AI480</f>
        <v>0</v>
      </c>
      <c r="AP480" s="11">
        <f>'OddsRatio_working_3-way'!AD480+'OddsRatio_working_3-way'!AJ480</f>
        <v>0</v>
      </c>
      <c r="AQ480" s="11">
        <f>'OddsRatio_working_3-way'!AE480+'OddsRatio_working_3-way'!AK480</f>
        <v>0</v>
      </c>
      <c r="AR480" s="10">
        <f>IF(A480="","",IF(('OddsRatio_working_3-way'!X480=0),IF(Q480&gt;0,-Q480^(1/3),(-Q480)^(1/3)),'OddsRatio_working_3-way'!AL480-'OddsRatio_working_3-way'!R480/3))</f>
        <v>1.0651244549798866</v>
      </c>
      <c r="AS480" s="11">
        <f>IF(('OddsRatio_working_3-way'!X480=0),IF(Q480&gt;0,-Q480^(1/3),(-Q480)^(1/3)),'OddsRatio_working_3-way'!AM480-'OddsRatio_working_3-way'!R480/3)</f>
        <v>-0.94631913454293837</v>
      </c>
      <c r="AT480" s="11">
        <f>IF(('OddsRatio_working_3-way'!X480=0),IF(Q480&gt;0,-Q480^(1/3),(-Q480)^(1/3)),'OddsRatio_working_3-way'!AN480-'OddsRatio_working_3-way'!R480/3)</f>
        <v>-0.11880532043694823</v>
      </c>
      <c r="AU480" s="11">
        <f>IF(('OddsRatio_working_3-way'!X480=0),0,'OddsRatio_working_3-way'!AO480)</f>
        <v>0</v>
      </c>
      <c r="AV480" s="11">
        <f>IF(('OddsRatio_working_3-way'!X480=0),0,'OddsRatio_working_3-way'!AP480)</f>
        <v>0</v>
      </c>
      <c r="AW480" s="11">
        <f>IF(('OddsRatio_working_3-way'!X480=0),0,'OddsRatio_working_3-way'!AQ480)</f>
        <v>0</v>
      </c>
    </row>
    <row r="481" spans="1:49" x14ac:dyDescent="0.2">
      <c r="A481" s="4">
        <f>IF('True_Odds_Calculator_3-way'!A482="","",'True_Odds_Calculator_3-way'!A482)</f>
        <v>1.3</v>
      </c>
      <c r="B481" s="4">
        <f>IF('True_Odds_Calculator_3-way'!B482="","",'True_Odds_Calculator_3-way'!B482)</f>
        <v>6.08</v>
      </c>
      <c r="C481" s="4">
        <f>IF('True_Odds_Calculator_3-way'!C482="","",'True_Odds_Calculator_3-way'!C482)</f>
        <v>10.24</v>
      </c>
      <c r="D481" s="9">
        <f t="shared" si="104"/>
        <v>0.75503750371904277</v>
      </c>
      <c r="E481" s="9">
        <f t="shared" si="105"/>
        <v>0.15399283330067048</v>
      </c>
      <c r="F481" s="9">
        <f t="shared" si="106"/>
        <v>9.0969662980286858E-2</v>
      </c>
      <c r="G481" s="9">
        <f t="shared" si="107"/>
        <v>1.0814584047121731</v>
      </c>
      <c r="H481" s="9">
        <f t="shared" si="108"/>
        <v>1.3244375214136519</v>
      </c>
      <c r="I481" s="9">
        <f t="shared" si="109"/>
        <v>6.4938086959378385</v>
      </c>
      <c r="J481" s="9">
        <f t="shared" si="110"/>
        <v>10.992675659540479</v>
      </c>
      <c r="K481" s="11">
        <f t="shared" si="111"/>
        <v>0.76923076923076916</v>
      </c>
      <c r="L481" s="11">
        <f t="shared" si="112"/>
        <v>0.16447368421052633</v>
      </c>
      <c r="M481" s="11">
        <f t="shared" si="113"/>
        <v>9.765625E-2</v>
      </c>
      <c r="N481" s="11">
        <f>'OddsRatio_working_3-way'!K481+'OddsRatio_working_3-way'!L481+'OddsRatio_working_3-way'!M481-('OddsRatio_working_3-way'!K481*'OddsRatio_working_3-way'!L481)-('OddsRatio_working_3-way'!K481*'OddsRatio_working_3-way'!M481)-('OddsRatio_working_3-way'!L481*'OddsRatio_working_3-way'!M481)+('OddsRatio_working_3-way'!K481*'OddsRatio_working_3-way'!L481*'OddsRatio_working_3-way'!M481)-1</f>
        <v>-0.17398429592611342</v>
      </c>
      <c r="O481" s="11">
        <f>0</f>
        <v>0</v>
      </c>
      <c r="P481" s="11">
        <f>('OddsRatio_working_3-way'!K481*'OddsRatio_working_3-way'!L481)+('OddsRatio_working_3-way'!K481*'OddsRatio_working_3-way'!M481)+('OddsRatio_working_3-way'!L481*'OddsRatio_working_3-way'!M481)-(3*'OddsRatio_working_3-way'!K481*'OddsRatio_working_3-way'!L481*'OddsRatio_working_3-way'!M481)</f>
        <v>0.18063440979251011</v>
      </c>
      <c r="Q481" s="11">
        <f>2*'OddsRatio_working_3-way'!K481*'OddsRatio_working_3-way'!L481*'OddsRatio_working_3-way'!M481</f>
        <v>2.4710589574898786E-2</v>
      </c>
      <c r="R481" s="11">
        <f t="shared" si="114"/>
        <v>0</v>
      </c>
      <c r="S481" s="11">
        <f t="shared" si="115"/>
        <v>-1.038222494915408</v>
      </c>
      <c r="T481" s="11">
        <f t="shared" si="116"/>
        <v>-0.14202770108281915</v>
      </c>
      <c r="U481" s="11">
        <f>'OddsRatio_working_3-way'!S481-'OddsRatio_working_3-way'!R481^2/3</f>
        <v>-1.038222494915408</v>
      </c>
      <c r="V481" s="11">
        <f>'OddsRatio_working_3-way'!S481*'OddsRatio_working_3-way'!R481/3-2*'OddsRatio_working_3-way'!R481^3/27-'OddsRatio_working_3-way'!T481</f>
        <v>0.14202770108281915</v>
      </c>
      <c r="W481" s="11">
        <f>'OddsRatio_working_3-way'!V481^2+4*'OddsRatio_working_3-way'!U481^3/27</f>
        <v>-0.14562164376977255</v>
      </c>
      <c r="X481" s="11">
        <f>IF('OddsRatio_working_3-way'!W481&gt;0,IF(ABS('OddsRatio_working_3-way'!V481+SQRT('OddsRatio_working_3-way'!W481))/2&gt;0,ABS('OddsRatio_working_3-way'!V481+SQRT('OddsRatio_working_3-way'!W481))/2,ABS('OddsRatio_working_3-way'!V481-SQRT('OddsRatio_working_3-way'!W481))/2),SQRT(-'OddsRatio_working_3-way'!U481^3/27))</f>
        <v>0.20358874701505678</v>
      </c>
      <c r="Y481" s="11">
        <f>IF('OddsRatio_working_3-way'!W481&gt;=0,IF('OddsRatio_working_3-way'!V481+SQRT('OddsRatio_working_3-way'!W481)&gt;0,0,PI()),ACOS('OddsRatio_working_3-way'!V481/(2*'OddsRatio_working_3-way'!X481)))</f>
        <v>1.2144949593079677</v>
      </c>
      <c r="Z481" s="11">
        <f>'OddsRatio_working_3-way'!X481^(1/3)*COS('OddsRatio_working_3-way'!Y481/3)</f>
        <v>0.54072920235608668</v>
      </c>
      <c r="AA481" s="11">
        <f>'OddsRatio_working_3-way'!X481^(1/3)*COS(('OddsRatio_working_3-way'!Y481+2*PI())/3)</f>
        <v>-0.47102493861014461</v>
      </c>
      <c r="AB481" s="11">
        <f>'OddsRatio_working_3-way'!X481^(1/3)*COS(('OddsRatio_working_3-way'!Y481+4*PI())/3)</f>
        <v>-6.9704263745942185E-2</v>
      </c>
      <c r="AC481" s="11">
        <f>'OddsRatio_working_3-way'!X481^(1/3)*SIN('OddsRatio_working_3-way'!Y481/3)</f>
        <v>0.23170259966420964</v>
      </c>
      <c r="AD481" s="11">
        <f>'OddsRatio_working_3-way'!X481^(1/3)*SIN(('OddsRatio_working_3-way'!Y481+2*PI())/3)</f>
        <v>0.35243392597636253</v>
      </c>
      <c r="AE481" s="11">
        <f>'OddsRatio_working_3-way'!X481^(1/3)*SIN(('OddsRatio_working_3-way'!Y481+4*PI())/3)</f>
        <v>-0.58413652564057217</v>
      </c>
      <c r="AF481" s="11">
        <f>-'OddsRatio_working_3-way'!U481/(3*'OddsRatio_working_3-way'!X481^(1/3))*COS(('OddsRatio_working_3-way'!Y481)/3)</f>
        <v>0.54072920235608657</v>
      </c>
      <c r="AG481" s="11">
        <f>-'OddsRatio_working_3-way'!U481/(3*'OddsRatio_working_3-way'!X481^(1/3))*COS(('OddsRatio_working_3-way'!Y481+2*PI())/3)</f>
        <v>-0.47102493861014449</v>
      </c>
      <c r="AH481" s="11">
        <f>-'OddsRatio_working_3-way'!U481/(3*'OddsRatio_working_3-way'!X481^(1/3))*COS(('OddsRatio_working_3-way'!Y481+4*PI())/3)</f>
        <v>-6.9704263745942172E-2</v>
      </c>
      <c r="AI481" s="11">
        <f>'OddsRatio_working_3-way'!U481/(3*'OddsRatio_working_3-way'!X481^(1/3))*SIN(('OddsRatio_working_3-way'!Y481)/3)</f>
        <v>-0.23170259966420961</v>
      </c>
      <c r="AJ481" s="11">
        <f>'OddsRatio_working_3-way'!U481/(3*'OddsRatio_working_3-way'!X481^(1/3))*SIN(('OddsRatio_working_3-way'!Y481+2*PI())/3)</f>
        <v>-0.35243392597636247</v>
      </c>
      <c r="AK481" s="11">
        <f>'OddsRatio_working_3-way'!U481/(3*'OddsRatio_working_3-way'!X481^(1/3))*SIN(('OddsRatio_working_3-way'!Y481+4*PI())/3)</f>
        <v>0.58413652564057206</v>
      </c>
      <c r="AL481" s="11">
        <f>'OddsRatio_working_3-way'!Z481+'OddsRatio_working_3-way'!AF481</f>
        <v>1.0814584047121731</v>
      </c>
      <c r="AM481" s="11">
        <f>'OddsRatio_working_3-way'!AA481+'OddsRatio_working_3-way'!AG481</f>
        <v>-0.9420498772202891</v>
      </c>
      <c r="AN481" s="11">
        <f>'OddsRatio_working_3-way'!AB481+'OddsRatio_working_3-way'!AH481</f>
        <v>-0.13940852749188437</v>
      </c>
      <c r="AO481" s="11">
        <f>'OddsRatio_working_3-way'!AC481+'OddsRatio_working_3-way'!AI481</f>
        <v>0</v>
      </c>
      <c r="AP481" s="11">
        <f>'OddsRatio_working_3-way'!AD481+'OddsRatio_working_3-way'!AJ481</f>
        <v>0</v>
      </c>
      <c r="AQ481" s="11">
        <f>'OddsRatio_working_3-way'!AE481+'OddsRatio_working_3-way'!AK481</f>
        <v>0</v>
      </c>
      <c r="AR481" s="10">
        <f>IF(A481="","",IF(('OddsRatio_working_3-way'!X481=0),IF(Q481&gt;0,-Q481^(1/3),(-Q481)^(1/3)),'OddsRatio_working_3-way'!AL481-'OddsRatio_working_3-way'!R481/3))</f>
        <v>1.0814584047121731</v>
      </c>
      <c r="AS481" s="11">
        <f>IF(('OddsRatio_working_3-way'!X481=0),IF(Q481&gt;0,-Q481^(1/3),(-Q481)^(1/3)),'OddsRatio_working_3-way'!AM481-'OddsRatio_working_3-way'!R481/3)</f>
        <v>-0.9420498772202891</v>
      </c>
      <c r="AT481" s="11">
        <f>IF(('OddsRatio_working_3-way'!X481=0),IF(Q481&gt;0,-Q481^(1/3),(-Q481)^(1/3)),'OddsRatio_working_3-way'!AN481-'OddsRatio_working_3-way'!R481/3)</f>
        <v>-0.13940852749188437</v>
      </c>
      <c r="AU481" s="11">
        <f>IF(('OddsRatio_working_3-way'!X481=0),0,'OddsRatio_working_3-way'!AO481)</f>
        <v>0</v>
      </c>
      <c r="AV481" s="11">
        <f>IF(('OddsRatio_working_3-way'!X481=0),0,'OddsRatio_working_3-way'!AP481)</f>
        <v>0</v>
      </c>
      <c r="AW481" s="11">
        <f>IF(('OddsRatio_working_3-way'!X481=0),0,'OddsRatio_working_3-way'!AQ481)</f>
        <v>0</v>
      </c>
    </row>
    <row r="482" spans="1:49" x14ac:dyDescent="0.2">
      <c r="A482" s="4">
        <f>IF('True_Odds_Calculator_3-way'!A483="","",'True_Odds_Calculator_3-way'!A483)</f>
        <v>1.93</v>
      </c>
      <c r="B482" s="4">
        <f>IF('True_Odds_Calculator_3-way'!B483="","",'True_Odds_Calculator_3-way'!B483)</f>
        <v>3.29</v>
      </c>
      <c r="C482" s="4">
        <f>IF('True_Odds_Calculator_3-way'!C483="","",'True_Odds_Calculator_3-way'!C483)</f>
        <v>4.8499999999999996</v>
      </c>
      <c r="D482" s="9">
        <f t="shared" si="104"/>
        <v>0.50676033249982577</v>
      </c>
      <c r="E482" s="9">
        <f t="shared" si="105"/>
        <v>0.29440614577454677</v>
      </c>
      <c r="F482" s="9">
        <f t="shared" si="106"/>
        <v>0.19883352172562746</v>
      </c>
      <c r="G482" s="9">
        <f t="shared" si="107"/>
        <v>1.0465800100313443</v>
      </c>
      <c r="H482" s="9">
        <f t="shared" si="108"/>
        <v>1.9733194093291504</v>
      </c>
      <c r="I482" s="9">
        <f t="shared" si="109"/>
        <v>3.396668222971778</v>
      </c>
      <c r="J482" s="9">
        <f t="shared" si="110"/>
        <v>5.0293330386206749</v>
      </c>
      <c r="K482" s="11">
        <f t="shared" si="111"/>
        <v>0.5181347150259068</v>
      </c>
      <c r="L482" s="11">
        <f t="shared" si="112"/>
        <v>0.303951367781155</v>
      </c>
      <c r="M482" s="11">
        <f t="shared" si="113"/>
        <v>0.2061855670103093</v>
      </c>
      <c r="N482" s="11">
        <f>'OddsRatio_working_3-way'!K482+'OddsRatio_working_3-way'!L482+'OddsRatio_working_3-way'!M482-('OddsRatio_working_3-way'!K482*'OddsRatio_working_3-way'!L482)-('OddsRatio_working_3-way'!K482*'OddsRatio_working_3-way'!M482)-('OddsRatio_working_3-way'!L482*'OddsRatio_working_3-way'!M482)+('OddsRatio_working_3-way'!K482*'OddsRatio_working_3-way'!L482*'OddsRatio_working_3-way'!M482)-1</f>
        <v>-0.26624668849522726</v>
      </c>
      <c r="O482" s="11">
        <f>0</f>
        <v>0</v>
      </c>
      <c r="P482" s="11">
        <f>('OddsRatio_working_3-way'!K482*'OddsRatio_working_3-way'!L482)+('OddsRatio_working_3-way'!K482*'OddsRatio_working_3-way'!M482)+('OddsRatio_working_3-way'!L482*'OddsRatio_working_3-way'!M482)-(3*'OddsRatio_working_3-way'!K482*'OddsRatio_working_3-way'!L482*'OddsRatio_working_3-way'!M482)</f>
        <v>0.22957493405403195</v>
      </c>
      <c r="Q482" s="11">
        <f>2*'OddsRatio_working_3-way'!K482*'OddsRatio_working_3-way'!L482*'OddsRatio_working_3-way'!M482</f>
        <v>6.4943404258566331E-2</v>
      </c>
      <c r="R482" s="11">
        <f t="shared" si="114"/>
        <v>0</v>
      </c>
      <c r="S482" s="11">
        <f t="shared" si="115"/>
        <v>-0.86226399791690678</v>
      </c>
      <c r="T482" s="11">
        <f t="shared" si="116"/>
        <v>-0.24392192303165683</v>
      </c>
      <c r="U482" s="11">
        <f>'OddsRatio_working_3-way'!S482-'OddsRatio_working_3-way'!R482^2/3</f>
        <v>-0.86226399791690678</v>
      </c>
      <c r="V482" s="11">
        <f>'OddsRatio_working_3-way'!S482*'OddsRatio_working_3-way'!R482/3-2*'OddsRatio_working_3-way'!R482^3/27-'OddsRatio_working_3-way'!T482</f>
        <v>0.24392192303165683</v>
      </c>
      <c r="W482" s="11">
        <f>'OddsRatio_working_3-way'!V482^2+4*'OddsRatio_working_3-way'!U482^3/27</f>
        <v>-3.5478776124378671E-2</v>
      </c>
      <c r="X482" s="11">
        <f>IF('OddsRatio_working_3-way'!W482&gt;0,IF(ABS('OddsRatio_working_3-way'!V482+SQRT('OddsRatio_working_3-way'!W482))/2&gt;0,ABS('OddsRatio_working_3-way'!V482+SQRT('OddsRatio_working_3-way'!W482))/2,ABS('OddsRatio_working_3-way'!V482-SQRT('OddsRatio_working_3-way'!W482))/2),SQRT(-'OddsRatio_working_3-way'!U482^3/27))</f>
        <v>0.15409143443086007</v>
      </c>
      <c r="Y482" s="11">
        <f>IF('OddsRatio_working_3-way'!W482&gt;=0,IF('OddsRatio_working_3-way'!V482+SQRT('OddsRatio_working_3-way'!W482)&gt;0,0,PI()),ACOS('OddsRatio_working_3-way'!V482/(2*'OddsRatio_working_3-way'!X482)))</f>
        <v>0.65756248040695897</v>
      </c>
      <c r="Z482" s="11">
        <f>'OddsRatio_working_3-way'!X482^(1/3)*COS('OddsRatio_working_3-way'!Y482/3)</f>
        <v>0.52329000501567224</v>
      </c>
      <c r="AA482" s="11">
        <f>'OddsRatio_working_3-way'!X482^(1/3)*COS(('OddsRatio_working_3-way'!Y482+2*PI())/3)</f>
        <v>-0.36259884080658555</v>
      </c>
      <c r="AB482" s="11">
        <f>'OddsRatio_working_3-way'!X482^(1/3)*COS(('OddsRatio_working_3-way'!Y482+4*PI())/3)</f>
        <v>-0.1606911642090868</v>
      </c>
      <c r="AC482" s="11">
        <f>'OddsRatio_working_3-way'!X482^(1/3)*SIN('OddsRatio_working_3-way'!Y482/3)</f>
        <v>0.11657145143501799</v>
      </c>
      <c r="AD482" s="11">
        <f>'OddsRatio_working_3-way'!X482^(1/3)*SIN(('OddsRatio_working_3-way'!Y482+2*PI())/3)</f>
        <v>0.39489671217254957</v>
      </c>
      <c r="AE482" s="11">
        <f>'OddsRatio_working_3-way'!X482^(1/3)*SIN(('OddsRatio_working_3-way'!Y482+4*PI())/3)</f>
        <v>-0.51146816360756742</v>
      </c>
      <c r="AF482" s="11">
        <f>-'OddsRatio_working_3-way'!U482/(3*'OddsRatio_working_3-way'!X482^(1/3))*COS(('OddsRatio_working_3-way'!Y482)/3)</f>
        <v>0.52329000501567202</v>
      </c>
      <c r="AG482" s="11">
        <f>-'OddsRatio_working_3-way'!U482/(3*'OddsRatio_working_3-way'!X482^(1/3))*COS(('OddsRatio_working_3-way'!Y482+2*PI())/3)</f>
        <v>-0.36259884080658539</v>
      </c>
      <c r="AH482" s="11">
        <f>-'OddsRatio_working_3-way'!U482/(3*'OddsRatio_working_3-way'!X482^(1/3))*COS(('OddsRatio_working_3-way'!Y482+4*PI())/3)</f>
        <v>-0.16069116420908672</v>
      </c>
      <c r="AI482" s="11">
        <f>'OddsRatio_working_3-way'!U482/(3*'OddsRatio_working_3-way'!X482^(1/3))*SIN(('OddsRatio_working_3-way'!Y482)/3)</f>
        <v>-0.11657145143501793</v>
      </c>
      <c r="AJ482" s="11">
        <f>'OddsRatio_working_3-way'!U482/(3*'OddsRatio_working_3-way'!X482^(1/3))*SIN(('OddsRatio_working_3-way'!Y482+2*PI())/3)</f>
        <v>-0.3948967121725494</v>
      </c>
      <c r="AK482" s="11">
        <f>'OddsRatio_working_3-way'!U482/(3*'OddsRatio_working_3-way'!X482^(1/3))*SIN(('OddsRatio_working_3-way'!Y482+4*PI())/3)</f>
        <v>0.51146816360756719</v>
      </c>
      <c r="AL482" s="11">
        <f>'OddsRatio_working_3-way'!Z482+'OddsRatio_working_3-way'!AF482</f>
        <v>1.0465800100313443</v>
      </c>
      <c r="AM482" s="11">
        <f>'OddsRatio_working_3-way'!AA482+'OddsRatio_working_3-way'!AG482</f>
        <v>-0.72519768161317089</v>
      </c>
      <c r="AN482" s="11">
        <f>'OddsRatio_working_3-way'!AB482+'OddsRatio_working_3-way'!AH482</f>
        <v>-0.32138232841817349</v>
      </c>
      <c r="AO482" s="11">
        <f>'OddsRatio_working_3-way'!AC482+'OddsRatio_working_3-way'!AI482</f>
        <v>0</v>
      </c>
      <c r="AP482" s="11">
        <f>'OddsRatio_working_3-way'!AD482+'OddsRatio_working_3-way'!AJ482</f>
        <v>0</v>
      </c>
      <c r="AQ482" s="11">
        <f>'OddsRatio_working_3-way'!AE482+'OddsRatio_working_3-way'!AK482</f>
        <v>0</v>
      </c>
      <c r="AR482" s="10">
        <f>IF(A482="","",IF(('OddsRatio_working_3-way'!X482=0),IF(Q482&gt;0,-Q482^(1/3),(-Q482)^(1/3)),'OddsRatio_working_3-way'!AL482-'OddsRatio_working_3-way'!R482/3))</f>
        <v>1.0465800100313443</v>
      </c>
      <c r="AS482" s="11">
        <f>IF(('OddsRatio_working_3-way'!X482=0),IF(Q482&gt;0,-Q482^(1/3),(-Q482)^(1/3)),'OddsRatio_working_3-way'!AM482-'OddsRatio_working_3-way'!R482/3)</f>
        <v>-0.72519768161317089</v>
      </c>
      <c r="AT482" s="11">
        <f>IF(('OddsRatio_working_3-way'!X482=0),IF(Q482&gt;0,-Q482^(1/3),(-Q482)^(1/3)),'OddsRatio_working_3-way'!AN482-'OddsRatio_working_3-way'!R482/3)</f>
        <v>-0.32138232841817349</v>
      </c>
      <c r="AU482" s="11">
        <f>IF(('OddsRatio_working_3-way'!X482=0),0,'OddsRatio_working_3-way'!AO482)</f>
        <v>0</v>
      </c>
      <c r="AV482" s="11">
        <f>IF(('OddsRatio_working_3-way'!X482=0),0,'OddsRatio_working_3-way'!AP482)</f>
        <v>0</v>
      </c>
      <c r="AW482" s="11">
        <f>IF(('OddsRatio_working_3-way'!X482=0),0,'OddsRatio_working_3-way'!AQ482)</f>
        <v>0</v>
      </c>
    </row>
    <row r="483" spans="1:49" x14ac:dyDescent="0.2">
      <c r="A483" s="4">
        <f>IF('True_Odds_Calculator_3-way'!A484="","",'True_Odds_Calculator_3-way'!A484)</f>
        <v>1.83</v>
      </c>
      <c r="B483" s="4">
        <f>IF('True_Odds_Calculator_3-way'!B484="","",'True_Odds_Calculator_3-way'!B484)</f>
        <v>3.43</v>
      </c>
      <c r="C483" s="4">
        <f>IF('True_Odds_Calculator_3-way'!C484="","",'True_Odds_Calculator_3-way'!C484)</f>
        <v>5.22</v>
      </c>
      <c r="D483" s="9">
        <f t="shared" si="104"/>
        <v>0.53431830778607881</v>
      </c>
      <c r="E483" s="9">
        <f t="shared" si="105"/>
        <v>0.28156105127078379</v>
      </c>
      <c r="F483" s="9">
        <f t="shared" si="106"/>
        <v>0.18412064094313729</v>
      </c>
      <c r="G483" s="9">
        <f t="shared" si="107"/>
        <v>1.0500525091504764</v>
      </c>
      <c r="H483" s="9">
        <f t="shared" si="108"/>
        <v>1.8715435825948956</v>
      </c>
      <c r="I483" s="9">
        <f t="shared" si="109"/>
        <v>3.551627597235659</v>
      </c>
      <c r="J483" s="9">
        <f t="shared" si="110"/>
        <v>5.4312215886150099</v>
      </c>
      <c r="K483" s="11">
        <f t="shared" si="111"/>
        <v>0.54644808743169393</v>
      </c>
      <c r="L483" s="11">
        <f t="shared" si="112"/>
        <v>0.29154518950437314</v>
      </c>
      <c r="M483" s="11">
        <f t="shared" si="113"/>
        <v>0.19157088122605365</v>
      </c>
      <c r="N483" s="11">
        <f>'OddsRatio_working_3-way'!K483+'OddsRatio_working_3-way'!L483+'OddsRatio_working_3-way'!M483-('OddsRatio_working_3-way'!K483*'OddsRatio_working_3-way'!L483)-('OddsRatio_working_3-way'!K483*'OddsRatio_working_3-way'!M483)-('OddsRatio_working_3-way'!L483*'OddsRatio_working_3-way'!M483)+('OddsRatio_working_3-way'!K483*'OddsRatio_working_3-way'!L483*'OddsRatio_working_3-way'!M483)-1</f>
        <v>-0.25976528057722315</v>
      </c>
      <c r="O483" s="11">
        <f>0</f>
        <v>0</v>
      </c>
      <c r="P483" s="11">
        <f>('OddsRatio_working_3-way'!K483*'OddsRatio_working_3-way'!L483)+('OddsRatio_working_3-way'!K483*'OddsRatio_working_3-way'!M483)+('OddsRatio_working_3-way'!L483*'OddsRatio_working_3-way'!M483)-(3*'OddsRatio_working_3-way'!K483*'OddsRatio_working_3-way'!L483*'OddsRatio_working_3-way'!M483)</f>
        <v>0.22828947276057943</v>
      </c>
      <c r="Q483" s="11">
        <f>2*'OddsRatio_working_3-way'!K483*'OddsRatio_working_3-way'!L483*'OddsRatio_working_3-way'!M483</f>
        <v>6.1039965978764543E-2</v>
      </c>
      <c r="R483" s="11">
        <f t="shared" si="114"/>
        <v>0</v>
      </c>
      <c r="S483" s="11">
        <f t="shared" si="115"/>
        <v>-0.87882981225704415</v>
      </c>
      <c r="T483" s="11">
        <f t="shared" si="116"/>
        <v>-0.23498123322380857</v>
      </c>
      <c r="U483" s="11">
        <f>'OddsRatio_working_3-way'!S483-'OddsRatio_working_3-way'!R483^2/3</f>
        <v>-0.87882981225704415</v>
      </c>
      <c r="V483" s="11">
        <f>'OddsRatio_working_3-way'!S483*'OddsRatio_working_3-way'!R483/3-2*'OddsRatio_working_3-way'!R483^3/27-'OddsRatio_working_3-way'!T483</f>
        <v>0.23498123322380857</v>
      </c>
      <c r="W483" s="11">
        <f>'OddsRatio_working_3-way'!V483^2+4*'OddsRatio_working_3-way'!U483^3/27</f>
        <v>-4.5340417556925458E-2</v>
      </c>
      <c r="X483" s="11">
        <f>IF('OddsRatio_working_3-way'!W483&gt;0,IF(ABS('OddsRatio_working_3-way'!V483+SQRT('OddsRatio_working_3-way'!W483))/2&gt;0,ABS('OddsRatio_working_3-way'!V483+SQRT('OddsRatio_working_3-way'!W483))/2,ABS('OddsRatio_working_3-way'!V483-SQRT('OddsRatio_working_3-way'!W483))/2),SQRT(-'OddsRatio_working_3-way'!U483^3/27))</f>
        <v>0.15855330138813523</v>
      </c>
      <c r="Y483" s="11">
        <f>IF('OddsRatio_working_3-way'!W483&gt;=0,IF('OddsRatio_working_3-way'!V483+SQRT('OddsRatio_working_3-way'!W483)&gt;0,0,PI()),ACOS('OddsRatio_working_3-way'!V483/(2*'OddsRatio_working_3-way'!X483)))</f>
        <v>0.73621338635231071</v>
      </c>
      <c r="Z483" s="11">
        <f>'OddsRatio_working_3-way'!X483^(1/3)*COS('OddsRatio_working_3-way'!Y483/3)</f>
        <v>0.52502625457523822</v>
      </c>
      <c r="AA483" s="11">
        <f>'OddsRatio_working_3-way'!X483^(1/3)*COS(('OddsRatio_working_3-way'!Y483+2*PI())/3)</f>
        <v>-0.37639037290448452</v>
      </c>
      <c r="AB483" s="11">
        <f>'OddsRatio_working_3-way'!X483^(1/3)*COS(('OddsRatio_working_3-way'!Y483+4*PI())/3)</f>
        <v>-0.14863588167075373</v>
      </c>
      <c r="AC483" s="11">
        <f>'OddsRatio_working_3-way'!X483^(1/3)*SIN('OddsRatio_working_3-way'!Y483/3)</f>
        <v>0.13149411682294079</v>
      </c>
      <c r="AD483" s="11">
        <f>'OddsRatio_working_3-way'!X483^(1/3)*SIN(('OddsRatio_working_3-way'!Y483+2*PI())/3)</f>
        <v>0.38893901570448192</v>
      </c>
      <c r="AE483" s="11">
        <f>'OddsRatio_working_3-way'!X483^(1/3)*SIN(('OddsRatio_working_3-way'!Y483+4*PI())/3)</f>
        <v>-0.52043313252742263</v>
      </c>
      <c r="AF483" s="11">
        <f>-'OddsRatio_working_3-way'!U483/(3*'OddsRatio_working_3-way'!X483^(1/3))*COS(('OddsRatio_working_3-way'!Y483)/3)</f>
        <v>0.5250262545752381</v>
      </c>
      <c r="AG483" s="11">
        <f>-'OddsRatio_working_3-way'!U483/(3*'OddsRatio_working_3-way'!X483^(1/3))*COS(('OddsRatio_working_3-way'!Y483+2*PI())/3)</f>
        <v>-0.37639037290448435</v>
      </c>
      <c r="AH483" s="11">
        <f>-'OddsRatio_working_3-way'!U483/(3*'OddsRatio_working_3-way'!X483^(1/3))*COS(('OddsRatio_working_3-way'!Y483+4*PI())/3)</f>
        <v>-0.14863588167075364</v>
      </c>
      <c r="AI483" s="11">
        <f>'OddsRatio_working_3-way'!U483/(3*'OddsRatio_working_3-way'!X483^(1/3))*SIN(('OddsRatio_working_3-way'!Y483)/3)</f>
        <v>-0.13149411682294074</v>
      </c>
      <c r="AJ483" s="11">
        <f>'OddsRatio_working_3-way'!U483/(3*'OddsRatio_working_3-way'!X483^(1/3))*SIN(('OddsRatio_working_3-way'!Y483+2*PI())/3)</f>
        <v>-0.38893901570448175</v>
      </c>
      <c r="AK483" s="11">
        <f>'OddsRatio_working_3-way'!U483/(3*'OddsRatio_working_3-way'!X483^(1/3))*SIN(('OddsRatio_working_3-way'!Y483+4*PI())/3)</f>
        <v>0.5204331325274224</v>
      </c>
      <c r="AL483" s="11">
        <f>'OddsRatio_working_3-way'!Z483+'OddsRatio_working_3-way'!AF483</f>
        <v>1.0500525091504764</v>
      </c>
      <c r="AM483" s="11">
        <f>'OddsRatio_working_3-way'!AA483+'OddsRatio_working_3-way'!AG483</f>
        <v>-0.75278074580896881</v>
      </c>
      <c r="AN483" s="11">
        <f>'OddsRatio_working_3-way'!AB483+'OddsRatio_working_3-way'!AH483</f>
        <v>-0.2972717633415074</v>
      </c>
      <c r="AO483" s="11">
        <f>'OddsRatio_working_3-way'!AC483+'OddsRatio_working_3-way'!AI483</f>
        <v>0</v>
      </c>
      <c r="AP483" s="11">
        <f>'OddsRatio_working_3-way'!AD483+'OddsRatio_working_3-way'!AJ483</f>
        <v>0</v>
      </c>
      <c r="AQ483" s="11">
        <f>'OddsRatio_working_3-way'!AE483+'OddsRatio_working_3-way'!AK483</f>
        <v>0</v>
      </c>
      <c r="AR483" s="10">
        <f>IF(A483="","",IF(('OddsRatio_working_3-way'!X483=0),IF(Q483&gt;0,-Q483^(1/3),(-Q483)^(1/3)),'OddsRatio_working_3-way'!AL483-'OddsRatio_working_3-way'!R483/3))</f>
        <v>1.0500525091504764</v>
      </c>
      <c r="AS483" s="11">
        <f>IF(('OddsRatio_working_3-way'!X483=0),IF(Q483&gt;0,-Q483^(1/3),(-Q483)^(1/3)),'OddsRatio_working_3-way'!AM483-'OddsRatio_working_3-way'!R483/3)</f>
        <v>-0.75278074580896881</v>
      </c>
      <c r="AT483" s="11">
        <f>IF(('OddsRatio_working_3-way'!X483=0),IF(Q483&gt;0,-Q483^(1/3),(-Q483)^(1/3)),'OddsRatio_working_3-way'!AN483-'OddsRatio_working_3-way'!R483/3)</f>
        <v>-0.2972717633415074</v>
      </c>
      <c r="AU483" s="11">
        <f>IF(('OddsRatio_working_3-way'!X483=0),0,'OddsRatio_working_3-way'!AO483)</f>
        <v>0</v>
      </c>
      <c r="AV483" s="11">
        <f>IF(('OddsRatio_working_3-way'!X483=0),0,'OddsRatio_working_3-way'!AP483)</f>
        <v>0</v>
      </c>
      <c r="AW483" s="11">
        <f>IF(('OddsRatio_working_3-way'!X483=0),0,'OddsRatio_working_3-way'!AQ483)</f>
        <v>0</v>
      </c>
    </row>
    <row r="484" spans="1:49" x14ac:dyDescent="0.2">
      <c r="A484" s="4">
        <f>IF('True_Odds_Calculator_3-way'!A485="","",'True_Odds_Calculator_3-way'!A485)</f>
        <v>2.84</v>
      </c>
      <c r="B484" s="4">
        <f>IF('True_Odds_Calculator_3-way'!B485="","",'True_Odds_Calculator_3-way'!B485)</f>
        <v>3.06</v>
      </c>
      <c r="C484" s="4">
        <f>IF('True_Odds_Calculator_3-way'!C485="","",'True_Odds_Calculator_3-way'!C485)</f>
        <v>2.87</v>
      </c>
      <c r="D484" s="9">
        <f t="shared" si="104"/>
        <v>0.34287048207808291</v>
      </c>
      <c r="E484" s="9">
        <f t="shared" si="105"/>
        <v>0.31789363226777556</v>
      </c>
      <c r="F484" s="9">
        <f t="shared" si="106"/>
        <v>0.3392358856541417</v>
      </c>
      <c r="G484" s="9">
        <f t="shared" si="107"/>
        <v>1.0416049973206145</v>
      </c>
      <c r="H484" s="9">
        <f t="shared" si="108"/>
        <v>2.9165531950699304</v>
      </c>
      <c r="I484" s="9">
        <f t="shared" si="109"/>
        <v>3.1457062944804655</v>
      </c>
      <c r="J484" s="9">
        <f t="shared" si="110"/>
        <v>2.9478013449895499</v>
      </c>
      <c r="K484" s="11">
        <f t="shared" si="111"/>
        <v>0.35211267605633806</v>
      </c>
      <c r="L484" s="11">
        <f t="shared" si="112"/>
        <v>0.32679738562091504</v>
      </c>
      <c r="M484" s="11">
        <f t="shared" si="113"/>
        <v>0.34843205574912889</v>
      </c>
      <c r="N484" s="11">
        <f>'OddsRatio_working_3-way'!K484+'OddsRatio_working_3-way'!L484+'OddsRatio_working_3-way'!M484-('OddsRatio_working_3-way'!K484*'OddsRatio_working_3-way'!L484)-('OddsRatio_working_3-way'!K484*'OddsRatio_working_3-way'!M484)-('OddsRatio_working_3-way'!L484*'OddsRatio_working_3-way'!M484)+('OddsRatio_working_3-way'!K484*'OddsRatio_working_3-way'!L484*'OddsRatio_working_3-way'!M484)-1</f>
        <v>-0.28418750988314723</v>
      </c>
      <c r="O484" s="11">
        <f>0</f>
        <v>0</v>
      </c>
      <c r="P484" s="11">
        <f>('OddsRatio_working_3-way'!K484*'OddsRatio_working_3-way'!L484)+('OddsRatio_working_3-way'!K484*'OddsRatio_working_3-way'!M484)+('OddsRatio_working_3-way'!L484*'OddsRatio_working_3-way'!M484)-(3*'OddsRatio_working_3-way'!K484*'OddsRatio_working_3-way'!L484*'OddsRatio_working_3-way'!M484)</f>
        <v>0.23134182105225004</v>
      </c>
      <c r="Q484" s="11">
        <f>2*'OddsRatio_working_3-way'!K484*'OddsRatio_working_3-way'!L484*'OddsRatio_working_3-way'!M484</f>
        <v>8.018780625727906E-2</v>
      </c>
      <c r="R484" s="11">
        <f t="shared" si="114"/>
        <v>0</v>
      </c>
      <c r="S484" s="11">
        <f t="shared" si="115"/>
        <v>-0.81404640600627953</v>
      </c>
      <c r="T484" s="11">
        <f t="shared" si="116"/>
        <v>-0.28216513206456834</v>
      </c>
      <c r="U484" s="11">
        <f>'OddsRatio_working_3-way'!S484-'OddsRatio_working_3-way'!R484^2/3</f>
        <v>-0.81404640600627953</v>
      </c>
      <c r="V484" s="11">
        <f>'OddsRatio_working_3-way'!S484*'OddsRatio_working_3-way'!R484/3-2*'OddsRatio_working_3-way'!R484^3/27-'OddsRatio_working_3-way'!T484</f>
        <v>0.28216513206456834</v>
      </c>
      <c r="W484" s="11">
        <f>'OddsRatio_working_3-way'!V484^2+4*'OddsRatio_working_3-way'!U484^3/27</f>
        <v>-3.0067447830320337E-4</v>
      </c>
      <c r="X484" s="11">
        <f>IF('OddsRatio_working_3-way'!W484&gt;0,IF(ABS('OddsRatio_working_3-way'!V484+SQRT('OddsRatio_working_3-way'!W484))/2&gt;0,ABS('OddsRatio_working_3-way'!V484+SQRT('OddsRatio_working_3-way'!W484))/2,ABS('OddsRatio_working_3-way'!V484-SQRT('OddsRatio_working_3-way'!W484))/2),SQRT(-'OddsRatio_working_3-way'!U484^3/27))</f>
        <v>0.14134871438336333</v>
      </c>
      <c r="Y484" s="11">
        <f>IF('OddsRatio_working_3-way'!W484&gt;=0,IF('OddsRatio_working_3-way'!V484+SQRT('OddsRatio_working_3-way'!W484)&gt;0,0,PI()),ACOS('OddsRatio_working_3-way'!V484/(2*'OddsRatio_working_3-way'!X484)))</f>
        <v>6.1376076866089369E-2</v>
      </c>
      <c r="Z484" s="11">
        <f>'OddsRatio_working_3-way'!X484^(1/3)*COS('OddsRatio_working_3-way'!Y484/3)</f>
        <v>0.52080249866030726</v>
      </c>
      <c r="AA484" s="11">
        <f>'OddsRatio_working_3-way'!X484^(1/3)*COS(('OddsRatio_working_3-way'!Y484+2*PI())/3)</f>
        <v>-0.26962998399181493</v>
      </c>
      <c r="AB484" s="11">
        <f>'OddsRatio_working_3-way'!X484^(1/3)*COS(('OddsRatio_working_3-way'!Y484+4*PI())/3)</f>
        <v>-0.25117251466849227</v>
      </c>
      <c r="AC484" s="11">
        <f>'OddsRatio_working_3-way'!X484^(1/3)*SIN('OddsRatio_working_3-way'!Y484/3)</f>
        <v>1.0656424882379561E-2</v>
      </c>
      <c r="AD484" s="11">
        <f>'OddsRatio_working_3-way'!X484^(1/3)*SIN(('OddsRatio_working_3-way'!Y484+2*PI())/3)</f>
        <v>0.44569998175304737</v>
      </c>
      <c r="AE484" s="11">
        <f>'OddsRatio_working_3-way'!X484^(1/3)*SIN(('OddsRatio_working_3-way'!Y484+4*PI())/3)</f>
        <v>-0.45635640663542704</v>
      </c>
      <c r="AF484" s="11">
        <f>-'OddsRatio_working_3-way'!U484/(3*'OddsRatio_working_3-way'!X484^(1/3))*COS(('OddsRatio_working_3-way'!Y484)/3)</f>
        <v>0.52080249866030726</v>
      </c>
      <c r="AG484" s="11">
        <f>-'OddsRatio_working_3-way'!U484/(3*'OddsRatio_working_3-way'!X484^(1/3))*COS(('OddsRatio_working_3-way'!Y484+2*PI())/3)</f>
        <v>-0.26962998399181493</v>
      </c>
      <c r="AH484" s="11">
        <f>-'OddsRatio_working_3-way'!U484/(3*'OddsRatio_working_3-way'!X484^(1/3))*COS(('OddsRatio_working_3-way'!Y484+4*PI())/3)</f>
        <v>-0.25117251466849227</v>
      </c>
      <c r="AI484" s="11">
        <f>'OddsRatio_working_3-way'!U484/(3*'OddsRatio_working_3-way'!X484^(1/3))*SIN(('OddsRatio_working_3-way'!Y484)/3)</f>
        <v>-1.0656424882379561E-2</v>
      </c>
      <c r="AJ484" s="11">
        <f>'OddsRatio_working_3-way'!U484/(3*'OddsRatio_working_3-way'!X484^(1/3))*SIN(('OddsRatio_working_3-way'!Y484+2*PI())/3)</f>
        <v>-0.44569998175304737</v>
      </c>
      <c r="AK484" s="11">
        <f>'OddsRatio_working_3-way'!U484/(3*'OddsRatio_working_3-way'!X484^(1/3))*SIN(('OddsRatio_working_3-way'!Y484+4*PI())/3)</f>
        <v>0.45635640663542704</v>
      </c>
      <c r="AL484" s="11">
        <f>'OddsRatio_working_3-way'!Z484+'OddsRatio_working_3-way'!AF484</f>
        <v>1.0416049973206145</v>
      </c>
      <c r="AM484" s="11">
        <f>'OddsRatio_working_3-way'!AA484+'OddsRatio_working_3-way'!AG484</f>
        <v>-0.53925996798362985</v>
      </c>
      <c r="AN484" s="11">
        <f>'OddsRatio_working_3-way'!AB484+'OddsRatio_working_3-way'!AH484</f>
        <v>-0.50234502933698455</v>
      </c>
      <c r="AO484" s="11">
        <f>'OddsRatio_working_3-way'!AC484+'OddsRatio_working_3-way'!AI484</f>
        <v>0</v>
      </c>
      <c r="AP484" s="11">
        <f>'OddsRatio_working_3-way'!AD484+'OddsRatio_working_3-way'!AJ484</f>
        <v>0</v>
      </c>
      <c r="AQ484" s="11">
        <f>'OddsRatio_working_3-way'!AE484+'OddsRatio_working_3-way'!AK484</f>
        <v>0</v>
      </c>
      <c r="AR484" s="10">
        <f>IF(A484="","",IF(('OddsRatio_working_3-way'!X484=0),IF(Q484&gt;0,-Q484^(1/3),(-Q484)^(1/3)),'OddsRatio_working_3-way'!AL484-'OddsRatio_working_3-way'!R484/3))</f>
        <v>1.0416049973206145</v>
      </c>
      <c r="AS484" s="11">
        <f>IF(('OddsRatio_working_3-way'!X484=0),IF(Q484&gt;0,-Q484^(1/3),(-Q484)^(1/3)),'OddsRatio_working_3-way'!AM484-'OddsRatio_working_3-way'!R484/3)</f>
        <v>-0.53925996798362985</v>
      </c>
      <c r="AT484" s="11">
        <f>IF(('OddsRatio_working_3-way'!X484=0),IF(Q484&gt;0,-Q484^(1/3),(-Q484)^(1/3)),'OddsRatio_working_3-way'!AN484-'OddsRatio_working_3-way'!R484/3)</f>
        <v>-0.50234502933698455</v>
      </c>
      <c r="AU484" s="11">
        <f>IF(('OddsRatio_working_3-way'!X484=0),0,'OddsRatio_working_3-way'!AO484)</f>
        <v>0</v>
      </c>
      <c r="AV484" s="11">
        <f>IF(('OddsRatio_working_3-way'!X484=0),0,'OddsRatio_working_3-way'!AP484)</f>
        <v>0</v>
      </c>
      <c r="AW484" s="11">
        <f>IF(('OddsRatio_working_3-way'!X484=0),0,'OddsRatio_working_3-way'!AQ484)</f>
        <v>0</v>
      </c>
    </row>
    <row r="485" spans="1:49" x14ac:dyDescent="0.2">
      <c r="A485" s="4">
        <f>IF('True_Odds_Calculator_3-way'!A486="","",'True_Odds_Calculator_3-way'!A486)</f>
        <v>2.39</v>
      </c>
      <c r="B485" s="4">
        <f>IF('True_Odds_Calculator_3-way'!B486="","",'True_Odds_Calculator_3-way'!B486)</f>
        <v>3.32</v>
      </c>
      <c r="C485" s="4">
        <f>IF('True_Odds_Calculator_3-way'!C486="","",'True_Odds_Calculator_3-way'!C486)</f>
        <v>3.18</v>
      </c>
      <c r="D485" s="9">
        <f t="shared" si="104"/>
        <v>0.40597662291187447</v>
      </c>
      <c r="E485" s="9">
        <f t="shared" si="105"/>
        <v>0.29051450760447628</v>
      </c>
      <c r="F485" s="9">
        <f t="shared" si="106"/>
        <v>0.30350886948364963</v>
      </c>
      <c r="G485" s="9">
        <f t="shared" si="107"/>
        <v>1.0526590040584187</v>
      </c>
      <c r="H485" s="9">
        <f t="shared" si="108"/>
        <v>2.4631960156412021</v>
      </c>
      <c r="I485" s="9">
        <f t="shared" si="109"/>
        <v>3.4421688894155311</v>
      </c>
      <c r="J485" s="9">
        <f t="shared" si="110"/>
        <v>3.2947966288473527</v>
      </c>
      <c r="K485" s="11">
        <f t="shared" si="111"/>
        <v>0.41841004184100417</v>
      </c>
      <c r="L485" s="11">
        <f t="shared" si="112"/>
        <v>0.30120481927710846</v>
      </c>
      <c r="M485" s="11">
        <f t="shared" si="113"/>
        <v>0.31446540880503143</v>
      </c>
      <c r="N485" s="11">
        <f>'OddsRatio_working_3-way'!K485+'OddsRatio_working_3-way'!L485+'OddsRatio_working_3-way'!M485-('OddsRatio_working_3-way'!K485*'OddsRatio_working_3-way'!L485)-('OddsRatio_working_3-way'!K485*'OddsRatio_working_3-way'!M485)-('OddsRatio_working_3-way'!L485*'OddsRatio_working_3-way'!M485)+('OddsRatio_working_3-way'!K485*'OddsRatio_working_3-way'!L485*'OddsRatio_working_3-way'!M485)-1</f>
        <v>-0.27860966245973895</v>
      </c>
      <c r="O485" s="11">
        <f>0</f>
        <v>0</v>
      </c>
      <c r="P485" s="11">
        <f>('OddsRatio_working_3-way'!K485*'OddsRatio_working_3-way'!L485)+('OddsRatio_working_3-way'!K485*'OddsRatio_working_3-way'!M485)+('OddsRatio_working_3-way'!L485*'OddsRatio_working_3-way'!M485)-(3*'OddsRatio_working_3-way'!K485*'OddsRatio_working_3-way'!L485*'OddsRatio_working_3-way'!M485)</f>
        <v>0.2334275921083877</v>
      </c>
      <c r="Q485" s="11">
        <f>2*'OddsRatio_working_3-way'!K485*'OddsRatio_working_3-way'!L485*'OddsRatio_working_3-way'!M485</f>
        <v>7.9262340274494997E-2</v>
      </c>
      <c r="R485" s="11">
        <f t="shared" si="114"/>
        <v>0</v>
      </c>
      <c r="S485" s="11">
        <f t="shared" si="115"/>
        <v>-0.83783021036508243</v>
      </c>
      <c r="T485" s="11">
        <f t="shared" si="116"/>
        <v>-0.28449243136335572</v>
      </c>
      <c r="U485" s="11">
        <f>'OddsRatio_working_3-way'!S485-'OddsRatio_working_3-way'!R485^2/3</f>
        <v>-0.83783021036508243</v>
      </c>
      <c r="V485" s="11">
        <f>'OddsRatio_working_3-way'!S485*'OddsRatio_working_3-way'!R485/3-2*'OddsRatio_working_3-way'!R485^3/27-'OddsRatio_working_3-way'!T485</f>
        <v>0.28449243136335572</v>
      </c>
      <c r="W485" s="11">
        <f>'OddsRatio_working_3-way'!V485^2+4*'OddsRatio_working_3-way'!U485^3/27</f>
        <v>-6.1933666025745654E-3</v>
      </c>
      <c r="X485" s="11">
        <f>IF('OddsRatio_working_3-way'!W485&gt;0,IF(ABS('OddsRatio_working_3-way'!V485+SQRT('OddsRatio_working_3-way'!W485))/2&gt;0,ABS('OddsRatio_working_3-way'!V485+SQRT('OddsRatio_working_3-way'!W485))/2,ABS('OddsRatio_working_3-way'!V485-SQRT('OddsRatio_working_3-way'!W485))/2),SQRT(-'OddsRatio_working_3-way'!U485^3/27))</f>
        <v>0.14758837192137481</v>
      </c>
      <c r="Y485" s="11">
        <f>IF('OddsRatio_working_3-way'!W485&gt;=0,IF('OddsRatio_working_3-way'!V485+SQRT('OddsRatio_working_3-way'!W485)&gt;0,0,PI()),ACOS('OddsRatio_working_3-way'!V485/(2*'OddsRatio_working_3-way'!X485)))</f>
        <v>0.26987707157910856</v>
      </c>
      <c r="Z485" s="11">
        <f>'OddsRatio_working_3-way'!X485^(1/3)*COS('OddsRatio_working_3-way'!Y485/3)</f>
        <v>0.52632950202920936</v>
      </c>
      <c r="AA485" s="11">
        <f>'OddsRatio_working_3-way'!X485^(1/3)*COS(('OddsRatio_working_3-way'!Y485+2*PI())/3)</f>
        <v>-0.30428036923364571</v>
      </c>
      <c r="AB485" s="11">
        <f>'OddsRatio_working_3-way'!X485^(1/3)*COS(('OddsRatio_working_3-way'!Y485+4*PI())/3)</f>
        <v>-0.22204913279556376</v>
      </c>
      <c r="AC485" s="11">
        <f>'OddsRatio_working_3-way'!X485^(1/3)*SIN('OddsRatio_working_3-way'!Y485/3)</f>
        <v>4.747622649332247E-2</v>
      </c>
      <c r="AD485" s="11">
        <f>'OddsRatio_working_3-way'!X485^(1/3)*SIN(('OddsRatio_working_3-way'!Y485+2*PI())/3)</f>
        <v>0.43207660627184735</v>
      </c>
      <c r="AE485" s="11">
        <f>'OddsRatio_working_3-way'!X485^(1/3)*SIN(('OddsRatio_working_3-way'!Y485+4*PI())/3)</f>
        <v>-0.47955283276516975</v>
      </c>
      <c r="AF485" s="11">
        <f>-'OddsRatio_working_3-way'!U485/(3*'OddsRatio_working_3-way'!X485^(1/3))*COS(('OddsRatio_working_3-way'!Y485)/3)</f>
        <v>0.52632950202920947</v>
      </c>
      <c r="AG485" s="11">
        <f>-'OddsRatio_working_3-way'!U485/(3*'OddsRatio_working_3-way'!X485^(1/3))*COS(('OddsRatio_working_3-way'!Y485+2*PI())/3)</f>
        <v>-0.30428036923364576</v>
      </c>
      <c r="AH485" s="11">
        <f>-'OddsRatio_working_3-way'!U485/(3*'OddsRatio_working_3-way'!X485^(1/3))*COS(('OddsRatio_working_3-way'!Y485+4*PI())/3)</f>
        <v>-0.22204913279556382</v>
      </c>
      <c r="AI485" s="11">
        <f>'OddsRatio_working_3-way'!U485/(3*'OddsRatio_working_3-way'!X485^(1/3))*SIN(('OddsRatio_working_3-way'!Y485)/3)</f>
        <v>-4.7476226493322483E-2</v>
      </c>
      <c r="AJ485" s="11">
        <f>'OddsRatio_working_3-way'!U485/(3*'OddsRatio_working_3-way'!X485^(1/3))*SIN(('OddsRatio_working_3-way'!Y485+2*PI())/3)</f>
        <v>-0.43207660627184741</v>
      </c>
      <c r="AK485" s="11">
        <f>'OddsRatio_working_3-way'!U485/(3*'OddsRatio_working_3-way'!X485^(1/3))*SIN(('OddsRatio_working_3-way'!Y485+4*PI())/3)</f>
        <v>0.47955283276516986</v>
      </c>
      <c r="AL485" s="11">
        <f>'OddsRatio_working_3-way'!Z485+'OddsRatio_working_3-way'!AF485</f>
        <v>1.0526590040584187</v>
      </c>
      <c r="AM485" s="11">
        <f>'OddsRatio_working_3-way'!AA485+'OddsRatio_working_3-way'!AG485</f>
        <v>-0.60856073846729153</v>
      </c>
      <c r="AN485" s="11">
        <f>'OddsRatio_working_3-way'!AB485+'OddsRatio_working_3-way'!AH485</f>
        <v>-0.44409826559112758</v>
      </c>
      <c r="AO485" s="11">
        <f>'OddsRatio_working_3-way'!AC485+'OddsRatio_working_3-way'!AI485</f>
        <v>0</v>
      </c>
      <c r="AP485" s="11">
        <f>'OddsRatio_working_3-way'!AD485+'OddsRatio_working_3-way'!AJ485</f>
        <v>0</v>
      </c>
      <c r="AQ485" s="11">
        <f>'OddsRatio_working_3-way'!AE485+'OddsRatio_working_3-way'!AK485</f>
        <v>0</v>
      </c>
      <c r="AR485" s="10">
        <f>IF(A485="","",IF(('OddsRatio_working_3-way'!X485=0),IF(Q485&gt;0,-Q485^(1/3),(-Q485)^(1/3)),'OddsRatio_working_3-way'!AL485-'OddsRatio_working_3-way'!R485/3))</f>
        <v>1.0526590040584187</v>
      </c>
      <c r="AS485" s="11">
        <f>IF(('OddsRatio_working_3-way'!X485=0),IF(Q485&gt;0,-Q485^(1/3),(-Q485)^(1/3)),'OddsRatio_working_3-way'!AM485-'OddsRatio_working_3-way'!R485/3)</f>
        <v>-0.60856073846729153</v>
      </c>
      <c r="AT485" s="11">
        <f>IF(('OddsRatio_working_3-way'!X485=0),IF(Q485&gt;0,-Q485^(1/3),(-Q485)^(1/3)),'OddsRatio_working_3-way'!AN485-'OddsRatio_working_3-way'!R485/3)</f>
        <v>-0.44409826559112758</v>
      </c>
      <c r="AU485" s="11">
        <f>IF(('OddsRatio_working_3-way'!X485=0),0,'OddsRatio_working_3-way'!AO485)</f>
        <v>0</v>
      </c>
      <c r="AV485" s="11">
        <f>IF(('OddsRatio_working_3-way'!X485=0),0,'OddsRatio_working_3-way'!AP485)</f>
        <v>0</v>
      </c>
      <c r="AW485" s="11">
        <f>IF(('OddsRatio_working_3-way'!X485=0),0,'OddsRatio_working_3-way'!AQ485)</f>
        <v>0</v>
      </c>
    </row>
    <row r="486" spans="1:4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3.41</v>
      </c>
      <c r="C486" s="4">
        <f>IF('True_Odds_Calculator_3-way'!C487="","",'True_Odds_Calculator_3-way'!C487)</f>
        <v>3.26</v>
      </c>
      <c r="D486" s="9">
        <f t="shared" si="104"/>
        <v>0.41385726922628124</v>
      </c>
      <c r="E486" s="9">
        <f t="shared" si="105"/>
        <v>0.28641532117588464</v>
      </c>
      <c r="F486" s="9">
        <f t="shared" si="106"/>
        <v>0.29972740959783417</v>
      </c>
      <c r="G486" s="9">
        <f t="shared" si="107"/>
        <v>1.0337897655482644</v>
      </c>
      <c r="H486" s="9">
        <f t="shared" si="108"/>
        <v>2.4162919788011226</v>
      </c>
      <c r="I486" s="9">
        <f t="shared" si="109"/>
        <v>3.4914333349713176</v>
      </c>
      <c r="J486" s="9">
        <f t="shared" si="110"/>
        <v>3.3363648701390773</v>
      </c>
      <c r="K486" s="11">
        <f t="shared" si="111"/>
        <v>0.42194092827004215</v>
      </c>
      <c r="L486" s="11">
        <f t="shared" si="112"/>
        <v>0.29325513196480935</v>
      </c>
      <c r="M486" s="11">
        <f t="shared" si="113"/>
        <v>0.30674846625766872</v>
      </c>
      <c r="N486" s="11">
        <f>'OddsRatio_working_3-way'!K486+'OddsRatio_working_3-way'!L486+'OddsRatio_working_3-way'!M486-('OddsRatio_working_3-way'!K486*'OddsRatio_working_3-way'!L486)-('OddsRatio_working_3-way'!K486*'OddsRatio_working_3-way'!M486)-('OddsRatio_working_3-way'!L486*'OddsRatio_working_3-way'!M486)+('OddsRatio_working_3-way'!K486*'OddsRatio_working_3-way'!L486*'OddsRatio_working_3-way'!M486)-1</f>
        <v>-0.28322117734598606</v>
      </c>
      <c r="O486" s="11">
        <f>0</f>
        <v>0</v>
      </c>
      <c r="P486" s="11">
        <f>('OddsRatio_working_3-way'!K486*'OddsRatio_working_3-way'!L486)+('OddsRatio_working_3-way'!K486*'OddsRatio_working_3-way'!M486)+('OddsRatio_working_3-way'!L486*'OddsRatio_working_3-way'!M486)-(3*'OddsRatio_working_3-way'!K486*'OddsRatio_working_3-way'!L486*'OddsRatio_working_3-way'!M486)</f>
        <v>0.2292538372120122</v>
      </c>
      <c r="Q486" s="11">
        <f>2*'OddsRatio_working_3-way'!K486*'OddsRatio_working_3-way'!L486*'OddsRatio_working_3-way'!M486</f>
        <v>7.5911866626494087E-2</v>
      </c>
      <c r="R486" s="11">
        <f t="shared" si="114"/>
        <v>0</v>
      </c>
      <c r="S486" s="11">
        <f t="shared" si="115"/>
        <v>-0.80945160725729637</v>
      </c>
      <c r="T486" s="11">
        <f t="shared" si="116"/>
        <v>-0.26803033352890604</v>
      </c>
      <c r="U486" s="11">
        <f>'OddsRatio_working_3-way'!S486-'OddsRatio_working_3-way'!R486^2/3</f>
        <v>-0.80945160725729637</v>
      </c>
      <c r="V486" s="11">
        <f>'OddsRatio_working_3-way'!S486*'OddsRatio_working_3-way'!R486/3-2*'OddsRatio_working_3-way'!R486^3/27-'OddsRatio_working_3-way'!T486</f>
        <v>0.26803033352890604</v>
      </c>
      <c r="W486" s="11">
        <f>'OddsRatio_working_3-way'!V486^2+4*'OddsRatio_working_3-way'!U486^3/27</f>
        <v>-6.7319372246344017E-3</v>
      </c>
      <c r="X486" s="11">
        <f>IF('OddsRatio_working_3-way'!W486&gt;0,IF(ABS('OddsRatio_working_3-way'!V486+SQRT('OddsRatio_working_3-way'!W486))/2&gt;0,ABS('OddsRatio_working_3-way'!V486+SQRT('OddsRatio_working_3-way'!W486))/2,ABS('OddsRatio_working_3-way'!V486-SQRT('OddsRatio_working_3-way'!W486))/2),SQRT(-'OddsRatio_working_3-way'!U486^3/27))</f>
        <v>0.14015366291703815</v>
      </c>
      <c r="Y486" s="11">
        <f>IF('OddsRatio_working_3-way'!W486&gt;=0,IF('OddsRatio_working_3-way'!V486+SQRT('OddsRatio_working_3-way'!W486)&gt;0,0,PI()),ACOS('OddsRatio_working_3-way'!V486/(2*'OddsRatio_working_3-way'!X486)))</f>
        <v>0.29705834953999122</v>
      </c>
      <c r="Z486" s="11">
        <f>'OddsRatio_working_3-way'!X486^(1/3)*COS('OddsRatio_working_3-way'!Y486/3)</f>
        <v>0.51689488277413231</v>
      </c>
      <c r="AA486" s="11">
        <f>'OddsRatio_working_3-way'!X486^(1/3)*COS(('OddsRatio_working_3-way'!Y486+2*PI())/3)</f>
        <v>-0.30291835250614674</v>
      </c>
      <c r="AB486" s="11">
        <f>'OddsRatio_working_3-way'!X486^(1/3)*COS(('OddsRatio_working_3-way'!Y486+4*PI())/3)</f>
        <v>-0.21397653026798563</v>
      </c>
      <c r="AC486" s="11">
        <f>'OddsRatio_working_3-way'!X486^(1/3)*SIN('OddsRatio_working_3-way'!Y486/3)</f>
        <v>5.1350585011418176E-2</v>
      </c>
      <c r="AD486" s="11">
        <f>'OddsRatio_working_3-way'!X486^(1/3)*SIN(('OddsRatio_working_3-way'!Y486+2*PI())/3)</f>
        <v>0.42196880706286888</v>
      </c>
      <c r="AE486" s="11">
        <f>'OddsRatio_working_3-way'!X486^(1/3)*SIN(('OddsRatio_working_3-way'!Y486+4*PI())/3)</f>
        <v>-0.47331939207428708</v>
      </c>
      <c r="AF486" s="11">
        <f>-'OddsRatio_working_3-way'!U486/(3*'OddsRatio_working_3-way'!X486^(1/3))*COS(('OddsRatio_working_3-way'!Y486)/3)</f>
        <v>0.5168948827741322</v>
      </c>
      <c r="AG486" s="11">
        <f>-'OddsRatio_working_3-way'!U486/(3*'OddsRatio_working_3-way'!X486^(1/3))*COS(('OddsRatio_working_3-way'!Y486+2*PI())/3)</f>
        <v>-0.30291835250614668</v>
      </c>
      <c r="AH486" s="11">
        <f>-'OddsRatio_working_3-way'!U486/(3*'OddsRatio_working_3-way'!X486^(1/3))*COS(('OddsRatio_working_3-way'!Y486+4*PI())/3)</f>
        <v>-0.21397653026798558</v>
      </c>
      <c r="AI486" s="11">
        <f>'OddsRatio_working_3-way'!U486/(3*'OddsRatio_working_3-way'!X486^(1/3))*SIN(('OddsRatio_working_3-way'!Y486)/3)</f>
        <v>-5.1350585011418169E-2</v>
      </c>
      <c r="AJ486" s="11">
        <f>'OddsRatio_working_3-way'!U486/(3*'OddsRatio_working_3-way'!X486^(1/3))*SIN(('OddsRatio_working_3-way'!Y486+2*PI())/3)</f>
        <v>-0.42196880706286877</v>
      </c>
      <c r="AK486" s="11">
        <f>'OddsRatio_working_3-way'!U486/(3*'OddsRatio_working_3-way'!X486^(1/3))*SIN(('OddsRatio_working_3-way'!Y486+4*PI())/3)</f>
        <v>0.47331939207428697</v>
      </c>
      <c r="AL486" s="11">
        <f>'OddsRatio_working_3-way'!Z486+'OddsRatio_working_3-way'!AF486</f>
        <v>1.0337897655482644</v>
      </c>
      <c r="AM486" s="11">
        <f>'OddsRatio_working_3-way'!AA486+'OddsRatio_working_3-way'!AG486</f>
        <v>-0.60583670501229347</v>
      </c>
      <c r="AN486" s="11">
        <f>'OddsRatio_working_3-way'!AB486+'OddsRatio_working_3-way'!AH486</f>
        <v>-0.42795306053597121</v>
      </c>
      <c r="AO486" s="11">
        <f>'OddsRatio_working_3-way'!AC486+'OddsRatio_working_3-way'!AI486</f>
        <v>0</v>
      </c>
      <c r="AP486" s="11">
        <f>'OddsRatio_working_3-way'!AD486+'OddsRatio_working_3-way'!AJ486</f>
        <v>0</v>
      </c>
      <c r="AQ486" s="11">
        <f>'OddsRatio_working_3-way'!AE486+'OddsRatio_working_3-way'!AK486</f>
        <v>0</v>
      </c>
      <c r="AR486" s="10">
        <f>IF(A486="","",IF(('OddsRatio_working_3-way'!X486=0),IF(Q486&gt;0,-Q486^(1/3),(-Q486)^(1/3)),'OddsRatio_working_3-way'!AL486-'OddsRatio_working_3-way'!R486/3))</f>
        <v>1.0337897655482644</v>
      </c>
      <c r="AS486" s="11">
        <f>IF(('OddsRatio_working_3-way'!X486=0),IF(Q486&gt;0,-Q486^(1/3),(-Q486)^(1/3)),'OddsRatio_working_3-way'!AM486-'OddsRatio_working_3-way'!R486/3)</f>
        <v>-0.60583670501229347</v>
      </c>
      <c r="AT486" s="11">
        <f>IF(('OddsRatio_working_3-way'!X486=0),IF(Q486&gt;0,-Q486^(1/3),(-Q486)^(1/3)),'OddsRatio_working_3-way'!AN486-'OddsRatio_working_3-way'!R486/3)</f>
        <v>-0.42795306053597121</v>
      </c>
      <c r="AU486" s="11">
        <f>IF(('OddsRatio_working_3-way'!X486=0),0,'OddsRatio_working_3-way'!AO486)</f>
        <v>0</v>
      </c>
      <c r="AV486" s="11">
        <f>IF(('OddsRatio_working_3-way'!X486=0),0,'OddsRatio_working_3-way'!AP486)</f>
        <v>0</v>
      </c>
      <c r="AW486" s="11">
        <f>IF(('OddsRatio_working_3-way'!X486=0),0,'OddsRatio_working_3-way'!AQ486)</f>
        <v>0</v>
      </c>
    </row>
    <row r="487" spans="1:49" x14ac:dyDescent="0.2">
      <c r="A487" s="4">
        <f>IF('True_Odds_Calculator_3-way'!A488="","",'True_Odds_Calculator_3-way'!A488)</f>
        <v>2.36</v>
      </c>
      <c r="B487" s="4">
        <f>IF('True_Odds_Calculator_3-way'!B488="","",'True_Odds_Calculator_3-way'!B488)</f>
        <v>2.99</v>
      </c>
      <c r="C487" s="4">
        <f>IF('True_Odds_Calculator_3-way'!C488="","",'True_Odds_Calculator_3-way'!C488)</f>
        <v>3.7</v>
      </c>
      <c r="D487" s="9">
        <f t="shared" si="104"/>
        <v>0.41323359733450887</v>
      </c>
      <c r="E487" s="9">
        <f t="shared" si="105"/>
        <v>0.32491748185366065</v>
      </c>
      <c r="F487" s="9">
        <f t="shared" si="106"/>
        <v>0.26184892081183053</v>
      </c>
      <c r="G487" s="9">
        <f t="shared" si="107"/>
        <v>1.044072619205765</v>
      </c>
      <c r="H487" s="9">
        <f t="shared" si="108"/>
        <v>2.4199387621198403</v>
      </c>
      <c r="I487" s="9">
        <f t="shared" si="109"/>
        <v>3.0777045122194728</v>
      </c>
      <c r="J487" s="9">
        <f t="shared" si="110"/>
        <v>3.8189960718555662</v>
      </c>
      <c r="K487" s="11">
        <f t="shared" si="111"/>
        <v>0.42372881355932207</v>
      </c>
      <c r="L487" s="11">
        <f t="shared" si="112"/>
        <v>0.33444816053511706</v>
      </c>
      <c r="M487" s="11">
        <f t="shared" si="113"/>
        <v>0.27027027027027023</v>
      </c>
      <c r="N487" s="11">
        <f>'OddsRatio_working_3-way'!K487+'OddsRatio_working_3-way'!L487+'OddsRatio_working_3-way'!M487-('OddsRatio_working_3-way'!K487*'OddsRatio_working_3-way'!L487)-('OddsRatio_working_3-way'!K487*'OddsRatio_working_3-way'!M487)-('OddsRatio_working_3-way'!L487*'OddsRatio_working_3-way'!M487)+('OddsRatio_working_3-way'!K487*'OddsRatio_working_3-way'!L487*'OddsRatio_working_3-way'!M487)-1</f>
        <v>-0.27987933514831098</v>
      </c>
      <c r="O487" s="11">
        <f>0</f>
        <v>0</v>
      </c>
      <c r="P487" s="11">
        <f>('OddsRatio_working_3-way'!K487*'OddsRatio_working_3-way'!L487)+('OddsRatio_working_3-way'!K487*'OddsRatio_working_3-way'!M487)+('OddsRatio_working_3-way'!L487*'OddsRatio_working_3-way'!M487)-(3*'OddsRatio_working_3-way'!K487*'OddsRatio_working_3-way'!L487*'OddsRatio_working_3-way'!M487)</f>
        <v>0.23172370261537539</v>
      </c>
      <c r="Q487" s="11">
        <f>2*'OddsRatio_working_3-way'!K487*'OddsRatio_working_3-way'!L487*'OddsRatio_working_3-way'!M487</f>
        <v>7.6602876897644764E-2</v>
      </c>
      <c r="R487" s="11">
        <f t="shared" si="114"/>
        <v>0</v>
      </c>
      <c r="S487" s="11">
        <f t="shared" si="115"/>
        <v>-0.82794145017024068</v>
      </c>
      <c r="T487" s="11">
        <f t="shared" si="116"/>
        <v>-0.27369965294883991</v>
      </c>
      <c r="U487" s="11">
        <f>'OddsRatio_working_3-way'!S487-'OddsRatio_working_3-way'!R487^2/3</f>
        <v>-0.82794145017024068</v>
      </c>
      <c r="V487" s="11">
        <f>'OddsRatio_working_3-way'!S487*'OddsRatio_working_3-way'!R487/3-2*'OddsRatio_working_3-way'!R487^3/27-'OddsRatio_working_3-way'!T487</f>
        <v>0.27369965294883991</v>
      </c>
      <c r="W487" s="11">
        <f>'OddsRatio_working_3-way'!V487^2+4*'OddsRatio_working_3-way'!U487^3/27</f>
        <v>-9.1689648698622395E-3</v>
      </c>
      <c r="X487" s="11">
        <f>IF('OddsRatio_working_3-way'!W487&gt;0,IF(ABS('OddsRatio_working_3-way'!V487+SQRT('OddsRatio_working_3-way'!W487))/2&gt;0,ABS('OddsRatio_working_3-way'!V487+SQRT('OddsRatio_working_3-way'!W487))/2,ABS('OddsRatio_working_3-way'!V487-SQRT('OddsRatio_working_3-way'!W487))/2),SQRT(-'OddsRatio_working_3-way'!U487^3/27))</f>
        <v>0.14498315841346682</v>
      </c>
      <c r="Y487" s="11">
        <f>IF('OddsRatio_working_3-way'!W487&gt;=0,IF('OddsRatio_working_3-way'!V487+SQRT('OddsRatio_working_3-way'!W487)&gt;0,0,PI()),ACOS('OddsRatio_working_3-way'!V487/(2*'OddsRatio_working_3-way'!X487)))</f>
        <v>0.33654407482589277</v>
      </c>
      <c r="Z487" s="11">
        <f>'OddsRatio_working_3-way'!X487^(1/3)*COS('OddsRatio_working_3-way'!Y487/3)</f>
        <v>0.5220363096028825</v>
      </c>
      <c r="AA487" s="11">
        <f>'OddsRatio_working_3-way'!X487^(1/3)*COS(('OddsRatio_working_3-way'!Y487+2*PI())/3)</f>
        <v>-0.3119488050497225</v>
      </c>
      <c r="AB487" s="11">
        <f>'OddsRatio_working_3-way'!X487^(1/3)*COS(('OddsRatio_working_3-way'!Y487+4*PI())/3)</f>
        <v>-0.21008750455316008</v>
      </c>
      <c r="AC487" s="11">
        <f>'OddsRatio_working_3-way'!X487^(1/3)*SIN('OddsRatio_working_3-way'!Y487/3)</f>
        <v>5.8809649261695685E-2</v>
      </c>
      <c r="AD487" s="11">
        <f>'OddsRatio_working_3-way'!X487^(1/3)*SIN(('OddsRatio_working_3-way'!Y487+2*PI())/3)</f>
        <v>0.42269188118312662</v>
      </c>
      <c r="AE487" s="11">
        <f>'OddsRatio_working_3-way'!X487^(1/3)*SIN(('OddsRatio_working_3-way'!Y487+4*PI())/3)</f>
        <v>-0.48150153044482236</v>
      </c>
      <c r="AF487" s="11">
        <f>-'OddsRatio_working_3-way'!U487/(3*'OddsRatio_working_3-way'!X487^(1/3))*COS(('OddsRatio_working_3-way'!Y487)/3)</f>
        <v>0.5220363096028825</v>
      </c>
      <c r="AG487" s="11">
        <f>-'OddsRatio_working_3-way'!U487/(3*'OddsRatio_working_3-way'!X487^(1/3))*COS(('OddsRatio_working_3-way'!Y487+2*PI())/3)</f>
        <v>-0.3119488050497225</v>
      </c>
      <c r="AH487" s="11">
        <f>-'OddsRatio_working_3-way'!U487/(3*'OddsRatio_working_3-way'!X487^(1/3))*COS(('OddsRatio_working_3-way'!Y487+4*PI())/3)</f>
        <v>-0.21008750455316008</v>
      </c>
      <c r="AI487" s="11">
        <f>'OddsRatio_working_3-way'!U487/(3*'OddsRatio_working_3-way'!X487^(1/3))*SIN(('OddsRatio_working_3-way'!Y487)/3)</f>
        <v>-5.8809649261695685E-2</v>
      </c>
      <c r="AJ487" s="11">
        <f>'OddsRatio_working_3-way'!U487/(3*'OddsRatio_working_3-way'!X487^(1/3))*SIN(('OddsRatio_working_3-way'!Y487+2*PI())/3)</f>
        <v>-0.42269188118312662</v>
      </c>
      <c r="AK487" s="11">
        <f>'OddsRatio_working_3-way'!U487/(3*'OddsRatio_working_3-way'!X487^(1/3))*SIN(('OddsRatio_working_3-way'!Y487+4*PI())/3)</f>
        <v>0.48150153044482236</v>
      </c>
      <c r="AL487" s="11">
        <f>'OddsRatio_working_3-way'!Z487+'OddsRatio_working_3-way'!AF487</f>
        <v>1.044072619205765</v>
      </c>
      <c r="AM487" s="11">
        <f>'OddsRatio_working_3-way'!AA487+'OddsRatio_working_3-way'!AG487</f>
        <v>-0.623897610099445</v>
      </c>
      <c r="AN487" s="11">
        <f>'OddsRatio_working_3-way'!AB487+'OddsRatio_working_3-way'!AH487</f>
        <v>-0.42017500910632016</v>
      </c>
      <c r="AO487" s="11">
        <f>'OddsRatio_working_3-way'!AC487+'OddsRatio_working_3-way'!AI487</f>
        <v>0</v>
      </c>
      <c r="AP487" s="11">
        <f>'OddsRatio_working_3-way'!AD487+'OddsRatio_working_3-way'!AJ487</f>
        <v>0</v>
      </c>
      <c r="AQ487" s="11">
        <f>'OddsRatio_working_3-way'!AE487+'OddsRatio_working_3-way'!AK487</f>
        <v>0</v>
      </c>
      <c r="AR487" s="10">
        <f>IF(A487="","",IF(('OddsRatio_working_3-way'!X487=0),IF(Q487&gt;0,-Q487^(1/3),(-Q487)^(1/3)),'OddsRatio_working_3-way'!AL487-'OddsRatio_working_3-way'!R487/3))</f>
        <v>1.044072619205765</v>
      </c>
      <c r="AS487" s="11">
        <f>IF(('OddsRatio_working_3-way'!X487=0),IF(Q487&gt;0,-Q487^(1/3),(-Q487)^(1/3)),'OddsRatio_working_3-way'!AM487-'OddsRatio_working_3-way'!R487/3)</f>
        <v>-0.623897610099445</v>
      </c>
      <c r="AT487" s="11">
        <f>IF(('OddsRatio_working_3-way'!X487=0),IF(Q487&gt;0,-Q487^(1/3),(-Q487)^(1/3)),'OddsRatio_working_3-way'!AN487-'OddsRatio_working_3-way'!R487/3)</f>
        <v>-0.42017500910632016</v>
      </c>
      <c r="AU487" s="11">
        <f>IF(('OddsRatio_working_3-way'!X487=0),0,'OddsRatio_working_3-way'!AO487)</f>
        <v>0</v>
      </c>
      <c r="AV487" s="11">
        <f>IF(('OddsRatio_working_3-way'!X487=0),0,'OddsRatio_working_3-way'!AP487)</f>
        <v>0</v>
      </c>
      <c r="AW487" s="11">
        <f>IF(('OddsRatio_working_3-way'!X487=0),0,'OddsRatio_working_3-way'!AQ487)</f>
        <v>0</v>
      </c>
    </row>
    <row r="488" spans="1:49" x14ac:dyDescent="0.2">
      <c r="A488" s="4">
        <f>IF('True_Odds_Calculator_3-way'!A489="","",'True_Odds_Calculator_3-way'!A489)</f>
        <v>2.0499999999999998</v>
      </c>
      <c r="B488" s="4">
        <f>IF('True_Odds_Calculator_3-way'!B489="","",'True_Odds_Calculator_3-way'!B489)</f>
        <v>3.12</v>
      </c>
      <c r="C488" s="4">
        <f>IF('True_Odds_Calculator_3-way'!C489="","",'True_Odds_Calculator_3-way'!C489)</f>
        <v>4.5599999999999996</v>
      </c>
      <c r="D488" s="9">
        <f t="shared" si="104"/>
        <v>0.4769439656511133</v>
      </c>
      <c r="E488" s="9">
        <f t="shared" si="105"/>
        <v>0.31111418948500502</v>
      </c>
      <c r="F488" s="9">
        <f t="shared" si="106"/>
        <v>0.21194184486388165</v>
      </c>
      <c r="G488" s="9">
        <f t="shared" si="107"/>
        <v>1.0444593914963063</v>
      </c>
      <c r="H488" s="9">
        <f t="shared" si="108"/>
        <v>2.0966823610711214</v>
      </c>
      <c r="I488" s="9">
        <f t="shared" si="109"/>
        <v>3.2142539099721703</v>
      </c>
      <c r="J488" s="9">
        <f t="shared" si="110"/>
        <v>4.7182754337268502</v>
      </c>
      <c r="K488" s="11">
        <f t="shared" si="111"/>
        <v>0.48780487804878053</v>
      </c>
      <c r="L488" s="11">
        <f t="shared" si="112"/>
        <v>0.32051282051282048</v>
      </c>
      <c r="M488" s="11">
        <f t="shared" si="113"/>
        <v>0.2192982456140351</v>
      </c>
      <c r="N488" s="11">
        <f>'OddsRatio_working_3-way'!K488+'OddsRatio_working_3-way'!L488+'OddsRatio_working_3-way'!M488-('OddsRatio_working_3-way'!K488*'OddsRatio_working_3-way'!L488)-('OddsRatio_working_3-way'!K488*'OddsRatio_working_3-way'!M488)-('OddsRatio_working_3-way'!L488*'OddsRatio_working_3-way'!M488)+('OddsRatio_working_3-way'!K488*'OddsRatio_working_3-way'!L488*'OddsRatio_working_3-way'!M488)-1</f>
        <v>-0.27170764622625987</v>
      </c>
      <c r="O488" s="11">
        <f>0</f>
        <v>0</v>
      </c>
      <c r="P488" s="11">
        <f>('OddsRatio_working_3-way'!K488*'OddsRatio_working_3-way'!L488)+('OddsRatio_working_3-way'!K488*'OddsRatio_working_3-way'!M488)+('OddsRatio_working_3-way'!L488*'OddsRatio_working_3-way'!M488)-(3*'OddsRatio_working_3-way'!K488*'OddsRatio_working_3-way'!L488*'OddsRatio_working_3-way'!M488)</f>
        <v>0.2307500301723665</v>
      </c>
      <c r="Q488" s="11">
        <f>2*'OddsRatio_working_3-way'!K488*'OddsRatio_working_3-way'!L488*'OddsRatio_working_3-way'!M488</f>
        <v>6.8573560229529429E-2</v>
      </c>
      <c r="R488" s="11">
        <f t="shared" si="114"/>
        <v>0</v>
      </c>
      <c r="S488" s="11">
        <f t="shared" si="115"/>
        <v>-0.8492585077278737</v>
      </c>
      <c r="T488" s="11">
        <f t="shared" si="116"/>
        <v>-0.25237994286118093</v>
      </c>
      <c r="U488" s="11">
        <f>'OddsRatio_working_3-way'!S488-'OddsRatio_working_3-way'!R488^2/3</f>
        <v>-0.8492585077278737</v>
      </c>
      <c r="V488" s="11">
        <f>'OddsRatio_working_3-way'!S488*'OddsRatio_working_3-way'!R488/3-2*'OddsRatio_working_3-way'!R488^3/27-'OddsRatio_working_3-way'!T488</f>
        <v>0.25237994286118093</v>
      </c>
      <c r="W488" s="11">
        <f>'OddsRatio_working_3-way'!V488^2+4*'OddsRatio_working_3-way'!U488^3/27</f>
        <v>-2.7047952161386959E-2</v>
      </c>
      <c r="X488" s="11">
        <f>IF('OddsRatio_working_3-way'!W488&gt;0,IF(ABS('OddsRatio_working_3-way'!V488+SQRT('OddsRatio_working_3-way'!W488))/2&gt;0,ABS('OddsRatio_working_3-way'!V488+SQRT('OddsRatio_working_3-way'!W488))/2,ABS('OddsRatio_working_3-way'!V488-SQRT('OddsRatio_working_3-way'!W488))/2),SQRT(-'OddsRatio_working_3-way'!U488^3/27))</f>
        <v>0.15061838177991416</v>
      </c>
      <c r="Y488" s="11">
        <f>IF('OddsRatio_working_3-way'!W488&gt;=0,IF('OddsRatio_working_3-way'!V488+SQRT('OddsRatio_working_3-way'!W488)&gt;0,0,PI()),ACOS('OddsRatio_working_3-way'!V488/(2*'OddsRatio_working_3-way'!X488)))</f>
        <v>0.57753212471569904</v>
      </c>
      <c r="Z488" s="11">
        <f>'OddsRatio_working_3-way'!X488^(1/3)*COS('OddsRatio_working_3-way'!Y488/3)</f>
        <v>0.52222969574815314</v>
      </c>
      <c r="AA488" s="11">
        <f>'OddsRatio_working_3-way'!X488^(1/3)*COS(('OddsRatio_working_3-way'!Y488+2*PI())/3)</f>
        <v>-0.34927229560858175</v>
      </c>
      <c r="AB488" s="11">
        <f>'OddsRatio_working_3-way'!X488^(1/3)*COS(('OddsRatio_working_3-way'!Y488+4*PI())/3)</f>
        <v>-0.17295740013957128</v>
      </c>
      <c r="AC488" s="11">
        <f>'OddsRatio_working_3-way'!X488^(1/3)*SIN('OddsRatio_working_3-way'!Y488/3)</f>
        <v>0.10179545236117392</v>
      </c>
      <c r="AD488" s="11">
        <f>'OddsRatio_working_3-way'!X488^(1/3)*SIN(('OddsRatio_working_3-way'!Y488+2*PI())/3)</f>
        <v>0.40136645694793194</v>
      </c>
      <c r="AE488" s="11">
        <f>'OddsRatio_working_3-way'!X488^(1/3)*SIN(('OddsRatio_working_3-way'!Y488+4*PI())/3)</f>
        <v>-0.50316190930910587</v>
      </c>
      <c r="AF488" s="11">
        <f>-'OddsRatio_working_3-way'!U488/(3*'OddsRatio_working_3-way'!X488^(1/3))*COS(('OddsRatio_working_3-way'!Y488)/3)</f>
        <v>0.52222969574815303</v>
      </c>
      <c r="AG488" s="11">
        <f>-'OddsRatio_working_3-way'!U488/(3*'OddsRatio_working_3-way'!X488^(1/3))*COS(('OddsRatio_working_3-way'!Y488+2*PI())/3)</f>
        <v>-0.3492722956085817</v>
      </c>
      <c r="AH488" s="11">
        <f>-'OddsRatio_working_3-way'!U488/(3*'OddsRatio_working_3-way'!X488^(1/3))*COS(('OddsRatio_working_3-way'!Y488+4*PI())/3)</f>
        <v>-0.17295740013957125</v>
      </c>
      <c r="AI488" s="11">
        <f>'OddsRatio_working_3-way'!U488/(3*'OddsRatio_working_3-way'!X488^(1/3))*SIN(('OddsRatio_working_3-way'!Y488)/3)</f>
        <v>-0.1017954523611739</v>
      </c>
      <c r="AJ488" s="11">
        <f>'OddsRatio_working_3-way'!U488/(3*'OddsRatio_working_3-way'!X488^(1/3))*SIN(('OddsRatio_working_3-way'!Y488+2*PI())/3)</f>
        <v>-0.40136645694793188</v>
      </c>
      <c r="AK488" s="11">
        <f>'OddsRatio_working_3-way'!U488/(3*'OddsRatio_working_3-way'!X488^(1/3))*SIN(('OddsRatio_working_3-way'!Y488+4*PI())/3)</f>
        <v>0.50316190930910576</v>
      </c>
      <c r="AL488" s="11">
        <f>'OddsRatio_working_3-way'!Z488+'OddsRatio_working_3-way'!AF488</f>
        <v>1.0444593914963063</v>
      </c>
      <c r="AM488" s="11">
        <f>'OddsRatio_working_3-way'!AA488+'OddsRatio_working_3-way'!AG488</f>
        <v>-0.6985445912171635</v>
      </c>
      <c r="AN488" s="11">
        <f>'OddsRatio_working_3-way'!AB488+'OddsRatio_working_3-way'!AH488</f>
        <v>-0.34591480027914256</v>
      </c>
      <c r="AO488" s="11">
        <f>'OddsRatio_working_3-way'!AC488+'OddsRatio_working_3-way'!AI488</f>
        <v>0</v>
      </c>
      <c r="AP488" s="11">
        <f>'OddsRatio_working_3-way'!AD488+'OddsRatio_working_3-way'!AJ488</f>
        <v>0</v>
      </c>
      <c r="AQ488" s="11">
        <f>'OddsRatio_working_3-way'!AE488+'OddsRatio_working_3-way'!AK488</f>
        <v>0</v>
      </c>
      <c r="AR488" s="10">
        <f>IF(A488="","",IF(('OddsRatio_working_3-way'!X488=0),IF(Q488&gt;0,-Q488^(1/3),(-Q488)^(1/3)),'OddsRatio_working_3-way'!AL488-'OddsRatio_working_3-way'!R488/3))</f>
        <v>1.0444593914963063</v>
      </c>
      <c r="AS488" s="11">
        <f>IF(('OddsRatio_working_3-way'!X488=0),IF(Q488&gt;0,-Q488^(1/3),(-Q488)^(1/3)),'OddsRatio_working_3-way'!AM488-'OddsRatio_working_3-way'!R488/3)</f>
        <v>-0.6985445912171635</v>
      </c>
      <c r="AT488" s="11">
        <f>IF(('OddsRatio_working_3-way'!X488=0),IF(Q488&gt;0,-Q488^(1/3),(-Q488)^(1/3)),'OddsRatio_working_3-way'!AN488-'OddsRatio_working_3-way'!R488/3)</f>
        <v>-0.34591480027914256</v>
      </c>
      <c r="AU488" s="11">
        <f>IF(('OddsRatio_working_3-way'!X488=0),0,'OddsRatio_working_3-way'!AO488)</f>
        <v>0</v>
      </c>
      <c r="AV488" s="11">
        <f>IF(('OddsRatio_working_3-way'!X488=0),0,'OddsRatio_working_3-way'!AP488)</f>
        <v>0</v>
      </c>
      <c r="AW488" s="11">
        <f>IF(('OddsRatio_working_3-way'!X488=0),0,'OddsRatio_working_3-way'!AQ488)</f>
        <v>0</v>
      </c>
    </row>
    <row r="489" spans="1:49" x14ac:dyDescent="0.2">
      <c r="A489" s="4">
        <f>IF('True_Odds_Calculator_3-way'!A490="","",'True_Odds_Calculator_3-way'!A490)</f>
        <v>4.5</v>
      </c>
      <c r="B489" s="4">
        <f>IF('True_Odds_Calculator_3-way'!B490="","",'True_Odds_Calculator_3-way'!B490)</f>
        <v>3.77</v>
      </c>
      <c r="C489" s="4">
        <f>IF('True_Odds_Calculator_3-way'!C490="","",'True_Odds_Calculator_3-way'!C490)</f>
        <v>1.84</v>
      </c>
      <c r="D489" s="9">
        <f t="shared" si="104"/>
        <v>0.21359772446062658</v>
      </c>
      <c r="E489" s="9">
        <f t="shared" si="105"/>
        <v>0.25550610269444668</v>
      </c>
      <c r="F489" s="9">
        <f t="shared" si="106"/>
        <v>0.53089617284492663</v>
      </c>
      <c r="G489" s="9">
        <f t="shared" si="107"/>
        <v>1.0519136615672999</v>
      </c>
      <c r="H489" s="9">
        <f t="shared" si="108"/>
        <v>4.6816978154855509</v>
      </c>
      <c r="I489" s="9">
        <f t="shared" si="109"/>
        <v>3.9138008425414199</v>
      </c>
      <c r="J489" s="9">
        <f t="shared" si="110"/>
        <v>1.8836074757165322</v>
      </c>
      <c r="K489" s="11">
        <f t="shared" si="111"/>
        <v>0.22222222222222221</v>
      </c>
      <c r="L489" s="11">
        <f t="shared" si="112"/>
        <v>0.26525198938992045</v>
      </c>
      <c r="M489" s="11">
        <f t="shared" si="113"/>
        <v>0.54347826086956519</v>
      </c>
      <c r="N489" s="11">
        <f>'OddsRatio_working_3-way'!K489+'OddsRatio_working_3-way'!L489+'OddsRatio_working_3-way'!M489-('OddsRatio_working_3-way'!K489*'OddsRatio_working_3-way'!L489)-('OddsRatio_working_3-way'!K489*'OddsRatio_working_3-way'!M489)-('OddsRatio_working_3-way'!L489*'OddsRatio_working_3-way'!M489)+('OddsRatio_working_3-way'!K489*'OddsRatio_working_3-way'!L489*'OddsRatio_working_3-way'!M489)-1</f>
        <v>-0.26088878637604274</v>
      </c>
      <c r="O489" s="11">
        <f>0</f>
        <v>0</v>
      </c>
      <c r="P489" s="11">
        <f>('OddsRatio_working_3-way'!K489*'OddsRatio_working_3-way'!L489)+('OddsRatio_working_3-way'!K489*'OddsRatio_working_3-way'!M489)+('OddsRatio_working_3-way'!L489*'OddsRatio_working_3-way'!M489)-(3*'OddsRatio_working_3-way'!K489*'OddsRatio_working_3-way'!L489*'OddsRatio_working_3-way'!M489)</f>
        <v>0.2277707300196056</v>
      </c>
      <c r="Q489" s="11">
        <f>2*'OddsRatio_working_3-way'!K489*'OddsRatio_working_3-way'!L489*'OddsRatio_working_3-way'!M489</f>
        <v>6.4070528838145027E-2</v>
      </c>
      <c r="R489" s="11">
        <f t="shared" si="114"/>
        <v>0</v>
      </c>
      <c r="S489" s="11">
        <f t="shared" si="115"/>
        <v>-0.87305680394901652</v>
      </c>
      <c r="T489" s="11">
        <f t="shared" si="116"/>
        <v>-0.24558559886048281</v>
      </c>
      <c r="U489" s="11">
        <f>'OddsRatio_working_3-way'!S489-'OddsRatio_working_3-way'!R489^2/3</f>
        <v>-0.87305680394901652</v>
      </c>
      <c r="V489" s="11">
        <f>'OddsRatio_working_3-way'!S489*'OddsRatio_working_3-way'!R489/3-2*'OddsRatio_working_3-way'!R489^3/27-'OddsRatio_working_3-way'!T489</f>
        <v>0.24558559886048281</v>
      </c>
      <c r="W489" s="11">
        <f>'OddsRatio_working_3-way'!V489^2+4*'OddsRatio_working_3-way'!U489^3/27</f>
        <v>-3.8275639745147041E-2</v>
      </c>
      <c r="X489" s="11">
        <f>IF('OddsRatio_working_3-way'!W489&gt;0,IF(ABS('OddsRatio_working_3-way'!V489+SQRT('OddsRatio_working_3-way'!W489))/2&gt;0,ABS('OddsRatio_working_3-way'!V489+SQRT('OddsRatio_working_3-way'!W489))/2,ABS('OddsRatio_working_3-way'!V489-SQRT('OddsRatio_working_3-way'!W489))/2),SQRT(-'OddsRatio_working_3-way'!U489^3/27))</f>
        <v>0.1569935716142615</v>
      </c>
      <c r="Y489" s="11">
        <f>IF('OddsRatio_working_3-way'!W489&gt;=0,IF('OddsRatio_working_3-way'!V489+SQRT('OddsRatio_working_3-way'!W489)&gt;0,0,PI()),ACOS('OddsRatio_working_3-way'!V489/(2*'OddsRatio_working_3-way'!X489)))</f>
        <v>0.67268456384348885</v>
      </c>
      <c r="Z489" s="11">
        <f>'OddsRatio_working_3-way'!X489^(1/3)*COS('OddsRatio_working_3-way'!Y489/3)</f>
        <v>0.52595683078364996</v>
      </c>
      <c r="AA489" s="11">
        <f>'OddsRatio_working_3-way'!X489^(1/3)*COS(('OddsRatio_working_3-way'!Y489+2*PI())/3)</f>
        <v>-0.36685940547792495</v>
      </c>
      <c r="AB489" s="11">
        <f>'OddsRatio_working_3-way'!X489^(1/3)*COS(('OddsRatio_working_3-way'!Y489+4*PI())/3)</f>
        <v>-0.1590974253057251</v>
      </c>
      <c r="AC489" s="11">
        <f>'OddsRatio_working_3-way'!X489^(1/3)*SIN('OddsRatio_working_3-way'!Y489/3)</f>
        <v>0.11995143517978935</v>
      </c>
      <c r="AD489" s="11">
        <f>'OddsRatio_working_3-way'!X489^(1/3)*SIN(('OddsRatio_working_3-way'!Y489+2*PI())/3)</f>
        <v>0.39551625916269945</v>
      </c>
      <c r="AE489" s="11">
        <f>'OddsRatio_working_3-way'!X489^(1/3)*SIN(('OddsRatio_working_3-way'!Y489+4*PI())/3)</f>
        <v>-0.51546769434248874</v>
      </c>
      <c r="AF489" s="11">
        <f>-'OddsRatio_working_3-way'!U489/(3*'OddsRatio_working_3-way'!X489^(1/3))*COS(('OddsRatio_working_3-way'!Y489)/3)</f>
        <v>0.52595683078364996</v>
      </c>
      <c r="AG489" s="11">
        <f>-'OddsRatio_working_3-way'!U489/(3*'OddsRatio_working_3-way'!X489^(1/3))*COS(('OddsRatio_working_3-way'!Y489+2*PI())/3)</f>
        <v>-0.36685940547792495</v>
      </c>
      <c r="AH489" s="11">
        <f>-'OddsRatio_working_3-way'!U489/(3*'OddsRatio_working_3-way'!X489^(1/3))*COS(('OddsRatio_working_3-way'!Y489+4*PI())/3)</f>
        <v>-0.1590974253057251</v>
      </c>
      <c r="AI489" s="11">
        <f>'OddsRatio_working_3-way'!U489/(3*'OddsRatio_working_3-way'!X489^(1/3))*SIN(('OddsRatio_working_3-way'!Y489)/3)</f>
        <v>-0.11995143517978935</v>
      </c>
      <c r="AJ489" s="11">
        <f>'OddsRatio_working_3-way'!U489/(3*'OddsRatio_working_3-way'!X489^(1/3))*SIN(('OddsRatio_working_3-way'!Y489+2*PI())/3)</f>
        <v>-0.39551625916269945</v>
      </c>
      <c r="AK489" s="11">
        <f>'OddsRatio_working_3-way'!U489/(3*'OddsRatio_working_3-way'!X489^(1/3))*SIN(('OddsRatio_working_3-way'!Y489+4*PI())/3)</f>
        <v>0.51546769434248874</v>
      </c>
      <c r="AL489" s="11">
        <f>'OddsRatio_working_3-way'!Z489+'OddsRatio_working_3-way'!AF489</f>
        <v>1.0519136615672999</v>
      </c>
      <c r="AM489" s="11">
        <f>'OddsRatio_working_3-way'!AA489+'OddsRatio_working_3-way'!AG489</f>
        <v>-0.7337188109558499</v>
      </c>
      <c r="AN489" s="11">
        <f>'OddsRatio_working_3-way'!AB489+'OddsRatio_working_3-way'!AH489</f>
        <v>-0.3181948506114502</v>
      </c>
      <c r="AO489" s="11">
        <f>'OddsRatio_working_3-way'!AC489+'OddsRatio_working_3-way'!AI489</f>
        <v>0</v>
      </c>
      <c r="AP489" s="11">
        <f>'OddsRatio_working_3-way'!AD489+'OddsRatio_working_3-way'!AJ489</f>
        <v>0</v>
      </c>
      <c r="AQ489" s="11">
        <f>'OddsRatio_working_3-way'!AE489+'OddsRatio_working_3-way'!AK489</f>
        <v>0</v>
      </c>
      <c r="AR489" s="10">
        <f>IF(A489="","",IF(('OddsRatio_working_3-way'!X489=0),IF(Q489&gt;0,-Q489^(1/3),(-Q489)^(1/3)),'OddsRatio_working_3-way'!AL489-'OddsRatio_working_3-way'!R489/3))</f>
        <v>1.0519136615672999</v>
      </c>
      <c r="AS489" s="11">
        <f>IF(('OddsRatio_working_3-way'!X489=0),IF(Q489&gt;0,-Q489^(1/3),(-Q489)^(1/3)),'OddsRatio_working_3-way'!AM489-'OddsRatio_working_3-way'!R489/3)</f>
        <v>-0.7337188109558499</v>
      </c>
      <c r="AT489" s="11">
        <f>IF(('OddsRatio_working_3-way'!X489=0),IF(Q489&gt;0,-Q489^(1/3),(-Q489)^(1/3)),'OddsRatio_working_3-way'!AN489-'OddsRatio_working_3-way'!R489/3)</f>
        <v>-0.3181948506114502</v>
      </c>
      <c r="AU489" s="11">
        <f>IF(('OddsRatio_working_3-way'!X489=0),0,'OddsRatio_working_3-way'!AO489)</f>
        <v>0</v>
      </c>
      <c r="AV489" s="11">
        <f>IF(('OddsRatio_working_3-way'!X489=0),0,'OddsRatio_working_3-way'!AP489)</f>
        <v>0</v>
      </c>
      <c r="AW489" s="11">
        <f>IF(('OddsRatio_working_3-way'!X489=0),0,'OddsRatio_working_3-way'!AQ489)</f>
        <v>0</v>
      </c>
    </row>
    <row r="490" spans="1:49" x14ac:dyDescent="0.2">
      <c r="A490" s="4">
        <f>IF('True_Odds_Calculator_3-way'!A491="","",'True_Odds_Calculator_3-way'!A491)</f>
        <v>2.75</v>
      </c>
      <c r="B490" s="4">
        <f>IF('True_Odds_Calculator_3-way'!B491="","",'True_Odds_Calculator_3-way'!B491)</f>
        <v>3.33</v>
      </c>
      <c r="C490" s="4">
        <f>IF('True_Odds_Calculator_3-way'!C491="","",'True_Odds_Calculator_3-way'!C491)</f>
        <v>2.79</v>
      </c>
      <c r="D490" s="9">
        <f t="shared" si="104"/>
        <v>0.35592528320730143</v>
      </c>
      <c r="E490" s="9">
        <f t="shared" si="105"/>
        <v>0.29331324153597454</v>
      </c>
      <c r="F490" s="9">
        <f t="shared" si="106"/>
        <v>0.35076147525672396</v>
      </c>
      <c r="G490" s="9">
        <f t="shared" si="107"/>
        <v>1.0340448197262639</v>
      </c>
      <c r="H490" s="9">
        <f t="shared" si="108"/>
        <v>2.809578434520962</v>
      </c>
      <c r="I490" s="9">
        <f t="shared" si="109"/>
        <v>3.409324429962195</v>
      </c>
      <c r="J490" s="9">
        <f t="shared" si="110"/>
        <v>2.8509402273100126</v>
      </c>
      <c r="K490" s="11">
        <f t="shared" si="111"/>
        <v>0.36363636363636365</v>
      </c>
      <c r="L490" s="11">
        <f t="shared" si="112"/>
        <v>0.3003003003003003</v>
      </c>
      <c r="M490" s="11">
        <f t="shared" si="113"/>
        <v>0.35842293906810035</v>
      </c>
      <c r="N490" s="11">
        <f>'OddsRatio_working_3-way'!K490+'OddsRatio_working_3-way'!L490+'OddsRatio_working_3-way'!M490-('OddsRatio_working_3-way'!K490*'OddsRatio_working_3-way'!L490)-('OddsRatio_working_3-way'!K490*'OddsRatio_working_3-way'!M490)-('OddsRatio_working_3-way'!L490*'OddsRatio_working_3-way'!M490)+('OddsRatio_working_3-way'!K490*'OddsRatio_working_3-way'!L490*'OddsRatio_working_3-way'!M490)-1</f>
        <v>-0.28567081255253302</v>
      </c>
      <c r="O490" s="11">
        <f>0</f>
        <v>0</v>
      </c>
      <c r="P490" s="11">
        <f>('OddsRatio_working_3-way'!K490*'OddsRatio_working_3-way'!L490)+('OddsRatio_working_3-way'!K490*'OddsRatio_working_3-way'!M490)+('OddsRatio_working_3-way'!L490*'OddsRatio_working_3-way'!M490)-(3*'OddsRatio_working_3-way'!K490*'OddsRatio_working_3-way'!L490*'OddsRatio_working_3-way'!M490)</f>
        <v>0.22975076738517597</v>
      </c>
      <c r="Q490" s="11">
        <f>2*'OddsRatio_working_3-way'!K490*'OddsRatio_working_3-way'!L490*'OddsRatio_working_3-way'!M490</f>
        <v>7.8279648172121297E-2</v>
      </c>
      <c r="R490" s="11">
        <f t="shared" si="114"/>
        <v>0</v>
      </c>
      <c r="S490" s="11">
        <f t="shared" si="115"/>
        <v>-0.80425005737303412</v>
      </c>
      <c r="T490" s="11">
        <f t="shared" si="116"/>
        <v>-0.27402046247803552</v>
      </c>
      <c r="U490" s="11">
        <f>'OddsRatio_working_3-way'!S490-'OddsRatio_working_3-way'!R490^2/3</f>
        <v>-0.80425005737303412</v>
      </c>
      <c r="V490" s="11">
        <f>'OddsRatio_working_3-way'!S490*'OddsRatio_working_3-way'!R490/3-2*'OddsRatio_working_3-way'!R490^3/27-'OddsRatio_working_3-way'!T490</f>
        <v>0.27402046247803552</v>
      </c>
      <c r="W490" s="11">
        <f>'OddsRatio_working_3-way'!V490^2+4*'OddsRatio_working_3-way'!U490^3/27</f>
        <v>-1.9799769722683019E-3</v>
      </c>
      <c r="X490" s="11">
        <f>IF('OddsRatio_working_3-way'!W490&gt;0,IF(ABS('OddsRatio_working_3-way'!V490+SQRT('OddsRatio_working_3-way'!W490))/2&gt;0,ABS('OddsRatio_working_3-way'!V490+SQRT('OddsRatio_working_3-way'!W490))/2,ABS('OddsRatio_working_3-way'!V490-SQRT('OddsRatio_working_3-way'!W490))/2),SQRT(-'OddsRatio_working_3-way'!U490^3/27))</f>
        <v>0.13880489079004454</v>
      </c>
      <c r="Y490" s="11">
        <f>IF('OddsRatio_working_3-way'!W490&gt;=0,IF('OddsRatio_working_3-way'!V490+SQRT('OddsRatio_working_3-way'!W490)&gt;0,0,PI()),ACOS('OddsRatio_working_3-way'!V490/(2*'OddsRatio_working_3-way'!X490)))</f>
        <v>0.16098028551492871</v>
      </c>
      <c r="Z490" s="11">
        <f>'OddsRatio_working_3-way'!X490^(1/3)*COS('OddsRatio_working_3-way'!Y490/3)</f>
        <v>0.51702240986313197</v>
      </c>
      <c r="AA490" s="11">
        <f>'OddsRatio_working_3-way'!X490^(1/3)*COS(('OddsRatio_working_3-way'!Y490+2*PI())/3)</f>
        <v>-0.28256084355147582</v>
      </c>
      <c r="AB490" s="11">
        <f>'OddsRatio_working_3-way'!X490^(1/3)*COS(('OddsRatio_working_3-way'!Y490+4*PI())/3)</f>
        <v>-0.23446156631165585</v>
      </c>
      <c r="AC490" s="11">
        <f>'OddsRatio_working_3-way'!X490^(1/3)*SIN('OddsRatio_working_3-way'!Y490/3)</f>
        <v>2.7770130662236492E-2</v>
      </c>
      <c r="AD490" s="11">
        <f>'OddsRatio_working_3-way'!X490^(1/3)*SIN(('OddsRatio_working_3-way'!Y490+2*PI())/3)</f>
        <v>0.43386947593620423</v>
      </c>
      <c r="AE490" s="11">
        <f>'OddsRatio_working_3-way'!X490^(1/3)*SIN(('OddsRatio_working_3-way'!Y490+4*PI())/3)</f>
        <v>-0.46163960659844072</v>
      </c>
      <c r="AF490" s="11">
        <f>-'OddsRatio_working_3-way'!U490/(3*'OddsRatio_working_3-way'!X490^(1/3))*COS(('OddsRatio_working_3-way'!Y490)/3)</f>
        <v>0.51702240986313186</v>
      </c>
      <c r="AG490" s="11">
        <f>-'OddsRatio_working_3-way'!U490/(3*'OddsRatio_working_3-way'!X490^(1/3))*COS(('OddsRatio_working_3-way'!Y490+2*PI())/3)</f>
        <v>-0.28256084355147576</v>
      </c>
      <c r="AH490" s="11">
        <f>-'OddsRatio_working_3-way'!U490/(3*'OddsRatio_working_3-way'!X490^(1/3))*COS(('OddsRatio_working_3-way'!Y490+4*PI())/3)</f>
        <v>-0.23446156631165579</v>
      </c>
      <c r="AI490" s="11">
        <f>'OddsRatio_working_3-way'!U490/(3*'OddsRatio_working_3-way'!X490^(1/3))*SIN(('OddsRatio_working_3-way'!Y490)/3)</f>
        <v>-2.7770130662236485E-2</v>
      </c>
      <c r="AJ490" s="11">
        <f>'OddsRatio_working_3-way'!U490/(3*'OddsRatio_working_3-way'!X490^(1/3))*SIN(('OddsRatio_working_3-way'!Y490+2*PI())/3)</f>
        <v>-0.43386947593620417</v>
      </c>
      <c r="AK490" s="11">
        <f>'OddsRatio_working_3-way'!U490/(3*'OddsRatio_working_3-way'!X490^(1/3))*SIN(('OddsRatio_working_3-way'!Y490+4*PI())/3)</f>
        <v>0.46163960659844061</v>
      </c>
      <c r="AL490" s="11">
        <f>'OddsRatio_working_3-way'!Z490+'OddsRatio_working_3-way'!AF490</f>
        <v>1.0340448197262639</v>
      </c>
      <c r="AM490" s="11">
        <f>'OddsRatio_working_3-way'!AA490+'OddsRatio_working_3-way'!AG490</f>
        <v>-0.56512168710295163</v>
      </c>
      <c r="AN490" s="11">
        <f>'OddsRatio_working_3-way'!AB490+'OddsRatio_working_3-way'!AH490</f>
        <v>-0.46892313262331164</v>
      </c>
      <c r="AO490" s="11">
        <f>'OddsRatio_working_3-way'!AC490+'OddsRatio_working_3-way'!AI490</f>
        <v>0</v>
      </c>
      <c r="AP490" s="11">
        <f>'OddsRatio_working_3-way'!AD490+'OddsRatio_working_3-way'!AJ490</f>
        <v>0</v>
      </c>
      <c r="AQ490" s="11">
        <f>'OddsRatio_working_3-way'!AE490+'OddsRatio_working_3-way'!AK490</f>
        <v>0</v>
      </c>
      <c r="AR490" s="10">
        <f>IF(A490="","",IF(('OddsRatio_working_3-way'!X490=0),IF(Q490&gt;0,-Q490^(1/3),(-Q490)^(1/3)),'OddsRatio_working_3-way'!AL490-'OddsRatio_working_3-way'!R490/3))</f>
        <v>1.0340448197262639</v>
      </c>
      <c r="AS490" s="11">
        <f>IF(('OddsRatio_working_3-way'!X490=0),IF(Q490&gt;0,-Q490^(1/3),(-Q490)^(1/3)),'OddsRatio_working_3-way'!AM490-'OddsRatio_working_3-way'!R490/3)</f>
        <v>-0.56512168710295163</v>
      </c>
      <c r="AT490" s="11">
        <f>IF(('OddsRatio_working_3-way'!X490=0),IF(Q490&gt;0,-Q490^(1/3),(-Q490)^(1/3)),'OddsRatio_working_3-way'!AN490-'OddsRatio_working_3-way'!R490/3)</f>
        <v>-0.46892313262331164</v>
      </c>
      <c r="AU490" s="11">
        <f>IF(('OddsRatio_working_3-way'!X490=0),0,'OddsRatio_working_3-way'!AO490)</f>
        <v>0</v>
      </c>
      <c r="AV490" s="11">
        <f>IF(('OddsRatio_working_3-way'!X490=0),0,'OddsRatio_working_3-way'!AP490)</f>
        <v>0</v>
      </c>
      <c r="AW490" s="11">
        <f>IF(('OddsRatio_working_3-way'!X490=0),0,'OddsRatio_working_3-way'!AQ490)</f>
        <v>0</v>
      </c>
    </row>
    <row r="491" spans="1:49" x14ac:dyDescent="0.2">
      <c r="A491" s="4">
        <f>IF('True_Odds_Calculator_3-way'!A492="","",'True_Odds_Calculator_3-way'!A492)</f>
        <v>2.0099999999999998</v>
      </c>
      <c r="B491" s="4">
        <f>IF('True_Odds_Calculator_3-way'!B492="","",'True_Odds_Calculator_3-way'!B492)</f>
        <v>3.39</v>
      </c>
      <c r="C491" s="4">
        <f>IF('True_Odds_Calculator_3-way'!C492="","",'True_Odds_Calculator_3-way'!C492)</f>
        <v>4.3499999999999996</v>
      </c>
      <c r="D491" s="9">
        <f t="shared" si="104"/>
        <v>0.48865671411684386</v>
      </c>
      <c r="E491" s="9">
        <f t="shared" si="105"/>
        <v>0.28767068280036839</v>
      </c>
      <c r="F491" s="9">
        <f t="shared" si="106"/>
        <v>0.22367260308278789</v>
      </c>
      <c r="G491" s="9">
        <f t="shared" si="107"/>
        <v>1.0360657419543282</v>
      </c>
      <c r="H491" s="9">
        <f t="shared" si="108"/>
        <v>2.0464263993738712</v>
      </c>
      <c r="I491" s="9">
        <f t="shared" si="109"/>
        <v>3.4761971232708437</v>
      </c>
      <c r="J491" s="9">
        <f t="shared" si="110"/>
        <v>4.4708202355469986</v>
      </c>
      <c r="K491" s="11">
        <f t="shared" si="111"/>
        <v>0.49751243781094534</v>
      </c>
      <c r="L491" s="11">
        <f t="shared" si="112"/>
        <v>0.29498525073746312</v>
      </c>
      <c r="M491" s="11">
        <f t="shared" si="113"/>
        <v>0.22988505747126439</v>
      </c>
      <c r="N491" s="11">
        <f>'OddsRatio_working_3-way'!K491+'OddsRatio_working_3-way'!L491+'OddsRatio_working_3-way'!M491-('OddsRatio_working_3-way'!K491*'OddsRatio_working_3-way'!L491)-('OddsRatio_working_3-way'!K491*'OddsRatio_working_3-way'!M491)-('OddsRatio_working_3-way'!L491*'OddsRatio_working_3-way'!M491)+('OddsRatio_working_3-way'!K491*'OddsRatio_working_3-way'!L491*'OddsRatio_working_3-way'!M491)-1</f>
        <v>-0.27282179952305063</v>
      </c>
      <c r="O491" s="11">
        <f>0</f>
        <v>0</v>
      </c>
      <c r="P491" s="11">
        <f>('OddsRatio_working_3-way'!K491*'OddsRatio_working_3-way'!L491)+('OddsRatio_working_3-way'!K491*'OddsRatio_working_3-way'!M491)+('OddsRatio_working_3-way'!L491*'OddsRatio_working_3-way'!M491)-(3*'OddsRatio_working_3-way'!K491*'OddsRatio_working_3-way'!L491*'OddsRatio_working_3-way'!M491)</f>
        <v>0.22772922084724381</v>
      </c>
      <c r="Q491" s="11">
        <f>2*'OddsRatio_working_3-way'!K491*'OddsRatio_working_3-way'!L491*'OddsRatio_working_3-way'!M491</f>
        <v>6.7475324695479663E-2</v>
      </c>
      <c r="R491" s="11">
        <f t="shared" si="114"/>
        <v>0</v>
      </c>
      <c r="S491" s="11">
        <f t="shared" si="115"/>
        <v>-0.83471783136597566</v>
      </c>
      <c r="T491" s="11">
        <f t="shared" si="116"/>
        <v>-0.24732380188621508</v>
      </c>
      <c r="U491" s="11">
        <f>'OddsRatio_working_3-way'!S491-'OddsRatio_working_3-way'!R491^2/3</f>
        <v>-0.83471783136597566</v>
      </c>
      <c r="V491" s="11">
        <f>'OddsRatio_working_3-way'!S491*'OddsRatio_working_3-way'!R491/3-2*'OddsRatio_working_3-way'!R491^3/27-'OddsRatio_working_3-way'!T491</f>
        <v>0.24732380188621508</v>
      </c>
      <c r="W491" s="11">
        <f>'OddsRatio_working_3-way'!V491^2+4*'OddsRatio_working_3-way'!U491^3/27</f>
        <v>-2.4992843590311481E-2</v>
      </c>
      <c r="X491" s="11">
        <f>IF('OddsRatio_working_3-way'!W491&gt;0,IF(ABS('OddsRatio_working_3-way'!V491+SQRT('OddsRatio_working_3-way'!W491))/2&gt;0,ABS('OddsRatio_working_3-way'!V491+SQRT('OddsRatio_working_3-way'!W491))/2,ABS('OddsRatio_working_3-way'!V491-SQRT('OddsRatio_working_3-way'!W491))/2),SQRT(-'OddsRatio_working_3-way'!U491^3/27))</f>
        <v>0.14676674229007336</v>
      </c>
      <c r="Y491" s="11">
        <f>IF('OddsRatio_working_3-way'!W491&gt;=0,IF('OddsRatio_working_3-way'!V491+SQRT('OddsRatio_working_3-way'!W491)&gt;0,0,PI()),ACOS('OddsRatio_working_3-way'!V491/(2*'OddsRatio_working_3-way'!X491)))</f>
        <v>0.56875083496348267</v>
      </c>
      <c r="Z491" s="11">
        <f>'OddsRatio_working_3-way'!X491^(1/3)*COS('OddsRatio_working_3-way'!Y491/3)</f>
        <v>0.51803287097716411</v>
      </c>
      <c r="AA491" s="11">
        <f>'OddsRatio_working_3-way'!X491^(1/3)*COS(('OddsRatio_working_3-way'!Y491+2*PI())/3)</f>
        <v>-0.34510311437597735</v>
      </c>
      <c r="AB491" s="11">
        <f>'OddsRatio_working_3-way'!X491^(1/3)*COS(('OddsRatio_working_3-way'!Y491+4*PI())/3)</f>
        <v>-0.17292975660118667</v>
      </c>
      <c r="AC491" s="11">
        <f>'OddsRatio_working_3-way'!X491^(1/3)*SIN('OddsRatio_working_3-way'!Y491/3)</f>
        <v>9.9404334458557078E-2</v>
      </c>
      <c r="AD491" s="11">
        <f>'OddsRatio_working_3-way'!X491^(1/3)*SIN(('OddsRatio_working_3-way'!Y491+2*PI())/3)</f>
        <v>0.39892745903233207</v>
      </c>
      <c r="AE491" s="11">
        <f>'OddsRatio_working_3-way'!X491^(1/3)*SIN(('OddsRatio_working_3-way'!Y491+4*PI())/3)</f>
        <v>-0.49833179349088919</v>
      </c>
      <c r="AF491" s="11">
        <f>-'OddsRatio_working_3-way'!U491/(3*'OddsRatio_working_3-way'!X491^(1/3))*COS(('OddsRatio_working_3-way'!Y491)/3)</f>
        <v>0.51803287097716411</v>
      </c>
      <c r="AG491" s="11">
        <f>-'OddsRatio_working_3-way'!U491/(3*'OddsRatio_working_3-way'!X491^(1/3))*COS(('OddsRatio_working_3-way'!Y491+2*PI())/3)</f>
        <v>-0.34510311437597735</v>
      </c>
      <c r="AH491" s="11">
        <f>-'OddsRatio_working_3-way'!U491/(3*'OddsRatio_working_3-way'!X491^(1/3))*COS(('OddsRatio_working_3-way'!Y491+4*PI())/3)</f>
        <v>-0.17292975660118667</v>
      </c>
      <c r="AI491" s="11">
        <f>'OddsRatio_working_3-way'!U491/(3*'OddsRatio_working_3-way'!X491^(1/3))*SIN(('OddsRatio_working_3-way'!Y491)/3)</f>
        <v>-9.9404334458557078E-2</v>
      </c>
      <c r="AJ491" s="11">
        <f>'OddsRatio_working_3-way'!U491/(3*'OddsRatio_working_3-way'!X491^(1/3))*SIN(('OddsRatio_working_3-way'!Y491+2*PI())/3)</f>
        <v>-0.39892745903233207</v>
      </c>
      <c r="AK491" s="11">
        <f>'OddsRatio_working_3-way'!U491/(3*'OddsRatio_working_3-way'!X491^(1/3))*SIN(('OddsRatio_working_3-way'!Y491+4*PI())/3)</f>
        <v>0.49833179349088919</v>
      </c>
      <c r="AL491" s="11">
        <f>'OddsRatio_working_3-way'!Z491+'OddsRatio_working_3-way'!AF491</f>
        <v>1.0360657419543282</v>
      </c>
      <c r="AM491" s="11">
        <f>'OddsRatio_working_3-way'!AA491+'OddsRatio_working_3-way'!AG491</f>
        <v>-0.6902062287519547</v>
      </c>
      <c r="AN491" s="11">
        <f>'OddsRatio_working_3-way'!AB491+'OddsRatio_working_3-way'!AH491</f>
        <v>-0.34585951320237335</v>
      </c>
      <c r="AO491" s="11">
        <f>'OddsRatio_working_3-way'!AC491+'OddsRatio_working_3-way'!AI491</f>
        <v>0</v>
      </c>
      <c r="AP491" s="11">
        <f>'OddsRatio_working_3-way'!AD491+'OddsRatio_working_3-way'!AJ491</f>
        <v>0</v>
      </c>
      <c r="AQ491" s="11">
        <f>'OddsRatio_working_3-way'!AE491+'OddsRatio_working_3-way'!AK491</f>
        <v>0</v>
      </c>
      <c r="AR491" s="10">
        <f>IF(A491="","",IF(('OddsRatio_working_3-way'!X491=0),IF(Q491&gt;0,-Q491^(1/3),(-Q491)^(1/3)),'OddsRatio_working_3-way'!AL491-'OddsRatio_working_3-way'!R491/3))</f>
        <v>1.0360657419543282</v>
      </c>
      <c r="AS491" s="11">
        <f>IF(('OddsRatio_working_3-way'!X491=0),IF(Q491&gt;0,-Q491^(1/3),(-Q491)^(1/3)),'OddsRatio_working_3-way'!AM491-'OddsRatio_working_3-way'!R491/3)</f>
        <v>-0.6902062287519547</v>
      </c>
      <c r="AT491" s="11">
        <f>IF(('OddsRatio_working_3-way'!X491=0),IF(Q491&gt;0,-Q491^(1/3),(-Q491)^(1/3)),'OddsRatio_working_3-way'!AN491-'OddsRatio_working_3-way'!R491/3)</f>
        <v>-0.34585951320237335</v>
      </c>
      <c r="AU491" s="11">
        <f>IF(('OddsRatio_working_3-way'!X491=0),0,'OddsRatio_working_3-way'!AO491)</f>
        <v>0</v>
      </c>
      <c r="AV491" s="11">
        <f>IF(('OddsRatio_working_3-way'!X491=0),0,'OddsRatio_working_3-way'!AP491)</f>
        <v>0</v>
      </c>
      <c r="AW491" s="11">
        <f>IF(('OddsRatio_working_3-way'!X491=0),0,'OddsRatio_working_3-way'!AQ491)</f>
        <v>0</v>
      </c>
    </row>
    <row r="492" spans="1:49" x14ac:dyDescent="0.2">
      <c r="A492" s="4">
        <f>IF('True_Odds_Calculator_3-way'!A493="","",'True_Odds_Calculator_3-way'!A493)</f>
        <v>10.86</v>
      </c>
      <c r="B492" s="4">
        <f>IF('True_Odds_Calculator_3-way'!B493="","",'True_Odds_Calculator_3-way'!B493)</f>
        <v>6.35</v>
      </c>
      <c r="C492" s="4">
        <f>IF('True_Odds_Calculator_3-way'!C493="","",'True_Odds_Calculator_3-way'!C493)</f>
        <v>1.28</v>
      </c>
      <c r="D492" s="9">
        <f t="shared" si="104"/>
        <v>8.5600816807925584E-2</v>
      </c>
      <c r="E492" s="9">
        <f t="shared" si="105"/>
        <v>0.14714352713402204</v>
      </c>
      <c r="F492" s="9">
        <f t="shared" si="106"/>
        <v>0.76725565605805235</v>
      </c>
      <c r="G492" s="9">
        <f t="shared" si="107"/>
        <v>1.0833804785008678</v>
      </c>
      <c r="H492" s="9">
        <f t="shared" si="108"/>
        <v>11.682131518018556</v>
      </c>
      <c r="I492" s="9">
        <f t="shared" si="109"/>
        <v>6.7960855599796428</v>
      </c>
      <c r="J492" s="9">
        <f t="shared" si="110"/>
        <v>1.303346533980243</v>
      </c>
      <c r="K492" s="11">
        <f t="shared" si="111"/>
        <v>9.2081031307550645E-2</v>
      </c>
      <c r="L492" s="11">
        <f t="shared" si="112"/>
        <v>0.15748031496062992</v>
      </c>
      <c r="M492" s="11">
        <f t="shared" si="113"/>
        <v>0.78125</v>
      </c>
      <c r="N492" s="11">
        <f>'OddsRatio_working_3-way'!K492+'OddsRatio_working_3-way'!L492+'OddsRatio_working_3-way'!M492-('OddsRatio_working_3-way'!K492*'OddsRatio_working_3-way'!L492)-('OddsRatio_working_3-way'!K492*'OddsRatio_working_3-way'!M492)-('OddsRatio_working_3-way'!L492*'OddsRatio_working_3-way'!M492)+('OddsRatio_working_3-way'!K492*'OddsRatio_working_3-way'!L492*'OddsRatio_working_3-way'!M492)-1</f>
        <v>-0.16733053827525701</v>
      </c>
      <c r="O492" s="11">
        <f>0</f>
        <v>0</v>
      </c>
      <c r="P492" s="11">
        <f>('OddsRatio_working_3-way'!K492*'OddsRatio_working_3-way'!L492)+('OddsRatio_working_3-way'!K492*'OddsRatio_working_3-way'!M492)+('OddsRatio_working_3-way'!L492*'OddsRatio_working_3-way'!M492)-(3*'OddsRatio_working_3-way'!K492*'OddsRatio_working_3-way'!L492*'OddsRatio_working_3-way'!M492)</f>
        <v>0.17548415046185528</v>
      </c>
      <c r="Q492" s="11">
        <f>2*'OddsRatio_working_3-way'!K492*'OddsRatio_working_3-way'!L492*'OddsRatio_working_3-way'!M492</f>
        <v>2.2657734081582344E-2</v>
      </c>
      <c r="R492" s="11">
        <f t="shared" si="114"/>
        <v>0</v>
      </c>
      <c r="S492" s="11">
        <f t="shared" si="115"/>
        <v>-1.0487275799781726</v>
      </c>
      <c r="T492" s="11">
        <f t="shared" si="116"/>
        <v>-0.13540704712436055</v>
      </c>
      <c r="U492" s="11">
        <f>'OddsRatio_working_3-way'!S492-'OddsRatio_working_3-way'!R492^2/3</f>
        <v>-1.0487275799781726</v>
      </c>
      <c r="V492" s="11">
        <f>'OddsRatio_working_3-way'!S492*'OddsRatio_working_3-way'!R492/3-2*'OddsRatio_working_3-way'!R492^3/27-'OddsRatio_working_3-way'!T492</f>
        <v>0.13540704712436055</v>
      </c>
      <c r="W492" s="11">
        <f>'OddsRatio_working_3-way'!V492^2+4*'OddsRatio_working_3-way'!U492^3/27</f>
        <v>-0.15254220103109575</v>
      </c>
      <c r="X492" s="11">
        <f>IF('OddsRatio_working_3-way'!W492&gt;0,IF(ABS('OddsRatio_working_3-way'!V492+SQRT('OddsRatio_working_3-way'!W492))/2&gt;0,ABS('OddsRatio_working_3-way'!V492+SQRT('OddsRatio_working_3-way'!W492))/2,ABS('OddsRatio_working_3-way'!V492-SQRT('OddsRatio_working_3-way'!W492))/2),SQRT(-'OddsRatio_working_3-way'!U492^3/27))</f>
        <v>0.20668651954229778</v>
      </c>
      <c r="Y492" s="11">
        <f>IF('OddsRatio_working_3-way'!W492&gt;=0,IF('OddsRatio_working_3-way'!V492+SQRT('OddsRatio_working_3-way'!W492)&gt;0,0,PI()),ACOS('OddsRatio_working_3-way'!V492/(2*'OddsRatio_working_3-way'!X492)))</f>
        <v>1.237069794175675</v>
      </c>
      <c r="Z492" s="11">
        <f>'OddsRatio_working_3-way'!X492^(1/3)*COS('OddsRatio_working_3-way'!Y492/3)</f>
        <v>0.54169023925043391</v>
      </c>
      <c r="AA492" s="11">
        <f>'OddsRatio_working_3-way'!X492^(1/3)*COS(('OddsRatio_working_3-way'!Y492+2*PI())/3)</f>
        <v>-0.47605393649269168</v>
      </c>
      <c r="AB492" s="11">
        <f>'OddsRatio_working_3-way'!X492^(1/3)*COS(('OddsRatio_working_3-way'!Y492+4*PI())/3)</f>
        <v>-6.5636302757742432E-2</v>
      </c>
      <c r="AC492" s="11">
        <f>'OddsRatio_working_3-way'!X492^(1/3)*SIN('OddsRatio_working_3-way'!Y492/3)</f>
        <v>0.23695473131704248</v>
      </c>
      <c r="AD492" s="11">
        <f>'OddsRatio_working_3-way'!X492^(1/3)*SIN(('OddsRatio_working_3-way'!Y492+2*PI())/3)</f>
        <v>0.35064014251442516</v>
      </c>
      <c r="AE492" s="11">
        <f>'OddsRatio_working_3-way'!X492^(1/3)*SIN(('OddsRatio_working_3-way'!Y492+4*PI())/3)</f>
        <v>-0.58759487383146736</v>
      </c>
      <c r="AF492" s="11">
        <f>-'OddsRatio_working_3-way'!U492/(3*'OddsRatio_working_3-way'!X492^(1/3))*COS(('OddsRatio_working_3-way'!Y492)/3)</f>
        <v>0.54169023925043402</v>
      </c>
      <c r="AG492" s="11">
        <f>-'OddsRatio_working_3-way'!U492/(3*'OddsRatio_working_3-way'!X492^(1/3))*COS(('OddsRatio_working_3-way'!Y492+2*PI())/3)</f>
        <v>-0.47605393649269173</v>
      </c>
      <c r="AH492" s="11">
        <f>-'OddsRatio_working_3-way'!U492/(3*'OddsRatio_working_3-way'!X492^(1/3))*COS(('OddsRatio_working_3-way'!Y492+4*PI())/3)</f>
        <v>-6.5636302757742446E-2</v>
      </c>
      <c r="AI492" s="11">
        <f>'OddsRatio_working_3-way'!U492/(3*'OddsRatio_working_3-way'!X492^(1/3))*SIN(('OddsRatio_working_3-way'!Y492)/3)</f>
        <v>-0.23695473131704251</v>
      </c>
      <c r="AJ492" s="11">
        <f>'OddsRatio_working_3-way'!U492/(3*'OddsRatio_working_3-way'!X492^(1/3))*SIN(('OddsRatio_working_3-way'!Y492+2*PI())/3)</f>
        <v>-0.35064014251442521</v>
      </c>
      <c r="AK492" s="11">
        <f>'OddsRatio_working_3-way'!U492/(3*'OddsRatio_working_3-way'!X492^(1/3))*SIN(('OddsRatio_working_3-way'!Y492+4*PI())/3)</f>
        <v>0.58759487383146747</v>
      </c>
      <c r="AL492" s="11">
        <f>'OddsRatio_working_3-way'!Z492+'OddsRatio_working_3-way'!AF492</f>
        <v>1.0833804785008678</v>
      </c>
      <c r="AM492" s="11">
        <f>'OddsRatio_working_3-way'!AA492+'OddsRatio_working_3-way'!AG492</f>
        <v>-0.95210787298538335</v>
      </c>
      <c r="AN492" s="11">
        <f>'OddsRatio_working_3-way'!AB492+'OddsRatio_working_3-way'!AH492</f>
        <v>-0.13127260551548486</v>
      </c>
      <c r="AO492" s="11">
        <f>'OddsRatio_working_3-way'!AC492+'OddsRatio_working_3-way'!AI492</f>
        <v>0</v>
      </c>
      <c r="AP492" s="11">
        <f>'OddsRatio_working_3-way'!AD492+'OddsRatio_working_3-way'!AJ492</f>
        <v>0</v>
      </c>
      <c r="AQ492" s="11">
        <f>'OddsRatio_working_3-way'!AE492+'OddsRatio_working_3-way'!AK492</f>
        <v>0</v>
      </c>
      <c r="AR492" s="10">
        <f>IF(A492="","",IF(('OddsRatio_working_3-way'!X492=0),IF(Q492&gt;0,-Q492^(1/3),(-Q492)^(1/3)),'OddsRatio_working_3-way'!AL492-'OddsRatio_working_3-way'!R492/3))</f>
        <v>1.0833804785008678</v>
      </c>
      <c r="AS492" s="11">
        <f>IF(('OddsRatio_working_3-way'!X492=0),IF(Q492&gt;0,-Q492^(1/3),(-Q492)^(1/3)),'OddsRatio_working_3-way'!AM492-'OddsRatio_working_3-way'!R492/3)</f>
        <v>-0.95210787298538335</v>
      </c>
      <c r="AT492" s="11">
        <f>IF(('OddsRatio_working_3-way'!X492=0),IF(Q492&gt;0,-Q492^(1/3),(-Q492)^(1/3)),'OddsRatio_working_3-way'!AN492-'OddsRatio_working_3-way'!R492/3)</f>
        <v>-0.13127260551548486</v>
      </c>
      <c r="AU492" s="11">
        <f>IF(('OddsRatio_working_3-way'!X492=0),0,'OddsRatio_working_3-way'!AO492)</f>
        <v>0</v>
      </c>
      <c r="AV492" s="11">
        <f>IF(('OddsRatio_working_3-way'!X492=0),0,'OddsRatio_working_3-way'!AP492)</f>
        <v>0</v>
      </c>
      <c r="AW492" s="11">
        <f>IF(('OddsRatio_working_3-way'!X492=0),0,'OddsRatio_working_3-way'!AQ492)</f>
        <v>0</v>
      </c>
    </row>
    <row r="493" spans="1:49" x14ac:dyDescent="0.2">
      <c r="A493" s="4">
        <f>IF('True_Odds_Calculator_3-way'!A494="","",'True_Odds_Calculator_3-way'!A494)</f>
        <v>1.38</v>
      </c>
      <c r="B493" s="4">
        <f>IF('True_Odds_Calculator_3-way'!B494="","",'True_Odds_Calculator_3-way'!B494)</f>
        <v>4.9800000000000004</v>
      </c>
      <c r="C493" s="4">
        <f>IF('True_Odds_Calculator_3-way'!C494="","",'True_Odds_Calculator_3-way'!C494)</f>
        <v>10.210000000000001</v>
      </c>
      <c r="D493" s="9">
        <f t="shared" si="104"/>
        <v>0.71406180666632446</v>
      </c>
      <c r="E493" s="9">
        <f t="shared" si="105"/>
        <v>0.19252718828211376</v>
      </c>
      <c r="F493" s="9">
        <f t="shared" si="106"/>
        <v>9.3411005051561635E-2</v>
      </c>
      <c r="G493" s="9">
        <f t="shared" si="107"/>
        <v>1.053786833017222</v>
      </c>
      <c r="H493" s="9">
        <f t="shared" si="108"/>
        <v>1.4004389965465445</v>
      </c>
      <c r="I493" s="9">
        <f t="shared" si="109"/>
        <v>5.1940715954085448</v>
      </c>
      <c r="J493" s="9">
        <f t="shared" si="110"/>
        <v>10.705376732088615</v>
      </c>
      <c r="K493" s="11">
        <f t="shared" si="111"/>
        <v>0.7246376811594204</v>
      </c>
      <c r="L493" s="11">
        <f t="shared" si="112"/>
        <v>0.20080321285140559</v>
      </c>
      <c r="M493" s="11">
        <f t="shared" si="113"/>
        <v>9.7943192948090105E-2</v>
      </c>
      <c r="N493" s="11">
        <f>'OddsRatio_working_3-way'!K493+'OddsRatio_working_3-way'!L493+'OddsRatio_working_3-way'!M493-('OddsRatio_working_3-way'!K493*'OddsRatio_working_3-way'!L493)-('OddsRatio_working_3-way'!K493*'OddsRatio_working_3-way'!M493)-('OddsRatio_working_3-way'!L493*'OddsRatio_working_3-way'!M493)+('OddsRatio_working_3-way'!K493*'OddsRatio_working_3-way'!L493*'OddsRatio_working_3-way'!M493)-1</f>
        <v>-0.19851445128125667</v>
      </c>
      <c r="O493" s="11">
        <f>0</f>
        <v>0</v>
      </c>
      <c r="P493" s="11">
        <f>('OddsRatio_working_3-way'!K493*'OddsRatio_working_3-way'!L493)+('OddsRatio_working_3-way'!K493*'OddsRatio_working_3-way'!M493)+('OddsRatio_working_3-way'!L493*'OddsRatio_working_3-way'!M493)-(3*'OddsRatio_working_3-way'!K493*'OddsRatio_working_3-way'!L493*'OddsRatio_working_3-way'!M493)</f>
        <v>0.19339519357219934</v>
      </c>
      <c r="Q493" s="11">
        <f>2*'OddsRatio_working_3-way'!K493*'OddsRatio_working_3-way'!L493*'OddsRatio_working_3-way'!M493</f>
        <v>2.8503344667973371E-2</v>
      </c>
      <c r="R493" s="11">
        <f t="shared" si="114"/>
        <v>0</v>
      </c>
      <c r="S493" s="11">
        <f t="shared" si="115"/>
        <v>-0.97421216603619287</v>
      </c>
      <c r="T493" s="11">
        <f t="shared" si="116"/>
        <v>-0.14358322270246024</v>
      </c>
      <c r="U493" s="11">
        <f>'OddsRatio_working_3-way'!S493-'OddsRatio_working_3-way'!R493^2/3</f>
        <v>-0.97421216603619287</v>
      </c>
      <c r="V493" s="11">
        <f>'OddsRatio_working_3-way'!S493*'OddsRatio_working_3-way'!R493/3-2*'OddsRatio_working_3-way'!R493^3/27-'OddsRatio_working_3-way'!T493</f>
        <v>0.14358322270246024</v>
      </c>
      <c r="W493" s="11">
        <f>'OddsRatio_working_3-way'!V493^2+4*'OddsRatio_working_3-way'!U493^3/27</f>
        <v>-0.11636376719857718</v>
      </c>
      <c r="X493" s="11">
        <f>IF('OddsRatio_working_3-way'!W493&gt;0,IF(ABS('OddsRatio_working_3-way'!V493+SQRT('OddsRatio_working_3-way'!W493))/2&gt;0,ABS('OddsRatio_working_3-way'!V493+SQRT('OddsRatio_working_3-way'!W493))/2,ABS('OddsRatio_working_3-way'!V493-SQRT('OddsRatio_working_3-way'!W493))/2),SQRT(-'OddsRatio_working_3-way'!U493^3/27))</f>
        <v>0.18505398471810966</v>
      </c>
      <c r="Y493" s="11">
        <f>IF('OddsRatio_working_3-way'!W493&gt;=0,IF('OddsRatio_working_3-way'!V493+SQRT('OddsRatio_working_3-way'!W493)&gt;0,0,PI()),ACOS('OddsRatio_working_3-way'!V493/(2*'OddsRatio_working_3-way'!X493)))</f>
        <v>1.1723904572141093</v>
      </c>
      <c r="Z493" s="11">
        <f>'OddsRatio_working_3-way'!X493^(1/3)*COS('OddsRatio_working_3-way'!Y493/3)</f>
        <v>0.52689341650861099</v>
      </c>
      <c r="AA493" s="11">
        <f>'OddsRatio_working_3-way'!X493^(1/3)*COS(('OddsRatio_working_3-way'!Y493+2*PI())/3)</f>
        <v>-0.45143749855787535</v>
      </c>
      <c r="AB493" s="11">
        <f>'OddsRatio_working_3-way'!X493^(1/3)*COS(('OddsRatio_working_3-way'!Y493+4*PI())/3)</f>
        <v>-7.5455917950735363E-2</v>
      </c>
      <c r="AC493" s="11">
        <f>'OddsRatio_working_3-way'!X493^(1/3)*SIN('OddsRatio_working_3-way'!Y493/3)</f>
        <v>0.21707306677387311</v>
      </c>
      <c r="AD493" s="11">
        <f>'OddsRatio_working_3-way'!X493^(1/3)*SIN(('OddsRatio_working_3-way'!Y493+2*PI())/3)</f>
        <v>0.34776655039629578</v>
      </c>
      <c r="AE493" s="11">
        <f>'OddsRatio_working_3-way'!X493^(1/3)*SIN(('OddsRatio_working_3-way'!Y493+4*PI())/3)</f>
        <v>-0.56483961717016884</v>
      </c>
      <c r="AF493" s="11">
        <f>-'OddsRatio_working_3-way'!U493/(3*'OddsRatio_working_3-way'!X493^(1/3))*COS(('OddsRatio_working_3-way'!Y493)/3)</f>
        <v>0.52689341650861088</v>
      </c>
      <c r="AG493" s="11">
        <f>-'OddsRatio_working_3-way'!U493/(3*'OddsRatio_working_3-way'!X493^(1/3))*COS(('OddsRatio_working_3-way'!Y493+2*PI())/3)</f>
        <v>-0.45143749855787524</v>
      </c>
      <c r="AH493" s="11">
        <f>-'OddsRatio_working_3-way'!U493/(3*'OddsRatio_working_3-way'!X493^(1/3))*COS(('OddsRatio_working_3-way'!Y493+4*PI())/3)</f>
        <v>-7.5455917950735349E-2</v>
      </c>
      <c r="AI493" s="11">
        <f>'OddsRatio_working_3-way'!U493/(3*'OddsRatio_working_3-way'!X493^(1/3))*SIN(('OddsRatio_working_3-way'!Y493)/3)</f>
        <v>-0.21707306677387309</v>
      </c>
      <c r="AJ493" s="11">
        <f>'OddsRatio_working_3-way'!U493/(3*'OddsRatio_working_3-way'!X493^(1/3))*SIN(('OddsRatio_working_3-way'!Y493+2*PI())/3)</f>
        <v>-0.34776655039629573</v>
      </c>
      <c r="AK493" s="11">
        <f>'OddsRatio_working_3-way'!U493/(3*'OddsRatio_working_3-way'!X493^(1/3))*SIN(('OddsRatio_working_3-way'!Y493+4*PI())/3)</f>
        <v>0.56483961717016873</v>
      </c>
      <c r="AL493" s="11">
        <f>'OddsRatio_working_3-way'!Z493+'OddsRatio_working_3-way'!AF493</f>
        <v>1.053786833017222</v>
      </c>
      <c r="AM493" s="11">
        <f>'OddsRatio_working_3-way'!AA493+'OddsRatio_working_3-way'!AG493</f>
        <v>-0.90287499711575059</v>
      </c>
      <c r="AN493" s="11">
        <f>'OddsRatio_working_3-way'!AB493+'OddsRatio_working_3-way'!AH493</f>
        <v>-0.15091183590147073</v>
      </c>
      <c r="AO493" s="11">
        <f>'OddsRatio_working_3-way'!AC493+'OddsRatio_working_3-way'!AI493</f>
        <v>0</v>
      </c>
      <c r="AP493" s="11">
        <f>'OddsRatio_working_3-way'!AD493+'OddsRatio_working_3-way'!AJ493</f>
        <v>0</v>
      </c>
      <c r="AQ493" s="11">
        <f>'OddsRatio_working_3-way'!AE493+'OddsRatio_working_3-way'!AK493</f>
        <v>0</v>
      </c>
      <c r="AR493" s="10">
        <f>IF(A493="","",IF(('OddsRatio_working_3-way'!X493=0),IF(Q493&gt;0,-Q493^(1/3),(-Q493)^(1/3)),'OddsRatio_working_3-way'!AL493-'OddsRatio_working_3-way'!R493/3))</f>
        <v>1.053786833017222</v>
      </c>
      <c r="AS493" s="11">
        <f>IF(('OddsRatio_working_3-way'!X493=0),IF(Q493&gt;0,-Q493^(1/3),(-Q493)^(1/3)),'OddsRatio_working_3-way'!AM493-'OddsRatio_working_3-way'!R493/3)</f>
        <v>-0.90287499711575059</v>
      </c>
      <c r="AT493" s="11">
        <f>IF(('OddsRatio_working_3-way'!X493=0),IF(Q493&gt;0,-Q493^(1/3),(-Q493)^(1/3)),'OddsRatio_working_3-way'!AN493-'OddsRatio_working_3-way'!R493/3)</f>
        <v>-0.15091183590147073</v>
      </c>
      <c r="AU493" s="11">
        <f>IF(('OddsRatio_working_3-way'!X493=0),0,'OddsRatio_working_3-way'!AO493)</f>
        <v>0</v>
      </c>
      <c r="AV493" s="11">
        <f>IF(('OddsRatio_working_3-way'!X493=0),0,'OddsRatio_working_3-way'!AP493)</f>
        <v>0</v>
      </c>
      <c r="AW493" s="11">
        <f>IF(('OddsRatio_working_3-way'!X493=0),0,'OddsRatio_working_3-way'!AQ493)</f>
        <v>0</v>
      </c>
    </row>
    <row r="494" spans="1:49" x14ac:dyDescent="0.2">
      <c r="A494" s="4">
        <f>IF('True_Odds_Calculator_3-way'!A495="","",'True_Odds_Calculator_3-way'!A495)</f>
        <v>1.52</v>
      </c>
      <c r="B494" s="4">
        <f>IF('True_Odds_Calculator_3-way'!B495="","",'True_Odds_Calculator_3-way'!B495)</f>
        <v>4.6399999999999997</v>
      </c>
      <c r="C494" s="4">
        <f>IF('True_Odds_Calculator_3-way'!C495="","",'True_Odds_Calculator_3-way'!C495)</f>
        <v>6.48</v>
      </c>
      <c r="D494" s="9">
        <f t="shared" si="104"/>
        <v>0.64582848856683017</v>
      </c>
      <c r="E494" s="9">
        <f t="shared" si="105"/>
        <v>0.20666319397034016</v>
      </c>
      <c r="F494" s="9">
        <f t="shared" si="106"/>
        <v>0.14750831746282975</v>
      </c>
      <c r="G494" s="9">
        <f t="shared" si="107"/>
        <v>1.0546129080800426</v>
      </c>
      <c r="H494" s="9">
        <f t="shared" si="108"/>
        <v>1.5483987122016223</v>
      </c>
      <c r="I494" s="9">
        <f t="shared" si="109"/>
        <v>4.8387909854113538</v>
      </c>
      <c r="J494" s="9">
        <f t="shared" si="110"/>
        <v>6.7792787362786342</v>
      </c>
      <c r="K494" s="11">
        <f t="shared" si="111"/>
        <v>0.65789473684210531</v>
      </c>
      <c r="L494" s="11">
        <f t="shared" si="112"/>
        <v>0.21551724137931036</v>
      </c>
      <c r="M494" s="11">
        <f t="shared" si="113"/>
        <v>0.15432098765432098</v>
      </c>
      <c r="N494" s="11">
        <f>'OddsRatio_working_3-way'!K494+'OddsRatio_working_3-way'!L494+'OddsRatio_working_3-way'!M494-('OddsRatio_working_3-way'!K494*'OddsRatio_working_3-way'!L494)-('OddsRatio_working_3-way'!K494*'OddsRatio_working_3-way'!M494)-('OddsRatio_working_3-way'!L494*'OddsRatio_working_3-way'!M494)+('OddsRatio_working_3-way'!K494*'OddsRatio_working_3-way'!L494*'OddsRatio_working_3-way'!M494)-1</f>
        <v>-0.22695968049113857</v>
      </c>
      <c r="O494" s="11">
        <f>0</f>
        <v>0</v>
      </c>
      <c r="P494" s="11">
        <f>('OddsRatio_working_3-way'!K494*'OddsRatio_working_3-way'!L494)+('OddsRatio_working_3-way'!K494*'OddsRatio_working_3-way'!M494)+('OddsRatio_working_3-way'!L494*'OddsRatio_working_3-way'!M494)-(3*'OddsRatio_working_3-way'!K494*'OddsRatio_working_3-way'!L494*'OddsRatio_working_3-way'!M494)</f>
        <v>0.21093102327978314</v>
      </c>
      <c r="Q494" s="11">
        <f>2*'OddsRatio_working_3-way'!K494*'OddsRatio_working_3-way'!L494*'OddsRatio_working_3-way'!M494</f>
        <v>4.3761623087091937E-2</v>
      </c>
      <c r="R494" s="11">
        <f t="shared" si="114"/>
        <v>0</v>
      </c>
      <c r="S494" s="11">
        <f t="shared" si="115"/>
        <v>-0.92937663122952252</v>
      </c>
      <c r="T494" s="11">
        <f t="shared" si="116"/>
        <v>-0.19281672847085529</v>
      </c>
      <c r="U494" s="11">
        <f>'OddsRatio_working_3-way'!S494-'OddsRatio_working_3-way'!R494^2/3</f>
        <v>-0.92937663122952252</v>
      </c>
      <c r="V494" s="11">
        <f>'OddsRatio_working_3-way'!S494*'OddsRatio_working_3-way'!R494/3-2*'OddsRatio_working_3-way'!R494^3/27-'OddsRatio_working_3-way'!T494</f>
        <v>0.19281672847085529</v>
      </c>
      <c r="W494" s="11">
        <f>'OddsRatio_working_3-way'!V494^2+4*'OddsRatio_working_3-way'!U494^3/27</f>
        <v>-8.1746246847169662E-2</v>
      </c>
      <c r="X494" s="11">
        <f>IF('OddsRatio_working_3-way'!W494&gt;0,IF(ABS('OddsRatio_working_3-way'!V494+SQRT('OddsRatio_working_3-way'!W494))/2&gt;0,ABS('OddsRatio_working_3-way'!V494+SQRT('OddsRatio_working_3-way'!W494))/2,ABS('OddsRatio_working_3-way'!V494-SQRT('OddsRatio_working_3-way'!W494))/2),SQRT(-'OddsRatio_working_3-way'!U494^3/27))</f>
        <v>0.17242718580996241</v>
      </c>
      <c r="Y494" s="11">
        <f>IF('OddsRatio_working_3-way'!W494&gt;=0,IF('OddsRatio_working_3-way'!V494+SQRT('OddsRatio_working_3-way'!W494)&gt;0,0,PI()),ACOS('OddsRatio_working_3-way'!V494/(2*'OddsRatio_working_3-way'!X494)))</f>
        <v>0.97746618752164005</v>
      </c>
      <c r="Z494" s="11">
        <f>'OddsRatio_working_3-way'!X494^(1/3)*COS('OddsRatio_working_3-way'!Y494/3)</f>
        <v>0.5273064540400213</v>
      </c>
      <c r="AA494" s="11">
        <f>'OddsRatio_working_3-way'!X494^(1/3)*COS(('OddsRatio_working_3-way'!Y494+2*PI())/3)</f>
        <v>-0.41794219439352304</v>
      </c>
      <c r="AB494" s="11">
        <f>'OddsRatio_working_3-way'!X494^(1/3)*COS(('OddsRatio_working_3-way'!Y494+4*PI())/3)</f>
        <v>-0.109364259646498</v>
      </c>
      <c r="AC494" s="11">
        <f>'OddsRatio_working_3-way'!X494^(1/3)*SIN('OddsRatio_working_3-way'!Y494/3)</f>
        <v>0.17815755369217365</v>
      </c>
      <c r="AD494" s="11">
        <f>'OddsRatio_working_3-way'!X494^(1/3)*SIN(('OddsRatio_working_3-way'!Y494+2*PI())/3)</f>
        <v>0.36758200793206336</v>
      </c>
      <c r="AE494" s="11">
        <f>'OddsRatio_working_3-way'!X494^(1/3)*SIN(('OddsRatio_working_3-way'!Y494+4*PI())/3)</f>
        <v>-0.54573956162423687</v>
      </c>
      <c r="AF494" s="11">
        <f>-'OddsRatio_working_3-way'!U494/(3*'OddsRatio_working_3-way'!X494^(1/3))*COS(('OddsRatio_working_3-way'!Y494)/3)</f>
        <v>0.5273064540400213</v>
      </c>
      <c r="AG494" s="11">
        <f>-'OddsRatio_working_3-way'!U494/(3*'OddsRatio_working_3-way'!X494^(1/3))*COS(('OddsRatio_working_3-way'!Y494+2*PI())/3)</f>
        <v>-0.41794219439352304</v>
      </c>
      <c r="AH494" s="11">
        <f>-'OddsRatio_working_3-way'!U494/(3*'OddsRatio_working_3-way'!X494^(1/3))*COS(('OddsRatio_working_3-way'!Y494+4*PI())/3)</f>
        <v>-0.109364259646498</v>
      </c>
      <c r="AI494" s="11">
        <f>'OddsRatio_working_3-way'!U494/(3*'OddsRatio_working_3-way'!X494^(1/3))*SIN(('OddsRatio_working_3-way'!Y494)/3)</f>
        <v>-0.17815755369217365</v>
      </c>
      <c r="AJ494" s="11">
        <f>'OddsRatio_working_3-way'!U494/(3*'OddsRatio_working_3-way'!X494^(1/3))*SIN(('OddsRatio_working_3-way'!Y494+2*PI())/3)</f>
        <v>-0.36758200793206336</v>
      </c>
      <c r="AK494" s="11">
        <f>'OddsRatio_working_3-way'!U494/(3*'OddsRatio_working_3-way'!X494^(1/3))*SIN(('OddsRatio_working_3-way'!Y494+4*PI())/3)</f>
        <v>0.54573956162423687</v>
      </c>
      <c r="AL494" s="11">
        <f>'OddsRatio_working_3-way'!Z494+'OddsRatio_working_3-way'!AF494</f>
        <v>1.0546129080800426</v>
      </c>
      <c r="AM494" s="11">
        <f>'OddsRatio_working_3-way'!AA494+'OddsRatio_working_3-way'!AG494</f>
        <v>-0.83588438878704607</v>
      </c>
      <c r="AN494" s="11">
        <f>'OddsRatio_working_3-way'!AB494+'OddsRatio_working_3-way'!AH494</f>
        <v>-0.218728519292996</v>
      </c>
      <c r="AO494" s="11">
        <f>'OddsRatio_working_3-way'!AC494+'OddsRatio_working_3-way'!AI494</f>
        <v>0</v>
      </c>
      <c r="AP494" s="11">
        <f>'OddsRatio_working_3-way'!AD494+'OddsRatio_working_3-way'!AJ494</f>
        <v>0</v>
      </c>
      <c r="AQ494" s="11">
        <f>'OddsRatio_working_3-way'!AE494+'OddsRatio_working_3-way'!AK494</f>
        <v>0</v>
      </c>
      <c r="AR494" s="10">
        <f>IF(A494="","",IF(('OddsRatio_working_3-way'!X494=0),IF(Q494&gt;0,-Q494^(1/3),(-Q494)^(1/3)),'OddsRatio_working_3-way'!AL494-'OddsRatio_working_3-way'!R494/3))</f>
        <v>1.0546129080800426</v>
      </c>
      <c r="AS494" s="11">
        <f>IF(('OddsRatio_working_3-way'!X494=0),IF(Q494&gt;0,-Q494^(1/3),(-Q494)^(1/3)),'OddsRatio_working_3-way'!AM494-'OddsRatio_working_3-way'!R494/3)</f>
        <v>-0.83588438878704607</v>
      </c>
      <c r="AT494" s="11">
        <f>IF(('OddsRatio_working_3-way'!X494=0),IF(Q494&gt;0,-Q494^(1/3),(-Q494)^(1/3)),'OddsRatio_working_3-way'!AN494-'OddsRatio_working_3-way'!R494/3)</f>
        <v>-0.218728519292996</v>
      </c>
      <c r="AU494" s="11">
        <f>IF(('OddsRatio_working_3-way'!X494=0),0,'OddsRatio_working_3-way'!AO494)</f>
        <v>0</v>
      </c>
      <c r="AV494" s="11">
        <f>IF(('OddsRatio_working_3-way'!X494=0),0,'OddsRatio_working_3-way'!AP494)</f>
        <v>0</v>
      </c>
      <c r="AW494" s="11">
        <f>IF(('OddsRatio_working_3-way'!X494=0),0,'OddsRatio_working_3-way'!AQ494)</f>
        <v>0</v>
      </c>
    </row>
    <row r="495" spans="1:49" x14ac:dyDescent="0.2">
      <c r="A495" s="4">
        <f>IF('True_Odds_Calculator_3-way'!A496="","",'True_Odds_Calculator_3-way'!A496)</f>
        <v>1.89</v>
      </c>
      <c r="B495" s="4">
        <f>IF('True_Odds_Calculator_3-way'!B496="","",'True_Odds_Calculator_3-way'!B496)</f>
        <v>3.57</v>
      </c>
      <c r="C495" s="4">
        <f>IF('True_Odds_Calculator_3-way'!C496="","",'True_Odds_Calculator_3-way'!C496)</f>
        <v>4.5199999999999996</v>
      </c>
      <c r="D495" s="9">
        <f t="shared" si="104"/>
        <v>0.51682520876154014</v>
      </c>
      <c r="E495" s="9">
        <f t="shared" si="105"/>
        <v>0.27029754979119036</v>
      </c>
      <c r="F495" s="9">
        <f t="shared" si="106"/>
        <v>0.21287724144726952</v>
      </c>
      <c r="G495" s="9">
        <f t="shared" si="107"/>
        <v>1.0504383583849639</v>
      </c>
      <c r="H495" s="9">
        <f t="shared" si="108"/>
        <v>1.9348901389626172</v>
      </c>
      <c r="I495" s="9">
        <f t="shared" si="109"/>
        <v>3.6996265810493574</v>
      </c>
      <c r="J495" s="9">
        <f t="shared" si="110"/>
        <v>4.697543021515072</v>
      </c>
      <c r="K495" s="11">
        <f t="shared" si="111"/>
        <v>0.52910052910052918</v>
      </c>
      <c r="L495" s="11">
        <f t="shared" si="112"/>
        <v>0.28011204481792717</v>
      </c>
      <c r="M495" s="11">
        <f t="shared" si="113"/>
        <v>0.22123893805309736</v>
      </c>
      <c r="N495" s="11">
        <f>'OddsRatio_working_3-way'!K495+'OddsRatio_working_3-way'!L495+'OddsRatio_working_3-way'!M495-('OddsRatio_working_3-way'!K495*'OddsRatio_working_3-way'!L495)-('OddsRatio_working_3-way'!K495*'OddsRatio_working_3-way'!M495)-('OddsRatio_working_3-way'!L495*'OddsRatio_working_3-way'!M495)+('OddsRatio_working_3-way'!K495*'OddsRatio_working_3-way'!L495*'OddsRatio_working_3-way'!M495)-1</f>
        <v>-0.26399599498927706</v>
      </c>
      <c r="O495" s="11">
        <f>0</f>
        <v>0</v>
      </c>
      <c r="P495" s="11">
        <f>('OddsRatio_working_3-way'!K495*'OddsRatio_working_3-way'!L495)+('OddsRatio_working_3-way'!K495*'OddsRatio_working_3-way'!M495)+('OddsRatio_working_3-way'!L495*'OddsRatio_working_3-way'!M495)-(3*'OddsRatio_working_3-way'!K495*'OddsRatio_working_3-way'!L495*'OddsRatio_working_3-way'!M495)</f>
        <v>0.22886899761543425</v>
      </c>
      <c r="Q495" s="11">
        <f>2*'OddsRatio_working_3-way'!K495*'OddsRatio_working_3-way'!L495*'OddsRatio_working_3-way'!M495</f>
        <v>6.5578509345396649E-2</v>
      </c>
      <c r="R495" s="11">
        <f t="shared" si="114"/>
        <v>0</v>
      </c>
      <c r="S495" s="11">
        <f t="shared" si="115"/>
        <v>-0.86694117319745856</v>
      </c>
      <c r="T495" s="11">
        <f t="shared" si="116"/>
        <v>-0.24840721295056126</v>
      </c>
      <c r="U495" s="11">
        <f>'OddsRatio_working_3-way'!S495-'OddsRatio_working_3-way'!R495^2/3</f>
        <v>-0.86694117319745856</v>
      </c>
      <c r="V495" s="11">
        <f>'OddsRatio_working_3-way'!S495*'OddsRatio_working_3-way'!R495/3-2*'OddsRatio_working_3-way'!R495^3/27-'OddsRatio_working_3-way'!T495</f>
        <v>0.24840721295056126</v>
      </c>
      <c r="W495" s="11">
        <f>'OddsRatio_working_3-way'!V495^2+4*'OddsRatio_working_3-way'!U495^3/27</f>
        <v>-3.4824480794085816E-2</v>
      </c>
      <c r="X495" s="11">
        <f>IF('OddsRatio_working_3-way'!W495&gt;0,IF(ABS('OddsRatio_working_3-way'!V495+SQRT('OddsRatio_working_3-way'!W495))/2&gt;0,ABS('OddsRatio_working_3-way'!V495+SQRT('OddsRatio_working_3-way'!W495))/2,ABS('OddsRatio_working_3-way'!V495-SQRT('OddsRatio_working_3-way'!W495))/2),SQRT(-'OddsRatio_working_3-way'!U495^3/27))</f>
        <v>0.15534688944419783</v>
      </c>
      <c r="Y495" s="11">
        <f>IF('OddsRatio_working_3-way'!W495&gt;=0,IF('OddsRatio_working_3-way'!V495+SQRT('OddsRatio_working_3-way'!W495)&gt;0,0,PI()),ACOS('OddsRatio_working_3-way'!V495/(2*'OddsRatio_working_3-way'!X495)))</f>
        <v>0.64429359395239516</v>
      </c>
      <c r="Z495" s="11">
        <f>'OddsRatio_working_3-way'!X495^(1/3)*COS('OddsRatio_working_3-way'!Y495/3)</f>
        <v>0.52521917919248196</v>
      </c>
      <c r="AA495" s="11">
        <f>'OddsRatio_working_3-way'!X495^(1/3)*COS(('OddsRatio_working_3-way'!Y495+2*PI())/3)</f>
        <v>-0.36182603810981301</v>
      </c>
      <c r="AB495" s="11">
        <f>'OddsRatio_working_3-way'!X495^(1/3)*COS(('OddsRatio_working_3-way'!Y495+4*PI())/3)</f>
        <v>-0.16339314108266906</v>
      </c>
      <c r="AC495" s="11">
        <f>'OddsRatio_working_3-way'!X495^(1/3)*SIN('OddsRatio_working_3-way'!Y495/3)</f>
        <v>0.11456528651469887</v>
      </c>
      <c r="AD495" s="11">
        <f>'OddsRatio_working_3-way'!X495^(1/3)*SIN(('OddsRatio_working_3-way'!Y495+2*PI())/3)</f>
        <v>0.39757050847815117</v>
      </c>
      <c r="AE495" s="11">
        <f>'OddsRatio_working_3-way'!X495^(1/3)*SIN(('OddsRatio_working_3-way'!Y495+4*PI())/3)</f>
        <v>-0.51213579499285</v>
      </c>
      <c r="AF495" s="11">
        <f>-'OddsRatio_working_3-way'!U495/(3*'OddsRatio_working_3-way'!X495^(1/3))*COS(('OddsRatio_working_3-way'!Y495)/3)</f>
        <v>0.52521917919248196</v>
      </c>
      <c r="AG495" s="11">
        <f>-'OddsRatio_working_3-way'!U495/(3*'OddsRatio_working_3-way'!X495^(1/3))*COS(('OddsRatio_working_3-way'!Y495+2*PI())/3)</f>
        <v>-0.36182603810981301</v>
      </c>
      <c r="AH495" s="11">
        <f>-'OddsRatio_working_3-way'!U495/(3*'OddsRatio_working_3-way'!X495^(1/3))*COS(('OddsRatio_working_3-way'!Y495+4*PI())/3)</f>
        <v>-0.16339314108266906</v>
      </c>
      <c r="AI495" s="11">
        <f>'OddsRatio_working_3-way'!U495/(3*'OddsRatio_working_3-way'!X495^(1/3))*SIN(('OddsRatio_working_3-way'!Y495)/3)</f>
        <v>-0.11456528651469887</v>
      </c>
      <c r="AJ495" s="11">
        <f>'OddsRatio_working_3-way'!U495/(3*'OddsRatio_working_3-way'!X495^(1/3))*SIN(('OddsRatio_working_3-way'!Y495+2*PI())/3)</f>
        <v>-0.39757050847815117</v>
      </c>
      <c r="AK495" s="11">
        <f>'OddsRatio_working_3-way'!U495/(3*'OddsRatio_working_3-way'!X495^(1/3))*SIN(('OddsRatio_working_3-way'!Y495+4*PI())/3)</f>
        <v>0.51213579499285</v>
      </c>
      <c r="AL495" s="11">
        <f>'OddsRatio_working_3-way'!Z495+'OddsRatio_working_3-way'!AF495</f>
        <v>1.0504383583849639</v>
      </c>
      <c r="AM495" s="11">
        <f>'OddsRatio_working_3-way'!AA495+'OddsRatio_working_3-way'!AG495</f>
        <v>-0.72365207621962602</v>
      </c>
      <c r="AN495" s="11">
        <f>'OddsRatio_working_3-way'!AB495+'OddsRatio_working_3-way'!AH495</f>
        <v>-0.32678628216533812</v>
      </c>
      <c r="AO495" s="11">
        <f>'OddsRatio_working_3-way'!AC495+'OddsRatio_working_3-way'!AI495</f>
        <v>0</v>
      </c>
      <c r="AP495" s="11">
        <f>'OddsRatio_working_3-way'!AD495+'OddsRatio_working_3-way'!AJ495</f>
        <v>0</v>
      </c>
      <c r="AQ495" s="11">
        <f>'OddsRatio_working_3-way'!AE495+'OddsRatio_working_3-way'!AK495</f>
        <v>0</v>
      </c>
      <c r="AR495" s="10">
        <f>IF(A495="","",IF(('OddsRatio_working_3-way'!X495=0),IF(Q495&gt;0,-Q495^(1/3),(-Q495)^(1/3)),'OddsRatio_working_3-way'!AL495-'OddsRatio_working_3-way'!R495/3))</f>
        <v>1.0504383583849639</v>
      </c>
      <c r="AS495" s="11">
        <f>IF(('OddsRatio_working_3-way'!X495=0),IF(Q495&gt;0,-Q495^(1/3),(-Q495)^(1/3)),'OddsRatio_working_3-way'!AM495-'OddsRatio_working_3-way'!R495/3)</f>
        <v>-0.72365207621962602</v>
      </c>
      <c r="AT495" s="11">
        <f>IF(('OddsRatio_working_3-way'!X495=0),IF(Q495&gt;0,-Q495^(1/3),(-Q495)^(1/3)),'OddsRatio_working_3-way'!AN495-'OddsRatio_working_3-way'!R495/3)</f>
        <v>-0.32678628216533812</v>
      </c>
      <c r="AU495" s="11">
        <f>IF(('OddsRatio_working_3-way'!X495=0),0,'OddsRatio_working_3-way'!AO495)</f>
        <v>0</v>
      </c>
      <c r="AV495" s="11">
        <f>IF(('OddsRatio_working_3-way'!X495=0),0,'OddsRatio_working_3-way'!AP495)</f>
        <v>0</v>
      </c>
      <c r="AW495" s="11">
        <f>IF(('OddsRatio_working_3-way'!X495=0),0,'OddsRatio_working_3-way'!AQ495)</f>
        <v>0</v>
      </c>
    </row>
    <row r="496" spans="1:49" x14ac:dyDescent="0.2">
      <c r="A496" s="4">
        <f>IF('True_Odds_Calculator_3-way'!A497="","",'True_Odds_Calculator_3-way'!A497)</f>
        <v>3.9</v>
      </c>
      <c r="B496" s="4">
        <f>IF('True_Odds_Calculator_3-way'!B497="","",'True_Odds_Calculator_3-way'!B497)</f>
        <v>3.75</v>
      </c>
      <c r="C496" s="4">
        <f>IF('True_Odds_Calculator_3-way'!C497="","",'True_Odds_Calculator_3-way'!C497)</f>
        <v>1.97</v>
      </c>
      <c r="D496" s="9">
        <f t="shared" si="104"/>
        <v>0.24725709774505478</v>
      </c>
      <c r="E496" s="9">
        <f t="shared" si="105"/>
        <v>0.25727405743479831</v>
      </c>
      <c r="F496" s="9">
        <f t="shared" si="106"/>
        <v>0.49546884482014691</v>
      </c>
      <c r="G496" s="9">
        <f t="shared" si="107"/>
        <v>1.0497838904773691</v>
      </c>
      <c r="H496" s="9">
        <f t="shared" si="108"/>
        <v>4.0443732823843694</v>
      </c>
      <c r="I496" s="9">
        <f t="shared" si="109"/>
        <v>3.8869056988127646</v>
      </c>
      <c r="J496" s="9">
        <f t="shared" si="110"/>
        <v>2.018290373763048</v>
      </c>
      <c r="K496" s="11">
        <f t="shared" si="111"/>
        <v>0.25641025641025644</v>
      </c>
      <c r="L496" s="11">
        <f t="shared" si="112"/>
        <v>0.26666666666666666</v>
      </c>
      <c r="M496" s="11">
        <f t="shared" si="113"/>
        <v>0.50761421319796951</v>
      </c>
      <c r="N496" s="11">
        <f>'OddsRatio_working_3-way'!K496+'OddsRatio_working_3-way'!L496+'OddsRatio_working_3-way'!M496-('OddsRatio_working_3-way'!K496*'OddsRatio_working_3-way'!L496)-('OddsRatio_working_3-way'!K496*'OddsRatio_working_3-way'!M496)-('OddsRatio_working_3-way'!L496*'OddsRatio_working_3-way'!M496)+('OddsRatio_working_3-way'!K496*'OddsRatio_working_3-way'!L496*'OddsRatio_working_3-way'!M496)-1</f>
        <v>-0.26849754870059428</v>
      </c>
      <c r="O496" s="11">
        <f>0</f>
        <v>0</v>
      </c>
      <c r="P496" s="11">
        <f>('OddsRatio_working_3-way'!K496*'OddsRatio_working_3-way'!L496)+('OddsRatio_working_3-way'!K496*'OddsRatio_working_3-way'!M496)+('OddsRatio_working_3-way'!L496*'OddsRatio_working_3-way'!M496)-(3*'OddsRatio_working_3-way'!K496*'OddsRatio_working_3-way'!L496*'OddsRatio_working_3-way'!M496)</f>
        <v>0.22977135667490994</v>
      </c>
      <c r="Q496" s="11">
        <f>2*'OddsRatio_working_3-way'!K496*'OddsRatio_working_3-way'!L496*'OddsRatio_working_3-way'!M496</f>
        <v>6.9417328300577036E-2</v>
      </c>
      <c r="R496" s="11">
        <f t="shared" si="114"/>
        <v>0</v>
      </c>
      <c r="S496" s="11">
        <f t="shared" si="115"/>
        <v>-0.85576705555376031</v>
      </c>
      <c r="T496" s="11">
        <f t="shared" si="116"/>
        <v>-0.258539895937692</v>
      </c>
      <c r="U496" s="11">
        <f>'OddsRatio_working_3-way'!S496-'OddsRatio_working_3-way'!R496^2/3</f>
        <v>-0.85576705555376031</v>
      </c>
      <c r="V496" s="11">
        <f>'OddsRatio_working_3-way'!S496*'OddsRatio_working_3-way'!R496/3-2*'OddsRatio_working_3-way'!R496^3/27-'OddsRatio_working_3-way'!T496</f>
        <v>0.258539895937692</v>
      </c>
      <c r="W496" s="11">
        <f>'OddsRatio_working_3-way'!V496^2+4*'OddsRatio_working_3-way'!U496^3/27</f>
        <v>-2.6003062207010277E-2</v>
      </c>
      <c r="X496" s="11">
        <f>IF('OddsRatio_working_3-way'!W496&gt;0,IF(ABS('OddsRatio_working_3-way'!V496+SQRT('OddsRatio_working_3-way'!W496))/2&gt;0,ABS('OddsRatio_working_3-way'!V496+SQRT('OddsRatio_working_3-way'!W496))/2,ABS('OddsRatio_working_3-way'!V496-SQRT('OddsRatio_working_3-way'!W496))/2),SQRT(-'OddsRatio_working_3-way'!U496^3/27))</f>
        <v>0.15235315881077333</v>
      </c>
      <c r="Y496" s="11">
        <f>IF('OddsRatio_working_3-way'!W496&gt;=0,IF('OddsRatio_working_3-way'!V496+SQRT('OddsRatio_working_3-way'!W496)&gt;0,0,PI()),ACOS('OddsRatio_working_3-way'!V496/(2*'OddsRatio_working_3-way'!X496)))</f>
        <v>0.55767317450625331</v>
      </c>
      <c r="Z496" s="11">
        <f>'OddsRatio_working_3-way'!X496^(1/3)*COS('OddsRatio_working_3-way'!Y496/3)</f>
        <v>0.52489194523868454</v>
      </c>
      <c r="AA496" s="11">
        <f>'OddsRatio_working_3-way'!X496^(1/3)*COS(('OddsRatio_working_3-way'!Y496+2*PI())/3)</f>
        <v>-0.34793338839559806</v>
      </c>
      <c r="AB496" s="11">
        <f>'OddsRatio_working_3-way'!X496^(1/3)*COS(('OddsRatio_working_3-way'!Y496+4*PI())/3)</f>
        <v>-0.17695855684308659</v>
      </c>
      <c r="AC496" s="11">
        <f>'OddsRatio_working_3-way'!X496^(1/3)*SIN('OddsRatio_working_3-way'!Y496/3)</f>
        <v>9.8712365021493442E-2</v>
      </c>
      <c r="AD496" s="11">
        <f>'OddsRatio_working_3-way'!X496^(1/3)*SIN(('OddsRatio_working_3-way'!Y496+2*PI())/3)</f>
        <v>0.40521357630778448</v>
      </c>
      <c r="AE496" s="11">
        <f>'OddsRatio_working_3-way'!X496^(1/3)*SIN(('OddsRatio_working_3-way'!Y496+4*PI())/3)</f>
        <v>-0.50392594132927793</v>
      </c>
      <c r="AF496" s="11">
        <f>-'OddsRatio_working_3-way'!U496/(3*'OddsRatio_working_3-way'!X496^(1/3))*COS(('OddsRatio_working_3-way'!Y496)/3)</f>
        <v>0.52489194523868454</v>
      </c>
      <c r="AG496" s="11">
        <f>-'OddsRatio_working_3-way'!U496/(3*'OddsRatio_working_3-way'!X496^(1/3))*COS(('OddsRatio_working_3-way'!Y496+2*PI())/3)</f>
        <v>-0.34793338839559806</v>
      </c>
      <c r="AH496" s="11">
        <f>-'OddsRatio_working_3-way'!U496/(3*'OddsRatio_working_3-way'!X496^(1/3))*COS(('OddsRatio_working_3-way'!Y496+4*PI())/3)</f>
        <v>-0.17695855684308659</v>
      </c>
      <c r="AI496" s="11">
        <f>'OddsRatio_working_3-way'!U496/(3*'OddsRatio_working_3-way'!X496^(1/3))*SIN(('OddsRatio_working_3-way'!Y496)/3)</f>
        <v>-9.8712365021493442E-2</v>
      </c>
      <c r="AJ496" s="11">
        <f>'OddsRatio_working_3-way'!U496/(3*'OddsRatio_working_3-way'!X496^(1/3))*SIN(('OddsRatio_working_3-way'!Y496+2*PI())/3)</f>
        <v>-0.40521357630778448</v>
      </c>
      <c r="AK496" s="11">
        <f>'OddsRatio_working_3-way'!U496/(3*'OddsRatio_working_3-way'!X496^(1/3))*SIN(('OddsRatio_working_3-way'!Y496+4*PI())/3)</f>
        <v>0.50392594132927793</v>
      </c>
      <c r="AL496" s="11">
        <f>'OddsRatio_working_3-way'!Z496+'OddsRatio_working_3-way'!AF496</f>
        <v>1.0497838904773691</v>
      </c>
      <c r="AM496" s="11">
        <f>'OddsRatio_working_3-way'!AA496+'OddsRatio_working_3-way'!AG496</f>
        <v>-0.69586677679119613</v>
      </c>
      <c r="AN496" s="11">
        <f>'OddsRatio_working_3-way'!AB496+'OddsRatio_working_3-way'!AH496</f>
        <v>-0.35391711368617318</v>
      </c>
      <c r="AO496" s="11">
        <f>'OddsRatio_working_3-way'!AC496+'OddsRatio_working_3-way'!AI496</f>
        <v>0</v>
      </c>
      <c r="AP496" s="11">
        <f>'OddsRatio_working_3-way'!AD496+'OddsRatio_working_3-way'!AJ496</f>
        <v>0</v>
      </c>
      <c r="AQ496" s="11">
        <f>'OddsRatio_working_3-way'!AE496+'OddsRatio_working_3-way'!AK496</f>
        <v>0</v>
      </c>
      <c r="AR496" s="10">
        <f>IF(A496="","",IF(('OddsRatio_working_3-way'!X496=0),IF(Q496&gt;0,-Q496^(1/3),(-Q496)^(1/3)),'OddsRatio_working_3-way'!AL496-'OddsRatio_working_3-way'!R496/3))</f>
        <v>1.0497838904773691</v>
      </c>
      <c r="AS496" s="11">
        <f>IF(('OddsRatio_working_3-way'!X496=0),IF(Q496&gt;0,-Q496^(1/3),(-Q496)^(1/3)),'OddsRatio_working_3-way'!AM496-'OddsRatio_working_3-way'!R496/3)</f>
        <v>-0.69586677679119613</v>
      </c>
      <c r="AT496" s="11">
        <f>IF(('OddsRatio_working_3-way'!X496=0),IF(Q496&gt;0,-Q496^(1/3),(-Q496)^(1/3)),'OddsRatio_working_3-way'!AN496-'OddsRatio_working_3-way'!R496/3)</f>
        <v>-0.35391711368617318</v>
      </c>
      <c r="AU496" s="11">
        <f>IF(('OddsRatio_working_3-way'!X496=0),0,'OddsRatio_working_3-way'!AO496)</f>
        <v>0</v>
      </c>
      <c r="AV496" s="11">
        <f>IF(('OddsRatio_working_3-way'!X496=0),0,'OddsRatio_working_3-way'!AP496)</f>
        <v>0</v>
      </c>
      <c r="AW496" s="11">
        <f>IF(('OddsRatio_working_3-way'!X496=0),0,'OddsRatio_working_3-way'!AQ496)</f>
        <v>0</v>
      </c>
    </row>
    <row r="497" spans="1:49" x14ac:dyDescent="0.2">
      <c r="A497" s="4">
        <f>IF('True_Odds_Calculator_3-way'!A498="","",'True_Odds_Calculator_3-way'!A498)</f>
        <v>4.6900000000000004</v>
      </c>
      <c r="B497" s="4">
        <f>IF('True_Odds_Calculator_3-way'!B498="","",'True_Odds_Calculator_3-way'!B498)</f>
        <v>3.99</v>
      </c>
      <c r="C497" s="4">
        <f>IF('True_Odds_Calculator_3-way'!C498="","",'True_Odds_Calculator_3-way'!C498)</f>
        <v>1.78</v>
      </c>
      <c r="D497" s="9">
        <f t="shared" si="104"/>
        <v>0.20611759693491805</v>
      </c>
      <c r="E497" s="9">
        <f t="shared" si="105"/>
        <v>0.24266286682512209</v>
      </c>
      <c r="F497" s="9">
        <f t="shared" si="106"/>
        <v>0.55121953623995978</v>
      </c>
      <c r="G497" s="9">
        <f t="shared" si="107"/>
        <v>1.0437938626918692</v>
      </c>
      <c r="H497" s="9">
        <f t="shared" si="108"/>
        <v>4.8515993533329986</v>
      </c>
      <c r="I497" s="9">
        <f t="shared" si="109"/>
        <v>4.12094364944869</v>
      </c>
      <c r="J497" s="9">
        <f t="shared" si="110"/>
        <v>1.814159212899658</v>
      </c>
      <c r="K497" s="11">
        <f t="shared" si="111"/>
        <v>0.21321961620469082</v>
      </c>
      <c r="L497" s="11">
        <f t="shared" si="112"/>
        <v>0.25062656641604009</v>
      </c>
      <c r="M497" s="11">
        <f t="shared" si="113"/>
        <v>0.5617977528089888</v>
      </c>
      <c r="N497" s="11">
        <f>'OddsRatio_working_3-way'!K497+'OddsRatio_working_3-way'!L497+'OddsRatio_working_3-way'!M497-('OddsRatio_working_3-way'!K497*'OddsRatio_working_3-way'!L497)-('OddsRatio_working_3-way'!K497*'OddsRatio_working_3-way'!M497)-('OddsRatio_working_3-way'!L497*'OddsRatio_working_3-way'!M497)+('OddsRatio_working_3-way'!K497*'OddsRatio_working_3-way'!L497*'OddsRatio_working_3-way'!M497)-1</f>
        <v>-0.25836067853445688</v>
      </c>
      <c r="O497" s="11">
        <f>0</f>
        <v>0</v>
      </c>
      <c r="P497" s="11">
        <f>('OddsRatio_working_3-way'!K497*'OddsRatio_working_3-way'!L497)+('OddsRatio_working_3-way'!K497*'OddsRatio_working_3-way'!M497)+('OddsRatio_working_3-way'!L497*'OddsRatio_working_3-way'!M497)-(3*'OddsRatio_working_3-way'!K497*'OddsRatio_working_3-way'!L497*'OddsRatio_working_3-way'!M497)</f>
        <v>0.22396135519796589</v>
      </c>
      <c r="Q497" s="11">
        <f>2*'OddsRatio_working_3-way'!K497*'OddsRatio_working_3-way'!L497*'OddsRatio_working_3-way'!M497</f>
        <v>6.0043258766210701E-2</v>
      </c>
      <c r="R497" s="11">
        <f t="shared" si="114"/>
        <v>0</v>
      </c>
      <c r="S497" s="11">
        <f t="shared" si="115"/>
        <v>-0.86685542269195104</v>
      </c>
      <c r="T497" s="11">
        <f t="shared" si="116"/>
        <v>-0.23240091761178314</v>
      </c>
      <c r="U497" s="11">
        <f>'OddsRatio_working_3-way'!S497-'OddsRatio_working_3-way'!R497^2/3</f>
        <v>-0.86685542269195104</v>
      </c>
      <c r="V497" s="11">
        <f>'OddsRatio_working_3-way'!S497*'OddsRatio_working_3-way'!R497/3-2*'OddsRatio_working_3-way'!R497^3/27-'OddsRatio_working_3-way'!T497</f>
        <v>0.23240091761178314</v>
      </c>
      <c r="W497" s="11">
        <f>'OddsRatio_working_3-way'!V497^2+4*'OddsRatio_working_3-way'!U497^3/27</f>
        <v>-4.2491796581839006E-2</v>
      </c>
      <c r="X497" s="11">
        <f>IF('OddsRatio_working_3-way'!W497&gt;0,IF(ABS('OddsRatio_working_3-way'!V497+SQRT('OddsRatio_working_3-way'!W497))/2&gt;0,ABS('OddsRatio_working_3-way'!V497+SQRT('OddsRatio_working_3-way'!W497))/2,ABS('OddsRatio_working_3-way'!V497-SQRT('OddsRatio_working_3-way'!W497))/2),SQRT(-'OddsRatio_working_3-way'!U497^3/27))</f>
        <v>0.15532384160894119</v>
      </c>
      <c r="Y497" s="11">
        <f>IF('OddsRatio_working_3-way'!W497&gt;=0,IF('OddsRatio_working_3-way'!V497+SQRT('OddsRatio_working_3-way'!W497)&gt;0,0,PI()),ACOS('OddsRatio_working_3-way'!V497/(2*'OddsRatio_working_3-way'!X497)))</f>
        <v>0.72557599169797826</v>
      </c>
      <c r="Z497" s="11">
        <f>'OddsRatio_working_3-way'!X497^(1/3)*COS('OddsRatio_working_3-way'!Y497/3)</f>
        <v>0.52189693134593462</v>
      </c>
      <c r="AA497" s="11">
        <f>'OddsRatio_working_3-way'!X497^(1/3)*COS(('OddsRatio_working_3-way'!Y497+2*PI())/3)</f>
        <v>-0.37244532868605984</v>
      </c>
      <c r="AB497" s="11">
        <f>'OddsRatio_working_3-way'!X497^(1/3)*COS(('OddsRatio_working_3-way'!Y497+4*PI())/3)</f>
        <v>-0.14945160265987489</v>
      </c>
      <c r="AC497" s="11">
        <f>'OddsRatio_working_3-way'!X497^(1/3)*SIN('OddsRatio_working_3-way'!Y497/3)</f>
        <v>0.12874548774881561</v>
      </c>
      <c r="AD497" s="11">
        <f>'OddsRatio_working_3-way'!X497^(1/3)*SIN(('OddsRatio_working_3-way'!Y497+2*PI())/3)</f>
        <v>0.38760325682831476</v>
      </c>
      <c r="AE497" s="11">
        <f>'OddsRatio_working_3-way'!X497^(1/3)*SIN(('OddsRatio_working_3-way'!Y497+4*PI())/3)</f>
        <v>-0.51634874457713031</v>
      </c>
      <c r="AF497" s="11">
        <f>-'OddsRatio_working_3-way'!U497/(3*'OddsRatio_working_3-way'!X497^(1/3))*COS(('OddsRatio_working_3-way'!Y497)/3)</f>
        <v>0.52189693134593462</v>
      </c>
      <c r="AG497" s="11">
        <f>-'OddsRatio_working_3-way'!U497/(3*'OddsRatio_working_3-way'!X497^(1/3))*COS(('OddsRatio_working_3-way'!Y497+2*PI())/3)</f>
        <v>-0.37244532868605984</v>
      </c>
      <c r="AH497" s="11">
        <f>-'OddsRatio_working_3-way'!U497/(3*'OddsRatio_working_3-way'!X497^(1/3))*COS(('OddsRatio_working_3-way'!Y497+4*PI())/3)</f>
        <v>-0.14945160265987489</v>
      </c>
      <c r="AI497" s="11">
        <f>'OddsRatio_working_3-way'!U497/(3*'OddsRatio_working_3-way'!X497^(1/3))*SIN(('OddsRatio_working_3-way'!Y497)/3)</f>
        <v>-0.12874548774881561</v>
      </c>
      <c r="AJ497" s="11">
        <f>'OddsRatio_working_3-way'!U497/(3*'OddsRatio_working_3-way'!X497^(1/3))*SIN(('OddsRatio_working_3-way'!Y497+2*PI())/3)</f>
        <v>-0.38760325682831476</v>
      </c>
      <c r="AK497" s="11">
        <f>'OddsRatio_working_3-way'!U497/(3*'OddsRatio_working_3-way'!X497^(1/3))*SIN(('OddsRatio_working_3-way'!Y497+4*PI())/3)</f>
        <v>0.51634874457713031</v>
      </c>
      <c r="AL497" s="11">
        <f>'OddsRatio_working_3-way'!Z497+'OddsRatio_working_3-way'!AF497</f>
        <v>1.0437938626918692</v>
      </c>
      <c r="AM497" s="11">
        <f>'OddsRatio_working_3-way'!AA497+'OddsRatio_working_3-way'!AG497</f>
        <v>-0.74489065737211968</v>
      </c>
      <c r="AN497" s="11">
        <f>'OddsRatio_working_3-way'!AB497+'OddsRatio_working_3-way'!AH497</f>
        <v>-0.29890320531974979</v>
      </c>
      <c r="AO497" s="11">
        <f>'OddsRatio_working_3-way'!AC497+'OddsRatio_working_3-way'!AI497</f>
        <v>0</v>
      </c>
      <c r="AP497" s="11">
        <f>'OddsRatio_working_3-way'!AD497+'OddsRatio_working_3-way'!AJ497</f>
        <v>0</v>
      </c>
      <c r="AQ497" s="11">
        <f>'OddsRatio_working_3-way'!AE497+'OddsRatio_working_3-way'!AK497</f>
        <v>0</v>
      </c>
      <c r="AR497" s="10">
        <f>IF(A497="","",IF(('OddsRatio_working_3-way'!X497=0),IF(Q497&gt;0,-Q497^(1/3),(-Q497)^(1/3)),'OddsRatio_working_3-way'!AL497-'OddsRatio_working_3-way'!R497/3))</f>
        <v>1.0437938626918692</v>
      </c>
      <c r="AS497" s="11">
        <f>IF(('OddsRatio_working_3-way'!X497=0),IF(Q497&gt;0,-Q497^(1/3),(-Q497)^(1/3)),'OddsRatio_working_3-way'!AM497-'OddsRatio_working_3-way'!R497/3)</f>
        <v>-0.74489065737211968</v>
      </c>
      <c r="AT497" s="11">
        <f>IF(('OddsRatio_working_3-way'!X497=0),IF(Q497&gt;0,-Q497^(1/3),(-Q497)^(1/3)),'OddsRatio_working_3-way'!AN497-'OddsRatio_working_3-way'!R497/3)</f>
        <v>-0.29890320531974979</v>
      </c>
      <c r="AU497" s="11">
        <f>IF(('OddsRatio_working_3-way'!X497=0),0,'OddsRatio_working_3-way'!AO497)</f>
        <v>0</v>
      </c>
      <c r="AV497" s="11">
        <f>IF(('OddsRatio_working_3-way'!X497=0),0,'OddsRatio_working_3-way'!AP497)</f>
        <v>0</v>
      </c>
      <c r="AW497" s="11">
        <f>IF(('OddsRatio_working_3-way'!X497=0),0,'OddsRatio_working_3-way'!AQ497)</f>
        <v>0</v>
      </c>
    </row>
    <row r="498" spans="1:49" x14ac:dyDescent="0.2">
      <c r="A498" s="4">
        <f>IF('True_Odds_Calculator_3-way'!A499="","",'True_Odds_Calculator_3-way'!A499)</f>
        <v>2.31</v>
      </c>
      <c r="B498" s="4">
        <f>IF('True_Odds_Calculator_3-way'!B499="","",'True_Odds_Calculator_3-way'!B499)</f>
        <v>3.19</v>
      </c>
      <c r="C498" s="4">
        <f>IF('True_Odds_Calculator_3-way'!C499="","",'True_Odds_Calculator_3-way'!C499)</f>
        <v>3.63</v>
      </c>
      <c r="D498" s="9">
        <f t="shared" si="104"/>
        <v>0.42474883603133368</v>
      </c>
      <c r="E498" s="9">
        <f t="shared" si="105"/>
        <v>0.30636192828888797</v>
      </c>
      <c r="F498" s="9">
        <f t="shared" si="106"/>
        <v>0.26888923567977829</v>
      </c>
      <c r="G498" s="9">
        <f t="shared" si="107"/>
        <v>1.0338416228123239</v>
      </c>
      <c r="H498" s="9">
        <f t="shared" si="108"/>
        <v>2.3543325258841441</v>
      </c>
      <c r="I498" s="9">
        <f t="shared" si="109"/>
        <v>3.26411315395899</v>
      </c>
      <c r="J498" s="9">
        <f t="shared" si="110"/>
        <v>3.7190034679964117</v>
      </c>
      <c r="K498" s="11">
        <f t="shared" si="111"/>
        <v>0.4329004329004329</v>
      </c>
      <c r="L498" s="11">
        <f t="shared" si="112"/>
        <v>0.31347962382445144</v>
      </c>
      <c r="M498" s="11">
        <f t="shared" si="113"/>
        <v>0.27548209366391185</v>
      </c>
      <c r="N498" s="11">
        <f>'OddsRatio_working_3-way'!K498+'OddsRatio_working_3-way'!L498+'OddsRatio_working_3-way'!M498-('OddsRatio_working_3-way'!K498*'OddsRatio_working_3-way'!L498)-('OddsRatio_working_3-way'!K498*'OddsRatio_working_3-way'!M498)-('OddsRatio_working_3-way'!L498*'OddsRatio_working_3-way'!M498)+('OddsRatio_working_3-way'!K498*'OddsRatio_working_3-way'!L498*'OddsRatio_working_3-way'!M498)-1</f>
        <v>-0.28207322958482317</v>
      </c>
      <c r="O498" s="11">
        <f>0</f>
        <v>0</v>
      </c>
      <c r="P498" s="11">
        <f>('OddsRatio_working_3-way'!K498*'OddsRatio_working_3-way'!L498)+('OddsRatio_working_3-way'!K498*'OddsRatio_working_3-way'!M498)+('OddsRatio_working_3-way'!L498*'OddsRatio_working_3-way'!M498)-(3*'OddsRatio_working_3-way'!K498*'OddsRatio_working_3-way'!L498*'OddsRatio_working_3-way'!M498)</f>
        <v>0.22916652881159741</v>
      </c>
      <c r="Q498" s="11">
        <f>2*'OddsRatio_working_3-way'!K498*'OddsRatio_working_3-way'!L498*'OddsRatio_working_3-way'!M498</f>
        <v>7.476885116202199E-2</v>
      </c>
      <c r="R498" s="11">
        <f t="shared" si="114"/>
        <v>0</v>
      </c>
      <c r="S498" s="11">
        <f t="shared" si="115"/>
        <v>-0.81243629233763914</v>
      </c>
      <c r="T498" s="11">
        <f t="shared" si="116"/>
        <v>-0.2650689371411547</v>
      </c>
      <c r="U498" s="11">
        <f>'OddsRatio_working_3-way'!S498-'OddsRatio_working_3-way'!R498^2/3</f>
        <v>-0.81243629233763914</v>
      </c>
      <c r="V498" s="11">
        <f>'OddsRatio_working_3-way'!S498*'OddsRatio_working_3-way'!R498/3-2*'OddsRatio_working_3-way'!R498^3/27-'OddsRatio_working_3-way'!T498</f>
        <v>0.2650689371411547</v>
      </c>
      <c r="W498" s="11">
        <f>'OddsRatio_working_3-way'!V498^2+4*'OddsRatio_working_3-way'!U498^3/27</f>
        <v>-9.183020338162165E-3</v>
      </c>
      <c r="X498" s="11">
        <f>IF('OddsRatio_working_3-way'!W498&gt;0,IF(ABS('OddsRatio_working_3-way'!V498+SQRT('OddsRatio_working_3-way'!W498))/2&gt;0,ABS('OddsRatio_working_3-way'!V498+SQRT('OddsRatio_working_3-way'!W498))/2,ABS('OddsRatio_working_3-way'!V498-SQRT('OddsRatio_working_3-way'!W498))/2),SQRT(-'OddsRatio_working_3-way'!U498^3/27))</f>
        <v>0.14092955844614677</v>
      </c>
      <c r="Y498" s="11">
        <f>IF('OddsRatio_working_3-way'!W498&gt;=0,IF('OddsRatio_working_3-way'!V498+SQRT('OddsRatio_working_3-way'!W498)&gt;0,0,PI()),ACOS('OddsRatio_working_3-way'!V498/(2*'OddsRatio_working_3-way'!X498)))</f>
        <v>0.34690172120371843</v>
      </c>
      <c r="Z498" s="11">
        <f>'OddsRatio_working_3-way'!X498^(1/3)*COS('OddsRatio_working_3-way'!Y498/3)</f>
        <v>0.51692081140616197</v>
      </c>
      <c r="AA498" s="11">
        <f>'OddsRatio_working_3-way'!X498^(1/3)*COS(('OddsRatio_working_3-way'!Y498+2*PI())/3)</f>
        <v>-0.31045780117445165</v>
      </c>
      <c r="AB498" s="11">
        <f>'OddsRatio_working_3-way'!X498^(1/3)*COS(('OddsRatio_working_3-way'!Y498+4*PI())/3)</f>
        <v>-0.20646301023171046</v>
      </c>
      <c r="AC498" s="11">
        <f>'OddsRatio_working_3-way'!X498^(1/3)*SIN('OddsRatio_working_3-way'!Y498/3)</f>
        <v>6.0041420545110739E-2</v>
      </c>
      <c r="AD498" s="11">
        <f>'OddsRatio_working_3-way'!X498^(1/3)*SIN(('OddsRatio_working_3-way'!Y498+2*PI())/3)</f>
        <v>0.4176458441500458</v>
      </c>
      <c r="AE498" s="11">
        <f>'OddsRatio_working_3-way'!X498^(1/3)*SIN(('OddsRatio_working_3-way'!Y498+4*PI())/3)</f>
        <v>-0.47768726469515632</v>
      </c>
      <c r="AF498" s="11">
        <f>-'OddsRatio_working_3-way'!U498/(3*'OddsRatio_working_3-way'!X498^(1/3))*COS(('OddsRatio_working_3-way'!Y498)/3)</f>
        <v>0.51692081140616197</v>
      </c>
      <c r="AG498" s="11">
        <f>-'OddsRatio_working_3-way'!U498/(3*'OddsRatio_working_3-way'!X498^(1/3))*COS(('OddsRatio_working_3-way'!Y498+2*PI())/3)</f>
        <v>-0.31045780117445165</v>
      </c>
      <c r="AH498" s="11">
        <f>-'OddsRatio_working_3-way'!U498/(3*'OddsRatio_working_3-way'!X498^(1/3))*COS(('OddsRatio_working_3-way'!Y498+4*PI())/3)</f>
        <v>-0.20646301023171046</v>
      </c>
      <c r="AI498" s="11">
        <f>'OddsRatio_working_3-way'!U498/(3*'OddsRatio_working_3-way'!X498^(1/3))*SIN(('OddsRatio_working_3-way'!Y498)/3)</f>
        <v>-6.0041420545110739E-2</v>
      </c>
      <c r="AJ498" s="11">
        <f>'OddsRatio_working_3-way'!U498/(3*'OddsRatio_working_3-way'!X498^(1/3))*SIN(('OddsRatio_working_3-way'!Y498+2*PI())/3)</f>
        <v>-0.4176458441500458</v>
      </c>
      <c r="AK498" s="11">
        <f>'OddsRatio_working_3-way'!U498/(3*'OddsRatio_working_3-way'!X498^(1/3))*SIN(('OddsRatio_working_3-way'!Y498+4*PI())/3)</f>
        <v>0.47768726469515632</v>
      </c>
      <c r="AL498" s="11">
        <f>'OddsRatio_working_3-way'!Z498+'OddsRatio_working_3-way'!AF498</f>
        <v>1.0338416228123239</v>
      </c>
      <c r="AM498" s="11">
        <f>'OddsRatio_working_3-way'!AA498+'OddsRatio_working_3-way'!AG498</f>
        <v>-0.62091560234890331</v>
      </c>
      <c r="AN498" s="11">
        <f>'OddsRatio_working_3-way'!AB498+'OddsRatio_working_3-way'!AH498</f>
        <v>-0.41292602046342092</v>
      </c>
      <c r="AO498" s="11">
        <f>'OddsRatio_working_3-way'!AC498+'OddsRatio_working_3-way'!AI498</f>
        <v>0</v>
      </c>
      <c r="AP498" s="11">
        <f>'OddsRatio_working_3-way'!AD498+'OddsRatio_working_3-way'!AJ498</f>
        <v>0</v>
      </c>
      <c r="AQ498" s="11">
        <f>'OddsRatio_working_3-way'!AE498+'OddsRatio_working_3-way'!AK498</f>
        <v>0</v>
      </c>
      <c r="AR498" s="10">
        <f>IF(A498="","",IF(('OddsRatio_working_3-way'!X498=0),IF(Q498&gt;0,-Q498^(1/3),(-Q498)^(1/3)),'OddsRatio_working_3-way'!AL498-'OddsRatio_working_3-way'!R498/3))</f>
        <v>1.0338416228123239</v>
      </c>
      <c r="AS498" s="11">
        <f>IF(('OddsRatio_working_3-way'!X498=0),IF(Q498&gt;0,-Q498^(1/3),(-Q498)^(1/3)),'OddsRatio_working_3-way'!AM498-'OddsRatio_working_3-way'!R498/3)</f>
        <v>-0.62091560234890331</v>
      </c>
      <c r="AT498" s="11">
        <f>IF(('OddsRatio_working_3-way'!X498=0),IF(Q498&gt;0,-Q498^(1/3),(-Q498)^(1/3)),'OddsRatio_working_3-way'!AN498-'OddsRatio_working_3-way'!R498/3)</f>
        <v>-0.41292602046342092</v>
      </c>
      <c r="AU498" s="11">
        <f>IF(('OddsRatio_working_3-way'!X498=0),0,'OddsRatio_working_3-way'!AO498)</f>
        <v>0</v>
      </c>
      <c r="AV498" s="11">
        <f>IF(('OddsRatio_working_3-way'!X498=0),0,'OddsRatio_working_3-way'!AP498)</f>
        <v>0</v>
      </c>
      <c r="AW498" s="11">
        <f>IF(('OddsRatio_working_3-way'!X498=0),0,'OddsRatio_working_3-way'!AQ498)</f>
        <v>0</v>
      </c>
    </row>
    <row r="499" spans="1:4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3.52</v>
      </c>
      <c r="C499" s="4">
        <f>IF('True_Odds_Calculator_3-way'!C500="","",'True_Odds_Calculator_3-way'!C500)</f>
        <v>4.54</v>
      </c>
      <c r="D499" s="9">
        <f t="shared" si="104"/>
        <v>0.50909650880170942</v>
      </c>
      <c r="E499" s="9">
        <f t="shared" si="105"/>
        <v>0.27679019948877293</v>
      </c>
      <c r="F499" s="9">
        <f t="shared" si="106"/>
        <v>0.21411329170951768</v>
      </c>
      <c r="G499" s="9">
        <f t="shared" si="107"/>
        <v>1.0368431274154433</v>
      </c>
      <c r="H499" s="9">
        <f t="shared" si="108"/>
        <v>1.9642641084963619</v>
      </c>
      <c r="I499" s="9">
        <f t="shared" si="109"/>
        <v>3.612844681086917</v>
      </c>
      <c r="J499" s="9">
        <f t="shared" si="110"/>
        <v>4.6704246710506689</v>
      </c>
      <c r="K499" s="11">
        <f t="shared" si="111"/>
        <v>0.5181347150259068</v>
      </c>
      <c r="L499" s="11">
        <f t="shared" si="112"/>
        <v>0.28409090909090912</v>
      </c>
      <c r="M499" s="11">
        <f t="shared" si="113"/>
        <v>0.22026431718061673</v>
      </c>
      <c r="N499" s="11">
        <f>'OddsRatio_working_3-way'!K499+'OddsRatio_working_3-way'!L499+'OddsRatio_working_3-way'!M499-('OddsRatio_working_3-way'!K499*'OddsRatio_working_3-way'!L499)-('OddsRatio_working_3-way'!K499*'OddsRatio_working_3-way'!M499)-('OddsRatio_working_3-way'!L499*'OddsRatio_working_3-way'!M499)+('OddsRatio_working_3-way'!K499*'OddsRatio_working_3-way'!L499*'OddsRatio_working_3-way'!M499)-1</f>
        <v>-0.26898677376582458</v>
      </c>
      <c r="O499" s="11">
        <f>0</f>
        <v>0</v>
      </c>
      <c r="P499" s="11">
        <f>('OddsRatio_working_3-way'!K499*'OddsRatio_working_3-way'!L499)+('OddsRatio_working_3-way'!K499*'OddsRatio_working_3-way'!M499)+('OddsRatio_working_3-way'!L499*'OddsRatio_working_3-way'!M499)-(3*'OddsRatio_working_3-way'!K499*'OddsRatio_working_3-way'!L499*'OddsRatio_working_3-way'!M499)</f>
        <v>0.22663206210146475</v>
      </c>
      <c r="Q499" s="11">
        <f>2*'OddsRatio_working_3-way'!K499*'OddsRatio_working_3-way'!L499*'OddsRatio_working_3-way'!M499</f>
        <v>6.4844652961792495E-2</v>
      </c>
      <c r="R499" s="11">
        <f t="shared" si="114"/>
        <v>0</v>
      </c>
      <c r="S499" s="11">
        <f t="shared" si="115"/>
        <v>-0.84253979825330316</v>
      </c>
      <c r="T499" s="11">
        <f t="shared" si="116"/>
        <v>-0.24107004241868477</v>
      </c>
      <c r="U499" s="11">
        <f>'OddsRatio_working_3-way'!S499-'OddsRatio_working_3-way'!R499^2/3</f>
        <v>-0.84253979825330316</v>
      </c>
      <c r="V499" s="11">
        <f>'OddsRatio_working_3-way'!S499*'OddsRatio_working_3-way'!R499/3-2*'OddsRatio_working_3-way'!R499^3/27-'OddsRatio_working_3-way'!T499</f>
        <v>0.24107004241868477</v>
      </c>
      <c r="W499" s="11">
        <f>'OddsRatio_working_3-way'!V499^2+4*'OddsRatio_working_3-way'!U499^3/27</f>
        <v>-3.0492126022353343E-2</v>
      </c>
      <c r="X499" s="11">
        <f>IF('OddsRatio_working_3-way'!W499&gt;0,IF(ABS('OddsRatio_working_3-way'!V499+SQRT('OddsRatio_working_3-way'!W499))/2&gt;0,ABS('OddsRatio_working_3-way'!V499+SQRT('OddsRatio_working_3-way'!W499))/2,ABS('OddsRatio_working_3-way'!V499-SQRT('OddsRatio_working_3-way'!W499))/2),SQRT(-'OddsRatio_working_3-way'!U499^3/27))</f>
        <v>0.14883454855484649</v>
      </c>
      <c r="Y499" s="11">
        <f>IF('OddsRatio_working_3-way'!W499&gt;=0,IF('OddsRatio_working_3-way'!V499+SQRT('OddsRatio_working_3-way'!W499)&gt;0,0,PI()),ACOS('OddsRatio_working_3-way'!V499/(2*'OddsRatio_working_3-way'!X499)))</f>
        <v>0.62688435139627563</v>
      </c>
      <c r="Z499" s="11">
        <f>'OddsRatio_working_3-way'!X499^(1/3)*COS('OddsRatio_working_3-way'!Y499/3)</f>
        <v>0.51842156370772163</v>
      </c>
      <c r="AA499" s="11">
        <f>'OddsRatio_working_3-way'!X499^(1/3)*COS(('OddsRatio_working_3-way'!Y499+2*PI())/3)</f>
        <v>-0.35441719589963988</v>
      </c>
      <c r="AB499" s="11">
        <f>'OddsRatio_working_3-way'!X499^(1/3)*COS(('OddsRatio_working_3-way'!Y499+4*PI())/3)</f>
        <v>-0.16400436780808189</v>
      </c>
      <c r="AC499" s="11">
        <f>'OddsRatio_working_3-way'!X499^(1/3)*SIN('OddsRatio_working_3-way'!Y499/3)</f>
        <v>0.10993489755581906</v>
      </c>
      <c r="AD499" s="11">
        <f>'OddsRatio_working_3-way'!X499^(1/3)*SIN(('OddsRatio_working_3-way'!Y499+2*PI())/3)</f>
        <v>0.39399879526263026</v>
      </c>
      <c r="AE499" s="11">
        <f>'OddsRatio_working_3-way'!X499^(1/3)*SIN(('OddsRatio_working_3-way'!Y499+4*PI())/3)</f>
        <v>-0.50393369281844924</v>
      </c>
      <c r="AF499" s="11">
        <f>-'OddsRatio_working_3-way'!U499/(3*'OddsRatio_working_3-way'!X499^(1/3))*COS(('OddsRatio_working_3-way'!Y499)/3)</f>
        <v>0.51842156370772163</v>
      </c>
      <c r="AG499" s="11">
        <f>-'OddsRatio_working_3-way'!U499/(3*'OddsRatio_working_3-way'!X499^(1/3))*COS(('OddsRatio_working_3-way'!Y499+2*PI())/3)</f>
        <v>-0.35441719589963988</v>
      </c>
      <c r="AH499" s="11">
        <f>-'OddsRatio_working_3-way'!U499/(3*'OddsRatio_working_3-way'!X499^(1/3))*COS(('OddsRatio_working_3-way'!Y499+4*PI())/3)</f>
        <v>-0.16400436780808189</v>
      </c>
      <c r="AI499" s="11">
        <f>'OddsRatio_working_3-way'!U499/(3*'OddsRatio_working_3-way'!X499^(1/3))*SIN(('OddsRatio_working_3-way'!Y499)/3)</f>
        <v>-0.10993489755581906</v>
      </c>
      <c r="AJ499" s="11">
        <f>'OddsRatio_working_3-way'!U499/(3*'OddsRatio_working_3-way'!X499^(1/3))*SIN(('OddsRatio_working_3-way'!Y499+2*PI())/3)</f>
        <v>-0.39399879526263026</v>
      </c>
      <c r="AK499" s="11">
        <f>'OddsRatio_working_3-way'!U499/(3*'OddsRatio_working_3-way'!X499^(1/3))*SIN(('OddsRatio_working_3-way'!Y499+4*PI())/3)</f>
        <v>0.50393369281844924</v>
      </c>
      <c r="AL499" s="11">
        <f>'OddsRatio_working_3-way'!Z499+'OddsRatio_working_3-way'!AF499</f>
        <v>1.0368431274154433</v>
      </c>
      <c r="AM499" s="11">
        <f>'OddsRatio_working_3-way'!AA499+'OddsRatio_working_3-way'!AG499</f>
        <v>-0.70883439179927976</v>
      </c>
      <c r="AN499" s="11">
        <f>'OddsRatio_working_3-way'!AB499+'OddsRatio_working_3-way'!AH499</f>
        <v>-0.32800873561616378</v>
      </c>
      <c r="AO499" s="11">
        <f>'OddsRatio_working_3-way'!AC499+'OddsRatio_working_3-way'!AI499</f>
        <v>0</v>
      </c>
      <c r="AP499" s="11">
        <f>'OddsRatio_working_3-way'!AD499+'OddsRatio_working_3-way'!AJ499</f>
        <v>0</v>
      </c>
      <c r="AQ499" s="11">
        <f>'OddsRatio_working_3-way'!AE499+'OddsRatio_working_3-way'!AK499</f>
        <v>0</v>
      </c>
      <c r="AR499" s="10">
        <f>IF(A499="","",IF(('OddsRatio_working_3-way'!X499=0),IF(Q499&gt;0,-Q499^(1/3),(-Q499)^(1/3)),'OddsRatio_working_3-way'!AL499-'OddsRatio_working_3-way'!R499/3))</f>
        <v>1.0368431274154433</v>
      </c>
      <c r="AS499" s="11">
        <f>IF(('OddsRatio_working_3-way'!X499=0),IF(Q499&gt;0,-Q499^(1/3),(-Q499)^(1/3)),'OddsRatio_working_3-way'!AM499-'OddsRatio_working_3-way'!R499/3)</f>
        <v>-0.70883439179927976</v>
      </c>
      <c r="AT499" s="11">
        <f>IF(('OddsRatio_working_3-way'!X499=0),IF(Q499&gt;0,-Q499^(1/3),(-Q499)^(1/3)),'OddsRatio_working_3-way'!AN499-'OddsRatio_working_3-way'!R499/3)</f>
        <v>-0.32800873561616378</v>
      </c>
      <c r="AU499" s="11">
        <f>IF(('OddsRatio_working_3-way'!X499=0),0,'OddsRatio_working_3-way'!AO499)</f>
        <v>0</v>
      </c>
      <c r="AV499" s="11">
        <f>IF(('OddsRatio_working_3-way'!X499=0),0,'OddsRatio_working_3-way'!AP499)</f>
        <v>0</v>
      </c>
      <c r="AW499" s="11">
        <f>IF(('OddsRatio_working_3-way'!X499=0),0,'OddsRatio_working_3-way'!AQ499)</f>
        <v>0</v>
      </c>
    </row>
    <row r="500" spans="1:49" x14ac:dyDescent="0.2">
      <c r="A500" s="4">
        <f>IF('True_Odds_Calculator_3-way'!A501="","",'True_Odds_Calculator_3-way'!A501)</f>
        <v>10.46</v>
      </c>
      <c r="B500" s="4">
        <f>IF('True_Odds_Calculator_3-way'!B501="","",'True_Odds_Calculator_3-way'!B501)</f>
        <v>5.04</v>
      </c>
      <c r="C500" s="4">
        <f>IF('True_Odds_Calculator_3-way'!C501="","",'True_Odds_Calculator_3-way'!C501)</f>
        <v>1.37</v>
      </c>
      <c r="D500" s="9">
        <f t="shared" si="104"/>
        <v>9.1006132935488496E-2</v>
      </c>
      <c r="E500" s="9">
        <f t="shared" si="105"/>
        <v>0.18991174150085652</v>
      </c>
      <c r="F500" s="9">
        <f t="shared" si="106"/>
        <v>0.71908212556365514</v>
      </c>
      <c r="G500" s="9">
        <f t="shared" si="107"/>
        <v>1.0558425407688681</v>
      </c>
      <c r="H500" s="9">
        <f t="shared" si="108"/>
        <v>10.988270435673494</v>
      </c>
      <c r="I500" s="9">
        <f t="shared" si="109"/>
        <v>5.2656038647062271</v>
      </c>
      <c r="J500" s="9">
        <f t="shared" si="110"/>
        <v>1.3906617400844812</v>
      </c>
      <c r="K500" s="11">
        <f t="shared" si="111"/>
        <v>9.5602294455066919E-2</v>
      </c>
      <c r="L500" s="11">
        <f t="shared" si="112"/>
        <v>0.1984126984126984</v>
      </c>
      <c r="M500" s="11">
        <f t="shared" si="113"/>
        <v>0.72992700729927007</v>
      </c>
      <c r="N500" s="11">
        <f>'OddsRatio_working_3-way'!K500+'OddsRatio_working_3-way'!L500+'OddsRatio_working_3-way'!M500-('OddsRatio_working_3-way'!K500*'OddsRatio_working_3-way'!L500)-('OddsRatio_working_3-way'!K500*'OddsRatio_working_3-way'!M500)-('OddsRatio_working_3-way'!L500*'OddsRatio_working_3-way'!M500)+('OddsRatio_working_3-way'!K500*'OddsRatio_working_3-way'!L500*'OddsRatio_working_3-way'!M500)-1</f>
        <v>-0.19579041974402822</v>
      </c>
      <c r="O500" s="11">
        <f>0</f>
        <v>0</v>
      </c>
      <c r="P500" s="11">
        <f>('OddsRatio_working_3-way'!K500*'OddsRatio_working_3-way'!L500)+('OddsRatio_working_3-way'!K500*'OddsRatio_working_3-way'!M500)+('OddsRatio_working_3-way'!L500*'OddsRatio_working_3-way'!M500)-(3*'OddsRatio_working_3-way'!K500*'OddsRatio_working_3-way'!L500*'OddsRatio_working_3-way'!M500)</f>
        <v>0.19204087360847208</v>
      </c>
      <c r="Q500" s="11">
        <f>2*'OddsRatio_working_3-way'!K500*'OddsRatio_working_3-way'!L500*'OddsRatio_working_3-way'!M500</f>
        <v>2.7691546302591505E-2</v>
      </c>
      <c r="R500" s="11">
        <f t="shared" si="114"/>
        <v>0</v>
      </c>
      <c r="S500" s="11">
        <f t="shared" si="115"/>
        <v>-0.98084918485563177</v>
      </c>
      <c r="T500" s="11">
        <f t="shared" si="116"/>
        <v>-0.14143463372107165</v>
      </c>
      <c r="U500" s="11">
        <f>'OddsRatio_working_3-way'!S500-'OddsRatio_working_3-way'!R500^2/3</f>
        <v>-0.98084918485563177</v>
      </c>
      <c r="V500" s="11">
        <f>'OddsRatio_working_3-way'!S500*'OddsRatio_working_3-way'!R500/3-2*'OddsRatio_working_3-way'!R500^3/27-'OddsRatio_working_3-way'!T500</f>
        <v>0.14143463372107165</v>
      </c>
      <c r="W500" s="11">
        <f>'OddsRatio_working_3-way'!V500^2+4*'OddsRatio_working_3-way'!U500^3/27</f>
        <v>-0.11979488025030011</v>
      </c>
      <c r="X500" s="11">
        <f>IF('OddsRatio_working_3-way'!W500&gt;0,IF(ABS('OddsRatio_working_3-way'!V500+SQRT('OddsRatio_working_3-way'!W500))/2&gt;0,ABS('OddsRatio_working_3-way'!V500+SQRT('OddsRatio_working_3-way'!W500))/2,ABS('OddsRatio_working_3-way'!V500-SQRT('OddsRatio_working_3-way'!W500))/2),SQRT(-'OddsRatio_working_3-way'!U500^3/27))</f>
        <v>0.18694827885414844</v>
      </c>
      <c r="Y500" s="11">
        <f>IF('OddsRatio_working_3-way'!W500&gt;=0,IF('OddsRatio_working_3-way'!V500+SQRT('OddsRatio_working_3-way'!W500)&gt;0,0,PI()),ACOS('OddsRatio_working_3-way'!V500/(2*'OddsRatio_working_3-way'!X500)))</f>
        <v>1.1828673492455151</v>
      </c>
      <c r="Z500" s="11">
        <f>'OddsRatio_working_3-way'!X500^(1/3)*COS('OddsRatio_working_3-way'!Y500/3)</f>
        <v>0.52792127038443404</v>
      </c>
      <c r="AA500" s="11">
        <f>'OddsRatio_working_3-way'!X500^(1/3)*COS(('OddsRatio_working_3-way'!Y500+2*PI())/3)</f>
        <v>-0.45418851280396932</v>
      </c>
      <c r="AB500" s="11">
        <f>'OddsRatio_working_3-way'!X500^(1/3)*COS(('OddsRatio_working_3-way'!Y500+4*PI())/3)</f>
        <v>-7.3732757580464603E-2</v>
      </c>
      <c r="AC500" s="11">
        <f>'OddsRatio_working_3-way'!X500^(1/3)*SIN('OddsRatio_working_3-way'!Y500/3)</f>
        <v>0.2196562326930328</v>
      </c>
      <c r="AD500" s="11">
        <f>'OddsRatio_working_3-way'!X500^(1/3)*SIN(('OddsRatio_working_3-way'!Y500+2*PI())/3)</f>
        <v>0.34736511500455697</v>
      </c>
      <c r="AE500" s="11">
        <f>'OddsRatio_working_3-way'!X500^(1/3)*SIN(('OddsRatio_working_3-way'!Y500+4*PI())/3)</f>
        <v>-0.56702134769758983</v>
      </c>
      <c r="AF500" s="11">
        <f>-'OddsRatio_working_3-way'!U500/(3*'OddsRatio_working_3-way'!X500^(1/3))*COS(('OddsRatio_working_3-way'!Y500)/3)</f>
        <v>0.52792127038443415</v>
      </c>
      <c r="AG500" s="11">
        <f>-'OddsRatio_working_3-way'!U500/(3*'OddsRatio_working_3-way'!X500^(1/3))*COS(('OddsRatio_working_3-way'!Y500+2*PI())/3)</f>
        <v>-0.45418851280396944</v>
      </c>
      <c r="AH500" s="11">
        <f>-'OddsRatio_working_3-way'!U500/(3*'OddsRatio_working_3-way'!X500^(1/3))*COS(('OddsRatio_working_3-way'!Y500+4*PI())/3)</f>
        <v>-7.3732757580464617E-2</v>
      </c>
      <c r="AI500" s="11">
        <f>'OddsRatio_working_3-way'!U500/(3*'OddsRatio_working_3-way'!X500^(1/3))*SIN(('OddsRatio_working_3-way'!Y500)/3)</f>
        <v>-0.21965623269303283</v>
      </c>
      <c r="AJ500" s="11">
        <f>'OddsRatio_working_3-way'!U500/(3*'OddsRatio_working_3-way'!X500^(1/3))*SIN(('OddsRatio_working_3-way'!Y500+2*PI())/3)</f>
        <v>-0.34736511500455702</v>
      </c>
      <c r="AK500" s="11">
        <f>'OddsRatio_working_3-way'!U500/(3*'OddsRatio_working_3-way'!X500^(1/3))*SIN(('OddsRatio_working_3-way'!Y500+4*PI())/3)</f>
        <v>0.56702134769758994</v>
      </c>
      <c r="AL500" s="11">
        <f>'OddsRatio_working_3-way'!Z500+'OddsRatio_working_3-way'!AF500</f>
        <v>1.0558425407688681</v>
      </c>
      <c r="AM500" s="11">
        <f>'OddsRatio_working_3-way'!AA500+'OddsRatio_working_3-way'!AG500</f>
        <v>-0.90837702560793876</v>
      </c>
      <c r="AN500" s="11">
        <f>'OddsRatio_working_3-way'!AB500+'OddsRatio_working_3-way'!AH500</f>
        <v>-0.14746551516092921</v>
      </c>
      <c r="AO500" s="11">
        <f>'OddsRatio_working_3-way'!AC500+'OddsRatio_working_3-way'!AI500</f>
        <v>0</v>
      </c>
      <c r="AP500" s="11">
        <f>'OddsRatio_working_3-way'!AD500+'OddsRatio_working_3-way'!AJ500</f>
        <v>0</v>
      </c>
      <c r="AQ500" s="11">
        <f>'OddsRatio_working_3-way'!AE500+'OddsRatio_working_3-way'!AK500</f>
        <v>0</v>
      </c>
      <c r="AR500" s="10">
        <f>IF(A500="","",IF(('OddsRatio_working_3-way'!X500=0),IF(Q500&gt;0,-Q500^(1/3),(-Q500)^(1/3)),'OddsRatio_working_3-way'!AL500-'OddsRatio_working_3-way'!R500/3))</f>
        <v>1.0558425407688681</v>
      </c>
      <c r="AS500" s="11">
        <f>IF(('OddsRatio_working_3-way'!X500=0),IF(Q500&gt;0,-Q500^(1/3),(-Q500)^(1/3)),'OddsRatio_working_3-way'!AM500-'OddsRatio_working_3-way'!R500/3)</f>
        <v>-0.90837702560793876</v>
      </c>
      <c r="AT500" s="11">
        <f>IF(('OddsRatio_working_3-way'!X500=0),IF(Q500&gt;0,-Q500^(1/3),(-Q500)^(1/3)),'OddsRatio_working_3-way'!AN500-'OddsRatio_working_3-way'!R500/3)</f>
        <v>-0.14746551516092921</v>
      </c>
      <c r="AU500" s="11">
        <f>IF(('OddsRatio_working_3-way'!X500=0),0,'OddsRatio_working_3-way'!AO500)</f>
        <v>0</v>
      </c>
      <c r="AV500" s="11">
        <f>IF(('OddsRatio_working_3-way'!X500=0),0,'OddsRatio_working_3-way'!AP500)</f>
        <v>0</v>
      </c>
      <c r="AW500" s="11">
        <f>IF(('OddsRatio_working_3-way'!X500=0),0,'OddsRatio_working_3-way'!AQ500)</f>
        <v>0</v>
      </c>
    </row>
    <row r="501" spans="1:49" x14ac:dyDescent="0.2">
      <c r="A501" s="4">
        <f>IF('True_Odds_Calculator_3-way'!A502="","",'True_Odds_Calculator_3-way'!A502)</f>
        <v>3.51</v>
      </c>
      <c r="B501" s="4">
        <f>IF('True_Odds_Calculator_3-way'!B502="","",'True_Odds_Calculator_3-way'!B502)</f>
        <v>3.19</v>
      </c>
      <c r="C501" s="4">
        <f>IF('True_Odds_Calculator_3-way'!C502="","",'True_Odds_Calculator_3-way'!C502)</f>
        <v>2.33</v>
      </c>
      <c r="D501" s="9">
        <f t="shared" si="104"/>
        <v>0.27646383402598773</v>
      </c>
      <c r="E501" s="9">
        <f t="shared" si="105"/>
        <v>0.30455731368326017</v>
      </c>
      <c r="F501" s="9">
        <f t="shared" si="106"/>
        <v>0.41897885229075199</v>
      </c>
      <c r="G501" s="9">
        <f t="shared" si="107"/>
        <v>1.0426731645473786</v>
      </c>
      <c r="H501" s="9">
        <f t="shared" si="108"/>
        <v>3.6171096430139196</v>
      </c>
      <c r="I501" s="9">
        <f t="shared" si="109"/>
        <v>3.2834542303587586</v>
      </c>
      <c r="J501" s="9">
        <f t="shared" si="110"/>
        <v>2.3867553088480133</v>
      </c>
      <c r="K501" s="11">
        <f t="shared" si="111"/>
        <v>0.28490028490028491</v>
      </c>
      <c r="L501" s="11">
        <f t="shared" si="112"/>
        <v>0.31347962382445144</v>
      </c>
      <c r="M501" s="11">
        <f t="shared" si="113"/>
        <v>0.42918454935622319</v>
      </c>
      <c r="N501" s="11">
        <f>'OddsRatio_working_3-way'!K501+'OddsRatio_working_3-way'!L501+'OddsRatio_working_3-way'!M501-('OddsRatio_working_3-way'!K501*'OddsRatio_working_3-way'!L501)-('OddsRatio_working_3-way'!K501*'OddsRatio_working_3-way'!M501)-('OddsRatio_working_3-way'!L501*'OddsRatio_working_3-way'!M501)+('OddsRatio_working_3-way'!K501*'OddsRatio_working_3-way'!L501*'OddsRatio_working_3-way'!M501)-1</f>
        <v>-0.28023072909856972</v>
      </c>
      <c r="O501" s="11">
        <f>0</f>
        <v>0</v>
      </c>
      <c r="P501" s="11">
        <f>('OddsRatio_working_3-way'!K501*'OddsRatio_working_3-way'!L501)+('OddsRatio_working_3-way'!K501*'OddsRatio_working_3-way'!M501)+('OddsRatio_working_3-way'!L501*'OddsRatio_working_3-way'!M501)-(3*'OddsRatio_working_3-way'!K501*'OddsRatio_working_3-way'!L501*'OddsRatio_working_3-way'!M501)</f>
        <v>0.23113387032285954</v>
      </c>
      <c r="Q501" s="11">
        <f>2*'OddsRatio_working_3-way'!K501*'OddsRatio_working_3-way'!L501*'OddsRatio_working_3-way'!M501</f>
        <v>7.6661316856669839E-2</v>
      </c>
      <c r="R501" s="11">
        <f t="shared" si="114"/>
        <v>0</v>
      </c>
      <c r="S501" s="11">
        <f t="shared" si="115"/>
        <v>-0.82479844757339005</v>
      </c>
      <c r="T501" s="11">
        <f t="shared" si="116"/>
        <v>-0.27356499090328035</v>
      </c>
      <c r="U501" s="11">
        <f>'OddsRatio_working_3-way'!S501-'OddsRatio_working_3-way'!R501^2/3</f>
        <v>-0.82479844757339005</v>
      </c>
      <c r="V501" s="11">
        <f>'OddsRatio_working_3-way'!S501*'OddsRatio_working_3-way'!R501/3-2*'OddsRatio_working_3-way'!R501^3/27-'OddsRatio_working_3-way'!T501</f>
        <v>0.27356499090328035</v>
      </c>
      <c r="W501" s="11">
        <f>'OddsRatio_working_3-way'!V501^2+4*'OddsRatio_working_3-way'!U501^3/27</f>
        <v>-8.2887410370652143E-3</v>
      </c>
      <c r="X501" s="11">
        <f>IF('OddsRatio_working_3-way'!W501&gt;0,IF(ABS('OddsRatio_working_3-way'!V501+SQRT('OddsRatio_working_3-way'!W501))/2&gt;0,ABS('OddsRatio_working_3-way'!V501+SQRT('OddsRatio_working_3-way'!W501))/2,ABS('OddsRatio_working_3-way'!V501-SQRT('OddsRatio_working_3-way'!W501))/2),SQRT(-'OddsRatio_working_3-way'!U501^3/27))</f>
        <v>0.14415837235916709</v>
      </c>
      <c r="Y501" s="11">
        <f>IF('OddsRatio_working_3-way'!W501&gt;=0,IF('OddsRatio_working_3-way'!V501+SQRT('OddsRatio_working_3-way'!W501)&gt;0,0,PI()),ACOS('OddsRatio_working_3-way'!V501/(2*'OddsRatio_working_3-way'!X501)))</f>
        <v>0.3212707878349772</v>
      </c>
      <c r="Z501" s="11">
        <f>'OddsRatio_working_3-way'!X501^(1/3)*COS('OddsRatio_working_3-way'!Y501/3)</f>
        <v>0.52133658227368929</v>
      </c>
      <c r="AA501" s="11">
        <f>'OddsRatio_working_3-way'!X501^(1/3)*COS(('OddsRatio_working_3-way'!Y501+2*PI())/3)</f>
        <v>-0.30920423535078911</v>
      </c>
      <c r="AB501" s="11">
        <f>'OddsRatio_working_3-way'!X501^(1/3)*COS(('OddsRatio_working_3-way'!Y501+4*PI())/3)</f>
        <v>-0.21213234692289987</v>
      </c>
      <c r="AC501" s="11">
        <f>'OddsRatio_working_3-way'!X501^(1/3)*SIN('OddsRatio_working_3-way'!Y501/3)</f>
        <v>5.6044480914587136E-2</v>
      </c>
      <c r="AD501" s="11">
        <f>'OddsRatio_working_3-way'!X501^(1/3)*SIN(('OddsRatio_working_3-way'!Y501+2*PI())/3)</f>
        <v>0.42346848371387752</v>
      </c>
      <c r="AE501" s="11">
        <f>'OddsRatio_working_3-way'!X501^(1/3)*SIN(('OddsRatio_working_3-way'!Y501+4*PI())/3)</f>
        <v>-0.4795129646284646</v>
      </c>
      <c r="AF501" s="11">
        <f>-'OddsRatio_working_3-way'!U501/(3*'OddsRatio_working_3-way'!X501^(1/3))*COS(('OddsRatio_working_3-way'!Y501)/3)</f>
        <v>0.52133658227368918</v>
      </c>
      <c r="AG501" s="11">
        <f>-'OddsRatio_working_3-way'!U501/(3*'OddsRatio_working_3-way'!X501^(1/3))*COS(('OddsRatio_working_3-way'!Y501+2*PI())/3)</f>
        <v>-0.30920423535078906</v>
      </c>
      <c r="AH501" s="11">
        <f>-'OddsRatio_working_3-way'!U501/(3*'OddsRatio_working_3-way'!X501^(1/3))*COS(('OddsRatio_working_3-way'!Y501+4*PI())/3)</f>
        <v>-0.21213234692289984</v>
      </c>
      <c r="AI501" s="11">
        <f>'OddsRatio_working_3-way'!U501/(3*'OddsRatio_working_3-way'!X501^(1/3))*SIN(('OddsRatio_working_3-way'!Y501)/3)</f>
        <v>-5.6044480914587122E-2</v>
      </c>
      <c r="AJ501" s="11">
        <f>'OddsRatio_working_3-way'!U501/(3*'OddsRatio_working_3-way'!X501^(1/3))*SIN(('OddsRatio_working_3-way'!Y501+2*PI())/3)</f>
        <v>-0.42346848371387741</v>
      </c>
      <c r="AK501" s="11">
        <f>'OddsRatio_working_3-way'!U501/(3*'OddsRatio_working_3-way'!X501^(1/3))*SIN(('OddsRatio_working_3-way'!Y501+4*PI())/3)</f>
        <v>0.47951296462846449</v>
      </c>
      <c r="AL501" s="11">
        <f>'OddsRatio_working_3-way'!Z501+'OddsRatio_working_3-way'!AF501</f>
        <v>1.0426731645473786</v>
      </c>
      <c r="AM501" s="11">
        <f>'OddsRatio_working_3-way'!AA501+'OddsRatio_working_3-way'!AG501</f>
        <v>-0.61840847070157823</v>
      </c>
      <c r="AN501" s="11">
        <f>'OddsRatio_working_3-way'!AB501+'OddsRatio_working_3-way'!AH501</f>
        <v>-0.42426469384579968</v>
      </c>
      <c r="AO501" s="11">
        <f>'OddsRatio_working_3-way'!AC501+'OddsRatio_working_3-way'!AI501</f>
        <v>0</v>
      </c>
      <c r="AP501" s="11">
        <f>'OddsRatio_working_3-way'!AD501+'OddsRatio_working_3-way'!AJ501</f>
        <v>0</v>
      </c>
      <c r="AQ501" s="11">
        <f>'OddsRatio_working_3-way'!AE501+'OddsRatio_working_3-way'!AK501</f>
        <v>0</v>
      </c>
      <c r="AR501" s="10">
        <f>IF(A501="","",IF(('OddsRatio_working_3-way'!X501=0),IF(Q501&gt;0,-Q501^(1/3),(-Q501)^(1/3)),'OddsRatio_working_3-way'!AL501-'OddsRatio_working_3-way'!R501/3))</f>
        <v>1.0426731645473786</v>
      </c>
      <c r="AS501" s="11">
        <f>IF(('OddsRatio_working_3-way'!X501=0),IF(Q501&gt;0,-Q501^(1/3),(-Q501)^(1/3)),'OddsRatio_working_3-way'!AM501-'OddsRatio_working_3-way'!R501/3)</f>
        <v>-0.61840847070157823</v>
      </c>
      <c r="AT501" s="11">
        <f>IF(('OddsRatio_working_3-way'!X501=0),IF(Q501&gt;0,-Q501^(1/3),(-Q501)^(1/3)),'OddsRatio_working_3-way'!AN501-'OddsRatio_working_3-way'!R501/3)</f>
        <v>-0.42426469384579968</v>
      </c>
      <c r="AU501" s="11">
        <f>IF(('OddsRatio_working_3-way'!X501=0),0,'OddsRatio_working_3-way'!AO501)</f>
        <v>0</v>
      </c>
      <c r="AV501" s="11">
        <f>IF(('OddsRatio_working_3-way'!X501=0),0,'OddsRatio_working_3-way'!AP501)</f>
        <v>0</v>
      </c>
      <c r="AW501" s="11">
        <f>IF(('OddsRatio_working_3-way'!X501=0),0,'OddsRatio_working_3-way'!AQ501)</f>
        <v>0</v>
      </c>
    </row>
    <row r="502" spans="1:49" x14ac:dyDescent="0.2">
      <c r="A502" s="4">
        <f>IF('True_Odds_Calculator_3-way'!A503="","",'True_Odds_Calculator_3-way'!A503)</f>
        <v>2.19</v>
      </c>
      <c r="B502" s="4">
        <f>IF('True_Odds_Calculator_3-way'!B503="","",'True_Odds_Calculator_3-way'!B503)</f>
        <v>3.22</v>
      </c>
      <c r="C502" s="4">
        <f>IF('True_Odds_Calculator_3-way'!C503="","",'True_Odds_Calculator_3-way'!C503)</f>
        <v>3.83</v>
      </c>
      <c r="D502" s="9">
        <f t="shared" si="104"/>
        <v>0.44586342858356387</v>
      </c>
      <c r="E502" s="9">
        <f t="shared" si="105"/>
        <v>0.30133424121103575</v>
      </c>
      <c r="F502" s="9">
        <f t="shared" si="106"/>
        <v>0.25280233020540038</v>
      </c>
      <c r="G502" s="9">
        <f t="shared" si="107"/>
        <v>1.0444027353014569</v>
      </c>
      <c r="H502" s="9">
        <f t="shared" si="108"/>
        <v>2.2428392550087333</v>
      </c>
      <c r="I502" s="9">
        <f t="shared" si="109"/>
        <v>3.3185740723692341</v>
      </c>
      <c r="J502" s="9">
        <f t="shared" si="110"/>
        <v>3.9556597409031236</v>
      </c>
      <c r="K502" s="11">
        <f t="shared" si="111"/>
        <v>0.45662100456621008</v>
      </c>
      <c r="L502" s="11">
        <f t="shared" si="112"/>
        <v>0.3105590062111801</v>
      </c>
      <c r="M502" s="11">
        <f t="shared" si="113"/>
        <v>0.2610966057441253</v>
      </c>
      <c r="N502" s="11">
        <f>'OddsRatio_working_3-way'!K502+'OddsRatio_working_3-way'!L502+'OddsRatio_working_3-way'!M502-('OddsRatio_working_3-way'!K502*'OddsRatio_working_3-way'!L502)-('OddsRatio_working_3-way'!K502*'OddsRatio_working_3-way'!M502)-('OddsRatio_working_3-way'!L502*'OddsRatio_working_3-way'!M502)+('OddsRatio_working_3-way'!K502*'OddsRatio_working_3-way'!L502*'OddsRatio_working_3-way'!M502)-1</f>
        <v>-0.27681371946810296</v>
      </c>
      <c r="O502" s="11">
        <f>0</f>
        <v>0</v>
      </c>
      <c r="P502" s="11">
        <f>('OddsRatio_working_3-way'!K502*'OddsRatio_working_3-way'!L502)+('OddsRatio_working_3-way'!K502*'OddsRatio_working_3-way'!M502)+('OddsRatio_working_3-way'!L502*'OddsRatio_working_3-way'!M502)-(3*'OddsRatio_working_3-way'!K502*'OddsRatio_working_3-way'!L502*'OddsRatio_working_3-way'!M502)</f>
        <v>0.23103928356495387</v>
      </c>
      <c r="Q502" s="11">
        <f>2*'OddsRatio_working_3-way'!K502*'OddsRatio_working_3-way'!L502*'OddsRatio_working_3-way'!M502</f>
        <v>7.4051052424664698E-2</v>
      </c>
      <c r="R502" s="11">
        <f t="shared" si="114"/>
        <v>0</v>
      </c>
      <c r="S502" s="11">
        <f t="shared" si="115"/>
        <v>-0.83463812418291772</v>
      </c>
      <c r="T502" s="11">
        <f t="shared" si="116"/>
        <v>-0.26751221928939672</v>
      </c>
      <c r="U502" s="11">
        <f>'OddsRatio_working_3-way'!S502-'OddsRatio_working_3-way'!R502^2/3</f>
        <v>-0.83463812418291772</v>
      </c>
      <c r="V502" s="11">
        <f>'OddsRatio_working_3-way'!S502*'OddsRatio_working_3-way'!R502/3-2*'OddsRatio_working_3-way'!R502^3/27-'OddsRatio_working_3-way'!T502</f>
        <v>0.26751221928939672</v>
      </c>
      <c r="W502" s="11">
        <f>'OddsRatio_working_3-way'!V502^2+4*'OddsRatio_working_3-way'!U502^3/27</f>
        <v>-1.4574438663151085E-2</v>
      </c>
      <c r="X502" s="11">
        <f>IF('OddsRatio_working_3-way'!W502&gt;0,IF(ABS('OddsRatio_working_3-way'!V502+SQRT('OddsRatio_working_3-way'!W502))/2&gt;0,ABS('OddsRatio_working_3-way'!V502+SQRT('OddsRatio_working_3-way'!W502))/2,ABS('OddsRatio_working_3-way'!V502-SQRT('OddsRatio_working_3-way'!W502))/2),SQRT(-'OddsRatio_working_3-way'!U502^3/27))</f>
        <v>0.14674572066357622</v>
      </c>
      <c r="Y502" s="11">
        <f>IF('OddsRatio_working_3-way'!W502&gt;=0,IF('OddsRatio_working_3-way'!V502+SQRT('OddsRatio_working_3-way'!W502)&gt;0,0,PI()),ACOS('OddsRatio_working_3-way'!V502/(2*'OddsRatio_working_3-way'!X502)))</f>
        <v>0.42392322402357663</v>
      </c>
      <c r="Z502" s="11">
        <f>'OddsRatio_working_3-way'!X502^(1/3)*COS('OddsRatio_working_3-way'!Y502/3)</f>
        <v>0.52220136765072844</v>
      </c>
      <c r="AA502" s="11">
        <f>'OddsRatio_working_3-way'!X502^(1/3)*COS(('OddsRatio_working_3-way'!Y502+2*PI())/3)</f>
        <v>-0.32543442119162419</v>
      </c>
      <c r="AB502" s="11">
        <f>'OddsRatio_working_3-way'!X502^(1/3)*COS(('OddsRatio_working_3-way'!Y502+4*PI())/3)</f>
        <v>-0.19676694645910442</v>
      </c>
      <c r="AC502" s="11">
        <f>'OddsRatio_working_3-way'!X502^(1/3)*SIN('OddsRatio_working_3-way'!Y502/3)</f>
        <v>7.4286201172769795E-2</v>
      </c>
      <c r="AD502" s="11">
        <f>'OddsRatio_working_3-way'!X502^(1/3)*SIN(('OddsRatio_working_3-way'!Y502+2*PI())/3)</f>
        <v>0.41509654969012338</v>
      </c>
      <c r="AE502" s="11">
        <f>'OddsRatio_working_3-way'!X502^(1/3)*SIN(('OddsRatio_working_3-way'!Y502+4*PI())/3)</f>
        <v>-0.48938275086289307</v>
      </c>
      <c r="AF502" s="11">
        <f>-'OddsRatio_working_3-way'!U502/(3*'OddsRatio_working_3-way'!X502^(1/3))*COS(('OddsRatio_working_3-way'!Y502)/3)</f>
        <v>0.52220136765072844</v>
      </c>
      <c r="AG502" s="11">
        <f>-'OddsRatio_working_3-way'!U502/(3*'OddsRatio_working_3-way'!X502^(1/3))*COS(('OddsRatio_working_3-way'!Y502+2*PI())/3)</f>
        <v>-0.32543442119162419</v>
      </c>
      <c r="AH502" s="11">
        <f>-'OddsRatio_working_3-way'!U502/(3*'OddsRatio_working_3-way'!X502^(1/3))*COS(('OddsRatio_working_3-way'!Y502+4*PI())/3)</f>
        <v>-0.19676694645910442</v>
      </c>
      <c r="AI502" s="11">
        <f>'OddsRatio_working_3-way'!U502/(3*'OddsRatio_working_3-way'!X502^(1/3))*SIN(('OddsRatio_working_3-way'!Y502)/3)</f>
        <v>-7.4286201172769795E-2</v>
      </c>
      <c r="AJ502" s="11">
        <f>'OddsRatio_working_3-way'!U502/(3*'OddsRatio_working_3-way'!X502^(1/3))*SIN(('OddsRatio_working_3-way'!Y502+2*PI())/3)</f>
        <v>-0.41509654969012338</v>
      </c>
      <c r="AK502" s="11">
        <f>'OddsRatio_working_3-way'!U502/(3*'OddsRatio_working_3-way'!X502^(1/3))*SIN(('OddsRatio_working_3-way'!Y502+4*PI())/3)</f>
        <v>0.48938275086289307</v>
      </c>
      <c r="AL502" s="11">
        <f>'OddsRatio_working_3-way'!Z502+'OddsRatio_working_3-way'!AF502</f>
        <v>1.0444027353014569</v>
      </c>
      <c r="AM502" s="11">
        <f>'OddsRatio_working_3-way'!AA502+'OddsRatio_working_3-way'!AG502</f>
        <v>-0.65086884238324838</v>
      </c>
      <c r="AN502" s="11">
        <f>'OddsRatio_working_3-way'!AB502+'OddsRatio_working_3-way'!AH502</f>
        <v>-0.39353389291820884</v>
      </c>
      <c r="AO502" s="11">
        <f>'OddsRatio_working_3-way'!AC502+'OddsRatio_working_3-way'!AI502</f>
        <v>0</v>
      </c>
      <c r="AP502" s="11">
        <f>'OddsRatio_working_3-way'!AD502+'OddsRatio_working_3-way'!AJ502</f>
        <v>0</v>
      </c>
      <c r="AQ502" s="11">
        <f>'OddsRatio_working_3-way'!AE502+'OddsRatio_working_3-way'!AK502</f>
        <v>0</v>
      </c>
      <c r="AR502" s="10">
        <f>IF(A502="","",IF(('OddsRatio_working_3-way'!X502=0),IF(Q502&gt;0,-Q502^(1/3),(-Q502)^(1/3)),'OddsRatio_working_3-way'!AL502-'OddsRatio_working_3-way'!R502/3))</f>
        <v>1.0444027353014569</v>
      </c>
      <c r="AS502" s="11">
        <f>IF(('OddsRatio_working_3-way'!X502=0),IF(Q502&gt;0,-Q502^(1/3),(-Q502)^(1/3)),'OddsRatio_working_3-way'!AM502-'OddsRatio_working_3-way'!R502/3)</f>
        <v>-0.65086884238324838</v>
      </c>
      <c r="AT502" s="11">
        <f>IF(('OddsRatio_working_3-way'!X502=0),IF(Q502&gt;0,-Q502^(1/3),(-Q502)^(1/3)),'OddsRatio_working_3-way'!AN502-'OddsRatio_working_3-way'!R502/3)</f>
        <v>-0.39353389291820884</v>
      </c>
      <c r="AU502" s="11">
        <f>IF(('OddsRatio_working_3-way'!X502=0),0,'OddsRatio_working_3-way'!AO502)</f>
        <v>0</v>
      </c>
      <c r="AV502" s="11">
        <f>IF(('OddsRatio_working_3-way'!X502=0),0,'OddsRatio_working_3-way'!AP502)</f>
        <v>0</v>
      </c>
      <c r="AW502" s="11">
        <f>IF(('OddsRatio_working_3-way'!X502=0),0,'OddsRatio_working_3-way'!AQ502)</f>
        <v>0</v>
      </c>
    </row>
    <row r="503" spans="1:49" x14ac:dyDescent="0.2">
      <c r="A503" s="4">
        <f>IF('True_Odds_Calculator_3-way'!A504="","",'True_Odds_Calculator_3-way'!A504)</f>
        <v>2.2599999999999998</v>
      </c>
      <c r="B503" s="4">
        <f>IF('True_Odds_Calculator_3-way'!B504="","",'True_Odds_Calculator_3-way'!B504)</f>
        <v>3.33</v>
      </c>
      <c r="C503" s="4">
        <f>IF('True_Odds_Calculator_3-way'!C504="","",'True_Odds_Calculator_3-way'!C504)</f>
        <v>3.51</v>
      </c>
      <c r="D503" s="9">
        <f t="shared" si="104"/>
        <v>0.43210017635885217</v>
      </c>
      <c r="E503" s="9">
        <f t="shared" si="105"/>
        <v>0.29151361479992838</v>
      </c>
      <c r="F503" s="9">
        <f t="shared" si="106"/>
        <v>0.27638620884121934</v>
      </c>
      <c r="G503" s="9">
        <f t="shared" si="107"/>
        <v>1.0430779027792667</v>
      </c>
      <c r="H503" s="9">
        <f t="shared" si="108"/>
        <v>2.3142781575018758</v>
      </c>
      <c r="I503" s="9">
        <f t="shared" si="109"/>
        <v>3.4303715134756914</v>
      </c>
      <c r="J503" s="9">
        <f t="shared" si="110"/>
        <v>3.6181255359759588</v>
      </c>
      <c r="K503" s="11">
        <f t="shared" si="111"/>
        <v>0.44247787610619471</v>
      </c>
      <c r="L503" s="11">
        <f t="shared" si="112"/>
        <v>0.3003003003003003</v>
      </c>
      <c r="M503" s="11">
        <f t="shared" si="113"/>
        <v>0.28490028490028491</v>
      </c>
      <c r="N503" s="11">
        <f>'OddsRatio_working_3-way'!K503+'OddsRatio_working_3-way'!L503+'OddsRatio_working_3-way'!M503-('OddsRatio_working_3-way'!K503*'OddsRatio_working_3-way'!L503)-('OddsRatio_working_3-way'!K503*'OddsRatio_working_3-way'!M503)-('OddsRatio_working_3-way'!L503*'OddsRatio_working_3-way'!M503)+('OddsRatio_working_3-way'!K503*'OddsRatio_working_3-way'!L503*'OddsRatio_working_3-way'!M503)-1</f>
        <v>-0.27895901347228769</v>
      </c>
      <c r="O503" s="11">
        <f>0</f>
        <v>0</v>
      </c>
      <c r="P503" s="11">
        <f>('OddsRatio_working_3-way'!K503*'OddsRatio_working_3-way'!L503)+('OddsRatio_working_3-way'!K503*'OddsRatio_working_3-way'!M503)+('OddsRatio_working_3-way'!L503*'OddsRatio_working_3-way'!M503)-(3*'OddsRatio_working_3-way'!K503*'OddsRatio_working_3-way'!L503*'OddsRatio_working_3-way'!M503)</f>
        <v>0.23092451804349545</v>
      </c>
      <c r="Q503" s="11">
        <f>2*'OddsRatio_working_3-way'!K503*'OddsRatio_working_3-way'!L503*'OddsRatio_working_3-way'!M503</f>
        <v>7.5712956735572282E-2</v>
      </c>
      <c r="R503" s="11">
        <f t="shared" si="114"/>
        <v>0</v>
      </c>
      <c r="S503" s="11">
        <f t="shared" si="115"/>
        <v>-0.82780805383955058</v>
      </c>
      <c r="T503" s="11">
        <f t="shared" si="116"/>
        <v>-0.2714124766687051</v>
      </c>
      <c r="U503" s="11">
        <f>'OddsRatio_working_3-way'!S503-'OddsRatio_working_3-way'!R503^2/3</f>
        <v>-0.82780805383955058</v>
      </c>
      <c r="V503" s="11">
        <f>'OddsRatio_working_3-way'!S503*'OddsRatio_working_3-way'!R503/3-2*'OddsRatio_working_3-way'!R503^3/27-'OddsRatio_working_3-way'!T503</f>
        <v>0.2714124766687051</v>
      </c>
      <c r="W503" s="11">
        <f>'OddsRatio_working_3-way'!V503^2+4*'OddsRatio_working_3-way'!U503^3/27</f>
        <v>-1.0375098302983207E-2</v>
      </c>
      <c r="X503" s="11">
        <f>IF('OddsRatio_working_3-way'!W503&gt;0,IF(ABS('OddsRatio_working_3-way'!V503+SQRT('OddsRatio_working_3-way'!W503))/2&gt;0,ABS('OddsRatio_working_3-way'!V503+SQRT('OddsRatio_working_3-way'!W503))/2,ABS('OddsRatio_working_3-way'!V503-SQRT('OddsRatio_working_3-way'!W503))/2),SQRT(-'OddsRatio_working_3-way'!U503^3/27))</f>
        <v>0.14494812071429522</v>
      </c>
      <c r="Y503" s="11">
        <f>IF('OddsRatio_working_3-way'!W503&gt;=0,IF('OddsRatio_working_3-way'!V503+SQRT('OddsRatio_working_3-way'!W503)&gt;0,0,PI()),ACOS('OddsRatio_working_3-way'!V503/(2*'OddsRatio_working_3-way'!X503)))</f>
        <v>0.35902436979170038</v>
      </c>
      <c r="Z503" s="11">
        <f>'OddsRatio_working_3-way'!X503^(1/3)*COS('OddsRatio_working_3-way'!Y503/3)</f>
        <v>0.52153895138963335</v>
      </c>
      <c r="AA503" s="11">
        <f>'OddsRatio_working_3-way'!X503^(1/3)*COS(('OddsRatio_working_3-way'!Y503+2*PI())/3)</f>
        <v>-0.31508204419823888</v>
      </c>
      <c r="AB503" s="11">
        <f>'OddsRatio_working_3-way'!X503^(1/3)*COS(('OddsRatio_working_3-way'!Y503+4*PI())/3)</f>
        <v>-0.20645690719139459</v>
      </c>
      <c r="AC503" s="11">
        <f>'OddsRatio_working_3-way'!X503^(1/3)*SIN('OddsRatio_working_3-way'!Y503/3)</f>
        <v>6.2714752091661594E-2</v>
      </c>
      <c r="AD503" s="11">
        <f>'OddsRatio_working_3-way'!X503^(1/3)*SIN(('OddsRatio_working_3-way'!Y503+2*PI())/3)</f>
        <v>0.42030860492068911</v>
      </c>
      <c r="AE503" s="11">
        <f>'OddsRatio_working_3-way'!X503^(1/3)*SIN(('OddsRatio_working_3-way'!Y503+4*PI())/3)</f>
        <v>-0.48302335701235066</v>
      </c>
      <c r="AF503" s="11">
        <f>-'OddsRatio_working_3-way'!U503/(3*'OddsRatio_working_3-way'!X503^(1/3))*COS(('OddsRatio_working_3-way'!Y503)/3)</f>
        <v>0.52153895138963335</v>
      </c>
      <c r="AG503" s="11">
        <f>-'OddsRatio_working_3-way'!U503/(3*'OddsRatio_working_3-way'!X503^(1/3))*COS(('OddsRatio_working_3-way'!Y503+2*PI())/3)</f>
        <v>-0.31508204419823888</v>
      </c>
      <c r="AH503" s="11">
        <f>-'OddsRatio_working_3-way'!U503/(3*'OddsRatio_working_3-way'!X503^(1/3))*COS(('OddsRatio_working_3-way'!Y503+4*PI())/3)</f>
        <v>-0.20645690719139459</v>
      </c>
      <c r="AI503" s="11">
        <f>'OddsRatio_working_3-way'!U503/(3*'OddsRatio_working_3-way'!X503^(1/3))*SIN(('OddsRatio_working_3-way'!Y503)/3)</f>
        <v>-6.2714752091661594E-2</v>
      </c>
      <c r="AJ503" s="11">
        <f>'OddsRatio_working_3-way'!U503/(3*'OddsRatio_working_3-way'!X503^(1/3))*SIN(('OddsRatio_working_3-way'!Y503+2*PI())/3)</f>
        <v>-0.42030860492068911</v>
      </c>
      <c r="AK503" s="11">
        <f>'OddsRatio_working_3-way'!U503/(3*'OddsRatio_working_3-way'!X503^(1/3))*SIN(('OddsRatio_working_3-way'!Y503+4*PI())/3)</f>
        <v>0.48302335701235066</v>
      </c>
      <c r="AL503" s="11">
        <f>'OddsRatio_working_3-way'!Z503+'OddsRatio_working_3-way'!AF503</f>
        <v>1.0430779027792667</v>
      </c>
      <c r="AM503" s="11">
        <f>'OddsRatio_working_3-way'!AA503+'OddsRatio_working_3-way'!AG503</f>
        <v>-0.63016408839647775</v>
      </c>
      <c r="AN503" s="11">
        <f>'OddsRatio_working_3-way'!AB503+'OddsRatio_working_3-way'!AH503</f>
        <v>-0.41291381438278918</v>
      </c>
      <c r="AO503" s="11">
        <f>'OddsRatio_working_3-way'!AC503+'OddsRatio_working_3-way'!AI503</f>
        <v>0</v>
      </c>
      <c r="AP503" s="11">
        <f>'OddsRatio_working_3-way'!AD503+'OddsRatio_working_3-way'!AJ503</f>
        <v>0</v>
      </c>
      <c r="AQ503" s="11">
        <f>'OddsRatio_working_3-way'!AE503+'OddsRatio_working_3-way'!AK503</f>
        <v>0</v>
      </c>
      <c r="AR503" s="10">
        <f>IF(A503="","",IF(('OddsRatio_working_3-way'!X503=0),IF(Q503&gt;0,-Q503^(1/3),(-Q503)^(1/3)),'OddsRatio_working_3-way'!AL503-'OddsRatio_working_3-way'!R503/3))</f>
        <v>1.0430779027792667</v>
      </c>
      <c r="AS503" s="11">
        <f>IF(('OddsRatio_working_3-way'!X503=0),IF(Q503&gt;0,-Q503^(1/3),(-Q503)^(1/3)),'OddsRatio_working_3-way'!AM503-'OddsRatio_working_3-way'!R503/3)</f>
        <v>-0.63016408839647775</v>
      </c>
      <c r="AT503" s="11">
        <f>IF(('OddsRatio_working_3-way'!X503=0),IF(Q503&gt;0,-Q503^(1/3),(-Q503)^(1/3)),'OddsRatio_working_3-way'!AN503-'OddsRatio_working_3-way'!R503/3)</f>
        <v>-0.41291381438278918</v>
      </c>
      <c r="AU503" s="11">
        <f>IF(('OddsRatio_working_3-way'!X503=0),0,'OddsRatio_working_3-way'!AO503)</f>
        <v>0</v>
      </c>
      <c r="AV503" s="11">
        <f>IF(('OddsRatio_working_3-way'!X503=0),0,'OddsRatio_working_3-way'!AP503)</f>
        <v>0</v>
      </c>
      <c r="AW503" s="11">
        <f>IF(('OddsRatio_working_3-way'!X503=0),0,'OddsRatio_working_3-way'!AQ503)</f>
        <v>0</v>
      </c>
    </row>
    <row r="504" spans="1:49" x14ac:dyDescent="0.2">
      <c r="A504" s="4">
        <f>IF('True_Odds_Calculator_3-way'!A505="","",'True_Odds_Calculator_3-way'!A505)</f>
        <v>3.15</v>
      </c>
      <c r="B504" s="4">
        <f>IF('True_Odds_Calculator_3-way'!B505="","",'True_Odds_Calculator_3-way'!B505)</f>
        <v>3.09</v>
      </c>
      <c r="C504" s="4">
        <f>IF('True_Odds_Calculator_3-way'!C505="","",'True_Odds_Calculator_3-way'!C505)</f>
        <v>2.59</v>
      </c>
      <c r="D504" s="9">
        <f t="shared" si="104"/>
        <v>0.30871177482148288</v>
      </c>
      <c r="E504" s="9">
        <f t="shared" si="105"/>
        <v>0.31478452369683307</v>
      </c>
      <c r="F504" s="9">
        <f t="shared" si="106"/>
        <v>0.37650370148168411</v>
      </c>
      <c r="G504" s="9">
        <f t="shared" si="107"/>
        <v>1.0415197387456456</v>
      </c>
      <c r="H504" s="9">
        <f t="shared" si="108"/>
        <v>3.2392674383031381</v>
      </c>
      <c r="I504" s="9">
        <f t="shared" si="109"/>
        <v>3.176776253978399</v>
      </c>
      <c r="J504" s="9">
        <f t="shared" si="110"/>
        <v>2.6560163846055769</v>
      </c>
      <c r="K504" s="11">
        <f t="shared" si="111"/>
        <v>0.31746031746031744</v>
      </c>
      <c r="L504" s="11">
        <f t="shared" si="112"/>
        <v>0.3236245954692557</v>
      </c>
      <c r="M504" s="11">
        <f t="shared" si="113"/>
        <v>0.38610038610038611</v>
      </c>
      <c r="N504" s="11">
        <f>'OddsRatio_working_3-way'!K504+'OddsRatio_working_3-way'!L504+'OddsRatio_working_3-way'!M504-('OddsRatio_working_3-way'!K504*'OddsRatio_working_3-way'!L504)-('OddsRatio_working_3-way'!K504*'OddsRatio_working_3-way'!M504)-('OddsRatio_working_3-way'!L504*'OddsRatio_working_3-way'!M504)+('OddsRatio_working_3-way'!K504*'OddsRatio_working_3-way'!L504*'OddsRatio_working_3-way'!M504)-1</f>
        <v>-0.28340863153623208</v>
      </c>
      <c r="O504" s="11">
        <f>0</f>
        <v>0</v>
      </c>
      <c r="P504" s="11">
        <f>('OddsRatio_working_3-way'!K504*'OddsRatio_working_3-way'!L504)+('OddsRatio_working_3-way'!K504*'OddsRatio_working_3-way'!M504)+('OddsRatio_working_3-way'!L504*'OddsRatio_working_3-way'!M504)-(3*'OddsRatio_working_3-way'!K504*'OddsRatio_working_3-way'!L504*'OddsRatio_working_3-way'!M504)</f>
        <v>0.23125959325681936</v>
      </c>
      <c r="Q504" s="11">
        <f>2*'OddsRatio_working_3-way'!K504*'OddsRatio_working_3-way'!L504*'OddsRatio_working_3-way'!M504</f>
        <v>7.9334337309371991E-2</v>
      </c>
      <c r="R504" s="11">
        <f t="shared" si="114"/>
        <v>0</v>
      </c>
      <c r="S504" s="11">
        <f t="shared" si="115"/>
        <v>-0.81599347205222372</v>
      </c>
      <c r="T504" s="11">
        <f t="shared" si="116"/>
        <v>-0.27992914993215223</v>
      </c>
      <c r="U504" s="11">
        <f>'OddsRatio_working_3-way'!S504-'OddsRatio_working_3-way'!R504^2/3</f>
        <v>-0.81599347205222372</v>
      </c>
      <c r="V504" s="11">
        <f>'OddsRatio_working_3-way'!S504*'OddsRatio_working_3-way'!R504/3-2*'OddsRatio_working_3-way'!R504^3/27-'OddsRatio_working_3-way'!T504</f>
        <v>0.27992914993215223</v>
      </c>
      <c r="W504" s="11">
        <f>'OddsRatio_working_3-way'!V504^2+4*'OddsRatio_working_3-way'!U504^3/27</f>
        <v>-2.1323311789641919E-3</v>
      </c>
      <c r="X504" s="11">
        <f>IF('OddsRatio_working_3-way'!W504&gt;0,IF(ABS('OddsRatio_working_3-way'!V504+SQRT('OddsRatio_working_3-way'!W504))/2&gt;0,ABS('OddsRatio_working_3-way'!V504+SQRT('OddsRatio_working_3-way'!W504))/2,ABS('OddsRatio_working_3-way'!V504-SQRT('OddsRatio_working_3-way'!W504))/2),SQRT(-'OddsRatio_working_3-way'!U504^3/27))</f>
        <v>0.14185614206010042</v>
      </c>
      <c r="Y504" s="11">
        <f>IF('OddsRatio_working_3-way'!W504&gt;=0,IF('OddsRatio_working_3-way'!V504+SQRT('OddsRatio_working_3-way'!W504)&gt;0,0,PI()),ACOS('OddsRatio_working_3-way'!V504/(2*'OddsRatio_working_3-way'!X504)))</f>
        <v>0.16348788406218784</v>
      </c>
      <c r="Z504" s="11">
        <f>'OddsRatio_working_3-way'!X504^(1/3)*COS('OddsRatio_working_3-way'!Y504/3)</f>
        <v>0.52075986937282293</v>
      </c>
      <c r="AA504" s="11">
        <f>'OddsRatio_working_3-way'!X504^(1/3)*COS(('OddsRatio_working_3-way'!Y504+2*PI())/3)</f>
        <v>-0.28498149665219413</v>
      </c>
      <c r="AB504" s="11">
        <f>'OddsRatio_working_3-way'!X504^(1/3)*COS(('OddsRatio_working_3-way'!Y504+4*PI())/3)</f>
        <v>-0.23577837272062876</v>
      </c>
      <c r="AC504" s="11">
        <f>'OddsRatio_working_3-way'!X504^(1/3)*SIN('OddsRatio_working_3-way'!Y504/3)</f>
        <v>2.840743684685975E-2</v>
      </c>
      <c r="AD504" s="11">
        <f>'OddsRatio_working_3-way'!X504^(1/3)*SIN(('OddsRatio_working_3-way'!Y504+2*PI())/3)</f>
        <v>0.43678755772490069</v>
      </c>
      <c r="AE504" s="11">
        <f>'OddsRatio_working_3-way'!X504^(1/3)*SIN(('OddsRatio_working_3-way'!Y504+4*PI())/3)</f>
        <v>-0.46519499457176045</v>
      </c>
      <c r="AF504" s="11">
        <f>-'OddsRatio_working_3-way'!U504/(3*'OddsRatio_working_3-way'!X504^(1/3))*COS(('OddsRatio_working_3-way'!Y504)/3)</f>
        <v>0.52075986937282281</v>
      </c>
      <c r="AG504" s="11">
        <f>-'OddsRatio_working_3-way'!U504/(3*'OddsRatio_working_3-way'!X504^(1/3))*COS(('OddsRatio_working_3-way'!Y504+2*PI())/3)</f>
        <v>-0.28498149665219408</v>
      </c>
      <c r="AH504" s="11">
        <f>-'OddsRatio_working_3-way'!U504/(3*'OddsRatio_working_3-way'!X504^(1/3))*COS(('OddsRatio_working_3-way'!Y504+4*PI())/3)</f>
        <v>-0.23577837272062871</v>
      </c>
      <c r="AI504" s="11">
        <f>'OddsRatio_working_3-way'!U504/(3*'OddsRatio_working_3-way'!X504^(1/3))*SIN(('OddsRatio_working_3-way'!Y504)/3)</f>
        <v>-2.8407436846859743E-2</v>
      </c>
      <c r="AJ504" s="11">
        <f>'OddsRatio_working_3-way'!U504/(3*'OddsRatio_working_3-way'!X504^(1/3))*SIN(('OddsRatio_working_3-way'!Y504+2*PI())/3)</f>
        <v>-0.43678755772490063</v>
      </c>
      <c r="AK504" s="11">
        <f>'OddsRatio_working_3-way'!U504/(3*'OddsRatio_working_3-way'!X504^(1/3))*SIN(('OddsRatio_working_3-way'!Y504+4*PI())/3)</f>
        <v>0.46519499457176033</v>
      </c>
      <c r="AL504" s="11">
        <f>'OddsRatio_working_3-way'!Z504+'OddsRatio_working_3-way'!AF504</f>
        <v>1.0415197387456456</v>
      </c>
      <c r="AM504" s="11">
        <f>'OddsRatio_working_3-way'!AA504+'OddsRatio_working_3-way'!AG504</f>
        <v>-0.56996299330438815</v>
      </c>
      <c r="AN504" s="11">
        <f>'OddsRatio_working_3-way'!AB504+'OddsRatio_working_3-way'!AH504</f>
        <v>-0.47155674544125747</v>
      </c>
      <c r="AO504" s="11">
        <f>'OddsRatio_working_3-way'!AC504+'OddsRatio_working_3-way'!AI504</f>
        <v>0</v>
      </c>
      <c r="AP504" s="11">
        <f>'OddsRatio_working_3-way'!AD504+'OddsRatio_working_3-way'!AJ504</f>
        <v>0</v>
      </c>
      <c r="AQ504" s="11">
        <f>'OddsRatio_working_3-way'!AE504+'OddsRatio_working_3-way'!AK504</f>
        <v>0</v>
      </c>
      <c r="AR504" s="10">
        <f>IF(A504="","",IF(('OddsRatio_working_3-way'!X504=0),IF(Q504&gt;0,-Q504^(1/3),(-Q504)^(1/3)),'OddsRatio_working_3-way'!AL504-'OddsRatio_working_3-way'!R504/3))</f>
        <v>1.0415197387456456</v>
      </c>
      <c r="AS504" s="11">
        <f>IF(('OddsRatio_working_3-way'!X504=0),IF(Q504&gt;0,-Q504^(1/3),(-Q504)^(1/3)),'OddsRatio_working_3-way'!AM504-'OddsRatio_working_3-way'!R504/3)</f>
        <v>-0.56996299330438815</v>
      </c>
      <c r="AT504" s="11">
        <f>IF(('OddsRatio_working_3-way'!X504=0),IF(Q504&gt;0,-Q504^(1/3),(-Q504)^(1/3)),'OddsRatio_working_3-way'!AN504-'OddsRatio_working_3-way'!R504/3)</f>
        <v>-0.47155674544125747</v>
      </c>
      <c r="AU504" s="11">
        <f>IF(('OddsRatio_working_3-way'!X504=0),0,'OddsRatio_working_3-way'!AO504)</f>
        <v>0</v>
      </c>
      <c r="AV504" s="11">
        <f>IF(('OddsRatio_working_3-way'!X504=0),0,'OddsRatio_working_3-way'!AP504)</f>
        <v>0</v>
      </c>
      <c r="AW504" s="11">
        <f>IF(('OddsRatio_working_3-way'!X504=0),0,'OddsRatio_working_3-way'!AQ504)</f>
        <v>0</v>
      </c>
    </row>
    <row r="505" spans="1:49" x14ac:dyDescent="0.2">
      <c r="A505" s="4">
        <f>IF('True_Odds_Calculator_3-way'!A506="","",'True_Odds_Calculator_3-way'!A506)</f>
        <v>2.69</v>
      </c>
      <c r="B505" s="4">
        <f>IF('True_Odds_Calculator_3-way'!B506="","",'True_Odds_Calculator_3-way'!B506)</f>
        <v>3.05</v>
      </c>
      <c r="C505" s="4">
        <f>IF('True_Odds_Calculator_3-way'!C506="","",'True_Odds_Calculator_3-way'!C506)</f>
        <v>3.05</v>
      </c>
      <c r="D505" s="9">
        <f t="shared" si="104"/>
        <v>0.36221627400617795</v>
      </c>
      <c r="E505" s="9">
        <f t="shared" si="105"/>
        <v>0.31889186299691097</v>
      </c>
      <c r="F505" s="9">
        <f t="shared" si="106"/>
        <v>0.31889186299691097</v>
      </c>
      <c r="G505" s="9">
        <f t="shared" si="107"/>
        <v>1.0418825635323357</v>
      </c>
      <c r="H505" s="9">
        <f t="shared" si="108"/>
        <v>2.7607815323696472</v>
      </c>
      <c r="I505" s="9">
        <f t="shared" si="109"/>
        <v>3.1358592552412876</v>
      </c>
      <c r="J505" s="9">
        <f t="shared" si="110"/>
        <v>3.1358592552412876</v>
      </c>
      <c r="K505" s="11">
        <f t="shared" si="111"/>
        <v>0.37174721189591081</v>
      </c>
      <c r="L505" s="11">
        <f t="shared" si="112"/>
        <v>0.32786885245901642</v>
      </c>
      <c r="M505" s="11">
        <f t="shared" si="113"/>
        <v>0.32786885245901642</v>
      </c>
      <c r="N505" s="11">
        <f>'OddsRatio_working_3-way'!K505+'OddsRatio_working_3-way'!L505+'OddsRatio_working_3-way'!M505-('OddsRatio_working_3-way'!K505*'OddsRatio_working_3-way'!L505)-('OddsRatio_working_3-way'!K505*'OddsRatio_working_3-way'!M505)-('OddsRatio_working_3-way'!L505*'OddsRatio_working_3-way'!M505)+('OddsRatio_working_3-way'!K505*'OddsRatio_working_3-way'!L505*'OddsRatio_working_3-way'!M505)-1</f>
        <v>-0.28381965514726515</v>
      </c>
      <c r="O505" s="11">
        <f>0</f>
        <v>0</v>
      </c>
      <c r="P505" s="11">
        <f>('OddsRatio_working_3-way'!K505*'OddsRatio_working_3-way'!L505)+('OddsRatio_working_3-way'!K505*'OddsRatio_working_3-way'!M505)+('OddsRatio_working_3-way'!L505*'OddsRatio_working_3-way'!M505)-(3*'OddsRatio_working_3-way'!K505*'OddsRatio_working_3-way'!L505*'OddsRatio_working_3-way'!M505)</f>
        <v>0.23138041998143766</v>
      </c>
      <c r="Q505" s="11">
        <f>2*'OddsRatio_working_3-way'!K505*'OddsRatio_working_3-way'!L505*'OddsRatio_working_3-way'!M505</f>
        <v>7.9924151979771221E-2</v>
      </c>
      <c r="R505" s="11">
        <f t="shared" si="114"/>
        <v>0</v>
      </c>
      <c r="S505" s="11">
        <f t="shared" si="115"/>
        <v>-0.81523747839585525</v>
      </c>
      <c r="T505" s="11">
        <f t="shared" si="116"/>
        <v>-0.28160189236471689</v>
      </c>
      <c r="U505" s="11">
        <f>'OddsRatio_working_3-way'!S505-'OddsRatio_working_3-way'!R505^2/3</f>
        <v>-0.81523747839585525</v>
      </c>
      <c r="V505" s="11">
        <f>'OddsRatio_working_3-way'!S505*'OddsRatio_working_3-way'!R505/3-2*'OddsRatio_working_3-way'!R505^3/27-'OddsRatio_working_3-way'!T505</f>
        <v>0.28160189236471689</v>
      </c>
      <c r="W505" s="11">
        <f>'OddsRatio_working_3-way'!V505^2+4*'OddsRatio_working_3-way'!U505^3/27</f>
        <v>-9.6951942609863062E-4</v>
      </c>
      <c r="X505" s="11">
        <f>IF('OddsRatio_working_3-way'!W505&gt;0,IF(ABS('OddsRatio_working_3-way'!V505+SQRT('OddsRatio_working_3-way'!W505))/2&gt;0,ABS('OddsRatio_working_3-way'!V505+SQRT('OddsRatio_working_3-way'!W505))/2,ABS('OddsRatio_working_3-way'!V505-SQRT('OddsRatio_working_3-way'!W505))/2),SQRT(-'OddsRatio_working_3-way'!U505^3/27))</f>
        <v>0.14165904948986513</v>
      </c>
      <c r="Y505" s="11">
        <f>IF('OddsRatio_working_3-way'!W505&gt;=0,IF('OddsRatio_working_3-way'!V505+SQRT('OddsRatio_working_3-way'!W505)&gt;0,0,PI()),ACOS('OddsRatio_working_3-way'!V505/(2*'OddsRatio_working_3-way'!X505)))</f>
        <v>0.11012403026779971</v>
      </c>
      <c r="Z505" s="11">
        <f>'OddsRatio_working_3-way'!X505^(1/3)*COS('OddsRatio_working_3-way'!Y505/3)</f>
        <v>0.52094128176616794</v>
      </c>
      <c r="AA505" s="11">
        <f>'OddsRatio_working_3-way'!X505^(1/3)*COS(('OddsRatio_working_3-way'!Y505+2*PI())/3)</f>
        <v>-0.27703884274177765</v>
      </c>
      <c r="AB505" s="11">
        <f>'OddsRatio_working_3-way'!X505^(1/3)*COS(('OddsRatio_working_3-way'!Y505+4*PI())/3)</f>
        <v>-0.24390243902439013</v>
      </c>
      <c r="AC505" s="11">
        <f>'OddsRatio_working_3-way'!X505^(1/3)*SIN('OddsRatio_working_3-way'!Y505/3)</f>
        <v>1.9131311606209803E-2</v>
      </c>
      <c r="AD505" s="11">
        <f>'OddsRatio_working_3-way'!X505^(1/3)*SIN(('OddsRatio_working_3-way'!Y505+2*PI())/3)</f>
        <v>0.44158272808642368</v>
      </c>
      <c r="AE505" s="11">
        <f>'OddsRatio_working_3-way'!X505^(1/3)*SIN(('OddsRatio_working_3-way'!Y505+4*PI())/3)</f>
        <v>-0.46071403969263347</v>
      </c>
      <c r="AF505" s="11">
        <f>-'OddsRatio_working_3-way'!U505/(3*'OddsRatio_working_3-way'!X505^(1/3))*COS(('OddsRatio_working_3-way'!Y505)/3)</f>
        <v>0.52094128176616772</v>
      </c>
      <c r="AG505" s="11">
        <f>-'OddsRatio_working_3-way'!U505/(3*'OddsRatio_working_3-way'!X505^(1/3))*COS(('OddsRatio_working_3-way'!Y505+2*PI())/3)</f>
        <v>-0.27703884274177754</v>
      </c>
      <c r="AH505" s="11">
        <f>-'OddsRatio_working_3-way'!U505/(3*'OddsRatio_working_3-way'!X505^(1/3))*COS(('OddsRatio_working_3-way'!Y505+4*PI())/3)</f>
        <v>-0.24390243902439002</v>
      </c>
      <c r="AI505" s="11">
        <f>'OddsRatio_working_3-way'!U505/(3*'OddsRatio_working_3-way'!X505^(1/3))*SIN(('OddsRatio_working_3-way'!Y505)/3)</f>
        <v>-1.9131311606209796E-2</v>
      </c>
      <c r="AJ505" s="11">
        <f>'OddsRatio_working_3-way'!U505/(3*'OddsRatio_working_3-way'!X505^(1/3))*SIN(('OddsRatio_working_3-way'!Y505+2*PI())/3)</f>
        <v>-0.44158272808642346</v>
      </c>
      <c r="AK505" s="11">
        <f>'OddsRatio_working_3-way'!U505/(3*'OddsRatio_working_3-way'!X505^(1/3))*SIN(('OddsRatio_working_3-way'!Y505+4*PI())/3)</f>
        <v>0.4607140396926333</v>
      </c>
      <c r="AL505" s="11">
        <f>'OddsRatio_working_3-way'!Z505+'OddsRatio_working_3-way'!AF505</f>
        <v>1.0418825635323357</v>
      </c>
      <c r="AM505" s="11">
        <f>'OddsRatio_working_3-way'!AA505+'OddsRatio_working_3-way'!AG505</f>
        <v>-0.55407768548355518</v>
      </c>
      <c r="AN505" s="11">
        <f>'OddsRatio_working_3-way'!AB505+'OddsRatio_working_3-way'!AH505</f>
        <v>-0.48780487804878014</v>
      </c>
      <c r="AO505" s="11">
        <f>'OddsRatio_working_3-way'!AC505+'OddsRatio_working_3-way'!AI505</f>
        <v>0</v>
      </c>
      <c r="AP505" s="11">
        <f>'OddsRatio_working_3-way'!AD505+'OddsRatio_working_3-way'!AJ505</f>
        <v>0</v>
      </c>
      <c r="AQ505" s="11">
        <f>'OddsRatio_working_3-way'!AE505+'OddsRatio_working_3-way'!AK505</f>
        <v>0</v>
      </c>
      <c r="AR505" s="10">
        <f>IF(A505="","",IF(('OddsRatio_working_3-way'!X505=0),IF(Q505&gt;0,-Q505^(1/3),(-Q505)^(1/3)),'OddsRatio_working_3-way'!AL505-'OddsRatio_working_3-way'!R505/3))</f>
        <v>1.0418825635323357</v>
      </c>
      <c r="AS505" s="11">
        <f>IF(('OddsRatio_working_3-way'!X505=0),IF(Q505&gt;0,-Q505^(1/3),(-Q505)^(1/3)),'OddsRatio_working_3-way'!AM505-'OddsRatio_working_3-way'!R505/3)</f>
        <v>-0.55407768548355518</v>
      </c>
      <c r="AT505" s="11">
        <f>IF(('OddsRatio_working_3-way'!X505=0),IF(Q505&gt;0,-Q505^(1/3),(-Q505)^(1/3)),'OddsRatio_working_3-way'!AN505-'OddsRatio_working_3-way'!R505/3)</f>
        <v>-0.48780487804878014</v>
      </c>
      <c r="AU505" s="11">
        <f>IF(('OddsRatio_working_3-way'!X505=0),0,'OddsRatio_working_3-way'!AO505)</f>
        <v>0</v>
      </c>
      <c r="AV505" s="11">
        <f>IF(('OddsRatio_working_3-way'!X505=0),0,'OddsRatio_working_3-way'!AP505)</f>
        <v>0</v>
      </c>
      <c r="AW505" s="11">
        <f>IF(('OddsRatio_working_3-way'!X505=0),0,'OddsRatio_working_3-way'!AQ505)</f>
        <v>0</v>
      </c>
    </row>
    <row r="506" spans="1:49" x14ac:dyDescent="0.2">
      <c r="A506" s="4">
        <f>IF('True_Odds_Calculator_3-way'!A507="","",'True_Odds_Calculator_3-way'!A507)</f>
        <v>2.2999999999999998</v>
      </c>
      <c r="B506" s="4">
        <f>IF('True_Odds_Calculator_3-way'!B507="","",'True_Odds_Calculator_3-way'!B507)</f>
        <v>3.08</v>
      </c>
      <c r="C506" s="4">
        <f>IF('True_Odds_Calculator_3-way'!C507="","",'True_Odds_Calculator_3-way'!C507)</f>
        <v>3.71</v>
      </c>
      <c r="D506" s="9">
        <f t="shared" si="104"/>
        <v>0.42397525618705773</v>
      </c>
      <c r="E506" s="9">
        <f t="shared" si="105"/>
        <v>0.3150792051356342</v>
      </c>
      <c r="F506" s="9">
        <f t="shared" si="106"/>
        <v>0.26094553867730802</v>
      </c>
      <c r="G506" s="9">
        <f t="shared" si="107"/>
        <v>1.0450986238302848</v>
      </c>
      <c r="H506" s="9">
        <f t="shared" si="108"/>
        <v>2.3586282109793699</v>
      </c>
      <c r="I506" s="9">
        <f t="shared" si="109"/>
        <v>3.1738051375669922</v>
      </c>
      <c r="J506" s="9">
        <f t="shared" si="110"/>
        <v>3.8322172705800721</v>
      </c>
      <c r="K506" s="11">
        <f t="shared" si="111"/>
        <v>0.43478260869565222</v>
      </c>
      <c r="L506" s="11">
        <f t="shared" si="112"/>
        <v>0.32467532467532467</v>
      </c>
      <c r="M506" s="11">
        <f t="shared" si="113"/>
        <v>0.26954177897574122</v>
      </c>
      <c r="N506" s="11">
        <f>'OddsRatio_working_3-way'!K506+'OddsRatio_working_3-way'!L506+'OddsRatio_working_3-way'!M506-('OddsRatio_working_3-way'!K506*'OddsRatio_working_3-way'!L506)-('OddsRatio_working_3-way'!K506*'OddsRatio_working_3-way'!M506)-('OddsRatio_working_3-way'!L506*'OddsRatio_working_3-way'!M506)+('OddsRatio_working_3-way'!K506*'OddsRatio_working_3-way'!L506*'OddsRatio_working_3-way'!M506)-1</f>
        <v>-0.27881973879864419</v>
      </c>
      <c r="O506" s="11">
        <f>0</f>
        <v>0</v>
      </c>
      <c r="P506" s="11">
        <f>('OddsRatio_working_3-way'!K506*'OddsRatio_working_3-way'!L506)+('OddsRatio_working_3-way'!K506*'OddsRatio_working_3-way'!M506)+('OddsRatio_working_3-way'!L506*'OddsRatio_working_3-way'!M506)-(3*'OddsRatio_working_3-way'!K506*'OddsRatio_working_3-way'!L506*'OddsRatio_working_3-way'!M506)</f>
        <v>0.23172069931708986</v>
      </c>
      <c r="Q506" s="11">
        <f>2*'OddsRatio_working_3-way'!K506*'OddsRatio_working_3-way'!L506*'OddsRatio_working_3-way'!M506</f>
        <v>7.6098751828272512E-2</v>
      </c>
      <c r="R506" s="11">
        <f t="shared" si="114"/>
        <v>0</v>
      </c>
      <c r="S506" s="11">
        <f t="shared" si="115"/>
        <v>-0.83107709775322636</v>
      </c>
      <c r="T506" s="11">
        <f t="shared" si="116"/>
        <v>-0.27293172340007427</v>
      </c>
      <c r="U506" s="11">
        <f>'OddsRatio_working_3-way'!S506-'OddsRatio_working_3-way'!R506^2/3</f>
        <v>-0.83107709775322636</v>
      </c>
      <c r="V506" s="11">
        <f>'OddsRatio_working_3-way'!S506*'OddsRatio_working_3-way'!R506/3-2*'OddsRatio_working_3-way'!R506^3/27-'OddsRatio_working_3-way'!T506</f>
        <v>0.27293172340007427</v>
      </c>
      <c r="W506" s="11">
        <f>'OddsRatio_working_3-way'!V506^2+4*'OddsRatio_working_3-way'!U506^3/27</f>
        <v>-1.0547671091303265E-2</v>
      </c>
      <c r="X506" s="11">
        <f>IF('OddsRatio_working_3-way'!W506&gt;0,IF(ABS('OddsRatio_working_3-way'!V506+SQRT('OddsRatio_working_3-way'!W506))/2&gt;0,ABS('OddsRatio_working_3-way'!V506+SQRT('OddsRatio_working_3-way'!W506))/2,ABS('OddsRatio_working_3-way'!V506-SQRT('OddsRatio_working_3-way'!W506))/2),SQRT(-'OddsRatio_working_3-way'!U506^3/27))</f>
        <v>0.14580757587436766</v>
      </c>
      <c r="Y506" s="11">
        <f>IF('OddsRatio_working_3-way'!W506&gt;=0,IF('OddsRatio_working_3-way'!V506+SQRT('OddsRatio_working_3-way'!W506)&gt;0,0,PI()),ACOS('OddsRatio_working_3-way'!V506/(2*'OddsRatio_working_3-way'!X506)))</f>
        <v>0.35990235968920814</v>
      </c>
      <c r="Z506" s="11">
        <f>'OddsRatio_working_3-way'!X506^(1/3)*COS('OddsRatio_working_3-way'!Y506/3)</f>
        <v>0.52254931191514242</v>
      </c>
      <c r="AA506" s="11">
        <f>'OddsRatio_working_3-way'!X506^(1/3)*COS(('OddsRatio_working_3-way'!Y506+2*PI())/3)</f>
        <v>-0.31582680441265065</v>
      </c>
      <c r="AB506" s="11">
        <f>'OddsRatio_working_3-way'!X506^(1/3)*COS(('OddsRatio_working_3-way'!Y506+4*PI())/3)</f>
        <v>-0.20672250750249185</v>
      </c>
      <c r="AC506" s="11">
        <f>'OddsRatio_working_3-way'!X506^(1/3)*SIN('OddsRatio_working_3-way'!Y506/3)</f>
        <v>6.299139519082507E-2</v>
      </c>
      <c r="AD506" s="11">
        <f>'OddsRatio_working_3-way'!X506^(1/3)*SIN(('OddsRatio_working_3-way'!Y506+2*PI())/3)</f>
        <v>0.42104528125317925</v>
      </c>
      <c r="AE506" s="11">
        <f>'OddsRatio_working_3-way'!X506^(1/3)*SIN(('OddsRatio_working_3-way'!Y506+4*PI())/3)</f>
        <v>-0.48403667644400428</v>
      </c>
      <c r="AF506" s="11">
        <f>-'OddsRatio_working_3-way'!U506/(3*'OddsRatio_working_3-way'!X506^(1/3))*COS(('OddsRatio_working_3-way'!Y506)/3)</f>
        <v>0.52254931191514242</v>
      </c>
      <c r="AG506" s="11">
        <f>-'OddsRatio_working_3-way'!U506/(3*'OddsRatio_working_3-way'!X506^(1/3))*COS(('OddsRatio_working_3-way'!Y506+2*PI())/3)</f>
        <v>-0.31582680441265065</v>
      </c>
      <c r="AH506" s="11">
        <f>-'OddsRatio_working_3-way'!U506/(3*'OddsRatio_working_3-way'!X506^(1/3))*COS(('OddsRatio_working_3-way'!Y506+4*PI())/3)</f>
        <v>-0.20672250750249185</v>
      </c>
      <c r="AI506" s="11">
        <f>'OddsRatio_working_3-way'!U506/(3*'OddsRatio_working_3-way'!X506^(1/3))*SIN(('OddsRatio_working_3-way'!Y506)/3)</f>
        <v>-6.299139519082507E-2</v>
      </c>
      <c r="AJ506" s="11">
        <f>'OddsRatio_working_3-way'!U506/(3*'OddsRatio_working_3-way'!X506^(1/3))*SIN(('OddsRatio_working_3-way'!Y506+2*PI())/3)</f>
        <v>-0.42104528125317925</v>
      </c>
      <c r="AK506" s="11">
        <f>'OddsRatio_working_3-way'!U506/(3*'OddsRatio_working_3-way'!X506^(1/3))*SIN(('OddsRatio_working_3-way'!Y506+4*PI())/3)</f>
        <v>0.48403667644400428</v>
      </c>
      <c r="AL506" s="11">
        <f>'OddsRatio_working_3-way'!Z506+'OddsRatio_working_3-way'!AF506</f>
        <v>1.0450986238302848</v>
      </c>
      <c r="AM506" s="11">
        <f>'OddsRatio_working_3-way'!AA506+'OddsRatio_working_3-way'!AG506</f>
        <v>-0.6316536088253013</v>
      </c>
      <c r="AN506" s="11">
        <f>'OddsRatio_working_3-way'!AB506+'OddsRatio_working_3-way'!AH506</f>
        <v>-0.41344501500498371</v>
      </c>
      <c r="AO506" s="11">
        <f>'OddsRatio_working_3-way'!AC506+'OddsRatio_working_3-way'!AI506</f>
        <v>0</v>
      </c>
      <c r="AP506" s="11">
        <f>'OddsRatio_working_3-way'!AD506+'OddsRatio_working_3-way'!AJ506</f>
        <v>0</v>
      </c>
      <c r="AQ506" s="11">
        <f>'OddsRatio_working_3-way'!AE506+'OddsRatio_working_3-way'!AK506</f>
        <v>0</v>
      </c>
      <c r="AR506" s="10">
        <f>IF(A506="","",IF(('OddsRatio_working_3-way'!X506=0),IF(Q506&gt;0,-Q506^(1/3),(-Q506)^(1/3)),'OddsRatio_working_3-way'!AL506-'OddsRatio_working_3-way'!R506/3))</f>
        <v>1.0450986238302848</v>
      </c>
      <c r="AS506" s="11">
        <f>IF(('OddsRatio_working_3-way'!X506=0),IF(Q506&gt;0,-Q506^(1/3),(-Q506)^(1/3)),'OddsRatio_working_3-way'!AM506-'OddsRatio_working_3-way'!R506/3)</f>
        <v>-0.6316536088253013</v>
      </c>
      <c r="AT506" s="11">
        <f>IF(('OddsRatio_working_3-way'!X506=0),IF(Q506&gt;0,-Q506^(1/3),(-Q506)^(1/3)),'OddsRatio_working_3-way'!AN506-'OddsRatio_working_3-way'!R506/3)</f>
        <v>-0.41344501500498371</v>
      </c>
      <c r="AU506" s="11">
        <f>IF(('OddsRatio_working_3-way'!X506=0),0,'OddsRatio_working_3-way'!AO506)</f>
        <v>0</v>
      </c>
      <c r="AV506" s="11">
        <f>IF(('OddsRatio_working_3-way'!X506=0),0,'OddsRatio_working_3-way'!AP506)</f>
        <v>0</v>
      </c>
      <c r="AW506" s="11">
        <f>IF(('OddsRatio_working_3-way'!X506=0),0,'OddsRatio_working_3-way'!AQ506)</f>
        <v>0</v>
      </c>
    </row>
    <row r="507" spans="1:49" x14ac:dyDescent="0.2">
      <c r="A507" s="4">
        <f>IF('True_Odds_Calculator_3-way'!A508="","",'True_Odds_Calculator_3-way'!A508)</f>
        <v>2.81</v>
      </c>
      <c r="B507" s="4">
        <f>IF('True_Odds_Calculator_3-way'!B508="","",'True_Odds_Calculator_3-way'!B508)</f>
        <v>3.06</v>
      </c>
      <c r="C507" s="4">
        <f>IF('True_Odds_Calculator_3-way'!C508="","",'True_Odds_Calculator_3-way'!C508)</f>
        <v>2.9</v>
      </c>
      <c r="D507" s="9">
        <f t="shared" si="104"/>
        <v>0.34653113116981676</v>
      </c>
      <c r="E507" s="9">
        <f t="shared" si="105"/>
        <v>0.31784319813771456</v>
      </c>
      <c r="F507" s="9">
        <f t="shared" si="106"/>
        <v>0.33562567069246863</v>
      </c>
      <c r="G507" s="9">
        <f t="shared" si="107"/>
        <v>1.0418473024250388</v>
      </c>
      <c r="H507" s="9">
        <f t="shared" si="108"/>
        <v>2.8857436173893203</v>
      </c>
      <c r="I507" s="9">
        <f t="shared" si="109"/>
        <v>3.1462054429955795</v>
      </c>
      <c r="J507" s="9">
        <f t="shared" si="110"/>
        <v>2.9795098746075737</v>
      </c>
      <c r="K507" s="11">
        <f t="shared" si="111"/>
        <v>0.35587188612099646</v>
      </c>
      <c r="L507" s="11">
        <f t="shared" si="112"/>
        <v>0.32679738562091504</v>
      </c>
      <c r="M507" s="11">
        <f t="shared" si="113"/>
        <v>0.34482758620689657</v>
      </c>
      <c r="N507" s="11">
        <f>'OddsRatio_working_3-way'!K507+'OddsRatio_working_3-way'!L507+'OddsRatio_working_3-way'!M507-('OddsRatio_working_3-way'!K507*'OddsRatio_working_3-way'!L507)-('OddsRatio_working_3-way'!K507*'OddsRatio_working_3-way'!M507)-('OddsRatio_working_3-way'!L507*'OddsRatio_working_3-way'!M507)+('OddsRatio_working_3-way'!K507*'OddsRatio_working_3-way'!L507*'OddsRatio_working_3-way'!M507)-1</f>
        <v>-0.2841015818934437</v>
      </c>
      <c r="O507" s="11">
        <f>0</f>
        <v>0</v>
      </c>
      <c r="P507" s="11">
        <f>('OddsRatio_working_3-way'!K507*'OddsRatio_working_3-way'!L507)+('OddsRatio_working_3-way'!K507*'OddsRatio_working_3-way'!M507)+('OddsRatio_working_3-way'!L507*'OddsRatio_working_3-way'!M507)-(3*'OddsRatio_working_3-way'!K507*'OddsRatio_working_3-way'!L507*'OddsRatio_working_3-way'!M507)</f>
        <v>0.23139292122133756</v>
      </c>
      <c r="Q507" s="11">
        <f>2*'OddsRatio_working_3-way'!K507*'OddsRatio_working_3-way'!L507*'OddsRatio_working_3-way'!M507</f>
        <v>8.020551862091424E-2</v>
      </c>
      <c r="R507" s="11">
        <f t="shared" si="114"/>
        <v>0</v>
      </c>
      <c r="S507" s="11">
        <f t="shared" si="115"/>
        <v>-0.81447248438104347</v>
      </c>
      <c r="T507" s="11">
        <f t="shared" si="116"/>
        <v>-0.28231281954282272</v>
      </c>
      <c r="U507" s="11">
        <f>'OddsRatio_working_3-way'!S507-'OddsRatio_working_3-way'!R507^2/3</f>
        <v>-0.81447248438104347</v>
      </c>
      <c r="V507" s="11">
        <f>'OddsRatio_working_3-way'!S507*'OddsRatio_working_3-way'!R507/3-2*'OddsRatio_working_3-way'!R507^3/27-'OddsRatio_working_3-way'!T507</f>
        <v>0.28231281954282272</v>
      </c>
      <c r="W507" s="11">
        <f>'OddsRatio_working_3-way'!V507^2+4*'OddsRatio_working_3-way'!U507^3/27</f>
        <v>-3.428627431183856E-4</v>
      </c>
      <c r="X507" s="11">
        <f>IF('OddsRatio_working_3-way'!W507&gt;0,IF(ABS('OddsRatio_working_3-way'!V507+SQRT('OddsRatio_working_3-way'!W507))/2&gt;0,ABS('OddsRatio_working_3-way'!V507+SQRT('OddsRatio_working_3-way'!W507))/2,ABS('OddsRatio_working_3-way'!V507-SQRT('OddsRatio_working_3-way'!W507))/2),SQRT(-'OddsRatio_working_3-way'!U507^3/27))</f>
        <v>0.14145970346828171</v>
      </c>
      <c r="Y507" s="11">
        <f>IF('OddsRatio_working_3-way'!W507&gt;=0,IF('OddsRatio_working_3-way'!V507+SQRT('OddsRatio_working_3-way'!W507)&gt;0,0,PI()),ACOS('OddsRatio_working_3-way'!V507/(2*'OddsRatio_working_3-way'!X507)))</f>
        <v>6.5494969472945197E-2</v>
      </c>
      <c r="Z507" s="11">
        <f>'OddsRatio_working_3-way'!X507^(1/3)*COS('OddsRatio_working_3-way'!Y507/3)</f>
        <v>0.52092365121251938</v>
      </c>
      <c r="AA507" s="11">
        <f>'OddsRatio_working_3-way'!X507^(1/3)*COS(('OddsRatio_working_3-way'!Y507+2*PI())/3)</f>
        <v>-0.27031237385617801</v>
      </c>
      <c r="AB507" s="11">
        <f>'OddsRatio_working_3-way'!X507^(1/3)*COS(('OddsRatio_working_3-way'!Y507+4*PI())/3)</f>
        <v>-0.25061127735634148</v>
      </c>
      <c r="AC507" s="11">
        <f>'OddsRatio_working_3-way'!X507^(1/3)*SIN('OddsRatio_working_3-way'!Y507/3)</f>
        <v>1.1374433367511384E-2</v>
      </c>
      <c r="AD507" s="11">
        <f>'OddsRatio_working_3-way'!X507^(1/3)*SIN(('OddsRatio_working_3-way'!Y507+2*PI())/3)</f>
        <v>0.44544589869843043</v>
      </c>
      <c r="AE507" s="11">
        <f>'OddsRatio_working_3-way'!X507^(1/3)*SIN(('OddsRatio_working_3-way'!Y507+4*PI())/3)</f>
        <v>-0.45682033206594186</v>
      </c>
      <c r="AF507" s="11">
        <f>-'OddsRatio_working_3-way'!U507/(3*'OddsRatio_working_3-way'!X507^(1/3))*COS(('OddsRatio_working_3-way'!Y507)/3)</f>
        <v>0.52092365121251938</v>
      </c>
      <c r="AG507" s="11">
        <f>-'OddsRatio_working_3-way'!U507/(3*'OddsRatio_working_3-way'!X507^(1/3))*COS(('OddsRatio_working_3-way'!Y507+2*PI())/3)</f>
        <v>-0.27031237385617801</v>
      </c>
      <c r="AH507" s="11">
        <f>-'OddsRatio_working_3-way'!U507/(3*'OddsRatio_working_3-way'!X507^(1/3))*COS(('OddsRatio_working_3-way'!Y507+4*PI())/3)</f>
        <v>-0.25061127735634148</v>
      </c>
      <c r="AI507" s="11">
        <f>'OddsRatio_working_3-way'!U507/(3*'OddsRatio_working_3-way'!X507^(1/3))*SIN(('OddsRatio_working_3-way'!Y507)/3)</f>
        <v>-1.1374433367511384E-2</v>
      </c>
      <c r="AJ507" s="11">
        <f>'OddsRatio_working_3-way'!U507/(3*'OddsRatio_working_3-way'!X507^(1/3))*SIN(('OddsRatio_working_3-way'!Y507+2*PI())/3)</f>
        <v>-0.44544589869843043</v>
      </c>
      <c r="AK507" s="11">
        <f>'OddsRatio_working_3-way'!U507/(3*'OddsRatio_working_3-way'!X507^(1/3))*SIN(('OddsRatio_working_3-way'!Y507+4*PI())/3)</f>
        <v>0.45682033206594186</v>
      </c>
      <c r="AL507" s="11">
        <f>'OddsRatio_working_3-way'!Z507+'OddsRatio_working_3-way'!AF507</f>
        <v>1.0418473024250388</v>
      </c>
      <c r="AM507" s="11">
        <f>'OddsRatio_working_3-way'!AA507+'OddsRatio_working_3-way'!AG507</f>
        <v>-0.54062474771235602</v>
      </c>
      <c r="AN507" s="11">
        <f>'OddsRatio_working_3-way'!AB507+'OddsRatio_working_3-way'!AH507</f>
        <v>-0.50122255471268296</v>
      </c>
      <c r="AO507" s="11">
        <f>'OddsRatio_working_3-way'!AC507+'OddsRatio_working_3-way'!AI507</f>
        <v>0</v>
      </c>
      <c r="AP507" s="11">
        <f>'OddsRatio_working_3-way'!AD507+'OddsRatio_working_3-way'!AJ507</f>
        <v>0</v>
      </c>
      <c r="AQ507" s="11">
        <f>'OddsRatio_working_3-way'!AE507+'OddsRatio_working_3-way'!AK507</f>
        <v>0</v>
      </c>
      <c r="AR507" s="10">
        <f>IF(A507="","",IF(('OddsRatio_working_3-way'!X507=0),IF(Q507&gt;0,-Q507^(1/3),(-Q507)^(1/3)),'OddsRatio_working_3-way'!AL507-'OddsRatio_working_3-way'!R507/3))</f>
        <v>1.0418473024250388</v>
      </c>
      <c r="AS507" s="11">
        <f>IF(('OddsRatio_working_3-way'!X507=0),IF(Q507&gt;0,-Q507^(1/3),(-Q507)^(1/3)),'OddsRatio_working_3-way'!AM507-'OddsRatio_working_3-way'!R507/3)</f>
        <v>-0.54062474771235602</v>
      </c>
      <c r="AT507" s="11">
        <f>IF(('OddsRatio_working_3-way'!X507=0),IF(Q507&gt;0,-Q507^(1/3),(-Q507)^(1/3)),'OddsRatio_working_3-way'!AN507-'OddsRatio_working_3-way'!R507/3)</f>
        <v>-0.50122255471268296</v>
      </c>
      <c r="AU507" s="11">
        <f>IF(('OddsRatio_working_3-way'!X507=0),0,'OddsRatio_working_3-way'!AO507)</f>
        <v>0</v>
      </c>
      <c r="AV507" s="11">
        <f>IF(('OddsRatio_working_3-way'!X507=0),0,'OddsRatio_working_3-way'!AP507)</f>
        <v>0</v>
      </c>
      <c r="AW507" s="11">
        <f>IF(('OddsRatio_working_3-way'!X507=0),0,'OddsRatio_working_3-way'!AQ507)</f>
        <v>0</v>
      </c>
    </row>
    <row r="508" spans="1:49" x14ac:dyDescent="0.2">
      <c r="A508" s="4">
        <f>IF('True_Odds_Calculator_3-way'!A509="","",'True_Odds_Calculator_3-way'!A509)</f>
        <v>2.12</v>
      </c>
      <c r="B508" s="4">
        <f>IF('True_Odds_Calculator_3-way'!B509="","",'True_Odds_Calculator_3-way'!B509)</f>
        <v>3.43</v>
      </c>
      <c r="C508" s="4">
        <f>IF('True_Odds_Calculator_3-way'!C509="","",'True_Odds_Calculator_3-way'!C509)</f>
        <v>3.78</v>
      </c>
      <c r="D508" s="9">
        <f t="shared" si="104"/>
        <v>0.46099323474751103</v>
      </c>
      <c r="E508" s="9">
        <f t="shared" si="105"/>
        <v>0.28274067386242197</v>
      </c>
      <c r="F508" s="9">
        <f t="shared" si="106"/>
        <v>0.25626609139006695</v>
      </c>
      <c r="G508" s="9">
        <f t="shared" si="107"/>
        <v>1.0439546703274181</v>
      </c>
      <c r="H508" s="9">
        <f t="shared" si="108"/>
        <v>2.1692292307667085</v>
      </c>
      <c r="I508" s="9">
        <f t="shared" si="109"/>
        <v>3.5368098488956257</v>
      </c>
      <c r="J508" s="9">
        <f t="shared" si="110"/>
        <v>3.9021939835102222</v>
      </c>
      <c r="K508" s="11">
        <f t="shared" si="111"/>
        <v>0.47169811320754712</v>
      </c>
      <c r="L508" s="11">
        <f t="shared" si="112"/>
        <v>0.29154518950437314</v>
      </c>
      <c r="M508" s="11">
        <f t="shared" si="113"/>
        <v>0.26455026455026459</v>
      </c>
      <c r="N508" s="11">
        <f>'OddsRatio_working_3-way'!K508+'OddsRatio_working_3-way'!L508+'OddsRatio_working_3-way'!M508-('OddsRatio_working_3-way'!K508*'OddsRatio_working_3-way'!L508)-('OddsRatio_working_3-way'!K508*'OddsRatio_working_3-way'!M508)-('OddsRatio_working_3-way'!L508*'OddsRatio_working_3-way'!M508)+('OddsRatio_working_3-way'!K508*'OddsRatio_working_3-way'!L508*'OddsRatio_working_3-way'!M508)-1</f>
        <v>-0.27526266571318547</v>
      </c>
      <c r="O508" s="11">
        <f>0</f>
        <v>0</v>
      </c>
      <c r="P508" s="11">
        <f>('OddsRatio_working_3-way'!K508*'OddsRatio_working_3-way'!L508)+('OddsRatio_working_3-way'!K508*'OddsRatio_working_3-way'!M508)+('OddsRatio_working_3-way'!L508*'OddsRatio_working_3-way'!M508)-(3*'OddsRatio_working_3-way'!K508*'OddsRatio_working_3-way'!L508*'OddsRatio_working_3-way'!M508)</f>
        <v>0.2302936320208997</v>
      </c>
      <c r="Q508" s="11">
        <f>2*'OddsRatio_working_3-way'!K508*'OddsRatio_working_3-way'!L508*'OddsRatio_working_3-way'!M508</f>
        <v>7.2762600954470694E-2</v>
      </c>
      <c r="R508" s="11">
        <f t="shared" si="114"/>
        <v>0</v>
      </c>
      <c r="S508" s="11">
        <f t="shared" si="115"/>
        <v>-0.83663228147640623</v>
      </c>
      <c r="T508" s="11">
        <f t="shared" si="116"/>
        <v>-0.26433879351545225</v>
      </c>
      <c r="U508" s="11">
        <f>'OddsRatio_working_3-way'!S508-'OddsRatio_working_3-way'!R508^2/3</f>
        <v>-0.83663228147640623</v>
      </c>
      <c r="V508" s="11">
        <f>'OddsRatio_working_3-way'!S508*'OddsRatio_working_3-way'!R508/3-2*'OddsRatio_working_3-way'!R508^3/27-'OddsRatio_working_3-way'!T508</f>
        <v>0.26433879351545225</v>
      </c>
      <c r="W508" s="11">
        <f>'OddsRatio_working_3-way'!V508^2+4*'OddsRatio_working_3-way'!U508^3/27</f>
        <v>-1.6881114225740151E-2</v>
      </c>
      <c r="X508" s="11">
        <f>IF('OddsRatio_working_3-way'!W508&gt;0,IF(ABS('OddsRatio_working_3-way'!V508+SQRT('OddsRatio_working_3-way'!W508))/2&gt;0,ABS('OddsRatio_working_3-way'!V508+SQRT('OddsRatio_working_3-way'!W508))/2,ABS('OddsRatio_working_3-way'!V508-SQRT('OddsRatio_working_3-way'!W508))/2),SQRT(-'OddsRatio_working_3-way'!U508^3/27))</f>
        <v>0.14727195250873895</v>
      </c>
      <c r="Y508" s="11">
        <f>IF('OddsRatio_working_3-way'!W508&gt;=0,IF('OddsRatio_working_3-way'!V508+SQRT('OddsRatio_working_3-way'!W508)&gt;0,0,PI()),ACOS('OddsRatio_working_3-way'!V508/(2*'OddsRatio_working_3-way'!X508)))</f>
        <v>0.45683921776844461</v>
      </c>
      <c r="Z508" s="11">
        <f>'OddsRatio_working_3-way'!X508^(1/3)*COS('OddsRatio_working_3-way'!Y508/3)</f>
        <v>0.52197733516370903</v>
      </c>
      <c r="AA508" s="11">
        <f>'OddsRatio_working_3-way'!X508^(1/3)*COS(('OddsRatio_working_3-way'!Y508+2*PI())/3)</f>
        <v>-0.33036313371058434</v>
      </c>
      <c r="AB508" s="11">
        <f>'OddsRatio_working_3-way'!X508^(1/3)*COS(('OddsRatio_working_3-way'!Y508+4*PI())/3)</f>
        <v>-0.19161420145312502</v>
      </c>
      <c r="AC508" s="11">
        <f>'OddsRatio_working_3-way'!X508^(1/3)*SIN('OddsRatio_working_3-way'!Y508/3)</f>
        <v>8.0106733388617513E-2</v>
      </c>
      <c r="AD508" s="11">
        <f>'OddsRatio_working_3-way'!X508^(1/3)*SIN(('OddsRatio_working_3-way'!Y508+2*PI())/3)</f>
        <v>0.41199226575716763</v>
      </c>
      <c r="AE508" s="11">
        <f>'OddsRatio_working_3-way'!X508^(1/3)*SIN(('OddsRatio_working_3-way'!Y508+4*PI())/3)</f>
        <v>-0.49209899914578498</v>
      </c>
      <c r="AF508" s="11">
        <f>-'OddsRatio_working_3-way'!U508/(3*'OddsRatio_working_3-way'!X508^(1/3))*COS(('OddsRatio_working_3-way'!Y508)/3)</f>
        <v>0.52197733516370903</v>
      </c>
      <c r="AG508" s="11">
        <f>-'OddsRatio_working_3-way'!U508/(3*'OddsRatio_working_3-way'!X508^(1/3))*COS(('OddsRatio_working_3-way'!Y508+2*PI())/3)</f>
        <v>-0.33036313371058434</v>
      </c>
      <c r="AH508" s="11">
        <f>-'OddsRatio_working_3-way'!U508/(3*'OddsRatio_working_3-way'!X508^(1/3))*COS(('OddsRatio_working_3-way'!Y508+4*PI())/3)</f>
        <v>-0.19161420145312502</v>
      </c>
      <c r="AI508" s="11">
        <f>'OddsRatio_working_3-way'!U508/(3*'OddsRatio_working_3-way'!X508^(1/3))*SIN(('OddsRatio_working_3-way'!Y508)/3)</f>
        <v>-8.0106733388617513E-2</v>
      </c>
      <c r="AJ508" s="11">
        <f>'OddsRatio_working_3-way'!U508/(3*'OddsRatio_working_3-way'!X508^(1/3))*SIN(('OddsRatio_working_3-way'!Y508+2*PI())/3)</f>
        <v>-0.41199226575716763</v>
      </c>
      <c r="AK508" s="11">
        <f>'OddsRatio_working_3-way'!U508/(3*'OddsRatio_working_3-way'!X508^(1/3))*SIN(('OddsRatio_working_3-way'!Y508+4*PI())/3)</f>
        <v>0.49209899914578498</v>
      </c>
      <c r="AL508" s="11">
        <f>'OddsRatio_working_3-way'!Z508+'OddsRatio_working_3-way'!AF508</f>
        <v>1.0439546703274181</v>
      </c>
      <c r="AM508" s="11">
        <f>'OddsRatio_working_3-way'!AA508+'OddsRatio_working_3-way'!AG508</f>
        <v>-0.66072626742116869</v>
      </c>
      <c r="AN508" s="11">
        <f>'OddsRatio_working_3-way'!AB508+'OddsRatio_working_3-way'!AH508</f>
        <v>-0.38322840290625004</v>
      </c>
      <c r="AO508" s="11">
        <f>'OddsRatio_working_3-way'!AC508+'OddsRatio_working_3-way'!AI508</f>
        <v>0</v>
      </c>
      <c r="AP508" s="11">
        <f>'OddsRatio_working_3-way'!AD508+'OddsRatio_working_3-way'!AJ508</f>
        <v>0</v>
      </c>
      <c r="AQ508" s="11">
        <f>'OddsRatio_working_3-way'!AE508+'OddsRatio_working_3-way'!AK508</f>
        <v>0</v>
      </c>
      <c r="AR508" s="10">
        <f>IF(A508="","",IF(('OddsRatio_working_3-way'!X508=0),IF(Q508&gt;0,-Q508^(1/3),(-Q508)^(1/3)),'OddsRatio_working_3-way'!AL508-'OddsRatio_working_3-way'!R508/3))</f>
        <v>1.0439546703274181</v>
      </c>
      <c r="AS508" s="11">
        <f>IF(('OddsRatio_working_3-way'!X508=0),IF(Q508&gt;0,-Q508^(1/3),(-Q508)^(1/3)),'OddsRatio_working_3-way'!AM508-'OddsRatio_working_3-way'!R508/3)</f>
        <v>-0.66072626742116869</v>
      </c>
      <c r="AT508" s="11">
        <f>IF(('OddsRatio_working_3-way'!X508=0),IF(Q508&gt;0,-Q508^(1/3),(-Q508)^(1/3)),'OddsRatio_working_3-way'!AN508-'OddsRatio_working_3-way'!R508/3)</f>
        <v>-0.38322840290625004</v>
      </c>
      <c r="AU508" s="11">
        <f>IF(('OddsRatio_working_3-way'!X508=0),0,'OddsRatio_working_3-way'!AO508)</f>
        <v>0</v>
      </c>
      <c r="AV508" s="11">
        <f>IF(('OddsRatio_working_3-way'!X508=0),0,'OddsRatio_working_3-way'!AP508)</f>
        <v>0</v>
      </c>
      <c r="AW508" s="11">
        <f>IF(('OddsRatio_working_3-way'!X508=0),0,'OddsRatio_working_3-way'!AQ508)</f>
        <v>0</v>
      </c>
    </row>
    <row r="509" spans="1:49" x14ac:dyDescent="0.2">
      <c r="A509" s="4">
        <f>IF('True_Odds_Calculator_3-way'!A510="","",'True_Odds_Calculator_3-way'!A510)</f>
        <v>3.74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2.14</v>
      </c>
      <c r="D509" s="9">
        <f t="shared" si="104"/>
        <v>0.25902133932957616</v>
      </c>
      <c r="E509" s="9">
        <f t="shared" si="105"/>
        <v>0.28440192308893197</v>
      </c>
      <c r="F509" s="9">
        <f t="shared" si="106"/>
        <v>0.45657673758149175</v>
      </c>
      <c r="G509" s="9">
        <f t="shared" si="107"/>
        <v>1.0440459030435294</v>
      </c>
      <c r="H509" s="9">
        <f t="shared" si="108"/>
        <v>3.8606857743392715</v>
      </c>
      <c r="I509" s="9">
        <f t="shared" si="109"/>
        <v>3.5161506263349063</v>
      </c>
      <c r="J509" s="9">
        <f t="shared" si="110"/>
        <v>2.1902123294696234</v>
      </c>
      <c r="K509" s="11">
        <f t="shared" si="111"/>
        <v>0.26737967914438499</v>
      </c>
      <c r="L509" s="11">
        <f t="shared" si="112"/>
        <v>0.29325513196480935</v>
      </c>
      <c r="M509" s="11">
        <f t="shared" si="113"/>
        <v>0.46728971962616822</v>
      </c>
      <c r="N509" s="11">
        <f>'OddsRatio_working_3-way'!K509+'OddsRatio_working_3-way'!L509+'OddsRatio_working_3-way'!M509-('OddsRatio_working_3-way'!K509*'OddsRatio_working_3-way'!L509)-('OddsRatio_working_3-way'!K509*'OddsRatio_working_3-way'!M509)-('OddsRatio_working_3-way'!L509*'OddsRatio_working_3-way'!M509)+('OddsRatio_working_3-way'!K509*'OddsRatio_working_3-way'!L509*'OddsRatio_working_3-way'!M509)-1</f>
        <v>-0.2758244127386078</v>
      </c>
      <c r="O509" s="11">
        <f>0</f>
        <v>0</v>
      </c>
      <c r="P509" s="11">
        <f>('OddsRatio_working_3-way'!K509*'OddsRatio_working_3-way'!L509)+('OddsRatio_working_3-way'!K509*'OddsRatio_working_3-way'!M509)+('OddsRatio_working_3-way'!L509*'OddsRatio_working_3-way'!M509)-(3*'OddsRatio_working_3-way'!K509*'OddsRatio_working_3-way'!L509*'OddsRatio_working_3-way'!M509)</f>
        <v>0.23046813684575077</v>
      </c>
      <c r="Q509" s="11">
        <f>2*'OddsRatio_working_3-way'!K509*'OddsRatio_working_3-way'!L509*'OddsRatio_working_3-way'!M509</f>
        <v>7.3280806628219633E-2</v>
      </c>
      <c r="R509" s="11">
        <f t="shared" si="114"/>
        <v>0</v>
      </c>
      <c r="S509" s="11">
        <f t="shared" si="115"/>
        <v>-0.83556105334359909</v>
      </c>
      <c r="T509" s="11">
        <f t="shared" si="116"/>
        <v>-0.26567919025233672</v>
      </c>
      <c r="U509" s="11">
        <f>'OddsRatio_working_3-way'!S509-'OddsRatio_working_3-way'!R509^2/3</f>
        <v>-0.83556105334359909</v>
      </c>
      <c r="V509" s="11">
        <f>'OddsRatio_working_3-way'!S509*'OddsRatio_working_3-way'!R509/3-2*'OddsRatio_working_3-way'!R509^3/27-'OddsRatio_working_3-way'!T509</f>
        <v>0.26567919025233672</v>
      </c>
      <c r="W509" s="11">
        <f>'OddsRatio_working_3-way'!V509^2+4*'OddsRatio_working_3-way'!U509^3/27</f>
        <v>-1.5837857489843662E-2</v>
      </c>
      <c r="X509" s="11">
        <f>IF('OddsRatio_working_3-way'!W509&gt;0,IF(ABS('OddsRatio_working_3-way'!V509+SQRT('OddsRatio_working_3-way'!W509))/2&gt;0,ABS('OddsRatio_working_3-way'!V509+SQRT('OddsRatio_working_3-way'!W509))/2,ABS('OddsRatio_working_3-way'!V509-SQRT('OddsRatio_working_3-way'!W509))/2),SQRT(-'OddsRatio_working_3-way'!U509^3/27))</f>
        <v>0.1469891914589139</v>
      </c>
      <c r="Y509" s="11">
        <f>IF('OddsRatio_working_3-way'!W509&gt;=0,IF('OddsRatio_working_3-way'!V509+SQRT('OddsRatio_working_3-way'!W509)&gt;0,0,PI()),ACOS('OddsRatio_working_3-way'!V509/(2*'OddsRatio_working_3-way'!X509)))</f>
        <v>0.44237579794576898</v>
      </c>
      <c r="Z509" s="11">
        <f>'OddsRatio_working_3-way'!X509^(1/3)*COS('OddsRatio_working_3-way'!Y509/3)</f>
        <v>0.5220229515217647</v>
      </c>
      <c r="AA509" s="11">
        <f>'OddsRatio_working_3-way'!X509^(1/3)*COS(('OddsRatio_working_3-way'!Y509+2*PI())/3)</f>
        <v>-0.32816273709884064</v>
      </c>
      <c r="AB509" s="11">
        <f>'OddsRatio_working_3-way'!X509^(1/3)*COS(('OddsRatio_working_3-way'!Y509+4*PI())/3)</f>
        <v>-0.19386021442292412</v>
      </c>
      <c r="AC509" s="11">
        <f>'OddsRatio_working_3-way'!X509^(1/3)*SIN('OddsRatio_working_3-way'!Y509/3)</f>
        <v>7.7539597619786377E-2</v>
      </c>
      <c r="AD509" s="11">
        <f>'OddsRatio_working_3-way'!X509^(1/3)*SIN(('OddsRatio_working_3-way'!Y509+2*PI())/3)</f>
        <v>0.41331533856648756</v>
      </c>
      <c r="AE509" s="11">
        <f>'OddsRatio_working_3-way'!X509^(1/3)*SIN(('OddsRatio_working_3-way'!Y509+4*PI())/3)</f>
        <v>-0.49085493618627379</v>
      </c>
      <c r="AF509" s="11">
        <f>-'OddsRatio_working_3-way'!U509/(3*'OddsRatio_working_3-way'!X509^(1/3))*COS(('OddsRatio_working_3-way'!Y509)/3)</f>
        <v>0.52202295152176459</v>
      </c>
      <c r="AG509" s="11">
        <f>-'OddsRatio_working_3-way'!U509/(3*'OddsRatio_working_3-way'!X509^(1/3))*COS(('OddsRatio_working_3-way'!Y509+2*PI())/3)</f>
        <v>-0.32816273709884058</v>
      </c>
      <c r="AH509" s="11">
        <f>-'OddsRatio_working_3-way'!U509/(3*'OddsRatio_working_3-way'!X509^(1/3))*COS(('OddsRatio_working_3-way'!Y509+4*PI())/3)</f>
        <v>-0.19386021442292409</v>
      </c>
      <c r="AI509" s="11">
        <f>'OddsRatio_working_3-way'!U509/(3*'OddsRatio_working_3-way'!X509^(1/3))*SIN(('OddsRatio_working_3-way'!Y509)/3)</f>
        <v>-7.7539597619786363E-2</v>
      </c>
      <c r="AJ509" s="11">
        <f>'OddsRatio_working_3-way'!U509/(3*'OddsRatio_working_3-way'!X509^(1/3))*SIN(('OddsRatio_working_3-way'!Y509+2*PI())/3)</f>
        <v>-0.41331533856648744</v>
      </c>
      <c r="AK509" s="11">
        <f>'OddsRatio_working_3-way'!U509/(3*'OddsRatio_working_3-way'!X509^(1/3))*SIN(('OddsRatio_working_3-way'!Y509+4*PI())/3)</f>
        <v>0.49085493618627368</v>
      </c>
      <c r="AL509" s="11">
        <f>'OddsRatio_working_3-way'!Z509+'OddsRatio_working_3-way'!AF509</f>
        <v>1.0440459030435294</v>
      </c>
      <c r="AM509" s="11">
        <f>'OddsRatio_working_3-way'!AA509+'OddsRatio_working_3-way'!AG509</f>
        <v>-0.65632547419768117</v>
      </c>
      <c r="AN509" s="11">
        <f>'OddsRatio_working_3-way'!AB509+'OddsRatio_working_3-way'!AH509</f>
        <v>-0.38772042884584823</v>
      </c>
      <c r="AO509" s="11">
        <f>'OddsRatio_working_3-way'!AC509+'OddsRatio_working_3-way'!AI509</f>
        <v>0</v>
      </c>
      <c r="AP509" s="11">
        <f>'OddsRatio_working_3-way'!AD509+'OddsRatio_working_3-way'!AJ509</f>
        <v>0</v>
      </c>
      <c r="AQ509" s="11">
        <f>'OddsRatio_working_3-way'!AE509+'OddsRatio_working_3-way'!AK509</f>
        <v>0</v>
      </c>
      <c r="AR509" s="10">
        <f>IF(A509="","",IF(('OddsRatio_working_3-way'!X509=0),IF(Q509&gt;0,-Q509^(1/3),(-Q509)^(1/3)),'OddsRatio_working_3-way'!AL509-'OddsRatio_working_3-way'!R509/3))</f>
        <v>1.0440459030435294</v>
      </c>
      <c r="AS509" s="11">
        <f>IF(('OddsRatio_working_3-way'!X509=0),IF(Q509&gt;0,-Q509^(1/3),(-Q509)^(1/3)),'OddsRatio_working_3-way'!AM509-'OddsRatio_working_3-way'!R509/3)</f>
        <v>-0.65632547419768117</v>
      </c>
      <c r="AT509" s="11">
        <f>IF(('OddsRatio_working_3-way'!X509=0),IF(Q509&gt;0,-Q509^(1/3),(-Q509)^(1/3)),'OddsRatio_working_3-way'!AN509-'OddsRatio_working_3-way'!R509/3)</f>
        <v>-0.38772042884584823</v>
      </c>
      <c r="AU509" s="11">
        <f>IF(('OddsRatio_working_3-way'!X509=0),0,'OddsRatio_working_3-way'!AO509)</f>
        <v>0</v>
      </c>
      <c r="AV509" s="11">
        <f>IF(('OddsRatio_working_3-way'!X509=0),0,'OddsRatio_working_3-way'!AP509)</f>
        <v>0</v>
      </c>
      <c r="AW509" s="11">
        <f>IF(('OddsRatio_working_3-way'!X509=0),0,'OddsRatio_working_3-way'!AQ509)</f>
        <v>0</v>
      </c>
    </row>
    <row r="510" spans="1:49" x14ac:dyDescent="0.2">
      <c r="A510" s="4">
        <f>IF('True_Odds_Calculator_3-way'!A511="","",'True_Odds_Calculator_3-way'!A511)</f>
        <v>2.97</v>
      </c>
      <c r="B510" s="4">
        <f>IF('True_Odds_Calculator_3-way'!B511="","",'True_Odds_Calculator_3-way'!B511)</f>
        <v>3.61</v>
      </c>
      <c r="C510" s="4">
        <f>IF('True_Odds_Calculator_3-way'!C511="","",'True_Odds_Calculator_3-way'!C511)</f>
        <v>2.35</v>
      </c>
      <c r="D510" s="9">
        <f t="shared" si="104"/>
        <v>0.323593636879911</v>
      </c>
      <c r="E510" s="9">
        <f t="shared" si="105"/>
        <v>0.26529586976022212</v>
      </c>
      <c r="F510" s="9">
        <f t="shared" si="106"/>
        <v>0.41111049335986688</v>
      </c>
      <c r="G510" s="9">
        <f t="shared" si="107"/>
        <v>1.0610637685212767</v>
      </c>
      <c r="H510" s="9">
        <f t="shared" si="108"/>
        <v>3.0902956239869157</v>
      </c>
      <c r="I510" s="9">
        <f t="shared" si="109"/>
        <v>3.7693764358405319</v>
      </c>
      <c r="J510" s="9">
        <f t="shared" si="110"/>
        <v>2.4324360875037234</v>
      </c>
      <c r="K510" s="11">
        <f t="shared" si="111"/>
        <v>0.33670033670033667</v>
      </c>
      <c r="L510" s="11">
        <f t="shared" si="112"/>
        <v>0.2770083102493075</v>
      </c>
      <c r="M510" s="11">
        <f t="shared" si="113"/>
        <v>0.42553191489361702</v>
      </c>
      <c r="N510" s="11">
        <f>'OddsRatio_working_3-way'!K510+'OddsRatio_working_3-way'!L510+'OddsRatio_working_3-way'!M510-('OddsRatio_working_3-way'!K510*'OddsRatio_working_3-way'!L510)-('OddsRatio_working_3-way'!K510*'OddsRatio_working_3-way'!M510)-('OddsRatio_working_3-way'!L510*'OddsRatio_working_3-way'!M510)+('OddsRatio_working_3-way'!K510*'OddsRatio_working_3-way'!L510*'OddsRatio_working_3-way'!M510)-1</f>
        <v>-0.27549199783537026</v>
      </c>
      <c r="O510" s="11">
        <f>0</f>
        <v>0</v>
      </c>
      <c r="P510" s="11">
        <f>('OddsRatio_working_3-way'!K510*'OddsRatio_working_3-way'!L510)+('OddsRatio_working_3-way'!K510*'OddsRatio_working_3-way'!M510)+('OddsRatio_working_3-way'!L510*'OddsRatio_working_3-way'!M510)-(3*'OddsRatio_working_3-way'!K510*'OddsRatio_working_3-way'!L510*'OddsRatio_working_3-way'!M510)</f>
        <v>0.23535486492992236</v>
      </c>
      <c r="Q510" s="11">
        <f>2*'OddsRatio_working_3-way'!K510*'OddsRatio_working_3-way'!L510*'OddsRatio_working_3-way'!M510</f>
        <v>7.9377694748709079E-2</v>
      </c>
      <c r="R510" s="11">
        <f t="shared" si="114"/>
        <v>0</v>
      </c>
      <c r="S510" s="11">
        <f t="shared" si="115"/>
        <v>-0.85430744551268878</v>
      </c>
      <c r="T510" s="11">
        <f t="shared" si="116"/>
        <v>-0.28813067302282935</v>
      </c>
      <c r="U510" s="11">
        <f>'OddsRatio_working_3-way'!S510-'OddsRatio_working_3-way'!R510^2/3</f>
        <v>-0.85430744551268878</v>
      </c>
      <c r="V510" s="11">
        <f>'OddsRatio_working_3-way'!S510*'OddsRatio_working_3-way'!R510/3-2*'OddsRatio_working_3-way'!R510^3/27-'OddsRatio_working_3-way'!T510</f>
        <v>0.28813067302282935</v>
      </c>
      <c r="W510" s="11">
        <f>'OddsRatio_working_3-way'!V510^2+4*'OddsRatio_working_3-way'!U510^3/27</f>
        <v>-9.3523865213262503E-3</v>
      </c>
      <c r="X510" s="11">
        <f>IF('OddsRatio_working_3-way'!W510&gt;0,IF(ABS('OddsRatio_working_3-way'!V510+SQRT('OddsRatio_working_3-way'!W510))/2&gt;0,ABS('OddsRatio_working_3-way'!V510+SQRT('OddsRatio_working_3-way'!W510))/2,ABS('OddsRatio_working_3-way'!V510-SQRT('OddsRatio_working_3-way'!W510))/2),SQRT(-'OddsRatio_working_3-way'!U510^3/27))</f>
        <v>0.15196354106981949</v>
      </c>
      <c r="Y510" s="11">
        <f>IF('OddsRatio_working_3-way'!W510&gt;=0,IF('OddsRatio_working_3-way'!V510+SQRT('OddsRatio_working_3-way'!W510)&gt;0,0,PI()),ACOS('OddsRatio_working_3-way'!V510/(2*'OddsRatio_working_3-way'!X510)))</f>
        <v>0.32382373884776827</v>
      </c>
      <c r="Z510" s="11">
        <f>'OddsRatio_working_3-way'!X510^(1/3)*COS('OddsRatio_working_3-way'!Y510/3)</f>
        <v>0.53053188426063835</v>
      </c>
      <c r="AA510" s="11">
        <f>'OddsRatio_working_3-way'!X510^(1/3)*COS(('OddsRatio_working_3-way'!Y510+2*PI())/3)</f>
        <v>-0.31505350297953799</v>
      </c>
      <c r="AB510" s="11">
        <f>'OddsRatio_working_3-way'!X510^(1/3)*COS(('OddsRatio_working_3-way'!Y510+4*PI())/3)</f>
        <v>-0.21547838128110047</v>
      </c>
      <c r="AC510" s="11">
        <f>'OddsRatio_working_3-way'!X510^(1/3)*SIN('OddsRatio_working_3-way'!Y510/3)</f>
        <v>5.7489723317182932E-2</v>
      </c>
      <c r="AD510" s="11">
        <f>'OddsRatio_working_3-way'!X510^(1/3)*SIN(('OddsRatio_working_3-way'!Y510+2*PI())/3)</f>
        <v>0.43070922762874708</v>
      </c>
      <c r="AE510" s="11">
        <f>'OddsRatio_working_3-way'!X510^(1/3)*SIN(('OddsRatio_working_3-way'!Y510+4*PI())/3)</f>
        <v>-0.48819895094592969</v>
      </c>
      <c r="AF510" s="11">
        <f>-'OddsRatio_working_3-way'!U510/(3*'OddsRatio_working_3-way'!X510^(1/3))*COS(('OddsRatio_working_3-way'!Y510)/3)</f>
        <v>0.53053188426063835</v>
      </c>
      <c r="AG510" s="11">
        <f>-'OddsRatio_working_3-way'!U510/(3*'OddsRatio_working_3-way'!X510^(1/3))*COS(('OddsRatio_working_3-way'!Y510+2*PI())/3)</f>
        <v>-0.31505350297953799</v>
      </c>
      <c r="AH510" s="11">
        <f>-'OddsRatio_working_3-way'!U510/(3*'OddsRatio_working_3-way'!X510^(1/3))*COS(('OddsRatio_working_3-way'!Y510+4*PI())/3)</f>
        <v>-0.21547838128110047</v>
      </c>
      <c r="AI510" s="11">
        <f>'OddsRatio_working_3-way'!U510/(3*'OddsRatio_working_3-way'!X510^(1/3))*SIN(('OddsRatio_working_3-way'!Y510)/3)</f>
        <v>-5.7489723317182932E-2</v>
      </c>
      <c r="AJ510" s="11">
        <f>'OddsRatio_working_3-way'!U510/(3*'OddsRatio_working_3-way'!X510^(1/3))*SIN(('OddsRatio_working_3-way'!Y510+2*PI())/3)</f>
        <v>-0.43070922762874708</v>
      </c>
      <c r="AK510" s="11">
        <f>'OddsRatio_working_3-way'!U510/(3*'OddsRatio_working_3-way'!X510^(1/3))*SIN(('OddsRatio_working_3-way'!Y510+4*PI())/3)</f>
        <v>0.48819895094592969</v>
      </c>
      <c r="AL510" s="11">
        <f>'OddsRatio_working_3-way'!Z510+'OddsRatio_working_3-way'!AF510</f>
        <v>1.0610637685212767</v>
      </c>
      <c r="AM510" s="11">
        <f>'OddsRatio_working_3-way'!AA510+'OddsRatio_working_3-way'!AG510</f>
        <v>-0.63010700595907598</v>
      </c>
      <c r="AN510" s="11">
        <f>'OddsRatio_working_3-way'!AB510+'OddsRatio_working_3-way'!AH510</f>
        <v>-0.43095676256220095</v>
      </c>
      <c r="AO510" s="11">
        <f>'OddsRatio_working_3-way'!AC510+'OddsRatio_working_3-way'!AI510</f>
        <v>0</v>
      </c>
      <c r="AP510" s="11">
        <f>'OddsRatio_working_3-way'!AD510+'OddsRatio_working_3-way'!AJ510</f>
        <v>0</v>
      </c>
      <c r="AQ510" s="11">
        <f>'OddsRatio_working_3-way'!AE510+'OddsRatio_working_3-way'!AK510</f>
        <v>0</v>
      </c>
      <c r="AR510" s="10">
        <f>IF(A510="","",IF(('OddsRatio_working_3-way'!X510=0),IF(Q510&gt;0,-Q510^(1/3),(-Q510)^(1/3)),'OddsRatio_working_3-way'!AL510-'OddsRatio_working_3-way'!R510/3))</f>
        <v>1.0610637685212767</v>
      </c>
      <c r="AS510" s="11">
        <f>IF(('OddsRatio_working_3-way'!X510=0),IF(Q510&gt;0,-Q510^(1/3),(-Q510)^(1/3)),'OddsRatio_working_3-way'!AM510-'OddsRatio_working_3-way'!R510/3)</f>
        <v>-0.63010700595907598</v>
      </c>
      <c r="AT510" s="11">
        <f>IF(('OddsRatio_working_3-way'!X510=0),IF(Q510&gt;0,-Q510^(1/3),(-Q510)^(1/3)),'OddsRatio_working_3-way'!AN510-'OddsRatio_working_3-way'!R510/3)</f>
        <v>-0.43095676256220095</v>
      </c>
      <c r="AU510" s="11">
        <f>IF(('OddsRatio_working_3-way'!X510=0),0,'OddsRatio_working_3-way'!AO510)</f>
        <v>0</v>
      </c>
      <c r="AV510" s="11">
        <f>IF(('OddsRatio_working_3-way'!X510=0),0,'OddsRatio_working_3-way'!AP510)</f>
        <v>0</v>
      </c>
      <c r="AW510" s="11">
        <f>IF(('OddsRatio_working_3-way'!X510=0),0,'OddsRatio_working_3-way'!AQ510)</f>
        <v>0</v>
      </c>
    </row>
    <row r="511" spans="1:49" x14ac:dyDescent="0.2">
      <c r="A511" s="4">
        <f>IF('True_Odds_Calculator_3-way'!A512="","",'True_Odds_Calculator_3-way'!A512)</f>
        <v>2.2999999999999998</v>
      </c>
      <c r="B511" s="4">
        <f>IF('True_Odds_Calculator_3-way'!B512="","",'True_Odds_Calculator_3-way'!B512)</f>
        <v>3.31</v>
      </c>
      <c r="C511" s="4">
        <f>IF('True_Odds_Calculator_3-way'!C512="","",'True_Odds_Calculator_3-way'!C512)</f>
        <v>3.3</v>
      </c>
      <c r="D511" s="9">
        <f t="shared" si="104"/>
        <v>0.42001567567945036</v>
      </c>
      <c r="E511" s="9">
        <f t="shared" si="105"/>
        <v>0.28954553112442832</v>
      </c>
      <c r="F511" s="9">
        <f t="shared" si="106"/>
        <v>0.29043879319612109</v>
      </c>
      <c r="G511" s="9">
        <f t="shared" si="107"/>
        <v>1.0622027075945923</v>
      </c>
      <c r="H511" s="9">
        <f t="shared" si="108"/>
        <v>2.3808635198729702</v>
      </c>
      <c r="I511" s="9">
        <f t="shared" si="109"/>
        <v>3.4536882545435086</v>
      </c>
      <c r="J511" s="9">
        <f t="shared" si="110"/>
        <v>3.4430662274675616</v>
      </c>
      <c r="K511" s="11">
        <f t="shared" si="111"/>
        <v>0.43478260869565222</v>
      </c>
      <c r="L511" s="11">
        <f t="shared" si="112"/>
        <v>0.30211480362537763</v>
      </c>
      <c r="M511" s="11">
        <f t="shared" si="113"/>
        <v>0.30303030303030304</v>
      </c>
      <c r="N511" s="11">
        <f>'OddsRatio_working_3-way'!K511+'OddsRatio_working_3-way'!L511+'OddsRatio_working_3-way'!M511-('OddsRatio_working_3-way'!K511*'OddsRatio_working_3-way'!L511)-('OddsRatio_working_3-way'!K511*'OddsRatio_working_3-way'!M511)-('OddsRatio_working_3-way'!L511*'OddsRatio_working_3-way'!M511)+('OddsRatio_working_3-way'!K511*'OddsRatio_working_3-way'!L511*'OddsRatio_working_3-way'!M511)-1</f>
        <v>-0.27492447129909359</v>
      </c>
      <c r="O511" s="11">
        <f>0</f>
        <v>0</v>
      </c>
      <c r="P511" s="11">
        <f>('OddsRatio_working_3-way'!K511*'OddsRatio_working_3-way'!L511)+('OddsRatio_working_3-way'!K511*'OddsRatio_working_3-way'!M511)+('OddsRatio_working_3-way'!L511*'OddsRatio_working_3-way'!M511)-(3*'OddsRatio_working_3-way'!K511*'OddsRatio_working_3-way'!L511*'OddsRatio_working_3-way'!M511)</f>
        <v>0.2352435427438711</v>
      </c>
      <c r="Q511" s="11">
        <f>2*'OddsRatio_working_3-way'!K511*'OddsRatio_working_3-way'!L511*'OddsRatio_working_3-way'!M511</f>
        <v>7.9608643906555379E-2</v>
      </c>
      <c r="R511" s="11">
        <f t="shared" si="114"/>
        <v>0</v>
      </c>
      <c r="S511" s="11">
        <f t="shared" si="115"/>
        <v>-0.85566607305737752</v>
      </c>
      <c r="T511" s="11">
        <f t="shared" si="116"/>
        <v>-0.28956550695681138</v>
      </c>
      <c r="U511" s="11">
        <f>'OddsRatio_working_3-way'!S511-'OddsRatio_working_3-way'!R511^2/3</f>
        <v>-0.85566607305737752</v>
      </c>
      <c r="V511" s="11">
        <f>'OddsRatio_working_3-way'!S511*'OddsRatio_working_3-way'!R511/3-2*'OddsRatio_working_3-way'!R511^3/27-'OddsRatio_working_3-way'!T511</f>
        <v>0.28956550695681138</v>
      </c>
      <c r="W511" s="11">
        <f>'OddsRatio_working_3-way'!V511^2+4*'OddsRatio_working_3-way'!U511^3/27</f>
        <v>-8.9648929492261165E-3</v>
      </c>
      <c r="X511" s="11">
        <f>IF('OddsRatio_working_3-way'!W511&gt;0,IF(ABS('OddsRatio_working_3-way'!V511+SQRT('OddsRatio_working_3-way'!W511))/2&gt;0,ABS('OddsRatio_working_3-way'!V511+SQRT('OddsRatio_working_3-way'!W511))/2,ABS('OddsRatio_working_3-way'!V511-SQRT('OddsRatio_working_3-way'!W511))/2),SQRT(-'OddsRatio_working_3-way'!U511^3/27))</f>
        <v>0.15232619256744825</v>
      </c>
      <c r="Y511" s="11">
        <f>IF('OddsRatio_working_3-way'!W511&gt;=0,IF('OddsRatio_working_3-way'!V511+SQRT('OddsRatio_working_3-way'!W511)&gt;0,0,PI()),ACOS('OddsRatio_working_3-way'!V511/(2*'OddsRatio_working_3-way'!X511)))</f>
        <v>0.31602478375850263</v>
      </c>
      <c r="Z511" s="11">
        <f>'OddsRatio_working_3-way'!X511^(1/3)*COS('OddsRatio_working_3-way'!Y511/3)</f>
        <v>0.53110135379729617</v>
      </c>
      <c r="AA511" s="11">
        <f>'OddsRatio_working_3-way'!X511^(1/3)*COS(('OddsRatio_working_3-way'!Y511+2*PI())/3)</f>
        <v>-0.31418227424393308</v>
      </c>
      <c r="AB511" s="11">
        <f>'OddsRatio_working_3-way'!X511^(1/3)*COS(('OddsRatio_working_3-way'!Y511+4*PI())/3)</f>
        <v>-0.21691907955336293</v>
      </c>
      <c r="AC511" s="11">
        <f>'OddsRatio_working_3-way'!X511^(1/3)*SIN('OddsRatio_working_3-way'!Y511/3)</f>
        <v>5.6154931636843722E-2</v>
      </c>
      <c r="AD511" s="11">
        <f>'OddsRatio_working_3-way'!X511^(1/3)*SIN(('OddsRatio_working_3-way'!Y511+2*PI())/3)</f>
        <v>0.43186979855434354</v>
      </c>
      <c r="AE511" s="11">
        <f>'OddsRatio_working_3-way'!X511^(1/3)*SIN(('OddsRatio_working_3-way'!Y511+4*PI())/3)</f>
        <v>-0.48802473019118725</v>
      </c>
      <c r="AF511" s="11">
        <f>-'OddsRatio_working_3-way'!U511/(3*'OddsRatio_working_3-way'!X511^(1/3))*COS(('OddsRatio_working_3-way'!Y511)/3)</f>
        <v>0.53110135379729606</v>
      </c>
      <c r="AG511" s="11">
        <f>-'OddsRatio_working_3-way'!U511/(3*'OddsRatio_working_3-way'!X511^(1/3))*COS(('OddsRatio_working_3-way'!Y511+2*PI())/3)</f>
        <v>-0.31418227424393302</v>
      </c>
      <c r="AH511" s="11">
        <f>-'OddsRatio_working_3-way'!U511/(3*'OddsRatio_working_3-way'!X511^(1/3))*COS(('OddsRatio_working_3-way'!Y511+4*PI())/3)</f>
        <v>-0.21691907955336287</v>
      </c>
      <c r="AI511" s="11">
        <f>'OddsRatio_working_3-way'!U511/(3*'OddsRatio_working_3-way'!X511^(1/3))*SIN(('OddsRatio_working_3-way'!Y511)/3)</f>
        <v>-5.6154931636843715E-2</v>
      </c>
      <c r="AJ511" s="11">
        <f>'OddsRatio_working_3-way'!U511/(3*'OddsRatio_working_3-way'!X511^(1/3))*SIN(('OddsRatio_working_3-way'!Y511+2*PI())/3)</f>
        <v>-0.43186979855434349</v>
      </c>
      <c r="AK511" s="11">
        <f>'OddsRatio_working_3-way'!U511/(3*'OddsRatio_working_3-way'!X511^(1/3))*SIN(('OddsRatio_working_3-way'!Y511+4*PI())/3)</f>
        <v>0.48802473019118714</v>
      </c>
      <c r="AL511" s="11">
        <f>'OddsRatio_working_3-way'!Z511+'OddsRatio_working_3-way'!AF511</f>
        <v>1.0622027075945923</v>
      </c>
      <c r="AM511" s="11">
        <f>'OddsRatio_working_3-way'!AA511+'OddsRatio_working_3-way'!AG511</f>
        <v>-0.62836454848786616</v>
      </c>
      <c r="AN511" s="11">
        <f>'OddsRatio_working_3-way'!AB511+'OddsRatio_working_3-way'!AH511</f>
        <v>-0.4338381591067258</v>
      </c>
      <c r="AO511" s="11">
        <f>'OddsRatio_working_3-way'!AC511+'OddsRatio_working_3-way'!AI511</f>
        <v>0</v>
      </c>
      <c r="AP511" s="11">
        <f>'OddsRatio_working_3-way'!AD511+'OddsRatio_working_3-way'!AJ511</f>
        <v>0</v>
      </c>
      <c r="AQ511" s="11">
        <f>'OddsRatio_working_3-way'!AE511+'OddsRatio_working_3-way'!AK511</f>
        <v>0</v>
      </c>
      <c r="AR511" s="10">
        <f>IF(A511="","",IF(('OddsRatio_working_3-way'!X511=0),IF(Q511&gt;0,-Q511^(1/3),(-Q511)^(1/3)),'OddsRatio_working_3-way'!AL511-'OddsRatio_working_3-way'!R511/3))</f>
        <v>1.0622027075945923</v>
      </c>
      <c r="AS511" s="11">
        <f>IF(('OddsRatio_working_3-way'!X511=0),IF(Q511&gt;0,-Q511^(1/3),(-Q511)^(1/3)),'OddsRatio_working_3-way'!AM511-'OddsRatio_working_3-way'!R511/3)</f>
        <v>-0.62836454848786616</v>
      </c>
      <c r="AT511" s="11">
        <f>IF(('OddsRatio_working_3-way'!X511=0),IF(Q511&gt;0,-Q511^(1/3),(-Q511)^(1/3)),'OddsRatio_working_3-way'!AN511-'OddsRatio_working_3-way'!R511/3)</f>
        <v>-0.4338381591067258</v>
      </c>
      <c r="AU511" s="11">
        <f>IF(('OddsRatio_working_3-way'!X511=0),0,'OddsRatio_working_3-way'!AO511)</f>
        <v>0</v>
      </c>
      <c r="AV511" s="11">
        <f>IF(('OddsRatio_working_3-way'!X511=0),0,'OddsRatio_working_3-way'!AP511)</f>
        <v>0</v>
      </c>
      <c r="AW511" s="11">
        <f>IF(('OddsRatio_working_3-way'!X511=0),0,'OddsRatio_working_3-way'!AQ511)</f>
        <v>0</v>
      </c>
    </row>
    <row r="512" spans="1:49" x14ac:dyDescent="0.2">
      <c r="A512" s="4">
        <f>IF('True_Odds_Calculator_3-way'!A513="","",'True_Odds_Calculator_3-way'!A513)</f>
        <v>2.11</v>
      </c>
      <c r="B512" s="4">
        <f>IF('True_Odds_Calculator_3-way'!B513="","",'True_Odds_Calculator_3-way'!B513)</f>
        <v>3.63</v>
      </c>
      <c r="C512" s="4">
        <f>IF('True_Odds_Calculator_3-way'!C513="","",'True_Odds_Calculator_3-way'!C513)</f>
        <v>3.45</v>
      </c>
      <c r="D512" s="9">
        <f t="shared" si="104"/>
        <v>0.45887340096722856</v>
      </c>
      <c r="E512" s="9">
        <f t="shared" si="105"/>
        <v>0.26356853753017345</v>
      </c>
      <c r="F512" s="9">
        <f t="shared" si="106"/>
        <v>0.27755806150259804</v>
      </c>
      <c r="G512" s="9">
        <f t="shared" si="107"/>
        <v>1.0623876640975327</v>
      </c>
      <c r="H512" s="9">
        <f t="shared" si="108"/>
        <v>2.1792503071482612</v>
      </c>
      <c r="I512" s="9">
        <f t="shared" si="109"/>
        <v>3.7940795565765111</v>
      </c>
      <c r="J512" s="9">
        <f t="shared" si="110"/>
        <v>3.6028497770389554</v>
      </c>
      <c r="K512" s="11">
        <f t="shared" si="111"/>
        <v>0.47393364928909953</v>
      </c>
      <c r="L512" s="11">
        <f t="shared" si="112"/>
        <v>0.27548209366391185</v>
      </c>
      <c r="M512" s="11">
        <f t="shared" si="113"/>
        <v>0.28985507246376813</v>
      </c>
      <c r="N512" s="11">
        <f>'OddsRatio_working_3-way'!K512+'OddsRatio_working_3-way'!L512+'OddsRatio_working_3-way'!M512-('OddsRatio_working_3-way'!K512*'OddsRatio_working_3-way'!L512)-('OddsRatio_working_3-way'!K512*'OddsRatio_working_3-way'!M512)-('OddsRatio_working_3-way'!L512*'OddsRatio_working_3-way'!M512)+('OddsRatio_working_3-way'!K512*'OddsRatio_working_3-way'!L512*'OddsRatio_working_3-way'!M512)-1</f>
        <v>-0.2706678269497893</v>
      </c>
      <c r="O512" s="11">
        <f>0</f>
        <v>0</v>
      </c>
      <c r="P512" s="11">
        <f>('OddsRatio_working_3-way'!K512*'OddsRatio_working_3-way'!L512)+('OddsRatio_working_3-way'!K512*'OddsRatio_working_3-way'!M512)+('OddsRatio_working_3-way'!L512*'OddsRatio_working_3-way'!M512)-(3*'OddsRatio_working_3-way'!K512*'OddsRatio_working_3-way'!L512*'OddsRatio_working_3-way'!M512)</f>
        <v>0.23425155021356053</v>
      </c>
      <c r="Q512" s="11">
        <f>2*'OddsRatio_working_3-way'!K512*'OddsRatio_working_3-way'!L512*'OddsRatio_working_3-way'!M512</f>
        <v>7.568709215300827E-2</v>
      </c>
      <c r="R512" s="11">
        <f t="shared" si="114"/>
        <v>0</v>
      </c>
      <c r="S512" s="11">
        <f t="shared" si="115"/>
        <v>-0.86545768240499366</v>
      </c>
      <c r="T512" s="11">
        <f t="shared" si="116"/>
        <v>-0.27963091515508687</v>
      </c>
      <c r="U512" s="11">
        <f>'OddsRatio_working_3-way'!S512-'OddsRatio_working_3-way'!R512^2/3</f>
        <v>-0.86545768240499366</v>
      </c>
      <c r="V512" s="11">
        <f>'OddsRatio_working_3-way'!S512*'OddsRatio_working_3-way'!R512/3-2*'OddsRatio_working_3-way'!R512^3/27-'OddsRatio_working_3-way'!T512</f>
        <v>0.27963091515508687</v>
      </c>
      <c r="W512" s="11">
        <f>'OddsRatio_working_3-way'!V512^2+4*'OddsRatio_working_3-way'!U512^3/27</f>
        <v>-1.7842479723782445E-2</v>
      </c>
      <c r="X512" s="11">
        <f>IF('OddsRatio_working_3-way'!W512&gt;0,IF(ABS('OddsRatio_working_3-way'!V512+SQRT('OddsRatio_working_3-way'!W512))/2&gt;0,ABS('OddsRatio_working_3-way'!V512+SQRT('OddsRatio_working_3-way'!W512))/2,ABS('OddsRatio_working_3-way'!V512-SQRT('OddsRatio_working_3-way'!W512))/2),SQRT(-'OddsRatio_working_3-way'!U512^3/27))</f>
        <v>0.15494832076716242</v>
      </c>
      <c r="Y512" s="11">
        <f>IF('OddsRatio_working_3-way'!W512&gt;=0,IF('OddsRatio_working_3-way'!V512+SQRT('OddsRatio_working_3-way'!W512)&gt;0,0,PI()),ACOS('OddsRatio_working_3-way'!V512/(2*'OddsRatio_working_3-way'!X512)))</f>
        <v>0.44563750715358807</v>
      </c>
      <c r="Z512" s="11">
        <f>'OddsRatio_working_3-way'!X512^(1/3)*COS('OddsRatio_working_3-way'!Y512/3)</f>
        <v>0.53119383204876636</v>
      </c>
      <c r="AA512" s="11">
        <f>'OddsRatio_working_3-way'!X512^(1/3)*COS(('OddsRatio_working_3-way'!Y512+2*PI())/3)</f>
        <v>-0.33443916465310414</v>
      </c>
      <c r="AB512" s="11">
        <f>'OddsRatio_working_3-way'!X512^(1/3)*COS(('OddsRatio_working_3-way'!Y512+4*PI())/3)</f>
        <v>-0.19675466739566211</v>
      </c>
      <c r="AC512" s="11">
        <f>'OddsRatio_working_3-way'!X512^(1/3)*SIN('OddsRatio_working_3-way'!Y512/3)</f>
        <v>7.9492181554822433E-2</v>
      </c>
      <c r="AD512" s="11">
        <f>'OddsRatio_working_3-way'!X512^(1/3)*SIN(('OddsRatio_working_3-way'!Y512+2*PI())/3)</f>
        <v>0.42028126211042499</v>
      </c>
      <c r="AE512" s="11">
        <f>'OddsRatio_working_3-way'!X512^(1/3)*SIN(('OddsRatio_working_3-way'!Y512+4*PI())/3)</f>
        <v>-0.49977344366524745</v>
      </c>
      <c r="AF512" s="11">
        <f>-'OddsRatio_working_3-way'!U512/(3*'OddsRatio_working_3-way'!X512^(1/3))*COS(('OddsRatio_working_3-way'!Y512)/3)</f>
        <v>0.53119383204876636</v>
      </c>
      <c r="AG512" s="11">
        <f>-'OddsRatio_working_3-way'!U512/(3*'OddsRatio_working_3-way'!X512^(1/3))*COS(('OddsRatio_working_3-way'!Y512+2*PI())/3)</f>
        <v>-0.33443916465310414</v>
      </c>
      <c r="AH512" s="11">
        <f>-'OddsRatio_working_3-way'!U512/(3*'OddsRatio_working_3-way'!X512^(1/3))*COS(('OddsRatio_working_3-way'!Y512+4*PI())/3)</f>
        <v>-0.19675466739566211</v>
      </c>
      <c r="AI512" s="11">
        <f>'OddsRatio_working_3-way'!U512/(3*'OddsRatio_working_3-way'!X512^(1/3))*SIN(('OddsRatio_working_3-way'!Y512)/3)</f>
        <v>-7.9492181554822433E-2</v>
      </c>
      <c r="AJ512" s="11">
        <f>'OddsRatio_working_3-way'!U512/(3*'OddsRatio_working_3-way'!X512^(1/3))*SIN(('OddsRatio_working_3-way'!Y512+2*PI())/3)</f>
        <v>-0.42028126211042499</v>
      </c>
      <c r="AK512" s="11">
        <f>'OddsRatio_working_3-way'!U512/(3*'OddsRatio_working_3-way'!X512^(1/3))*SIN(('OddsRatio_working_3-way'!Y512+4*PI())/3)</f>
        <v>0.49977344366524745</v>
      </c>
      <c r="AL512" s="11">
        <f>'OddsRatio_working_3-way'!Z512+'OddsRatio_working_3-way'!AF512</f>
        <v>1.0623876640975327</v>
      </c>
      <c r="AM512" s="11">
        <f>'OddsRatio_working_3-way'!AA512+'OddsRatio_working_3-way'!AG512</f>
        <v>-0.66887832930620827</v>
      </c>
      <c r="AN512" s="11">
        <f>'OddsRatio_working_3-way'!AB512+'OddsRatio_working_3-way'!AH512</f>
        <v>-0.39350933479132422</v>
      </c>
      <c r="AO512" s="11">
        <f>'OddsRatio_working_3-way'!AC512+'OddsRatio_working_3-way'!AI512</f>
        <v>0</v>
      </c>
      <c r="AP512" s="11">
        <f>'OddsRatio_working_3-way'!AD512+'OddsRatio_working_3-way'!AJ512</f>
        <v>0</v>
      </c>
      <c r="AQ512" s="11">
        <f>'OddsRatio_working_3-way'!AE512+'OddsRatio_working_3-way'!AK512</f>
        <v>0</v>
      </c>
      <c r="AR512" s="10">
        <f>IF(A512="","",IF(('OddsRatio_working_3-way'!X512=0),IF(Q512&gt;0,-Q512^(1/3),(-Q512)^(1/3)),'OddsRatio_working_3-way'!AL512-'OddsRatio_working_3-way'!R512/3))</f>
        <v>1.0623876640975327</v>
      </c>
      <c r="AS512" s="11">
        <f>IF(('OddsRatio_working_3-way'!X512=0),IF(Q512&gt;0,-Q512^(1/3),(-Q512)^(1/3)),'OddsRatio_working_3-way'!AM512-'OddsRatio_working_3-way'!R512/3)</f>
        <v>-0.66887832930620827</v>
      </c>
      <c r="AT512" s="11">
        <f>IF(('OddsRatio_working_3-way'!X512=0),IF(Q512&gt;0,-Q512^(1/3),(-Q512)^(1/3)),'OddsRatio_working_3-way'!AN512-'OddsRatio_working_3-way'!R512/3)</f>
        <v>-0.39350933479132422</v>
      </c>
      <c r="AU512" s="11">
        <f>IF(('OddsRatio_working_3-way'!X512=0),0,'OddsRatio_working_3-way'!AO512)</f>
        <v>0</v>
      </c>
      <c r="AV512" s="11">
        <f>IF(('OddsRatio_working_3-way'!X512=0),0,'OddsRatio_working_3-way'!AP512)</f>
        <v>0</v>
      </c>
      <c r="AW512" s="11">
        <f>IF(('OddsRatio_working_3-way'!X512=0),0,'OddsRatio_working_3-way'!AQ512)</f>
        <v>0</v>
      </c>
    </row>
    <row r="513" spans="1:49" x14ac:dyDescent="0.2">
      <c r="A513" s="4">
        <f>IF('True_Odds_Calculator_3-way'!A514="","",'True_Odds_Calculator_3-way'!A514)</f>
        <v>2.0499999999999998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4.17</v>
      </c>
      <c r="D513" s="9">
        <f t="shared" si="104"/>
        <v>0.47219103186781336</v>
      </c>
      <c r="E513" s="9">
        <f t="shared" si="105"/>
        <v>0.29921935672139416</v>
      </c>
      <c r="F513" s="9">
        <f t="shared" si="106"/>
        <v>0.22858961141079243</v>
      </c>
      <c r="G513" s="9">
        <f t="shared" si="107"/>
        <v>1.0645589895185901</v>
      </c>
      <c r="H513" s="9">
        <f t="shared" si="108"/>
        <v>2.1177869389945192</v>
      </c>
      <c r="I513" s="9">
        <f t="shared" si="109"/>
        <v>3.3420297769408984</v>
      </c>
      <c r="J513" s="9">
        <f t="shared" si="110"/>
        <v>4.374651996773931</v>
      </c>
      <c r="K513" s="11">
        <f t="shared" si="111"/>
        <v>0.48780487804878053</v>
      </c>
      <c r="L513" s="11">
        <f t="shared" si="112"/>
        <v>0.3125</v>
      </c>
      <c r="M513" s="11">
        <f t="shared" si="113"/>
        <v>0.23980815347721823</v>
      </c>
      <c r="N513" s="11">
        <f>'OddsRatio_working_3-way'!K513+'OddsRatio_working_3-way'!L513+'OddsRatio_working_3-way'!M513-('OddsRatio_working_3-way'!K513*'OddsRatio_working_3-way'!L513)-('OddsRatio_working_3-way'!K513*'OddsRatio_working_3-way'!M513)-('OddsRatio_working_3-way'!L513*'OddsRatio_working_3-way'!M513)+('OddsRatio_working_3-way'!K513*'OddsRatio_working_3-way'!L513*'OddsRatio_working_3-way'!M513)-1</f>
        <v>-0.26768950693104054</v>
      </c>
      <c r="O513" s="11">
        <f>0</f>
        <v>0</v>
      </c>
      <c r="P513" s="11">
        <f>('OddsRatio_working_3-way'!K513*'OddsRatio_working_3-way'!L513)+('OddsRatio_working_3-way'!K513*'OddsRatio_working_3-way'!M513)+('OddsRatio_working_3-way'!L513*'OddsRatio_working_3-way'!M513)-(3*'OddsRatio_working_3-way'!K513*'OddsRatio_working_3-way'!L513*'OddsRatio_working_3-way'!M513)</f>
        <v>0.23469029654325319</v>
      </c>
      <c r="Q513" s="11">
        <f>2*'OddsRatio_working_3-way'!K513*'OddsRatio_working_3-way'!L513*'OddsRatio_working_3-way'!M513</f>
        <v>7.3112241913786055E-2</v>
      </c>
      <c r="R513" s="11">
        <f t="shared" si="114"/>
        <v>0</v>
      </c>
      <c r="S513" s="11">
        <f t="shared" si="115"/>
        <v>-0.87672579786144444</v>
      </c>
      <c r="T513" s="11">
        <f t="shared" si="116"/>
        <v>-0.27312330151446873</v>
      </c>
      <c r="U513" s="11">
        <f>'OddsRatio_working_3-way'!S513-'OddsRatio_working_3-way'!R513^2/3</f>
        <v>-0.87672579786144444</v>
      </c>
      <c r="V513" s="11">
        <f>'OddsRatio_working_3-way'!S513*'OddsRatio_working_3-way'!R513/3-2*'OddsRatio_working_3-way'!R513^3/27-'OddsRatio_working_3-way'!T513</f>
        <v>0.27312330151446873</v>
      </c>
      <c r="W513" s="11">
        <f>'OddsRatio_working_3-way'!V513^2+4*'OddsRatio_working_3-way'!U513^3/27</f>
        <v>-2.5239757035912566E-2</v>
      </c>
      <c r="X513" s="11">
        <f>IF('OddsRatio_working_3-way'!W513&gt;0,IF(ABS('OddsRatio_working_3-way'!V513+SQRT('OddsRatio_working_3-way'!W513))/2&gt;0,ABS('OddsRatio_working_3-way'!V513+SQRT('OddsRatio_working_3-way'!W513))/2,ABS('OddsRatio_working_3-way'!V513-SQRT('OddsRatio_working_3-way'!W513))/2),SQRT(-'OddsRatio_working_3-way'!U513^3/27))</f>
        <v>0.15798425148260503</v>
      </c>
      <c r="Y513" s="11">
        <f>IF('OddsRatio_working_3-way'!W513&gt;=0,IF('OddsRatio_working_3-way'!V513+SQRT('OddsRatio_working_3-way'!W513)&gt;0,0,PI()),ACOS('OddsRatio_working_3-way'!V513/(2*'OddsRatio_working_3-way'!X513)))</f>
        <v>0.52683968518770197</v>
      </c>
      <c r="Z513" s="11">
        <f>'OddsRatio_working_3-way'!X513^(1/3)*COS('OddsRatio_working_3-way'!Y513/3)</f>
        <v>0.53227949475929492</v>
      </c>
      <c r="AA513" s="11">
        <f>'OddsRatio_working_3-way'!X513^(1/3)*COS(('OddsRatio_working_3-way'!Y513+2*PI())/3)</f>
        <v>-0.34793433191587064</v>
      </c>
      <c r="AB513" s="11">
        <f>'OddsRatio_working_3-way'!X513^(1/3)*COS(('OddsRatio_working_3-way'!Y513+4*PI())/3)</f>
        <v>-0.18434516284342392</v>
      </c>
      <c r="AC513" s="11">
        <f>'OddsRatio_working_3-way'!X513^(1/3)*SIN('OddsRatio_working_3-way'!Y513/3)</f>
        <v>9.4448250800484232E-2</v>
      </c>
      <c r="AD513" s="11">
        <f>'OddsRatio_working_3-way'!X513^(1/3)*SIN(('OddsRatio_working_3-way'!Y513+2*PI())/3)</f>
        <v>0.41374343897485333</v>
      </c>
      <c r="AE513" s="11">
        <f>'OddsRatio_working_3-way'!X513^(1/3)*SIN(('OddsRatio_working_3-way'!Y513+4*PI())/3)</f>
        <v>-0.50819168977533757</v>
      </c>
      <c r="AF513" s="11">
        <f>-'OddsRatio_working_3-way'!U513/(3*'OddsRatio_working_3-way'!X513^(1/3))*COS(('OddsRatio_working_3-way'!Y513)/3)</f>
        <v>0.53227949475929504</v>
      </c>
      <c r="AG513" s="11">
        <f>-'OddsRatio_working_3-way'!U513/(3*'OddsRatio_working_3-way'!X513^(1/3))*COS(('OddsRatio_working_3-way'!Y513+2*PI())/3)</f>
        <v>-0.34793433191587075</v>
      </c>
      <c r="AH513" s="11">
        <f>-'OddsRatio_working_3-way'!U513/(3*'OddsRatio_working_3-way'!X513^(1/3))*COS(('OddsRatio_working_3-way'!Y513+4*PI())/3)</f>
        <v>-0.18434516284342398</v>
      </c>
      <c r="AI513" s="11">
        <f>'OddsRatio_working_3-way'!U513/(3*'OddsRatio_working_3-way'!X513^(1/3))*SIN(('OddsRatio_working_3-way'!Y513)/3)</f>
        <v>-9.4448250800484246E-2</v>
      </c>
      <c r="AJ513" s="11">
        <f>'OddsRatio_working_3-way'!U513/(3*'OddsRatio_working_3-way'!X513^(1/3))*SIN(('OddsRatio_working_3-way'!Y513+2*PI())/3)</f>
        <v>-0.41374343897485338</v>
      </c>
      <c r="AK513" s="11">
        <f>'OddsRatio_working_3-way'!U513/(3*'OddsRatio_working_3-way'!X513^(1/3))*SIN(('OddsRatio_working_3-way'!Y513+4*PI())/3)</f>
        <v>0.50819168977533768</v>
      </c>
      <c r="AL513" s="11">
        <f>'OddsRatio_working_3-way'!Z513+'OddsRatio_working_3-way'!AF513</f>
        <v>1.0645589895185901</v>
      </c>
      <c r="AM513" s="11">
        <f>'OddsRatio_working_3-way'!AA513+'OddsRatio_working_3-way'!AG513</f>
        <v>-0.6958686638317414</v>
      </c>
      <c r="AN513" s="11">
        <f>'OddsRatio_working_3-way'!AB513+'OddsRatio_working_3-way'!AH513</f>
        <v>-0.3686903256868479</v>
      </c>
      <c r="AO513" s="11">
        <f>'OddsRatio_working_3-way'!AC513+'OddsRatio_working_3-way'!AI513</f>
        <v>0</v>
      </c>
      <c r="AP513" s="11">
        <f>'OddsRatio_working_3-way'!AD513+'OddsRatio_working_3-way'!AJ513</f>
        <v>0</v>
      </c>
      <c r="AQ513" s="11">
        <f>'OddsRatio_working_3-way'!AE513+'OddsRatio_working_3-way'!AK513</f>
        <v>0</v>
      </c>
      <c r="AR513" s="10">
        <f>IF(A513="","",IF(('OddsRatio_working_3-way'!X513=0),IF(Q513&gt;0,-Q513^(1/3),(-Q513)^(1/3)),'OddsRatio_working_3-way'!AL513-'OddsRatio_working_3-way'!R513/3))</f>
        <v>1.0645589895185901</v>
      </c>
      <c r="AS513" s="11">
        <f>IF(('OddsRatio_working_3-way'!X513=0),IF(Q513&gt;0,-Q513^(1/3),(-Q513)^(1/3)),'OddsRatio_working_3-way'!AM513-'OddsRatio_working_3-way'!R513/3)</f>
        <v>-0.6958686638317414</v>
      </c>
      <c r="AT513" s="11">
        <f>IF(('OddsRatio_working_3-way'!X513=0),IF(Q513&gt;0,-Q513^(1/3),(-Q513)^(1/3)),'OddsRatio_working_3-way'!AN513-'OddsRatio_working_3-way'!R513/3)</f>
        <v>-0.3686903256868479</v>
      </c>
      <c r="AU513" s="11">
        <f>IF(('OddsRatio_working_3-way'!X513=0),0,'OddsRatio_working_3-way'!AO513)</f>
        <v>0</v>
      </c>
      <c r="AV513" s="11">
        <f>IF(('OddsRatio_working_3-way'!X513=0),0,'OddsRatio_working_3-way'!AP513)</f>
        <v>0</v>
      </c>
      <c r="AW513" s="11">
        <f>IF(('OddsRatio_working_3-way'!X513=0),0,'OddsRatio_working_3-way'!AQ513)</f>
        <v>0</v>
      </c>
    </row>
    <row r="514" spans="1:49" x14ac:dyDescent="0.2">
      <c r="A514" s="4">
        <f>IF('True_Odds_Calculator_3-way'!A515="","",'True_Odds_Calculator_3-way'!A515)</f>
        <v>2.09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3.77</v>
      </c>
      <c r="D514" s="9">
        <f t="shared" si="104"/>
        <v>0.46322645848536026</v>
      </c>
      <c r="E514" s="9">
        <f t="shared" si="105"/>
        <v>0.28327317807643321</v>
      </c>
      <c r="F514" s="9">
        <f t="shared" si="106"/>
        <v>0.25350036343820687</v>
      </c>
      <c r="G514" s="9">
        <f t="shared" si="107"/>
        <v>1.0630929675101166</v>
      </c>
      <c r="H514" s="9">
        <f t="shared" si="108"/>
        <v>2.1587713345860271</v>
      </c>
      <c r="I514" s="9">
        <f t="shared" si="109"/>
        <v>3.5301612626740764</v>
      </c>
      <c r="J514" s="9">
        <f t="shared" si="110"/>
        <v>3.9447675200030217</v>
      </c>
      <c r="K514" s="11">
        <f t="shared" si="111"/>
        <v>0.47846889952153115</v>
      </c>
      <c r="L514" s="11">
        <f t="shared" si="112"/>
        <v>0.29585798816568049</v>
      </c>
      <c r="M514" s="11">
        <f t="shared" si="113"/>
        <v>0.26525198938992045</v>
      </c>
      <c r="N514" s="11">
        <f>'OddsRatio_working_3-way'!K514+'OddsRatio_working_3-way'!L514+'OddsRatio_working_3-way'!M514-('OddsRatio_working_3-way'!K514*'OddsRatio_working_3-way'!L514)-('OddsRatio_working_3-way'!K514*'OddsRatio_working_3-way'!M514)-('OddsRatio_working_3-way'!L514*'OddsRatio_working_3-way'!M514)+('OddsRatio_working_3-way'!K514*'OddsRatio_working_3-way'!L514*'OddsRatio_working_3-way'!M514)-1</f>
        <v>-0.26982295081179319</v>
      </c>
      <c r="O514" s="11">
        <f>0</f>
        <v>0</v>
      </c>
      <c r="P514" s="11">
        <f>('OddsRatio_working_3-way'!K514*'OddsRatio_working_3-way'!L514)+('OddsRatio_working_3-way'!K514*'OddsRatio_working_3-way'!M514)+('OddsRatio_working_3-way'!L514*'OddsRatio_working_3-way'!M514)-(3*'OddsRatio_working_3-way'!K514*'OddsRatio_working_3-way'!L514*'OddsRatio_working_3-way'!M514)</f>
        <v>0.23430429684792381</v>
      </c>
      <c r="Q514" s="11">
        <f>2*'OddsRatio_working_3-way'!K514*'OddsRatio_working_3-way'!L514*'OddsRatio_working_3-way'!M514</f>
        <v>7.5097531041001239E-2</v>
      </c>
      <c r="R514" s="11">
        <f t="shared" si="114"/>
        <v>0</v>
      </c>
      <c r="S514" s="11">
        <f t="shared" si="115"/>
        <v>-0.86836311048779413</v>
      </c>
      <c r="T514" s="11">
        <f t="shared" si="116"/>
        <v>-0.27832150977172893</v>
      </c>
      <c r="U514" s="11">
        <f>'OddsRatio_working_3-way'!S514-'OddsRatio_working_3-way'!R514^2/3</f>
        <v>-0.86836311048779413</v>
      </c>
      <c r="V514" s="11">
        <f>'OddsRatio_working_3-way'!S514*'OddsRatio_working_3-way'!R514/3-2*'OddsRatio_working_3-way'!R514^3/27-'OddsRatio_working_3-way'!T514</f>
        <v>0.27832150977172893</v>
      </c>
      <c r="W514" s="11">
        <f>'OddsRatio_working_3-way'!V514^2+4*'OddsRatio_working_3-way'!U514^3/27</f>
        <v>-1.9543522954197062E-2</v>
      </c>
      <c r="X514" s="11">
        <f>IF('OddsRatio_working_3-way'!W514&gt;0,IF(ABS('OddsRatio_working_3-way'!V514+SQRT('OddsRatio_working_3-way'!W514))/2&gt;0,ABS('OddsRatio_working_3-way'!V514+SQRT('OddsRatio_working_3-way'!W514))/2,ABS('OddsRatio_working_3-way'!V514-SQRT('OddsRatio_working_3-way'!W514))/2),SQRT(-'OddsRatio_working_3-way'!U514^3/27))</f>
        <v>0.15572924079617456</v>
      </c>
      <c r="Y514" s="11">
        <f>IF('OddsRatio_working_3-way'!W514&gt;=0,IF('OddsRatio_working_3-way'!V514+SQRT('OddsRatio_working_3-way'!W514)&gt;0,0,PI()),ACOS('OddsRatio_working_3-way'!V514/(2*'OddsRatio_working_3-way'!X514)))</f>
        <v>0.46547804402765314</v>
      </c>
      <c r="Z514" s="11">
        <f>'OddsRatio_working_3-way'!X514^(1/3)*COS('OddsRatio_working_3-way'!Y514/3)</f>
        <v>0.53154648375505831</v>
      </c>
      <c r="AA514" s="11">
        <f>'OddsRatio_working_3-way'!X514^(1/3)*COS(('OddsRatio_working_3-way'!Y514+2*PI())/3)</f>
        <v>-0.33777691767032259</v>
      </c>
      <c r="AB514" s="11">
        <f>'OddsRatio_working_3-way'!X514^(1/3)*COS(('OddsRatio_working_3-way'!Y514+4*PI())/3)</f>
        <v>-0.19376956608473586</v>
      </c>
      <c r="AC514" s="11">
        <f>'OddsRatio_working_3-way'!X514^(1/3)*SIN('OddsRatio_working_3-way'!Y514/3)</f>
        <v>8.3142683203223516E-2</v>
      </c>
      <c r="AD514" s="11">
        <f>'OddsRatio_working_3-way'!X514^(1/3)*SIN(('OddsRatio_working_3-way'!Y514+2*PI())/3)</f>
        <v>0.41876141662256111</v>
      </c>
      <c r="AE514" s="11">
        <f>'OddsRatio_working_3-way'!X514^(1/3)*SIN(('OddsRatio_working_3-way'!Y514+4*PI())/3)</f>
        <v>-0.50190409982578477</v>
      </c>
      <c r="AF514" s="11">
        <f>-'OddsRatio_working_3-way'!U514/(3*'OddsRatio_working_3-way'!X514^(1/3))*COS(('OddsRatio_working_3-way'!Y514)/3)</f>
        <v>0.5315464837550582</v>
      </c>
      <c r="AG514" s="11">
        <f>-'OddsRatio_working_3-way'!U514/(3*'OddsRatio_working_3-way'!X514^(1/3))*COS(('OddsRatio_working_3-way'!Y514+2*PI())/3)</f>
        <v>-0.33777691767032253</v>
      </c>
      <c r="AH514" s="11">
        <f>-'OddsRatio_working_3-way'!U514/(3*'OddsRatio_working_3-way'!X514^(1/3))*COS(('OddsRatio_working_3-way'!Y514+4*PI())/3)</f>
        <v>-0.19376956608473583</v>
      </c>
      <c r="AI514" s="11">
        <f>'OddsRatio_working_3-way'!U514/(3*'OddsRatio_working_3-way'!X514^(1/3))*SIN(('OddsRatio_working_3-way'!Y514)/3)</f>
        <v>-8.3142683203223502E-2</v>
      </c>
      <c r="AJ514" s="11">
        <f>'OddsRatio_working_3-way'!U514/(3*'OddsRatio_working_3-way'!X514^(1/3))*SIN(('OddsRatio_working_3-way'!Y514+2*PI())/3)</f>
        <v>-0.418761416622561</v>
      </c>
      <c r="AK514" s="11">
        <f>'OddsRatio_working_3-way'!U514/(3*'OddsRatio_working_3-way'!X514^(1/3))*SIN(('OddsRatio_working_3-way'!Y514+4*PI())/3)</f>
        <v>0.50190409982578466</v>
      </c>
      <c r="AL514" s="11">
        <f>'OddsRatio_working_3-way'!Z514+'OddsRatio_working_3-way'!AF514</f>
        <v>1.0630929675101166</v>
      </c>
      <c r="AM514" s="11">
        <f>'OddsRatio_working_3-way'!AA514+'OddsRatio_working_3-way'!AG514</f>
        <v>-0.67555383534064517</v>
      </c>
      <c r="AN514" s="11">
        <f>'OddsRatio_working_3-way'!AB514+'OddsRatio_working_3-way'!AH514</f>
        <v>-0.38753913216947167</v>
      </c>
      <c r="AO514" s="11">
        <f>'OddsRatio_working_3-way'!AC514+'OddsRatio_working_3-way'!AI514</f>
        <v>0</v>
      </c>
      <c r="AP514" s="11">
        <f>'OddsRatio_working_3-way'!AD514+'OddsRatio_working_3-way'!AJ514</f>
        <v>0</v>
      </c>
      <c r="AQ514" s="11">
        <f>'OddsRatio_working_3-way'!AE514+'OddsRatio_working_3-way'!AK514</f>
        <v>0</v>
      </c>
      <c r="AR514" s="10">
        <f>IF(A514="","",IF(('OddsRatio_working_3-way'!X514=0),IF(Q514&gt;0,-Q514^(1/3),(-Q514)^(1/3)),'OddsRatio_working_3-way'!AL514-'OddsRatio_working_3-way'!R514/3))</f>
        <v>1.0630929675101166</v>
      </c>
      <c r="AS514" s="11">
        <f>IF(('OddsRatio_working_3-way'!X514=0),IF(Q514&gt;0,-Q514^(1/3),(-Q514)^(1/3)),'OddsRatio_working_3-way'!AM514-'OddsRatio_working_3-way'!R514/3)</f>
        <v>-0.67555383534064517</v>
      </c>
      <c r="AT514" s="11">
        <f>IF(('OddsRatio_working_3-way'!X514=0),IF(Q514&gt;0,-Q514^(1/3),(-Q514)^(1/3)),'OddsRatio_working_3-way'!AN514-'OddsRatio_working_3-way'!R514/3)</f>
        <v>-0.38753913216947167</v>
      </c>
      <c r="AU514" s="11">
        <f>IF(('OddsRatio_working_3-way'!X514=0),0,'OddsRatio_working_3-way'!AO514)</f>
        <v>0</v>
      </c>
      <c r="AV514" s="11">
        <f>IF(('OddsRatio_working_3-way'!X514=0),0,'OddsRatio_working_3-way'!AP514)</f>
        <v>0</v>
      </c>
      <c r="AW514" s="11">
        <f>IF(('OddsRatio_working_3-way'!X514=0),0,'OddsRatio_working_3-way'!AQ514)</f>
        <v>0</v>
      </c>
    </row>
    <row r="515" spans="1:49" x14ac:dyDescent="0.2">
      <c r="A515" s="4">
        <f>IF('True_Odds_Calculator_3-way'!A516="","",'True_Odds_Calculator_3-way'!A516)</f>
        <v>1.9</v>
      </c>
      <c r="B515" s="4">
        <f>IF('True_Odds_Calculator_3-way'!B516="","",'True_Odds_Calculator_3-way'!B516)</f>
        <v>3.7</v>
      </c>
      <c r="C515" s="4">
        <f>IF('True_Odds_Calculator_3-way'!C516="","",'True_Odds_Calculator_3-way'!C516)</f>
        <v>4.1100000000000003</v>
      </c>
      <c r="D515" s="9">
        <f t="shared" si="104"/>
        <v>0.51038144124618889</v>
      </c>
      <c r="E515" s="9">
        <f t="shared" si="105"/>
        <v>0.25786775961886399</v>
      </c>
      <c r="F515" s="9">
        <f t="shared" si="106"/>
        <v>0.23175079913494695</v>
      </c>
      <c r="G515" s="9">
        <f t="shared" si="107"/>
        <v>1.0659098800874163</v>
      </c>
      <c r="H515" s="9">
        <f t="shared" si="108"/>
        <v>1.9593188920786746</v>
      </c>
      <c r="I515" s="9">
        <f t="shared" si="109"/>
        <v>3.8779566762360247</v>
      </c>
      <c r="J515" s="9">
        <f t="shared" si="110"/>
        <v>4.3149797270718651</v>
      </c>
      <c r="K515" s="11">
        <f t="shared" si="111"/>
        <v>0.52631578947368418</v>
      </c>
      <c r="L515" s="11">
        <f t="shared" si="112"/>
        <v>0.27027027027027023</v>
      </c>
      <c r="M515" s="11">
        <f t="shared" si="113"/>
        <v>0.24330900243309</v>
      </c>
      <c r="N515" s="11">
        <f>'OddsRatio_working_3-way'!K515+'OddsRatio_working_3-way'!L515+'OddsRatio_working_3-way'!M515-('OddsRatio_working_3-way'!K515*'OddsRatio_working_3-way'!L515)-('OddsRatio_working_3-way'!K515*'OddsRatio_working_3-way'!M515)-('OddsRatio_working_3-way'!L515*'OddsRatio_working_3-way'!M515)+('OddsRatio_working_3-way'!K515*'OddsRatio_working_3-way'!L515*'OddsRatio_working_3-way'!M515)-1</f>
        <v>-0.2615589081205677</v>
      </c>
      <c r="O515" s="11">
        <f>0</f>
        <v>0</v>
      </c>
      <c r="P515" s="11">
        <f>('OddsRatio_working_3-way'!K515*'OddsRatio_working_3-way'!L515)+('OddsRatio_working_3-way'!K515*'OddsRatio_working_3-way'!M515)+('OddsRatio_working_3-way'!L515*'OddsRatio_working_3-way'!M515)-(3*'OddsRatio_working_3-way'!K515*'OddsRatio_working_3-way'!L515*'OddsRatio_working_3-way'!M515)</f>
        <v>0.23223377045889532</v>
      </c>
      <c r="Q515" s="11">
        <f>2*'OddsRatio_working_3-way'!K515*'OddsRatio_working_3-way'!L515*'OddsRatio_working_3-way'!M515</f>
        <v>6.9220199838716925E-2</v>
      </c>
      <c r="R515" s="11">
        <f t="shared" si="114"/>
        <v>0</v>
      </c>
      <c r="S515" s="11">
        <f t="shared" si="115"/>
        <v>-0.88788323872282449</v>
      </c>
      <c r="T515" s="11">
        <f t="shared" si="116"/>
        <v>-0.26464478054331575</v>
      </c>
      <c r="U515" s="11">
        <f>'OddsRatio_working_3-way'!S515-'OddsRatio_working_3-way'!R515^2/3</f>
        <v>-0.88788323872282449</v>
      </c>
      <c r="V515" s="11">
        <f>'OddsRatio_working_3-way'!S515*'OddsRatio_working_3-way'!R515/3-2*'OddsRatio_working_3-way'!R515^3/27-'OddsRatio_working_3-way'!T515</f>
        <v>0.26464478054331575</v>
      </c>
      <c r="W515" s="11">
        <f>'OddsRatio_working_3-way'!V515^2+4*'OddsRatio_working_3-way'!U515^3/27</f>
        <v>-3.3659568887268329E-2</v>
      </c>
      <c r="X515" s="11">
        <f>IF('OddsRatio_working_3-way'!W515&gt;0,IF(ABS('OddsRatio_working_3-way'!V515+SQRT('OddsRatio_working_3-way'!W515))/2&gt;0,ABS('OddsRatio_working_3-way'!V515+SQRT('OddsRatio_working_3-way'!W515))/2,ABS('OddsRatio_working_3-way'!V515-SQRT('OddsRatio_working_3-way'!W515))/2),SQRT(-'OddsRatio_working_3-way'!U515^3/27))</f>
        <v>0.16100964936618556</v>
      </c>
      <c r="Y515" s="11">
        <f>IF('OddsRatio_working_3-way'!W515&gt;=0,IF('OddsRatio_working_3-way'!V515+SQRT('OddsRatio_working_3-way'!W515)&gt;0,0,PI()),ACOS('OddsRatio_working_3-way'!V515/(2*'OddsRatio_working_3-way'!X515)))</f>
        <v>0.60618252911904724</v>
      </c>
      <c r="Z515" s="11">
        <f>'OddsRatio_working_3-way'!X515^(1/3)*COS('OddsRatio_working_3-way'!Y515/3)</f>
        <v>0.53295494004370825</v>
      </c>
      <c r="AA515" s="11">
        <f>'OddsRatio_working_3-way'!X515^(1/3)*COS(('OddsRatio_working_3-way'!Y515+2*PI())/3)</f>
        <v>-0.36102948529895834</v>
      </c>
      <c r="AB515" s="11">
        <f>'OddsRatio_working_3-way'!X515^(1/3)*COS(('OddsRatio_working_3-way'!Y515+4*PI())/3)</f>
        <v>-0.17192545474474993</v>
      </c>
      <c r="AC515" s="11">
        <f>'OddsRatio_working_3-way'!X515^(1/3)*SIN('OddsRatio_working_3-way'!Y515/3)</f>
        <v>0.10917926294531541</v>
      </c>
      <c r="AD515" s="11">
        <f>'OddsRatio_working_3-way'!X515^(1/3)*SIN(('OddsRatio_working_3-way'!Y515+2*PI())/3)</f>
        <v>0.40696288567760586</v>
      </c>
      <c r="AE515" s="11">
        <f>'OddsRatio_working_3-way'!X515^(1/3)*SIN(('OddsRatio_working_3-way'!Y515+4*PI())/3)</f>
        <v>-0.5161421486229214</v>
      </c>
      <c r="AF515" s="11">
        <f>-'OddsRatio_working_3-way'!U515/(3*'OddsRatio_working_3-way'!X515^(1/3))*COS(('OddsRatio_working_3-way'!Y515)/3)</f>
        <v>0.53295494004370814</v>
      </c>
      <c r="AG515" s="11">
        <f>-'OddsRatio_working_3-way'!U515/(3*'OddsRatio_working_3-way'!X515^(1/3))*COS(('OddsRatio_working_3-way'!Y515+2*PI())/3)</f>
        <v>-0.36102948529895829</v>
      </c>
      <c r="AH515" s="11">
        <f>-'OddsRatio_working_3-way'!U515/(3*'OddsRatio_working_3-way'!X515^(1/3))*COS(('OddsRatio_working_3-way'!Y515+4*PI())/3)</f>
        <v>-0.17192545474474991</v>
      </c>
      <c r="AI515" s="11">
        <f>'OddsRatio_working_3-way'!U515/(3*'OddsRatio_working_3-way'!X515^(1/3))*SIN(('OddsRatio_working_3-way'!Y515)/3)</f>
        <v>-0.10917926294531538</v>
      </c>
      <c r="AJ515" s="11">
        <f>'OddsRatio_working_3-way'!U515/(3*'OddsRatio_working_3-way'!X515^(1/3))*SIN(('OddsRatio_working_3-way'!Y515+2*PI())/3)</f>
        <v>-0.4069628856776058</v>
      </c>
      <c r="AK515" s="11">
        <f>'OddsRatio_working_3-way'!U515/(3*'OddsRatio_working_3-way'!X515^(1/3))*SIN(('OddsRatio_working_3-way'!Y515+4*PI())/3)</f>
        <v>0.51614214862292129</v>
      </c>
      <c r="AL515" s="11">
        <f>'OddsRatio_working_3-way'!Z515+'OddsRatio_working_3-way'!AF515</f>
        <v>1.0659098800874163</v>
      </c>
      <c r="AM515" s="11">
        <f>'OddsRatio_working_3-way'!AA515+'OddsRatio_working_3-way'!AG515</f>
        <v>-0.72205897059791657</v>
      </c>
      <c r="AN515" s="11">
        <f>'OddsRatio_working_3-way'!AB515+'OddsRatio_working_3-way'!AH515</f>
        <v>-0.34385090948949981</v>
      </c>
      <c r="AO515" s="11">
        <f>'OddsRatio_working_3-way'!AC515+'OddsRatio_working_3-way'!AI515</f>
        <v>0</v>
      </c>
      <c r="AP515" s="11">
        <f>'OddsRatio_working_3-way'!AD515+'OddsRatio_working_3-way'!AJ515</f>
        <v>0</v>
      </c>
      <c r="AQ515" s="11">
        <f>'OddsRatio_working_3-way'!AE515+'OddsRatio_working_3-way'!AK515</f>
        <v>0</v>
      </c>
      <c r="AR515" s="10">
        <f>IF(A515="","",IF(('OddsRatio_working_3-way'!X515=0),IF(Q515&gt;0,-Q515^(1/3),(-Q515)^(1/3)),'OddsRatio_working_3-way'!AL515-'OddsRatio_working_3-way'!R515/3))</f>
        <v>1.0659098800874163</v>
      </c>
      <c r="AS515" s="11">
        <f>IF(('OddsRatio_working_3-way'!X515=0),IF(Q515&gt;0,-Q515^(1/3),(-Q515)^(1/3)),'OddsRatio_working_3-way'!AM515-'OddsRatio_working_3-way'!R515/3)</f>
        <v>-0.72205897059791657</v>
      </c>
      <c r="AT515" s="11">
        <f>IF(('OddsRatio_working_3-way'!X515=0),IF(Q515&gt;0,-Q515^(1/3),(-Q515)^(1/3)),'OddsRatio_working_3-way'!AN515-'OddsRatio_working_3-way'!R515/3)</f>
        <v>-0.34385090948949981</v>
      </c>
      <c r="AU515" s="11">
        <f>IF(('OddsRatio_working_3-way'!X515=0),0,'OddsRatio_working_3-way'!AO515)</f>
        <v>0</v>
      </c>
      <c r="AV515" s="11">
        <f>IF(('OddsRatio_working_3-way'!X515=0),0,'OddsRatio_working_3-way'!AP515)</f>
        <v>0</v>
      </c>
      <c r="AW515" s="11">
        <f>IF(('OddsRatio_working_3-way'!X515=0),0,'OddsRatio_working_3-way'!AQ515)</f>
        <v>0</v>
      </c>
    </row>
    <row r="516" spans="1:49" x14ac:dyDescent="0.2">
      <c r="A516" s="4">
        <f>IF('True_Odds_Calculator_3-way'!A517="","",'True_Odds_Calculator_3-way'!A517)</f>
        <v>1.95</v>
      </c>
      <c r="B516" s="4">
        <f>IF('True_Odds_Calculator_3-way'!B517="","",'True_Odds_Calculator_3-way'!B517)</f>
        <v>3.54</v>
      </c>
      <c r="C516" s="4">
        <f>IF('True_Odds_Calculator_3-way'!C517="","",'True_Odds_Calculator_3-way'!C517)</f>
        <v>4.09</v>
      </c>
      <c r="D516" s="9">
        <f t="shared" ref="D516:D579" si="117">(K516/(AR516+K516-(AR516*K516)))</f>
        <v>0.4970668884771175</v>
      </c>
      <c r="E516" s="9">
        <f t="shared" ref="E516:E579" si="118">(L516/(AR516+L516-(AR516*L516)))</f>
        <v>0.26988818380960733</v>
      </c>
      <c r="F516" s="9">
        <f t="shared" ref="F516:F579" si="119">(M516/(AR516+M516-(AR516*M516)))</f>
        <v>0.23304492771327509</v>
      </c>
      <c r="G516" s="9">
        <f t="shared" ref="G516:G579" si="120">AR516</f>
        <v>1.0650543972244817</v>
      </c>
      <c r="H516" s="9">
        <f t="shared" ref="H516:H579" si="121">IF(A516="","",1/D516)</f>
        <v>2.0118016773632572</v>
      </c>
      <c r="I516" s="9">
        <f t="shared" ref="I516:I579" si="122">IF(B516="","",1/E516)</f>
        <v>3.7052381689501832</v>
      </c>
      <c r="J516" s="9">
        <f t="shared" ref="J516:J579" si="123">IF(C516="","",1/F516)</f>
        <v>4.2910180874236481</v>
      </c>
      <c r="K516" s="11">
        <f t="shared" ref="K516:K579" si="124">1/A516</f>
        <v>0.51282051282051289</v>
      </c>
      <c r="L516" s="11">
        <f t="shared" ref="L516:L579" si="125">1/B516</f>
        <v>0.2824858757062147</v>
      </c>
      <c r="M516" s="11">
        <f t="shared" ref="M516:M579" si="126">1/C516</f>
        <v>0.24449877750611249</v>
      </c>
      <c r="N516" s="11">
        <f>'OddsRatio_working_3-way'!K516+'OddsRatio_working_3-way'!L516+'OddsRatio_working_3-way'!M516-('OddsRatio_working_3-way'!K516*'OddsRatio_working_3-way'!L516)-('OddsRatio_working_3-way'!K516*'OddsRatio_working_3-way'!M516)-('OddsRatio_working_3-way'!L516*'OddsRatio_working_3-way'!M516)+('OddsRatio_working_3-way'!K516*'OddsRatio_working_3-way'!L516*'OddsRatio_working_3-way'!M516)-1</f>
        <v>-0.26409161956797766</v>
      </c>
      <c r="O516" s="11">
        <f>0</f>
        <v>0</v>
      </c>
      <c r="P516" s="11">
        <f>('OddsRatio_working_3-way'!K516*'OddsRatio_working_3-way'!L516)+('OddsRatio_working_3-way'!K516*'OddsRatio_working_3-way'!M516)+('OddsRatio_working_3-way'!L516*'OddsRatio_working_3-way'!M516)-(3*'OddsRatio_working_3-way'!K516*'OddsRatio_working_3-way'!L516*'OddsRatio_working_3-way'!M516)</f>
        <v>0.2330583740388556</v>
      </c>
      <c r="Q516" s="11">
        <f>2*'OddsRatio_working_3-way'!K516*'OddsRatio_working_3-way'!L516*'OddsRatio_working_3-way'!M516</f>
        <v>7.0838411561962203E-2</v>
      </c>
      <c r="R516" s="11">
        <f t="shared" ref="R516:R579" si="127">O516/N516</f>
        <v>0</v>
      </c>
      <c r="S516" s="11">
        <f t="shared" ref="S516:S579" si="128">P516/N516</f>
        <v>-0.88249060844911043</v>
      </c>
      <c r="T516" s="11">
        <f t="shared" ref="T516:T579" si="129">Q516/N516</f>
        <v>-0.26823422749213088</v>
      </c>
      <c r="U516" s="11">
        <f>'OddsRatio_working_3-way'!S516-'OddsRatio_working_3-way'!R516^2/3</f>
        <v>-0.88249060844911043</v>
      </c>
      <c r="V516" s="11">
        <f>'OddsRatio_working_3-way'!S516*'OddsRatio_working_3-way'!R516/3-2*'OddsRatio_working_3-way'!R516^3/27-'OddsRatio_working_3-way'!T516</f>
        <v>0.26823422749213088</v>
      </c>
      <c r="W516" s="11">
        <f>'OddsRatio_working_3-way'!V516^2+4*'OddsRatio_working_3-way'!U516^3/27</f>
        <v>-2.9868854499910447E-2</v>
      </c>
      <c r="X516" s="11">
        <f>IF('OddsRatio_working_3-way'!W516&gt;0,IF(ABS('OddsRatio_working_3-way'!V516+SQRT('OddsRatio_working_3-way'!W516))/2&gt;0,ABS('OddsRatio_working_3-way'!V516+SQRT('OddsRatio_working_3-way'!W516))/2,ABS('OddsRatio_working_3-way'!V516-SQRT('OddsRatio_working_3-way'!W516))/2),SQRT(-'OddsRatio_working_3-way'!U516^3/27))</f>
        <v>0.1595450213091987</v>
      </c>
      <c r="Y516" s="11">
        <f>IF('OddsRatio_working_3-way'!W516&gt;=0,IF('OddsRatio_working_3-way'!V516+SQRT('OddsRatio_working_3-way'!W516)&gt;0,0,PI()),ACOS('OddsRatio_working_3-way'!V516/(2*'OddsRatio_working_3-way'!X516)))</f>
        <v>0.57236504296167301</v>
      </c>
      <c r="Z516" s="11">
        <f>'OddsRatio_working_3-way'!X516^(1/3)*COS('OddsRatio_working_3-way'!Y516/3)</f>
        <v>0.53252719861224085</v>
      </c>
      <c r="AA516" s="11">
        <f>'OddsRatio_working_3-way'!X516^(1/3)*COS(('OddsRatio_working_3-way'!Y516+2*PI())/3)</f>
        <v>-0.35533513890169993</v>
      </c>
      <c r="AB516" s="11">
        <f>'OddsRatio_working_3-way'!X516^(1/3)*COS(('OddsRatio_working_3-way'!Y516+4*PI())/3)</f>
        <v>-0.17719205971054106</v>
      </c>
      <c r="AC516" s="11">
        <f>'OddsRatio_working_3-way'!X516^(1/3)*SIN('OddsRatio_working_3-way'!Y516/3)</f>
        <v>0.10285095472528459</v>
      </c>
      <c r="AD516" s="11">
        <f>'OddsRatio_working_3-way'!X516^(1/3)*SIN(('OddsRatio_working_3-way'!Y516+2*PI())/3)</f>
        <v>0.40975660484171961</v>
      </c>
      <c r="AE516" s="11">
        <f>'OddsRatio_working_3-way'!X516^(1/3)*SIN(('OddsRatio_working_3-way'!Y516+4*PI())/3)</f>
        <v>-0.51260755956700399</v>
      </c>
      <c r="AF516" s="11">
        <f>-'OddsRatio_working_3-way'!U516/(3*'OddsRatio_working_3-way'!X516^(1/3))*COS(('OddsRatio_working_3-way'!Y516)/3)</f>
        <v>0.53252719861224074</v>
      </c>
      <c r="AG516" s="11">
        <f>-'OddsRatio_working_3-way'!U516/(3*'OddsRatio_working_3-way'!X516^(1/3))*COS(('OddsRatio_working_3-way'!Y516+2*PI())/3)</f>
        <v>-0.35533513890169988</v>
      </c>
      <c r="AH516" s="11">
        <f>-'OddsRatio_working_3-way'!U516/(3*'OddsRatio_working_3-way'!X516^(1/3))*COS(('OddsRatio_working_3-way'!Y516+4*PI())/3)</f>
        <v>-0.17719205971054103</v>
      </c>
      <c r="AI516" s="11">
        <f>'OddsRatio_working_3-way'!U516/(3*'OddsRatio_working_3-way'!X516^(1/3))*SIN(('OddsRatio_working_3-way'!Y516)/3)</f>
        <v>-0.10285095472528458</v>
      </c>
      <c r="AJ516" s="11">
        <f>'OddsRatio_working_3-way'!U516/(3*'OddsRatio_working_3-way'!X516^(1/3))*SIN(('OddsRatio_working_3-way'!Y516+2*PI())/3)</f>
        <v>-0.40975660484171955</v>
      </c>
      <c r="AK516" s="11">
        <f>'OddsRatio_working_3-way'!U516/(3*'OddsRatio_working_3-way'!X516^(1/3))*SIN(('OddsRatio_working_3-way'!Y516+4*PI())/3)</f>
        <v>0.51260755956700388</v>
      </c>
      <c r="AL516" s="11">
        <f>'OddsRatio_working_3-way'!Z516+'OddsRatio_working_3-way'!AF516</f>
        <v>1.0650543972244817</v>
      </c>
      <c r="AM516" s="11">
        <f>'OddsRatio_working_3-way'!AA516+'OddsRatio_working_3-way'!AG516</f>
        <v>-0.71067027780339975</v>
      </c>
      <c r="AN516" s="11">
        <f>'OddsRatio_working_3-way'!AB516+'OddsRatio_working_3-way'!AH516</f>
        <v>-0.35438411942108206</v>
      </c>
      <c r="AO516" s="11">
        <f>'OddsRatio_working_3-way'!AC516+'OddsRatio_working_3-way'!AI516</f>
        <v>0</v>
      </c>
      <c r="AP516" s="11">
        <f>'OddsRatio_working_3-way'!AD516+'OddsRatio_working_3-way'!AJ516</f>
        <v>0</v>
      </c>
      <c r="AQ516" s="11">
        <f>'OddsRatio_working_3-way'!AE516+'OddsRatio_working_3-way'!AK516</f>
        <v>0</v>
      </c>
      <c r="AR516" s="10">
        <f>IF(A516="","",IF(('OddsRatio_working_3-way'!X516=0),IF(Q516&gt;0,-Q516^(1/3),(-Q516)^(1/3)),'OddsRatio_working_3-way'!AL516-'OddsRatio_working_3-way'!R516/3))</f>
        <v>1.0650543972244817</v>
      </c>
      <c r="AS516" s="11">
        <f>IF(('OddsRatio_working_3-way'!X516=0),IF(Q516&gt;0,-Q516^(1/3),(-Q516)^(1/3)),'OddsRatio_working_3-way'!AM516-'OddsRatio_working_3-way'!R516/3)</f>
        <v>-0.71067027780339975</v>
      </c>
      <c r="AT516" s="11">
        <f>IF(('OddsRatio_working_3-way'!X516=0),IF(Q516&gt;0,-Q516^(1/3),(-Q516)^(1/3)),'OddsRatio_working_3-way'!AN516-'OddsRatio_working_3-way'!R516/3)</f>
        <v>-0.35438411942108206</v>
      </c>
      <c r="AU516" s="11">
        <f>IF(('OddsRatio_working_3-way'!X516=0),0,'OddsRatio_working_3-way'!AO516)</f>
        <v>0</v>
      </c>
      <c r="AV516" s="11">
        <f>IF(('OddsRatio_working_3-way'!X516=0),0,'OddsRatio_working_3-way'!AP516)</f>
        <v>0</v>
      </c>
      <c r="AW516" s="11">
        <f>IF(('OddsRatio_working_3-way'!X516=0),0,'OddsRatio_working_3-way'!AQ516)</f>
        <v>0</v>
      </c>
    </row>
    <row r="517" spans="1:49" x14ac:dyDescent="0.2">
      <c r="A517" s="4">
        <f>IF('True_Odds_Calculator_3-way'!A518="","",'True_Odds_Calculator_3-way'!A518)</f>
        <v>1.99</v>
      </c>
      <c r="B517" s="4">
        <f>IF('True_Odds_Calculator_3-way'!B518="","",'True_Odds_Calculator_3-way'!B518)</f>
        <v>3.53</v>
      </c>
      <c r="C517" s="4">
        <f>IF('True_Odds_Calculator_3-way'!C518="","",'True_Odds_Calculator_3-way'!C518)</f>
        <v>3.93</v>
      </c>
      <c r="D517" s="9">
        <f t="shared" si="117"/>
        <v>0.48671646640790883</v>
      </c>
      <c r="E517" s="9">
        <f t="shared" si="118"/>
        <v>0.2706324267886373</v>
      </c>
      <c r="F517" s="9">
        <f t="shared" si="119"/>
        <v>0.2426511068034537</v>
      </c>
      <c r="G517" s="9">
        <f t="shared" si="120"/>
        <v>1.065236645014322</v>
      </c>
      <c r="H517" s="9">
        <f t="shared" si="121"/>
        <v>2.0545842785641795</v>
      </c>
      <c r="I517" s="9">
        <f t="shared" si="122"/>
        <v>3.6950487118862347</v>
      </c>
      <c r="J517" s="9">
        <f t="shared" si="123"/>
        <v>4.1211433698919642</v>
      </c>
      <c r="K517" s="11">
        <f t="shared" si="124"/>
        <v>0.50251256281407031</v>
      </c>
      <c r="L517" s="11">
        <f t="shared" si="125"/>
        <v>0.28328611898016998</v>
      </c>
      <c r="M517" s="11">
        <f t="shared" si="126"/>
        <v>0.2544529262086514</v>
      </c>
      <c r="N517" s="11">
        <f>'OddsRatio_working_3-way'!K517+'OddsRatio_working_3-way'!L517+'OddsRatio_working_3-way'!M517-('OddsRatio_working_3-way'!K517*'OddsRatio_working_3-way'!L517)-('OddsRatio_working_3-way'!K517*'OddsRatio_working_3-way'!M517)-('OddsRatio_working_3-way'!L517*'OddsRatio_working_3-way'!M517)+('OddsRatio_working_3-way'!K517*'OddsRatio_working_3-way'!L517*'OddsRatio_working_3-way'!M517)-1</f>
        <v>-0.26582939566461072</v>
      </c>
      <c r="O517" s="11">
        <f>0</f>
        <v>0</v>
      </c>
      <c r="P517" s="11">
        <f>('OddsRatio_working_3-way'!K517*'OddsRatio_working_3-way'!L517)+('OddsRatio_working_3-way'!K517*'OddsRatio_working_3-way'!M517)+('OddsRatio_working_3-way'!L517*'OddsRatio_working_3-way'!M517)-(3*'OddsRatio_working_3-way'!K517*'OddsRatio_working_3-way'!L517*'OddsRatio_working_3-way'!M517)</f>
        <v>0.23363579569886278</v>
      </c>
      <c r="Q517" s="11">
        <f>2*'OddsRatio_working_3-way'!K517*'OddsRatio_working_3-way'!L517*'OddsRatio_working_3-way'!M517</f>
        <v>7.2445207968639624E-2</v>
      </c>
      <c r="R517" s="11">
        <f t="shared" si="127"/>
        <v>0</v>
      </c>
      <c r="S517" s="11">
        <f t="shared" si="128"/>
        <v>-0.87889375482625076</v>
      </c>
      <c r="T517" s="11">
        <f t="shared" si="129"/>
        <v>-0.2725251952949615</v>
      </c>
      <c r="U517" s="11">
        <f>'OddsRatio_working_3-way'!S517-'OddsRatio_working_3-way'!R517^2/3</f>
        <v>-0.87889375482625076</v>
      </c>
      <c r="V517" s="11">
        <f>'OddsRatio_working_3-way'!S517*'OddsRatio_working_3-way'!R517/3-2*'OddsRatio_working_3-way'!R517^3/27-'OddsRatio_working_3-way'!T517</f>
        <v>0.2725251952949615</v>
      </c>
      <c r="W517" s="11">
        <f>'OddsRatio_working_3-way'!V517^2+4*'OddsRatio_working_3-way'!U517^3/27</f>
        <v>-2.6308566171440395E-2</v>
      </c>
      <c r="X517" s="11">
        <f>IF('OddsRatio_working_3-way'!W517&gt;0,IF(ABS('OddsRatio_working_3-way'!V517+SQRT('OddsRatio_working_3-way'!W517))/2&gt;0,ABS('OddsRatio_working_3-way'!V517+SQRT('OddsRatio_working_3-way'!W517))/2,ABS('OddsRatio_working_3-way'!V517-SQRT('OddsRatio_working_3-way'!W517))/2),SQRT(-'OddsRatio_working_3-way'!U517^3/27))</f>
        <v>0.15857060591578542</v>
      </c>
      <c r="Y517" s="11">
        <f>IF('OddsRatio_working_3-way'!W517&gt;=0,IF('OddsRatio_working_3-way'!V517+SQRT('OddsRatio_working_3-way'!W517)&gt;0,0,PI()),ACOS('OddsRatio_working_3-way'!V517/(2*'OddsRatio_working_3-way'!X517)))</f>
        <v>0.53686136959249686</v>
      </c>
      <c r="Z517" s="11">
        <f>'OddsRatio_working_3-way'!X517^(1/3)*COS('OddsRatio_working_3-way'!Y517/3)</f>
        <v>0.53261832250716101</v>
      </c>
      <c r="AA517" s="11">
        <f>'OddsRatio_working_3-way'!X517^(1/3)*COS(('OddsRatio_working_3-way'!Y517+2*PI())/3)</f>
        <v>-0.34974614708004775</v>
      </c>
      <c r="AB517" s="11">
        <f>'OddsRatio_working_3-way'!X517^(1/3)*COS(('OddsRatio_working_3-way'!Y517+4*PI())/3)</f>
        <v>-0.18287217542711331</v>
      </c>
      <c r="AC517" s="11">
        <f>'OddsRatio_working_3-way'!X517^(1/3)*SIN('OddsRatio_working_3-way'!Y517/3)</f>
        <v>9.6344732454563695E-2</v>
      </c>
      <c r="AD517" s="11">
        <f>'OddsRatio_working_3-way'!X517^(1/3)*SIN(('OddsRatio_working_3-way'!Y517+2*PI())/3)</f>
        <v>0.41308863158497255</v>
      </c>
      <c r="AE517" s="11">
        <f>'OddsRatio_working_3-way'!X517^(1/3)*SIN(('OddsRatio_working_3-way'!Y517+4*PI())/3)</f>
        <v>-0.50943336403953632</v>
      </c>
      <c r="AF517" s="11">
        <f>-'OddsRatio_working_3-way'!U517/(3*'OddsRatio_working_3-way'!X517^(1/3))*COS(('OddsRatio_working_3-way'!Y517)/3)</f>
        <v>0.5326183225071609</v>
      </c>
      <c r="AG517" s="11">
        <f>-'OddsRatio_working_3-way'!U517/(3*'OddsRatio_working_3-way'!X517^(1/3))*COS(('OddsRatio_working_3-way'!Y517+2*PI())/3)</f>
        <v>-0.3497461470800477</v>
      </c>
      <c r="AH517" s="11">
        <f>-'OddsRatio_working_3-way'!U517/(3*'OddsRatio_working_3-way'!X517^(1/3))*COS(('OddsRatio_working_3-way'!Y517+4*PI())/3)</f>
        <v>-0.18287217542711329</v>
      </c>
      <c r="AI517" s="11">
        <f>'OddsRatio_working_3-way'!U517/(3*'OddsRatio_working_3-way'!X517^(1/3))*SIN(('OddsRatio_working_3-way'!Y517)/3)</f>
        <v>-9.6344732454563667E-2</v>
      </c>
      <c r="AJ517" s="11">
        <f>'OddsRatio_working_3-way'!U517/(3*'OddsRatio_working_3-way'!X517^(1/3))*SIN(('OddsRatio_working_3-way'!Y517+2*PI())/3)</f>
        <v>-0.4130886315849725</v>
      </c>
      <c r="AK517" s="11">
        <f>'OddsRatio_working_3-way'!U517/(3*'OddsRatio_working_3-way'!X517^(1/3))*SIN(('OddsRatio_working_3-way'!Y517+4*PI())/3)</f>
        <v>0.50943336403953621</v>
      </c>
      <c r="AL517" s="11">
        <f>'OddsRatio_working_3-way'!Z517+'OddsRatio_working_3-way'!AF517</f>
        <v>1.065236645014322</v>
      </c>
      <c r="AM517" s="11">
        <f>'OddsRatio_working_3-way'!AA517+'OddsRatio_working_3-way'!AG517</f>
        <v>-0.6994922941600954</v>
      </c>
      <c r="AN517" s="11">
        <f>'OddsRatio_working_3-way'!AB517+'OddsRatio_working_3-way'!AH517</f>
        <v>-0.36574435085422663</v>
      </c>
      <c r="AO517" s="11">
        <f>'OddsRatio_working_3-way'!AC517+'OddsRatio_working_3-way'!AI517</f>
        <v>0</v>
      </c>
      <c r="AP517" s="11">
        <f>'OddsRatio_working_3-way'!AD517+'OddsRatio_working_3-way'!AJ517</f>
        <v>0</v>
      </c>
      <c r="AQ517" s="11">
        <f>'OddsRatio_working_3-way'!AE517+'OddsRatio_working_3-way'!AK517</f>
        <v>0</v>
      </c>
      <c r="AR517" s="10">
        <f>IF(A517="","",IF(('OddsRatio_working_3-way'!X517=0),IF(Q517&gt;0,-Q517^(1/3),(-Q517)^(1/3)),'OddsRatio_working_3-way'!AL517-'OddsRatio_working_3-way'!R517/3))</f>
        <v>1.065236645014322</v>
      </c>
      <c r="AS517" s="11">
        <f>IF(('OddsRatio_working_3-way'!X517=0),IF(Q517&gt;0,-Q517^(1/3),(-Q517)^(1/3)),'OddsRatio_working_3-way'!AM517-'OddsRatio_working_3-way'!R517/3)</f>
        <v>-0.6994922941600954</v>
      </c>
      <c r="AT517" s="11">
        <f>IF(('OddsRatio_working_3-way'!X517=0),IF(Q517&gt;0,-Q517^(1/3),(-Q517)^(1/3)),'OddsRatio_working_3-way'!AN517-'OddsRatio_working_3-way'!R517/3)</f>
        <v>-0.36574435085422663</v>
      </c>
      <c r="AU517" s="11">
        <f>IF(('OddsRatio_working_3-way'!X517=0),0,'OddsRatio_working_3-way'!AO517)</f>
        <v>0</v>
      </c>
      <c r="AV517" s="11">
        <f>IF(('OddsRatio_working_3-way'!X517=0),0,'OddsRatio_working_3-way'!AP517)</f>
        <v>0</v>
      </c>
      <c r="AW517" s="11">
        <f>IF(('OddsRatio_working_3-way'!X517=0),0,'OddsRatio_working_3-way'!AQ517)</f>
        <v>0</v>
      </c>
    </row>
    <row r="518" spans="1:49" x14ac:dyDescent="0.2">
      <c r="A518" s="4">
        <f>IF('True_Odds_Calculator_3-way'!A519="","",'True_Odds_Calculator_3-way'!A519)</f>
        <v>1.41</v>
      </c>
      <c r="B518" s="4">
        <f>IF('True_Odds_Calculator_3-way'!B519="","",'True_Odds_Calculator_3-way'!B519)</f>
        <v>4.75</v>
      </c>
      <c r="C518" s="4">
        <f>IF('True_Odds_Calculator_3-way'!C519="","",'True_Odds_Calculator_3-way'!C519)</f>
        <v>7.83</v>
      </c>
      <c r="D518" s="9">
        <f t="shared" si="117"/>
        <v>0.68838102966877657</v>
      </c>
      <c r="E518" s="9">
        <f t="shared" si="118"/>
        <v>0.19453735193891758</v>
      </c>
      <c r="F518" s="9">
        <f t="shared" si="119"/>
        <v>0.11708161839230573</v>
      </c>
      <c r="G518" s="9">
        <f t="shared" si="120"/>
        <v>1.1041069354660324</v>
      </c>
      <c r="H518" s="9">
        <f t="shared" si="121"/>
        <v>1.4526838435410734</v>
      </c>
      <c r="I518" s="9">
        <f t="shared" si="122"/>
        <v>5.1404010079976219</v>
      </c>
      <c r="J518" s="9">
        <f t="shared" si="123"/>
        <v>8.541050369233</v>
      </c>
      <c r="K518" s="11">
        <f t="shared" si="124"/>
        <v>0.70921985815602839</v>
      </c>
      <c r="L518" s="11">
        <f t="shared" si="125"/>
        <v>0.21052631578947367</v>
      </c>
      <c r="M518" s="11">
        <f t="shared" si="126"/>
        <v>0.1277139208173691</v>
      </c>
      <c r="N518" s="11">
        <f>'OddsRatio_working_3-way'!K518+'OddsRatio_working_3-way'!L518+'OddsRatio_working_3-way'!M518-('OddsRatio_working_3-way'!K518*'OddsRatio_working_3-way'!L518)-('OddsRatio_working_3-way'!K518*'OddsRatio_working_3-way'!M518)-('OddsRatio_working_3-way'!L518*'OddsRatio_working_3-way'!M518)+('OddsRatio_working_3-way'!K518*'OddsRatio_working_3-way'!L518*'OddsRatio_working_3-way'!M518)-1</f>
        <v>-0.20024484460519509</v>
      </c>
      <c r="O518" s="11">
        <f>0</f>
        <v>0</v>
      </c>
      <c r="P518" s="11">
        <f>('OddsRatio_working_3-way'!K518*'OddsRatio_working_3-way'!L518)+('OddsRatio_working_3-way'!K518*'OddsRatio_working_3-way'!M518)+('OddsRatio_working_3-way'!L518*'OddsRatio_working_3-way'!M518)-(3*'OddsRatio_working_3-way'!K518*'OddsRatio_working_3-way'!L518*'OddsRatio_working_3-way'!M518)</f>
        <v>0.20956715039684756</v>
      </c>
      <c r="Q518" s="11">
        <f>2*'OddsRatio_working_3-way'!K518*'OddsRatio_working_3-way'!L518*'OddsRatio_working_3-way'!M518</f>
        <v>3.813778897121884E-2</v>
      </c>
      <c r="R518" s="11">
        <f t="shared" si="127"/>
        <v>0</v>
      </c>
      <c r="S518" s="11">
        <f t="shared" si="128"/>
        <v>-1.0465545358235435</v>
      </c>
      <c r="T518" s="11">
        <f t="shared" si="129"/>
        <v>-0.19045578449927997</v>
      </c>
      <c r="U518" s="11">
        <f>'OddsRatio_working_3-way'!S518-'OddsRatio_working_3-way'!R518^2/3</f>
        <v>-1.0465545358235435</v>
      </c>
      <c r="V518" s="11">
        <f>'OddsRatio_working_3-way'!S518*'OddsRatio_working_3-way'!R518/3-2*'OddsRatio_working_3-way'!R518^3/27-'OddsRatio_working_3-way'!T518</f>
        <v>0.19045578449927997</v>
      </c>
      <c r="W518" s="11">
        <f>'OddsRatio_working_3-way'!V518^2+4*'OddsRatio_working_3-way'!U518^3/27</f>
        <v>-0.13354385054901238</v>
      </c>
      <c r="X518" s="11">
        <f>IF('OddsRatio_working_3-way'!W518&gt;0,IF(ABS('OddsRatio_working_3-way'!V518+SQRT('OddsRatio_working_3-way'!W518))/2&gt;0,ABS('OddsRatio_working_3-way'!V518+SQRT('OddsRatio_working_3-way'!W518))/2,ABS('OddsRatio_working_3-way'!V518-SQRT('OddsRatio_working_3-way'!W518))/2),SQRT(-'OddsRatio_working_3-way'!U518^3/27))</f>
        <v>0.20604444690299745</v>
      </c>
      <c r="Y518" s="11">
        <f>IF('OddsRatio_working_3-way'!W518&gt;=0,IF('OddsRatio_working_3-way'!V518+SQRT('OddsRatio_working_3-way'!W518)&gt;0,0,PI()),ACOS('OddsRatio_working_3-way'!V518/(2*'OddsRatio_working_3-way'!X518)))</f>
        <v>1.0903538526033754</v>
      </c>
      <c r="Z518" s="11">
        <f>'OddsRatio_working_3-way'!X518^(1/3)*COS('OddsRatio_working_3-way'!Y518/3)</f>
        <v>0.55205346773301622</v>
      </c>
      <c r="AA518" s="11">
        <f>'OddsRatio_working_3-way'!X518^(1/3)*COS(('OddsRatio_working_3-way'!Y518+2*PI())/3)</f>
        <v>-0.45786831472426887</v>
      </c>
      <c r="AB518" s="11">
        <f>'OddsRatio_working_3-way'!X518^(1/3)*COS(('OddsRatio_working_3-way'!Y518+4*PI())/3)</f>
        <v>-9.418515300874758E-2</v>
      </c>
      <c r="AC518" s="11">
        <f>'OddsRatio_working_3-way'!X518^(1/3)*SIN('OddsRatio_working_3-way'!Y518/3)</f>
        <v>0.20997257131619051</v>
      </c>
      <c r="AD518" s="11">
        <f>'OddsRatio_working_3-way'!X518^(1/3)*SIN(('OddsRatio_working_3-way'!Y518+2*PI())/3)</f>
        <v>0.37310604164598976</v>
      </c>
      <c r="AE518" s="11">
        <f>'OddsRatio_working_3-way'!X518^(1/3)*SIN(('OddsRatio_working_3-way'!Y518+4*PI())/3)</f>
        <v>-0.58307861296218022</v>
      </c>
      <c r="AF518" s="11">
        <f>-'OddsRatio_working_3-way'!U518/(3*'OddsRatio_working_3-way'!X518^(1/3))*COS(('OddsRatio_working_3-way'!Y518)/3)</f>
        <v>0.55205346773301622</v>
      </c>
      <c r="AG518" s="11">
        <f>-'OddsRatio_working_3-way'!U518/(3*'OddsRatio_working_3-way'!X518^(1/3))*COS(('OddsRatio_working_3-way'!Y518+2*PI())/3)</f>
        <v>-0.45786831472426887</v>
      </c>
      <c r="AH518" s="11">
        <f>-'OddsRatio_working_3-way'!U518/(3*'OddsRatio_working_3-way'!X518^(1/3))*COS(('OddsRatio_working_3-way'!Y518+4*PI())/3)</f>
        <v>-9.418515300874758E-2</v>
      </c>
      <c r="AI518" s="11">
        <f>'OddsRatio_working_3-way'!U518/(3*'OddsRatio_working_3-way'!X518^(1/3))*SIN(('OddsRatio_working_3-way'!Y518)/3)</f>
        <v>-0.20997257131619051</v>
      </c>
      <c r="AJ518" s="11">
        <f>'OddsRatio_working_3-way'!U518/(3*'OddsRatio_working_3-way'!X518^(1/3))*SIN(('OddsRatio_working_3-way'!Y518+2*PI())/3)</f>
        <v>-0.37310604164598976</v>
      </c>
      <c r="AK518" s="11">
        <f>'OddsRatio_working_3-way'!U518/(3*'OddsRatio_working_3-way'!X518^(1/3))*SIN(('OddsRatio_working_3-way'!Y518+4*PI())/3)</f>
        <v>0.58307861296218022</v>
      </c>
      <c r="AL518" s="11">
        <f>'OddsRatio_working_3-way'!Z518+'OddsRatio_working_3-way'!AF518</f>
        <v>1.1041069354660324</v>
      </c>
      <c r="AM518" s="11">
        <f>'OddsRatio_working_3-way'!AA518+'OddsRatio_working_3-way'!AG518</f>
        <v>-0.91573662944853773</v>
      </c>
      <c r="AN518" s="11">
        <f>'OddsRatio_working_3-way'!AB518+'OddsRatio_working_3-way'!AH518</f>
        <v>-0.18837030601749516</v>
      </c>
      <c r="AO518" s="11">
        <f>'OddsRatio_working_3-way'!AC518+'OddsRatio_working_3-way'!AI518</f>
        <v>0</v>
      </c>
      <c r="AP518" s="11">
        <f>'OddsRatio_working_3-way'!AD518+'OddsRatio_working_3-way'!AJ518</f>
        <v>0</v>
      </c>
      <c r="AQ518" s="11">
        <f>'OddsRatio_working_3-way'!AE518+'OddsRatio_working_3-way'!AK518</f>
        <v>0</v>
      </c>
      <c r="AR518" s="10">
        <f>IF(A518="","",IF(('OddsRatio_working_3-way'!X518=0),IF(Q518&gt;0,-Q518^(1/3),(-Q518)^(1/3)),'OddsRatio_working_3-way'!AL518-'OddsRatio_working_3-way'!R518/3))</f>
        <v>1.1041069354660324</v>
      </c>
      <c r="AS518" s="11">
        <f>IF(('OddsRatio_working_3-way'!X518=0),IF(Q518&gt;0,-Q518^(1/3),(-Q518)^(1/3)),'OddsRatio_working_3-way'!AM518-'OddsRatio_working_3-way'!R518/3)</f>
        <v>-0.91573662944853773</v>
      </c>
      <c r="AT518" s="11">
        <f>IF(('OddsRatio_working_3-way'!X518=0),IF(Q518&gt;0,-Q518^(1/3),(-Q518)^(1/3)),'OddsRatio_working_3-way'!AN518-'OddsRatio_working_3-way'!R518/3)</f>
        <v>-0.18837030601749516</v>
      </c>
      <c r="AU518" s="11">
        <f>IF(('OddsRatio_working_3-way'!X518=0),0,'OddsRatio_working_3-way'!AO518)</f>
        <v>0</v>
      </c>
      <c r="AV518" s="11">
        <f>IF(('OddsRatio_working_3-way'!X518=0),0,'OddsRatio_working_3-way'!AP518)</f>
        <v>0</v>
      </c>
      <c r="AW518" s="11">
        <f>IF(('OddsRatio_working_3-way'!X518=0),0,'OddsRatio_working_3-way'!AQ518)</f>
        <v>0</v>
      </c>
    </row>
    <row r="519" spans="1:49" x14ac:dyDescent="0.2">
      <c r="A519" s="4">
        <f>IF('True_Odds_Calculator_3-way'!A520="","",'True_Odds_Calculator_3-way'!A520)</f>
        <v>2.0299999999999998</v>
      </c>
      <c r="B519" s="4">
        <f>IF('True_Odds_Calculator_3-way'!B520="","",'True_Odds_Calculator_3-way'!B520)</f>
        <v>3.73</v>
      </c>
      <c r="C519" s="4">
        <f>IF('True_Odds_Calculator_3-way'!C520="","",'True_Odds_Calculator_3-way'!C520)</f>
        <v>3.58</v>
      </c>
      <c r="D519" s="9">
        <f t="shared" si="117"/>
        <v>0.47702643712180592</v>
      </c>
      <c r="E519" s="9">
        <f t="shared" si="118"/>
        <v>0.2560308149944201</v>
      </c>
      <c r="F519" s="9">
        <f t="shared" si="119"/>
        <v>0.26694274788377392</v>
      </c>
      <c r="G519" s="9">
        <f t="shared" si="120"/>
        <v>1.0643882260409481</v>
      </c>
      <c r="H519" s="9">
        <f t="shared" si="121"/>
        <v>2.0963198728221761</v>
      </c>
      <c r="I519" s="9">
        <f t="shared" si="122"/>
        <v>3.9057798570917877</v>
      </c>
      <c r="J519" s="9">
        <f t="shared" si="123"/>
        <v>3.7461216231856467</v>
      </c>
      <c r="K519" s="11">
        <f t="shared" si="124"/>
        <v>0.49261083743842371</v>
      </c>
      <c r="L519" s="11">
        <f t="shared" si="125"/>
        <v>0.26809651474530832</v>
      </c>
      <c r="M519" s="11">
        <f t="shared" si="126"/>
        <v>0.27932960893854747</v>
      </c>
      <c r="N519" s="11">
        <f>'OddsRatio_working_3-way'!K519+'OddsRatio_working_3-way'!L519+'OddsRatio_working_3-way'!M519-('OddsRatio_working_3-way'!K519*'OddsRatio_working_3-way'!L519)-('OddsRatio_working_3-way'!K519*'OddsRatio_working_3-way'!M519)-('OddsRatio_working_3-way'!L519*'OddsRatio_working_3-way'!M519)+('OddsRatio_working_3-way'!K519*'OddsRatio_working_3-way'!L519*'OddsRatio_working_3-way'!M519)-1</f>
        <v>-0.26762808180584763</v>
      </c>
      <c r="O519" s="11">
        <f>0</f>
        <v>0</v>
      </c>
      <c r="P519" s="11">
        <f>('OddsRatio_working_3-way'!K519*'OddsRatio_working_3-way'!L519)+('OddsRatio_working_3-way'!K519*'OddsRatio_working_3-way'!M519)+('OddsRatio_working_3-way'!L519*'OddsRatio_working_3-way'!M519)-(3*'OddsRatio_working_3-way'!K519*'OddsRatio_working_3-way'!L519*'OddsRatio_working_3-way'!M519)</f>
        <v>0.2338844570940439</v>
      </c>
      <c r="Q519" s="11">
        <f>2*'OddsRatio_working_3-way'!K519*'OddsRatio_working_3-way'!L519*'OddsRatio_working_3-way'!M519</f>
        <v>7.3780585834083257E-2</v>
      </c>
      <c r="R519" s="11">
        <f t="shared" si="127"/>
        <v>0</v>
      </c>
      <c r="S519" s="11">
        <f t="shared" si="128"/>
        <v>-0.87391597890581885</v>
      </c>
      <c r="T519" s="11">
        <f t="shared" si="129"/>
        <v>-0.27568327410278198</v>
      </c>
      <c r="U519" s="11">
        <f>'OddsRatio_working_3-way'!S519-'OddsRatio_working_3-way'!R519^2/3</f>
        <v>-0.87391597890581885</v>
      </c>
      <c r="V519" s="11">
        <f>'OddsRatio_working_3-way'!S519*'OddsRatio_working_3-way'!R519/3-2*'OddsRatio_working_3-way'!R519^3/27-'OddsRatio_working_3-way'!T519</f>
        <v>0.27568327410278198</v>
      </c>
      <c r="W519" s="11">
        <f>'OddsRatio_working_3-way'!V519^2+4*'OddsRatio_working_3-way'!U519^3/27</f>
        <v>-2.2878006071454182E-2</v>
      </c>
      <c r="X519" s="11">
        <f>IF('OddsRatio_working_3-way'!W519&gt;0,IF(ABS('OddsRatio_working_3-way'!V519+SQRT('OddsRatio_working_3-way'!W519))/2&gt;0,ABS('OddsRatio_working_3-way'!V519+SQRT('OddsRatio_working_3-way'!W519))/2,ABS('OddsRatio_working_3-way'!V519-SQRT('OddsRatio_working_3-way'!W519))/2),SQRT(-'OddsRatio_working_3-way'!U519^3/27))</f>
        <v>0.1572253746151395</v>
      </c>
      <c r="Y519" s="11">
        <f>IF('OddsRatio_working_3-way'!W519&gt;=0,IF('OddsRatio_working_3-way'!V519+SQRT('OddsRatio_working_3-way'!W519)&gt;0,0,PI()),ACOS('OddsRatio_working_3-way'!V519/(2*'OddsRatio_working_3-way'!X519)))</f>
        <v>0.50180934058839655</v>
      </c>
      <c r="Z519" s="11">
        <f>'OddsRatio_working_3-way'!X519^(1/3)*COS('OddsRatio_working_3-way'!Y519/3)</f>
        <v>0.53219411302047404</v>
      </c>
      <c r="AA519" s="11">
        <f>'OddsRatio_working_3-way'!X519^(1/3)*COS(('OddsRatio_working_3-way'!Y519+2*PI())/3)</f>
        <v>-0.34391777532096196</v>
      </c>
      <c r="AB519" s="11">
        <f>'OddsRatio_working_3-way'!X519^(1/3)*COS(('OddsRatio_working_3-way'!Y519+4*PI())/3)</f>
        <v>-0.18827633769951191</v>
      </c>
      <c r="AC519" s="11">
        <f>'OddsRatio_working_3-way'!X519^(1/3)*SIN('OddsRatio_working_3-way'!Y519/3)</f>
        <v>8.9859625907804552E-2</v>
      </c>
      <c r="AD519" s="11">
        <f>'OddsRatio_working_3-way'!X519^(1/3)*SIN(('OddsRatio_working_3-way'!Y519+2*PI())/3)</f>
        <v>0.41596380866635491</v>
      </c>
      <c r="AE519" s="11">
        <f>'OddsRatio_working_3-way'!X519^(1/3)*SIN(('OddsRatio_working_3-way'!Y519+4*PI())/3)</f>
        <v>-0.50582343457415946</v>
      </c>
      <c r="AF519" s="11">
        <f>-'OddsRatio_working_3-way'!U519/(3*'OddsRatio_working_3-way'!X519^(1/3))*COS(('OddsRatio_working_3-way'!Y519)/3)</f>
        <v>0.53219411302047404</v>
      </c>
      <c r="AG519" s="11">
        <f>-'OddsRatio_working_3-way'!U519/(3*'OddsRatio_working_3-way'!X519^(1/3))*COS(('OddsRatio_working_3-way'!Y519+2*PI())/3)</f>
        <v>-0.34391777532096196</v>
      </c>
      <c r="AH519" s="11">
        <f>-'OddsRatio_working_3-way'!U519/(3*'OddsRatio_working_3-way'!X519^(1/3))*COS(('OddsRatio_working_3-way'!Y519+4*PI())/3)</f>
        <v>-0.18827633769951191</v>
      </c>
      <c r="AI519" s="11">
        <f>'OddsRatio_working_3-way'!U519/(3*'OddsRatio_working_3-way'!X519^(1/3))*SIN(('OddsRatio_working_3-way'!Y519)/3)</f>
        <v>-8.9859625907804552E-2</v>
      </c>
      <c r="AJ519" s="11">
        <f>'OddsRatio_working_3-way'!U519/(3*'OddsRatio_working_3-way'!X519^(1/3))*SIN(('OddsRatio_working_3-way'!Y519+2*PI())/3)</f>
        <v>-0.41596380866635491</v>
      </c>
      <c r="AK519" s="11">
        <f>'OddsRatio_working_3-way'!U519/(3*'OddsRatio_working_3-way'!X519^(1/3))*SIN(('OddsRatio_working_3-way'!Y519+4*PI())/3)</f>
        <v>0.50582343457415946</v>
      </c>
      <c r="AL519" s="11">
        <f>'OddsRatio_working_3-way'!Z519+'OddsRatio_working_3-way'!AF519</f>
        <v>1.0643882260409481</v>
      </c>
      <c r="AM519" s="11">
        <f>'OddsRatio_working_3-way'!AA519+'OddsRatio_working_3-way'!AG519</f>
        <v>-0.68783555064192392</v>
      </c>
      <c r="AN519" s="11">
        <f>'OddsRatio_working_3-way'!AB519+'OddsRatio_working_3-way'!AH519</f>
        <v>-0.37655267539902382</v>
      </c>
      <c r="AO519" s="11">
        <f>'OddsRatio_working_3-way'!AC519+'OddsRatio_working_3-way'!AI519</f>
        <v>0</v>
      </c>
      <c r="AP519" s="11">
        <f>'OddsRatio_working_3-way'!AD519+'OddsRatio_working_3-way'!AJ519</f>
        <v>0</v>
      </c>
      <c r="AQ519" s="11">
        <f>'OddsRatio_working_3-way'!AE519+'OddsRatio_working_3-way'!AK519</f>
        <v>0</v>
      </c>
      <c r="AR519" s="10">
        <f>IF(A519="","",IF(('OddsRatio_working_3-way'!X519=0),IF(Q519&gt;0,-Q519^(1/3),(-Q519)^(1/3)),'OddsRatio_working_3-way'!AL519-'OddsRatio_working_3-way'!R519/3))</f>
        <v>1.0643882260409481</v>
      </c>
      <c r="AS519" s="11">
        <f>IF(('OddsRatio_working_3-way'!X519=0),IF(Q519&gt;0,-Q519^(1/3),(-Q519)^(1/3)),'OddsRatio_working_3-way'!AM519-'OddsRatio_working_3-way'!R519/3)</f>
        <v>-0.68783555064192392</v>
      </c>
      <c r="AT519" s="11">
        <f>IF(('OddsRatio_working_3-way'!X519=0),IF(Q519&gt;0,-Q519^(1/3),(-Q519)^(1/3)),'OddsRatio_working_3-way'!AN519-'OddsRatio_working_3-way'!R519/3)</f>
        <v>-0.37655267539902382</v>
      </c>
      <c r="AU519" s="11">
        <f>IF(('OddsRatio_working_3-way'!X519=0),0,'OddsRatio_working_3-way'!AO519)</f>
        <v>0</v>
      </c>
      <c r="AV519" s="11">
        <f>IF(('OddsRatio_working_3-way'!X519=0),0,'OddsRatio_working_3-way'!AP519)</f>
        <v>0</v>
      </c>
      <c r="AW519" s="11">
        <f>IF(('OddsRatio_working_3-way'!X519=0),0,'OddsRatio_working_3-way'!AQ519)</f>
        <v>0</v>
      </c>
    </row>
    <row r="520" spans="1:49" x14ac:dyDescent="0.2">
      <c r="A520" s="4">
        <f>IF('True_Odds_Calculator_3-way'!A521="","",'True_Odds_Calculator_3-way'!A521)</f>
        <v>2.23</v>
      </c>
      <c r="B520" s="4">
        <f>IF('True_Odds_Calculator_3-way'!B521="","",'True_Odds_Calculator_3-way'!B521)</f>
        <v>3.25</v>
      </c>
      <c r="C520" s="4">
        <f>IF('True_Odds_Calculator_3-way'!C521="","",'True_Odds_Calculator_3-way'!C521)</f>
        <v>3.54</v>
      </c>
      <c r="D520" s="9">
        <f t="shared" si="117"/>
        <v>0.4339473949930992</v>
      </c>
      <c r="E520" s="9">
        <f t="shared" si="118"/>
        <v>0.29532094469931808</v>
      </c>
      <c r="F520" s="9">
        <f t="shared" si="119"/>
        <v>0.27073166030758272</v>
      </c>
      <c r="G520" s="9">
        <f t="shared" si="120"/>
        <v>1.0605095807330009</v>
      </c>
      <c r="H520" s="9">
        <f t="shared" si="121"/>
        <v>2.3044267843015911</v>
      </c>
      <c r="I520" s="9">
        <f t="shared" si="122"/>
        <v>3.3861465566492517</v>
      </c>
      <c r="J520" s="9">
        <f t="shared" si="123"/>
        <v>3.6936943350618225</v>
      </c>
      <c r="K520" s="11">
        <f t="shared" si="124"/>
        <v>0.44843049327354262</v>
      </c>
      <c r="L520" s="11">
        <f t="shared" si="125"/>
        <v>0.30769230769230771</v>
      </c>
      <c r="M520" s="11">
        <f t="shared" si="126"/>
        <v>0.2824858757062147</v>
      </c>
      <c r="N520" s="11">
        <f>'OddsRatio_working_3-way'!K520+'OddsRatio_working_3-way'!L520+'OddsRatio_working_3-way'!M520-('OddsRatio_working_3-way'!K520*'OddsRatio_working_3-way'!L520)-('OddsRatio_working_3-way'!K520*'OddsRatio_working_3-way'!M520)-('OddsRatio_working_3-way'!L520*'OddsRatio_working_3-way'!M520)+('OddsRatio_working_3-way'!K520*'OddsRatio_working_3-way'!L520*'OddsRatio_working_3-way'!M520)-1</f>
        <v>-0.27398693880414637</v>
      </c>
      <c r="O520" s="11">
        <f>0</f>
        <v>0</v>
      </c>
      <c r="P520" s="11">
        <f>('OddsRatio_working_3-way'!K520*'OddsRatio_working_3-way'!L520)+('OddsRatio_working_3-way'!K520*'OddsRatio_working_3-way'!M520)+('OddsRatio_working_3-way'!L520*'OddsRatio_working_3-way'!M520)-(3*'OddsRatio_working_3-way'!K520*'OddsRatio_working_3-way'!L520*'OddsRatio_working_3-way'!M520)</f>
        <v>0.23464159665421352</v>
      </c>
      <c r="Q520" s="11">
        <f>2*'OddsRatio_working_3-way'!K520*'OddsRatio_working_3-way'!L520*'OddsRatio_working_3-way'!M520</f>
        <v>7.7954018821997845E-2</v>
      </c>
      <c r="R520" s="11">
        <f t="shared" si="127"/>
        <v>0</v>
      </c>
      <c r="S520" s="11">
        <f t="shared" si="128"/>
        <v>-0.85639701541372371</v>
      </c>
      <c r="T520" s="11">
        <f t="shared" si="129"/>
        <v>-0.28451728086834677</v>
      </c>
      <c r="U520" s="11">
        <f>'OddsRatio_working_3-way'!S520-'OddsRatio_working_3-way'!R520^2/3</f>
        <v>-0.85639701541372371</v>
      </c>
      <c r="V520" s="11">
        <f>'OddsRatio_working_3-way'!S520*'OddsRatio_working_3-way'!R520/3-2*'OddsRatio_working_3-way'!R520^3/27-'OddsRatio_working_3-way'!T520</f>
        <v>0.28451728086834677</v>
      </c>
      <c r="W520" s="11">
        <f>'OddsRatio_working_3-way'!V520^2+4*'OddsRatio_working_3-way'!U520^3/27</f>
        <v>-1.2101049226910424E-2</v>
      </c>
      <c r="X520" s="11">
        <f>IF('OddsRatio_working_3-way'!W520&gt;0,IF(ABS('OddsRatio_working_3-way'!V520+SQRT('OddsRatio_working_3-way'!W520))/2&gt;0,ABS('OddsRatio_working_3-way'!V520+SQRT('OddsRatio_working_3-way'!W520))/2,ABS('OddsRatio_working_3-way'!V520-SQRT('OddsRatio_working_3-way'!W520))/2),SQRT(-'OddsRatio_working_3-way'!U520^3/27))</f>
        <v>0.15252141844641701</v>
      </c>
      <c r="Y520" s="11">
        <f>IF('OddsRatio_working_3-way'!W520&gt;=0,IF('OddsRatio_working_3-way'!V520+SQRT('OddsRatio_working_3-way'!W520)&gt;0,0,PI()),ACOS('OddsRatio_working_3-way'!V520/(2*'OddsRatio_working_3-way'!X520)))</f>
        <v>0.36893331343382463</v>
      </c>
      <c r="Z520" s="11">
        <f>'OddsRatio_working_3-way'!X520^(1/3)*COS('OddsRatio_working_3-way'!Y520/3)</f>
        <v>0.53025479036650047</v>
      </c>
      <c r="AA520" s="11">
        <f>'OddsRatio_working_3-way'!X520^(1/3)*COS(('OddsRatio_working_3-way'!Y520+2*PI())/3)</f>
        <v>-0.32188694788995242</v>
      </c>
      <c r="AB520" s="11">
        <f>'OddsRatio_working_3-way'!X520^(1/3)*COS(('OddsRatio_working_3-way'!Y520+4*PI())/3)</f>
        <v>-0.20836784247654819</v>
      </c>
      <c r="AC520" s="11">
        <f>'OddsRatio_working_3-way'!X520^(1/3)*SIN('OddsRatio_working_3-way'!Y520/3)</f>
        <v>6.5540286068594591E-2</v>
      </c>
      <c r="AD520" s="11">
        <f>'OddsRatio_working_3-way'!X520^(1/3)*SIN(('OddsRatio_working_3-way'!Y520+2*PI())/3)</f>
        <v>0.4264439759014842</v>
      </c>
      <c r="AE520" s="11">
        <f>'OddsRatio_working_3-way'!X520^(1/3)*SIN(('OddsRatio_working_3-way'!Y520+4*PI())/3)</f>
        <v>-0.49198426197007866</v>
      </c>
      <c r="AF520" s="11">
        <f>-'OddsRatio_working_3-way'!U520/(3*'OddsRatio_working_3-way'!X520^(1/3))*COS(('OddsRatio_working_3-way'!Y520)/3)</f>
        <v>0.53025479036650047</v>
      </c>
      <c r="AG520" s="11">
        <f>-'OddsRatio_working_3-way'!U520/(3*'OddsRatio_working_3-way'!X520^(1/3))*COS(('OddsRatio_working_3-way'!Y520+2*PI())/3)</f>
        <v>-0.32188694788995237</v>
      </c>
      <c r="AH520" s="11">
        <f>-'OddsRatio_working_3-way'!U520/(3*'OddsRatio_working_3-way'!X520^(1/3))*COS(('OddsRatio_working_3-way'!Y520+4*PI())/3)</f>
        <v>-0.20836784247654816</v>
      </c>
      <c r="AI520" s="11">
        <f>'OddsRatio_working_3-way'!U520/(3*'OddsRatio_working_3-way'!X520^(1/3))*SIN(('OddsRatio_working_3-way'!Y520)/3)</f>
        <v>-6.5540286068594578E-2</v>
      </c>
      <c r="AJ520" s="11">
        <f>'OddsRatio_working_3-way'!U520/(3*'OddsRatio_working_3-way'!X520^(1/3))*SIN(('OddsRatio_working_3-way'!Y520+2*PI())/3)</f>
        <v>-0.42644397590148414</v>
      </c>
      <c r="AK520" s="11">
        <f>'OddsRatio_working_3-way'!U520/(3*'OddsRatio_working_3-way'!X520^(1/3))*SIN(('OddsRatio_working_3-way'!Y520+4*PI())/3)</f>
        <v>0.49198426197007855</v>
      </c>
      <c r="AL520" s="11">
        <f>'OddsRatio_working_3-way'!Z520+'OddsRatio_working_3-way'!AF520</f>
        <v>1.0605095807330009</v>
      </c>
      <c r="AM520" s="11">
        <f>'OddsRatio_working_3-way'!AA520+'OddsRatio_working_3-way'!AG520</f>
        <v>-0.64377389577990485</v>
      </c>
      <c r="AN520" s="11">
        <f>'OddsRatio_working_3-way'!AB520+'OddsRatio_working_3-way'!AH520</f>
        <v>-0.41673568495309632</v>
      </c>
      <c r="AO520" s="11">
        <f>'OddsRatio_working_3-way'!AC520+'OddsRatio_working_3-way'!AI520</f>
        <v>0</v>
      </c>
      <c r="AP520" s="11">
        <f>'OddsRatio_working_3-way'!AD520+'OddsRatio_working_3-way'!AJ520</f>
        <v>0</v>
      </c>
      <c r="AQ520" s="11">
        <f>'OddsRatio_working_3-way'!AE520+'OddsRatio_working_3-way'!AK520</f>
        <v>0</v>
      </c>
      <c r="AR520" s="10">
        <f>IF(A520="","",IF(('OddsRatio_working_3-way'!X520=0),IF(Q520&gt;0,-Q520^(1/3),(-Q520)^(1/3)),'OddsRatio_working_3-way'!AL520-'OddsRatio_working_3-way'!R520/3))</f>
        <v>1.0605095807330009</v>
      </c>
      <c r="AS520" s="11">
        <f>IF(('OddsRatio_working_3-way'!X520=0),IF(Q520&gt;0,-Q520^(1/3),(-Q520)^(1/3)),'OddsRatio_working_3-way'!AM520-'OddsRatio_working_3-way'!R520/3)</f>
        <v>-0.64377389577990485</v>
      </c>
      <c r="AT520" s="11">
        <f>IF(('OddsRatio_working_3-way'!X520=0),IF(Q520&gt;0,-Q520^(1/3),(-Q520)^(1/3)),'OddsRatio_working_3-way'!AN520-'OddsRatio_working_3-way'!R520/3)</f>
        <v>-0.41673568495309632</v>
      </c>
      <c r="AU520" s="11">
        <f>IF(('OddsRatio_working_3-way'!X520=0),0,'OddsRatio_working_3-way'!AO520)</f>
        <v>0</v>
      </c>
      <c r="AV520" s="11">
        <f>IF(('OddsRatio_working_3-way'!X520=0),0,'OddsRatio_working_3-way'!AP520)</f>
        <v>0</v>
      </c>
      <c r="AW520" s="11">
        <f>IF(('OddsRatio_working_3-way'!X520=0),0,'OddsRatio_working_3-way'!AQ520)</f>
        <v>0</v>
      </c>
    </row>
    <row r="521" spans="1:49" x14ac:dyDescent="0.2">
      <c r="A521" s="4">
        <f>IF('True_Odds_Calculator_3-way'!A522="","",'True_Odds_Calculator_3-way'!A522)</f>
        <v>2.4900000000000002</v>
      </c>
      <c r="B521" s="4">
        <f>IF('True_Odds_Calculator_3-way'!B522="","",'True_Odds_Calculator_3-way'!B522)</f>
        <v>3.15</v>
      </c>
      <c r="C521" s="4">
        <f>IF('True_Odds_Calculator_3-way'!C522="","",'True_Odds_Calculator_3-way'!C522)</f>
        <v>3.13</v>
      </c>
      <c r="D521" s="9">
        <f t="shared" si="117"/>
        <v>0.38782555984084727</v>
      </c>
      <c r="E521" s="9">
        <f t="shared" si="118"/>
        <v>0.30509470223436519</v>
      </c>
      <c r="F521" s="9">
        <f t="shared" si="119"/>
        <v>0.30707973792478771</v>
      </c>
      <c r="G521" s="9">
        <f t="shared" si="120"/>
        <v>1.059381772399111</v>
      </c>
      <c r="H521" s="9">
        <f t="shared" si="121"/>
        <v>2.5784788408746757</v>
      </c>
      <c r="I521" s="9">
        <f t="shared" si="122"/>
        <v>3.2776708106580887</v>
      </c>
      <c r="J521" s="9">
        <f t="shared" si="123"/>
        <v>3.2564831752101062</v>
      </c>
      <c r="K521" s="11">
        <f t="shared" si="124"/>
        <v>0.40160642570281119</v>
      </c>
      <c r="L521" s="11">
        <f t="shared" si="125"/>
        <v>0.31746031746031744</v>
      </c>
      <c r="M521" s="11">
        <f t="shared" si="126"/>
        <v>0.31948881789137379</v>
      </c>
      <c r="N521" s="11">
        <f>'OddsRatio_working_3-way'!K521+'OddsRatio_working_3-way'!L521+'OddsRatio_working_3-way'!M521-('OddsRatio_working_3-way'!K521*'OddsRatio_working_3-way'!L521)-('OddsRatio_working_3-way'!K521*'OddsRatio_working_3-way'!M521)-('OddsRatio_working_3-way'!L521*'OddsRatio_working_3-way'!M521)+('OddsRatio_working_3-way'!K521*'OddsRatio_working_3-way'!L521*'OddsRatio_working_3-way'!M521)-1</f>
        <v>-0.27793938571874621</v>
      </c>
      <c r="O521" s="11">
        <f>0</f>
        <v>0</v>
      </c>
      <c r="P521" s="11">
        <f>('OddsRatio_working_3-way'!K521*'OddsRatio_working_3-way'!L521)+('OddsRatio_working_3-way'!K521*'OddsRatio_working_3-way'!M521)+('OddsRatio_working_3-way'!L521*'OddsRatio_working_3-way'!M521)-(3*'OddsRatio_working_3-way'!K521*'OddsRatio_working_3-way'!L521*'OddsRatio_working_3-way'!M521)</f>
        <v>0.23502906600793355</v>
      </c>
      <c r="Q521" s="11">
        <f>2*'OddsRatio_working_3-way'!K521*'OddsRatio_working_3-way'!L521*'OddsRatio_working_3-way'!M521</f>
        <v>8.1465880765314899E-2</v>
      </c>
      <c r="R521" s="11">
        <f t="shared" si="127"/>
        <v>0</v>
      </c>
      <c r="S521" s="11">
        <f t="shared" si="128"/>
        <v>-0.84561266982782113</v>
      </c>
      <c r="T521" s="11">
        <f t="shared" si="129"/>
        <v>-0.29310664465435732</v>
      </c>
      <c r="U521" s="11">
        <f>'OddsRatio_working_3-way'!S521-'OddsRatio_working_3-way'!R521^2/3</f>
        <v>-0.84561266982782113</v>
      </c>
      <c r="V521" s="11">
        <f>'OddsRatio_working_3-way'!S521*'OddsRatio_working_3-way'!R521/3-2*'OddsRatio_working_3-way'!R521^3/27-'OddsRatio_working_3-way'!T521</f>
        <v>0.29310664465435732</v>
      </c>
      <c r="W521" s="11">
        <f>'OddsRatio_working_3-way'!V521^2+4*'OddsRatio_working_3-way'!U521^3/27</f>
        <v>-3.6684150816791716E-3</v>
      </c>
      <c r="X521" s="11">
        <f>IF('OddsRatio_working_3-way'!W521&gt;0,IF(ABS('OddsRatio_working_3-way'!V521+SQRT('OddsRatio_working_3-way'!W521))/2&gt;0,ABS('OddsRatio_working_3-way'!V521+SQRT('OddsRatio_working_3-way'!W521))/2,ABS('OddsRatio_working_3-way'!V521-SQRT('OddsRatio_working_3-way'!W521))/2),SQRT(-'OddsRatio_working_3-way'!U521^3/27))</f>
        <v>0.14964952407392987</v>
      </c>
      <c r="Y521" s="11">
        <f>IF('OddsRatio_working_3-way'!W521&gt;=0,IF('OddsRatio_working_3-way'!V521+SQRT('OddsRatio_working_3-way'!W521)&gt;0,0,PI()),ACOS('OddsRatio_working_3-way'!V521/(2*'OddsRatio_working_3-way'!X521)))</f>
        <v>0.20377157148465974</v>
      </c>
      <c r="Z521" s="11">
        <f>'OddsRatio_working_3-way'!X521^(1/3)*COS('OddsRatio_working_3-way'!Y521/3)</f>
        <v>0.52969088619955551</v>
      </c>
      <c r="AA521" s="11">
        <f>'OddsRatio_working_3-way'!X521^(1/3)*COS(('OddsRatio_working_3-way'!Y521+2*PI())/3)</f>
        <v>-0.29605187296290819</v>
      </c>
      <c r="AB521" s="11">
        <f>'OddsRatio_working_3-way'!X521^(1/3)*COS(('OddsRatio_working_3-way'!Y521+4*PI())/3)</f>
        <v>-0.2336390132366474</v>
      </c>
      <c r="AC521" s="11">
        <f>'OddsRatio_working_3-way'!X521^(1/3)*SIN('OddsRatio_working_3-way'!Y521/3)</f>
        <v>3.6034081363850973E-2</v>
      </c>
      <c r="AD521" s="11">
        <f>'OddsRatio_working_3-way'!X521^(1/3)*SIN(('OddsRatio_working_3-way'!Y521+2*PI())/3)</f>
        <v>0.44070872291998164</v>
      </c>
      <c r="AE521" s="11">
        <f>'OddsRatio_working_3-way'!X521^(1/3)*SIN(('OddsRatio_working_3-way'!Y521+4*PI())/3)</f>
        <v>-0.4767428042838327</v>
      </c>
      <c r="AF521" s="11">
        <f>-'OddsRatio_working_3-way'!U521/(3*'OddsRatio_working_3-way'!X521^(1/3))*COS(('OddsRatio_working_3-way'!Y521)/3)</f>
        <v>0.5296908861995554</v>
      </c>
      <c r="AG521" s="11">
        <f>-'OddsRatio_working_3-way'!U521/(3*'OddsRatio_working_3-way'!X521^(1/3))*COS(('OddsRatio_working_3-way'!Y521+2*PI())/3)</f>
        <v>-0.29605187296290814</v>
      </c>
      <c r="AH521" s="11">
        <f>-'OddsRatio_working_3-way'!U521/(3*'OddsRatio_working_3-way'!X521^(1/3))*COS(('OddsRatio_working_3-way'!Y521+4*PI())/3)</f>
        <v>-0.23363901323664737</v>
      </c>
      <c r="AI521" s="11">
        <f>'OddsRatio_working_3-way'!U521/(3*'OddsRatio_working_3-way'!X521^(1/3))*SIN(('OddsRatio_working_3-way'!Y521)/3)</f>
        <v>-3.6034081363850966E-2</v>
      </c>
      <c r="AJ521" s="11">
        <f>'OddsRatio_working_3-way'!U521/(3*'OddsRatio_working_3-way'!X521^(1/3))*SIN(('OddsRatio_working_3-way'!Y521+2*PI())/3)</f>
        <v>-0.44070872291998153</v>
      </c>
      <c r="AK521" s="11">
        <f>'OddsRatio_working_3-way'!U521/(3*'OddsRatio_working_3-way'!X521^(1/3))*SIN(('OddsRatio_working_3-way'!Y521+4*PI())/3)</f>
        <v>0.47674280428383259</v>
      </c>
      <c r="AL521" s="11">
        <f>'OddsRatio_working_3-way'!Z521+'OddsRatio_working_3-way'!AF521</f>
        <v>1.059381772399111</v>
      </c>
      <c r="AM521" s="11">
        <f>'OddsRatio_working_3-way'!AA521+'OddsRatio_working_3-way'!AG521</f>
        <v>-0.59210374592581627</v>
      </c>
      <c r="AN521" s="11">
        <f>'OddsRatio_working_3-way'!AB521+'OddsRatio_working_3-way'!AH521</f>
        <v>-0.46727802647329475</v>
      </c>
      <c r="AO521" s="11">
        <f>'OddsRatio_working_3-way'!AC521+'OddsRatio_working_3-way'!AI521</f>
        <v>0</v>
      </c>
      <c r="AP521" s="11">
        <f>'OddsRatio_working_3-way'!AD521+'OddsRatio_working_3-way'!AJ521</f>
        <v>0</v>
      </c>
      <c r="AQ521" s="11">
        <f>'OddsRatio_working_3-way'!AE521+'OddsRatio_working_3-way'!AK521</f>
        <v>0</v>
      </c>
      <c r="AR521" s="10">
        <f>IF(A521="","",IF(('OddsRatio_working_3-way'!X521=0),IF(Q521&gt;0,-Q521^(1/3),(-Q521)^(1/3)),'OddsRatio_working_3-way'!AL521-'OddsRatio_working_3-way'!R521/3))</f>
        <v>1.059381772399111</v>
      </c>
      <c r="AS521" s="11">
        <f>IF(('OddsRatio_working_3-way'!X521=0),IF(Q521&gt;0,-Q521^(1/3),(-Q521)^(1/3)),'OddsRatio_working_3-way'!AM521-'OddsRatio_working_3-way'!R521/3)</f>
        <v>-0.59210374592581627</v>
      </c>
      <c r="AT521" s="11">
        <f>IF(('OddsRatio_working_3-way'!X521=0),IF(Q521&gt;0,-Q521^(1/3),(-Q521)^(1/3)),'OddsRatio_working_3-way'!AN521-'OddsRatio_working_3-way'!R521/3)</f>
        <v>-0.46727802647329475</v>
      </c>
      <c r="AU521" s="11">
        <f>IF(('OddsRatio_working_3-way'!X521=0),0,'OddsRatio_working_3-way'!AO521)</f>
        <v>0</v>
      </c>
      <c r="AV521" s="11">
        <f>IF(('OddsRatio_working_3-way'!X521=0),0,'OddsRatio_working_3-way'!AP521)</f>
        <v>0</v>
      </c>
      <c r="AW521" s="11">
        <f>IF(('OddsRatio_working_3-way'!X521=0),0,'OddsRatio_working_3-way'!AQ521)</f>
        <v>0</v>
      </c>
    </row>
    <row r="522" spans="1:49" x14ac:dyDescent="0.2">
      <c r="A522" s="4">
        <f>IF('True_Odds_Calculator_3-way'!A523="","",'True_Odds_Calculator_3-way'!A523)</f>
        <v>2.67</v>
      </c>
      <c r="B522" s="4">
        <f>IF('True_Odds_Calculator_3-way'!B523="","",'True_Odds_Calculator_3-way'!B523)</f>
        <v>3.42</v>
      </c>
      <c r="C522" s="4">
        <f>IF('True_Odds_Calculator_3-way'!C523="","",'True_Odds_Calculator_3-way'!C523)</f>
        <v>2.69</v>
      </c>
      <c r="D522" s="9">
        <f t="shared" si="117"/>
        <v>0.3610832782636757</v>
      </c>
      <c r="E522" s="9">
        <f t="shared" si="118"/>
        <v>0.28057536306718078</v>
      </c>
      <c r="F522" s="9">
        <f t="shared" si="119"/>
        <v>0.35834135866914363</v>
      </c>
      <c r="G522" s="9">
        <f t="shared" si="120"/>
        <v>1.0595474405651855</v>
      </c>
      <c r="H522" s="9">
        <f t="shared" si="121"/>
        <v>2.7694442257438596</v>
      </c>
      <c r="I522" s="9">
        <f t="shared" si="122"/>
        <v>3.5641048061677485</v>
      </c>
      <c r="J522" s="9">
        <f t="shared" si="123"/>
        <v>2.7906351745551632</v>
      </c>
      <c r="K522" s="11">
        <f t="shared" si="124"/>
        <v>0.37453183520599254</v>
      </c>
      <c r="L522" s="11">
        <f t="shared" si="125"/>
        <v>0.29239766081871343</v>
      </c>
      <c r="M522" s="11">
        <f t="shared" si="126"/>
        <v>0.37174721189591081</v>
      </c>
      <c r="N522" s="11">
        <f>'OddsRatio_working_3-way'!K522+'OddsRatio_working_3-way'!L522+'OddsRatio_working_3-way'!M522-('OddsRatio_working_3-way'!K522*'OddsRatio_working_3-way'!L522)-('OddsRatio_working_3-way'!K522*'OddsRatio_working_3-way'!M522)-('OddsRatio_working_3-way'!L522*'OddsRatio_working_3-way'!M522)+('OddsRatio_working_3-way'!K522*'OddsRatio_working_3-way'!L522*'OddsRatio_working_3-way'!M522)-1</f>
        <v>-0.27805383816762674</v>
      </c>
      <c r="O522" s="11">
        <f>0</f>
        <v>0</v>
      </c>
      <c r="P522" s="11">
        <f>('OddsRatio_working_3-way'!K522*'OddsRatio_working_3-way'!L522)+('OddsRatio_working_3-way'!K522*'OddsRatio_working_3-way'!M522)+('OddsRatio_working_3-way'!L522*'OddsRatio_working_3-way'!M522)-(3*'OddsRatio_working_3-way'!K522*'OddsRatio_working_3-way'!L522*'OddsRatio_working_3-way'!M522)</f>
        <v>0.23530881187532737</v>
      </c>
      <c r="Q522" s="11">
        <f>2*'OddsRatio_working_3-way'!K522*'OddsRatio_working_3-way'!L522*'OddsRatio_working_3-way'!M522</f>
        <v>8.1421734212916055E-2</v>
      </c>
      <c r="R522" s="11">
        <f t="shared" si="127"/>
        <v>0</v>
      </c>
      <c r="S522" s="11">
        <f t="shared" si="128"/>
        <v>-0.84627068421716867</v>
      </c>
      <c r="T522" s="11">
        <f t="shared" si="129"/>
        <v>-0.29282722637272274</v>
      </c>
      <c r="U522" s="11">
        <f>'OddsRatio_working_3-way'!S522-'OddsRatio_working_3-way'!R522^2/3</f>
        <v>-0.84627068421716867</v>
      </c>
      <c r="V522" s="11">
        <f>'OddsRatio_working_3-way'!S522*'OddsRatio_working_3-way'!R522/3-2*'OddsRatio_working_3-way'!R522^3/27-'OddsRatio_working_3-way'!T522</f>
        <v>0.29282722637272274</v>
      </c>
      <c r="W522" s="11">
        <f>'OddsRatio_working_3-way'!V522^2+4*'OddsRatio_working_3-way'!U522^3/27</f>
        <v>-4.0414186140403791E-3</v>
      </c>
      <c r="X522" s="11">
        <f>IF('OddsRatio_working_3-way'!W522&gt;0,IF(ABS('OddsRatio_working_3-way'!V522+SQRT('OddsRatio_working_3-way'!W522))/2&gt;0,ABS('OddsRatio_working_3-way'!V522+SQRT('OddsRatio_working_3-way'!W522))/2,ABS('OddsRatio_working_3-way'!V522-SQRT('OddsRatio_working_3-way'!W522))/2),SQRT(-'OddsRatio_working_3-way'!U522^3/27))</f>
        <v>0.14982423295246849</v>
      </c>
      <c r="Y522" s="11">
        <f>IF('OddsRatio_working_3-way'!W522&gt;=0,IF('OddsRatio_working_3-way'!V522+SQRT('OddsRatio_working_3-way'!W522)&gt;0,0,PI()),ACOS('OddsRatio_working_3-way'!V522/(2*'OddsRatio_working_3-way'!X522)))</f>
        <v>0.21378042712650291</v>
      </c>
      <c r="Z522" s="11">
        <f>'OddsRatio_working_3-way'!X522^(1/3)*COS('OddsRatio_working_3-way'!Y522/3)</f>
        <v>0.52977372028259273</v>
      </c>
      <c r="AA522" s="11">
        <f>'OddsRatio_working_3-way'!X522^(1/3)*COS(('OddsRatio_working_3-way'!Y522+2*PI())/3)</f>
        <v>-0.29763628804085007</v>
      </c>
      <c r="AB522" s="11">
        <f>'OddsRatio_working_3-way'!X522^(1/3)*COS(('OddsRatio_working_3-way'!Y522+4*PI())/3)</f>
        <v>-0.23213743224174274</v>
      </c>
      <c r="AC522" s="11">
        <f>'OddsRatio_working_3-way'!X522^(1/3)*SIN('OddsRatio_working_3-way'!Y522/3)</f>
        <v>3.7815782027227143E-2</v>
      </c>
      <c r="AD522" s="11">
        <f>'OddsRatio_working_3-way'!X522^(1/3)*SIN(('OddsRatio_working_3-way'!Y522+2*PI())/3)</f>
        <v>0.43988960900850299</v>
      </c>
      <c r="AE522" s="11">
        <f>'OddsRatio_working_3-way'!X522^(1/3)*SIN(('OddsRatio_working_3-way'!Y522+4*PI())/3)</f>
        <v>-0.47770539103573012</v>
      </c>
      <c r="AF522" s="11">
        <f>-'OddsRatio_working_3-way'!U522/(3*'OddsRatio_working_3-way'!X522^(1/3))*COS(('OddsRatio_working_3-way'!Y522)/3)</f>
        <v>0.52977372028259273</v>
      </c>
      <c r="AG522" s="11">
        <f>-'OddsRatio_working_3-way'!U522/(3*'OddsRatio_working_3-way'!X522^(1/3))*COS(('OddsRatio_working_3-way'!Y522+2*PI())/3)</f>
        <v>-0.29763628804085007</v>
      </c>
      <c r="AH522" s="11">
        <f>-'OddsRatio_working_3-way'!U522/(3*'OddsRatio_working_3-way'!X522^(1/3))*COS(('OddsRatio_working_3-way'!Y522+4*PI())/3)</f>
        <v>-0.23213743224174274</v>
      </c>
      <c r="AI522" s="11">
        <f>'OddsRatio_working_3-way'!U522/(3*'OddsRatio_working_3-way'!X522^(1/3))*SIN(('OddsRatio_working_3-way'!Y522)/3)</f>
        <v>-3.7815782027227143E-2</v>
      </c>
      <c r="AJ522" s="11">
        <f>'OddsRatio_working_3-way'!U522/(3*'OddsRatio_working_3-way'!X522^(1/3))*SIN(('OddsRatio_working_3-way'!Y522+2*PI())/3)</f>
        <v>-0.43988960900850299</v>
      </c>
      <c r="AK522" s="11">
        <f>'OddsRatio_working_3-way'!U522/(3*'OddsRatio_working_3-way'!X522^(1/3))*SIN(('OddsRatio_working_3-way'!Y522+4*PI())/3)</f>
        <v>0.47770539103573012</v>
      </c>
      <c r="AL522" s="11">
        <f>'OddsRatio_working_3-way'!Z522+'OddsRatio_working_3-way'!AF522</f>
        <v>1.0595474405651855</v>
      </c>
      <c r="AM522" s="11">
        <f>'OddsRatio_working_3-way'!AA522+'OddsRatio_working_3-way'!AG522</f>
        <v>-0.59527257608170014</v>
      </c>
      <c r="AN522" s="11">
        <f>'OddsRatio_working_3-way'!AB522+'OddsRatio_working_3-way'!AH522</f>
        <v>-0.46427486448348548</v>
      </c>
      <c r="AO522" s="11">
        <f>'OddsRatio_working_3-way'!AC522+'OddsRatio_working_3-way'!AI522</f>
        <v>0</v>
      </c>
      <c r="AP522" s="11">
        <f>'OddsRatio_working_3-way'!AD522+'OddsRatio_working_3-way'!AJ522</f>
        <v>0</v>
      </c>
      <c r="AQ522" s="11">
        <f>'OddsRatio_working_3-way'!AE522+'OddsRatio_working_3-way'!AK522</f>
        <v>0</v>
      </c>
      <c r="AR522" s="10">
        <f>IF(A522="","",IF(('OddsRatio_working_3-way'!X522=0),IF(Q522&gt;0,-Q522^(1/3),(-Q522)^(1/3)),'OddsRatio_working_3-way'!AL522-'OddsRatio_working_3-way'!R522/3))</f>
        <v>1.0595474405651855</v>
      </c>
      <c r="AS522" s="11">
        <f>IF(('OddsRatio_working_3-way'!X522=0),IF(Q522&gt;0,-Q522^(1/3),(-Q522)^(1/3)),'OddsRatio_working_3-way'!AM522-'OddsRatio_working_3-way'!R522/3)</f>
        <v>-0.59527257608170014</v>
      </c>
      <c r="AT522" s="11">
        <f>IF(('OddsRatio_working_3-way'!X522=0),IF(Q522&gt;0,-Q522^(1/3),(-Q522)^(1/3)),'OddsRatio_working_3-way'!AN522-'OddsRatio_working_3-way'!R522/3)</f>
        <v>-0.46427486448348548</v>
      </c>
      <c r="AU522" s="11">
        <f>IF(('OddsRatio_working_3-way'!X522=0),0,'OddsRatio_working_3-way'!AO522)</f>
        <v>0</v>
      </c>
      <c r="AV522" s="11">
        <f>IF(('OddsRatio_working_3-way'!X522=0),0,'OddsRatio_working_3-way'!AP522)</f>
        <v>0</v>
      </c>
      <c r="AW522" s="11">
        <f>IF(('OddsRatio_working_3-way'!X522=0),0,'OddsRatio_working_3-way'!AQ522)</f>
        <v>0</v>
      </c>
    </row>
    <row r="523" spans="1:49" x14ac:dyDescent="0.2">
      <c r="A523" s="4">
        <f>IF('True_Odds_Calculator_3-way'!A524="","",'True_Odds_Calculator_3-way'!A524)</f>
        <v>2.46</v>
      </c>
      <c r="B523" s="4">
        <f>IF('True_Odds_Calculator_3-way'!B524="","",'True_Odds_Calculator_3-way'!B524)</f>
        <v>3.03</v>
      </c>
      <c r="C523" s="4">
        <f>IF('True_Odds_Calculator_3-way'!C524="","",'True_Odds_Calculator_3-way'!C524)</f>
        <v>3.31</v>
      </c>
      <c r="D523" s="9">
        <f t="shared" si="117"/>
        <v>0.39260636748597799</v>
      </c>
      <c r="E523" s="9">
        <f t="shared" si="118"/>
        <v>0.31735175285997852</v>
      </c>
      <c r="F523" s="9">
        <f t="shared" si="119"/>
        <v>0.29004187965404338</v>
      </c>
      <c r="G523" s="9">
        <f t="shared" si="120"/>
        <v>1.0596441383069686</v>
      </c>
      <c r="H523" s="9">
        <f t="shared" si="121"/>
        <v>2.5470804419281743</v>
      </c>
      <c r="I523" s="9">
        <f t="shared" si="122"/>
        <v>3.1510776007631462</v>
      </c>
      <c r="J523" s="9">
        <f t="shared" si="123"/>
        <v>3.4477779594890974</v>
      </c>
      <c r="K523" s="11">
        <f t="shared" si="124"/>
        <v>0.4065040650406504</v>
      </c>
      <c r="L523" s="11">
        <f t="shared" si="125"/>
        <v>0.33003300330033003</v>
      </c>
      <c r="M523" s="11">
        <f t="shared" si="126"/>
        <v>0.30211480362537763</v>
      </c>
      <c r="N523" s="11">
        <f>'OddsRatio_working_3-way'!K523+'OddsRatio_working_3-way'!L523+'OddsRatio_working_3-way'!M523-('OddsRatio_working_3-way'!K523*'OddsRatio_working_3-way'!L523)-('OddsRatio_working_3-way'!K523*'OddsRatio_working_3-way'!M523)-('OddsRatio_working_3-way'!L523*'OddsRatio_working_3-way'!M523)+('OddsRatio_working_3-way'!K523*'OddsRatio_working_3-way'!L523*'OddsRatio_working_3-way'!M523)-1</f>
        <v>-0.27749498846428744</v>
      </c>
      <c r="O523" s="11">
        <f>0</f>
        <v>0</v>
      </c>
      <c r="P523" s="11">
        <f>('OddsRatio_working_3-way'!K523*'OddsRatio_working_3-way'!L523)+('OddsRatio_working_3-way'!K523*'OddsRatio_working_3-way'!M523)+('OddsRatio_working_3-way'!L523*'OddsRatio_working_3-way'!M523)-(3*'OddsRatio_working_3-way'!K523*'OddsRatio_working_3-way'!L523*'OddsRatio_working_3-way'!M523)</f>
        <v>0.23508356288432614</v>
      </c>
      <c r="Q523" s="11">
        <f>2*'OddsRatio_working_3-way'!K523*'OddsRatio_working_3-way'!L523*'OddsRatio_working_3-way'!M523</f>
        <v>8.1063297546319357E-2</v>
      </c>
      <c r="R523" s="11">
        <f t="shared" si="127"/>
        <v>0</v>
      </c>
      <c r="S523" s="11">
        <f t="shared" si="128"/>
        <v>-0.84716327377775513</v>
      </c>
      <c r="T523" s="11">
        <f t="shared" si="129"/>
        <v>-0.29212526681991557</v>
      </c>
      <c r="U523" s="11">
        <f>'OddsRatio_working_3-way'!S523-'OddsRatio_working_3-way'!R523^2/3</f>
        <v>-0.84716327377775513</v>
      </c>
      <c r="V523" s="11">
        <f>'OddsRatio_working_3-way'!S523*'OddsRatio_working_3-way'!R523/3-2*'OddsRatio_working_3-way'!R523^3/27-'OddsRatio_working_3-way'!T523</f>
        <v>0.29212526681991557</v>
      </c>
      <c r="W523" s="11">
        <f>'OddsRatio_working_3-way'!V523^2+4*'OddsRatio_working_3-way'!U523^3/27</f>
        <v>-4.7364422596208183E-3</v>
      </c>
      <c r="X523" s="11">
        <f>IF('OddsRatio_working_3-way'!W523&gt;0,IF(ABS('OddsRatio_working_3-way'!V523+SQRT('OddsRatio_working_3-way'!W523))/2&gt;0,ABS('OddsRatio_working_3-way'!V523+SQRT('OddsRatio_working_3-way'!W523))/2,ABS('OddsRatio_working_3-way'!V523-SQRT('OddsRatio_working_3-way'!W523))/2),SQRT(-'OddsRatio_working_3-way'!U523^3/27))</f>
        <v>0.15006133227303067</v>
      </c>
      <c r="Y523" s="11">
        <f>IF('OddsRatio_working_3-way'!W523&gt;=0,IF('OddsRatio_working_3-way'!V523+SQRT('OddsRatio_working_3-way'!W523)&gt;0,0,PI()),ACOS('OddsRatio_working_3-way'!V523/(2*'OddsRatio_working_3-way'!X523)))</f>
        <v>0.23137108614467272</v>
      </c>
      <c r="Z523" s="11">
        <f>'OddsRatio_working_3-way'!X523^(1/3)*COS('OddsRatio_working_3-way'!Y523/3)</f>
        <v>0.52982206915348418</v>
      </c>
      <c r="AA523" s="11">
        <f>'OddsRatio_working_3-way'!X523^(1/3)*COS(('OddsRatio_working_3-way'!Y523+2*PI())/3)</f>
        <v>-0.30036875197196161</v>
      </c>
      <c r="AB523" s="11">
        <f>'OddsRatio_working_3-way'!X523^(1/3)*COS(('OddsRatio_working_3-way'!Y523+4*PI())/3)</f>
        <v>-0.22945331718152268</v>
      </c>
      <c r="AC523" s="11">
        <f>'OddsRatio_working_3-way'!X523^(1/3)*SIN('OddsRatio_working_3-way'!Y523/3)</f>
        <v>4.0943045365959239E-2</v>
      </c>
      <c r="AD523" s="11">
        <f>'OddsRatio_working_3-way'!X523^(1/3)*SIN(('OddsRatio_working_3-way'!Y523+2*PI())/3)</f>
        <v>0.43836784868957324</v>
      </c>
      <c r="AE523" s="11">
        <f>'OddsRatio_working_3-way'!X523^(1/3)*SIN(('OddsRatio_working_3-way'!Y523+4*PI())/3)</f>
        <v>-0.47931089405553245</v>
      </c>
      <c r="AF523" s="11">
        <f>-'OddsRatio_working_3-way'!U523/(3*'OddsRatio_working_3-way'!X523^(1/3))*COS(('OddsRatio_working_3-way'!Y523)/3)</f>
        <v>0.52982206915348429</v>
      </c>
      <c r="AG523" s="11">
        <f>-'OddsRatio_working_3-way'!U523/(3*'OddsRatio_working_3-way'!X523^(1/3))*COS(('OddsRatio_working_3-way'!Y523+2*PI())/3)</f>
        <v>-0.30036875197196167</v>
      </c>
      <c r="AH523" s="11">
        <f>-'OddsRatio_working_3-way'!U523/(3*'OddsRatio_working_3-way'!X523^(1/3))*COS(('OddsRatio_working_3-way'!Y523+4*PI())/3)</f>
        <v>-0.22945331718152273</v>
      </c>
      <c r="AI523" s="11">
        <f>'OddsRatio_working_3-way'!U523/(3*'OddsRatio_working_3-way'!X523^(1/3))*SIN(('OddsRatio_working_3-way'!Y523)/3)</f>
        <v>-4.0943045365959246E-2</v>
      </c>
      <c r="AJ523" s="11">
        <f>'OddsRatio_working_3-way'!U523/(3*'OddsRatio_working_3-way'!X523^(1/3))*SIN(('OddsRatio_working_3-way'!Y523+2*PI())/3)</f>
        <v>-0.43836784868957329</v>
      </c>
      <c r="AK523" s="11">
        <f>'OddsRatio_working_3-way'!U523/(3*'OddsRatio_working_3-way'!X523^(1/3))*SIN(('OddsRatio_working_3-way'!Y523+4*PI())/3)</f>
        <v>0.47931089405553257</v>
      </c>
      <c r="AL523" s="11">
        <f>'OddsRatio_working_3-way'!Z523+'OddsRatio_working_3-way'!AF523</f>
        <v>1.0596441383069686</v>
      </c>
      <c r="AM523" s="11">
        <f>'OddsRatio_working_3-way'!AA523+'OddsRatio_working_3-way'!AG523</f>
        <v>-0.60073750394392333</v>
      </c>
      <c r="AN523" s="11">
        <f>'OddsRatio_working_3-way'!AB523+'OddsRatio_working_3-way'!AH523</f>
        <v>-0.45890663436304541</v>
      </c>
      <c r="AO523" s="11">
        <f>'OddsRatio_working_3-way'!AC523+'OddsRatio_working_3-way'!AI523</f>
        <v>0</v>
      </c>
      <c r="AP523" s="11">
        <f>'OddsRatio_working_3-way'!AD523+'OddsRatio_working_3-way'!AJ523</f>
        <v>0</v>
      </c>
      <c r="AQ523" s="11">
        <f>'OddsRatio_working_3-way'!AE523+'OddsRatio_working_3-way'!AK523</f>
        <v>0</v>
      </c>
      <c r="AR523" s="10">
        <f>IF(A523="","",IF(('OddsRatio_working_3-way'!X523=0),IF(Q523&gt;0,-Q523^(1/3),(-Q523)^(1/3)),'OddsRatio_working_3-way'!AL523-'OddsRatio_working_3-way'!R523/3))</f>
        <v>1.0596441383069686</v>
      </c>
      <c r="AS523" s="11">
        <f>IF(('OddsRatio_working_3-way'!X523=0),IF(Q523&gt;0,-Q523^(1/3),(-Q523)^(1/3)),'OddsRatio_working_3-way'!AM523-'OddsRatio_working_3-way'!R523/3)</f>
        <v>-0.60073750394392333</v>
      </c>
      <c r="AT523" s="11">
        <f>IF(('OddsRatio_working_3-way'!X523=0),IF(Q523&gt;0,-Q523^(1/3),(-Q523)^(1/3)),'OddsRatio_working_3-way'!AN523-'OddsRatio_working_3-way'!R523/3)</f>
        <v>-0.45890663436304541</v>
      </c>
      <c r="AU523" s="11">
        <f>IF(('OddsRatio_working_3-way'!X523=0),0,'OddsRatio_working_3-way'!AO523)</f>
        <v>0</v>
      </c>
      <c r="AV523" s="11">
        <f>IF(('OddsRatio_working_3-way'!X523=0),0,'OddsRatio_working_3-way'!AP523)</f>
        <v>0</v>
      </c>
      <c r="AW523" s="11">
        <f>IF(('OddsRatio_working_3-way'!X523=0),0,'OddsRatio_working_3-way'!AQ523)</f>
        <v>0</v>
      </c>
    </row>
    <row r="524" spans="1:49" x14ac:dyDescent="0.2">
      <c r="A524" s="4">
        <f>IF('True_Odds_Calculator_3-way'!A525="","",'True_Odds_Calculator_3-way'!A525)</f>
        <v>2.37</v>
      </c>
      <c r="B524" s="4">
        <f>IF('True_Odds_Calculator_3-way'!B525="","",'True_Odds_Calculator_3-way'!B525)</f>
        <v>3.21</v>
      </c>
      <c r="C524" s="4">
        <f>IF('True_Odds_Calculator_3-way'!C525="","",'True_Odds_Calculator_3-way'!C525)</f>
        <v>3.27</v>
      </c>
      <c r="D524" s="9">
        <f t="shared" si="117"/>
        <v>0.40759622808926227</v>
      </c>
      <c r="E524" s="9">
        <f t="shared" si="118"/>
        <v>0.29899395012055852</v>
      </c>
      <c r="F524" s="9">
        <f t="shared" si="119"/>
        <v>0.29340982179017933</v>
      </c>
      <c r="G524" s="9">
        <f t="shared" si="120"/>
        <v>1.0608820262411931</v>
      </c>
      <c r="H524" s="9">
        <f t="shared" si="121"/>
        <v>2.4534083759504348</v>
      </c>
      <c r="I524" s="9">
        <f t="shared" si="122"/>
        <v>3.3445492779930368</v>
      </c>
      <c r="J524" s="9">
        <f t="shared" si="123"/>
        <v>3.4082021995675089</v>
      </c>
      <c r="K524" s="11">
        <f t="shared" si="124"/>
        <v>0.42194092827004215</v>
      </c>
      <c r="L524" s="11">
        <f t="shared" si="125"/>
        <v>0.3115264797507788</v>
      </c>
      <c r="M524" s="11">
        <f t="shared" si="126"/>
        <v>0.3058103975535168</v>
      </c>
      <c r="N524" s="11">
        <f>'OddsRatio_working_3-way'!K524+'OddsRatio_working_3-way'!L524+'OddsRatio_working_3-way'!M524-('OddsRatio_working_3-way'!K524*'OddsRatio_working_3-way'!L524)-('OddsRatio_working_3-way'!K524*'OddsRatio_working_3-way'!M524)-('OddsRatio_working_3-way'!L524*'OddsRatio_working_3-way'!M524)+('OddsRatio_working_3-way'!K524*'OddsRatio_working_3-way'!L524*'OddsRatio_working_3-way'!M524)-1</f>
        <v>-0.276272442305456</v>
      </c>
      <c r="O524" s="11">
        <f>0</f>
        <v>0</v>
      </c>
      <c r="P524" s="11">
        <f>('OddsRatio_working_3-way'!K524*'OddsRatio_working_3-way'!L524)+('OddsRatio_working_3-way'!K524*'OddsRatio_working_3-way'!M524)+('OddsRatio_working_3-way'!L524*'OddsRatio_working_3-way'!M524)-(3*'OddsRatio_working_3-way'!K524*'OddsRatio_working_3-way'!L524*'OddsRatio_working_3-way'!M524)</f>
        <v>0.23515528026710747</v>
      </c>
      <c r="Q524" s="11">
        <f>2*'OddsRatio_working_3-way'!K524*'OddsRatio_working_3-way'!L524*'OddsRatio_working_3-way'!M524</f>
        <v>8.0394967612686288E-2</v>
      </c>
      <c r="R524" s="11">
        <f t="shared" si="127"/>
        <v>0</v>
      </c>
      <c r="S524" s="11">
        <f t="shared" si="128"/>
        <v>-0.85117168511187213</v>
      </c>
      <c r="T524" s="11">
        <f t="shared" si="129"/>
        <v>-0.29099886670491348</v>
      </c>
      <c r="U524" s="11">
        <f>'OddsRatio_working_3-way'!S524-'OddsRatio_working_3-way'!R524^2/3</f>
        <v>-0.85117168511187213</v>
      </c>
      <c r="V524" s="11">
        <f>'OddsRatio_working_3-way'!S524*'OddsRatio_working_3-way'!R524/3-2*'OddsRatio_working_3-way'!R524^3/27-'OddsRatio_working_3-way'!T524</f>
        <v>0.29099886670491348</v>
      </c>
      <c r="W524" s="11">
        <f>'OddsRatio_working_3-way'!V524^2+4*'OddsRatio_working_3-way'!U524^3/27</f>
        <v>-6.6779010350974111E-3</v>
      </c>
      <c r="X524" s="11">
        <f>IF('OddsRatio_working_3-way'!W524&gt;0,IF(ABS('OddsRatio_working_3-way'!V524+SQRT('OddsRatio_working_3-way'!W524))/2&gt;0,ABS('OddsRatio_working_3-way'!V524+SQRT('OddsRatio_working_3-way'!W524))/2,ABS('OddsRatio_working_3-way'!V524-SQRT('OddsRatio_working_3-way'!W524))/2),SQRT(-'OddsRatio_working_3-way'!U524^3/27))</f>
        <v>0.15112762938874003</v>
      </c>
      <c r="Y524" s="11">
        <f>IF('OddsRatio_working_3-way'!W524&gt;=0,IF('OddsRatio_working_3-way'!V524+SQRT('OddsRatio_working_3-way'!W524)&gt;0,0,PI()),ACOS('OddsRatio_working_3-way'!V524/(2*'OddsRatio_working_3-way'!X524)))</f>
        <v>0.27376932041393287</v>
      </c>
      <c r="Z524" s="11">
        <f>'OddsRatio_working_3-way'!X524^(1/3)*COS('OddsRatio_working_3-way'!Y524/3)</f>
        <v>0.53044101312059666</v>
      </c>
      <c r="AA524" s="11">
        <f>'OddsRatio_working_3-way'!X524^(1/3)*COS(('OddsRatio_working_3-way'!Y524+2*PI())/3)</f>
        <v>-0.30725822745075926</v>
      </c>
      <c r="AB524" s="11">
        <f>'OddsRatio_working_3-way'!X524^(1/3)*COS(('OddsRatio_working_3-way'!Y524+4*PI())/3)</f>
        <v>-0.22318278566983754</v>
      </c>
      <c r="AC524" s="11">
        <f>'OddsRatio_working_3-way'!X524^(1/3)*SIN('OddsRatio_working_3-way'!Y524/3)</f>
        <v>4.8540978944451807E-2</v>
      </c>
      <c r="AD524" s="11">
        <f>'OddsRatio_working_3-way'!X524^(1/3)*SIN(('OddsRatio_working_3-way'!Y524+2*PI())/3)</f>
        <v>0.4351049030993655</v>
      </c>
      <c r="AE524" s="11">
        <f>'OddsRatio_working_3-way'!X524^(1/3)*SIN(('OddsRatio_working_3-way'!Y524+4*PI())/3)</f>
        <v>-0.48364588204381742</v>
      </c>
      <c r="AF524" s="11">
        <f>-'OddsRatio_working_3-way'!U524/(3*'OddsRatio_working_3-way'!X524^(1/3))*COS(('OddsRatio_working_3-way'!Y524)/3)</f>
        <v>0.53044101312059655</v>
      </c>
      <c r="AG524" s="11">
        <f>-'OddsRatio_working_3-way'!U524/(3*'OddsRatio_working_3-way'!X524^(1/3))*COS(('OddsRatio_working_3-way'!Y524+2*PI())/3)</f>
        <v>-0.3072582274507592</v>
      </c>
      <c r="AH524" s="11">
        <f>-'OddsRatio_working_3-way'!U524/(3*'OddsRatio_working_3-way'!X524^(1/3))*COS(('OddsRatio_working_3-way'!Y524+4*PI())/3)</f>
        <v>-0.22318278566983749</v>
      </c>
      <c r="AI524" s="11">
        <f>'OddsRatio_working_3-way'!U524/(3*'OddsRatio_working_3-way'!X524^(1/3))*SIN(('OddsRatio_working_3-way'!Y524)/3)</f>
        <v>-4.8540978944451793E-2</v>
      </c>
      <c r="AJ524" s="11">
        <f>'OddsRatio_working_3-way'!U524/(3*'OddsRatio_working_3-way'!X524^(1/3))*SIN(('OddsRatio_working_3-way'!Y524+2*PI())/3)</f>
        <v>-0.43510490309936545</v>
      </c>
      <c r="AK524" s="11">
        <f>'OddsRatio_working_3-way'!U524/(3*'OddsRatio_working_3-way'!X524^(1/3))*SIN(('OddsRatio_working_3-way'!Y524+4*PI())/3)</f>
        <v>0.48364588204381731</v>
      </c>
      <c r="AL524" s="11">
        <f>'OddsRatio_working_3-way'!Z524+'OddsRatio_working_3-way'!AF524</f>
        <v>1.0608820262411931</v>
      </c>
      <c r="AM524" s="11">
        <f>'OddsRatio_working_3-way'!AA524+'OddsRatio_working_3-way'!AG524</f>
        <v>-0.61451645490151852</v>
      </c>
      <c r="AN524" s="11">
        <f>'OddsRatio_working_3-way'!AB524+'OddsRatio_working_3-way'!AH524</f>
        <v>-0.44636557133967503</v>
      </c>
      <c r="AO524" s="11">
        <f>'OddsRatio_working_3-way'!AC524+'OddsRatio_working_3-way'!AI524</f>
        <v>0</v>
      </c>
      <c r="AP524" s="11">
        <f>'OddsRatio_working_3-way'!AD524+'OddsRatio_working_3-way'!AJ524</f>
        <v>0</v>
      </c>
      <c r="AQ524" s="11">
        <f>'OddsRatio_working_3-way'!AE524+'OddsRatio_working_3-way'!AK524</f>
        <v>0</v>
      </c>
      <c r="AR524" s="10">
        <f>IF(A524="","",IF(('OddsRatio_working_3-way'!X524=0),IF(Q524&gt;0,-Q524^(1/3),(-Q524)^(1/3)),'OddsRatio_working_3-way'!AL524-'OddsRatio_working_3-way'!R524/3))</f>
        <v>1.0608820262411931</v>
      </c>
      <c r="AS524" s="11">
        <f>IF(('OddsRatio_working_3-way'!X524=0),IF(Q524&gt;0,-Q524^(1/3),(-Q524)^(1/3)),'OddsRatio_working_3-way'!AM524-'OddsRatio_working_3-way'!R524/3)</f>
        <v>-0.61451645490151852</v>
      </c>
      <c r="AT524" s="11">
        <f>IF(('OddsRatio_working_3-way'!X524=0),IF(Q524&gt;0,-Q524^(1/3),(-Q524)^(1/3)),'OddsRatio_working_3-way'!AN524-'OddsRatio_working_3-way'!R524/3)</f>
        <v>-0.44636557133967503</v>
      </c>
      <c r="AU524" s="11">
        <f>IF(('OddsRatio_working_3-way'!X524=0),0,'OddsRatio_working_3-way'!AO524)</f>
        <v>0</v>
      </c>
      <c r="AV524" s="11">
        <f>IF(('OddsRatio_working_3-way'!X524=0),0,'OddsRatio_working_3-way'!AP524)</f>
        <v>0</v>
      </c>
      <c r="AW524" s="11">
        <f>IF(('OddsRatio_working_3-way'!X524=0),0,'OddsRatio_working_3-way'!AQ524)</f>
        <v>0</v>
      </c>
    </row>
    <row r="525" spans="1:49" x14ac:dyDescent="0.2">
      <c r="A525" s="4">
        <f>IF('True_Odds_Calculator_3-way'!A526="","",'True_Odds_Calculator_3-way'!A526)</f>
        <v>2.61</v>
      </c>
      <c r="B525" s="4">
        <f>IF('True_Odds_Calculator_3-way'!B526="","",'True_Odds_Calculator_3-way'!B526)</f>
        <v>3.39</v>
      </c>
      <c r="C525" s="4">
        <f>IF('True_Odds_Calculator_3-way'!C526="","",'True_Odds_Calculator_3-way'!C526)</f>
        <v>2.77</v>
      </c>
      <c r="D525" s="9">
        <f t="shared" si="117"/>
        <v>0.3694103743338204</v>
      </c>
      <c r="E525" s="9">
        <f t="shared" si="118"/>
        <v>0.28296400745272648</v>
      </c>
      <c r="F525" s="9">
        <f t="shared" si="119"/>
        <v>0.34762561821345306</v>
      </c>
      <c r="G525" s="9">
        <f t="shared" si="120"/>
        <v>1.0602587316456946</v>
      </c>
      <c r="H525" s="9">
        <f t="shared" si="121"/>
        <v>2.7070165579495682</v>
      </c>
      <c r="I525" s="9">
        <f t="shared" si="122"/>
        <v>3.5340183686332103</v>
      </c>
      <c r="J525" s="9">
        <f t="shared" si="123"/>
        <v>2.8766579550128797</v>
      </c>
      <c r="K525" s="11">
        <f t="shared" si="124"/>
        <v>0.38314176245210729</v>
      </c>
      <c r="L525" s="11">
        <f t="shared" si="125"/>
        <v>0.29498525073746312</v>
      </c>
      <c r="M525" s="11">
        <f t="shared" si="126"/>
        <v>0.36101083032490977</v>
      </c>
      <c r="N525" s="11">
        <f>'OddsRatio_working_3-way'!K525+'OddsRatio_working_3-way'!L525+'OddsRatio_working_3-way'!M525-('OddsRatio_working_3-way'!K525*'OddsRatio_working_3-way'!L525)-('OddsRatio_working_3-way'!K525*'OddsRatio_working_3-way'!M525)-('OddsRatio_working_3-way'!L525*'OddsRatio_working_3-way'!M525)+('OddsRatio_working_3-way'!K525*'OddsRatio_working_3-way'!L525*'OddsRatio_working_3-way'!M525)-1</f>
        <v>-0.2778926554315464</v>
      </c>
      <c r="O525" s="11">
        <f>0</f>
        <v>0</v>
      </c>
      <c r="P525" s="11">
        <f>('OddsRatio_working_3-way'!K525*'OddsRatio_working_3-way'!L525)+('OddsRatio_working_3-way'!K525*'OddsRatio_working_3-way'!M525)+('OddsRatio_working_3-way'!L525*'OddsRatio_working_3-way'!M525)-(3*'OddsRatio_working_3-way'!K525*'OddsRatio_working_3-way'!L525*'OddsRatio_working_3-way'!M525)</f>
        <v>0.23542676691358733</v>
      </c>
      <c r="Q525" s="11">
        <f>2*'OddsRatio_working_3-way'!K525*'OddsRatio_working_3-way'!L525*'OddsRatio_working_3-way'!M525</f>
        <v>8.1603732032439286E-2</v>
      </c>
      <c r="R525" s="11">
        <f t="shared" si="127"/>
        <v>0</v>
      </c>
      <c r="S525" s="11">
        <f t="shared" si="128"/>
        <v>-0.84718599902536917</v>
      </c>
      <c r="T525" s="11">
        <f t="shared" si="129"/>
        <v>-0.29365199272976406</v>
      </c>
      <c r="U525" s="11">
        <f>'OddsRatio_working_3-way'!S525-'OddsRatio_working_3-way'!R525^2/3</f>
        <v>-0.84718599902536917</v>
      </c>
      <c r="V525" s="11">
        <f>'OddsRatio_working_3-way'!S525*'OddsRatio_working_3-way'!R525/3-2*'OddsRatio_working_3-way'!R525^3/27-'OddsRatio_working_3-way'!T525</f>
        <v>0.29365199272976406</v>
      </c>
      <c r="W525" s="11">
        <f>'OddsRatio_working_3-way'!V525^2+4*'OddsRatio_working_3-way'!U525^3/27</f>
        <v>-3.8493698381826952E-3</v>
      </c>
      <c r="X525" s="11">
        <f>IF('OddsRatio_working_3-way'!W525&gt;0,IF(ABS('OddsRatio_working_3-way'!V525+SQRT('OddsRatio_working_3-way'!W525))/2&gt;0,ABS('OddsRatio_working_3-way'!V525+SQRT('OddsRatio_working_3-way'!W525))/2,ABS('OddsRatio_working_3-way'!V525-SQRT('OddsRatio_working_3-way'!W525))/2),SQRT(-'OddsRatio_working_3-way'!U525^3/27))</f>
        <v>0.15006737043103682</v>
      </c>
      <c r="Y525" s="11">
        <f>IF('OddsRatio_working_3-way'!W525&gt;=0,IF('OddsRatio_working_3-way'!V525+SQRT('OddsRatio_working_3-way'!W525)&gt;0,0,PI()),ACOS('OddsRatio_working_3-way'!V525/(2*'OddsRatio_working_3-way'!X525)))</f>
        <v>0.20821943447489843</v>
      </c>
      <c r="Z525" s="11">
        <f>'OddsRatio_working_3-way'!X525^(1/3)*COS('OddsRatio_working_3-way'!Y525/3)</f>
        <v>0.53012936582284731</v>
      </c>
      <c r="AA525" s="11">
        <f>'OddsRatio_working_3-way'!X525^(1/3)*COS(('OddsRatio_working_3-way'!Y525+2*PI())/3)</f>
        <v>-0.29698084457822754</v>
      </c>
      <c r="AB525" s="11">
        <f>'OddsRatio_working_3-way'!X525^(1/3)*COS(('OddsRatio_working_3-way'!Y525+4*PI())/3)</f>
        <v>-0.23314852124461988</v>
      </c>
      <c r="AC525" s="11">
        <f>'OddsRatio_working_3-way'!X525^(1/3)*SIN('OddsRatio_working_3-way'!Y525/3)</f>
        <v>3.6853609059657816E-2</v>
      </c>
      <c r="AD525" s="11">
        <f>'OddsRatio_working_3-way'!X525^(1/3)*SIN(('OddsRatio_working_3-way'!Y525+2*PI())/3)</f>
        <v>0.44067869356489092</v>
      </c>
      <c r="AE525" s="11">
        <f>'OddsRatio_working_3-way'!X525^(1/3)*SIN(('OddsRatio_working_3-way'!Y525+4*PI())/3)</f>
        <v>-0.47753230262454854</v>
      </c>
      <c r="AF525" s="11">
        <f>-'OddsRatio_working_3-way'!U525/(3*'OddsRatio_working_3-way'!X525^(1/3))*COS(('OddsRatio_working_3-way'!Y525)/3)</f>
        <v>0.53012936582284731</v>
      </c>
      <c r="AG525" s="11">
        <f>-'OddsRatio_working_3-way'!U525/(3*'OddsRatio_working_3-way'!X525^(1/3))*COS(('OddsRatio_working_3-way'!Y525+2*PI())/3)</f>
        <v>-0.29698084457822754</v>
      </c>
      <c r="AH525" s="11">
        <f>-'OddsRatio_working_3-way'!U525/(3*'OddsRatio_working_3-way'!X525^(1/3))*COS(('OddsRatio_working_3-way'!Y525+4*PI())/3)</f>
        <v>-0.23314852124461988</v>
      </c>
      <c r="AI525" s="11">
        <f>'OddsRatio_working_3-way'!U525/(3*'OddsRatio_working_3-way'!X525^(1/3))*SIN(('OddsRatio_working_3-way'!Y525)/3)</f>
        <v>-3.6853609059657816E-2</v>
      </c>
      <c r="AJ525" s="11">
        <f>'OddsRatio_working_3-way'!U525/(3*'OddsRatio_working_3-way'!X525^(1/3))*SIN(('OddsRatio_working_3-way'!Y525+2*PI())/3)</f>
        <v>-0.44067869356489092</v>
      </c>
      <c r="AK525" s="11">
        <f>'OddsRatio_working_3-way'!U525/(3*'OddsRatio_working_3-way'!X525^(1/3))*SIN(('OddsRatio_working_3-way'!Y525+4*PI())/3)</f>
        <v>0.47753230262454854</v>
      </c>
      <c r="AL525" s="11">
        <f>'OddsRatio_working_3-way'!Z525+'OddsRatio_working_3-way'!AF525</f>
        <v>1.0602587316456946</v>
      </c>
      <c r="AM525" s="11">
        <f>'OddsRatio_working_3-way'!AA525+'OddsRatio_working_3-way'!AG525</f>
        <v>-0.59396168915645509</v>
      </c>
      <c r="AN525" s="11">
        <f>'OddsRatio_working_3-way'!AB525+'OddsRatio_working_3-way'!AH525</f>
        <v>-0.46629704248923975</v>
      </c>
      <c r="AO525" s="11">
        <f>'OddsRatio_working_3-way'!AC525+'OddsRatio_working_3-way'!AI525</f>
        <v>0</v>
      </c>
      <c r="AP525" s="11">
        <f>'OddsRatio_working_3-way'!AD525+'OddsRatio_working_3-way'!AJ525</f>
        <v>0</v>
      </c>
      <c r="AQ525" s="11">
        <f>'OddsRatio_working_3-way'!AE525+'OddsRatio_working_3-way'!AK525</f>
        <v>0</v>
      </c>
      <c r="AR525" s="10">
        <f>IF(A525="","",IF(('OddsRatio_working_3-way'!X525=0),IF(Q525&gt;0,-Q525^(1/3),(-Q525)^(1/3)),'OddsRatio_working_3-way'!AL525-'OddsRatio_working_3-way'!R525/3))</f>
        <v>1.0602587316456946</v>
      </c>
      <c r="AS525" s="11">
        <f>IF(('OddsRatio_working_3-way'!X525=0),IF(Q525&gt;0,-Q525^(1/3),(-Q525)^(1/3)),'OddsRatio_working_3-way'!AM525-'OddsRatio_working_3-way'!R525/3)</f>
        <v>-0.59396168915645509</v>
      </c>
      <c r="AT525" s="11">
        <f>IF(('OddsRatio_working_3-way'!X525=0),IF(Q525&gt;0,-Q525^(1/3),(-Q525)^(1/3)),'OddsRatio_working_3-way'!AN525-'OddsRatio_working_3-way'!R525/3)</f>
        <v>-0.46629704248923975</v>
      </c>
      <c r="AU525" s="11">
        <f>IF(('OddsRatio_working_3-way'!X525=0),0,'OddsRatio_working_3-way'!AO525)</f>
        <v>0</v>
      </c>
      <c r="AV525" s="11">
        <f>IF(('OddsRatio_working_3-way'!X525=0),0,'OddsRatio_working_3-way'!AP525)</f>
        <v>0</v>
      </c>
      <c r="AW525" s="11">
        <f>IF(('OddsRatio_working_3-way'!X525=0),0,'OddsRatio_working_3-way'!AQ525)</f>
        <v>0</v>
      </c>
    </row>
    <row r="526" spans="1:49" x14ac:dyDescent="0.2">
      <c r="A526" s="4">
        <f>IF('True_Odds_Calculator_3-way'!A527="","",'True_Odds_Calculator_3-way'!A527)</f>
        <v>3.38</v>
      </c>
      <c r="B526" s="4">
        <f>IF('True_Odds_Calculator_3-way'!B527="","",'True_Odds_Calculator_3-way'!B527)</f>
        <v>3.34</v>
      </c>
      <c r="C526" s="4">
        <f>IF('True_Odds_Calculator_3-way'!C527="","",'True_Odds_Calculator_3-way'!C527)</f>
        <v>2.2599999999999998</v>
      </c>
      <c r="D526" s="9">
        <f t="shared" si="117"/>
        <v>0.28406939999567532</v>
      </c>
      <c r="E526" s="9">
        <f t="shared" si="118"/>
        <v>0.28752907840953129</v>
      </c>
      <c r="F526" s="9">
        <f t="shared" si="119"/>
        <v>0.42840152159479356</v>
      </c>
      <c r="G526" s="9">
        <f t="shared" si="120"/>
        <v>1.0589355153247233</v>
      </c>
      <c r="H526" s="9">
        <f t="shared" si="121"/>
        <v>3.5202665264728408</v>
      </c>
      <c r="I526" s="9">
        <f t="shared" si="122"/>
        <v>3.477909105859851</v>
      </c>
      <c r="J526" s="9">
        <f t="shared" si="123"/>
        <v>2.3342587493091509</v>
      </c>
      <c r="K526" s="11">
        <f t="shared" si="124"/>
        <v>0.29585798816568049</v>
      </c>
      <c r="L526" s="11">
        <f t="shared" si="125"/>
        <v>0.29940119760479045</v>
      </c>
      <c r="M526" s="11">
        <f t="shared" si="126"/>
        <v>0.44247787610619471</v>
      </c>
      <c r="N526" s="11">
        <f>'OddsRatio_working_3-way'!K526+'OddsRatio_working_3-way'!L526+'OddsRatio_working_3-way'!M526-('OddsRatio_working_3-way'!K526*'OddsRatio_working_3-way'!L526)-('OddsRatio_working_3-way'!K526*'OddsRatio_working_3-way'!M526)-('OddsRatio_working_3-way'!L526*'OddsRatio_working_3-way'!M526)+('OddsRatio_working_3-way'!K526*'OddsRatio_working_3-way'!L526*'OddsRatio_working_3-way'!M526)-1</f>
        <v>-0.27503739967308394</v>
      </c>
      <c r="O526" s="11">
        <f>0</f>
        <v>0</v>
      </c>
      <c r="P526" s="11">
        <f>('OddsRatio_working_3-way'!K526*'OddsRatio_working_3-way'!L526)+('OddsRatio_working_3-way'!K526*'OddsRatio_working_3-way'!M526)+('OddsRatio_working_3-way'!L526*'OddsRatio_working_3-way'!M526)-(3*'OddsRatio_working_3-way'!K526*'OddsRatio_working_3-way'!L526*'OddsRatio_working_3-way'!M526)</f>
        <v>0.23438487218891008</v>
      </c>
      <c r="Q526" s="11">
        <f>2*'OddsRatio_working_3-way'!K526*'OddsRatio_working_3-way'!L526*'OddsRatio_working_3-way'!M526</f>
        <v>7.8389589360839521E-2</v>
      </c>
      <c r="R526" s="11">
        <f t="shared" si="127"/>
        <v>0</v>
      </c>
      <c r="S526" s="11">
        <f t="shared" si="128"/>
        <v>-0.85219272894342935</v>
      </c>
      <c r="T526" s="11">
        <f t="shared" si="129"/>
        <v>-0.28501429061653166</v>
      </c>
      <c r="U526" s="11">
        <f>'OddsRatio_working_3-way'!S526-'OddsRatio_working_3-way'!R526^2/3</f>
        <v>-0.85219272894342935</v>
      </c>
      <c r="V526" s="11">
        <f>'OddsRatio_working_3-way'!S526*'OddsRatio_working_3-way'!R526/3-2*'OddsRatio_working_3-way'!R526^3/27-'OddsRatio_working_3-way'!T526</f>
        <v>0.28501429061653166</v>
      </c>
      <c r="W526" s="11">
        <f>'OddsRatio_working_3-way'!V526^2+4*'OddsRatio_working_3-way'!U526^3/27</f>
        <v>-1.0454263193424157E-2</v>
      </c>
      <c r="X526" s="11">
        <f>IF('OddsRatio_working_3-way'!W526&gt;0,IF(ABS('OddsRatio_working_3-way'!V526+SQRT('OddsRatio_working_3-way'!W526))/2&gt;0,ABS('OddsRatio_working_3-way'!V526+SQRT('OddsRatio_working_3-way'!W526))/2,ABS('OddsRatio_working_3-way'!V526-SQRT('OddsRatio_working_3-way'!W526))/2),SQRT(-'OddsRatio_working_3-way'!U526^3/27))</f>
        <v>0.15139964419465202</v>
      </c>
      <c r="Y526" s="11">
        <f>IF('OddsRatio_working_3-way'!W526&gt;=0,IF('OddsRatio_working_3-way'!V526+SQRT('OddsRatio_working_3-way'!W526)&gt;0,0,PI()),ACOS('OddsRatio_working_3-way'!V526/(2*'OddsRatio_working_3-way'!X526)))</f>
        <v>0.34443989504253558</v>
      </c>
      <c r="Z526" s="11">
        <f>'OddsRatio_working_3-way'!X526^(1/3)*COS('OddsRatio_working_3-way'!Y526/3)</f>
        <v>0.52946775766236165</v>
      </c>
      <c r="AA526" s="11">
        <f>'OddsRatio_working_3-way'!X526^(1/3)*COS(('OddsRatio_working_3-way'!Y526+2*PI())/3)</f>
        <v>-0.3176120636794747</v>
      </c>
      <c r="AB526" s="11">
        <f>'OddsRatio_working_3-way'!X526^(1/3)*COS(('OddsRatio_working_3-way'!Y526+4*PI())/3)</f>
        <v>-0.21185569398288712</v>
      </c>
      <c r="AC526" s="11">
        <f>'OddsRatio_working_3-way'!X526^(1/3)*SIN('OddsRatio_working_3-way'!Y526/3)</f>
        <v>6.1058468512842606E-2</v>
      </c>
      <c r="AD526" s="11">
        <f>'OddsRatio_working_3-way'!X526^(1/3)*SIN(('OddsRatio_working_3-way'!Y526+2*PI())/3)</f>
        <v>0.42800329436396684</v>
      </c>
      <c r="AE526" s="11">
        <f>'OddsRatio_working_3-way'!X526^(1/3)*SIN(('OddsRatio_working_3-way'!Y526+4*PI())/3)</f>
        <v>-0.4890617628768093</v>
      </c>
      <c r="AF526" s="11">
        <f>-'OddsRatio_working_3-way'!U526/(3*'OddsRatio_working_3-way'!X526^(1/3))*COS(('OddsRatio_working_3-way'!Y526)/3)</f>
        <v>0.52946775766236165</v>
      </c>
      <c r="AG526" s="11">
        <f>-'OddsRatio_working_3-way'!U526/(3*'OddsRatio_working_3-way'!X526^(1/3))*COS(('OddsRatio_working_3-way'!Y526+2*PI())/3)</f>
        <v>-0.3176120636794747</v>
      </c>
      <c r="AH526" s="11">
        <f>-'OddsRatio_working_3-way'!U526/(3*'OddsRatio_working_3-way'!X526^(1/3))*COS(('OddsRatio_working_3-way'!Y526+4*PI())/3)</f>
        <v>-0.21185569398288712</v>
      </c>
      <c r="AI526" s="11">
        <f>'OddsRatio_working_3-way'!U526/(3*'OddsRatio_working_3-way'!X526^(1/3))*SIN(('OddsRatio_working_3-way'!Y526)/3)</f>
        <v>-6.1058468512842606E-2</v>
      </c>
      <c r="AJ526" s="11">
        <f>'OddsRatio_working_3-way'!U526/(3*'OddsRatio_working_3-way'!X526^(1/3))*SIN(('OddsRatio_working_3-way'!Y526+2*PI())/3)</f>
        <v>-0.42800329436396684</v>
      </c>
      <c r="AK526" s="11">
        <f>'OddsRatio_working_3-way'!U526/(3*'OddsRatio_working_3-way'!X526^(1/3))*SIN(('OddsRatio_working_3-way'!Y526+4*PI())/3)</f>
        <v>0.4890617628768093</v>
      </c>
      <c r="AL526" s="11">
        <f>'OddsRatio_working_3-way'!Z526+'OddsRatio_working_3-way'!AF526</f>
        <v>1.0589355153247233</v>
      </c>
      <c r="AM526" s="11">
        <f>'OddsRatio_working_3-way'!AA526+'OddsRatio_working_3-way'!AG526</f>
        <v>-0.6352241273589494</v>
      </c>
      <c r="AN526" s="11">
        <f>'OddsRatio_working_3-way'!AB526+'OddsRatio_working_3-way'!AH526</f>
        <v>-0.42371138796577423</v>
      </c>
      <c r="AO526" s="11">
        <f>'OddsRatio_working_3-way'!AC526+'OddsRatio_working_3-way'!AI526</f>
        <v>0</v>
      </c>
      <c r="AP526" s="11">
        <f>'OddsRatio_working_3-way'!AD526+'OddsRatio_working_3-way'!AJ526</f>
        <v>0</v>
      </c>
      <c r="AQ526" s="11">
        <f>'OddsRatio_working_3-way'!AE526+'OddsRatio_working_3-way'!AK526</f>
        <v>0</v>
      </c>
      <c r="AR526" s="10">
        <f>IF(A526="","",IF(('OddsRatio_working_3-way'!X526=0),IF(Q526&gt;0,-Q526^(1/3),(-Q526)^(1/3)),'OddsRatio_working_3-way'!AL526-'OddsRatio_working_3-way'!R526/3))</f>
        <v>1.0589355153247233</v>
      </c>
      <c r="AS526" s="11">
        <f>IF(('OddsRatio_working_3-way'!X526=0),IF(Q526&gt;0,-Q526^(1/3),(-Q526)^(1/3)),'OddsRatio_working_3-way'!AM526-'OddsRatio_working_3-way'!R526/3)</f>
        <v>-0.6352241273589494</v>
      </c>
      <c r="AT526" s="11">
        <f>IF(('OddsRatio_working_3-way'!X526=0),IF(Q526&gt;0,-Q526^(1/3),(-Q526)^(1/3)),'OddsRatio_working_3-way'!AN526-'OddsRatio_working_3-way'!R526/3)</f>
        <v>-0.42371138796577423</v>
      </c>
      <c r="AU526" s="11">
        <f>IF(('OddsRatio_working_3-way'!X526=0),0,'OddsRatio_working_3-way'!AO526)</f>
        <v>0</v>
      </c>
      <c r="AV526" s="11">
        <f>IF(('OddsRatio_working_3-way'!X526=0),0,'OddsRatio_working_3-way'!AP526)</f>
        <v>0</v>
      </c>
      <c r="AW526" s="11">
        <f>IF(('OddsRatio_working_3-way'!X526=0),0,'OddsRatio_working_3-way'!AQ526)</f>
        <v>0</v>
      </c>
    </row>
    <row r="527" spans="1:49" x14ac:dyDescent="0.2">
      <c r="A527" s="4">
        <f>IF('True_Odds_Calculator_3-way'!A528="","",'True_Odds_Calculator_3-way'!A528)</f>
        <v>3.55</v>
      </c>
      <c r="B527" s="4">
        <f>IF('True_Odds_Calculator_3-way'!B528="","",'True_Odds_Calculator_3-way'!B528)</f>
        <v>3.47</v>
      </c>
      <c r="C527" s="4">
        <f>IF('True_Odds_Calculator_3-way'!C528="","",'True_Odds_Calculator_3-way'!C528)</f>
        <v>2.13</v>
      </c>
      <c r="D527" s="9">
        <f t="shared" si="117"/>
        <v>0.26961371163990672</v>
      </c>
      <c r="E527" s="9">
        <f t="shared" si="118"/>
        <v>0.27593654357350889</v>
      </c>
      <c r="F527" s="9">
        <f t="shared" si="119"/>
        <v>0.45444974478658451</v>
      </c>
      <c r="G527" s="9">
        <f t="shared" si="120"/>
        <v>1.0623569316751897</v>
      </c>
      <c r="H527" s="9">
        <f t="shared" si="121"/>
        <v>3.7090101757717338</v>
      </c>
      <c r="I527" s="9">
        <f t="shared" si="122"/>
        <v>3.6240216212377185</v>
      </c>
      <c r="J527" s="9">
        <f t="shared" si="123"/>
        <v>2.2004633327929648</v>
      </c>
      <c r="K527" s="11">
        <f t="shared" si="124"/>
        <v>0.28169014084507044</v>
      </c>
      <c r="L527" s="11">
        <f t="shared" si="125"/>
        <v>0.28818443804034583</v>
      </c>
      <c r="M527" s="11">
        <f t="shared" si="126"/>
        <v>0.46948356807511737</v>
      </c>
      <c r="N527" s="11">
        <f>'OddsRatio_working_3-way'!K527+'OddsRatio_working_3-way'!L527+'OddsRatio_working_3-way'!M527-('OddsRatio_working_3-way'!K527*'OddsRatio_working_3-way'!L527)-('OddsRatio_working_3-way'!K527*'OddsRatio_working_3-way'!M527)-('OddsRatio_working_3-way'!L527*'OddsRatio_working_3-way'!M527)+('OddsRatio_working_3-way'!K527*'OddsRatio_working_3-way'!L527*'OddsRatio_working_3-way'!M527)-1</f>
        <v>-0.27125524588861272</v>
      </c>
      <c r="O527" s="11">
        <f>0</f>
        <v>0</v>
      </c>
      <c r="P527" s="11">
        <f>('OddsRatio_working_3-way'!K527*'OddsRatio_working_3-way'!L527)+('OddsRatio_working_3-way'!K527*'OddsRatio_working_3-way'!M527)+('OddsRatio_working_3-way'!L527*'OddsRatio_working_3-way'!M527)-(3*'OddsRatio_working_3-way'!K527*'OddsRatio_working_3-way'!L527*'OddsRatio_working_3-way'!M527)</f>
        <v>0.23438924736469313</v>
      </c>
      <c r="Q527" s="11">
        <f>2*'OddsRatio_working_3-way'!K527*'OddsRatio_working_3-way'!L527*'OddsRatio_working_3-way'!M527</f>
        <v>7.622414548445304E-2</v>
      </c>
      <c r="R527" s="11">
        <f t="shared" si="127"/>
        <v>0</v>
      </c>
      <c r="S527" s="11">
        <f t="shared" si="128"/>
        <v>-0.86409111313903175</v>
      </c>
      <c r="T527" s="11">
        <f t="shared" si="129"/>
        <v>-0.28100524004521354</v>
      </c>
      <c r="U527" s="11">
        <f>'OddsRatio_working_3-way'!S527-'OddsRatio_working_3-way'!R527^2/3</f>
        <v>-0.86409111313903175</v>
      </c>
      <c r="V527" s="11">
        <f>'OddsRatio_working_3-way'!S527*'OddsRatio_working_3-way'!R527/3-2*'OddsRatio_working_3-way'!R527^3/27-'OddsRatio_working_3-way'!T527</f>
        <v>0.28100524004521354</v>
      </c>
      <c r="W527" s="11">
        <f>'OddsRatio_working_3-way'!V527^2+4*'OddsRatio_working_3-way'!U527^3/27</f>
        <v>-1.6617775407875346E-2</v>
      </c>
      <c r="X527" s="11">
        <f>IF('OddsRatio_working_3-way'!W527&gt;0,IF(ABS('OddsRatio_working_3-way'!V527+SQRT('OddsRatio_working_3-way'!W527))/2&gt;0,ABS('OddsRatio_working_3-way'!V527+SQRT('OddsRatio_working_3-way'!W527))/2,ABS('OddsRatio_working_3-way'!V527-SQRT('OddsRatio_working_3-way'!W527))/2),SQRT(-'OddsRatio_working_3-way'!U527^3/27))</f>
        <v>0.15458146747002324</v>
      </c>
      <c r="Y527" s="11">
        <f>IF('OddsRatio_working_3-way'!W527&gt;=0,IF('OddsRatio_working_3-way'!V527+SQRT('OddsRatio_working_3-way'!W527)&gt;0,0,PI()),ACOS('OddsRatio_working_3-way'!V527/(2*'OddsRatio_working_3-way'!X527)))</f>
        <v>0.43010302056113625</v>
      </c>
      <c r="Z527" s="11">
        <f>'OddsRatio_working_3-way'!X527^(1/3)*COS('OddsRatio_working_3-way'!Y527/3)</f>
        <v>0.53117846583759487</v>
      </c>
      <c r="AA527" s="11">
        <f>'OddsRatio_working_3-way'!X527^(1/3)*COS(('OddsRatio_working_3-way'!Y527+2*PI())/3)</f>
        <v>-0.33199598225628735</v>
      </c>
      <c r="AB527" s="11">
        <f>'OddsRatio_working_3-way'!X527^(1/3)*COS(('OddsRatio_working_3-way'!Y527+4*PI())/3)</f>
        <v>-0.19918248358130766</v>
      </c>
      <c r="AC527" s="11">
        <f>'OddsRatio_working_3-way'!X527^(1/3)*SIN('OddsRatio_working_3-way'!Y527/3)</f>
        <v>7.667990921201577E-2</v>
      </c>
      <c r="AD527" s="11">
        <f>'OddsRatio_working_3-way'!X527^(1/3)*SIN(('OddsRatio_working_3-way'!Y527+2*PI())/3)</f>
        <v>0.42167409075259393</v>
      </c>
      <c r="AE527" s="11">
        <f>'OddsRatio_working_3-way'!X527^(1/3)*SIN(('OddsRatio_working_3-way'!Y527+4*PI())/3)</f>
        <v>-0.4983539999646095</v>
      </c>
      <c r="AF527" s="11">
        <f>-'OddsRatio_working_3-way'!U527/(3*'OddsRatio_working_3-way'!X527^(1/3))*COS(('OddsRatio_working_3-way'!Y527)/3)</f>
        <v>0.53117846583759487</v>
      </c>
      <c r="AG527" s="11">
        <f>-'OddsRatio_working_3-way'!U527/(3*'OddsRatio_working_3-way'!X527^(1/3))*COS(('OddsRatio_working_3-way'!Y527+2*PI())/3)</f>
        <v>-0.33199598225628735</v>
      </c>
      <c r="AH527" s="11">
        <f>-'OddsRatio_working_3-way'!U527/(3*'OddsRatio_working_3-way'!X527^(1/3))*COS(('OddsRatio_working_3-way'!Y527+4*PI())/3)</f>
        <v>-0.19918248358130766</v>
      </c>
      <c r="AI527" s="11">
        <f>'OddsRatio_working_3-way'!U527/(3*'OddsRatio_working_3-way'!X527^(1/3))*SIN(('OddsRatio_working_3-way'!Y527)/3)</f>
        <v>-7.667990921201577E-2</v>
      </c>
      <c r="AJ527" s="11">
        <f>'OddsRatio_working_3-way'!U527/(3*'OddsRatio_working_3-way'!X527^(1/3))*SIN(('OddsRatio_working_3-way'!Y527+2*PI())/3)</f>
        <v>-0.42167409075259393</v>
      </c>
      <c r="AK527" s="11">
        <f>'OddsRatio_working_3-way'!U527/(3*'OddsRatio_working_3-way'!X527^(1/3))*SIN(('OddsRatio_working_3-way'!Y527+4*PI())/3)</f>
        <v>0.4983539999646095</v>
      </c>
      <c r="AL527" s="11">
        <f>'OddsRatio_working_3-way'!Z527+'OddsRatio_working_3-way'!AF527</f>
        <v>1.0623569316751897</v>
      </c>
      <c r="AM527" s="11">
        <f>'OddsRatio_working_3-way'!AA527+'OddsRatio_working_3-way'!AG527</f>
        <v>-0.66399196451257469</v>
      </c>
      <c r="AN527" s="11">
        <f>'OddsRatio_working_3-way'!AB527+'OddsRatio_working_3-way'!AH527</f>
        <v>-0.39836496716261532</v>
      </c>
      <c r="AO527" s="11">
        <f>'OddsRatio_working_3-way'!AC527+'OddsRatio_working_3-way'!AI527</f>
        <v>0</v>
      </c>
      <c r="AP527" s="11">
        <f>'OddsRatio_working_3-way'!AD527+'OddsRatio_working_3-way'!AJ527</f>
        <v>0</v>
      </c>
      <c r="AQ527" s="11">
        <f>'OddsRatio_working_3-way'!AE527+'OddsRatio_working_3-way'!AK527</f>
        <v>0</v>
      </c>
      <c r="AR527" s="10">
        <f>IF(A527="","",IF(('OddsRatio_working_3-way'!X527=0),IF(Q527&gt;0,-Q527^(1/3),(-Q527)^(1/3)),'OddsRatio_working_3-way'!AL527-'OddsRatio_working_3-way'!R527/3))</f>
        <v>1.0623569316751897</v>
      </c>
      <c r="AS527" s="11">
        <f>IF(('OddsRatio_working_3-way'!X527=0),IF(Q527&gt;0,-Q527^(1/3),(-Q527)^(1/3)),'OddsRatio_working_3-way'!AM527-'OddsRatio_working_3-way'!R527/3)</f>
        <v>-0.66399196451257469</v>
      </c>
      <c r="AT527" s="11">
        <f>IF(('OddsRatio_working_3-way'!X527=0),IF(Q527&gt;0,-Q527^(1/3),(-Q527)^(1/3)),'OddsRatio_working_3-way'!AN527-'OddsRatio_working_3-way'!R527/3)</f>
        <v>-0.39836496716261532</v>
      </c>
      <c r="AU527" s="11">
        <f>IF(('OddsRatio_working_3-way'!X527=0),0,'OddsRatio_working_3-way'!AO527)</f>
        <v>0</v>
      </c>
      <c r="AV527" s="11">
        <f>IF(('OddsRatio_working_3-way'!X527=0),0,'OddsRatio_working_3-way'!AP527)</f>
        <v>0</v>
      </c>
      <c r="AW527" s="11">
        <f>IF(('OddsRatio_working_3-way'!X527=0),0,'OddsRatio_working_3-way'!AQ527)</f>
        <v>0</v>
      </c>
    </row>
    <row r="528" spans="1:49" x14ac:dyDescent="0.2">
      <c r="A528" s="4">
        <f>IF('True_Odds_Calculator_3-way'!A529="","",'True_Odds_Calculator_3-way'!A529)</f>
        <v>3.17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2.4500000000000002</v>
      </c>
      <c r="D528" s="9">
        <f t="shared" si="117"/>
        <v>0.30295118112067315</v>
      </c>
      <c r="E528" s="9">
        <f t="shared" si="118"/>
        <v>0.30295118112067315</v>
      </c>
      <c r="F528" s="9">
        <f t="shared" si="119"/>
        <v>0.39409763775865359</v>
      </c>
      <c r="G528" s="9">
        <f t="shared" si="120"/>
        <v>1.060305005820362</v>
      </c>
      <c r="H528" s="9">
        <f t="shared" si="121"/>
        <v>3.3008618626301858</v>
      </c>
      <c r="I528" s="9">
        <f t="shared" si="122"/>
        <v>3.3008618626301858</v>
      </c>
      <c r="J528" s="9">
        <f t="shared" si="123"/>
        <v>2.5374422584395258</v>
      </c>
      <c r="K528" s="11">
        <f t="shared" si="124"/>
        <v>0.31545741324921134</v>
      </c>
      <c r="L528" s="11">
        <f t="shared" si="125"/>
        <v>0.31545741324921134</v>
      </c>
      <c r="M528" s="11">
        <f t="shared" si="126"/>
        <v>0.4081632653061224</v>
      </c>
      <c r="N528" s="11">
        <f>'OddsRatio_working_3-way'!K528+'OddsRatio_working_3-way'!L528+'OddsRatio_working_3-way'!M528-('OddsRatio_working_3-way'!K528*'OddsRatio_working_3-way'!L528)-('OddsRatio_working_3-way'!K528*'OddsRatio_working_3-way'!M528)-('OddsRatio_working_3-way'!L528*'OddsRatio_working_3-way'!M528)+('OddsRatio_working_3-way'!K528*'OddsRatio_working_3-way'!L528*'OddsRatio_working_3-way'!M528)-1</f>
        <v>-0.27733383753445662</v>
      </c>
      <c r="O528" s="11">
        <f>0</f>
        <v>0</v>
      </c>
      <c r="P528" s="11">
        <f>('OddsRatio_working_3-way'!K528*'OddsRatio_working_3-way'!L528)+('OddsRatio_working_3-way'!K528*'OddsRatio_working_3-way'!M528)+('OddsRatio_working_3-way'!L528*'OddsRatio_working_3-way'!M528)-(3*'OddsRatio_working_3-way'!K528*'OddsRatio_working_3-way'!L528*'OddsRatio_working_3-way'!M528)</f>
        <v>0.23517651744195378</v>
      </c>
      <c r="Q528" s="11">
        <f>2*'OddsRatio_working_3-way'!K528*'OddsRatio_working_3-way'!L528*'OddsRatio_working_3-way'!M528</f>
        <v>8.1235411897047916E-2</v>
      </c>
      <c r="R528" s="11">
        <f t="shared" si="127"/>
        <v>0</v>
      </c>
      <c r="S528" s="11">
        <f t="shared" si="128"/>
        <v>-0.84799070871665594</v>
      </c>
      <c r="T528" s="11">
        <f t="shared" si="129"/>
        <v>-0.29291561613701406</v>
      </c>
      <c r="U528" s="11">
        <f>'OddsRatio_working_3-way'!S528-'OddsRatio_working_3-way'!R528^2/3</f>
        <v>-0.84799070871665594</v>
      </c>
      <c r="V528" s="11">
        <f>'OddsRatio_working_3-way'!S528*'OddsRatio_working_3-way'!R528/3-2*'OddsRatio_working_3-way'!R528^3/27-'OddsRatio_working_3-way'!T528</f>
        <v>0.29291561613701406</v>
      </c>
      <c r="W528" s="11">
        <f>'OddsRatio_working_3-way'!V528^2+4*'OddsRatio_working_3-way'!U528^3/27</f>
        <v>-4.5382415301199464E-3</v>
      </c>
      <c r="X528" s="11">
        <f>IF('OddsRatio_working_3-way'!W528&gt;0,IF(ABS('OddsRatio_working_3-way'!V528+SQRT('OddsRatio_working_3-way'!W528))/2&gt;0,ABS('OddsRatio_working_3-way'!V528+SQRT('OddsRatio_working_3-way'!W528))/2,ABS('OddsRatio_working_3-way'!V528-SQRT('OddsRatio_working_3-way'!W528))/2),SQRT(-'OddsRatio_working_3-way'!U528^3/27))</f>
        <v>0.15028123611004013</v>
      </c>
      <c r="Y528" s="11">
        <f>IF('OddsRatio_working_3-way'!W528&gt;=0,IF('OddsRatio_working_3-way'!V528+SQRT('OddsRatio_working_3-way'!W528)&gt;0,0,PI()),ACOS('OddsRatio_working_3-way'!V528/(2*'OddsRatio_working_3-way'!X528)))</f>
        <v>0.22605502961279922</v>
      </c>
      <c r="Z528" s="11">
        <f>'OddsRatio_working_3-way'!X528^(1/3)*COS('OddsRatio_working_3-way'!Y528/3)</f>
        <v>0.53015250291018101</v>
      </c>
      <c r="AA528" s="11">
        <f>'OddsRatio_working_3-way'!X528^(1/3)*COS(('OddsRatio_working_3-way'!Y528+2*PI())/3)</f>
        <v>-0.29973775636640221</v>
      </c>
      <c r="AB528" s="11">
        <f>'OddsRatio_working_3-way'!X528^(1/3)*COS(('OddsRatio_working_3-way'!Y528+4*PI())/3)</f>
        <v>-0.23041474654377853</v>
      </c>
      <c r="AC528" s="11">
        <f>'OddsRatio_working_3-way'!X528^(1/3)*SIN('OddsRatio_working_3-way'!Y528/3)</f>
        <v>4.0023658382126813E-2</v>
      </c>
      <c r="AD528" s="11">
        <f>'OddsRatio_working_3-way'!X528^(1/3)*SIN(('OddsRatio_working_3-way'!Y528+2*PI())/3)</f>
        <v>0.43911370620905704</v>
      </c>
      <c r="AE528" s="11">
        <f>'OddsRatio_working_3-way'!X528^(1/3)*SIN(('OddsRatio_working_3-way'!Y528+4*PI())/3)</f>
        <v>-0.47913736459118383</v>
      </c>
      <c r="AF528" s="11">
        <f>-'OddsRatio_working_3-way'!U528/(3*'OddsRatio_working_3-way'!X528^(1/3))*COS(('OddsRatio_working_3-way'!Y528)/3)</f>
        <v>0.5301525029101809</v>
      </c>
      <c r="AG528" s="11">
        <f>-'OddsRatio_working_3-way'!U528/(3*'OddsRatio_working_3-way'!X528^(1/3))*COS(('OddsRatio_working_3-way'!Y528+2*PI())/3)</f>
        <v>-0.2997377563664021</v>
      </c>
      <c r="AH528" s="11">
        <f>-'OddsRatio_working_3-way'!U528/(3*'OddsRatio_working_3-way'!X528^(1/3))*COS(('OddsRatio_working_3-way'!Y528+4*PI())/3)</f>
        <v>-0.23041474654377847</v>
      </c>
      <c r="AI528" s="11">
        <f>'OddsRatio_working_3-way'!U528/(3*'OddsRatio_working_3-way'!X528^(1/3))*SIN(('OddsRatio_working_3-way'!Y528)/3)</f>
        <v>-4.0023658382126806E-2</v>
      </c>
      <c r="AJ528" s="11">
        <f>'OddsRatio_working_3-way'!U528/(3*'OddsRatio_working_3-way'!X528^(1/3))*SIN(('OddsRatio_working_3-way'!Y528+2*PI())/3)</f>
        <v>-0.43911370620905693</v>
      </c>
      <c r="AK528" s="11">
        <f>'OddsRatio_working_3-way'!U528/(3*'OddsRatio_working_3-way'!X528^(1/3))*SIN(('OddsRatio_working_3-way'!Y528+4*PI())/3)</f>
        <v>0.47913736459118372</v>
      </c>
      <c r="AL528" s="11">
        <f>'OddsRatio_working_3-way'!Z528+'OddsRatio_working_3-way'!AF528</f>
        <v>1.060305005820362</v>
      </c>
      <c r="AM528" s="11">
        <f>'OddsRatio_working_3-way'!AA528+'OddsRatio_working_3-way'!AG528</f>
        <v>-0.59947551273280431</v>
      </c>
      <c r="AN528" s="11">
        <f>'OddsRatio_working_3-way'!AB528+'OddsRatio_working_3-way'!AH528</f>
        <v>-0.460829493087557</v>
      </c>
      <c r="AO528" s="11">
        <f>'OddsRatio_working_3-way'!AC528+'OddsRatio_working_3-way'!AI528</f>
        <v>0</v>
      </c>
      <c r="AP528" s="11">
        <f>'OddsRatio_working_3-way'!AD528+'OddsRatio_working_3-way'!AJ528</f>
        <v>0</v>
      </c>
      <c r="AQ528" s="11">
        <f>'OddsRatio_working_3-way'!AE528+'OddsRatio_working_3-way'!AK528</f>
        <v>0</v>
      </c>
      <c r="AR528" s="10">
        <f>IF(A528="","",IF(('OddsRatio_working_3-way'!X528=0),IF(Q528&gt;0,-Q528^(1/3),(-Q528)^(1/3)),'OddsRatio_working_3-way'!AL528-'OddsRatio_working_3-way'!R528/3))</f>
        <v>1.060305005820362</v>
      </c>
      <c r="AS528" s="11">
        <f>IF(('OddsRatio_working_3-way'!X528=0),IF(Q528&gt;0,-Q528^(1/3),(-Q528)^(1/3)),'OddsRatio_working_3-way'!AM528-'OddsRatio_working_3-way'!R528/3)</f>
        <v>-0.59947551273280431</v>
      </c>
      <c r="AT528" s="11">
        <f>IF(('OddsRatio_working_3-way'!X528=0),IF(Q528&gt;0,-Q528^(1/3),(-Q528)^(1/3)),'OddsRatio_working_3-way'!AN528-'OddsRatio_working_3-way'!R528/3)</f>
        <v>-0.460829493087557</v>
      </c>
      <c r="AU528" s="11">
        <f>IF(('OddsRatio_working_3-way'!X528=0),0,'OddsRatio_working_3-way'!AO528)</f>
        <v>0</v>
      </c>
      <c r="AV528" s="11">
        <f>IF(('OddsRatio_working_3-way'!X528=0),0,'OddsRatio_working_3-way'!AP528)</f>
        <v>0</v>
      </c>
      <c r="AW528" s="11">
        <f>IF(('OddsRatio_working_3-way'!X528=0),0,'OddsRatio_working_3-way'!AQ528)</f>
        <v>0</v>
      </c>
    </row>
    <row r="529" spans="1:49" x14ac:dyDescent="0.2">
      <c r="A529" s="4">
        <f>IF('True_Odds_Calculator_3-way'!A530="","",'True_Odds_Calculator_3-way'!A530)</f>
        <v>2.65</v>
      </c>
      <c r="B529" s="4">
        <f>IF('True_Odds_Calculator_3-way'!B530="","",'True_Odds_Calculator_3-way'!B530)</f>
        <v>3.13</v>
      </c>
      <c r="C529" s="4">
        <f>IF('True_Odds_Calculator_3-way'!C530="","",'True_Odds_Calculator_3-way'!C530)</f>
        <v>2.93</v>
      </c>
      <c r="D529" s="9">
        <f t="shared" si="117"/>
        <v>0.36410107046794743</v>
      </c>
      <c r="E529" s="9">
        <f t="shared" si="118"/>
        <v>0.30726119670222213</v>
      </c>
      <c r="F529" s="9">
        <f t="shared" si="119"/>
        <v>0.32863773282983066</v>
      </c>
      <c r="G529" s="9">
        <f t="shared" si="120"/>
        <v>1.0584788727211762</v>
      </c>
      <c r="H529" s="9">
        <f t="shared" si="121"/>
        <v>2.7464901399899402</v>
      </c>
      <c r="I529" s="9">
        <f t="shared" si="122"/>
        <v>3.2545599988961054</v>
      </c>
      <c r="J529" s="9">
        <f t="shared" si="123"/>
        <v>3.0428642243518707</v>
      </c>
      <c r="K529" s="11">
        <f t="shared" si="124"/>
        <v>0.37735849056603776</v>
      </c>
      <c r="L529" s="11">
        <f t="shared" si="125"/>
        <v>0.31948881789137379</v>
      </c>
      <c r="M529" s="11">
        <f t="shared" si="126"/>
        <v>0.34129692832764502</v>
      </c>
      <c r="N529" s="11">
        <f>'OddsRatio_working_3-way'!K529+'OddsRatio_working_3-way'!L529+'OddsRatio_working_3-way'!M529-('OddsRatio_working_3-way'!K529*'OddsRatio_working_3-way'!L529)-('OddsRatio_working_3-way'!K529*'OddsRatio_working_3-way'!M529)-('OddsRatio_working_3-way'!L529*'OddsRatio_working_3-way'!M529)+('OddsRatio_working_3-way'!K529*'OddsRatio_working_3-way'!L529*'OddsRatio_working_3-way'!M529)-1</f>
        <v>-0.27910204899541768</v>
      </c>
      <c r="O529" s="11">
        <f>0</f>
        <v>0</v>
      </c>
      <c r="P529" s="11">
        <f>('OddsRatio_working_3-way'!K529*'OddsRatio_working_3-way'!L529)+('OddsRatio_working_3-way'!K529*'OddsRatio_working_3-way'!M529)+('OddsRatio_working_3-way'!L529*'OddsRatio_working_3-way'!M529)-(3*'OddsRatio_working_3-way'!K529*'OddsRatio_working_3-way'!L529*'OddsRatio_working_3-way'!M529)</f>
        <v>0.23495152941718647</v>
      </c>
      <c r="Q529" s="11">
        <f>2*'OddsRatio_working_3-way'!K529*'OddsRatio_working_3-way'!L529*'OddsRatio_working_3-way'!M529</f>
        <v>8.229475636328773E-2</v>
      </c>
      <c r="R529" s="11">
        <f t="shared" si="127"/>
        <v>0</v>
      </c>
      <c r="S529" s="11">
        <f t="shared" si="128"/>
        <v>-0.84181226996668845</v>
      </c>
      <c r="T529" s="11">
        <f t="shared" si="129"/>
        <v>-0.29485543606539</v>
      </c>
      <c r="U529" s="11">
        <f>'OddsRatio_working_3-way'!S529-'OddsRatio_working_3-way'!R529^2/3</f>
        <v>-0.84181226996668845</v>
      </c>
      <c r="V529" s="11">
        <f>'OddsRatio_working_3-way'!S529*'OddsRatio_working_3-way'!R529/3-2*'OddsRatio_working_3-way'!R529^3/27-'OddsRatio_working_3-way'!T529</f>
        <v>0.29485543606539</v>
      </c>
      <c r="W529" s="11">
        <f>'OddsRatio_working_3-way'!V529^2+4*'OddsRatio_working_3-way'!U529^3/27</f>
        <v>-1.4378267130730205E-3</v>
      </c>
      <c r="X529" s="11">
        <f>IF('OddsRatio_working_3-way'!W529&gt;0,IF(ABS('OddsRatio_working_3-way'!V529+SQRT('OddsRatio_working_3-way'!W529))/2&gt;0,ABS('OddsRatio_working_3-way'!V529+SQRT('OddsRatio_working_3-way'!W529))/2,ABS('OddsRatio_working_3-way'!V529-SQRT('OddsRatio_working_3-way'!W529))/2),SQRT(-'OddsRatio_working_3-way'!U529^3/27))</f>
        <v>0.1486418135068194</v>
      </c>
      <c r="Y529" s="11">
        <f>IF('OddsRatio_working_3-way'!W529&gt;=0,IF('OddsRatio_working_3-way'!V529+SQRT('OddsRatio_working_3-way'!W529)&gt;0,0,PI()),ACOS('OddsRatio_working_3-way'!V529/(2*'OddsRatio_working_3-way'!X529)))</f>
        <v>0.12789894762854415</v>
      </c>
      <c r="Z529" s="11">
        <f>'OddsRatio_working_3-way'!X529^(1/3)*COS('OddsRatio_working_3-way'!Y529/3)</f>
        <v>0.52923943636058823</v>
      </c>
      <c r="AA529" s="11">
        <f>'OddsRatio_working_3-way'!X529^(1/3)*COS(('OddsRatio_working_3-way'!Y529+2*PI())/3)</f>
        <v>-0.28417174473043233</v>
      </c>
      <c r="AB529" s="11">
        <f>'OddsRatio_working_3-way'!X529^(1/3)*COS(('OddsRatio_working_3-way'!Y529+4*PI())/3)</f>
        <v>-0.24506769163015604</v>
      </c>
      <c r="AC529" s="11">
        <f>'OddsRatio_working_3-way'!X529^(1/3)*SIN('OddsRatio_working_3-way'!Y529/3)</f>
        <v>2.2576735583850038E-2</v>
      </c>
      <c r="AD529" s="11">
        <f>'OddsRatio_working_3-way'!X529^(1/3)*SIN(('OddsRatio_working_3-way'!Y529+2*PI())/3)</f>
        <v>0.44704642878090217</v>
      </c>
      <c r="AE529" s="11">
        <f>'OddsRatio_working_3-way'!X529^(1/3)*SIN(('OddsRatio_working_3-way'!Y529+4*PI())/3)</f>
        <v>-0.4696231643647521</v>
      </c>
      <c r="AF529" s="11">
        <f>-'OddsRatio_working_3-way'!U529/(3*'OddsRatio_working_3-way'!X529^(1/3))*COS(('OddsRatio_working_3-way'!Y529)/3)</f>
        <v>0.52923943636058812</v>
      </c>
      <c r="AG529" s="11">
        <f>-'OddsRatio_working_3-way'!U529/(3*'OddsRatio_working_3-way'!X529^(1/3))*COS(('OddsRatio_working_3-way'!Y529+2*PI())/3)</f>
        <v>-0.28417174473043222</v>
      </c>
      <c r="AH529" s="11">
        <f>-'OddsRatio_working_3-way'!U529/(3*'OddsRatio_working_3-way'!X529^(1/3))*COS(('OddsRatio_working_3-way'!Y529+4*PI())/3)</f>
        <v>-0.24506769163015599</v>
      </c>
      <c r="AI529" s="11">
        <f>'OddsRatio_working_3-way'!U529/(3*'OddsRatio_working_3-way'!X529^(1/3))*SIN(('OddsRatio_working_3-way'!Y529)/3)</f>
        <v>-2.2576735583850035E-2</v>
      </c>
      <c r="AJ529" s="11">
        <f>'OddsRatio_working_3-way'!U529/(3*'OddsRatio_working_3-way'!X529^(1/3))*SIN(('OddsRatio_working_3-way'!Y529+2*PI())/3)</f>
        <v>-0.44704642878090206</v>
      </c>
      <c r="AK529" s="11">
        <f>'OddsRatio_working_3-way'!U529/(3*'OddsRatio_working_3-way'!X529^(1/3))*SIN(('OddsRatio_working_3-way'!Y529+4*PI())/3)</f>
        <v>0.46962316436475199</v>
      </c>
      <c r="AL529" s="11">
        <f>'OddsRatio_working_3-way'!Z529+'OddsRatio_working_3-way'!AF529</f>
        <v>1.0584788727211762</v>
      </c>
      <c r="AM529" s="11">
        <f>'OddsRatio_working_3-way'!AA529+'OddsRatio_working_3-way'!AG529</f>
        <v>-0.56834348946086455</v>
      </c>
      <c r="AN529" s="11">
        <f>'OddsRatio_working_3-way'!AB529+'OddsRatio_working_3-way'!AH529</f>
        <v>-0.49013538326031203</v>
      </c>
      <c r="AO529" s="11">
        <f>'OddsRatio_working_3-way'!AC529+'OddsRatio_working_3-way'!AI529</f>
        <v>0</v>
      </c>
      <c r="AP529" s="11">
        <f>'OddsRatio_working_3-way'!AD529+'OddsRatio_working_3-way'!AJ529</f>
        <v>0</v>
      </c>
      <c r="AQ529" s="11">
        <f>'OddsRatio_working_3-way'!AE529+'OddsRatio_working_3-way'!AK529</f>
        <v>0</v>
      </c>
      <c r="AR529" s="10">
        <f>IF(A529="","",IF(('OddsRatio_working_3-way'!X529=0),IF(Q529&gt;0,-Q529^(1/3),(-Q529)^(1/3)),'OddsRatio_working_3-way'!AL529-'OddsRatio_working_3-way'!R529/3))</f>
        <v>1.0584788727211762</v>
      </c>
      <c r="AS529" s="11">
        <f>IF(('OddsRatio_working_3-way'!X529=0),IF(Q529&gt;0,-Q529^(1/3),(-Q529)^(1/3)),'OddsRatio_working_3-way'!AM529-'OddsRatio_working_3-way'!R529/3)</f>
        <v>-0.56834348946086455</v>
      </c>
      <c r="AT529" s="11">
        <f>IF(('OddsRatio_working_3-way'!X529=0),IF(Q529&gt;0,-Q529^(1/3),(-Q529)^(1/3)),'OddsRatio_working_3-way'!AN529-'OddsRatio_working_3-way'!R529/3)</f>
        <v>-0.49013538326031203</v>
      </c>
      <c r="AU529" s="11">
        <f>IF(('OddsRatio_working_3-way'!X529=0),0,'OddsRatio_working_3-way'!AO529)</f>
        <v>0</v>
      </c>
      <c r="AV529" s="11">
        <f>IF(('OddsRatio_working_3-way'!X529=0),0,'OddsRatio_working_3-way'!AP529)</f>
        <v>0</v>
      </c>
      <c r="AW529" s="11">
        <f>IF(('OddsRatio_working_3-way'!X529=0),0,'OddsRatio_working_3-way'!AQ529)</f>
        <v>0</v>
      </c>
    </row>
    <row r="530" spans="1:49" x14ac:dyDescent="0.2">
      <c r="A530" s="4">
        <f>IF('True_Odds_Calculator_3-way'!A531="","",'True_Odds_Calculator_3-way'!A531)</f>
        <v>1.33</v>
      </c>
      <c r="B530" s="4">
        <f>IF('True_Odds_Calculator_3-way'!B531="","",'True_Odds_Calculator_3-way'!B531)</f>
        <v>5.51</v>
      </c>
      <c r="C530" s="4">
        <f>IF('True_Odds_Calculator_3-way'!C531="","",'True_Odds_Calculator_3-way'!C531)</f>
        <v>8.07</v>
      </c>
      <c r="D530" s="9">
        <f t="shared" si="117"/>
        <v>0.72670936564189026</v>
      </c>
      <c r="E530" s="9">
        <f t="shared" si="118"/>
        <v>0.16287791655555509</v>
      </c>
      <c r="F530" s="9">
        <f t="shared" si="119"/>
        <v>0.11041271780255439</v>
      </c>
      <c r="G530" s="9">
        <f t="shared" si="120"/>
        <v>1.1395937311435675</v>
      </c>
      <c r="H530" s="9">
        <f t="shared" si="121"/>
        <v>1.3760659312773775</v>
      </c>
      <c r="I530" s="9">
        <f t="shared" si="122"/>
        <v>6.1395677274574902</v>
      </c>
      <c r="J530" s="9">
        <f t="shared" si="123"/>
        <v>9.0569276791850246</v>
      </c>
      <c r="K530" s="11">
        <f t="shared" si="124"/>
        <v>0.75187969924812026</v>
      </c>
      <c r="L530" s="11">
        <f t="shared" si="125"/>
        <v>0.18148820326678766</v>
      </c>
      <c r="M530" s="11">
        <f t="shared" si="126"/>
        <v>0.12391573729863692</v>
      </c>
      <c r="N530" s="11">
        <f>'OddsRatio_working_3-way'!K530+'OddsRatio_working_3-way'!L530+'OddsRatio_working_3-way'!M530-('OddsRatio_working_3-way'!K530*'OddsRatio_working_3-way'!L530)-('OddsRatio_working_3-way'!K530*'OddsRatio_working_3-way'!M530)-('OddsRatio_working_3-way'!L530*'OddsRatio_working_3-way'!M530)+('OddsRatio_working_3-way'!K530*'OddsRatio_working_3-way'!L530*'OddsRatio_working_3-way'!M530)-1</f>
        <v>-0.17792342128166672</v>
      </c>
      <c r="O530" s="11">
        <f>0</f>
        <v>0</v>
      </c>
      <c r="P530" s="11">
        <f>('OddsRatio_working_3-way'!K530*'OddsRatio_working_3-way'!L530)+('OddsRatio_working_3-way'!K530*'OddsRatio_working_3-way'!M530)+('OddsRatio_working_3-way'!L530*'OddsRatio_working_3-way'!M530)-(3*'OddsRatio_working_3-way'!K530*'OddsRatio_working_3-way'!L530*'OddsRatio_working_3-way'!M530)</f>
        <v>0.20138864828497274</v>
      </c>
      <c r="Q530" s="11">
        <f>2*'OddsRatio_working_3-way'!K530*'OddsRatio_working_3-way'!L530*'OddsRatio_working_3-way'!M530</f>
        <v>3.3818412810238917E-2</v>
      </c>
      <c r="R530" s="11">
        <f t="shared" si="127"/>
        <v>0</v>
      </c>
      <c r="S530" s="11">
        <f t="shared" si="128"/>
        <v>-1.1318838567417087</v>
      </c>
      <c r="T530" s="11">
        <f t="shared" si="129"/>
        <v>-0.19007285587602163</v>
      </c>
      <c r="U530" s="11">
        <f>'OddsRatio_working_3-way'!S530-'OddsRatio_working_3-way'!R530^2/3</f>
        <v>-1.1318838567417087</v>
      </c>
      <c r="V530" s="11">
        <f>'OddsRatio_working_3-way'!S530*'OddsRatio_working_3-way'!R530/3-2*'OddsRatio_working_3-way'!R530^3/27-'OddsRatio_working_3-way'!T530</f>
        <v>0.19007285587602163</v>
      </c>
      <c r="W530" s="11">
        <f>'OddsRatio_working_3-way'!V530^2+4*'OddsRatio_working_3-way'!U530^3/27</f>
        <v>-0.17870572094537163</v>
      </c>
      <c r="X530" s="11">
        <f>IF('OddsRatio_working_3-way'!W530&gt;0,IF(ABS('OddsRatio_working_3-way'!V530+SQRT('OddsRatio_working_3-way'!W530))/2&gt;0,ABS('OddsRatio_working_3-way'!V530+SQRT('OddsRatio_working_3-way'!W530))/2,ABS('OddsRatio_working_3-way'!V530-SQRT('OddsRatio_working_3-way'!W530))/2),SQRT(-'OddsRatio_working_3-way'!U530^3/27))</f>
        <v>0.23175062647501005</v>
      </c>
      <c r="Y530" s="11">
        <f>IF('OddsRatio_working_3-way'!W530&gt;=0,IF('OddsRatio_working_3-way'!V530+SQRT('OddsRatio_working_3-way'!W530)&gt;0,0,PI()),ACOS('OddsRatio_working_3-way'!V530/(2*'OddsRatio_working_3-way'!X530)))</f>
        <v>1.1482539318767901</v>
      </c>
      <c r="Z530" s="11">
        <f>'OddsRatio_working_3-way'!X530^(1/3)*COS('OddsRatio_working_3-way'!Y530/3)</f>
        <v>0.56979686557178377</v>
      </c>
      <c r="AA530" s="11">
        <f>'OddsRatio_working_3-way'!X530^(1/3)*COS(('OddsRatio_working_3-way'!Y530+2*PI())/3)</f>
        <v>-0.48356804086386423</v>
      </c>
      <c r="AB530" s="11">
        <f>'OddsRatio_working_3-way'!X530^(1/3)*COS(('OddsRatio_working_3-way'!Y530+4*PI())/3)</f>
        <v>-8.6228824707919566E-2</v>
      </c>
      <c r="AC530" s="11">
        <f>'OddsRatio_working_3-way'!X530^(1/3)*SIN('OddsRatio_working_3-way'!Y530/3)</f>
        <v>0.22940390340722955</v>
      </c>
      <c r="AD530" s="11">
        <f>'OddsRatio_working_3-way'!X530^(1/3)*SIN(('OddsRatio_working_3-way'!Y530+2*PI())/3)</f>
        <v>0.37875660887829665</v>
      </c>
      <c r="AE530" s="11">
        <f>'OddsRatio_working_3-way'!X530^(1/3)*SIN(('OddsRatio_working_3-way'!Y530+4*PI())/3)</f>
        <v>-0.60816051228552626</v>
      </c>
      <c r="AF530" s="11">
        <f>-'OddsRatio_working_3-way'!U530/(3*'OddsRatio_working_3-way'!X530^(1/3))*COS(('OddsRatio_working_3-way'!Y530)/3)</f>
        <v>0.56979686557178377</v>
      </c>
      <c r="AG530" s="11">
        <f>-'OddsRatio_working_3-way'!U530/(3*'OddsRatio_working_3-way'!X530^(1/3))*COS(('OddsRatio_working_3-way'!Y530+2*PI())/3)</f>
        <v>-0.48356804086386423</v>
      </c>
      <c r="AH530" s="11">
        <f>-'OddsRatio_working_3-way'!U530/(3*'OddsRatio_working_3-way'!X530^(1/3))*COS(('OddsRatio_working_3-way'!Y530+4*PI())/3)</f>
        <v>-8.6228824707919566E-2</v>
      </c>
      <c r="AI530" s="11">
        <f>'OddsRatio_working_3-way'!U530/(3*'OddsRatio_working_3-way'!X530^(1/3))*SIN(('OddsRatio_working_3-way'!Y530)/3)</f>
        <v>-0.22940390340722955</v>
      </c>
      <c r="AJ530" s="11">
        <f>'OddsRatio_working_3-way'!U530/(3*'OddsRatio_working_3-way'!X530^(1/3))*SIN(('OddsRatio_working_3-way'!Y530+2*PI())/3)</f>
        <v>-0.37875660887829665</v>
      </c>
      <c r="AK530" s="11">
        <f>'OddsRatio_working_3-way'!U530/(3*'OddsRatio_working_3-way'!X530^(1/3))*SIN(('OddsRatio_working_3-way'!Y530+4*PI())/3)</f>
        <v>0.60816051228552626</v>
      </c>
      <c r="AL530" s="11">
        <f>'OddsRatio_working_3-way'!Z530+'OddsRatio_working_3-way'!AF530</f>
        <v>1.1395937311435675</v>
      </c>
      <c r="AM530" s="11">
        <f>'OddsRatio_working_3-way'!AA530+'OddsRatio_working_3-way'!AG530</f>
        <v>-0.96713608172772847</v>
      </c>
      <c r="AN530" s="11">
        <f>'OddsRatio_working_3-way'!AB530+'OddsRatio_working_3-way'!AH530</f>
        <v>-0.17245764941583913</v>
      </c>
      <c r="AO530" s="11">
        <f>'OddsRatio_working_3-way'!AC530+'OddsRatio_working_3-way'!AI530</f>
        <v>0</v>
      </c>
      <c r="AP530" s="11">
        <f>'OddsRatio_working_3-way'!AD530+'OddsRatio_working_3-way'!AJ530</f>
        <v>0</v>
      </c>
      <c r="AQ530" s="11">
        <f>'OddsRatio_working_3-way'!AE530+'OddsRatio_working_3-way'!AK530</f>
        <v>0</v>
      </c>
      <c r="AR530" s="10">
        <f>IF(A530="","",IF(('OddsRatio_working_3-way'!X530=0),IF(Q530&gt;0,-Q530^(1/3),(-Q530)^(1/3)),'OddsRatio_working_3-way'!AL530-'OddsRatio_working_3-way'!R530/3))</f>
        <v>1.1395937311435675</v>
      </c>
      <c r="AS530" s="11">
        <f>IF(('OddsRatio_working_3-way'!X530=0),IF(Q530&gt;0,-Q530^(1/3),(-Q530)^(1/3)),'OddsRatio_working_3-way'!AM530-'OddsRatio_working_3-way'!R530/3)</f>
        <v>-0.96713608172772847</v>
      </c>
      <c r="AT530" s="11">
        <f>IF(('OddsRatio_working_3-way'!X530=0),IF(Q530&gt;0,-Q530^(1/3),(-Q530)^(1/3)),'OddsRatio_working_3-way'!AN530-'OddsRatio_working_3-way'!R530/3)</f>
        <v>-0.17245764941583913</v>
      </c>
      <c r="AU530" s="11">
        <f>IF(('OddsRatio_working_3-way'!X530=0),0,'OddsRatio_working_3-way'!AO530)</f>
        <v>0</v>
      </c>
      <c r="AV530" s="11">
        <f>IF(('OddsRatio_working_3-way'!X530=0),0,'OddsRatio_working_3-way'!AP530)</f>
        <v>0</v>
      </c>
      <c r="AW530" s="11">
        <f>IF(('OddsRatio_working_3-way'!X530=0),0,'OddsRatio_working_3-way'!AQ530)</f>
        <v>0</v>
      </c>
    </row>
    <row r="531" spans="1:49" x14ac:dyDescent="0.2">
      <c r="A531" s="4">
        <f>IF('True_Odds_Calculator_3-way'!A532="","",'True_Odds_Calculator_3-way'!A532)</f>
        <v>1.81</v>
      </c>
      <c r="B531" s="4">
        <f>IF('True_Odds_Calculator_3-way'!B532="","",'True_Odds_Calculator_3-way'!B532)</f>
        <v>4.29</v>
      </c>
      <c r="C531" s="4">
        <f>IF('True_Odds_Calculator_3-way'!C532="","",'True_Odds_Calculator_3-way'!C532)</f>
        <v>3.74</v>
      </c>
      <c r="D531" s="9">
        <f t="shared" si="117"/>
        <v>0.53110132393174869</v>
      </c>
      <c r="E531" s="9">
        <f t="shared" si="118"/>
        <v>0.2180540797034676</v>
      </c>
      <c r="F531" s="9">
        <f t="shared" si="119"/>
        <v>0.25084459636478379</v>
      </c>
      <c r="G531" s="9">
        <f t="shared" si="120"/>
        <v>1.0899751672990385</v>
      </c>
      <c r="H531" s="9">
        <f t="shared" si="121"/>
        <v>1.8828798855122211</v>
      </c>
      <c r="I531" s="9">
        <f t="shared" si="122"/>
        <v>4.586018300413838</v>
      </c>
      <c r="J531" s="9">
        <f t="shared" si="123"/>
        <v>3.9865319583993659</v>
      </c>
      <c r="K531" s="11">
        <f t="shared" si="124"/>
        <v>0.5524861878453039</v>
      </c>
      <c r="L531" s="11">
        <f t="shared" si="125"/>
        <v>0.23310023310023309</v>
      </c>
      <c r="M531" s="11">
        <f t="shared" si="126"/>
        <v>0.26737967914438499</v>
      </c>
      <c r="N531" s="11">
        <f>'OddsRatio_working_3-way'!K531+'OddsRatio_working_3-way'!L531+'OddsRatio_working_3-way'!M531-('OddsRatio_working_3-way'!K531*'OddsRatio_working_3-way'!L531)-('OddsRatio_working_3-way'!K531*'OddsRatio_working_3-way'!M531)-('OddsRatio_working_3-way'!L531*'OddsRatio_working_3-way'!M531)+('OddsRatio_working_3-way'!K531*'OddsRatio_working_3-way'!L531*'OddsRatio_working_3-way'!M531)-1</f>
        <v>-0.25143400340611322</v>
      </c>
      <c r="O531" s="11">
        <f>0</f>
        <v>0</v>
      </c>
      <c r="P531" s="11">
        <f>('OddsRatio_working_3-way'!K531*'OddsRatio_working_3-way'!L531)+('OddsRatio_working_3-way'!K531*'OddsRatio_working_3-way'!M531)+('OddsRatio_working_3-way'!L531*'OddsRatio_working_3-way'!M531)-(3*'OddsRatio_working_3-way'!K531*'OddsRatio_working_3-way'!L531*'OddsRatio_working_3-way'!M531)</f>
        <v>0.23553130180009962</v>
      </c>
      <c r="Q531" s="11">
        <f>2*'OddsRatio_working_3-way'!K531*'OddsRatio_working_3-way'!L531*'OddsRatio_working_3-way'!M531</f>
        <v>6.8868801695935553E-2</v>
      </c>
      <c r="R531" s="11">
        <f t="shared" si="127"/>
        <v>0</v>
      </c>
      <c r="S531" s="11">
        <f t="shared" si="128"/>
        <v>-0.93675198505141033</v>
      </c>
      <c r="T531" s="11">
        <f t="shared" si="129"/>
        <v>-0.27390408919631876</v>
      </c>
      <c r="U531" s="11">
        <f>'OddsRatio_working_3-way'!S531-'OddsRatio_working_3-way'!R531^2/3</f>
        <v>-0.93675198505141033</v>
      </c>
      <c r="V531" s="11">
        <f>'OddsRatio_working_3-way'!S531*'OddsRatio_working_3-way'!R531/3-2*'OddsRatio_working_3-way'!R531^3/27-'OddsRatio_working_3-way'!T531</f>
        <v>0.27390408919631876</v>
      </c>
      <c r="W531" s="11">
        <f>'OddsRatio_working_3-way'!V531^2+4*'OddsRatio_working_3-way'!U531^3/27</f>
        <v>-4.6754902156221884E-2</v>
      </c>
      <c r="X531" s="11">
        <f>IF('OddsRatio_working_3-way'!W531&gt;0,IF(ABS('OddsRatio_working_3-way'!V531+SQRT('OddsRatio_working_3-way'!W531))/2&gt;0,ABS('OddsRatio_working_3-way'!V531+SQRT('OddsRatio_working_3-way'!W531))/2,ABS('OddsRatio_working_3-way'!V531-SQRT('OddsRatio_working_3-way'!W531))/2),SQRT(-'OddsRatio_working_3-way'!U531^3/27))</f>
        <v>0.17448377591819736</v>
      </c>
      <c r="Y531" s="11">
        <f>IF('OddsRatio_working_3-way'!W531&gt;=0,IF('OddsRatio_working_3-way'!V531+SQRT('OddsRatio_working_3-way'!W531)&gt;0,0,PI()),ACOS('OddsRatio_working_3-way'!V531/(2*'OddsRatio_working_3-way'!X531)))</f>
        <v>0.66826411257463947</v>
      </c>
      <c r="Z531" s="11">
        <f>'OddsRatio_working_3-way'!X531^(1/3)*COS('OddsRatio_working_3-way'!Y531/3)</f>
        <v>0.54498758364951938</v>
      </c>
      <c r="AA531" s="11">
        <f>'OddsRatio_working_3-way'!X531^(1/3)*COS(('OddsRatio_working_3-way'!Y531+2*PI())/3)</f>
        <v>-0.37940214750263079</v>
      </c>
      <c r="AB531" s="11">
        <f>'OddsRatio_working_3-way'!X531^(1/3)*COS(('OddsRatio_working_3-way'!Y531+4*PI())/3)</f>
        <v>-0.1655854361468885</v>
      </c>
      <c r="AC531" s="11">
        <f>'OddsRatio_working_3-way'!X531^(1/3)*SIN('OddsRatio_working_3-way'!Y531/3)</f>
        <v>0.12344713585847837</v>
      </c>
      <c r="AD531" s="11">
        <f>'OddsRatio_working_3-way'!X531^(1/3)*SIN(('OddsRatio_working_3-way'!Y531+2*PI())/3)</f>
        <v>0.41024952425834144</v>
      </c>
      <c r="AE531" s="11">
        <f>'OddsRatio_working_3-way'!X531^(1/3)*SIN(('OddsRatio_working_3-way'!Y531+4*PI())/3)</f>
        <v>-0.53369666011681971</v>
      </c>
      <c r="AF531" s="11">
        <f>-'OddsRatio_working_3-way'!U531/(3*'OddsRatio_working_3-way'!X531^(1/3))*COS(('OddsRatio_working_3-way'!Y531)/3)</f>
        <v>0.54498758364951927</v>
      </c>
      <c r="AG531" s="11">
        <f>-'OddsRatio_working_3-way'!U531/(3*'OddsRatio_working_3-way'!X531^(1/3))*COS(('OddsRatio_working_3-way'!Y531+2*PI())/3)</f>
        <v>-0.37940214750263074</v>
      </c>
      <c r="AH531" s="11">
        <f>-'OddsRatio_working_3-way'!U531/(3*'OddsRatio_working_3-way'!X531^(1/3))*COS(('OddsRatio_working_3-way'!Y531+4*PI())/3)</f>
        <v>-0.16558543614688845</v>
      </c>
      <c r="AI531" s="11">
        <f>'OddsRatio_working_3-way'!U531/(3*'OddsRatio_working_3-way'!X531^(1/3))*SIN(('OddsRatio_working_3-way'!Y531)/3)</f>
        <v>-0.12344713585847834</v>
      </c>
      <c r="AJ531" s="11">
        <f>'OddsRatio_working_3-way'!U531/(3*'OddsRatio_working_3-way'!X531^(1/3))*SIN(('OddsRatio_working_3-way'!Y531+2*PI())/3)</f>
        <v>-0.41024952425834132</v>
      </c>
      <c r="AK531" s="11">
        <f>'OddsRatio_working_3-way'!U531/(3*'OddsRatio_working_3-way'!X531^(1/3))*SIN(('OddsRatio_working_3-way'!Y531+4*PI())/3)</f>
        <v>0.5336966601168196</v>
      </c>
      <c r="AL531" s="11">
        <f>'OddsRatio_working_3-way'!Z531+'OddsRatio_working_3-way'!AF531</f>
        <v>1.0899751672990385</v>
      </c>
      <c r="AM531" s="11">
        <f>'OddsRatio_working_3-way'!AA531+'OddsRatio_working_3-way'!AG531</f>
        <v>-0.75880429500526159</v>
      </c>
      <c r="AN531" s="11">
        <f>'OddsRatio_working_3-way'!AB531+'OddsRatio_working_3-way'!AH531</f>
        <v>-0.33117087229377695</v>
      </c>
      <c r="AO531" s="11">
        <f>'OddsRatio_working_3-way'!AC531+'OddsRatio_working_3-way'!AI531</f>
        <v>0</v>
      </c>
      <c r="AP531" s="11">
        <f>'OddsRatio_working_3-way'!AD531+'OddsRatio_working_3-way'!AJ531</f>
        <v>0</v>
      </c>
      <c r="AQ531" s="11">
        <f>'OddsRatio_working_3-way'!AE531+'OddsRatio_working_3-way'!AK531</f>
        <v>0</v>
      </c>
      <c r="AR531" s="10">
        <f>IF(A531="","",IF(('OddsRatio_working_3-way'!X531=0),IF(Q531&gt;0,-Q531^(1/3),(-Q531)^(1/3)),'OddsRatio_working_3-way'!AL531-'OddsRatio_working_3-way'!R531/3))</f>
        <v>1.0899751672990385</v>
      </c>
      <c r="AS531" s="11">
        <f>IF(('OddsRatio_working_3-way'!X531=0),IF(Q531&gt;0,-Q531^(1/3),(-Q531)^(1/3)),'OddsRatio_working_3-way'!AM531-'OddsRatio_working_3-way'!R531/3)</f>
        <v>-0.75880429500526159</v>
      </c>
      <c r="AT531" s="11">
        <f>IF(('OddsRatio_working_3-way'!X531=0),IF(Q531&gt;0,-Q531^(1/3),(-Q531)^(1/3)),'OddsRatio_working_3-way'!AN531-'OddsRatio_working_3-way'!R531/3)</f>
        <v>-0.33117087229377695</v>
      </c>
      <c r="AU531" s="11">
        <f>IF(('OddsRatio_working_3-way'!X531=0),0,'OddsRatio_working_3-way'!AO531)</f>
        <v>0</v>
      </c>
      <c r="AV531" s="11">
        <f>IF(('OddsRatio_working_3-way'!X531=0),0,'OddsRatio_working_3-way'!AP531)</f>
        <v>0</v>
      </c>
      <c r="AW531" s="11">
        <f>IF(('OddsRatio_working_3-way'!X531=0),0,'OddsRatio_working_3-way'!AQ531)</f>
        <v>0</v>
      </c>
    </row>
    <row r="532" spans="1:49" x14ac:dyDescent="0.2">
      <c r="A532" s="4">
        <f>IF('True_Odds_Calculator_3-way'!A533="","",'True_Odds_Calculator_3-way'!A533)</f>
        <v>1.89</v>
      </c>
      <c r="B532" s="4">
        <f>IF('True_Odds_Calculator_3-way'!B533="","",'True_Odds_Calculator_3-way'!B533)</f>
        <v>3.52</v>
      </c>
      <c r="C532" s="4">
        <f>IF('True_Odds_Calculator_3-way'!C533="","",'True_Odds_Calculator_3-way'!C533)</f>
        <v>4.16</v>
      </c>
      <c r="D532" s="9">
        <f t="shared" si="117"/>
        <v>0.50779599459033176</v>
      </c>
      <c r="E532" s="9">
        <f t="shared" si="118"/>
        <v>0.26705692277748266</v>
      </c>
      <c r="F532" s="9">
        <f t="shared" si="119"/>
        <v>0.22514708263218569</v>
      </c>
      <c r="G532" s="9">
        <f t="shared" si="120"/>
        <v>1.0890952552149171</v>
      </c>
      <c r="H532" s="9">
        <f t="shared" si="121"/>
        <v>1.9692947771412761</v>
      </c>
      <c r="I532" s="9">
        <f t="shared" si="122"/>
        <v>3.7445200431415913</v>
      </c>
      <c r="J532" s="9">
        <f t="shared" si="123"/>
        <v>4.441541006479139</v>
      </c>
      <c r="K532" s="11">
        <f t="shared" si="124"/>
        <v>0.52910052910052918</v>
      </c>
      <c r="L532" s="11">
        <f t="shared" si="125"/>
        <v>0.28409090909090912</v>
      </c>
      <c r="M532" s="11">
        <f t="shared" si="126"/>
        <v>0.24038461538461536</v>
      </c>
      <c r="N532" s="11">
        <f>'OddsRatio_working_3-way'!K532+'OddsRatio_working_3-way'!L532+'OddsRatio_working_3-way'!M532-('OddsRatio_working_3-way'!K532*'OddsRatio_working_3-way'!L532)-('OddsRatio_working_3-way'!K532*'OddsRatio_working_3-way'!M532)-('OddsRatio_working_3-way'!L532*'OddsRatio_working_3-way'!M532)+('OddsRatio_working_3-way'!K532*'OddsRatio_working_3-way'!L532*'OddsRatio_working_3-way'!M532)-1</f>
        <v>-0.25608245920745931</v>
      </c>
      <c r="O532" s="11">
        <f>0</f>
        <v>0</v>
      </c>
      <c r="P532" s="11">
        <f>('OddsRatio_working_3-way'!K532*'OddsRatio_working_3-way'!L532)+('OddsRatio_working_3-way'!K532*'OddsRatio_working_3-way'!M532)+('OddsRatio_working_3-way'!L532*'OddsRatio_working_3-way'!M532)-(3*'OddsRatio_working_3-way'!K532*'OddsRatio_working_3-way'!L532*'OddsRatio_working_3-way'!M532)</f>
        <v>0.23739281551781549</v>
      </c>
      <c r="Q532" s="11">
        <f>2*'OddsRatio_working_3-way'!K532*'OddsRatio_working_3-way'!L532*'OddsRatio_working_3-way'!M532</f>
        <v>7.2265697265697273E-2</v>
      </c>
      <c r="R532" s="11">
        <f t="shared" si="127"/>
        <v>0</v>
      </c>
      <c r="S532" s="11">
        <f t="shared" si="128"/>
        <v>-0.92701708759168533</v>
      </c>
      <c r="T532" s="11">
        <f t="shared" si="129"/>
        <v>-0.28219698252410519</v>
      </c>
      <c r="U532" s="11">
        <f>'OddsRatio_working_3-way'!S532-'OddsRatio_working_3-way'!R532^2/3</f>
        <v>-0.92701708759168533</v>
      </c>
      <c r="V532" s="11">
        <f>'OddsRatio_working_3-way'!S532*'OddsRatio_working_3-way'!R532/3-2*'OddsRatio_working_3-way'!R532^3/27-'OddsRatio_working_3-way'!T532</f>
        <v>0.28219698252410519</v>
      </c>
      <c r="W532" s="11">
        <f>'OddsRatio_working_3-way'!V532^2+4*'OddsRatio_working_3-way'!U532^3/27</f>
        <v>-3.8385905335955581E-2</v>
      </c>
      <c r="X532" s="11">
        <f>IF('OddsRatio_working_3-way'!W532&gt;0,IF(ABS('OddsRatio_working_3-way'!V532+SQRT('OddsRatio_working_3-way'!W532))/2&gt;0,ABS('OddsRatio_working_3-way'!V532+SQRT('OddsRatio_working_3-way'!W532))/2,ABS('OddsRatio_working_3-way'!V532-SQRT('OddsRatio_working_3-way'!W532))/2),SQRT(-'OddsRatio_working_3-way'!U532^3/27))</f>
        <v>0.17177095380307006</v>
      </c>
      <c r="Y532" s="11">
        <f>IF('OddsRatio_working_3-way'!W532&gt;=0,IF('OddsRatio_working_3-way'!V532+SQRT('OddsRatio_working_3-way'!W532)&gt;0,0,PI()),ACOS('OddsRatio_working_3-way'!V532/(2*'OddsRatio_working_3-way'!X532)))</f>
        <v>0.60687549820933195</v>
      </c>
      <c r="Z532" s="11">
        <f>'OddsRatio_working_3-way'!X532^(1/3)*COS('OddsRatio_working_3-way'!Y532/3)</f>
        <v>0.54454762760745856</v>
      </c>
      <c r="AA532" s="11">
        <f>'OddsRatio_working_3-way'!X532^(1/3)*COS(('OddsRatio_working_3-way'!Y532+2*PI())/3)</f>
        <v>-0.36899600799016086</v>
      </c>
      <c r="AB532" s="11">
        <f>'OddsRatio_working_3-way'!X532^(1/3)*COS(('OddsRatio_working_3-way'!Y532+4*PI())/3)</f>
        <v>-0.17555161961729784</v>
      </c>
      <c r="AC532" s="11">
        <f>'OddsRatio_working_3-way'!X532^(1/3)*SIN('OddsRatio_working_3-way'!Y532/3)</f>
        <v>0.11168516970029516</v>
      </c>
      <c r="AD532" s="11">
        <f>'OddsRatio_working_3-way'!X532^(1/3)*SIN(('OddsRatio_working_3-way'!Y532+2*PI())/3)</f>
        <v>0.41574949422845991</v>
      </c>
      <c r="AE532" s="11">
        <f>'OddsRatio_working_3-way'!X532^(1/3)*SIN(('OddsRatio_working_3-way'!Y532+4*PI())/3)</f>
        <v>-0.52743466392875493</v>
      </c>
      <c r="AF532" s="11">
        <f>-'OddsRatio_working_3-way'!U532/(3*'OddsRatio_working_3-way'!X532^(1/3))*COS(('OddsRatio_working_3-way'!Y532)/3)</f>
        <v>0.54454762760745856</v>
      </c>
      <c r="AG532" s="11">
        <f>-'OddsRatio_working_3-way'!U532/(3*'OddsRatio_working_3-way'!X532^(1/3))*COS(('OddsRatio_working_3-way'!Y532+2*PI())/3)</f>
        <v>-0.36899600799016086</v>
      </c>
      <c r="AH532" s="11">
        <f>-'OddsRatio_working_3-way'!U532/(3*'OddsRatio_working_3-way'!X532^(1/3))*COS(('OddsRatio_working_3-way'!Y532+4*PI())/3)</f>
        <v>-0.17555161961729784</v>
      </c>
      <c r="AI532" s="11">
        <f>'OddsRatio_working_3-way'!U532/(3*'OddsRatio_working_3-way'!X532^(1/3))*SIN(('OddsRatio_working_3-way'!Y532)/3)</f>
        <v>-0.11168516970029516</v>
      </c>
      <c r="AJ532" s="11">
        <f>'OddsRatio_working_3-way'!U532/(3*'OddsRatio_working_3-way'!X532^(1/3))*SIN(('OddsRatio_working_3-way'!Y532+2*PI())/3)</f>
        <v>-0.41574949422845991</v>
      </c>
      <c r="AK532" s="11">
        <f>'OddsRatio_working_3-way'!U532/(3*'OddsRatio_working_3-way'!X532^(1/3))*SIN(('OddsRatio_working_3-way'!Y532+4*PI())/3)</f>
        <v>0.52743466392875493</v>
      </c>
      <c r="AL532" s="11">
        <f>'OddsRatio_working_3-way'!Z532+'OddsRatio_working_3-way'!AF532</f>
        <v>1.0890952552149171</v>
      </c>
      <c r="AM532" s="11">
        <f>'OddsRatio_working_3-way'!AA532+'OddsRatio_working_3-way'!AG532</f>
        <v>-0.73799201598032171</v>
      </c>
      <c r="AN532" s="11">
        <f>'OddsRatio_working_3-way'!AB532+'OddsRatio_working_3-way'!AH532</f>
        <v>-0.35110323923459569</v>
      </c>
      <c r="AO532" s="11">
        <f>'OddsRatio_working_3-way'!AC532+'OddsRatio_working_3-way'!AI532</f>
        <v>0</v>
      </c>
      <c r="AP532" s="11">
        <f>'OddsRatio_working_3-way'!AD532+'OddsRatio_working_3-way'!AJ532</f>
        <v>0</v>
      </c>
      <c r="AQ532" s="11">
        <f>'OddsRatio_working_3-way'!AE532+'OddsRatio_working_3-way'!AK532</f>
        <v>0</v>
      </c>
      <c r="AR532" s="10">
        <f>IF(A532="","",IF(('OddsRatio_working_3-way'!X532=0),IF(Q532&gt;0,-Q532^(1/3),(-Q532)^(1/3)),'OddsRatio_working_3-way'!AL532-'OddsRatio_working_3-way'!R532/3))</f>
        <v>1.0890952552149171</v>
      </c>
      <c r="AS532" s="11">
        <f>IF(('OddsRatio_working_3-way'!X532=0),IF(Q532&gt;0,-Q532^(1/3),(-Q532)^(1/3)),'OddsRatio_working_3-way'!AM532-'OddsRatio_working_3-way'!R532/3)</f>
        <v>-0.73799201598032171</v>
      </c>
      <c r="AT532" s="11">
        <f>IF(('OddsRatio_working_3-way'!X532=0),IF(Q532&gt;0,-Q532^(1/3),(-Q532)^(1/3)),'OddsRatio_working_3-way'!AN532-'OddsRatio_working_3-way'!R532/3)</f>
        <v>-0.35110323923459569</v>
      </c>
      <c r="AU532" s="11">
        <f>IF(('OddsRatio_working_3-way'!X532=0),0,'OddsRatio_working_3-way'!AO532)</f>
        <v>0</v>
      </c>
      <c r="AV532" s="11">
        <f>IF(('OddsRatio_working_3-way'!X532=0),0,'OddsRatio_working_3-way'!AP532)</f>
        <v>0</v>
      </c>
      <c r="AW532" s="11">
        <f>IF(('OddsRatio_working_3-way'!X532=0),0,'OddsRatio_working_3-way'!AQ532)</f>
        <v>0</v>
      </c>
    </row>
    <row r="533" spans="1:49" x14ac:dyDescent="0.2">
      <c r="A533" s="4">
        <f>IF('True_Odds_Calculator_3-way'!A534="","",'True_Odds_Calculator_3-way'!A534)</f>
        <v>3.66</v>
      </c>
      <c r="B533" s="4">
        <f>IF('True_Odds_Calculator_3-way'!B534="","",'True_Odds_Calculator_3-way'!B534)</f>
        <v>3.76</v>
      </c>
      <c r="C533" s="4">
        <f>IF('True_Odds_Calculator_3-way'!C534="","",'True_Odds_Calculator_3-way'!C534)</f>
        <v>1.95</v>
      </c>
      <c r="D533" s="9">
        <f t="shared" si="117"/>
        <v>0.25729874636280153</v>
      </c>
      <c r="E533" s="9">
        <f t="shared" si="118"/>
        <v>0.250309820882825</v>
      </c>
      <c r="F533" s="9">
        <f t="shared" si="119"/>
        <v>0.49239143275437341</v>
      </c>
      <c r="G533" s="9">
        <f t="shared" si="120"/>
        <v>1.0851626817266751</v>
      </c>
      <c r="H533" s="9">
        <f t="shared" si="121"/>
        <v>3.886532733392956</v>
      </c>
      <c r="I533" s="9">
        <f t="shared" si="122"/>
        <v>3.9950490015656235</v>
      </c>
      <c r="J533" s="9">
        <f t="shared" si="123"/>
        <v>2.0309045476403407</v>
      </c>
      <c r="K533" s="11">
        <f t="shared" si="124"/>
        <v>0.27322404371584696</v>
      </c>
      <c r="L533" s="11">
        <f t="shared" si="125"/>
        <v>0.26595744680851063</v>
      </c>
      <c r="M533" s="11">
        <f t="shared" si="126"/>
        <v>0.51282051282051289</v>
      </c>
      <c r="N533" s="11">
        <f>'OddsRatio_working_3-way'!K533+'OddsRatio_working_3-way'!L533+'OddsRatio_working_3-way'!M533-('OddsRatio_working_3-way'!K533*'OddsRatio_working_3-way'!L533)-('OddsRatio_working_3-way'!K533*'OddsRatio_working_3-way'!M533)-('OddsRatio_working_3-way'!L533*'OddsRatio_working_3-way'!M533)+('OddsRatio_working_3-way'!K533*'OddsRatio_working_3-way'!L533*'OddsRatio_working_3-way'!M533)-1</f>
        <v>-0.25990269467772076</v>
      </c>
      <c r="O533" s="11">
        <f>0</f>
        <v>0</v>
      </c>
      <c r="P533" s="11">
        <f>('OddsRatio_working_3-way'!K533*'OddsRatio_working_3-way'!L533)+('OddsRatio_working_3-way'!K533*'OddsRatio_working_3-way'!M533)+('OddsRatio_working_3-way'!L533*'OddsRatio_working_3-way'!M533)-(3*'OddsRatio_working_3-way'!K533*'OddsRatio_working_3-way'!L533*'OddsRatio_working_3-way'!M533)</f>
        <v>0.23737549897298765</v>
      </c>
      <c r="Q533" s="11">
        <f>2*'OddsRatio_working_3-way'!K533*'OddsRatio_working_3-way'!L533*'OddsRatio_working_3-way'!M533</f>
        <v>7.4529199049603645E-2</v>
      </c>
      <c r="R533" s="11">
        <f t="shared" si="127"/>
        <v>0</v>
      </c>
      <c r="S533" s="11">
        <f t="shared" si="128"/>
        <v>-0.91332450118431119</v>
      </c>
      <c r="T533" s="11">
        <f t="shared" si="129"/>
        <v>-0.28675808514421069</v>
      </c>
      <c r="U533" s="11">
        <f>'OddsRatio_working_3-way'!S533-'OddsRatio_working_3-way'!R533^2/3</f>
        <v>-0.91332450118431119</v>
      </c>
      <c r="V533" s="11">
        <f>'OddsRatio_working_3-way'!S533*'OddsRatio_working_3-way'!R533/3-2*'OddsRatio_working_3-way'!R533^3/27-'OddsRatio_working_3-way'!T533</f>
        <v>0.28675808514421069</v>
      </c>
      <c r="W533" s="11">
        <f>'OddsRatio_working_3-way'!V533^2+4*'OddsRatio_working_3-way'!U533^3/27</f>
        <v>-3.0637988432096072E-2</v>
      </c>
      <c r="X533" s="11">
        <f>IF('OddsRatio_working_3-way'!W533&gt;0,IF(ABS('OddsRatio_working_3-way'!V533+SQRT('OddsRatio_working_3-way'!W533))/2&gt;0,ABS('OddsRatio_working_3-way'!V533+SQRT('OddsRatio_working_3-way'!W533))/2,ABS('OddsRatio_working_3-way'!V533-SQRT('OddsRatio_working_3-way'!W533))/2),SQRT(-'OddsRatio_working_3-way'!U533^3/27))</f>
        <v>0.16797930514476364</v>
      </c>
      <c r="Y533" s="11">
        <f>IF('OddsRatio_working_3-way'!W533&gt;=0,IF('OddsRatio_working_3-way'!V533+SQRT('OddsRatio_working_3-way'!W533)&gt;0,0,PI()),ACOS('OddsRatio_working_3-way'!V533/(2*'OddsRatio_working_3-way'!X533)))</f>
        <v>0.54803141137606293</v>
      </c>
      <c r="Z533" s="11">
        <f>'OddsRatio_working_3-way'!X533^(1/3)*COS('OddsRatio_working_3-way'!Y533/3)</f>
        <v>0.54258134086333754</v>
      </c>
      <c r="AA533" s="11">
        <f>'OddsRatio_working_3-way'!X533^(1/3)*COS(('OddsRatio_working_3-way'!Y533+2*PI())/3)</f>
        <v>-0.35809644043738265</v>
      </c>
      <c r="AB533" s="11">
        <f>'OddsRatio_working_3-way'!X533^(1/3)*COS(('OddsRatio_working_3-way'!Y533+4*PI())/3)</f>
        <v>-0.184484900425955</v>
      </c>
      <c r="AC533" s="11">
        <f>'OddsRatio_working_3-way'!X533^(1/3)*SIN('OddsRatio_working_3-way'!Y533/3)</f>
        <v>0.10023466936002327</v>
      </c>
      <c r="AD533" s="11">
        <f>'OddsRatio_working_3-way'!X533^(1/3)*SIN(('OddsRatio_working_3-way'!Y533+2*PI())/3)</f>
        <v>0.41977189012706234</v>
      </c>
      <c r="AE533" s="11">
        <f>'OddsRatio_working_3-way'!X533^(1/3)*SIN(('OddsRatio_working_3-way'!Y533+4*PI())/3)</f>
        <v>-0.52000655948708563</v>
      </c>
      <c r="AF533" s="11">
        <f>-'OddsRatio_working_3-way'!U533/(3*'OddsRatio_working_3-way'!X533^(1/3))*COS(('OddsRatio_working_3-way'!Y533)/3)</f>
        <v>0.54258134086333754</v>
      </c>
      <c r="AG533" s="11">
        <f>-'OddsRatio_working_3-way'!U533/(3*'OddsRatio_working_3-way'!X533^(1/3))*COS(('OddsRatio_working_3-way'!Y533+2*PI())/3)</f>
        <v>-0.35809644043738265</v>
      </c>
      <c r="AH533" s="11">
        <f>-'OddsRatio_working_3-way'!U533/(3*'OddsRatio_working_3-way'!X533^(1/3))*COS(('OddsRatio_working_3-way'!Y533+4*PI())/3)</f>
        <v>-0.184484900425955</v>
      </c>
      <c r="AI533" s="11">
        <f>'OddsRatio_working_3-way'!U533/(3*'OddsRatio_working_3-way'!X533^(1/3))*SIN(('OddsRatio_working_3-way'!Y533)/3)</f>
        <v>-0.10023466936002327</v>
      </c>
      <c r="AJ533" s="11">
        <f>'OddsRatio_working_3-way'!U533/(3*'OddsRatio_working_3-way'!X533^(1/3))*SIN(('OddsRatio_working_3-way'!Y533+2*PI())/3)</f>
        <v>-0.41977189012706234</v>
      </c>
      <c r="AK533" s="11">
        <f>'OddsRatio_working_3-way'!U533/(3*'OddsRatio_working_3-way'!X533^(1/3))*SIN(('OddsRatio_working_3-way'!Y533+4*PI())/3)</f>
        <v>0.52000655948708563</v>
      </c>
      <c r="AL533" s="11">
        <f>'OddsRatio_working_3-way'!Z533+'OddsRatio_working_3-way'!AF533</f>
        <v>1.0851626817266751</v>
      </c>
      <c r="AM533" s="11">
        <f>'OddsRatio_working_3-way'!AA533+'OddsRatio_working_3-way'!AG533</f>
        <v>-0.71619288087476529</v>
      </c>
      <c r="AN533" s="11">
        <f>'OddsRatio_working_3-way'!AB533+'OddsRatio_working_3-way'!AH533</f>
        <v>-0.36896980085191</v>
      </c>
      <c r="AO533" s="11">
        <f>'OddsRatio_working_3-way'!AC533+'OddsRatio_working_3-way'!AI533</f>
        <v>0</v>
      </c>
      <c r="AP533" s="11">
        <f>'OddsRatio_working_3-way'!AD533+'OddsRatio_working_3-way'!AJ533</f>
        <v>0</v>
      </c>
      <c r="AQ533" s="11">
        <f>'OddsRatio_working_3-way'!AE533+'OddsRatio_working_3-way'!AK533</f>
        <v>0</v>
      </c>
      <c r="AR533" s="10">
        <f>IF(A533="","",IF(('OddsRatio_working_3-way'!X533=0),IF(Q533&gt;0,-Q533^(1/3),(-Q533)^(1/3)),'OddsRatio_working_3-way'!AL533-'OddsRatio_working_3-way'!R533/3))</f>
        <v>1.0851626817266751</v>
      </c>
      <c r="AS533" s="11">
        <f>IF(('OddsRatio_working_3-way'!X533=0),IF(Q533&gt;0,-Q533^(1/3),(-Q533)^(1/3)),'OddsRatio_working_3-way'!AM533-'OddsRatio_working_3-way'!R533/3)</f>
        <v>-0.71619288087476529</v>
      </c>
      <c r="AT533" s="11">
        <f>IF(('OddsRatio_working_3-way'!X533=0),IF(Q533&gt;0,-Q533^(1/3),(-Q533)^(1/3)),'OddsRatio_working_3-way'!AN533-'OddsRatio_working_3-way'!R533/3)</f>
        <v>-0.36896980085191</v>
      </c>
      <c r="AU533" s="11">
        <f>IF(('OddsRatio_working_3-way'!X533=0),0,'OddsRatio_working_3-way'!AO533)</f>
        <v>0</v>
      </c>
      <c r="AV533" s="11">
        <f>IF(('OddsRatio_working_3-way'!X533=0),0,'OddsRatio_working_3-way'!AP533)</f>
        <v>0</v>
      </c>
      <c r="AW533" s="11">
        <f>IF(('OddsRatio_working_3-way'!X533=0),0,'OddsRatio_working_3-way'!AQ533)</f>
        <v>0</v>
      </c>
    </row>
    <row r="534" spans="1:49" x14ac:dyDescent="0.2">
      <c r="A534" s="4">
        <f>IF('True_Odds_Calculator_3-way'!A535="","",'True_Odds_Calculator_3-way'!A535)</f>
        <v>1.62</v>
      </c>
      <c r="B534" s="4">
        <f>IF('True_Odds_Calculator_3-way'!B535="","",'True_Odds_Calculator_3-way'!B535)</f>
        <v>4</v>
      </c>
      <c r="C534" s="4">
        <f>IF('True_Odds_Calculator_3-way'!C535="","",'True_Odds_Calculator_3-way'!C535)</f>
        <v>5.29</v>
      </c>
      <c r="D534" s="9">
        <f t="shared" si="117"/>
        <v>0.59369843053136595</v>
      </c>
      <c r="E534" s="9">
        <f t="shared" si="118"/>
        <v>0.23194300705896412</v>
      </c>
      <c r="F534" s="9">
        <f t="shared" si="119"/>
        <v>0.17435856240967007</v>
      </c>
      <c r="G534" s="9">
        <f t="shared" si="120"/>
        <v>1.1038013212527131</v>
      </c>
      <c r="H534" s="9">
        <f t="shared" si="121"/>
        <v>1.6843568191766822</v>
      </c>
      <c r="I534" s="9">
        <f t="shared" si="122"/>
        <v>4.3114039637581394</v>
      </c>
      <c r="J534" s="9">
        <f t="shared" si="123"/>
        <v>5.7353076681741397</v>
      </c>
      <c r="K534" s="11">
        <f t="shared" si="124"/>
        <v>0.61728395061728392</v>
      </c>
      <c r="L534" s="11">
        <f t="shared" si="125"/>
        <v>0.25</v>
      </c>
      <c r="M534" s="11">
        <f t="shared" si="126"/>
        <v>0.1890359168241966</v>
      </c>
      <c r="N534" s="11">
        <f>'OddsRatio_working_3-way'!K534+'OddsRatio_working_3-way'!L534+'OddsRatio_working_3-way'!M534-('OddsRatio_working_3-way'!K534*'OddsRatio_working_3-way'!L534)-('OddsRatio_working_3-way'!K534*'OddsRatio_working_3-way'!M534)-('OddsRatio_working_3-way'!L534*'OddsRatio_working_3-way'!M534)+('OddsRatio_working_3-way'!K534*'OddsRatio_working_3-way'!L534*'OddsRatio_working_3-way'!M534)-1</f>
        <v>-0.23277672757824008</v>
      </c>
      <c r="O534" s="11">
        <f>0</f>
        <v>0</v>
      </c>
      <c r="P534" s="11">
        <f>('OddsRatio_working_3-way'!K534*'OddsRatio_working_3-way'!L534)+('OddsRatio_working_3-way'!K534*'OddsRatio_working_3-way'!M534)+('OddsRatio_working_3-way'!L534*'OddsRatio_working_3-way'!M534)-(3*'OddsRatio_working_3-way'!K534*'OddsRatio_working_3-way'!L534*'OddsRatio_working_3-way'!M534)</f>
        <v>0.23075217624682023</v>
      </c>
      <c r="Q534" s="11">
        <f>2*'OddsRatio_working_3-way'!K534*'OddsRatio_working_3-way'!L534*'OddsRatio_working_3-way'!M534</f>
        <v>5.8344418772900183E-2</v>
      </c>
      <c r="R534" s="11">
        <f t="shared" si="127"/>
        <v>0</v>
      </c>
      <c r="S534" s="11">
        <f t="shared" si="128"/>
        <v>-0.99130260420582905</v>
      </c>
      <c r="T534" s="11">
        <f t="shared" si="129"/>
        <v>-0.25064541193573425</v>
      </c>
      <c r="U534" s="11">
        <f>'OddsRatio_working_3-way'!S534-'OddsRatio_working_3-way'!R534^2/3</f>
        <v>-0.99130260420582905</v>
      </c>
      <c r="V534" s="11">
        <f>'OddsRatio_working_3-way'!S534*'OddsRatio_working_3-way'!R534/3-2*'OddsRatio_working_3-way'!R534^3/27-'OddsRatio_working_3-way'!T534</f>
        <v>0.25064541193573425</v>
      </c>
      <c r="W534" s="11">
        <f>'OddsRatio_working_3-way'!V534^2+4*'OddsRatio_working_3-way'!U534^3/27</f>
        <v>-8.1493038777262175E-2</v>
      </c>
      <c r="X534" s="11">
        <f>IF('OddsRatio_working_3-way'!W534&gt;0,IF(ABS('OddsRatio_working_3-way'!V534+SQRT('OddsRatio_working_3-way'!W534))/2&gt;0,ABS('OddsRatio_working_3-way'!V534+SQRT('OddsRatio_working_3-way'!W534))/2,ABS('OddsRatio_working_3-way'!V534-SQRT('OddsRatio_working_3-way'!W534))/2),SQRT(-'OddsRatio_working_3-way'!U534^3/27))</f>
        <v>0.18994483495326747</v>
      </c>
      <c r="Y534" s="11">
        <f>IF('OddsRatio_working_3-way'!W534&gt;=0,IF('OddsRatio_working_3-way'!V534+SQRT('OddsRatio_working_3-way'!W534)&gt;0,0,PI()),ACOS('OddsRatio_working_3-way'!V534/(2*'OddsRatio_working_3-way'!X534)))</f>
        <v>0.85026404271748846</v>
      </c>
      <c r="Z534" s="11">
        <f>'OddsRatio_working_3-way'!X534^(1/3)*COS('OddsRatio_working_3-way'!Y534/3)</f>
        <v>0.55190066062635657</v>
      </c>
      <c r="AA534" s="11">
        <f>'OddsRatio_working_3-way'!X534^(1/3)*COS(('OddsRatio_working_3-way'!Y534+2*PI())/3)</f>
        <v>-0.41516202756452536</v>
      </c>
      <c r="AB534" s="11">
        <f>'OddsRatio_working_3-way'!X534^(1/3)*COS(('OddsRatio_working_3-way'!Y534+4*PI())/3)</f>
        <v>-0.13673863306183109</v>
      </c>
      <c r="AC534" s="11">
        <f>'OddsRatio_working_3-way'!X534^(1/3)*SIN('OddsRatio_working_3-way'!Y534/3)</f>
        <v>0.16074782176481989</v>
      </c>
      <c r="AD534" s="11">
        <f>'OddsRatio_working_3-way'!X534^(1/3)*SIN(('OddsRatio_working_3-way'!Y534+2*PI())/3)</f>
        <v>0.39758608158542896</v>
      </c>
      <c r="AE534" s="11">
        <f>'OddsRatio_working_3-way'!X534^(1/3)*SIN(('OddsRatio_working_3-way'!Y534+4*PI())/3)</f>
        <v>-0.55833390335024879</v>
      </c>
      <c r="AF534" s="11">
        <f>-'OddsRatio_working_3-way'!U534/(3*'OddsRatio_working_3-way'!X534^(1/3))*COS(('OddsRatio_working_3-way'!Y534)/3)</f>
        <v>0.55190066062635645</v>
      </c>
      <c r="AG534" s="11">
        <f>-'OddsRatio_working_3-way'!U534/(3*'OddsRatio_working_3-way'!X534^(1/3))*COS(('OddsRatio_working_3-way'!Y534+2*PI())/3)</f>
        <v>-0.4151620275645253</v>
      </c>
      <c r="AH534" s="11">
        <f>-'OddsRatio_working_3-way'!U534/(3*'OddsRatio_working_3-way'!X534^(1/3))*COS(('OddsRatio_working_3-way'!Y534+4*PI())/3)</f>
        <v>-0.13673863306183107</v>
      </c>
      <c r="AI534" s="11">
        <f>'OddsRatio_working_3-way'!U534/(3*'OddsRatio_working_3-way'!X534^(1/3))*SIN(('OddsRatio_working_3-way'!Y534)/3)</f>
        <v>-0.16074782176481986</v>
      </c>
      <c r="AJ534" s="11">
        <f>'OddsRatio_working_3-way'!U534/(3*'OddsRatio_working_3-way'!X534^(1/3))*SIN(('OddsRatio_working_3-way'!Y534+2*PI())/3)</f>
        <v>-0.39758608158542885</v>
      </c>
      <c r="AK534" s="11">
        <f>'OddsRatio_working_3-way'!U534/(3*'OddsRatio_working_3-way'!X534^(1/3))*SIN(('OddsRatio_working_3-way'!Y534+4*PI())/3)</f>
        <v>0.55833390335024868</v>
      </c>
      <c r="AL534" s="11">
        <f>'OddsRatio_working_3-way'!Z534+'OddsRatio_working_3-way'!AF534</f>
        <v>1.1038013212527131</v>
      </c>
      <c r="AM534" s="11">
        <f>'OddsRatio_working_3-way'!AA534+'OddsRatio_working_3-way'!AG534</f>
        <v>-0.83032405512905072</v>
      </c>
      <c r="AN534" s="11">
        <f>'OddsRatio_working_3-way'!AB534+'OddsRatio_working_3-way'!AH534</f>
        <v>-0.27347726612366219</v>
      </c>
      <c r="AO534" s="11">
        <f>'OddsRatio_working_3-way'!AC534+'OddsRatio_working_3-way'!AI534</f>
        <v>0</v>
      </c>
      <c r="AP534" s="11">
        <f>'OddsRatio_working_3-way'!AD534+'OddsRatio_working_3-way'!AJ534</f>
        <v>0</v>
      </c>
      <c r="AQ534" s="11">
        <f>'OddsRatio_working_3-way'!AE534+'OddsRatio_working_3-way'!AK534</f>
        <v>0</v>
      </c>
      <c r="AR534" s="10">
        <f>IF(A534="","",IF(('OddsRatio_working_3-way'!X534=0),IF(Q534&gt;0,-Q534^(1/3),(-Q534)^(1/3)),'OddsRatio_working_3-way'!AL534-'OddsRatio_working_3-way'!R534/3))</f>
        <v>1.1038013212527131</v>
      </c>
      <c r="AS534" s="11">
        <f>IF(('OddsRatio_working_3-way'!X534=0),IF(Q534&gt;0,-Q534^(1/3),(-Q534)^(1/3)),'OddsRatio_working_3-way'!AM534-'OddsRatio_working_3-way'!R534/3)</f>
        <v>-0.83032405512905072</v>
      </c>
      <c r="AT534" s="11">
        <f>IF(('OddsRatio_working_3-way'!X534=0),IF(Q534&gt;0,-Q534^(1/3),(-Q534)^(1/3)),'OddsRatio_working_3-way'!AN534-'OddsRatio_working_3-way'!R534/3)</f>
        <v>-0.27347726612366219</v>
      </c>
      <c r="AU534" s="11">
        <f>IF(('OddsRatio_working_3-way'!X534=0),0,'OddsRatio_working_3-way'!AO534)</f>
        <v>0</v>
      </c>
      <c r="AV534" s="11">
        <f>IF(('OddsRatio_working_3-way'!X534=0),0,'OddsRatio_working_3-way'!AP534)</f>
        <v>0</v>
      </c>
      <c r="AW534" s="11">
        <f>IF(('OddsRatio_working_3-way'!X534=0),0,'OddsRatio_working_3-way'!AQ534)</f>
        <v>0</v>
      </c>
    </row>
    <row r="535" spans="1:49" x14ac:dyDescent="0.2">
      <c r="A535" s="4">
        <f>IF('True_Odds_Calculator_3-way'!A536="","",'True_Odds_Calculator_3-way'!A536)</f>
        <v>1.69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5.8</v>
      </c>
      <c r="D535" s="9">
        <f t="shared" si="117"/>
        <v>0.56780931826745706</v>
      </c>
      <c r="E535" s="9">
        <f t="shared" si="118"/>
        <v>0.27333415919664383</v>
      </c>
      <c r="F535" s="9">
        <f t="shared" si="119"/>
        <v>0.1588565225358991</v>
      </c>
      <c r="G535" s="9">
        <f t="shared" si="120"/>
        <v>1.1031226270994732</v>
      </c>
      <c r="H535" s="9">
        <f t="shared" si="121"/>
        <v>1.7611546126986362</v>
      </c>
      <c r="I535" s="9">
        <f t="shared" si="122"/>
        <v>3.6585255313097309</v>
      </c>
      <c r="J535" s="9">
        <f t="shared" si="123"/>
        <v>6.2949886100774712</v>
      </c>
      <c r="K535" s="11">
        <f t="shared" si="124"/>
        <v>0.59171597633136097</v>
      </c>
      <c r="L535" s="11">
        <f t="shared" si="125"/>
        <v>0.29325513196480935</v>
      </c>
      <c r="M535" s="11">
        <f t="shared" si="126"/>
        <v>0.17241379310344829</v>
      </c>
      <c r="N535" s="11">
        <f>'OddsRatio_working_3-way'!K535+'OddsRatio_working_3-way'!L535+'OddsRatio_working_3-way'!M535-('OddsRatio_working_3-way'!K535*'OddsRatio_working_3-way'!L535)-('OddsRatio_working_3-way'!K535*'OddsRatio_working_3-way'!M535)-('OddsRatio_working_3-way'!L535*'OddsRatio_working_3-way'!M535)+('OddsRatio_working_3-way'!K535*'OddsRatio_working_3-way'!L535*'OddsRatio_working_3-way'!M535)-1</f>
        <v>-0.23880218352709148</v>
      </c>
      <c r="O535" s="11">
        <f>0</f>
        <v>0</v>
      </c>
      <c r="P535" s="11">
        <f>('OddsRatio_working_3-way'!K535*'OddsRatio_working_3-way'!L535)+('OddsRatio_working_3-way'!K535*'OddsRatio_working_3-way'!M535)+('OddsRatio_working_3-way'!L535*'OddsRatio_working_3-way'!M535)-(3*'OddsRatio_working_3-way'!K535*'OddsRatio_working_3-way'!L535*'OddsRatio_working_3-way'!M535)</f>
        <v>0.23635131019404138</v>
      </c>
      <c r="Q535" s="11">
        <f>2*'OddsRatio_working_3-way'!K535*'OddsRatio_working_3-way'!L535*'OddsRatio_working_3-way'!M535</f>
        <v>5.9835774732668719E-2</v>
      </c>
      <c r="R535" s="11">
        <f t="shared" si="127"/>
        <v>0</v>
      </c>
      <c r="S535" s="11">
        <f t="shared" si="128"/>
        <v>-0.98973680517970619</v>
      </c>
      <c r="T535" s="11">
        <f t="shared" si="129"/>
        <v>-0.25056627979233076</v>
      </c>
      <c r="U535" s="11">
        <f>'OddsRatio_working_3-way'!S535-'OddsRatio_working_3-way'!R535^2/3</f>
        <v>-0.98973680517970619</v>
      </c>
      <c r="V535" s="11">
        <f>'OddsRatio_working_3-way'!S535*'OddsRatio_working_3-way'!R535/3-2*'OddsRatio_working_3-way'!R535^3/27-'OddsRatio_working_3-way'!T535</f>
        <v>0.25056627979233076</v>
      </c>
      <c r="W535" s="11">
        <f>'OddsRatio_working_3-way'!V535^2+4*'OddsRatio_working_3-way'!U535^3/27</f>
        <v>-8.0849922244076333E-2</v>
      </c>
      <c r="X535" s="11">
        <f>IF('OddsRatio_working_3-way'!W535&gt;0,IF(ABS('OddsRatio_working_3-way'!V535+SQRT('OddsRatio_working_3-way'!W535))/2&gt;0,ABS('OddsRatio_working_3-way'!V535+SQRT('OddsRatio_working_3-way'!W535))/2,ABS('OddsRatio_working_3-way'!V535-SQRT('OddsRatio_working_3-way'!W535))/2),SQRT(-'OddsRatio_working_3-way'!U535^3/27))</f>
        <v>0.18949497540373261</v>
      </c>
      <c r="Y535" s="11">
        <f>IF('OddsRatio_working_3-way'!W535&gt;=0,IF('OddsRatio_working_3-way'!V535+SQRT('OddsRatio_working_3-way'!W535)&gt;0,0,PI()),ACOS('OddsRatio_working_3-way'!V535/(2*'OddsRatio_working_3-way'!X535)))</f>
        <v>0.84845607557094782</v>
      </c>
      <c r="Z535" s="11">
        <f>'OddsRatio_working_3-way'!X535^(1/3)*COS('OddsRatio_working_3-way'!Y535/3)</f>
        <v>0.55156131354973659</v>
      </c>
      <c r="AA535" s="11">
        <f>'OddsRatio_working_3-way'!X535^(1/3)*COS(('OddsRatio_working_3-way'!Y535+2*PI())/3)</f>
        <v>-0.41459452258586504</v>
      </c>
      <c r="AB535" s="11">
        <f>'OddsRatio_working_3-way'!X535^(1/3)*COS(('OddsRatio_working_3-way'!Y535+4*PI())/3)</f>
        <v>-0.13696679096387149</v>
      </c>
      <c r="AC535" s="11">
        <f>'OddsRatio_working_3-way'!X535^(1/3)*SIN('OddsRatio_working_3-way'!Y535/3)</f>
        <v>0.16028844558646319</v>
      </c>
      <c r="AD535" s="11">
        <f>'OddsRatio_working_3-way'!X535^(1/3)*SIN(('OddsRatio_working_3-way'!Y535+2*PI())/3)</f>
        <v>0.39752188648555453</v>
      </c>
      <c r="AE535" s="11">
        <f>'OddsRatio_working_3-way'!X535^(1/3)*SIN(('OddsRatio_working_3-way'!Y535+4*PI())/3)</f>
        <v>-0.55781033207201758</v>
      </c>
      <c r="AF535" s="11">
        <f>-'OddsRatio_working_3-way'!U535/(3*'OddsRatio_working_3-way'!X535^(1/3))*COS(('OddsRatio_working_3-way'!Y535)/3)</f>
        <v>0.55156131354973648</v>
      </c>
      <c r="AG535" s="11">
        <f>-'OddsRatio_working_3-way'!U535/(3*'OddsRatio_working_3-way'!X535^(1/3))*COS(('OddsRatio_working_3-way'!Y535+2*PI())/3)</f>
        <v>-0.41459452258586493</v>
      </c>
      <c r="AH535" s="11">
        <f>-'OddsRatio_working_3-way'!U535/(3*'OddsRatio_working_3-way'!X535^(1/3))*COS(('OddsRatio_working_3-way'!Y535+4*PI())/3)</f>
        <v>-0.13696679096387146</v>
      </c>
      <c r="AI535" s="11">
        <f>'OddsRatio_working_3-way'!U535/(3*'OddsRatio_working_3-way'!X535^(1/3))*SIN(('OddsRatio_working_3-way'!Y535)/3)</f>
        <v>-0.16028844558646316</v>
      </c>
      <c r="AJ535" s="11">
        <f>'OddsRatio_working_3-way'!U535/(3*'OddsRatio_working_3-way'!X535^(1/3))*SIN(('OddsRatio_working_3-way'!Y535+2*PI())/3)</f>
        <v>-0.39752188648555442</v>
      </c>
      <c r="AK535" s="11">
        <f>'OddsRatio_working_3-way'!U535/(3*'OddsRatio_working_3-way'!X535^(1/3))*SIN(('OddsRatio_working_3-way'!Y535+4*PI())/3)</f>
        <v>0.55781033207201747</v>
      </c>
      <c r="AL535" s="11">
        <f>'OddsRatio_working_3-way'!Z535+'OddsRatio_working_3-way'!AF535</f>
        <v>1.1031226270994732</v>
      </c>
      <c r="AM535" s="11">
        <f>'OddsRatio_working_3-way'!AA535+'OddsRatio_working_3-way'!AG535</f>
        <v>-0.82918904517172998</v>
      </c>
      <c r="AN535" s="11">
        <f>'OddsRatio_working_3-way'!AB535+'OddsRatio_working_3-way'!AH535</f>
        <v>-0.27393358192774298</v>
      </c>
      <c r="AO535" s="11">
        <f>'OddsRatio_working_3-way'!AC535+'OddsRatio_working_3-way'!AI535</f>
        <v>0</v>
      </c>
      <c r="AP535" s="11">
        <f>'OddsRatio_working_3-way'!AD535+'OddsRatio_working_3-way'!AJ535</f>
        <v>0</v>
      </c>
      <c r="AQ535" s="11">
        <f>'OddsRatio_working_3-way'!AE535+'OddsRatio_working_3-way'!AK535</f>
        <v>0</v>
      </c>
      <c r="AR535" s="10">
        <f>IF(A535="","",IF(('OddsRatio_working_3-way'!X535=0),IF(Q535&gt;0,-Q535^(1/3),(-Q535)^(1/3)),'OddsRatio_working_3-way'!AL535-'OddsRatio_working_3-way'!R535/3))</f>
        <v>1.1031226270994732</v>
      </c>
      <c r="AS535" s="11">
        <f>IF(('OddsRatio_working_3-way'!X535=0),IF(Q535&gt;0,-Q535^(1/3),(-Q535)^(1/3)),'OddsRatio_working_3-way'!AM535-'OddsRatio_working_3-way'!R535/3)</f>
        <v>-0.82918904517172998</v>
      </c>
      <c r="AT535" s="11">
        <f>IF(('OddsRatio_working_3-way'!X535=0),IF(Q535&gt;0,-Q535^(1/3),(-Q535)^(1/3)),'OddsRatio_working_3-way'!AN535-'OddsRatio_working_3-way'!R535/3)</f>
        <v>-0.27393358192774298</v>
      </c>
      <c r="AU535" s="11">
        <f>IF(('OddsRatio_working_3-way'!X535=0),0,'OddsRatio_working_3-way'!AO535)</f>
        <v>0</v>
      </c>
      <c r="AV535" s="11">
        <f>IF(('OddsRatio_working_3-way'!X535=0),0,'OddsRatio_working_3-way'!AP535)</f>
        <v>0</v>
      </c>
      <c r="AW535" s="11">
        <f>IF(('OddsRatio_working_3-way'!X535=0),0,'OddsRatio_working_3-way'!AQ535)</f>
        <v>0</v>
      </c>
    </row>
    <row r="536" spans="1:49" x14ac:dyDescent="0.2">
      <c r="A536" s="4">
        <f>IF('True_Odds_Calculator_3-way'!A537="","",'True_Odds_Calculator_3-way'!A537)</f>
        <v>2.1800000000000002</v>
      </c>
      <c r="B536" s="4">
        <f>IF('True_Odds_Calculator_3-way'!B537="","",'True_Odds_Calculator_3-way'!B537)</f>
        <v>3.75</v>
      </c>
      <c r="C536" s="4">
        <f>IF('True_Odds_Calculator_3-way'!C537="","",'True_Odds_Calculator_3-way'!C537)</f>
        <v>3.08</v>
      </c>
      <c r="D536" s="9">
        <f t="shared" si="117"/>
        <v>0.43982882460325395</v>
      </c>
      <c r="E536" s="9">
        <f t="shared" si="118"/>
        <v>0.25200577294406523</v>
      </c>
      <c r="F536" s="9">
        <f t="shared" si="119"/>
        <v>0.3081654024526807</v>
      </c>
      <c r="G536" s="9">
        <f t="shared" si="120"/>
        <v>1.0793320231119659</v>
      </c>
      <c r="H536" s="9">
        <f t="shared" si="121"/>
        <v>2.2736117872721198</v>
      </c>
      <c r="I536" s="9">
        <f t="shared" si="122"/>
        <v>3.9681630635579062</v>
      </c>
      <c r="J536" s="9">
        <f t="shared" si="123"/>
        <v>3.2450106080728891</v>
      </c>
      <c r="K536" s="11">
        <f t="shared" si="124"/>
        <v>0.4587155963302752</v>
      </c>
      <c r="L536" s="11">
        <f t="shared" si="125"/>
        <v>0.26666666666666666</v>
      </c>
      <c r="M536" s="11">
        <f t="shared" si="126"/>
        <v>0.32467532467532467</v>
      </c>
      <c r="N536" s="11">
        <f>'OddsRatio_working_3-way'!K536+'OddsRatio_working_3-way'!L536+'OddsRatio_working_3-way'!M536-('OddsRatio_working_3-way'!K536*'OddsRatio_working_3-way'!L536)-('OddsRatio_working_3-way'!K536*'OddsRatio_working_3-way'!M536)-('OddsRatio_working_3-way'!L536*'OddsRatio_working_3-way'!M536)+('OddsRatio_working_3-way'!K536*'OddsRatio_working_3-way'!L536*'OddsRatio_working_3-way'!M536)-1</f>
        <v>-0.26806465705548266</v>
      </c>
      <c r="O536" s="11">
        <f>0</f>
        <v>0</v>
      </c>
      <c r="P536" s="11">
        <f>('OddsRatio_working_3-way'!K536*'OddsRatio_working_3-way'!L536)+('OddsRatio_working_3-way'!K536*'OddsRatio_working_3-way'!M536)+('OddsRatio_working_3-way'!L536*'OddsRatio_working_3-way'!M536)-(3*'OddsRatio_working_3-way'!K536*'OddsRatio_working_3-way'!L536*'OddsRatio_working_3-way'!M536)</f>
        <v>0.23869097263592676</v>
      </c>
      <c r="Q536" s="11">
        <f>2*'OddsRatio_working_3-way'!K536*'OddsRatio_working_3-way'!L536*'OddsRatio_working_3-way'!M536</f>
        <v>7.9431272091822533E-2</v>
      </c>
      <c r="R536" s="11">
        <f t="shared" si="127"/>
        <v>0</v>
      </c>
      <c r="S536" s="11">
        <f t="shared" si="128"/>
        <v>-0.89042313618584834</v>
      </c>
      <c r="T536" s="11">
        <f t="shared" si="129"/>
        <v>-0.29631385563588958</v>
      </c>
      <c r="U536" s="11">
        <f>'OddsRatio_working_3-way'!S536-'OddsRatio_working_3-way'!R536^2/3</f>
        <v>-0.89042313618584834</v>
      </c>
      <c r="V536" s="11">
        <f>'OddsRatio_working_3-way'!S536*'OddsRatio_working_3-way'!R536/3-2*'OddsRatio_working_3-way'!R536^3/27-'OddsRatio_working_3-way'!T536</f>
        <v>0.29631385563588958</v>
      </c>
      <c r="W536" s="11">
        <f>'OddsRatio_working_3-way'!V536^2+4*'OddsRatio_working_3-way'!U536^3/27</f>
        <v>-1.6786984386680651E-2</v>
      </c>
      <c r="X536" s="11">
        <f>IF('OddsRatio_working_3-way'!W536&gt;0,IF(ABS('OddsRatio_working_3-way'!V536+SQRT('OddsRatio_working_3-way'!W536))/2&gt;0,ABS('OddsRatio_working_3-way'!V536+SQRT('OddsRatio_working_3-way'!W536))/2,ABS('OddsRatio_working_3-way'!V536-SQRT('OddsRatio_working_3-way'!W536))/2),SQRT(-'OddsRatio_working_3-way'!U536^3/27))</f>
        <v>0.16170102460133598</v>
      </c>
      <c r="Y536" s="11">
        <f>IF('OddsRatio_working_3-way'!W536&gt;=0,IF('OddsRatio_working_3-way'!V536+SQRT('OddsRatio_working_3-way'!W536)&gt;0,0,PI()),ACOS('OddsRatio_working_3-way'!V536/(2*'OddsRatio_working_3-way'!X536)))</f>
        <v>0.4122044451244089</v>
      </c>
      <c r="Z536" s="11">
        <f>'OddsRatio_working_3-way'!X536^(1/3)*COS('OddsRatio_working_3-way'!Y536/3)</f>
        <v>0.53966601155598293</v>
      </c>
      <c r="AA536" s="11">
        <f>'OddsRatio_working_3-way'!X536^(1/3)*COS(('OddsRatio_working_3-way'!Y536+2*PI())/3)</f>
        <v>-0.33445677094921422</v>
      </c>
      <c r="AB536" s="11">
        <f>'OddsRatio_working_3-way'!X536^(1/3)*COS(('OddsRatio_working_3-way'!Y536+4*PI())/3)</f>
        <v>-0.20520924060676865</v>
      </c>
      <c r="AC536" s="11">
        <f>'OddsRatio_working_3-way'!X536^(1/3)*SIN('OddsRatio_working_3-way'!Y536/3)</f>
        <v>7.4621096435305165E-2</v>
      </c>
      <c r="AD536" s="11">
        <f>'OddsRatio_working_3-way'!X536^(1/3)*SIN(('OddsRatio_working_3-way'!Y536+2*PI())/3)</f>
        <v>0.43005392734885506</v>
      </c>
      <c r="AE536" s="11">
        <f>'OddsRatio_working_3-way'!X536^(1/3)*SIN(('OddsRatio_working_3-way'!Y536+4*PI())/3)</f>
        <v>-0.50467502378416029</v>
      </c>
      <c r="AF536" s="11">
        <f>-'OddsRatio_working_3-way'!U536/(3*'OddsRatio_working_3-way'!X536^(1/3))*COS(('OddsRatio_working_3-way'!Y536)/3)</f>
        <v>0.53966601155598293</v>
      </c>
      <c r="AG536" s="11">
        <f>-'OddsRatio_working_3-way'!U536/(3*'OddsRatio_working_3-way'!X536^(1/3))*COS(('OddsRatio_working_3-way'!Y536+2*PI())/3)</f>
        <v>-0.33445677094921422</v>
      </c>
      <c r="AH536" s="11">
        <f>-'OddsRatio_working_3-way'!U536/(3*'OddsRatio_working_3-way'!X536^(1/3))*COS(('OddsRatio_working_3-way'!Y536+4*PI())/3)</f>
        <v>-0.20520924060676865</v>
      </c>
      <c r="AI536" s="11">
        <f>'OddsRatio_working_3-way'!U536/(3*'OddsRatio_working_3-way'!X536^(1/3))*SIN(('OddsRatio_working_3-way'!Y536)/3)</f>
        <v>-7.4621096435305165E-2</v>
      </c>
      <c r="AJ536" s="11">
        <f>'OddsRatio_working_3-way'!U536/(3*'OddsRatio_working_3-way'!X536^(1/3))*SIN(('OddsRatio_working_3-way'!Y536+2*PI())/3)</f>
        <v>-0.43005392734885506</v>
      </c>
      <c r="AK536" s="11">
        <f>'OddsRatio_working_3-way'!U536/(3*'OddsRatio_working_3-way'!X536^(1/3))*SIN(('OddsRatio_working_3-way'!Y536+4*PI())/3)</f>
        <v>0.50467502378416029</v>
      </c>
      <c r="AL536" s="11">
        <f>'OddsRatio_working_3-way'!Z536+'OddsRatio_working_3-way'!AF536</f>
        <v>1.0793320231119659</v>
      </c>
      <c r="AM536" s="11">
        <f>'OddsRatio_working_3-way'!AA536+'OddsRatio_working_3-way'!AG536</f>
        <v>-0.66891354189842844</v>
      </c>
      <c r="AN536" s="11">
        <f>'OddsRatio_working_3-way'!AB536+'OddsRatio_working_3-way'!AH536</f>
        <v>-0.4104184812135373</v>
      </c>
      <c r="AO536" s="11">
        <f>'OddsRatio_working_3-way'!AC536+'OddsRatio_working_3-way'!AI536</f>
        <v>0</v>
      </c>
      <c r="AP536" s="11">
        <f>'OddsRatio_working_3-way'!AD536+'OddsRatio_working_3-way'!AJ536</f>
        <v>0</v>
      </c>
      <c r="AQ536" s="11">
        <f>'OddsRatio_working_3-way'!AE536+'OddsRatio_working_3-way'!AK536</f>
        <v>0</v>
      </c>
      <c r="AR536" s="10">
        <f>IF(A536="","",IF(('OddsRatio_working_3-way'!X536=0),IF(Q536&gt;0,-Q536^(1/3),(-Q536)^(1/3)),'OddsRatio_working_3-way'!AL536-'OddsRatio_working_3-way'!R536/3))</f>
        <v>1.0793320231119659</v>
      </c>
      <c r="AS536" s="11">
        <f>IF(('OddsRatio_working_3-way'!X536=0),IF(Q536&gt;0,-Q536^(1/3),(-Q536)^(1/3)),'OddsRatio_working_3-way'!AM536-'OddsRatio_working_3-way'!R536/3)</f>
        <v>-0.66891354189842844</v>
      </c>
      <c r="AT536" s="11">
        <f>IF(('OddsRatio_working_3-way'!X536=0),IF(Q536&gt;0,-Q536^(1/3),(-Q536)^(1/3)),'OddsRatio_working_3-way'!AN536-'OddsRatio_working_3-way'!R536/3)</f>
        <v>-0.4104184812135373</v>
      </c>
      <c r="AU536" s="11">
        <f>IF(('OddsRatio_working_3-way'!X536=0),0,'OddsRatio_working_3-way'!AO536)</f>
        <v>0</v>
      </c>
      <c r="AV536" s="11">
        <f>IF(('OddsRatio_working_3-way'!X536=0),0,'OddsRatio_working_3-way'!AP536)</f>
        <v>0</v>
      </c>
      <c r="AW536" s="11">
        <f>IF(('OddsRatio_working_3-way'!X536=0),0,'OddsRatio_working_3-way'!AQ536)</f>
        <v>0</v>
      </c>
    </row>
    <row r="537" spans="1:49" x14ac:dyDescent="0.2">
      <c r="A537" s="4">
        <f>IF('True_Odds_Calculator_3-way'!A538="","",'True_Odds_Calculator_3-way'!A538)</f>
        <v>2.81</v>
      </c>
      <c r="B537" s="4">
        <f>IF('True_Odds_Calculator_3-way'!B538="","",'True_Odds_Calculator_3-way'!B538)</f>
        <v>3.59</v>
      </c>
      <c r="C537" s="4">
        <f>IF('True_Odds_Calculator_3-way'!C538="","",'True_Odds_Calculator_3-way'!C538)</f>
        <v>2.41</v>
      </c>
      <c r="D537" s="9">
        <f t="shared" si="117"/>
        <v>0.33905610744394421</v>
      </c>
      <c r="E537" s="9">
        <f t="shared" si="118"/>
        <v>0.26389249280328858</v>
      </c>
      <c r="F537" s="9">
        <f t="shared" si="119"/>
        <v>0.39705139975276732</v>
      </c>
      <c r="G537" s="9">
        <f t="shared" si="120"/>
        <v>1.0769968850606926</v>
      </c>
      <c r="H537" s="9">
        <f t="shared" si="121"/>
        <v>2.9493643619598533</v>
      </c>
      <c r="I537" s="9">
        <f t="shared" si="122"/>
        <v>3.7894219323071936</v>
      </c>
      <c r="J537" s="9">
        <f t="shared" si="123"/>
        <v>2.5185656079355763</v>
      </c>
      <c r="K537" s="11">
        <f t="shared" si="124"/>
        <v>0.35587188612099646</v>
      </c>
      <c r="L537" s="11">
        <f t="shared" si="125"/>
        <v>0.2785515320334262</v>
      </c>
      <c r="M537" s="11">
        <f t="shared" si="126"/>
        <v>0.41493775933609955</v>
      </c>
      <c r="N537" s="11">
        <f>'OddsRatio_working_3-way'!K537+'OddsRatio_working_3-way'!L537+'OddsRatio_working_3-way'!M537-('OddsRatio_working_3-way'!K537*'OddsRatio_working_3-way'!L537)-('OddsRatio_working_3-way'!K537*'OddsRatio_working_3-way'!M537)-('OddsRatio_working_3-way'!L537*'OddsRatio_working_3-way'!M537)+('OddsRatio_working_3-way'!K537*'OddsRatio_working_3-way'!L537*'OddsRatio_working_3-way'!M537)-1</f>
        <v>-0.27188148950805413</v>
      </c>
      <c r="O537" s="11">
        <f>0</f>
        <v>0</v>
      </c>
      <c r="P537" s="11">
        <f>('OddsRatio_working_3-way'!K537*'OddsRatio_working_3-way'!L537)+('OddsRatio_working_3-way'!K537*'OddsRatio_working_3-way'!M537)+('OddsRatio_working_3-way'!L537*'OddsRatio_working_3-way'!M537)-(3*'OddsRatio_working_3-way'!K537*'OddsRatio_working_3-way'!L537*'OddsRatio_working_3-way'!M537)</f>
        <v>0.2389782196237808</v>
      </c>
      <c r="Q537" s="11">
        <f>2*'OddsRatio_working_3-way'!K537*'OddsRatio_working_3-way'!L537*'OddsRatio_working_3-way'!M537</f>
        <v>8.2264447374795463E-2</v>
      </c>
      <c r="R537" s="11">
        <f t="shared" si="127"/>
        <v>0</v>
      </c>
      <c r="S537" s="11">
        <f t="shared" si="128"/>
        <v>-0.87897936728311687</v>
      </c>
      <c r="T537" s="11">
        <f t="shared" si="129"/>
        <v>-0.30257465310950671</v>
      </c>
      <c r="U537" s="11">
        <f>'OddsRatio_working_3-way'!S537-'OddsRatio_working_3-way'!R537^2/3</f>
        <v>-0.87897936728311687</v>
      </c>
      <c r="V537" s="11">
        <f>'OddsRatio_working_3-way'!S537*'OddsRatio_working_3-way'!R537/3-2*'OddsRatio_working_3-way'!R537^3/27-'OddsRatio_working_3-way'!T537</f>
        <v>0.30257465310950671</v>
      </c>
      <c r="W537" s="11">
        <f>'OddsRatio_working_3-way'!V537^2+4*'OddsRatio_working_3-way'!U537^3/27</f>
        <v>-9.0565222695239006E-3</v>
      </c>
      <c r="X537" s="11">
        <f>IF('OddsRatio_working_3-way'!W537&gt;0,IF(ABS('OddsRatio_working_3-way'!V537+SQRT('OddsRatio_working_3-way'!W537))/2&gt;0,ABS('OddsRatio_working_3-way'!V537+SQRT('OddsRatio_working_3-way'!W537))/2,ABS('OddsRatio_working_3-way'!V537-SQRT('OddsRatio_working_3-way'!W537))/2),SQRT(-'OddsRatio_working_3-way'!U537^3/27))</f>
        <v>0.15859377586609619</v>
      </c>
      <c r="Y537" s="11">
        <f>IF('OddsRatio_working_3-way'!W537&gt;=0,IF('OddsRatio_working_3-way'!V537+SQRT('OddsRatio_working_3-way'!W537)&gt;0,0,PI()),ACOS('OddsRatio_working_3-way'!V537/(2*'OddsRatio_working_3-way'!X537)))</f>
        <v>0.30472403965514361</v>
      </c>
      <c r="Z537" s="11">
        <f>'OddsRatio_working_3-way'!X537^(1/3)*COS('OddsRatio_working_3-way'!Y537/3)</f>
        <v>0.53849844253034618</v>
      </c>
      <c r="AA537" s="11">
        <f>'OddsRatio_working_3-way'!X537^(1/3)*COS(('OddsRatio_working_3-way'!Y537+2*PI())/3)</f>
        <v>-0.31678249766258476</v>
      </c>
      <c r="AB537" s="11">
        <f>'OddsRatio_working_3-way'!X537^(1/3)*COS(('OddsRatio_working_3-way'!Y537+4*PI())/3)</f>
        <v>-0.22171594486776158</v>
      </c>
      <c r="AC537" s="11">
        <f>'OddsRatio_working_3-way'!X537^(1/3)*SIN('OddsRatio_working_3-way'!Y537/3)</f>
        <v>5.4886699847020999E-2</v>
      </c>
      <c r="AD537" s="11">
        <f>'OddsRatio_working_3-way'!X537^(1/3)*SIN(('OddsRatio_working_3-way'!Y537+2*PI())/3)</f>
        <v>0.4389099812061239</v>
      </c>
      <c r="AE537" s="11">
        <f>'OddsRatio_working_3-way'!X537^(1/3)*SIN(('OddsRatio_working_3-way'!Y537+4*PI())/3)</f>
        <v>-0.49379668105314489</v>
      </c>
      <c r="AF537" s="11">
        <f>-'OddsRatio_working_3-way'!U537/(3*'OddsRatio_working_3-way'!X537^(1/3))*COS(('OddsRatio_working_3-way'!Y537)/3)</f>
        <v>0.53849844253034629</v>
      </c>
      <c r="AG537" s="11">
        <f>-'OddsRatio_working_3-way'!U537/(3*'OddsRatio_working_3-way'!X537^(1/3))*COS(('OddsRatio_working_3-way'!Y537+2*PI())/3)</f>
        <v>-0.31678249766258482</v>
      </c>
      <c r="AH537" s="11">
        <f>-'OddsRatio_working_3-way'!U537/(3*'OddsRatio_working_3-way'!X537^(1/3))*COS(('OddsRatio_working_3-way'!Y537+4*PI())/3)</f>
        <v>-0.22171594486776161</v>
      </c>
      <c r="AI537" s="11">
        <f>'OddsRatio_working_3-way'!U537/(3*'OddsRatio_working_3-way'!X537^(1/3))*SIN(('OddsRatio_working_3-way'!Y537)/3)</f>
        <v>-5.4886699847021013E-2</v>
      </c>
      <c r="AJ537" s="11">
        <f>'OddsRatio_working_3-way'!U537/(3*'OddsRatio_working_3-way'!X537^(1/3))*SIN(('OddsRatio_working_3-way'!Y537+2*PI())/3)</f>
        <v>-0.43890998120612401</v>
      </c>
      <c r="AK537" s="11">
        <f>'OddsRatio_working_3-way'!U537/(3*'OddsRatio_working_3-way'!X537^(1/3))*SIN(('OddsRatio_working_3-way'!Y537+4*PI())/3)</f>
        <v>0.493796681053145</v>
      </c>
      <c r="AL537" s="11">
        <f>'OddsRatio_working_3-way'!Z537+'OddsRatio_working_3-way'!AF537</f>
        <v>1.0769968850606926</v>
      </c>
      <c r="AM537" s="11">
        <f>'OddsRatio_working_3-way'!AA537+'OddsRatio_working_3-way'!AG537</f>
        <v>-0.63356499532516963</v>
      </c>
      <c r="AN537" s="11">
        <f>'OddsRatio_working_3-way'!AB537+'OddsRatio_working_3-way'!AH537</f>
        <v>-0.44343188973552317</v>
      </c>
      <c r="AO537" s="11">
        <f>'OddsRatio_working_3-way'!AC537+'OddsRatio_working_3-way'!AI537</f>
        <v>0</v>
      </c>
      <c r="AP537" s="11">
        <f>'OddsRatio_working_3-way'!AD537+'OddsRatio_working_3-way'!AJ537</f>
        <v>0</v>
      </c>
      <c r="AQ537" s="11">
        <f>'OddsRatio_working_3-way'!AE537+'OddsRatio_working_3-way'!AK537</f>
        <v>0</v>
      </c>
      <c r="AR537" s="10">
        <f>IF(A537="","",IF(('OddsRatio_working_3-way'!X537=0),IF(Q537&gt;0,-Q537^(1/3),(-Q537)^(1/3)),'OddsRatio_working_3-way'!AL537-'OddsRatio_working_3-way'!R537/3))</f>
        <v>1.0769968850606926</v>
      </c>
      <c r="AS537" s="11">
        <f>IF(('OddsRatio_working_3-way'!X537=0),IF(Q537&gt;0,-Q537^(1/3),(-Q537)^(1/3)),'OddsRatio_working_3-way'!AM537-'OddsRatio_working_3-way'!R537/3)</f>
        <v>-0.63356499532516963</v>
      </c>
      <c r="AT537" s="11">
        <f>IF(('OddsRatio_working_3-way'!X537=0),IF(Q537&gt;0,-Q537^(1/3),(-Q537)^(1/3)),'OddsRatio_working_3-way'!AN537-'OddsRatio_working_3-way'!R537/3)</f>
        <v>-0.44343188973552317</v>
      </c>
      <c r="AU537" s="11">
        <f>IF(('OddsRatio_working_3-way'!X537=0),0,'OddsRatio_working_3-way'!AO537)</f>
        <v>0</v>
      </c>
      <c r="AV537" s="11">
        <f>IF(('OddsRatio_working_3-way'!X537=0),0,'OddsRatio_working_3-way'!AP537)</f>
        <v>0</v>
      </c>
      <c r="AW537" s="11">
        <f>IF(('OddsRatio_working_3-way'!X537=0),0,'OddsRatio_working_3-way'!AQ537)</f>
        <v>0</v>
      </c>
    </row>
    <row r="538" spans="1:49" x14ac:dyDescent="0.2">
      <c r="A538" s="4">
        <f>IF('True_Odds_Calculator_3-way'!A539="","",'True_Odds_Calculator_3-way'!A539)</f>
        <v>2.66</v>
      </c>
      <c r="B538" s="4">
        <f>IF('True_Odds_Calculator_3-way'!B539="","",'True_Odds_Calculator_3-way'!B539)</f>
        <v>3.18</v>
      </c>
      <c r="C538" s="4">
        <f>IF('True_Odds_Calculator_3-way'!C539="","",'True_Odds_Calculator_3-way'!C539)</f>
        <v>3.02</v>
      </c>
      <c r="D538" s="9">
        <f t="shared" si="117"/>
        <v>0.36841085841143351</v>
      </c>
      <c r="E538" s="9">
        <f t="shared" si="118"/>
        <v>0.30756081252280093</v>
      </c>
      <c r="F538" s="9">
        <f t="shared" si="119"/>
        <v>0.32402832906576567</v>
      </c>
      <c r="G538" s="9">
        <f t="shared" si="120"/>
        <v>1.0327474823617426</v>
      </c>
      <c r="H538" s="9">
        <f t="shared" si="121"/>
        <v>2.714360820720493</v>
      </c>
      <c r="I538" s="9">
        <f t="shared" si="122"/>
        <v>3.2513895115485991</v>
      </c>
      <c r="J538" s="9">
        <f t="shared" si="123"/>
        <v>3.0861499143707194</v>
      </c>
      <c r="K538" s="11">
        <f t="shared" si="124"/>
        <v>0.37593984962406013</v>
      </c>
      <c r="L538" s="11">
        <f t="shared" si="125"/>
        <v>0.31446540880503143</v>
      </c>
      <c r="M538" s="11">
        <f t="shared" si="126"/>
        <v>0.33112582781456956</v>
      </c>
      <c r="N538" s="11">
        <f>'OddsRatio_working_3-way'!K538+'OddsRatio_working_3-way'!L538+'OddsRatio_working_3-way'!M538-('OddsRatio_working_3-way'!K538*'OddsRatio_working_3-way'!L538)-('OddsRatio_working_3-way'!K538*'OddsRatio_working_3-way'!M538)-('OddsRatio_working_3-way'!L538*'OddsRatio_working_3-way'!M538)+('OddsRatio_working_3-way'!K538*'OddsRatio_working_3-way'!L538*'OddsRatio_working_3-way'!M538)-1</f>
        <v>-0.28615428362233852</v>
      </c>
      <c r="O538" s="11">
        <f>0</f>
        <v>0</v>
      </c>
      <c r="P538" s="11">
        <f>('OddsRatio_working_3-way'!K538*'OddsRatio_working_3-way'!L538)+('OddsRatio_working_3-way'!K538*'OddsRatio_working_3-way'!M538)+('OddsRatio_working_3-way'!L538*'OddsRatio_working_3-way'!M538)-(3*'OddsRatio_working_3-way'!K538*'OddsRatio_working_3-way'!L538*'OddsRatio_working_3-way'!M538)</f>
        <v>0.22939392715200474</v>
      </c>
      <c r="Q538" s="11">
        <f>2*'OddsRatio_working_3-way'!K538*'OddsRatio_working_3-way'!L538*'OddsRatio_working_3-way'!M538</f>
        <v>7.8291442713994783E-2</v>
      </c>
      <c r="R538" s="11">
        <f t="shared" si="127"/>
        <v>0</v>
      </c>
      <c r="S538" s="11">
        <f t="shared" si="128"/>
        <v>-0.80164421880454839</v>
      </c>
      <c r="T538" s="11">
        <f t="shared" si="129"/>
        <v>-0.27359870948960691</v>
      </c>
      <c r="U538" s="11">
        <f>'OddsRatio_working_3-way'!S538-'OddsRatio_working_3-way'!R538^2/3</f>
        <v>-0.80164421880454839</v>
      </c>
      <c r="V538" s="11">
        <f>'OddsRatio_working_3-way'!S538*'OddsRatio_working_3-way'!R538/3-2*'OddsRatio_working_3-way'!R538^3/27-'OddsRatio_working_3-way'!T538</f>
        <v>0.27359870948960691</v>
      </c>
      <c r="W538" s="11">
        <f>'OddsRatio_working_3-way'!V538^2+4*'OddsRatio_working_3-way'!U538^3/27</f>
        <v>-1.4642488090217815E-3</v>
      </c>
      <c r="X538" s="11">
        <f>IF('OddsRatio_working_3-way'!W538&gt;0,IF(ABS('OddsRatio_working_3-way'!V538+SQRT('OddsRatio_working_3-way'!W538))/2&gt;0,ABS('OddsRatio_working_3-way'!V538+SQRT('OddsRatio_working_3-way'!W538))/2,ABS('OddsRatio_working_3-way'!V538-SQRT('OddsRatio_working_3-way'!W538))/2),SQRT(-'OddsRatio_working_3-way'!U538^3/27))</f>
        <v>0.13813082806111757</v>
      </c>
      <c r="Y538" s="11">
        <f>IF('OddsRatio_working_3-way'!W538&gt;=0,IF('OddsRatio_working_3-way'!V538+SQRT('OddsRatio_working_3-way'!W538)&gt;0,0,PI()),ACOS('OddsRatio_working_3-way'!V538/(2*'OddsRatio_working_3-way'!X538)))</f>
        <v>0.13895858942829542</v>
      </c>
      <c r="Z538" s="11">
        <f>'OddsRatio_working_3-way'!X538^(1/3)*COS('OddsRatio_working_3-way'!Y538/3)</f>
        <v>0.51637374118087132</v>
      </c>
      <c r="AA538" s="11">
        <f>'OddsRatio_working_3-way'!X538^(1/3)*COS(('OddsRatio_working_3-way'!Y538+2*PI())/3)</f>
        <v>-0.27891545629448267</v>
      </c>
      <c r="AB538" s="11">
        <f>'OddsRatio_working_3-way'!X538^(1/3)*COS(('OddsRatio_working_3-way'!Y538+4*PI())/3)</f>
        <v>-0.23745828488638851</v>
      </c>
      <c r="AC538" s="11">
        <f>'OddsRatio_working_3-way'!X538^(1/3)*SIN('OddsRatio_working_3-way'!Y538/3)</f>
        <v>2.3935309072303658E-2</v>
      </c>
      <c r="AD538" s="11">
        <f>'OddsRatio_working_3-way'!X538^(1/3)*SIN(('OddsRatio_working_3-way'!Y538+2*PI())/3)</f>
        <v>0.4352251231736935</v>
      </c>
      <c r="AE538" s="11">
        <f>'OddsRatio_working_3-way'!X538^(1/3)*SIN(('OddsRatio_working_3-way'!Y538+4*PI())/3)</f>
        <v>-0.45916043224599717</v>
      </c>
      <c r="AF538" s="11">
        <f>-'OddsRatio_working_3-way'!U538/(3*'OddsRatio_working_3-way'!X538^(1/3))*COS(('OddsRatio_working_3-way'!Y538)/3)</f>
        <v>0.5163737411808712</v>
      </c>
      <c r="AG538" s="11">
        <f>-'OddsRatio_working_3-way'!U538/(3*'OddsRatio_working_3-way'!X538^(1/3))*COS(('OddsRatio_working_3-way'!Y538+2*PI())/3)</f>
        <v>-0.27891545629448261</v>
      </c>
      <c r="AH538" s="11">
        <f>-'OddsRatio_working_3-way'!U538/(3*'OddsRatio_working_3-way'!X538^(1/3))*COS(('OddsRatio_working_3-way'!Y538+4*PI())/3)</f>
        <v>-0.23745828488638845</v>
      </c>
      <c r="AI538" s="11">
        <f>'OddsRatio_working_3-way'!U538/(3*'OddsRatio_working_3-way'!X538^(1/3))*SIN(('OddsRatio_working_3-way'!Y538)/3)</f>
        <v>-2.3935309072303654E-2</v>
      </c>
      <c r="AJ538" s="11">
        <f>'OddsRatio_working_3-way'!U538/(3*'OddsRatio_working_3-way'!X538^(1/3))*SIN(('OddsRatio_working_3-way'!Y538+2*PI())/3)</f>
        <v>-0.43522512317369338</v>
      </c>
      <c r="AK538" s="11">
        <f>'OddsRatio_working_3-way'!U538/(3*'OddsRatio_working_3-way'!X538^(1/3))*SIN(('OddsRatio_working_3-way'!Y538+4*PI())/3)</f>
        <v>0.45916043224599706</v>
      </c>
      <c r="AL538" s="11">
        <f>'OddsRatio_working_3-way'!Z538+'OddsRatio_working_3-way'!AF538</f>
        <v>1.0327474823617426</v>
      </c>
      <c r="AM538" s="11">
        <f>'OddsRatio_working_3-way'!AA538+'OddsRatio_working_3-way'!AG538</f>
        <v>-0.55783091258896533</v>
      </c>
      <c r="AN538" s="11">
        <f>'OddsRatio_working_3-way'!AB538+'OddsRatio_working_3-way'!AH538</f>
        <v>-0.47491656977277696</v>
      </c>
      <c r="AO538" s="11">
        <f>'OddsRatio_working_3-way'!AC538+'OddsRatio_working_3-way'!AI538</f>
        <v>0</v>
      </c>
      <c r="AP538" s="11">
        <f>'OddsRatio_working_3-way'!AD538+'OddsRatio_working_3-way'!AJ538</f>
        <v>0</v>
      </c>
      <c r="AQ538" s="11">
        <f>'OddsRatio_working_3-way'!AE538+'OddsRatio_working_3-way'!AK538</f>
        <v>0</v>
      </c>
      <c r="AR538" s="10">
        <f>IF(A538="","",IF(('OddsRatio_working_3-way'!X538=0),IF(Q538&gt;0,-Q538^(1/3),(-Q538)^(1/3)),'OddsRatio_working_3-way'!AL538-'OddsRatio_working_3-way'!R538/3))</f>
        <v>1.0327474823617426</v>
      </c>
      <c r="AS538" s="11">
        <f>IF(('OddsRatio_working_3-way'!X538=0),IF(Q538&gt;0,-Q538^(1/3),(-Q538)^(1/3)),'OddsRatio_working_3-way'!AM538-'OddsRatio_working_3-way'!R538/3)</f>
        <v>-0.55783091258896533</v>
      </c>
      <c r="AT538" s="11">
        <f>IF(('OddsRatio_working_3-way'!X538=0),IF(Q538&gt;0,-Q538^(1/3),(-Q538)^(1/3)),'OddsRatio_working_3-way'!AN538-'OddsRatio_working_3-way'!R538/3)</f>
        <v>-0.47491656977277696</v>
      </c>
      <c r="AU538" s="11">
        <f>IF(('OddsRatio_working_3-way'!X538=0),0,'OddsRatio_working_3-way'!AO538)</f>
        <v>0</v>
      </c>
      <c r="AV538" s="11">
        <f>IF(('OddsRatio_working_3-way'!X538=0),0,'OddsRatio_working_3-way'!AP538)</f>
        <v>0</v>
      </c>
      <c r="AW538" s="11">
        <f>IF(('OddsRatio_working_3-way'!X538=0),0,'OddsRatio_working_3-way'!AQ538)</f>
        <v>0</v>
      </c>
    </row>
    <row r="539" spans="1:49" x14ac:dyDescent="0.2">
      <c r="A539" s="4">
        <f>IF('True_Odds_Calculator_3-way'!A540="","",'True_Odds_Calculator_3-way'!A540)</f>
        <v>2.0499999999999998</v>
      </c>
      <c r="B539" s="4">
        <f>IF('True_Odds_Calculator_3-way'!B540="","",'True_Odds_Calculator_3-way'!B540)</f>
        <v>3.38</v>
      </c>
      <c r="C539" s="4">
        <f>IF('True_Odds_Calculator_3-way'!C540="","",'True_Odds_Calculator_3-way'!C540)</f>
        <v>4.16</v>
      </c>
      <c r="D539" s="9">
        <f t="shared" si="117"/>
        <v>0.478381457352406</v>
      </c>
      <c r="E539" s="9">
        <f t="shared" si="118"/>
        <v>0.28805721203842838</v>
      </c>
      <c r="F539" s="9">
        <f t="shared" si="119"/>
        <v>0.23356133060916567</v>
      </c>
      <c r="G539" s="9">
        <f t="shared" si="120"/>
        <v>1.0384590723388361</v>
      </c>
      <c r="H539" s="9">
        <f t="shared" si="121"/>
        <v>2.0903820259557779</v>
      </c>
      <c r="I539" s="9">
        <f t="shared" si="122"/>
        <v>3.4715325921664291</v>
      </c>
      <c r="J539" s="9">
        <f t="shared" si="123"/>
        <v>4.2815306685907233</v>
      </c>
      <c r="K539" s="11">
        <f t="shared" si="124"/>
        <v>0.48780487804878053</v>
      </c>
      <c r="L539" s="11">
        <f t="shared" si="125"/>
        <v>0.29585798816568049</v>
      </c>
      <c r="M539" s="11">
        <f t="shared" si="126"/>
        <v>0.24038461538461536</v>
      </c>
      <c r="N539" s="11">
        <f>'OddsRatio_working_3-way'!K539+'OddsRatio_working_3-way'!L539+'OddsRatio_working_3-way'!M539-('OddsRatio_working_3-way'!K539*'OddsRatio_working_3-way'!L539)-('OddsRatio_working_3-way'!K539*'OddsRatio_working_3-way'!M539)-('OddsRatio_working_3-way'!L539*'OddsRatio_working_3-way'!M539)+('OddsRatio_working_3-way'!K539*'OddsRatio_working_3-way'!L539*'OddsRatio_working_3-way'!M539)-1</f>
        <v>-0.27396144409782752</v>
      </c>
      <c r="O539" s="11">
        <f>0</f>
        <v>0</v>
      </c>
      <c r="P539" s="11">
        <f>('OddsRatio_working_3-way'!K539*'OddsRatio_working_3-way'!L539)+('OddsRatio_working_3-way'!K539*'OddsRatio_working_3-way'!M539)+('OddsRatio_working_3-way'!L539*'OddsRatio_working_3-way'!M539)-(3*'OddsRatio_working_3-way'!K539*'OddsRatio_working_3-way'!L539*'OddsRatio_working_3-way'!M539)</f>
        <v>0.22862384404453967</v>
      </c>
      <c r="Q539" s="11">
        <f>2*'OddsRatio_working_3-way'!K539*'OddsRatio_working_3-way'!L539*'OddsRatio_working_3-way'!M539</f>
        <v>6.9385081652364095E-2</v>
      </c>
      <c r="R539" s="11">
        <f t="shared" si="127"/>
        <v>0</v>
      </c>
      <c r="S539" s="11">
        <f t="shared" si="128"/>
        <v>-0.83451101959771212</v>
      </c>
      <c r="T539" s="11">
        <f t="shared" si="129"/>
        <v>-0.25326586330734818</v>
      </c>
      <c r="U539" s="11">
        <f>'OddsRatio_working_3-way'!S539-'OddsRatio_working_3-way'!R539^2/3</f>
        <v>-0.83451101959771212</v>
      </c>
      <c r="V539" s="11">
        <f>'OddsRatio_working_3-way'!S539*'OddsRatio_working_3-way'!R539/3-2*'OddsRatio_working_3-way'!R539^3/27-'OddsRatio_working_3-way'!T539</f>
        <v>0.25326586330734818</v>
      </c>
      <c r="W539" s="11">
        <f>'OddsRatio_working_3-way'!V539^2+4*'OddsRatio_working_3-way'!U539^3/27</f>
        <v>-2.1954281853586888E-2</v>
      </c>
      <c r="X539" s="11">
        <f>IF('OddsRatio_working_3-way'!W539&gt;0,IF(ABS('OddsRatio_working_3-way'!V539+SQRT('OddsRatio_working_3-way'!W539))/2&gt;0,ABS('OddsRatio_working_3-way'!V539+SQRT('OddsRatio_working_3-way'!W539))/2,ABS('OddsRatio_working_3-way'!V539-SQRT('OddsRatio_working_3-way'!W539))/2),SQRT(-'OddsRatio_working_3-way'!U539^3/27))</f>
        <v>0.14671220072850388</v>
      </c>
      <c r="Y539" s="11">
        <f>IF('OddsRatio_working_3-way'!W539&gt;=0,IF('OddsRatio_working_3-way'!V539+SQRT('OddsRatio_working_3-way'!W539)&gt;0,0,PI()),ACOS('OddsRatio_working_3-way'!V539/(2*'OddsRatio_working_3-way'!X539)))</f>
        <v>0.52934426150547198</v>
      </c>
      <c r="Z539" s="11">
        <f>'OddsRatio_working_3-way'!X539^(1/3)*COS('OddsRatio_working_3-way'!Y539/3)</f>
        <v>0.51922953616941803</v>
      </c>
      <c r="AA539" s="11">
        <f>'OddsRatio_working_3-way'!X539^(1/3)*COS(('OddsRatio_working_3-way'!Y539+2*PI())/3)</f>
        <v>-0.33979127010616361</v>
      </c>
      <c r="AB539" s="11">
        <f>'OddsRatio_working_3-way'!X539^(1/3)*COS(('OddsRatio_working_3-way'!Y539+4*PI())/3)</f>
        <v>-0.1794382660632545</v>
      </c>
      <c r="AC539" s="11">
        <f>'OddsRatio_working_3-way'!X539^(1/3)*SIN('OddsRatio_working_3-way'!Y539/3)</f>
        <v>9.2579850049538837E-2</v>
      </c>
      <c r="AD539" s="11">
        <f>'OddsRatio_working_3-way'!X539^(1/3)*SIN(('OddsRatio_working_3-way'!Y539+2*PI())/3)</f>
        <v>0.4033760436931576</v>
      </c>
      <c r="AE539" s="11">
        <f>'OddsRatio_working_3-way'!X539^(1/3)*SIN(('OddsRatio_working_3-way'!Y539+4*PI())/3)</f>
        <v>-0.49595589374269639</v>
      </c>
      <c r="AF539" s="11">
        <f>-'OddsRatio_working_3-way'!U539/(3*'OddsRatio_working_3-way'!X539^(1/3))*COS(('OddsRatio_working_3-way'!Y539)/3)</f>
        <v>0.51922953616941803</v>
      </c>
      <c r="AG539" s="11">
        <f>-'OddsRatio_working_3-way'!U539/(3*'OddsRatio_working_3-way'!X539^(1/3))*COS(('OddsRatio_working_3-way'!Y539+2*PI())/3)</f>
        <v>-0.33979127010616361</v>
      </c>
      <c r="AH539" s="11">
        <f>-'OddsRatio_working_3-way'!U539/(3*'OddsRatio_working_3-way'!X539^(1/3))*COS(('OddsRatio_working_3-way'!Y539+4*PI())/3)</f>
        <v>-0.1794382660632545</v>
      </c>
      <c r="AI539" s="11">
        <f>'OddsRatio_working_3-way'!U539/(3*'OddsRatio_working_3-way'!X539^(1/3))*SIN(('OddsRatio_working_3-way'!Y539)/3)</f>
        <v>-9.2579850049538837E-2</v>
      </c>
      <c r="AJ539" s="11">
        <f>'OddsRatio_working_3-way'!U539/(3*'OddsRatio_working_3-way'!X539^(1/3))*SIN(('OddsRatio_working_3-way'!Y539+2*PI())/3)</f>
        <v>-0.4033760436931576</v>
      </c>
      <c r="AK539" s="11">
        <f>'OddsRatio_working_3-way'!U539/(3*'OddsRatio_working_3-way'!X539^(1/3))*SIN(('OddsRatio_working_3-way'!Y539+4*PI())/3)</f>
        <v>0.49595589374269639</v>
      </c>
      <c r="AL539" s="11">
        <f>'OddsRatio_working_3-way'!Z539+'OddsRatio_working_3-way'!AF539</f>
        <v>1.0384590723388361</v>
      </c>
      <c r="AM539" s="11">
        <f>'OddsRatio_working_3-way'!AA539+'OddsRatio_working_3-way'!AG539</f>
        <v>-0.67958254021232722</v>
      </c>
      <c r="AN539" s="11">
        <f>'OddsRatio_working_3-way'!AB539+'OddsRatio_working_3-way'!AH539</f>
        <v>-0.358876532126509</v>
      </c>
      <c r="AO539" s="11">
        <f>'OddsRatio_working_3-way'!AC539+'OddsRatio_working_3-way'!AI539</f>
        <v>0</v>
      </c>
      <c r="AP539" s="11">
        <f>'OddsRatio_working_3-way'!AD539+'OddsRatio_working_3-way'!AJ539</f>
        <v>0</v>
      </c>
      <c r="AQ539" s="11">
        <f>'OddsRatio_working_3-way'!AE539+'OddsRatio_working_3-way'!AK539</f>
        <v>0</v>
      </c>
      <c r="AR539" s="10">
        <f>IF(A539="","",IF(('OddsRatio_working_3-way'!X539=0),IF(Q539&gt;0,-Q539^(1/3),(-Q539)^(1/3)),'OddsRatio_working_3-way'!AL539-'OddsRatio_working_3-way'!R539/3))</f>
        <v>1.0384590723388361</v>
      </c>
      <c r="AS539" s="11">
        <f>IF(('OddsRatio_working_3-way'!X539=0),IF(Q539&gt;0,-Q539^(1/3),(-Q539)^(1/3)),'OddsRatio_working_3-way'!AM539-'OddsRatio_working_3-way'!R539/3)</f>
        <v>-0.67958254021232722</v>
      </c>
      <c r="AT539" s="11">
        <f>IF(('OddsRatio_working_3-way'!X539=0),IF(Q539&gt;0,-Q539^(1/3),(-Q539)^(1/3)),'OddsRatio_working_3-way'!AN539-'OddsRatio_working_3-way'!R539/3)</f>
        <v>-0.358876532126509</v>
      </c>
      <c r="AU539" s="11">
        <f>IF(('OddsRatio_working_3-way'!X539=0),0,'OddsRatio_working_3-way'!AO539)</f>
        <v>0</v>
      </c>
      <c r="AV539" s="11">
        <f>IF(('OddsRatio_working_3-way'!X539=0),0,'OddsRatio_working_3-way'!AP539)</f>
        <v>0</v>
      </c>
      <c r="AW539" s="11">
        <f>IF(('OddsRatio_working_3-way'!X539=0),0,'OddsRatio_working_3-way'!AQ539)</f>
        <v>0</v>
      </c>
    </row>
    <row r="540" spans="1:49" x14ac:dyDescent="0.2">
      <c r="A540" s="4">
        <f>IF('True_Odds_Calculator_3-way'!A541="","",'True_Odds_Calculator_3-way'!A541)</f>
        <v>2.5499999999999998</v>
      </c>
      <c r="B540" s="4">
        <f>IF('True_Odds_Calculator_3-way'!B541="","",'True_Odds_Calculator_3-way'!B541)</f>
        <v>3.18</v>
      </c>
      <c r="C540" s="4">
        <f>IF('True_Odds_Calculator_3-way'!C541="","",'True_Odds_Calculator_3-way'!C541)</f>
        <v>3.01</v>
      </c>
      <c r="D540" s="9">
        <f t="shared" si="117"/>
        <v>0.37841914915453351</v>
      </c>
      <c r="E540" s="9">
        <f t="shared" si="118"/>
        <v>0.30209667743127439</v>
      </c>
      <c r="F540" s="9">
        <f t="shared" si="119"/>
        <v>0.31948417341419216</v>
      </c>
      <c r="G540" s="9">
        <f t="shared" si="120"/>
        <v>1.0597241304178979</v>
      </c>
      <c r="H540" s="9">
        <f t="shared" si="121"/>
        <v>2.6425724021477413</v>
      </c>
      <c r="I540" s="9">
        <f t="shared" si="122"/>
        <v>3.310198604311017</v>
      </c>
      <c r="J540" s="9">
        <f t="shared" si="123"/>
        <v>3.1300455021399753</v>
      </c>
      <c r="K540" s="11">
        <f t="shared" si="124"/>
        <v>0.39215686274509809</v>
      </c>
      <c r="L540" s="11">
        <f t="shared" si="125"/>
        <v>0.31446540880503143</v>
      </c>
      <c r="M540" s="11">
        <f t="shared" si="126"/>
        <v>0.33222591362126247</v>
      </c>
      <c r="N540" s="11">
        <f>'OddsRatio_working_3-way'!K540+'OddsRatio_working_3-way'!L540+'OddsRatio_working_3-way'!M540-('OddsRatio_working_3-way'!K540*'OddsRatio_working_3-way'!L540)-('OddsRatio_working_3-way'!K540*'OddsRatio_working_3-way'!M540)-('OddsRatio_working_3-way'!L540*'OddsRatio_working_3-way'!M540)+('OddsRatio_working_3-way'!K540*'OddsRatio_working_3-way'!L540*'OddsRatio_working_3-way'!M540)-1</f>
        <v>-0.278259790094186</v>
      </c>
      <c r="O540" s="11">
        <f>0</f>
        <v>0</v>
      </c>
      <c r="P540" s="11">
        <f>('OddsRatio_working_3-way'!K540*'OddsRatio_working_3-way'!L540)+('OddsRatio_working_3-way'!K540*'OddsRatio_working_3-way'!M540)+('OddsRatio_working_3-way'!L540*'OddsRatio_working_3-way'!M540)-(3*'OddsRatio_working_3-way'!K540*'OddsRatio_working_3-way'!L540*'OddsRatio_working_3-way'!M540)</f>
        <v>0.23516792997731489</v>
      </c>
      <c r="Q540" s="11">
        <f>2*'OddsRatio_working_3-way'!K540*'OddsRatio_working_3-way'!L540*'OddsRatio_working_3-way'!M540</f>
        <v>8.1940045288263041E-2</v>
      </c>
      <c r="R540" s="11">
        <f t="shared" si="127"/>
        <v>0</v>
      </c>
      <c r="S540" s="11">
        <f t="shared" si="128"/>
        <v>-0.84513802694135121</v>
      </c>
      <c r="T540" s="11">
        <f t="shared" si="129"/>
        <v>-0.29447318011893775</v>
      </c>
      <c r="U540" s="11">
        <f>'OddsRatio_working_3-way'!S540-'OddsRatio_working_3-way'!R540^2/3</f>
        <v>-0.84513802694135121</v>
      </c>
      <c r="V540" s="11">
        <f>'OddsRatio_working_3-way'!S540*'OddsRatio_working_3-way'!R540/3-2*'OddsRatio_working_3-way'!R540^3/27-'OddsRatio_working_3-way'!T540</f>
        <v>0.29447318011893775</v>
      </c>
      <c r="W540" s="11">
        <f>'OddsRatio_working_3-way'!V540^2+4*'OddsRatio_working_3-way'!U540^3/27</f>
        <v>-2.7147072807753719E-3</v>
      </c>
      <c r="X540" s="11">
        <f>IF('OddsRatio_working_3-way'!W540&gt;0,IF(ABS('OddsRatio_working_3-way'!V540+SQRT('OddsRatio_working_3-way'!W540))/2&gt;0,ABS('OddsRatio_working_3-way'!V540+SQRT('OddsRatio_working_3-way'!W540))/2,ABS('OddsRatio_working_3-way'!V540-SQRT('OddsRatio_working_3-way'!W540))/2),SQRT(-'OddsRatio_working_3-way'!U540^3/27))</f>
        <v>0.14952354420804079</v>
      </c>
      <c r="Y540" s="11">
        <f>IF('OddsRatio_working_3-way'!W540&gt;=0,IF('OddsRatio_working_3-way'!V540+SQRT('OddsRatio_working_3-way'!W540)&gt;0,0,PI()),ACOS('OddsRatio_working_3-way'!V540/(2*'OddsRatio_working_3-way'!X540)))</f>
        <v>0.17512334193293477</v>
      </c>
      <c r="Z540" s="11">
        <f>'OddsRatio_working_3-way'!X540^(1/3)*COS('OddsRatio_working_3-way'!Y540/3)</f>
        <v>0.52986206520894896</v>
      </c>
      <c r="AA540" s="11">
        <f>'OddsRatio_working_3-way'!X540^(1/3)*COS(('OddsRatio_working_3-way'!Y540+2*PI())/3)</f>
        <v>-0.29174801649003568</v>
      </c>
      <c r="AB540" s="11">
        <f>'OddsRatio_working_3-way'!X540^(1/3)*COS(('OddsRatio_working_3-way'!Y540+4*PI())/3)</f>
        <v>-0.23811404871891337</v>
      </c>
      <c r="AC540" s="11">
        <f>'OddsRatio_working_3-way'!X540^(1/3)*SIN('OddsRatio_working_3-way'!Y540/3)</f>
        <v>3.096558573036538E-2</v>
      </c>
      <c r="AD540" s="11">
        <f>'OddsRatio_working_3-way'!X540^(1/3)*SIN(('OddsRatio_working_3-way'!Y540+2*PI())/3)</f>
        <v>0.44339121610745397</v>
      </c>
      <c r="AE540" s="11">
        <f>'OddsRatio_working_3-way'!X540^(1/3)*SIN(('OddsRatio_working_3-way'!Y540+4*PI())/3)</f>
        <v>-0.47435680183781914</v>
      </c>
      <c r="AF540" s="11">
        <f>-'OddsRatio_working_3-way'!U540/(3*'OddsRatio_working_3-way'!X540^(1/3))*COS(('OddsRatio_working_3-way'!Y540)/3)</f>
        <v>0.52986206520894907</v>
      </c>
      <c r="AG540" s="11">
        <f>-'OddsRatio_working_3-way'!U540/(3*'OddsRatio_working_3-way'!X540^(1/3))*COS(('OddsRatio_working_3-way'!Y540+2*PI())/3)</f>
        <v>-0.29174801649003573</v>
      </c>
      <c r="AH540" s="11">
        <f>-'OddsRatio_working_3-way'!U540/(3*'OddsRatio_working_3-way'!X540^(1/3))*COS(('OddsRatio_working_3-way'!Y540+4*PI())/3)</f>
        <v>-0.23811404871891342</v>
      </c>
      <c r="AI540" s="11">
        <f>'OddsRatio_working_3-way'!U540/(3*'OddsRatio_working_3-way'!X540^(1/3))*SIN(('OddsRatio_working_3-way'!Y540)/3)</f>
        <v>-3.0965585730365387E-2</v>
      </c>
      <c r="AJ540" s="11">
        <f>'OddsRatio_working_3-way'!U540/(3*'OddsRatio_working_3-way'!X540^(1/3))*SIN(('OddsRatio_working_3-way'!Y540+2*PI())/3)</f>
        <v>-0.44339121610745408</v>
      </c>
      <c r="AK540" s="11">
        <f>'OddsRatio_working_3-way'!U540/(3*'OddsRatio_working_3-way'!X540^(1/3))*SIN(('OddsRatio_working_3-way'!Y540+4*PI())/3)</f>
        <v>0.47435680183781925</v>
      </c>
      <c r="AL540" s="11">
        <f>'OddsRatio_working_3-way'!Z540+'OddsRatio_working_3-way'!AF540</f>
        <v>1.0597241304178979</v>
      </c>
      <c r="AM540" s="11">
        <f>'OddsRatio_working_3-way'!AA540+'OddsRatio_working_3-way'!AG540</f>
        <v>-0.58349603298007136</v>
      </c>
      <c r="AN540" s="11">
        <f>'OddsRatio_working_3-way'!AB540+'OddsRatio_working_3-way'!AH540</f>
        <v>-0.47622809743782679</v>
      </c>
      <c r="AO540" s="11">
        <f>'OddsRatio_working_3-way'!AC540+'OddsRatio_working_3-way'!AI540</f>
        <v>0</v>
      </c>
      <c r="AP540" s="11">
        <f>'OddsRatio_working_3-way'!AD540+'OddsRatio_working_3-way'!AJ540</f>
        <v>0</v>
      </c>
      <c r="AQ540" s="11">
        <f>'OddsRatio_working_3-way'!AE540+'OddsRatio_working_3-way'!AK540</f>
        <v>0</v>
      </c>
      <c r="AR540" s="10">
        <f>IF(A540="","",IF(('OddsRatio_working_3-way'!X540=0),IF(Q540&gt;0,-Q540^(1/3),(-Q540)^(1/3)),'OddsRatio_working_3-way'!AL540-'OddsRatio_working_3-way'!R540/3))</f>
        <v>1.0597241304178979</v>
      </c>
      <c r="AS540" s="11">
        <f>IF(('OddsRatio_working_3-way'!X540=0),IF(Q540&gt;0,-Q540^(1/3),(-Q540)^(1/3)),'OddsRatio_working_3-way'!AM540-'OddsRatio_working_3-way'!R540/3)</f>
        <v>-0.58349603298007136</v>
      </c>
      <c r="AT540" s="11">
        <f>IF(('OddsRatio_working_3-way'!X540=0),IF(Q540&gt;0,-Q540^(1/3),(-Q540)^(1/3)),'OddsRatio_working_3-way'!AN540-'OddsRatio_working_3-way'!R540/3)</f>
        <v>-0.47622809743782679</v>
      </c>
      <c r="AU540" s="11">
        <f>IF(('OddsRatio_working_3-way'!X540=0),0,'OddsRatio_working_3-way'!AO540)</f>
        <v>0</v>
      </c>
      <c r="AV540" s="11">
        <f>IF(('OddsRatio_working_3-way'!X540=0),0,'OddsRatio_working_3-way'!AP540)</f>
        <v>0</v>
      </c>
      <c r="AW540" s="11">
        <f>IF(('OddsRatio_working_3-way'!X540=0),0,'OddsRatio_working_3-way'!AQ540)</f>
        <v>0</v>
      </c>
    </row>
    <row r="541" spans="1:49" x14ac:dyDescent="0.2">
      <c r="A541" s="4">
        <f>IF('True_Odds_Calculator_3-way'!A542="","",'True_Odds_Calculator_3-way'!A542)</f>
        <v>2.1800000000000002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3.75</v>
      </c>
      <c r="D541" s="9">
        <f t="shared" si="117"/>
        <v>0.44398438107032845</v>
      </c>
      <c r="E541" s="9">
        <f t="shared" si="118"/>
        <v>0.30082042776875412</v>
      </c>
      <c r="F541" s="9">
        <f t="shared" si="119"/>
        <v>0.25519519116091749</v>
      </c>
      <c r="G541" s="9">
        <f t="shared" si="120"/>
        <v>1.061297868008569</v>
      </c>
      <c r="H541" s="9">
        <f t="shared" si="121"/>
        <v>2.2523314842501114</v>
      </c>
      <c r="I541" s="9">
        <f t="shared" si="122"/>
        <v>3.3242423309387665</v>
      </c>
      <c r="J541" s="9">
        <f t="shared" si="123"/>
        <v>3.9185691370235642</v>
      </c>
      <c r="K541" s="11">
        <f t="shared" si="124"/>
        <v>0.4587155963302752</v>
      </c>
      <c r="L541" s="11">
        <f t="shared" si="125"/>
        <v>0.31347962382445144</v>
      </c>
      <c r="M541" s="11">
        <f t="shared" si="126"/>
        <v>0.26666666666666666</v>
      </c>
      <c r="N541" s="11">
        <f>'OddsRatio_working_3-way'!K541+'OddsRatio_working_3-way'!L541+'OddsRatio_working_3-way'!M541-('OddsRatio_working_3-way'!K541*'OddsRatio_working_3-way'!L541)-('OddsRatio_working_3-way'!K541*'OddsRatio_working_3-way'!M541)-('OddsRatio_working_3-way'!L541*'OddsRatio_working_3-way'!M541)+('OddsRatio_working_3-way'!K541*'OddsRatio_working_3-way'!L541*'OddsRatio_working_3-way'!M541)-1</f>
        <v>-0.27250869977855119</v>
      </c>
      <c r="O541" s="11">
        <f>0</f>
        <v>0</v>
      </c>
      <c r="P541" s="11">
        <f>('OddsRatio_working_3-way'!K541*'OddsRatio_working_3-way'!L541)+('OddsRatio_working_3-way'!K541*'OddsRatio_working_3-way'!M541)+('OddsRatio_working_3-way'!L541*'OddsRatio_working_3-way'!M541)-(3*'OddsRatio_working_3-way'!K541*'OddsRatio_working_3-way'!L541*'OddsRatio_working_3-way'!M541)</f>
        <v>0.23467832389059845</v>
      </c>
      <c r="Q541" s="11">
        <f>2*'OddsRatio_working_3-way'!K541*'OddsRatio_working_3-way'!L541*'OddsRatio_working_3-way'!M541</f>
        <v>7.6692262709345912E-2</v>
      </c>
      <c r="R541" s="11">
        <f t="shared" si="127"/>
        <v>0</v>
      </c>
      <c r="S541" s="11">
        <f t="shared" si="128"/>
        <v>-0.86117736454397664</v>
      </c>
      <c r="T541" s="11">
        <f t="shared" si="129"/>
        <v>-0.2814305112888813</v>
      </c>
      <c r="U541" s="11">
        <f>'OddsRatio_working_3-way'!S541-'OddsRatio_working_3-way'!R541^2/3</f>
        <v>-0.86117736454397664</v>
      </c>
      <c r="V541" s="11">
        <f>'OddsRatio_working_3-way'!S541*'OddsRatio_working_3-way'!R541/3-2*'OddsRatio_working_3-way'!R541^3/27-'OddsRatio_working_3-way'!T541</f>
        <v>0.2814305112888813</v>
      </c>
      <c r="W541" s="11">
        <f>'OddsRatio_working_3-way'!V541^2+4*'OddsRatio_working_3-way'!U541^3/27</f>
        <v>-1.5414928714994142E-2</v>
      </c>
      <c r="X541" s="11">
        <f>IF('OddsRatio_working_3-way'!W541&gt;0,IF(ABS('OddsRatio_working_3-way'!V541+SQRT('OddsRatio_working_3-way'!W541))/2&gt;0,ABS('OddsRatio_working_3-way'!V541+SQRT('OddsRatio_working_3-way'!W541))/2,ABS('OddsRatio_working_3-way'!V541-SQRT('OddsRatio_working_3-way'!W541))/2),SQRT(-'OddsRatio_working_3-way'!U541^3/27))</f>
        <v>0.15380024496023673</v>
      </c>
      <c r="Y541" s="11">
        <f>IF('OddsRatio_working_3-way'!W541&gt;=0,IF('OddsRatio_working_3-way'!V541+SQRT('OddsRatio_working_3-way'!W541)&gt;0,0,PI()),ACOS('OddsRatio_working_3-way'!V541/(2*'OddsRatio_working_3-way'!X541)))</f>
        <v>0.41548124457599833</v>
      </c>
      <c r="Z541" s="11">
        <f>'OddsRatio_working_3-way'!X541^(1/3)*COS('OddsRatio_working_3-way'!Y541/3)</f>
        <v>0.53064893400428448</v>
      </c>
      <c r="AA541" s="11">
        <f>'OddsRatio_working_3-way'!X541^(1/3)*COS(('OddsRatio_working_3-way'!Y541+2*PI())/3)</f>
        <v>-0.32938008944140634</v>
      </c>
      <c r="AB541" s="11">
        <f>'OddsRatio_working_3-way'!X541^(1/3)*COS(('OddsRatio_working_3-way'!Y541+4*PI())/3)</f>
        <v>-0.20126884456287827</v>
      </c>
      <c r="AC541" s="11">
        <f>'OddsRatio_working_3-way'!X541^(1/3)*SIN('OddsRatio_working_3-way'!Y541/3)</f>
        <v>7.3965061716836436E-2</v>
      </c>
      <c r="AD541" s="11">
        <f>'OddsRatio_working_3-way'!X541^(1/3)*SIN(('OddsRatio_working_3-way'!Y541+2*PI())/3)</f>
        <v>0.42257292648042427</v>
      </c>
      <c r="AE541" s="11">
        <f>'OddsRatio_working_3-way'!X541^(1/3)*SIN(('OddsRatio_working_3-way'!Y541+4*PI())/3)</f>
        <v>-0.49653798819726053</v>
      </c>
      <c r="AF541" s="11">
        <f>-'OddsRatio_working_3-way'!U541/(3*'OddsRatio_working_3-way'!X541^(1/3))*COS(('OddsRatio_working_3-way'!Y541)/3)</f>
        <v>0.53064893400428448</v>
      </c>
      <c r="AG541" s="11">
        <f>-'OddsRatio_working_3-way'!U541/(3*'OddsRatio_working_3-way'!X541^(1/3))*COS(('OddsRatio_working_3-way'!Y541+2*PI())/3)</f>
        <v>-0.32938008944140634</v>
      </c>
      <c r="AH541" s="11">
        <f>-'OddsRatio_working_3-way'!U541/(3*'OddsRatio_working_3-way'!X541^(1/3))*COS(('OddsRatio_working_3-way'!Y541+4*PI())/3)</f>
        <v>-0.20126884456287827</v>
      </c>
      <c r="AI541" s="11">
        <f>'OddsRatio_working_3-way'!U541/(3*'OddsRatio_working_3-way'!X541^(1/3))*SIN(('OddsRatio_working_3-way'!Y541)/3)</f>
        <v>-7.3965061716836436E-2</v>
      </c>
      <c r="AJ541" s="11">
        <f>'OddsRatio_working_3-way'!U541/(3*'OddsRatio_working_3-way'!X541^(1/3))*SIN(('OddsRatio_working_3-way'!Y541+2*PI())/3)</f>
        <v>-0.42257292648042427</v>
      </c>
      <c r="AK541" s="11">
        <f>'OddsRatio_working_3-way'!U541/(3*'OddsRatio_working_3-way'!X541^(1/3))*SIN(('OddsRatio_working_3-way'!Y541+4*PI())/3)</f>
        <v>0.49653798819726053</v>
      </c>
      <c r="AL541" s="11">
        <f>'OddsRatio_working_3-way'!Z541+'OddsRatio_working_3-way'!AF541</f>
        <v>1.061297868008569</v>
      </c>
      <c r="AM541" s="11">
        <f>'OddsRatio_working_3-way'!AA541+'OddsRatio_working_3-way'!AG541</f>
        <v>-0.65876017888281269</v>
      </c>
      <c r="AN541" s="11">
        <f>'OddsRatio_working_3-way'!AB541+'OddsRatio_working_3-way'!AH541</f>
        <v>-0.40253768912575655</v>
      </c>
      <c r="AO541" s="11">
        <f>'OddsRatio_working_3-way'!AC541+'OddsRatio_working_3-way'!AI541</f>
        <v>0</v>
      </c>
      <c r="AP541" s="11">
        <f>'OddsRatio_working_3-way'!AD541+'OddsRatio_working_3-way'!AJ541</f>
        <v>0</v>
      </c>
      <c r="AQ541" s="11">
        <f>'OddsRatio_working_3-way'!AE541+'OddsRatio_working_3-way'!AK541</f>
        <v>0</v>
      </c>
      <c r="AR541" s="10">
        <f>IF(A541="","",IF(('OddsRatio_working_3-way'!X541=0),IF(Q541&gt;0,-Q541^(1/3),(-Q541)^(1/3)),'OddsRatio_working_3-way'!AL541-'OddsRatio_working_3-way'!R541/3))</f>
        <v>1.061297868008569</v>
      </c>
      <c r="AS541" s="11">
        <f>IF(('OddsRatio_working_3-way'!X541=0),IF(Q541&gt;0,-Q541^(1/3),(-Q541)^(1/3)),'OddsRatio_working_3-way'!AM541-'OddsRatio_working_3-way'!R541/3)</f>
        <v>-0.65876017888281269</v>
      </c>
      <c r="AT541" s="11">
        <f>IF(('OddsRatio_working_3-way'!X541=0),IF(Q541&gt;0,-Q541^(1/3),(-Q541)^(1/3)),'OddsRatio_working_3-way'!AN541-'OddsRatio_working_3-way'!R541/3)</f>
        <v>-0.40253768912575655</v>
      </c>
      <c r="AU541" s="11">
        <f>IF(('OddsRatio_working_3-way'!X541=0),0,'OddsRatio_working_3-way'!AO541)</f>
        <v>0</v>
      </c>
      <c r="AV541" s="11">
        <f>IF(('OddsRatio_working_3-way'!X541=0),0,'OddsRatio_working_3-way'!AP541)</f>
        <v>0</v>
      </c>
      <c r="AW541" s="11">
        <f>IF(('OddsRatio_working_3-way'!X541=0),0,'OddsRatio_working_3-way'!AQ541)</f>
        <v>0</v>
      </c>
    </row>
    <row r="542" spans="1:49" x14ac:dyDescent="0.2">
      <c r="A542" s="4">
        <f>IF('True_Odds_Calculator_3-way'!A543="","",'True_Odds_Calculator_3-way'!A543)</f>
        <v>2.67</v>
      </c>
      <c r="B542" s="4">
        <f>IF('True_Odds_Calculator_3-way'!B543="","",'True_Odds_Calculator_3-way'!B543)</f>
        <v>3.08</v>
      </c>
      <c r="C542" s="4">
        <f>IF('True_Odds_Calculator_3-way'!C543="","",'True_Odds_Calculator_3-way'!C543)</f>
        <v>2.95</v>
      </c>
      <c r="D542" s="9">
        <f t="shared" si="117"/>
        <v>0.36130792305436304</v>
      </c>
      <c r="E542" s="9">
        <f t="shared" si="118"/>
        <v>0.31233270514930744</v>
      </c>
      <c r="F542" s="9">
        <f t="shared" si="119"/>
        <v>0.32635937179632951</v>
      </c>
      <c r="G542" s="9">
        <f t="shared" si="120"/>
        <v>1.0585163542590932</v>
      </c>
      <c r="H542" s="9">
        <f t="shared" si="121"/>
        <v>2.7677223116126854</v>
      </c>
      <c r="I542" s="9">
        <f t="shared" si="122"/>
        <v>3.2017140168589142</v>
      </c>
      <c r="J542" s="9">
        <f t="shared" si="123"/>
        <v>3.064106890805232</v>
      </c>
      <c r="K542" s="11">
        <f t="shared" si="124"/>
        <v>0.37453183520599254</v>
      </c>
      <c r="L542" s="11">
        <f t="shared" si="125"/>
        <v>0.32467532467532467</v>
      </c>
      <c r="M542" s="11">
        <f t="shared" si="126"/>
        <v>0.33898305084745761</v>
      </c>
      <c r="N542" s="11">
        <f>'OddsRatio_working_3-way'!K542+'OddsRatio_working_3-way'!L542+'OddsRatio_working_3-way'!M542-('OddsRatio_working_3-way'!K542*'OddsRatio_working_3-way'!L542)-('OddsRatio_working_3-way'!K542*'OddsRatio_working_3-way'!M542)-('OddsRatio_working_3-way'!L542*'OddsRatio_working_3-way'!M542)+('OddsRatio_working_3-way'!K542*'OddsRatio_working_3-way'!L542*'OddsRatio_working_3-way'!M542)-1</f>
        <v>-0.2792096496152866</v>
      </c>
      <c r="O542" s="11">
        <f>0</f>
        <v>0</v>
      </c>
      <c r="P542" s="11">
        <f>('OddsRatio_working_3-way'!K542*'OddsRatio_working_3-way'!L542)+('OddsRatio_working_3-way'!K542*'OddsRatio_working_3-way'!M542)+('OddsRatio_working_3-way'!L542*'OddsRatio_working_3-way'!M542)-(3*'OddsRatio_working_3-way'!K542*'OddsRatio_working_3-way'!L542*'OddsRatio_working_3-way'!M542)</f>
        <v>0.23495833817677275</v>
      </c>
      <c r="Q542" s="11">
        <f>2*'OddsRatio_working_3-way'!K542*'OddsRatio_working_3-way'!L542*'OddsRatio_working_3-way'!M542</f>
        <v>8.2441522167288686E-2</v>
      </c>
      <c r="R542" s="11">
        <f t="shared" si="127"/>
        <v>0</v>
      </c>
      <c r="S542" s="11">
        <f t="shared" si="128"/>
        <v>-0.84151224178861217</v>
      </c>
      <c r="T542" s="11">
        <f t="shared" si="129"/>
        <v>-0.2952674532591622</v>
      </c>
      <c r="U542" s="11">
        <f>'OddsRatio_working_3-way'!S542-'OddsRatio_working_3-way'!R542^2/3</f>
        <v>-0.84151224178861217</v>
      </c>
      <c r="V542" s="11">
        <f>'OddsRatio_working_3-way'!S542*'OddsRatio_working_3-way'!R542/3-2*'OddsRatio_working_3-way'!R542^3/27-'OddsRatio_working_3-way'!T542</f>
        <v>0.2952674532591622</v>
      </c>
      <c r="W542" s="11">
        <f>'OddsRatio_working_3-way'!V542^2+4*'OddsRatio_working_3-way'!U542^3/27</f>
        <v>-1.1002243498507147E-3</v>
      </c>
      <c r="X542" s="11">
        <f>IF('OddsRatio_working_3-way'!W542&gt;0,IF(ABS('OddsRatio_working_3-way'!V542+SQRT('OddsRatio_working_3-way'!W542))/2&gt;0,ABS('OddsRatio_working_3-way'!V542+SQRT('OddsRatio_working_3-way'!W542))/2,ABS('OddsRatio_working_3-way'!V542-SQRT('OddsRatio_working_3-way'!W542))/2),SQRT(-'OddsRatio_working_3-way'!U542^3/27))</f>
        <v>0.14856235500960721</v>
      </c>
      <c r="Y542" s="11">
        <f>IF('OddsRatio_working_3-way'!W542&gt;=0,IF('OddsRatio_working_3-way'!V542+SQRT('OddsRatio_working_3-way'!W542)&gt;0,0,PI()),ACOS('OddsRatio_working_3-way'!V542/(2*'OddsRatio_working_3-way'!X542)))</f>
        <v>0.11186856539123369</v>
      </c>
      <c r="Z542" s="11">
        <f>'OddsRatio_working_3-way'!X542^(1/3)*COS('OddsRatio_working_3-way'!Y542/3)</f>
        <v>0.52925817712954659</v>
      </c>
      <c r="AA542" s="11">
        <f>'OddsRatio_working_3-way'!X542^(1/3)*COS(('OddsRatio_working_3-way'!Y542+2*PI())/3)</f>
        <v>-0.28172870561560509</v>
      </c>
      <c r="AB542" s="11">
        <f>'OddsRatio_working_3-way'!X542^(1/3)*COS(('OddsRatio_working_3-way'!Y542+4*PI())/3)</f>
        <v>-0.2475294715139417</v>
      </c>
      <c r="AC542" s="11">
        <f>'OddsRatio_working_3-way'!X542^(1/3)*SIN('OddsRatio_working_3-way'!Y542/3)</f>
        <v>1.9744937014674564E-2</v>
      </c>
      <c r="AD542" s="11">
        <f>'OddsRatio_working_3-way'!X542^(1/3)*SIN(('OddsRatio_working_3-way'!Y542+2*PI())/3)</f>
        <v>0.44847855804749442</v>
      </c>
      <c r="AE542" s="11">
        <f>'OddsRatio_working_3-way'!X542^(1/3)*SIN(('OddsRatio_working_3-way'!Y542+4*PI())/3)</f>
        <v>-0.46822349506216876</v>
      </c>
      <c r="AF542" s="11">
        <f>-'OddsRatio_working_3-way'!U542/(3*'OddsRatio_working_3-way'!X542^(1/3))*COS(('OddsRatio_working_3-way'!Y542)/3)</f>
        <v>0.52925817712954659</v>
      </c>
      <c r="AG542" s="11">
        <f>-'OddsRatio_working_3-way'!U542/(3*'OddsRatio_working_3-way'!X542^(1/3))*COS(('OddsRatio_working_3-way'!Y542+2*PI())/3)</f>
        <v>-0.28172870561560509</v>
      </c>
      <c r="AH542" s="11">
        <f>-'OddsRatio_working_3-way'!U542/(3*'OddsRatio_working_3-way'!X542^(1/3))*COS(('OddsRatio_working_3-way'!Y542+4*PI())/3)</f>
        <v>-0.2475294715139417</v>
      </c>
      <c r="AI542" s="11">
        <f>'OddsRatio_working_3-way'!U542/(3*'OddsRatio_working_3-way'!X542^(1/3))*SIN(('OddsRatio_working_3-way'!Y542)/3)</f>
        <v>-1.9744937014674564E-2</v>
      </c>
      <c r="AJ542" s="11">
        <f>'OddsRatio_working_3-way'!U542/(3*'OddsRatio_working_3-way'!X542^(1/3))*SIN(('OddsRatio_working_3-way'!Y542+2*PI())/3)</f>
        <v>-0.44847855804749442</v>
      </c>
      <c r="AK542" s="11">
        <f>'OddsRatio_working_3-way'!U542/(3*'OddsRatio_working_3-way'!X542^(1/3))*SIN(('OddsRatio_working_3-way'!Y542+4*PI())/3)</f>
        <v>0.46822349506216876</v>
      </c>
      <c r="AL542" s="11">
        <f>'OddsRatio_working_3-way'!Z542+'OddsRatio_working_3-way'!AF542</f>
        <v>1.0585163542590932</v>
      </c>
      <c r="AM542" s="11">
        <f>'OddsRatio_working_3-way'!AA542+'OddsRatio_working_3-way'!AG542</f>
        <v>-0.56345741123121018</v>
      </c>
      <c r="AN542" s="11">
        <f>'OddsRatio_working_3-way'!AB542+'OddsRatio_working_3-way'!AH542</f>
        <v>-0.49505894302788339</v>
      </c>
      <c r="AO542" s="11">
        <f>'OddsRatio_working_3-way'!AC542+'OddsRatio_working_3-way'!AI542</f>
        <v>0</v>
      </c>
      <c r="AP542" s="11">
        <f>'OddsRatio_working_3-way'!AD542+'OddsRatio_working_3-way'!AJ542</f>
        <v>0</v>
      </c>
      <c r="AQ542" s="11">
        <f>'OddsRatio_working_3-way'!AE542+'OddsRatio_working_3-way'!AK542</f>
        <v>0</v>
      </c>
      <c r="AR542" s="10">
        <f>IF(A542="","",IF(('OddsRatio_working_3-way'!X542=0),IF(Q542&gt;0,-Q542^(1/3),(-Q542)^(1/3)),'OddsRatio_working_3-way'!AL542-'OddsRatio_working_3-way'!R542/3))</f>
        <v>1.0585163542590932</v>
      </c>
      <c r="AS542" s="11">
        <f>IF(('OddsRatio_working_3-way'!X542=0),IF(Q542&gt;0,-Q542^(1/3),(-Q542)^(1/3)),'OddsRatio_working_3-way'!AM542-'OddsRatio_working_3-way'!R542/3)</f>
        <v>-0.56345741123121018</v>
      </c>
      <c r="AT542" s="11">
        <f>IF(('OddsRatio_working_3-way'!X542=0),IF(Q542&gt;0,-Q542^(1/3),(-Q542)^(1/3)),'OddsRatio_working_3-way'!AN542-'OddsRatio_working_3-way'!R542/3)</f>
        <v>-0.49505894302788339</v>
      </c>
      <c r="AU542" s="11">
        <f>IF(('OddsRatio_working_3-way'!X542=0),0,'OddsRatio_working_3-way'!AO542)</f>
        <v>0</v>
      </c>
      <c r="AV542" s="11">
        <f>IF(('OddsRatio_working_3-way'!X542=0),0,'OddsRatio_working_3-way'!AP542)</f>
        <v>0</v>
      </c>
      <c r="AW542" s="11">
        <f>IF(('OddsRatio_working_3-way'!X542=0),0,'OddsRatio_working_3-way'!AQ542)</f>
        <v>0</v>
      </c>
    </row>
    <row r="543" spans="1:4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3.19</v>
      </c>
      <c r="C543" s="4">
        <f>IF('True_Odds_Calculator_3-way'!C544="","",'True_Odds_Calculator_3-way'!C544)</f>
        <v>4.7699999999999996</v>
      </c>
      <c r="D543" s="9">
        <f t="shared" si="117"/>
        <v>0.5016372230801418</v>
      </c>
      <c r="E543" s="9">
        <f t="shared" si="118"/>
        <v>0.29944894295683033</v>
      </c>
      <c r="F543" s="9">
        <f t="shared" si="119"/>
        <v>0.19891383396302773</v>
      </c>
      <c r="G543" s="9">
        <f t="shared" si="120"/>
        <v>1.0682499803082908</v>
      </c>
      <c r="H543" s="9">
        <f t="shared" si="121"/>
        <v>1.99347248168671</v>
      </c>
      <c r="I543" s="9">
        <f t="shared" si="122"/>
        <v>3.3394674568751563</v>
      </c>
      <c r="J543" s="9">
        <f t="shared" si="123"/>
        <v>5.0273024257622563</v>
      </c>
      <c r="K543" s="11">
        <f t="shared" si="124"/>
        <v>0.5181347150259068</v>
      </c>
      <c r="L543" s="11">
        <f t="shared" si="125"/>
        <v>0.31347962382445144</v>
      </c>
      <c r="M543" s="11">
        <f t="shared" si="126"/>
        <v>0.20964360587002098</v>
      </c>
      <c r="N543" s="11">
        <f>'OddsRatio_working_3-way'!K543+'OddsRatio_working_3-way'!L543+'OddsRatio_working_3-way'!M543-('OddsRatio_working_3-way'!K543*'OddsRatio_working_3-way'!L543)-('OddsRatio_working_3-way'!K543*'OddsRatio_working_3-way'!M543)-('OddsRatio_working_3-way'!L543*'OddsRatio_working_3-way'!M543)+('OddsRatio_working_3-way'!K543*'OddsRatio_working_3-way'!L543*'OddsRatio_working_3-way'!M543)-1</f>
        <v>-0.26145806486015666</v>
      </c>
      <c r="O543" s="11">
        <f>0</f>
        <v>0</v>
      </c>
      <c r="P543" s="11">
        <f>('OddsRatio_working_3-way'!K543*'OddsRatio_working_3-way'!L543)+('OddsRatio_working_3-way'!K543*'OddsRatio_working_3-way'!M543)+('OddsRatio_working_3-way'!L543*'OddsRatio_working_3-way'!M543)-(3*'OddsRatio_working_3-way'!K543*'OddsRatio_working_3-way'!L543*'OddsRatio_working_3-way'!M543)</f>
        <v>0.23461342024858192</v>
      </c>
      <c r="Q543" s="11">
        <f>2*'OddsRatio_working_3-way'!K543*'OddsRatio_working_3-way'!L543*'OddsRatio_working_3-way'!M543</f>
        <v>6.8102589331954136E-2</v>
      </c>
      <c r="R543" s="11">
        <f t="shared" si="127"/>
        <v>0</v>
      </c>
      <c r="S543" s="11">
        <f t="shared" si="128"/>
        <v>-0.89732715024134801</v>
      </c>
      <c r="T543" s="11">
        <f t="shared" si="129"/>
        <v>-0.26047232227615336</v>
      </c>
      <c r="U543" s="11">
        <f>'OddsRatio_working_3-way'!S543-'OddsRatio_working_3-way'!R543^2/3</f>
        <v>-0.89732715024134801</v>
      </c>
      <c r="V543" s="11">
        <f>'OddsRatio_working_3-way'!S543*'OddsRatio_working_3-way'!R543/3-2*'OddsRatio_working_3-way'!R543^3/27-'OddsRatio_working_3-way'!T543</f>
        <v>0.26047232227615336</v>
      </c>
      <c r="W543" s="11">
        <f>'OddsRatio_working_3-way'!V543^2+4*'OddsRatio_working_3-way'!U543^3/27</f>
        <v>-3.9194798236371106E-2</v>
      </c>
      <c r="X543" s="11">
        <f>IF('OddsRatio_working_3-way'!W543&gt;0,IF(ABS('OddsRatio_working_3-way'!V543+SQRT('OddsRatio_working_3-way'!W543))/2&gt;0,ABS('OddsRatio_working_3-way'!V543+SQRT('OddsRatio_working_3-way'!W543))/2,ABS('OddsRatio_working_3-way'!V543-SQRT('OddsRatio_working_3-way'!W543))/2),SQRT(-'OddsRatio_working_3-way'!U543^3/27))</f>
        <v>0.163585320940101</v>
      </c>
      <c r="Y543" s="11">
        <f>IF('OddsRatio_working_3-way'!W543&gt;=0,IF('OddsRatio_working_3-way'!V543+SQRT('OddsRatio_working_3-way'!W543)&gt;0,0,PI()),ACOS('OddsRatio_working_3-way'!V543/(2*'OddsRatio_working_3-way'!X543)))</f>
        <v>0.64991375782879213</v>
      </c>
      <c r="Z543" s="11">
        <f>'OddsRatio_working_3-way'!X543^(1/3)*COS('OddsRatio_working_3-way'!Y543/3)</f>
        <v>0.53412499015414538</v>
      </c>
      <c r="AA543" s="11">
        <f>'OddsRatio_working_3-way'!X543^(1/3)*COS(('OddsRatio_working_3-way'!Y543+2*PI())/3)</f>
        <v>-0.36886946306042129</v>
      </c>
      <c r="AB543" s="11">
        <f>'OddsRatio_working_3-way'!X543^(1/3)*COS(('OddsRatio_working_3-way'!Y543+4*PI())/3)</f>
        <v>-0.16525552709372418</v>
      </c>
      <c r="AC543" s="11">
        <f>'OddsRatio_working_3-way'!X543^(1/3)*SIN('OddsRatio_working_3-way'!Y543/3)</f>
        <v>0.1175565607411318</v>
      </c>
      <c r="AD543" s="11">
        <f>'OddsRatio_working_3-way'!X543^(1/3)*SIN(('OddsRatio_working_3-way'!Y543+2*PI())/3)</f>
        <v>0.4037875298990371</v>
      </c>
      <c r="AE543" s="11">
        <f>'OddsRatio_working_3-way'!X543^(1/3)*SIN(('OddsRatio_working_3-way'!Y543+4*PI())/3)</f>
        <v>-0.52134409064016896</v>
      </c>
      <c r="AF543" s="11">
        <f>-'OddsRatio_working_3-way'!U543/(3*'OddsRatio_working_3-way'!X543^(1/3))*COS(('OddsRatio_working_3-way'!Y543)/3)</f>
        <v>0.53412499015414538</v>
      </c>
      <c r="AG543" s="11">
        <f>-'OddsRatio_working_3-way'!U543/(3*'OddsRatio_working_3-way'!X543^(1/3))*COS(('OddsRatio_working_3-way'!Y543+2*PI())/3)</f>
        <v>-0.36886946306042129</v>
      </c>
      <c r="AH543" s="11">
        <f>-'OddsRatio_working_3-way'!U543/(3*'OddsRatio_working_3-way'!X543^(1/3))*COS(('OddsRatio_working_3-way'!Y543+4*PI())/3)</f>
        <v>-0.16525552709372418</v>
      </c>
      <c r="AI543" s="11">
        <f>'OddsRatio_working_3-way'!U543/(3*'OddsRatio_working_3-way'!X543^(1/3))*SIN(('OddsRatio_working_3-way'!Y543)/3)</f>
        <v>-0.1175565607411318</v>
      </c>
      <c r="AJ543" s="11">
        <f>'OddsRatio_working_3-way'!U543/(3*'OddsRatio_working_3-way'!X543^(1/3))*SIN(('OddsRatio_working_3-way'!Y543+2*PI())/3)</f>
        <v>-0.4037875298990371</v>
      </c>
      <c r="AK543" s="11">
        <f>'OddsRatio_working_3-way'!U543/(3*'OddsRatio_working_3-way'!X543^(1/3))*SIN(('OddsRatio_working_3-way'!Y543+4*PI())/3)</f>
        <v>0.52134409064016896</v>
      </c>
      <c r="AL543" s="11">
        <f>'OddsRatio_working_3-way'!Z543+'OddsRatio_working_3-way'!AF543</f>
        <v>1.0682499803082908</v>
      </c>
      <c r="AM543" s="11">
        <f>'OddsRatio_working_3-way'!AA543+'OddsRatio_working_3-way'!AG543</f>
        <v>-0.73773892612084258</v>
      </c>
      <c r="AN543" s="11">
        <f>'OddsRatio_working_3-way'!AB543+'OddsRatio_working_3-way'!AH543</f>
        <v>-0.33051105418744836</v>
      </c>
      <c r="AO543" s="11">
        <f>'OddsRatio_working_3-way'!AC543+'OddsRatio_working_3-way'!AI543</f>
        <v>0</v>
      </c>
      <c r="AP543" s="11">
        <f>'OddsRatio_working_3-way'!AD543+'OddsRatio_working_3-way'!AJ543</f>
        <v>0</v>
      </c>
      <c r="AQ543" s="11">
        <f>'OddsRatio_working_3-way'!AE543+'OddsRatio_working_3-way'!AK543</f>
        <v>0</v>
      </c>
      <c r="AR543" s="10">
        <f>IF(A543="","",IF(('OddsRatio_working_3-way'!X543=0),IF(Q543&gt;0,-Q543^(1/3),(-Q543)^(1/3)),'OddsRatio_working_3-way'!AL543-'OddsRatio_working_3-way'!R543/3))</f>
        <v>1.0682499803082908</v>
      </c>
      <c r="AS543" s="11">
        <f>IF(('OddsRatio_working_3-way'!X543=0),IF(Q543&gt;0,-Q543^(1/3),(-Q543)^(1/3)),'OddsRatio_working_3-way'!AM543-'OddsRatio_working_3-way'!R543/3)</f>
        <v>-0.73773892612084258</v>
      </c>
      <c r="AT543" s="11">
        <f>IF(('OddsRatio_working_3-way'!X543=0),IF(Q543&gt;0,-Q543^(1/3),(-Q543)^(1/3)),'OddsRatio_working_3-way'!AN543-'OddsRatio_working_3-way'!R543/3)</f>
        <v>-0.33051105418744836</v>
      </c>
      <c r="AU543" s="11">
        <f>IF(('OddsRatio_working_3-way'!X543=0),0,'OddsRatio_working_3-way'!AO543)</f>
        <v>0</v>
      </c>
      <c r="AV543" s="11">
        <f>IF(('OddsRatio_working_3-way'!X543=0),0,'OddsRatio_working_3-way'!AP543)</f>
        <v>0</v>
      </c>
      <c r="AW543" s="11">
        <f>IF(('OddsRatio_working_3-way'!X543=0),0,'OddsRatio_working_3-way'!AQ543)</f>
        <v>0</v>
      </c>
    </row>
    <row r="544" spans="1:49" x14ac:dyDescent="0.2">
      <c r="A544" s="4">
        <f>IF('True_Odds_Calculator_3-way'!A545="","",'True_Odds_Calculator_3-way'!A545)</f>
        <v>2.09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4.0599999999999996</v>
      </c>
      <c r="D544" s="9">
        <f t="shared" si="117"/>
        <v>0.46331245725176412</v>
      </c>
      <c r="E544" s="9">
        <f t="shared" si="118"/>
        <v>0.30150075689633615</v>
      </c>
      <c r="F544" s="9">
        <f t="shared" si="119"/>
        <v>0.23518678585189975</v>
      </c>
      <c r="G544" s="9">
        <f t="shared" si="120"/>
        <v>1.0627253481380456</v>
      </c>
      <c r="H544" s="9">
        <f t="shared" si="121"/>
        <v>2.1583706294704692</v>
      </c>
      <c r="I544" s="9">
        <f t="shared" si="122"/>
        <v>3.3167412589409393</v>
      </c>
      <c r="J544" s="9">
        <f t="shared" si="123"/>
        <v>4.2519395653024201</v>
      </c>
      <c r="K544" s="11">
        <f t="shared" si="124"/>
        <v>0.47846889952153115</v>
      </c>
      <c r="L544" s="11">
        <f t="shared" si="125"/>
        <v>0.31446540880503143</v>
      </c>
      <c r="M544" s="11">
        <f t="shared" si="126"/>
        <v>0.24630541871921185</v>
      </c>
      <c r="N544" s="11">
        <f>'OddsRatio_working_3-way'!K544+'OddsRatio_working_3-way'!L544+'OddsRatio_working_3-way'!M544-('OddsRatio_working_3-way'!K544*'OddsRatio_working_3-way'!L544)-('OddsRatio_working_3-way'!K544*'OddsRatio_working_3-way'!M544)-('OddsRatio_working_3-way'!L544*'OddsRatio_working_3-way'!M544)+('OddsRatio_working_3-way'!K544*'OddsRatio_working_3-way'!L544*'OddsRatio_working_3-way'!M544)-1</f>
        <v>-0.26946662213586836</v>
      </c>
      <c r="O544" s="11">
        <f>0</f>
        <v>0</v>
      </c>
      <c r="P544" s="11">
        <f>('OddsRatio_working_3-way'!K544*'OddsRatio_working_3-way'!L544)+('OddsRatio_working_3-way'!K544*'OddsRatio_working_3-way'!M544)+('OddsRatio_working_3-way'!L544*'OddsRatio_working_3-way'!M544)-(3*'OddsRatio_working_3-way'!K544*'OddsRatio_working_3-way'!L544*'OddsRatio_working_3-way'!M544)</f>
        <v>0.23458717770945969</v>
      </c>
      <c r="Q544" s="11">
        <f>2*'OddsRatio_working_3-way'!K544*'OddsRatio_working_3-way'!L544*'OddsRatio_working_3-way'!M544</f>
        <v>7.4119171472183165E-2</v>
      </c>
      <c r="R544" s="11">
        <f t="shared" si="127"/>
        <v>0</v>
      </c>
      <c r="S544" s="11">
        <f t="shared" si="128"/>
        <v>-0.8705611695060993</v>
      </c>
      <c r="T544" s="11">
        <f t="shared" si="129"/>
        <v>-0.27505882132894133</v>
      </c>
      <c r="U544" s="11">
        <f>'OddsRatio_working_3-way'!S544-'OddsRatio_working_3-way'!R544^2/3</f>
        <v>-0.8705611695060993</v>
      </c>
      <c r="V544" s="11">
        <f>'OddsRatio_working_3-way'!S544*'OddsRatio_working_3-way'!R544/3-2*'OddsRatio_working_3-way'!R544^3/27-'OddsRatio_working_3-way'!T544</f>
        <v>0.27505882132894133</v>
      </c>
      <c r="W544" s="11">
        <f>'OddsRatio_working_3-way'!V544^2+4*'OddsRatio_working_3-way'!U544^3/27</f>
        <v>-2.2087544022835498E-2</v>
      </c>
      <c r="X544" s="11">
        <f>IF('OddsRatio_working_3-way'!W544&gt;0,IF(ABS('OddsRatio_working_3-way'!V544+SQRT('OddsRatio_working_3-way'!W544))/2&gt;0,ABS('OddsRatio_working_3-way'!V544+SQRT('OddsRatio_working_3-way'!W544))/2,ABS('OddsRatio_working_3-way'!V544-SQRT('OddsRatio_working_3-way'!W544))/2),SQRT(-'OddsRatio_working_3-way'!U544^3/27))</f>
        <v>0.15632090328367954</v>
      </c>
      <c r="Y544" s="11">
        <f>IF('OddsRatio_working_3-way'!W544&gt;=0,IF('OddsRatio_working_3-way'!V544+SQRT('OddsRatio_working_3-way'!W544)&gt;0,0,PI()),ACOS('OddsRatio_working_3-way'!V544/(2*'OddsRatio_working_3-way'!X544)))</f>
        <v>0.49537818575512271</v>
      </c>
      <c r="Z544" s="11">
        <f>'OddsRatio_working_3-way'!X544^(1/3)*COS('OddsRatio_working_3-way'!Y544/3)</f>
        <v>0.53136267406902282</v>
      </c>
      <c r="AA544" s="11">
        <f>'OddsRatio_working_3-way'!X544^(1/3)*COS(('OddsRatio_working_3-way'!Y544+2*PI())/3)</f>
        <v>-0.34236623666402033</v>
      </c>
      <c r="AB544" s="11">
        <f>'OddsRatio_working_3-way'!X544^(1/3)*COS(('OddsRatio_working_3-way'!Y544+4*PI())/3)</f>
        <v>-0.18899643740500266</v>
      </c>
      <c r="AC544" s="11">
        <f>'OddsRatio_working_3-way'!X544^(1/3)*SIN('OddsRatio_working_3-way'!Y544/3)</f>
        <v>8.8548094887752837E-2</v>
      </c>
      <c r="AD544" s="11">
        <f>'OddsRatio_working_3-way'!X544^(1/3)*SIN(('OddsRatio_working_3-way'!Y544+2*PI())/3)</f>
        <v>0.41589952692272819</v>
      </c>
      <c r="AE544" s="11">
        <f>'OddsRatio_working_3-way'!X544^(1/3)*SIN(('OddsRatio_working_3-way'!Y544+4*PI())/3)</f>
        <v>-0.50444762181048097</v>
      </c>
      <c r="AF544" s="11">
        <f>-'OddsRatio_working_3-way'!U544/(3*'OddsRatio_working_3-way'!X544^(1/3))*COS(('OddsRatio_working_3-way'!Y544)/3)</f>
        <v>0.53136267406902282</v>
      </c>
      <c r="AG544" s="11">
        <f>-'OddsRatio_working_3-way'!U544/(3*'OddsRatio_working_3-way'!X544^(1/3))*COS(('OddsRatio_working_3-way'!Y544+2*PI())/3)</f>
        <v>-0.34236623666402033</v>
      </c>
      <c r="AH544" s="11">
        <f>-'OddsRatio_working_3-way'!U544/(3*'OddsRatio_working_3-way'!X544^(1/3))*COS(('OddsRatio_working_3-way'!Y544+4*PI())/3)</f>
        <v>-0.18899643740500266</v>
      </c>
      <c r="AI544" s="11">
        <f>'OddsRatio_working_3-way'!U544/(3*'OddsRatio_working_3-way'!X544^(1/3))*SIN(('OddsRatio_working_3-way'!Y544)/3)</f>
        <v>-8.8548094887752837E-2</v>
      </c>
      <c r="AJ544" s="11">
        <f>'OddsRatio_working_3-way'!U544/(3*'OddsRatio_working_3-way'!X544^(1/3))*SIN(('OddsRatio_working_3-way'!Y544+2*PI())/3)</f>
        <v>-0.41589952692272819</v>
      </c>
      <c r="AK544" s="11">
        <f>'OddsRatio_working_3-way'!U544/(3*'OddsRatio_working_3-way'!X544^(1/3))*SIN(('OddsRatio_working_3-way'!Y544+4*PI())/3)</f>
        <v>0.50444762181048097</v>
      </c>
      <c r="AL544" s="11">
        <f>'OddsRatio_working_3-way'!Z544+'OddsRatio_working_3-way'!AF544</f>
        <v>1.0627253481380456</v>
      </c>
      <c r="AM544" s="11">
        <f>'OddsRatio_working_3-way'!AA544+'OddsRatio_working_3-way'!AG544</f>
        <v>-0.68473247332804066</v>
      </c>
      <c r="AN544" s="11">
        <f>'OddsRatio_working_3-way'!AB544+'OddsRatio_working_3-way'!AH544</f>
        <v>-0.37799287481000532</v>
      </c>
      <c r="AO544" s="11">
        <f>'OddsRatio_working_3-way'!AC544+'OddsRatio_working_3-way'!AI544</f>
        <v>0</v>
      </c>
      <c r="AP544" s="11">
        <f>'OddsRatio_working_3-way'!AD544+'OddsRatio_working_3-way'!AJ544</f>
        <v>0</v>
      </c>
      <c r="AQ544" s="11">
        <f>'OddsRatio_working_3-way'!AE544+'OddsRatio_working_3-way'!AK544</f>
        <v>0</v>
      </c>
      <c r="AR544" s="10">
        <f>IF(A544="","",IF(('OddsRatio_working_3-way'!X544=0),IF(Q544&gt;0,-Q544^(1/3),(-Q544)^(1/3)),'OddsRatio_working_3-way'!AL544-'OddsRatio_working_3-way'!R544/3))</f>
        <v>1.0627253481380456</v>
      </c>
      <c r="AS544" s="11">
        <f>IF(('OddsRatio_working_3-way'!X544=0),IF(Q544&gt;0,-Q544^(1/3),(-Q544)^(1/3)),'OddsRatio_working_3-way'!AM544-'OddsRatio_working_3-way'!R544/3)</f>
        <v>-0.68473247332804066</v>
      </c>
      <c r="AT544" s="11">
        <f>IF(('OddsRatio_working_3-way'!X544=0),IF(Q544&gt;0,-Q544^(1/3),(-Q544)^(1/3)),'OddsRatio_working_3-way'!AN544-'OddsRatio_working_3-way'!R544/3)</f>
        <v>-0.37799287481000532</v>
      </c>
      <c r="AU544" s="11">
        <f>IF(('OddsRatio_working_3-way'!X544=0),0,'OddsRatio_working_3-way'!AO544)</f>
        <v>0</v>
      </c>
      <c r="AV544" s="11">
        <f>IF(('OddsRatio_working_3-way'!X544=0),0,'OddsRatio_working_3-way'!AP544)</f>
        <v>0</v>
      </c>
      <c r="AW544" s="11">
        <f>IF(('OddsRatio_working_3-way'!X544=0),0,'OddsRatio_working_3-way'!AQ544)</f>
        <v>0</v>
      </c>
    </row>
    <row r="545" spans="1:49" x14ac:dyDescent="0.2">
      <c r="A545" s="4">
        <f>IF('True_Odds_Calculator_3-way'!A546="","",'True_Odds_Calculator_3-way'!A546)</f>
        <v>1.6</v>
      </c>
      <c r="B545" s="4">
        <f>IF('True_Odds_Calculator_3-way'!B546="","",'True_Odds_Calculator_3-way'!B546)</f>
        <v>3.92</v>
      </c>
      <c r="C545" s="4">
        <f>IF('True_Odds_Calculator_3-way'!C546="","",'True_Odds_Calculator_3-way'!C546)</f>
        <v>6.05</v>
      </c>
      <c r="D545" s="9">
        <f t="shared" si="117"/>
        <v>0.60571772493314624</v>
      </c>
      <c r="E545" s="9">
        <f t="shared" si="118"/>
        <v>0.2399301951787991</v>
      </c>
      <c r="F545" s="9">
        <f t="shared" si="119"/>
        <v>0.15435207988805463</v>
      </c>
      <c r="G545" s="9">
        <f t="shared" si="120"/>
        <v>1.0848900371603816</v>
      </c>
      <c r="H545" s="9">
        <f t="shared" si="121"/>
        <v>1.650934022296229</v>
      </c>
      <c r="I545" s="9">
        <f t="shared" si="122"/>
        <v>4.1678789085083139</v>
      </c>
      <c r="J545" s="9">
        <f t="shared" si="123"/>
        <v>6.4786946876599254</v>
      </c>
      <c r="K545" s="11">
        <f t="shared" si="124"/>
        <v>0.625</v>
      </c>
      <c r="L545" s="11">
        <f t="shared" si="125"/>
        <v>0.25510204081632654</v>
      </c>
      <c r="M545" s="11">
        <f t="shared" si="126"/>
        <v>0.16528925619834711</v>
      </c>
      <c r="N545" s="11">
        <f>'OddsRatio_working_3-way'!K545+'OddsRatio_working_3-way'!L545+'OddsRatio_working_3-way'!M545-('OddsRatio_working_3-way'!K545*'OddsRatio_working_3-way'!L545)-('OddsRatio_working_3-way'!K545*'OddsRatio_working_3-way'!M545)-('OddsRatio_working_3-way'!L545*'OddsRatio_working_3-way'!M545)+('OddsRatio_working_3-way'!K545*'OddsRatio_working_3-way'!L545*'OddsRatio_working_3-way'!M545)-1</f>
        <v>-0.23316537358745137</v>
      </c>
      <c r="O545" s="11">
        <f>0</f>
        <v>0</v>
      </c>
      <c r="P545" s="11">
        <f>('OddsRatio_working_3-way'!K545*'OddsRatio_working_3-way'!L545)+('OddsRatio_working_3-way'!K545*'OddsRatio_working_3-way'!M545)+('OddsRatio_working_3-way'!L545*'OddsRatio_working_3-way'!M545)-(3*'OddsRatio_working_3-way'!K545*'OddsRatio_working_3-way'!L545*'OddsRatio_working_3-way'!M545)</f>
        <v>0.22584963737561137</v>
      </c>
      <c r="Q545" s="11">
        <f>2*'OddsRatio_working_3-way'!K545*'OddsRatio_working_3-way'!L545*'OddsRatio_working_3-way'!M545</f>
        <v>5.2707033226513746E-2</v>
      </c>
      <c r="R545" s="11">
        <f t="shared" si="127"/>
        <v>0</v>
      </c>
      <c r="S545" s="11">
        <f t="shared" si="128"/>
        <v>-0.96862425968624299</v>
      </c>
      <c r="T545" s="11">
        <f t="shared" si="129"/>
        <v>-0.22605000226050015</v>
      </c>
      <c r="U545" s="11">
        <f>'OddsRatio_working_3-way'!S545-'OddsRatio_working_3-way'!R545^2/3</f>
        <v>-0.96862425968624299</v>
      </c>
      <c r="V545" s="11">
        <f>'OddsRatio_working_3-way'!S545*'OddsRatio_working_3-way'!R545/3-2*'OddsRatio_working_3-way'!R545^3/27-'OddsRatio_working_3-way'!T545</f>
        <v>0.22605000226050015</v>
      </c>
      <c r="W545" s="11">
        <f>'OddsRatio_working_3-way'!V545^2+4*'OddsRatio_working_3-way'!U545^3/27</f>
        <v>-8.3537722827250582E-2</v>
      </c>
      <c r="X545" s="11">
        <f>IF('OddsRatio_working_3-way'!W545&gt;0,IF(ABS('OddsRatio_working_3-way'!V545+SQRT('OddsRatio_working_3-way'!W545))/2&gt;0,ABS('OddsRatio_working_3-way'!V545+SQRT('OddsRatio_working_3-way'!W545))/2,ABS('OddsRatio_working_3-way'!V545-SQRT('OddsRatio_working_3-way'!W545))/2),SQRT(-'OddsRatio_working_3-way'!U545^3/27))</f>
        <v>0.18346411525774101</v>
      </c>
      <c r="Y545" s="11">
        <f>IF('OddsRatio_working_3-way'!W545&gt;=0,IF('OddsRatio_working_3-way'!V545+SQRT('OddsRatio_working_3-way'!W545)&gt;0,0,PI()),ACOS('OddsRatio_working_3-way'!V545/(2*'OddsRatio_working_3-way'!X545)))</f>
        <v>0.90706469588941974</v>
      </c>
      <c r="Z545" s="11">
        <f>'OddsRatio_working_3-way'!X545^(1/3)*COS('OddsRatio_working_3-way'!Y545/3)</f>
        <v>0.54244501858019079</v>
      </c>
      <c r="AA545" s="11">
        <f>'OddsRatio_working_3-way'!X545^(1/3)*COS(('OddsRatio_working_3-way'!Y545+2*PI())/3)</f>
        <v>-0.41775276652290388</v>
      </c>
      <c r="AB545" s="11">
        <f>'OddsRatio_working_3-way'!X545^(1/3)*COS(('OddsRatio_working_3-way'!Y545+4*PI())/3)</f>
        <v>-0.12469225205728733</v>
      </c>
      <c r="AC545" s="11">
        <f>'OddsRatio_working_3-way'!X545^(1/3)*SIN('OddsRatio_working_3-way'!Y545/3)</f>
        <v>0.16919856691557417</v>
      </c>
      <c r="AD545" s="11">
        <f>'OddsRatio_working_3-way'!X545^(1/3)*SIN(('OddsRatio_working_3-way'!Y545+2*PI())/3)</f>
        <v>0.38517188278898001</v>
      </c>
      <c r="AE545" s="11">
        <f>'OddsRatio_working_3-way'!X545^(1/3)*SIN(('OddsRatio_working_3-way'!Y545+4*PI())/3)</f>
        <v>-0.55437044970455407</v>
      </c>
      <c r="AF545" s="11">
        <f>-'OddsRatio_working_3-way'!U545/(3*'OddsRatio_working_3-way'!X545^(1/3))*COS(('OddsRatio_working_3-way'!Y545)/3)</f>
        <v>0.54244501858019079</v>
      </c>
      <c r="AG545" s="11">
        <f>-'OddsRatio_working_3-way'!U545/(3*'OddsRatio_working_3-way'!X545^(1/3))*COS(('OddsRatio_working_3-way'!Y545+2*PI())/3)</f>
        <v>-0.41775276652290388</v>
      </c>
      <c r="AH545" s="11">
        <f>-'OddsRatio_working_3-way'!U545/(3*'OddsRatio_working_3-way'!X545^(1/3))*COS(('OddsRatio_working_3-way'!Y545+4*PI())/3)</f>
        <v>-0.12469225205728733</v>
      </c>
      <c r="AI545" s="11">
        <f>'OddsRatio_working_3-way'!U545/(3*'OddsRatio_working_3-way'!X545^(1/3))*SIN(('OddsRatio_working_3-way'!Y545)/3)</f>
        <v>-0.16919856691557417</v>
      </c>
      <c r="AJ545" s="11">
        <f>'OddsRatio_working_3-way'!U545/(3*'OddsRatio_working_3-way'!X545^(1/3))*SIN(('OddsRatio_working_3-way'!Y545+2*PI())/3)</f>
        <v>-0.38517188278898001</v>
      </c>
      <c r="AK545" s="11">
        <f>'OddsRatio_working_3-way'!U545/(3*'OddsRatio_working_3-way'!X545^(1/3))*SIN(('OddsRatio_working_3-way'!Y545+4*PI())/3)</f>
        <v>0.55437044970455407</v>
      </c>
      <c r="AL545" s="11">
        <f>'OddsRatio_working_3-way'!Z545+'OddsRatio_working_3-way'!AF545</f>
        <v>1.0848900371603816</v>
      </c>
      <c r="AM545" s="11">
        <f>'OddsRatio_working_3-way'!AA545+'OddsRatio_working_3-way'!AG545</f>
        <v>-0.83550553304580777</v>
      </c>
      <c r="AN545" s="11">
        <f>'OddsRatio_working_3-way'!AB545+'OddsRatio_working_3-way'!AH545</f>
        <v>-0.24938450411457466</v>
      </c>
      <c r="AO545" s="11">
        <f>'OddsRatio_working_3-way'!AC545+'OddsRatio_working_3-way'!AI545</f>
        <v>0</v>
      </c>
      <c r="AP545" s="11">
        <f>'OddsRatio_working_3-way'!AD545+'OddsRatio_working_3-way'!AJ545</f>
        <v>0</v>
      </c>
      <c r="AQ545" s="11">
        <f>'OddsRatio_working_3-way'!AE545+'OddsRatio_working_3-way'!AK545</f>
        <v>0</v>
      </c>
      <c r="AR545" s="10">
        <f>IF(A545="","",IF(('OddsRatio_working_3-way'!X545=0),IF(Q545&gt;0,-Q545^(1/3),(-Q545)^(1/3)),'OddsRatio_working_3-way'!AL545-'OddsRatio_working_3-way'!R545/3))</f>
        <v>1.0848900371603816</v>
      </c>
      <c r="AS545" s="11">
        <f>IF(('OddsRatio_working_3-way'!X545=0),IF(Q545&gt;0,-Q545^(1/3),(-Q545)^(1/3)),'OddsRatio_working_3-way'!AM545-'OddsRatio_working_3-way'!R545/3)</f>
        <v>-0.83550553304580777</v>
      </c>
      <c r="AT545" s="11">
        <f>IF(('OddsRatio_working_3-way'!X545=0),IF(Q545&gt;0,-Q545^(1/3),(-Q545)^(1/3)),'OddsRatio_working_3-way'!AN545-'OddsRatio_working_3-way'!R545/3)</f>
        <v>-0.24938450411457466</v>
      </c>
      <c r="AU545" s="11">
        <f>IF(('OddsRatio_working_3-way'!X545=0),0,'OddsRatio_working_3-way'!AO545)</f>
        <v>0</v>
      </c>
      <c r="AV545" s="11">
        <f>IF(('OddsRatio_working_3-way'!X545=0),0,'OddsRatio_working_3-way'!AP545)</f>
        <v>0</v>
      </c>
      <c r="AW545" s="11">
        <f>IF(('OddsRatio_working_3-way'!X545=0),0,'OddsRatio_working_3-way'!AQ545)</f>
        <v>0</v>
      </c>
    </row>
    <row r="546" spans="1:49" x14ac:dyDescent="0.2">
      <c r="A546" s="4">
        <f>IF('True_Odds_Calculator_3-way'!A547="","",'True_Odds_Calculator_3-way'!A547)</f>
        <v>1.39</v>
      </c>
      <c r="B546" s="4">
        <f>IF('True_Odds_Calculator_3-way'!B547="","",'True_Odds_Calculator_3-way'!B547)</f>
        <v>4.59</v>
      </c>
      <c r="C546" s="4">
        <f>IF('True_Odds_Calculator_3-way'!C547="","",'True_Odds_Calculator_3-way'!C547)</f>
        <v>9.2899999999999991</v>
      </c>
      <c r="D546" s="9">
        <f t="shared" si="117"/>
        <v>0.69948187044069809</v>
      </c>
      <c r="E546" s="9">
        <f t="shared" si="118"/>
        <v>0.20182466757663362</v>
      </c>
      <c r="F546" s="9">
        <f t="shared" si="119"/>
        <v>9.8693461982668124E-2</v>
      </c>
      <c r="G546" s="9">
        <f t="shared" si="120"/>
        <v>1.101614407928591</v>
      </c>
      <c r="H546" s="9">
        <f t="shared" si="121"/>
        <v>1.4296296190921503</v>
      </c>
      <c r="I546" s="9">
        <f t="shared" si="122"/>
        <v>4.9547957244636418</v>
      </c>
      <c r="J546" s="9">
        <f t="shared" si="123"/>
        <v>10.132383441728017</v>
      </c>
      <c r="K546" s="11">
        <f t="shared" si="124"/>
        <v>0.71942446043165476</v>
      </c>
      <c r="L546" s="11">
        <f t="shared" si="125"/>
        <v>0.2178649237472767</v>
      </c>
      <c r="M546" s="11">
        <f t="shared" si="126"/>
        <v>0.10764262648008613</v>
      </c>
      <c r="N546" s="11">
        <f>'OddsRatio_working_3-way'!K546+'OddsRatio_working_3-way'!L546+'OddsRatio_working_3-way'!M546-('OddsRatio_working_3-way'!K546*'OddsRatio_working_3-way'!L546)-('OddsRatio_working_3-way'!K546*'OddsRatio_working_3-way'!M546)-('OddsRatio_working_3-way'!L546*'OddsRatio_working_3-way'!M546)+('OddsRatio_working_3-way'!K546*'OddsRatio_working_3-way'!L546*'OddsRatio_working_3-way'!M546)-1</f>
        <v>-0.19582601505701003</v>
      </c>
      <c r="O546" s="11">
        <f>0</f>
        <v>0</v>
      </c>
      <c r="P546" s="11">
        <f>('OddsRatio_working_3-way'!K546*'OddsRatio_working_3-way'!L546)+('OddsRatio_working_3-way'!K546*'OddsRatio_working_3-way'!M546)+('OddsRatio_working_3-way'!L546*'OddsRatio_working_3-way'!M546)-(3*'OddsRatio_working_3-way'!K546*'OddsRatio_working_3-way'!L546*'OddsRatio_working_3-way'!M546)</f>
        <v>0.20701478455050185</v>
      </c>
      <c r="Q546" s="11">
        <f>2*'OddsRatio_working_3-way'!K546*'OddsRatio_working_3-way'!L546*'OddsRatio_working_3-way'!M546</f>
        <v>3.3743241165525975E-2</v>
      </c>
      <c r="R546" s="11">
        <f t="shared" si="127"/>
        <v>0</v>
      </c>
      <c r="S546" s="11">
        <f t="shared" si="128"/>
        <v>-1.0571362772726314</v>
      </c>
      <c r="T546" s="11">
        <f t="shared" si="129"/>
        <v>-0.17231235163368075</v>
      </c>
      <c r="U546" s="11">
        <f>'OddsRatio_working_3-way'!S546-'OddsRatio_working_3-way'!R546^2/3</f>
        <v>-1.0571362772726314</v>
      </c>
      <c r="V546" s="11">
        <f>'OddsRatio_working_3-way'!S546*'OddsRatio_working_3-way'!R546/3-2*'OddsRatio_working_3-way'!R546^3/27-'OddsRatio_working_3-way'!T546</f>
        <v>0.17231235163368075</v>
      </c>
      <c r="W546" s="11">
        <f>'OddsRatio_working_3-way'!V546^2+4*'OddsRatio_working_3-way'!U546^3/27</f>
        <v>-0.14532904885705622</v>
      </c>
      <c r="X546" s="11">
        <f>IF('OddsRatio_working_3-way'!W546&gt;0,IF(ABS('OddsRatio_working_3-way'!V546+SQRT('OddsRatio_working_3-way'!W546))/2&gt;0,ABS('OddsRatio_working_3-way'!V546+SQRT('OddsRatio_working_3-way'!W546))/2,ABS('OddsRatio_working_3-way'!V546-SQRT('OddsRatio_working_3-way'!W546))/2),SQRT(-'OddsRatio_working_3-way'!U546^3/27))</f>
        <v>0.20917731436665488</v>
      </c>
      <c r="Y546" s="11">
        <f>IF('OddsRatio_working_3-way'!W546&gt;=0,IF('OddsRatio_working_3-way'!V546+SQRT('OddsRatio_working_3-way'!W546)&gt;0,0,PI()),ACOS('OddsRatio_working_3-way'!V546/(2*'OddsRatio_working_3-way'!X546)))</f>
        <v>1.1462789241832716</v>
      </c>
      <c r="Z546" s="11">
        <f>'OddsRatio_working_3-way'!X546^(1/3)*COS('OddsRatio_working_3-way'!Y546/3)</f>
        <v>0.5508072039642955</v>
      </c>
      <c r="AA546" s="11">
        <f>'OddsRatio_working_3-way'!X546^(1/3)*COS(('OddsRatio_working_3-way'!Y546+2*PI())/3)</f>
        <v>-0.46708729290011303</v>
      </c>
      <c r="AB546" s="11">
        <f>'OddsRatio_working_3-way'!X546^(1/3)*COS(('OddsRatio_working_3-way'!Y546+4*PI())/3)</f>
        <v>-8.3719911064182681E-2</v>
      </c>
      <c r="AC546" s="11">
        <f>'OddsRatio_working_3-way'!X546^(1/3)*SIN('OddsRatio_working_3-way'!Y546/3)</f>
        <v>0.22133726110149662</v>
      </c>
      <c r="AD546" s="11">
        <f>'OddsRatio_working_3-way'!X546^(1/3)*SIN(('OddsRatio_working_3-way'!Y546+2*PI())/3)</f>
        <v>0.36634440066980845</v>
      </c>
      <c r="AE546" s="11">
        <f>'OddsRatio_working_3-way'!X546^(1/3)*SIN(('OddsRatio_working_3-way'!Y546+4*PI())/3)</f>
        <v>-0.58768166177130499</v>
      </c>
      <c r="AF546" s="11">
        <f>-'OddsRatio_working_3-way'!U546/(3*'OddsRatio_working_3-way'!X546^(1/3))*COS(('OddsRatio_working_3-way'!Y546)/3)</f>
        <v>0.55080720396429539</v>
      </c>
      <c r="AG546" s="11">
        <f>-'OddsRatio_working_3-way'!U546/(3*'OddsRatio_working_3-way'!X546^(1/3))*COS(('OddsRatio_working_3-way'!Y546+2*PI())/3)</f>
        <v>-0.46708729290011292</v>
      </c>
      <c r="AH546" s="11">
        <f>-'OddsRatio_working_3-way'!U546/(3*'OddsRatio_working_3-way'!X546^(1/3))*COS(('OddsRatio_working_3-way'!Y546+4*PI())/3)</f>
        <v>-8.3719911064182667E-2</v>
      </c>
      <c r="AI546" s="11">
        <f>'OddsRatio_working_3-way'!U546/(3*'OddsRatio_working_3-way'!X546^(1/3))*SIN(('OddsRatio_working_3-way'!Y546)/3)</f>
        <v>-0.22133726110149657</v>
      </c>
      <c r="AJ546" s="11">
        <f>'OddsRatio_working_3-way'!U546/(3*'OddsRatio_working_3-way'!X546^(1/3))*SIN(('OddsRatio_working_3-way'!Y546+2*PI())/3)</f>
        <v>-0.36634440066980839</v>
      </c>
      <c r="AK546" s="11">
        <f>'OddsRatio_working_3-way'!U546/(3*'OddsRatio_working_3-way'!X546^(1/3))*SIN(('OddsRatio_working_3-way'!Y546+4*PI())/3)</f>
        <v>0.58768166177130488</v>
      </c>
      <c r="AL546" s="11">
        <f>'OddsRatio_working_3-way'!Z546+'OddsRatio_working_3-way'!AF546</f>
        <v>1.101614407928591</v>
      </c>
      <c r="AM546" s="11">
        <f>'OddsRatio_working_3-way'!AA546+'OddsRatio_working_3-way'!AG546</f>
        <v>-0.93417458580022594</v>
      </c>
      <c r="AN546" s="11">
        <f>'OddsRatio_working_3-way'!AB546+'OddsRatio_working_3-way'!AH546</f>
        <v>-0.16743982212836533</v>
      </c>
      <c r="AO546" s="11">
        <f>'OddsRatio_working_3-way'!AC546+'OddsRatio_working_3-way'!AI546</f>
        <v>0</v>
      </c>
      <c r="AP546" s="11">
        <f>'OddsRatio_working_3-way'!AD546+'OddsRatio_working_3-way'!AJ546</f>
        <v>0</v>
      </c>
      <c r="AQ546" s="11">
        <f>'OddsRatio_working_3-way'!AE546+'OddsRatio_working_3-way'!AK546</f>
        <v>0</v>
      </c>
      <c r="AR546" s="10">
        <f>IF(A546="","",IF(('OddsRatio_working_3-way'!X546=0),IF(Q546&gt;0,-Q546^(1/3),(-Q546)^(1/3)),'OddsRatio_working_3-way'!AL546-'OddsRatio_working_3-way'!R546/3))</f>
        <v>1.101614407928591</v>
      </c>
      <c r="AS546" s="11">
        <f>IF(('OddsRatio_working_3-way'!X546=0),IF(Q546&gt;0,-Q546^(1/3),(-Q546)^(1/3)),'OddsRatio_working_3-way'!AM546-'OddsRatio_working_3-way'!R546/3)</f>
        <v>-0.93417458580022594</v>
      </c>
      <c r="AT546" s="11">
        <f>IF(('OddsRatio_working_3-way'!X546=0),IF(Q546&gt;0,-Q546^(1/3),(-Q546)^(1/3)),'OddsRatio_working_3-way'!AN546-'OddsRatio_working_3-way'!R546/3)</f>
        <v>-0.16743982212836533</v>
      </c>
      <c r="AU546" s="11">
        <f>IF(('OddsRatio_working_3-way'!X546=0),0,'OddsRatio_working_3-way'!AO546)</f>
        <v>0</v>
      </c>
      <c r="AV546" s="11">
        <f>IF(('OddsRatio_working_3-way'!X546=0),0,'OddsRatio_working_3-way'!AP546)</f>
        <v>0</v>
      </c>
      <c r="AW546" s="11">
        <f>IF(('OddsRatio_working_3-way'!X546=0),0,'OddsRatio_working_3-way'!AQ546)</f>
        <v>0</v>
      </c>
    </row>
    <row r="547" spans="1:49" x14ac:dyDescent="0.2">
      <c r="A547" s="4">
        <f>IF('True_Odds_Calculator_3-way'!A548="","",'True_Odds_Calculator_3-way'!A548)</f>
        <v>1.65</v>
      </c>
      <c r="B547" s="4">
        <f>IF('True_Odds_Calculator_3-way'!B548="","",'True_Odds_Calculator_3-way'!B548)</f>
        <v>3.66</v>
      </c>
      <c r="C547" s="4">
        <f>IF('True_Odds_Calculator_3-way'!C548="","",'True_Odds_Calculator_3-way'!C548)</f>
        <v>6.07</v>
      </c>
      <c r="D547" s="9">
        <f t="shared" si="117"/>
        <v>0.58746634166007283</v>
      </c>
      <c r="E547" s="9">
        <f t="shared" si="118"/>
        <v>0.25814968809954492</v>
      </c>
      <c r="F547" s="9">
        <f t="shared" si="119"/>
        <v>0.15438397024038236</v>
      </c>
      <c r="G547" s="9">
        <f t="shared" si="120"/>
        <v>1.0803464329264507</v>
      </c>
      <c r="H547" s="9">
        <f t="shared" si="121"/>
        <v>1.7022251814021927</v>
      </c>
      <c r="I547" s="9">
        <f t="shared" si="122"/>
        <v>3.8737215115843591</v>
      </c>
      <c r="J547" s="9">
        <f t="shared" si="123"/>
        <v>6.4773564149371063</v>
      </c>
      <c r="K547" s="11">
        <f t="shared" si="124"/>
        <v>0.60606060606060608</v>
      </c>
      <c r="L547" s="11">
        <f t="shared" si="125"/>
        <v>0.27322404371584696</v>
      </c>
      <c r="M547" s="11">
        <f t="shared" si="126"/>
        <v>0.16474464579901152</v>
      </c>
      <c r="N547" s="11">
        <f>'OddsRatio_working_3-way'!K547+'OddsRatio_working_3-way'!L547+'OddsRatio_working_3-way'!M547-('OddsRatio_working_3-way'!K547*'OddsRatio_working_3-way'!L547)-('OddsRatio_working_3-way'!K547*'OddsRatio_working_3-way'!M547)-('OddsRatio_working_3-way'!L547*'OddsRatio_working_3-way'!M547)+('OddsRatio_working_3-way'!K547*'OddsRatio_working_3-way'!L547*'OddsRatio_working_3-way'!M547)-1</f>
        <v>-0.23913835194792332</v>
      </c>
      <c r="O547" s="11">
        <f>0</f>
        <v>0</v>
      </c>
      <c r="P547" s="11">
        <f>('OddsRatio_working_3-way'!K547*'OddsRatio_working_3-way'!L547)+('OddsRatio_working_3-way'!K547*'OddsRatio_working_3-way'!M547)+('OddsRatio_working_3-way'!L547*'OddsRatio_working_3-way'!M547)-(3*'OddsRatio_working_3-way'!K547*'OddsRatio_working_3-way'!L547*'OddsRatio_working_3-way'!M547)</f>
        <v>0.22860740715279293</v>
      </c>
      <c r="Q547" s="11">
        <f>2*'OddsRatio_working_3-way'!K547*'OddsRatio_working_3-way'!L547*'OddsRatio_working_3-way'!M547</f>
        <v>5.4560240370594967E-2</v>
      </c>
      <c r="R547" s="11">
        <f t="shared" si="127"/>
        <v>0</v>
      </c>
      <c r="S547" s="11">
        <f t="shared" si="128"/>
        <v>-0.95596296156869187</v>
      </c>
      <c r="T547" s="11">
        <f t="shared" si="129"/>
        <v>-0.22815345144837512</v>
      </c>
      <c r="U547" s="11">
        <f>'OddsRatio_working_3-way'!S547-'OddsRatio_working_3-way'!R547^2/3</f>
        <v>-0.95596296156869187</v>
      </c>
      <c r="V547" s="11">
        <f>'OddsRatio_working_3-way'!S547*'OddsRatio_working_3-way'!R547/3-2*'OddsRatio_working_3-way'!R547^3/27-'OddsRatio_working_3-way'!T547</f>
        <v>0.22815345144837512</v>
      </c>
      <c r="W547" s="11">
        <f>'OddsRatio_working_3-way'!V547^2+4*'OddsRatio_working_3-way'!U547^3/27</f>
        <v>-7.737137557991744E-2</v>
      </c>
      <c r="X547" s="11">
        <f>IF('OddsRatio_working_3-way'!W547&gt;0,IF(ABS('OddsRatio_working_3-way'!V547+SQRT('OddsRatio_working_3-way'!W547))/2&gt;0,ABS('OddsRatio_working_3-way'!V547+SQRT('OddsRatio_working_3-way'!W547))/2,ABS('OddsRatio_working_3-way'!V547-SQRT('OddsRatio_working_3-way'!W547))/2),SQRT(-'OddsRatio_working_3-way'!U547^3/27))</f>
        <v>0.17987869036361942</v>
      </c>
      <c r="Y547" s="11">
        <f>IF('OddsRatio_working_3-way'!W547&gt;=0,IF('OddsRatio_working_3-way'!V547+SQRT('OddsRatio_working_3-way'!W547)&gt;0,0,PI()),ACOS('OddsRatio_working_3-way'!V547/(2*'OddsRatio_working_3-way'!X547)))</f>
        <v>0.88383977200511421</v>
      </c>
      <c r="Z547" s="11">
        <f>'OddsRatio_working_3-way'!X547^(1/3)*COS('OddsRatio_working_3-way'!Y547/3)</f>
        <v>0.54017321646322536</v>
      </c>
      <c r="AA547" s="11">
        <f>'OddsRatio_working_3-way'!X547^(1/3)*COS(('OddsRatio_working_3-way'!Y547+2*PI())/3)</f>
        <v>-0.41203875704945547</v>
      </c>
      <c r="AB547" s="11">
        <f>'OddsRatio_working_3-way'!X547^(1/3)*COS(('OddsRatio_working_3-way'!Y547+4*PI())/3)</f>
        <v>-0.12813445941376972</v>
      </c>
      <c r="AC547" s="11">
        <f>'OddsRatio_working_3-way'!X547^(1/3)*SIN('OddsRatio_working_3-way'!Y547/3)</f>
        <v>0.16391222266405481</v>
      </c>
      <c r="AD547" s="11">
        <f>'OddsRatio_working_3-way'!X547^(1/3)*SIN(('OddsRatio_working_3-way'!Y547+2*PI())/3)</f>
        <v>0.38584761656907635</v>
      </c>
      <c r="AE547" s="11">
        <f>'OddsRatio_working_3-way'!X547^(1/3)*SIN(('OddsRatio_working_3-way'!Y547+4*PI())/3)</f>
        <v>-0.5497598392331311</v>
      </c>
      <c r="AF547" s="11">
        <f>-'OddsRatio_working_3-way'!U547/(3*'OddsRatio_working_3-way'!X547^(1/3))*COS(('OddsRatio_working_3-way'!Y547)/3)</f>
        <v>0.54017321646322547</v>
      </c>
      <c r="AG547" s="11">
        <f>-'OddsRatio_working_3-way'!U547/(3*'OddsRatio_working_3-way'!X547^(1/3))*COS(('OddsRatio_working_3-way'!Y547+2*PI())/3)</f>
        <v>-0.41203875704945558</v>
      </c>
      <c r="AH547" s="11">
        <f>-'OddsRatio_working_3-way'!U547/(3*'OddsRatio_working_3-way'!X547^(1/3))*COS(('OddsRatio_working_3-way'!Y547+4*PI())/3)</f>
        <v>-0.12813445941376975</v>
      </c>
      <c r="AI547" s="11">
        <f>'OddsRatio_working_3-way'!U547/(3*'OddsRatio_working_3-way'!X547^(1/3))*SIN(('OddsRatio_working_3-way'!Y547)/3)</f>
        <v>-0.16391222266405486</v>
      </c>
      <c r="AJ547" s="11">
        <f>'OddsRatio_working_3-way'!U547/(3*'OddsRatio_working_3-way'!X547^(1/3))*SIN(('OddsRatio_working_3-way'!Y547+2*PI())/3)</f>
        <v>-0.38584761656907646</v>
      </c>
      <c r="AK547" s="11">
        <f>'OddsRatio_working_3-way'!U547/(3*'OddsRatio_working_3-way'!X547^(1/3))*SIN(('OddsRatio_working_3-way'!Y547+4*PI())/3)</f>
        <v>0.54975983923313121</v>
      </c>
      <c r="AL547" s="11">
        <f>'OddsRatio_working_3-way'!Z547+'OddsRatio_working_3-way'!AF547</f>
        <v>1.0803464329264507</v>
      </c>
      <c r="AM547" s="11">
        <f>'OddsRatio_working_3-way'!AA547+'OddsRatio_working_3-way'!AG547</f>
        <v>-0.82407751409891106</v>
      </c>
      <c r="AN547" s="11">
        <f>'OddsRatio_working_3-way'!AB547+'OddsRatio_working_3-way'!AH547</f>
        <v>-0.25626891882753944</v>
      </c>
      <c r="AO547" s="11">
        <f>'OddsRatio_working_3-way'!AC547+'OddsRatio_working_3-way'!AI547</f>
        <v>0</v>
      </c>
      <c r="AP547" s="11">
        <f>'OddsRatio_working_3-way'!AD547+'OddsRatio_working_3-way'!AJ547</f>
        <v>0</v>
      </c>
      <c r="AQ547" s="11">
        <f>'OddsRatio_working_3-way'!AE547+'OddsRatio_working_3-way'!AK547</f>
        <v>0</v>
      </c>
      <c r="AR547" s="10">
        <f>IF(A547="","",IF(('OddsRatio_working_3-way'!X547=0),IF(Q547&gt;0,-Q547^(1/3),(-Q547)^(1/3)),'OddsRatio_working_3-way'!AL547-'OddsRatio_working_3-way'!R547/3))</f>
        <v>1.0803464329264507</v>
      </c>
      <c r="AS547" s="11">
        <f>IF(('OddsRatio_working_3-way'!X547=0),IF(Q547&gt;0,-Q547^(1/3),(-Q547)^(1/3)),'OddsRatio_working_3-way'!AM547-'OddsRatio_working_3-way'!R547/3)</f>
        <v>-0.82407751409891106</v>
      </c>
      <c r="AT547" s="11">
        <f>IF(('OddsRatio_working_3-way'!X547=0),IF(Q547&gt;0,-Q547^(1/3),(-Q547)^(1/3)),'OddsRatio_working_3-way'!AN547-'OddsRatio_working_3-way'!R547/3)</f>
        <v>-0.25626891882753944</v>
      </c>
      <c r="AU547" s="11">
        <f>IF(('OddsRatio_working_3-way'!X547=0),0,'OddsRatio_working_3-way'!AO547)</f>
        <v>0</v>
      </c>
      <c r="AV547" s="11">
        <f>IF(('OddsRatio_working_3-way'!X547=0),0,'OddsRatio_working_3-way'!AP547)</f>
        <v>0</v>
      </c>
      <c r="AW547" s="11">
        <f>IF(('OddsRatio_working_3-way'!X547=0),0,'OddsRatio_working_3-way'!AQ547)</f>
        <v>0</v>
      </c>
    </row>
    <row r="548" spans="1:49" x14ac:dyDescent="0.2">
      <c r="A548" s="4">
        <f>IF('True_Odds_Calculator_3-way'!A549="","",'True_Odds_Calculator_3-way'!A549)</f>
        <v>2.4700000000000002</v>
      </c>
      <c r="B548" s="4">
        <f>IF('True_Odds_Calculator_3-way'!B549="","",'True_Odds_Calculator_3-way'!B549)</f>
        <v>3.18</v>
      </c>
      <c r="C548" s="4">
        <f>IF('True_Odds_Calculator_3-way'!C549="","",'True_Odds_Calculator_3-way'!C549)</f>
        <v>3.31</v>
      </c>
      <c r="D548" s="9">
        <f t="shared" si="117"/>
        <v>0.39710272789767631</v>
      </c>
      <c r="E548" s="9">
        <f t="shared" si="118"/>
        <v>0.30754660717507387</v>
      </c>
      <c r="F548" s="9">
        <f t="shared" si="119"/>
        <v>0.29535066492724987</v>
      </c>
      <c r="G548" s="9">
        <f t="shared" si="120"/>
        <v>1.0328163719256676</v>
      </c>
      <c r="H548" s="9">
        <f t="shared" si="121"/>
        <v>2.5182400667307316</v>
      </c>
      <c r="I548" s="9">
        <f t="shared" si="122"/>
        <v>3.2515396907979555</v>
      </c>
      <c r="J548" s="9">
        <f t="shared" si="123"/>
        <v>3.3858058191482923</v>
      </c>
      <c r="K548" s="11">
        <f t="shared" si="124"/>
        <v>0.40485829959514169</v>
      </c>
      <c r="L548" s="11">
        <f t="shared" si="125"/>
        <v>0.31446540880503143</v>
      </c>
      <c r="M548" s="11">
        <f t="shared" si="126"/>
        <v>0.30211480362537763</v>
      </c>
      <c r="N548" s="11">
        <f>'OddsRatio_working_3-way'!K548+'OddsRatio_working_3-way'!L548+'OddsRatio_working_3-way'!M548-('OddsRatio_working_3-way'!K548*'OddsRatio_working_3-way'!L548)-('OddsRatio_working_3-way'!K548*'OddsRatio_working_3-way'!M548)-('OddsRatio_working_3-way'!L548*'OddsRatio_working_3-way'!M548)+('OddsRatio_working_3-way'!K548*'OddsRatio_working_3-way'!L548*'OddsRatio_working_3-way'!M548)-1</f>
        <v>-0.2847303364018684</v>
      </c>
      <c r="O548" s="11">
        <f>0</f>
        <v>0</v>
      </c>
      <c r="P548" s="11">
        <f>('OddsRatio_working_3-way'!K548*'OddsRatio_working_3-way'!L548)+('OddsRatio_working_3-way'!K548*'OddsRatio_working_3-way'!M548)+('OddsRatio_working_3-way'!L548*'OddsRatio_working_3-way'!M548)-(3*'OddsRatio_working_3-way'!K548*'OddsRatio_working_3-way'!L548*'OddsRatio_working_3-way'!M548)</f>
        <v>0.2292420020888716</v>
      </c>
      <c r="Q548" s="11">
        <f>2*'OddsRatio_working_3-way'!K548*'OddsRatio_working_3-way'!L548*'OddsRatio_working_3-way'!M548</f>
        <v>7.6926846338547503E-2</v>
      </c>
      <c r="R548" s="11">
        <f t="shared" si="127"/>
        <v>0</v>
      </c>
      <c r="S548" s="11">
        <f t="shared" si="128"/>
        <v>-0.80511969671303107</v>
      </c>
      <c r="T548" s="11">
        <f t="shared" si="129"/>
        <v>-0.27017439487014461</v>
      </c>
      <c r="U548" s="11">
        <f>'OddsRatio_working_3-way'!S548-'OddsRatio_working_3-way'!R548^2/3</f>
        <v>-0.80511969671303107</v>
      </c>
      <c r="V548" s="11">
        <f>'OddsRatio_working_3-way'!S548*'OddsRatio_working_3-way'!R548/3-2*'OddsRatio_working_3-way'!R548^3/27-'OddsRatio_working_3-way'!T548</f>
        <v>0.27017439487014461</v>
      </c>
      <c r="W548" s="11">
        <f>'OddsRatio_working_3-way'!V548^2+4*'OddsRatio_working_3-way'!U548^3/27</f>
        <v>-4.3232569475938343E-3</v>
      </c>
      <c r="X548" s="11">
        <f>IF('OddsRatio_working_3-way'!W548&gt;0,IF(ABS('OddsRatio_working_3-way'!V548+SQRT('OddsRatio_working_3-way'!W548))/2&gt;0,ABS('OddsRatio_working_3-way'!V548+SQRT('OddsRatio_working_3-way'!W548))/2,ABS('OddsRatio_working_3-way'!V548-SQRT('OddsRatio_working_3-way'!W548))/2),SQRT(-'OddsRatio_working_3-way'!U548^3/27))</f>
        <v>0.13903008720331245</v>
      </c>
      <c r="Y548" s="11">
        <f>IF('OddsRatio_working_3-way'!W548&gt;=0,IF('OddsRatio_working_3-way'!V548+SQRT('OddsRatio_working_3-way'!W548)&gt;0,0,PI()),ACOS('OddsRatio_working_3-way'!V548/(2*'OddsRatio_working_3-way'!X548)))</f>
        <v>0.23872597644194271</v>
      </c>
      <c r="Z548" s="11">
        <f>'OddsRatio_working_3-way'!X548^(1/3)*COS('OddsRatio_working_3-way'!Y548/3)</f>
        <v>0.51640818596283378</v>
      </c>
      <c r="AA548" s="11">
        <f>'OddsRatio_working_3-way'!X548^(1/3)*COS(('OddsRatio_working_3-way'!Y548+2*PI())/3)</f>
        <v>-0.29386728522761385</v>
      </c>
      <c r="AB548" s="11">
        <f>'OddsRatio_working_3-way'!X548^(1/3)*COS(('OddsRatio_working_3-way'!Y548+4*PI())/3)</f>
        <v>-0.22254090073522001</v>
      </c>
      <c r="AC548" s="11">
        <f>'OddsRatio_working_3-way'!X548^(1/3)*SIN('OddsRatio_working_3-way'!Y548/3)</f>
        <v>4.1180307287006321E-2</v>
      </c>
      <c r="AD548" s="11">
        <f>'OddsRatio_working_3-way'!X548^(1/3)*SIN(('OddsRatio_working_3-way'!Y548+2*PI())/3)</f>
        <v>0.42663245412254941</v>
      </c>
      <c r="AE548" s="11">
        <f>'OddsRatio_working_3-way'!X548^(1/3)*SIN(('OddsRatio_working_3-way'!Y548+4*PI())/3)</f>
        <v>-0.46781276140955574</v>
      </c>
      <c r="AF548" s="11">
        <f>-'OddsRatio_working_3-way'!U548/(3*'OddsRatio_working_3-way'!X548^(1/3))*COS(('OddsRatio_working_3-way'!Y548)/3)</f>
        <v>0.51640818596283389</v>
      </c>
      <c r="AG548" s="11">
        <f>-'OddsRatio_working_3-way'!U548/(3*'OddsRatio_working_3-way'!X548^(1/3))*COS(('OddsRatio_working_3-way'!Y548+2*PI())/3)</f>
        <v>-0.29386728522761391</v>
      </c>
      <c r="AH548" s="11">
        <f>-'OddsRatio_working_3-way'!U548/(3*'OddsRatio_working_3-way'!X548^(1/3))*COS(('OddsRatio_working_3-way'!Y548+4*PI())/3)</f>
        <v>-0.22254090073522007</v>
      </c>
      <c r="AI548" s="11">
        <f>'OddsRatio_working_3-way'!U548/(3*'OddsRatio_working_3-way'!X548^(1/3))*SIN(('OddsRatio_working_3-way'!Y548)/3)</f>
        <v>-4.1180307287006328E-2</v>
      </c>
      <c r="AJ548" s="11">
        <f>'OddsRatio_working_3-way'!U548/(3*'OddsRatio_working_3-way'!X548^(1/3))*SIN(('OddsRatio_working_3-way'!Y548+2*PI())/3)</f>
        <v>-0.42663245412254952</v>
      </c>
      <c r="AK548" s="11">
        <f>'OddsRatio_working_3-way'!U548/(3*'OddsRatio_working_3-way'!X548^(1/3))*SIN(('OddsRatio_working_3-way'!Y548+4*PI())/3)</f>
        <v>0.46781276140955586</v>
      </c>
      <c r="AL548" s="11">
        <f>'OddsRatio_working_3-way'!Z548+'OddsRatio_working_3-way'!AF548</f>
        <v>1.0328163719256676</v>
      </c>
      <c r="AM548" s="11">
        <f>'OddsRatio_working_3-way'!AA548+'OddsRatio_working_3-way'!AG548</f>
        <v>-0.5877345704552277</v>
      </c>
      <c r="AN548" s="11">
        <f>'OddsRatio_working_3-way'!AB548+'OddsRatio_working_3-way'!AH548</f>
        <v>-0.44508180147044007</v>
      </c>
      <c r="AO548" s="11">
        <f>'OddsRatio_working_3-way'!AC548+'OddsRatio_working_3-way'!AI548</f>
        <v>0</v>
      </c>
      <c r="AP548" s="11">
        <f>'OddsRatio_working_3-way'!AD548+'OddsRatio_working_3-way'!AJ548</f>
        <v>0</v>
      </c>
      <c r="AQ548" s="11">
        <f>'OddsRatio_working_3-way'!AE548+'OddsRatio_working_3-way'!AK548</f>
        <v>0</v>
      </c>
      <c r="AR548" s="10">
        <f>IF(A548="","",IF(('OddsRatio_working_3-way'!X548=0),IF(Q548&gt;0,-Q548^(1/3),(-Q548)^(1/3)),'OddsRatio_working_3-way'!AL548-'OddsRatio_working_3-way'!R548/3))</f>
        <v>1.0328163719256676</v>
      </c>
      <c r="AS548" s="11">
        <f>IF(('OddsRatio_working_3-way'!X548=0),IF(Q548&gt;0,-Q548^(1/3),(-Q548)^(1/3)),'OddsRatio_working_3-way'!AM548-'OddsRatio_working_3-way'!R548/3)</f>
        <v>-0.5877345704552277</v>
      </c>
      <c r="AT548" s="11">
        <f>IF(('OddsRatio_working_3-way'!X548=0),IF(Q548&gt;0,-Q548^(1/3),(-Q548)^(1/3)),'OddsRatio_working_3-way'!AN548-'OddsRatio_working_3-way'!R548/3)</f>
        <v>-0.44508180147044007</v>
      </c>
      <c r="AU548" s="11">
        <f>IF(('OddsRatio_working_3-way'!X548=0),0,'OddsRatio_working_3-way'!AO548)</f>
        <v>0</v>
      </c>
      <c r="AV548" s="11">
        <f>IF(('OddsRatio_working_3-way'!X548=0),0,'OddsRatio_working_3-way'!AP548)</f>
        <v>0</v>
      </c>
      <c r="AW548" s="11">
        <f>IF(('OddsRatio_working_3-way'!X548=0),0,'OddsRatio_working_3-way'!AQ548)</f>
        <v>0</v>
      </c>
    </row>
    <row r="549" spans="1:49" x14ac:dyDescent="0.2">
      <c r="A549" s="4">
        <f>IF('True_Odds_Calculator_3-way'!A550="","",'True_Odds_Calculator_3-way'!A550)</f>
        <v>3.59</v>
      </c>
      <c r="B549" s="4">
        <f>IF('True_Odds_Calculator_3-way'!B550="","",'True_Odds_Calculator_3-way'!B550)</f>
        <v>3.2</v>
      </c>
      <c r="C549" s="4">
        <f>IF('True_Odds_Calculator_3-way'!C550="","",'True_Odds_Calculator_3-way'!C550)</f>
        <v>2.3199999999999998</v>
      </c>
      <c r="D549" s="9">
        <f t="shared" si="117"/>
        <v>0.2718524822046014</v>
      </c>
      <c r="E549" s="9">
        <f t="shared" si="118"/>
        <v>0.30533003848064</v>
      </c>
      <c r="F549" s="9">
        <f t="shared" si="119"/>
        <v>0.42281747931475844</v>
      </c>
      <c r="G549" s="9">
        <f t="shared" si="120"/>
        <v>1.0341565965443396</v>
      </c>
      <c r="H549" s="9">
        <f t="shared" si="121"/>
        <v>3.6784655850498389</v>
      </c>
      <c r="I549" s="9">
        <f t="shared" si="122"/>
        <v>3.2751445123975471</v>
      </c>
      <c r="J549" s="9">
        <f t="shared" si="123"/>
        <v>2.365086707438528</v>
      </c>
      <c r="K549" s="11">
        <f t="shared" si="124"/>
        <v>0.2785515320334262</v>
      </c>
      <c r="L549" s="11">
        <f t="shared" si="125"/>
        <v>0.3125</v>
      </c>
      <c r="M549" s="11">
        <f t="shared" si="126"/>
        <v>0.43103448275862072</v>
      </c>
      <c r="N549" s="11">
        <f>'OddsRatio_working_3-way'!K549+'OddsRatio_working_3-way'!L549+'OddsRatio_working_3-way'!M549-('OddsRatio_working_3-way'!K549*'OddsRatio_working_3-way'!L549)-('OddsRatio_working_3-way'!K549*'OddsRatio_working_3-way'!M549)-('OddsRatio_working_3-way'!L549*'OddsRatio_working_3-way'!M549)+('OddsRatio_working_3-way'!K549*'OddsRatio_working_3-way'!L549*'OddsRatio_working_3-way'!M549)-1</f>
        <v>-0.28220451925847656</v>
      </c>
      <c r="O549" s="11">
        <f>0</f>
        <v>0</v>
      </c>
      <c r="P549" s="11">
        <f>('OddsRatio_working_3-way'!K549*'OddsRatio_working_3-way'!L549)+('OddsRatio_working_3-way'!K549*'OddsRatio_working_3-way'!M549)+('OddsRatio_working_3-way'!L549*'OddsRatio_working_3-way'!M549)-(3*'OddsRatio_working_3-way'!K549*'OddsRatio_working_3-way'!L549*'OddsRatio_working_3-way'!M549)</f>
        <v>0.22924971184324272</v>
      </c>
      <c r="Q549" s="11">
        <f>2*'OddsRatio_working_3-way'!K549*'OddsRatio_working_3-way'!L549*'OddsRatio_working_3-way'!M549</f>
        <v>7.5040822207280769E-2</v>
      </c>
      <c r="R549" s="11">
        <f t="shared" si="127"/>
        <v>0</v>
      </c>
      <c r="S549" s="11">
        <f t="shared" si="128"/>
        <v>-0.81235308508035797</v>
      </c>
      <c r="T549" s="11">
        <f t="shared" si="129"/>
        <v>-0.2659093568184478</v>
      </c>
      <c r="U549" s="11">
        <f>'OddsRatio_working_3-way'!S549-'OddsRatio_working_3-way'!R549^2/3</f>
        <v>-0.81235308508035797</v>
      </c>
      <c r="V549" s="11">
        <f>'OddsRatio_working_3-way'!S549*'OddsRatio_working_3-way'!R549/3-2*'OddsRatio_working_3-way'!R549^3/27-'OddsRatio_working_3-way'!T549</f>
        <v>0.2659093568184478</v>
      </c>
      <c r="W549" s="11">
        <f>'OddsRatio_working_3-way'!V549^2+4*'OddsRatio_working_3-way'!U549^3/27</f>
        <v>-8.7123688194443855E-3</v>
      </c>
      <c r="X549" s="11">
        <f>IF('OddsRatio_working_3-way'!W549&gt;0,IF(ABS('OddsRatio_working_3-way'!V549+SQRT('OddsRatio_working_3-way'!W549))/2&gt;0,ABS('OddsRatio_working_3-way'!V549+SQRT('OddsRatio_working_3-way'!W549))/2,ABS('OddsRatio_working_3-way'!V549-SQRT('OddsRatio_working_3-way'!W549))/2),SQRT(-'OddsRatio_working_3-way'!U549^3/27))</f>
        <v>0.14090790863454486</v>
      </c>
      <c r="Y549" s="11">
        <f>IF('OddsRatio_working_3-way'!W549&gt;=0,IF('OddsRatio_working_3-way'!V549+SQRT('OddsRatio_working_3-way'!W549)&gt;0,0,PI()),ACOS('OddsRatio_working_3-way'!V549/(2*'OddsRatio_working_3-way'!X549)))</f>
        <v>0.33758511922282652</v>
      </c>
      <c r="Z549" s="11">
        <f>'OddsRatio_working_3-way'!X549^(1/3)*COS('OddsRatio_working_3-way'!Y549/3)</f>
        <v>0.51707829827216978</v>
      </c>
      <c r="AA549" s="11">
        <f>'OddsRatio_working_3-way'!X549^(1/3)*COS(('OddsRatio_working_3-way'!Y549+2*PI())/3)</f>
        <v>-0.30914346083041921</v>
      </c>
      <c r="AB549" s="11">
        <f>'OddsRatio_working_3-way'!X549^(1/3)*COS(('OddsRatio_working_3-way'!Y549+4*PI())/3)</f>
        <v>-0.20793483744175059</v>
      </c>
      <c r="AC549" s="11">
        <f>'OddsRatio_working_3-way'!X549^(1/3)*SIN('OddsRatio_working_3-way'!Y549/3)</f>
        <v>5.8432825957759379E-2</v>
      </c>
      <c r="AD549" s="11">
        <f>'OddsRatio_working_3-way'!X549^(1/3)*SIN(('OddsRatio_working_3-way'!Y549+2*PI())/3)</f>
        <v>0.41858652907044652</v>
      </c>
      <c r="AE549" s="11">
        <f>'OddsRatio_working_3-way'!X549^(1/3)*SIN(('OddsRatio_working_3-way'!Y549+4*PI())/3)</f>
        <v>-0.4770193550282058</v>
      </c>
      <c r="AF549" s="11">
        <f>-'OddsRatio_working_3-way'!U549/(3*'OddsRatio_working_3-way'!X549^(1/3))*COS(('OddsRatio_working_3-way'!Y549)/3)</f>
        <v>0.51707829827216967</v>
      </c>
      <c r="AG549" s="11">
        <f>-'OddsRatio_working_3-way'!U549/(3*'OddsRatio_working_3-way'!X549^(1/3))*COS(('OddsRatio_working_3-way'!Y549+2*PI())/3)</f>
        <v>-0.30914346083041916</v>
      </c>
      <c r="AH549" s="11">
        <f>-'OddsRatio_working_3-way'!U549/(3*'OddsRatio_working_3-way'!X549^(1/3))*COS(('OddsRatio_working_3-way'!Y549+4*PI())/3)</f>
        <v>-0.20793483744175056</v>
      </c>
      <c r="AI549" s="11">
        <f>'OddsRatio_working_3-way'!U549/(3*'OddsRatio_working_3-way'!X549^(1/3))*SIN(('OddsRatio_working_3-way'!Y549)/3)</f>
        <v>-5.8432825957759366E-2</v>
      </c>
      <c r="AJ549" s="11">
        <f>'OddsRatio_working_3-way'!U549/(3*'OddsRatio_working_3-way'!X549^(1/3))*SIN(('OddsRatio_working_3-way'!Y549+2*PI())/3)</f>
        <v>-0.41858652907044647</v>
      </c>
      <c r="AK549" s="11">
        <f>'OddsRatio_working_3-way'!U549/(3*'OddsRatio_working_3-way'!X549^(1/3))*SIN(('OddsRatio_working_3-way'!Y549+4*PI())/3)</f>
        <v>0.47701935502820569</v>
      </c>
      <c r="AL549" s="11">
        <f>'OddsRatio_working_3-way'!Z549+'OddsRatio_working_3-way'!AF549</f>
        <v>1.0341565965443396</v>
      </c>
      <c r="AM549" s="11">
        <f>'OddsRatio_working_3-way'!AA549+'OddsRatio_working_3-way'!AG549</f>
        <v>-0.61828692166083843</v>
      </c>
      <c r="AN549" s="11">
        <f>'OddsRatio_working_3-way'!AB549+'OddsRatio_working_3-way'!AH549</f>
        <v>-0.41586967488350113</v>
      </c>
      <c r="AO549" s="11">
        <f>'OddsRatio_working_3-way'!AC549+'OddsRatio_working_3-way'!AI549</f>
        <v>0</v>
      </c>
      <c r="AP549" s="11">
        <f>'OddsRatio_working_3-way'!AD549+'OddsRatio_working_3-way'!AJ549</f>
        <v>0</v>
      </c>
      <c r="AQ549" s="11">
        <f>'OddsRatio_working_3-way'!AE549+'OddsRatio_working_3-way'!AK549</f>
        <v>0</v>
      </c>
      <c r="AR549" s="10">
        <f>IF(A549="","",IF(('OddsRatio_working_3-way'!X549=0),IF(Q549&gt;0,-Q549^(1/3),(-Q549)^(1/3)),'OddsRatio_working_3-way'!AL549-'OddsRatio_working_3-way'!R549/3))</f>
        <v>1.0341565965443396</v>
      </c>
      <c r="AS549" s="11">
        <f>IF(('OddsRatio_working_3-way'!X549=0),IF(Q549&gt;0,-Q549^(1/3),(-Q549)^(1/3)),'OddsRatio_working_3-way'!AM549-'OddsRatio_working_3-way'!R549/3)</f>
        <v>-0.61828692166083843</v>
      </c>
      <c r="AT549" s="11">
        <f>IF(('OddsRatio_working_3-way'!X549=0),IF(Q549&gt;0,-Q549^(1/3),(-Q549)^(1/3)),'OddsRatio_working_3-way'!AN549-'OddsRatio_working_3-way'!R549/3)</f>
        <v>-0.41586967488350113</v>
      </c>
      <c r="AU549" s="11">
        <f>IF(('OddsRatio_working_3-way'!X549=0),0,'OddsRatio_working_3-way'!AO549)</f>
        <v>0</v>
      </c>
      <c r="AV549" s="11">
        <f>IF(('OddsRatio_working_3-way'!X549=0),0,'OddsRatio_working_3-way'!AP549)</f>
        <v>0</v>
      </c>
      <c r="AW549" s="11">
        <f>IF(('OddsRatio_working_3-way'!X549=0),0,'OddsRatio_working_3-way'!AQ549)</f>
        <v>0</v>
      </c>
    </row>
    <row r="550" spans="1:49" x14ac:dyDescent="0.2">
      <c r="A550" s="4">
        <f>IF('True_Odds_Calculator_3-way'!A551="","",'True_Odds_Calculator_3-way'!A551)</f>
        <v>3.44</v>
      </c>
      <c r="B550" s="4">
        <f>IF('True_Odds_Calculator_3-way'!B551="","",'True_Odds_Calculator_3-way'!B551)</f>
        <v>3</v>
      </c>
      <c r="C550" s="4">
        <f>IF('True_Odds_Calculator_3-way'!C551="","",'True_Odds_Calculator_3-way'!C551)</f>
        <v>2.52</v>
      </c>
      <c r="D550" s="9">
        <f t="shared" si="117"/>
        <v>0.28426817802249676</v>
      </c>
      <c r="E550" s="9">
        <f t="shared" si="118"/>
        <v>0.32639477464827388</v>
      </c>
      <c r="F550" s="9">
        <f t="shared" si="119"/>
        <v>0.38933704732922936</v>
      </c>
      <c r="G550" s="9">
        <f t="shared" si="120"/>
        <v>1.0318872691476288</v>
      </c>
      <c r="H550" s="9">
        <f t="shared" si="121"/>
        <v>3.5178049367202147</v>
      </c>
      <c r="I550" s="9">
        <f t="shared" si="122"/>
        <v>3.0637745382952577</v>
      </c>
      <c r="J550" s="9">
        <f t="shared" si="123"/>
        <v>2.5684686491043958</v>
      </c>
      <c r="K550" s="11">
        <f t="shared" si="124"/>
        <v>0.29069767441860467</v>
      </c>
      <c r="L550" s="11">
        <f t="shared" si="125"/>
        <v>0.33333333333333331</v>
      </c>
      <c r="M550" s="11">
        <f t="shared" si="126"/>
        <v>0.3968253968253968</v>
      </c>
      <c r="N550" s="11">
        <f>'OddsRatio_working_3-way'!K550+'OddsRatio_working_3-way'!L550+'OddsRatio_working_3-way'!M550-('OddsRatio_working_3-way'!K550*'OddsRatio_working_3-way'!L550)-('OddsRatio_working_3-way'!K550*'OddsRatio_working_3-way'!M550)-('OddsRatio_working_3-way'!L550*'OddsRatio_working_3-way'!M550)+('OddsRatio_working_3-way'!K550*'OddsRatio_working_3-way'!L550*'OddsRatio_working_3-way'!M550)-1</f>
        <v>-0.28522209917558761</v>
      </c>
      <c r="O550" s="11">
        <f>0</f>
        <v>0</v>
      </c>
      <c r="P550" s="11">
        <f>('OddsRatio_working_3-way'!K550*'OddsRatio_working_3-way'!L550)+('OddsRatio_working_3-way'!K550*'OddsRatio_working_3-way'!M550)+('OddsRatio_working_3-way'!L550*'OddsRatio_working_3-way'!M550)-(3*'OddsRatio_working_3-way'!K550*'OddsRatio_working_3-way'!L550*'OddsRatio_working_3-way'!M550)</f>
        <v>0.22917435708133382</v>
      </c>
      <c r="Q550" s="11">
        <f>2*'OddsRatio_working_3-way'!K550*'OddsRatio_working_3-way'!L550*'OddsRatio_working_3-way'!M550</f>
        <v>7.6904146671588527E-2</v>
      </c>
      <c r="R550" s="11">
        <f t="shared" si="127"/>
        <v>0</v>
      </c>
      <c r="S550" s="11">
        <f t="shared" si="128"/>
        <v>-0.80349439171699721</v>
      </c>
      <c r="T550" s="11">
        <f t="shared" si="129"/>
        <v>-0.26962899050905947</v>
      </c>
      <c r="U550" s="11">
        <f>'OddsRatio_working_3-way'!S550-'OddsRatio_working_3-way'!R550^2/3</f>
        <v>-0.80349439171699721</v>
      </c>
      <c r="V550" s="11">
        <f>'OddsRatio_working_3-way'!S550*'OddsRatio_working_3-way'!R550/3-2*'OddsRatio_working_3-way'!R550^3/27-'OddsRatio_working_3-way'!T550</f>
        <v>0.26962899050905947</v>
      </c>
      <c r="W550" s="11">
        <f>'OddsRatio_working_3-way'!V550^2+4*'OddsRatio_working_3-way'!U550^3/27</f>
        <v>-4.150367569242211E-3</v>
      </c>
      <c r="X550" s="11">
        <f>IF('OddsRatio_working_3-way'!W550&gt;0,IF(ABS('OddsRatio_working_3-way'!V550+SQRT('OddsRatio_working_3-way'!W550))/2&gt;0,ABS('OddsRatio_working_3-way'!V550+SQRT('OddsRatio_working_3-way'!W550))/2,ABS('OddsRatio_working_3-way'!V550-SQRT('OddsRatio_working_3-way'!W550))/2),SQRT(-'OddsRatio_working_3-way'!U550^3/27))</f>
        <v>0.13860930712994771</v>
      </c>
      <c r="Y550" s="11">
        <f>IF('OddsRatio_working_3-way'!W550&gt;=0,IF('OddsRatio_working_3-way'!V550+SQRT('OddsRatio_working_3-way'!W550)&gt;0,0,PI()),ACOS('OddsRatio_working_3-way'!V550/(2*'OddsRatio_working_3-way'!X550)))</f>
        <v>0.23453613942643226</v>
      </c>
      <c r="Z550" s="11">
        <f>'OddsRatio_working_3-way'!X550^(1/3)*COS('OddsRatio_working_3-way'!Y550/3)</f>
        <v>0.51594363457381442</v>
      </c>
      <c r="AA550" s="11">
        <f>'OddsRatio_working_3-way'!X550^(1/3)*COS(('OddsRatio_working_3-way'!Y550+2*PI())/3)</f>
        <v>-0.29297499409017735</v>
      </c>
      <c r="AB550" s="11">
        <f>'OddsRatio_working_3-way'!X550^(1/3)*COS(('OddsRatio_working_3-way'!Y550+4*PI())/3)</f>
        <v>-0.22296864048363738</v>
      </c>
      <c r="AC550" s="11">
        <f>'OddsRatio_working_3-way'!X550^(1/3)*SIN('OddsRatio_working_3-way'!Y550/3)</f>
        <v>4.0418187099720192E-2</v>
      </c>
      <c r="AD550" s="11">
        <f>'OddsRatio_working_3-way'!X550^(1/3)*SIN(('OddsRatio_working_3-way'!Y550+2*PI())/3)</f>
        <v>0.42661120091193838</v>
      </c>
      <c r="AE550" s="11">
        <f>'OddsRatio_working_3-way'!X550^(1/3)*SIN(('OddsRatio_working_3-way'!Y550+4*PI())/3)</f>
        <v>-0.46702938801165844</v>
      </c>
      <c r="AF550" s="11">
        <f>-'OddsRatio_working_3-way'!U550/(3*'OddsRatio_working_3-way'!X550^(1/3))*COS(('OddsRatio_working_3-way'!Y550)/3)</f>
        <v>0.51594363457381442</v>
      </c>
      <c r="AG550" s="11">
        <f>-'OddsRatio_working_3-way'!U550/(3*'OddsRatio_working_3-way'!X550^(1/3))*COS(('OddsRatio_working_3-way'!Y550+2*PI())/3)</f>
        <v>-0.29297499409017735</v>
      </c>
      <c r="AH550" s="11">
        <f>-'OddsRatio_working_3-way'!U550/(3*'OddsRatio_working_3-way'!X550^(1/3))*COS(('OddsRatio_working_3-way'!Y550+4*PI())/3)</f>
        <v>-0.22296864048363738</v>
      </c>
      <c r="AI550" s="11">
        <f>'OddsRatio_working_3-way'!U550/(3*'OddsRatio_working_3-way'!X550^(1/3))*SIN(('OddsRatio_working_3-way'!Y550)/3)</f>
        <v>-4.0418187099720192E-2</v>
      </c>
      <c r="AJ550" s="11">
        <f>'OddsRatio_working_3-way'!U550/(3*'OddsRatio_working_3-way'!X550^(1/3))*SIN(('OddsRatio_working_3-way'!Y550+2*PI())/3)</f>
        <v>-0.42661120091193838</v>
      </c>
      <c r="AK550" s="11">
        <f>'OddsRatio_working_3-way'!U550/(3*'OddsRatio_working_3-way'!X550^(1/3))*SIN(('OddsRatio_working_3-way'!Y550+4*PI())/3)</f>
        <v>0.46702938801165844</v>
      </c>
      <c r="AL550" s="11">
        <f>'OddsRatio_working_3-way'!Z550+'OddsRatio_working_3-way'!AF550</f>
        <v>1.0318872691476288</v>
      </c>
      <c r="AM550" s="11">
        <f>'OddsRatio_working_3-way'!AA550+'OddsRatio_working_3-way'!AG550</f>
        <v>-0.58594998818035471</v>
      </c>
      <c r="AN550" s="11">
        <f>'OddsRatio_working_3-way'!AB550+'OddsRatio_working_3-way'!AH550</f>
        <v>-0.44593728096727475</v>
      </c>
      <c r="AO550" s="11">
        <f>'OddsRatio_working_3-way'!AC550+'OddsRatio_working_3-way'!AI550</f>
        <v>0</v>
      </c>
      <c r="AP550" s="11">
        <f>'OddsRatio_working_3-way'!AD550+'OddsRatio_working_3-way'!AJ550</f>
        <v>0</v>
      </c>
      <c r="AQ550" s="11">
        <f>'OddsRatio_working_3-way'!AE550+'OddsRatio_working_3-way'!AK550</f>
        <v>0</v>
      </c>
      <c r="AR550" s="10">
        <f>IF(A550="","",IF(('OddsRatio_working_3-way'!X550=0),IF(Q550&gt;0,-Q550^(1/3),(-Q550)^(1/3)),'OddsRatio_working_3-way'!AL550-'OddsRatio_working_3-way'!R550/3))</f>
        <v>1.0318872691476288</v>
      </c>
      <c r="AS550" s="11">
        <f>IF(('OddsRatio_working_3-way'!X550=0),IF(Q550&gt;0,-Q550^(1/3),(-Q550)^(1/3)),'OddsRatio_working_3-way'!AM550-'OddsRatio_working_3-way'!R550/3)</f>
        <v>-0.58594998818035471</v>
      </c>
      <c r="AT550" s="11">
        <f>IF(('OddsRatio_working_3-way'!X550=0),IF(Q550&gt;0,-Q550^(1/3),(-Q550)^(1/3)),'OddsRatio_working_3-way'!AN550-'OddsRatio_working_3-way'!R550/3)</f>
        <v>-0.44593728096727475</v>
      </c>
      <c r="AU550" s="11">
        <f>IF(('OddsRatio_working_3-way'!X550=0),0,'OddsRatio_working_3-way'!AO550)</f>
        <v>0</v>
      </c>
      <c r="AV550" s="11">
        <f>IF(('OddsRatio_working_3-way'!X550=0),0,'OddsRatio_working_3-way'!AP550)</f>
        <v>0</v>
      </c>
      <c r="AW550" s="11">
        <f>IF(('OddsRatio_working_3-way'!X550=0),0,'OddsRatio_working_3-way'!AQ550)</f>
        <v>0</v>
      </c>
    </row>
    <row r="551" spans="1:49" x14ac:dyDescent="0.2">
      <c r="A551" s="4">
        <f>IF('True_Odds_Calculator_3-way'!A552="","",'True_Odds_Calculator_3-way'!A552)</f>
        <v>3.49</v>
      </c>
      <c r="B551" s="4">
        <f>IF('True_Odds_Calculator_3-way'!B552="","",'True_Odds_Calculator_3-way'!B552)</f>
        <v>3.08</v>
      </c>
      <c r="C551" s="4">
        <f>IF('True_Odds_Calculator_3-way'!C552="","",'True_Odds_Calculator_3-way'!C552)</f>
        <v>2.4</v>
      </c>
      <c r="D551" s="9">
        <f t="shared" si="117"/>
        <v>0.27800763856543165</v>
      </c>
      <c r="E551" s="9">
        <f t="shared" si="118"/>
        <v>0.3155170201587934</v>
      </c>
      <c r="F551" s="9">
        <f t="shared" si="119"/>
        <v>0.40647534127577473</v>
      </c>
      <c r="G551" s="9">
        <f t="shared" si="120"/>
        <v>1.0429813121563751</v>
      </c>
      <c r="H551" s="9">
        <f t="shared" si="121"/>
        <v>3.5970234672693744</v>
      </c>
      <c r="I551" s="9">
        <f t="shared" si="122"/>
        <v>3.16940112928526</v>
      </c>
      <c r="J551" s="9">
        <f t="shared" si="123"/>
        <v>2.4601738370189254</v>
      </c>
      <c r="K551" s="11">
        <f t="shared" si="124"/>
        <v>0.28653295128939826</v>
      </c>
      <c r="L551" s="11">
        <f t="shared" si="125"/>
        <v>0.32467532467532467</v>
      </c>
      <c r="M551" s="11">
        <f t="shared" si="126"/>
        <v>0.41666666666666669</v>
      </c>
      <c r="N551" s="11">
        <f>'OddsRatio_working_3-way'!K551+'OddsRatio_working_3-way'!L551+'OddsRatio_working_3-way'!M551-('OddsRatio_working_3-way'!K551*'OddsRatio_working_3-way'!L551)-('OddsRatio_working_3-way'!K551*'OddsRatio_working_3-way'!M551)-('OddsRatio_working_3-way'!L551*'OddsRatio_working_3-way'!M551)+('OddsRatio_working_3-way'!K551*'OddsRatio_working_3-way'!L551*'OddsRatio_working_3-way'!M551)-1</f>
        <v>-0.28106277676478242</v>
      </c>
      <c r="O551" s="11">
        <f>0</f>
        <v>0</v>
      </c>
      <c r="P551" s="11">
        <f>('OddsRatio_working_3-way'!K551*'OddsRatio_working_3-way'!L551)+('OddsRatio_working_3-way'!K551*'OddsRatio_working_3-way'!M551)+('OddsRatio_working_3-way'!L551*'OddsRatio_working_3-way'!M551)-(3*'OddsRatio_working_3-way'!K551*'OddsRatio_working_3-way'!L551*'OddsRatio_working_3-way'!M551)</f>
        <v>0.23141257023778516</v>
      </c>
      <c r="Q551" s="11">
        <f>2*'OddsRatio_working_3-way'!K551*'OddsRatio_working_3-way'!L551*'OddsRatio_working_3-way'!M551</f>
        <v>7.7525149158386972E-2</v>
      </c>
      <c r="R551" s="11">
        <f t="shared" si="127"/>
        <v>0</v>
      </c>
      <c r="S551" s="11">
        <f t="shared" si="128"/>
        <v>-0.82334833840857968</v>
      </c>
      <c r="T551" s="11">
        <f t="shared" si="129"/>
        <v>-0.27582858908160118</v>
      </c>
      <c r="U551" s="11">
        <f>'OddsRatio_working_3-way'!S551-'OddsRatio_working_3-way'!R551^2/3</f>
        <v>-0.82334833840857968</v>
      </c>
      <c r="V551" s="11">
        <f>'OddsRatio_working_3-way'!S551*'OddsRatio_working_3-way'!R551/3-2*'OddsRatio_working_3-way'!R551^3/27-'OddsRatio_working_3-way'!T551</f>
        <v>0.27582858908160118</v>
      </c>
      <c r="W551" s="11">
        <f>'OddsRatio_working_3-way'!V551^2+4*'OddsRatio_working_3-way'!U551^3/27</f>
        <v>-6.607461407873938E-3</v>
      </c>
      <c r="X551" s="11">
        <f>IF('OddsRatio_working_3-way'!W551&gt;0,IF(ABS('OddsRatio_working_3-way'!V551+SQRT('OddsRatio_working_3-way'!W551))/2&gt;0,ABS('OddsRatio_working_3-way'!V551+SQRT('OddsRatio_working_3-way'!W551))/2,ABS('OddsRatio_working_3-way'!V551-SQRT('OddsRatio_working_3-way'!W551))/2),SQRT(-'OddsRatio_working_3-way'!U551^3/27))</f>
        <v>0.14377836412567499</v>
      </c>
      <c r="Y551" s="11">
        <f>IF('OddsRatio_working_3-way'!W551&gt;=0,IF('OddsRatio_working_3-way'!V551+SQRT('OddsRatio_working_3-way'!W551)&gt;0,0,PI()),ACOS('OddsRatio_working_3-way'!V551/(2*'OddsRatio_working_3-way'!X551)))</f>
        <v>0.28658603571359964</v>
      </c>
      <c r="Z551" s="11">
        <f>'OddsRatio_working_3-way'!X551^(1/3)*COS('OddsRatio_working_3-way'!Y551/3)</f>
        <v>0.52149065607818756</v>
      </c>
      <c r="AA551" s="11">
        <f>'OddsRatio_working_3-way'!X551^(1/3)*COS(('OddsRatio_working_3-way'!Y551+2*PI())/3)</f>
        <v>-0.30402010498249415</v>
      </c>
      <c r="AB551" s="11">
        <f>'OddsRatio_working_3-way'!X551^(1/3)*COS(('OddsRatio_working_3-way'!Y551+4*PI())/3)</f>
        <v>-0.21747055109569358</v>
      </c>
      <c r="AC551" s="11">
        <f>'OddsRatio_working_3-way'!X551^(1/3)*SIN('OddsRatio_working_3-way'!Y551/3)</f>
        <v>4.9969408234786475E-2</v>
      </c>
      <c r="AD551" s="11">
        <f>'OddsRatio_working_3-way'!X551^(1/3)*SIN(('OddsRatio_working_3-way'!Y551+2*PI())/3)</f>
        <v>0.426639451882531</v>
      </c>
      <c r="AE551" s="11">
        <f>'OddsRatio_working_3-way'!X551^(1/3)*SIN(('OddsRatio_working_3-way'!Y551+4*PI())/3)</f>
        <v>-0.4766088601173174</v>
      </c>
      <c r="AF551" s="11">
        <f>-'OddsRatio_working_3-way'!U551/(3*'OddsRatio_working_3-way'!X551^(1/3))*COS(('OddsRatio_working_3-way'!Y551)/3)</f>
        <v>0.52149065607818745</v>
      </c>
      <c r="AG551" s="11">
        <f>-'OddsRatio_working_3-way'!U551/(3*'OddsRatio_working_3-way'!X551^(1/3))*COS(('OddsRatio_working_3-way'!Y551+2*PI())/3)</f>
        <v>-0.3040201049824941</v>
      </c>
      <c r="AH551" s="11">
        <f>-'OddsRatio_working_3-way'!U551/(3*'OddsRatio_working_3-way'!X551^(1/3))*COS(('OddsRatio_working_3-way'!Y551+4*PI())/3)</f>
        <v>-0.21747055109569352</v>
      </c>
      <c r="AI551" s="11">
        <f>'OddsRatio_working_3-way'!U551/(3*'OddsRatio_working_3-way'!X551^(1/3))*SIN(('OddsRatio_working_3-way'!Y551)/3)</f>
        <v>-4.9969408234786468E-2</v>
      </c>
      <c r="AJ551" s="11">
        <f>'OddsRatio_working_3-way'!U551/(3*'OddsRatio_working_3-way'!X551^(1/3))*SIN(('OddsRatio_working_3-way'!Y551+2*PI())/3)</f>
        <v>-0.42663945188253094</v>
      </c>
      <c r="AK551" s="11">
        <f>'OddsRatio_working_3-way'!U551/(3*'OddsRatio_working_3-way'!X551^(1/3))*SIN(('OddsRatio_working_3-way'!Y551+4*PI())/3)</f>
        <v>0.47660886011731729</v>
      </c>
      <c r="AL551" s="11">
        <f>'OddsRatio_working_3-way'!Z551+'OddsRatio_working_3-way'!AF551</f>
        <v>1.0429813121563751</v>
      </c>
      <c r="AM551" s="11">
        <f>'OddsRatio_working_3-way'!AA551+'OddsRatio_working_3-way'!AG551</f>
        <v>-0.6080402099649882</v>
      </c>
      <c r="AN551" s="11">
        <f>'OddsRatio_working_3-way'!AB551+'OddsRatio_working_3-way'!AH551</f>
        <v>-0.4349411021913871</v>
      </c>
      <c r="AO551" s="11">
        <f>'OddsRatio_working_3-way'!AC551+'OddsRatio_working_3-way'!AI551</f>
        <v>0</v>
      </c>
      <c r="AP551" s="11">
        <f>'OddsRatio_working_3-way'!AD551+'OddsRatio_working_3-way'!AJ551</f>
        <v>0</v>
      </c>
      <c r="AQ551" s="11">
        <f>'OddsRatio_working_3-way'!AE551+'OddsRatio_working_3-way'!AK551</f>
        <v>0</v>
      </c>
      <c r="AR551" s="10">
        <f>IF(A551="","",IF(('OddsRatio_working_3-way'!X551=0),IF(Q551&gt;0,-Q551^(1/3),(-Q551)^(1/3)),'OddsRatio_working_3-way'!AL551-'OddsRatio_working_3-way'!R551/3))</f>
        <v>1.0429813121563751</v>
      </c>
      <c r="AS551" s="11">
        <f>IF(('OddsRatio_working_3-way'!X551=0),IF(Q551&gt;0,-Q551^(1/3),(-Q551)^(1/3)),'OddsRatio_working_3-way'!AM551-'OddsRatio_working_3-way'!R551/3)</f>
        <v>-0.6080402099649882</v>
      </c>
      <c r="AT551" s="11">
        <f>IF(('OddsRatio_working_3-way'!X551=0),IF(Q551&gt;0,-Q551^(1/3),(-Q551)^(1/3)),'OddsRatio_working_3-way'!AN551-'OddsRatio_working_3-way'!R551/3)</f>
        <v>-0.4349411021913871</v>
      </c>
      <c r="AU551" s="11">
        <f>IF(('OddsRatio_working_3-way'!X551=0),0,'OddsRatio_working_3-way'!AO551)</f>
        <v>0</v>
      </c>
      <c r="AV551" s="11">
        <f>IF(('OddsRatio_working_3-way'!X551=0),0,'OddsRatio_working_3-way'!AP551)</f>
        <v>0</v>
      </c>
      <c r="AW551" s="11">
        <f>IF(('OddsRatio_working_3-way'!X551=0),0,'OddsRatio_working_3-way'!AQ551)</f>
        <v>0</v>
      </c>
    </row>
    <row r="552" spans="1:49" x14ac:dyDescent="0.2">
      <c r="A552" s="4">
        <f>IF('True_Odds_Calculator_3-way'!A553="","",'True_Odds_Calculator_3-way'!A553)</f>
        <v>1.78</v>
      </c>
      <c r="B552" s="4">
        <f>IF('True_Odds_Calculator_3-way'!B553="","",'True_Odds_Calculator_3-way'!B553)</f>
        <v>3.5</v>
      </c>
      <c r="C552" s="4">
        <f>IF('True_Odds_Calculator_3-way'!C553="","",'True_Odds_Calculator_3-way'!C553)</f>
        <v>5.53</v>
      </c>
      <c r="D552" s="9">
        <f t="shared" si="117"/>
        <v>0.55003268244558801</v>
      </c>
      <c r="E552" s="9">
        <f t="shared" si="118"/>
        <v>0.27608816748671688</v>
      </c>
      <c r="F552" s="9">
        <f t="shared" si="119"/>
        <v>0.17387915006769494</v>
      </c>
      <c r="G552" s="9">
        <f t="shared" si="120"/>
        <v>1.048812542896264</v>
      </c>
      <c r="H552" s="9">
        <f t="shared" si="121"/>
        <v>1.8180737834590857</v>
      </c>
      <c r="I552" s="9">
        <f t="shared" si="122"/>
        <v>3.6220313572406608</v>
      </c>
      <c r="J552" s="9">
        <f t="shared" si="123"/>
        <v>5.7511208193200751</v>
      </c>
      <c r="K552" s="11">
        <f t="shared" si="124"/>
        <v>0.5617977528089888</v>
      </c>
      <c r="L552" s="11">
        <f t="shared" si="125"/>
        <v>0.2857142857142857</v>
      </c>
      <c r="M552" s="11">
        <f t="shared" si="126"/>
        <v>0.18083182640144665</v>
      </c>
      <c r="N552" s="11">
        <f>'OddsRatio_working_3-way'!K552+'OddsRatio_working_3-way'!L552+'OddsRatio_working_3-way'!M552-('OddsRatio_working_3-way'!K552*'OddsRatio_working_3-way'!L552)-('OddsRatio_working_3-way'!K552*'OddsRatio_working_3-way'!M552)-('OddsRatio_working_3-way'!L552*'OddsRatio_working_3-way'!M552)+('OddsRatio_working_3-way'!K552*'OddsRatio_working_3-way'!L552*'OddsRatio_working_3-way'!M552)-1</f>
        <v>-0.25640095321303025</v>
      </c>
      <c r="O552" s="11">
        <f>0</f>
        <v>0</v>
      </c>
      <c r="P552" s="11">
        <f>('OddsRatio_working_3-way'!K552*'OddsRatio_working_3-way'!L552)+('OddsRatio_working_3-way'!K552*'OddsRatio_working_3-way'!M552)+('OddsRatio_working_3-way'!L552*'OddsRatio_working_3-way'!M552)-(3*'OddsRatio_working_3-way'!K552*'OddsRatio_working_3-way'!L552*'OddsRatio_working_3-way'!M552)</f>
        <v>0.22669286744707845</v>
      </c>
      <c r="Q552" s="11">
        <f>2*'OddsRatio_working_3-way'!K552*'OddsRatio_working_3-way'!L552*'OddsRatio_working_3-way'!M552</f>
        <v>5.8051950690673086E-2</v>
      </c>
      <c r="R552" s="11">
        <f t="shared" si="127"/>
        <v>0</v>
      </c>
      <c r="S552" s="11">
        <f t="shared" si="128"/>
        <v>-0.88413426161770592</v>
      </c>
      <c r="T552" s="11">
        <f t="shared" si="129"/>
        <v>-0.22641082243731259</v>
      </c>
      <c r="U552" s="11">
        <f>'OddsRatio_working_3-way'!S552-'OddsRatio_working_3-way'!R552^2/3</f>
        <v>-0.88413426161770592</v>
      </c>
      <c r="V552" s="11">
        <f>'OddsRatio_working_3-way'!S552*'OddsRatio_working_3-way'!R552/3-2*'OddsRatio_working_3-way'!R552^3/27-'OddsRatio_working_3-way'!T552</f>
        <v>0.22641082243731259</v>
      </c>
      <c r="W552" s="11">
        <f>'OddsRatio_working_3-way'!V552^2+4*'OddsRatio_working_3-way'!U552^3/27</f>
        <v>-5.1126570660746058E-2</v>
      </c>
      <c r="X552" s="11">
        <f>IF('OddsRatio_working_3-way'!W552&gt;0,IF(ABS('OddsRatio_working_3-way'!V552+SQRT('OddsRatio_working_3-way'!W552))/2&gt;0,ABS('OddsRatio_working_3-way'!V552+SQRT('OddsRatio_working_3-way'!W552))/2,ABS('OddsRatio_working_3-way'!V552-SQRT('OddsRatio_working_3-way'!W552))/2),SQRT(-'OddsRatio_working_3-way'!U552^3/27))</f>
        <v>0.15999096160212173</v>
      </c>
      <c r="Y552" s="11">
        <f>IF('OddsRatio_working_3-way'!W552&gt;=0,IF('OddsRatio_working_3-way'!V552+SQRT('OddsRatio_working_3-way'!W552)&gt;0,0,PI()),ACOS('OddsRatio_working_3-way'!V552/(2*'OddsRatio_working_3-way'!X552)))</f>
        <v>0.78473749356489819</v>
      </c>
      <c r="Z552" s="11">
        <f>'OddsRatio_working_3-way'!X552^(1/3)*COS('OddsRatio_working_3-way'!Y552/3)</f>
        <v>0.52440627144813201</v>
      </c>
      <c r="AA552" s="11">
        <f>'OddsRatio_working_3-way'!X552^(1/3)*COS(('OddsRatio_working_3-way'!Y552+2*PI())/3)</f>
        <v>-0.38378484591859974</v>
      </c>
      <c r="AB552" s="11">
        <f>'OddsRatio_working_3-way'!X552^(1/3)*COS(('OddsRatio_working_3-way'!Y552+4*PI())/3)</f>
        <v>-0.14062142552953236</v>
      </c>
      <c r="AC552" s="11">
        <f>'OddsRatio_working_3-way'!X552^(1/3)*SIN('OddsRatio_working_3-way'!Y552/3)</f>
        <v>0.14039046621869825</v>
      </c>
      <c r="AD552" s="11">
        <f>'OddsRatio_working_3-way'!X552^(1/3)*SIN(('OddsRatio_working_3-way'!Y552+2*PI())/3)</f>
        <v>0.38395391986861127</v>
      </c>
      <c r="AE552" s="11">
        <f>'OddsRatio_working_3-way'!X552^(1/3)*SIN(('OddsRatio_working_3-way'!Y552+4*PI())/3)</f>
        <v>-0.52434438608730949</v>
      </c>
      <c r="AF552" s="11">
        <f>-'OddsRatio_working_3-way'!U552/(3*'OddsRatio_working_3-way'!X552^(1/3))*COS(('OddsRatio_working_3-way'!Y552)/3)</f>
        <v>0.52440627144813201</v>
      </c>
      <c r="AG552" s="11">
        <f>-'OddsRatio_working_3-way'!U552/(3*'OddsRatio_working_3-way'!X552^(1/3))*COS(('OddsRatio_working_3-way'!Y552+2*PI())/3)</f>
        <v>-0.38378484591859974</v>
      </c>
      <c r="AH552" s="11">
        <f>-'OddsRatio_working_3-way'!U552/(3*'OddsRatio_working_3-way'!X552^(1/3))*COS(('OddsRatio_working_3-way'!Y552+4*PI())/3)</f>
        <v>-0.14062142552953236</v>
      </c>
      <c r="AI552" s="11">
        <f>'OddsRatio_working_3-way'!U552/(3*'OddsRatio_working_3-way'!X552^(1/3))*SIN(('OddsRatio_working_3-way'!Y552)/3)</f>
        <v>-0.14039046621869825</v>
      </c>
      <c r="AJ552" s="11">
        <f>'OddsRatio_working_3-way'!U552/(3*'OddsRatio_working_3-way'!X552^(1/3))*SIN(('OddsRatio_working_3-way'!Y552+2*PI())/3)</f>
        <v>-0.38395391986861127</v>
      </c>
      <c r="AK552" s="11">
        <f>'OddsRatio_working_3-way'!U552/(3*'OddsRatio_working_3-way'!X552^(1/3))*SIN(('OddsRatio_working_3-way'!Y552+4*PI())/3)</f>
        <v>0.52434438608730949</v>
      </c>
      <c r="AL552" s="11">
        <f>'OddsRatio_working_3-way'!Z552+'OddsRatio_working_3-way'!AF552</f>
        <v>1.048812542896264</v>
      </c>
      <c r="AM552" s="11">
        <f>'OddsRatio_working_3-way'!AA552+'OddsRatio_working_3-way'!AG552</f>
        <v>-0.76756969183719947</v>
      </c>
      <c r="AN552" s="11">
        <f>'OddsRatio_working_3-way'!AB552+'OddsRatio_working_3-way'!AH552</f>
        <v>-0.28124285105906471</v>
      </c>
      <c r="AO552" s="11">
        <f>'OddsRatio_working_3-way'!AC552+'OddsRatio_working_3-way'!AI552</f>
        <v>0</v>
      </c>
      <c r="AP552" s="11">
        <f>'OddsRatio_working_3-way'!AD552+'OddsRatio_working_3-way'!AJ552</f>
        <v>0</v>
      </c>
      <c r="AQ552" s="11">
        <f>'OddsRatio_working_3-way'!AE552+'OddsRatio_working_3-way'!AK552</f>
        <v>0</v>
      </c>
      <c r="AR552" s="10">
        <f>IF(A552="","",IF(('OddsRatio_working_3-way'!X552=0),IF(Q552&gt;0,-Q552^(1/3),(-Q552)^(1/3)),'OddsRatio_working_3-way'!AL552-'OddsRatio_working_3-way'!R552/3))</f>
        <v>1.048812542896264</v>
      </c>
      <c r="AS552" s="11">
        <f>IF(('OddsRatio_working_3-way'!X552=0),IF(Q552&gt;0,-Q552^(1/3),(-Q552)^(1/3)),'OddsRatio_working_3-way'!AM552-'OddsRatio_working_3-way'!R552/3)</f>
        <v>-0.76756969183719947</v>
      </c>
      <c r="AT552" s="11">
        <f>IF(('OddsRatio_working_3-way'!X552=0),IF(Q552&gt;0,-Q552^(1/3),(-Q552)^(1/3)),'OddsRatio_working_3-way'!AN552-'OddsRatio_working_3-way'!R552/3)</f>
        <v>-0.28124285105906471</v>
      </c>
      <c r="AU552" s="11">
        <f>IF(('OddsRatio_working_3-way'!X552=0),0,'OddsRatio_working_3-way'!AO552)</f>
        <v>0</v>
      </c>
      <c r="AV552" s="11">
        <f>IF(('OddsRatio_working_3-way'!X552=0),0,'OddsRatio_working_3-way'!AP552)</f>
        <v>0</v>
      </c>
      <c r="AW552" s="11">
        <f>IF(('OddsRatio_working_3-way'!X552=0),0,'OddsRatio_working_3-way'!AQ552)</f>
        <v>0</v>
      </c>
    </row>
    <row r="553" spans="1:49" x14ac:dyDescent="0.2">
      <c r="A553" s="4">
        <f>IF('True_Odds_Calculator_3-way'!A554="","",'True_Odds_Calculator_3-way'!A554)</f>
        <v>2.34</v>
      </c>
      <c r="B553" s="4">
        <f>IF('True_Odds_Calculator_3-way'!B554="","",'True_Odds_Calculator_3-way'!B554)</f>
        <v>2.88</v>
      </c>
      <c r="C553" s="4">
        <f>IF('True_Odds_Calculator_3-way'!C554="","",'True_Odds_Calculator_3-way'!C554)</f>
        <v>3.93</v>
      </c>
      <c r="D553" s="9">
        <f t="shared" si="117"/>
        <v>0.41656932324084772</v>
      </c>
      <c r="E553" s="9">
        <f t="shared" si="118"/>
        <v>0.33727200259103735</v>
      </c>
      <c r="F553" s="9">
        <f t="shared" si="119"/>
        <v>0.2461586741681149</v>
      </c>
      <c r="G553" s="9">
        <f t="shared" si="120"/>
        <v>1.045194648623875</v>
      </c>
      <c r="H553" s="9">
        <f t="shared" si="121"/>
        <v>2.4005608291559923</v>
      </c>
      <c r="I553" s="9">
        <f t="shared" si="122"/>
        <v>2.9649659394128851</v>
      </c>
      <c r="J553" s="9">
        <f t="shared" si="123"/>
        <v>4.0624203204679539</v>
      </c>
      <c r="K553" s="11">
        <f t="shared" si="124"/>
        <v>0.42735042735042739</v>
      </c>
      <c r="L553" s="11">
        <f t="shared" si="125"/>
        <v>0.34722222222222221</v>
      </c>
      <c r="M553" s="11">
        <f t="shared" si="126"/>
        <v>0.2544529262086514</v>
      </c>
      <c r="N553" s="11">
        <f>'OddsRatio_working_3-way'!K553+'OddsRatio_working_3-way'!L553+'OddsRatio_working_3-way'!M553-('OddsRatio_working_3-way'!K553*'OddsRatio_working_3-way'!L553)-('OddsRatio_working_3-way'!K553*'OddsRatio_working_3-way'!M553)-('OddsRatio_working_3-way'!L553*'OddsRatio_working_3-way'!M553)+('OddsRatio_working_3-way'!K553*'OddsRatio_working_3-way'!L553*'OddsRatio_working_3-way'!M553)-1</f>
        <v>-0.27869512528121509</v>
      </c>
      <c r="O553" s="11">
        <f>0</f>
        <v>0</v>
      </c>
      <c r="P553" s="11">
        <f>('OddsRatio_working_3-way'!K553*'OddsRatio_working_3-way'!L553)+('OddsRatio_working_3-way'!K553*'OddsRatio_working_3-way'!M553)+('OddsRatio_working_3-way'!L553*'OddsRatio_working_3-way'!M553)-(3*'OddsRatio_working_3-way'!K553*'OddsRatio_working_3-way'!L553*'OddsRatio_working_3-way'!M553)</f>
        <v>0.23220641859318703</v>
      </c>
      <c r="Q553" s="11">
        <f>2*'OddsRatio_working_3-way'!K553*'OddsRatio_working_3-way'!L553*'OddsRatio_working_3-way'!M553</f>
        <v>7.5514282469329119E-2</v>
      </c>
      <c r="R553" s="11">
        <f t="shared" si="127"/>
        <v>0</v>
      </c>
      <c r="S553" s="11">
        <f t="shared" si="128"/>
        <v>-0.83319153271475765</v>
      </c>
      <c r="T553" s="11">
        <f t="shared" si="129"/>
        <v>-0.27095659600479927</v>
      </c>
      <c r="U553" s="11">
        <f>'OddsRatio_working_3-way'!S553-'OddsRatio_working_3-way'!R553^2/3</f>
        <v>-0.83319153271475765</v>
      </c>
      <c r="V553" s="11">
        <f>'OddsRatio_working_3-way'!S553*'OddsRatio_working_3-way'!R553/3-2*'OddsRatio_working_3-way'!R553^3/27-'OddsRatio_working_3-way'!T553</f>
        <v>0.27095659600479927</v>
      </c>
      <c r="W553" s="11">
        <f>'OddsRatio_working_3-way'!V553^2+4*'OddsRatio_working_3-way'!U553^3/27</f>
        <v>-1.2272646935421641E-2</v>
      </c>
      <c r="X553" s="11">
        <f>IF('OddsRatio_working_3-way'!W553&gt;0,IF(ABS('OddsRatio_working_3-way'!V553+SQRT('OddsRatio_working_3-way'!W553))/2&gt;0,ABS('OddsRatio_working_3-way'!V553+SQRT('OddsRatio_working_3-way'!W553))/2,ABS('OddsRatio_working_3-way'!V553-SQRT('OddsRatio_working_3-way'!W553))/2),SQRT(-'OddsRatio_working_3-way'!U553^3/27))</f>
        <v>0.14636437737196306</v>
      </c>
      <c r="Y553" s="11">
        <f>IF('OddsRatio_working_3-way'!W553&gt;=0,IF('OddsRatio_working_3-way'!V553+SQRT('OddsRatio_working_3-way'!W553)&gt;0,0,PI()),ACOS('OddsRatio_working_3-way'!V553/(2*'OddsRatio_working_3-way'!X553)))</f>
        <v>0.38811667694100671</v>
      </c>
      <c r="Z553" s="11">
        <f>'OddsRatio_working_3-way'!X553^(1/3)*COS('OddsRatio_working_3-way'!Y553/3)</f>
        <v>0.52259732431193762</v>
      </c>
      <c r="AA553" s="11">
        <f>'OddsRatio_working_3-way'!X553^(1/3)*COS(('OddsRatio_working_3-way'!Y553+2*PI())/3)</f>
        <v>-0.32017913977964402</v>
      </c>
      <c r="AB553" s="11">
        <f>'OddsRatio_working_3-way'!X553^(1/3)*COS(('OddsRatio_working_3-way'!Y553+4*PI())/3)</f>
        <v>-0.20241818453229365</v>
      </c>
      <c r="AC553" s="11">
        <f>'OddsRatio_working_3-way'!X553^(1/3)*SIN('OddsRatio_working_3-way'!Y553/3)</f>
        <v>6.79893192120853E-2</v>
      </c>
      <c r="AD553" s="11">
        <f>'OddsRatio_working_3-way'!X553^(1/3)*SIN(('OddsRatio_working_3-way'!Y553+2*PI())/3)</f>
        <v>0.41858789919787032</v>
      </c>
      <c r="AE553" s="11">
        <f>'OddsRatio_working_3-way'!X553^(1/3)*SIN(('OddsRatio_working_3-way'!Y553+4*PI())/3)</f>
        <v>-0.48657721840995555</v>
      </c>
      <c r="AF553" s="11">
        <f>-'OddsRatio_working_3-way'!U553/(3*'OddsRatio_working_3-way'!X553^(1/3))*COS(('OddsRatio_working_3-way'!Y553)/3)</f>
        <v>0.52259732431193751</v>
      </c>
      <c r="AG553" s="11">
        <f>-'OddsRatio_working_3-way'!U553/(3*'OddsRatio_working_3-way'!X553^(1/3))*COS(('OddsRatio_working_3-way'!Y553+2*PI())/3)</f>
        <v>-0.32017913977964396</v>
      </c>
      <c r="AH553" s="11">
        <f>-'OddsRatio_working_3-way'!U553/(3*'OddsRatio_working_3-way'!X553^(1/3))*COS(('OddsRatio_working_3-way'!Y553+4*PI())/3)</f>
        <v>-0.2024181845322936</v>
      </c>
      <c r="AI553" s="11">
        <f>'OddsRatio_working_3-way'!U553/(3*'OddsRatio_working_3-way'!X553^(1/3))*SIN(('OddsRatio_working_3-way'!Y553)/3)</f>
        <v>-6.7989319212085286E-2</v>
      </c>
      <c r="AJ553" s="11">
        <f>'OddsRatio_working_3-way'!U553/(3*'OddsRatio_working_3-way'!X553^(1/3))*SIN(('OddsRatio_working_3-way'!Y553+2*PI())/3)</f>
        <v>-0.41858789919787021</v>
      </c>
      <c r="AK553" s="11">
        <f>'OddsRatio_working_3-way'!U553/(3*'OddsRatio_working_3-way'!X553^(1/3))*SIN(('OddsRatio_working_3-way'!Y553+4*PI())/3)</f>
        <v>0.48657721840995549</v>
      </c>
      <c r="AL553" s="11">
        <f>'OddsRatio_working_3-way'!Z553+'OddsRatio_working_3-way'!AF553</f>
        <v>1.045194648623875</v>
      </c>
      <c r="AM553" s="11">
        <f>'OddsRatio_working_3-way'!AA553+'OddsRatio_working_3-way'!AG553</f>
        <v>-0.64035827955928792</v>
      </c>
      <c r="AN553" s="11">
        <f>'OddsRatio_working_3-way'!AB553+'OddsRatio_working_3-way'!AH553</f>
        <v>-0.40483636906458725</v>
      </c>
      <c r="AO553" s="11">
        <f>'OddsRatio_working_3-way'!AC553+'OddsRatio_working_3-way'!AI553</f>
        <v>0</v>
      </c>
      <c r="AP553" s="11">
        <f>'OddsRatio_working_3-way'!AD553+'OddsRatio_working_3-way'!AJ553</f>
        <v>0</v>
      </c>
      <c r="AQ553" s="11">
        <f>'OddsRatio_working_3-way'!AE553+'OddsRatio_working_3-way'!AK553</f>
        <v>0</v>
      </c>
      <c r="AR553" s="10">
        <f>IF(A553="","",IF(('OddsRatio_working_3-way'!X553=0),IF(Q553&gt;0,-Q553^(1/3),(-Q553)^(1/3)),'OddsRatio_working_3-way'!AL553-'OddsRatio_working_3-way'!R553/3))</f>
        <v>1.045194648623875</v>
      </c>
      <c r="AS553" s="11">
        <f>IF(('OddsRatio_working_3-way'!X553=0),IF(Q553&gt;0,-Q553^(1/3),(-Q553)^(1/3)),'OddsRatio_working_3-way'!AM553-'OddsRatio_working_3-way'!R553/3)</f>
        <v>-0.64035827955928792</v>
      </c>
      <c r="AT553" s="11">
        <f>IF(('OddsRatio_working_3-way'!X553=0),IF(Q553&gt;0,-Q553^(1/3),(-Q553)^(1/3)),'OddsRatio_working_3-way'!AN553-'OddsRatio_working_3-way'!R553/3)</f>
        <v>-0.40483636906458725</v>
      </c>
      <c r="AU553" s="11">
        <f>IF(('OddsRatio_working_3-way'!X553=0),0,'OddsRatio_working_3-way'!AO553)</f>
        <v>0</v>
      </c>
      <c r="AV553" s="11">
        <f>IF(('OddsRatio_working_3-way'!X553=0),0,'OddsRatio_working_3-way'!AP553)</f>
        <v>0</v>
      </c>
      <c r="AW553" s="11">
        <f>IF(('OddsRatio_working_3-way'!X553=0),0,'OddsRatio_working_3-way'!AQ553)</f>
        <v>0</v>
      </c>
    </row>
    <row r="554" spans="1:49" x14ac:dyDescent="0.2">
      <c r="A554" s="4">
        <f>IF('True_Odds_Calculator_3-way'!A555="","",'True_Odds_Calculator_3-way'!A555)</f>
        <v>2.44</v>
      </c>
      <c r="B554" s="4">
        <f>IF('True_Odds_Calculator_3-way'!B555="","",'True_Odds_Calculator_3-way'!B555)</f>
        <v>3.13</v>
      </c>
      <c r="C554" s="4">
        <f>IF('True_Odds_Calculator_3-way'!C555="","",'True_Odds_Calculator_3-way'!C555)</f>
        <v>3.36</v>
      </c>
      <c r="D554" s="9">
        <f t="shared" si="117"/>
        <v>0.40005957564358668</v>
      </c>
      <c r="E554" s="9">
        <f t="shared" si="118"/>
        <v>0.31073277361337392</v>
      </c>
      <c r="F554" s="9">
        <f t="shared" si="119"/>
        <v>0.28920765074303928</v>
      </c>
      <c r="G554" s="9">
        <f t="shared" si="120"/>
        <v>1.0414081303308818</v>
      </c>
      <c r="H554" s="9">
        <f t="shared" si="121"/>
        <v>2.4996277076764701</v>
      </c>
      <c r="I554" s="9">
        <f t="shared" si="122"/>
        <v>3.2181993176047783</v>
      </c>
      <c r="J554" s="9">
        <f t="shared" si="123"/>
        <v>3.4577231875808812</v>
      </c>
      <c r="K554" s="11">
        <f t="shared" si="124"/>
        <v>0.4098360655737705</v>
      </c>
      <c r="L554" s="11">
        <f t="shared" si="125"/>
        <v>0.31948881789137379</v>
      </c>
      <c r="M554" s="11">
        <f t="shared" si="126"/>
        <v>0.29761904761904762</v>
      </c>
      <c r="N554" s="11">
        <f>'OddsRatio_working_3-way'!K554+'OddsRatio_working_3-way'!L554+'OddsRatio_working_3-way'!M554-('OddsRatio_working_3-way'!K554*'OddsRatio_working_3-way'!L554)-('OddsRatio_working_3-way'!K554*'OddsRatio_working_3-way'!M554)-('OddsRatio_working_3-way'!L554*'OddsRatio_working_3-way'!M554)+('OddsRatio_working_3-way'!K554*'OddsRatio_working_3-way'!L554*'OddsRatio_working_3-way'!M554)-1</f>
        <v>-0.28208543145954756</v>
      </c>
      <c r="O554" s="11">
        <f>0</f>
        <v>0</v>
      </c>
      <c r="P554" s="11">
        <f>('OddsRatio_working_3-way'!K554*'OddsRatio_working_3-way'!L554)+('OddsRatio_working_3-way'!K554*'OddsRatio_working_3-way'!M554)+('OddsRatio_working_3-way'!L554*'OddsRatio_working_3-way'!M554)-(3*'OddsRatio_working_3-way'!K554*'OddsRatio_working_3-way'!L554*'OddsRatio_working_3-way'!M554)</f>
        <v>0.23109005294884932</v>
      </c>
      <c r="Q554" s="11">
        <f>2*'OddsRatio_working_3-way'!K554*'OddsRatio_working_3-way'!L554*'OddsRatio_working_3-way'!M554</f>
        <v>7.7939309594890163E-2</v>
      </c>
      <c r="R554" s="11">
        <f t="shared" si="127"/>
        <v>0</v>
      </c>
      <c r="S554" s="11">
        <f t="shared" si="128"/>
        <v>-0.81922009142109409</v>
      </c>
      <c r="T554" s="11">
        <f t="shared" si="129"/>
        <v>-0.27629682678620376</v>
      </c>
      <c r="U554" s="11">
        <f>'OddsRatio_working_3-way'!S554-'OddsRatio_working_3-way'!R554^2/3</f>
        <v>-0.81922009142109409</v>
      </c>
      <c r="V554" s="11">
        <f>'OddsRatio_working_3-way'!S554*'OddsRatio_working_3-way'!R554/3-2*'OddsRatio_working_3-way'!R554^3/27-'OddsRatio_working_3-way'!T554</f>
        <v>0.27629682678620376</v>
      </c>
      <c r="W554" s="11">
        <f>'OddsRatio_working_3-way'!V554^2+4*'OddsRatio_working_3-way'!U554^3/27</f>
        <v>-5.1113619157898971E-3</v>
      </c>
      <c r="X554" s="11">
        <f>IF('OddsRatio_working_3-way'!W554&gt;0,IF(ABS('OddsRatio_working_3-way'!V554+SQRT('OddsRatio_working_3-way'!W554))/2&gt;0,ABS('OddsRatio_working_3-way'!V554+SQRT('OddsRatio_working_3-way'!W554))/2,ABS('OddsRatio_working_3-way'!V554-SQRT('OddsRatio_working_3-way'!W554))/2),SQRT(-'OddsRatio_working_3-way'!U554^3/27))</f>
        <v>0.1426983693038531</v>
      </c>
      <c r="Y554" s="11">
        <f>IF('OddsRatio_working_3-way'!W554&gt;=0,IF('OddsRatio_working_3-way'!V554+SQRT('OddsRatio_working_3-way'!W554)&gt;0,0,PI()),ACOS('OddsRatio_working_3-way'!V554/(2*'OddsRatio_working_3-way'!X554)))</f>
        <v>0.25320358694181744</v>
      </c>
      <c r="Z554" s="11">
        <f>'OddsRatio_working_3-way'!X554^(1/3)*COS('OddsRatio_working_3-way'!Y554/3)</f>
        <v>0.52070406516544088</v>
      </c>
      <c r="AA554" s="11">
        <f>'OddsRatio_working_3-way'!X554^(1/3)*COS(('OddsRatio_working_3-way'!Y554+2*PI())/3)</f>
        <v>-0.29850278939581293</v>
      </c>
      <c r="AB554" s="11">
        <f>'OddsRatio_working_3-way'!X554^(1/3)*COS(('OddsRatio_working_3-way'!Y554+4*PI())/3)</f>
        <v>-0.222201275769628</v>
      </c>
      <c r="AC554" s="11">
        <f>'OddsRatio_working_3-way'!X554^(1/3)*SIN('OddsRatio_working_3-way'!Y554/3)</f>
        <v>4.405269943165404E-2</v>
      </c>
      <c r="AD554" s="11">
        <f>'OddsRatio_working_3-way'!X554^(1/3)*SIN(('OddsRatio_working_3-way'!Y554+2*PI())/3)</f>
        <v>0.42891659857127268</v>
      </c>
      <c r="AE554" s="11">
        <f>'OddsRatio_working_3-way'!X554^(1/3)*SIN(('OddsRatio_working_3-way'!Y554+4*PI())/3)</f>
        <v>-0.47296929800292647</v>
      </c>
      <c r="AF554" s="11">
        <f>-'OddsRatio_working_3-way'!U554/(3*'OddsRatio_working_3-way'!X554^(1/3))*COS(('OddsRatio_working_3-way'!Y554)/3)</f>
        <v>0.52070406516544088</v>
      </c>
      <c r="AG554" s="11">
        <f>-'OddsRatio_working_3-way'!U554/(3*'OddsRatio_working_3-way'!X554^(1/3))*COS(('OddsRatio_working_3-way'!Y554+2*PI())/3)</f>
        <v>-0.29850278939581293</v>
      </c>
      <c r="AH554" s="11">
        <f>-'OddsRatio_working_3-way'!U554/(3*'OddsRatio_working_3-way'!X554^(1/3))*COS(('OddsRatio_working_3-way'!Y554+4*PI())/3)</f>
        <v>-0.222201275769628</v>
      </c>
      <c r="AI554" s="11">
        <f>'OddsRatio_working_3-way'!U554/(3*'OddsRatio_working_3-way'!X554^(1/3))*SIN(('OddsRatio_working_3-way'!Y554)/3)</f>
        <v>-4.405269943165404E-2</v>
      </c>
      <c r="AJ554" s="11">
        <f>'OddsRatio_working_3-way'!U554/(3*'OddsRatio_working_3-way'!X554^(1/3))*SIN(('OddsRatio_working_3-way'!Y554+2*PI())/3)</f>
        <v>-0.42891659857127268</v>
      </c>
      <c r="AK554" s="11">
        <f>'OddsRatio_working_3-way'!U554/(3*'OddsRatio_working_3-way'!X554^(1/3))*SIN(('OddsRatio_working_3-way'!Y554+4*PI())/3)</f>
        <v>0.47296929800292647</v>
      </c>
      <c r="AL554" s="11">
        <f>'OddsRatio_working_3-way'!Z554+'OddsRatio_working_3-way'!AF554</f>
        <v>1.0414081303308818</v>
      </c>
      <c r="AM554" s="11">
        <f>'OddsRatio_working_3-way'!AA554+'OddsRatio_working_3-way'!AG554</f>
        <v>-0.59700557879162586</v>
      </c>
      <c r="AN554" s="11">
        <f>'OddsRatio_working_3-way'!AB554+'OddsRatio_working_3-way'!AH554</f>
        <v>-0.44440255153925601</v>
      </c>
      <c r="AO554" s="11">
        <f>'OddsRatio_working_3-way'!AC554+'OddsRatio_working_3-way'!AI554</f>
        <v>0</v>
      </c>
      <c r="AP554" s="11">
        <f>'OddsRatio_working_3-way'!AD554+'OddsRatio_working_3-way'!AJ554</f>
        <v>0</v>
      </c>
      <c r="AQ554" s="11">
        <f>'OddsRatio_working_3-way'!AE554+'OddsRatio_working_3-way'!AK554</f>
        <v>0</v>
      </c>
      <c r="AR554" s="10">
        <f>IF(A554="","",IF(('OddsRatio_working_3-way'!X554=0),IF(Q554&gt;0,-Q554^(1/3),(-Q554)^(1/3)),'OddsRatio_working_3-way'!AL554-'OddsRatio_working_3-way'!R554/3))</f>
        <v>1.0414081303308818</v>
      </c>
      <c r="AS554" s="11">
        <f>IF(('OddsRatio_working_3-way'!X554=0),IF(Q554&gt;0,-Q554^(1/3),(-Q554)^(1/3)),'OddsRatio_working_3-way'!AM554-'OddsRatio_working_3-way'!R554/3)</f>
        <v>-0.59700557879162586</v>
      </c>
      <c r="AT554" s="11">
        <f>IF(('OddsRatio_working_3-way'!X554=0),IF(Q554&gt;0,-Q554^(1/3),(-Q554)^(1/3)),'OddsRatio_working_3-way'!AN554-'OddsRatio_working_3-way'!R554/3)</f>
        <v>-0.44440255153925601</v>
      </c>
      <c r="AU554" s="11">
        <f>IF(('OddsRatio_working_3-way'!X554=0),0,'OddsRatio_working_3-way'!AO554)</f>
        <v>0</v>
      </c>
      <c r="AV554" s="11">
        <f>IF(('OddsRatio_working_3-way'!X554=0),0,'OddsRatio_working_3-way'!AP554)</f>
        <v>0</v>
      </c>
      <c r="AW554" s="11">
        <f>IF(('OddsRatio_working_3-way'!X554=0),0,'OddsRatio_working_3-way'!AQ554)</f>
        <v>0</v>
      </c>
    </row>
    <row r="555" spans="1:49" x14ac:dyDescent="0.2">
      <c r="A555" s="4">
        <f>IF('True_Odds_Calculator_3-way'!A556="","",'True_Odds_Calculator_3-way'!A556)</f>
        <v>2.0699999999999998</v>
      </c>
      <c r="B555" s="4">
        <f>IF('True_Odds_Calculator_3-way'!B556="","",'True_Odds_Calculator_3-way'!B556)</f>
        <v>3.15</v>
      </c>
      <c r="C555" s="4">
        <f>IF('True_Odds_Calculator_3-way'!C556="","",'True_Odds_Calculator_3-way'!C556)</f>
        <v>4.4000000000000004</v>
      </c>
      <c r="D555" s="9">
        <f t="shared" si="117"/>
        <v>0.4722100509769267</v>
      </c>
      <c r="E555" s="9">
        <f t="shared" si="118"/>
        <v>0.30808579559420618</v>
      </c>
      <c r="F555" s="9">
        <f t="shared" si="119"/>
        <v>0.21970415342886715</v>
      </c>
      <c r="G555" s="9">
        <f t="shared" si="120"/>
        <v>1.0445809731930187</v>
      </c>
      <c r="H555" s="9">
        <f t="shared" si="121"/>
        <v>2.1177016413165299</v>
      </c>
      <c r="I555" s="9">
        <f t="shared" si="122"/>
        <v>3.2458490923649901</v>
      </c>
      <c r="J555" s="9">
        <f t="shared" si="123"/>
        <v>4.5515753088562638</v>
      </c>
      <c r="K555" s="11">
        <f t="shared" si="124"/>
        <v>0.48309178743961356</v>
      </c>
      <c r="L555" s="11">
        <f t="shared" si="125"/>
        <v>0.31746031746031744</v>
      </c>
      <c r="M555" s="11">
        <f t="shared" si="126"/>
        <v>0.22727272727272727</v>
      </c>
      <c r="N555" s="11">
        <f>'OddsRatio_working_3-way'!K555+'OddsRatio_working_3-way'!L555+'OddsRatio_working_3-way'!M555-('OddsRatio_working_3-way'!K555*'OddsRatio_working_3-way'!L555)-('OddsRatio_working_3-way'!K555*'OddsRatio_working_3-way'!M555)-('OddsRatio_working_3-way'!L555*'OddsRatio_working_3-way'!M555)+('OddsRatio_working_3-way'!K555*'OddsRatio_working_3-way'!L555*'OddsRatio_working_3-way'!M555)-1</f>
        <v>-0.27262619291604806</v>
      </c>
      <c r="O555" s="11">
        <f>0</f>
        <v>0</v>
      </c>
      <c r="P555" s="11">
        <f>('OddsRatio_working_3-way'!K555*'OddsRatio_working_3-way'!L555)+('OddsRatio_working_3-way'!K555*'OddsRatio_working_3-way'!M555)+('OddsRatio_working_3-way'!L555*'OddsRatio_working_3-way'!M555)-(3*'OddsRatio_working_3-way'!K555*'OddsRatio_working_3-way'!L555*'OddsRatio_working_3-way'!M555)</f>
        <v>0.23074081045095535</v>
      </c>
      <c r="Q555" s="11">
        <f>2*'OddsRatio_working_3-way'!K555*'OddsRatio_working_3-way'!L555*'OddsRatio_working_3-way'!M555</f>
        <v>6.9710214637750859E-2</v>
      </c>
      <c r="R555" s="11">
        <f t="shared" si="127"/>
        <v>0</v>
      </c>
      <c r="S555" s="11">
        <f t="shared" si="128"/>
        <v>-0.84636332255136315</v>
      </c>
      <c r="T555" s="11">
        <f t="shared" si="129"/>
        <v>-0.25569888898832721</v>
      </c>
      <c r="U555" s="11">
        <f>'OddsRatio_working_3-way'!S555-'OddsRatio_working_3-way'!R555^2/3</f>
        <v>-0.84636332255136315</v>
      </c>
      <c r="V555" s="11">
        <f>'OddsRatio_working_3-way'!S555*'OddsRatio_working_3-way'!R555/3-2*'OddsRatio_working_3-way'!R555^3/27-'OddsRatio_working_3-way'!T555</f>
        <v>0.25569888898832721</v>
      </c>
      <c r="W555" s="11">
        <f>'OddsRatio_working_3-way'!V555^2+4*'OddsRatio_working_3-way'!U555^3/27</f>
        <v>-2.4436771260770582E-2</v>
      </c>
      <c r="X555" s="11">
        <f>IF('OddsRatio_working_3-way'!W555&gt;0,IF(ABS('OddsRatio_working_3-way'!V555+SQRT('OddsRatio_working_3-way'!W555))/2&gt;0,ABS('OddsRatio_working_3-way'!V555+SQRT('OddsRatio_working_3-way'!W555))/2,ABS('OddsRatio_working_3-way'!V555-SQRT('OddsRatio_working_3-way'!W555))/2),SQRT(-'OddsRatio_working_3-way'!U555^3/27))</f>
        <v>0.14984883473907584</v>
      </c>
      <c r="Y555" s="11">
        <f>IF('OddsRatio_working_3-way'!W555&gt;=0,IF('OddsRatio_working_3-way'!V555+SQRT('OddsRatio_working_3-way'!W555)&gt;0,0,PI()),ACOS('OddsRatio_working_3-way'!V555/(2*'OddsRatio_working_3-way'!X555)))</f>
        <v>0.54872654873847626</v>
      </c>
      <c r="Z555" s="11">
        <f>'OddsRatio_working_3-way'!X555^(1/3)*COS('OddsRatio_working_3-way'!Y555/3)</f>
        <v>0.52229048659650934</v>
      </c>
      <c r="AA555" s="11">
        <f>'OddsRatio_working_3-way'!X555^(1/3)*COS(('OddsRatio_working_3-way'!Y555+2*PI())/3)</f>
        <v>-0.34481313645881506</v>
      </c>
      <c r="AB555" s="11">
        <f>'OddsRatio_working_3-way'!X555^(1/3)*COS(('OddsRatio_working_3-way'!Y555+4*PI())/3)</f>
        <v>-0.17747735013769431</v>
      </c>
      <c r="AC555" s="11">
        <f>'OddsRatio_working_3-way'!X555^(1/3)*SIN('OddsRatio_working_3-way'!Y555/3)</f>
        <v>9.6611361277556818E-2</v>
      </c>
      <c r="AD555" s="11">
        <f>'OddsRatio_working_3-way'!X555^(1/3)*SIN(('OddsRatio_working_3-way'!Y555+2*PI())/3)</f>
        <v>0.40401114890873452</v>
      </c>
      <c r="AE555" s="11">
        <f>'OddsRatio_working_3-way'!X555^(1/3)*SIN(('OddsRatio_working_3-way'!Y555+4*PI())/3)</f>
        <v>-0.50062251018629134</v>
      </c>
      <c r="AF555" s="11">
        <f>-'OddsRatio_working_3-way'!U555/(3*'OddsRatio_working_3-way'!X555^(1/3))*COS(('OddsRatio_working_3-way'!Y555)/3)</f>
        <v>0.52229048659650934</v>
      </c>
      <c r="AG555" s="11">
        <f>-'OddsRatio_working_3-way'!U555/(3*'OddsRatio_working_3-way'!X555^(1/3))*COS(('OddsRatio_working_3-way'!Y555+2*PI())/3)</f>
        <v>-0.34481313645881506</v>
      </c>
      <c r="AH555" s="11">
        <f>-'OddsRatio_working_3-way'!U555/(3*'OddsRatio_working_3-way'!X555^(1/3))*COS(('OddsRatio_working_3-way'!Y555+4*PI())/3)</f>
        <v>-0.17747735013769431</v>
      </c>
      <c r="AI555" s="11">
        <f>'OddsRatio_working_3-way'!U555/(3*'OddsRatio_working_3-way'!X555^(1/3))*SIN(('OddsRatio_working_3-way'!Y555)/3)</f>
        <v>-9.6611361277556818E-2</v>
      </c>
      <c r="AJ555" s="11">
        <f>'OddsRatio_working_3-way'!U555/(3*'OddsRatio_working_3-way'!X555^(1/3))*SIN(('OddsRatio_working_3-way'!Y555+2*PI())/3)</f>
        <v>-0.40401114890873452</v>
      </c>
      <c r="AK555" s="11">
        <f>'OddsRatio_working_3-way'!U555/(3*'OddsRatio_working_3-way'!X555^(1/3))*SIN(('OddsRatio_working_3-way'!Y555+4*PI())/3)</f>
        <v>0.50062251018629134</v>
      </c>
      <c r="AL555" s="11">
        <f>'OddsRatio_working_3-way'!Z555+'OddsRatio_working_3-way'!AF555</f>
        <v>1.0445809731930187</v>
      </c>
      <c r="AM555" s="11">
        <f>'OddsRatio_working_3-way'!AA555+'OddsRatio_working_3-way'!AG555</f>
        <v>-0.68962627291763012</v>
      </c>
      <c r="AN555" s="11">
        <f>'OddsRatio_working_3-way'!AB555+'OddsRatio_working_3-way'!AH555</f>
        <v>-0.35495470027538861</v>
      </c>
      <c r="AO555" s="11">
        <f>'OddsRatio_working_3-way'!AC555+'OddsRatio_working_3-way'!AI555</f>
        <v>0</v>
      </c>
      <c r="AP555" s="11">
        <f>'OddsRatio_working_3-way'!AD555+'OddsRatio_working_3-way'!AJ555</f>
        <v>0</v>
      </c>
      <c r="AQ555" s="11">
        <f>'OddsRatio_working_3-way'!AE555+'OddsRatio_working_3-way'!AK555</f>
        <v>0</v>
      </c>
      <c r="AR555" s="10">
        <f>IF(A555="","",IF(('OddsRatio_working_3-way'!X555=0),IF(Q555&gt;0,-Q555^(1/3),(-Q555)^(1/3)),'OddsRatio_working_3-way'!AL555-'OddsRatio_working_3-way'!R555/3))</f>
        <v>1.0445809731930187</v>
      </c>
      <c r="AS555" s="11">
        <f>IF(('OddsRatio_working_3-way'!X555=0),IF(Q555&gt;0,-Q555^(1/3),(-Q555)^(1/3)),'OddsRatio_working_3-way'!AM555-'OddsRatio_working_3-way'!R555/3)</f>
        <v>-0.68962627291763012</v>
      </c>
      <c r="AT555" s="11">
        <f>IF(('OddsRatio_working_3-way'!X555=0),IF(Q555&gt;0,-Q555^(1/3),(-Q555)^(1/3)),'OddsRatio_working_3-way'!AN555-'OddsRatio_working_3-way'!R555/3)</f>
        <v>-0.35495470027538861</v>
      </c>
      <c r="AU555" s="11">
        <f>IF(('OddsRatio_working_3-way'!X555=0),0,'OddsRatio_working_3-way'!AO555)</f>
        <v>0</v>
      </c>
      <c r="AV555" s="11">
        <f>IF(('OddsRatio_working_3-way'!X555=0),0,'OddsRatio_working_3-way'!AP555)</f>
        <v>0</v>
      </c>
      <c r="AW555" s="11">
        <f>IF(('OddsRatio_working_3-way'!X555=0),0,'OddsRatio_working_3-way'!AQ555)</f>
        <v>0</v>
      </c>
    </row>
    <row r="556" spans="1:49" x14ac:dyDescent="0.2">
      <c r="A556" s="4">
        <f>IF('True_Odds_Calculator_3-way'!A557="","",'True_Odds_Calculator_3-way'!A557)</f>
        <v>3.4</v>
      </c>
      <c r="B556" s="4">
        <f>IF('True_Odds_Calculator_3-way'!B557="","",'True_Odds_Calculator_3-way'!B557)</f>
        <v>3</v>
      </c>
      <c r="C556" s="4">
        <f>IF('True_Odds_Calculator_3-way'!C557="","",'True_Odds_Calculator_3-way'!C557)</f>
        <v>2.25</v>
      </c>
      <c r="D556" s="9">
        <f t="shared" si="117"/>
        <v>0.27222018787212632</v>
      </c>
      <c r="E556" s="9">
        <f t="shared" si="118"/>
        <v>0.30979759361908743</v>
      </c>
      <c r="F556" s="9">
        <f t="shared" si="119"/>
        <v>0.4179822185087862</v>
      </c>
      <c r="G556" s="9">
        <f t="shared" si="120"/>
        <v>1.1139570167700414</v>
      </c>
      <c r="H556" s="9">
        <f t="shared" si="121"/>
        <v>3.6734968402480992</v>
      </c>
      <c r="I556" s="9">
        <f t="shared" si="122"/>
        <v>3.2279140335400829</v>
      </c>
      <c r="J556" s="9">
        <f t="shared" si="123"/>
        <v>2.3924462709625516</v>
      </c>
      <c r="K556" s="11">
        <f t="shared" si="124"/>
        <v>0.29411764705882354</v>
      </c>
      <c r="L556" s="11">
        <f t="shared" si="125"/>
        <v>0.33333333333333331</v>
      </c>
      <c r="M556" s="11">
        <f t="shared" si="126"/>
        <v>0.44444444444444442</v>
      </c>
      <c r="N556" s="11">
        <f>'OddsRatio_working_3-way'!K556+'OddsRatio_working_3-way'!L556+'OddsRatio_working_3-way'!M556-('OddsRatio_working_3-way'!K556*'OddsRatio_working_3-way'!L556)-('OddsRatio_working_3-way'!K556*'OddsRatio_working_3-way'!M556)-('OddsRatio_working_3-way'!L556*'OddsRatio_working_3-way'!M556)+('OddsRatio_working_3-way'!K556*'OddsRatio_working_3-way'!L556*'OddsRatio_working_3-way'!M556)-1</f>
        <v>-0.26143790849673199</v>
      </c>
      <c r="O556" s="11">
        <f>0</f>
        <v>0</v>
      </c>
      <c r="P556" s="11">
        <f>('OddsRatio_working_3-way'!K556*'OddsRatio_working_3-way'!L556)+('OddsRatio_working_3-way'!K556*'OddsRatio_working_3-way'!M556)+('OddsRatio_working_3-way'!L556*'OddsRatio_working_3-way'!M556)-(3*'OddsRatio_working_3-way'!K556*'OddsRatio_working_3-way'!L556*'OddsRatio_working_3-way'!M556)</f>
        <v>0.24618736383442269</v>
      </c>
      <c r="Q556" s="11">
        <f>2*'OddsRatio_working_3-way'!K556*'OddsRatio_working_3-way'!L556*'OddsRatio_working_3-way'!M556</f>
        <v>8.7145969498910666E-2</v>
      </c>
      <c r="R556" s="11">
        <f t="shared" si="127"/>
        <v>0</v>
      </c>
      <c r="S556" s="11">
        <f t="shared" si="128"/>
        <v>-0.94166666666666698</v>
      </c>
      <c r="T556" s="11">
        <f t="shared" si="129"/>
        <v>-0.33333333333333337</v>
      </c>
      <c r="U556" s="11">
        <f>'OddsRatio_working_3-way'!S556-'OddsRatio_working_3-way'!R556^2/3</f>
        <v>-0.94166666666666698</v>
      </c>
      <c r="V556" s="11">
        <f>'OddsRatio_working_3-way'!S556*'OddsRatio_working_3-way'!R556/3-2*'OddsRatio_working_3-way'!R556^3/27-'OddsRatio_working_3-way'!T556</f>
        <v>0.33333333333333337</v>
      </c>
      <c r="W556" s="11">
        <f>'OddsRatio_working_3-way'!V556^2+4*'OddsRatio_working_3-way'!U556^3/27</f>
        <v>-1.2594050068587201E-2</v>
      </c>
      <c r="X556" s="11">
        <f>IF('OddsRatio_working_3-way'!W556&gt;0,IF(ABS('OddsRatio_working_3-way'!V556+SQRT('OddsRatio_working_3-way'!W556))/2&gt;0,ABS('OddsRatio_working_3-way'!V556+SQRT('OddsRatio_working_3-way'!W556))/2,ABS('OddsRatio_working_3-way'!V556-SQRT('OddsRatio_working_3-way'!W556))/2),SQRT(-'OddsRatio_working_3-way'!U556^3/27))</f>
        <v>0.17585872254433269</v>
      </c>
      <c r="Y556" s="11">
        <f>IF('OddsRatio_working_3-way'!W556&gt;=0,IF('OddsRatio_working_3-way'!V556+SQRT('OddsRatio_working_3-way'!W556)&gt;0,0,PI()),ACOS('OddsRatio_working_3-way'!V556/(2*'OddsRatio_working_3-way'!X556)))</f>
        <v>0.32475022454550007</v>
      </c>
      <c r="Z556" s="11">
        <f>'OddsRatio_working_3-way'!X556^(1/3)*COS('OddsRatio_working_3-way'!Y556/3)</f>
        <v>0.55697850838502083</v>
      </c>
      <c r="AA556" s="11">
        <f>'OddsRatio_working_3-way'!X556^(1/3)*COS(('OddsRatio_working_3-way'!Y556+2*PI())/3)</f>
        <v>-0.33090940837546551</v>
      </c>
      <c r="AB556" s="11">
        <f>'OddsRatio_working_3-way'!X556^(1/3)*COS(('OddsRatio_working_3-way'!Y556+4*PI())/3)</f>
        <v>-0.22606910000955521</v>
      </c>
      <c r="AC556" s="11">
        <f>'OddsRatio_working_3-way'!X556^(1/3)*SIN('OddsRatio_working_3-way'!Y556/3)</f>
        <v>6.0529580256981602E-2</v>
      </c>
      <c r="AD556" s="11">
        <f>'OddsRatio_working_3-way'!X556^(1/3)*SIN(('OddsRatio_working_3-way'!Y556+2*PI())/3)</f>
        <v>0.45209274749490114</v>
      </c>
      <c r="AE556" s="11">
        <f>'OddsRatio_working_3-way'!X556^(1/3)*SIN(('OddsRatio_working_3-way'!Y556+4*PI())/3)</f>
        <v>-0.51262232775188277</v>
      </c>
      <c r="AF556" s="11">
        <f>-'OddsRatio_working_3-way'!U556/(3*'OddsRatio_working_3-way'!X556^(1/3))*COS(('OddsRatio_working_3-way'!Y556)/3)</f>
        <v>0.55697850838502072</v>
      </c>
      <c r="AG556" s="11">
        <f>-'OddsRatio_working_3-way'!U556/(3*'OddsRatio_working_3-way'!X556^(1/3))*COS(('OddsRatio_working_3-way'!Y556+2*PI())/3)</f>
        <v>-0.33090940837546545</v>
      </c>
      <c r="AH556" s="11">
        <f>-'OddsRatio_working_3-way'!U556/(3*'OddsRatio_working_3-way'!X556^(1/3))*COS(('OddsRatio_working_3-way'!Y556+4*PI())/3)</f>
        <v>-0.22606910000955516</v>
      </c>
      <c r="AI556" s="11">
        <f>'OddsRatio_working_3-way'!U556/(3*'OddsRatio_working_3-way'!X556^(1/3))*SIN(('OddsRatio_working_3-way'!Y556)/3)</f>
        <v>-6.0529580256981588E-2</v>
      </c>
      <c r="AJ556" s="11">
        <f>'OddsRatio_working_3-way'!U556/(3*'OddsRatio_working_3-way'!X556^(1/3))*SIN(('OddsRatio_working_3-way'!Y556+2*PI())/3)</f>
        <v>-0.45209274749490108</v>
      </c>
      <c r="AK556" s="11">
        <f>'OddsRatio_working_3-way'!U556/(3*'OddsRatio_working_3-way'!X556^(1/3))*SIN(('OddsRatio_working_3-way'!Y556+4*PI())/3)</f>
        <v>0.51262232775188266</v>
      </c>
      <c r="AL556" s="11">
        <f>'OddsRatio_working_3-way'!Z556+'OddsRatio_working_3-way'!AF556</f>
        <v>1.1139570167700414</v>
      </c>
      <c r="AM556" s="11">
        <f>'OddsRatio_working_3-way'!AA556+'OddsRatio_working_3-way'!AG556</f>
        <v>-0.66181881675093091</v>
      </c>
      <c r="AN556" s="11">
        <f>'OddsRatio_working_3-way'!AB556+'OddsRatio_working_3-way'!AH556</f>
        <v>-0.45213820001911037</v>
      </c>
      <c r="AO556" s="11">
        <f>'OddsRatio_working_3-way'!AC556+'OddsRatio_working_3-way'!AI556</f>
        <v>0</v>
      </c>
      <c r="AP556" s="11">
        <f>'OddsRatio_working_3-way'!AD556+'OddsRatio_working_3-way'!AJ556</f>
        <v>0</v>
      </c>
      <c r="AQ556" s="11">
        <f>'OddsRatio_working_3-way'!AE556+'OddsRatio_working_3-way'!AK556</f>
        <v>0</v>
      </c>
      <c r="AR556" s="10">
        <f>IF(A556="","",IF(('OddsRatio_working_3-way'!X556=0),IF(Q556&gt;0,-Q556^(1/3),(-Q556)^(1/3)),'OddsRatio_working_3-way'!AL556-'OddsRatio_working_3-way'!R556/3))</f>
        <v>1.1139570167700414</v>
      </c>
      <c r="AS556" s="11">
        <f>IF(('OddsRatio_working_3-way'!X556=0),IF(Q556&gt;0,-Q556^(1/3),(-Q556)^(1/3)),'OddsRatio_working_3-way'!AM556-'OddsRatio_working_3-way'!R556/3)</f>
        <v>-0.66181881675093091</v>
      </c>
      <c r="AT556" s="11">
        <f>IF(('OddsRatio_working_3-way'!X556=0),IF(Q556&gt;0,-Q556^(1/3),(-Q556)^(1/3)),'OddsRatio_working_3-way'!AN556-'OddsRatio_working_3-way'!R556/3)</f>
        <v>-0.45213820001911037</v>
      </c>
      <c r="AU556" s="11">
        <f>IF(('OddsRatio_working_3-way'!X556=0),0,'OddsRatio_working_3-way'!AO556)</f>
        <v>0</v>
      </c>
      <c r="AV556" s="11">
        <f>IF(('OddsRatio_working_3-way'!X556=0),0,'OddsRatio_working_3-way'!AP556)</f>
        <v>0</v>
      </c>
      <c r="AW556" s="11">
        <f>IF(('OddsRatio_working_3-way'!X556=0),0,'OddsRatio_working_3-way'!AQ556)</f>
        <v>0</v>
      </c>
    </row>
    <row r="557" spans="1:49" x14ac:dyDescent="0.2">
      <c r="A557" s="4">
        <f>IF('True_Odds_Calculator_3-way'!A558="","",'True_Odds_Calculator_3-way'!A558)</f>
        <v>2.23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4.1399999999999997</v>
      </c>
      <c r="D557" s="9">
        <f t="shared" si="117"/>
        <v>0.43787235137887287</v>
      </c>
      <c r="E557" s="9">
        <f t="shared" si="118"/>
        <v>0.32833355500246941</v>
      </c>
      <c r="F557" s="9">
        <f t="shared" si="119"/>
        <v>0.23379409361865769</v>
      </c>
      <c r="G557" s="9">
        <f t="shared" si="120"/>
        <v>1.0437159300725647</v>
      </c>
      <c r="H557" s="9">
        <f t="shared" si="121"/>
        <v>2.2837705939892543</v>
      </c>
      <c r="I557" s="9">
        <f t="shared" si="122"/>
        <v>3.0456832229422268</v>
      </c>
      <c r="J557" s="9">
        <f t="shared" si="123"/>
        <v>4.2772680204278526</v>
      </c>
      <c r="K557" s="11">
        <f t="shared" si="124"/>
        <v>0.44843049327354262</v>
      </c>
      <c r="L557" s="11">
        <f t="shared" si="125"/>
        <v>0.33783783783783783</v>
      </c>
      <c r="M557" s="11">
        <f t="shared" si="126"/>
        <v>0.24154589371980678</v>
      </c>
      <c r="N557" s="11">
        <f>'OddsRatio_working_3-way'!K557+'OddsRatio_working_3-way'!L557+'OddsRatio_working_3-way'!M557-('OddsRatio_working_3-way'!K557*'OddsRatio_working_3-way'!L557)-('OddsRatio_working_3-way'!K557*'OddsRatio_working_3-way'!M557)-('OddsRatio_working_3-way'!L557*'OddsRatio_working_3-way'!M557)+('OddsRatio_working_3-way'!K557*'OddsRatio_working_3-way'!L557*'OddsRatio_working_3-way'!M557)-1</f>
        <v>-0.27700902306088493</v>
      </c>
      <c r="O557" s="11">
        <f>0</f>
        <v>0</v>
      </c>
      <c r="P557" s="11">
        <f>('OddsRatio_working_3-way'!K557*'OddsRatio_working_3-way'!L557)+('OddsRatio_working_3-way'!K557*'OddsRatio_working_3-way'!M557)+('OddsRatio_working_3-way'!L557*'OddsRatio_working_3-way'!M557)-(3*'OddsRatio_working_3-way'!K557*'OddsRatio_working_3-way'!L557*'OddsRatio_working_3-way'!M557)</f>
        <v>0.23163639365628053</v>
      </c>
      <c r="Q557" s="11">
        <f>2*'OddsRatio_working_3-way'!K557*'OddsRatio_working_3-way'!L557*'OddsRatio_working_3-way'!M557</f>
        <v>7.318685423579166E-2</v>
      </c>
      <c r="R557" s="11">
        <f t="shared" si="127"/>
        <v>0</v>
      </c>
      <c r="S557" s="11">
        <f t="shared" si="128"/>
        <v>-0.83620522933423802</v>
      </c>
      <c r="T557" s="11">
        <f t="shared" si="129"/>
        <v>-0.26420386392866929</v>
      </c>
      <c r="U557" s="11">
        <f>'OddsRatio_working_3-way'!S557-'OddsRatio_working_3-way'!R557^2/3</f>
        <v>-0.83620522933423802</v>
      </c>
      <c r="V557" s="11">
        <f>'OddsRatio_working_3-way'!S557*'OddsRatio_working_3-way'!R557/3-2*'OddsRatio_working_3-way'!R557^3/27-'OddsRatio_working_3-way'!T557</f>
        <v>0.26420386392866929</v>
      </c>
      <c r="W557" s="11">
        <f>'OddsRatio_working_3-way'!V557^2+4*'OddsRatio_working_3-way'!U557^3/27</f>
        <v>-1.6819646214885742E-2</v>
      </c>
      <c r="X557" s="11">
        <f>IF('OddsRatio_working_3-way'!W557&gt;0,IF(ABS('OddsRatio_working_3-way'!V557+SQRT('OddsRatio_working_3-way'!W557))/2&gt;0,ABS('OddsRatio_working_3-way'!V557+SQRT('OddsRatio_working_3-way'!W557))/2,ABS('OddsRatio_working_3-way'!V557-SQRT('OddsRatio_working_3-way'!W557))/2),SQRT(-'OddsRatio_working_3-way'!U557^3/27))</f>
        <v>0.14715920624422765</v>
      </c>
      <c r="Y557" s="11">
        <f>IF('OddsRatio_working_3-way'!W557&gt;=0,IF('OddsRatio_working_3-way'!V557+SQRT('OddsRatio_working_3-way'!W557)&gt;0,0,PI()),ACOS('OddsRatio_working_3-way'!V557/(2*'OddsRatio_working_3-way'!X557)))</f>
        <v>0.45631949393954074</v>
      </c>
      <c r="Z557" s="11">
        <f>'OddsRatio_working_3-way'!X557^(1/3)*COS('OddsRatio_working_3-way'!Y557/3)</f>
        <v>0.52185796503628235</v>
      </c>
      <c r="AA557" s="11">
        <f>'OddsRatio_working_3-way'!X557^(1/3)*COS(('OddsRatio_working_3-way'!Y557+2*PI())/3)</f>
        <v>-0.33020744655785733</v>
      </c>
      <c r="AB557" s="11">
        <f>'OddsRatio_working_3-way'!X557^(1/3)*COS(('OddsRatio_working_3-way'!Y557+4*PI())/3)</f>
        <v>-0.19165051847842487</v>
      </c>
      <c r="AC557" s="11">
        <f>'OddsRatio_working_3-way'!X557^(1/3)*SIN('OddsRatio_working_3-way'!Y557/3)</f>
        <v>7.9995879724747976E-2</v>
      </c>
      <c r="AD557" s="11">
        <f>'OddsRatio_working_3-way'!X557^(1/3)*SIN(('OddsRatio_working_3-way'!Y557+2*PI())/3)</f>
        <v>0.41194431502629791</v>
      </c>
      <c r="AE557" s="11">
        <f>'OddsRatio_working_3-way'!X557^(1/3)*SIN(('OddsRatio_working_3-way'!Y557+4*PI())/3)</f>
        <v>-0.49194019475104583</v>
      </c>
      <c r="AF557" s="11">
        <f>-'OddsRatio_working_3-way'!U557/(3*'OddsRatio_working_3-way'!X557^(1/3))*COS(('OddsRatio_working_3-way'!Y557)/3)</f>
        <v>0.52185796503628235</v>
      </c>
      <c r="AG557" s="11">
        <f>-'OddsRatio_working_3-way'!U557/(3*'OddsRatio_working_3-way'!X557^(1/3))*COS(('OddsRatio_working_3-way'!Y557+2*PI())/3)</f>
        <v>-0.33020744655785733</v>
      </c>
      <c r="AH557" s="11">
        <f>-'OddsRatio_working_3-way'!U557/(3*'OddsRatio_working_3-way'!X557^(1/3))*COS(('OddsRatio_working_3-way'!Y557+4*PI())/3)</f>
        <v>-0.19165051847842487</v>
      </c>
      <c r="AI557" s="11">
        <f>'OddsRatio_working_3-way'!U557/(3*'OddsRatio_working_3-way'!X557^(1/3))*SIN(('OddsRatio_working_3-way'!Y557)/3)</f>
        <v>-7.9995879724747976E-2</v>
      </c>
      <c r="AJ557" s="11">
        <f>'OddsRatio_working_3-way'!U557/(3*'OddsRatio_working_3-way'!X557^(1/3))*SIN(('OddsRatio_working_3-way'!Y557+2*PI())/3)</f>
        <v>-0.41194431502629791</v>
      </c>
      <c r="AK557" s="11">
        <f>'OddsRatio_working_3-way'!U557/(3*'OddsRatio_working_3-way'!X557^(1/3))*SIN(('OddsRatio_working_3-way'!Y557+4*PI())/3)</f>
        <v>0.49194019475104583</v>
      </c>
      <c r="AL557" s="11">
        <f>'OddsRatio_working_3-way'!Z557+'OddsRatio_working_3-way'!AF557</f>
        <v>1.0437159300725647</v>
      </c>
      <c r="AM557" s="11">
        <f>'OddsRatio_working_3-way'!AA557+'OddsRatio_working_3-way'!AG557</f>
        <v>-0.66041489311571466</v>
      </c>
      <c r="AN557" s="11">
        <f>'OddsRatio_working_3-way'!AB557+'OddsRatio_working_3-way'!AH557</f>
        <v>-0.38330103695684975</v>
      </c>
      <c r="AO557" s="11">
        <f>'OddsRatio_working_3-way'!AC557+'OddsRatio_working_3-way'!AI557</f>
        <v>0</v>
      </c>
      <c r="AP557" s="11">
        <f>'OddsRatio_working_3-way'!AD557+'OddsRatio_working_3-way'!AJ557</f>
        <v>0</v>
      </c>
      <c r="AQ557" s="11">
        <f>'OddsRatio_working_3-way'!AE557+'OddsRatio_working_3-way'!AK557</f>
        <v>0</v>
      </c>
      <c r="AR557" s="10">
        <f>IF(A557="","",IF(('OddsRatio_working_3-way'!X557=0),IF(Q557&gt;0,-Q557^(1/3),(-Q557)^(1/3)),'OddsRatio_working_3-way'!AL557-'OddsRatio_working_3-way'!R557/3))</f>
        <v>1.0437159300725647</v>
      </c>
      <c r="AS557" s="11">
        <f>IF(('OddsRatio_working_3-way'!X557=0),IF(Q557&gt;0,-Q557^(1/3),(-Q557)^(1/3)),'OddsRatio_working_3-way'!AM557-'OddsRatio_working_3-way'!R557/3)</f>
        <v>-0.66041489311571466</v>
      </c>
      <c r="AT557" s="11">
        <f>IF(('OddsRatio_working_3-way'!X557=0),IF(Q557&gt;0,-Q557^(1/3),(-Q557)^(1/3)),'OddsRatio_working_3-way'!AN557-'OddsRatio_working_3-way'!R557/3)</f>
        <v>-0.38330103695684975</v>
      </c>
      <c r="AU557" s="11">
        <f>IF(('OddsRatio_working_3-way'!X557=0),0,'OddsRatio_working_3-way'!AO557)</f>
        <v>0</v>
      </c>
      <c r="AV557" s="11">
        <f>IF(('OddsRatio_working_3-way'!X557=0),0,'OddsRatio_working_3-way'!AP557)</f>
        <v>0</v>
      </c>
      <c r="AW557" s="11">
        <f>IF(('OddsRatio_working_3-way'!X557=0),0,'OddsRatio_working_3-way'!AQ557)</f>
        <v>0</v>
      </c>
    </row>
    <row r="558" spans="1:49" x14ac:dyDescent="0.2">
      <c r="A558" s="4">
        <f>IF('True_Odds_Calculator_3-way'!A559="","",'True_Odds_Calculator_3-way'!A559)</f>
        <v>3.85</v>
      </c>
      <c r="B558" s="4">
        <f>IF('True_Odds_Calculator_3-way'!B559="","",'True_Odds_Calculator_3-way'!B559)</f>
        <v>3.09</v>
      </c>
      <c r="C558" s="4">
        <f>IF('True_Odds_Calculator_3-way'!C559="","",'True_Odds_Calculator_3-way'!C559)</f>
        <v>2.2200000000000002</v>
      </c>
      <c r="D558" s="9">
        <f t="shared" si="117"/>
        <v>0.24991672557672673</v>
      </c>
      <c r="E558" s="9">
        <f t="shared" si="118"/>
        <v>0.31240457874128275</v>
      </c>
      <c r="F558" s="9">
        <f t="shared" si="119"/>
        <v>0.4376786956819903</v>
      </c>
      <c r="G558" s="9">
        <f t="shared" si="120"/>
        <v>1.0530992402584376</v>
      </c>
      <c r="H558" s="9">
        <f t="shared" si="121"/>
        <v>4.001332834736548</v>
      </c>
      <c r="I558" s="9">
        <f t="shared" si="122"/>
        <v>3.200977412140134</v>
      </c>
      <c r="J558" s="9">
        <f t="shared" si="123"/>
        <v>2.284781073115294</v>
      </c>
      <c r="K558" s="11">
        <f t="shared" si="124"/>
        <v>0.25974025974025972</v>
      </c>
      <c r="L558" s="11">
        <f t="shared" si="125"/>
        <v>0.3236245954692557</v>
      </c>
      <c r="M558" s="11">
        <f t="shared" si="126"/>
        <v>0.4504504504504504</v>
      </c>
      <c r="N558" s="11">
        <f>'OddsRatio_working_3-way'!K558+'OddsRatio_working_3-way'!L558+'OddsRatio_working_3-way'!M558-('OddsRatio_working_3-way'!K558*'OddsRatio_working_3-way'!L558)-('OddsRatio_working_3-way'!K558*'OddsRatio_working_3-way'!M558)-('OddsRatio_working_3-way'!L558*'OddsRatio_working_3-way'!M558)+('OddsRatio_working_3-way'!K558*'OddsRatio_working_3-way'!L558*'OddsRatio_working_3-way'!M558)-1</f>
        <v>-0.27515587709762457</v>
      </c>
      <c r="O558" s="11">
        <f>0</f>
        <v>0</v>
      </c>
      <c r="P558" s="11">
        <f>('OddsRatio_working_3-way'!K558*'OddsRatio_working_3-way'!L558)+('OddsRatio_working_3-way'!K558*'OddsRatio_working_3-way'!M558)+('OddsRatio_working_3-way'!L558*'OddsRatio_working_3-way'!M558)-(3*'OddsRatio_working_3-way'!K558*'OddsRatio_working_3-way'!L558*'OddsRatio_working_3-way'!M558)</f>
        <v>0.23324295168955367</v>
      </c>
      <c r="Q558" s="11">
        <f>2*'OddsRatio_working_3-way'!K558*'OddsRatio_working_3-way'!L558*'OddsRatio_working_3-way'!M558</f>
        <v>7.5728231068036889E-2</v>
      </c>
      <c r="R558" s="11">
        <f t="shared" si="127"/>
        <v>0</v>
      </c>
      <c r="S558" s="11">
        <f t="shared" si="128"/>
        <v>-0.84767570349514898</v>
      </c>
      <c r="T558" s="11">
        <f t="shared" si="129"/>
        <v>-0.27521938425167169</v>
      </c>
      <c r="U558" s="11">
        <f>'OddsRatio_working_3-way'!S558-'OddsRatio_working_3-way'!R558^2/3</f>
        <v>-0.84767570349514898</v>
      </c>
      <c r="V558" s="11">
        <f>'OddsRatio_working_3-way'!S558*'OddsRatio_working_3-way'!R558/3-2*'OddsRatio_working_3-way'!R558^3/27-'OddsRatio_working_3-way'!T558</f>
        <v>0.27521938425167169</v>
      </c>
      <c r="W558" s="11">
        <f>'OddsRatio_working_3-way'!V558^2+4*'OddsRatio_working_3-way'!U558^3/27</f>
        <v>-1.4491453609520422E-2</v>
      </c>
      <c r="X558" s="11">
        <f>IF('OddsRatio_working_3-way'!W558&gt;0,IF(ABS('OddsRatio_working_3-way'!V558+SQRT('OddsRatio_working_3-way'!W558))/2&gt;0,ABS('OddsRatio_working_3-way'!V558+SQRT('OddsRatio_working_3-way'!W558))/2,ABS('OddsRatio_working_3-way'!V558-SQRT('OddsRatio_working_3-way'!W558))/2),SQRT(-'OddsRatio_working_3-way'!U558^3/27))</f>
        <v>0.15019750586926348</v>
      </c>
      <c r="Y558" s="11">
        <f>IF('OddsRatio_working_3-way'!W558&gt;=0,IF('OddsRatio_working_3-way'!V558+SQRT('OddsRatio_working_3-way'!W558)&gt;0,0,PI()),ACOS('OddsRatio_working_3-way'!V558/(2*'OddsRatio_working_3-way'!X558)))</f>
        <v>0.4123249636509827</v>
      </c>
      <c r="Z558" s="11">
        <f>'OddsRatio_working_3-way'!X558^(1/3)*COS('OddsRatio_working_3-way'!Y558/3)</f>
        <v>0.5265496201292188</v>
      </c>
      <c r="AA558" s="11">
        <f>'OddsRatio_working_3-way'!X558^(1/3)*COS(('OddsRatio_working_3-way'!Y558+2*PI())/3)</f>
        <v>-0.32634658687578544</v>
      </c>
      <c r="AB558" s="11">
        <f>'OddsRatio_working_3-way'!X558^(1/3)*COS(('OddsRatio_working_3-way'!Y558+4*PI())/3)</f>
        <v>-0.20020303325343347</v>
      </c>
      <c r="AC558" s="11">
        <f>'OddsRatio_working_3-way'!X558^(1/3)*SIN('OddsRatio_working_3-way'!Y558/3)</f>
        <v>7.2829014640401035E-2</v>
      </c>
      <c r="AD558" s="11">
        <f>'OddsRatio_working_3-way'!X558^(1/3)*SIN(('OddsRatio_working_3-way'!Y558+2*PI())/3)</f>
        <v>0.41959084006474906</v>
      </c>
      <c r="AE558" s="11">
        <f>'OddsRatio_working_3-way'!X558^(1/3)*SIN(('OddsRatio_working_3-way'!Y558+4*PI())/3)</f>
        <v>-0.49241985470514998</v>
      </c>
      <c r="AF558" s="11">
        <f>-'OddsRatio_working_3-way'!U558/(3*'OddsRatio_working_3-way'!X558^(1/3))*COS(('OddsRatio_working_3-way'!Y558)/3)</f>
        <v>0.52654962012921869</v>
      </c>
      <c r="AG558" s="11">
        <f>-'OddsRatio_working_3-way'!U558/(3*'OddsRatio_working_3-way'!X558^(1/3))*COS(('OddsRatio_working_3-way'!Y558+2*PI())/3)</f>
        <v>-0.32634658687578538</v>
      </c>
      <c r="AH558" s="11">
        <f>-'OddsRatio_working_3-way'!U558/(3*'OddsRatio_working_3-way'!X558^(1/3))*COS(('OddsRatio_working_3-way'!Y558+4*PI())/3)</f>
        <v>-0.20020303325343344</v>
      </c>
      <c r="AI558" s="11">
        <f>'OddsRatio_working_3-way'!U558/(3*'OddsRatio_working_3-way'!X558^(1/3))*SIN(('OddsRatio_working_3-way'!Y558)/3)</f>
        <v>-7.2829014640401021E-2</v>
      </c>
      <c r="AJ558" s="11">
        <f>'OddsRatio_working_3-way'!U558/(3*'OddsRatio_working_3-way'!X558^(1/3))*SIN(('OddsRatio_working_3-way'!Y558+2*PI())/3)</f>
        <v>-0.41959084006474895</v>
      </c>
      <c r="AK558" s="11">
        <f>'OddsRatio_working_3-way'!U558/(3*'OddsRatio_working_3-way'!X558^(1/3))*SIN(('OddsRatio_working_3-way'!Y558+4*PI())/3)</f>
        <v>0.49241985470514987</v>
      </c>
      <c r="AL558" s="11">
        <f>'OddsRatio_working_3-way'!Z558+'OddsRatio_working_3-way'!AF558</f>
        <v>1.0530992402584376</v>
      </c>
      <c r="AM558" s="11">
        <f>'OddsRatio_working_3-way'!AA558+'OddsRatio_working_3-way'!AG558</f>
        <v>-0.65269317375157088</v>
      </c>
      <c r="AN558" s="11">
        <f>'OddsRatio_working_3-way'!AB558+'OddsRatio_working_3-way'!AH558</f>
        <v>-0.40040606650686694</v>
      </c>
      <c r="AO558" s="11">
        <f>'OddsRatio_working_3-way'!AC558+'OddsRatio_working_3-way'!AI558</f>
        <v>0</v>
      </c>
      <c r="AP558" s="11">
        <f>'OddsRatio_working_3-way'!AD558+'OddsRatio_working_3-way'!AJ558</f>
        <v>0</v>
      </c>
      <c r="AQ558" s="11">
        <f>'OddsRatio_working_3-way'!AE558+'OddsRatio_working_3-way'!AK558</f>
        <v>0</v>
      </c>
      <c r="AR558" s="10">
        <f>IF(A558="","",IF(('OddsRatio_working_3-way'!X558=0),IF(Q558&gt;0,-Q558^(1/3),(-Q558)^(1/3)),'OddsRatio_working_3-way'!AL558-'OddsRatio_working_3-way'!R558/3))</f>
        <v>1.0530992402584376</v>
      </c>
      <c r="AS558" s="11">
        <f>IF(('OddsRatio_working_3-way'!X558=0),IF(Q558&gt;0,-Q558^(1/3),(-Q558)^(1/3)),'OddsRatio_working_3-way'!AM558-'OddsRatio_working_3-way'!R558/3)</f>
        <v>-0.65269317375157088</v>
      </c>
      <c r="AT558" s="11">
        <f>IF(('OddsRatio_working_3-way'!X558=0),IF(Q558&gt;0,-Q558^(1/3),(-Q558)^(1/3)),'OddsRatio_working_3-way'!AN558-'OddsRatio_working_3-way'!R558/3)</f>
        <v>-0.40040606650686694</v>
      </c>
      <c r="AU558" s="11">
        <f>IF(('OddsRatio_working_3-way'!X558=0),0,'OddsRatio_working_3-way'!AO558)</f>
        <v>0</v>
      </c>
      <c r="AV558" s="11">
        <f>IF(('OddsRatio_working_3-way'!X558=0),0,'OddsRatio_working_3-way'!AP558)</f>
        <v>0</v>
      </c>
      <c r="AW558" s="11">
        <f>IF(('OddsRatio_working_3-way'!X558=0),0,'OddsRatio_working_3-way'!AQ558)</f>
        <v>0</v>
      </c>
    </row>
    <row r="559" spans="1:49" x14ac:dyDescent="0.2">
      <c r="A559" s="4">
        <f>IF('True_Odds_Calculator_3-way'!A560="","",'True_Odds_Calculator_3-way'!A560)</f>
        <v>2.79</v>
      </c>
      <c r="B559" s="4">
        <f>IF('True_Odds_Calculator_3-way'!B560="","",'True_Odds_Calculator_3-way'!B560)</f>
        <v>3.7</v>
      </c>
      <c r="C559" s="4">
        <f>IF('True_Odds_Calculator_3-way'!C560="","",'True_Odds_Calculator_3-way'!C560)</f>
        <v>2.5099999999999998</v>
      </c>
      <c r="D559" s="9">
        <f t="shared" si="117"/>
        <v>0.34907366547373275</v>
      </c>
      <c r="E559" s="9">
        <f t="shared" si="118"/>
        <v>0.26228039813335269</v>
      </c>
      <c r="F559" s="9">
        <f t="shared" si="119"/>
        <v>0.3886459363929145</v>
      </c>
      <c r="G559" s="9">
        <f t="shared" si="120"/>
        <v>1.0417457199142754</v>
      </c>
      <c r="H559" s="9">
        <f t="shared" si="121"/>
        <v>2.8647248386465534</v>
      </c>
      <c r="I559" s="9">
        <f t="shared" si="122"/>
        <v>3.8127134437685442</v>
      </c>
      <c r="J559" s="9">
        <f t="shared" si="123"/>
        <v>2.5730360370705556</v>
      </c>
      <c r="K559" s="11">
        <f t="shared" si="124"/>
        <v>0.35842293906810035</v>
      </c>
      <c r="L559" s="11">
        <f t="shared" si="125"/>
        <v>0.27027027027027023</v>
      </c>
      <c r="M559" s="11">
        <f t="shared" si="126"/>
        <v>0.39840637450199207</v>
      </c>
      <c r="N559" s="11">
        <f>'OddsRatio_working_3-way'!K559+'OddsRatio_working_3-way'!L559+'OddsRatio_working_3-way'!M559-('OddsRatio_working_3-way'!K559*'OddsRatio_working_3-way'!L559)-('OddsRatio_working_3-way'!K559*'OddsRatio_working_3-way'!M559)-('OddsRatio_working_3-way'!L559*'OddsRatio_working_3-way'!M559)+('OddsRatio_working_3-way'!K559*'OddsRatio_working_3-way'!L559*'OddsRatio_working_3-way'!M559)-1</f>
        <v>-0.28165281333254599</v>
      </c>
      <c r="O559" s="11">
        <f>0</f>
        <v>0</v>
      </c>
      <c r="P559" s="11">
        <f>('OddsRatio_working_3-way'!K559*'OddsRatio_working_3-way'!L559)+('OddsRatio_working_3-way'!K559*'OddsRatio_working_3-way'!M559)+('OddsRatio_working_3-way'!L559*'OddsRatio_working_3-way'!M559)-(3*'OddsRatio_working_3-way'!K559*'OddsRatio_working_3-way'!L559*'OddsRatio_working_3-way'!M559)</f>
        <v>0.23156429787968152</v>
      </c>
      <c r="Q559" s="11">
        <f>2*'OddsRatio_working_3-way'!K559*'OddsRatio_working_3-way'!L559*'OddsRatio_working_3-way'!M559</f>
        <v>7.7188099293227175E-2</v>
      </c>
      <c r="R559" s="11">
        <f t="shared" si="127"/>
        <v>0</v>
      </c>
      <c r="S559" s="11">
        <f t="shared" si="128"/>
        <v>-0.8221622043813025</v>
      </c>
      <c r="T559" s="11">
        <f t="shared" si="129"/>
        <v>-0.27405406812710081</v>
      </c>
      <c r="U559" s="11">
        <f>'OddsRatio_working_3-way'!S559-'OddsRatio_working_3-way'!R559^2/3</f>
        <v>-0.8221622043813025</v>
      </c>
      <c r="V559" s="11">
        <f>'OddsRatio_working_3-way'!S559*'OddsRatio_working_3-way'!R559/3-2*'OddsRatio_working_3-way'!R559^3/27-'OddsRatio_working_3-way'!T559</f>
        <v>0.27405406812710081</v>
      </c>
      <c r="W559" s="11">
        <f>'OddsRatio_working_3-way'!V559^2+4*'OddsRatio_working_3-way'!U559^3/27</f>
        <v>-7.2263839801567642E-3</v>
      </c>
      <c r="X559" s="11">
        <f>IF('OddsRatio_working_3-way'!W559&gt;0,IF(ABS('OddsRatio_working_3-way'!V559+SQRT('OddsRatio_working_3-way'!W559))/2&gt;0,ABS('OddsRatio_working_3-way'!V559+SQRT('OddsRatio_working_3-way'!W559))/2,ABS('OddsRatio_working_3-way'!V559-SQRT('OddsRatio_working_3-way'!W559))/2),SQRT(-'OddsRatio_working_3-way'!U559^3/27))</f>
        <v>0.14346778056167384</v>
      </c>
      <c r="Y559" s="11">
        <f>IF('OddsRatio_working_3-way'!W559&gt;=0,IF('OddsRatio_working_3-way'!V559+SQRT('OddsRatio_working_3-way'!W559)&gt;0,0,PI()),ACOS('OddsRatio_working_3-way'!V559/(2*'OddsRatio_working_3-way'!X559)))</f>
        <v>0.30077670340661089</v>
      </c>
      <c r="Z559" s="11">
        <f>'OddsRatio_working_3-way'!X559^(1/3)*COS('OddsRatio_working_3-way'!Y559/3)</f>
        <v>0.52087285995713772</v>
      </c>
      <c r="AA559" s="11">
        <f>'OddsRatio_working_3-way'!X559^(1/3)*COS(('OddsRatio_working_3-way'!Y559+2*PI())/3)</f>
        <v>-0.30581427606429223</v>
      </c>
      <c r="AB559" s="11">
        <f>'OddsRatio_working_3-way'!X559^(1/3)*COS(('OddsRatio_working_3-way'!Y559+4*PI())/3)</f>
        <v>-0.2150585838928456</v>
      </c>
      <c r="AC559" s="11">
        <f>'OddsRatio_working_3-way'!X559^(1/3)*SIN('OddsRatio_working_3-way'!Y559/3)</f>
        <v>5.2397823305675668E-2</v>
      </c>
      <c r="AD559" s="11">
        <f>'OddsRatio_working_3-way'!X559^(1/3)*SIN(('OddsRatio_working_3-way'!Y559+2*PI())/3)</f>
        <v>0.42489021721189779</v>
      </c>
      <c r="AE559" s="11">
        <f>'OddsRatio_working_3-way'!X559^(1/3)*SIN(('OddsRatio_working_3-way'!Y559+4*PI())/3)</f>
        <v>-0.47728804051757334</v>
      </c>
      <c r="AF559" s="11">
        <f>-'OddsRatio_working_3-way'!U559/(3*'OddsRatio_working_3-way'!X559^(1/3))*COS(('OddsRatio_working_3-way'!Y559)/3)</f>
        <v>0.52087285995713772</v>
      </c>
      <c r="AG559" s="11">
        <f>-'OddsRatio_working_3-way'!U559/(3*'OddsRatio_working_3-way'!X559^(1/3))*COS(('OddsRatio_working_3-way'!Y559+2*PI())/3)</f>
        <v>-0.30581427606429223</v>
      </c>
      <c r="AH559" s="11">
        <f>-'OddsRatio_working_3-way'!U559/(3*'OddsRatio_working_3-way'!X559^(1/3))*COS(('OddsRatio_working_3-way'!Y559+4*PI())/3)</f>
        <v>-0.2150585838928456</v>
      </c>
      <c r="AI559" s="11">
        <f>'OddsRatio_working_3-way'!U559/(3*'OddsRatio_working_3-way'!X559^(1/3))*SIN(('OddsRatio_working_3-way'!Y559)/3)</f>
        <v>-5.2397823305675668E-2</v>
      </c>
      <c r="AJ559" s="11">
        <f>'OddsRatio_working_3-way'!U559/(3*'OddsRatio_working_3-way'!X559^(1/3))*SIN(('OddsRatio_working_3-way'!Y559+2*PI())/3)</f>
        <v>-0.42489021721189779</v>
      </c>
      <c r="AK559" s="11">
        <f>'OddsRatio_working_3-way'!U559/(3*'OddsRatio_working_3-way'!X559^(1/3))*SIN(('OddsRatio_working_3-way'!Y559+4*PI())/3)</f>
        <v>0.47728804051757334</v>
      </c>
      <c r="AL559" s="11">
        <f>'OddsRatio_working_3-way'!Z559+'OddsRatio_working_3-way'!AF559</f>
        <v>1.0417457199142754</v>
      </c>
      <c r="AM559" s="11">
        <f>'OddsRatio_working_3-way'!AA559+'OddsRatio_working_3-way'!AG559</f>
        <v>-0.61162855212858447</v>
      </c>
      <c r="AN559" s="11">
        <f>'OddsRatio_working_3-way'!AB559+'OddsRatio_working_3-way'!AH559</f>
        <v>-0.4301171677856912</v>
      </c>
      <c r="AO559" s="11">
        <f>'OddsRatio_working_3-way'!AC559+'OddsRatio_working_3-way'!AI559</f>
        <v>0</v>
      </c>
      <c r="AP559" s="11">
        <f>'OddsRatio_working_3-way'!AD559+'OddsRatio_working_3-way'!AJ559</f>
        <v>0</v>
      </c>
      <c r="AQ559" s="11">
        <f>'OddsRatio_working_3-way'!AE559+'OddsRatio_working_3-way'!AK559</f>
        <v>0</v>
      </c>
      <c r="AR559" s="10">
        <f>IF(A559="","",IF(('OddsRatio_working_3-way'!X559=0),IF(Q559&gt;0,-Q559^(1/3),(-Q559)^(1/3)),'OddsRatio_working_3-way'!AL559-'OddsRatio_working_3-way'!R559/3))</f>
        <v>1.0417457199142754</v>
      </c>
      <c r="AS559" s="11">
        <f>IF(('OddsRatio_working_3-way'!X559=0),IF(Q559&gt;0,-Q559^(1/3),(-Q559)^(1/3)),'OddsRatio_working_3-way'!AM559-'OddsRatio_working_3-way'!R559/3)</f>
        <v>-0.61162855212858447</v>
      </c>
      <c r="AT559" s="11">
        <f>IF(('OddsRatio_working_3-way'!X559=0),IF(Q559&gt;0,-Q559^(1/3),(-Q559)^(1/3)),'OddsRatio_working_3-way'!AN559-'OddsRatio_working_3-way'!R559/3)</f>
        <v>-0.4301171677856912</v>
      </c>
      <c r="AU559" s="11">
        <f>IF(('OddsRatio_working_3-way'!X559=0),0,'OddsRatio_working_3-way'!AO559)</f>
        <v>0</v>
      </c>
      <c r="AV559" s="11">
        <f>IF(('OddsRatio_working_3-way'!X559=0),0,'OddsRatio_working_3-way'!AP559)</f>
        <v>0</v>
      </c>
      <c r="AW559" s="11">
        <f>IF(('OddsRatio_working_3-way'!X559=0),0,'OddsRatio_working_3-way'!AQ559)</f>
        <v>0</v>
      </c>
    </row>
    <row r="560" spans="1:49" x14ac:dyDescent="0.2">
      <c r="A560" s="4">
        <f>IF('True_Odds_Calculator_3-way'!A561="","",'True_Odds_Calculator_3-way'!A561)</f>
        <v>5.39</v>
      </c>
      <c r="B560" s="4">
        <f>IF('True_Odds_Calculator_3-way'!B561="","",'True_Odds_Calculator_3-way'!B561)</f>
        <v>4.26</v>
      </c>
      <c r="C560" s="4">
        <f>IF('True_Odds_Calculator_3-way'!C561="","",'True_Odds_Calculator_3-way'!C561)</f>
        <v>1.64</v>
      </c>
      <c r="D560" s="9">
        <f t="shared" si="117"/>
        <v>0.17763179660468159</v>
      </c>
      <c r="E560" s="9">
        <f t="shared" si="118"/>
        <v>0.22532961392784603</v>
      </c>
      <c r="F560" s="9">
        <f t="shared" si="119"/>
        <v>0.59703858946747212</v>
      </c>
      <c r="G560" s="9">
        <f t="shared" si="120"/>
        <v>1.0545837657138208</v>
      </c>
      <c r="H560" s="9">
        <f t="shared" si="121"/>
        <v>5.629622731483674</v>
      </c>
      <c r="I560" s="9">
        <f t="shared" si="122"/>
        <v>4.4379430762270564</v>
      </c>
      <c r="J560" s="9">
        <f t="shared" si="123"/>
        <v>1.6749336100568455</v>
      </c>
      <c r="K560" s="11">
        <f t="shared" si="124"/>
        <v>0.1855287569573284</v>
      </c>
      <c r="L560" s="11">
        <f t="shared" si="125"/>
        <v>0.23474178403755869</v>
      </c>
      <c r="M560" s="11">
        <f t="shared" si="126"/>
        <v>0.6097560975609756</v>
      </c>
      <c r="N560" s="11">
        <f>'OddsRatio_working_3-way'!K560+'OddsRatio_working_3-way'!L560+'OddsRatio_working_3-way'!M560-('OddsRatio_working_3-way'!K560*'OddsRatio_working_3-way'!L560)-('OddsRatio_working_3-way'!K560*'OddsRatio_working_3-way'!M560)-('OddsRatio_working_3-way'!L560*'OddsRatio_working_3-way'!M560)+('OddsRatio_working_3-way'!K560*'OddsRatio_working_3-way'!L560*'OddsRatio_working_3-way'!M560)-1</f>
        <v>-0.24323153576723777</v>
      </c>
      <c r="O560" s="11">
        <f>0</f>
        <v>0</v>
      </c>
      <c r="P560" s="11">
        <f>('OddsRatio_working_3-way'!K560*'OddsRatio_working_3-way'!L560)+('OddsRatio_working_3-way'!K560*'OddsRatio_working_3-way'!M560)+('OddsRatio_working_3-way'!L560*'OddsRatio_working_3-way'!M560)-(3*'OddsRatio_working_3-way'!K560*'OddsRatio_working_3-way'!L560*'OddsRatio_working_3-way'!M560)</f>
        <v>0.2201467701786689</v>
      </c>
      <c r="Q560" s="11">
        <f>2*'OddsRatio_working_3-way'!K560*'OddsRatio_working_3-way'!L560*'OddsRatio_working_3-way'!M560</f>
        <v>5.3111404144431586E-2</v>
      </c>
      <c r="R560" s="11">
        <f t="shared" si="127"/>
        <v>0</v>
      </c>
      <c r="S560" s="11">
        <f t="shared" si="128"/>
        <v>-0.90509139567058439</v>
      </c>
      <c r="T560" s="11">
        <f t="shared" si="129"/>
        <v>-0.21835739340665489</v>
      </c>
      <c r="U560" s="11">
        <f>'OddsRatio_working_3-way'!S560-'OddsRatio_working_3-way'!R560^2/3</f>
        <v>-0.90509139567058439</v>
      </c>
      <c r="V560" s="11">
        <f>'OddsRatio_working_3-way'!S560*'OddsRatio_working_3-way'!R560/3-2*'OddsRatio_working_3-way'!R560^3/27-'OddsRatio_working_3-way'!T560</f>
        <v>0.21835739340665489</v>
      </c>
      <c r="W560" s="11">
        <f>'OddsRatio_working_3-way'!V560^2+4*'OddsRatio_working_3-way'!U560^3/27</f>
        <v>-6.2163339662713181E-2</v>
      </c>
      <c r="X560" s="11">
        <f>IF('OddsRatio_working_3-way'!W560&gt;0,IF(ABS('OddsRatio_working_3-way'!V560+SQRT('OddsRatio_working_3-way'!W560))/2&gt;0,ABS('OddsRatio_working_3-way'!V560+SQRT('OddsRatio_working_3-way'!W560))/2,ABS('OddsRatio_working_3-way'!V560-SQRT('OddsRatio_working_3-way'!W560))/2),SQRT(-'OddsRatio_working_3-way'!U560^3/27))</f>
        <v>0.16571307350210923</v>
      </c>
      <c r="Y560" s="11">
        <f>IF('OddsRatio_working_3-way'!W560&gt;=0,IF('OddsRatio_working_3-way'!V560+SQRT('OddsRatio_working_3-way'!W560)&gt;0,0,PI()),ACOS('OddsRatio_working_3-way'!V560/(2*'OddsRatio_working_3-way'!X560)))</f>
        <v>0.85151821257955662</v>
      </c>
      <c r="Z560" s="11">
        <f>'OddsRatio_working_3-way'!X560^(1/3)*COS('OddsRatio_working_3-way'!Y560/3)</f>
        <v>0.52729188285691042</v>
      </c>
      <c r="AA560" s="11">
        <f>'OddsRatio_working_3-way'!X560^(1/3)*COS(('OddsRatio_working_3-way'!Y560+2*PI())/3)</f>
        <v>-0.39685743350987007</v>
      </c>
      <c r="AB560" s="11">
        <f>'OddsRatio_working_3-way'!X560^(1/3)*COS(('OddsRatio_working_3-way'!Y560+4*PI())/3)</f>
        <v>-0.13043444934704021</v>
      </c>
      <c r="AC560" s="11">
        <f>'OddsRatio_working_3-way'!X560^(1/3)*SIN('OddsRatio_working_3-way'!Y560/3)</f>
        <v>0.15381938162471326</v>
      </c>
      <c r="AD560" s="11">
        <f>'OddsRatio_working_3-way'!X560^(1/3)*SIN(('OddsRatio_working_3-way'!Y560+2*PI())/3)</f>
        <v>0.37973847495105612</v>
      </c>
      <c r="AE560" s="11">
        <f>'OddsRatio_working_3-way'!X560^(1/3)*SIN(('OddsRatio_working_3-way'!Y560+4*PI())/3)</f>
        <v>-0.53355785657576937</v>
      </c>
      <c r="AF560" s="11">
        <f>-'OddsRatio_working_3-way'!U560/(3*'OddsRatio_working_3-way'!X560^(1/3))*COS(('OddsRatio_working_3-way'!Y560)/3)</f>
        <v>0.52729188285691031</v>
      </c>
      <c r="AG560" s="11">
        <f>-'OddsRatio_working_3-way'!U560/(3*'OddsRatio_working_3-way'!X560^(1/3))*COS(('OddsRatio_working_3-way'!Y560+2*PI())/3)</f>
        <v>-0.39685743350986996</v>
      </c>
      <c r="AH560" s="11">
        <f>-'OddsRatio_working_3-way'!U560/(3*'OddsRatio_working_3-way'!X560^(1/3))*COS(('OddsRatio_working_3-way'!Y560+4*PI())/3)</f>
        <v>-0.13043444934704018</v>
      </c>
      <c r="AI560" s="11">
        <f>'OddsRatio_working_3-way'!U560/(3*'OddsRatio_working_3-way'!X560^(1/3))*SIN(('OddsRatio_working_3-way'!Y560)/3)</f>
        <v>-0.15381938162471323</v>
      </c>
      <c r="AJ560" s="11">
        <f>'OddsRatio_working_3-way'!U560/(3*'OddsRatio_working_3-way'!X560^(1/3))*SIN(('OddsRatio_working_3-way'!Y560+2*PI())/3)</f>
        <v>-0.37973847495105606</v>
      </c>
      <c r="AK560" s="11">
        <f>'OddsRatio_working_3-way'!U560/(3*'OddsRatio_working_3-way'!X560^(1/3))*SIN(('OddsRatio_working_3-way'!Y560+4*PI())/3)</f>
        <v>0.53355785657576926</v>
      </c>
      <c r="AL560" s="11">
        <f>'OddsRatio_working_3-way'!Z560+'OddsRatio_working_3-way'!AF560</f>
        <v>1.0545837657138208</v>
      </c>
      <c r="AM560" s="11">
        <f>'OddsRatio_working_3-way'!AA560+'OddsRatio_working_3-way'!AG560</f>
        <v>-0.79371486701974003</v>
      </c>
      <c r="AN560" s="11">
        <f>'OddsRatio_working_3-way'!AB560+'OddsRatio_working_3-way'!AH560</f>
        <v>-0.26086889869408036</v>
      </c>
      <c r="AO560" s="11">
        <f>'OddsRatio_working_3-way'!AC560+'OddsRatio_working_3-way'!AI560</f>
        <v>0</v>
      </c>
      <c r="AP560" s="11">
        <f>'OddsRatio_working_3-way'!AD560+'OddsRatio_working_3-way'!AJ560</f>
        <v>0</v>
      </c>
      <c r="AQ560" s="11">
        <f>'OddsRatio_working_3-way'!AE560+'OddsRatio_working_3-way'!AK560</f>
        <v>0</v>
      </c>
      <c r="AR560" s="10">
        <f>IF(A560="","",IF(('OddsRatio_working_3-way'!X560=0),IF(Q560&gt;0,-Q560^(1/3),(-Q560)^(1/3)),'OddsRatio_working_3-way'!AL560-'OddsRatio_working_3-way'!R560/3))</f>
        <v>1.0545837657138208</v>
      </c>
      <c r="AS560" s="11">
        <f>IF(('OddsRatio_working_3-way'!X560=0),IF(Q560&gt;0,-Q560^(1/3),(-Q560)^(1/3)),'OddsRatio_working_3-way'!AM560-'OddsRatio_working_3-way'!R560/3)</f>
        <v>-0.79371486701974003</v>
      </c>
      <c r="AT560" s="11">
        <f>IF(('OddsRatio_working_3-way'!X560=0),IF(Q560&gt;0,-Q560^(1/3),(-Q560)^(1/3)),'OddsRatio_working_3-way'!AN560-'OddsRatio_working_3-way'!R560/3)</f>
        <v>-0.26086889869408036</v>
      </c>
      <c r="AU560" s="11">
        <f>IF(('OddsRatio_working_3-way'!X560=0),0,'OddsRatio_working_3-way'!AO560)</f>
        <v>0</v>
      </c>
      <c r="AV560" s="11">
        <f>IF(('OddsRatio_working_3-way'!X560=0),0,'OddsRatio_working_3-way'!AP560)</f>
        <v>0</v>
      </c>
      <c r="AW560" s="11">
        <f>IF(('OddsRatio_working_3-way'!X560=0),0,'OddsRatio_working_3-way'!AQ560)</f>
        <v>0</v>
      </c>
    </row>
    <row r="561" spans="1:49" x14ac:dyDescent="0.2">
      <c r="A561" s="4">
        <f>IF('True_Odds_Calculator_3-way'!A562="","",'True_Odds_Calculator_3-way'!A562)</f>
        <v>1.46</v>
      </c>
      <c r="B561" s="4">
        <f>IF('True_Odds_Calculator_3-way'!B562="","",'True_Odds_Calculator_3-way'!B562)</f>
        <v>4.87</v>
      </c>
      <c r="C561" s="4">
        <f>IF('True_Odds_Calculator_3-way'!C562="","",'True_Odds_Calculator_3-way'!C562)</f>
        <v>7.14</v>
      </c>
      <c r="D561" s="9">
        <f t="shared" si="117"/>
        <v>0.67159718576054706</v>
      </c>
      <c r="E561" s="9">
        <f t="shared" si="118"/>
        <v>0.19554641399887246</v>
      </c>
      <c r="F561" s="9">
        <f t="shared" si="119"/>
        <v>0.13285640024058035</v>
      </c>
      <c r="G561" s="9">
        <f t="shared" si="120"/>
        <v>1.0630169043690088</v>
      </c>
      <c r="H561" s="9">
        <f t="shared" si="121"/>
        <v>1.4889877760097443</v>
      </c>
      <c r="I561" s="9">
        <f t="shared" si="122"/>
        <v>5.113875419908064</v>
      </c>
      <c r="J561" s="9">
        <f t="shared" si="123"/>
        <v>7.5269237928257127</v>
      </c>
      <c r="K561" s="11">
        <f t="shared" si="124"/>
        <v>0.68493150684931503</v>
      </c>
      <c r="L561" s="11">
        <f t="shared" si="125"/>
        <v>0.20533880903490759</v>
      </c>
      <c r="M561" s="11">
        <f t="shared" si="126"/>
        <v>0.14005602240896359</v>
      </c>
      <c r="N561" s="11">
        <f>'OddsRatio_working_3-way'!K561+'OddsRatio_working_3-way'!L561+'OddsRatio_working_3-way'!M561-('OddsRatio_working_3-way'!K561*'OddsRatio_working_3-way'!L561)-('OddsRatio_working_3-way'!K561*'OddsRatio_working_3-way'!M561)-('OddsRatio_working_3-way'!L561*'OddsRatio_working_3-way'!M561)+('OddsRatio_working_3-way'!K561*'OddsRatio_working_3-way'!L561*'OddsRatio_working_3-way'!M561)-1</f>
        <v>-0.21530649896030529</v>
      </c>
      <c r="O561" s="11">
        <f>0</f>
        <v>0</v>
      </c>
      <c r="P561" s="11">
        <f>('OddsRatio_working_3-way'!K561*'OddsRatio_working_3-way'!L561)+('OddsRatio_working_3-way'!K561*'OddsRatio_working_3-way'!M561)+('OddsRatio_working_3-way'!L561*'OddsRatio_working_3-way'!M561)-(3*'OddsRatio_working_3-way'!K561*'OddsRatio_working_3-way'!L561*'OddsRatio_working_3-way'!M561)</f>
        <v>0.20623703336359717</v>
      </c>
      <c r="Q561" s="11">
        <f>2*'OddsRatio_working_3-way'!K561*'OddsRatio_working_3-way'!L561*'OddsRatio_working_3-way'!M561</f>
        <v>3.9395803889894394E-2</v>
      </c>
      <c r="R561" s="11">
        <f t="shared" si="127"/>
        <v>0</v>
      </c>
      <c r="S561" s="11">
        <f t="shared" si="128"/>
        <v>-0.95787648937443259</v>
      </c>
      <c r="T561" s="11">
        <f t="shared" si="129"/>
        <v>-0.18297545164745607</v>
      </c>
      <c r="U561" s="11">
        <f>'OddsRatio_working_3-way'!S561-'OddsRatio_working_3-way'!R561^2/3</f>
        <v>-0.95787648937443259</v>
      </c>
      <c r="V561" s="11">
        <f>'OddsRatio_working_3-way'!S561*'OddsRatio_working_3-way'!R561/3-2*'OddsRatio_working_3-way'!R561^3/27-'OddsRatio_working_3-way'!T561</f>
        <v>0.18297545164745607</v>
      </c>
      <c r="W561" s="11">
        <f>'OddsRatio_working_3-way'!V561^2+4*'OddsRatio_working_3-way'!U561^3/27</f>
        <v>-9.6724116690459203E-2</v>
      </c>
      <c r="X561" s="11">
        <f>IF('OddsRatio_working_3-way'!W561&gt;0,IF(ABS('OddsRatio_working_3-way'!V561+SQRT('OddsRatio_working_3-way'!W561))/2&gt;0,ABS('OddsRatio_working_3-way'!V561+SQRT('OddsRatio_working_3-way'!W561))/2,ABS('OddsRatio_working_3-way'!V561-SQRT('OddsRatio_working_3-way'!W561))/2),SQRT(-'OddsRatio_working_3-way'!U561^3/27))</f>
        <v>0.18041904874212267</v>
      </c>
      <c r="Y561" s="11">
        <f>IF('OddsRatio_working_3-way'!W561&gt;=0,IF('OddsRatio_working_3-way'!V561+SQRT('OddsRatio_working_3-way'!W561)&gt;0,0,PI()),ACOS('OddsRatio_working_3-way'!V561/(2*'OddsRatio_working_3-way'!X561)))</f>
        <v>1.0389974270446607</v>
      </c>
      <c r="Z561" s="11">
        <f>'OddsRatio_working_3-way'!X561^(1/3)*COS('OddsRatio_working_3-way'!Y561/3)</f>
        <v>0.53150845218450427</v>
      </c>
      <c r="AA561" s="11">
        <f>'OddsRatio_working_3-way'!X561^(1/3)*COS(('OddsRatio_working_3-way'!Y561+2*PI())/3)</f>
        <v>-0.43186622531546465</v>
      </c>
      <c r="AB561" s="11">
        <f>'OddsRatio_working_3-way'!X561^(1/3)*COS(('OddsRatio_working_3-way'!Y561+4*PI())/3)</f>
        <v>-9.9642226869039743E-2</v>
      </c>
      <c r="AC561" s="11">
        <f>'OddsRatio_working_3-way'!X561^(1/3)*SIN('OddsRatio_working_3-way'!Y561/3)</f>
        <v>0.19180961493429718</v>
      </c>
      <c r="AD561" s="11">
        <f>'OddsRatio_working_3-way'!X561^(1/3)*SIN(('OddsRatio_working_3-way'!Y561+2*PI())/3)</f>
        <v>0.3643950144507786</v>
      </c>
      <c r="AE561" s="11">
        <f>'OddsRatio_working_3-way'!X561^(1/3)*SIN(('OddsRatio_working_3-way'!Y561+4*PI())/3)</f>
        <v>-0.55620462938507587</v>
      </c>
      <c r="AF561" s="11">
        <f>-'OddsRatio_working_3-way'!U561/(3*'OddsRatio_working_3-way'!X561^(1/3))*COS(('OddsRatio_working_3-way'!Y561)/3)</f>
        <v>0.53150845218450438</v>
      </c>
      <c r="AG561" s="11">
        <f>-'OddsRatio_working_3-way'!U561/(3*'OddsRatio_working_3-way'!X561^(1/3))*COS(('OddsRatio_working_3-way'!Y561+2*PI())/3)</f>
        <v>-0.4318662253154647</v>
      </c>
      <c r="AH561" s="11">
        <f>-'OddsRatio_working_3-way'!U561/(3*'OddsRatio_working_3-way'!X561^(1/3))*COS(('OddsRatio_working_3-way'!Y561+4*PI())/3)</f>
        <v>-9.9642226869039757E-2</v>
      </c>
      <c r="AI561" s="11">
        <f>'OddsRatio_working_3-way'!U561/(3*'OddsRatio_working_3-way'!X561^(1/3))*SIN(('OddsRatio_working_3-way'!Y561)/3)</f>
        <v>-0.19180961493429721</v>
      </c>
      <c r="AJ561" s="11">
        <f>'OddsRatio_working_3-way'!U561/(3*'OddsRatio_working_3-way'!X561^(1/3))*SIN(('OddsRatio_working_3-way'!Y561+2*PI())/3)</f>
        <v>-0.36439501445077871</v>
      </c>
      <c r="AK561" s="11">
        <f>'OddsRatio_working_3-way'!U561/(3*'OddsRatio_working_3-way'!X561^(1/3))*SIN(('OddsRatio_working_3-way'!Y561+4*PI())/3)</f>
        <v>0.55620462938507598</v>
      </c>
      <c r="AL561" s="11">
        <f>'OddsRatio_working_3-way'!Z561+'OddsRatio_working_3-way'!AF561</f>
        <v>1.0630169043690088</v>
      </c>
      <c r="AM561" s="11">
        <f>'OddsRatio_working_3-way'!AA561+'OddsRatio_working_3-way'!AG561</f>
        <v>-0.8637324506309294</v>
      </c>
      <c r="AN561" s="11">
        <f>'OddsRatio_working_3-way'!AB561+'OddsRatio_working_3-way'!AH561</f>
        <v>-0.19928445373807951</v>
      </c>
      <c r="AO561" s="11">
        <f>'OddsRatio_working_3-way'!AC561+'OddsRatio_working_3-way'!AI561</f>
        <v>0</v>
      </c>
      <c r="AP561" s="11">
        <f>'OddsRatio_working_3-way'!AD561+'OddsRatio_working_3-way'!AJ561</f>
        <v>0</v>
      </c>
      <c r="AQ561" s="11">
        <f>'OddsRatio_working_3-way'!AE561+'OddsRatio_working_3-way'!AK561</f>
        <v>0</v>
      </c>
      <c r="AR561" s="10">
        <f>IF(A561="","",IF(('OddsRatio_working_3-way'!X561=0),IF(Q561&gt;0,-Q561^(1/3),(-Q561)^(1/3)),'OddsRatio_working_3-way'!AL561-'OddsRatio_working_3-way'!R561/3))</f>
        <v>1.0630169043690088</v>
      </c>
      <c r="AS561" s="11">
        <f>IF(('OddsRatio_working_3-way'!X561=0),IF(Q561&gt;0,-Q561^(1/3),(-Q561)^(1/3)),'OddsRatio_working_3-way'!AM561-'OddsRatio_working_3-way'!R561/3)</f>
        <v>-0.8637324506309294</v>
      </c>
      <c r="AT561" s="11">
        <f>IF(('OddsRatio_working_3-way'!X561=0),IF(Q561&gt;0,-Q561^(1/3),(-Q561)^(1/3)),'OddsRatio_working_3-way'!AN561-'OddsRatio_working_3-way'!R561/3)</f>
        <v>-0.19928445373807951</v>
      </c>
      <c r="AU561" s="11">
        <f>IF(('OddsRatio_working_3-way'!X561=0),0,'OddsRatio_working_3-way'!AO561)</f>
        <v>0</v>
      </c>
      <c r="AV561" s="11">
        <f>IF(('OddsRatio_working_3-way'!X561=0),0,'OddsRatio_working_3-way'!AP561)</f>
        <v>0</v>
      </c>
      <c r="AW561" s="11">
        <f>IF(('OddsRatio_working_3-way'!X561=0),0,'OddsRatio_working_3-way'!AQ561)</f>
        <v>0</v>
      </c>
    </row>
    <row r="562" spans="1:49" x14ac:dyDescent="0.2">
      <c r="A562" s="4">
        <f>IF('True_Odds_Calculator_3-way'!A563="","",'True_Odds_Calculator_3-way'!A563)</f>
        <v>1.93</v>
      </c>
      <c r="B562" s="4">
        <f>IF('True_Odds_Calculator_3-way'!B563="","",'True_Odds_Calculator_3-way'!B563)</f>
        <v>3.56</v>
      </c>
      <c r="C562" s="4">
        <f>IF('True_Odds_Calculator_3-way'!C563="","",'True_Odds_Calculator_3-way'!C563)</f>
        <v>4.3499999999999996</v>
      </c>
      <c r="D562" s="9">
        <f t="shared" si="117"/>
        <v>0.50656719410864626</v>
      </c>
      <c r="E562" s="9">
        <f t="shared" si="118"/>
        <v>0.2716419997005125</v>
      </c>
      <c r="F562" s="9">
        <f t="shared" si="119"/>
        <v>0.22179080619084135</v>
      </c>
      <c r="G562" s="9">
        <f t="shared" si="120"/>
        <v>1.0473890053109138</v>
      </c>
      <c r="H562" s="9">
        <f t="shared" si="121"/>
        <v>1.9740717749391494</v>
      </c>
      <c r="I562" s="9">
        <f t="shared" si="122"/>
        <v>3.6813158535959389</v>
      </c>
      <c r="J562" s="9">
        <f t="shared" si="123"/>
        <v>4.5087531677915607</v>
      </c>
      <c r="K562" s="11">
        <f t="shared" si="124"/>
        <v>0.5181347150259068</v>
      </c>
      <c r="L562" s="11">
        <f t="shared" si="125"/>
        <v>0.2808988764044944</v>
      </c>
      <c r="M562" s="11">
        <f t="shared" si="126"/>
        <v>0.22988505747126439</v>
      </c>
      <c r="N562" s="11">
        <f>'OddsRatio_working_3-way'!K562+'OddsRatio_working_3-way'!L562+'OddsRatio_working_3-way'!M562-('OddsRatio_working_3-way'!K562*'OddsRatio_working_3-way'!L562)-('OddsRatio_working_3-way'!K562*'OddsRatio_working_3-way'!M562)-('OddsRatio_working_3-way'!L562*'OddsRatio_working_3-way'!M562)+('OddsRatio_working_3-way'!K562*'OddsRatio_working_3-way'!L562*'OddsRatio_working_3-way'!M562)-1</f>
        <v>-0.26685242696227707</v>
      </c>
      <c r="O562" s="11">
        <f>0</f>
        <v>0</v>
      </c>
      <c r="P562" s="11">
        <f>('OddsRatio_working_3-way'!K562*'OddsRatio_working_3-way'!L562)+('OddsRatio_working_3-way'!K562*'OddsRatio_working_3-way'!M562)+('OddsRatio_working_3-way'!L562*'OddsRatio_working_3-way'!M562)-(3*'OddsRatio_working_3-way'!K562*'OddsRatio_working_3-way'!L562*'OddsRatio_working_3-way'!M562)</f>
        <v>0.22885454286305063</v>
      </c>
      <c r="Q562" s="11">
        <f>2*'OddsRatio_working_3-way'!K562*'OddsRatio_working_3-way'!L562*'OddsRatio_working_3-way'!M562</f>
        <v>6.6916533000892023E-2</v>
      </c>
      <c r="R562" s="11">
        <f t="shared" si="127"/>
        <v>0</v>
      </c>
      <c r="S562" s="11">
        <f t="shared" si="128"/>
        <v>-0.85760712566201269</v>
      </c>
      <c r="T562" s="11">
        <f t="shared" si="129"/>
        <v>-0.25076231744503308</v>
      </c>
      <c r="U562" s="11">
        <f>'OddsRatio_working_3-way'!S562-'OddsRatio_working_3-way'!R562^2/3</f>
        <v>-0.85760712566201269</v>
      </c>
      <c r="V562" s="11">
        <f>'OddsRatio_working_3-way'!S562*'OddsRatio_working_3-way'!R562/3-2*'OddsRatio_working_3-way'!R562^3/27-'OddsRatio_working_3-way'!T562</f>
        <v>0.25076231744503308</v>
      </c>
      <c r="W562" s="11">
        <f>'OddsRatio_working_3-way'!V562^2+4*'OddsRatio_working_3-way'!U562^3/27</f>
        <v>-3.056440080210629E-2</v>
      </c>
      <c r="X562" s="11">
        <f>IF('OddsRatio_working_3-way'!W562&gt;0,IF(ABS('OddsRatio_working_3-way'!V562+SQRT('OddsRatio_working_3-way'!W562))/2&gt;0,ABS('OddsRatio_working_3-way'!V562+SQRT('OddsRatio_working_3-way'!W562))/2,ABS('OddsRatio_working_3-way'!V562-SQRT('OddsRatio_working_3-way'!W562))/2),SQRT(-'OddsRatio_working_3-way'!U562^3/27))</f>
        <v>0.15284480744574694</v>
      </c>
      <c r="Y562" s="11">
        <f>IF('OddsRatio_working_3-way'!W562&gt;=0,IF('OddsRatio_working_3-way'!V562+SQRT('OddsRatio_working_3-way'!W562)&gt;0,0,PI()),ACOS('OddsRatio_working_3-way'!V562/(2*'OddsRatio_working_3-way'!X562)))</f>
        <v>0.60883164681247903</v>
      </c>
      <c r="Z562" s="11">
        <f>'OddsRatio_working_3-way'!X562^(1/3)*COS('OddsRatio_working_3-way'!Y562/3)</f>
        <v>0.52369450265545703</v>
      </c>
      <c r="AA562" s="11">
        <f>'OddsRatio_working_3-way'!X562^(1/3)*COS(('OddsRatio_working_3-way'!Y562+2*PI())/3)</f>
        <v>-0.35517373380640849</v>
      </c>
      <c r="AB562" s="11">
        <f>'OddsRatio_working_3-way'!X562^(1/3)*COS(('OddsRatio_working_3-way'!Y562+4*PI())/3)</f>
        <v>-0.16852076884904865</v>
      </c>
      <c r="AC562" s="11">
        <f>'OddsRatio_working_3-way'!X562^(1/3)*SIN('OddsRatio_working_3-way'!Y562/3)</f>
        <v>0.10776413956317361</v>
      </c>
      <c r="AD562" s="11">
        <f>'OddsRatio_working_3-way'!X562^(1/3)*SIN(('OddsRatio_working_3-way'!Y562+2*PI())/3)</f>
        <v>0.39965067334029619</v>
      </c>
      <c r="AE562" s="11">
        <f>'OddsRatio_working_3-way'!X562^(1/3)*SIN(('OddsRatio_working_3-way'!Y562+4*PI())/3)</f>
        <v>-0.50741481290346968</v>
      </c>
      <c r="AF562" s="11">
        <f>-'OddsRatio_working_3-way'!U562/(3*'OddsRatio_working_3-way'!X562^(1/3))*COS(('OddsRatio_working_3-way'!Y562)/3)</f>
        <v>0.52369450265545692</v>
      </c>
      <c r="AG562" s="11">
        <f>-'OddsRatio_working_3-way'!U562/(3*'OddsRatio_working_3-way'!X562^(1/3))*COS(('OddsRatio_working_3-way'!Y562+2*PI())/3)</f>
        <v>-0.35517373380640838</v>
      </c>
      <c r="AH562" s="11">
        <f>-'OddsRatio_working_3-way'!U562/(3*'OddsRatio_working_3-way'!X562^(1/3))*COS(('OddsRatio_working_3-way'!Y562+4*PI())/3)</f>
        <v>-0.16852076884904862</v>
      </c>
      <c r="AI562" s="11">
        <f>'OddsRatio_working_3-way'!U562/(3*'OddsRatio_working_3-way'!X562^(1/3))*SIN(('OddsRatio_working_3-way'!Y562)/3)</f>
        <v>-0.10776413956317359</v>
      </c>
      <c r="AJ562" s="11">
        <f>'OddsRatio_working_3-way'!U562/(3*'OddsRatio_working_3-way'!X562^(1/3))*SIN(('OddsRatio_working_3-way'!Y562+2*PI())/3)</f>
        <v>-0.39965067334029608</v>
      </c>
      <c r="AK562" s="11">
        <f>'OddsRatio_working_3-way'!U562/(3*'OddsRatio_working_3-way'!X562^(1/3))*SIN(('OddsRatio_working_3-way'!Y562+4*PI())/3)</f>
        <v>0.50741481290346957</v>
      </c>
      <c r="AL562" s="11">
        <f>'OddsRatio_working_3-way'!Z562+'OddsRatio_working_3-way'!AF562</f>
        <v>1.0473890053109138</v>
      </c>
      <c r="AM562" s="11">
        <f>'OddsRatio_working_3-way'!AA562+'OddsRatio_working_3-way'!AG562</f>
        <v>-0.71034746761281686</v>
      </c>
      <c r="AN562" s="11">
        <f>'OddsRatio_working_3-way'!AB562+'OddsRatio_working_3-way'!AH562</f>
        <v>-0.3370415376980973</v>
      </c>
      <c r="AO562" s="11">
        <f>'OddsRatio_working_3-way'!AC562+'OddsRatio_working_3-way'!AI562</f>
        <v>0</v>
      </c>
      <c r="AP562" s="11">
        <f>'OddsRatio_working_3-way'!AD562+'OddsRatio_working_3-way'!AJ562</f>
        <v>0</v>
      </c>
      <c r="AQ562" s="11">
        <f>'OddsRatio_working_3-way'!AE562+'OddsRatio_working_3-way'!AK562</f>
        <v>0</v>
      </c>
      <c r="AR562" s="10">
        <f>IF(A562="","",IF(('OddsRatio_working_3-way'!X562=0),IF(Q562&gt;0,-Q562^(1/3),(-Q562)^(1/3)),'OddsRatio_working_3-way'!AL562-'OddsRatio_working_3-way'!R562/3))</f>
        <v>1.0473890053109138</v>
      </c>
      <c r="AS562" s="11">
        <f>IF(('OddsRatio_working_3-way'!X562=0),IF(Q562&gt;0,-Q562^(1/3),(-Q562)^(1/3)),'OddsRatio_working_3-way'!AM562-'OddsRatio_working_3-way'!R562/3)</f>
        <v>-0.71034746761281686</v>
      </c>
      <c r="AT562" s="11">
        <f>IF(('OddsRatio_working_3-way'!X562=0),IF(Q562&gt;0,-Q562^(1/3),(-Q562)^(1/3)),'OddsRatio_working_3-way'!AN562-'OddsRatio_working_3-way'!R562/3)</f>
        <v>-0.3370415376980973</v>
      </c>
      <c r="AU562" s="11">
        <f>IF(('OddsRatio_working_3-way'!X562=0),0,'OddsRatio_working_3-way'!AO562)</f>
        <v>0</v>
      </c>
      <c r="AV562" s="11">
        <f>IF(('OddsRatio_working_3-way'!X562=0),0,'OddsRatio_working_3-way'!AP562)</f>
        <v>0</v>
      </c>
      <c r="AW562" s="11">
        <f>IF(('OddsRatio_working_3-way'!X562=0),0,'OddsRatio_working_3-way'!AQ562)</f>
        <v>0</v>
      </c>
    </row>
    <row r="563" spans="1:49" x14ac:dyDescent="0.2">
      <c r="A563" s="4">
        <f>IF('True_Odds_Calculator_3-way'!A564="","",'True_Odds_Calculator_3-way'!A564)</f>
        <v>1.95</v>
      </c>
      <c r="B563" s="4">
        <f>IF('True_Odds_Calculator_3-way'!B564="","",'True_Odds_Calculator_3-way'!B564)</f>
        <v>3.65</v>
      </c>
      <c r="C563" s="4">
        <f>IF('True_Odds_Calculator_3-way'!C564="","",'True_Odds_Calculator_3-way'!C564)</f>
        <v>4.0999999999999996</v>
      </c>
      <c r="D563" s="9">
        <f t="shared" si="117"/>
        <v>0.50061824468687233</v>
      </c>
      <c r="E563" s="9">
        <f t="shared" si="118"/>
        <v>0.2643695494835584</v>
      </c>
      <c r="F563" s="9">
        <f t="shared" si="119"/>
        <v>0.23501220582956936</v>
      </c>
      <c r="G563" s="9">
        <f t="shared" si="120"/>
        <v>1.0500316581980746</v>
      </c>
      <c r="H563" s="9">
        <f t="shared" si="121"/>
        <v>1.9975300752881708</v>
      </c>
      <c r="I563" s="9">
        <f t="shared" si="122"/>
        <v>3.782583894224897</v>
      </c>
      <c r="J563" s="9">
        <f t="shared" si="123"/>
        <v>4.2550981404140309</v>
      </c>
      <c r="K563" s="11">
        <f t="shared" si="124"/>
        <v>0.51282051282051289</v>
      </c>
      <c r="L563" s="11">
        <f t="shared" si="125"/>
        <v>0.27397260273972601</v>
      </c>
      <c r="M563" s="11">
        <f t="shared" si="126"/>
        <v>0.24390243902439027</v>
      </c>
      <c r="N563" s="11">
        <f>'OddsRatio_working_3-way'!K563+'OddsRatio_working_3-way'!L563+'OddsRatio_working_3-way'!M563-('OddsRatio_working_3-way'!K563*'OddsRatio_working_3-way'!L563)-('OddsRatio_working_3-way'!K563*'OddsRatio_working_3-way'!M563)-('OddsRatio_working_3-way'!L563*'OddsRatio_working_3-way'!M563)+('OddsRatio_working_3-way'!K563*'OddsRatio_working_3-way'!L563*'OddsRatio_working_3-way'!M563)-1</f>
        <v>-0.26743598310587946</v>
      </c>
      <c r="O563" s="11">
        <f>0</f>
        <v>0</v>
      </c>
      <c r="P563" s="11">
        <f>('OddsRatio_working_3-way'!K563*'OddsRatio_working_3-way'!L563)+('OddsRatio_working_3-way'!K563*'OddsRatio_working_3-way'!M563)+('OddsRatio_working_3-way'!L563*'OddsRatio_working_3-way'!M563)-(3*'OddsRatio_working_3-way'!K563*'OddsRatio_working_3-way'!L563*'OddsRatio_working_3-way'!M563)</f>
        <v>0.22959555201452964</v>
      </c>
      <c r="Q563" s="11">
        <f>2*'OddsRatio_working_3-way'!K563*'OddsRatio_working_3-way'!L563*'OddsRatio_working_3-way'!M563</f>
        <v>6.8535985675979003E-2</v>
      </c>
      <c r="R563" s="11">
        <f t="shared" si="127"/>
        <v>0</v>
      </c>
      <c r="S563" s="11">
        <f t="shared" si="128"/>
        <v>-0.8585065829515971</v>
      </c>
      <c r="T563" s="11">
        <f t="shared" si="129"/>
        <v>-0.25627062177659621</v>
      </c>
      <c r="U563" s="11">
        <f>'OddsRatio_working_3-way'!S563-'OddsRatio_working_3-way'!R563^2/3</f>
        <v>-0.8585065829515971</v>
      </c>
      <c r="V563" s="11">
        <f>'OddsRatio_working_3-way'!S563*'OddsRatio_working_3-way'!R563/3-2*'OddsRatio_working_3-way'!R563^3/27-'OddsRatio_working_3-way'!T563</f>
        <v>0.25627062177659621</v>
      </c>
      <c r="W563" s="11">
        <f>'OddsRatio_working_3-way'!V563^2+4*'OddsRatio_working_3-way'!U563^3/27</f>
        <v>-2.8065836130089131E-2</v>
      </c>
      <c r="X563" s="11">
        <f>IF('OddsRatio_working_3-way'!W563&gt;0,IF(ABS('OddsRatio_working_3-way'!V563+SQRT('OddsRatio_working_3-way'!W563))/2&gt;0,ABS('OddsRatio_working_3-way'!V563+SQRT('OddsRatio_working_3-way'!W563))/2,ABS('OddsRatio_working_3-way'!V563-SQRT('OddsRatio_working_3-way'!W563))/2),SQRT(-'OddsRatio_working_3-way'!U563^3/27))</f>
        <v>0.15308532564868224</v>
      </c>
      <c r="Y563" s="11">
        <f>IF('OddsRatio_working_3-way'!W563&gt;=0,IF('OddsRatio_working_3-way'!V563+SQRT('OddsRatio_working_3-way'!W563)&gt;0,0,PI()),ACOS('OddsRatio_working_3-way'!V563/(2*'OddsRatio_working_3-way'!X563)))</f>
        <v>0.57898420170396436</v>
      </c>
      <c r="Z563" s="11">
        <f>'OddsRatio_working_3-way'!X563^(1/3)*COS('OddsRatio_working_3-way'!Y563/3)</f>
        <v>0.52501582909903732</v>
      </c>
      <c r="AA563" s="11">
        <f>'OddsRatio_working_3-way'!X563^(1/3)*COS(('OddsRatio_working_3-way'!Y563+2*PI())/3)</f>
        <v>-0.35136414750189549</v>
      </c>
      <c r="AB563" s="11">
        <f>'OddsRatio_working_3-way'!X563^(1/3)*COS(('OddsRatio_working_3-way'!Y563+4*PI())/3)</f>
        <v>-0.17365168159714206</v>
      </c>
      <c r="AC563" s="11">
        <f>'OddsRatio_working_3-way'!X563^(1/3)*SIN('OddsRatio_working_3-way'!Y563/3)</f>
        <v>0.10260234002846169</v>
      </c>
      <c r="AD563" s="11">
        <f>'OddsRatio_working_3-way'!X563^(1/3)*SIN(('OddsRatio_working_3-way'!Y563+2*PI())/3)</f>
        <v>0.40337587537448488</v>
      </c>
      <c r="AE563" s="11">
        <f>'OddsRatio_working_3-way'!X563^(1/3)*SIN(('OddsRatio_working_3-way'!Y563+4*PI())/3)</f>
        <v>-0.50597821540294652</v>
      </c>
      <c r="AF563" s="11">
        <f>-'OddsRatio_working_3-way'!U563/(3*'OddsRatio_working_3-way'!X563^(1/3))*COS(('OddsRatio_working_3-way'!Y563)/3)</f>
        <v>0.52501582909903732</v>
      </c>
      <c r="AG563" s="11">
        <f>-'OddsRatio_working_3-way'!U563/(3*'OddsRatio_working_3-way'!X563^(1/3))*COS(('OddsRatio_working_3-way'!Y563+2*PI())/3)</f>
        <v>-0.35136414750189549</v>
      </c>
      <c r="AH563" s="11">
        <f>-'OddsRatio_working_3-way'!U563/(3*'OddsRatio_working_3-way'!X563^(1/3))*COS(('OddsRatio_working_3-way'!Y563+4*PI())/3)</f>
        <v>-0.17365168159714206</v>
      </c>
      <c r="AI563" s="11">
        <f>'OddsRatio_working_3-way'!U563/(3*'OddsRatio_working_3-way'!X563^(1/3))*SIN(('OddsRatio_working_3-way'!Y563)/3)</f>
        <v>-0.10260234002846169</v>
      </c>
      <c r="AJ563" s="11">
        <f>'OddsRatio_working_3-way'!U563/(3*'OddsRatio_working_3-way'!X563^(1/3))*SIN(('OddsRatio_working_3-way'!Y563+2*PI())/3)</f>
        <v>-0.40337587537448488</v>
      </c>
      <c r="AK563" s="11">
        <f>'OddsRatio_working_3-way'!U563/(3*'OddsRatio_working_3-way'!X563^(1/3))*SIN(('OddsRatio_working_3-way'!Y563+4*PI())/3)</f>
        <v>0.50597821540294652</v>
      </c>
      <c r="AL563" s="11">
        <f>'OddsRatio_working_3-way'!Z563+'OddsRatio_working_3-way'!AF563</f>
        <v>1.0500316581980746</v>
      </c>
      <c r="AM563" s="11">
        <f>'OddsRatio_working_3-way'!AA563+'OddsRatio_working_3-way'!AG563</f>
        <v>-0.70272829500379097</v>
      </c>
      <c r="AN563" s="11">
        <f>'OddsRatio_working_3-way'!AB563+'OddsRatio_working_3-way'!AH563</f>
        <v>-0.34730336319428412</v>
      </c>
      <c r="AO563" s="11">
        <f>'OddsRatio_working_3-way'!AC563+'OddsRatio_working_3-way'!AI563</f>
        <v>0</v>
      </c>
      <c r="AP563" s="11">
        <f>'OddsRatio_working_3-way'!AD563+'OddsRatio_working_3-way'!AJ563</f>
        <v>0</v>
      </c>
      <c r="AQ563" s="11">
        <f>'OddsRatio_working_3-way'!AE563+'OddsRatio_working_3-way'!AK563</f>
        <v>0</v>
      </c>
      <c r="AR563" s="10">
        <f>IF(A563="","",IF(('OddsRatio_working_3-way'!X563=0),IF(Q563&gt;0,-Q563^(1/3),(-Q563)^(1/3)),'OddsRatio_working_3-way'!AL563-'OddsRatio_working_3-way'!R563/3))</f>
        <v>1.0500316581980746</v>
      </c>
      <c r="AS563" s="11">
        <f>IF(('OddsRatio_working_3-way'!X563=0),IF(Q563&gt;0,-Q563^(1/3),(-Q563)^(1/3)),'OddsRatio_working_3-way'!AM563-'OddsRatio_working_3-way'!R563/3)</f>
        <v>-0.70272829500379097</v>
      </c>
      <c r="AT563" s="11">
        <f>IF(('OddsRatio_working_3-way'!X563=0),IF(Q563&gt;0,-Q563^(1/3),(-Q563)^(1/3)),'OddsRatio_working_3-way'!AN563-'OddsRatio_working_3-way'!R563/3)</f>
        <v>-0.34730336319428412</v>
      </c>
      <c r="AU563" s="11">
        <f>IF(('OddsRatio_working_3-way'!X563=0),0,'OddsRatio_working_3-way'!AO563)</f>
        <v>0</v>
      </c>
      <c r="AV563" s="11">
        <f>IF(('OddsRatio_working_3-way'!X563=0),0,'OddsRatio_working_3-way'!AP563)</f>
        <v>0</v>
      </c>
      <c r="AW563" s="11">
        <f>IF(('OddsRatio_working_3-way'!X563=0),0,'OddsRatio_working_3-way'!AQ563)</f>
        <v>0</v>
      </c>
    </row>
    <row r="564" spans="1:4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3.04</v>
      </c>
      <c r="C564" s="4">
        <f>IF('True_Odds_Calculator_3-way'!C565="","",'True_Odds_Calculator_3-way'!C565)</f>
        <v>3.29</v>
      </c>
      <c r="D564" s="9">
        <f t="shared" si="117"/>
        <v>0.38521080841045424</v>
      </c>
      <c r="E564" s="9">
        <f t="shared" si="118"/>
        <v>0.31969566245250158</v>
      </c>
      <c r="F564" s="9">
        <f t="shared" si="119"/>
        <v>0.2950935291370444</v>
      </c>
      <c r="G564" s="9">
        <f t="shared" si="120"/>
        <v>1.0431249390353656</v>
      </c>
      <c r="H564" s="9">
        <f t="shared" si="121"/>
        <v>2.5959811567241085</v>
      </c>
      <c r="I564" s="9">
        <f t="shared" si="122"/>
        <v>3.1279748756321455</v>
      </c>
      <c r="J564" s="9">
        <f t="shared" si="123"/>
        <v>3.3887561103909873</v>
      </c>
      <c r="K564" s="11">
        <f t="shared" si="124"/>
        <v>0.39525691699604748</v>
      </c>
      <c r="L564" s="11">
        <f t="shared" si="125"/>
        <v>0.32894736842105265</v>
      </c>
      <c r="M564" s="11">
        <f t="shared" si="126"/>
        <v>0.303951367781155</v>
      </c>
      <c r="N564" s="11">
        <f>'OddsRatio_working_3-way'!K564+'OddsRatio_working_3-way'!L564+'OddsRatio_working_3-way'!M564-('OddsRatio_working_3-way'!K564*'OddsRatio_working_3-way'!L564)-('OddsRatio_working_3-way'!K564*'OddsRatio_working_3-way'!M564)-('OddsRatio_working_3-way'!L564*'OddsRatio_working_3-way'!M564)+('OddsRatio_working_3-way'!K564*'OddsRatio_working_3-way'!L564*'OddsRatio_working_3-way'!M564)-1</f>
        <v>-0.28246658400268598</v>
      </c>
      <c r="O564" s="11">
        <f>0</f>
        <v>0</v>
      </c>
      <c r="P564" s="11">
        <f>('OddsRatio_working_3-way'!K564*'OddsRatio_working_3-way'!L564)+('OddsRatio_working_3-way'!K564*'OddsRatio_working_3-way'!M564)+('OddsRatio_working_3-way'!L564*'OddsRatio_working_3-way'!M564)-(3*'OddsRatio_working_3-way'!K564*'OddsRatio_working_3-way'!L564*'OddsRatio_working_3-way'!M564)</f>
        <v>0.23158349999968386</v>
      </c>
      <c r="Q564" s="11">
        <f>2*'OddsRatio_working_3-way'!K564*'OddsRatio_working_3-way'!L564*'OddsRatio_working_3-way'!M564</f>
        <v>7.90387372012573E-2</v>
      </c>
      <c r="R564" s="11">
        <f t="shared" si="127"/>
        <v>0</v>
      </c>
      <c r="S564" s="11">
        <f t="shared" si="128"/>
        <v>-0.81986158050285241</v>
      </c>
      <c r="T564" s="11">
        <f t="shared" si="129"/>
        <v>-0.27981623907947184</v>
      </c>
      <c r="U564" s="11">
        <f>'OddsRatio_working_3-way'!S564-'OddsRatio_working_3-way'!R564^2/3</f>
        <v>-0.81986158050285241</v>
      </c>
      <c r="V564" s="11">
        <f>'OddsRatio_working_3-way'!S564*'OddsRatio_working_3-way'!R564/3-2*'OddsRatio_working_3-way'!R564^3/27-'OddsRatio_working_3-way'!T564</f>
        <v>0.27981623907947184</v>
      </c>
      <c r="W564" s="11">
        <f>'OddsRatio_working_3-way'!V564^2+4*'OddsRatio_working_3-way'!U564^3/27</f>
        <v>-3.3456615801897016E-3</v>
      </c>
      <c r="X564" s="11">
        <f>IF('OddsRatio_working_3-way'!W564&gt;0,IF(ABS('OddsRatio_working_3-way'!V564+SQRT('OddsRatio_working_3-way'!W564))/2&gt;0,ABS('OddsRatio_working_3-way'!V564+SQRT('OddsRatio_working_3-way'!W564))/2,ABS('OddsRatio_working_3-way'!V564-SQRT('OddsRatio_working_3-way'!W564))/2),SQRT(-'OddsRatio_working_3-way'!U564^3/27))</f>
        <v>0.14286601173194577</v>
      </c>
      <c r="Y564" s="11">
        <f>IF('OddsRatio_working_3-way'!W564&gt;=0,IF('OddsRatio_working_3-way'!V564+SQRT('OddsRatio_working_3-way'!W564)&gt;0,0,PI()),ACOS('OddsRatio_working_3-way'!V564/(2*'OddsRatio_working_3-way'!X564)))</f>
        <v>0.20384209284519872</v>
      </c>
      <c r="Z564" s="11">
        <f>'OddsRatio_working_3-way'!X564^(1/3)*COS('OddsRatio_working_3-way'!Y564/3)</f>
        <v>0.52156246951768293</v>
      </c>
      <c r="AA564" s="11">
        <f>'OddsRatio_working_3-way'!X564^(1/3)*COS(('OddsRatio_working_3-way'!Y564+2*PI())/3)</f>
        <v>-0.29151945069072582</v>
      </c>
      <c r="AB564" s="11">
        <f>'OddsRatio_working_3-way'!X564^(1/3)*COS(('OddsRatio_working_3-way'!Y564+4*PI())/3)</f>
        <v>-0.23004301882695721</v>
      </c>
      <c r="AC564" s="11">
        <f>'OddsRatio_working_3-way'!X564^(1/3)*SIN('OddsRatio_working_3-way'!Y564/3)</f>
        <v>3.5493434485364649E-2</v>
      </c>
      <c r="AD564" s="11">
        <f>'OddsRatio_working_3-way'!X564^(1/3)*SIN(('OddsRatio_working_3-way'!Y564+2*PI())/3)</f>
        <v>0.43393963102017807</v>
      </c>
      <c r="AE564" s="11">
        <f>'OddsRatio_working_3-way'!X564^(1/3)*SIN(('OddsRatio_working_3-way'!Y564+4*PI())/3)</f>
        <v>-0.46943306550554259</v>
      </c>
      <c r="AF564" s="11">
        <f>-'OddsRatio_working_3-way'!U564/(3*'OddsRatio_working_3-way'!X564^(1/3))*COS(('OddsRatio_working_3-way'!Y564)/3)</f>
        <v>0.52156246951768281</v>
      </c>
      <c r="AG564" s="11">
        <f>-'OddsRatio_working_3-way'!U564/(3*'OddsRatio_working_3-way'!X564^(1/3))*COS(('OddsRatio_working_3-way'!Y564+2*PI())/3)</f>
        <v>-0.29151945069072577</v>
      </c>
      <c r="AH564" s="11">
        <f>-'OddsRatio_working_3-way'!U564/(3*'OddsRatio_working_3-way'!X564^(1/3))*COS(('OddsRatio_working_3-way'!Y564+4*PI())/3)</f>
        <v>-0.23004301882695719</v>
      </c>
      <c r="AI564" s="11">
        <f>'OddsRatio_working_3-way'!U564/(3*'OddsRatio_working_3-way'!X564^(1/3))*SIN(('OddsRatio_working_3-way'!Y564)/3)</f>
        <v>-3.5493434485364642E-2</v>
      </c>
      <c r="AJ564" s="11">
        <f>'OddsRatio_working_3-way'!U564/(3*'OddsRatio_working_3-way'!X564^(1/3))*SIN(('OddsRatio_working_3-way'!Y564+2*PI())/3)</f>
        <v>-0.43393963102017796</v>
      </c>
      <c r="AK564" s="11">
        <f>'OddsRatio_working_3-way'!U564/(3*'OddsRatio_working_3-way'!X564^(1/3))*SIN(('OddsRatio_working_3-way'!Y564+4*PI())/3)</f>
        <v>0.46943306550554248</v>
      </c>
      <c r="AL564" s="11">
        <f>'OddsRatio_working_3-way'!Z564+'OddsRatio_working_3-way'!AF564</f>
        <v>1.0431249390353656</v>
      </c>
      <c r="AM564" s="11">
        <f>'OddsRatio_working_3-way'!AA564+'OddsRatio_working_3-way'!AG564</f>
        <v>-0.58303890138145165</v>
      </c>
      <c r="AN564" s="11">
        <f>'OddsRatio_working_3-way'!AB564+'OddsRatio_working_3-way'!AH564</f>
        <v>-0.46008603765391443</v>
      </c>
      <c r="AO564" s="11">
        <f>'OddsRatio_working_3-way'!AC564+'OddsRatio_working_3-way'!AI564</f>
        <v>0</v>
      </c>
      <c r="AP564" s="11">
        <f>'OddsRatio_working_3-way'!AD564+'OddsRatio_working_3-way'!AJ564</f>
        <v>0</v>
      </c>
      <c r="AQ564" s="11">
        <f>'OddsRatio_working_3-way'!AE564+'OddsRatio_working_3-way'!AK564</f>
        <v>0</v>
      </c>
      <c r="AR564" s="10">
        <f>IF(A564="","",IF(('OddsRatio_working_3-way'!X564=0),IF(Q564&gt;0,-Q564^(1/3),(-Q564)^(1/3)),'OddsRatio_working_3-way'!AL564-'OddsRatio_working_3-way'!R564/3))</f>
        <v>1.0431249390353656</v>
      </c>
      <c r="AS564" s="11">
        <f>IF(('OddsRatio_working_3-way'!X564=0),IF(Q564&gt;0,-Q564^(1/3),(-Q564)^(1/3)),'OddsRatio_working_3-way'!AM564-'OddsRatio_working_3-way'!R564/3)</f>
        <v>-0.58303890138145165</v>
      </c>
      <c r="AT564" s="11">
        <f>IF(('OddsRatio_working_3-way'!X564=0),IF(Q564&gt;0,-Q564^(1/3),(-Q564)^(1/3)),'OddsRatio_working_3-way'!AN564-'OddsRatio_working_3-way'!R564/3)</f>
        <v>-0.46008603765391443</v>
      </c>
      <c r="AU564" s="11">
        <f>IF(('OddsRatio_working_3-way'!X564=0),0,'OddsRatio_working_3-way'!AO564)</f>
        <v>0</v>
      </c>
      <c r="AV564" s="11">
        <f>IF(('OddsRatio_working_3-way'!X564=0),0,'OddsRatio_working_3-way'!AP564)</f>
        <v>0</v>
      </c>
      <c r="AW564" s="11">
        <f>IF(('OddsRatio_working_3-way'!X564=0),0,'OddsRatio_working_3-way'!AQ564)</f>
        <v>0</v>
      </c>
    </row>
    <row r="565" spans="1:49" x14ac:dyDescent="0.2">
      <c r="A565" s="4">
        <f>IF('True_Odds_Calculator_3-way'!A566="","",'True_Odds_Calculator_3-way'!A566)</f>
        <v>1.32</v>
      </c>
      <c r="B565" s="4">
        <f>IF('True_Odds_Calculator_3-way'!B566="","",'True_Odds_Calculator_3-way'!B566)</f>
        <v>5.62</v>
      </c>
      <c r="C565" s="4">
        <f>IF('True_Odds_Calculator_3-way'!C566="","",'True_Odds_Calculator_3-way'!C566)</f>
        <v>10.06</v>
      </c>
      <c r="D565" s="9">
        <f t="shared" si="117"/>
        <v>0.74184991478083429</v>
      </c>
      <c r="E565" s="9">
        <f t="shared" si="118"/>
        <v>0.16600310612553323</v>
      </c>
      <c r="F565" s="9">
        <f t="shared" si="119"/>
        <v>9.2146979093632425E-2</v>
      </c>
      <c r="G565" s="9">
        <f t="shared" si="120"/>
        <v>1.0874423522016894</v>
      </c>
      <c r="H565" s="9">
        <f t="shared" si="121"/>
        <v>1.3479815527045405</v>
      </c>
      <c r="I565" s="9">
        <f t="shared" si="122"/>
        <v>6.0239836671718052</v>
      </c>
      <c r="J565" s="9">
        <f t="shared" si="123"/>
        <v>10.852227710947307</v>
      </c>
      <c r="K565" s="11">
        <f t="shared" si="124"/>
        <v>0.75757575757575757</v>
      </c>
      <c r="L565" s="11">
        <f t="shared" si="125"/>
        <v>0.17793594306049823</v>
      </c>
      <c r="M565" s="11">
        <f t="shared" si="126"/>
        <v>9.940357852882703E-2</v>
      </c>
      <c r="N565" s="11">
        <f>'OddsRatio_working_3-way'!K565+'OddsRatio_working_3-way'!L565+'OddsRatio_working_3-way'!M565-('OddsRatio_working_3-way'!K565*'OddsRatio_working_3-way'!L565)-('OddsRatio_working_3-way'!K565*'OddsRatio_working_3-way'!M565)-('OddsRatio_working_3-way'!L565*'OddsRatio_working_3-way'!M565)+('OddsRatio_working_3-way'!K565*'OddsRatio_working_3-way'!L565*'OddsRatio_working_3-way'!M565)-1</f>
        <v>-0.179478290399949</v>
      </c>
      <c r="O565" s="11">
        <f>0</f>
        <v>0</v>
      </c>
      <c r="P565" s="11">
        <f>('OddsRatio_working_3-way'!K565*'OddsRatio_working_3-way'!L565)+('OddsRatio_working_3-way'!K565*'OddsRatio_working_3-way'!M565)+('OddsRatio_working_3-way'!L565*'OddsRatio_working_3-way'!M565)-(3*'OddsRatio_working_3-way'!K565*'OddsRatio_working_3-way'!L565*'OddsRatio_working_3-way'!M565)</f>
        <v>0.18759437336940291</v>
      </c>
      <c r="Q565" s="11">
        <f>2*'OddsRatio_working_3-way'!K565*'OddsRatio_working_3-way'!L565*'OddsRatio_working_3-way'!M565</f>
        <v>2.6799196195628986E-2</v>
      </c>
      <c r="R565" s="11">
        <f t="shared" si="127"/>
        <v>0</v>
      </c>
      <c r="S565" s="11">
        <f t="shared" si="128"/>
        <v>-1.0452204160813436</v>
      </c>
      <c r="T565" s="11">
        <f t="shared" si="129"/>
        <v>-0.14931720229733478</v>
      </c>
      <c r="U565" s="11">
        <f>'OddsRatio_working_3-way'!S565-'OddsRatio_working_3-way'!R565^2/3</f>
        <v>-1.0452204160813436</v>
      </c>
      <c r="V565" s="11">
        <f>'OddsRatio_working_3-way'!S565*'OddsRatio_working_3-way'!R565/3-2*'OddsRatio_working_3-way'!R565^3/27-'OddsRatio_working_3-way'!T565</f>
        <v>0.14931720229733478</v>
      </c>
      <c r="W565" s="11">
        <f>'OddsRatio_working_3-way'!V565^2+4*'OddsRatio_working_3-way'!U565^3/27</f>
        <v>-0.14687302153259776</v>
      </c>
      <c r="X565" s="11">
        <f>IF('OddsRatio_working_3-way'!W565&gt;0,IF(ABS('OddsRatio_working_3-way'!V565+SQRT('OddsRatio_working_3-way'!W565))/2&gt;0,ABS('OddsRatio_working_3-way'!V565+SQRT('OddsRatio_working_3-way'!W565))/2,ABS('OddsRatio_working_3-way'!V565-SQRT('OddsRatio_working_3-way'!W565))/2),SQRT(-'OddsRatio_working_3-way'!U565^3/27))</f>
        <v>0.2056505825633014</v>
      </c>
      <c r="Y565" s="11">
        <f>IF('OddsRatio_working_3-way'!W565&gt;=0,IF('OddsRatio_working_3-way'!V565+SQRT('OddsRatio_working_3-way'!W565)&gt;0,0,PI()),ACOS('OddsRatio_working_3-way'!V565/(2*'OddsRatio_working_3-way'!X565)))</f>
        <v>1.1992720070236549</v>
      </c>
      <c r="Z565" s="11">
        <f>'OddsRatio_working_3-way'!X565^(1/3)*COS('OddsRatio_working_3-way'!Y565/3)</f>
        <v>0.54372117610084469</v>
      </c>
      <c r="AA565" s="11">
        <f>'OddsRatio_working_3-way'!X565^(1/3)*COS(('OddsRatio_working_3-way'!Y565+2*PI())/3)</f>
        <v>-0.47080923975475447</v>
      </c>
      <c r="AB565" s="11">
        <f>'OddsRatio_working_3-way'!X565^(1/3)*COS(('OddsRatio_working_3-way'!Y565+4*PI())/3)</f>
        <v>-7.291193634609007E-2</v>
      </c>
      <c r="AC565" s="11">
        <f>'OddsRatio_working_3-way'!X565^(1/3)*SIN('OddsRatio_working_3-way'!Y565/3)</f>
        <v>0.2297261152328185</v>
      </c>
      <c r="AD565" s="11">
        <f>'OddsRatio_working_3-way'!X565^(1/3)*SIN(('OddsRatio_working_3-way'!Y565+2*PI())/3)</f>
        <v>0.35601329346247462</v>
      </c>
      <c r="AE565" s="11">
        <f>'OddsRatio_working_3-way'!X565^(1/3)*SIN(('OddsRatio_working_3-way'!Y565+4*PI())/3)</f>
        <v>-0.58573940869529317</v>
      </c>
      <c r="AF565" s="11">
        <f>-'OddsRatio_working_3-way'!U565/(3*'OddsRatio_working_3-way'!X565^(1/3))*COS(('OddsRatio_working_3-way'!Y565)/3)</f>
        <v>0.54372117610084458</v>
      </c>
      <c r="AG565" s="11">
        <f>-'OddsRatio_working_3-way'!U565/(3*'OddsRatio_working_3-way'!X565^(1/3))*COS(('OddsRatio_working_3-way'!Y565+2*PI())/3)</f>
        <v>-0.47080923975475436</v>
      </c>
      <c r="AH565" s="11">
        <f>-'OddsRatio_working_3-way'!U565/(3*'OddsRatio_working_3-way'!X565^(1/3))*COS(('OddsRatio_working_3-way'!Y565+4*PI())/3)</f>
        <v>-7.2911936346090056E-2</v>
      </c>
      <c r="AI565" s="11">
        <f>'OddsRatio_working_3-way'!U565/(3*'OddsRatio_working_3-way'!X565^(1/3))*SIN(('OddsRatio_working_3-way'!Y565)/3)</f>
        <v>-0.22972611523281847</v>
      </c>
      <c r="AJ565" s="11">
        <f>'OddsRatio_working_3-way'!U565/(3*'OddsRatio_working_3-way'!X565^(1/3))*SIN(('OddsRatio_working_3-way'!Y565+2*PI())/3)</f>
        <v>-0.35601329346247457</v>
      </c>
      <c r="AK565" s="11">
        <f>'OddsRatio_working_3-way'!U565/(3*'OddsRatio_working_3-way'!X565^(1/3))*SIN(('OddsRatio_working_3-way'!Y565+4*PI())/3)</f>
        <v>0.58573940869529306</v>
      </c>
      <c r="AL565" s="11">
        <f>'OddsRatio_working_3-way'!Z565+'OddsRatio_working_3-way'!AF565</f>
        <v>1.0874423522016894</v>
      </c>
      <c r="AM565" s="11">
        <f>'OddsRatio_working_3-way'!AA565+'OddsRatio_working_3-way'!AG565</f>
        <v>-0.94161847950950883</v>
      </c>
      <c r="AN565" s="11">
        <f>'OddsRatio_working_3-way'!AB565+'OddsRatio_working_3-way'!AH565</f>
        <v>-0.14582387269218011</v>
      </c>
      <c r="AO565" s="11">
        <f>'OddsRatio_working_3-way'!AC565+'OddsRatio_working_3-way'!AI565</f>
        <v>0</v>
      </c>
      <c r="AP565" s="11">
        <f>'OddsRatio_working_3-way'!AD565+'OddsRatio_working_3-way'!AJ565</f>
        <v>0</v>
      </c>
      <c r="AQ565" s="11">
        <f>'OddsRatio_working_3-way'!AE565+'OddsRatio_working_3-way'!AK565</f>
        <v>0</v>
      </c>
      <c r="AR565" s="10">
        <f>IF(A565="","",IF(('OddsRatio_working_3-way'!X565=0),IF(Q565&gt;0,-Q565^(1/3),(-Q565)^(1/3)),'OddsRatio_working_3-way'!AL565-'OddsRatio_working_3-way'!R565/3))</f>
        <v>1.0874423522016894</v>
      </c>
      <c r="AS565" s="11">
        <f>IF(('OddsRatio_working_3-way'!X565=0),IF(Q565&gt;0,-Q565^(1/3),(-Q565)^(1/3)),'OddsRatio_working_3-way'!AM565-'OddsRatio_working_3-way'!R565/3)</f>
        <v>-0.94161847950950883</v>
      </c>
      <c r="AT565" s="11">
        <f>IF(('OddsRatio_working_3-way'!X565=0),IF(Q565&gt;0,-Q565^(1/3),(-Q565)^(1/3)),'OddsRatio_working_3-way'!AN565-'OddsRatio_working_3-way'!R565/3)</f>
        <v>-0.14582387269218011</v>
      </c>
      <c r="AU565" s="11">
        <f>IF(('OddsRatio_working_3-way'!X565=0),0,'OddsRatio_working_3-way'!AO565)</f>
        <v>0</v>
      </c>
      <c r="AV565" s="11">
        <f>IF(('OddsRatio_working_3-way'!X565=0),0,'OddsRatio_working_3-way'!AP565)</f>
        <v>0</v>
      </c>
      <c r="AW565" s="11">
        <f>IF(('OddsRatio_working_3-way'!X565=0),0,'OddsRatio_working_3-way'!AQ565)</f>
        <v>0</v>
      </c>
    </row>
    <row r="566" spans="1:49" x14ac:dyDescent="0.2">
      <c r="A566" s="4">
        <f>IF('True_Odds_Calculator_3-way'!A567="","",'True_Odds_Calculator_3-way'!A567)</f>
        <v>2.66</v>
      </c>
      <c r="B566" s="4">
        <f>IF('True_Odds_Calculator_3-way'!B567="","",'True_Odds_Calculator_3-way'!B567)</f>
        <v>2.92</v>
      </c>
      <c r="C566" s="4">
        <f>IF('True_Odds_Calculator_3-way'!C567="","",'True_Odds_Calculator_3-way'!C567)</f>
        <v>3.23</v>
      </c>
      <c r="D566" s="9">
        <f t="shared" si="117"/>
        <v>0.3661726358893842</v>
      </c>
      <c r="E566" s="9">
        <f t="shared" si="118"/>
        <v>0.33310401298762526</v>
      </c>
      <c r="F566" s="9">
        <f t="shared" si="119"/>
        <v>0.30072335112299042</v>
      </c>
      <c r="G566" s="9">
        <f t="shared" si="120"/>
        <v>1.0427423458125138</v>
      </c>
      <c r="H566" s="9">
        <f t="shared" si="121"/>
        <v>2.7309522940487736</v>
      </c>
      <c r="I566" s="9">
        <f t="shared" si="122"/>
        <v>3.0020653039600269</v>
      </c>
      <c r="J566" s="9">
        <f t="shared" si="123"/>
        <v>3.3253154311619055</v>
      </c>
      <c r="K566" s="11">
        <f t="shared" si="124"/>
        <v>0.37593984962406013</v>
      </c>
      <c r="L566" s="11">
        <f t="shared" si="125"/>
        <v>0.34246575342465752</v>
      </c>
      <c r="M566" s="11">
        <f t="shared" si="126"/>
        <v>0.30959752321981426</v>
      </c>
      <c r="N566" s="11">
        <f>'OddsRatio_working_3-way'!K566+'OddsRatio_working_3-way'!L566+'OddsRatio_working_3-way'!M566-('OddsRatio_working_3-way'!K566*'OddsRatio_working_3-way'!L566)-('OddsRatio_working_3-way'!K566*'OddsRatio_working_3-way'!M566)-('OddsRatio_working_3-way'!L566*'OddsRatio_working_3-way'!M566)+('OddsRatio_working_3-way'!K566*'OddsRatio_working_3-way'!L566*'OddsRatio_working_3-way'!M566)-1</f>
        <v>-0.2833003880412257</v>
      </c>
      <c r="O566" s="11">
        <f>0</f>
        <v>0</v>
      </c>
      <c r="P566" s="11">
        <f>('OddsRatio_working_3-way'!K566*'OddsRatio_working_3-way'!L566)+('OddsRatio_working_3-way'!K566*'OddsRatio_working_3-way'!M566)+('OddsRatio_working_3-way'!L566*'OddsRatio_working_3-way'!M566)-(3*'OddsRatio_working_3-way'!K566*'OddsRatio_working_3-way'!L566*'OddsRatio_working_3-way'!M566)</f>
        <v>0.23158430449932033</v>
      </c>
      <c r="Q566" s="11">
        <f>2*'OddsRatio_working_3-way'!K566*'OddsRatio_working_3-way'!L566*'OddsRatio_working_3-way'!M566</f>
        <v>7.9719209810437286E-2</v>
      </c>
      <c r="R566" s="11">
        <f t="shared" si="127"/>
        <v>0</v>
      </c>
      <c r="S566" s="11">
        <f t="shared" si="128"/>
        <v>-0.81745142002989535</v>
      </c>
      <c r="T566" s="11">
        <f t="shared" si="129"/>
        <v>-0.28139463684333743</v>
      </c>
      <c r="U566" s="11">
        <f>'OddsRatio_working_3-way'!S566-'OddsRatio_working_3-way'!R566^2/3</f>
        <v>-0.81745142002989535</v>
      </c>
      <c r="V566" s="11">
        <f>'OddsRatio_working_3-way'!S566*'OddsRatio_working_3-way'!R566/3-2*'OddsRatio_working_3-way'!R566^3/27-'OddsRatio_working_3-way'!T566</f>
        <v>0.28139463684333743</v>
      </c>
      <c r="W566" s="11">
        <f>'OddsRatio_working_3-way'!V566^2+4*'OddsRatio_working_3-way'!U566^3/27</f>
        <v>-1.7419422476404739E-3</v>
      </c>
      <c r="X566" s="11">
        <f>IF('OddsRatio_working_3-way'!W566&gt;0,IF(ABS('OddsRatio_working_3-way'!V566+SQRT('OddsRatio_working_3-way'!W566))/2&gt;0,ABS('OddsRatio_working_3-way'!V566+SQRT('OddsRatio_working_3-way'!W566))/2,ABS('OddsRatio_working_3-way'!V566-SQRT('OddsRatio_working_3-way'!W566))/2),SQRT(-'OddsRatio_working_3-way'!U566^3/27))</f>
        <v>0.14223649662782953</v>
      </c>
      <c r="Y566" s="11">
        <f>IF('OddsRatio_working_3-way'!W566&gt;=0,IF('OddsRatio_working_3-way'!V566+SQRT('OddsRatio_working_3-way'!W566)&gt;0,0,PI()),ACOS('OddsRatio_working_3-way'!V566/(2*'OddsRatio_working_3-way'!X566)))</f>
        <v>0.14724696122094616</v>
      </c>
      <c r="Z566" s="11">
        <f>'OddsRatio_working_3-way'!X566^(1/3)*COS('OddsRatio_working_3-way'!Y566/3)</f>
        <v>0.5213711729062569</v>
      </c>
      <c r="AA566" s="11">
        <f>'OddsRatio_working_3-way'!X566^(1/3)*COS(('OddsRatio_working_3-way'!Y566+2*PI())/3)</f>
        <v>-0.28286508271069327</v>
      </c>
      <c r="AB566" s="11">
        <f>'OddsRatio_working_3-way'!X566^(1/3)*COS(('OddsRatio_working_3-way'!Y566+4*PI())/3)</f>
        <v>-0.23850609019556368</v>
      </c>
      <c r="AC566" s="11">
        <f>'OddsRatio_working_3-way'!X566^(1/3)*SIN('OddsRatio_working_3-way'!Y566/3)</f>
        <v>2.5610676269590803E-2</v>
      </c>
      <c r="AD566" s="11">
        <f>'OddsRatio_working_3-way'!X566^(1/3)*SIN(('OddsRatio_working_3-way'!Y566+2*PI())/3)</f>
        <v>0.43871534240291216</v>
      </c>
      <c r="AE566" s="11">
        <f>'OddsRatio_working_3-way'!X566^(1/3)*SIN(('OddsRatio_working_3-way'!Y566+4*PI())/3)</f>
        <v>-0.46432601867250284</v>
      </c>
      <c r="AF566" s="11">
        <f>-'OddsRatio_working_3-way'!U566/(3*'OddsRatio_working_3-way'!X566^(1/3))*COS(('OddsRatio_working_3-way'!Y566)/3)</f>
        <v>0.5213711729062569</v>
      </c>
      <c r="AG566" s="11">
        <f>-'OddsRatio_working_3-way'!U566/(3*'OddsRatio_working_3-way'!X566^(1/3))*COS(('OddsRatio_working_3-way'!Y566+2*PI())/3)</f>
        <v>-0.28286508271069327</v>
      </c>
      <c r="AH566" s="11">
        <f>-'OddsRatio_working_3-way'!U566/(3*'OddsRatio_working_3-way'!X566^(1/3))*COS(('OddsRatio_working_3-way'!Y566+4*PI())/3)</f>
        <v>-0.23850609019556368</v>
      </c>
      <c r="AI566" s="11">
        <f>'OddsRatio_working_3-way'!U566/(3*'OddsRatio_working_3-way'!X566^(1/3))*SIN(('OddsRatio_working_3-way'!Y566)/3)</f>
        <v>-2.5610676269590803E-2</v>
      </c>
      <c r="AJ566" s="11">
        <f>'OddsRatio_working_3-way'!U566/(3*'OddsRatio_working_3-way'!X566^(1/3))*SIN(('OddsRatio_working_3-way'!Y566+2*PI())/3)</f>
        <v>-0.43871534240291216</v>
      </c>
      <c r="AK566" s="11">
        <f>'OddsRatio_working_3-way'!U566/(3*'OddsRatio_working_3-way'!X566^(1/3))*SIN(('OddsRatio_working_3-way'!Y566+4*PI())/3)</f>
        <v>0.46432601867250284</v>
      </c>
      <c r="AL566" s="11">
        <f>'OddsRatio_working_3-way'!Z566+'OddsRatio_working_3-way'!AF566</f>
        <v>1.0427423458125138</v>
      </c>
      <c r="AM566" s="11">
        <f>'OddsRatio_working_3-way'!AA566+'OddsRatio_working_3-way'!AG566</f>
        <v>-0.56573016542138654</v>
      </c>
      <c r="AN566" s="11">
        <f>'OddsRatio_working_3-way'!AB566+'OddsRatio_working_3-way'!AH566</f>
        <v>-0.47701218039112736</v>
      </c>
      <c r="AO566" s="11">
        <f>'OddsRatio_working_3-way'!AC566+'OddsRatio_working_3-way'!AI566</f>
        <v>0</v>
      </c>
      <c r="AP566" s="11">
        <f>'OddsRatio_working_3-way'!AD566+'OddsRatio_working_3-way'!AJ566</f>
        <v>0</v>
      </c>
      <c r="AQ566" s="11">
        <f>'OddsRatio_working_3-way'!AE566+'OddsRatio_working_3-way'!AK566</f>
        <v>0</v>
      </c>
      <c r="AR566" s="10">
        <f>IF(A566="","",IF(('OddsRatio_working_3-way'!X566=0),IF(Q566&gt;0,-Q566^(1/3),(-Q566)^(1/3)),'OddsRatio_working_3-way'!AL566-'OddsRatio_working_3-way'!R566/3))</f>
        <v>1.0427423458125138</v>
      </c>
      <c r="AS566" s="11">
        <f>IF(('OddsRatio_working_3-way'!X566=0),IF(Q566&gt;0,-Q566^(1/3),(-Q566)^(1/3)),'OddsRatio_working_3-way'!AM566-'OddsRatio_working_3-way'!R566/3)</f>
        <v>-0.56573016542138654</v>
      </c>
      <c r="AT566" s="11">
        <f>IF(('OddsRatio_working_3-way'!X566=0),IF(Q566&gt;0,-Q566^(1/3),(-Q566)^(1/3)),'OddsRatio_working_3-way'!AN566-'OddsRatio_working_3-way'!R566/3)</f>
        <v>-0.47701218039112736</v>
      </c>
      <c r="AU566" s="11">
        <f>IF(('OddsRatio_working_3-way'!X566=0),0,'OddsRatio_working_3-way'!AO566)</f>
        <v>0</v>
      </c>
      <c r="AV566" s="11">
        <f>IF(('OddsRatio_working_3-way'!X566=0),0,'OddsRatio_working_3-way'!AP566)</f>
        <v>0</v>
      </c>
      <c r="AW566" s="11">
        <f>IF(('OddsRatio_working_3-way'!X566=0),0,'OddsRatio_working_3-way'!AQ566)</f>
        <v>0</v>
      </c>
    </row>
    <row r="567" spans="1:49" x14ac:dyDescent="0.2">
      <c r="A567" s="4">
        <f>IF('True_Odds_Calculator_3-way'!A568="","",'True_Odds_Calculator_3-way'!A568)</f>
        <v>8.27</v>
      </c>
      <c r="B567" s="4">
        <f>IF('True_Odds_Calculator_3-way'!B568="","",'True_Odds_Calculator_3-way'!B568)</f>
        <v>4.46</v>
      </c>
      <c r="C567" s="4">
        <f>IF('True_Odds_Calculator_3-way'!C568="","",'True_Odds_Calculator_3-way'!C568)</f>
        <v>1.45</v>
      </c>
      <c r="D567" s="9">
        <f t="shared" si="117"/>
        <v>0.11358541913043346</v>
      </c>
      <c r="E567" s="9">
        <f t="shared" si="118"/>
        <v>0.21212864453003216</v>
      </c>
      <c r="F567" s="9">
        <f t="shared" si="119"/>
        <v>0.6742859363395346</v>
      </c>
      <c r="G567" s="9">
        <f t="shared" si="120"/>
        <v>1.0734452423639431</v>
      </c>
      <c r="H567" s="9">
        <f t="shared" si="121"/>
        <v>8.8039469119858662</v>
      </c>
      <c r="I567" s="9">
        <f t="shared" si="122"/>
        <v>4.7141205385792428</v>
      </c>
      <c r="J567" s="9">
        <f t="shared" si="123"/>
        <v>1.4830503590637742</v>
      </c>
      <c r="K567" s="11">
        <f t="shared" si="124"/>
        <v>0.12091898428053205</v>
      </c>
      <c r="L567" s="11">
        <f t="shared" si="125"/>
        <v>0.22421524663677131</v>
      </c>
      <c r="M567" s="11">
        <f t="shared" si="126"/>
        <v>0.68965517241379315</v>
      </c>
      <c r="N567" s="11">
        <f>'OddsRatio_working_3-way'!K567+'OddsRatio_working_3-way'!L567+'OddsRatio_working_3-way'!M567-('OddsRatio_working_3-way'!K567*'OddsRatio_working_3-way'!L567)-('OddsRatio_working_3-way'!K567*'OddsRatio_working_3-way'!M567)-('OddsRatio_working_3-way'!L567*'OddsRatio_working_3-way'!M567)+('OddsRatio_working_3-way'!K567*'OddsRatio_working_3-way'!L567*'OddsRatio_working_3-way'!M567)-1</f>
        <v>-0.21164823588606962</v>
      </c>
      <c r="O567" s="11">
        <f>0</f>
        <v>0</v>
      </c>
      <c r="P567" s="11">
        <f>('OddsRatio_working_3-way'!K567*'OddsRatio_working_3-way'!L567)+('OddsRatio_working_3-way'!K567*'OddsRatio_working_3-way'!M567)+('OddsRatio_working_3-way'!L567*'OddsRatio_working_3-way'!M567)-(3*'OddsRatio_working_3-way'!K567*'OddsRatio_working_3-way'!L567*'OddsRatio_working_3-way'!M567)</f>
        <v>0.20904194282609373</v>
      </c>
      <c r="Q567" s="11">
        <f>2*'OddsRatio_working_3-way'!K567*'OddsRatio_working_3-way'!L567*'OddsRatio_working_3-way'!M567</f>
        <v>3.7395696391072236E-2</v>
      </c>
      <c r="R567" s="11">
        <f t="shared" si="127"/>
        <v>0</v>
      </c>
      <c r="S567" s="11">
        <f t="shared" si="128"/>
        <v>-0.98768573218168065</v>
      </c>
      <c r="T567" s="11">
        <f t="shared" si="129"/>
        <v>-0.17668796640101628</v>
      </c>
      <c r="U567" s="11">
        <f>'OddsRatio_working_3-way'!S567-'OddsRatio_working_3-way'!R567^2/3</f>
        <v>-0.98768573218168065</v>
      </c>
      <c r="V567" s="11">
        <f>'OddsRatio_working_3-way'!S567*'OddsRatio_working_3-way'!R567/3-2*'OddsRatio_working_3-way'!R567^3/27-'OddsRatio_working_3-way'!T567</f>
        <v>0.17668796640101628</v>
      </c>
      <c r="W567" s="11">
        <f>'OddsRatio_working_3-way'!V567^2+4*'OddsRatio_working_3-way'!U567^3/27</f>
        <v>-0.11152362219877651</v>
      </c>
      <c r="X567" s="11">
        <f>IF('OddsRatio_working_3-way'!W567&gt;0,IF(ABS('OddsRatio_working_3-way'!V567+SQRT('OddsRatio_working_3-way'!W567))/2&gt;0,ABS('OddsRatio_working_3-way'!V567+SQRT('OddsRatio_working_3-way'!W567))/2,ABS('OddsRatio_working_3-way'!V567-SQRT('OddsRatio_working_3-way'!W567))/2),SQRT(-'OddsRatio_working_3-way'!U567^3/27))</f>
        <v>0.18890623313545213</v>
      </c>
      <c r="Y567" s="11">
        <f>IF('OddsRatio_working_3-way'!W567&gt;=0,IF('OddsRatio_working_3-way'!V567+SQRT('OddsRatio_working_3-way'!W567)&gt;0,0,PI()),ACOS('OddsRatio_working_3-way'!V567/(2*'OddsRatio_working_3-way'!X567)))</f>
        <v>1.0841541772881413</v>
      </c>
      <c r="Z567" s="11">
        <f>'OddsRatio_working_3-way'!X567^(1/3)*COS('OddsRatio_working_3-way'!Y567/3)</f>
        <v>0.53672262118197167</v>
      </c>
      <c r="AA567" s="11">
        <f>'OddsRatio_working_3-way'!X567^(1/3)*COS(('OddsRatio_working_3-way'!Y567+2*PI())/3)</f>
        <v>-0.44405437812378729</v>
      </c>
      <c r="AB567" s="11">
        <f>'OddsRatio_working_3-way'!X567^(1/3)*COS(('OddsRatio_working_3-way'!Y567+4*PI())/3)</f>
        <v>-9.2668243058184441E-2</v>
      </c>
      <c r="AC567" s="11">
        <f>'OddsRatio_working_3-way'!X567^(1/3)*SIN('OddsRatio_working_3-way'!Y567/3)</f>
        <v>0.20287287966962803</v>
      </c>
      <c r="AD567" s="11">
        <f>'OddsRatio_working_3-way'!X567^(1/3)*SIN(('OddsRatio_working_3-way'!Y567+2*PI())/3)</f>
        <v>0.36337898489454523</v>
      </c>
      <c r="AE567" s="11">
        <f>'OddsRatio_working_3-way'!X567^(1/3)*SIN(('OddsRatio_working_3-way'!Y567+4*PI())/3)</f>
        <v>-0.56625186456417331</v>
      </c>
      <c r="AF567" s="11">
        <f>-'OddsRatio_working_3-way'!U567/(3*'OddsRatio_working_3-way'!X567^(1/3))*COS(('OddsRatio_working_3-way'!Y567)/3)</f>
        <v>0.53672262118197156</v>
      </c>
      <c r="AG567" s="11">
        <f>-'OddsRatio_working_3-way'!U567/(3*'OddsRatio_working_3-way'!X567^(1/3))*COS(('OddsRatio_working_3-way'!Y567+2*PI())/3)</f>
        <v>-0.44405437812378717</v>
      </c>
      <c r="AH567" s="11">
        <f>-'OddsRatio_working_3-way'!U567/(3*'OddsRatio_working_3-way'!X567^(1/3))*COS(('OddsRatio_working_3-way'!Y567+4*PI())/3)</f>
        <v>-9.2668243058184427E-2</v>
      </c>
      <c r="AI567" s="11">
        <f>'OddsRatio_working_3-way'!U567/(3*'OddsRatio_working_3-way'!X567^(1/3))*SIN(('OddsRatio_working_3-way'!Y567)/3)</f>
        <v>-0.202872879669628</v>
      </c>
      <c r="AJ567" s="11">
        <f>'OddsRatio_working_3-way'!U567/(3*'OddsRatio_working_3-way'!X567^(1/3))*SIN(('OddsRatio_working_3-way'!Y567+2*PI())/3)</f>
        <v>-0.36337898489454518</v>
      </c>
      <c r="AK567" s="11">
        <f>'OddsRatio_working_3-way'!U567/(3*'OddsRatio_working_3-way'!X567^(1/3))*SIN(('OddsRatio_working_3-way'!Y567+4*PI())/3)</f>
        <v>0.5662518645641732</v>
      </c>
      <c r="AL567" s="11">
        <f>'OddsRatio_working_3-way'!Z567+'OddsRatio_working_3-way'!AF567</f>
        <v>1.0734452423639431</v>
      </c>
      <c r="AM567" s="11">
        <f>'OddsRatio_working_3-way'!AA567+'OddsRatio_working_3-way'!AG567</f>
        <v>-0.88810875624757446</v>
      </c>
      <c r="AN567" s="11">
        <f>'OddsRatio_working_3-way'!AB567+'OddsRatio_working_3-way'!AH567</f>
        <v>-0.18533648611636888</v>
      </c>
      <c r="AO567" s="11">
        <f>'OddsRatio_working_3-way'!AC567+'OddsRatio_working_3-way'!AI567</f>
        <v>0</v>
      </c>
      <c r="AP567" s="11">
        <f>'OddsRatio_working_3-way'!AD567+'OddsRatio_working_3-way'!AJ567</f>
        <v>0</v>
      </c>
      <c r="AQ567" s="11">
        <f>'OddsRatio_working_3-way'!AE567+'OddsRatio_working_3-way'!AK567</f>
        <v>0</v>
      </c>
      <c r="AR567" s="10">
        <f>IF(A567="","",IF(('OddsRatio_working_3-way'!X567=0),IF(Q567&gt;0,-Q567^(1/3),(-Q567)^(1/3)),'OddsRatio_working_3-way'!AL567-'OddsRatio_working_3-way'!R567/3))</f>
        <v>1.0734452423639431</v>
      </c>
      <c r="AS567" s="11">
        <f>IF(('OddsRatio_working_3-way'!X567=0),IF(Q567&gt;0,-Q567^(1/3),(-Q567)^(1/3)),'OddsRatio_working_3-way'!AM567-'OddsRatio_working_3-way'!R567/3)</f>
        <v>-0.88810875624757446</v>
      </c>
      <c r="AT567" s="11">
        <f>IF(('OddsRatio_working_3-way'!X567=0),IF(Q567&gt;0,-Q567^(1/3),(-Q567)^(1/3)),'OddsRatio_working_3-way'!AN567-'OddsRatio_working_3-way'!R567/3)</f>
        <v>-0.18533648611636888</v>
      </c>
      <c r="AU567" s="11">
        <f>IF(('OddsRatio_working_3-way'!X567=0),0,'OddsRatio_working_3-way'!AO567)</f>
        <v>0</v>
      </c>
      <c r="AV567" s="11">
        <f>IF(('OddsRatio_working_3-way'!X567=0),0,'OddsRatio_working_3-way'!AP567)</f>
        <v>0</v>
      </c>
      <c r="AW567" s="11">
        <f>IF(('OddsRatio_working_3-way'!X567=0),0,'OddsRatio_working_3-way'!AQ567)</f>
        <v>0</v>
      </c>
    </row>
    <row r="568" spans="1:49" x14ac:dyDescent="0.2">
      <c r="A568" s="4">
        <f>IF('True_Odds_Calculator_3-way'!A569="","",'True_Odds_Calculator_3-way'!A569)</f>
        <v>1.68</v>
      </c>
      <c r="B568" s="4">
        <f>IF('True_Odds_Calculator_3-way'!B569="","",'True_Odds_Calculator_3-way'!B569)</f>
        <v>3.71</v>
      </c>
      <c r="C568" s="4">
        <f>IF('True_Odds_Calculator_3-way'!C569="","",'True_Odds_Calculator_3-way'!C569)</f>
        <v>6.06</v>
      </c>
      <c r="D568" s="9">
        <f t="shared" si="117"/>
        <v>0.58262750697275079</v>
      </c>
      <c r="E568" s="9">
        <f t="shared" si="118"/>
        <v>0.25940907675331965</v>
      </c>
      <c r="F568" s="9">
        <f t="shared" si="119"/>
        <v>0.15796341627392971</v>
      </c>
      <c r="G568" s="9">
        <f t="shared" si="120"/>
        <v>1.0534742535078341</v>
      </c>
      <c r="H568" s="9">
        <f t="shared" si="121"/>
        <v>1.7163624923853269</v>
      </c>
      <c r="I568" s="9">
        <f t="shared" si="122"/>
        <v>3.8549152270062308</v>
      </c>
      <c r="J568" s="9">
        <f t="shared" si="123"/>
        <v>6.3305797227496408</v>
      </c>
      <c r="K568" s="11">
        <f t="shared" si="124"/>
        <v>0.59523809523809523</v>
      </c>
      <c r="L568" s="11">
        <f t="shared" si="125"/>
        <v>0.26954177897574122</v>
      </c>
      <c r="M568" s="11">
        <f t="shared" si="126"/>
        <v>0.16501650165016502</v>
      </c>
      <c r="N568" s="11">
        <f>'OddsRatio_working_3-way'!K568+'OddsRatio_working_3-way'!L568+'OddsRatio_working_3-way'!M568-('OddsRatio_working_3-way'!K568*'OddsRatio_working_3-way'!L568)-('OddsRatio_working_3-way'!K568*'OddsRatio_working_3-way'!M568)-('OddsRatio_working_3-way'!L568*'OddsRatio_working_3-way'!M568)+('OddsRatio_working_3-way'!K568*'OddsRatio_working_3-way'!L568*'OddsRatio_working_3-way'!M568)-1</f>
        <v>-0.24687260793849897</v>
      </c>
      <c r="O568" s="11">
        <f>0</f>
        <v>0</v>
      </c>
      <c r="P568" s="11">
        <f>('OddsRatio_working_3-way'!K568*'OddsRatio_working_3-way'!L568)+('OddsRatio_working_3-way'!K568*'OddsRatio_working_3-way'!M568)+('OddsRatio_working_3-way'!L568*'OddsRatio_working_3-way'!M568)-(3*'OddsRatio_working_3-way'!K568*'OddsRatio_working_3-way'!L568*'OddsRatio_working_3-way'!M568)</f>
        <v>0.2237179821178113</v>
      </c>
      <c r="Q568" s="11">
        <f>2*'OddsRatio_working_3-way'!K568*'OddsRatio_working_3-way'!L568*'OddsRatio_working_3-way'!M568</f>
        <v>5.2951001684689067E-2</v>
      </c>
      <c r="R568" s="11">
        <f t="shared" si="127"/>
        <v>0</v>
      </c>
      <c r="S568" s="11">
        <f t="shared" si="128"/>
        <v>-0.90620820181696315</v>
      </c>
      <c r="T568" s="11">
        <f t="shared" si="129"/>
        <v>-0.21448714835904456</v>
      </c>
      <c r="U568" s="11">
        <f>'OddsRatio_working_3-way'!S568-'OddsRatio_working_3-way'!R568^2/3</f>
        <v>-0.90620820181696315</v>
      </c>
      <c r="V568" s="11">
        <f>'OddsRatio_working_3-way'!S568*'OddsRatio_working_3-way'!R568/3-2*'OddsRatio_working_3-way'!R568^3/27-'OddsRatio_working_3-way'!T568</f>
        <v>0.21448714835904456</v>
      </c>
      <c r="W568" s="11">
        <f>'OddsRatio_working_3-way'!V568^2+4*'OddsRatio_working_3-way'!U568^3/27</f>
        <v>-6.4245667998992784E-2</v>
      </c>
      <c r="X568" s="11">
        <f>IF('OddsRatio_working_3-way'!W568&gt;0,IF(ABS('OddsRatio_working_3-way'!V568+SQRT('OddsRatio_working_3-way'!W568))/2&gt;0,ABS('OddsRatio_working_3-way'!V568+SQRT('OddsRatio_working_3-way'!W568))/2,ABS('OddsRatio_working_3-way'!V568-SQRT('OddsRatio_working_3-way'!W568))/2),SQRT(-'OddsRatio_working_3-way'!U568^3/27))</f>
        <v>0.16601988194956319</v>
      </c>
      <c r="Y568" s="11">
        <f>IF('OddsRatio_working_3-way'!W568&gt;=0,IF('OddsRatio_working_3-way'!V568+SQRT('OddsRatio_working_3-way'!W568)&gt;0,0,PI()),ACOS('OddsRatio_working_3-way'!V568/(2*'OddsRatio_working_3-way'!X568)))</f>
        <v>0.86850531244424733</v>
      </c>
      <c r="Z568" s="11">
        <f>'OddsRatio_working_3-way'!X568^(1/3)*COS('OddsRatio_working_3-way'!Y568/3)</f>
        <v>0.52673712675391704</v>
      </c>
      <c r="AA568" s="11">
        <f>'OddsRatio_working_3-way'!X568^(1/3)*COS(('OddsRatio_working_3-way'!Y568+2*PI())/3)</f>
        <v>-0.39924736940833244</v>
      </c>
      <c r="AB568" s="11">
        <f>'OddsRatio_working_3-way'!X568^(1/3)*COS(('OddsRatio_working_3-way'!Y568+4*PI())/3)</f>
        <v>-0.12748975734558476</v>
      </c>
      <c r="AC568" s="11">
        <f>'OddsRatio_working_3-way'!X568^(1/3)*SIN('OddsRatio_working_3-way'!Y568/3)</f>
        <v>0.15689933047875732</v>
      </c>
      <c r="AD568" s="11">
        <f>'OddsRatio_working_3-way'!X568^(1/3)*SIN(('OddsRatio_working_3-way'!Y568+2*PI())/3)</f>
        <v>0.37771806764593735</v>
      </c>
      <c r="AE568" s="11">
        <f>'OddsRatio_working_3-way'!X568^(1/3)*SIN(('OddsRatio_working_3-way'!Y568+4*PI())/3)</f>
        <v>-0.53461739812469466</v>
      </c>
      <c r="AF568" s="11">
        <f>-'OddsRatio_working_3-way'!U568/(3*'OddsRatio_working_3-way'!X568^(1/3))*COS(('OddsRatio_working_3-way'!Y568)/3)</f>
        <v>0.52673712675391704</v>
      </c>
      <c r="AG568" s="11">
        <f>-'OddsRatio_working_3-way'!U568/(3*'OddsRatio_working_3-way'!X568^(1/3))*COS(('OddsRatio_working_3-way'!Y568+2*PI())/3)</f>
        <v>-0.39924736940833244</v>
      </c>
      <c r="AH568" s="11">
        <f>-'OddsRatio_working_3-way'!U568/(3*'OddsRatio_working_3-way'!X568^(1/3))*COS(('OddsRatio_working_3-way'!Y568+4*PI())/3)</f>
        <v>-0.12748975734558476</v>
      </c>
      <c r="AI568" s="11">
        <f>'OddsRatio_working_3-way'!U568/(3*'OddsRatio_working_3-way'!X568^(1/3))*SIN(('OddsRatio_working_3-way'!Y568)/3)</f>
        <v>-0.15689933047875732</v>
      </c>
      <c r="AJ568" s="11">
        <f>'OddsRatio_working_3-way'!U568/(3*'OddsRatio_working_3-way'!X568^(1/3))*SIN(('OddsRatio_working_3-way'!Y568+2*PI())/3)</f>
        <v>-0.37771806764593735</v>
      </c>
      <c r="AK568" s="11">
        <f>'OddsRatio_working_3-way'!U568/(3*'OddsRatio_working_3-way'!X568^(1/3))*SIN(('OddsRatio_working_3-way'!Y568+4*PI())/3)</f>
        <v>0.53461739812469466</v>
      </c>
      <c r="AL568" s="11">
        <f>'OddsRatio_working_3-way'!Z568+'OddsRatio_working_3-way'!AF568</f>
        <v>1.0534742535078341</v>
      </c>
      <c r="AM568" s="11">
        <f>'OddsRatio_working_3-way'!AA568+'OddsRatio_working_3-way'!AG568</f>
        <v>-0.79849473881666488</v>
      </c>
      <c r="AN568" s="11">
        <f>'OddsRatio_working_3-way'!AB568+'OddsRatio_working_3-way'!AH568</f>
        <v>-0.25497951469116953</v>
      </c>
      <c r="AO568" s="11">
        <f>'OddsRatio_working_3-way'!AC568+'OddsRatio_working_3-way'!AI568</f>
        <v>0</v>
      </c>
      <c r="AP568" s="11">
        <f>'OddsRatio_working_3-way'!AD568+'OddsRatio_working_3-way'!AJ568</f>
        <v>0</v>
      </c>
      <c r="AQ568" s="11">
        <f>'OddsRatio_working_3-way'!AE568+'OddsRatio_working_3-way'!AK568</f>
        <v>0</v>
      </c>
      <c r="AR568" s="10">
        <f>IF(A568="","",IF(('OddsRatio_working_3-way'!X568=0),IF(Q568&gt;0,-Q568^(1/3),(-Q568)^(1/3)),'OddsRatio_working_3-way'!AL568-'OddsRatio_working_3-way'!R568/3))</f>
        <v>1.0534742535078341</v>
      </c>
      <c r="AS568" s="11">
        <f>IF(('OddsRatio_working_3-way'!X568=0),IF(Q568&gt;0,-Q568^(1/3),(-Q568)^(1/3)),'OddsRatio_working_3-way'!AM568-'OddsRatio_working_3-way'!R568/3)</f>
        <v>-0.79849473881666488</v>
      </c>
      <c r="AT568" s="11">
        <f>IF(('OddsRatio_working_3-way'!X568=0),IF(Q568&gt;0,-Q568^(1/3),(-Q568)^(1/3)),'OddsRatio_working_3-way'!AN568-'OddsRatio_working_3-way'!R568/3)</f>
        <v>-0.25497951469116953</v>
      </c>
      <c r="AU568" s="11">
        <f>IF(('OddsRatio_working_3-way'!X568=0),0,'OddsRatio_working_3-way'!AO568)</f>
        <v>0</v>
      </c>
      <c r="AV568" s="11">
        <f>IF(('OddsRatio_working_3-way'!X568=0),0,'OddsRatio_working_3-way'!AP568)</f>
        <v>0</v>
      </c>
      <c r="AW568" s="11">
        <f>IF(('OddsRatio_working_3-way'!X568=0),0,'OddsRatio_working_3-way'!AQ568)</f>
        <v>0</v>
      </c>
    </row>
    <row r="569" spans="1:49" x14ac:dyDescent="0.2">
      <c r="A569" s="4">
        <f>IF('True_Odds_Calculator_3-way'!A570="","",'True_Odds_Calculator_3-way'!A570)</f>
        <v>4.76</v>
      </c>
      <c r="B569" s="4">
        <f>IF('True_Odds_Calculator_3-way'!B570="","",'True_Odds_Calculator_3-way'!B570)</f>
        <v>3.75</v>
      </c>
      <c r="C569" s="4">
        <f>IF('True_Odds_Calculator_3-way'!C570="","",'True_Odds_Calculator_3-way'!C570)</f>
        <v>1.81</v>
      </c>
      <c r="D569" s="9">
        <f t="shared" si="117"/>
        <v>0.20217405826536247</v>
      </c>
      <c r="E569" s="9">
        <f t="shared" si="118"/>
        <v>0.25732026948728032</v>
      </c>
      <c r="F569" s="9">
        <f t="shared" si="119"/>
        <v>0.54050567224735724</v>
      </c>
      <c r="G569" s="9">
        <f t="shared" si="120"/>
        <v>1.0495300548541886</v>
      </c>
      <c r="H569" s="9">
        <f t="shared" si="121"/>
        <v>4.9462330062517488</v>
      </c>
      <c r="I569" s="9">
        <f t="shared" si="122"/>
        <v>3.8862076508490184</v>
      </c>
      <c r="J569" s="9">
        <f t="shared" si="123"/>
        <v>1.8501193444318926</v>
      </c>
      <c r="K569" s="11">
        <f t="shared" si="124"/>
        <v>0.21008403361344538</v>
      </c>
      <c r="L569" s="11">
        <f t="shared" si="125"/>
        <v>0.26666666666666666</v>
      </c>
      <c r="M569" s="11">
        <f t="shared" si="126"/>
        <v>0.5524861878453039</v>
      </c>
      <c r="N569" s="11">
        <f>'OddsRatio_working_3-way'!K569+'OddsRatio_working_3-way'!L569+'OddsRatio_working_3-way'!M569-('OddsRatio_working_3-way'!K569*'OddsRatio_working_3-way'!L569)-('OddsRatio_working_3-way'!K569*'OddsRatio_working_3-way'!M569)-('OddsRatio_working_3-way'!L569*'OddsRatio_working_3-way'!M569)+('OddsRatio_working_3-way'!K569*'OddsRatio_working_3-way'!L569*'OddsRatio_working_3-way'!M569)-1</f>
        <v>-0.25923209062630581</v>
      </c>
      <c r="O569" s="11">
        <f>0</f>
        <v>0</v>
      </c>
      <c r="P569" s="11">
        <f>('OddsRatio_working_3-way'!K569*'OddsRatio_working_3-way'!L569)+('OddsRatio_working_3-way'!K569*'OddsRatio_working_3-way'!M569)+('OddsRatio_working_3-way'!L569*'OddsRatio_working_3-way'!M569)-(3*'OddsRatio_working_3-way'!K569*'OddsRatio_working_3-way'!L569*'OddsRatio_working_3-way'!M569)</f>
        <v>0.22656576442731796</v>
      </c>
      <c r="Q569" s="11">
        <f>2*'OddsRatio_working_3-way'!K569*'OddsRatio_working_3-way'!L569*'OddsRatio_working_3-way'!M569</f>
        <v>6.1903214324403801E-2</v>
      </c>
      <c r="R569" s="11">
        <f t="shared" si="127"/>
        <v>0</v>
      </c>
      <c r="S569" s="11">
        <f t="shared" si="128"/>
        <v>-0.8739881080306614</v>
      </c>
      <c r="T569" s="11">
        <f t="shared" si="129"/>
        <v>-0.23879456503569976</v>
      </c>
      <c r="U569" s="11">
        <f>'OddsRatio_working_3-way'!S569-'OddsRatio_working_3-way'!R569^2/3</f>
        <v>-0.8739881080306614</v>
      </c>
      <c r="V569" s="11">
        <f>'OddsRatio_working_3-way'!S569*'OddsRatio_working_3-way'!R569/3-2*'OddsRatio_working_3-way'!R569^3/27-'OddsRatio_working_3-way'!T569</f>
        <v>0.23879456503569976</v>
      </c>
      <c r="W569" s="11">
        <f>'OddsRatio_working_3-way'!V569^2+4*'OddsRatio_working_3-way'!U569^3/27</f>
        <v>-4.1880914583616494E-2</v>
      </c>
      <c r="X569" s="11">
        <f>IF('OddsRatio_working_3-way'!W569&gt;0,IF(ABS('OddsRatio_working_3-way'!V569+SQRT('OddsRatio_working_3-way'!W569))/2&gt;0,ABS('OddsRatio_working_3-way'!V569+SQRT('OddsRatio_working_3-way'!W569))/2,ABS('OddsRatio_working_3-way'!V569-SQRT('OddsRatio_working_3-way'!W569))/2),SQRT(-'OddsRatio_working_3-way'!U569^3/27))</f>
        <v>0.15724484003792108</v>
      </c>
      <c r="Y569" s="11">
        <f>IF('OddsRatio_working_3-way'!W569&gt;=0,IF('OddsRatio_working_3-way'!V569+SQRT('OddsRatio_working_3-way'!W569)&gt;0,0,PI()),ACOS('OddsRatio_working_3-way'!V569/(2*'OddsRatio_working_3-way'!X569)))</f>
        <v>0.70854712015476229</v>
      </c>
      <c r="Z569" s="11">
        <f>'OddsRatio_working_3-way'!X569^(1/3)*COS('OddsRatio_working_3-way'!Y569/3)</f>
        <v>0.5247650274270943</v>
      </c>
      <c r="AA569" s="11">
        <f>'OddsRatio_working_3-way'!X569^(1/3)*COS(('OddsRatio_working_3-way'!Y569+2*PI())/3)</f>
        <v>-0.37175927769816164</v>
      </c>
      <c r="AB569" s="11">
        <f>'OddsRatio_working_3-way'!X569^(1/3)*COS(('OddsRatio_working_3-way'!Y569+4*PI())/3)</f>
        <v>-0.15300574972893283</v>
      </c>
      <c r="AC569" s="11">
        <f>'OddsRatio_working_3-way'!X569^(1/3)*SIN('OddsRatio_working_3-way'!Y569/3)</f>
        <v>0.12629740825921482</v>
      </c>
      <c r="AD569" s="11">
        <f>'OddsRatio_working_3-way'!X569^(1/3)*SIN(('OddsRatio_working_3-way'!Y569+2*PI())/3)</f>
        <v>0.39131114063989408</v>
      </c>
      <c r="AE569" s="11">
        <f>'OddsRatio_working_3-way'!X569^(1/3)*SIN(('OddsRatio_working_3-way'!Y569+4*PI())/3)</f>
        <v>-0.51760854889910868</v>
      </c>
      <c r="AF569" s="11">
        <f>-'OddsRatio_working_3-way'!U569/(3*'OddsRatio_working_3-way'!X569^(1/3))*COS(('OddsRatio_working_3-way'!Y569)/3)</f>
        <v>0.5247650274270943</v>
      </c>
      <c r="AG569" s="11">
        <f>-'OddsRatio_working_3-way'!U569/(3*'OddsRatio_working_3-way'!X569^(1/3))*COS(('OddsRatio_working_3-way'!Y569+2*PI())/3)</f>
        <v>-0.37175927769816164</v>
      </c>
      <c r="AH569" s="11">
        <f>-'OddsRatio_working_3-way'!U569/(3*'OddsRatio_working_3-way'!X569^(1/3))*COS(('OddsRatio_working_3-way'!Y569+4*PI())/3)</f>
        <v>-0.15300574972893283</v>
      </c>
      <c r="AI569" s="11">
        <f>'OddsRatio_working_3-way'!U569/(3*'OddsRatio_working_3-way'!X569^(1/3))*SIN(('OddsRatio_working_3-way'!Y569)/3)</f>
        <v>-0.12629740825921482</v>
      </c>
      <c r="AJ569" s="11">
        <f>'OddsRatio_working_3-way'!U569/(3*'OddsRatio_working_3-way'!X569^(1/3))*SIN(('OddsRatio_working_3-way'!Y569+2*PI())/3)</f>
        <v>-0.39131114063989408</v>
      </c>
      <c r="AK569" s="11">
        <f>'OddsRatio_working_3-way'!U569/(3*'OddsRatio_working_3-way'!X569^(1/3))*SIN(('OddsRatio_working_3-way'!Y569+4*PI())/3)</f>
        <v>0.51760854889910868</v>
      </c>
      <c r="AL569" s="11">
        <f>'OddsRatio_working_3-way'!Z569+'OddsRatio_working_3-way'!AF569</f>
        <v>1.0495300548541886</v>
      </c>
      <c r="AM569" s="11">
        <f>'OddsRatio_working_3-way'!AA569+'OddsRatio_working_3-way'!AG569</f>
        <v>-0.74351855539632328</v>
      </c>
      <c r="AN569" s="11">
        <f>'OddsRatio_working_3-way'!AB569+'OddsRatio_working_3-way'!AH569</f>
        <v>-0.30601149945786565</v>
      </c>
      <c r="AO569" s="11">
        <f>'OddsRatio_working_3-way'!AC569+'OddsRatio_working_3-way'!AI569</f>
        <v>0</v>
      </c>
      <c r="AP569" s="11">
        <f>'OddsRatio_working_3-way'!AD569+'OddsRatio_working_3-way'!AJ569</f>
        <v>0</v>
      </c>
      <c r="AQ569" s="11">
        <f>'OddsRatio_working_3-way'!AE569+'OddsRatio_working_3-way'!AK569</f>
        <v>0</v>
      </c>
      <c r="AR569" s="10">
        <f>IF(A569="","",IF(('OddsRatio_working_3-way'!X569=0),IF(Q569&gt;0,-Q569^(1/3),(-Q569)^(1/3)),'OddsRatio_working_3-way'!AL569-'OddsRatio_working_3-way'!R569/3))</f>
        <v>1.0495300548541886</v>
      </c>
      <c r="AS569" s="11">
        <f>IF(('OddsRatio_working_3-way'!X569=0),IF(Q569&gt;0,-Q569^(1/3),(-Q569)^(1/3)),'OddsRatio_working_3-way'!AM569-'OddsRatio_working_3-way'!R569/3)</f>
        <v>-0.74351855539632328</v>
      </c>
      <c r="AT569" s="11">
        <f>IF(('OddsRatio_working_3-way'!X569=0),IF(Q569&gt;0,-Q569^(1/3),(-Q569)^(1/3)),'OddsRatio_working_3-way'!AN569-'OddsRatio_working_3-way'!R569/3)</f>
        <v>-0.30601149945786565</v>
      </c>
      <c r="AU569" s="11">
        <f>IF(('OddsRatio_working_3-way'!X569=0),0,'OddsRatio_working_3-way'!AO569)</f>
        <v>0</v>
      </c>
      <c r="AV569" s="11">
        <f>IF(('OddsRatio_working_3-way'!X569=0),0,'OddsRatio_working_3-way'!AP569)</f>
        <v>0</v>
      </c>
      <c r="AW569" s="11">
        <f>IF(('OddsRatio_working_3-way'!X569=0),0,'OddsRatio_working_3-way'!AQ569)</f>
        <v>0</v>
      </c>
    </row>
    <row r="570" spans="1:49" x14ac:dyDescent="0.2">
      <c r="A570" s="4">
        <f>IF('True_Odds_Calculator_3-way'!A571="","",'True_Odds_Calculator_3-way'!A571)</f>
        <v>1.82</v>
      </c>
      <c r="B570" s="4">
        <f>IF('True_Odds_Calculator_3-way'!B571="","",'True_Odds_Calculator_3-way'!B571)</f>
        <v>3.63</v>
      </c>
      <c r="C570" s="4">
        <f>IF('True_Odds_Calculator_3-way'!C571="","",'True_Odds_Calculator_3-way'!C571)</f>
        <v>4.5999999999999996</v>
      </c>
      <c r="D570" s="9">
        <f t="shared" si="117"/>
        <v>0.53226646496441443</v>
      </c>
      <c r="E570" s="9">
        <f t="shared" si="118"/>
        <v>0.26188593785174646</v>
      </c>
      <c r="F570" s="9">
        <f t="shared" si="119"/>
        <v>0.20584759718383916</v>
      </c>
      <c r="G570" s="9">
        <f t="shared" si="120"/>
        <v>1.0716563743716834</v>
      </c>
      <c r="H570" s="9">
        <f t="shared" si="121"/>
        <v>1.8787582269847805</v>
      </c>
      <c r="I570" s="9">
        <f t="shared" si="122"/>
        <v>3.8184562645975273</v>
      </c>
      <c r="J570" s="9">
        <f t="shared" si="123"/>
        <v>4.8579629477380601</v>
      </c>
      <c r="K570" s="11">
        <f t="shared" si="124"/>
        <v>0.54945054945054939</v>
      </c>
      <c r="L570" s="11">
        <f t="shared" si="125"/>
        <v>0.27548209366391185</v>
      </c>
      <c r="M570" s="11">
        <f t="shared" si="126"/>
        <v>0.21739130434782611</v>
      </c>
      <c r="N570" s="11">
        <f>'OddsRatio_working_3-way'!K570+'OddsRatio_working_3-way'!L570+'OddsRatio_working_3-way'!M570-('OddsRatio_working_3-way'!K570*'OddsRatio_working_3-way'!L570)-('OddsRatio_working_3-way'!K570*'OddsRatio_working_3-way'!M570)-('OddsRatio_working_3-way'!L570*'OddsRatio_working_3-way'!M570)+('OddsRatio_working_3-way'!K570*'OddsRatio_working_3-way'!L570*'OddsRatio_working_3-way'!M570)-1</f>
        <v>-0.25546785230579694</v>
      </c>
      <c r="O570" s="11">
        <f>0</f>
        <v>0</v>
      </c>
      <c r="P570" s="11">
        <f>('OddsRatio_working_3-way'!K570*'OddsRatio_working_3-way'!L570)+('OddsRatio_working_3-way'!K570*'OddsRatio_working_3-way'!M570)+('OddsRatio_working_3-way'!L570*'OddsRatio_working_3-way'!M570)-(3*'OddsRatio_working_3-way'!K570*'OddsRatio_working_3-way'!L570*'OddsRatio_working_3-way'!M570)</f>
        <v>0.23198145727789993</v>
      </c>
      <c r="Q570" s="11">
        <f>2*'OddsRatio_working_3-way'!K570*'OddsRatio_working_3-way'!L570*'OddsRatio_working_3-way'!M570</f>
        <v>6.5810342490184387E-2</v>
      </c>
      <c r="R570" s="11">
        <f t="shared" si="127"/>
        <v>0</v>
      </c>
      <c r="S570" s="11">
        <f t="shared" si="128"/>
        <v>-0.90806516430183304</v>
      </c>
      <c r="T570" s="11">
        <f t="shared" si="129"/>
        <v>-0.25760713880903069</v>
      </c>
      <c r="U570" s="11">
        <f>'OddsRatio_working_3-way'!S570-'OddsRatio_working_3-way'!R570^2/3</f>
        <v>-0.90806516430183304</v>
      </c>
      <c r="V570" s="11">
        <f>'OddsRatio_working_3-way'!S570*'OddsRatio_working_3-way'!R570/3-2*'OddsRatio_working_3-way'!R570^3/27-'OddsRatio_working_3-way'!T570</f>
        <v>0.25760713880903069</v>
      </c>
      <c r="W570" s="11">
        <f>'OddsRatio_working_3-way'!V570^2+4*'OddsRatio_working_3-way'!U570^3/27</f>
        <v>-4.4568117653924391E-2</v>
      </c>
      <c r="X570" s="11">
        <f>IF('OddsRatio_working_3-way'!W570&gt;0,IF(ABS('OddsRatio_working_3-way'!V570+SQRT('OddsRatio_working_3-way'!W570))/2&gt;0,ABS('OddsRatio_working_3-way'!V570+SQRT('OddsRatio_working_3-way'!W570))/2,ABS('OddsRatio_working_3-way'!V570-SQRT('OddsRatio_working_3-way'!W570))/2),SQRT(-'OddsRatio_working_3-way'!U570^3/27))</f>
        <v>0.16653044437827247</v>
      </c>
      <c r="Y570" s="11">
        <f>IF('OddsRatio_working_3-way'!W570&gt;=0,IF('OddsRatio_working_3-way'!V570+SQRT('OddsRatio_working_3-way'!W570)&gt;0,0,PI()),ACOS('OddsRatio_working_3-way'!V570/(2*'OddsRatio_working_3-way'!X570)))</f>
        <v>0.6865245811134546</v>
      </c>
      <c r="Z570" s="11">
        <f>'OddsRatio_working_3-way'!X570^(1/3)*COS('OddsRatio_working_3-way'!Y570/3)</f>
        <v>0.53582818718584169</v>
      </c>
      <c r="AA570" s="11">
        <f>'OddsRatio_working_3-way'!X570^(1/3)*COS(('OddsRatio_working_3-way'!Y570+2*PI())/3)</f>
        <v>-0.37599927499309788</v>
      </c>
      <c r="AB570" s="11">
        <f>'OddsRatio_working_3-way'!X570^(1/3)*COS(('OddsRatio_working_3-way'!Y570+4*PI())/3)</f>
        <v>-0.1598289121927437</v>
      </c>
      <c r="AC570" s="11">
        <f>'OddsRatio_working_3-way'!X570^(1/3)*SIN('OddsRatio_working_3-way'!Y570/3)</f>
        <v>0.12480601715360354</v>
      </c>
      <c r="AD570" s="11">
        <f>'OddsRatio_working_3-way'!X570^(1/3)*SIN(('OddsRatio_working_3-way'!Y570+2*PI())/3)</f>
        <v>0.40163781358990058</v>
      </c>
      <c r="AE570" s="11">
        <f>'OddsRatio_working_3-way'!X570^(1/3)*SIN(('OddsRatio_working_3-way'!Y570+4*PI())/3)</f>
        <v>-0.52644383074350409</v>
      </c>
      <c r="AF570" s="11">
        <f>-'OddsRatio_working_3-way'!U570/(3*'OddsRatio_working_3-way'!X570^(1/3))*COS(('OddsRatio_working_3-way'!Y570)/3)</f>
        <v>0.53582818718584169</v>
      </c>
      <c r="AG570" s="11">
        <f>-'OddsRatio_working_3-way'!U570/(3*'OddsRatio_working_3-way'!X570^(1/3))*COS(('OddsRatio_working_3-way'!Y570+2*PI())/3)</f>
        <v>-0.37599927499309788</v>
      </c>
      <c r="AH570" s="11">
        <f>-'OddsRatio_working_3-way'!U570/(3*'OddsRatio_working_3-way'!X570^(1/3))*COS(('OddsRatio_working_3-way'!Y570+4*PI())/3)</f>
        <v>-0.1598289121927437</v>
      </c>
      <c r="AI570" s="11">
        <f>'OddsRatio_working_3-way'!U570/(3*'OddsRatio_working_3-way'!X570^(1/3))*SIN(('OddsRatio_working_3-way'!Y570)/3)</f>
        <v>-0.12480601715360354</v>
      </c>
      <c r="AJ570" s="11">
        <f>'OddsRatio_working_3-way'!U570/(3*'OddsRatio_working_3-way'!X570^(1/3))*SIN(('OddsRatio_working_3-way'!Y570+2*PI())/3)</f>
        <v>-0.40163781358990058</v>
      </c>
      <c r="AK570" s="11">
        <f>'OddsRatio_working_3-way'!U570/(3*'OddsRatio_working_3-way'!X570^(1/3))*SIN(('OddsRatio_working_3-way'!Y570+4*PI())/3)</f>
        <v>0.52644383074350409</v>
      </c>
      <c r="AL570" s="11">
        <f>'OddsRatio_working_3-way'!Z570+'OddsRatio_working_3-way'!AF570</f>
        <v>1.0716563743716834</v>
      </c>
      <c r="AM570" s="11">
        <f>'OddsRatio_working_3-way'!AA570+'OddsRatio_working_3-way'!AG570</f>
        <v>-0.75199854998619575</v>
      </c>
      <c r="AN570" s="11">
        <f>'OddsRatio_working_3-way'!AB570+'OddsRatio_working_3-way'!AH570</f>
        <v>-0.3196578243854874</v>
      </c>
      <c r="AO570" s="11">
        <f>'OddsRatio_working_3-way'!AC570+'OddsRatio_working_3-way'!AI570</f>
        <v>0</v>
      </c>
      <c r="AP570" s="11">
        <f>'OddsRatio_working_3-way'!AD570+'OddsRatio_working_3-way'!AJ570</f>
        <v>0</v>
      </c>
      <c r="AQ570" s="11">
        <f>'OddsRatio_working_3-way'!AE570+'OddsRatio_working_3-way'!AK570</f>
        <v>0</v>
      </c>
      <c r="AR570" s="10">
        <f>IF(A570="","",IF(('OddsRatio_working_3-way'!X570=0),IF(Q570&gt;0,-Q570^(1/3),(-Q570)^(1/3)),'OddsRatio_working_3-way'!AL570-'OddsRatio_working_3-way'!R570/3))</f>
        <v>1.0716563743716834</v>
      </c>
      <c r="AS570" s="11">
        <f>IF(('OddsRatio_working_3-way'!X570=0),IF(Q570&gt;0,-Q570^(1/3),(-Q570)^(1/3)),'OddsRatio_working_3-way'!AM570-'OddsRatio_working_3-way'!R570/3)</f>
        <v>-0.75199854998619575</v>
      </c>
      <c r="AT570" s="11">
        <f>IF(('OddsRatio_working_3-way'!X570=0),IF(Q570&gt;0,-Q570^(1/3),(-Q570)^(1/3)),'OddsRatio_working_3-way'!AN570-'OddsRatio_working_3-way'!R570/3)</f>
        <v>-0.3196578243854874</v>
      </c>
      <c r="AU570" s="11">
        <f>IF(('OddsRatio_working_3-way'!X570=0),0,'OddsRatio_working_3-way'!AO570)</f>
        <v>0</v>
      </c>
      <c r="AV570" s="11">
        <f>IF(('OddsRatio_working_3-way'!X570=0),0,'OddsRatio_working_3-way'!AP570)</f>
        <v>0</v>
      </c>
      <c r="AW570" s="11">
        <f>IF(('OddsRatio_working_3-way'!X570=0),0,'OddsRatio_working_3-way'!AQ570)</f>
        <v>0</v>
      </c>
    </row>
    <row r="571" spans="1:49" x14ac:dyDescent="0.2">
      <c r="A571" s="4">
        <f>IF('True_Odds_Calculator_3-way'!A572="","",'True_Odds_Calculator_3-way'!A572)</f>
        <v>1.54</v>
      </c>
      <c r="B571" s="4">
        <f>IF('True_Odds_Calculator_3-way'!B572="","",'True_Odds_Calculator_3-way'!B572)</f>
        <v>4.29</v>
      </c>
      <c r="C571" s="4">
        <f>IF('True_Odds_Calculator_3-way'!C572="","",'True_Odds_Calculator_3-way'!C572)</f>
        <v>6.12</v>
      </c>
      <c r="D571" s="9">
        <f t="shared" si="117"/>
        <v>0.62970727553777794</v>
      </c>
      <c r="E571" s="9">
        <f t="shared" si="118"/>
        <v>0.21821269294325682</v>
      </c>
      <c r="F571" s="9">
        <f t="shared" si="119"/>
        <v>0.15208003151896532</v>
      </c>
      <c r="G571" s="9">
        <f t="shared" si="120"/>
        <v>1.0889619576604281</v>
      </c>
      <c r="H571" s="9">
        <f t="shared" si="121"/>
        <v>1.5880394571366314</v>
      </c>
      <c r="I571" s="9">
        <f t="shared" si="122"/>
        <v>4.58268484070281</v>
      </c>
      <c r="J571" s="9">
        <f t="shared" si="123"/>
        <v>6.5754852232213921</v>
      </c>
      <c r="K571" s="11">
        <f t="shared" si="124"/>
        <v>0.64935064935064934</v>
      </c>
      <c r="L571" s="11">
        <f t="shared" si="125"/>
        <v>0.23310023310023309</v>
      </c>
      <c r="M571" s="11">
        <f t="shared" si="126"/>
        <v>0.16339869281045752</v>
      </c>
      <c r="N571" s="11">
        <f>'OddsRatio_working_3-way'!K571+'OddsRatio_working_3-way'!L571+'OddsRatio_working_3-way'!M571-('OddsRatio_working_3-way'!K571*'OddsRatio_working_3-way'!L571)-('OddsRatio_working_3-way'!K571*'OddsRatio_working_3-way'!M571)-('OddsRatio_working_3-way'!L571*'OddsRatio_working_3-way'!M571)+('OddsRatio_working_3-way'!K571*'OddsRatio_working_3-way'!L571*'OddsRatio_working_3-way'!M571)-1</f>
        <v>-0.22497288807449245</v>
      </c>
      <c r="O571" s="11">
        <f>0</f>
        <v>0</v>
      </c>
      <c r="P571" s="11">
        <f>('OddsRatio_working_3-way'!K571*'OddsRatio_working_3-way'!L571)+('OddsRatio_working_3-way'!K571*'OddsRatio_working_3-way'!M571)+('OddsRatio_working_3-way'!L571*'OddsRatio_working_3-way'!M571)-(3*'OddsRatio_working_3-way'!K571*'OddsRatio_working_3-way'!L571*'OddsRatio_working_3-way'!M571)</f>
        <v>0.22135717322883097</v>
      </c>
      <c r="Q571" s="11">
        <f>2*'OddsRatio_working_3-way'!K571*'OddsRatio_working_3-way'!L571*'OddsRatio_working_3-way'!M571</f>
        <v>4.946529010700134E-2</v>
      </c>
      <c r="R571" s="11">
        <f t="shared" si="127"/>
        <v>0</v>
      </c>
      <c r="S571" s="11">
        <f t="shared" si="128"/>
        <v>-0.98392821963300636</v>
      </c>
      <c r="T571" s="11">
        <f t="shared" si="129"/>
        <v>-0.21987222785095117</v>
      </c>
      <c r="U571" s="11">
        <f>'OddsRatio_working_3-way'!S571-'OddsRatio_working_3-way'!R571^2/3</f>
        <v>-0.98392821963300636</v>
      </c>
      <c r="V571" s="11">
        <f>'OddsRatio_working_3-way'!S571*'OddsRatio_working_3-way'!R571/3-2*'OddsRatio_working_3-way'!R571^3/27-'OddsRatio_working_3-way'!T571</f>
        <v>0.21987222785095117</v>
      </c>
      <c r="W571" s="11">
        <f>'OddsRatio_working_3-way'!V571^2+4*'OddsRatio_working_3-way'!U571^3/27</f>
        <v>-9.2775523997119524E-2</v>
      </c>
      <c r="X571" s="11">
        <f>IF('OddsRatio_working_3-way'!W571&gt;0,IF(ABS('OddsRatio_working_3-way'!V571+SQRT('OddsRatio_working_3-way'!W571))/2&gt;0,ABS('OddsRatio_working_3-way'!V571+SQRT('OddsRatio_working_3-way'!W571))/2,ABS('OddsRatio_working_3-way'!V571-SQRT('OddsRatio_working_3-way'!W571))/2),SQRT(-'OddsRatio_working_3-way'!U571^3/27))</f>
        <v>0.18782925795603578</v>
      </c>
      <c r="Y571" s="11">
        <f>IF('OddsRatio_working_3-way'!W571&gt;=0,IF('OddsRatio_working_3-way'!V571+SQRT('OddsRatio_working_3-way'!W571)&gt;0,0,PI()),ACOS('OddsRatio_working_3-way'!V571/(2*'OddsRatio_working_3-way'!X571)))</f>
        <v>0.94554862429634023</v>
      </c>
      <c r="Z571" s="11">
        <f>'OddsRatio_working_3-way'!X571^(1/3)*COS('OddsRatio_working_3-way'!Y571/3)</f>
        <v>0.54448097883021418</v>
      </c>
      <c r="AA571" s="11">
        <f>'OddsRatio_working_3-way'!X571^(1/3)*COS(('OddsRatio_working_3-way'!Y571+2*PI())/3)</f>
        <v>-0.42598509152302017</v>
      </c>
      <c r="AB571" s="11">
        <f>'OddsRatio_working_3-way'!X571^(1/3)*COS(('OddsRatio_working_3-way'!Y571+4*PI())/3)</f>
        <v>-0.11849588730719418</v>
      </c>
      <c r="AC571" s="11">
        <f>'OddsRatio_working_3-way'!X571^(1/3)*SIN('OddsRatio_working_3-way'!Y571/3)</f>
        <v>0.1775289748269111</v>
      </c>
      <c r="AD571" s="11">
        <f>'OddsRatio_working_3-way'!X571^(1/3)*SIN(('OddsRatio_working_3-way'!Y571+2*PI())/3)</f>
        <v>0.38276987213092717</v>
      </c>
      <c r="AE571" s="11">
        <f>'OddsRatio_working_3-way'!X571^(1/3)*SIN(('OddsRatio_working_3-way'!Y571+4*PI())/3)</f>
        <v>-0.56029884695783816</v>
      </c>
      <c r="AF571" s="11">
        <f>-'OddsRatio_working_3-way'!U571/(3*'OddsRatio_working_3-way'!X571^(1/3))*COS(('OddsRatio_working_3-way'!Y571)/3)</f>
        <v>0.54448097883021396</v>
      </c>
      <c r="AG571" s="11">
        <f>-'OddsRatio_working_3-way'!U571/(3*'OddsRatio_working_3-way'!X571^(1/3))*COS(('OddsRatio_working_3-way'!Y571+2*PI())/3)</f>
        <v>-0.42598509152302</v>
      </c>
      <c r="AH571" s="11">
        <f>-'OddsRatio_working_3-way'!U571/(3*'OddsRatio_working_3-way'!X571^(1/3))*COS(('OddsRatio_working_3-way'!Y571+4*PI())/3)</f>
        <v>-0.11849588730719414</v>
      </c>
      <c r="AI571" s="11">
        <f>'OddsRatio_working_3-way'!U571/(3*'OddsRatio_working_3-way'!X571^(1/3))*SIN(('OddsRatio_working_3-way'!Y571)/3)</f>
        <v>-0.17752897482691105</v>
      </c>
      <c r="AJ571" s="11">
        <f>'OddsRatio_working_3-way'!U571/(3*'OddsRatio_working_3-way'!X571^(1/3))*SIN(('OddsRatio_working_3-way'!Y571+2*PI())/3)</f>
        <v>-0.382769872130927</v>
      </c>
      <c r="AK571" s="11">
        <f>'OddsRatio_working_3-way'!U571/(3*'OddsRatio_working_3-way'!X571^(1/3))*SIN(('OddsRatio_working_3-way'!Y571+4*PI())/3)</f>
        <v>0.56029884695783794</v>
      </c>
      <c r="AL571" s="11">
        <f>'OddsRatio_working_3-way'!Z571+'OddsRatio_working_3-way'!AF571</f>
        <v>1.0889619576604281</v>
      </c>
      <c r="AM571" s="11">
        <f>'OddsRatio_working_3-way'!AA571+'OddsRatio_working_3-way'!AG571</f>
        <v>-0.85197018304604022</v>
      </c>
      <c r="AN571" s="11">
        <f>'OddsRatio_working_3-way'!AB571+'OddsRatio_working_3-way'!AH571</f>
        <v>-0.23699177461438831</v>
      </c>
      <c r="AO571" s="11">
        <f>'OddsRatio_working_3-way'!AC571+'OddsRatio_working_3-way'!AI571</f>
        <v>0</v>
      </c>
      <c r="AP571" s="11">
        <f>'OddsRatio_working_3-way'!AD571+'OddsRatio_working_3-way'!AJ571</f>
        <v>0</v>
      </c>
      <c r="AQ571" s="11">
        <f>'OddsRatio_working_3-way'!AE571+'OddsRatio_working_3-way'!AK571</f>
        <v>0</v>
      </c>
      <c r="AR571" s="10">
        <f>IF(A571="","",IF(('OddsRatio_working_3-way'!X571=0),IF(Q571&gt;0,-Q571^(1/3),(-Q571)^(1/3)),'OddsRatio_working_3-way'!AL571-'OddsRatio_working_3-way'!R571/3))</f>
        <v>1.0889619576604281</v>
      </c>
      <c r="AS571" s="11">
        <f>IF(('OddsRatio_working_3-way'!X571=0),IF(Q571&gt;0,-Q571^(1/3),(-Q571)^(1/3)),'OddsRatio_working_3-way'!AM571-'OddsRatio_working_3-way'!R571/3)</f>
        <v>-0.85197018304604022</v>
      </c>
      <c r="AT571" s="11">
        <f>IF(('OddsRatio_working_3-way'!X571=0),IF(Q571&gt;0,-Q571^(1/3),(-Q571)^(1/3)),'OddsRatio_working_3-way'!AN571-'OddsRatio_working_3-way'!R571/3)</f>
        <v>-0.23699177461438831</v>
      </c>
      <c r="AU571" s="11">
        <f>IF(('OddsRatio_working_3-way'!X571=0),0,'OddsRatio_working_3-way'!AO571)</f>
        <v>0</v>
      </c>
      <c r="AV571" s="11">
        <f>IF(('OddsRatio_working_3-way'!X571=0),0,'OddsRatio_working_3-way'!AP571)</f>
        <v>0</v>
      </c>
      <c r="AW571" s="11">
        <f>IF(('OddsRatio_working_3-way'!X571=0),0,'OddsRatio_working_3-way'!AQ571)</f>
        <v>0</v>
      </c>
    </row>
    <row r="572" spans="1:49" x14ac:dyDescent="0.2">
      <c r="A572" s="4">
        <f>IF('True_Odds_Calculator_3-way'!A573="","",'True_Odds_Calculator_3-way'!A573)</f>
        <v>1.36</v>
      </c>
      <c r="B572" s="4">
        <f>IF('True_Odds_Calculator_3-way'!B573="","",'True_Odds_Calculator_3-way'!B573)</f>
        <v>5.22</v>
      </c>
      <c r="C572" s="4">
        <f>IF('True_Odds_Calculator_3-way'!C573="","",'True_Odds_Calculator_3-way'!C573)</f>
        <v>8.49</v>
      </c>
      <c r="D572" s="9">
        <f t="shared" si="117"/>
        <v>0.71550526298083528</v>
      </c>
      <c r="E572" s="9">
        <f t="shared" si="118"/>
        <v>0.17664983049516617</v>
      </c>
      <c r="F572" s="9">
        <f t="shared" si="119"/>
        <v>0.10784490652399838</v>
      </c>
      <c r="G572" s="9">
        <f t="shared" si="120"/>
        <v>1.1044826631942404</v>
      </c>
      <c r="H572" s="9">
        <f t="shared" si="121"/>
        <v>1.3976137587499267</v>
      </c>
      <c r="I572" s="9">
        <f t="shared" si="122"/>
        <v>5.6609168386796949</v>
      </c>
      <c r="J572" s="9">
        <f t="shared" si="123"/>
        <v>9.2725751473248597</v>
      </c>
      <c r="K572" s="11">
        <f t="shared" si="124"/>
        <v>0.73529411764705876</v>
      </c>
      <c r="L572" s="11">
        <f t="shared" si="125"/>
        <v>0.19157088122605365</v>
      </c>
      <c r="M572" s="11">
        <f t="shared" si="126"/>
        <v>0.11778563015312131</v>
      </c>
      <c r="N572" s="11">
        <f>'OddsRatio_working_3-way'!K572+'OddsRatio_working_3-way'!L572+'OddsRatio_working_3-way'!M572-('OddsRatio_working_3-way'!K572*'OddsRatio_working_3-way'!L572)-('OddsRatio_working_3-way'!K572*'OddsRatio_working_3-way'!M572)-('OddsRatio_working_3-way'!L572*'OddsRatio_working_3-way'!M572)+('OddsRatio_working_3-way'!K572*'OddsRatio_working_3-way'!L572*'OddsRatio_working_3-way'!M572)-1</f>
        <v>-0.18879029618427123</v>
      </c>
      <c r="O572" s="11">
        <f>0</f>
        <v>0</v>
      </c>
      <c r="P572" s="11">
        <f>('OddsRatio_working_3-way'!K572*'OddsRatio_working_3-way'!L572)+('OddsRatio_working_3-way'!K572*'OddsRatio_working_3-way'!M572)+('OddsRatio_working_3-way'!L572*'OddsRatio_working_3-way'!M572)-(3*'OddsRatio_working_3-way'!K572*'OddsRatio_working_3-way'!L572*'OddsRatio_working_3-way'!M572)</f>
        <v>0.20025813555727043</v>
      </c>
      <c r="Q572" s="11">
        <f>2*'OddsRatio_working_3-way'!K572*'OddsRatio_working_3-way'!L572*'OddsRatio_working_3-way'!M572</f>
        <v>3.3182789653234533E-2</v>
      </c>
      <c r="R572" s="11">
        <f t="shared" si="127"/>
        <v>0</v>
      </c>
      <c r="S572" s="11">
        <f t="shared" si="128"/>
        <v>-1.0607437967140316</v>
      </c>
      <c r="T572" s="11">
        <f t="shared" si="129"/>
        <v>-0.17576533499818253</v>
      </c>
      <c r="U572" s="11">
        <f>'OddsRatio_working_3-way'!S572-'OddsRatio_working_3-way'!R572^2/3</f>
        <v>-1.0607437967140316</v>
      </c>
      <c r="V572" s="11">
        <f>'OddsRatio_working_3-way'!S572*'OddsRatio_working_3-way'!R572/3-2*'OddsRatio_working_3-way'!R572^3/27-'OddsRatio_working_3-way'!T572</f>
        <v>0.17576533499818253</v>
      </c>
      <c r="W572" s="11">
        <f>'OddsRatio_working_3-way'!V572^2+4*'OddsRatio_working_3-way'!U572^3/27</f>
        <v>-0.14592505807339828</v>
      </c>
      <c r="X572" s="11">
        <f>IF('OddsRatio_working_3-way'!W572&gt;0,IF(ABS('OddsRatio_working_3-way'!V572+SQRT('OddsRatio_working_3-way'!W572))/2&gt;0,ABS('OddsRatio_working_3-way'!V572+SQRT('OddsRatio_working_3-way'!W572))/2,ABS('OddsRatio_working_3-way'!V572-SQRT('OddsRatio_working_3-way'!W572))/2),SQRT(-'OddsRatio_working_3-way'!U572^3/27))</f>
        <v>0.21024896614515232</v>
      </c>
      <c r="Y572" s="11">
        <f>IF('OddsRatio_working_3-way'!W572&gt;=0,IF('OddsRatio_working_3-way'!V572+SQRT('OddsRatio_working_3-way'!W572)&gt;0,0,PI()),ACOS('OddsRatio_working_3-way'!V572/(2*'OddsRatio_working_3-way'!X572)))</f>
        <v>1.1395610156814024</v>
      </c>
      <c r="Z572" s="11">
        <f>'OddsRatio_working_3-way'!X572^(1/3)*COS('OddsRatio_working_3-way'!Y572/3)</f>
        <v>0.55224133159712019</v>
      </c>
      <c r="AA572" s="11">
        <f>'OddsRatio_working_3-way'!X572^(1/3)*COS(('OddsRatio_working_3-way'!Y572+2*PI())/3)</f>
        <v>-0.46706066405819052</v>
      </c>
      <c r="AB572" s="11">
        <f>'OddsRatio_working_3-way'!X572^(1/3)*COS(('OddsRatio_working_3-way'!Y572+4*PI())/3)</f>
        <v>-8.5180667538929833E-2</v>
      </c>
      <c r="AC572" s="11">
        <f>'OddsRatio_working_3-way'!X572^(1/3)*SIN('OddsRatio_working_3-way'!Y572/3)</f>
        <v>0.2204785187885287</v>
      </c>
      <c r="AD572" s="11">
        <f>'OddsRatio_working_3-way'!X572^(1/3)*SIN(('OddsRatio_working_3-way'!Y572+2*PI())/3)</f>
        <v>0.36801576278858783</v>
      </c>
      <c r="AE572" s="11">
        <f>'OddsRatio_working_3-way'!X572^(1/3)*SIN(('OddsRatio_working_3-way'!Y572+4*PI())/3)</f>
        <v>-0.58849428157711636</v>
      </c>
      <c r="AF572" s="11">
        <f>-'OddsRatio_working_3-way'!U572/(3*'OddsRatio_working_3-way'!X572^(1/3))*COS(('OddsRatio_working_3-way'!Y572)/3)</f>
        <v>0.55224133159712008</v>
      </c>
      <c r="AG572" s="11">
        <f>-'OddsRatio_working_3-way'!U572/(3*'OddsRatio_working_3-way'!X572^(1/3))*COS(('OddsRatio_working_3-way'!Y572+2*PI())/3)</f>
        <v>-0.46706066405819041</v>
      </c>
      <c r="AH572" s="11">
        <f>-'OddsRatio_working_3-way'!U572/(3*'OddsRatio_working_3-way'!X572^(1/3))*COS(('OddsRatio_working_3-way'!Y572+4*PI())/3)</f>
        <v>-8.5180667538929819E-2</v>
      </c>
      <c r="AI572" s="11">
        <f>'OddsRatio_working_3-way'!U572/(3*'OddsRatio_working_3-way'!X572^(1/3))*SIN(('OddsRatio_working_3-way'!Y572)/3)</f>
        <v>-0.22047851878852867</v>
      </c>
      <c r="AJ572" s="11">
        <f>'OddsRatio_working_3-way'!U572/(3*'OddsRatio_working_3-way'!X572^(1/3))*SIN(('OddsRatio_working_3-way'!Y572+2*PI())/3)</f>
        <v>-0.36801576278858777</v>
      </c>
      <c r="AK572" s="11">
        <f>'OddsRatio_working_3-way'!U572/(3*'OddsRatio_working_3-way'!X572^(1/3))*SIN(('OddsRatio_working_3-way'!Y572+4*PI())/3)</f>
        <v>0.58849428157711625</v>
      </c>
      <c r="AL572" s="11">
        <f>'OddsRatio_working_3-way'!Z572+'OddsRatio_working_3-way'!AF572</f>
        <v>1.1044826631942404</v>
      </c>
      <c r="AM572" s="11">
        <f>'OddsRatio_working_3-way'!AA572+'OddsRatio_working_3-way'!AG572</f>
        <v>-0.93412132811638093</v>
      </c>
      <c r="AN572" s="11">
        <f>'OddsRatio_working_3-way'!AB572+'OddsRatio_working_3-way'!AH572</f>
        <v>-0.17036133507785967</v>
      </c>
      <c r="AO572" s="11">
        <f>'OddsRatio_working_3-way'!AC572+'OddsRatio_working_3-way'!AI572</f>
        <v>0</v>
      </c>
      <c r="AP572" s="11">
        <f>'OddsRatio_working_3-way'!AD572+'OddsRatio_working_3-way'!AJ572</f>
        <v>0</v>
      </c>
      <c r="AQ572" s="11">
        <f>'OddsRatio_working_3-way'!AE572+'OddsRatio_working_3-way'!AK572</f>
        <v>0</v>
      </c>
      <c r="AR572" s="10">
        <f>IF(A572="","",IF(('OddsRatio_working_3-way'!X572=0),IF(Q572&gt;0,-Q572^(1/3),(-Q572)^(1/3)),'OddsRatio_working_3-way'!AL572-'OddsRatio_working_3-way'!R572/3))</f>
        <v>1.1044826631942404</v>
      </c>
      <c r="AS572" s="11">
        <f>IF(('OddsRatio_working_3-way'!X572=0),IF(Q572&gt;0,-Q572^(1/3),(-Q572)^(1/3)),'OddsRatio_working_3-way'!AM572-'OddsRatio_working_3-way'!R572/3)</f>
        <v>-0.93412132811638093</v>
      </c>
      <c r="AT572" s="11">
        <f>IF(('OddsRatio_working_3-way'!X572=0),IF(Q572&gt;0,-Q572^(1/3),(-Q572)^(1/3)),'OddsRatio_working_3-way'!AN572-'OddsRatio_working_3-way'!R572/3)</f>
        <v>-0.17036133507785967</v>
      </c>
      <c r="AU572" s="11">
        <f>IF(('OddsRatio_working_3-way'!X572=0),0,'OddsRatio_working_3-way'!AO572)</f>
        <v>0</v>
      </c>
      <c r="AV572" s="11">
        <f>IF(('OddsRatio_working_3-way'!X572=0),0,'OddsRatio_working_3-way'!AP572)</f>
        <v>0</v>
      </c>
      <c r="AW572" s="11">
        <f>IF(('OddsRatio_working_3-way'!X572=0),0,'OddsRatio_working_3-way'!AQ572)</f>
        <v>0</v>
      </c>
    </row>
    <row r="573" spans="1:49" x14ac:dyDescent="0.2">
      <c r="A573" s="4">
        <f>IF('True_Odds_Calculator_3-way'!A574="","",'True_Odds_Calculator_3-way'!A574)</f>
        <v>2.02</v>
      </c>
      <c r="B573" s="4">
        <f>IF('True_Odds_Calculator_3-way'!B574="","",'True_Odds_Calculator_3-way'!B574)</f>
        <v>3.76</v>
      </c>
      <c r="C573" s="4">
        <f>IF('True_Odds_Calculator_3-way'!C574="","",'True_Odds_Calculator_3-way'!C574)</f>
        <v>3.58</v>
      </c>
      <c r="D573" s="9">
        <f t="shared" si="117"/>
        <v>0.47931999329310049</v>
      </c>
      <c r="E573" s="9">
        <f t="shared" si="118"/>
        <v>0.25384769202377189</v>
      </c>
      <c r="F573" s="9">
        <f t="shared" si="119"/>
        <v>0.26683231468312757</v>
      </c>
      <c r="G573" s="9">
        <f t="shared" si="120"/>
        <v>1.0649891553731559</v>
      </c>
      <c r="H573" s="9">
        <f t="shared" si="121"/>
        <v>2.0862889384806191</v>
      </c>
      <c r="I573" s="9">
        <f t="shared" si="122"/>
        <v>3.9393700688299096</v>
      </c>
      <c r="J573" s="9">
        <f t="shared" si="123"/>
        <v>3.7476720208627428</v>
      </c>
      <c r="K573" s="11">
        <f t="shared" si="124"/>
        <v>0.49504950495049505</v>
      </c>
      <c r="L573" s="11">
        <f t="shared" si="125"/>
        <v>0.26595744680851063</v>
      </c>
      <c r="M573" s="11">
        <f t="shared" si="126"/>
        <v>0.27932960893854747</v>
      </c>
      <c r="N573" s="11">
        <f>'OddsRatio_working_3-way'!K573+'OddsRatio_working_3-way'!L573+'OddsRatio_working_3-way'!M573-('OddsRatio_working_3-way'!K573*'OddsRatio_working_3-way'!L573)-('OddsRatio_working_3-way'!K573*'OddsRatio_working_3-way'!M573)-('OddsRatio_working_3-way'!L573*'OddsRatio_working_3-way'!M573)+('OddsRatio_working_3-way'!K573*'OddsRatio_working_3-way'!L573*'OddsRatio_working_3-way'!M573)-1</f>
        <v>-0.26712019234729845</v>
      </c>
      <c r="O573" s="11">
        <f>0</f>
        <v>0</v>
      </c>
      <c r="P573" s="11">
        <f>('OddsRatio_working_3-way'!K573*'OddsRatio_working_3-way'!L573)+('OddsRatio_working_3-way'!K573*'OddsRatio_working_3-way'!M573)+('OddsRatio_working_3-way'!L573*'OddsRatio_working_3-way'!M573)-(3*'OddsRatio_working_3-way'!K573*'OddsRatio_working_3-way'!L573*'OddsRatio_working_3-way'!M573)</f>
        <v>0.233902505904935</v>
      </c>
      <c r="Q573" s="11">
        <f>2*'OddsRatio_working_3-way'!K573*'OddsRatio_working_3-way'!L573*'OddsRatio_working_3-way'!M573</f>
        <v>7.3554247139916651E-2</v>
      </c>
      <c r="R573" s="11">
        <f t="shared" si="127"/>
        <v>0</v>
      </c>
      <c r="S573" s="11">
        <f t="shared" si="128"/>
        <v>-0.87564516875169363</v>
      </c>
      <c r="T573" s="11">
        <f t="shared" si="129"/>
        <v>-0.27536011595965204</v>
      </c>
      <c r="U573" s="11">
        <f>'OddsRatio_working_3-way'!S573-'OddsRatio_working_3-way'!R573^2/3</f>
        <v>-0.87564516875169363</v>
      </c>
      <c r="V573" s="11">
        <f>'OddsRatio_working_3-way'!S573*'OddsRatio_working_3-way'!R573/3-2*'OddsRatio_working_3-way'!R573^3/27-'OddsRatio_working_3-way'!T573</f>
        <v>0.27536011595965204</v>
      </c>
      <c r="W573" s="11">
        <f>'OddsRatio_working_3-way'!V573^2+4*'OddsRatio_working_3-way'!U573^3/27</f>
        <v>-2.3644190224943032E-2</v>
      </c>
      <c r="X573" s="11">
        <f>IF('OddsRatio_working_3-way'!W573&gt;0,IF(ABS('OddsRatio_working_3-way'!V573+SQRT('OddsRatio_working_3-way'!W573))/2&gt;0,ABS('OddsRatio_working_3-way'!V573+SQRT('OddsRatio_working_3-way'!W573))/2,ABS('OddsRatio_working_3-way'!V573-SQRT('OddsRatio_working_3-way'!W573))/2),SQRT(-'OddsRatio_working_3-way'!U573^3/27))</f>
        <v>0.15769225067061479</v>
      </c>
      <c r="Y573" s="11">
        <f>IF('OddsRatio_working_3-way'!W573&gt;=0,IF('OddsRatio_working_3-way'!V573+SQRT('OddsRatio_working_3-way'!W573)&gt;0,0,PI()),ACOS('OddsRatio_working_3-way'!V573/(2*'OddsRatio_working_3-way'!X573)))</f>
        <v>0.50928492810617687</v>
      </c>
      <c r="Z573" s="11">
        <f>'OddsRatio_working_3-way'!X573^(1/3)*COS('OddsRatio_working_3-way'!Y573/3)</f>
        <v>0.53249457768657793</v>
      </c>
      <c r="AA573" s="11">
        <f>'OddsRatio_working_3-way'!X573^(1/3)*COS(('OddsRatio_working_3-way'!Y573+2*PI())/3)</f>
        <v>-0.34529433647138297</v>
      </c>
      <c r="AB573" s="11">
        <f>'OddsRatio_working_3-way'!X573^(1/3)*COS(('OddsRatio_working_3-way'!Y573+4*PI())/3)</f>
        <v>-0.18720024121519513</v>
      </c>
      <c r="AC573" s="11">
        <f>'OddsRatio_working_3-way'!X573^(1/3)*SIN('OddsRatio_working_3-way'!Y573/3)</f>
        <v>9.1275668453450601E-2</v>
      </c>
      <c r="AD573" s="11">
        <f>'OddsRatio_working_3-way'!X573^(1/3)*SIN(('OddsRatio_working_3-way'!Y573+2*PI())/3)</f>
        <v>0.41551599742731765</v>
      </c>
      <c r="AE573" s="11">
        <f>'OddsRatio_working_3-way'!X573^(1/3)*SIN(('OddsRatio_working_3-way'!Y573+4*PI())/3)</f>
        <v>-0.50679166588076807</v>
      </c>
      <c r="AF573" s="11">
        <f>-'OddsRatio_working_3-way'!U573/(3*'OddsRatio_working_3-way'!X573^(1/3))*COS(('OddsRatio_working_3-way'!Y573)/3)</f>
        <v>0.53249457768657782</v>
      </c>
      <c r="AG573" s="11">
        <f>-'OddsRatio_working_3-way'!U573/(3*'OddsRatio_working_3-way'!X573^(1/3))*COS(('OddsRatio_working_3-way'!Y573+2*PI())/3)</f>
        <v>-0.34529433647138291</v>
      </c>
      <c r="AH573" s="11">
        <f>-'OddsRatio_working_3-way'!U573/(3*'OddsRatio_working_3-way'!X573^(1/3))*COS(('OddsRatio_working_3-way'!Y573+4*PI())/3)</f>
        <v>-0.1872002412151951</v>
      </c>
      <c r="AI573" s="11">
        <f>'OddsRatio_working_3-way'!U573/(3*'OddsRatio_working_3-way'!X573^(1/3))*SIN(('OddsRatio_working_3-way'!Y573)/3)</f>
        <v>-9.1275668453450587E-2</v>
      </c>
      <c r="AJ573" s="11">
        <f>'OddsRatio_working_3-way'!U573/(3*'OddsRatio_working_3-way'!X573^(1/3))*SIN(('OddsRatio_working_3-way'!Y573+2*PI())/3)</f>
        <v>-0.41551599742731754</v>
      </c>
      <c r="AK573" s="11">
        <f>'OddsRatio_working_3-way'!U573/(3*'OddsRatio_working_3-way'!X573^(1/3))*SIN(('OddsRatio_working_3-way'!Y573+4*PI())/3)</f>
        <v>0.50679166588076796</v>
      </c>
      <c r="AL573" s="11">
        <f>'OddsRatio_working_3-way'!Z573+'OddsRatio_working_3-way'!AF573</f>
        <v>1.0649891553731559</v>
      </c>
      <c r="AM573" s="11">
        <f>'OddsRatio_working_3-way'!AA573+'OddsRatio_working_3-way'!AG573</f>
        <v>-0.69058867294276594</v>
      </c>
      <c r="AN573" s="11">
        <f>'OddsRatio_working_3-way'!AB573+'OddsRatio_working_3-way'!AH573</f>
        <v>-0.37440048243039026</v>
      </c>
      <c r="AO573" s="11">
        <f>'OddsRatio_working_3-way'!AC573+'OddsRatio_working_3-way'!AI573</f>
        <v>0</v>
      </c>
      <c r="AP573" s="11">
        <f>'OddsRatio_working_3-way'!AD573+'OddsRatio_working_3-way'!AJ573</f>
        <v>0</v>
      </c>
      <c r="AQ573" s="11">
        <f>'OddsRatio_working_3-way'!AE573+'OddsRatio_working_3-way'!AK573</f>
        <v>0</v>
      </c>
      <c r="AR573" s="10">
        <f>IF(A573="","",IF(('OddsRatio_working_3-way'!X573=0),IF(Q573&gt;0,-Q573^(1/3),(-Q573)^(1/3)),'OddsRatio_working_3-way'!AL573-'OddsRatio_working_3-way'!R573/3))</f>
        <v>1.0649891553731559</v>
      </c>
      <c r="AS573" s="11">
        <f>IF(('OddsRatio_working_3-way'!X573=0),IF(Q573&gt;0,-Q573^(1/3),(-Q573)^(1/3)),'OddsRatio_working_3-way'!AM573-'OddsRatio_working_3-way'!R573/3)</f>
        <v>-0.69058867294276594</v>
      </c>
      <c r="AT573" s="11">
        <f>IF(('OddsRatio_working_3-way'!X573=0),IF(Q573&gt;0,-Q573^(1/3),(-Q573)^(1/3)),'OddsRatio_working_3-way'!AN573-'OddsRatio_working_3-way'!R573/3)</f>
        <v>-0.37440048243039026</v>
      </c>
      <c r="AU573" s="11">
        <f>IF(('OddsRatio_working_3-way'!X573=0),0,'OddsRatio_working_3-way'!AO573)</f>
        <v>0</v>
      </c>
      <c r="AV573" s="11">
        <f>IF(('OddsRatio_working_3-way'!X573=0),0,'OddsRatio_working_3-way'!AP573)</f>
        <v>0</v>
      </c>
      <c r="AW573" s="11">
        <f>IF(('OddsRatio_working_3-way'!X573=0),0,'OddsRatio_working_3-way'!AQ573)</f>
        <v>0</v>
      </c>
    </row>
    <row r="574" spans="1:49" x14ac:dyDescent="0.2">
      <c r="A574" s="4">
        <f>IF('True_Odds_Calculator_3-way'!A575="","",'True_Odds_Calculator_3-way'!A575)</f>
        <v>2.19</v>
      </c>
      <c r="B574" s="4">
        <f>IF('True_Odds_Calculator_3-way'!B575="","",'True_Odds_Calculator_3-way'!B575)</f>
        <v>3.21</v>
      </c>
      <c r="C574" s="4">
        <f>IF('True_Odds_Calculator_3-way'!C575="","",'True_Odds_Calculator_3-way'!C575)</f>
        <v>3.92</v>
      </c>
      <c r="D574" s="9">
        <f t="shared" si="117"/>
        <v>0.44774829281763218</v>
      </c>
      <c r="E574" s="9">
        <f t="shared" si="118"/>
        <v>0.30389634332520971</v>
      </c>
      <c r="F574" s="9">
        <f t="shared" si="119"/>
        <v>0.24835536385715828</v>
      </c>
      <c r="G574" s="9">
        <f t="shared" si="120"/>
        <v>1.0364686416529818</v>
      </c>
      <c r="H574" s="9">
        <f t="shared" si="121"/>
        <v>2.2333976835670479</v>
      </c>
      <c r="I574" s="9">
        <f t="shared" si="122"/>
        <v>3.2905956980530902</v>
      </c>
      <c r="J574" s="9">
        <f t="shared" si="123"/>
        <v>4.0264884336267066</v>
      </c>
      <c r="K574" s="11">
        <f t="shared" si="124"/>
        <v>0.45662100456621008</v>
      </c>
      <c r="L574" s="11">
        <f t="shared" si="125"/>
        <v>0.3115264797507788</v>
      </c>
      <c r="M574" s="11">
        <f t="shared" si="126"/>
        <v>0.25510204081632654</v>
      </c>
      <c r="N574" s="11">
        <f>'OddsRatio_working_3-way'!K574+'OddsRatio_working_3-way'!L574+'OddsRatio_working_3-way'!M574-('OddsRatio_working_3-way'!K574*'OddsRatio_working_3-way'!L574)-('OddsRatio_working_3-way'!K574*'OddsRatio_working_3-way'!M574)-('OddsRatio_working_3-way'!L574*'OddsRatio_working_3-way'!M574)+('OddsRatio_working_3-way'!K574*'OddsRatio_working_3-way'!L574*'OddsRatio_working_3-way'!M574)-1</f>
        <v>-0.27866785343420863</v>
      </c>
      <c r="O574" s="11">
        <f>0</f>
        <v>0</v>
      </c>
      <c r="P574" s="11">
        <f>('OddsRatio_working_3-way'!K574*'OddsRatio_working_3-way'!L574)+('OddsRatio_working_3-way'!K574*'OddsRatio_working_3-way'!M574)+('OddsRatio_working_3-way'!L574*'OddsRatio_working_3-way'!M574)-(3*'OddsRatio_working_3-way'!K574*'OddsRatio_working_3-way'!L574*'OddsRatio_working_3-way'!M574)</f>
        <v>0.22934108564263839</v>
      </c>
      <c r="Q574" s="11">
        <f>2*'OddsRatio_working_3-way'!K574*'OddsRatio_working_3-way'!L574*'OddsRatio_working_3-way'!M574</f>
        <v>7.2576292924885571E-2</v>
      </c>
      <c r="R574" s="11">
        <f t="shared" si="127"/>
        <v>0</v>
      </c>
      <c r="S574" s="11">
        <f t="shared" si="128"/>
        <v>-0.8229908215688182</v>
      </c>
      <c r="T574" s="11">
        <f t="shared" si="129"/>
        <v>-0.26044013340785388</v>
      </c>
      <c r="U574" s="11">
        <f>'OddsRatio_working_3-way'!S574-'OddsRatio_working_3-way'!R574^2/3</f>
        <v>-0.8229908215688182</v>
      </c>
      <c r="V574" s="11">
        <f>'OddsRatio_working_3-way'!S574*'OddsRatio_working_3-way'!R574/3-2*'OddsRatio_working_3-way'!R574^3/27-'OddsRatio_working_3-way'!T574</f>
        <v>0.26044013340785388</v>
      </c>
      <c r="W574" s="11">
        <f>'OddsRatio_working_3-way'!V574^2+4*'OddsRatio_working_3-way'!U574^3/27</f>
        <v>-1.4752139392744446E-2</v>
      </c>
      <c r="X574" s="11">
        <f>IF('OddsRatio_working_3-way'!W574&gt;0,IF(ABS('OddsRatio_working_3-way'!V574+SQRT('OddsRatio_working_3-way'!W574))/2&gt;0,ABS('OddsRatio_working_3-way'!V574+SQRT('OddsRatio_working_3-way'!W574))/2,ABS('OddsRatio_working_3-way'!V574-SQRT('OddsRatio_working_3-way'!W574))/2),SQRT(-'OddsRatio_working_3-way'!U574^3/27))</f>
        <v>0.14368472646931299</v>
      </c>
      <c r="Y574" s="11">
        <f>IF('OddsRatio_working_3-way'!W574&gt;=0,IF('OddsRatio_working_3-way'!V574+SQRT('OddsRatio_working_3-way'!W574)&gt;0,0,PI()),ACOS('OddsRatio_working_3-way'!V574/(2*'OddsRatio_working_3-way'!X574)))</f>
        <v>0.43637380680794702</v>
      </c>
      <c r="Z574" s="11">
        <f>'OddsRatio_working_3-way'!X574^(1/3)*COS('OddsRatio_working_3-way'!Y574/3)</f>
        <v>0.5182343208264909</v>
      </c>
      <c r="AA574" s="11">
        <f>'OddsRatio_working_3-way'!X574^(1/3)*COS(('OddsRatio_working_3-way'!Y574+2*PI())/3)</f>
        <v>-0.32486361986418322</v>
      </c>
      <c r="AB574" s="11">
        <f>'OddsRatio_working_3-way'!X574^(1/3)*COS(('OddsRatio_working_3-way'!Y574+4*PI())/3)</f>
        <v>-0.19337070096230782</v>
      </c>
      <c r="AC574" s="11">
        <f>'OddsRatio_working_3-way'!X574^(1/3)*SIN('OddsRatio_working_3-way'!Y574/3)</f>
        <v>7.5917472124527541E-2</v>
      </c>
      <c r="AD574" s="11">
        <f>'OddsRatio_working_3-way'!X574^(1/3)*SIN(('OddsRatio_working_3-way'!Y574+2*PI())/3)</f>
        <v>0.41084535088645241</v>
      </c>
      <c r="AE574" s="11">
        <f>'OddsRatio_working_3-way'!X574^(1/3)*SIN(('OddsRatio_working_3-way'!Y574+4*PI())/3)</f>
        <v>-0.48676282301097984</v>
      </c>
      <c r="AF574" s="11">
        <f>-'OddsRatio_working_3-way'!U574/(3*'OddsRatio_working_3-way'!X574^(1/3))*COS(('OddsRatio_working_3-way'!Y574)/3)</f>
        <v>0.5182343208264909</v>
      </c>
      <c r="AG574" s="11">
        <f>-'OddsRatio_working_3-way'!U574/(3*'OddsRatio_working_3-way'!X574^(1/3))*COS(('OddsRatio_working_3-way'!Y574+2*PI())/3)</f>
        <v>-0.32486361986418322</v>
      </c>
      <c r="AH574" s="11">
        <f>-'OddsRatio_working_3-way'!U574/(3*'OddsRatio_working_3-way'!X574^(1/3))*COS(('OddsRatio_working_3-way'!Y574+4*PI())/3)</f>
        <v>-0.19337070096230782</v>
      </c>
      <c r="AI574" s="11">
        <f>'OddsRatio_working_3-way'!U574/(3*'OddsRatio_working_3-way'!X574^(1/3))*SIN(('OddsRatio_working_3-way'!Y574)/3)</f>
        <v>-7.5917472124527541E-2</v>
      </c>
      <c r="AJ574" s="11">
        <f>'OddsRatio_working_3-way'!U574/(3*'OddsRatio_working_3-way'!X574^(1/3))*SIN(('OddsRatio_working_3-way'!Y574+2*PI())/3)</f>
        <v>-0.41084535088645241</v>
      </c>
      <c r="AK574" s="11">
        <f>'OddsRatio_working_3-way'!U574/(3*'OddsRatio_working_3-way'!X574^(1/3))*SIN(('OddsRatio_working_3-way'!Y574+4*PI())/3)</f>
        <v>0.48676282301097984</v>
      </c>
      <c r="AL574" s="11">
        <f>'OddsRatio_working_3-way'!Z574+'OddsRatio_working_3-way'!AF574</f>
        <v>1.0364686416529818</v>
      </c>
      <c r="AM574" s="11">
        <f>'OddsRatio_working_3-way'!AA574+'OddsRatio_working_3-way'!AG574</f>
        <v>-0.64972723972836643</v>
      </c>
      <c r="AN574" s="11">
        <f>'OddsRatio_working_3-way'!AB574+'OddsRatio_working_3-way'!AH574</f>
        <v>-0.38674140192461565</v>
      </c>
      <c r="AO574" s="11">
        <f>'OddsRatio_working_3-way'!AC574+'OddsRatio_working_3-way'!AI574</f>
        <v>0</v>
      </c>
      <c r="AP574" s="11">
        <f>'OddsRatio_working_3-way'!AD574+'OddsRatio_working_3-way'!AJ574</f>
        <v>0</v>
      </c>
      <c r="AQ574" s="11">
        <f>'OddsRatio_working_3-way'!AE574+'OddsRatio_working_3-way'!AK574</f>
        <v>0</v>
      </c>
      <c r="AR574" s="10">
        <f>IF(A574="","",IF(('OddsRatio_working_3-way'!X574=0),IF(Q574&gt;0,-Q574^(1/3),(-Q574)^(1/3)),'OddsRatio_working_3-way'!AL574-'OddsRatio_working_3-way'!R574/3))</f>
        <v>1.0364686416529818</v>
      </c>
      <c r="AS574" s="11">
        <f>IF(('OddsRatio_working_3-way'!X574=0),IF(Q574&gt;0,-Q574^(1/3),(-Q574)^(1/3)),'OddsRatio_working_3-way'!AM574-'OddsRatio_working_3-way'!R574/3)</f>
        <v>-0.64972723972836643</v>
      </c>
      <c r="AT574" s="11">
        <f>IF(('OddsRatio_working_3-way'!X574=0),IF(Q574&gt;0,-Q574^(1/3),(-Q574)^(1/3)),'OddsRatio_working_3-way'!AN574-'OddsRatio_working_3-way'!R574/3)</f>
        <v>-0.38674140192461565</v>
      </c>
      <c r="AU574" s="11">
        <f>IF(('OddsRatio_working_3-way'!X574=0),0,'OddsRatio_working_3-way'!AO574)</f>
        <v>0</v>
      </c>
      <c r="AV574" s="11">
        <f>IF(('OddsRatio_working_3-way'!X574=0),0,'OddsRatio_working_3-way'!AP574)</f>
        <v>0</v>
      </c>
      <c r="AW574" s="11">
        <f>IF(('OddsRatio_working_3-way'!X574=0),0,'OddsRatio_working_3-way'!AQ574)</f>
        <v>0</v>
      </c>
    </row>
    <row r="575" spans="1:49" x14ac:dyDescent="0.2">
      <c r="A575" s="4">
        <f>IF('True_Odds_Calculator_3-way'!A576="","",'True_Odds_Calculator_3-way'!A576)</f>
        <v>1.2</v>
      </c>
      <c r="B575" s="4">
        <f>IF('True_Odds_Calculator_3-way'!B576="","",'True_Odds_Calculator_3-way'!B576)</f>
        <v>7.14</v>
      </c>
      <c r="C575" s="4">
        <f>IF('True_Odds_Calculator_3-way'!C576="","",'True_Odds_Calculator_3-way'!C576)</f>
        <v>16.48</v>
      </c>
      <c r="D575" s="9">
        <f t="shared" si="117"/>
        <v>0.81772012155377483</v>
      </c>
      <c r="E575" s="9">
        <f t="shared" si="118"/>
        <v>0.12749560189937537</v>
      </c>
      <c r="F575" s="9">
        <f t="shared" si="119"/>
        <v>5.4784276546849718E-2</v>
      </c>
      <c r="G575" s="9">
        <f t="shared" si="120"/>
        <v>1.1145615329843517</v>
      </c>
      <c r="H575" s="9">
        <f t="shared" si="121"/>
        <v>1.2229123065968703</v>
      </c>
      <c r="I575" s="9">
        <f t="shared" si="122"/>
        <v>7.8434078125239175</v>
      </c>
      <c r="J575" s="9">
        <f t="shared" si="123"/>
        <v>18.253412530597767</v>
      </c>
      <c r="K575" s="11">
        <f t="shared" si="124"/>
        <v>0.83333333333333337</v>
      </c>
      <c r="L575" s="11">
        <f t="shared" si="125"/>
        <v>0.14005602240896359</v>
      </c>
      <c r="M575" s="11">
        <f t="shared" si="126"/>
        <v>6.0679611650485438E-2</v>
      </c>
      <c r="N575" s="11">
        <f>'OddsRatio_working_3-way'!K575+'OddsRatio_working_3-way'!L575+'OddsRatio_working_3-way'!M575-('OddsRatio_working_3-way'!K575*'OddsRatio_working_3-way'!L575)-('OddsRatio_working_3-way'!K575*'OddsRatio_working_3-way'!M575)-('OddsRatio_working_3-way'!L575*'OddsRatio_working_3-way'!M575)+('OddsRatio_working_3-way'!K575*'OddsRatio_working_3-way'!L575*'OddsRatio_working_3-way'!M575)-1</f>
        <v>-0.13462715183160634</v>
      </c>
      <c r="O575" s="11">
        <f>0</f>
        <v>0</v>
      </c>
      <c r="P575" s="11">
        <f>('OddsRatio_working_3-way'!K575*'OddsRatio_working_3-way'!L575)+('OddsRatio_working_3-way'!K575*'OddsRatio_working_3-way'!M575)+('OddsRatio_working_3-way'!L575*'OddsRatio_working_3-way'!M575)-(3*'OddsRatio_working_3-way'!K575*'OddsRatio_working_3-way'!L575*'OddsRatio_working_3-way'!M575)</f>
        <v>0.15453187747590946</v>
      </c>
      <c r="Q575" s="11">
        <f>2*'OddsRatio_working_3-way'!K575*'OddsRatio_working_3-way'!L575*'OddsRatio_working_3-way'!M575</f>
        <v>1.4164241748479328E-2</v>
      </c>
      <c r="R575" s="11">
        <f t="shared" si="127"/>
        <v>0</v>
      </c>
      <c r="S575" s="11">
        <f t="shared" si="128"/>
        <v>-1.1478507520474046</v>
      </c>
      <c r="T575" s="11">
        <f t="shared" si="129"/>
        <v>-0.10521088469728732</v>
      </c>
      <c r="U575" s="11">
        <f>'OddsRatio_working_3-way'!S575-'OddsRatio_working_3-way'!R575^2/3</f>
        <v>-1.1478507520474046</v>
      </c>
      <c r="V575" s="11">
        <f>'OddsRatio_working_3-way'!S575*'OddsRatio_working_3-way'!R575/3-2*'OddsRatio_working_3-way'!R575^3/27-'OddsRatio_working_3-way'!T575</f>
        <v>0.10521088469728732</v>
      </c>
      <c r="W575" s="11">
        <f>'OddsRatio_working_3-way'!V575^2+4*'OddsRatio_working_3-way'!U575^3/27</f>
        <v>-0.21298456385831871</v>
      </c>
      <c r="X575" s="11">
        <f>IF('OddsRatio_working_3-way'!W575&gt;0,IF(ABS('OddsRatio_working_3-way'!V575+SQRT('OddsRatio_working_3-way'!W575))/2&gt;0,ABS('OddsRatio_working_3-way'!V575+SQRT('OddsRatio_working_3-way'!W575))/2,ABS('OddsRatio_working_3-way'!V575-SQRT('OddsRatio_working_3-way'!W575))/2),SQRT(-'OddsRatio_working_3-way'!U575^3/27))</f>
        <v>0.23667165763833267</v>
      </c>
      <c r="Y575" s="11">
        <f>IF('OddsRatio_working_3-way'!W575&gt;=0,IF('OddsRatio_working_3-way'!V575+SQRT('OddsRatio_working_3-way'!W575)&gt;0,0,PI()),ACOS('OddsRatio_working_3-way'!V575/(2*'OddsRatio_working_3-way'!X575)))</f>
        <v>1.346652354669581</v>
      </c>
      <c r="Z575" s="11">
        <f>'OddsRatio_working_3-way'!X575^(1/3)*COS('OddsRatio_working_3-way'!Y575/3)</f>
        <v>0.55728076649217584</v>
      </c>
      <c r="AA575" s="11">
        <f>'OddsRatio_working_3-way'!X575^(1/3)*COS(('OddsRatio_working_3-way'!Y575+2*PI())/3)</f>
        <v>-0.5111082272272951</v>
      </c>
      <c r="AB575" s="11">
        <f>'OddsRatio_working_3-way'!X575^(1/3)*COS(('OddsRatio_working_3-way'!Y575+4*PI())/3)</f>
        <v>-4.6172539264880665E-2</v>
      </c>
      <c r="AC575" s="11">
        <f>'OddsRatio_working_3-way'!X575^(1/3)*SIN('OddsRatio_working_3-way'!Y575/3)</f>
        <v>0.26843074460096372</v>
      </c>
      <c r="AD575" s="11">
        <f>'OddsRatio_working_3-way'!X575^(1/3)*SIN(('OddsRatio_working_3-way'!Y575+2*PI())/3)</f>
        <v>0.34840392852220625</v>
      </c>
      <c r="AE575" s="11">
        <f>'OddsRatio_working_3-way'!X575^(1/3)*SIN(('OddsRatio_working_3-way'!Y575+4*PI())/3)</f>
        <v>-0.61683467312316997</v>
      </c>
      <c r="AF575" s="11">
        <f>-'OddsRatio_working_3-way'!U575/(3*'OddsRatio_working_3-way'!X575^(1/3))*COS(('OddsRatio_working_3-way'!Y575)/3)</f>
        <v>0.55728076649217584</v>
      </c>
      <c r="AG575" s="11">
        <f>-'OddsRatio_working_3-way'!U575/(3*'OddsRatio_working_3-way'!X575^(1/3))*COS(('OddsRatio_working_3-way'!Y575+2*PI())/3)</f>
        <v>-0.5111082272272951</v>
      </c>
      <c r="AH575" s="11">
        <f>-'OddsRatio_working_3-way'!U575/(3*'OddsRatio_working_3-way'!X575^(1/3))*COS(('OddsRatio_working_3-way'!Y575+4*PI())/3)</f>
        <v>-4.6172539264880665E-2</v>
      </c>
      <c r="AI575" s="11">
        <f>'OddsRatio_working_3-way'!U575/(3*'OddsRatio_working_3-way'!X575^(1/3))*SIN(('OddsRatio_working_3-way'!Y575)/3)</f>
        <v>-0.26843074460096372</v>
      </c>
      <c r="AJ575" s="11">
        <f>'OddsRatio_working_3-way'!U575/(3*'OddsRatio_working_3-way'!X575^(1/3))*SIN(('OddsRatio_working_3-way'!Y575+2*PI())/3)</f>
        <v>-0.34840392852220625</v>
      </c>
      <c r="AK575" s="11">
        <f>'OddsRatio_working_3-way'!U575/(3*'OddsRatio_working_3-way'!X575^(1/3))*SIN(('OddsRatio_working_3-way'!Y575+4*PI())/3)</f>
        <v>0.61683467312316997</v>
      </c>
      <c r="AL575" s="11">
        <f>'OddsRatio_working_3-way'!Z575+'OddsRatio_working_3-way'!AF575</f>
        <v>1.1145615329843517</v>
      </c>
      <c r="AM575" s="11">
        <f>'OddsRatio_working_3-way'!AA575+'OddsRatio_working_3-way'!AG575</f>
        <v>-1.0222164544545902</v>
      </c>
      <c r="AN575" s="11">
        <f>'OddsRatio_working_3-way'!AB575+'OddsRatio_working_3-way'!AH575</f>
        <v>-9.2345078529761329E-2</v>
      </c>
      <c r="AO575" s="11">
        <f>'OddsRatio_working_3-way'!AC575+'OddsRatio_working_3-way'!AI575</f>
        <v>0</v>
      </c>
      <c r="AP575" s="11">
        <f>'OddsRatio_working_3-way'!AD575+'OddsRatio_working_3-way'!AJ575</f>
        <v>0</v>
      </c>
      <c r="AQ575" s="11">
        <f>'OddsRatio_working_3-way'!AE575+'OddsRatio_working_3-way'!AK575</f>
        <v>0</v>
      </c>
      <c r="AR575" s="10">
        <f>IF(A575="","",IF(('OddsRatio_working_3-way'!X575=0),IF(Q575&gt;0,-Q575^(1/3),(-Q575)^(1/3)),'OddsRatio_working_3-way'!AL575-'OddsRatio_working_3-way'!R575/3))</f>
        <v>1.1145615329843517</v>
      </c>
      <c r="AS575" s="11">
        <f>IF(('OddsRatio_working_3-way'!X575=0),IF(Q575&gt;0,-Q575^(1/3),(-Q575)^(1/3)),'OddsRatio_working_3-way'!AM575-'OddsRatio_working_3-way'!R575/3)</f>
        <v>-1.0222164544545902</v>
      </c>
      <c r="AT575" s="11">
        <f>IF(('OddsRatio_working_3-way'!X575=0),IF(Q575&gt;0,-Q575^(1/3),(-Q575)^(1/3)),'OddsRatio_working_3-way'!AN575-'OddsRatio_working_3-way'!R575/3)</f>
        <v>-9.2345078529761329E-2</v>
      </c>
      <c r="AU575" s="11">
        <f>IF(('OddsRatio_working_3-way'!X575=0),0,'OddsRatio_working_3-way'!AO575)</f>
        <v>0</v>
      </c>
      <c r="AV575" s="11">
        <f>IF(('OddsRatio_working_3-way'!X575=0),0,'OddsRatio_working_3-way'!AP575)</f>
        <v>0</v>
      </c>
      <c r="AW575" s="11">
        <f>IF(('OddsRatio_working_3-way'!X575=0),0,'OddsRatio_working_3-way'!AQ575)</f>
        <v>0</v>
      </c>
    </row>
    <row r="576" spans="1:49" x14ac:dyDescent="0.2">
      <c r="A576" s="4">
        <f>IF('True_Odds_Calculator_3-way'!A577="","",'True_Odds_Calculator_3-way'!A577)</f>
        <v>2.27</v>
      </c>
      <c r="B576" s="4">
        <f>IF('True_Odds_Calculator_3-way'!B577="","",'True_Odds_Calculator_3-way'!B577)</f>
        <v>3.14</v>
      </c>
      <c r="C576" s="4">
        <f>IF('True_Odds_Calculator_3-way'!C577="","",'True_Odds_Calculator_3-way'!C577)</f>
        <v>3.8</v>
      </c>
      <c r="D576" s="9">
        <f t="shared" si="117"/>
        <v>0.43219576738112009</v>
      </c>
      <c r="E576" s="9">
        <f t="shared" si="118"/>
        <v>0.31116317179017966</v>
      </c>
      <c r="F576" s="9">
        <f t="shared" si="119"/>
        <v>0.25664106082870025</v>
      </c>
      <c r="G576" s="9">
        <f t="shared" si="120"/>
        <v>1.0344616506846673</v>
      </c>
      <c r="H576" s="9">
        <f t="shared" si="121"/>
        <v>2.3137662963695274</v>
      </c>
      <c r="I576" s="9">
        <f t="shared" si="122"/>
        <v>3.2137479324651879</v>
      </c>
      <c r="J576" s="9">
        <f t="shared" si="123"/>
        <v>3.8964926219170679</v>
      </c>
      <c r="K576" s="11">
        <f t="shared" si="124"/>
        <v>0.44052863436123346</v>
      </c>
      <c r="L576" s="11">
        <f t="shared" si="125"/>
        <v>0.31847133757961782</v>
      </c>
      <c r="M576" s="11">
        <f t="shared" si="126"/>
        <v>0.26315789473684209</v>
      </c>
      <c r="N576" s="11">
        <f>'OddsRatio_working_3-way'!K576+'OddsRatio_working_3-way'!L576+'OddsRatio_working_3-way'!M576-('OddsRatio_working_3-way'!K576*'OddsRatio_working_3-way'!L576)-('OddsRatio_working_3-way'!K576*'OddsRatio_working_3-way'!M576)-('OddsRatio_working_3-way'!L576*'OddsRatio_working_3-way'!M576)+('OddsRatio_working_3-way'!K576*'OddsRatio_working_3-way'!L576*'OddsRatio_working_3-way'!M576)-1</f>
        <v>-0.28095477898990007</v>
      </c>
      <c r="O576" s="11">
        <f>0</f>
        <v>0</v>
      </c>
      <c r="P576" s="11">
        <f>('OddsRatio_working_3-way'!K576*'OddsRatio_working_3-way'!L576)+('OddsRatio_working_3-way'!K576*'OddsRatio_working_3-way'!M576)+('OddsRatio_working_3-way'!L576*'OddsRatio_working_3-way'!M576)-(3*'OddsRatio_working_3-way'!K576*'OddsRatio_working_3-way'!L576*'OddsRatio_working_3-way'!M576)</f>
        <v>0.22927278070593859</v>
      </c>
      <c r="Q576" s="11">
        <f>2*'OddsRatio_working_3-way'!K576*'OddsRatio_working_3-way'!L576*'OddsRatio_working_3-way'!M576</f>
        <v>7.3839864961654941E-2</v>
      </c>
      <c r="R576" s="11">
        <f t="shared" si="127"/>
        <v>0</v>
      </c>
      <c r="S576" s="11">
        <f t="shared" si="128"/>
        <v>-0.81604869484772369</v>
      </c>
      <c r="T576" s="11">
        <f t="shared" si="129"/>
        <v>-0.26281761508783369</v>
      </c>
      <c r="U576" s="11">
        <f>'OddsRatio_working_3-way'!S576-'OddsRatio_working_3-way'!R576^2/3</f>
        <v>-0.81604869484772369</v>
      </c>
      <c r="V576" s="11">
        <f>'OddsRatio_working_3-way'!S576*'OddsRatio_working_3-way'!R576/3-2*'OddsRatio_working_3-way'!R576^3/27-'OddsRatio_working_3-way'!T576</f>
        <v>0.26281761508783369</v>
      </c>
      <c r="W576" s="11">
        <f>'OddsRatio_working_3-way'!V576^2+4*'OddsRatio_working_3-way'!U576^3/27</f>
        <v>-1.1435904617967285E-2</v>
      </c>
      <c r="X576" s="11">
        <f>IF('OddsRatio_working_3-way'!W576&gt;0,IF(ABS('OddsRatio_working_3-way'!V576+SQRT('OddsRatio_working_3-way'!W576))/2&gt;0,ABS('OddsRatio_working_3-way'!V576+SQRT('OddsRatio_working_3-way'!W576))/2,ABS('OddsRatio_working_3-way'!V576-SQRT('OddsRatio_working_3-way'!W576))/2),SQRT(-'OddsRatio_working_3-way'!U576^3/27))</f>
        <v>0.14187054258938323</v>
      </c>
      <c r="Y576" s="11">
        <f>IF('OddsRatio_working_3-way'!W576&gt;=0,IF('OddsRatio_working_3-way'!V576+SQRT('OddsRatio_working_3-way'!W576)&gt;0,0,PI()),ACOS('OddsRatio_working_3-way'!V576/(2*'OddsRatio_working_3-way'!X576)))</f>
        <v>0.38643491958988818</v>
      </c>
      <c r="Z576" s="11">
        <f>'OddsRatio_working_3-way'!X576^(1/3)*COS('OddsRatio_working_3-way'!Y576/3)</f>
        <v>0.51723082534233367</v>
      </c>
      <c r="AA576" s="11">
        <f>'OddsRatio_working_3-way'!X576^(1/3)*COS(('OddsRatio_working_3-way'!Y576+2*PI())/3)</f>
        <v>-0.31663591507072536</v>
      </c>
      <c r="AB576" s="11">
        <f>'OddsRatio_working_3-way'!X576^(1/3)*COS(('OddsRatio_working_3-way'!Y576+4*PI())/3)</f>
        <v>-0.20059491027160842</v>
      </c>
      <c r="AC576" s="11">
        <f>'OddsRatio_working_3-way'!X576^(1/3)*SIN('OddsRatio_working_3-way'!Y576/3)</f>
        <v>6.6996305357804847E-2</v>
      </c>
      <c r="AD576" s="11">
        <f>'OddsRatio_working_3-way'!X576^(1/3)*SIN(('OddsRatio_working_3-way'!Y576+2*PI())/3)</f>
        <v>0.41443688168795051</v>
      </c>
      <c r="AE576" s="11">
        <f>'OddsRatio_working_3-way'!X576^(1/3)*SIN(('OddsRatio_working_3-way'!Y576+4*PI())/3)</f>
        <v>-0.48143318704575538</v>
      </c>
      <c r="AF576" s="11">
        <f>-'OddsRatio_working_3-way'!U576/(3*'OddsRatio_working_3-way'!X576^(1/3))*COS(('OddsRatio_working_3-way'!Y576)/3)</f>
        <v>0.51723082534233367</v>
      </c>
      <c r="AG576" s="11">
        <f>-'OddsRatio_working_3-way'!U576/(3*'OddsRatio_working_3-way'!X576^(1/3))*COS(('OddsRatio_working_3-way'!Y576+2*PI())/3)</f>
        <v>-0.31663591507072536</v>
      </c>
      <c r="AH576" s="11">
        <f>-'OddsRatio_working_3-way'!U576/(3*'OddsRatio_working_3-way'!X576^(1/3))*COS(('OddsRatio_working_3-way'!Y576+4*PI())/3)</f>
        <v>-0.20059491027160842</v>
      </c>
      <c r="AI576" s="11">
        <f>'OddsRatio_working_3-way'!U576/(3*'OddsRatio_working_3-way'!X576^(1/3))*SIN(('OddsRatio_working_3-way'!Y576)/3)</f>
        <v>-6.6996305357804847E-2</v>
      </c>
      <c r="AJ576" s="11">
        <f>'OddsRatio_working_3-way'!U576/(3*'OddsRatio_working_3-way'!X576^(1/3))*SIN(('OddsRatio_working_3-way'!Y576+2*PI())/3)</f>
        <v>-0.41443688168795051</v>
      </c>
      <c r="AK576" s="11">
        <f>'OddsRatio_working_3-way'!U576/(3*'OddsRatio_working_3-way'!X576^(1/3))*SIN(('OddsRatio_working_3-way'!Y576+4*PI())/3)</f>
        <v>0.48143318704575538</v>
      </c>
      <c r="AL576" s="11">
        <f>'OddsRatio_working_3-way'!Z576+'OddsRatio_working_3-way'!AF576</f>
        <v>1.0344616506846673</v>
      </c>
      <c r="AM576" s="11">
        <f>'OddsRatio_working_3-way'!AA576+'OddsRatio_working_3-way'!AG576</f>
        <v>-0.63327183014145072</v>
      </c>
      <c r="AN576" s="11">
        <f>'OddsRatio_working_3-way'!AB576+'OddsRatio_working_3-way'!AH576</f>
        <v>-0.40118982054321684</v>
      </c>
      <c r="AO576" s="11">
        <f>'OddsRatio_working_3-way'!AC576+'OddsRatio_working_3-way'!AI576</f>
        <v>0</v>
      </c>
      <c r="AP576" s="11">
        <f>'OddsRatio_working_3-way'!AD576+'OddsRatio_working_3-way'!AJ576</f>
        <v>0</v>
      </c>
      <c r="AQ576" s="11">
        <f>'OddsRatio_working_3-way'!AE576+'OddsRatio_working_3-way'!AK576</f>
        <v>0</v>
      </c>
      <c r="AR576" s="10">
        <f>IF(A576="","",IF(('OddsRatio_working_3-way'!X576=0),IF(Q576&gt;0,-Q576^(1/3),(-Q576)^(1/3)),'OddsRatio_working_3-way'!AL576-'OddsRatio_working_3-way'!R576/3))</f>
        <v>1.0344616506846673</v>
      </c>
      <c r="AS576" s="11">
        <f>IF(('OddsRatio_working_3-way'!X576=0),IF(Q576&gt;0,-Q576^(1/3),(-Q576)^(1/3)),'OddsRatio_working_3-way'!AM576-'OddsRatio_working_3-way'!R576/3)</f>
        <v>-0.63327183014145072</v>
      </c>
      <c r="AT576" s="11">
        <f>IF(('OddsRatio_working_3-way'!X576=0),IF(Q576&gt;0,-Q576^(1/3),(-Q576)^(1/3)),'OddsRatio_working_3-way'!AN576-'OddsRatio_working_3-way'!R576/3)</f>
        <v>-0.40118982054321684</v>
      </c>
      <c r="AU576" s="11">
        <f>IF(('OddsRatio_working_3-way'!X576=0),0,'OddsRatio_working_3-way'!AO576)</f>
        <v>0</v>
      </c>
      <c r="AV576" s="11">
        <f>IF(('OddsRatio_working_3-way'!X576=0),0,'OddsRatio_working_3-way'!AP576)</f>
        <v>0</v>
      </c>
      <c r="AW576" s="11">
        <f>IF(('OddsRatio_working_3-way'!X576=0),0,'OddsRatio_working_3-way'!AQ576)</f>
        <v>0</v>
      </c>
    </row>
    <row r="577" spans="1:49" x14ac:dyDescent="0.2">
      <c r="A577" s="4">
        <f>IF('True_Odds_Calculator_3-way'!A578="","",'True_Odds_Calculator_3-way'!A578)</f>
        <v>5.0599999999999996</v>
      </c>
      <c r="B577" s="4">
        <f>IF('True_Odds_Calculator_3-way'!B578="","",'True_Odds_Calculator_3-way'!B578)</f>
        <v>3.21</v>
      </c>
      <c r="C577" s="4">
        <f>IF('True_Odds_Calculator_3-way'!C578="","",'True_Odds_Calculator_3-way'!C578)</f>
        <v>1.94</v>
      </c>
      <c r="D577" s="9">
        <f t="shared" si="117"/>
        <v>0.19140153412946292</v>
      </c>
      <c r="E577" s="9">
        <f t="shared" si="118"/>
        <v>0.30306633870927713</v>
      </c>
      <c r="F577" s="9">
        <f t="shared" si="119"/>
        <v>0.50553212716125995</v>
      </c>
      <c r="G577" s="9">
        <f t="shared" si="120"/>
        <v>1.040546433537167</v>
      </c>
      <c r="H577" s="9">
        <f t="shared" si="121"/>
        <v>5.224618520160897</v>
      </c>
      <c r="I577" s="9">
        <f t="shared" si="122"/>
        <v>3.2996076181171392</v>
      </c>
      <c r="J577" s="9">
        <f t="shared" si="123"/>
        <v>1.9781136475249366</v>
      </c>
      <c r="K577" s="11">
        <f t="shared" si="124"/>
        <v>0.19762845849802374</v>
      </c>
      <c r="L577" s="11">
        <f t="shared" si="125"/>
        <v>0.3115264797507788</v>
      </c>
      <c r="M577" s="11">
        <f t="shared" si="126"/>
        <v>0.51546391752577325</v>
      </c>
      <c r="N577" s="11">
        <f>'OddsRatio_working_3-way'!K577+'OddsRatio_working_3-way'!L577+'OddsRatio_working_3-way'!M577-('OddsRatio_working_3-way'!K577*'OddsRatio_working_3-way'!L577)-('OddsRatio_working_3-way'!K577*'OddsRatio_working_3-way'!M577)-('OddsRatio_working_3-way'!L577*'OddsRatio_working_3-way'!M577)+('OddsRatio_working_3-way'!K577*'OddsRatio_working_3-way'!L577*'OddsRatio_working_3-way'!M577)-1</f>
        <v>-0.26766333306294832</v>
      </c>
      <c r="O577" s="11">
        <f>0</f>
        <v>0</v>
      </c>
      <c r="P577" s="11">
        <f>('OddsRatio_working_3-way'!K577*'OddsRatio_working_3-way'!L577)+('OddsRatio_working_3-way'!K577*'OddsRatio_working_3-way'!M577)+('OddsRatio_working_3-way'!L577*'OddsRatio_working_3-way'!M577)-(3*'OddsRatio_working_3-way'!K577*'OddsRatio_working_3-way'!L577*'OddsRatio_working_3-way'!M577)</f>
        <v>0.22881157236900648</v>
      </c>
      <c r="Q577" s="11">
        <f>2*'OddsRatio_working_3-way'!K577*'OddsRatio_working_3-way'!L577*'OddsRatio_working_3-way'!M577</f>
        <v>6.347061646851776E-2</v>
      </c>
      <c r="R577" s="11">
        <f t="shared" si="127"/>
        <v>0</v>
      </c>
      <c r="S577" s="11">
        <f t="shared" si="128"/>
        <v>-0.85484840135049511</v>
      </c>
      <c r="T577" s="11">
        <f t="shared" si="129"/>
        <v>-0.23712854406393766</v>
      </c>
      <c r="U577" s="11">
        <f>'OddsRatio_working_3-way'!S577-'OddsRatio_working_3-way'!R577^2/3</f>
        <v>-0.85484840135049511</v>
      </c>
      <c r="V577" s="11">
        <f>'OddsRatio_working_3-way'!S577*'OddsRatio_working_3-way'!R577/3-2*'OddsRatio_working_3-way'!R577^3/27-'OddsRatio_working_3-way'!T577</f>
        <v>0.23712854406393766</v>
      </c>
      <c r="W577" s="11">
        <f>'OddsRatio_working_3-way'!V577^2+4*'OddsRatio_working_3-way'!U577^3/27</f>
        <v>-3.6317307921594086E-2</v>
      </c>
      <c r="X577" s="11">
        <f>IF('OddsRatio_working_3-way'!W577&gt;0,IF(ABS('OddsRatio_working_3-way'!V577+SQRT('OddsRatio_working_3-way'!W577))/2&gt;0,ABS('OddsRatio_working_3-way'!V577+SQRT('OddsRatio_working_3-way'!W577))/2,ABS('OddsRatio_working_3-way'!V577-SQRT('OddsRatio_working_3-way'!W577))/2),SQRT(-'OddsRatio_working_3-way'!U577^3/27))</f>
        <v>0.15210790111913722</v>
      </c>
      <c r="Y577" s="11">
        <f>IF('OddsRatio_working_3-way'!W577&gt;=0,IF('OddsRatio_working_3-way'!V577+SQRT('OddsRatio_working_3-way'!W577)&gt;0,0,PI()),ACOS('OddsRatio_working_3-way'!V577/(2*'OddsRatio_working_3-way'!X577)))</f>
        <v>0.67696938395086137</v>
      </c>
      <c r="Z577" s="11">
        <f>'OddsRatio_working_3-way'!X577^(1/3)*COS('OddsRatio_working_3-way'!Y577/3)</f>
        <v>0.52027321676858362</v>
      </c>
      <c r="AA577" s="11">
        <f>'OddsRatio_working_3-way'!X577^(1/3)*COS(('OddsRatio_working_3-way'!Y577+2*PI())/3)</f>
        <v>-0.36357226602988618</v>
      </c>
      <c r="AB577" s="11">
        <f>'OddsRatio_working_3-way'!X577^(1/3)*COS(('OddsRatio_working_3-way'!Y577+4*PI())/3)</f>
        <v>-0.15670095073869741</v>
      </c>
      <c r="AC577" s="11">
        <f>'OddsRatio_working_3-way'!X577^(1/3)*SIN('OddsRatio_working_3-way'!Y577/3)</f>
        <v>0.11943720957097982</v>
      </c>
      <c r="AD577" s="11">
        <f>'OddsRatio_working_3-way'!X577^(1/3)*SIN(('OddsRatio_working_3-way'!Y577+2*PI())/3)</f>
        <v>0.39085121784475158</v>
      </c>
      <c r="AE577" s="11">
        <f>'OddsRatio_working_3-way'!X577^(1/3)*SIN(('OddsRatio_working_3-way'!Y577+4*PI())/3)</f>
        <v>-0.51028842741573133</v>
      </c>
      <c r="AF577" s="11">
        <f>-'OddsRatio_working_3-way'!U577/(3*'OddsRatio_working_3-way'!X577^(1/3))*COS(('OddsRatio_working_3-way'!Y577)/3)</f>
        <v>0.52027321676858351</v>
      </c>
      <c r="AG577" s="11">
        <f>-'OddsRatio_working_3-way'!U577/(3*'OddsRatio_working_3-way'!X577^(1/3))*COS(('OddsRatio_working_3-way'!Y577+2*PI())/3)</f>
        <v>-0.36357226602988613</v>
      </c>
      <c r="AH577" s="11">
        <f>-'OddsRatio_working_3-way'!U577/(3*'OddsRatio_working_3-way'!X577^(1/3))*COS(('OddsRatio_working_3-way'!Y577+4*PI())/3)</f>
        <v>-0.15670095073869739</v>
      </c>
      <c r="AI577" s="11">
        <f>'OddsRatio_working_3-way'!U577/(3*'OddsRatio_working_3-way'!X577^(1/3))*SIN(('OddsRatio_working_3-way'!Y577)/3)</f>
        <v>-0.11943720957097979</v>
      </c>
      <c r="AJ577" s="11">
        <f>'OddsRatio_working_3-way'!U577/(3*'OddsRatio_working_3-way'!X577^(1/3))*SIN(('OddsRatio_working_3-way'!Y577+2*PI())/3)</f>
        <v>-0.39085121784475152</v>
      </c>
      <c r="AK577" s="11">
        <f>'OddsRatio_working_3-way'!U577/(3*'OddsRatio_working_3-way'!X577^(1/3))*SIN(('OddsRatio_working_3-way'!Y577+4*PI())/3)</f>
        <v>0.51028842741573122</v>
      </c>
      <c r="AL577" s="11">
        <f>'OddsRatio_working_3-way'!Z577+'OddsRatio_working_3-way'!AF577</f>
        <v>1.040546433537167</v>
      </c>
      <c r="AM577" s="11">
        <f>'OddsRatio_working_3-way'!AA577+'OddsRatio_working_3-way'!AG577</f>
        <v>-0.72714453205977225</v>
      </c>
      <c r="AN577" s="11">
        <f>'OddsRatio_working_3-way'!AB577+'OddsRatio_working_3-way'!AH577</f>
        <v>-0.31340190147739477</v>
      </c>
      <c r="AO577" s="11">
        <f>'OddsRatio_working_3-way'!AC577+'OddsRatio_working_3-way'!AI577</f>
        <v>0</v>
      </c>
      <c r="AP577" s="11">
        <f>'OddsRatio_working_3-way'!AD577+'OddsRatio_working_3-way'!AJ577</f>
        <v>0</v>
      </c>
      <c r="AQ577" s="11">
        <f>'OddsRatio_working_3-way'!AE577+'OddsRatio_working_3-way'!AK577</f>
        <v>0</v>
      </c>
      <c r="AR577" s="10">
        <f>IF(A577="","",IF(('OddsRatio_working_3-way'!X577=0),IF(Q577&gt;0,-Q577^(1/3),(-Q577)^(1/3)),'OddsRatio_working_3-way'!AL577-'OddsRatio_working_3-way'!R577/3))</f>
        <v>1.040546433537167</v>
      </c>
      <c r="AS577" s="11">
        <f>IF(('OddsRatio_working_3-way'!X577=0),IF(Q577&gt;0,-Q577^(1/3),(-Q577)^(1/3)),'OddsRatio_working_3-way'!AM577-'OddsRatio_working_3-way'!R577/3)</f>
        <v>-0.72714453205977225</v>
      </c>
      <c r="AT577" s="11">
        <f>IF(('OddsRatio_working_3-way'!X577=0),IF(Q577&gt;0,-Q577^(1/3),(-Q577)^(1/3)),'OddsRatio_working_3-way'!AN577-'OddsRatio_working_3-way'!R577/3)</f>
        <v>-0.31340190147739477</v>
      </c>
      <c r="AU577" s="11">
        <f>IF(('OddsRatio_working_3-way'!X577=0),0,'OddsRatio_working_3-way'!AO577)</f>
        <v>0</v>
      </c>
      <c r="AV577" s="11">
        <f>IF(('OddsRatio_working_3-way'!X577=0),0,'OddsRatio_working_3-way'!AP577)</f>
        <v>0</v>
      </c>
      <c r="AW577" s="11">
        <f>IF(('OddsRatio_working_3-way'!X577=0),0,'OddsRatio_working_3-way'!AQ577)</f>
        <v>0</v>
      </c>
    </row>
    <row r="578" spans="1:49" x14ac:dyDescent="0.2">
      <c r="A578" s="4">
        <f>IF('True_Odds_Calculator_3-way'!A579="","",'True_Odds_Calculator_3-way'!A579)</f>
        <v>2.17</v>
      </c>
      <c r="B578" s="4">
        <f>IF('True_Odds_Calculator_3-way'!B579="","",'True_Odds_Calculator_3-way'!B579)</f>
        <v>3.07</v>
      </c>
      <c r="C578" s="4">
        <f>IF('True_Odds_Calculator_3-way'!C579="","",'True_Odds_Calculator_3-way'!C579)</f>
        <v>4.03</v>
      </c>
      <c r="D578" s="9">
        <f t="shared" si="117"/>
        <v>0.44758512687013974</v>
      </c>
      <c r="E578" s="9">
        <f t="shared" si="118"/>
        <v>0.3141092599564716</v>
      </c>
      <c r="F578" s="9">
        <f t="shared" si="119"/>
        <v>0.23830561317338872</v>
      </c>
      <c r="G578" s="9">
        <f t="shared" si="120"/>
        <v>1.0548819338908531</v>
      </c>
      <c r="H578" s="9">
        <f t="shared" si="121"/>
        <v>2.2342118626522978</v>
      </c>
      <c r="I578" s="9">
        <f t="shared" si="122"/>
        <v>3.1836056031540658</v>
      </c>
      <c r="J578" s="9">
        <f t="shared" si="123"/>
        <v>4.1962922596892849</v>
      </c>
      <c r="K578" s="11">
        <f t="shared" si="124"/>
        <v>0.46082949308755761</v>
      </c>
      <c r="L578" s="11">
        <f t="shared" si="125"/>
        <v>0.32573289902280134</v>
      </c>
      <c r="M578" s="11">
        <f t="shared" si="126"/>
        <v>0.24813895781637715</v>
      </c>
      <c r="N578" s="11">
        <f>'OddsRatio_working_3-way'!K578+'OddsRatio_working_3-way'!L578+'OddsRatio_working_3-way'!M578-('OddsRatio_working_3-way'!K578*'OddsRatio_working_3-way'!L578)-('OddsRatio_working_3-way'!K578*'OddsRatio_working_3-way'!M578)-('OddsRatio_working_3-way'!L578*'OddsRatio_working_3-way'!M578)+('OddsRatio_working_3-way'!K578*'OddsRatio_working_3-way'!L578*'OddsRatio_working_3-way'!M578)-1</f>
        <v>-0.27333527343018005</v>
      </c>
      <c r="O578" s="11">
        <f>0</f>
        <v>0</v>
      </c>
      <c r="P578" s="11">
        <f>('OddsRatio_working_3-way'!K578*'OddsRatio_working_3-way'!L578)+('OddsRatio_working_3-way'!K578*'OddsRatio_working_3-way'!M578)+('OddsRatio_working_3-way'!L578*'OddsRatio_working_3-way'!M578)-(3*'OddsRatio_working_3-way'!K578*'OddsRatio_working_3-way'!L578*'OddsRatio_working_3-way'!M578)</f>
        <v>0.23354167212186985</v>
      </c>
      <c r="Q578" s="11">
        <f>2*'OddsRatio_working_3-way'!K578*'OddsRatio_working_3-way'!L578*'OddsRatio_working_3-way'!M578</f>
        <v>7.4494951235046208E-2</v>
      </c>
      <c r="R578" s="11">
        <f t="shared" si="127"/>
        <v>0</v>
      </c>
      <c r="S578" s="11">
        <f t="shared" si="128"/>
        <v>-0.85441468710230351</v>
      </c>
      <c r="T578" s="11">
        <f t="shared" si="129"/>
        <v>-0.27254057004858168</v>
      </c>
      <c r="U578" s="11">
        <f>'OddsRatio_working_3-way'!S578-'OddsRatio_working_3-way'!R578^2/3</f>
        <v>-0.85441468710230351</v>
      </c>
      <c r="V578" s="11">
        <f>'OddsRatio_working_3-way'!S578*'OddsRatio_working_3-way'!R578/3-2*'OddsRatio_working_3-way'!R578^3/27-'OddsRatio_working_3-way'!T578</f>
        <v>0.27254057004858168</v>
      </c>
      <c r="W578" s="11">
        <f>'OddsRatio_working_3-way'!V578^2+4*'OddsRatio_working_3-way'!U578^3/27</f>
        <v>-1.8128099672076958E-2</v>
      </c>
      <c r="X578" s="11">
        <f>IF('OddsRatio_working_3-way'!W578&gt;0,IF(ABS('OddsRatio_working_3-way'!V578+SQRT('OddsRatio_working_3-way'!W578))/2&gt;0,ABS('OddsRatio_working_3-way'!V578+SQRT('OddsRatio_working_3-way'!W578))/2,ABS('OddsRatio_working_3-way'!V578-SQRT('OddsRatio_working_3-way'!W578))/2),SQRT(-'OddsRatio_working_3-way'!U578^3/27))</f>
        <v>0.15199215604306923</v>
      </c>
      <c r="Y578" s="11">
        <f>IF('OddsRatio_working_3-way'!W578&gt;=0,IF('OddsRatio_working_3-way'!V578+SQRT('OddsRatio_working_3-way'!W578)&gt;0,0,PI()),ACOS('OddsRatio_working_3-way'!V578/(2*'OddsRatio_working_3-way'!X578)))</f>
        <v>0.45885258543951446</v>
      </c>
      <c r="Z578" s="11">
        <f>'OddsRatio_working_3-way'!X578^(1/3)*COS('OddsRatio_working_3-way'!Y578/3)</f>
        <v>0.52744096694542653</v>
      </c>
      <c r="AA578" s="11">
        <f>'OddsRatio_working_3-way'!X578^(1/3)*COS(('OddsRatio_working_3-way'!Y578+2*PI())/3)</f>
        <v>-0.33413491073255114</v>
      </c>
      <c r="AB578" s="11">
        <f>'OddsRatio_working_3-way'!X578^(1/3)*COS(('OddsRatio_working_3-way'!Y578+4*PI())/3)</f>
        <v>-0.1933060562128755</v>
      </c>
      <c r="AC578" s="11">
        <f>'OddsRatio_working_3-way'!X578^(1/3)*SIN('OddsRatio_working_3-way'!Y578/3)</f>
        <v>8.130757706660148E-2</v>
      </c>
      <c r="AD578" s="11">
        <f>'OddsRatio_working_3-way'!X578^(1/3)*SIN(('OddsRatio_working_3-way'!Y578+2*PI())/3)</f>
        <v>0.41612348783806702</v>
      </c>
      <c r="AE578" s="11">
        <f>'OddsRatio_working_3-way'!X578^(1/3)*SIN(('OddsRatio_working_3-way'!Y578+4*PI())/3)</f>
        <v>-0.49743106490466843</v>
      </c>
      <c r="AF578" s="11">
        <f>-'OddsRatio_working_3-way'!U578/(3*'OddsRatio_working_3-way'!X578^(1/3))*COS(('OddsRatio_working_3-way'!Y578)/3)</f>
        <v>0.52744096694542653</v>
      </c>
      <c r="AG578" s="11">
        <f>-'OddsRatio_working_3-way'!U578/(3*'OddsRatio_working_3-way'!X578^(1/3))*COS(('OddsRatio_working_3-way'!Y578+2*PI())/3)</f>
        <v>-0.33413491073255114</v>
      </c>
      <c r="AH578" s="11">
        <f>-'OddsRatio_working_3-way'!U578/(3*'OddsRatio_working_3-way'!X578^(1/3))*COS(('OddsRatio_working_3-way'!Y578+4*PI())/3)</f>
        <v>-0.1933060562128755</v>
      </c>
      <c r="AI578" s="11">
        <f>'OddsRatio_working_3-way'!U578/(3*'OddsRatio_working_3-way'!X578^(1/3))*SIN(('OddsRatio_working_3-way'!Y578)/3)</f>
        <v>-8.130757706660148E-2</v>
      </c>
      <c r="AJ578" s="11">
        <f>'OddsRatio_working_3-way'!U578/(3*'OddsRatio_working_3-way'!X578^(1/3))*SIN(('OddsRatio_working_3-way'!Y578+2*PI())/3)</f>
        <v>-0.41612348783806702</v>
      </c>
      <c r="AK578" s="11">
        <f>'OddsRatio_working_3-way'!U578/(3*'OddsRatio_working_3-way'!X578^(1/3))*SIN(('OddsRatio_working_3-way'!Y578+4*PI())/3)</f>
        <v>0.49743106490466843</v>
      </c>
      <c r="AL578" s="11">
        <f>'OddsRatio_working_3-way'!Z578+'OddsRatio_working_3-way'!AF578</f>
        <v>1.0548819338908531</v>
      </c>
      <c r="AM578" s="11">
        <f>'OddsRatio_working_3-way'!AA578+'OddsRatio_working_3-way'!AG578</f>
        <v>-0.66826982146510228</v>
      </c>
      <c r="AN578" s="11">
        <f>'OddsRatio_working_3-way'!AB578+'OddsRatio_working_3-way'!AH578</f>
        <v>-0.386612112425751</v>
      </c>
      <c r="AO578" s="11">
        <f>'OddsRatio_working_3-way'!AC578+'OddsRatio_working_3-way'!AI578</f>
        <v>0</v>
      </c>
      <c r="AP578" s="11">
        <f>'OddsRatio_working_3-way'!AD578+'OddsRatio_working_3-way'!AJ578</f>
        <v>0</v>
      </c>
      <c r="AQ578" s="11">
        <f>'OddsRatio_working_3-way'!AE578+'OddsRatio_working_3-way'!AK578</f>
        <v>0</v>
      </c>
      <c r="AR578" s="10">
        <f>IF(A578="","",IF(('OddsRatio_working_3-way'!X578=0),IF(Q578&gt;0,-Q578^(1/3),(-Q578)^(1/3)),'OddsRatio_working_3-way'!AL578-'OddsRatio_working_3-way'!R578/3))</f>
        <v>1.0548819338908531</v>
      </c>
      <c r="AS578" s="11">
        <f>IF(('OddsRatio_working_3-way'!X578=0),IF(Q578&gt;0,-Q578^(1/3),(-Q578)^(1/3)),'OddsRatio_working_3-way'!AM578-'OddsRatio_working_3-way'!R578/3)</f>
        <v>-0.66826982146510228</v>
      </c>
      <c r="AT578" s="11">
        <f>IF(('OddsRatio_working_3-way'!X578=0),IF(Q578&gt;0,-Q578^(1/3),(-Q578)^(1/3)),'OddsRatio_working_3-way'!AN578-'OddsRatio_working_3-way'!R578/3)</f>
        <v>-0.386612112425751</v>
      </c>
      <c r="AU578" s="11">
        <f>IF(('OddsRatio_working_3-way'!X578=0),0,'OddsRatio_working_3-way'!AO578)</f>
        <v>0</v>
      </c>
      <c r="AV578" s="11">
        <f>IF(('OddsRatio_working_3-way'!X578=0),0,'OddsRatio_working_3-way'!AP578)</f>
        <v>0</v>
      </c>
      <c r="AW578" s="11">
        <f>IF(('OddsRatio_working_3-way'!X578=0),0,'OddsRatio_working_3-way'!AQ578)</f>
        <v>0</v>
      </c>
    </row>
    <row r="579" spans="1:49" x14ac:dyDescent="0.2">
      <c r="A579" s="4">
        <f>IF('True_Odds_Calculator_3-way'!A580="","",'True_Odds_Calculator_3-way'!A580)</f>
        <v>2.02</v>
      </c>
      <c r="B579" s="4">
        <f>IF('True_Odds_Calculator_3-way'!B580="","",'True_Odds_Calculator_3-way'!B580)</f>
        <v>3.19</v>
      </c>
      <c r="C579" s="4">
        <f>IF('True_Odds_Calculator_3-way'!C580="","",'True_Odds_Calculator_3-way'!C580)</f>
        <v>4.42</v>
      </c>
      <c r="D579" s="9">
        <f t="shared" si="117"/>
        <v>0.48137319945085694</v>
      </c>
      <c r="E579" s="9">
        <f t="shared" si="118"/>
        <v>0.30182116335490788</v>
      </c>
      <c r="F579" s="9">
        <f t="shared" si="119"/>
        <v>0.21680563719423496</v>
      </c>
      <c r="G579" s="9">
        <f t="shared" si="120"/>
        <v>1.0562649690037575</v>
      </c>
      <c r="H579" s="9">
        <f t="shared" si="121"/>
        <v>2.0773902683838328</v>
      </c>
      <c r="I579" s="9">
        <f t="shared" si="122"/>
        <v>3.3132202821182291</v>
      </c>
      <c r="J579" s="9">
        <f t="shared" si="123"/>
        <v>4.6124261939928513</v>
      </c>
      <c r="K579" s="11">
        <f t="shared" si="124"/>
        <v>0.49504950495049505</v>
      </c>
      <c r="L579" s="11">
        <f t="shared" si="125"/>
        <v>0.31347962382445144</v>
      </c>
      <c r="M579" s="11">
        <f t="shared" si="126"/>
        <v>0.22624434389140272</v>
      </c>
      <c r="N579" s="11">
        <f>'OddsRatio_working_3-way'!K579+'OddsRatio_working_3-way'!L579+'OddsRatio_working_3-way'!M579-('OddsRatio_working_3-way'!K579*'OddsRatio_working_3-way'!L579)-('OddsRatio_working_3-way'!K579*'OddsRatio_working_3-way'!M579)-('OddsRatio_working_3-way'!L579*'OddsRatio_working_3-way'!M579)+('OddsRatio_working_3-way'!K579*'OddsRatio_working_3-way'!L579*'OddsRatio_working_3-way'!M579)-1</f>
        <v>-0.26822921018892332</v>
      </c>
      <c r="O579" s="11">
        <f>0</f>
        <v>0</v>
      </c>
      <c r="P579" s="11">
        <f>('OddsRatio_working_3-way'!K579*'OddsRatio_working_3-way'!L579)+('OddsRatio_working_3-way'!K579*'OddsRatio_working_3-way'!M579)+('OddsRatio_working_3-way'!L579*'OddsRatio_working_3-way'!M579)-(3*'OddsRatio_working_3-way'!K579*'OddsRatio_working_3-way'!L579*'OddsRatio_working_3-way'!M579)</f>
        <v>0.23278189887954315</v>
      </c>
      <c r="Q579" s="11">
        <f>2*'OddsRatio_working_3-way'!K579*'OddsRatio_working_3-way'!L579*'OddsRatio_working_3-way'!M579</f>
        <v>7.0220783975729451E-2</v>
      </c>
      <c r="R579" s="11">
        <f t="shared" si="127"/>
        <v>0</v>
      </c>
      <c r="S579" s="11">
        <f t="shared" si="128"/>
        <v>-0.86784693850303118</v>
      </c>
      <c r="T579" s="11">
        <f t="shared" si="129"/>
        <v>-0.26179394826637437</v>
      </c>
      <c r="U579" s="11">
        <f>'OddsRatio_working_3-way'!S579-'OddsRatio_working_3-way'!R579^2/3</f>
        <v>-0.86784693850303118</v>
      </c>
      <c r="V579" s="11">
        <f>'OddsRatio_working_3-way'!S579*'OddsRatio_working_3-way'!R579/3-2*'OddsRatio_working_3-way'!R579^3/27-'OddsRatio_working_3-way'!T579</f>
        <v>0.26179394826637437</v>
      </c>
      <c r="W579" s="11">
        <f>'OddsRatio_working_3-way'!V579^2+4*'OddsRatio_working_3-way'!U579^3/27</f>
        <v>-2.829742974541187E-2</v>
      </c>
      <c r="X579" s="11">
        <f>IF('OddsRatio_working_3-way'!W579&gt;0,IF(ABS('OddsRatio_working_3-way'!V579+SQRT('OddsRatio_working_3-way'!W579))/2&gt;0,ABS('OddsRatio_working_3-way'!V579+SQRT('OddsRatio_working_3-way'!W579))/2,ABS('OddsRatio_working_3-way'!V579-SQRT('OddsRatio_working_3-way'!W579))/2),SQRT(-'OddsRatio_working_3-way'!U579^3/27))</f>
        <v>0.15559040868118201</v>
      </c>
      <c r="Y579" s="11">
        <f>IF('OddsRatio_working_3-way'!W579&gt;=0,IF('OddsRatio_working_3-way'!V579+SQRT('OddsRatio_working_3-way'!W579)&gt;0,0,PI()),ACOS('OddsRatio_working_3-way'!V579/(2*'OddsRatio_working_3-way'!X579)))</f>
        <v>0.57112741378042964</v>
      </c>
      <c r="Z579" s="11">
        <f>'OddsRatio_working_3-way'!X579^(1/3)*COS('OddsRatio_working_3-way'!Y579/3)</f>
        <v>0.52813248450187877</v>
      </c>
      <c r="AA579" s="11">
        <f>'OddsRatio_working_3-way'!X579^(1/3)*COS(('OddsRatio_working_3-way'!Y579+2*PI())/3)</f>
        <v>-0.35220700317437598</v>
      </c>
      <c r="AB579" s="11">
        <f>'OddsRatio_working_3-way'!X579^(1/3)*COS(('OddsRatio_working_3-way'!Y579+4*PI())/3)</f>
        <v>-0.17592548132750288</v>
      </c>
      <c r="AC579" s="11">
        <f>'OddsRatio_working_3-way'!X579^(1/3)*SIN('OddsRatio_working_3-way'!Y579/3)</f>
        <v>0.10177618409144919</v>
      </c>
      <c r="AD579" s="11">
        <f>'OddsRatio_working_3-way'!X579^(1/3)*SIN(('OddsRatio_working_3-way'!Y579+2*PI())/3)</f>
        <v>0.40648805609669375</v>
      </c>
      <c r="AE579" s="11">
        <f>'OddsRatio_working_3-way'!X579^(1/3)*SIN(('OddsRatio_working_3-way'!Y579+4*PI())/3)</f>
        <v>-0.50826424018814287</v>
      </c>
      <c r="AF579" s="11">
        <f>-'OddsRatio_working_3-way'!U579/(3*'OddsRatio_working_3-way'!X579^(1/3))*COS(('OddsRatio_working_3-way'!Y579)/3)</f>
        <v>0.52813248450187877</v>
      </c>
      <c r="AG579" s="11">
        <f>-'OddsRatio_working_3-way'!U579/(3*'OddsRatio_working_3-way'!X579^(1/3))*COS(('OddsRatio_working_3-way'!Y579+2*PI())/3)</f>
        <v>-0.35220700317437598</v>
      </c>
      <c r="AH579" s="11">
        <f>-'OddsRatio_working_3-way'!U579/(3*'OddsRatio_working_3-way'!X579^(1/3))*COS(('OddsRatio_working_3-way'!Y579+4*PI())/3)</f>
        <v>-0.17592548132750288</v>
      </c>
      <c r="AI579" s="11">
        <f>'OddsRatio_working_3-way'!U579/(3*'OddsRatio_working_3-way'!X579^(1/3))*SIN(('OddsRatio_working_3-way'!Y579)/3)</f>
        <v>-0.10177618409144919</v>
      </c>
      <c r="AJ579" s="11">
        <f>'OddsRatio_working_3-way'!U579/(3*'OddsRatio_working_3-way'!X579^(1/3))*SIN(('OddsRatio_working_3-way'!Y579+2*PI())/3)</f>
        <v>-0.40648805609669375</v>
      </c>
      <c r="AK579" s="11">
        <f>'OddsRatio_working_3-way'!U579/(3*'OddsRatio_working_3-way'!X579^(1/3))*SIN(('OddsRatio_working_3-way'!Y579+4*PI())/3)</f>
        <v>0.50826424018814287</v>
      </c>
      <c r="AL579" s="11">
        <f>'OddsRatio_working_3-way'!Z579+'OddsRatio_working_3-way'!AF579</f>
        <v>1.0562649690037575</v>
      </c>
      <c r="AM579" s="11">
        <f>'OddsRatio_working_3-way'!AA579+'OddsRatio_working_3-way'!AG579</f>
        <v>-0.70441400634875195</v>
      </c>
      <c r="AN579" s="11">
        <f>'OddsRatio_working_3-way'!AB579+'OddsRatio_working_3-way'!AH579</f>
        <v>-0.35185096265500576</v>
      </c>
      <c r="AO579" s="11">
        <f>'OddsRatio_working_3-way'!AC579+'OddsRatio_working_3-way'!AI579</f>
        <v>0</v>
      </c>
      <c r="AP579" s="11">
        <f>'OddsRatio_working_3-way'!AD579+'OddsRatio_working_3-way'!AJ579</f>
        <v>0</v>
      </c>
      <c r="AQ579" s="11">
        <f>'OddsRatio_working_3-way'!AE579+'OddsRatio_working_3-way'!AK579</f>
        <v>0</v>
      </c>
      <c r="AR579" s="10">
        <f>IF(A579="","",IF(('OddsRatio_working_3-way'!X579=0),IF(Q579&gt;0,-Q579^(1/3),(-Q579)^(1/3)),'OddsRatio_working_3-way'!AL579-'OddsRatio_working_3-way'!R579/3))</f>
        <v>1.0562649690037575</v>
      </c>
      <c r="AS579" s="11">
        <f>IF(('OddsRatio_working_3-way'!X579=0),IF(Q579&gt;0,-Q579^(1/3),(-Q579)^(1/3)),'OddsRatio_working_3-way'!AM579-'OddsRatio_working_3-way'!R579/3)</f>
        <v>-0.70441400634875195</v>
      </c>
      <c r="AT579" s="11">
        <f>IF(('OddsRatio_working_3-way'!X579=0),IF(Q579&gt;0,-Q579^(1/3),(-Q579)^(1/3)),'OddsRatio_working_3-way'!AN579-'OddsRatio_working_3-way'!R579/3)</f>
        <v>-0.35185096265500576</v>
      </c>
      <c r="AU579" s="11">
        <f>IF(('OddsRatio_working_3-way'!X579=0),0,'OddsRatio_working_3-way'!AO579)</f>
        <v>0</v>
      </c>
      <c r="AV579" s="11">
        <f>IF(('OddsRatio_working_3-way'!X579=0),0,'OddsRatio_working_3-way'!AP579)</f>
        <v>0</v>
      </c>
      <c r="AW579" s="11">
        <f>IF(('OddsRatio_working_3-way'!X579=0),0,'OddsRatio_working_3-way'!AQ579)</f>
        <v>0</v>
      </c>
    </row>
    <row r="580" spans="1:49" x14ac:dyDescent="0.2">
      <c r="A580" s="4">
        <f>IF('True_Odds_Calculator_3-way'!A581="","",'True_Odds_Calculator_3-way'!A581)</f>
        <v>2.38</v>
      </c>
      <c r="B580" s="4">
        <f>IF('True_Odds_Calculator_3-way'!B581="","",'True_Odds_Calculator_3-way'!B581)</f>
        <v>2.94</v>
      </c>
      <c r="C580" s="4">
        <f>IF('True_Odds_Calculator_3-way'!C581="","",'True_Odds_Calculator_3-way'!C581)</f>
        <v>3.66</v>
      </c>
      <c r="D580" s="9">
        <f t="shared" ref="D580:D643" si="130">(K580/(AR580+K580-(AR580*K580)))</f>
        <v>0.40787146865665763</v>
      </c>
      <c r="E580" s="9">
        <f t="shared" ref="E580:E643" si="131">(L580/(AR580+L580-(AR580*L580)))</f>
        <v>0.32885327468707287</v>
      </c>
      <c r="F580" s="9">
        <f t="shared" ref="F580:F643" si="132">(M580/(AR580+M580-(AR580*M580)))</f>
        <v>0.2632752566562695</v>
      </c>
      <c r="G580" s="9">
        <f t="shared" ref="G580:G643" si="133">AR580</f>
        <v>1.0519947553923346</v>
      </c>
      <c r="H580" s="9">
        <f t="shared" ref="H580:H643" si="134">IF(A580="","",1/D580)</f>
        <v>2.4517527624414215</v>
      </c>
      <c r="I580" s="9">
        <f t="shared" ref="I580:I643" si="135">IF(B580="","",1/E580)</f>
        <v>3.0408698254611291</v>
      </c>
      <c r="J580" s="9">
        <f t="shared" ref="J580:J643" si="136">IF(C580="","",1/F580)</f>
        <v>3.7983060493436103</v>
      </c>
      <c r="K580" s="11">
        <f t="shared" ref="K580:K643" si="137">1/A580</f>
        <v>0.42016806722689076</v>
      </c>
      <c r="L580" s="11">
        <f t="shared" ref="L580:L643" si="138">1/B580</f>
        <v>0.3401360544217687</v>
      </c>
      <c r="M580" s="11">
        <f t="shared" ref="M580:M643" si="139">1/C580</f>
        <v>0.27322404371584696</v>
      </c>
      <c r="N580" s="11">
        <f>'OddsRatio_working_3-way'!K580+'OddsRatio_working_3-way'!L580+'OddsRatio_working_3-way'!M580-('OddsRatio_working_3-way'!K580*'OddsRatio_working_3-way'!L580)-('OddsRatio_working_3-way'!K580*'OddsRatio_working_3-way'!M580)-('OddsRatio_working_3-way'!L580*'OddsRatio_working_3-way'!M580)+('OddsRatio_working_3-way'!K580*'OddsRatio_working_3-way'!L580*'OddsRatio_working_3-way'!M580)-1</f>
        <v>-0.27807188449150144</v>
      </c>
      <c r="O580" s="11">
        <f>0</f>
        <v>0</v>
      </c>
      <c r="P580" s="11">
        <f>('OddsRatio_working_3-way'!K580*'OddsRatio_working_3-way'!L580)+('OddsRatio_working_3-way'!K580*'OddsRatio_working_3-way'!M580)+('OddsRatio_working_3-way'!L580*'OddsRatio_working_3-way'!M580)-(3*'OddsRatio_working_3-way'!K580*'OddsRatio_working_3-way'!L580*'OddsRatio_working_3-way'!M580)</f>
        <v>0.23350479926552975</v>
      </c>
      <c r="Q580" s="11">
        <f>2*'OddsRatio_working_3-way'!K580*'OddsRatio_working_3-way'!L580*'OddsRatio_working_3-way'!M580</f>
        <v>7.8095250590478171E-2</v>
      </c>
      <c r="R580" s="11">
        <f t="shared" ref="R580:R643" si="140">O580/N580</f>
        <v>0</v>
      </c>
      <c r="S580" s="11">
        <f t="shared" ref="S580:S643" si="141">P580/N580</f>
        <v>-0.83972818644549529</v>
      </c>
      <c r="T580" s="11">
        <f t="shared" ref="T580:T643" si="142">Q580/N580</f>
        <v>-0.28084554730618572</v>
      </c>
      <c r="U580" s="11">
        <f>'OddsRatio_working_3-way'!S580-'OddsRatio_working_3-way'!R580^2/3</f>
        <v>-0.83972818644549529</v>
      </c>
      <c r="V580" s="11">
        <f>'OddsRatio_working_3-way'!S580*'OddsRatio_working_3-way'!R580/3-2*'OddsRatio_working_3-way'!R580^3/27-'OddsRatio_working_3-way'!T580</f>
        <v>0.28084554730618572</v>
      </c>
      <c r="W580" s="11">
        <f>'OddsRatio_working_3-way'!V580^2+4*'OddsRatio_working_3-way'!U580^3/27</f>
        <v>-8.8485654074616366E-3</v>
      </c>
      <c r="X580" s="11">
        <f>IF('OddsRatio_working_3-way'!W580&gt;0,IF(ABS('OddsRatio_working_3-way'!V580+SQRT('OddsRatio_working_3-way'!W580))/2&gt;0,ABS('OddsRatio_working_3-way'!V580+SQRT('OddsRatio_working_3-way'!W580))/2,ABS('OddsRatio_working_3-way'!V580-SQRT('OddsRatio_working_3-way'!W580))/2),SQRT(-'OddsRatio_working_3-way'!U580^3/27))</f>
        <v>0.14809016413081982</v>
      </c>
      <c r="Y580" s="11">
        <f>IF('OddsRatio_working_3-way'!W580&gt;=0,IF('OddsRatio_working_3-way'!V580+SQRT('OddsRatio_working_3-way'!W580)&gt;0,0,PI()),ACOS('OddsRatio_working_3-way'!V580/(2*'OddsRatio_working_3-way'!X580)))</f>
        <v>0.32319715629333423</v>
      </c>
      <c r="Z580" s="11">
        <f>'OddsRatio_working_3-way'!X580^(1/3)*COS('OddsRatio_working_3-way'!Y580/3)</f>
        <v>0.52599737769616739</v>
      </c>
      <c r="AA580" s="11">
        <f>'OddsRatio_working_3-way'!X580^(1/3)*COS(('OddsRatio_working_3-way'!Y580+2*PI())/3)</f>
        <v>-0.3122644538775689</v>
      </c>
      <c r="AB580" s="11">
        <f>'OddsRatio_working_3-way'!X580^(1/3)*COS(('OddsRatio_working_3-way'!Y580+4*PI())/3)</f>
        <v>-0.21373292381859851</v>
      </c>
      <c r="AC580" s="11">
        <f>'OddsRatio_working_3-way'!X580^(1/3)*SIN('OddsRatio_working_3-way'!Y580/3)</f>
        <v>5.688720540321246E-2</v>
      </c>
      <c r="AD580" s="11">
        <f>'OddsRatio_working_3-way'!X580^(1/3)*SIN(('OddsRatio_working_3-way'!Y580+2*PI())/3)</f>
        <v>0.42708348870727297</v>
      </c>
      <c r="AE580" s="11">
        <f>'OddsRatio_working_3-way'!X580^(1/3)*SIN(('OddsRatio_working_3-way'!Y580+4*PI())/3)</f>
        <v>-0.48397069411048532</v>
      </c>
      <c r="AF580" s="11">
        <f>-'OddsRatio_working_3-way'!U580/(3*'OddsRatio_working_3-way'!X580^(1/3))*COS(('OddsRatio_working_3-way'!Y580)/3)</f>
        <v>0.52599737769616728</v>
      </c>
      <c r="AG580" s="11">
        <f>-'OddsRatio_working_3-way'!U580/(3*'OddsRatio_working_3-way'!X580^(1/3))*COS(('OddsRatio_working_3-way'!Y580+2*PI())/3)</f>
        <v>-0.31226445387756885</v>
      </c>
      <c r="AH580" s="11">
        <f>-'OddsRatio_working_3-way'!U580/(3*'OddsRatio_working_3-way'!X580^(1/3))*COS(('OddsRatio_working_3-way'!Y580+4*PI())/3)</f>
        <v>-0.21373292381859849</v>
      </c>
      <c r="AI580" s="11">
        <f>'OddsRatio_working_3-way'!U580/(3*'OddsRatio_working_3-way'!X580^(1/3))*SIN(('OddsRatio_working_3-way'!Y580)/3)</f>
        <v>-5.6887205403212446E-2</v>
      </c>
      <c r="AJ580" s="11">
        <f>'OddsRatio_working_3-way'!U580/(3*'OddsRatio_working_3-way'!X580^(1/3))*SIN(('OddsRatio_working_3-way'!Y580+2*PI())/3)</f>
        <v>-0.42708348870727292</v>
      </c>
      <c r="AK580" s="11">
        <f>'OddsRatio_working_3-way'!U580/(3*'OddsRatio_working_3-way'!X580^(1/3))*SIN(('OddsRatio_working_3-way'!Y580+4*PI())/3)</f>
        <v>0.48397069411048521</v>
      </c>
      <c r="AL580" s="11">
        <f>'OddsRatio_working_3-way'!Z580+'OddsRatio_working_3-way'!AF580</f>
        <v>1.0519947553923346</v>
      </c>
      <c r="AM580" s="11">
        <f>'OddsRatio_working_3-way'!AA580+'OddsRatio_working_3-way'!AG580</f>
        <v>-0.6245289077551377</v>
      </c>
      <c r="AN580" s="11">
        <f>'OddsRatio_working_3-way'!AB580+'OddsRatio_working_3-way'!AH580</f>
        <v>-0.42746584763719697</v>
      </c>
      <c r="AO580" s="11">
        <f>'OddsRatio_working_3-way'!AC580+'OddsRatio_working_3-way'!AI580</f>
        <v>0</v>
      </c>
      <c r="AP580" s="11">
        <f>'OddsRatio_working_3-way'!AD580+'OddsRatio_working_3-way'!AJ580</f>
        <v>0</v>
      </c>
      <c r="AQ580" s="11">
        <f>'OddsRatio_working_3-way'!AE580+'OddsRatio_working_3-way'!AK580</f>
        <v>0</v>
      </c>
      <c r="AR580" s="10">
        <f>IF(A580="","",IF(('OddsRatio_working_3-way'!X580=0),IF(Q580&gt;0,-Q580^(1/3),(-Q580)^(1/3)),'OddsRatio_working_3-way'!AL580-'OddsRatio_working_3-way'!R580/3))</f>
        <v>1.0519947553923346</v>
      </c>
      <c r="AS580" s="11">
        <f>IF(('OddsRatio_working_3-way'!X580=0),IF(Q580&gt;0,-Q580^(1/3),(-Q580)^(1/3)),'OddsRatio_working_3-way'!AM580-'OddsRatio_working_3-way'!R580/3)</f>
        <v>-0.6245289077551377</v>
      </c>
      <c r="AT580" s="11">
        <f>IF(('OddsRatio_working_3-way'!X580=0),IF(Q580&gt;0,-Q580^(1/3),(-Q580)^(1/3)),'OddsRatio_working_3-way'!AN580-'OddsRatio_working_3-way'!R580/3)</f>
        <v>-0.42746584763719697</v>
      </c>
      <c r="AU580" s="11">
        <f>IF(('OddsRatio_working_3-way'!X580=0),0,'OddsRatio_working_3-way'!AO580)</f>
        <v>0</v>
      </c>
      <c r="AV580" s="11">
        <f>IF(('OddsRatio_working_3-way'!X580=0),0,'OddsRatio_working_3-way'!AP580)</f>
        <v>0</v>
      </c>
      <c r="AW580" s="11">
        <f>IF(('OddsRatio_working_3-way'!X580=0),0,'OddsRatio_working_3-way'!AQ580)</f>
        <v>0</v>
      </c>
    </row>
    <row r="581" spans="1:49" x14ac:dyDescent="0.2">
      <c r="A581" s="4">
        <f>IF('True_Odds_Calculator_3-way'!A582="","",'True_Odds_Calculator_3-way'!A582)</f>
        <v>4.7300000000000004</v>
      </c>
      <c r="B581" s="4">
        <f>IF('True_Odds_Calculator_3-way'!B582="","",'True_Odds_Calculator_3-way'!B582)</f>
        <v>3.18</v>
      </c>
      <c r="C581" s="4">
        <f>IF('True_Odds_Calculator_3-way'!C582="","",'True_Odds_Calculator_3-way'!C582)</f>
        <v>1.96</v>
      </c>
      <c r="D581" s="9">
        <f t="shared" si="130"/>
        <v>0.20198301428489779</v>
      </c>
      <c r="E581" s="9">
        <f t="shared" si="131"/>
        <v>0.3021959004667073</v>
      </c>
      <c r="F581" s="9">
        <f t="shared" si="132"/>
        <v>0.49582108524839491</v>
      </c>
      <c r="G581" s="9">
        <f t="shared" si="133"/>
        <v>1.0592255657498226</v>
      </c>
      <c r="H581" s="9">
        <f t="shared" si="134"/>
        <v>4.9509113602468391</v>
      </c>
      <c r="I581" s="9">
        <f t="shared" si="135"/>
        <v>3.3091117333346132</v>
      </c>
      <c r="J581" s="9">
        <f t="shared" si="136"/>
        <v>2.0168565431198293</v>
      </c>
      <c r="K581" s="11">
        <f t="shared" si="137"/>
        <v>0.21141649048625791</v>
      </c>
      <c r="L581" s="11">
        <f t="shared" si="138"/>
        <v>0.31446540880503143</v>
      </c>
      <c r="M581" s="11">
        <f t="shared" si="139"/>
        <v>0.51020408163265307</v>
      </c>
      <c r="N581" s="11">
        <f>'OddsRatio_working_3-way'!K581+'OddsRatio_working_3-way'!L581+'OddsRatio_working_3-way'!M581-('OddsRatio_working_3-way'!K581*'OddsRatio_working_3-way'!L581)-('OddsRatio_working_3-way'!K581*'OddsRatio_working_3-way'!M581)-('OddsRatio_working_3-way'!L581*'OddsRatio_working_3-way'!M581)+('OddsRatio_working_3-way'!K581*'OddsRatio_working_3-way'!L581*'OddsRatio_working_3-way'!M581)-1</f>
        <v>-0.26478429738004738</v>
      </c>
      <c r="O581" s="11">
        <f>0</f>
        <v>0</v>
      </c>
      <c r="P581" s="11">
        <f>('OddsRatio_working_3-way'!K581*'OddsRatio_working_3-way'!L581)+('OddsRatio_working_3-way'!K581*'OddsRatio_working_3-way'!M581)+('OddsRatio_working_3-way'!L581*'OddsRatio_working_3-way'!M581)-(3*'OddsRatio_working_3-way'!K581*'OddsRatio_working_3-way'!L581*'OddsRatio_working_3-way'!M581)</f>
        <v>0.23303030574390188</v>
      </c>
      <c r="Q581" s="11">
        <f>2*'OddsRatio_working_3-way'!K581*'OddsRatio_working_3-way'!L581*'OddsRatio_working_3-way'!M581</f>
        <v>6.7839972560087891E-2</v>
      </c>
      <c r="R581" s="11">
        <f t="shared" si="140"/>
        <v>0</v>
      </c>
      <c r="S581" s="11">
        <f t="shared" si="141"/>
        <v>-0.88007600167252853</v>
      </c>
      <c r="T581" s="11">
        <f t="shared" si="142"/>
        <v>-0.2562084429905469</v>
      </c>
      <c r="U581" s="11">
        <f>'OddsRatio_working_3-way'!S581-'OddsRatio_working_3-way'!R581^2/3</f>
        <v>-0.88007600167252853</v>
      </c>
      <c r="V581" s="11">
        <f>'OddsRatio_working_3-way'!S581*'OddsRatio_working_3-way'!R581/3-2*'OddsRatio_working_3-way'!R581^3/27-'OddsRatio_working_3-way'!T581</f>
        <v>0.2562084429905469</v>
      </c>
      <c r="W581" s="11">
        <f>'OddsRatio_working_3-way'!V581^2+4*'OddsRatio_working_3-way'!U581^3/27</f>
        <v>-3.5342208901154984E-2</v>
      </c>
      <c r="X581" s="11">
        <f>IF('OddsRatio_working_3-way'!W581&gt;0,IF(ABS('OddsRatio_working_3-way'!V581+SQRT('OddsRatio_working_3-way'!W581))/2&gt;0,ABS('OddsRatio_working_3-way'!V581+SQRT('OddsRatio_working_3-way'!W581))/2,ABS('OddsRatio_working_3-way'!V581-SQRT('OddsRatio_working_3-way'!W581))/2),SQRT(-'OddsRatio_working_3-way'!U581^3/27))</f>
        <v>0.1588906661519135</v>
      </c>
      <c r="Y581" s="11">
        <f>IF('OddsRatio_working_3-way'!W581&gt;=0,IF('OddsRatio_working_3-way'!V581+SQRT('OddsRatio_working_3-way'!W581)&gt;0,0,PI()),ACOS('OddsRatio_working_3-way'!V581/(2*'OddsRatio_working_3-way'!X581)))</f>
        <v>0.6330255482826791</v>
      </c>
      <c r="Z581" s="11">
        <f>'OddsRatio_working_3-way'!X581^(1/3)*COS('OddsRatio_working_3-way'!Y581/3)</f>
        <v>0.5296127828749112</v>
      </c>
      <c r="AA581" s="11">
        <f>'OddsRatio_working_3-way'!X581^(1/3)*COS(('OddsRatio_working_3-way'!Y581+2*PI())/3)</f>
        <v>-0.36304958753647942</v>
      </c>
      <c r="AB581" s="11">
        <f>'OddsRatio_working_3-way'!X581^(1/3)*COS(('OddsRatio_working_3-way'!Y581+4*PI())/3)</f>
        <v>-0.16656319533843186</v>
      </c>
      <c r="AC581" s="11">
        <f>'OddsRatio_working_3-way'!X581^(1/3)*SIN('OddsRatio_working_3-way'!Y581/3)</f>
        <v>0.1134414714276412</v>
      </c>
      <c r="AD581" s="11">
        <f>'OddsRatio_working_3-way'!X581^(1/3)*SIN(('OddsRatio_working_3-way'!Y581+2*PI())/3)</f>
        <v>0.40193738842482457</v>
      </c>
      <c r="AE581" s="11">
        <f>'OddsRatio_working_3-way'!X581^(1/3)*SIN(('OddsRatio_working_3-way'!Y581+4*PI())/3)</f>
        <v>-0.51537885985246579</v>
      </c>
      <c r="AF581" s="11">
        <f>-'OddsRatio_working_3-way'!U581/(3*'OddsRatio_working_3-way'!X581^(1/3))*COS(('OddsRatio_working_3-way'!Y581)/3)</f>
        <v>0.52961278287491131</v>
      </c>
      <c r="AG581" s="11">
        <f>-'OddsRatio_working_3-way'!U581/(3*'OddsRatio_working_3-way'!X581^(1/3))*COS(('OddsRatio_working_3-way'!Y581+2*PI())/3)</f>
        <v>-0.36304958753647948</v>
      </c>
      <c r="AH581" s="11">
        <f>-'OddsRatio_working_3-way'!U581/(3*'OddsRatio_working_3-way'!X581^(1/3))*COS(('OddsRatio_working_3-way'!Y581+4*PI())/3)</f>
        <v>-0.16656319533843189</v>
      </c>
      <c r="AI581" s="11">
        <f>'OddsRatio_working_3-way'!U581/(3*'OddsRatio_working_3-way'!X581^(1/3))*SIN(('OddsRatio_working_3-way'!Y581)/3)</f>
        <v>-0.11344147142764123</v>
      </c>
      <c r="AJ581" s="11">
        <f>'OddsRatio_working_3-way'!U581/(3*'OddsRatio_working_3-way'!X581^(1/3))*SIN(('OddsRatio_working_3-way'!Y581+2*PI())/3)</f>
        <v>-0.40193738842482463</v>
      </c>
      <c r="AK581" s="11">
        <f>'OddsRatio_working_3-way'!U581/(3*'OddsRatio_working_3-way'!X581^(1/3))*SIN(('OddsRatio_working_3-way'!Y581+4*PI())/3)</f>
        <v>0.5153788598524659</v>
      </c>
      <c r="AL581" s="11">
        <f>'OddsRatio_working_3-way'!Z581+'OddsRatio_working_3-way'!AF581</f>
        <v>1.0592255657498226</v>
      </c>
      <c r="AM581" s="11">
        <f>'OddsRatio_working_3-way'!AA581+'OddsRatio_working_3-way'!AG581</f>
        <v>-0.72609917507295885</v>
      </c>
      <c r="AN581" s="11">
        <f>'OddsRatio_working_3-way'!AB581+'OddsRatio_working_3-way'!AH581</f>
        <v>-0.33312639067686378</v>
      </c>
      <c r="AO581" s="11">
        <f>'OddsRatio_working_3-way'!AC581+'OddsRatio_working_3-way'!AI581</f>
        <v>0</v>
      </c>
      <c r="AP581" s="11">
        <f>'OddsRatio_working_3-way'!AD581+'OddsRatio_working_3-way'!AJ581</f>
        <v>0</v>
      </c>
      <c r="AQ581" s="11">
        <f>'OddsRatio_working_3-way'!AE581+'OddsRatio_working_3-way'!AK581</f>
        <v>0</v>
      </c>
      <c r="AR581" s="10">
        <f>IF(A581="","",IF(('OddsRatio_working_3-way'!X581=0),IF(Q581&gt;0,-Q581^(1/3),(-Q581)^(1/3)),'OddsRatio_working_3-way'!AL581-'OddsRatio_working_3-way'!R581/3))</f>
        <v>1.0592255657498226</v>
      </c>
      <c r="AS581" s="11">
        <f>IF(('OddsRatio_working_3-way'!X581=0),IF(Q581&gt;0,-Q581^(1/3),(-Q581)^(1/3)),'OddsRatio_working_3-way'!AM581-'OddsRatio_working_3-way'!R581/3)</f>
        <v>-0.72609917507295885</v>
      </c>
      <c r="AT581" s="11">
        <f>IF(('OddsRatio_working_3-way'!X581=0),IF(Q581&gt;0,-Q581^(1/3),(-Q581)^(1/3)),'OddsRatio_working_3-way'!AN581-'OddsRatio_working_3-way'!R581/3)</f>
        <v>-0.33312639067686378</v>
      </c>
      <c r="AU581" s="11">
        <f>IF(('OddsRatio_working_3-way'!X581=0),0,'OddsRatio_working_3-way'!AO581)</f>
        <v>0</v>
      </c>
      <c r="AV581" s="11">
        <f>IF(('OddsRatio_working_3-way'!X581=0),0,'OddsRatio_working_3-way'!AP581)</f>
        <v>0</v>
      </c>
      <c r="AW581" s="11">
        <f>IF(('OddsRatio_working_3-way'!X581=0),0,'OddsRatio_working_3-way'!AQ581)</f>
        <v>0</v>
      </c>
    </row>
    <row r="582" spans="1:49" x14ac:dyDescent="0.2">
      <c r="A582" s="4">
        <f>IF('True_Odds_Calculator_3-way'!A583="","",'True_Odds_Calculator_3-way'!A583)</f>
        <v>2.31</v>
      </c>
      <c r="B582" s="4">
        <f>IF('True_Odds_Calculator_3-way'!B583="","",'True_Odds_Calculator_3-way'!B583)</f>
        <v>3.42</v>
      </c>
      <c r="C582" s="4">
        <f>IF('True_Odds_Calculator_3-way'!C583="","",'True_Odds_Calculator_3-way'!C583)</f>
        <v>3.31</v>
      </c>
      <c r="D582" s="9">
        <f t="shared" si="130"/>
        <v>0.42271771069539371</v>
      </c>
      <c r="E582" s="9">
        <f t="shared" si="131"/>
        <v>0.28386555766399635</v>
      </c>
      <c r="F582" s="9">
        <f t="shared" si="132"/>
        <v>0.29341673164061005</v>
      </c>
      <c r="G582" s="9">
        <f t="shared" si="133"/>
        <v>1.0424770293182819</v>
      </c>
      <c r="H582" s="9">
        <f t="shared" si="134"/>
        <v>2.3656449084069493</v>
      </c>
      <c r="I582" s="9">
        <f t="shared" si="135"/>
        <v>3.522794410950242</v>
      </c>
      <c r="J582" s="9">
        <f t="shared" si="136"/>
        <v>3.4081219377252308</v>
      </c>
      <c r="K582" s="11">
        <f t="shared" si="137"/>
        <v>0.4329004329004329</v>
      </c>
      <c r="L582" s="11">
        <f t="shared" si="138"/>
        <v>0.29239766081871343</v>
      </c>
      <c r="M582" s="11">
        <f t="shared" si="139"/>
        <v>0.30211480362537763</v>
      </c>
      <c r="N582" s="11">
        <f>'OddsRatio_working_3-way'!K582+'OddsRatio_working_3-way'!L582+'OddsRatio_working_3-way'!M582-('OddsRatio_working_3-way'!K582*'OddsRatio_working_3-way'!L582)-('OddsRatio_working_3-way'!K582*'OddsRatio_working_3-way'!M582)-('OddsRatio_working_3-way'!L582*'OddsRatio_working_3-way'!M582)+('OddsRatio_working_3-way'!K582*'OddsRatio_working_3-way'!L582*'OddsRatio_working_3-way'!M582)-1</f>
        <v>-0.28004805568806201</v>
      </c>
      <c r="O582" s="11">
        <f>0</f>
        <v>0</v>
      </c>
      <c r="P582" s="11">
        <f>('OddsRatio_working_3-way'!K582*'OddsRatio_working_3-way'!L582)+('OddsRatio_working_3-way'!K582*'OddsRatio_working_3-way'!M582)+('OddsRatio_working_3-way'!L582*'OddsRatio_working_3-way'!M582)-(3*'OddsRatio_working_3-way'!K582*'OddsRatio_working_3-way'!L582*'OddsRatio_working_3-way'!M582)</f>
        <v>0.23097812889512676</v>
      </c>
      <c r="Q582" s="11">
        <f>2*'OddsRatio_working_3-way'!K582*'OddsRatio_working_3-way'!L582*'OddsRatio_working_3-way'!M582</f>
        <v>7.6482824137459202E-2</v>
      </c>
      <c r="R582" s="11">
        <f t="shared" si="140"/>
        <v>0</v>
      </c>
      <c r="S582" s="11">
        <f t="shared" si="141"/>
        <v>-0.8247803339595654</v>
      </c>
      <c r="T582" s="11">
        <f t="shared" si="142"/>
        <v>-0.27310607084753824</v>
      </c>
      <c r="U582" s="11">
        <f>'OddsRatio_working_3-way'!S582-'OddsRatio_working_3-way'!R582^2/3</f>
        <v>-0.8247803339595654</v>
      </c>
      <c r="V582" s="11">
        <f>'OddsRatio_working_3-way'!S582*'OddsRatio_working_3-way'!R582/3-2*'OddsRatio_working_3-way'!R582^3/27-'OddsRatio_working_3-way'!T582</f>
        <v>0.27310607084753824</v>
      </c>
      <c r="W582" s="11">
        <f>'OddsRatio_working_3-way'!V582^2+4*'OddsRatio_working_3-way'!U582^3/27</f>
        <v>-8.5341427802464037E-3</v>
      </c>
      <c r="X582" s="11">
        <f>IF('OddsRatio_working_3-way'!W582&gt;0,IF(ABS('OddsRatio_working_3-way'!V582+SQRT('OddsRatio_working_3-way'!W582))/2&gt;0,ABS('OddsRatio_working_3-way'!V582+SQRT('OddsRatio_working_3-way'!W582))/2,ABS('OddsRatio_working_3-way'!V582-SQRT('OddsRatio_working_3-way'!W582))/2),SQRT(-'OddsRatio_working_3-way'!U582^3/27))</f>
        <v>0.1441536235358194</v>
      </c>
      <c r="Y582" s="11">
        <f>IF('OddsRatio_working_3-way'!W582&gt;=0,IF('OddsRatio_working_3-way'!V582+SQRT('OddsRatio_working_3-way'!W582)&gt;0,0,PI()),ACOS('OddsRatio_working_3-way'!V582/(2*'OddsRatio_working_3-way'!X582)))</f>
        <v>0.32617655145280433</v>
      </c>
      <c r="Z582" s="11">
        <f>'OddsRatio_working_3-way'!X582^(1/3)*COS('OddsRatio_working_3-way'!Y582/3)</f>
        <v>0.52123851465914106</v>
      </c>
      <c r="AA582" s="11">
        <f>'OddsRatio_working_3-way'!X582^(1/3)*COS(('OddsRatio_working_3-way'!Y582+2*PI())/3)</f>
        <v>-0.30989289751213361</v>
      </c>
      <c r="AB582" s="11">
        <f>'OddsRatio_working_3-way'!X582^(1/3)*COS(('OddsRatio_working_3-way'!Y582+4*PI())/3)</f>
        <v>-0.2113456171470075</v>
      </c>
      <c r="AC582" s="11">
        <f>'OddsRatio_working_3-way'!X582^(1/3)*SIN('OddsRatio_working_3-way'!Y582/3)</f>
        <v>5.6896298846711074E-2</v>
      </c>
      <c r="AD582" s="11">
        <f>'OddsRatio_working_3-way'!X582^(1/3)*SIN(('OddsRatio_working_3-way'!Y582+2*PI())/3)</f>
        <v>0.42295764570232808</v>
      </c>
      <c r="AE582" s="11">
        <f>'OddsRatio_working_3-way'!X582^(1/3)*SIN(('OddsRatio_working_3-way'!Y582+4*PI())/3)</f>
        <v>-0.47985394454903918</v>
      </c>
      <c r="AF582" s="11">
        <f>-'OddsRatio_working_3-way'!U582/(3*'OddsRatio_working_3-way'!X582^(1/3))*COS(('OddsRatio_working_3-way'!Y582)/3)</f>
        <v>0.52123851465914095</v>
      </c>
      <c r="AG582" s="11">
        <f>-'OddsRatio_working_3-way'!U582/(3*'OddsRatio_working_3-way'!X582^(1/3))*COS(('OddsRatio_working_3-way'!Y582+2*PI())/3)</f>
        <v>-0.30989289751213356</v>
      </c>
      <c r="AH582" s="11">
        <f>-'OddsRatio_working_3-way'!U582/(3*'OddsRatio_working_3-way'!X582^(1/3))*COS(('OddsRatio_working_3-way'!Y582+4*PI())/3)</f>
        <v>-0.21134561714700748</v>
      </c>
      <c r="AI582" s="11">
        <f>'OddsRatio_working_3-way'!U582/(3*'OddsRatio_working_3-way'!X582^(1/3))*SIN(('OddsRatio_working_3-way'!Y582)/3)</f>
        <v>-5.689629884671106E-2</v>
      </c>
      <c r="AJ582" s="11">
        <f>'OddsRatio_working_3-way'!U582/(3*'OddsRatio_working_3-way'!X582^(1/3))*SIN(('OddsRatio_working_3-way'!Y582+2*PI())/3)</f>
        <v>-0.42295764570232797</v>
      </c>
      <c r="AK582" s="11">
        <f>'OddsRatio_working_3-way'!U582/(3*'OddsRatio_working_3-way'!X582^(1/3))*SIN(('OddsRatio_working_3-way'!Y582+4*PI())/3)</f>
        <v>0.47985394454903907</v>
      </c>
      <c r="AL582" s="11">
        <f>'OddsRatio_working_3-way'!Z582+'OddsRatio_working_3-way'!AF582</f>
        <v>1.0424770293182819</v>
      </c>
      <c r="AM582" s="11">
        <f>'OddsRatio_working_3-way'!AA582+'OddsRatio_working_3-way'!AG582</f>
        <v>-0.61978579502426712</v>
      </c>
      <c r="AN582" s="11">
        <f>'OddsRatio_working_3-way'!AB582+'OddsRatio_working_3-way'!AH582</f>
        <v>-0.42269123429401501</v>
      </c>
      <c r="AO582" s="11">
        <f>'OddsRatio_working_3-way'!AC582+'OddsRatio_working_3-way'!AI582</f>
        <v>0</v>
      </c>
      <c r="AP582" s="11">
        <f>'OddsRatio_working_3-way'!AD582+'OddsRatio_working_3-way'!AJ582</f>
        <v>0</v>
      </c>
      <c r="AQ582" s="11">
        <f>'OddsRatio_working_3-way'!AE582+'OddsRatio_working_3-way'!AK582</f>
        <v>0</v>
      </c>
      <c r="AR582" s="10">
        <f>IF(A582="","",IF(('OddsRatio_working_3-way'!X582=0),IF(Q582&gt;0,-Q582^(1/3),(-Q582)^(1/3)),'OddsRatio_working_3-way'!AL582-'OddsRatio_working_3-way'!R582/3))</f>
        <v>1.0424770293182819</v>
      </c>
      <c r="AS582" s="11">
        <f>IF(('OddsRatio_working_3-way'!X582=0),IF(Q582&gt;0,-Q582^(1/3),(-Q582)^(1/3)),'OddsRatio_working_3-way'!AM582-'OddsRatio_working_3-way'!R582/3)</f>
        <v>-0.61978579502426712</v>
      </c>
      <c r="AT582" s="11">
        <f>IF(('OddsRatio_working_3-way'!X582=0),IF(Q582&gt;0,-Q582^(1/3),(-Q582)^(1/3)),'OddsRatio_working_3-way'!AN582-'OddsRatio_working_3-way'!R582/3)</f>
        <v>-0.42269123429401501</v>
      </c>
      <c r="AU582" s="11">
        <f>IF(('OddsRatio_working_3-way'!X582=0),0,'OddsRatio_working_3-way'!AO582)</f>
        <v>0</v>
      </c>
      <c r="AV582" s="11">
        <f>IF(('OddsRatio_working_3-way'!X582=0),0,'OddsRatio_working_3-way'!AP582)</f>
        <v>0</v>
      </c>
      <c r="AW582" s="11">
        <f>IF(('OddsRatio_working_3-way'!X582=0),0,'OddsRatio_working_3-way'!AQ582)</f>
        <v>0</v>
      </c>
    </row>
    <row r="583" spans="1:49" x14ac:dyDescent="0.2">
      <c r="A583" s="4">
        <f>IF('True_Odds_Calculator_3-way'!A584="","",'True_Odds_Calculator_3-way'!A584)</f>
        <v>1.76</v>
      </c>
      <c r="B583" s="4">
        <f>IF('True_Odds_Calculator_3-way'!B584="","",'True_Odds_Calculator_3-way'!B584)</f>
        <v>3.7</v>
      </c>
      <c r="C583" s="4">
        <f>IF('True_Odds_Calculator_3-way'!C584="","",'True_Odds_Calculator_3-way'!C584)</f>
        <v>5.23</v>
      </c>
      <c r="D583" s="9">
        <f t="shared" si="130"/>
        <v>0.55587931923280731</v>
      </c>
      <c r="E583" s="9">
        <f t="shared" si="131"/>
        <v>0.2605265258593803</v>
      </c>
      <c r="F583" s="9">
        <f t="shared" si="132"/>
        <v>0.18359415490781211</v>
      </c>
      <c r="G583" s="9">
        <f t="shared" si="133"/>
        <v>1.0512521271801418</v>
      </c>
      <c r="H583" s="9">
        <f t="shared" si="134"/>
        <v>1.7989516166569077</v>
      </c>
      <c r="I583" s="9">
        <f t="shared" si="135"/>
        <v>3.8383807433863835</v>
      </c>
      <c r="J583" s="9">
        <f t="shared" si="136"/>
        <v>5.4467964979720005</v>
      </c>
      <c r="K583" s="11">
        <f t="shared" si="137"/>
        <v>0.56818181818181823</v>
      </c>
      <c r="L583" s="11">
        <f t="shared" si="138"/>
        <v>0.27027027027027023</v>
      </c>
      <c r="M583" s="11">
        <f t="shared" si="139"/>
        <v>0.19120458891013384</v>
      </c>
      <c r="N583" s="11">
        <f>'OddsRatio_working_3-way'!K583+'OddsRatio_working_3-way'!L583+'OddsRatio_working_3-way'!M583-('OddsRatio_working_3-way'!K583*'OddsRatio_working_3-way'!L583)-('OddsRatio_working_3-way'!K583*'OddsRatio_working_3-way'!M583)-('OddsRatio_working_3-way'!L583*'OddsRatio_working_3-way'!M583)+('OddsRatio_working_3-way'!K583*'OddsRatio_working_3-way'!L583*'OddsRatio_working_3-way'!M583)-1</f>
        <v>-0.25485997904735935</v>
      </c>
      <c r="O583" s="11">
        <f>0</f>
        <v>0</v>
      </c>
      <c r="P583" s="11">
        <f>('OddsRatio_working_3-way'!K583*'OddsRatio_working_3-way'!L583)+('OddsRatio_working_3-way'!K583*'OddsRatio_working_3-way'!M583)+('OddsRatio_working_3-way'!L583*'OddsRatio_working_3-way'!M583)-(3*'OddsRatio_working_3-way'!K583*'OddsRatio_working_3-way'!L583*'OddsRatio_working_3-way'!M583)</f>
        <v>0.2257928883167889</v>
      </c>
      <c r="Q583" s="11">
        <f>2*'OddsRatio_working_3-way'!K583*'OddsRatio_working_3-way'!L583*'OddsRatio_working_3-way'!M583</f>
        <v>5.8723768092792943E-2</v>
      </c>
      <c r="R583" s="11">
        <f t="shared" si="140"/>
        <v>0</v>
      </c>
      <c r="S583" s="11">
        <f t="shared" si="141"/>
        <v>-0.88594878317411674</v>
      </c>
      <c r="T583" s="11">
        <f t="shared" si="142"/>
        <v>-0.23041580836778064</v>
      </c>
      <c r="U583" s="11">
        <f>'OddsRatio_working_3-way'!S583-'OddsRatio_working_3-way'!R583^2/3</f>
        <v>-0.88594878317411674</v>
      </c>
      <c r="V583" s="11">
        <f>'OddsRatio_working_3-way'!S583*'OddsRatio_working_3-way'!R583/3-2*'OddsRatio_working_3-way'!R583^3/27-'OddsRatio_working_3-way'!T583</f>
        <v>0.23041580836778064</v>
      </c>
      <c r="W583" s="11">
        <f>'OddsRatio_working_3-way'!V583^2+4*'OddsRatio_working_3-way'!U583^3/27</f>
        <v>-4.9928680878204477E-2</v>
      </c>
      <c r="X583" s="11">
        <f>IF('OddsRatio_working_3-way'!W583&gt;0,IF(ABS('OddsRatio_working_3-way'!V583+SQRT('OddsRatio_working_3-way'!W583))/2&gt;0,ABS('OddsRatio_working_3-way'!V583+SQRT('OddsRatio_working_3-way'!W583))/2,ABS('OddsRatio_working_3-way'!V583-SQRT('OddsRatio_working_3-way'!W583))/2),SQRT(-'OddsRatio_working_3-way'!U583^3/27))</f>
        <v>0.16048374187435802</v>
      </c>
      <c r="Y583" s="11">
        <f>IF('OddsRatio_working_3-way'!W583&gt;=0,IF('OddsRatio_working_3-way'!V583+SQRT('OddsRatio_working_3-way'!W583)&gt;0,0,PI()),ACOS('OddsRatio_working_3-way'!V583/(2*'OddsRatio_working_3-way'!X583)))</f>
        <v>0.77004552775500723</v>
      </c>
      <c r="Z583" s="11">
        <f>'OddsRatio_working_3-way'!X583^(1/3)*COS('OddsRatio_working_3-way'!Y583/3)</f>
        <v>0.52562606359007091</v>
      </c>
      <c r="AA583" s="11">
        <f>'OddsRatio_working_3-way'!X583^(1/3)*COS(('OddsRatio_working_3-way'!Y583+2*PI())/3)</f>
        <v>-0.38229159367805382</v>
      </c>
      <c r="AB583" s="11">
        <f>'OddsRatio_working_3-way'!X583^(1/3)*COS(('OddsRatio_working_3-way'!Y583+4*PI())/3)</f>
        <v>-0.14333446991201698</v>
      </c>
      <c r="AC583" s="11">
        <f>'OddsRatio_working_3-way'!X583^(1/3)*SIN('OddsRatio_working_3-way'!Y583/3)</f>
        <v>0.13796195973110004</v>
      </c>
      <c r="AD583" s="11">
        <f>'OddsRatio_working_3-way'!X583^(1/3)*SIN(('OddsRatio_working_3-way'!Y583+2*PI())/3)</f>
        <v>0.38622454409466617</v>
      </c>
      <c r="AE583" s="11">
        <f>'OddsRatio_working_3-way'!X583^(1/3)*SIN(('OddsRatio_working_3-way'!Y583+4*PI())/3)</f>
        <v>-0.52418650382576626</v>
      </c>
      <c r="AF583" s="11">
        <f>-'OddsRatio_working_3-way'!U583/(3*'OddsRatio_working_3-way'!X583^(1/3))*COS(('OddsRatio_working_3-way'!Y583)/3)</f>
        <v>0.52562606359007091</v>
      </c>
      <c r="AG583" s="11">
        <f>-'OddsRatio_working_3-way'!U583/(3*'OddsRatio_working_3-way'!X583^(1/3))*COS(('OddsRatio_working_3-way'!Y583+2*PI())/3)</f>
        <v>-0.38229159367805382</v>
      </c>
      <c r="AH583" s="11">
        <f>-'OddsRatio_working_3-way'!U583/(3*'OddsRatio_working_3-way'!X583^(1/3))*COS(('OddsRatio_working_3-way'!Y583+4*PI())/3)</f>
        <v>-0.14333446991201698</v>
      </c>
      <c r="AI583" s="11">
        <f>'OddsRatio_working_3-way'!U583/(3*'OddsRatio_working_3-way'!X583^(1/3))*SIN(('OddsRatio_working_3-way'!Y583)/3)</f>
        <v>-0.13796195973110004</v>
      </c>
      <c r="AJ583" s="11">
        <f>'OddsRatio_working_3-way'!U583/(3*'OddsRatio_working_3-way'!X583^(1/3))*SIN(('OddsRatio_working_3-way'!Y583+2*PI())/3)</f>
        <v>-0.38622454409466617</v>
      </c>
      <c r="AK583" s="11">
        <f>'OddsRatio_working_3-way'!U583/(3*'OddsRatio_working_3-way'!X583^(1/3))*SIN(('OddsRatio_working_3-way'!Y583+4*PI())/3)</f>
        <v>0.52418650382576626</v>
      </c>
      <c r="AL583" s="11">
        <f>'OddsRatio_working_3-way'!Z583+'OddsRatio_working_3-way'!AF583</f>
        <v>1.0512521271801418</v>
      </c>
      <c r="AM583" s="11">
        <f>'OddsRatio_working_3-way'!AA583+'OddsRatio_working_3-way'!AG583</f>
        <v>-0.76458318735610764</v>
      </c>
      <c r="AN583" s="11">
        <f>'OddsRatio_working_3-way'!AB583+'OddsRatio_working_3-way'!AH583</f>
        <v>-0.28666893982403396</v>
      </c>
      <c r="AO583" s="11">
        <f>'OddsRatio_working_3-way'!AC583+'OddsRatio_working_3-way'!AI583</f>
        <v>0</v>
      </c>
      <c r="AP583" s="11">
        <f>'OddsRatio_working_3-way'!AD583+'OddsRatio_working_3-way'!AJ583</f>
        <v>0</v>
      </c>
      <c r="AQ583" s="11">
        <f>'OddsRatio_working_3-way'!AE583+'OddsRatio_working_3-way'!AK583</f>
        <v>0</v>
      </c>
      <c r="AR583" s="10">
        <f>IF(A583="","",IF(('OddsRatio_working_3-way'!X583=0),IF(Q583&gt;0,-Q583^(1/3),(-Q583)^(1/3)),'OddsRatio_working_3-way'!AL583-'OddsRatio_working_3-way'!R583/3))</f>
        <v>1.0512521271801418</v>
      </c>
      <c r="AS583" s="11">
        <f>IF(('OddsRatio_working_3-way'!X583=0),IF(Q583&gt;0,-Q583^(1/3),(-Q583)^(1/3)),'OddsRatio_working_3-way'!AM583-'OddsRatio_working_3-way'!R583/3)</f>
        <v>-0.76458318735610764</v>
      </c>
      <c r="AT583" s="11">
        <f>IF(('OddsRatio_working_3-way'!X583=0),IF(Q583&gt;0,-Q583^(1/3),(-Q583)^(1/3)),'OddsRatio_working_3-way'!AN583-'OddsRatio_working_3-way'!R583/3)</f>
        <v>-0.28666893982403396</v>
      </c>
      <c r="AU583" s="11">
        <f>IF(('OddsRatio_working_3-way'!X583=0),0,'OddsRatio_working_3-way'!AO583)</f>
        <v>0</v>
      </c>
      <c r="AV583" s="11">
        <f>IF(('OddsRatio_working_3-way'!X583=0),0,'OddsRatio_working_3-way'!AP583)</f>
        <v>0</v>
      </c>
      <c r="AW583" s="11">
        <f>IF(('OddsRatio_working_3-way'!X583=0),0,'OddsRatio_working_3-way'!AQ583)</f>
        <v>0</v>
      </c>
    </row>
    <row r="584" spans="1:49" x14ac:dyDescent="0.2">
      <c r="A584" s="4">
        <f>IF('True_Odds_Calculator_3-way'!A585="","",'True_Odds_Calculator_3-way'!A585)</f>
        <v>3.12</v>
      </c>
      <c r="B584" s="4">
        <f>IF('True_Odds_Calculator_3-way'!B585="","",'True_Odds_Calculator_3-way'!B585)</f>
        <v>3.43</v>
      </c>
      <c r="C584" s="4">
        <f>IF('True_Odds_Calculator_3-way'!C585="","",'True_Odds_Calculator_3-way'!C585)</f>
        <v>2.41</v>
      </c>
      <c r="D584" s="9">
        <f t="shared" si="130"/>
        <v>0.31170869204038582</v>
      </c>
      <c r="E584" s="9">
        <f t="shared" si="131"/>
        <v>0.28320512418333232</v>
      </c>
      <c r="F584" s="9">
        <f t="shared" si="132"/>
        <v>0.40508618377628175</v>
      </c>
      <c r="G584" s="9">
        <f t="shared" si="133"/>
        <v>1.0415677188098438</v>
      </c>
      <c r="H584" s="9">
        <f t="shared" si="134"/>
        <v>3.2081235638768693</v>
      </c>
      <c r="I584" s="9">
        <f t="shared" si="135"/>
        <v>3.5310095567079212</v>
      </c>
      <c r="J584" s="9">
        <f t="shared" si="136"/>
        <v>2.4686104835218798</v>
      </c>
      <c r="K584" s="11">
        <f t="shared" si="137"/>
        <v>0.32051282051282048</v>
      </c>
      <c r="L584" s="11">
        <f t="shared" si="138"/>
        <v>0.29154518950437314</v>
      </c>
      <c r="M584" s="11">
        <f t="shared" si="139"/>
        <v>0.41493775933609955</v>
      </c>
      <c r="N584" s="11">
        <f>'OddsRatio_working_3-way'!K584+'OddsRatio_working_3-way'!L584+'OddsRatio_working_3-way'!M584-('OddsRatio_working_3-way'!K584*'OddsRatio_working_3-way'!L584)-('OddsRatio_working_3-way'!K584*'OddsRatio_working_3-way'!M584)-('OddsRatio_working_3-way'!L584*'OddsRatio_working_3-way'!M584)+('OddsRatio_working_3-way'!K584*'OddsRatio_working_3-way'!L584*'OddsRatio_working_3-way'!M584)-1</f>
        <v>-0.2816407489538153</v>
      </c>
      <c r="O584" s="11">
        <f>0</f>
        <v>0</v>
      </c>
      <c r="P584" s="11">
        <f>('OddsRatio_working_3-way'!K584*'OddsRatio_working_3-way'!L584)+('OddsRatio_working_3-way'!K584*'OddsRatio_working_3-way'!M584)+('OddsRatio_working_3-way'!L584*'OddsRatio_working_3-way'!M584)-(3*'OddsRatio_working_3-way'!K584*'OddsRatio_working_3-way'!L584*'OddsRatio_working_3-way'!M584)</f>
        <v>0.23108965441085011</v>
      </c>
      <c r="Q584" s="11">
        <f>2*'OddsRatio_working_3-way'!K584*'OddsRatio_working_3-way'!L584*'OddsRatio_working_3-way'!M584</f>
        <v>7.7546863896258408E-2</v>
      </c>
      <c r="R584" s="11">
        <f t="shared" si="140"/>
        <v>0</v>
      </c>
      <c r="S584" s="11">
        <f t="shared" si="141"/>
        <v>-0.82051214275369366</v>
      </c>
      <c r="T584" s="11">
        <f t="shared" si="142"/>
        <v>-0.27533964521936022</v>
      </c>
      <c r="U584" s="11">
        <f>'OddsRatio_working_3-way'!S584-'OddsRatio_working_3-way'!R584^2/3</f>
        <v>-0.82051214275369366</v>
      </c>
      <c r="V584" s="11">
        <f>'OddsRatio_working_3-way'!S584*'OddsRatio_working_3-way'!R584/3-2*'OddsRatio_working_3-way'!R584^3/27-'OddsRatio_working_3-way'!T584</f>
        <v>0.27533964521936022</v>
      </c>
      <c r="W584" s="11">
        <f>'OddsRatio_working_3-way'!V584^2+4*'OddsRatio_working_3-way'!U584^3/27</f>
        <v>-6.0253745454358493E-3</v>
      </c>
      <c r="X584" s="11">
        <f>IF('OddsRatio_working_3-way'!W584&gt;0,IF(ABS('OddsRatio_working_3-way'!V584+SQRT('OddsRatio_working_3-way'!W584))/2&gt;0,ABS('OddsRatio_working_3-way'!V584+SQRT('OddsRatio_working_3-way'!W584))/2,ABS('OddsRatio_working_3-way'!V584-SQRT('OddsRatio_working_3-way'!W584))/2),SQRT(-'OddsRatio_working_3-way'!U584^3/27))</f>
        <v>0.14303609227652911</v>
      </c>
      <c r="Y584" s="11">
        <f>IF('OddsRatio_working_3-way'!W584&gt;=0,IF('OddsRatio_working_3-way'!V584+SQRT('OddsRatio_working_3-way'!W584)&gt;0,0,PI()),ACOS('OddsRatio_working_3-way'!V584/(2*'OddsRatio_working_3-way'!X584)))</f>
        <v>0.27478665939095759</v>
      </c>
      <c r="Z584" s="11">
        <f>'OddsRatio_working_3-way'!X584^(1/3)*COS('OddsRatio_working_3-way'!Y584/3)</f>
        <v>0.52078385940492189</v>
      </c>
      <c r="AA584" s="11">
        <f>'OddsRatio_working_3-way'!X584^(1/3)*COS(('OddsRatio_working_3-way'!Y584+2*PI())/3)</f>
        <v>-0.30181854585571877</v>
      </c>
      <c r="AB584" s="11">
        <f>'OddsRatio_working_3-way'!X584^(1/3)*COS(('OddsRatio_working_3-way'!Y584+4*PI())/3)</f>
        <v>-0.21896531354920282</v>
      </c>
      <c r="AC584" s="11">
        <f>'OddsRatio_working_3-way'!X584^(1/3)*SIN('OddsRatio_working_3-way'!Y584/3)</f>
        <v>4.7835335975397519E-2</v>
      </c>
      <c r="AD584" s="11">
        <f>'OddsRatio_working_3-way'!X584^(1/3)*SIN(('OddsRatio_working_3-way'!Y584+2*PI())/3)</f>
        <v>0.42709438413786716</v>
      </c>
      <c r="AE584" s="11">
        <f>'OddsRatio_working_3-way'!X584^(1/3)*SIN(('OddsRatio_working_3-way'!Y584+4*PI())/3)</f>
        <v>-0.47492972011326468</v>
      </c>
      <c r="AF584" s="11">
        <f>-'OddsRatio_working_3-way'!U584/(3*'OddsRatio_working_3-way'!X584^(1/3))*COS(('OddsRatio_working_3-way'!Y584)/3)</f>
        <v>0.52078385940492178</v>
      </c>
      <c r="AG584" s="11">
        <f>-'OddsRatio_working_3-way'!U584/(3*'OddsRatio_working_3-way'!X584^(1/3))*COS(('OddsRatio_working_3-way'!Y584+2*PI())/3)</f>
        <v>-0.30181854585571871</v>
      </c>
      <c r="AH584" s="11">
        <f>-'OddsRatio_working_3-way'!U584/(3*'OddsRatio_working_3-way'!X584^(1/3))*COS(('OddsRatio_working_3-way'!Y584+4*PI())/3)</f>
        <v>-0.21896531354920279</v>
      </c>
      <c r="AI584" s="11">
        <f>'OddsRatio_working_3-way'!U584/(3*'OddsRatio_working_3-way'!X584^(1/3))*SIN(('OddsRatio_working_3-way'!Y584)/3)</f>
        <v>-4.7835335975397505E-2</v>
      </c>
      <c r="AJ584" s="11">
        <f>'OddsRatio_working_3-way'!U584/(3*'OddsRatio_working_3-way'!X584^(1/3))*SIN(('OddsRatio_working_3-way'!Y584+2*PI())/3)</f>
        <v>-0.42709438413786704</v>
      </c>
      <c r="AK584" s="11">
        <f>'OddsRatio_working_3-way'!U584/(3*'OddsRatio_working_3-way'!X584^(1/3))*SIN(('OddsRatio_working_3-way'!Y584+4*PI())/3)</f>
        <v>0.47492972011326456</v>
      </c>
      <c r="AL584" s="11">
        <f>'OddsRatio_working_3-way'!Z584+'OddsRatio_working_3-way'!AF584</f>
        <v>1.0415677188098438</v>
      </c>
      <c r="AM584" s="11">
        <f>'OddsRatio_working_3-way'!AA584+'OddsRatio_working_3-way'!AG584</f>
        <v>-0.60363709171143753</v>
      </c>
      <c r="AN584" s="11">
        <f>'OddsRatio_working_3-way'!AB584+'OddsRatio_working_3-way'!AH584</f>
        <v>-0.43793062709840558</v>
      </c>
      <c r="AO584" s="11">
        <f>'OddsRatio_working_3-way'!AC584+'OddsRatio_working_3-way'!AI584</f>
        <v>0</v>
      </c>
      <c r="AP584" s="11">
        <f>'OddsRatio_working_3-way'!AD584+'OddsRatio_working_3-way'!AJ584</f>
        <v>0</v>
      </c>
      <c r="AQ584" s="11">
        <f>'OddsRatio_working_3-way'!AE584+'OddsRatio_working_3-way'!AK584</f>
        <v>0</v>
      </c>
      <c r="AR584" s="10">
        <f>IF(A584="","",IF(('OddsRatio_working_3-way'!X584=0),IF(Q584&gt;0,-Q584^(1/3),(-Q584)^(1/3)),'OddsRatio_working_3-way'!AL584-'OddsRatio_working_3-way'!R584/3))</f>
        <v>1.0415677188098438</v>
      </c>
      <c r="AS584" s="11">
        <f>IF(('OddsRatio_working_3-way'!X584=0),IF(Q584&gt;0,-Q584^(1/3),(-Q584)^(1/3)),'OddsRatio_working_3-way'!AM584-'OddsRatio_working_3-way'!R584/3)</f>
        <v>-0.60363709171143753</v>
      </c>
      <c r="AT584" s="11">
        <f>IF(('OddsRatio_working_3-way'!X584=0),IF(Q584&gt;0,-Q584^(1/3),(-Q584)^(1/3)),'OddsRatio_working_3-way'!AN584-'OddsRatio_working_3-way'!R584/3)</f>
        <v>-0.43793062709840558</v>
      </c>
      <c r="AU584" s="11">
        <f>IF(('OddsRatio_working_3-way'!X584=0),0,'OddsRatio_working_3-way'!AO584)</f>
        <v>0</v>
      </c>
      <c r="AV584" s="11">
        <f>IF(('OddsRatio_working_3-way'!X584=0),0,'OddsRatio_working_3-way'!AP584)</f>
        <v>0</v>
      </c>
      <c r="AW584" s="11">
        <f>IF(('OddsRatio_working_3-way'!X584=0),0,'OddsRatio_working_3-way'!AQ584)</f>
        <v>0</v>
      </c>
    </row>
    <row r="585" spans="1:49" x14ac:dyDescent="0.2">
      <c r="A585" s="4">
        <f>IF('True_Odds_Calculator_3-way'!A586="","",'True_Odds_Calculator_3-way'!A586)</f>
        <v>5.28</v>
      </c>
      <c r="B585" s="4">
        <f>IF('True_Odds_Calculator_3-way'!B586="","",'True_Odds_Calculator_3-way'!B586)</f>
        <v>4.0999999999999996</v>
      </c>
      <c r="C585" s="4">
        <f>IF('True_Odds_Calculator_3-way'!C586="","",'True_Odds_Calculator_3-way'!C586)</f>
        <v>1.68</v>
      </c>
      <c r="D585" s="9">
        <f t="shared" si="130"/>
        <v>0.18189568186563834</v>
      </c>
      <c r="E585" s="9">
        <f t="shared" si="131"/>
        <v>0.2348714326157964</v>
      </c>
      <c r="F585" s="9">
        <f t="shared" si="132"/>
        <v>0.58323288551856534</v>
      </c>
      <c r="G585" s="9">
        <f t="shared" si="133"/>
        <v>1.0508543510349861</v>
      </c>
      <c r="H585" s="9">
        <f t="shared" si="134"/>
        <v>5.4976566224297407</v>
      </c>
      <c r="I585" s="9">
        <f t="shared" si="135"/>
        <v>4.2576484882084564</v>
      </c>
      <c r="J585" s="9">
        <f t="shared" si="136"/>
        <v>1.7145809587037908</v>
      </c>
      <c r="K585" s="11">
        <f t="shared" si="137"/>
        <v>0.18939393939393939</v>
      </c>
      <c r="L585" s="11">
        <f t="shared" si="138"/>
        <v>0.24390243902439027</v>
      </c>
      <c r="M585" s="11">
        <f t="shared" si="139"/>
        <v>0.59523809523809523</v>
      </c>
      <c r="N585" s="11">
        <f>'OddsRatio_working_3-way'!K585+'OddsRatio_working_3-way'!L585+'OddsRatio_working_3-way'!M585-('OddsRatio_working_3-way'!K585*'OddsRatio_working_3-way'!L585)-('OddsRatio_working_3-way'!K585*'OddsRatio_working_3-way'!M585)-('OddsRatio_working_3-way'!L585*'OddsRatio_working_3-way'!M585)+('OddsRatio_working_3-way'!K585*'OddsRatio_working_3-way'!L585*'OddsRatio_working_3-way'!M585)-1</f>
        <v>-0.2480774645408792</v>
      </c>
      <c r="O585" s="11">
        <f>0</f>
        <v>0</v>
      </c>
      <c r="P585" s="11">
        <f>('OddsRatio_working_3-way'!K585*'OddsRatio_working_3-way'!L585)+('OddsRatio_working_3-way'!K585*'OddsRatio_working_3-way'!M585)+('OddsRatio_working_3-way'!L585*'OddsRatio_working_3-way'!M585)-(3*'OddsRatio_working_3-way'!K585*'OddsRatio_working_3-way'!L585*'OddsRatio_working_3-way'!M585)</f>
        <v>0.22161950515609052</v>
      </c>
      <c r="Q585" s="11">
        <f>2*'OddsRatio_working_3-way'!K585*'OddsRatio_working_3-way'!L585*'OddsRatio_working_3-way'!M585</f>
        <v>5.4992433041213533E-2</v>
      </c>
      <c r="R585" s="11">
        <f t="shared" si="140"/>
        <v>0</v>
      </c>
      <c r="S585" s="11">
        <f t="shared" si="141"/>
        <v>-0.89334799340296855</v>
      </c>
      <c r="T585" s="11">
        <f t="shared" si="142"/>
        <v>-0.22167444005036444</v>
      </c>
      <c r="U585" s="11">
        <f>'OddsRatio_working_3-way'!S585-'OddsRatio_working_3-way'!R585^2/3</f>
        <v>-0.89334799340296855</v>
      </c>
      <c r="V585" s="11">
        <f>'OddsRatio_working_3-way'!S585*'OddsRatio_working_3-way'!R585/3-2*'OddsRatio_working_3-way'!R585^3/27-'OddsRatio_working_3-way'!T585</f>
        <v>0.22167444005036444</v>
      </c>
      <c r="W585" s="11">
        <f>'OddsRatio_working_3-way'!V585^2+4*'OddsRatio_working_3-way'!U585^3/27</f>
        <v>-5.6483376323330538E-2</v>
      </c>
      <c r="X585" s="11">
        <f>IF('OddsRatio_working_3-way'!W585&gt;0,IF(ABS('OddsRatio_working_3-way'!V585+SQRT('OddsRatio_working_3-way'!W585))/2&gt;0,ABS('OddsRatio_working_3-way'!V585+SQRT('OddsRatio_working_3-way'!W585))/2,ABS('OddsRatio_working_3-way'!V585-SQRT('OddsRatio_working_3-way'!W585))/2),SQRT(-'OddsRatio_working_3-way'!U585^3/27))</f>
        <v>0.16249841052682112</v>
      </c>
      <c r="Y585" s="11">
        <f>IF('OddsRatio_working_3-way'!W585&gt;=0,IF('OddsRatio_working_3-way'!V585+SQRT('OddsRatio_working_3-way'!W585)&gt;0,0,PI()),ACOS('OddsRatio_working_3-way'!V585/(2*'OddsRatio_working_3-way'!X585)))</f>
        <v>0.82019055439322996</v>
      </c>
      <c r="Z585" s="11">
        <f>'OddsRatio_working_3-way'!X585^(1/3)*COS('OddsRatio_working_3-way'!Y585/3)</f>
        <v>0.52542717551749318</v>
      </c>
      <c r="AA585" s="11">
        <f>'OddsRatio_working_3-way'!X585^(1/3)*COS(('OddsRatio_working_3-way'!Y585+2*PI())/3)</f>
        <v>-0.3903133948570498</v>
      </c>
      <c r="AB585" s="11">
        <f>'OddsRatio_working_3-way'!X585^(1/3)*COS(('OddsRatio_working_3-way'!Y585+4*PI())/3)</f>
        <v>-0.13511378066044361</v>
      </c>
      <c r="AC585" s="11">
        <f>'OddsRatio_working_3-way'!X585^(1/3)*SIN('OddsRatio_working_3-way'!Y585/3)</f>
        <v>0.14733956595349937</v>
      </c>
      <c r="AD585" s="11">
        <f>'OddsRatio_working_3-way'!X585^(1/3)*SIN(('OddsRatio_working_3-way'!Y585+2*PI())/3)</f>
        <v>0.38136349886010457</v>
      </c>
      <c r="AE585" s="11">
        <f>'OddsRatio_working_3-way'!X585^(1/3)*SIN(('OddsRatio_working_3-way'!Y585+4*PI())/3)</f>
        <v>-0.52870306481360385</v>
      </c>
      <c r="AF585" s="11">
        <f>-'OddsRatio_working_3-way'!U585/(3*'OddsRatio_working_3-way'!X585^(1/3))*COS(('OddsRatio_working_3-way'!Y585)/3)</f>
        <v>0.52542717551749307</v>
      </c>
      <c r="AG585" s="11">
        <f>-'OddsRatio_working_3-way'!U585/(3*'OddsRatio_working_3-way'!X585^(1/3))*COS(('OddsRatio_working_3-way'!Y585+2*PI())/3)</f>
        <v>-0.39031339485704974</v>
      </c>
      <c r="AH585" s="11">
        <f>-'OddsRatio_working_3-way'!U585/(3*'OddsRatio_working_3-way'!X585^(1/3))*COS(('OddsRatio_working_3-way'!Y585+4*PI())/3)</f>
        <v>-0.13511378066044358</v>
      </c>
      <c r="AI585" s="11">
        <f>'OddsRatio_working_3-way'!U585/(3*'OddsRatio_working_3-way'!X585^(1/3))*SIN(('OddsRatio_working_3-way'!Y585)/3)</f>
        <v>-0.14733956595349934</v>
      </c>
      <c r="AJ585" s="11">
        <f>'OddsRatio_working_3-way'!U585/(3*'OddsRatio_working_3-way'!X585^(1/3))*SIN(('OddsRatio_working_3-way'!Y585+2*PI())/3)</f>
        <v>-0.38136349886010451</v>
      </c>
      <c r="AK585" s="11">
        <f>'OddsRatio_working_3-way'!U585/(3*'OddsRatio_working_3-way'!X585^(1/3))*SIN(('OddsRatio_working_3-way'!Y585+4*PI())/3)</f>
        <v>0.52870306481360374</v>
      </c>
      <c r="AL585" s="11">
        <f>'OddsRatio_working_3-way'!Z585+'OddsRatio_working_3-way'!AF585</f>
        <v>1.0508543510349861</v>
      </c>
      <c r="AM585" s="11">
        <f>'OddsRatio_working_3-way'!AA585+'OddsRatio_working_3-way'!AG585</f>
        <v>-0.78062678971409949</v>
      </c>
      <c r="AN585" s="11">
        <f>'OddsRatio_working_3-way'!AB585+'OddsRatio_working_3-way'!AH585</f>
        <v>-0.27022756132088721</v>
      </c>
      <c r="AO585" s="11">
        <f>'OddsRatio_working_3-way'!AC585+'OddsRatio_working_3-way'!AI585</f>
        <v>0</v>
      </c>
      <c r="AP585" s="11">
        <f>'OddsRatio_working_3-way'!AD585+'OddsRatio_working_3-way'!AJ585</f>
        <v>0</v>
      </c>
      <c r="AQ585" s="11">
        <f>'OddsRatio_working_3-way'!AE585+'OddsRatio_working_3-way'!AK585</f>
        <v>0</v>
      </c>
      <c r="AR585" s="10">
        <f>IF(A585="","",IF(('OddsRatio_working_3-way'!X585=0),IF(Q585&gt;0,-Q585^(1/3),(-Q585)^(1/3)),'OddsRatio_working_3-way'!AL585-'OddsRatio_working_3-way'!R585/3))</f>
        <v>1.0508543510349861</v>
      </c>
      <c r="AS585" s="11">
        <f>IF(('OddsRatio_working_3-way'!X585=0),IF(Q585&gt;0,-Q585^(1/3),(-Q585)^(1/3)),'OddsRatio_working_3-way'!AM585-'OddsRatio_working_3-way'!R585/3)</f>
        <v>-0.78062678971409949</v>
      </c>
      <c r="AT585" s="11">
        <f>IF(('OddsRatio_working_3-way'!X585=0),IF(Q585&gt;0,-Q585^(1/3),(-Q585)^(1/3)),'OddsRatio_working_3-way'!AN585-'OddsRatio_working_3-way'!R585/3)</f>
        <v>-0.27022756132088721</v>
      </c>
      <c r="AU585" s="11">
        <f>IF(('OddsRatio_working_3-way'!X585=0),0,'OddsRatio_working_3-way'!AO585)</f>
        <v>0</v>
      </c>
      <c r="AV585" s="11">
        <f>IF(('OddsRatio_working_3-way'!X585=0),0,'OddsRatio_working_3-way'!AP585)</f>
        <v>0</v>
      </c>
      <c r="AW585" s="11">
        <f>IF(('OddsRatio_working_3-way'!X585=0),0,'OddsRatio_working_3-way'!AQ585)</f>
        <v>0</v>
      </c>
    </row>
    <row r="586" spans="1:49" x14ac:dyDescent="0.2">
      <c r="A586" s="4">
        <f>IF('True_Odds_Calculator_3-way'!A587="","",'True_Odds_Calculator_3-way'!A587)</f>
        <v>1.41</v>
      </c>
      <c r="B586" s="4">
        <f>IF('True_Odds_Calculator_3-way'!B587="","",'True_Odds_Calculator_3-way'!B587)</f>
        <v>5.05</v>
      </c>
      <c r="C586" s="4">
        <f>IF('True_Odds_Calculator_3-way'!C587="","",'True_Odds_Calculator_3-way'!C587)</f>
        <v>8.56</v>
      </c>
      <c r="D586" s="9">
        <f t="shared" si="130"/>
        <v>0.69845547001514285</v>
      </c>
      <c r="E586" s="9">
        <f t="shared" si="131"/>
        <v>0.18994597171804192</v>
      </c>
      <c r="F586" s="9">
        <f t="shared" si="132"/>
        <v>0.11159855826681511</v>
      </c>
      <c r="G586" s="9">
        <f t="shared" si="133"/>
        <v>1.0530012219129086</v>
      </c>
      <c r="H586" s="9">
        <f t="shared" si="134"/>
        <v>1.4317305009842924</v>
      </c>
      <c r="I586" s="9">
        <f t="shared" si="135"/>
        <v>5.2646549487472782</v>
      </c>
      <c r="J586" s="9">
        <f t="shared" si="136"/>
        <v>8.9606892376615903</v>
      </c>
      <c r="K586" s="11">
        <f t="shared" si="137"/>
        <v>0.70921985815602839</v>
      </c>
      <c r="L586" s="11">
        <f t="shared" si="138"/>
        <v>0.19801980198019803</v>
      </c>
      <c r="M586" s="11">
        <f t="shared" si="139"/>
        <v>0.11682242990654206</v>
      </c>
      <c r="N586" s="11">
        <f>'OddsRatio_working_3-way'!K586+'OddsRatio_working_3-way'!L586+'OddsRatio_working_3-way'!M586-('OddsRatio_working_3-way'!K586*'OddsRatio_working_3-way'!L586)-('OddsRatio_working_3-way'!K586*'OddsRatio_working_3-way'!M586)-('OddsRatio_working_3-way'!L586*'OddsRatio_working_3-way'!M586)+('OddsRatio_working_3-way'!K586*'OddsRatio_working_3-way'!L586*'OddsRatio_working_3-way'!M586)-1</f>
        <v>-0.20595693492594425</v>
      </c>
      <c r="O586" s="11">
        <f>0</f>
        <v>0</v>
      </c>
      <c r="P586" s="11">
        <f>('OddsRatio_working_3-way'!K586*'OddsRatio_working_3-way'!L586)+('OddsRatio_working_3-way'!K586*'OddsRatio_working_3-way'!M586)+('OddsRatio_working_3-way'!L586*'OddsRatio_working_3-way'!M586)-(3*'OddsRatio_working_3-way'!K586*'OddsRatio_working_3-way'!L586*'OddsRatio_working_3-way'!M586)</f>
        <v>0.19720603995177804</v>
      </c>
      <c r="Q586" s="11">
        <f>2*'OddsRatio_working_3-way'!K586*'OddsRatio_working_3-way'!L586*'OddsRatio_working_3-way'!M586</f>
        <v>3.2812985016934783E-2</v>
      </c>
      <c r="R586" s="11">
        <f t="shared" si="140"/>
        <v>0</v>
      </c>
      <c r="S586" s="11">
        <f t="shared" si="141"/>
        <v>-0.95751104483414096</v>
      </c>
      <c r="T586" s="11">
        <f t="shared" si="142"/>
        <v>-0.15931964140335123</v>
      </c>
      <c r="U586" s="11">
        <f>'OddsRatio_working_3-way'!S586-'OddsRatio_working_3-way'!R586^2/3</f>
        <v>-0.95751104483414096</v>
      </c>
      <c r="V586" s="11">
        <f>'OddsRatio_working_3-way'!S586*'OddsRatio_working_3-way'!R586/3-2*'OddsRatio_working_3-way'!R586^3/27-'OddsRatio_working_3-way'!T586</f>
        <v>0.15931964140335123</v>
      </c>
      <c r="W586" s="11">
        <f>'OddsRatio_working_3-way'!V586^2+4*'OddsRatio_working_3-way'!U586^3/27</f>
        <v>-0.10467241669930386</v>
      </c>
      <c r="X586" s="11">
        <f>IF('OddsRatio_working_3-way'!W586&gt;0,IF(ABS('OddsRatio_working_3-way'!V586+SQRT('OddsRatio_working_3-way'!W586))/2&gt;0,ABS('OddsRatio_working_3-way'!V586+SQRT('OddsRatio_working_3-way'!W586))/2,ABS('OddsRatio_working_3-way'!V586-SQRT('OddsRatio_working_3-way'!W586))/2),SQRT(-'OddsRatio_working_3-way'!U586^3/27))</f>
        <v>0.18031580964809787</v>
      </c>
      <c r="Y586" s="11">
        <f>IF('OddsRatio_working_3-way'!W586&gt;=0,IF('OddsRatio_working_3-way'!V586+SQRT('OddsRatio_working_3-way'!W586)&gt;0,0,PI()),ACOS('OddsRatio_working_3-way'!V586/(2*'OddsRatio_working_3-way'!X586)))</f>
        <v>1.1132151049034609</v>
      </c>
      <c r="Z586" s="11">
        <f>'OddsRatio_working_3-way'!X586^(1/3)*COS('OddsRatio_working_3-way'!Y586/3)</f>
        <v>0.52650061095645428</v>
      </c>
      <c r="AA586" s="11">
        <f>'OddsRatio_working_3-way'!X586^(1/3)*COS(('OddsRatio_working_3-way'!Y586+2*PI())/3)</f>
        <v>-0.44066392165634205</v>
      </c>
      <c r="AB586" s="11">
        <f>'OddsRatio_working_3-way'!X586^(1/3)*COS(('OddsRatio_working_3-way'!Y586+4*PI())/3)</f>
        <v>-8.5836689300112359E-2</v>
      </c>
      <c r="AC586" s="11">
        <f>'OddsRatio_working_3-way'!X586^(1/3)*SIN('OddsRatio_working_3-way'!Y586/3)</f>
        <v>0.20485959811667925</v>
      </c>
      <c r="AD586" s="11">
        <f>'OddsRatio_working_3-way'!X586^(1/3)*SIN(('OddsRatio_working_3-way'!Y586+2*PI())/3)</f>
        <v>0.35353310513797742</v>
      </c>
      <c r="AE586" s="11">
        <f>'OddsRatio_working_3-way'!X586^(1/3)*SIN(('OddsRatio_working_3-way'!Y586+4*PI())/3)</f>
        <v>-0.55839270325465651</v>
      </c>
      <c r="AF586" s="11">
        <f>-'OddsRatio_working_3-way'!U586/(3*'OddsRatio_working_3-way'!X586^(1/3))*COS(('OddsRatio_working_3-way'!Y586)/3)</f>
        <v>0.52650061095645428</v>
      </c>
      <c r="AG586" s="11">
        <f>-'OddsRatio_working_3-way'!U586/(3*'OddsRatio_working_3-way'!X586^(1/3))*COS(('OddsRatio_working_3-way'!Y586+2*PI())/3)</f>
        <v>-0.44066392165634205</v>
      </c>
      <c r="AH586" s="11">
        <f>-'OddsRatio_working_3-way'!U586/(3*'OddsRatio_working_3-way'!X586^(1/3))*COS(('OddsRatio_working_3-way'!Y586+4*PI())/3)</f>
        <v>-8.5836689300112359E-2</v>
      </c>
      <c r="AI586" s="11">
        <f>'OddsRatio_working_3-way'!U586/(3*'OddsRatio_working_3-way'!X586^(1/3))*SIN(('OddsRatio_working_3-way'!Y586)/3)</f>
        <v>-0.20485959811667925</v>
      </c>
      <c r="AJ586" s="11">
        <f>'OddsRatio_working_3-way'!U586/(3*'OddsRatio_working_3-way'!X586^(1/3))*SIN(('OddsRatio_working_3-way'!Y586+2*PI())/3)</f>
        <v>-0.35353310513797742</v>
      </c>
      <c r="AK586" s="11">
        <f>'OddsRatio_working_3-way'!U586/(3*'OddsRatio_working_3-way'!X586^(1/3))*SIN(('OddsRatio_working_3-way'!Y586+4*PI())/3)</f>
        <v>0.55839270325465651</v>
      </c>
      <c r="AL586" s="11">
        <f>'OddsRatio_working_3-way'!Z586+'OddsRatio_working_3-way'!AF586</f>
        <v>1.0530012219129086</v>
      </c>
      <c r="AM586" s="11">
        <f>'OddsRatio_working_3-way'!AA586+'OddsRatio_working_3-way'!AG586</f>
        <v>-0.8813278433126841</v>
      </c>
      <c r="AN586" s="11">
        <f>'OddsRatio_working_3-way'!AB586+'OddsRatio_working_3-way'!AH586</f>
        <v>-0.17167337860022472</v>
      </c>
      <c r="AO586" s="11">
        <f>'OddsRatio_working_3-way'!AC586+'OddsRatio_working_3-way'!AI586</f>
        <v>0</v>
      </c>
      <c r="AP586" s="11">
        <f>'OddsRatio_working_3-way'!AD586+'OddsRatio_working_3-way'!AJ586</f>
        <v>0</v>
      </c>
      <c r="AQ586" s="11">
        <f>'OddsRatio_working_3-way'!AE586+'OddsRatio_working_3-way'!AK586</f>
        <v>0</v>
      </c>
      <c r="AR586" s="10">
        <f>IF(A586="","",IF(('OddsRatio_working_3-way'!X586=0),IF(Q586&gt;0,-Q586^(1/3),(-Q586)^(1/3)),'OddsRatio_working_3-way'!AL586-'OddsRatio_working_3-way'!R586/3))</f>
        <v>1.0530012219129086</v>
      </c>
      <c r="AS586" s="11">
        <f>IF(('OddsRatio_working_3-way'!X586=0),IF(Q586&gt;0,-Q586^(1/3),(-Q586)^(1/3)),'OddsRatio_working_3-way'!AM586-'OddsRatio_working_3-way'!R586/3)</f>
        <v>-0.8813278433126841</v>
      </c>
      <c r="AT586" s="11">
        <f>IF(('OddsRatio_working_3-way'!X586=0),IF(Q586&gt;0,-Q586^(1/3),(-Q586)^(1/3)),'OddsRatio_working_3-way'!AN586-'OddsRatio_working_3-way'!R586/3)</f>
        <v>-0.17167337860022472</v>
      </c>
      <c r="AU586" s="11">
        <f>IF(('OddsRatio_working_3-way'!X586=0),0,'OddsRatio_working_3-way'!AO586)</f>
        <v>0</v>
      </c>
      <c r="AV586" s="11">
        <f>IF(('OddsRatio_working_3-way'!X586=0),0,'OddsRatio_working_3-way'!AP586)</f>
        <v>0</v>
      </c>
      <c r="AW586" s="11">
        <f>IF(('OddsRatio_working_3-way'!X586=0),0,'OddsRatio_working_3-way'!AQ586)</f>
        <v>0</v>
      </c>
    </row>
    <row r="587" spans="1:49" x14ac:dyDescent="0.2">
      <c r="A587" s="4">
        <f>IF('True_Odds_Calculator_3-way'!A588="","",'True_Odds_Calculator_3-way'!A588)</f>
        <v>1.84</v>
      </c>
      <c r="B587" s="4">
        <f>IF('True_Odds_Calculator_3-way'!B588="","",'True_Odds_Calculator_3-way'!B588)</f>
        <v>3.89</v>
      </c>
      <c r="C587" s="4">
        <f>IF('True_Odds_Calculator_3-way'!C588="","",'True_Odds_Calculator_3-way'!C588)</f>
        <v>4.46</v>
      </c>
      <c r="D587" s="9">
        <f t="shared" si="130"/>
        <v>0.53338320388180904</v>
      </c>
      <c r="E587" s="9">
        <f t="shared" si="131"/>
        <v>0.24938815623294752</v>
      </c>
      <c r="F587" s="9">
        <f t="shared" si="132"/>
        <v>0.21722863988524341</v>
      </c>
      <c r="G587" s="9">
        <f t="shared" si="133"/>
        <v>1.0414579645782776</v>
      </c>
      <c r="H587" s="9">
        <f t="shared" si="134"/>
        <v>1.874824690245753</v>
      </c>
      <c r="I587" s="9">
        <f t="shared" si="135"/>
        <v>4.0098135176312217</v>
      </c>
      <c r="J587" s="9">
        <f t="shared" si="136"/>
        <v>4.6034445574408407</v>
      </c>
      <c r="K587" s="11">
        <f t="shared" si="137"/>
        <v>0.54347826086956519</v>
      </c>
      <c r="L587" s="11">
        <f t="shared" si="138"/>
        <v>0.25706940874035988</v>
      </c>
      <c r="M587" s="11">
        <f t="shared" si="139"/>
        <v>0.22421524663677131</v>
      </c>
      <c r="N587" s="11">
        <f>'OddsRatio_working_3-way'!K587+'OddsRatio_working_3-way'!L587+'OddsRatio_working_3-way'!M587-('OddsRatio_working_3-way'!K587*'OddsRatio_working_3-way'!L587)-('OddsRatio_working_3-way'!K587*'OddsRatio_working_3-way'!M587)-('OddsRatio_working_3-way'!L587*'OddsRatio_working_3-way'!M587)+('OddsRatio_working_3-way'!K587*'OddsRatio_working_3-way'!L587*'OddsRatio_working_3-way'!M587)-1</f>
        <v>-0.26311823338333706</v>
      </c>
      <c r="O587" s="11">
        <f>0</f>
        <v>0</v>
      </c>
      <c r="P587" s="11">
        <f>('OddsRatio_working_3-way'!K587*'OddsRatio_working_3-way'!L587)+('OddsRatio_working_3-way'!K587*'OddsRatio_working_3-way'!M587)+('OddsRatio_working_3-way'!L587*'OddsRatio_working_3-way'!M587)-(3*'OddsRatio_working_3-way'!K587*'OddsRatio_working_3-way'!L587*'OddsRatio_working_3-way'!M587)</f>
        <v>0.22523019214798057</v>
      </c>
      <c r="Q587" s="11">
        <f>2*'OddsRatio_working_3-way'!K587*'OddsRatio_working_3-way'!L587*'OddsRatio_working_3-way'!M587</f>
        <v>6.2650957482053002E-2</v>
      </c>
      <c r="R587" s="11">
        <f t="shared" si="140"/>
        <v>0</v>
      </c>
      <c r="S587" s="11">
        <f t="shared" si="141"/>
        <v>-0.85600374117685185</v>
      </c>
      <c r="T587" s="11">
        <f t="shared" si="142"/>
        <v>-0.23810952466671817</v>
      </c>
      <c r="U587" s="11">
        <f>'OddsRatio_working_3-way'!S587-'OddsRatio_working_3-way'!R587^2/3</f>
        <v>-0.85600374117685185</v>
      </c>
      <c r="V587" s="11">
        <f>'OddsRatio_working_3-way'!S587*'OddsRatio_working_3-way'!R587/3-2*'OddsRatio_working_3-way'!R587^3/27-'OddsRatio_working_3-way'!T587</f>
        <v>0.23810952466671817</v>
      </c>
      <c r="W587" s="11">
        <f>'OddsRatio_working_3-way'!V587^2+4*'OddsRatio_working_3-way'!U587^3/27</f>
        <v>-3.6226852769778856E-2</v>
      </c>
      <c r="X587" s="11">
        <f>IF('OddsRatio_working_3-way'!W587&gt;0,IF(ABS('OddsRatio_working_3-way'!V587+SQRT('OddsRatio_working_3-way'!W587))/2&gt;0,ABS('OddsRatio_working_3-way'!V587+SQRT('OddsRatio_working_3-way'!W587))/2,ABS('OddsRatio_working_3-way'!V587-SQRT('OddsRatio_working_3-way'!W587))/2),SQRT(-'OddsRatio_working_3-way'!U587^3/27))</f>
        <v>0.15241636928721708</v>
      </c>
      <c r="Y587" s="11">
        <f>IF('OddsRatio_working_3-way'!W587&gt;=0,IF('OddsRatio_working_3-way'!V587+SQRT('OddsRatio_working_3-way'!W587)&gt;0,0,PI()),ACOS('OddsRatio_working_3-way'!V587/(2*'OddsRatio_working_3-way'!X587)))</f>
        <v>0.6743462221263774</v>
      </c>
      <c r="Z587" s="11">
        <f>'OddsRatio_working_3-way'!X587^(1/3)*COS('OddsRatio_working_3-way'!Y587/3)</f>
        <v>0.52072898228913878</v>
      </c>
      <c r="AA587" s="11">
        <f>'OddsRatio_working_3-way'!X587^(1/3)*COS(('OddsRatio_working_3-way'!Y587+2*PI())/3)</f>
        <v>-0.36347574439706992</v>
      </c>
      <c r="AB587" s="11">
        <f>'OddsRatio_working_3-way'!X587^(1/3)*COS(('OddsRatio_working_3-way'!Y587+4*PI())/3)</f>
        <v>-0.1572532378920688</v>
      </c>
      <c r="AC587" s="11">
        <f>'OddsRatio_working_3-way'!X587^(1/3)*SIN('OddsRatio_working_3-way'!Y587/3)</f>
        <v>0.11906261964362169</v>
      </c>
      <c r="AD587" s="11">
        <f>'OddsRatio_working_3-way'!X587^(1/3)*SIN(('OddsRatio_working_3-way'!Y587+2*PI())/3)</f>
        <v>0.39143321732740044</v>
      </c>
      <c r="AE587" s="11">
        <f>'OddsRatio_working_3-way'!X587^(1/3)*SIN(('OddsRatio_working_3-way'!Y587+4*PI())/3)</f>
        <v>-0.51049583697102208</v>
      </c>
      <c r="AF587" s="11">
        <f>-'OddsRatio_working_3-way'!U587/(3*'OddsRatio_working_3-way'!X587^(1/3))*COS(('OddsRatio_working_3-way'!Y587)/3)</f>
        <v>0.52072898228913866</v>
      </c>
      <c r="AG587" s="11">
        <f>-'OddsRatio_working_3-way'!U587/(3*'OddsRatio_working_3-way'!X587^(1/3))*COS(('OddsRatio_working_3-way'!Y587+2*PI())/3)</f>
        <v>-0.36347574439706987</v>
      </c>
      <c r="AH587" s="11">
        <f>-'OddsRatio_working_3-way'!U587/(3*'OddsRatio_working_3-way'!X587^(1/3))*COS(('OddsRatio_working_3-way'!Y587+4*PI())/3)</f>
        <v>-0.15725323789206877</v>
      </c>
      <c r="AI587" s="11">
        <f>'OddsRatio_working_3-way'!U587/(3*'OddsRatio_working_3-way'!X587^(1/3))*SIN(('OddsRatio_working_3-way'!Y587)/3)</f>
        <v>-0.11906261964362168</v>
      </c>
      <c r="AJ587" s="11">
        <f>'OddsRatio_working_3-way'!U587/(3*'OddsRatio_working_3-way'!X587^(1/3))*SIN(('OddsRatio_working_3-way'!Y587+2*PI())/3)</f>
        <v>-0.39143321732740033</v>
      </c>
      <c r="AK587" s="11">
        <f>'OddsRatio_working_3-way'!U587/(3*'OddsRatio_working_3-way'!X587^(1/3))*SIN(('OddsRatio_working_3-way'!Y587+4*PI())/3)</f>
        <v>0.51049583697102197</v>
      </c>
      <c r="AL587" s="11">
        <f>'OddsRatio_working_3-way'!Z587+'OddsRatio_working_3-way'!AF587</f>
        <v>1.0414579645782776</v>
      </c>
      <c r="AM587" s="11">
        <f>'OddsRatio_working_3-way'!AA587+'OddsRatio_working_3-way'!AG587</f>
        <v>-0.72695148879413973</v>
      </c>
      <c r="AN587" s="11">
        <f>'OddsRatio_working_3-way'!AB587+'OddsRatio_working_3-way'!AH587</f>
        <v>-0.3145064757841376</v>
      </c>
      <c r="AO587" s="11">
        <f>'OddsRatio_working_3-way'!AC587+'OddsRatio_working_3-way'!AI587</f>
        <v>0</v>
      </c>
      <c r="AP587" s="11">
        <f>'OddsRatio_working_3-way'!AD587+'OddsRatio_working_3-way'!AJ587</f>
        <v>0</v>
      </c>
      <c r="AQ587" s="11">
        <f>'OddsRatio_working_3-way'!AE587+'OddsRatio_working_3-way'!AK587</f>
        <v>0</v>
      </c>
      <c r="AR587" s="10">
        <f>IF(A587="","",IF(('OddsRatio_working_3-way'!X587=0),IF(Q587&gt;0,-Q587^(1/3),(-Q587)^(1/3)),'OddsRatio_working_3-way'!AL587-'OddsRatio_working_3-way'!R587/3))</f>
        <v>1.0414579645782776</v>
      </c>
      <c r="AS587" s="11">
        <f>IF(('OddsRatio_working_3-way'!X587=0),IF(Q587&gt;0,-Q587^(1/3),(-Q587)^(1/3)),'OddsRatio_working_3-way'!AM587-'OddsRatio_working_3-way'!R587/3)</f>
        <v>-0.72695148879413973</v>
      </c>
      <c r="AT587" s="11">
        <f>IF(('OddsRatio_working_3-way'!X587=0),IF(Q587&gt;0,-Q587^(1/3),(-Q587)^(1/3)),'OddsRatio_working_3-way'!AN587-'OddsRatio_working_3-way'!R587/3)</f>
        <v>-0.3145064757841376</v>
      </c>
      <c r="AU587" s="11">
        <f>IF(('OddsRatio_working_3-way'!X587=0),0,'OddsRatio_working_3-way'!AO587)</f>
        <v>0</v>
      </c>
      <c r="AV587" s="11">
        <f>IF(('OddsRatio_working_3-way'!X587=0),0,'OddsRatio_working_3-way'!AP587)</f>
        <v>0</v>
      </c>
      <c r="AW587" s="11">
        <f>IF(('OddsRatio_working_3-way'!X587=0),0,'OddsRatio_working_3-way'!AQ587)</f>
        <v>0</v>
      </c>
    </row>
    <row r="588" spans="1:49" x14ac:dyDescent="0.2">
      <c r="A588" s="4">
        <f>IF('True_Odds_Calculator_3-way'!A589="","",'True_Odds_Calculator_3-way'!A589)</f>
        <v>2.5299999999999998</v>
      </c>
      <c r="B588" s="4">
        <f>IF('True_Odds_Calculator_3-way'!B589="","",'True_Odds_Calculator_3-way'!B589)</f>
        <v>3.86</v>
      </c>
      <c r="C588" s="4">
        <f>IF('True_Odds_Calculator_3-way'!C589="","",'True_Odds_Calculator_3-way'!C589)</f>
        <v>2.71</v>
      </c>
      <c r="D588" s="9">
        <f t="shared" si="130"/>
        <v>0.38684263314406286</v>
      </c>
      <c r="E588" s="9">
        <f t="shared" si="131"/>
        <v>0.25234253075057117</v>
      </c>
      <c r="F588" s="9">
        <f t="shared" si="132"/>
        <v>0.36081483610536602</v>
      </c>
      <c r="G588" s="9">
        <f t="shared" si="133"/>
        <v>1.0359676379728415</v>
      </c>
      <c r="H588" s="9">
        <f t="shared" si="134"/>
        <v>2.585030486098447</v>
      </c>
      <c r="I588" s="9">
        <f t="shared" si="135"/>
        <v>3.9628674446023266</v>
      </c>
      <c r="J588" s="9">
        <f t="shared" si="136"/>
        <v>2.7715046609335587</v>
      </c>
      <c r="K588" s="11">
        <f t="shared" si="137"/>
        <v>0.39525691699604748</v>
      </c>
      <c r="L588" s="11">
        <f t="shared" si="138"/>
        <v>0.2590673575129534</v>
      </c>
      <c r="M588" s="11">
        <f t="shared" si="139"/>
        <v>0.36900369003690037</v>
      </c>
      <c r="N588" s="11">
        <f>'OddsRatio_working_3-way'!K588+'OddsRatio_working_3-way'!L588+'OddsRatio_working_3-way'!M588-('OddsRatio_working_3-way'!K588*'OddsRatio_working_3-way'!L588)-('OddsRatio_working_3-way'!K588*'OddsRatio_working_3-way'!M588)-('OddsRatio_working_3-way'!L588*'OddsRatio_working_3-way'!M588)+('OddsRatio_working_3-way'!K588*'OddsRatio_working_3-way'!L588*'OddsRatio_working_3-way'!M588)-1</f>
        <v>-0.28273297150633137</v>
      </c>
      <c r="O588" s="11">
        <f>0</f>
        <v>0</v>
      </c>
      <c r="P588" s="11">
        <f>('OddsRatio_working_3-way'!K588*'OddsRatio_working_3-way'!L588)+('OddsRatio_working_3-way'!K588*'OddsRatio_working_3-way'!M588)+('OddsRatio_working_3-way'!L588*'OddsRatio_working_3-way'!M588)-(3*'OddsRatio_working_3-way'!K588*'OddsRatio_working_3-way'!L588*'OddsRatio_working_3-way'!M588)</f>
        <v>0.23049033455785417</v>
      </c>
      <c r="Q588" s="11">
        <f>2*'OddsRatio_working_3-way'!K588*'OddsRatio_working_3-way'!L588*'OddsRatio_working_3-way'!M588</f>
        <v>7.5570601494378428E-2</v>
      </c>
      <c r="R588" s="11">
        <f t="shared" si="140"/>
        <v>0</v>
      </c>
      <c r="S588" s="11">
        <f t="shared" si="141"/>
        <v>-0.81522269344766785</v>
      </c>
      <c r="T588" s="11">
        <f t="shared" si="142"/>
        <v>-0.26728612899923537</v>
      </c>
      <c r="U588" s="11">
        <f>'OddsRatio_working_3-way'!S588-'OddsRatio_working_3-way'!R588^2/3</f>
        <v>-0.81522269344766785</v>
      </c>
      <c r="V588" s="11">
        <f>'OddsRatio_working_3-way'!S588*'OddsRatio_working_3-way'!R588/3-2*'OddsRatio_working_3-way'!R588^3/27-'OddsRatio_working_3-way'!T588</f>
        <v>0.26728612899923537</v>
      </c>
      <c r="W588" s="11">
        <f>'OddsRatio_working_3-way'!V588^2+4*'OddsRatio_working_3-way'!U588^3/27</f>
        <v>-8.8229033083410263E-3</v>
      </c>
      <c r="X588" s="11">
        <f>IF('OddsRatio_working_3-way'!W588&gt;0,IF(ABS('OddsRatio_working_3-way'!V588+SQRT('OddsRatio_working_3-way'!W588))/2&gt;0,ABS('OddsRatio_working_3-way'!V588+SQRT('OddsRatio_working_3-way'!W588))/2,ABS('OddsRatio_working_3-way'!V588-SQRT('OddsRatio_working_3-way'!W588))/2),SQRT(-'OddsRatio_working_3-way'!U588^3/27))</f>
        <v>0.14165519586635086</v>
      </c>
      <c r="Y588" s="11">
        <f>IF('OddsRatio_working_3-way'!W588&gt;=0,IF('OddsRatio_working_3-way'!V588+SQRT('OddsRatio_working_3-way'!W588)&gt;0,0,PI()),ACOS('OddsRatio_working_3-way'!V588/(2*'OddsRatio_working_3-way'!X588)))</f>
        <v>0.33794135509989243</v>
      </c>
      <c r="Z588" s="11">
        <f>'OddsRatio_working_3-way'!X588^(1/3)*COS('OddsRatio_working_3-way'!Y588/3)</f>
        <v>0.51798381898642076</v>
      </c>
      <c r="AA588" s="11">
        <f>'OddsRatio_working_3-way'!X588^(1/3)*COS(('OddsRatio_working_3-way'!Y588+2*PI())/3)</f>
        <v>-0.3097387893293061</v>
      </c>
      <c r="AB588" s="11">
        <f>'OddsRatio_working_3-way'!X588^(1/3)*COS(('OddsRatio_working_3-way'!Y588+4*PI())/3)</f>
        <v>-0.20824502965711478</v>
      </c>
      <c r="AC588" s="11">
        <f>'OddsRatio_working_3-way'!X588^(1/3)*SIN('OddsRatio_working_3-way'!Y588/3)</f>
        <v>5.8597449467806886E-2</v>
      </c>
      <c r="AD588" s="11">
        <f>'OddsRatio_working_3-way'!X588^(1/3)*SIN(('OddsRatio_working_3-way'!Y588+2*PI())/3)</f>
        <v>0.41928842125761712</v>
      </c>
      <c r="AE588" s="11">
        <f>'OddsRatio_working_3-way'!X588^(1/3)*SIN(('OddsRatio_working_3-way'!Y588+4*PI())/3)</f>
        <v>-0.47788587072542404</v>
      </c>
      <c r="AF588" s="11">
        <f>-'OddsRatio_working_3-way'!U588/(3*'OddsRatio_working_3-way'!X588^(1/3))*COS(('OddsRatio_working_3-way'!Y588)/3)</f>
        <v>0.51798381898642076</v>
      </c>
      <c r="AG588" s="11">
        <f>-'OddsRatio_working_3-way'!U588/(3*'OddsRatio_working_3-way'!X588^(1/3))*COS(('OddsRatio_working_3-way'!Y588+2*PI())/3)</f>
        <v>-0.3097387893293061</v>
      </c>
      <c r="AH588" s="11">
        <f>-'OddsRatio_working_3-way'!U588/(3*'OddsRatio_working_3-way'!X588^(1/3))*COS(('OddsRatio_working_3-way'!Y588+4*PI())/3)</f>
        <v>-0.20824502965711478</v>
      </c>
      <c r="AI588" s="11">
        <f>'OddsRatio_working_3-way'!U588/(3*'OddsRatio_working_3-way'!X588^(1/3))*SIN(('OddsRatio_working_3-way'!Y588)/3)</f>
        <v>-5.8597449467806886E-2</v>
      </c>
      <c r="AJ588" s="11">
        <f>'OddsRatio_working_3-way'!U588/(3*'OddsRatio_working_3-way'!X588^(1/3))*SIN(('OddsRatio_working_3-way'!Y588+2*PI())/3)</f>
        <v>-0.41928842125761712</v>
      </c>
      <c r="AK588" s="11">
        <f>'OddsRatio_working_3-way'!U588/(3*'OddsRatio_working_3-way'!X588^(1/3))*SIN(('OddsRatio_working_3-way'!Y588+4*PI())/3)</f>
        <v>0.47788587072542404</v>
      </c>
      <c r="AL588" s="11">
        <f>'OddsRatio_working_3-way'!Z588+'OddsRatio_working_3-way'!AF588</f>
        <v>1.0359676379728415</v>
      </c>
      <c r="AM588" s="11">
        <f>'OddsRatio_working_3-way'!AA588+'OddsRatio_working_3-way'!AG588</f>
        <v>-0.61947757865861219</v>
      </c>
      <c r="AN588" s="11">
        <f>'OddsRatio_working_3-way'!AB588+'OddsRatio_working_3-way'!AH588</f>
        <v>-0.41649005931422955</v>
      </c>
      <c r="AO588" s="11">
        <f>'OddsRatio_working_3-way'!AC588+'OddsRatio_working_3-way'!AI588</f>
        <v>0</v>
      </c>
      <c r="AP588" s="11">
        <f>'OddsRatio_working_3-way'!AD588+'OddsRatio_working_3-way'!AJ588</f>
        <v>0</v>
      </c>
      <c r="AQ588" s="11">
        <f>'OddsRatio_working_3-way'!AE588+'OddsRatio_working_3-way'!AK588</f>
        <v>0</v>
      </c>
      <c r="AR588" s="10">
        <f>IF(A588="","",IF(('OddsRatio_working_3-way'!X588=0),IF(Q588&gt;0,-Q588^(1/3),(-Q588)^(1/3)),'OddsRatio_working_3-way'!AL588-'OddsRatio_working_3-way'!R588/3))</f>
        <v>1.0359676379728415</v>
      </c>
      <c r="AS588" s="11">
        <f>IF(('OddsRatio_working_3-way'!X588=0),IF(Q588&gt;0,-Q588^(1/3),(-Q588)^(1/3)),'OddsRatio_working_3-way'!AM588-'OddsRatio_working_3-way'!R588/3)</f>
        <v>-0.61947757865861219</v>
      </c>
      <c r="AT588" s="11">
        <f>IF(('OddsRatio_working_3-way'!X588=0),IF(Q588&gt;0,-Q588^(1/3),(-Q588)^(1/3)),'OddsRatio_working_3-way'!AN588-'OddsRatio_working_3-way'!R588/3)</f>
        <v>-0.41649005931422955</v>
      </c>
      <c r="AU588" s="11">
        <f>IF(('OddsRatio_working_3-way'!X588=0),0,'OddsRatio_working_3-way'!AO588)</f>
        <v>0</v>
      </c>
      <c r="AV588" s="11">
        <f>IF(('OddsRatio_working_3-way'!X588=0),0,'OddsRatio_working_3-way'!AP588)</f>
        <v>0</v>
      </c>
      <c r="AW588" s="11">
        <f>IF(('OddsRatio_working_3-way'!X588=0),0,'OddsRatio_working_3-way'!AQ588)</f>
        <v>0</v>
      </c>
    </row>
    <row r="589" spans="1:49" x14ac:dyDescent="0.2">
      <c r="A589" s="4">
        <f>IF('True_Odds_Calculator_3-way'!A590="","",'True_Odds_Calculator_3-way'!A590)</f>
        <v>1.69</v>
      </c>
      <c r="B589" s="4">
        <f>IF('True_Odds_Calculator_3-way'!B590="","",'True_Odds_Calculator_3-way'!B590)</f>
        <v>4.12</v>
      </c>
      <c r="C589" s="4">
        <f>IF('True_Odds_Calculator_3-way'!C590="","",'True_Odds_Calculator_3-way'!C590)</f>
        <v>5.03</v>
      </c>
      <c r="D589" s="9">
        <f t="shared" si="130"/>
        <v>0.57781072497780239</v>
      </c>
      <c r="E589" s="9">
        <f t="shared" si="131"/>
        <v>0.23234732071984585</v>
      </c>
      <c r="F589" s="9">
        <f t="shared" si="132"/>
        <v>0.18984195430235146</v>
      </c>
      <c r="G589" s="9">
        <f t="shared" si="133"/>
        <v>1.0589428130611973</v>
      </c>
      <c r="H589" s="9">
        <f t="shared" si="134"/>
        <v>1.7306705410122263</v>
      </c>
      <c r="I589" s="9">
        <f t="shared" si="135"/>
        <v>4.3039015767509365</v>
      </c>
      <c r="J589" s="9">
        <f t="shared" si="136"/>
        <v>5.267539536636626</v>
      </c>
      <c r="K589" s="11">
        <f t="shared" si="137"/>
        <v>0.59171597633136097</v>
      </c>
      <c r="L589" s="11">
        <f t="shared" si="138"/>
        <v>0.24271844660194175</v>
      </c>
      <c r="M589" s="11">
        <f t="shared" si="139"/>
        <v>0.19880715705765406</v>
      </c>
      <c r="N589" s="11">
        <f>'OddsRatio_working_3-way'!K589+'OddsRatio_working_3-way'!L589+'OddsRatio_working_3-way'!M589-('OddsRatio_working_3-way'!K589*'OddsRatio_working_3-way'!L589)-('OddsRatio_working_3-way'!K589*'OddsRatio_working_3-way'!M589)-('OddsRatio_working_3-way'!L589*'OddsRatio_working_3-way'!M589)+('OddsRatio_working_3-way'!K589*'OddsRatio_working_3-way'!L589*'OddsRatio_working_3-way'!M589)-1</f>
        <v>-0.24771757802698358</v>
      </c>
      <c r="O589" s="11">
        <f>0</f>
        <v>0</v>
      </c>
      <c r="P589" s="11">
        <f>('OddsRatio_working_3-way'!K589*'OddsRatio_working_3-way'!L589)+('OddsRatio_working_3-way'!K589*'OddsRatio_working_3-way'!M589)+('OddsRatio_working_3-way'!L589*'OddsRatio_working_3-way'!M589)-(3*'OddsRatio_working_3-way'!K589*'OddsRatio_working_3-way'!L589*'OddsRatio_working_3-way'!M589)</f>
        <v>0.22385363809559486</v>
      </c>
      <c r="Q589" s="11">
        <f>2*'OddsRatio_working_3-way'!K589*'OddsRatio_working_3-way'!L589*'OddsRatio_working_3-way'!M589</f>
        <v>5.7105519922345624E-2</v>
      </c>
      <c r="R589" s="11">
        <f t="shared" si="140"/>
        <v>0</v>
      </c>
      <c r="S589" s="11">
        <f t="shared" si="141"/>
        <v>-0.9036647293201403</v>
      </c>
      <c r="T589" s="11">
        <f t="shared" si="142"/>
        <v>-0.2305267166633011</v>
      </c>
      <c r="U589" s="11">
        <f>'OddsRatio_working_3-way'!S589-'OddsRatio_working_3-way'!R589^2/3</f>
        <v>-0.9036647293201403</v>
      </c>
      <c r="V589" s="11">
        <f>'OddsRatio_working_3-way'!S589*'OddsRatio_working_3-way'!R589/3-2*'OddsRatio_working_3-way'!R589^3/27-'OddsRatio_working_3-way'!T589</f>
        <v>0.2305267166633011</v>
      </c>
      <c r="W589" s="11">
        <f>'OddsRatio_working_3-way'!V589^2+4*'OddsRatio_working_3-way'!U589^3/27</f>
        <v>-5.618211484766944E-2</v>
      </c>
      <c r="X589" s="11">
        <f>IF('OddsRatio_working_3-way'!W589&gt;0,IF(ABS('OddsRatio_working_3-way'!V589+SQRT('OddsRatio_working_3-way'!W589))/2&gt;0,ABS('OddsRatio_working_3-way'!V589+SQRT('OddsRatio_working_3-way'!W589))/2,ABS('OddsRatio_working_3-way'!V589-SQRT('OddsRatio_working_3-way'!W589))/2),SQRT(-'OddsRatio_working_3-way'!U589^3/27))</f>
        <v>0.16532141569018768</v>
      </c>
      <c r="Y589" s="11">
        <f>IF('OddsRatio_working_3-way'!W589&gt;=0,IF('OddsRatio_working_3-way'!V589+SQRT('OddsRatio_working_3-way'!W589)&gt;0,0,PI()),ACOS('OddsRatio_working_3-way'!V589/(2*'OddsRatio_working_3-way'!X589)))</f>
        <v>0.79930142582285624</v>
      </c>
      <c r="Z589" s="11">
        <f>'OddsRatio_working_3-way'!X589^(1/3)*COS('OddsRatio_working_3-way'!Y589/3)</f>
        <v>0.52947140653059865</v>
      </c>
      <c r="AA589" s="11">
        <f>'OddsRatio_working_3-way'!X589^(1/3)*COS(('OddsRatio_working_3-way'!Y589+2*PI())/3)</f>
        <v>-0.38988043779263459</v>
      </c>
      <c r="AB589" s="11">
        <f>'OddsRatio_working_3-way'!X589^(1/3)*COS(('OddsRatio_working_3-way'!Y589+4*PI())/3)</f>
        <v>-0.13959096873796401</v>
      </c>
      <c r="AC589" s="11">
        <f>'OddsRatio_working_3-way'!X589^(1/3)*SIN('OddsRatio_working_3-way'!Y589/3)</f>
        <v>0.14450469233404259</v>
      </c>
      <c r="AD589" s="11">
        <f>'OddsRatio_working_3-way'!X589^(1/3)*SIN(('OddsRatio_working_3-way'!Y589+2*PI())/3)</f>
        <v>0.38628334246595514</v>
      </c>
      <c r="AE589" s="11">
        <f>'OddsRatio_working_3-way'!X589^(1/3)*SIN(('OddsRatio_working_3-way'!Y589+4*PI())/3)</f>
        <v>-0.5307880347999977</v>
      </c>
      <c r="AF589" s="11">
        <f>-'OddsRatio_working_3-way'!U589/(3*'OddsRatio_working_3-way'!X589^(1/3))*COS(('OddsRatio_working_3-way'!Y589)/3)</f>
        <v>0.52947140653059865</v>
      </c>
      <c r="AG589" s="11">
        <f>-'OddsRatio_working_3-way'!U589/(3*'OddsRatio_working_3-way'!X589^(1/3))*COS(('OddsRatio_working_3-way'!Y589+2*PI())/3)</f>
        <v>-0.38988043779263459</v>
      </c>
      <c r="AH589" s="11">
        <f>-'OddsRatio_working_3-way'!U589/(3*'OddsRatio_working_3-way'!X589^(1/3))*COS(('OddsRatio_working_3-way'!Y589+4*PI())/3)</f>
        <v>-0.13959096873796401</v>
      </c>
      <c r="AI589" s="11">
        <f>'OddsRatio_working_3-way'!U589/(3*'OddsRatio_working_3-way'!X589^(1/3))*SIN(('OddsRatio_working_3-way'!Y589)/3)</f>
        <v>-0.14450469233404259</v>
      </c>
      <c r="AJ589" s="11">
        <f>'OddsRatio_working_3-way'!U589/(3*'OddsRatio_working_3-way'!X589^(1/3))*SIN(('OddsRatio_working_3-way'!Y589+2*PI())/3)</f>
        <v>-0.38628334246595514</v>
      </c>
      <c r="AK589" s="11">
        <f>'OddsRatio_working_3-way'!U589/(3*'OddsRatio_working_3-way'!X589^(1/3))*SIN(('OddsRatio_working_3-way'!Y589+4*PI())/3)</f>
        <v>0.5307880347999977</v>
      </c>
      <c r="AL589" s="11">
        <f>'OddsRatio_working_3-way'!Z589+'OddsRatio_working_3-way'!AF589</f>
        <v>1.0589428130611973</v>
      </c>
      <c r="AM589" s="11">
        <f>'OddsRatio_working_3-way'!AA589+'OddsRatio_working_3-way'!AG589</f>
        <v>-0.77976087558526919</v>
      </c>
      <c r="AN589" s="11">
        <f>'OddsRatio_working_3-way'!AB589+'OddsRatio_working_3-way'!AH589</f>
        <v>-0.27918193747592801</v>
      </c>
      <c r="AO589" s="11">
        <f>'OddsRatio_working_3-way'!AC589+'OddsRatio_working_3-way'!AI589</f>
        <v>0</v>
      </c>
      <c r="AP589" s="11">
        <f>'OddsRatio_working_3-way'!AD589+'OddsRatio_working_3-way'!AJ589</f>
        <v>0</v>
      </c>
      <c r="AQ589" s="11">
        <f>'OddsRatio_working_3-way'!AE589+'OddsRatio_working_3-way'!AK589</f>
        <v>0</v>
      </c>
      <c r="AR589" s="10">
        <f>IF(A589="","",IF(('OddsRatio_working_3-way'!X589=0),IF(Q589&gt;0,-Q589^(1/3),(-Q589)^(1/3)),'OddsRatio_working_3-way'!AL589-'OddsRatio_working_3-way'!R589/3))</f>
        <v>1.0589428130611973</v>
      </c>
      <c r="AS589" s="11">
        <f>IF(('OddsRatio_working_3-way'!X589=0),IF(Q589&gt;0,-Q589^(1/3),(-Q589)^(1/3)),'OddsRatio_working_3-way'!AM589-'OddsRatio_working_3-way'!R589/3)</f>
        <v>-0.77976087558526919</v>
      </c>
      <c r="AT589" s="11">
        <f>IF(('OddsRatio_working_3-way'!X589=0),IF(Q589&gt;0,-Q589^(1/3),(-Q589)^(1/3)),'OddsRatio_working_3-way'!AN589-'OddsRatio_working_3-way'!R589/3)</f>
        <v>-0.27918193747592801</v>
      </c>
      <c r="AU589" s="11">
        <f>IF(('OddsRatio_working_3-way'!X589=0),0,'OddsRatio_working_3-way'!AO589)</f>
        <v>0</v>
      </c>
      <c r="AV589" s="11">
        <f>IF(('OddsRatio_working_3-way'!X589=0),0,'OddsRatio_working_3-way'!AP589)</f>
        <v>0</v>
      </c>
      <c r="AW589" s="11">
        <f>IF(('OddsRatio_working_3-way'!X589=0),0,'OddsRatio_working_3-way'!AQ589)</f>
        <v>0</v>
      </c>
    </row>
    <row r="590" spans="1:49" x14ac:dyDescent="0.2">
      <c r="A590" s="4">
        <f>IF('True_Odds_Calculator_3-way'!A591="","",'True_Odds_Calculator_3-way'!A591)</f>
        <v>1.97</v>
      </c>
      <c r="B590" s="4">
        <f>IF('True_Odds_Calculator_3-way'!B591="","",'True_Odds_Calculator_3-way'!B591)</f>
        <v>3.71</v>
      </c>
      <c r="C590" s="4">
        <f>IF('True_Odds_Calculator_3-way'!C591="","",'True_Odds_Calculator_3-way'!C591)</f>
        <v>3.97</v>
      </c>
      <c r="D590" s="9">
        <f t="shared" si="130"/>
        <v>0.49610828908358101</v>
      </c>
      <c r="E590" s="9">
        <f t="shared" si="131"/>
        <v>0.26057637360556413</v>
      </c>
      <c r="F590" s="9">
        <f t="shared" si="132"/>
        <v>0.24331533731085489</v>
      </c>
      <c r="G590" s="9">
        <f t="shared" si="133"/>
        <v>1.0471020179789123</v>
      </c>
      <c r="H590" s="9">
        <f t="shared" si="134"/>
        <v>2.0156889574395453</v>
      </c>
      <c r="I590" s="9">
        <f t="shared" si="135"/>
        <v>3.8376464687228529</v>
      </c>
      <c r="J590" s="9">
        <f t="shared" si="136"/>
        <v>4.1098929933973691</v>
      </c>
      <c r="K590" s="11">
        <f t="shared" si="137"/>
        <v>0.50761421319796951</v>
      </c>
      <c r="L590" s="11">
        <f t="shared" si="138"/>
        <v>0.26954177897574122</v>
      </c>
      <c r="M590" s="11">
        <f t="shared" si="139"/>
        <v>0.25188916876574308</v>
      </c>
      <c r="N590" s="11">
        <f>'OddsRatio_working_3-way'!K590+'OddsRatio_working_3-way'!L590+'OddsRatio_working_3-way'!M590-('OddsRatio_working_3-way'!K590*'OddsRatio_working_3-way'!L590)-('OddsRatio_working_3-way'!K590*'OddsRatio_working_3-way'!M590)-('OddsRatio_working_3-way'!L590*'OddsRatio_working_3-way'!M590)+('OddsRatio_working_3-way'!K590*'OddsRatio_working_3-way'!L590*'OddsRatio_working_3-way'!M590)-1</f>
        <v>-0.26907096228679406</v>
      </c>
      <c r="O590" s="11">
        <f>0</f>
        <v>0</v>
      </c>
      <c r="P590" s="11">
        <f>('OddsRatio_working_3-way'!K590*'OddsRatio_working_3-way'!L590)+('OddsRatio_working_3-way'!K590*'OddsRatio_working_3-way'!M590)+('OddsRatio_working_3-way'!L590*'OddsRatio_working_3-way'!M590)-(3*'OddsRatio_working_3-way'!K590*'OddsRatio_working_3-way'!L590*'OddsRatio_working_3-way'!M590)</f>
        <v>0.22918753982133502</v>
      </c>
      <c r="Q590" s="11">
        <f>2*'OddsRatio_working_3-way'!K590*'OddsRatio_working_3-way'!L590*'OddsRatio_working_3-way'!M590</f>
        <v>6.8928583404912785E-2</v>
      </c>
      <c r="R590" s="11">
        <f t="shared" si="140"/>
        <v>0</v>
      </c>
      <c r="S590" s="11">
        <f t="shared" si="141"/>
        <v>-0.85177359115046913</v>
      </c>
      <c r="T590" s="11">
        <f t="shared" si="142"/>
        <v>-0.25617250861668245</v>
      </c>
      <c r="U590" s="11">
        <f>'OddsRatio_working_3-way'!S590-'OddsRatio_working_3-way'!R590^2/3</f>
        <v>-0.85177359115046913</v>
      </c>
      <c r="V590" s="11">
        <f>'OddsRatio_working_3-way'!S590*'OddsRatio_working_3-way'!R590/3-2*'OddsRatio_working_3-way'!R590^3/27-'OddsRatio_working_3-way'!T590</f>
        <v>0.25617250861668245</v>
      </c>
      <c r="W590" s="11">
        <f>'OddsRatio_working_3-way'!V590^2+4*'OddsRatio_working_3-way'!U590^3/27</f>
        <v>-2.592783630946488E-2</v>
      </c>
      <c r="X590" s="11">
        <f>IF('OddsRatio_working_3-way'!W590&gt;0,IF(ABS('OddsRatio_working_3-way'!V590+SQRT('OddsRatio_working_3-way'!W590))/2&gt;0,ABS('OddsRatio_working_3-way'!V590+SQRT('OddsRatio_working_3-way'!W590))/2,ABS('OddsRatio_working_3-way'!V590-SQRT('OddsRatio_working_3-way'!W590))/2),SQRT(-'OddsRatio_working_3-way'!U590^3/27))</f>
        <v>0.1512879625750419</v>
      </c>
      <c r="Y590" s="11">
        <f>IF('OddsRatio_working_3-way'!W590&gt;=0,IF('OddsRatio_working_3-way'!V590+SQRT('OddsRatio_working_3-way'!W590)&gt;0,0,PI()),ACOS('OddsRatio_working_3-way'!V590/(2*'OddsRatio_working_3-way'!X590)))</f>
        <v>0.56115924221050917</v>
      </c>
      <c r="Z590" s="11">
        <f>'OddsRatio_working_3-way'!X590^(1/3)*COS('OddsRatio_working_3-way'!Y590/3)</f>
        <v>0.52355100898945617</v>
      </c>
      <c r="AA590" s="11">
        <f>'OddsRatio_working_3-way'!X590^(1/3)*COS(('OddsRatio_working_3-way'!Y590+2*PI())/3)</f>
        <v>-0.34759015083909661</v>
      </c>
      <c r="AB590" s="11">
        <f>'OddsRatio_working_3-way'!X590^(1/3)*COS(('OddsRatio_working_3-way'!Y590+4*PI())/3)</f>
        <v>-0.17596085815035972</v>
      </c>
      <c r="AC590" s="11">
        <f>'OddsRatio_working_3-way'!X590^(1/3)*SIN('OddsRatio_working_3-way'!Y590/3)</f>
        <v>9.9090218334667454E-2</v>
      </c>
      <c r="AD590" s="11">
        <f>'OddsRatio_working_3-way'!X590^(1/3)*SIN(('OddsRatio_working_3-way'!Y590+2*PI())/3)</f>
        <v>0.40386336479451035</v>
      </c>
      <c r="AE590" s="11">
        <f>'OddsRatio_working_3-way'!X590^(1/3)*SIN(('OddsRatio_working_3-way'!Y590+4*PI())/3)</f>
        <v>-0.50295358312917771</v>
      </c>
      <c r="AF590" s="11">
        <f>-'OddsRatio_working_3-way'!U590/(3*'OddsRatio_working_3-way'!X590^(1/3))*COS(('OddsRatio_working_3-way'!Y590)/3)</f>
        <v>0.52355100898945617</v>
      </c>
      <c r="AG590" s="11">
        <f>-'OddsRatio_working_3-way'!U590/(3*'OddsRatio_working_3-way'!X590^(1/3))*COS(('OddsRatio_working_3-way'!Y590+2*PI())/3)</f>
        <v>-0.34759015083909661</v>
      </c>
      <c r="AH590" s="11">
        <f>-'OddsRatio_working_3-way'!U590/(3*'OddsRatio_working_3-way'!X590^(1/3))*COS(('OddsRatio_working_3-way'!Y590+4*PI())/3)</f>
        <v>-0.17596085815035972</v>
      </c>
      <c r="AI590" s="11">
        <f>'OddsRatio_working_3-way'!U590/(3*'OddsRatio_working_3-way'!X590^(1/3))*SIN(('OddsRatio_working_3-way'!Y590)/3)</f>
        <v>-9.9090218334667454E-2</v>
      </c>
      <c r="AJ590" s="11">
        <f>'OddsRatio_working_3-way'!U590/(3*'OddsRatio_working_3-way'!X590^(1/3))*SIN(('OddsRatio_working_3-way'!Y590+2*PI())/3)</f>
        <v>-0.40386336479451035</v>
      </c>
      <c r="AK590" s="11">
        <f>'OddsRatio_working_3-way'!U590/(3*'OddsRatio_working_3-way'!X590^(1/3))*SIN(('OddsRatio_working_3-way'!Y590+4*PI())/3)</f>
        <v>0.50295358312917771</v>
      </c>
      <c r="AL590" s="11">
        <f>'OddsRatio_working_3-way'!Z590+'OddsRatio_working_3-way'!AF590</f>
        <v>1.0471020179789123</v>
      </c>
      <c r="AM590" s="11">
        <f>'OddsRatio_working_3-way'!AA590+'OddsRatio_working_3-way'!AG590</f>
        <v>-0.69518030167819322</v>
      </c>
      <c r="AN590" s="11">
        <f>'OddsRatio_working_3-way'!AB590+'OddsRatio_working_3-way'!AH590</f>
        <v>-0.35192171630071944</v>
      </c>
      <c r="AO590" s="11">
        <f>'OddsRatio_working_3-way'!AC590+'OddsRatio_working_3-way'!AI590</f>
        <v>0</v>
      </c>
      <c r="AP590" s="11">
        <f>'OddsRatio_working_3-way'!AD590+'OddsRatio_working_3-way'!AJ590</f>
        <v>0</v>
      </c>
      <c r="AQ590" s="11">
        <f>'OddsRatio_working_3-way'!AE590+'OddsRatio_working_3-way'!AK590</f>
        <v>0</v>
      </c>
      <c r="AR590" s="10">
        <f>IF(A590="","",IF(('OddsRatio_working_3-way'!X590=0),IF(Q590&gt;0,-Q590^(1/3),(-Q590)^(1/3)),'OddsRatio_working_3-way'!AL590-'OddsRatio_working_3-way'!R590/3))</f>
        <v>1.0471020179789123</v>
      </c>
      <c r="AS590" s="11">
        <f>IF(('OddsRatio_working_3-way'!X590=0),IF(Q590&gt;0,-Q590^(1/3),(-Q590)^(1/3)),'OddsRatio_working_3-way'!AM590-'OddsRatio_working_3-way'!R590/3)</f>
        <v>-0.69518030167819322</v>
      </c>
      <c r="AT590" s="11">
        <f>IF(('OddsRatio_working_3-way'!X590=0),IF(Q590&gt;0,-Q590^(1/3),(-Q590)^(1/3)),'OddsRatio_working_3-way'!AN590-'OddsRatio_working_3-way'!R590/3)</f>
        <v>-0.35192171630071944</v>
      </c>
      <c r="AU590" s="11">
        <f>IF(('OddsRatio_working_3-way'!X590=0),0,'OddsRatio_working_3-way'!AO590)</f>
        <v>0</v>
      </c>
      <c r="AV590" s="11">
        <f>IF(('OddsRatio_working_3-way'!X590=0),0,'OddsRatio_working_3-way'!AP590)</f>
        <v>0</v>
      </c>
      <c r="AW590" s="11">
        <f>IF(('OddsRatio_working_3-way'!X590=0),0,'OddsRatio_working_3-way'!AQ590)</f>
        <v>0</v>
      </c>
    </row>
    <row r="591" spans="1:49" x14ac:dyDescent="0.2">
      <c r="A591" s="4">
        <f>IF('True_Odds_Calculator_3-way'!A592="","",'True_Odds_Calculator_3-way'!A592)</f>
        <v>1.92</v>
      </c>
      <c r="B591" s="4">
        <f>IF('True_Odds_Calculator_3-way'!B592="","",'True_Odds_Calculator_3-way'!B592)</f>
        <v>3.46</v>
      </c>
      <c r="C591" s="4">
        <f>IF('True_Odds_Calculator_3-way'!C592="","",'True_Odds_Calculator_3-way'!C592)</f>
        <v>4.55</v>
      </c>
      <c r="D591" s="9">
        <f t="shared" si="130"/>
        <v>0.50894179406911089</v>
      </c>
      <c r="E591" s="9">
        <f t="shared" si="131"/>
        <v>0.2793331177130785</v>
      </c>
      <c r="F591" s="9">
        <f t="shared" si="132"/>
        <v>0.21172508821781033</v>
      </c>
      <c r="G591" s="9">
        <f t="shared" si="133"/>
        <v>1.0487622076044629</v>
      </c>
      <c r="H591" s="9">
        <f t="shared" si="134"/>
        <v>1.9648612309961062</v>
      </c>
      <c r="I591" s="9">
        <f t="shared" si="135"/>
        <v>3.5799550307069783</v>
      </c>
      <c r="J591" s="9">
        <f t="shared" si="136"/>
        <v>4.7231058369958445</v>
      </c>
      <c r="K591" s="11">
        <f t="shared" si="137"/>
        <v>0.52083333333333337</v>
      </c>
      <c r="L591" s="11">
        <f t="shared" si="138"/>
        <v>0.28901734104046245</v>
      </c>
      <c r="M591" s="11">
        <f t="shared" si="139"/>
        <v>0.21978021978021978</v>
      </c>
      <c r="N591" s="11">
        <f>'OddsRatio_working_3-way'!K591+'OddsRatio_working_3-way'!L591+'OddsRatio_working_3-way'!M591-('OddsRatio_working_3-way'!K591*'OddsRatio_working_3-way'!L591)-('OddsRatio_working_3-way'!K591*'OddsRatio_working_3-way'!M591)-('OddsRatio_working_3-way'!L591*'OddsRatio_working_3-way'!M591)+('OddsRatio_working_3-way'!K591*'OddsRatio_working_3-way'!L591*'OddsRatio_working_3-way'!M591)-1</f>
        <v>-0.26580464333354492</v>
      </c>
      <c r="O591" s="11">
        <f>0</f>
        <v>0</v>
      </c>
      <c r="P591" s="11">
        <f>('OddsRatio_working_3-way'!K591*'OddsRatio_working_3-way'!L591)+('OddsRatio_working_3-way'!K591*'OddsRatio_working_3-way'!M591)+('OddsRatio_working_3-way'!L591*'OddsRatio_working_3-way'!M591)-(3*'OddsRatio_working_3-way'!K591*'OddsRatio_working_3-way'!L591*'OddsRatio_working_3-way'!M591)</f>
        <v>0.22926856380613603</v>
      </c>
      <c r="Q591" s="11">
        <f>2*'OddsRatio_working_3-way'!K591*'OddsRatio_working_3-way'!L591*'OddsRatio_working_3-way'!M591</f>
        <v>6.6166973681424546E-2</v>
      </c>
      <c r="R591" s="11">
        <f t="shared" si="140"/>
        <v>0</v>
      </c>
      <c r="S591" s="11">
        <f t="shared" si="141"/>
        <v>-0.8625453676459609</v>
      </c>
      <c r="T591" s="11">
        <f t="shared" si="142"/>
        <v>-0.24893084203346638</v>
      </c>
      <c r="U591" s="11">
        <f>'OddsRatio_working_3-way'!S591-'OddsRatio_working_3-way'!R591^2/3</f>
        <v>-0.8625453676459609</v>
      </c>
      <c r="V591" s="11">
        <f>'OddsRatio_working_3-way'!S591*'OddsRatio_working_3-way'!R591/3-2*'OddsRatio_working_3-way'!R591^3/27-'OddsRatio_working_3-way'!T591</f>
        <v>0.24893084203346638</v>
      </c>
      <c r="W591" s="11">
        <f>'OddsRatio_working_3-way'!V591^2+4*'OddsRatio_working_3-way'!U591^3/27</f>
        <v>-3.3103123851454669E-2</v>
      </c>
      <c r="X591" s="11">
        <f>IF('OddsRatio_working_3-way'!W591&gt;0,IF(ABS('OddsRatio_working_3-way'!V591+SQRT('OddsRatio_working_3-way'!W591))/2&gt;0,ABS('OddsRatio_working_3-way'!V591+SQRT('OddsRatio_working_3-way'!W591))/2,ABS('OddsRatio_working_3-way'!V591-SQRT('OddsRatio_working_3-way'!W591))/2),SQRT(-'OddsRatio_working_3-way'!U591^3/27))</f>
        <v>0.15416686411721656</v>
      </c>
      <c r="Y591" s="11">
        <f>IF('OddsRatio_working_3-way'!W591&gt;=0,IF('OddsRatio_working_3-way'!V591+SQRT('OddsRatio_working_3-way'!W591)&gt;0,0,PI()),ACOS('OddsRatio_working_3-way'!V591/(2*'OddsRatio_working_3-way'!X591)))</f>
        <v>0.63116223605547073</v>
      </c>
      <c r="Z591" s="11">
        <f>'OddsRatio_working_3-way'!X591^(1/3)*COS('OddsRatio_working_3-way'!Y591/3)</f>
        <v>0.52438110380223135</v>
      </c>
      <c r="AA591" s="11">
        <f>'OddsRatio_working_3-way'!X591^(1/3)*COS(('OddsRatio_working_3-way'!Y591+2*PI())/3)</f>
        <v>-0.35916830910788594</v>
      </c>
      <c r="AB591" s="11">
        <f>'OddsRatio_working_3-way'!X591^(1/3)*COS(('OddsRatio_working_3-way'!Y591+4*PI())/3)</f>
        <v>-0.1652127946943456</v>
      </c>
      <c r="AC591" s="11">
        <f>'OddsRatio_working_3-way'!X591^(1/3)*SIN('OddsRatio_working_3-way'!Y591/3)</f>
        <v>0.11198026845746997</v>
      </c>
      <c r="AD591" s="11">
        <f>'OddsRatio_working_3-way'!X591^(1/3)*SIN(('OddsRatio_working_3-way'!Y591+2*PI())/3)</f>
        <v>0.39813722292852211</v>
      </c>
      <c r="AE591" s="11">
        <f>'OddsRatio_working_3-way'!X591^(1/3)*SIN(('OddsRatio_working_3-way'!Y591+4*PI())/3)</f>
        <v>-0.51011749138599194</v>
      </c>
      <c r="AF591" s="11">
        <f>-'OddsRatio_working_3-way'!U591/(3*'OddsRatio_working_3-way'!X591^(1/3))*COS(('OddsRatio_working_3-way'!Y591)/3)</f>
        <v>0.52438110380223146</v>
      </c>
      <c r="AG591" s="11">
        <f>-'OddsRatio_working_3-way'!U591/(3*'OddsRatio_working_3-way'!X591^(1/3))*COS(('OddsRatio_working_3-way'!Y591+2*PI())/3)</f>
        <v>-0.359168309107886</v>
      </c>
      <c r="AH591" s="11">
        <f>-'OddsRatio_working_3-way'!U591/(3*'OddsRatio_working_3-way'!X591^(1/3))*COS(('OddsRatio_working_3-way'!Y591+4*PI())/3)</f>
        <v>-0.16521279469434563</v>
      </c>
      <c r="AI591" s="11">
        <f>'OddsRatio_working_3-way'!U591/(3*'OddsRatio_working_3-way'!X591^(1/3))*SIN(('OddsRatio_working_3-way'!Y591)/3)</f>
        <v>-0.11198026845747</v>
      </c>
      <c r="AJ591" s="11">
        <f>'OddsRatio_working_3-way'!U591/(3*'OddsRatio_working_3-way'!X591^(1/3))*SIN(('OddsRatio_working_3-way'!Y591+2*PI())/3)</f>
        <v>-0.39813722292852222</v>
      </c>
      <c r="AK591" s="11">
        <f>'OddsRatio_working_3-way'!U591/(3*'OddsRatio_working_3-way'!X591^(1/3))*SIN(('OddsRatio_working_3-way'!Y591+4*PI())/3)</f>
        <v>0.51011749138599205</v>
      </c>
      <c r="AL591" s="11">
        <f>'OddsRatio_working_3-way'!Z591+'OddsRatio_working_3-way'!AF591</f>
        <v>1.0487622076044629</v>
      </c>
      <c r="AM591" s="11">
        <f>'OddsRatio_working_3-way'!AA591+'OddsRatio_working_3-way'!AG591</f>
        <v>-0.71833661821577199</v>
      </c>
      <c r="AN591" s="11">
        <f>'OddsRatio_working_3-way'!AB591+'OddsRatio_working_3-way'!AH591</f>
        <v>-0.33042558938869127</v>
      </c>
      <c r="AO591" s="11">
        <f>'OddsRatio_working_3-way'!AC591+'OddsRatio_working_3-way'!AI591</f>
        <v>0</v>
      </c>
      <c r="AP591" s="11">
        <f>'OddsRatio_working_3-way'!AD591+'OddsRatio_working_3-way'!AJ591</f>
        <v>0</v>
      </c>
      <c r="AQ591" s="11">
        <f>'OddsRatio_working_3-way'!AE591+'OddsRatio_working_3-way'!AK591</f>
        <v>0</v>
      </c>
      <c r="AR591" s="10">
        <f>IF(A591="","",IF(('OddsRatio_working_3-way'!X591=0),IF(Q591&gt;0,-Q591^(1/3),(-Q591)^(1/3)),'OddsRatio_working_3-way'!AL591-'OddsRatio_working_3-way'!R591/3))</f>
        <v>1.0487622076044629</v>
      </c>
      <c r="AS591" s="11">
        <f>IF(('OddsRatio_working_3-way'!X591=0),IF(Q591&gt;0,-Q591^(1/3),(-Q591)^(1/3)),'OddsRatio_working_3-way'!AM591-'OddsRatio_working_3-way'!R591/3)</f>
        <v>-0.71833661821577199</v>
      </c>
      <c r="AT591" s="11">
        <f>IF(('OddsRatio_working_3-way'!X591=0),IF(Q591&gt;0,-Q591^(1/3),(-Q591)^(1/3)),'OddsRatio_working_3-way'!AN591-'OddsRatio_working_3-way'!R591/3)</f>
        <v>-0.33042558938869127</v>
      </c>
      <c r="AU591" s="11">
        <f>IF(('OddsRatio_working_3-way'!X591=0),0,'OddsRatio_working_3-way'!AO591)</f>
        <v>0</v>
      </c>
      <c r="AV591" s="11">
        <f>IF(('OddsRatio_working_3-way'!X591=0),0,'OddsRatio_working_3-way'!AP591)</f>
        <v>0</v>
      </c>
      <c r="AW591" s="11">
        <f>IF(('OddsRatio_working_3-way'!X591=0),0,'OddsRatio_working_3-way'!AQ591)</f>
        <v>0</v>
      </c>
    </row>
    <row r="592" spans="1:49" x14ac:dyDescent="0.2">
      <c r="A592" s="4">
        <f>IF('True_Odds_Calculator_3-way'!A593="","",'True_Odds_Calculator_3-way'!A593)</f>
        <v>3.03</v>
      </c>
      <c r="B592" s="4">
        <f>IF('True_Odds_Calculator_3-way'!B593="","",'True_Odds_Calculator_3-way'!B593)</f>
        <v>3.14</v>
      </c>
      <c r="C592" s="4">
        <f>IF('True_Odds_Calculator_3-way'!C593="","",'True_Odds_Calculator_3-way'!C593)</f>
        <v>2.68</v>
      </c>
      <c r="D592" s="9">
        <f t="shared" si="130"/>
        <v>0.32291639375352726</v>
      </c>
      <c r="E592" s="9">
        <f t="shared" si="131"/>
        <v>0.31148812511503354</v>
      </c>
      <c r="F592" s="9">
        <f t="shared" si="132"/>
        <v>0.36559548113143914</v>
      </c>
      <c r="G592" s="9">
        <f t="shared" si="133"/>
        <v>1.0328949806849486</v>
      </c>
      <c r="H592" s="9">
        <f t="shared" si="134"/>
        <v>3.0967768107904456</v>
      </c>
      <c r="I592" s="9">
        <f t="shared" si="135"/>
        <v>3.2103952586657898</v>
      </c>
      <c r="J592" s="9">
        <f t="shared" si="136"/>
        <v>2.7352635675507142</v>
      </c>
      <c r="K592" s="11">
        <f t="shared" si="137"/>
        <v>0.33003300330033003</v>
      </c>
      <c r="L592" s="11">
        <f t="shared" si="138"/>
        <v>0.31847133757961782</v>
      </c>
      <c r="M592" s="11">
        <f t="shared" si="139"/>
        <v>0.37313432835820892</v>
      </c>
      <c r="N592" s="11">
        <f>'OddsRatio_working_3-way'!K592+'OddsRatio_working_3-way'!L592+'OddsRatio_working_3-way'!M592-('OddsRatio_working_3-way'!K592*'OddsRatio_working_3-way'!L592)-('OddsRatio_working_3-way'!K592*'OddsRatio_working_3-way'!M592)-('OddsRatio_working_3-way'!L592*'OddsRatio_working_3-way'!M592)+('OddsRatio_working_3-way'!K592*'OddsRatio_working_3-way'!L592*'OddsRatio_working_3-way'!M592)-1</f>
        <v>-0.28622793831812132</v>
      </c>
      <c r="O592" s="11">
        <f>0</f>
        <v>0</v>
      </c>
      <c r="P592" s="11">
        <f>('OddsRatio_working_3-way'!K592*'OddsRatio_working_3-way'!L592)+('OddsRatio_working_3-way'!K592*'OddsRatio_working_3-way'!M592)+('OddsRatio_working_3-way'!L592*'OddsRatio_working_3-way'!M592)-(3*'OddsRatio_working_3-way'!K592*'OddsRatio_working_3-way'!L592*'OddsRatio_working_3-way'!M592)</f>
        <v>0.22942925531264027</v>
      </c>
      <c r="Q592" s="11">
        <f>2*'OddsRatio_working_3-way'!K592*'OddsRatio_working_3-way'!L592*'OddsRatio_working_3-way'!M592</f>
        <v>7.8437352243637695E-2</v>
      </c>
      <c r="R592" s="11">
        <f t="shared" si="140"/>
        <v>0</v>
      </c>
      <c r="S592" s="11">
        <f t="shared" si="141"/>
        <v>-0.80156135931652661</v>
      </c>
      <c r="T592" s="11">
        <f t="shared" si="142"/>
        <v>-0.27403807156120569</v>
      </c>
      <c r="U592" s="11">
        <f>'OddsRatio_working_3-way'!S592-'OddsRatio_working_3-way'!R592^2/3</f>
        <v>-0.80156135931652661</v>
      </c>
      <c r="V592" s="11">
        <f>'OddsRatio_working_3-way'!S592*'OddsRatio_working_3-way'!R592/3-2*'OddsRatio_working_3-way'!R592^3/27-'OddsRatio_working_3-way'!T592</f>
        <v>0.27403807156120569</v>
      </c>
      <c r="W592" s="11">
        <f>'OddsRatio_working_3-way'!V592^2+4*'OddsRatio_working_3-way'!U592^3/27</f>
        <v>-1.1999745227305597E-3</v>
      </c>
      <c r="X592" s="11">
        <f>IF('OddsRatio_working_3-way'!W592&gt;0,IF(ABS('OddsRatio_working_3-way'!V592+SQRT('OddsRatio_working_3-way'!W592))/2&gt;0,ABS('OddsRatio_working_3-way'!V592+SQRT('OddsRatio_working_3-way'!W592))/2,ABS('OddsRatio_working_3-way'!V592-SQRT('OddsRatio_working_3-way'!W592))/2),SQRT(-'OddsRatio_working_3-way'!U592^3/27))</f>
        <v>0.13810941241250996</v>
      </c>
      <c r="Y592" s="11">
        <f>IF('OddsRatio_working_3-way'!W592&gt;=0,IF('OddsRatio_working_3-way'!V592+SQRT('OddsRatio_working_3-way'!W592)&gt;0,0,PI()),ACOS('OddsRatio_working_3-way'!V592/(2*'OddsRatio_working_3-way'!X592)))</f>
        <v>0.12574124947842091</v>
      </c>
      <c r="Z592" s="11">
        <f>'OddsRatio_working_3-way'!X592^(1/3)*COS('OddsRatio_working_3-way'!Y592/3)</f>
        <v>0.51644749034247417</v>
      </c>
      <c r="AA592" s="11">
        <f>'OddsRatio_working_3-way'!X592^(1/3)*COS(('OddsRatio_working_3-way'!Y592+2*PI())/3)</f>
        <v>-0.27698093361598253</v>
      </c>
      <c r="AB592" s="11">
        <f>'OddsRatio_working_3-way'!X592^(1/3)*COS(('OddsRatio_working_3-way'!Y592+4*PI())/3)</f>
        <v>-0.23946655672649148</v>
      </c>
      <c r="AC592" s="11">
        <f>'OddsRatio_working_3-way'!X592^(1/3)*SIN('OddsRatio_working_3-way'!Y592/3)</f>
        <v>2.1658935595628755E-2</v>
      </c>
      <c r="AD592" s="11">
        <f>'OddsRatio_working_3-way'!X592^(1/3)*SIN(('OddsRatio_working_3-way'!Y592+2*PI())/3)</f>
        <v>0.43642717855948676</v>
      </c>
      <c r="AE592" s="11">
        <f>'OddsRatio_working_3-way'!X592^(1/3)*SIN(('OddsRatio_working_3-way'!Y592+4*PI())/3)</f>
        <v>-0.45808611415511552</v>
      </c>
      <c r="AF592" s="11">
        <f>-'OddsRatio_working_3-way'!U592/(3*'OddsRatio_working_3-way'!X592^(1/3))*COS(('OddsRatio_working_3-way'!Y592)/3)</f>
        <v>0.51644749034247428</v>
      </c>
      <c r="AG592" s="11">
        <f>-'OddsRatio_working_3-way'!U592/(3*'OddsRatio_working_3-way'!X592^(1/3))*COS(('OddsRatio_working_3-way'!Y592+2*PI())/3)</f>
        <v>-0.27698093361598258</v>
      </c>
      <c r="AH592" s="11">
        <f>-'OddsRatio_working_3-way'!U592/(3*'OddsRatio_working_3-way'!X592^(1/3))*COS(('OddsRatio_working_3-way'!Y592+4*PI())/3)</f>
        <v>-0.2394665567264915</v>
      </c>
      <c r="AI592" s="11">
        <f>'OddsRatio_working_3-way'!U592/(3*'OddsRatio_working_3-way'!X592^(1/3))*SIN(('OddsRatio_working_3-way'!Y592)/3)</f>
        <v>-2.1658935595628759E-2</v>
      </c>
      <c r="AJ592" s="11">
        <f>'OddsRatio_working_3-way'!U592/(3*'OddsRatio_working_3-way'!X592^(1/3))*SIN(('OddsRatio_working_3-way'!Y592+2*PI())/3)</f>
        <v>-0.43642717855948687</v>
      </c>
      <c r="AK592" s="11">
        <f>'OddsRatio_working_3-way'!U592/(3*'OddsRatio_working_3-way'!X592^(1/3))*SIN(('OddsRatio_working_3-way'!Y592+4*PI())/3)</f>
        <v>0.45808611415511563</v>
      </c>
      <c r="AL592" s="11">
        <f>'OddsRatio_working_3-way'!Z592+'OddsRatio_working_3-way'!AF592</f>
        <v>1.0328949806849486</v>
      </c>
      <c r="AM592" s="11">
        <f>'OddsRatio_working_3-way'!AA592+'OddsRatio_working_3-way'!AG592</f>
        <v>-0.55396186723196505</v>
      </c>
      <c r="AN592" s="11">
        <f>'OddsRatio_working_3-way'!AB592+'OddsRatio_working_3-way'!AH592</f>
        <v>-0.47893311345298295</v>
      </c>
      <c r="AO592" s="11">
        <f>'OddsRatio_working_3-way'!AC592+'OddsRatio_working_3-way'!AI592</f>
        <v>0</v>
      </c>
      <c r="AP592" s="11">
        <f>'OddsRatio_working_3-way'!AD592+'OddsRatio_working_3-way'!AJ592</f>
        <v>0</v>
      </c>
      <c r="AQ592" s="11">
        <f>'OddsRatio_working_3-way'!AE592+'OddsRatio_working_3-way'!AK592</f>
        <v>0</v>
      </c>
      <c r="AR592" s="10">
        <f>IF(A592="","",IF(('OddsRatio_working_3-way'!X592=0),IF(Q592&gt;0,-Q592^(1/3),(-Q592)^(1/3)),'OddsRatio_working_3-way'!AL592-'OddsRatio_working_3-way'!R592/3))</f>
        <v>1.0328949806849486</v>
      </c>
      <c r="AS592" s="11">
        <f>IF(('OddsRatio_working_3-way'!X592=0),IF(Q592&gt;0,-Q592^(1/3),(-Q592)^(1/3)),'OddsRatio_working_3-way'!AM592-'OddsRatio_working_3-way'!R592/3)</f>
        <v>-0.55396186723196505</v>
      </c>
      <c r="AT592" s="11">
        <f>IF(('OddsRatio_working_3-way'!X592=0),IF(Q592&gt;0,-Q592^(1/3),(-Q592)^(1/3)),'OddsRatio_working_3-way'!AN592-'OddsRatio_working_3-way'!R592/3)</f>
        <v>-0.47893311345298295</v>
      </c>
      <c r="AU592" s="11">
        <f>IF(('OddsRatio_working_3-way'!X592=0),0,'OddsRatio_working_3-way'!AO592)</f>
        <v>0</v>
      </c>
      <c r="AV592" s="11">
        <f>IF(('OddsRatio_working_3-way'!X592=0),0,'OddsRatio_working_3-way'!AP592)</f>
        <v>0</v>
      </c>
      <c r="AW592" s="11">
        <f>IF(('OddsRatio_working_3-way'!X592=0),0,'OddsRatio_working_3-way'!AQ592)</f>
        <v>0</v>
      </c>
    </row>
    <row r="593" spans="1:49" x14ac:dyDescent="0.2">
      <c r="A593" s="4">
        <f>IF('True_Odds_Calculator_3-way'!A594="","",'True_Odds_Calculator_3-way'!A594)</f>
        <v>1.56</v>
      </c>
      <c r="B593" s="4">
        <f>IF('True_Odds_Calculator_3-way'!B594="","",'True_Odds_Calculator_3-way'!B594)</f>
        <v>4.16</v>
      </c>
      <c r="C593" s="4">
        <f>IF('True_Odds_Calculator_3-way'!C594="","",'True_Odds_Calculator_3-way'!C594)</f>
        <v>6.87</v>
      </c>
      <c r="D593" s="9">
        <f t="shared" si="130"/>
        <v>0.62932413170994039</v>
      </c>
      <c r="E593" s="9">
        <f t="shared" si="131"/>
        <v>0.23128455140108908</v>
      </c>
      <c r="F593" s="9">
        <f t="shared" si="132"/>
        <v>0.13939131688897041</v>
      </c>
      <c r="G593" s="9">
        <f t="shared" si="133"/>
        <v>1.0517969358279595</v>
      </c>
      <c r="H593" s="9">
        <f t="shared" si="134"/>
        <v>1.5890062840636572</v>
      </c>
      <c r="I593" s="9">
        <f t="shared" si="135"/>
        <v>4.3236783172163529</v>
      </c>
      <c r="J593" s="9">
        <f t="shared" si="136"/>
        <v>7.1740480133101228</v>
      </c>
      <c r="K593" s="11">
        <f t="shared" si="137"/>
        <v>0.64102564102564097</v>
      </c>
      <c r="L593" s="11">
        <f t="shared" si="138"/>
        <v>0.24038461538461536</v>
      </c>
      <c r="M593" s="11">
        <f t="shared" si="139"/>
        <v>0.14556040756914118</v>
      </c>
      <c r="N593" s="11">
        <f>'OddsRatio_working_3-way'!K593+'OddsRatio_working_3-way'!L593+'OddsRatio_working_3-way'!M593-('OddsRatio_working_3-way'!K593*'OddsRatio_working_3-way'!L593)-('OddsRatio_working_3-way'!K593*'OddsRatio_working_3-way'!M593)-('OddsRatio_working_3-way'!L593*'OddsRatio_working_3-way'!M593)+('OddsRatio_working_3-way'!K593*'OddsRatio_working_3-way'!L593*'OddsRatio_working_3-way'!M593)-1</f>
        <v>-0.23299067781768479</v>
      </c>
      <c r="O593" s="11">
        <f>0</f>
        <v>0</v>
      </c>
      <c r="P593" s="11">
        <f>('OddsRatio_working_3-way'!K593*'OddsRatio_working_3-way'!L593)+('OddsRatio_working_3-way'!K593*'OddsRatio_working_3-way'!M593)+('OddsRatio_working_3-way'!L593*'OddsRatio_working_3-way'!M593)-(3*'OddsRatio_working_3-way'!K593*'OddsRatio_working_3-way'!L593*'OddsRatio_working_3-way'!M593)</f>
        <v>0.21510174873460061</v>
      </c>
      <c r="Q593" s="11">
        <f>2*'OddsRatio_working_3-way'!K593*'OddsRatio_working_3-way'!L593*'OddsRatio_working_3-way'!M593</f>
        <v>4.485959306248187E-2</v>
      </c>
      <c r="R593" s="11">
        <f t="shared" si="140"/>
        <v>0</v>
      </c>
      <c r="S593" s="11">
        <f t="shared" si="141"/>
        <v>-0.92322040842731801</v>
      </c>
      <c r="T593" s="11">
        <f t="shared" si="142"/>
        <v>-0.1925381456574177</v>
      </c>
      <c r="U593" s="11">
        <f>'OddsRatio_working_3-way'!S593-'OddsRatio_working_3-way'!R593^2/3</f>
        <v>-0.92322040842731801</v>
      </c>
      <c r="V593" s="11">
        <f>'OddsRatio_working_3-way'!S593*'OddsRatio_working_3-way'!R593/3-2*'OddsRatio_working_3-way'!R593^3/27-'OddsRatio_working_3-way'!T593</f>
        <v>0.1925381456574177</v>
      </c>
      <c r="W593" s="11">
        <f>'OddsRatio_working_3-way'!V593^2+4*'OddsRatio_working_3-way'!U593^3/27</f>
        <v>-7.9505939284819388E-2</v>
      </c>
      <c r="X593" s="11">
        <f>IF('OddsRatio_working_3-way'!W593&gt;0,IF(ABS('OddsRatio_working_3-way'!V593+SQRT('OddsRatio_working_3-way'!W593))/2&gt;0,ABS('OddsRatio_working_3-way'!V593+SQRT('OddsRatio_working_3-way'!W593))/2,ABS('OddsRatio_working_3-way'!V593-SQRT('OddsRatio_working_3-way'!W593))/2),SQRT(-'OddsRatio_working_3-way'!U593^3/27))</f>
        <v>0.17071678067637081</v>
      </c>
      <c r="Y593" s="11">
        <f>IF('OddsRatio_working_3-way'!W593&gt;=0,IF('OddsRatio_working_3-way'!V593+SQRT('OddsRatio_working_3-way'!W593)&gt;0,0,PI()),ACOS('OddsRatio_working_3-way'!V593/(2*'OddsRatio_working_3-way'!X593)))</f>
        <v>0.97168231580108111</v>
      </c>
      <c r="Z593" s="11">
        <f>'OddsRatio_working_3-way'!X593^(1/3)*COS('OddsRatio_working_3-way'!Y593/3)</f>
        <v>0.52589846791397976</v>
      </c>
      <c r="AA593" s="11">
        <f>'OddsRatio_working_3-way'!X593^(1/3)*COS(('OddsRatio_working_3-way'!Y593+2*PI())/3)</f>
        <v>-0.41584855766748269</v>
      </c>
      <c r="AB593" s="11">
        <f>'OddsRatio_working_3-way'!X593^(1/3)*COS(('OddsRatio_working_3-way'!Y593+4*PI())/3)</f>
        <v>-0.11004991024649724</v>
      </c>
      <c r="AC593" s="11">
        <f>'OddsRatio_working_3-way'!X593^(1/3)*SIN('OddsRatio_working_3-way'!Y593/3)</f>
        <v>0.17655293140632952</v>
      </c>
      <c r="AD593" s="11">
        <f>'OddsRatio_working_3-way'!X593^(1/3)*SIN(('OddsRatio_working_3-way'!Y593+2*PI())/3)</f>
        <v>0.36716496732165727</v>
      </c>
      <c r="AE593" s="11">
        <f>'OddsRatio_working_3-way'!X593^(1/3)*SIN(('OddsRatio_working_3-way'!Y593+4*PI())/3)</f>
        <v>-0.5437178987279867</v>
      </c>
      <c r="AF593" s="11">
        <f>-'OddsRatio_working_3-way'!U593/(3*'OddsRatio_working_3-way'!X593^(1/3))*COS(('OddsRatio_working_3-way'!Y593)/3)</f>
        <v>0.52589846791397976</v>
      </c>
      <c r="AG593" s="11">
        <f>-'OddsRatio_working_3-way'!U593/(3*'OddsRatio_working_3-way'!X593^(1/3))*COS(('OddsRatio_working_3-way'!Y593+2*PI())/3)</f>
        <v>-0.41584855766748269</v>
      </c>
      <c r="AH593" s="11">
        <f>-'OddsRatio_working_3-way'!U593/(3*'OddsRatio_working_3-way'!X593^(1/3))*COS(('OddsRatio_working_3-way'!Y593+4*PI())/3)</f>
        <v>-0.11004991024649724</v>
      </c>
      <c r="AI593" s="11">
        <f>'OddsRatio_working_3-way'!U593/(3*'OddsRatio_working_3-way'!X593^(1/3))*SIN(('OddsRatio_working_3-way'!Y593)/3)</f>
        <v>-0.17655293140632952</v>
      </c>
      <c r="AJ593" s="11">
        <f>'OddsRatio_working_3-way'!U593/(3*'OddsRatio_working_3-way'!X593^(1/3))*SIN(('OddsRatio_working_3-way'!Y593+2*PI())/3)</f>
        <v>-0.36716496732165727</v>
      </c>
      <c r="AK593" s="11">
        <f>'OddsRatio_working_3-way'!U593/(3*'OddsRatio_working_3-way'!X593^(1/3))*SIN(('OddsRatio_working_3-way'!Y593+4*PI())/3)</f>
        <v>0.5437178987279867</v>
      </c>
      <c r="AL593" s="11">
        <f>'OddsRatio_working_3-way'!Z593+'OddsRatio_working_3-way'!AF593</f>
        <v>1.0517969358279595</v>
      </c>
      <c r="AM593" s="11">
        <f>'OddsRatio_working_3-way'!AA593+'OddsRatio_working_3-way'!AG593</f>
        <v>-0.83169711533496538</v>
      </c>
      <c r="AN593" s="11">
        <f>'OddsRatio_working_3-way'!AB593+'OddsRatio_working_3-way'!AH593</f>
        <v>-0.22009982049299448</v>
      </c>
      <c r="AO593" s="11">
        <f>'OddsRatio_working_3-way'!AC593+'OddsRatio_working_3-way'!AI593</f>
        <v>0</v>
      </c>
      <c r="AP593" s="11">
        <f>'OddsRatio_working_3-way'!AD593+'OddsRatio_working_3-way'!AJ593</f>
        <v>0</v>
      </c>
      <c r="AQ593" s="11">
        <f>'OddsRatio_working_3-way'!AE593+'OddsRatio_working_3-way'!AK593</f>
        <v>0</v>
      </c>
      <c r="AR593" s="10">
        <f>IF(A593="","",IF(('OddsRatio_working_3-way'!X593=0),IF(Q593&gt;0,-Q593^(1/3),(-Q593)^(1/3)),'OddsRatio_working_3-way'!AL593-'OddsRatio_working_3-way'!R593/3))</f>
        <v>1.0517969358279595</v>
      </c>
      <c r="AS593" s="11">
        <f>IF(('OddsRatio_working_3-way'!X593=0),IF(Q593&gt;0,-Q593^(1/3),(-Q593)^(1/3)),'OddsRatio_working_3-way'!AM593-'OddsRatio_working_3-way'!R593/3)</f>
        <v>-0.83169711533496538</v>
      </c>
      <c r="AT593" s="11">
        <f>IF(('OddsRatio_working_3-way'!X593=0),IF(Q593&gt;0,-Q593^(1/3),(-Q593)^(1/3)),'OddsRatio_working_3-way'!AN593-'OddsRatio_working_3-way'!R593/3)</f>
        <v>-0.22009982049299448</v>
      </c>
      <c r="AU593" s="11">
        <f>IF(('OddsRatio_working_3-way'!X593=0),0,'OddsRatio_working_3-way'!AO593)</f>
        <v>0</v>
      </c>
      <c r="AV593" s="11">
        <f>IF(('OddsRatio_working_3-way'!X593=0),0,'OddsRatio_working_3-way'!AP593)</f>
        <v>0</v>
      </c>
      <c r="AW593" s="11">
        <f>IF(('OddsRatio_working_3-way'!X593=0),0,'OddsRatio_working_3-way'!AQ593)</f>
        <v>0</v>
      </c>
    </row>
    <row r="594" spans="1:49" x14ac:dyDescent="0.2">
      <c r="A594" s="4">
        <f>IF('True_Odds_Calculator_3-way'!A595="","",'True_Odds_Calculator_3-way'!A595)</f>
        <v>2.65</v>
      </c>
      <c r="B594" s="4">
        <f>IF('True_Odds_Calculator_3-way'!B595="","",'True_Odds_Calculator_3-way'!B595)</f>
        <v>3.38</v>
      </c>
      <c r="C594" s="4">
        <f>IF('True_Odds_Calculator_3-way'!C595="","",'True_Odds_Calculator_3-way'!C595)</f>
        <v>2.87</v>
      </c>
      <c r="D594" s="9">
        <f t="shared" si="130"/>
        <v>0.36976159775185652</v>
      </c>
      <c r="E594" s="9">
        <f t="shared" si="131"/>
        <v>0.28913991953057822</v>
      </c>
      <c r="F594" s="9">
        <f t="shared" si="132"/>
        <v>0.34109848271756515</v>
      </c>
      <c r="G594" s="9">
        <f t="shared" si="133"/>
        <v>1.0329971266662188</v>
      </c>
      <c r="H594" s="9">
        <f t="shared" si="134"/>
        <v>2.7044452589992605</v>
      </c>
      <c r="I594" s="9">
        <f t="shared" si="135"/>
        <v>3.4585331614656005</v>
      </c>
      <c r="J594" s="9">
        <f t="shared" si="136"/>
        <v>2.9317046268658298</v>
      </c>
      <c r="K594" s="11">
        <f t="shared" si="137"/>
        <v>0.37735849056603776</v>
      </c>
      <c r="L594" s="11">
        <f t="shared" si="138"/>
        <v>0.29585798816568049</v>
      </c>
      <c r="M594" s="11">
        <f t="shared" si="139"/>
        <v>0.34843205574912889</v>
      </c>
      <c r="N594" s="11">
        <f>'OddsRatio_working_3-way'!K594+'OddsRatio_working_3-way'!L594+'OddsRatio_working_3-way'!M594-('OddsRatio_working_3-way'!K594*'OddsRatio_working_3-way'!L594)-('OddsRatio_working_3-way'!K594*'OddsRatio_working_3-way'!M594)-('OddsRatio_working_3-way'!L594*'OddsRatio_working_3-way'!M594)+('OddsRatio_working_3-way'!K594*'OddsRatio_working_3-way'!L594*'OddsRatio_working_3-way'!M594)-1</f>
        <v>-0.28566566005059402</v>
      </c>
      <c r="O594" s="11">
        <f>0</f>
        <v>0</v>
      </c>
      <c r="P594" s="11">
        <f>('OddsRatio_working_3-way'!K594*'OddsRatio_working_3-way'!L594)+('OddsRatio_working_3-way'!K594*'OddsRatio_working_3-way'!M594)+('OddsRatio_working_3-way'!L594*'OddsRatio_working_3-way'!M594)-(3*'OddsRatio_working_3-way'!K594*'OddsRatio_working_3-way'!L594*'OddsRatio_working_3-way'!M594)</f>
        <v>0.22951313262474721</v>
      </c>
      <c r="Q594" s="11">
        <f>2*'OddsRatio_working_3-way'!K594*'OddsRatio_working_3-way'!L594*'OddsRatio_working_3-way'!M594</f>
        <v>7.7801061906693961E-2</v>
      </c>
      <c r="R594" s="11">
        <f t="shared" si="140"/>
        <v>0</v>
      </c>
      <c r="S594" s="11">
        <f t="shared" si="141"/>
        <v>-0.80343270025560065</v>
      </c>
      <c r="T594" s="11">
        <f t="shared" si="142"/>
        <v>-0.27235006788325444</v>
      </c>
      <c r="U594" s="11">
        <f>'OddsRatio_working_3-way'!S594-'OddsRatio_working_3-way'!R594^2/3</f>
        <v>-0.80343270025560065</v>
      </c>
      <c r="V594" s="11">
        <f>'OddsRatio_working_3-way'!S594*'OddsRatio_working_3-way'!R594/3-2*'OddsRatio_working_3-way'!R594^3/27-'OddsRatio_working_3-way'!T594</f>
        <v>0.27235006788325444</v>
      </c>
      <c r="W594" s="11">
        <f>'OddsRatio_working_3-way'!V594^2+4*'OddsRatio_working_3-way'!U594^3/27</f>
        <v>-2.6579005498011538E-3</v>
      </c>
      <c r="X594" s="11">
        <f>IF('OddsRatio_working_3-way'!W594&gt;0,IF(ABS('OddsRatio_working_3-way'!V594+SQRT('OddsRatio_working_3-way'!W594))/2&gt;0,ABS('OddsRatio_working_3-way'!V594+SQRT('OddsRatio_working_3-way'!W594))/2,ABS('OddsRatio_working_3-way'!V594-SQRT('OddsRatio_working_3-way'!W594))/2),SQRT(-'OddsRatio_working_3-way'!U594^3/27))</f>
        <v>0.13859334401930568</v>
      </c>
      <c r="Y594" s="11">
        <f>IF('OddsRatio_working_3-way'!W594&gt;=0,IF('OddsRatio_working_3-way'!V594+SQRT('OddsRatio_working_3-way'!W594)&gt;0,0,PI()),ACOS('OddsRatio_working_3-way'!V594/(2*'OddsRatio_working_3-way'!X594)))</f>
        <v>0.18708257236281067</v>
      </c>
      <c r="Z594" s="11">
        <f>'OddsRatio_working_3-way'!X594^(1/3)*COS('OddsRatio_working_3-way'!Y594/3)</f>
        <v>0.51649856333310928</v>
      </c>
      <c r="AA594" s="11">
        <f>'OddsRatio_working_3-way'!X594^(1/3)*COS(('OddsRatio_working_3-way'!Y594+2*PI())/3)</f>
        <v>-0.28617956308342724</v>
      </c>
      <c r="AB594" s="11">
        <f>'OddsRatio_working_3-way'!X594^(1/3)*COS(('OddsRatio_working_3-way'!Y594+4*PI())/3)</f>
        <v>-0.23031900024968174</v>
      </c>
      <c r="AC594" s="11">
        <f>'OddsRatio_working_3-way'!X594^(1/3)*SIN('OddsRatio_working_3-way'!Y594/3)</f>
        <v>3.225111098914691E-2</v>
      </c>
      <c r="AD594" s="11">
        <f>'OddsRatio_working_3-way'!X594^(1/3)*SIN(('OddsRatio_working_3-way'!Y594+2*PI())/3)</f>
        <v>0.43117532137006503</v>
      </c>
      <c r="AE594" s="11">
        <f>'OddsRatio_working_3-way'!X594^(1/3)*SIN(('OddsRatio_working_3-way'!Y594+4*PI())/3)</f>
        <v>-0.46342643235921199</v>
      </c>
      <c r="AF594" s="11">
        <f>-'OddsRatio_working_3-way'!U594/(3*'OddsRatio_working_3-way'!X594^(1/3))*COS(('OddsRatio_working_3-way'!Y594)/3)</f>
        <v>0.5164985633331094</v>
      </c>
      <c r="AG594" s="11">
        <f>-'OddsRatio_working_3-way'!U594/(3*'OddsRatio_working_3-way'!X594^(1/3))*COS(('OddsRatio_working_3-way'!Y594+2*PI())/3)</f>
        <v>-0.28617956308342729</v>
      </c>
      <c r="AH594" s="11">
        <f>-'OddsRatio_working_3-way'!U594/(3*'OddsRatio_working_3-way'!X594^(1/3))*COS(('OddsRatio_working_3-way'!Y594+4*PI())/3)</f>
        <v>-0.23031900024968177</v>
      </c>
      <c r="AI594" s="11">
        <f>'OddsRatio_working_3-way'!U594/(3*'OddsRatio_working_3-way'!X594^(1/3))*SIN(('OddsRatio_working_3-way'!Y594)/3)</f>
        <v>-3.2251110989146917E-2</v>
      </c>
      <c r="AJ594" s="11">
        <f>'OddsRatio_working_3-way'!U594/(3*'OddsRatio_working_3-way'!X594^(1/3))*SIN(('OddsRatio_working_3-way'!Y594+2*PI())/3)</f>
        <v>-0.43117532137006515</v>
      </c>
      <c r="AK594" s="11">
        <f>'OddsRatio_working_3-way'!U594/(3*'OddsRatio_working_3-way'!X594^(1/3))*SIN(('OddsRatio_working_3-way'!Y594+4*PI())/3)</f>
        <v>0.4634264323592121</v>
      </c>
      <c r="AL594" s="11">
        <f>'OddsRatio_working_3-way'!Z594+'OddsRatio_working_3-way'!AF594</f>
        <v>1.0329971266662188</v>
      </c>
      <c r="AM594" s="11">
        <f>'OddsRatio_working_3-way'!AA594+'OddsRatio_working_3-way'!AG594</f>
        <v>-0.57235912616685458</v>
      </c>
      <c r="AN594" s="11">
        <f>'OddsRatio_working_3-way'!AB594+'OddsRatio_working_3-way'!AH594</f>
        <v>-0.46063800049936354</v>
      </c>
      <c r="AO594" s="11">
        <f>'OddsRatio_working_3-way'!AC594+'OddsRatio_working_3-way'!AI594</f>
        <v>0</v>
      </c>
      <c r="AP594" s="11">
        <f>'OddsRatio_working_3-way'!AD594+'OddsRatio_working_3-way'!AJ594</f>
        <v>0</v>
      </c>
      <c r="AQ594" s="11">
        <f>'OddsRatio_working_3-way'!AE594+'OddsRatio_working_3-way'!AK594</f>
        <v>0</v>
      </c>
      <c r="AR594" s="10">
        <f>IF(A594="","",IF(('OddsRatio_working_3-way'!X594=0),IF(Q594&gt;0,-Q594^(1/3),(-Q594)^(1/3)),'OddsRatio_working_3-way'!AL594-'OddsRatio_working_3-way'!R594/3))</f>
        <v>1.0329971266662188</v>
      </c>
      <c r="AS594" s="11">
        <f>IF(('OddsRatio_working_3-way'!X594=0),IF(Q594&gt;0,-Q594^(1/3),(-Q594)^(1/3)),'OddsRatio_working_3-way'!AM594-'OddsRatio_working_3-way'!R594/3)</f>
        <v>-0.57235912616685458</v>
      </c>
      <c r="AT594" s="11">
        <f>IF(('OddsRatio_working_3-way'!X594=0),IF(Q594&gt;0,-Q594^(1/3),(-Q594)^(1/3)),'OddsRatio_working_3-way'!AN594-'OddsRatio_working_3-way'!R594/3)</f>
        <v>-0.46063800049936354</v>
      </c>
      <c r="AU594" s="11">
        <f>IF(('OddsRatio_working_3-way'!X594=0),0,'OddsRatio_working_3-way'!AO594)</f>
        <v>0</v>
      </c>
      <c r="AV594" s="11">
        <f>IF(('OddsRatio_working_3-way'!X594=0),0,'OddsRatio_working_3-way'!AP594)</f>
        <v>0</v>
      </c>
      <c r="AW594" s="11">
        <f>IF(('OddsRatio_working_3-way'!X594=0),0,'OddsRatio_working_3-way'!AQ594)</f>
        <v>0</v>
      </c>
    </row>
    <row r="595" spans="1:49" x14ac:dyDescent="0.2">
      <c r="A595" s="4">
        <f>IF('True_Odds_Calculator_3-way'!A596="","",'True_Odds_Calculator_3-way'!A596)</f>
        <v>1.88</v>
      </c>
      <c r="B595" s="4">
        <f>IF('True_Odds_Calculator_3-way'!B596="","",'True_Odds_Calculator_3-way'!B596)</f>
        <v>3.63</v>
      </c>
      <c r="C595" s="4">
        <f>IF('True_Odds_Calculator_3-way'!C596="","",'True_Odds_Calculator_3-way'!C596)</f>
        <v>4.59</v>
      </c>
      <c r="D595" s="9">
        <f t="shared" si="130"/>
        <v>0.52168301146780782</v>
      </c>
      <c r="E595" s="9">
        <f t="shared" si="131"/>
        <v>0.26736541479375514</v>
      </c>
      <c r="F595" s="9">
        <f t="shared" si="132"/>
        <v>0.21095157373843723</v>
      </c>
      <c r="G595" s="9">
        <f t="shared" si="133"/>
        <v>1.0419009637550498</v>
      </c>
      <c r="H595" s="9">
        <f t="shared" si="134"/>
        <v>1.9168728481044439</v>
      </c>
      <c r="I595" s="9">
        <f t="shared" si="135"/>
        <v>3.7401995346757806</v>
      </c>
      <c r="J595" s="9">
        <f t="shared" si="136"/>
        <v>4.7404244598806287</v>
      </c>
      <c r="K595" s="11">
        <f t="shared" si="137"/>
        <v>0.53191489361702127</v>
      </c>
      <c r="L595" s="11">
        <f t="shared" si="138"/>
        <v>0.27548209366391185</v>
      </c>
      <c r="M595" s="11">
        <f t="shared" si="139"/>
        <v>0.2178649237472767</v>
      </c>
      <c r="N595" s="11">
        <f>'OddsRatio_working_3-way'!K595+'OddsRatio_working_3-way'!L595+'OddsRatio_working_3-way'!M595-('OddsRatio_working_3-way'!K595*'OddsRatio_working_3-way'!L595)-('OddsRatio_working_3-way'!K595*'OddsRatio_working_3-way'!M595)-('OddsRatio_working_3-way'!L595*'OddsRatio_working_3-way'!M595)+('OddsRatio_working_3-way'!K595*'OddsRatio_working_3-way'!L595*'OddsRatio_working_3-way'!M595)-1</f>
        <v>-0.26525019349383161</v>
      </c>
      <c r="O595" s="11">
        <f>0</f>
        <v>0</v>
      </c>
      <c r="P595" s="11">
        <f>('OddsRatio_working_3-way'!K595*'OddsRatio_working_3-way'!L595)+('OddsRatio_working_3-way'!K595*'OddsRatio_working_3-way'!M595)+('OddsRatio_working_3-way'!L595*'OddsRatio_working_3-way'!M595)-(3*'OddsRatio_working_3-way'!K595*'OddsRatio_working_3-way'!L595*'OddsRatio_working_3-way'!M595)</f>
        <v>0.22666329034137284</v>
      </c>
      <c r="Q595" s="11">
        <f>2*'OddsRatio_working_3-way'!K595*'OddsRatio_working_3-way'!L595*'OddsRatio_working_3-way'!M595</f>
        <v>6.3848814180668401E-2</v>
      </c>
      <c r="R595" s="11">
        <f t="shared" si="140"/>
        <v>0</v>
      </c>
      <c r="S595" s="11">
        <f t="shared" si="141"/>
        <v>-0.85452639018204479</v>
      </c>
      <c r="T595" s="11">
        <f t="shared" si="142"/>
        <v>-0.24071165920620979</v>
      </c>
      <c r="U595" s="11">
        <f>'OddsRatio_working_3-way'!S595-'OddsRatio_working_3-way'!R595^2/3</f>
        <v>-0.85452639018204479</v>
      </c>
      <c r="V595" s="11">
        <f>'OddsRatio_working_3-way'!S595*'OddsRatio_working_3-way'!R595/3-2*'OddsRatio_working_3-way'!R595^3/27-'OddsRatio_working_3-way'!T595</f>
        <v>0.24071165920620979</v>
      </c>
      <c r="W595" s="11">
        <f>'OddsRatio_working_3-way'!V595^2+4*'OddsRatio_working_3-way'!U595^3/27</f>
        <v>-3.4500606512980224E-2</v>
      </c>
      <c r="X595" s="11">
        <f>IF('OddsRatio_working_3-way'!W595&gt;0,IF(ABS('OddsRatio_working_3-way'!V595+SQRT('OddsRatio_working_3-way'!W595))/2&gt;0,ABS('OddsRatio_working_3-way'!V595+SQRT('OddsRatio_working_3-way'!W595))/2,ABS('OddsRatio_working_3-way'!V595-SQRT('OddsRatio_working_3-way'!W595))/2),SQRT(-'OddsRatio_working_3-way'!U595^3/27))</f>
        <v>0.15202196337272017</v>
      </c>
      <c r="Y595" s="11">
        <f>IF('OddsRatio_working_3-way'!W595&gt;=0,IF('OddsRatio_working_3-way'!V595+SQRT('OddsRatio_working_3-way'!W595)&gt;0,0,PI()),ACOS('OddsRatio_working_3-way'!V595/(2*'OddsRatio_working_3-way'!X595)))</f>
        <v>0.65720914813698694</v>
      </c>
      <c r="Z595" s="11">
        <f>'OddsRatio_working_3-way'!X595^(1/3)*COS('OddsRatio_working_3-way'!Y595/3)</f>
        <v>0.52095048187752491</v>
      </c>
      <c r="AA595" s="11">
        <f>'OddsRatio_working_3-way'!X595^(1/3)*COS(('OddsRatio_working_3-way'!Y595+2*PI())/3)</f>
        <v>-0.36092196372846908</v>
      </c>
      <c r="AB595" s="11">
        <f>'OddsRatio_working_3-way'!X595^(1/3)*COS(('OddsRatio_working_3-way'!Y595+4*PI())/3)</f>
        <v>-0.16002851814905572</v>
      </c>
      <c r="AC595" s="11">
        <f>'OddsRatio_working_3-way'!X595^(1/3)*SIN('OddsRatio_working_3-way'!Y595/3)</f>
        <v>0.11598588488370568</v>
      </c>
      <c r="AD595" s="11">
        <f>'OddsRatio_working_3-way'!X595^(1/3)*SIN(('OddsRatio_working_3-way'!Y595+2*PI())/3)</f>
        <v>0.39316340897782853</v>
      </c>
      <c r="AE595" s="11">
        <f>'OddsRatio_working_3-way'!X595^(1/3)*SIN(('OddsRatio_working_3-way'!Y595+4*PI())/3)</f>
        <v>-0.50914929386153418</v>
      </c>
      <c r="AF595" s="11">
        <f>-'OddsRatio_working_3-way'!U595/(3*'OddsRatio_working_3-way'!X595^(1/3))*COS(('OddsRatio_working_3-way'!Y595)/3)</f>
        <v>0.52095048187752491</v>
      </c>
      <c r="AG595" s="11">
        <f>-'OddsRatio_working_3-way'!U595/(3*'OddsRatio_working_3-way'!X595^(1/3))*COS(('OddsRatio_working_3-way'!Y595+2*PI())/3)</f>
        <v>-0.36092196372846908</v>
      </c>
      <c r="AH595" s="11">
        <f>-'OddsRatio_working_3-way'!U595/(3*'OddsRatio_working_3-way'!X595^(1/3))*COS(('OddsRatio_working_3-way'!Y595+4*PI())/3)</f>
        <v>-0.16002851814905572</v>
      </c>
      <c r="AI595" s="11">
        <f>'OddsRatio_working_3-way'!U595/(3*'OddsRatio_working_3-way'!X595^(1/3))*SIN(('OddsRatio_working_3-way'!Y595)/3)</f>
        <v>-0.11598588488370568</v>
      </c>
      <c r="AJ595" s="11">
        <f>'OddsRatio_working_3-way'!U595/(3*'OddsRatio_working_3-way'!X595^(1/3))*SIN(('OddsRatio_working_3-way'!Y595+2*PI())/3)</f>
        <v>-0.39316340897782853</v>
      </c>
      <c r="AK595" s="11">
        <f>'OddsRatio_working_3-way'!U595/(3*'OddsRatio_working_3-way'!X595^(1/3))*SIN(('OddsRatio_working_3-way'!Y595+4*PI())/3)</f>
        <v>0.50914929386153418</v>
      </c>
      <c r="AL595" s="11">
        <f>'OddsRatio_working_3-way'!Z595+'OddsRatio_working_3-way'!AF595</f>
        <v>1.0419009637550498</v>
      </c>
      <c r="AM595" s="11">
        <f>'OddsRatio_working_3-way'!AA595+'OddsRatio_working_3-way'!AG595</f>
        <v>-0.72184392745693815</v>
      </c>
      <c r="AN595" s="11">
        <f>'OddsRatio_working_3-way'!AB595+'OddsRatio_working_3-way'!AH595</f>
        <v>-0.32005703629811144</v>
      </c>
      <c r="AO595" s="11">
        <f>'OddsRatio_working_3-way'!AC595+'OddsRatio_working_3-way'!AI595</f>
        <v>0</v>
      </c>
      <c r="AP595" s="11">
        <f>'OddsRatio_working_3-way'!AD595+'OddsRatio_working_3-way'!AJ595</f>
        <v>0</v>
      </c>
      <c r="AQ595" s="11">
        <f>'OddsRatio_working_3-way'!AE595+'OddsRatio_working_3-way'!AK595</f>
        <v>0</v>
      </c>
      <c r="AR595" s="10">
        <f>IF(A595="","",IF(('OddsRatio_working_3-way'!X595=0),IF(Q595&gt;0,-Q595^(1/3),(-Q595)^(1/3)),'OddsRatio_working_3-way'!AL595-'OddsRatio_working_3-way'!R595/3))</f>
        <v>1.0419009637550498</v>
      </c>
      <c r="AS595" s="11">
        <f>IF(('OddsRatio_working_3-way'!X595=0),IF(Q595&gt;0,-Q595^(1/3),(-Q595)^(1/3)),'OddsRatio_working_3-way'!AM595-'OddsRatio_working_3-way'!R595/3)</f>
        <v>-0.72184392745693815</v>
      </c>
      <c r="AT595" s="11">
        <f>IF(('OddsRatio_working_3-way'!X595=0),IF(Q595&gt;0,-Q595^(1/3),(-Q595)^(1/3)),'OddsRatio_working_3-way'!AN595-'OddsRatio_working_3-way'!R595/3)</f>
        <v>-0.32005703629811144</v>
      </c>
      <c r="AU595" s="11">
        <f>IF(('OddsRatio_working_3-way'!X595=0),0,'OddsRatio_working_3-way'!AO595)</f>
        <v>0</v>
      </c>
      <c r="AV595" s="11">
        <f>IF(('OddsRatio_working_3-way'!X595=0),0,'OddsRatio_working_3-way'!AP595)</f>
        <v>0</v>
      </c>
      <c r="AW595" s="11">
        <f>IF(('OddsRatio_working_3-way'!X595=0),0,'OddsRatio_working_3-way'!AQ595)</f>
        <v>0</v>
      </c>
    </row>
    <row r="596" spans="1:49" x14ac:dyDescent="0.2">
      <c r="A596" s="4">
        <f>IF('True_Odds_Calculator_3-way'!A597="","",'True_Odds_Calculator_3-way'!A597)</f>
        <v>6.63</v>
      </c>
      <c r="B596" s="4">
        <f>IF('True_Odds_Calculator_3-way'!B597="","",'True_Odds_Calculator_3-way'!B597)</f>
        <v>3.86</v>
      </c>
      <c r="C596" s="4">
        <f>IF('True_Odds_Calculator_3-way'!C597="","",'True_Odds_Calculator_3-way'!C597)</f>
        <v>1.61</v>
      </c>
      <c r="D596" s="9">
        <f t="shared" si="130"/>
        <v>0.14377098604956917</v>
      </c>
      <c r="E596" s="9">
        <f t="shared" si="131"/>
        <v>0.2484253009254816</v>
      </c>
      <c r="F596" s="9">
        <f t="shared" si="132"/>
        <v>0.6078037130249494</v>
      </c>
      <c r="G596" s="9">
        <f t="shared" si="133"/>
        <v>1.0578163952736381</v>
      </c>
      <c r="H596" s="9">
        <f t="shared" si="134"/>
        <v>6.9555063053905837</v>
      </c>
      <c r="I596" s="9">
        <f t="shared" si="135"/>
        <v>4.0253548904826042</v>
      </c>
      <c r="J596" s="9">
        <f t="shared" si="136"/>
        <v>1.645268001116919</v>
      </c>
      <c r="K596" s="11">
        <f t="shared" si="137"/>
        <v>0.15082956259426847</v>
      </c>
      <c r="L596" s="11">
        <f t="shared" si="138"/>
        <v>0.2590673575129534</v>
      </c>
      <c r="M596" s="11">
        <f t="shared" si="139"/>
        <v>0.6211180124223602</v>
      </c>
      <c r="N596" s="11">
        <f>'OddsRatio_working_3-way'!K596+'OddsRatio_working_3-way'!L596+'OddsRatio_working_3-way'!M596-('OddsRatio_working_3-way'!K596*'OddsRatio_working_3-way'!L596)-('OddsRatio_working_3-way'!K596*'OddsRatio_working_3-way'!M596)-('OddsRatio_working_3-way'!L596*'OddsRatio_working_3-way'!M596)+('OddsRatio_working_3-way'!K596*'OddsRatio_working_3-way'!L596*'OddsRatio_working_3-way'!M596)-1</f>
        <v>-0.23838424759405907</v>
      </c>
      <c r="O596" s="11">
        <f>0</f>
        <v>0</v>
      </c>
      <c r="P596" s="11">
        <f>('OddsRatio_working_3-way'!K596*'OddsRatio_working_3-way'!L596)+('OddsRatio_working_3-way'!K596*'OddsRatio_working_3-way'!M596)+('OddsRatio_working_3-way'!L596*'OddsRatio_working_3-way'!M596)-(3*'OddsRatio_working_3-way'!K596*'OddsRatio_working_3-way'!L596*'OddsRatio_working_3-way'!M596)</f>
        <v>0.22085878730857067</v>
      </c>
      <c r="Q596" s="11">
        <f>2*'OddsRatio_working_3-way'!K596*'OddsRatio_working_3-way'!L596*'OddsRatio_working_3-way'!M596</f>
        <v>4.8540392815070471E-2</v>
      </c>
      <c r="R596" s="11">
        <f t="shared" si="140"/>
        <v>0</v>
      </c>
      <c r="S596" s="11">
        <f t="shared" si="141"/>
        <v>-0.92648230551151078</v>
      </c>
      <c r="T596" s="11">
        <f t="shared" si="142"/>
        <v>-0.20362248472780456</v>
      </c>
      <c r="U596" s="11">
        <f>'OddsRatio_working_3-way'!S596-'OddsRatio_working_3-way'!R596^2/3</f>
        <v>-0.92648230551151078</v>
      </c>
      <c r="V596" s="11">
        <f>'OddsRatio_working_3-way'!S596*'OddsRatio_working_3-way'!R596/3-2*'OddsRatio_working_3-way'!R596^3/27-'OddsRatio_working_3-way'!T596</f>
        <v>0.20362248472780456</v>
      </c>
      <c r="W596" s="11">
        <f>'OddsRatio_working_3-way'!V596^2+4*'OddsRatio_working_3-way'!U596^3/27</f>
        <v>-7.6354790162022637E-2</v>
      </c>
      <c r="X596" s="11">
        <f>IF('OddsRatio_working_3-way'!W596&gt;0,IF(ABS('OddsRatio_working_3-way'!V596+SQRT('OddsRatio_working_3-way'!W596))/2&gt;0,ABS('OddsRatio_working_3-way'!V596+SQRT('OddsRatio_working_3-way'!W596))/2,ABS('OddsRatio_working_3-way'!V596-SQRT('OddsRatio_working_3-way'!W596))/2),SQRT(-'OddsRatio_working_3-way'!U596^3/27))</f>
        <v>0.17162233715978498</v>
      </c>
      <c r="Y596" s="11">
        <f>IF('OddsRatio_working_3-way'!W596&gt;=0,IF('OddsRatio_working_3-way'!V596+SQRT('OddsRatio_working_3-way'!W596)&gt;0,0,PI()),ACOS('OddsRatio_working_3-way'!V596/(2*'OddsRatio_working_3-way'!X596)))</f>
        <v>0.93573313427047677</v>
      </c>
      <c r="Z596" s="11">
        <f>'OddsRatio_working_3-way'!X596^(1/3)*COS('OddsRatio_working_3-way'!Y596/3)</f>
        <v>0.52890819763681907</v>
      </c>
      <c r="AA596" s="11">
        <f>'OddsRatio_working_3-way'!X596^(1/3)*COS(('OddsRatio_working_3-way'!Y596+2*PI())/3)</f>
        <v>-0.41214521308161189</v>
      </c>
      <c r="AB596" s="11">
        <f>'OddsRatio_working_3-way'!X596^(1/3)*COS(('OddsRatio_working_3-way'!Y596+4*PI())/3)</f>
        <v>-0.11676298455520707</v>
      </c>
      <c r="AC596" s="11">
        <f>'OddsRatio_working_3-way'!X596^(1/3)*SIN('OddsRatio_working_3-way'!Y596/3)</f>
        <v>0.17053900915355141</v>
      </c>
      <c r="AD596" s="11">
        <f>'OddsRatio_working_3-way'!X596^(1/3)*SIN(('OddsRatio_working_3-way'!Y596+2*PI())/3)</f>
        <v>0.37277843084655027</v>
      </c>
      <c r="AE596" s="11">
        <f>'OddsRatio_working_3-way'!X596^(1/3)*SIN(('OddsRatio_working_3-way'!Y596+4*PI())/3)</f>
        <v>-0.54331744000010163</v>
      </c>
      <c r="AF596" s="11">
        <f>-'OddsRatio_working_3-way'!U596/(3*'OddsRatio_working_3-way'!X596^(1/3))*COS(('OddsRatio_working_3-way'!Y596)/3)</f>
        <v>0.52890819763681907</v>
      </c>
      <c r="AG596" s="11">
        <f>-'OddsRatio_working_3-way'!U596/(3*'OddsRatio_working_3-way'!X596^(1/3))*COS(('OddsRatio_working_3-way'!Y596+2*PI())/3)</f>
        <v>-0.41214521308161189</v>
      </c>
      <c r="AH596" s="11">
        <f>-'OddsRatio_working_3-way'!U596/(3*'OddsRatio_working_3-way'!X596^(1/3))*COS(('OddsRatio_working_3-way'!Y596+4*PI())/3)</f>
        <v>-0.11676298455520707</v>
      </c>
      <c r="AI596" s="11">
        <f>'OddsRatio_working_3-way'!U596/(3*'OddsRatio_working_3-way'!X596^(1/3))*SIN(('OddsRatio_working_3-way'!Y596)/3)</f>
        <v>-0.17053900915355141</v>
      </c>
      <c r="AJ596" s="11">
        <f>'OddsRatio_working_3-way'!U596/(3*'OddsRatio_working_3-way'!X596^(1/3))*SIN(('OddsRatio_working_3-way'!Y596+2*PI())/3)</f>
        <v>-0.37277843084655027</v>
      </c>
      <c r="AK596" s="11">
        <f>'OddsRatio_working_3-way'!U596/(3*'OddsRatio_working_3-way'!X596^(1/3))*SIN(('OddsRatio_working_3-way'!Y596+4*PI())/3)</f>
        <v>0.54331744000010163</v>
      </c>
      <c r="AL596" s="11">
        <f>'OddsRatio_working_3-way'!Z596+'OddsRatio_working_3-way'!AF596</f>
        <v>1.0578163952736381</v>
      </c>
      <c r="AM596" s="11">
        <f>'OddsRatio_working_3-way'!AA596+'OddsRatio_working_3-way'!AG596</f>
        <v>-0.82429042616322379</v>
      </c>
      <c r="AN596" s="11">
        <f>'OddsRatio_working_3-way'!AB596+'OddsRatio_working_3-way'!AH596</f>
        <v>-0.23352596911041415</v>
      </c>
      <c r="AO596" s="11">
        <f>'OddsRatio_working_3-way'!AC596+'OddsRatio_working_3-way'!AI596</f>
        <v>0</v>
      </c>
      <c r="AP596" s="11">
        <f>'OddsRatio_working_3-way'!AD596+'OddsRatio_working_3-way'!AJ596</f>
        <v>0</v>
      </c>
      <c r="AQ596" s="11">
        <f>'OddsRatio_working_3-way'!AE596+'OddsRatio_working_3-way'!AK596</f>
        <v>0</v>
      </c>
      <c r="AR596" s="10">
        <f>IF(A596="","",IF(('OddsRatio_working_3-way'!X596=0),IF(Q596&gt;0,-Q596^(1/3),(-Q596)^(1/3)),'OddsRatio_working_3-way'!AL596-'OddsRatio_working_3-way'!R596/3))</f>
        <v>1.0578163952736381</v>
      </c>
      <c r="AS596" s="11">
        <f>IF(('OddsRatio_working_3-way'!X596=0),IF(Q596&gt;0,-Q596^(1/3),(-Q596)^(1/3)),'OddsRatio_working_3-way'!AM596-'OddsRatio_working_3-way'!R596/3)</f>
        <v>-0.82429042616322379</v>
      </c>
      <c r="AT596" s="11">
        <f>IF(('OddsRatio_working_3-way'!X596=0),IF(Q596&gt;0,-Q596^(1/3),(-Q596)^(1/3)),'OddsRatio_working_3-way'!AN596-'OddsRatio_working_3-way'!R596/3)</f>
        <v>-0.23352596911041415</v>
      </c>
      <c r="AU596" s="11">
        <f>IF(('OddsRatio_working_3-way'!X596=0),0,'OddsRatio_working_3-way'!AO596)</f>
        <v>0</v>
      </c>
      <c r="AV596" s="11">
        <f>IF(('OddsRatio_working_3-way'!X596=0),0,'OddsRatio_working_3-way'!AP596)</f>
        <v>0</v>
      </c>
      <c r="AW596" s="11">
        <f>IF(('OddsRatio_working_3-way'!X596=0),0,'OddsRatio_working_3-way'!AQ596)</f>
        <v>0</v>
      </c>
    </row>
    <row r="597" spans="1:49" x14ac:dyDescent="0.2">
      <c r="A597" s="4">
        <f>IF('True_Odds_Calculator_3-way'!A598="","",'True_Odds_Calculator_3-way'!A598)</f>
        <v>3.39</v>
      </c>
      <c r="B597" s="4">
        <f>IF('True_Odds_Calculator_3-way'!B598="","",'True_Odds_Calculator_3-way'!B598)</f>
        <v>3.74</v>
      </c>
      <c r="C597" s="4">
        <f>IF('True_Odds_Calculator_3-way'!C598="","",'True_Odds_Calculator_3-way'!C598)</f>
        <v>2.17</v>
      </c>
      <c r="D597" s="9">
        <f t="shared" si="130"/>
        <v>0.28760503712782587</v>
      </c>
      <c r="E597" s="9">
        <f t="shared" si="131"/>
        <v>0.26043499430957301</v>
      </c>
      <c r="F597" s="9">
        <f t="shared" si="132"/>
        <v>0.45195996856260123</v>
      </c>
      <c r="G597" s="9">
        <f t="shared" si="133"/>
        <v>1.0363977251559353</v>
      </c>
      <c r="H597" s="9">
        <f t="shared" si="134"/>
        <v>3.4769905631226852</v>
      </c>
      <c r="I597" s="9">
        <f t="shared" si="135"/>
        <v>3.8397297669272636</v>
      </c>
      <c r="J597" s="9">
        <f t="shared" si="136"/>
        <v>2.2125853384324445</v>
      </c>
      <c r="K597" s="11">
        <f t="shared" si="137"/>
        <v>0.29498525073746312</v>
      </c>
      <c r="L597" s="11">
        <f t="shared" si="138"/>
        <v>0.26737967914438499</v>
      </c>
      <c r="M597" s="11">
        <f t="shared" si="139"/>
        <v>0.46082949308755761</v>
      </c>
      <c r="N597" s="11">
        <f>'OddsRatio_working_3-way'!K597+'OddsRatio_working_3-way'!L597+'OddsRatio_working_3-way'!M597-('OddsRatio_working_3-way'!K597*'OddsRatio_working_3-way'!L597)-('OddsRatio_working_3-way'!K597*'OddsRatio_working_3-way'!M597)-('OddsRatio_working_3-way'!L597*'OddsRatio_working_3-way'!M597)+('OddsRatio_working_3-way'!K597*'OddsRatio_working_3-way'!L597*'OddsRatio_working_3-way'!M597)-1</f>
        <v>-0.27848595125383091</v>
      </c>
      <c r="O597" s="11">
        <f>0</f>
        <v>0</v>
      </c>
      <c r="P597" s="11">
        <f>('OddsRatio_working_3-way'!K597*'OddsRatio_working_3-way'!L597)+('OddsRatio_working_3-way'!K597*'OddsRatio_working_3-way'!M597)+('OddsRatio_working_3-way'!L597*'OddsRatio_working_3-way'!M597)-(3*'OddsRatio_working_3-way'!K597*'OddsRatio_working_3-way'!L597*'OddsRatio_working_3-way'!M597)</f>
        <v>0.22898630814534832</v>
      </c>
      <c r="Q597" s="11">
        <f>2*'OddsRatio_working_3-way'!K597*'OddsRatio_working_3-way'!L597*'OddsRatio_working_3-way'!M597</f>
        <v>7.2694066077888336E-2</v>
      </c>
      <c r="R597" s="11">
        <f t="shared" si="140"/>
        <v>0</v>
      </c>
      <c r="S597" s="11">
        <f t="shared" si="141"/>
        <v>-0.82225443371337148</v>
      </c>
      <c r="T597" s="11">
        <f t="shared" si="142"/>
        <v>-0.26103315355980039</v>
      </c>
      <c r="U597" s="11">
        <f>'OddsRatio_working_3-way'!S597-'OddsRatio_working_3-way'!R597^2/3</f>
        <v>-0.82225443371337148</v>
      </c>
      <c r="V597" s="11">
        <f>'OddsRatio_working_3-way'!S597*'OddsRatio_working_3-way'!R597/3-2*'OddsRatio_working_3-way'!R597^3/27-'OddsRatio_working_3-way'!T597</f>
        <v>0.26103315355980039</v>
      </c>
      <c r="W597" s="11">
        <f>'OddsRatio_working_3-way'!V597^2+4*'OddsRatio_working_3-way'!U597^3/27</f>
        <v>-1.4221419857332787E-2</v>
      </c>
      <c r="X597" s="11">
        <f>IF('OddsRatio_working_3-way'!W597&gt;0,IF(ABS('OddsRatio_working_3-way'!V597+SQRT('OddsRatio_working_3-way'!W597))/2&gt;0,ABS('OddsRatio_working_3-way'!V597+SQRT('OddsRatio_working_3-way'!W597))/2,ABS('OddsRatio_working_3-way'!V597-SQRT('OddsRatio_working_3-way'!W597))/2),SQRT(-'OddsRatio_working_3-way'!U597^3/27))</f>
        <v>0.14349192234644004</v>
      </c>
      <c r="Y597" s="11">
        <f>IF('OddsRatio_working_3-way'!W597&gt;=0,IF('OddsRatio_working_3-way'!V597+SQRT('OddsRatio_working_3-way'!W597)&gt;0,0,PI()),ACOS('OddsRatio_working_3-way'!V597/(2*'OddsRatio_working_3-way'!X597)))</f>
        <v>0.42853766265147586</v>
      </c>
      <c r="Z597" s="11">
        <f>'OddsRatio_working_3-way'!X597^(1/3)*COS('OddsRatio_working_3-way'!Y597/3)</f>
        <v>0.51819886257796777</v>
      </c>
      <c r="AA597" s="11">
        <f>'OddsRatio_working_3-way'!X597^(1/3)*COS(('OddsRatio_working_3-way'!Y597+2*PI())/3)</f>
        <v>-0.32364447405384866</v>
      </c>
      <c r="AB597" s="11">
        <f>'OddsRatio_working_3-way'!X597^(1/3)*COS(('OddsRatio_working_3-way'!Y597+4*PI())/3)</f>
        <v>-0.19455438852411924</v>
      </c>
      <c r="AC597" s="11">
        <f>'OddsRatio_working_3-way'!X597^(1/3)*SIN('OddsRatio_working_3-way'!Y597/3)</f>
        <v>7.4530195630301208E-2</v>
      </c>
      <c r="AD597" s="11">
        <f>'OddsRatio_working_3-way'!X597^(1/3)*SIN(('OddsRatio_working_3-way'!Y597+2*PI())/3)</f>
        <v>0.41150828138957085</v>
      </c>
      <c r="AE597" s="11">
        <f>'OddsRatio_working_3-way'!X597^(1/3)*SIN(('OddsRatio_working_3-way'!Y597+4*PI())/3)</f>
        <v>-0.48603847701987196</v>
      </c>
      <c r="AF597" s="11">
        <f>-'OddsRatio_working_3-way'!U597/(3*'OddsRatio_working_3-way'!X597^(1/3))*COS(('OddsRatio_working_3-way'!Y597)/3)</f>
        <v>0.51819886257796766</v>
      </c>
      <c r="AG597" s="11">
        <f>-'OddsRatio_working_3-way'!U597/(3*'OddsRatio_working_3-way'!X597^(1/3))*COS(('OddsRatio_working_3-way'!Y597+2*PI())/3)</f>
        <v>-0.32364447405384861</v>
      </c>
      <c r="AH597" s="11">
        <f>-'OddsRatio_working_3-way'!U597/(3*'OddsRatio_working_3-way'!X597^(1/3))*COS(('OddsRatio_working_3-way'!Y597+4*PI())/3)</f>
        <v>-0.19455438852411919</v>
      </c>
      <c r="AI597" s="11">
        <f>'OddsRatio_working_3-way'!U597/(3*'OddsRatio_working_3-way'!X597^(1/3))*SIN(('OddsRatio_working_3-way'!Y597)/3)</f>
        <v>-7.4530195630301194E-2</v>
      </c>
      <c r="AJ597" s="11">
        <f>'OddsRatio_working_3-way'!U597/(3*'OddsRatio_working_3-way'!X597^(1/3))*SIN(('OddsRatio_working_3-way'!Y597+2*PI())/3)</f>
        <v>-0.41150828138957074</v>
      </c>
      <c r="AK597" s="11">
        <f>'OddsRatio_working_3-way'!U597/(3*'OddsRatio_working_3-way'!X597^(1/3))*SIN(('OddsRatio_working_3-way'!Y597+4*PI())/3)</f>
        <v>0.48603847701987185</v>
      </c>
      <c r="AL597" s="11">
        <f>'OddsRatio_working_3-way'!Z597+'OddsRatio_working_3-way'!AF597</f>
        <v>1.0363977251559353</v>
      </c>
      <c r="AM597" s="11">
        <f>'OddsRatio_working_3-way'!AA597+'OddsRatio_working_3-way'!AG597</f>
        <v>-0.64728894810769733</v>
      </c>
      <c r="AN597" s="11">
        <f>'OddsRatio_working_3-way'!AB597+'OddsRatio_working_3-way'!AH597</f>
        <v>-0.38910877704823843</v>
      </c>
      <c r="AO597" s="11">
        <f>'OddsRatio_working_3-way'!AC597+'OddsRatio_working_3-way'!AI597</f>
        <v>0</v>
      </c>
      <c r="AP597" s="11">
        <f>'OddsRatio_working_3-way'!AD597+'OddsRatio_working_3-way'!AJ597</f>
        <v>0</v>
      </c>
      <c r="AQ597" s="11">
        <f>'OddsRatio_working_3-way'!AE597+'OddsRatio_working_3-way'!AK597</f>
        <v>0</v>
      </c>
      <c r="AR597" s="10">
        <f>IF(A597="","",IF(('OddsRatio_working_3-way'!X597=0),IF(Q597&gt;0,-Q597^(1/3),(-Q597)^(1/3)),'OddsRatio_working_3-way'!AL597-'OddsRatio_working_3-way'!R597/3))</f>
        <v>1.0363977251559353</v>
      </c>
      <c r="AS597" s="11">
        <f>IF(('OddsRatio_working_3-way'!X597=0),IF(Q597&gt;0,-Q597^(1/3),(-Q597)^(1/3)),'OddsRatio_working_3-way'!AM597-'OddsRatio_working_3-way'!R597/3)</f>
        <v>-0.64728894810769733</v>
      </c>
      <c r="AT597" s="11">
        <f>IF(('OddsRatio_working_3-way'!X597=0),IF(Q597&gt;0,-Q597^(1/3),(-Q597)^(1/3)),'OddsRatio_working_3-way'!AN597-'OddsRatio_working_3-way'!R597/3)</f>
        <v>-0.38910877704823843</v>
      </c>
      <c r="AU597" s="11">
        <f>IF(('OddsRatio_working_3-way'!X597=0),0,'OddsRatio_working_3-way'!AO597)</f>
        <v>0</v>
      </c>
      <c r="AV597" s="11">
        <f>IF(('OddsRatio_working_3-way'!X597=0),0,'OddsRatio_working_3-way'!AP597)</f>
        <v>0</v>
      </c>
      <c r="AW597" s="11">
        <f>IF(('OddsRatio_working_3-way'!X597=0),0,'OddsRatio_working_3-way'!AQ597)</f>
        <v>0</v>
      </c>
    </row>
    <row r="598" spans="1:49" x14ac:dyDescent="0.2">
      <c r="A598" s="4">
        <f>IF('True_Odds_Calculator_3-way'!A599="","",'True_Odds_Calculator_3-way'!A599)</f>
        <v>3.64</v>
      </c>
      <c r="B598" s="4">
        <f>IF('True_Odds_Calculator_3-way'!B599="","",'True_Odds_Calculator_3-way'!B599)</f>
        <v>3.5</v>
      </c>
      <c r="C598" s="4">
        <f>IF('True_Odds_Calculator_3-way'!C599="","",'True_Odds_Calculator_3-way'!C599)</f>
        <v>2.16</v>
      </c>
      <c r="D598" s="9">
        <f t="shared" si="130"/>
        <v>0.26759236757134286</v>
      </c>
      <c r="E598" s="9">
        <f t="shared" si="131"/>
        <v>0.27840558442439056</v>
      </c>
      <c r="F598" s="9">
        <f t="shared" si="132"/>
        <v>0.45400204800426641</v>
      </c>
      <c r="G598" s="9">
        <f t="shared" si="133"/>
        <v>1.036752789377442</v>
      </c>
      <c r="H598" s="9">
        <f t="shared" si="134"/>
        <v>3.7370273639564471</v>
      </c>
      <c r="I598" s="9">
        <f t="shared" si="135"/>
        <v>3.5918819734436043</v>
      </c>
      <c r="J598" s="9">
        <f t="shared" si="136"/>
        <v>2.2026332356778324</v>
      </c>
      <c r="K598" s="11">
        <f t="shared" si="137"/>
        <v>0.27472527472527469</v>
      </c>
      <c r="L598" s="11">
        <f t="shared" si="138"/>
        <v>0.2857142857142857</v>
      </c>
      <c r="M598" s="11">
        <f t="shared" si="139"/>
        <v>0.46296296296296291</v>
      </c>
      <c r="N598" s="11">
        <f>'OddsRatio_working_3-way'!K598+'OddsRatio_working_3-way'!L598+'OddsRatio_working_3-way'!M598-('OddsRatio_working_3-way'!K598*'OddsRatio_working_3-way'!L598)-('OddsRatio_working_3-way'!K598*'OddsRatio_working_3-way'!M598)-('OddsRatio_working_3-way'!L598*'OddsRatio_working_3-way'!M598)+('OddsRatio_working_3-way'!K598*'OddsRatio_working_3-way'!L598*'OddsRatio_working_3-way'!M598)-1</f>
        <v>-0.27821384964242091</v>
      </c>
      <c r="O598" s="11">
        <f>0</f>
        <v>0</v>
      </c>
      <c r="P598" s="11">
        <f>('OddsRatio_working_3-way'!K598*'OddsRatio_working_3-way'!L598)+('OddsRatio_working_3-way'!K598*'OddsRatio_working_3-way'!M598)+('OddsRatio_working_3-way'!L598*'OddsRatio_working_3-way'!M598)-(3*'OddsRatio_working_3-way'!K598*'OddsRatio_working_3-way'!L598*'OddsRatio_working_3-way'!M598)</f>
        <v>0.2289377289377289</v>
      </c>
      <c r="Q598" s="11">
        <f>2*'OddsRatio_working_3-way'!K598*'OddsRatio_working_3-way'!L598*'OddsRatio_working_3-way'!M598</f>
        <v>7.2678644107215515E-2</v>
      </c>
      <c r="R598" s="11">
        <f t="shared" si="140"/>
        <v>0</v>
      </c>
      <c r="S598" s="11">
        <f t="shared" si="141"/>
        <v>-0.82288401253918531</v>
      </c>
      <c r="T598" s="11">
        <f t="shared" si="142"/>
        <v>-0.26123301985370961</v>
      </c>
      <c r="U598" s="11">
        <f>'OddsRatio_working_3-way'!S598-'OddsRatio_working_3-way'!R598^2/3</f>
        <v>-0.82288401253918531</v>
      </c>
      <c r="V598" s="11">
        <f>'OddsRatio_working_3-way'!S598*'OddsRatio_working_3-way'!R598/3-2*'OddsRatio_working_3-way'!R598^3/27-'OddsRatio_working_3-way'!T598</f>
        <v>0.26123301985370961</v>
      </c>
      <c r="W598" s="11">
        <f>'OddsRatio_working_3-way'!V598^2+4*'OddsRatio_working_3-way'!U598^3/27</f>
        <v>-1.4306363442049594E-2</v>
      </c>
      <c r="X598" s="11">
        <f>IF('OddsRatio_working_3-way'!W598&gt;0,IF(ABS('OddsRatio_working_3-way'!V598+SQRT('OddsRatio_working_3-way'!W598))/2&gt;0,ABS('OddsRatio_working_3-way'!V598+SQRT('OddsRatio_working_3-way'!W598))/2,ABS('OddsRatio_working_3-way'!V598-SQRT('OddsRatio_working_3-way'!W598))/2),SQRT(-'OddsRatio_working_3-way'!U598^3/27))</f>
        <v>0.14365675593575319</v>
      </c>
      <c r="Y598" s="11">
        <f>IF('OddsRatio_working_3-way'!W598&gt;=0,IF('OddsRatio_working_3-way'!V598+SQRT('OddsRatio_working_3-way'!W598)&gt;0,0,PI()),ACOS('OddsRatio_working_3-way'!V598/(2*'OddsRatio_working_3-way'!X598)))</f>
        <v>0.42937440412553141</v>
      </c>
      <c r="Z598" s="11">
        <f>'OddsRatio_working_3-way'!X598^(1/3)*COS('OddsRatio_working_3-way'!Y598/3)</f>
        <v>0.51837639468872099</v>
      </c>
      <c r="AA598" s="11">
        <f>'OddsRatio_working_3-way'!X598^(1/3)*COS(('OddsRatio_working_3-way'!Y598+2*PI())/3)</f>
        <v>-0.32388316010761509</v>
      </c>
      <c r="AB598" s="11">
        <f>'OddsRatio_working_3-way'!X598^(1/3)*COS(('OddsRatio_working_3-way'!Y598+4*PI())/3)</f>
        <v>-0.1944932345811056</v>
      </c>
      <c r="AC598" s="11">
        <f>'OddsRatio_working_3-way'!X598^(1/3)*SIN('OddsRatio_working_3-way'!Y598/3)</f>
        <v>7.4703308333155832E-2</v>
      </c>
      <c r="AD598" s="11">
        <f>'OddsRatio_working_3-way'!X598^(1/3)*SIN(('OddsRatio_working_3-way'!Y598+2*PI())/3)</f>
        <v>0.4115754723560433</v>
      </c>
      <c r="AE598" s="11">
        <f>'OddsRatio_working_3-way'!X598^(1/3)*SIN(('OddsRatio_working_3-way'!Y598+4*PI())/3)</f>
        <v>-0.48627878068919911</v>
      </c>
      <c r="AF598" s="11">
        <f>-'OddsRatio_working_3-way'!U598/(3*'OddsRatio_working_3-way'!X598^(1/3))*COS(('OddsRatio_working_3-way'!Y598)/3)</f>
        <v>0.51837639468872088</v>
      </c>
      <c r="AG598" s="11">
        <f>-'OddsRatio_working_3-way'!U598/(3*'OddsRatio_working_3-way'!X598^(1/3))*COS(('OddsRatio_working_3-way'!Y598+2*PI())/3)</f>
        <v>-0.32388316010761503</v>
      </c>
      <c r="AH598" s="11">
        <f>-'OddsRatio_working_3-way'!U598/(3*'OddsRatio_working_3-way'!X598^(1/3))*COS(('OddsRatio_working_3-way'!Y598+4*PI())/3)</f>
        <v>-0.19449323458110554</v>
      </c>
      <c r="AI598" s="11">
        <f>'OddsRatio_working_3-way'!U598/(3*'OddsRatio_working_3-way'!X598^(1/3))*SIN(('OddsRatio_working_3-way'!Y598)/3)</f>
        <v>-7.4703308333155818E-2</v>
      </c>
      <c r="AJ598" s="11">
        <f>'OddsRatio_working_3-way'!U598/(3*'OddsRatio_working_3-way'!X598^(1/3))*SIN(('OddsRatio_working_3-way'!Y598+2*PI())/3)</f>
        <v>-0.41157547235604319</v>
      </c>
      <c r="AK598" s="11">
        <f>'OddsRatio_working_3-way'!U598/(3*'OddsRatio_working_3-way'!X598^(1/3))*SIN(('OddsRatio_working_3-way'!Y598+4*PI())/3)</f>
        <v>0.486278780689199</v>
      </c>
      <c r="AL598" s="11">
        <f>'OddsRatio_working_3-way'!Z598+'OddsRatio_working_3-way'!AF598</f>
        <v>1.036752789377442</v>
      </c>
      <c r="AM598" s="11">
        <f>'OddsRatio_working_3-way'!AA598+'OddsRatio_working_3-way'!AG598</f>
        <v>-0.64776632021523017</v>
      </c>
      <c r="AN598" s="11">
        <f>'OddsRatio_working_3-way'!AB598+'OddsRatio_working_3-way'!AH598</f>
        <v>-0.38898646916221113</v>
      </c>
      <c r="AO598" s="11">
        <f>'OddsRatio_working_3-way'!AC598+'OddsRatio_working_3-way'!AI598</f>
        <v>0</v>
      </c>
      <c r="AP598" s="11">
        <f>'OddsRatio_working_3-way'!AD598+'OddsRatio_working_3-way'!AJ598</f>
        <v>0</v>
      </c>
      <c r="AQ598" s="11">
        <f>'OddsRatio_working_3-way'!AE598+'OddsRatio_working_3-way'!AK598</f>
        <v>0</v>
      </c>
      <c r="AR598" s="10">
        <f>IF(A598="","",IF(('OddsRatio_working_3-way'!X598=0),IF(Q598&gt;0,-Q598^(1/3),(-Q598)^(1/3)),'OddsRatio_working_3-way'!AL598-'OddsRatio_working_3-way'!R598/3))</f>
        <v>1.036752789377442</v>
      </c>
      <c r="AS598" s="11">
        <f>IF(('OddsRatio_working_3-way'!X598=0),IF(Q598&gt;0,-Q598^(1/3),(-Q598)^(1/3)),'OddsRatio_working_3-way'!AM598-'OddsRatio_working_3-way'!R598/3)</f>
        <v>-0.64776632021523017</v>
      </c>
      <c r="AT598" s="11">
        <f>IF(('OddsRatio_working_3-way'!X598=0),IF(Q598&gt;0,-Q598^(1/3),(-Q598)^(1/3)),'OddsRatio_working_3-way'!AN598-'OddsRatio_working_3-way'!R598/3)</f>
        <v>-0.38898646916221113</v>
      </c>
      <c r="AU598" s="11">
        <f>IF(('OddsRatio_working_3-way'!X598=0),0,'OddsRatio_working_3-way'!AO598)</f>
        <v>0</v>
      </c>
      <c r="AV598" s="11">
        <f>IF(('OddsRatio_working_3-way'!X598=0),0,'OddsRatio_working_3-way'!AP598)</f>
        <v>0</v>
      </c>
      <c r="AW598" s="11">
        <f>IF(('OddsRatio_working_3-way'!X598=0),0,'OddsRatio_working_3-way'!AQ598)</f>
        <v>0</v>
      </c>
    </row>
    <row r="599" spans="1:49" x14ac:dyDescent="0.2">
      <c r="A599" s="4">
        <f>IF('True_Odds_Calculator_3-way'!A600="","",'True_Odds_Calculator_3-way'!A600)</f>
        <v>1.93</v>
      </c>
      <c r="B599" s="4">
        <f>IF('True_Odds_Calculator_3-way'!B600="","",'True_Odds_Calculator_3-way'!B600)</f>
        <v>3.47</v>
      </c>
      <c r="C599" s="4">
        <f>IF('True_Odds_Calculator_3-way'!C600="","",'True_Odds_Calculator_3-way'!C600)</f>
        <v>4.62</v>
      </c>
      <c r="D599" s="9">
        <f t="shared" si="130"/>
        <v>0.50897790221334838</v>
      </c>
      <c r="E599" s="9">
        <f t="shared" si="131"/>
        <v>0.28072395877926165</v>
      </c>
      <c r="F599" s="9">
        <f t="shared" si="132"/>
        <v>0.21029813900739008</v>
      </c>
      <c r="G599" s="9">
        <f t="shared" si="133"/>
        <v>1.0373353106534555</v>
      </c>
      <c r="H599" s="9">
        <f t="shared" si="134"/>
        <v>1.964721838907713</v>
      </c>
      <c r="I599" s="9">
        <f t="shared" si="135"/>
        <v>3.5622182173140349</v>
      </c>
      <c r="J599" s="9">
        <f t="shared" si="136"/>
        <v>4.7551538245655092</v>
      </c>
      <c r="K599" s="11">
        <f t="shared" si="137"/>
        <v>0.5181347150259068</v>
      </c>
      <c r="L599" s="11">
        <f t="shared" si="138"/>
        <v>0.28818443804034583</v>
      </c>
      <c r="M599" s="11">
        <f t="shared" si="139"/>
        <v>0.21645021645021645</v>
      </c>
      <c r="N599" s="11">
        <f>'OddsRatio_working_3-way'!K599+'OddsRatio_working_3-way'!L599+'OddsRatio_working_3-way'!M599-('OddsRatio_working_3-way'!K599*'OddsRatio_working_3-way'!L599)-('OddsRatio_working_3-way'!K599*'OddsRatio_working_3-way'!M599)-('OddsRatio_working_3-way'!L599*'OddsRatio_working_3-way'!M599)+('OddsRatio_working_3-way'!K599*'OddsRatio_working_3-way'!L599*'OddsRatio_working_3-way'!M599)-1</f>
        <v>-0.26875695566621483</v>
      </c>
      <c r="O599" s="11">
        <f>0</f>
        <v>0</v>
      </c>
      <c r="P599" s="11">
        <f>('OddsRatio_working_3-way'!K599*'OddsRatio_working_3-way'!L599)+('OddsRatio_working_3-way'!K599*'OddsRatio_working_3-way'!M599)+('OddsRatio_working_3-way'!L599*'OddsRatio_working_3-way'!M599)-(3*'OddsRatio_working_3-way'!K599*'OddsRatio_working_3-way'!L599*'OddsRatio_working_3-way'!M599)</f>
        <v>0.22688634177188924</v>
      </c>
      <c r="Q599" s="11">
        <f>2*'OddsRatio_working_3-way'!K599*'OddsRatio_working_3-way'!L599*'OddsRatio_working_3-way'!M599</f>
        <v>6.463998341079466E-2</v>
      </c>
      <c r="R599" s="11">
        <f t="shared" si="140"/>
        <v>0</v>
      </c>
      <c r="S599" s="11">
        <f t="shared" si="141"/>
        <v>-0.84420639908450523</v>
      </c>
      <c r="T599" s="11">
        <f t="shared" si="142"/>
        <v>-0.24051464361381919</v>
      </c>
      <c r="U599" s="11">
        <f>'OddsRatio_working_3-way'!S599-'OddsRatio_working_3-way'!R599^2/3</f>
        <v>-0.84420639908450523</v>
      </c>
      <c r="V599" s="11">
        <f>'OddsRatio_working_3-way'!S599*'OddsRatio_working_3-way'!R599/3-2*'OddsRatio_working_3-way'!R599^3/27-'OddsRatio_working_3-way'!T599</f>
        <v>0.24051464361381919</v>
      </c>
      <c r="W599" s="11">
        <f>'OddsRatio_working_3-way'!V599^2+4*'OddsRatio_working_3-way'!U599^3/27</f>
        <v>-3.1286449669280042E-2</v>
      </c>
      <c r="X599" s="11">
        <f>IF('OddsRatio_working_3-way'!W599&gt;0,IF(ABS('OddsRatio_working_3-way'!V599+SQRT('OddsRatio_working_3-way'!W599))/2&gt;0,ABS('OddsRatio_working_3-way'!V599+SQRT('OddsRatio_working_3-way'!W599))/2,ABS('OddsRatio_working_3-way'!V599-SQRT('OddsRatio_working_3-way'!W599))/2),SQRT(-'OddsRatio_working_3-way'!U599^3/27))</f>
        <v>0.1492763741035085</v>
      </c>
      <c r="Y599" s="11">
        <f>IF('OddsRatio_working_3-way'!W599&gt;=0,IF('OddsRatio_working_3-way'!V599+SQRT('OddsRatio_working_3-way'!W599)&gt;0,0,PI()),ACOS('OddsRatio_working_3-way'!V599/(2*'OddsRatio_working_3-way'!X599)))</f>
        <v>0.63410572032373036</v>
      </c>
      <c r="Z599" s="11">
        <f>'OddsRatio_working_3-way'!X599^(1/3)*COS('OddsRatio_working_3-way'!Y599/3)</f>
        <v>0.51866765532672776</v>
      </c>
      <c r="AA599" s="11">
        <f>'OddsRatio_working_3-way'!X599^(1/3)*COS(('OddsRatio_working_3-way'!Y599+2*PI())/3)</f>
        <v>-0.35571586571782893</v>
      </c>
      <c r="AB599" s="11">
        <f>'OddsRatio_working_3-way'!X599^(1/3)*COS(('OddsRatio_working_3-way'!Y599+4*PI())/3)</f>
        <v>-0.16295178960889875</v>
      </c>
      <c r="AC599" s="11">
        <f>'OddsRatio_working_3-way'!X599^(1/3)*SIN('OddsRatio_working_3-way'!Y599/3)</f>
        <v>0.1112923912315803</v>
      </c>
      <c r="AD599" s="11">
        <f>'OddsRatio_working_3-way'!X599^(1/3)*SIN(('OddsRatio_working_3-way'!Y599+2*PI())/3)</f>
        <v>0.39353317001846733</v>
      </c>
      <c r="AE599" s="11">
        <f>'OddsRatio_working_3-way'!X599^(1/3)*SIN(('OddsRatio_working_3-way'!Y599+4*PI())/3)</f>
        <v>-0.50482556125004763</v>
      </c>
      <c r="AF599" s="11">
        <f>-'OddsRatio_working_3-way'!U599/(3*'OddsRatio_working_3-way'!X599^(1/3))*COS(('OddsRatio_working_3-way'!Y599)/3)</f>
        <v>0.51866765532672787</v>
      </c>
      <c r="AG599" s="11">
        <f>-'OddsRatio_working_3-way'!U599/(3*'OddsRatio_working_3-way'!X599^(1/3))*COS(('OddsRatio_working_3-way'!Y599+2*PI())/3)</f>
        <v>-0.35571586571782898</v>
      </c>
      <c r="AH599" s="11">
        <f>-'OddsRatio_working_3-way'!U599/(3*'OddsRatio_working_3-way'!X599^(1/3))*COS(('OddsRatio_working_3-way'!Y599+4*PI())/3)</f>
        <v>-0.16295178960889881</v>
      </c>
      <c r="AI599" s="11">
        <f>'OddsRatio_working_3-way'!U599/(3*'OddsRatio_working_3-way'!X599^(1/3))*SIN(('OddsRatio_working_3-way'!Y599)/3)</f>
        <v>-0.11129239123158033</v>
      </c>
      <c r="AJ599" s="11">
        <f>'OddsRatio_working_3-way'!U599/(3*'OddsRatio_working_3-way'!X599^(1/3))*SIN(('OddsRatio_working_3-way'!Y599+2*PI())/3)</f>
        <v>-0.39353317001846744</v>
      </c>
      <c r="AK599" s="11">
        <f>'OddsRatio_working_3-way'!U599/(3*'OddsRatio_working_3-way'!X599^(1/3))*SIN(('OddsRatio_working_3-way'!Y599+4*PI())/3)</f>
        <v>0.50482556125004774</v>
      </c>
      <c r="AL599" s="11">
        <f>'OddsRatio_working_3-way'!Z599+'OddsRatio_working_3-way'!AF599</f>
        <v>1.0373353106534555</v>
      </c>
      <c r="AM599" s="11">
        <f>'OddsRatio_working_3-way'!AA599+'OddsRatio_working_3-way'!AG599</f>
        <v>-0.71143173143565797</v>
      </c>
      <c r="AN599" s="11">
        <f>'OddsRatio_working_3-way'!AB599+'OddsRatio_working_3-way'!AH599</f>
        <v>-0.32590357921779756</v>
      </c>
      <c r="AO599" s="11">
        <f>'OddsRatio_working_3-way'!AC599+'OddsRatio_working_3-way'!AI599</f>
        <v>0</v>
      </c>
      <c r="AP599" s="11">
        <f>'OddsRatio_working_3-way'!AD599+'OddsRatio_working_3-way'!AJ599</f>
        <v>0</v>
      </c>
      <c r="AQ599" s="11">
        <f>'OddsRatio_working_3-way'!AE599+'OddsRatio_working_3-way'!AK599</f>
        <v>0</v>
      </c>
      <c r="AR599" s="10">
        <f>IF(A599="","",IF(('OddsRatio_working_3-way'!X599=0),IF(Q599&gt;0,-Q599^(1/3),(-Q599)^(1/3)),'OddsRatio_working_3-way'!AL599-'OddsRatio_working_3-way'!R599/3))</f>
        <v>1.0373353106534555</v>
      </c>
      <c r="AS599" s="11">
        <f>IF(('OddsRatio_working_3-way'!X599=0),IF(Q599&gt;0,-Q599^(1/3),(-Q599)^(1/3)),'OddsRatio_working_3-way'!AM599-'OddsRatio_working_3-way'!R599/3)</f>
        <v>-0.71143173143565797</v>
      </c>
      <c r="AT599" s="11">
        <f>IF(('OddsRatio_working_3-way'!X599=0),IF(Q599&gt;0,-Q599^(1/3),(-Q599)^(1/3)),'OddsRatio_working_3-way'!AN599-'OddsRatio_working_3-way'!R599/3)</f>
        <v>-0.32590357921779756</v>
      </c>
      <c r="AU599" s="11">
        <f>IF(('OddsRatio_working_3-way'!X599=0),0,'OddsRatio_working_3-way'!AO599)</f>
        <v>0</v>
      </c>
      <c r="AV599" s="11">
        <f>IF(('OddsRatio_working_3-way'!X599=0),0,'OddsRatio_working_3-way'!AP599)</f>
        <v>0</v>
      </c>
      <c r="AW599" s="11">
        <f>IF(('OddsRatio_working_3-way'!X599=0),0,'OddsRatio_working_3-way'!AQ599)</f>
        <v>0</v>
      </c>
    </row>
    <row r="600" spans="1:49" x14ac:dyDescent="0.2">
      <c r="A600" s="4">
        <f>IF('True_Odds_Calculator_3-way'!A601="","",'True_Odds_Calculator_3-way'!A601)</f>
        <v>2.62</v>
      </c>
      <c r="B600" s="4">
        <f>IF('True_Odds_Calculator_3-way'!B601="","",'True_Odds_Calculator_3-way'!B601)</f>
        <v>3.46</v>
      </c>
      <c r="C600" s="4">
        <f>IF('True_Odds_Calculator_3-way'!C601="","",'True_Odds_Calculator_3-way'!C601)</f>
        <v>2.85</v>
      </c>
      <c r="D600" s="9">
        <f t="shared" si="130"/>
        <v>0.37406213190932885</v>
      </c>
      <c r="E600" s="9">
        <f t="shared" si="131"/>
        <v>0.28240474248948227</v>
      </c>
      <c r="F600" s="9">
        <f t="shared" si="132"/>
        <v>0.34353312560118904</v>
      </c>
      <c r="G600" s="9">
        <f t="shared" si="133"/>
        <v>1.0329337484223799</v>
      </c>
      <c r="H600" s="9">
        <f t="shared" si="134"/>
        <v>2.6733526724442558</v>
      </c>
      <c r="I600" s="9">
        <f t="shared" si="135"/>
        <v>3.5410170211190537</v>
      </c>
      <c r="J600" s="9">
        <f t="shared" si="136"/>
        <v>2.9109274345814029</v>
      </c>
      <c r="K600" s="11">
        <f t="shared" si="137"/>
        <v>0.38167938931297707</v>
      </c>
      <c r="L600" s="11">
        <f t="shared" si="138"/>
        <v>0.28901734104046245</v>
      </c>
      <c r="M600" s="11">
        <f t="shared" si="139"/>
        <v>0.35087719298245612</v>
      </c>
      <c r="N600" s="11">
        <f>'OddsRatio_working_3-way'!K600+'OddsRatio_working_3-way'!L600+'OddsRatio_working_3-way'!M600-('OddsRatio_working_3-way'!K600*'OddsRatio_working_3-way'!L600)-('OddsRatio_working_3-way'!K600*'OddsRatio_working_3-way'!M600)-('OddsRatio_working_3-way'!L600*'OddsRatio_working_3-way'!M600)+('OddsRatio_working_3-way'!K600*'OddsRatio_working_3-way'!L600*'OddsRatio_working_3-way'!M600)-1</f>
        <v>-0.28536427332285175</v>
      </c>
      <c r="O600" s="11">
        <f>0</f>
        <v>0</v>
      </c>
      <c r="P600" s="11">
        <f>('OddsRatio_working_3-way'!K600*'OddsRatio_working_3-way'!L600)+('OddsRatio_working_3-way'!K600*'OddsRatio_working_3-way'!M600)+('OddsRatio_working_3-way'!L600*'OddsRatio_working_3-way'!M600)-(3*'OddsRatio_working_3-way'!K600*'OddsRatio_working_3-way'!L600*'OddsRatio_working_3-way'!M600)</f>
        <v>0.22952629334002167</v>
      </c>
      <c r="Q600" s="11">
        <f>2*'OddsRatio_working_3-way'!K600*'OddsRatio_working_3-way'!L600*'OddsRatio_working_3-way'!M600</f>
        <v>7.7411903318725703E-2</v>
      </c>
      <c r="R600" s="11">
        <f t="shared" si="140"/>
        <v>0</v>
      </c>
      <c r="S600" s="11">
        <f t="shared" si="141"/>
        <v>-0.80432736259294513</v>
      </c>
      <c r="T600" s="11">
        <f t="shared" si="142"/>
        <v>-0.27127398401111136</v>
      </c>
      <c r="U600" s="11">
        <f>'OddsRatio_working_3-way'!S600-'OddsRatio_working_3-way'!R600^2/3</f>
        <v>-0.80432736259294513</v>
      </c>
      <c r="V600" s="11">
        <f>'OddsRatio_working_3-way'!S600*'OddsRatio_working_3-way'!R600/3-2*'OddsRatio_working_3-way'!R600^3/27-'OddsRatio_working_3-way'!T600</f>
        <v>0.27127398401111136</v>
      </c>
      <c r="W600" s="11">
        <f>'OddsRatio_working_3-way'!V600^2+4*'OddsRatio_working_3-way'!U600^3/27</f>
        <v>-3.4998418615189431E-3</v>
      </c>
      <c r="X600" s="11">
        <f>IF('OddsRatio_working_3-way'!W600&gt;0,IF(ABS('OddsRatio_working_3-way'!V600+SQRT('OddsRatio_working_3-way'!W600))/2&gt;0,ABS('OddsRatio_working_3-way'!V600+SQRT('OddsRatio_working_3-way'!W600))/2,ABS('OddsRatio_working_3-way'!V600-SQRT('OddsRatio_working_3-way'!W600))/2),SQRT(-'OddsRatio_working_3-way'!U600^3/27))</f>
        <v>0.13882490434246628</v>
      </c>
      <c r="Y600" s="11">
        <f>IF('OddsRatio_working_3-way'!W600&gt;=0,IF('OddsRatio_working_3-way'!V600+SQRT('OddsRatio_working_3-way'!W600)&gt;0,0,PI()),ACOS('OddsRatio_working_3-way'!V600/(2*'OddsRatio_working_3-way'!X600)))</f>
        <v>0.2147183154231882</v>
      </c>
      <c r="Z600" s="11">
        <f>'OddsRatio_working_3-way'!X600^(1/3)*COS('OddsRatio_working_3-way'!Y600/3)</f>
        <v>0.51646687421118997</v>
      </c>
      <c r="AA600" s="11">
        <f>'OddsRatio_working_3-way'!X600^(1/3)*COS(('OddsRatio_working_3-way'!Y600+2*PI())/3)</f>
        <v>-0.2903008119611768</v>
      </c>
      <c r="AB600" s="11">
        <f>'OddsRatio_working_3-way'!X600^(1/3)*COS(('OddsRatio_working_3-way'!Y600+4*PI())/3)</f>
        <v>-0.22616606225001334</v>
      </c>
      <c r="AC600" s="11">
        <f>'OddsRatio_working_3-way'!X600^(1/3)*SIN('OddsRatio_working_3-way'!Y600/3)</f>
        <v>3.7028215010149648E-2</v>
      </c>
      <c r="AD600" s="11">
        <f>'OddsRatio_working_3-way'!X600^(1/3)*SIN(('OddsRatio_working_3-way'!Y600+2*PI())/3)</f>
        <v>0.42875932577495796</v>
      </c>
      <c r="AE600" s="11">
        <f>'OddsRatio_working_3-way'!X600^(1/3)*SIN(('OddsRatio_working_3-way'!Y600+4*PI())/3)</f>
        <v>-0.46578754078510742</v>
      </c>
      <c r="AF600" s="11">
        <f>-'OddsRatio_working_3-way'!U600/(3*'OddsRatio_working_3-way'!X600^(1/3))*COS(('OddsRatio_working_3-way'!Y600)/3)</f>
        <v>0.51646687421118997</v>
      </c>
      <c r="AG600" s="11">
        <f>-'OddsRatio_working_3-way'!U600/(3*'OddsRatio_working_3-way'!X600^(1/3))*COS(('OddsRatio_working_3-way'!Y600+2*PI())/3)</f>
        <v>-0.2903008119611768</v>
      </c>
      <c r="AH600" s="11">
        <f>-'OddsRatio_working_3-way'!U600/(3*'OddsRatio_working_3-way'!X600^(1/3))*COS(('OddsRatio_working_3-way'!Y600+4*PI())/3)</f>
        <v>-0.22616606225001334</v>
      </c>
      <c r="AI600" s="11">
        <f>'OddsRatio_working_3-way'!U600/(3*'OddsRatio_working_3-way'!X600^(1/3))*SIN(('OddsRatio_working_3-way'!Y600)/3)</f>
        <v>-3.7028215010149648E-2</v>
      </c>
      <c r="AJ600" s="11">
        <f>'OddsRatio_working_3-way'!U600/(3*'OddsRatio_working_3-way'!X600^(1/3))*SIN(('OddsRatio_working_3-way'!Y600+2*PI())/3)</f>
        <v>-0.42875932577495796</v>
      </c>
      <c r="AK600" s="11">
        <f>'OddsRatio_working_3-way'!U600/(3*'OddsRatio_working_3-way'!X600^(1/3))*SIN(('OddsRatio_working_3-way'!Y600+4*PI())/3)</f>
        <v>0.46578754078510742</v>
      </c>
      <c r="AL600" s="11">
        <f>'OddsRatio_working_3-way'!Z600+'OddsRatio_working_3-way'!AF600</f>
        <v>1.0329337484223799</v>
      </c>
      <c r="AM600" s="11">
        <f>'OddsRatio_working_3-way'!AA600+'OddsRatio_working_3-way'!AG600</f>
        <v>-0.58060162392235359</v>
      </c>
      <c r="AN600" s="11">
        <f>'OddsRatio_working_3-way'!AB600+'OddsRatio_working_3-way'!AH600</f>
        <v>-0.45233212450002669</v>
      </c>
      <c r="AO600" s="11">
        <f>'OddsRatio_working_3-way'!AC600+'OddsRatio_working_3-way'!AI600</f>
        <v>0</v>
      </c>
      <c r="AP600" s="11">
        <f>'OddsRatio_working_3-way'!AD600+'OddsRatio_working_3-way'!AJ600</f>
        <v>0</v>
      </c>
      <c r="AQ600" s="11">
        <f>'OddsRatio_working_3-way'!AE600+'OddsRatio_working_3-way'!AK600</f>
        <v>0</v>
      </c>
      <c r="AR600" s="10">
        <f>IF(A600="","",IF(('OddsRatio_working_3-way'!X600=0),IF(Q600&gt;0,-Q600^(1/3),(-Q600)^(1/3)),'OddsRatio_working_3-way'!AL600-'OddsRatio_working_3-way'!R600/3))</f>
        <v>1.0329337484223799</v>
      </c>
      <c r="AS600" s="11">
        <f>IF(('OddsRatio_working_3-way'!X600=0),IF(Q600&gt;0,-Q600^(1/3),(-Q600)^(1/3)),'OddsRatio_working_3-way'!AM600-'OddsRatio_working_3-way'!R600/3)</f>
        <v>-0.58060162392235359</v>
      </c>
      <c r="AT600" s="11">
        <f>IF(('OddsRatio_working_3-way'!X600=0),IF(Q600&gt;0,-Q600^(1/3),(-Q600)^(1/3)),'OddsRatio_working_3-way'!AN600-'OddsRatio_working_3-way'!R600/3)</f>
        <v>-0.45233212450002669</v>
      </c>
      <c r="AU600" s="11">
        <f>IF(('OddsRatio_working_3-way'!X600=0),0,'OddsRatio_working_3-way'!AO600)</f>
        <v>0</v>
      </c>
      <c r="AV600" s="11">
        <f>IF(('OddsRatio_working_3-way'!X600=0),0,'OddsRatio_working_3-way'!AP600)</f>
        <v>0</v>
      </c>
      <c r="AW600" s="11">
        <f>IF(('OddsRatio_working_3-way'!X600=0),0,'OddsRatio_working_3-way'!AQ600)</f>
        <v>0</v>
      </c>
    </row>
    <row r="601" spans="1:49" x14ac:dyDescent="0.2">
      <c r="A601" s="4">
        <f>IF('True_Odds_Calculator_3-way'!A602="","",'True_Odds_Calculator_3-way'!A602)</f>
        <v>2.19</v>
      </c>
      <c r="B601" s="4">
        <f>IF('True_Odds_Calculator_3-way'!B602="","",'True_Odds_Calculator_3-way'!B602)</f>
        <v>3.4</v>
      </c>
      <c r="C601" s="4">
        <f>IF('True_Odds_Calculator_3-way'!C602="","",'True_Odds_Calculator_3-way'!C602)</f>
        <v>3.68</v>
      </c>
      <c r="D601" s="9">
        <f t="shared" si="130"/>
        <v>0.44805678241066738</v>
      </c>
      <c r="E601" s="9">
        <f t="shared" si="131"/>
        <v>0.28699152240891906</v>
      </c>
      <c r="F601" s="9">
        <f t="shared" si="132"/>
        <v>0.26495169518041345</v>
      </c>
      <c r="G601" s="9">
        <f t="shared" si="133"/>
        <v>1.0351764510996493</v>
      </c>
      <c r="H601" s="9">
        <f t="shared" si="134"/>
        <v>2.2318599768085821</v>
      </c>
      <c r="I601" s="9">
        <f t="shared" si="135"/>
        <v>3.4844234826391589</v>
      </c>
      <c r="J601" s="9">
        <f t="shared" si="136"/>
        <v>3.7742728889470603</v>
      </c>
      <c r="K601" s="11">
        <f t="shared" si="137"/>
        <v>0.45662100456621008</v>
      </c>
      <c r="L601" s="11">
        <f t="shared" si="138"/>
        <v>0.29411764705882354</v>
      </c>
      <c r="M601" s="11">
        <f t="shared" si="139"/>
        <v>0.27173913043478259</v>
      </c>
      <c r="N601" s="11">
        <f>'OddsRatio_working_3-way'!K601+'OddsRatio_working_3-way'!L601+'OddsRatio_working_3-way'!M601-('OddsRatio_working_3-way'!K601*'OddsRatio_working_3-way'!L601)-('OddsRatio_working_3-way'!K601*'OddsRatio_working_3-way'!M601)-('OddsRatio_working_3-way'!L601*'OddsRatio_working_3-way'!M601)+('OddsRatio_working_3-way'!K601*'OddsRatio_working_3-way'!L601*'OddsRatio_working_3-way'!M601)-1</f>
        <v>-0.27933293627159017</v>
      </c>
      <c r="O601" s="11">
        <f>0</f>
        <v>0</v>
      </c>
      <c r="P601" s="11">
        <f>('OddsRatio_working_3-way'!K601*'OddsRatio_working_3-way'!L601)+('OddsRatio_working_3-way'!K601*'OddsRatio_working_3-way'!M601)+('OddsRatio_working_3-way'!L601*'OddsRatio_working_3-way'!M601)-(3*'OddsRatio_working_3-way'!K601*'OddsRatio_working_3-way'!L601*'OddsRatio_working_3-way'!M601)</f>
        <v>0.22882142732018362</v>
      </c>
      <c r="Q601" s="11">
        <f>2*'OddsRatio_working_3-way'!K601*'OddsRatio_working_3-way'!L601*'OddsRatio_working_3-way'!M601</f>
        <v>7.298929101122284E-2</v>
      </c>
      <c r="R601" s="11">
        <f t="shared" si="140"/>
        <v>0</v>
      </c>
      <c r="S601" s="11">
        <f t="shared" si="141"/>
        <v>-0.81917095196287504</v>
      </c>
      <c r="T601" s="11">
        <f t="shared" si="142"/>
        <v>-0.26129854927045454</v>
      </c>
      <c r="U601" s="11">
        <f>'OddsRatio_working_3-way'!S601-'OddsRatio_working_3-way'!R601^2/3</f>
        <v>-0.81917095196287504</v>
      </c>
      <c r="V601" s="11">
        <f>'OddsRatio_working_3-way'!S601*'OddsRatio_working_3-way'!R601/3-2*'OddsRatio_working_3-way'!R601^3/27-'OddsRatio_working_3-way'!T601</f>
        <v>0.26129854927045454</v>
      </c>
      <c r="W601" s="11">
        <f>'OddsRatio_working_3-way'!V601^2+4*'OddsRatio_working_3-way'!U601^3/27</f>
        <v>-1.3159710303005223E-2</v>
      </c>
      <c r="X601" s="11">
        <f>IF('OddsRatio_working_3-way'!W601&gt;0,IF(ABS('OddsRatio_working_3-way'!V601+SQRT('OddsRatio_working_3-way'!W601))/2&gt;0,ABS('OddsRatio_working_3-way'!V601+SQRT('OddsRatio_working_3-way'!W601))/2,ABS('OddsRatio_working_3-way'!V601-SQRT('OddsRatio_working_3-way'!W601))/2),SQRT(-'OddsRatio_working_3-way'!U601^3/27))</f>
        <v>0.14268553023506744</v>
      </c>
      <c r="Y601" s="11">
        <f>IF('OddsRatio_working_3-way'!W601&gt;=0,IF('OddsRatio_working_3-way'!V601+SQRT('OddsRatio_working_3-way'!W601)&gt;0,0,PI()),ACOS('OddsRatio_working_3-way'!V601/(2*'OddsRatio_working_3-way'!X601)))</f>
        <v>0.41368710928724117</v>
      </c>
      <c r="Z601" s="11">
        <f>'OddsRatio_working_3-way'!X601^(1/3)*COS('OddsRatio_working_3-way'!Y601/3)</f>
        <v>0.51758822554982464</v>
      </c>
      <c r="AA601" s="11">
        <f>'OddsRatio_working_3-way'!X601^(1/3)*COS(('OddsRatio_working_3-way'!Y601+2*PI())/3)</f>
        <v>-0.32099989682958574</v>
      </c>
      <c r="AB601" s="11">
        <f>'OddsRatio_working_3-way'!X601^(1/3)*COS(('OddsRatio_working_3-way'!Y601+4*PI())/3)</f>
        <v>-0.19658832872023899</v>
      </c>
      <c r="AC601" s="11">
        <f>'OddsRatio_working_3-way'!X601^(1/3)*SIN('OddsRatio_working_3-way'!Y601/3)</f>
        <v>7.1829052338234875E-2</v>
      </c>
      <c r="AD601" s="11">
        <f>'OddsRatio_working_3-way'!X601^(1/3)*SIN(('OddsRatio_working_3-way'!Y601+2*PI())/3)</f>
        <v>0.41233002585674056</v>
      </c>
      <c r="AE601" s="11">
        <f>'OddsRatio_working_3-way'!X601^(1/3)*SIN(('OddsRatio_working_3-way'!Y601+4*PI())/3)</f>
        <v>-0.48415907819497539</v>
      </c>
      <c r="AF601" s="11">
        <f>-'OddsRatio_working_3-way'!U601/(3*'OddsRatio_working_3-way'!X601^(1/3))*COS(('OddsRatio_working_3-way'!Y601)/3)</f>
        <v>0.51758822554982464</v>
      </c>
      <c r="AG601" s="11">
        <f>-'OddsRatio_working_3-way'!U601/(3*'OddsRatio_working_3-way'!X601^(1/3))*COS(('OddsRatio_working_3-way'!Y601+2*PI())/3)</f>
        <v>-0.32099989682958574</v>
      </c>
      <c r="AH601" s="11">
        <f>-'OddsRatio_working_3-way'!U601/(3*'OddsRatio_working_3-way'!X601^(1/3))*COS(('OddsRatio_working_3-way'!Y601+4*PI())/3)</f>
        <v>-0.19658832872023899</v>
      </c>
      <c r="AI601" s="11">
        <f>'OddsRatio_working_3-way'!U601/(3*'OddsRatio_working_3-way'!X601^(1/3))*SIN(('OddsRatio_working_3-way'!Y601)/3)</f>
        <v>-7.1829052338234875E-2</v>
      </c>
      <c r="AJ601" s="11">
        <f>'OddsRatio_working_3-way'!U601/(3*'OddsRatio_working_3-way'!X601^(1/3))*SIN(('OddsRatio_working_3-way'!Y601+2*PI())/3)</f>
        <v>-0.41233002585674056</v>
      </c>
      <c r="AK601" s="11">
        <f>'OddsRatio_working_3-way'!U601/(3*'OddsRatio_working_3-way'!X601^(1/3))*SIN(('OddsRatio_working_3-way'!Y601+4*PI())/3)</f>
        <v>0.48415907819497539</v>
      </c>
      <c r="AL601" s="11">
        <f>'OddsRatio_working_3-way'!Z601+'OddsRatio_working_3-way'!AF601</f>
        <v>1.0351764510996493</v>
      </c>
      <c r="AM601" s="11">
        <f>'OddsRatio_working_3-way'!AA601+'OddsRatio_working_3-way'!AG601</f>
        <v>-0.64199979365917148</v>
      </c>
      <c r="AN601" s="11">
        <f>'OddsRatio_working_3-way'!AB601+'OddsRatio_working_3-way'!AH601</f>
        <v>-0.39317665744047797</v>
      </c>
      <c r="AO601" s="11">
        <f>'OddsRatio_working_3-way'!AC601+'OddsRatio_working_3-way'!AI601</f>
        <v>0</v>
      </c>
      <c r="AP601" s="11">
        <f>'OddsRatio_working_3-way'!AD601+'OddsRatio_working_3-way'!AJ601</f>
        <v>0</v>
      </c>
      <c r="AQ601" s="11">
        <f>'OddsRatio_working_3-way'!AE601+'OddsRatio_working_3-way'!AK601</f>
        <v>0</v>
      </c>
      <c r="AR601" s="10">
        <f>IF(A601="","",IF(('OddsRatio_working_3-way'!X601=0),IF(Q601&gt;0,-Q601^(1/3),(-Q601)^(1/3)),'OddsRatio_working_3-way'!AL601-'OddsRatio_working_3-way'!R601/3))</f>
        <v>1.0351764510996493</v>
      </c>
      <c r="AS601" s="11">
        <f>IF(('OddsRatio_working_3-way'!X601=0),IF(Q601&gt;0,-Q601^(1/3),(-Q601)^(1/3)),'OddsRatio_working_3-way'!AM601-'OddsRatio_working_3-way'!R601/3)</f>
        <v>-0.64199979365917148</v>
      </c>
      <c r="AT601" s="11">
        <f>IF(('OddsRatio_working_3-way'!X601=0),IF(Q601&gt;0,-Q601^(1/3),(-Q601)^(1/3)),'OddsRatio_working_3-way'!AN601-'OddsRatio_working_3-way'!R601/3)</f>
        <v>-0.39317665744047797</v>
      </c>
      <c r="AU601" s="11">
        <f>IF(('OddsRatio_working_3-way'!X601=0),0,'OddsRatio_working_3-way'!AO601)</f>
        <v>0</v>
      </c>
      <c r="AV601" s="11">
        <f>IF(('OddsRatio_working_3-way'!X601=0),0,'OddsRatio_working_3-way'!AP601)</f>
        <v>0</v>
      </c>
      <c r="AW601" s="11">
        <f>IF(('OddsRatio_working_3-way'!X601=0),0,'OddsRatio_working_3-way'!AQ601)</f>
        <v>0</v>
      </c>
    </row>
    <row r="602" spans="1:49" x14ac:dyDescent="0.2">
      <c r="A602" s="4">
        <f>IF('True_Odds_Calculator_3-way'!A603="","",'True_Odds_Calculator_3-way'!A603)</f>
        <v>2.52</v>
      </c>
      <c r="B602" s="4">
        <f>IF('True_Odds_Calculator_3-way'!B603="","",'True_Odds_Calculator_3-way'!B603)</f>
        <v>3.13</v>
      </c>
      <c r="C602" s="4">
        <f>IF('True_Odds_Calculator_3-way'!C603="","",'True_Odds_Calculator_3-way'!C603)</f>
        <v>3.28</v>
      </c>
      <c r="D602" s="9">
        <f t="shared" si="130"/>
        <v>0.38922674045466099</v>
      </c>
      <c r="E602" s="9">
        <f t="shared" si="131"/>
        <v>0.31260355903106007</v>
      </c>
      <c r="F602" s="9">
        <f t="shared" si="132"/>
        <v>0.29816970051427905</v>
      </c>
      <c r="G602" s="9">
        <f t="shared" si="133"/>
        <v>1.0323661534389932</v>
      </c>
      <c r="H602" s="9">
        <f t="shared" si="134"/>
        <v>2.5691965532272696</v>
      </c>
      <c r="I602" s="9">
        <f t="shared" si="135"/>
        <v>3.1989399068250552</v>
      </c>
      <c r="J602" s="9">
        <f t="shared" si="136"/>
        <v>3.3537948298409046</v>
      </c>
      <c r="K602" s="11">
        <f t="shared" si="137"/>
        <v>0.3968253968253968</v>
      </c>
      <c r="L602" s="11">
        <f t="shared" si="138"/>
        <v>0.31948881789137379</v>
      </c>
      <c r="M602" s="11">
        <f t="shared" si="139"/>
        <v>0.3048780487804878</v>
      </c>
      <c r="N602" s="11">
        <f>'OddsRatio_working_3-way'!K602+'OddsRatio_working_3-way'!L602+'OddsRatio_working_3-way'!M602-('OddsRatio_working_3-way'!K602*'OddsRatio_working_3-way'!L602)-('OddsRatio_working_3-way'!K602*'OddsRatio_working_3-way'!M602)-('OddsRatio_working_3-way'!L602*'OddsRatio_working_3-way'!M602)+('OddsRatio_working_3-way'!K602*'OddsRatio_working_3-way'!L602*'OddsRatio_working_3-way'!M602)-1</f>
        <v>-0.28532466520466215</v>
      </c>
      <c r="O602" s="11">
        <f>0</f>
        <v>0</v>
      </c>
      <c r="P602" s="11">
        <f>('OddsRatio_working_3-way'!K602*'OddsRatio_working_3-way'!L602)+('OddsRatio_working_3-way'!K602*'OddsRatio_working_3-way'!M602)+('OddsRatio_working_3-way'!L602*'OddsRatio_working_3-way'!M602)-(3*'OddsRatio_working_3-way'!K602*'OddsRatio_working_3-way'!L602*'OddsRatio_working_3-way'!M602)</f>
        <v>0.22921127203056602</v>
      </c>
      <c r="Q602" s="11">
        <f>2*'OddsRatio_working_3-way'!K602*'OddsRatio_working_3-way'!L602*'OddsRatio_working_3-way'!M602</f>
        <v>7.7305656671354472E-2</v>
      </c>
      <c r="R602" s="11">
        <f t="shared" si="140"/>
        <v>0</v>
      </c>
      <c r="S602" s="11">
        <f t="shared" si="141"/>
        <v>-0.803334937293815</v>
      </c>
      <c r="T602" s="11">
        <f t="shared" si="142"/>
        <v>-0.27093927058813322</v>
      </c>
      <c r="U602" s="11">
        <f>'OddsRatio_working_3-way'!S602-'OddsRatio_working_3-way'!R602^2/3</f>
        <v>-0.803334937293815</v>
      </c>
      <c r="V602" s="11">
        <f>'OddsRatio_working_3-way'!S602*'OddsRatio_working_3-way'!R602/3-2*'OddsRatio_working_3-way'!R602^3/27-'OddsRatio_working_3-way'!T602</f>
        <v>0.27093927058813322</v>
      </c>
      <c r="W602" s="11">
        <f>'OddsRatio_working_3-way'!V602^2+4*'OddsRatio_working_3-way'!U602^3/27</f>
        <v>-3.396327805890581E-3</v>
      </c>
      <c r="X602" s="11">
        <f>IF('OddsRatio_working_3-way'!W602&gt;0,IF(ABS('OddsRatio_working_3-way'!V602+SQRT('OddsRatio_working_3-way'!W602))/2&gt;0,ABS('OddsRatio_working_3-way'!V602+SQRT('OddsRatio_working_3-way'!W602))/2,ABS('OddsRatio_working_3-way'!V602-SQRT('OddsRatio_working_3-way'!W602))/2),SQRT(-'OddsRatio_working_3-way'!U602^3/27))</f>
        <v>0.13856804840286979</v>
      </c>
      <c r="Y602" s="11">
        <f>IF('OddsRatio_working_3-way'!W602&gt;=0,IF('OddsRatio_working_3-way'!V602+SQRT('OddsRatio_working_3-way'!W602)&gt;0,0,PI()),ACOS('OddsRatio_working_3-way'!V602/(2*'OddsRatio_working_3-way'!X602)))</f>
        <v>0.2118681575789636</v>
      </c>
      <c r="Z602" s="11">
        <f>'OddsRatio_working_3-way'!X602^(1/3)*COS('OddsRatio_working_3-way'!Y602/3)</f>
        <v>0.51618307671949659</v>
      </c>
      <c r="AA602" s="11">
        <f>'OddsRatio_working_3-way'!X602^(1/3)*COS(('OddsRatio_working_3-way'!Y602+2*PI())/3)</f>
        <v>-0.28971443836511579</v>
      </c>
      <c r="AB602" s="11">
        <f>'OddsRatio_working_3-way'!X602^(1/3)*COS(('OddsRatio_working_3-way'!Y602+4*PI())/3)</f>
        <v>-0.22646863835438089</v>
      </c>
      <c r="AC602" s="11">
        <f>'OddsRatio_working_3-way'!X602^(1/3)*SIN('OddsRatio_working_3-way'!Y602/3)</f>
        <v>3.6514979661311127E-2</v>
      </c>
      <c r="AD602" s="11">
        <f>'OddsRatio_working_3-way'!X602^(1/3)*SIN(('OddsRatio_working_3-way'!Y602+2*PI())/3)</f>
        <v>0.42877016761204034</v>
      </c>
      <c r="AE602" s="11">
        <f>'OddsRatio_working_3-way'!X602^(1/3)*SIN(('OddsRatio_working_3-way'!Y602+4*PI())/3)</f>
        <v>-0.46528514727335135</v>
      </c>
      <c r="AF602" s="11">
        <f>-'OddsRatio_working_3-way'!U602/(3*'OddsRatio_working_3-way'!X602^(1/3))*COS(('OddsRatio_working_3-way'!Y602)/3)</f>
        <v>0.5161830767194967</v>
      </c>
      <c r="AG602" s="11">
        <f>-'OddsRatio_working_3-way'!U602/(3*'OddsRatio_working_3-way'!X602^(1/3))*COS(('OddsRatio_working_3-way'!Y602+2*PI())/3)</f>
        <v>-0.28971443836511585</v>
      </c>
      <c r="AH602" s="11">
        <f>-'OddsRatio_working_3-way'!U602/(3*'OddsRatio_working_3-way'!X602^(1/3))*COS(('OddsRatio_working_3-way'!Y602+4*PI())/3)</f>
        <v>-0.22646863835438094</v>
      </c>
      <c r="AI602" s="11">
        <f>'OddsRatio_working_3-way'!U602/(3*'OddsRatio_working_3-way'!X602^(1/3))*SIN(('OddsRatio_working_3-way'!Y602)/3)</f>
        <v>-3.6514979661311134E-2</v>
      </c>
      <c r="AJ602" s="11">
        <f>'OddsRatio_working_3-way'!U602/(3*'OddsRatio_working_3-way'!X602^(1/3))*SIN(('OddsRatio_working_3-way'!Y602+2*PI())/3)</f>
        <v>-0.42877016761204045</v>
      </c>
      <c r="AK602" s="11">
        <f>'OddsRatio_working_3-way'!U602/(3*'OddsRatio_working_3-way'!X602^(1/3))*SIN(('OddsRatio_working_3-way'!Y602+4*PI())/3)</f>
        <v>0.46528514727335146</v>
      </c>
      <c r="AL602" s="11">
        <f>'OddsRatio_working_3-way'!Z602+'OddsRatio_working_3-way'!AF602</f>
        <v>1.0323661534389932</v>
      </c>
      <c r="AM602" s="11">
        <f>'OddsRatio_working_3-way'!AA602+'OddsRatio_working_3-way'!AG602</f>
        <v>-0.57942887673023158</v>
      </c>
      <c r="AN602" s="11">
        <f>'OddsRatio_working_3-way'!AB602+'OddsRatio_working_3-way'!AH602</f>
        <v>-0.45293727670876183</v>
      </c>
      <c r="AO602" s="11">
        <f>'OddsRatio_working_3-way'!AC602+'OddsRatio_working_3-way'!AI602</f>
        <v>0</v>
      </c>
      <c r="AP602" s="11">
        <f>'OddsRatio_working_3-way'!AD602+'OddsRatio_working_3-way'!AJ602</f>
        <v>0</v>
      </c>
      <c r="AQ602" s="11">
        <f>'OddsRatio_working_3-way'!AE602+'OddsRatio_working_3-way'!AK602</f>
        <v>0</v>
      </c>
      <c r="AR602" s="10">
        <f>IF(A602="","",IF(('OddsRatio_working_3-way'!X602=0),IF(Q602&gt;0,-Q602^(1/3),(-Q602)^(1/3)),'OddsRatio_working_3-way'!AL602-'OddsRatio_working_3-way'!R602/3))</f>
        <v>1.0323661534389932</v>
      </c>
      <c r="AS602" s="11">
        <f>IF(('OddsRatio_working_3-way'!X602=0),IF(Q602&gt;0,-Q602^(1/3),(-Q602)^(1/3)),'OddsRatio_working_3-way'!AM602-'OddsRatio_working_3-way'!R602/3)</f>
        <v>-0.57942887673023158</v>
      </c>
      <c r="AT602" s="11">
        <f>IF(('OddsRatio_working_3-way'!X602=0),IF(Q602&gt;0,-Q602^(1/3),(-Q602)^(1/3)),'OddsRatio_working_3-way'!AN602-'OddsRatio_working_3-way'!R602/3)</f>
        <v>-0.45293727670876183</v>
      </c>
      <c r="AU602" s="11">
        <f>IF(('OddsRatio_working_3-way'!X602=0),0,'OddsRatio_working_3-way'!AO602)</f>
        <v>0</v>
      </c>
      <c r="AV602" s="11">
        <f>IF(('OddsRatio_working_3-way'!X602=0),0,'OddsRatio_working_3-way'!AP602)</f>
        <v>0</v>
      </c>
      <c r="AW602" s="11">
        <f>IF(('OddsRatio_working_3-way'!X602=0),0,'OddsRatio_working_3-way'!AQ602)</f>
        <v>0</v>
      </c>
    </row>
    <row r="603" spans="1:49" x14ac:dyDescent="0.2">
      <c r="A603" s="4">
        <f>IF('True_Odds_Calculator_3-way'!A604="","",'True_Odds_Calculator_3-way'!A604)</f>
        <v>1.18</v>
      </c>
      <c r="B603" s="4">
        <f>IF('True_Odds_Calculator_3-way'!B604="","",'True_Odds_Calculator_3-way'!B604)</f>
        <v>7.68</v>
      </c>
      <c r="C603" s="4">
        <f>IF('True_Odds_Calculator_3-way'!C604="","",'True_Odds_Calculator_3-way'!C604)</f>
        <v>18.23</v>
      </c>
      <c r="D603" s="9">
        <f t="shared" si="130"/>
        <v>0.8325153036067845</v>
      </c>
      <c r="E603" s="9">
        <f t="shared" si="131"/>
        <v>0.11811980644980098</v>
      </c>
      <c r="F603" s="9">
        <f t="shared" si="132"/>
        <v>4.9364889943414474E-2</v>
      </c>
      <c r="G603" s="9">
        <f t="shared" si="133"/>
        <v>1.1176617792930648</v>
      </c>
      <c r="H603" s="9">
        <f t="shared" si="134"/>
        <v>1.2011791202727515</v>
      </c>
      <c r="I603" s="9">
        <f t="shared" si="135"/>
        <v>8.4659806856776711</v>
      </c>
      <c r="J603" s="9">
        <f t="shared" si="136"/>
        <v>20.257312457219509</v>
      </c>
      <c r="K603" s="11">
        <f t="shared" si="137"/>
        <v>0.84745762711864414</v>
      </c>
      <c r="L603" s="11">
        <f t="shared" si="138"/>
        <v>0.13020833333333334</v>
      </c>
      <c r="M603" s="11">
        <f t="shared" si="139"/>
        <v>5.4854635216675808E-2</v>
      </c>
      <c r="N603" s="11">
        <f>'OddsRatio_working_3-way'!K603+'OddsRatio_working_3-way'!L603+'OddsRatio_working_3-way'!M603-('OddsRatio_working_3-way'!K603*'OddsRatio_working_3-way'!L603)-('OddsRatio_working_3-way'!K603*'OddsRatio_working_3-way'!M603)-('OddsRatio_working_3-way'!L603*'OddsRatio_working_3-way'!M603)+('OddsRatio_working_3-way'!K603*'OddsRatio_working_3-way'!L603*'OddsRatio_working_3-way'!M603)-1</f>
        <v>-0.12540196709651608</v>
      </c>
      <c r="O603" s="11">
        <f>0</f>
        <v>0</v>
      </c>
      <c r="P603" s="11">
        <f>('OddsRatio_working_3-way'!K603*'OddsRatio_working_3-way'!L603)+('OddsRatio_working_3-way'!K603*'OddsRatio_working_3-way'!M603)+('OddsRatio_working_3-way'!L603*'OddsRatio_working_3-way'!M603)-(3*'OddsRatio_working_3-way'!K603*'OddsRatio_working_3-way'!L603*'OddsRatio_working_3-way'!M603)</f>
        <v>0.14581657865131975</v>
      </c>
      <c r="Q603" s="11">
        <f>2*'OddsRatio_working_3-way'!K603*'OddsRatio_working_3-way'!L603*'OddsRatio_working_3-way'!M603</f>
        <v>1.2105984113849713E-2</v>
      </c>
      <c r="R603" s="11">
        <f t="shared" si="140"/>
        <v>0</v>
      </c>
      <c r="S603" s="11">
        <f t="shared" si="141"/>
        <v>-1.1627933917423441</v>
      </c>
      <c r="T603" s="11">
        <f t="shared" si="142"/>
        <v>-9.6537433934607245E-2</v>
      </c>
      <c r="U603" s="11">
        <f>'OddsRatio_working_3-way'!S603-'OddsRatio_working_3-way'!R603^2/3</f>
        <v>-1.1627933917423441</v>
      </c>
      <c r="V603" s="11">
        <f>'OddsRatio_working_3-way'!S603*'OddsRatio_working_3-way'!R603/3-2*'OddsRatio_working_3-way'!R603^3/27-'OddsRatio_working_3-way'!T603</f>
        <v>9.6537433934607245E-2</v>
      </c>
      <c r="W603" s="11">
        <f>'OddsRatio_working_3-way'!V603^2+4*'OddsRatio_working_3-way'!U603^3/27</f>
        <v>-0.22359897424231068</v>
      </c>
      <c r="X603" s="11">
        <f>IF('OddsRatio_working_3-way'!W603&gt;0,IF(ABS('OddsRatio_working_3-way'!V603+SQRT('OddsRatio_working_3-way'!W603))/2&gt;0,ABS('OddsRatio_working_3-way'!V603+SQRT('OddsRatio_working_3-way'!W603))/2,ABS('OddsRatio_working_3-way'!V603-SQRT('OddsRatio_working_3-way'!W603))/2),SQRT(-'OddsRatio_working_3-way'!U603^3/27))</f>
        <v>0.24130812791583986</v>
      </c>
      <c r="Y603" s="11">
        <f>IF('OddsRatio_working_3-way'!W603&gt;=0,IF('OddsRatio_working_3-way'!V603+SQRT('OddsRatio_working_3-way'!W603)&gt;0,0,PI()),ACOS('OddsRatio_working_3-way'!V603/(2*'OddsRatio_working_3-way'!X603)))</f>
        <v>1.3694084126684718</v>
      </c>
      <c r="Z603" s="11">
        <f>'OddsRatio_working_3-way'!X603^(1/3)*COS('OddsRatio_working_3-way'!Y603/3)</f>
        <v>0.55883088964653249</v>
      </c>
      <c r="AA603" s="11">
        <f>'OddsRatio_working_3-way'!X603^(1/3)*COS(('OddsRatio_working_3-way'!Y603+2*PI())/3)</f>
        <v>-0.5170693434200172</v>
      </c>
      <c r="AB603" s="11">
        <f>'OddsRatio_working_3-way'!X603^(1/3)*COS(('OddsRatio_working_3-way'!Y603+4*PI())/3)</f>
        <v>-4.1761546226515053E-2</v>
      </c>
      <c r="AC603" s="11">
        <f>'OddsRatio_working_3-way'!X603^(1/3)*SIN('OddsRatio_working_3-way'!Y603/3)</f>
        <v>0.27441908465759651</v>
      </c>
      <c r="AD603" s="11">
        <f>'OddsRatio_working_3-way'!X603^(1/3)*SIN(('OddsRatio_working_3-way'!Y603+2*PI())/3)</f>
        <v>0.34675220452455713</v>
      </c>
      <c r="AE603" s="11">
        <f>'OddsRatio_working_3-way'!X603^(1/3)*SIN(('OddsRatio_working_3-way'!Y603+4*PI())/3)</f>
        <v>-0.62117128918215359</v>
      </c>
      <c r="AF603" s="11">
        <f>-'OddsRatio_working_3-way'!U603/(3*'OddsRatio_working_3-way'!X603^(1/3))*COS(('OddsRatio_working_3-way'!Y603)/3)</f>
        <v>0.55883088964653238</v>
      </c>
      <c r="AG603" s="11">
        <f>-'OddsRatio_working_3-way'!U603/(3*'OddsRatio_working_3-way'!X603^(1/3))*COS(('OddsRatio_working_3-way'!Y603+2*PI())/3)</f>
        <v>-0.5170693434200172</v>
      </c>
      <c r="AH603" s="11">
        <f>-'OddsRatio_working_3-way'!U603/(3*'OddsRatio_working_3-way'!X603^(1/3))*COS(('OddsRatio_working_3-way'!Y603+4*PI())/3)</f>
        <v>-4.1761546226515046E-2</v>
      </c>
      <c r="AI603" s="11">
        <f>'OddsRatio_working_3-way'!U603/(3*'OddsRatio_working_3-way'!X603^(1/3))*SIN(('OddsRatio_working_3-way'!Y603)/3)</f>
        <v>-0.27441908465759646</v>
      </c>
      <c r="AJ603" s="11">
        <f>'OddsRatio_working_3-way'!U603/(3*'OddsRatio_working_3-way'!X603^(1/3))*SIN(('OddsRatio_working_3-way'!Y603+2*PI())/3)</f>
        <v>-0.34675220452455702</v>
      </c>
      <c r="AK603" s="11">
        <f>'OddsRatio_working_3-way'!U603/(3*'OddsRatio_working_3-way'!X603^(1/3))*SIN(('OddsRatio_working_3-way'!Y603+4*PI())/3)</f>
        <v>0.62117128918215347</v>
      </c>
      <c r="AL603" s="11">
        <f>'OddsRatio_working_3-way'!Z603+'OddsRatio_working_3-way'!AF603</f>
        <v>1.1176617792930648</v>
      </c>
      <c r="AM603" s="11">
        <f>'OddsRatio_working_3-way'!AA603+'OddsRatio_working_3-way'!AG603</f>
        <v>-1.0341386868400344</v>
      </c>
      <c r="AN603" s="11">
        <f>'OddsRatio_working_3-way'!AB603+'OddsRatio_working_3-way'!AH603</f>
        <v>-8.3523092453030107E-2</v>
      </c>
      <c r="AO603" s="11">
        <f>'OddsRatio_working_3-way'!AC603+'OddsRatio_working_3-way'!AI603</f>
        <v>0</v>
      </c>
      <c r="AP603" s="11">
        <f>'OddsRatio_working_3-way'!AD603+'OddsRatio_working_3-way'!AJ603</f>
        <v>0</v>
      </c>
      <c r="AQ603" s="11">
        <f>'OddsRatio_working_3-way'!AE603+'OddsRatio_working_3-way'!AK603</f>
        <v>0</v>
      </c>
      <c r="AR603" s="10">
        <f>IF(A603="","",IF(('OddsRatio_working_3-way'!X603=0),IF(Q603&gt;0,-Q603^(1/3),(-Q603)^(1/3)),'OddsRatio_working_3-way'!AL603-'OddsRatio_working_3-way'!R603/3))</f>
        <v>1.1176617792930648</v>
      </c>
      <c r="AS603" s="11">
        <f>IF(('OddsRatio_working_3-way'!X603=0),IF(Q603&gt;0,-Q603^(1/3),(-Q603)^(1/3)),'OddsRatio_working_3-way'!AM603-'OddsRatio_working_3-way'!R603/3)</f>
        <v>-1.0341386868400344</v>
      </c>
      <c r="AT603" s="11">
        <f>IF(('OddsRatio_working_3-way'!X603=0),IF(Q603&gt;0,-Q603^(1/3),(-Q603)^(1/3)),'OddsRatio_working_3-way'!AN603-'OddsRatio_working_3-way'!R603/3)</f>
        <v>-8.3523092453030107E-2</v>
      </c>
      <c r="AU603" s="11">
        <f>IF(('OddsRatio_working_3-way'!X603=0),0,'OddsRatio_working_3-way'!AO603)</f>
        <v>0</v>
      </c>
      <c r="AV603" s="11">
        <f>IF(('OddsRatio_working_3-way'!X603=0),0,'OddsRatio_working_3-way'!AP603)</f>
        <v>0</v>
      </c>
      <c r="AW603" s="11">
        <f>IF(('OddsRatio_working_3-way'!X603=0),0,'OddsRatio_working_3-way'!AQ603)</f>
        <v>0</v>
      </c>
    </row>
    <row r="604" spans="1:49" x14ac:dyDescent="0.2">
      <c r="A604" s="4">
        <f>IF('True_Odds_Calculator_3-way'!A605="","",'True_Odds_Calculator_3-way'!A605)</f>
        <v>2.13</v>
      </c>
      <c r="B604" s="4">
        <f>IF('True_Odds_Calculator_3-way'!B605="","",'True_Odds_Calculator_3-way'!B605)</f>
        <v>2.89</v>
      </c>
      <c r="C604" s="4">
        <f>IF('True_Odds_Calculator_3-way'!C605="","",'True_Odds_Calculator_3-way'!C605)</f>
        <v>4.24</v>
      </c>
      <c r="D604" s="9">
        <f t="shared" si="130"/>
        <v>0.44980984100168919</v>
      </c>
      <c r="E604" s="9">
        <f t="shared" si="131"/>
        <v>0.32831890917815759</v>
      </c>
      <c r="F604" s="9">
        <f t="shared" si="132"/>
        <v>0.22187124982015322</v>
      </c>
      <c r="G604" s="9">
        <f t="shared" si="133"/>
        <v>1.0824439610568142</v>
      </c>
      <c r="H604" s="9">
        <f t="shared" si="134"/>
        <v>2.2231616759941999</v>
      </c>
      <c r="I604" s="9">
        <f t="shared" si="135"/>
        <v>3.0458190863973789</v>
      </c>
      <c r="J604" s="9">
        <f t="shared" si="136"/>
        <v>4.5071184338240791</v>
      </c>
      <c r="K604" s="11">
        <f t="shared" si="137"/>
        <v>0.46948356807511737</v>
      </c>
      <c r="L604" s="11">
        <f t="shared" si="138"/>
        <v>0.34602076124567471</v>
      </c>
      <c r="M604" s="11">
        <f t="shared" si="139"/>
        <v>0.23584905660377356</v>
      </c>
      <c r="N604" s="11">
        <f>'OddsRatio_working_3-way'!K604+'OddsRatio_working_3-way'!L604+'OddsRatio_working_3-way'!M604-('OddsRatio_working_3-way'!K604*'OddsRatio_working_3-way'!L604)-('OddsRatio_working_3-way'!K604*'OddsRatio_working_3-way'!M604)-('OddsRatio_working_3-way'!L604*'OddsRatio_working_3-way'!M604)+('OddsRatio_working_3-way'!K604*'OddsRatio_working_3-way'!L604*'OddsRatio_working_3-way'!M604)-1</f>
        <v>-0.26511967279291082</v>
      </c>
      <c r="O604" s="11">
        <f>0</f>
        <v>0</v>
      </c>
      <c r="P604" s="11">
        <f>('OddsRatio_working_3-way'!K604*'OddsRatio_working_3-way'!L604)+('OddsRatio_working_3-way'!K604*'OddsRatio_working_3-way'!M604)+('OddsRatio_working_3-way'!L604*'OddsRatio_working_3-way'!M604)-(3*'OddsRatio_working_3-way'!K604*'OddsRatio_working_3-way'!L604*'OddsRatio_working_3-way'!M604)</f>
        <v>0.23984519946385019</v>
      </c>
      <c r="Q604" s="11">
        <f>2*'OddsRatio_working_3-way'!K604*'OddsRatio_working_3-way'!L604*'OddsRatio_working_3-way'!M604</f>
        <v>7.6627859253626252E-2</v>
      </c>
      <c r="R604" s="11">
        <f t="shared" si="140"/>
        <v>0</v>
      </c>
      <c r="S604" s="11">
        <f t="shared" si="141"/>
        <v>-0.90466768058814362</v>
      </c>
      <c r="T604" s="11">
        <f t="shared" si="142"/>
        <v>-0.28903120785563691</v>
      </c>
      <c r="U604" s="11">
        <f>'OddsRatio_working_3-way'!S604-'OddsRatio_working_3-way'!R604^2/3</f>
        <v>-0.90466768058814362</v>
      </c>
      <c r="V604" s="11">
        <f>'OddsRatio_working_3-way'!S604*'OddsRatio_working_3-way'!R604/3-2*'OddsRatio_working_3-way'!R604^3/27-'OddsRatio_working_3-way'!T604</f>
        <v>0.28903120785563691</v>
      </c>
      <c r="W604" s="11">
        <f>'OddsRatio_working_3-way'!V604^2+4*'OddsRatio_working_3-way'!U604^3/27</f>
        <v>-2.615005586012982E-2</v>
      </c>
      <c r="X604" s="11">
        <f>IF('OddsRatio_working_3-way'!W604&gt;0,IF(ABS('OddsRatio_working_3-way'!V604+SQRT('OddsRatio_working_3-way'!W604))/2&gt;0,ABS('OddsRatio_working_3-way'!V604+SQRT('OddsRatio_working_3-way'!W604))/2,ABS('OddsRatio_working_3-way'!V604-SQRT('OddsRatio_working_3-way'!W604))/2),SQRT(-'OddsRatio_working_3-way'!U604^3/27))</f>
        <v>0.16559672020802391</v>
      </c>
      <c r="Y604" s="11">
        <f>IF('OddsRatio_working_3-way'!W604&gt;=0,IF('OddsRatio_working_3-way'!V604+SQRT('OddsRatio_working_3-way'!W604)&gt;0,0,PI()),ACOS('OddsRatio_working_3-way'!V604/(2*'OddsRatio_working_3-way'!X604)))</f>
        <v>0.51009924976989729</v>
      </c>
      <c r="Z604" s="11">
        <f>'OddsRatio_working_3-way'!X604^(1/3)*COS('OddsRatio_working_3-way'!Y604/3)</f>
        <v>0.54122198052840709</v>
      </c>
      <c r="AA604" s="11">
        <f>'OddsRatio_working_3-way'!X604^(1/3)*COS(('OddsRatio_working_3-way'!Y604+2*PI())/3)</f>
        <v>-0.35108456351478873</v>
      </c>
      <c r="AB604" s="11">
        <f>'OddsRatio_working_3-way'!X604^(1/3)*COS(('OddsRatio_working_3-way'!Y604+4*PI())/3)</f>
        <v>-0.19013741701361847</v>
      </c>
      <c r="AC604" s="11">
        <f>'OddsRatio_working_3-way'!X604^(1/3)*SIN('OddsRatio_working_3-way'!Y604/3)</f>
        <v>9.29228783577528E-2</v>
      </c>
      <c r="AD604" s="11">
        <f>'OddsRatio_working_3-way'!X604^(1/3)*SIN(('OddsRatio_working_3-way'!Y604+2*PI())/3)</f>
        <v>0.42225054504525089</v>
      </c>
      <c r="AE604" s="11">
        <f>'OddsRatio_working_3-way'!X604^(1/3)*SIN(('OddsRatio_working_3-way'!Y604+4*PI())/3)</f>
        <v>-0.51517342340300376</v>
      </c>
      <c r="AF604" s="11">
        <f>-'OddsRatio_working_3-way'!U604/(3*'OddsRatio_working_3-way'!X604^(1/3))*COS(('OddsRatio_working_3-way'!Y604)/3)</f>
        <v>0.54122198052840709</v>
      </c>
      <c r="AG604" s="11">
        <f>-'OddsRatio_working_3-way'!U604/(3*'OddsRatio_working_3-way'!X604^(1/3))*COS(('OddsRatio_working_3-way'!Y604+2*PI())/3)</f>
        <v>-0.35108456351478873</v>
      </c>
      <c r="AH604" s="11">
        <f>-'OddsRatio_working_3-way'!U604/(3*'OddsRatio_working_3-way'!X604^(1/3))*COS(('OddsRatio_working_3-way'!Y604+4*PI())/3)</f>
        <v>-0.19013741701361847</v>
      </c>
      <c r="AI604" s="11">
        <f>'OddsRatio_working_3-way'!U604/(3*'OddsRatio_working_3-way'!X604^(1/3))*SIN(('OddsRatio_working_3-way'!Y604)/3)</f>
        <v>-9.29228783577528E-2</v>
      </c>
      <c r="AJ604" s="11">
        <f>'OddsRatio_working_3-way'!U604/(3*'OddsRatio_working_3-way'!X604^(1/3))*SIN(('OddsRatio_working_3-way'!Y604+2*PI())/3)</f>
        <v>-0.42225054504525089</v>
      </c>
      <c r="AK604" s="11">
        <f>'OddsRatio_working_3-way'!U604/(3*'OddsRatio_working_3-way'!X604^(1/3))*SIN(('OddsRatio_working_3-way'!Y604+4*PI())/3)</f>
        <v>0.51517342340300376</v>
      </c>
      <c r="AL604" s="11">
        <f>'OddsRatio_working_3-way'!Z604+'OddsRatio_working_3-way'!AF604</f>
        <v>1.0824439610568142</v>
      </c>
      <c r="AM604" s="11">
        <f>'OddsRatio_working_3-way'!AA604+'OddsRatio_working_3-way'!AG604</f>
        <v>-0.70216912702957746</v>
      </c>
      <c r="AN604" s="11">
        <f>'OddsRatio_working_3-way'!AB604+'OddsRatio_working_3-way'!AH604</f>
        <v>-0.38027483402723694</v>
      </c>
      <c r="AO604" s="11">
        <f>'OddsRatio_working_3-way'!AC604+'OddsRatio_working_3-way'!AI604</f>
        <v>0</v>
      </c>
      <c r="AP604" s="11">
        <f>'OddsRatio_working_3-way'!AD604+'OddsRatio_working_3-way'!AJ604</f>
        <v>0</v>
      </c>
      <c r="AQ604" s="11">
        <f>'OddsRatio_working_3-way'!AE604+'OddsRatio_working_3-way'!AK604</f>
        <v>0</v>
      </c>
      <c r="AR604" s="10">
        <f>IF(A604="","",IF(('OddsRatio_working_3-way'!X604=0),IF(Q604&gt;0,-Q604^(1/3),(-Q604)^(1/3)),'OddsRatio_working_3-way'!AL604-'OddsRatio_working_3-way'!R604/3))</f>
        <v>1.0824439610568142</v>
      </c>
      <c r="AS604" s="11">
        <f>IF(('OddsRatio_working_3-way'!X604=0),IF(Q604&gt;0,-Q604^(1/3),(-Q604)^(1/3)),'OddsRatio_working_3-way'!AM604-'OddsRatio_working_3-way'!R604/3)</f>
        <v>-0.70216912702957746</v>
      </c>
      <c r="AT604" s="11">
        <f>IF(('OddsRatio_working_3-way'!X604=0),IF(Q604&gt;0,-Q604^(1/3),(-Q604)^(1/3)),'OddsRatio_working_3-way'!AN604-'OddsRatio_working_3-way'!R604/3)</f>
        <v>-0.38027483402723694</v>
      </c>
      <c r="AU604" s="11">
        <f>IF(('OddsRatio_working_3-way'!X604=0),0,'OddsRatio_working_3-way'!AO604)</f>
        <v>0</v>
      </c>
      <c r="AV604" s="11">
        <f>IF(('OddsRatio_working_3-way'!X604=0),0,'OddsRatio_working_3-way'!AP604)</f>
        <v>0</v>
      </c>
      <c r="AW604" s="11">
        <f>IF(('OddsRatio_working_3-way'!X604=0),0,'OddsRatio_working_3-way'!AQ604)</f>
        <v>0</v>
      </c>
    </row>
    <row r="605" spans="1:49" x14ac:dyDescent="0.2">
      <c r="A605" s="4">
        <f>IF('True_Odds_Calculator_3-way'!A606="","",'True_Odds_Calculator_3-way'!A606)</f>
        <v>1.34</v>
      </c>
      <c r="B605" s="4">
        <f>IF('True_Odds_Calculator_3-way'!B606="","",'True_Odds_Calculator_3-way'!B606)</f>
        <v>4.9000000000000004</v>
      </c>
      <c r="C605" s="4">
        <f>IF('True_Odds_Calculator_3-way'!C606="","",'True_Odds_Calculator_3-way'!C606)</f>
        <v>9.31</v>
      </c>
      <c r="D605" s="9">
        <f t="shared" si="130"/>
        <v>0.72077468310784265</v>
      </c>
      <c r="E605" s="9">
        <f t="shared" si="131"/>
        <v>0.18369989004700199</v>
      </c>
      <c r="F605" s="9">
        <f t="shared" si="132"/>
        <v>9.552542684515529E-2</v>
      </c>
      <c r="G605" s="9">
        <f t="shared" si="133"/>
        <v>1.1394003580906584</v>
      </c>
      <c r="H605" s="9">
        <f t="shared" si="134"/>
        <v>1.3873961217508239</v>
      </c>
      <c r="I605" s="9">
        <f t="shared" si="135"/>
        <v>5.4436613965535692</v>
      </c>
      <c r="J605" s="9">
        <f t="shared" si="136"/>
        <v>10.468416975733373</v>
      </c>
      <c r="K605" s="11">
        <f t="shared" si="137"/>
        <v>0.74626865671641784</v>
      </c>
      <c r="L605" s="11">
        <f t="shared" si="138"/>
        <v>0.2040816326530612</v>
      </c>
      <c r="M605" s="11">
        <f t="shared" si="139"/>
        <v>0.10741138560687433</v>
      </c>
      <c r="N605" s="11">
        <f>'OddsRatio_working_3-way'!K605+'OddsRatio_working_3-way'!L605+'OddsRatio_working_3-way'!M605-('OddsRatio_working_3-way'!K605*'OddsRatio_working_3-way'!L605)-('OddsRatio_working_3-way'!K605*'OddsRatio_working_3-way'!M605)-('OddsRatio_working_3-way'!L605*'OddsRatio_working_3-way'!M605)+('OddsRatio_working_3-way'!K605*'OddsRatio_working_3-way'!L605*'OddsRatio_working_3-way'!M605)-1</f>
        <v>-0.18025776769498703</v>
      </c>
      <c r="O605" s="11">
        <f>0</f>
        <v>0</v>
      </c>
      <c r="P605" s="11">
        <f>('OddsRatio_working_3-way'!K605*'OddsRatio_working_3-way'!L605)+('OddsRatio_working_3-way'!K605*'OddsRatio_working_3-way'!M605)+('OddsRatio_working_3-way'!L605*'OddsRatio_working_3-way'!M605)-(3*'OddsRatio_working_3-way'!K605*'OddsRatio_working_3-way'!L605*'OddsRatio_working_3-way'!M605)</f>
        <v>0.20530199350689504</v>
      </c>
      <c r="Q605" s="11">
        <f>2*'OddsRatio_working_3-way'!K605*'OddsRatio_working_3-way'!L605*'OddsRatio_working_3-way'!M605</f>
        <v>3.2717449164445418E-2</v>
      </c>
      <c r="R605" s="11">
        <f t="shared" si="140"/>
        <v>0</v>
      </c>
      <c r="S605" s="11">
        <f t="shared" si="141"/>
        <v>-1.1389356260878876</v>
      </c>
      <c r="T605" s="11">
        <f t="shared" si="142"/>
        <v>-0.18150368543233264</v>
      </c>
      <c r="U605" s="11">
        <f>'OddsRatio_working_3-way'!S605-'OddsRatio_working_3-way'!R605^2/3</f>
        <v>-1.1389356260878876</v>
      </c>
      <c r="V605" s="11">
        <f>'OddsRatio_working_3-way'!S605*'OddsRatio_working_3-way'!R605/3-2*'OddsRatio_working_3-way'!R605^3/27-'OddsRatio_working_3-way'!T605</f>
        <v>0.18150368543233264</v>
      </c>
      <c r="W605" s="11">
        <f>'OddsRatio_working_3-way'!V605^2+4*'OddsRatio_working_3-way'!U605^3/27</f>
        <v>-0.18593020362272919</v>
      </c>
      <c r="X605" s="11">
        <f>IF('OddsRatio_working_3-way'!W605&gt;0,IF(ABS('OddsRatio_working_3-way'!V605+SQRT('OddsRatio_working_3-way'!W605))/2&gt;0,ABS('OddsRatio_working_3-way'!V605+SQRT('OddsRatio_working_3-way'!W605))/2,ABS('OddsRatio_working_3-way'!V605-SQRT('OddsRatio_working_3-way'!W605))/2),SQRT(-'OddsRatio_working_3-way'!U605^3/27))</f>
        <v>0.23391974662704745</v>
      </c>
      <c r="Y605" s="11">
        <f>IF('OddsRatio_working_3-way'!W605&gt;=0,IF('OddsRatio_working_3-way'!V605+SQRT('OddsRatio_working_3-way'!W605)&gt;0,0,PI()),ACOS('OddsRatio_working_3-way'!V605/(2*'OddsRatio_working_3-way'!X605)))</f>
        <v>1.1723775596842376</v>
      </c>
      <c r="Z605" s="11">
        <f>'OddsRatio_working_3-way'!X605^(1/3)*COS('OddsRatio_working_3-way'!Y605/3)</f>
        <v>0.56970017904532921</v>
      </c>
      <c r="AA605" s="11">
        <f>'OddsRatio_working_3-way'!X605^(1/3)*COS(('OddsRatio_working_3-way'!Y605+2*PI())/3)</f>
        <v>-0.48811146317432968</v>
      </c>
      <c r="AB605" s="11">
        <f>'OddsRatio_working_3-way'!X605^(1/3)*COS(('OddsRatio_working_3-way'!Y605+4*PI())/3)</f>
        <v>-8.1588715870999695E-2</v>
      </c>
      <c r="AC605" s="11">
        <f>'OddsRatio_working_3-way'!X605^(1/3)*SIN('OddsRatio_working_3-way'!Y605/3)</f>
        <v>0.23470601758728385</v>
      </c>
      <c r="AD605" s="11">
        <f>'OddsRatio_working_3-way'!X605^(1/3)*SIN(('OddsRatio_working_3-way'!Y605+2*PI())/3)</f>
        <v>0.37602181880015628</v>
      </c>
      <c r="AE605" s="11">
        <f>'OddsRatio_working_3-way'!X605^(1/3)*SIN(('OddsRatio_working_3-way'!Y605+4*PI())/3)</f>
        <v>-0.6107278363874401</v>
      </c>
      <c r="AF605" s="11">
        <f>-'OddsRatio_working_3-way'!U605/(3*'OddsRatio_working_3-way'!X605^(1/3))*COS(('OddsRatio_working_3-way'!Y605)/3)</f>
        <v>0.56970017904532921</v>
      </c>
      <c r="AG605" s="11">
        <f>-'OddsRatio_working_3-way'!U605/(3*'OddsRatio_working_3-way'!X605^(1/3))*COS(('OddsRatio_working_3-way'!Y605+2*PI())/3)</f>
        <v>-0.48811146317432968</v>
      </c>
      <c r="AH605" s="11">
        <f>-'OddsRatio_working_3-way'!U605/(3*'OddsRatio_working_3-way'!X605^(1/3))*COS(('OddsRatio_working_3-way'!Y605+4*PI())/3)</f>
        <v>-8.1588715870999695E-2</v>
      </c>
      <c r="AI605" s="11">
        <f>'OddsRatio_working_3-way'!U605/(3*'OddsRatio_working_3-way'!X605^(1/3))*SIN(('OddsRatio_working_3-way'!Y605)/3)</f>
        <v>-0.23470601758728385</v>
      </c>
      <c r="AJ605" s="11">
        <f>'OddsRatio_working_3-way'!U605/(3*'OddsRatio_working_3-way'!X605^(1/3))*SIN(('OddsRatio_working_3-way'!Y605+2*PI())/3)</f>
        <v>-0.37602181880015628</v>
      </c>
      <c r="AK605" s="11">
        <f>'OddsRatio_working_3-way'!U605/(3*'OddsRatio_working_3-way'!X605^(1/3))*SIN(('OddsRatio_working_3-way'!Y605+4*PI())/3)</f>
        <v>0.6107278363874401</v>
      </c>
      <c r="AL605" s="11">
        <f>'OddsRatio_working_3-way'!Z605+'OddsRatio_working_3-way'!AF605</f>
        <v>1.1394003580906584</v>
      </c>
      <c r="AM605" s="11">
        <f>'OddsRatio_working_3-way'!AA605+'OddsRatio_working_3-way'!AG605</f>
        <v>-0.97622292634865937</v>
      </c>
      <c r="AN605" s="11">
        <f>'OddsRatio_working_3-way'!AB605+'OddsRatio_working_3-way'!AH605</f>
        <v>-0.16317743174199939</v>
      </c>
      <c r="AO605" s="11">
        <f>'OddsRatio_working_3-way'!AC605+'OddsRatio_working_3-way'!AI605</f>
        <v>0</v>
      </c>
      <c r="AP605" s="11">
        <f>'OddsRatio_working_3-way'!AD605+'OddsRatio_working_3-way'!AJ605</f>
        <v>0</v>
      </c>
      <c r="AQ605" s="11">
        <f>'OddsRatio_working_3-way'!AE605+'OddsRatio_working_3-way'!AK605</f>
        <v>0</v>
      </c>
      <c r="AR605" s="10">
        <f>IF(A605="","",IF(('OddsRatio_working_3-way'!X605=0),IF(Q605&gt;0,-Q605^(1/3),(-Q605)^(1/3)),'OddsRatio_working_3-way'!AL605-'OddsRatio_working_3-way'!R605/3))</f>
        <v>1.1394003580906584</v>
      </c>
      <c r="AS605" s="11">
        <f>IF(('OddsRatio_working_3-way'!X605=0),IF(Q605&gt;0,-Q605^(1/3),(-Q605)^(1/3)),'OddsRatio_working_3-way'!AM605-'OddsRatio_working_3-way'!R605/3)</f>
        <v>-0.97622292634865937</v>
      </c>
      <c r="AT605" s="11">
        <f>IF(('OddsRatio_working_3-way'!X605=0),IF(Q605&gt;0,-Q605^(1/3),(-Q605)^(1/3)),'OddsRatio_working_3-way'!AN605-'OddsRatio_working_3-way'!R605/3)</f>
        <v>-0.16317743174199939</v>
      </c>
      <c r="AU605" s="11">
        <f>IF(('OddsRatio_working_3-way'!X605=0),0,'OddsRatio_working_3-way'!AO605)</f>
        <v>0</v>
      </c>
      <c r="AV605" s="11">
        <f>IF(('OddsRatio_working_3-way'!X605=0),0,'OddsRatio_working_3-way'!AP605)</f>
        <v>0</v>
      </c>
      <c r="AW605" s="11">
        <f>IF(('OddsRatio_working_3-way'!X605=0),0,'OddsRatio_working_3-way'!AQ605)</f>
        <v>0</v>
      </c>
    </row>
    <row r="606" spans="1:49" x14ac:dyDescent="0.2">
      <c r="A606" s="4">
        <f>IF('True_Odds_Calculator_3-way'!A607="","",'True_Odds_Calculator_3-way'!A607)</f>
        <v>2.14</v>
      </c>
      <c r="B606" s="4">
        <f>IF('True_Odds_Calculator_3-way'!B607="","",'True_Odds_Calculator_3-way'!B607)</f>
        <v>2.81</v>
      </c>
      <c r="C606" s="4">
        <f>IF('True_Odds_Calculator_3-way'!C607="","",'True_Odds_Calculator_3-way'!C607)</f>
        <v>4.3899999999999997</v>
      </c>
      <c r="D606" s="9">
        <f t="shared" si="130"/>
        <v>0.44774127268647679</v>
      </c>
      <c r="E606" s="9">
        <f t="shared" si="131"/>
        <v>0.33802684709723635</v>
      </c>
      <c r="F606" s="9">
        <f t="shared" si="132"/>
        <v>0.21423188021628678</v>
      </c>
      <c r="G606" s="9">
        <f t="shared" si="133"/>
        <v>1.0819585096386697</v>
      </c>
      <c r="H606" s="9">
        <f t="shared" si="134"/>
        <v>2.2334327009880837</v>
      </c>
      <c r="I606" s="9">
        <f t="shared" si="135"/>
        <v>2.958344902445992</v>
      </c>
      <c r="J606" s="9">
        <f t="shared" si="136"/>
        <v>4.6678393476750895</v>
      </c>
      <c r="K606" s="11">
        <f t="shared" si="137"/>
        <v>0.46728971962616822</v>
      </c>
      <c r="L606" s="11">
        <f t="shared" si="138"/>
        <v>0.35587188612099646</v>
      </c>
      <c r="M606" s="11">
        <f t="shared" si="139"/>
        <v>0.22779043280182235</v>
      </c>
      <c r="N606" s="11">
        <f>'OddsRatio_working_3-way'!K606+'OddsRatio_working_3-way'!L606+'OddsRatio_working_3-way'!M606-('OddsRatio_working_3-way'!K606*'OddsRatio_working_3-way'!L606)-('OddsRatio_working_3-way'!K606*'OddsRatio_working_3-way'!M606)-('OddsRatio_working_3-way'!L606*'OddsRatio_working_3-way'!M606)+('OddsRatio_working_3-way'!K606*'OddsRatio_working_3-way'!L606*'OddsRatio_working_3-way'!M606)-1</f>
        <v>-0.26497110136640178</v>
      </c>
      <c r="O606" s="11">
        <f>0</f>
        <v>0</v>
      </c>
      <c r="P606" s="11">
        <f>('OddsRatio_working_3-way'!K606*'OddsRatio_working_3-way'!L606)+('OddsRatio_working_3-way'!K606*'OddsRatio_working_3-way'!M606)+('OddsRatio_working_3-way'!L606*'OddsRatio_working_3-way'!M606)-(3*'OddsRatio_working_3-way'!K606*'OddsRatio_working_3-way'!L606*'OddsRatio_working_3-way'!M606)</f>
        <v>0.24016219509155451</v>
      </c>
      <c r="Q606" s="11">
        <f>2*'OddsRatio_working_3-way'!K606*'OddsRatio_working_3-way'!L606*'OddsRatio_working_3-way'!M606</f>
        <v>7.576094482383422E-2</v>
      </c>
      <c r="R606" s="11">
        <f t="shared" si="140"/>
        <v>0</v>
      </c>
      <c r="S606" s="11">
        <f t="shared" si="141"/>
        <v>-0.90637127540734508</v>
      </c>
      <c r="T606" s="11">
        <f t="shared" si="142"/>
        <v>-0.2859215379833896</v>
      </c>
      <c r="U606" s="11">
        <f>'OddsRatio_working_3-way'!S606-'OddsRatio_working_3-way'!R606^2/3</f>
        <v>-0.90637127540734508</v>
      </c>
      <c r="V606" s="11">
        <f>'OddsRatio_working_3-way'!S606*'OddsRatio_working_3-way'!R606/3-2*'OddsRatio_working_3-way'!R606^3/27-'OddsRatio_working_3-way'!T606</f>
        <v>0.2859215379833896</v>
      </c>
      <c r="W606" s="11">
        <f>'OddsRatio_working_3-way'!V606^2+4*'OddsRatio_working_3-way'!U606^3/27</f>
        <v>-2.8558808839560176E-2</v>
      </c>
      <c r="X606" s="11">
        <f>IF('OddsRatio_working_3-way'!W606&gt;0,IF(ABS('OddsRatio_working_3-way'!V606+SQRT('OddsRatio_working_3-way'!W606))/2&gt;0,ABS('OddsRatio_working_3-way'!V606+SQRT('OddsRatio_working_3-way'!W606))/2,ABS('OddsRatio_working_3-way'!V606-SQRT('OddsRatio_working_3-way'!W606))/2),SQRT(-'OddsRatio_working_3-way'!U606^3/27))</f>
        <v>0.16606469727364323</v>
      </c>
      <c r="Y606" s="11">
        <f>IF('OddsRatio_working_3-way'!W606&gt;=0,IF('OddsRatio_working_3-way'!V606+SQRT('OddsRatio_working_3-way'!W606)&gt;0,0,PI()),ACOS('OddsRatio_working_3-way'!V606/(2*'OddsRatio_working_3-way'!X606)))</f>
        <v>0.53381156903656835</v>
      </c>
      <c r="Z606" s="11">
        <f>'OddsRatio_working_3-way'!X606^(1/3)*COS('OddsRatio_working_3-way'!Y606/3)</f>
        <v>0.54097925481933484</v>
      </c>
      <c r="AA606" s="11">
        <f>'OddsRatio_working_3-way'!X606^(1/3)*COS(('OddsRatio_working_3-way'!Y606+2*PI())/3)</f>
        <v>-0.35474461683566055</v>
      </c>
      <c r="AB606" s="11">
        <f>'OddsRatio_working_3-way'!X606^(1/3)*COS(('OddsRatio_working_3-way'!Y606+4*PI())/3)</f>
        <v>-0.18623463798367421</v>
      </c>
      <c r="AC606" s="11">
        <f>'OddsRatio_working_3-way'!X606^(1/3)*SIN('OddsRatio_working_3-way'!Y606/3)</f>
        <v>9.7289281651332465E-2</v>
      </c>
      <c r="AD606" s="11">
        <f>'OddsRatio_working_3-way'!X606^(1/3)*SIN(('OddsRatio_working_3-way'!Y606+2*PI())/3)</f>
        <v>0.41985713676825298</v>
      </c>
      <c r="AE606" s="11">
        <f>'OddsRatio_working_3-way'!X606^(1/3)*SIN(('OddsRatio_working_3-way'!Y606+4*PI())/3)</f>
        <v>-0.51714641841958542</v>
      </c>
      <c r="AF606" s="11">
        <f>-'OddsRatio_working_3-way'!U606/(3*'OddsRatio_working_3-way'!X606^(1/3))*COS(('OddsRatio_working_3-way'!Y606)/3)</f>
        <v>0.54097925481933473</v>
      </c>
      <c r="AG606" s="11">
        <f>-'OddsRatio_working_3-way'!U606/(3*'OddsRatio_working_3-way'!X606^(1/3))*COS(('OddsRatio_working_3-way'!Y606+2*PI())/3)</f>
        <v>-0.3547446168356605</v>
      </c>
      <c r="AH606" s="11">
        <f>-'OddsRatio_working_3-way'!U606/(3*'OddsRatio_working_3-way'!X606^(1/3))*COS(('OddsRatio_working_3-way'!Y606+4*PI())/3)</f>
        <v>-0.18623463798367418</v>
      </c>
      <c r="AI606" s="11">
        <f>'OddsRatio_working_3-way'!U606/(3*'OddsRatio_working_3-way'!X606^(1/3))*SIN(('OddsRatio_working_3-way'!Y606)/3)</f>
        <v>-9.7289281651332452E-2</v>
      </c>
      <c r="AJ606" s="11">
        <f>'OddsRatio_working_3-way'!U606/(3*'OddsRatio_working_3-way'!X606^(1/3))*SIN(('OddsRatio_working_3-way'!Y606+2*PI())/3)</f>
        <v>-0.41985713676825293</v>
      </c>
      <c r="AK606" s="11">
        <f>'OddsRatio_working_3-way'!U606/(3*'OddsRatio_working_3-way'!X606^(1/3))*SIN(('OddsRatio_working_3-way'!Y606+4*PI())/3)</f>
        <v>0.51714641841958531</v>
      </c>
      <c r="AL606" s="11">
        <f>'OddsRatio_working_3-way'!Z606+'OddsRatio_working_3-way'!AF606</f>
        <v>1.0819585096386697</v>
      </c>
      <c r="AM606" s="11">
        <f>'OddsRatio_working_3-way'!AA606+'OddsRatio_working_3-way'!AG606</f>
        <v>-0.709489233671321</v>
      </c>
      <c r="AN606" s="11">
        <f>'OddsRatio_working_3-way'!AB606+'OddsRatio_working_3-way'!AH606</f>
        <v>-0.37246927596734836</v>
      </c>
      <c r="AO606" s="11">
        <f>'OddsRatio_working_3-way'!AC606+'OddsRatio_working_3-way'!AI606</f>
        <v>0</v>
      </c>
      <c r="AP606" s="11">
        <f>'OddsRatio_working_3-way'!AD606+'OddsRatio_working_3-way'!AJ606</f>
        <v>0</v>
      </c>
      <c r="AQ606" s="11">
        <f>'OddsRatio_working_3-way'!AE606+'OddsRatio_working_3-way'!AK606</f>
        <v>0</v>
      </c>
      <c r="AR606" s="10">
        <f>IF(A606="","",IF(('OddsRatio_working_3-way'!X606=0),IF(Q606&gt;0,-Q606^(1/3),(-Q606)^(1/3)),'OddsRatio_working_3-way'!AL606-'OddsRatio_working_3-way'!R606/3))</f>
        <v>1.0819585096386697</v>
      </c>
      <c r="AS606" s="11">
        <f>IF(('OddsRatio_working_3-way'!X606=0),IF(Q606&gt;0,-Q606^(1/3),(-Q606)^(1/3)),'OddsRatio_working_3-way'!AM606-'OddsRatio_working_3-way'!R606/3)</f>
        <v>-0.709489233671321</v>
      </c>
      <c r="AT606" s="11">
        <f>IF(('OddsRatio_working_3-way'!X606=0),IF(Q606&gt;0,-Q606^(1/3),(-Q606)^(1/3)),'OddsRatio_working_3-way'!AN606-'OddsRatio_working_3-way'!R606/3)</f>
        <v>-0.37246927596734836</v>
      </c>
      <c r="AU606" s="11">
        <f>IF(('OddsRatio_working_3-way'!X606=0),0,'OddsRatio_working_3-way'!AO606)</f>
        <v>0</v>
      </c>
      <c r="AV606" s="11">
        <f>IF(('OddsRatio_working_3-way'!X606=0),0,'OddsRatio_working_3-way'!AP606)</f>
        <v>0</v>
      </c>
      <c r="AW606" s="11">
        <f>IF(('OddsRatio_working_3-way'!X606=0),0,'OddsRatio_working_3-way'!AQ606)</f>
        <v>0</v>
      </c>
    </row>
    <row r="607" spans="1:49" x14ac:dyDescent="0.2">
      <c r="A607" s="4">
        <f>IF('True_Odds_Calculator_3-way'!A608="","",'True_Odds_Calculator_3-way'!A608)</f>
        <v>2.68</v>
      </c>
      <c r="B607" s="4">
        <f>IF('True_Odds_Calculator_3-way'!B608="","",'True_Odds_Calculator_3-way'!B608)</f>
        <v>2.5499999999999998</v>
      </c>
      <c r="C607" s="4">
        <f>IF('True_Odds_Calculator_3-way'!C608="","",'True_Odds_Calculator_3-way'!C608)</f>
        <v>3.51</v>
      </c>
      <c r="D607" s="9">
        <f t="shared" si="130"/>
        <v>0.35574210576795351</v>
      </c>
      <c r="E607" s="9">
        <f t="shared" si="131"/>
        <v>0.37440755392003838</v>
      </c>
      <c r="F607" s="9">
        <f t="shared" si="132"/>
        <v>0.26985034031200789</v>
      </c>
      <c r="G607" s="9">
        <f t="shared" si="133"/>
        <v>1.0779911502939536</v>
      </c>
      <c r="H607" s="9">
        <f t="shared" si="134"/>
        <v>2.8110251324938424</v>
      </c>
      <c r="I607" s="9">
        <f t="shared" si="135"/>
        <v>2.6708862829556277</v>
      </c>
      <c r="J607" s="9">
        <f t="shared" si="136"/>
        <v>3.7057577872378236</v>
      </c>
      <c r="K607" s="11">
        <f t="shared" si="137"/>
        <v>0.37313432835820892</v>
      </c>
      <c r="L607" s="11">
        <f t="shared" si="138"/>
        <v>0.39215686274509809</v>
      </c>
      <c r="M607" s="11">
        <f t="shared" si="139"/>
        <v>0.28490028490028491</v>
      </c>
      <c r="N607" s="11">
        <f>'OddsRatio_working_3-way'!K607+'OddsRatio_working_3-way'!L607+'OddsRatio_working_3-way'!M607-('OddsRatio_working_3-way'!K607*'OddsRatio_working_3-way'!L607)-('OddsRatio_working_3-way'!K607*'OddsRatio_working_3-way'!M607)-('OddsRatio_working_3-way'!L607*'OddsRatio_working_3-way'!M607)+('OddsRatio_working_3-way'!K607*'OddsRatio_working_3-way'!L607*'OddsRatio_working_3-way'!M607)-1</f>
        <v>-0.27247873253141019</v>
      </c>
      <c r="O607" s="11">
        <f>0</f>
        <v>0</v>
      </c>
      <c r="P607" s="11">
        <f>('OddsRatio_working_3-way'!K607*'OddsRatio_working_3-way'!L607)+('OddsRatio_working_3-way'!K607*'OddsRatio_working_3-way'!M607)+('OddsRatio_working_3-way'!L607*'OddsRatio_working_3-way'!M607)-(3*'OddsRatio_working_3-way'!K607*'OddsRatio_working_3-way'!L607*'OddsRatio_working_3-way'!M607)</f>
        <v>0.23929289366807655</v>
      </c>
      <c r="Q607" s="11">
        <f>2*'OddsRatio_working_3-way'!K607*'OddsRatio_working_3-way'!L607*'OddsRatio_working_3-way'!M607</f>
        <v>8.3377314866925636E-2</v>
      </c>
      <c r="R607" s="11">
        <f t="shared" si="140"/>
        <v>0</v>
      </c>
      <c r="S607" s="11">
        <f t="shared" si="141"/>
        <v>-0.87820759970869244</v>
      </c>
      <c r="T607" s="11">
        <f t="shared" si="142"/>
        <v>-0.30599567934100785</v>
      </c>
      <c r="U607" s="11">
        <f>'OddsRatio_working_3-way'!S607-'OddsRatio_working_3-way'!R607^2/3</f>
        <v>-0.87820759970869244</v>
      </c>
      <c r="V607" s="11">
        <f>'OddsRatio_working_3-way'!S607*'OddsRatio_working_3-way'!R607/3-2*'OddsRatio_working_3-way'!R607^3/27-'OddsRatio_working_3-way'!T607</f>
        <v>0.30599567934100785</v>
      </c>
      <c r="W607" s="11">
        <f>'OddsRatio_working_3-way'!V607^2+4*'OddsRatio_working_3-way'!U607^3/27</f>
        <v>-6.7098103593958847E-3</v>
      </c>
      <c r="X607" s="11">
        <f>IF('OddsRatio_working_3-way'!W607&gt;0,IF(ABS('OddsRatio_working_3-way'!V607+SQRT('OddsRatio_working_3-way'!W607))/2&gt;0,ABS('OddsRatio_working_3-way'!V607+SQRT('OddsRatio_working_3-way'!W607))/2,ABS('OddsRatio_working_3-way'!V607-SQRT('OddsRatio_working_3-way'!W607))/2),SQRT(-'OddsRatio_working_3-way'!U607^3/27))</f>
        <v>0.15838494730778616</v>
      </c>
      <c r="Y607" s="11">
        <f>IF('OddsRatio_working_3-way'!W607&gt;=0,IF('OddsRatio_working_3-way'!V607+SQRT('OddsRatio_working_3-way'!W607)&gt;0,0,PI()),ACOS('OddsRatio_working_3-way'!V607/(2*'OddsRatio_working_3-way'!X607)))</f>
        <v>0.26156196011649446</v>
      </c>
      <c r="Z607" s="11">
        <f>'OddsRatio_working_3-way'!X607^(1/3)*COS('OddsRatio_working_3-way'!Y607/3)</f>
        <v>0.53899557514697671</v>
      </c>
      <c r="AA607" s="11">
        <f>'OddsRatio_working_3-way'!X607^(1/3)*COS(('OddsRatio_working_3-way'!Y607+2*PI())/3)</f>
        <v>-0.31029885871332435</v>
      </c>
      <c r="AB607" s="11">
        <f>'OddsRatio_working_3-way'!X607^(1/3)*COS(('OddsRatio_working_3-way'!Y607+4*PI())/3)</f>
        <v>-0.22869671643365222</v>
      </c>
      <c r="AC607" s="11">
        <f>'OddsRatio_working_3-way'!X607^(1/3)*SIN('OddsRatio_working_3-way'!Y607/3)</f>
        <v>4.7113018811618883E-2</v>
      </c>
      <c r="AD607" s="11">
        <f>'OddsRatio_working_3-way'!X607^(1/3)*SIN(('OddsRatio_working_3-way'!Y607+2*PI())/3)</f>
        <v>0.44322735119887685</v>
      </c>
      <c r="AE607" s="11">
        <f>'OddsRatio_working_3-way'!X607^(1/3)*SIN(('OddsRatio_working_3-way'!Y607+4*PI())/3)</f>
        <v>-0.49034037001049569</v>
      </c>
      <c r="AF607" s="11">
        <f>-'OddsRatio_working_3-way'!U607/(3*'OddsRatio_working_3-way'!X607^(1/3))*COS(('OddsRatio_working_3-way'!Y607)/3)</f>
        <v>0.53899557514697682</v>
      </c>
      <c r="AG607" s="11">
        <f>-'OddsRatio_working_3-way'!U607/(3*'OddsRatio_working_3-way'!X607^(1/3))*COS(('OddsRatio_working_3-way'!Y607+2*PI())/3)</f>
        <v>-0.31029885871332441</v>
      </c>
      <c r="AH607" s="11">
        <f>-'OddsRatio_working_3-way'!U607/(3*'OddsRatio_working_3-way'!X607^(1/3))*COS(('OddsRatio_working_3-way'!Y607+4*PI())/3)</f>
        <v>-0.22869671643365225</v>
      </c>
      <c r="AI607" s="11">
        <f>'OddsRatio_working_3-way'!U607/(3*'OddsRatio_working_3-way'!X607^(1/3))*SIN(('OddsRatio_working_3-way'!Y607)/3)</f>
        <v>-4.711301881161889E-2</v>
      </c>
      <c r="AJ607" s="11">
        <f>'OddsRatio_working_3-way'!U607/(3*'OddsRatio_working_3-way'!X607^(1/3))*SIN(('OddsRatio_working_3-way'!Y607+2*PI())/3)</f>
        <v>-0.44322735119887691</v>
      </c>
      <c r="AK607" s="11">
        <f>'OddsRatio_working_3-way'!U607/(3*'OddsRatio_working_3-way'!X607^(1/3))*SIN(('OddsRatio_working_3-way'!Y607+4*PI())/3)</f>
        <v>0.4903403700104958</v>
      </c>
      <c r="AL607" s="11">
        <f>'OddsRatio_working_3-way'!Z607+'OddsRatio_working_3-way'!AF607</f>
        <v>1.0779911502939536</v>
      </c>
      <c r="AM607" s="11">
        <f>'OddsRatio_working_3-way'!AA607+'OddsRatio_working_3-way'!AG607</f>
        <v>-0.62059771742664882</v>
      </c>
      <c r="AN607" s="11">
        <f>'OddsRatio_working_3-way'!AB607+'OddsRatio_working_3-way'!AH607</f>
        <v>-0.45739343286730449</v>
      </c>
      <c r="AO607" s="11">
        <f>'OddsRatio_working_3-way'!AC607+'OddsRatio_working_3-way'!AI607</f>
        <v>0</v>
      </c>
      <c r="AP607" s="11">
        <f>'OddsRatio_working_3-way'!AD607+'OddsRatio_working_3-way'!AJ607</f>
        <v>0</v>
      </c>
      <c r="AQ607" s="11">
        <f>'OddsRatio_working_3-way'!AE607+'OddsRatio_working_3-way'!AK607</f>
        <v>0</v>
      </c>
      <c r="AR607" s="10">
        <f>IF(A607="","",IF(('OddsRatio_working_3-way'!X607=0),IF(Q607&gt;0,-Q607^(1/3),(-Q607)^(1/3)),'OddsRatio_working_3-way'!AL607-'OddsRatio_working_3-way'!R607/3))</f>
        <v>1.0779911502939536</v>
      </c>
      <c r="AS607" s="11">
        <f>IF(('OddsRatio_working_3-way'!X607=0),IF(Q607&gt;0,-Q607^(1/3),(-Q607)^(1/3)),'OddsRatio_working_3-way'!AM607-'OddsRatio_working_3-way'!R607/3)</f>
        <v>-0.62059771742664882</v>
      </c>
      <c r="AT607" s="11">
        <f>IF(('OddsRatio_working_3-way'!X607=0),IF(Q607&gt;0,-Q607^(1/3),(-Q607)^(1/3)),'OddsRatio_working_3-way'!AN607-'OddsRatio_working_3-way'!R607/3)</f>
        <v>-0.45739343286730449</v>
      </c>
      <c r="AU607" s="11">
        <f>IF(('OddsRatio_working_3-way'!X607=0),0,'OddsRatio_working_3-way'!AO607)</f>
        <v>0</v>
      </c>
      <c r="AV607" s="11">
        <f>IF(('OddsRatio_working_3-way'!X607=0),0,'OddsRatio_working_3-way'!AP607)</f>
        <v>0</v>
      </c>
      <c r="AW607" s="11">
        <f>IF(('OddsRatio_working_3-way'!X607=0),0,'OddsRatio_working_3-way'!AQ607)</f>
        <v>0</v>
      </c>
    </row>
    <row r="608" spans="1:49" x14ac:dyDescent="0.2">
      <c r="A608" s="4">
        <f>IF('True_Odds_Calculator_3-way'!A609="","",'True_Odds_Calculator_3-way'!A609)</f>
        <v>5.86</v>
      </c>
      <c r="B608" s="4">
        <f>IF('True_Odds_Calculator_3-way'!B609="","",'True_Odds_Calculator_3-way'!B609)</f>
        <v>4.08</v>
      </c>
      <c r="C608" s="4">
        <f>IF('True_Odds_Calculator_3-way'!C609="","",'True_Odds_Calculator_3-way'!C609)</f>
        <v>1.56</v>
      </c>
      <c r="D608" s="9">
        <f t="shared" si="130"/>
        <v>0.15653672919340575</v>
      </c>
      <c r="E608" s="9">
        <f t="shared" si="131"/>
        <v>0.22651119227508087</v>
      </c>
      <c r="F608" s="9">
        <f t="shared" si="132"/>
        <v>0.61695207853151368</v>
      </c>
      <c r="G608" s="9">
        <f t="shared" si="133"/>
        <v>1.1086989885949476</v>
      </c>
      <c r="H608" s="9">
        <f t="shared" si="134"/>
        <v>6.3882770845714454</v>
      </c>
      <c r="I608" s="9">
        <f t="shared" si="135"/>
        <v>4.4147928848724387</v>
      </c>
      <c r="J608" s="9">
        <f t="shared" si="136"/>
        <v>1.6208714336131707</v>
      </c>
      <c r="K608" s="11">
        <f t="shared" si="137"/>
        <v>0.17064846416382251</v>
      </c>
      <c r="L608" s="11">
        <f t="shared" si="138"/>
        <v>0.24509803921568626</v>
      </c>
      <c r="M608" s="11">
        <f t="shared" si="139"/>
        <v>0.64102564102564097</v>
      </c>
      <c r="N608" s="11">
        <f>'OddsRatio_working_3-way'!K608+'OddsRatio_working_3-way'!L608+'OddsRatio_working_3-way'!M608-('OddsRatio_working_3-way'!K608*'OddsRatio_working_3-way'!L608)-('OddsRatio_working_3-way'!K608*'OddsRatio_working_3-way'!M608)-('OddsRatio_working_3-way'!L608*'OddsRatio_working_3-way'!M608)+('OddsRatio_working_3-way'!K608*'OddsRatio_working_3-way'!L608*'OddsRatio_working_3-way'!M608)-1</f>
        <v>-0.22474634379874314</v>
      </c>
      <c r="O608" s="11">
        <f>0</f>
        <v>0</v>
      </c>
      <c r="P608" s="11">
        <f>('OddsRatio_working_3-way'!K608*'OddsRatio_working_3-way'!L608)+('OddsRatio_working_3-way'!K608*'OddsRatio_working_3-way'!M608)+('OddsRatio_working_3-way'!L608*'OddsRatio_working_3-way'!M608)-(3*'OddsRatio_working_3-way'!K608*'OddsRatio_working_3-way'!L608*'OddsRatio_working_3-way'!M608)</f>
        <v>0.22789591902219886</v>
      </c>
      <c r="Q608" s="11">
        <f>2*'OddsRatio_working_3-way'!K608*'OddsRatio_working_3-way'!L608*'OddsRatio_working_3-way'!M608</f>
        <v>5.3622569181693842E-2</v>
      </c>
      <c r="R608" s="11">
        <f t="shared" si="140"/>
        <v>0</v>
      </c>
      <c r="S608" s="11">
        <f t="shared" si="141"/>
        <v>-1.0140139108393065</v>
      </c>
      <c r="T608" s="11">
        <f t="shared" si="142"/>
        <v>-0.23859150843277799</v>
      </c>
      <c r="U608" s="11">
        <f>'OddsRatio_working_3-way'!S608-'OddsRatio_working_3-way'!R608^2/3</f>
        <v>-1.0140139108393065</v>
      </c>
      <c r="V608" s="11">
        <f>'OddsRatio_working_3-way'!S608*'OddsRatio_working_3-way'!R608/3-2*'OddsRatio_working_3-way'!R608^3/27-'OddsRatio_working_3-way'!T608</f>
        <v>0.23859150843277799</v>
      </c>
      <c r="W608" s="11">
        <f>'OddsRatio_working_3-way'!V608^2+4*'OddsRatio_working_3-way'!U608^3/27</f>
        <v>-9.7538337110684104E-2</v>
      </c>
      <c r="X608" s="11">
        <f>IF('OddsRatio_working_3-way'!W608&gt;0,IF(ABS('OddsRatio_working_3-way'!V608+SQRT('OddsRatio_working_3-way'!W608))/2&gt;0,ABS('OddsRatio_working_3-way'!V608+SQRT('OddsRatio_working_3-way'!W608))/2,ABS('OddsRatio_working_3-way'!V608-SQRT('OddsRatio_working_3-way'!W608))/2),SQRT(-'OddsRatio_working_3-way'!U608^3/27))</f>
        <v>0.19650969760225095</v>
      </c>
      <c r="Y608" s="11">
        <f>IF('OddsRatio_working_3-way'!W608&gt;=0,IF('OddsRatio_working_3-way'!V608+SQRT('OddsRatio_working_3-way'!W608)&gt;0,0,PI()),ACOS('OddsRatio_working_3-way'!V608/(2*'OddsRatio_working_3-way'!X608)))</f>
        <v>0.91842419769009764</v>
      </c>
      <c r="Z608" s="11">
        <f>'OddsRatio_working_3-way'!X608^(1/3)*COS('OddsRatio_working_3-way'!Y608/3)</f>
        <v>0.55434949429747382</v>
      </c>
      <c r="AA608" s="11">
        <f>'OddsRatio_working_3-way'!X608^(1/3)*COS(('OddsRatio_working_3-way'!Y608+2*PI())/3)</f>
        <v>-0.42891780741485885</v>
      </c>
      <c r="AB608" s="11">
        <f>'OddsRatio_working_3-way'!X608^(1/3)*COS(('OddsRatio_working_3-way'!Y608+4*PI())/3)</f>
        <v>-0.12543168688261541</v>
      </c>
      <c r="AC608" s="11">
        <f>'OddsRatio_working_3-way'!X608^(1/3)*SIN('OddsRatio_working_3-way'!Y608/3)</f>
        <v>0.17521779338460616</v>
      </c>
      <c r="AD608" s="11">
        <f>'OddsRatio_working_3-way'!X608^(1/3)*SIN(('OddsRatio_working_3-way'!Y608+2*PI())/3)</f>
        <v>0.39247184794436613</v>
      </c>
      <c r="AE608" s="11">
        <f>'OddsRatio_working_3-way'!X608^(1/3)*SIN(('OddsRatio_working_3-way'!Y608+4*PI())/3)</f>
        <v>-0.56768964132897226</v>
      </c>
      <c r="AF608" s="11">
        <f>-'OddsRatio_working_3-way'!U608/(3*'OddsRatio_working_3-way'!X608^(1/3))*COS(('OddsRatio_working_3-way'!Y608)/3)</f>
        <v>0.55434949429747382</v>
      </c>
      <c r="AG608" s="11">
        <f>-'OddsRatio_working_3-way'!U608/(3*'OddsRatio_working_3-way'!X608^(1/3))*COS(('OddsRatio_working_3-way'!Y608+2*PI())/3)</f>
        <v>-0.4289178074148588</v>
      </c>
      <c r="AH608" s="11">
        <f>-'OddsRatio_working_3-way'!U608/(3*'OddsRatio_working_3-way'!X608^(1/3))*COS(('OddsRatio_working_3-way'!Y608+4*PI())/3)</f>
        <v>-0.12543168688261538</v>
      </c>
      <c r="AI608" s="11">
        <f>'OddsRatio_working_3-way'!U608/(3*'OddsRatio_working_3-way'!X608^(1/3))*SIN(('OddsRatio_working_3-way'!Y608)/3)</f>
        <v>-0.17521779338460614</v>
      </c>
      <c r="AJ608" s="11">
        <f>'OddsRatio_working_3-way'!U608/(3*'OddsRatio_working_3-way'!X608^(1/3))*SIN(('OddsRatio_working_3-way'!Y608+2*PI())/3)</f>
        <v>-0.39247184794436601</v>
      </c>
      <c r="AK608" s="11">
        <f>'OddsRatio_working_3-way'!U608/(3*'OddsRatio_working_3-way'!X608^(1/3))*SIN(('OddsRatio_working_3-way'!Y608+4*PI())/3)</f>
        <v>0.56768964132897215</v>
      </c>
      <c r="AL608" s="11">
        <f>'OddsRatio_working_3-way'!Z608+'OddsRatio_working_3-way'!AF608</f>
        <v>1.1086989885949476</v>
      </c>
      <c r="AM608" s="11">
        <f>'OddsRatio_working_3-way'!AA608+'OddsRatio_working_3-way'!AG608</f>
        <v>-0.85783561482971771</v>
      </c>
      <c r="AN608" s="11">
        <f>'OddsRatio_working_3-way'!AB608+'OddsRatio_working_3-way'!AH608</f>
        <v>-0.25086337376523082</v>
      </c>
      <c r="AO608" s="11">
        <f>'OddsRatio_working_3-way'!AC608+'OddsRatio_working_3-way'!AI608</f>
        <v>0</v>
      </c>
      <c r="AP608" s="11">
        <f>'OddsRatio_working_3-way'!AD608+'OddsRatio_working_3-way'!AJ608</f>
        <v>0</v>
      </c>
      <c r="AQ608" s="11">
        <f>'OddsRatio_working_3-way'!AE608+'OddsRatio_working_3-way'!AK608</f>
        <v>0</v>
      </c>
      <c r="AR608" s="10">
        <f>IF(A608="","",IF(('OddsRatio_working_3-way'!X608=0),IF(Q608&gt;0,-Q608^(1/3),(-Q608)^(1/3)),'OddsRatio_working_3-way'!AL608-'OddsRatio_working_3-way'!R608/3))</f>
        <v>1.1086989885949476</v>
      </c>
      <c r="AS608" s="11">
        <f>IF(('OddsRatio_working_3-way'!X608=0),IF(Q608&gt;0,-Q608^(1/3),(-Q608)^(1/3)),'OddsRatio_working_3-way'!AM608-'OddsRatio_working_3-way'!R608/3)</f>
        <v>-0.85783561482971771</v>
      </c>
      <c r="AT608" s="11">
        <f>IF(('OddsRatio_working_3-way'!X608=0),IF(Q608&gt;0,-Q608^(1/3),(-Q608)^(1/3)),'OddsRatio_working_3-way'!AN608-'OddsRatio_working_3-way'!R608/3)</f>
        <v>-0.25086337376523082</v>
      </c>
      <c r="AU608" s="11">
        <f>IF(('OddsRatio_working_3-way'!X608=0),0,'OddsRatio_working_3-way'!AO608)</f>
        <v>0</v>
      </c>
      <c r="AV608" s="11">
        <f>IF(('OddsRatio_working_3-way'!X608=0),0,'OddsRatio_working_3-way'!AP608)</f>
        <v>0</v>
      </c>
      <c r="AW608" s="11">
        <f>IF(('OddsRatio_working_3-way'!X608=0),0,'OddsRatio_working_3-way'!AQ608)</f>
        <v>0</v>
      </c>
    </row>
    <row r="609" spans="1:49" x14ac:dyDescent="0.2">
      <c r="A609" s="4">
        <f>IF('True_Odds_Calculator_3-way'!A610="","",'True_Odds_Calculator_3-way'!A610)</f>
        <v>3.8</v>
      </c>
      <c r="B609" s="4">
        <f>IF('True_Odds_Calculator_3-way'!B610="","",'True_Odds_Calculator_3-way'!B610)</f>
        <v>3.1</v>
      </c>
      <c r="C609" s="4">
        <f>IF('True_Odds_Calculator_3-way'!C610="","",'True_Odds_Calculator_3-way'!C610)</f>
        <v>2.15</v>
      </c>
      <c r="D609" s="9">
        <f t="shared" si="130"/>
        <v>0.24835381532654266</v>
      </c>
      <c r="E609" s="9">
        <f t="shared" si="131"/>
        <v>0.30582113826978752</v>
      </c>
      <c r="F609" s="9">
        <f t="shared" si="132"/>
        <v>0.44582504640366971</v>
      </c>
      <c r="G609" s="9">
        <f t="shared" si="133"/>
        <v>1.0808976926802878</v>
      </c>
      <c r="H609" s="9">
        <f t="shared" si="134"/>
        <v>4.0265135395048048</v>
      </c>
      <c r="I609" s="9">
        <f t="shared" si="135"/>
        <v>3.2698851546286045</v>
      </c>
      <c r="J609" s="9">
        <f t="shared" si="136"/>
        <v>2.2430323465823312</v>
      </c>
      <c r="K609" s="11">
        <f t="shared" si="137"/>
        <v>0.26315789473684209</v>
      </c>
      <c r="L609" s="11">
        <f t="shared" si="138"/>
        <v>0.32258064516129031</v>
      </c>
      <c r="M609" s="11">
        <f t="shared" si="139"/>
        <v>0.46511627906976744</v>
      </c>
      <c r="N609" s="11">
        <f>'OddsRatio_working_3-way'!K609+'OddsRatio_working_3-way'!L609+'OddsRatio_working_3-way'!M609-('OddsRatio_working_3-way'!K609*'OddsRatio_working_3-way'!L609)-('OddsRatio_working_3-way'!K609*'OddsRatio_working_3-way'!M609)-('OddsRatio_working_3-way'!L609*'OddsRatio_working_3-way'!M609)+('OddsRatio_working_3-way'!K609*'OddsRatio_working_3-way'!L609*'OddsRatio_working_3-way'!M609)-1</f>
        <v>-0.26698779958147423</v>
      </c>
      <c r="O609" s="11">
        <f>0</f>
        <v>0</v>
      </c>
      <c r="P609" s="11">
        <f>('OddsRatio_working_3-way'!K609*'OddsRatio_working_3-way'!L609)+('OddsRatio_working_3-way'!K609*'OddsRatio_working_3-way'!M609)+('OddsRatio_working_3-way'!L609*'OddsRatio_working_3-way'!M609)-(3*'OddsRatio_working_3-way'!K609*'OddsRatio_working_3-way'!L609*'OddsRatio_working_3-way'!M609)</f>
        <v>0.23887550835077187</v>
      </c>
      <c r="Q609" s="11">
        <f>2*'OddsRatio_working_3-way'!K609*'OddsRatio_working_3-way'!L609*'OddsRatio_working_3-way'!M609</f>
        <v>7.8967110198602281E-2</v>
      </c>
      <c r="R609" s="11">
        <f t="shared" si="140"/>
        <v>0</v>
      </c>
      <c r="S609" s="11">
        <f t="shared" si="141"/>
        <v>-0.89470570837030483</v>
      </c>
      <c r="T609" s="11">
        <f t="shared" si="142"/>
        <v>-0.29577048210588591</v>
      </c>
      <c r="U609" s="11">
        <f>'OddsRatio_working_3-way'!S609-'OddsRatio_working_3-way'!R609^2/3</f>
        <v>-0.89470570837030483</v>
      </c>
      <c r="V609" s="11">
        <f>'OddsRatio_working_3-way'!S609*'OddsRatio_working_3-way'!R609/3-2*'OddsRatio_working_3-way'!R609^3/27-'OddsRatio_working_3-way'!T609</f>
        <v>0.29577048210588591</v>
      </c>
      <c r="W609" s="11">
        <f>'OddsRatio_working_3-way'!V609^2+4*'OddsRatio_working_3-way'!U609^3/27</f>
        <v>-1.8625066753042929E-2</v>
      </c>
      <c r="X609" s="11">
        <f>IF('OddsRatio_working_3-way'!W609&gt;0,IF(ABS('OddsRatio_working_3-way'!V609+SQRT('OddsRatio_working_3-way'!W609))/2&gt;0,ABS('OddsRatio_working_3-way'!V609+SQRT('OddsRatio_working_3-way'!W609))/2,ABS('OddsRatio_working_3-way'!V609-SQRT('OddsRatio_working_3-way'!W609))/2),SQRT(-'OddsRatio_working_3-way'!U609^3/27))</f>
        <v>0.16286900014903932</v>
      </c>
      <c r="Y609" s="11">
        <f>IF('OddsRatio_working_3-way'!W609&gt;=0,IF('OddsRatio_working_3-way'!V609+SQRT('OddsRatio_working_3-way'!W609)&gt;0,0,PI()),ACOS('OddsRatio_working_3-way'!V609/(2*'OddsRatio_working_3-way'!X609)))</f>
        <v>0.43230807593353582</v>
      </c>
      <c r="Z609" s="11">
        <f>'OddsRatio_working_3-way'!X609^(1/3)*COS('OddsRatio_working_3-way'!Y609/3)</f>
        <v>0.5404488463401439</v>
      </c>
      <c r="AA609" s="11">
        <f>'OddsRatio_working_3-way'!X609^(1/3)*COS(('OddsRatio_working_3-way'!Y609+2*PI())/3)</f>
        <v>-0.33814136111475451</v>
      </c>
      <c r="AB609" s="11">
        <f>'OddsRatio_working_3-way'!X609^(1/3)*COS(('OddsRatio_working_3-way'!Y609+4*PI())/3)</f>
        <v>-0.2023074852253893</v>
      </c>
      <c r="AC609" s="11">
        <f>'OddsRatio_working_3-way'!X609^(1/3)*SIN('OddsRatio_working_3-way'!Y609/3)</f>
        <v>7.8423724809795203E-2</v>
      </c>
      <c r="AD609" s="11">
        <f>'OddsRatio_working_3-way'!X609^(1/3)*SIN(('OddsRatio_working_3-way'!Y609+2*PI())/3)</f>
        <v>0.42883056797165958</v>
      </c>
      <c r="AE609" s="11">
        <f>'OddsRatio_working_3-way'!X609^(1/3)*SIN(('OddsRatio_working_3-way'!Y609+4*PI())/3)</f>
        <v>-0.50725429278145473</v>
      </c>
      <c r="AF609" s="11">
        <f>-'OddsRatio_working_3-way'!U609/(3*'OddsRatio_working_3-way'!X609^(1/3))*COS(('OddsRatio_working_3-way'!Y609)/3)</f>
        <v>0.5404488463401439</v>
      </c>
      <c r="AG609" s="11">
        <f>-'OddsRatio_working_3-way'!U609/(3*'OddsRatio_working_3-way'!X609^(1/3))*COS(('OddsRatio_working_3-way'!Y609+2*PI())/3)</f>
        <v>-0.33814136111475451</v>
      </c>
      <c r="AH609" s="11">
        <f>-'OddsRatio_working_3-way'!U609/(3*'OddsRatio_working_3-way'!X609^(1/3))*COS(('OddsRatio_working_3-way'!Y609+4*PI())/3)</f>
        <v>-0.2023074852253893</v>
      </c>
      <c r="AI609" s="11">
        <f>'OddsRatio_working_3-way'!U609/(3*'OddsRatio_working_3-way'!X609^(1/3))*SIN(('OddsRatio_working_3-way'!Y609)/3)</f>
        <v>-7.8423724809795203E-2</v>
      </c>
      <c r="AJ609" s="11">
        <f>'OddsRatio_working_3-way'!U609/(3*'OddsRatio_working_3-way'!X609^(1/3))*SIN(('OddsRatio_working_3-way'!Y609+2*PI())/3)</f>
        <v>-0.42883056797165958</v>
      </c>
      <c r="AK609" s="11">
        <f>'OddsRatio_working_3-way'!U609/(3*'OddsRatio_working_3-way'!X609^(1/3))*SIN(('OddsRatio_working_3-way'!Y609+4*PI())/3)</f>
        <v>0.50725429278145473</v>
      </c>
      <c r="AL609" s="11">
        <f>'OddsRatio_working_3-way'!Z609+'OddsRatio_working_3-way'!AF609</f>
        <v>1.0808976926802878</v>
      </c>
      <c r="AM609" s="11">
        <f>'OddsRatio_working_3-way'!AA609+'OddsRatio_working_3-way'!AG609</f>
        <v>-0.67628272222950903</v>
      </c>
      <c r="AN609" s="11">
        <f>'OddsRatio_working_3-way'!AB609+'OddsRatio_working_3-way'!AH609</f>
        <v>-0.4046149704507786</v>
      </c>
      <c r="AO609" s="11">
        <f>'OddsRatio_working_3-way'!AC609+'OddsRatio_working_3-way'!AI609</f>
        <v>0</v>
      </c>
      <c r="AP609" s="11">
        <f>'OddsRatio_working_3-way'!AD609+'OddsRatio_working_3-way'!AJ609</f>
        <v>0</v>
      </c>
      <c r="AQ609" s="11">
        <f>'OddsRatio_working_3-way'!AE609+'OddsRatio_working_3-way'!AK609</f>
        <v>0</v>
      </c>
      <c r="AR609" s="10">
        <f>IF(A609="","",IF(('OddsRatio_working_3-way'!X609=0),IF(Q609&gt;0,-Q609^(1/3),(-Q609)^(1/3)),'OddsRatio_working_3-way'!AL609-'OddsRatio_working_3-way'!R609/3))</f>
        <v>1.0808976926802878</v>
      </c>
      <c r="AS609" s="11">
        <f>IF(('OddsRatio_working_3-way'!X609=0),IF(Q609&gt;0,-Q609^(1/3),(-Q609)^(1/3)),'OddsRatio_working_3-way'!AM609-'OddsRatio_working_3-way'!R609/3)</f>
        <v>-0.67628272222950903</v>
      </c>
      <c r="AT609" s="11">
        <f>IF(('OddsRatio_working_3-way'!X609=0),IF(Q609&gt;0,-Q609^(1/3),(-Q609)^(1/3)),'OddsRatio_working_3-way'!AN609-'OddsRatio_working_3-way'!R609/3)</f>
        <v>-0.4046149704507786</v>
      </c>
      <c r="AU609" s="11">
        <f>IF(('OddsRatio_working_3-way'!X609=0),0,'OddsRatio_working_3-way'!AO609)</f>
        <v>0</v>
      </c>
      <c r="AV609" s="11">
        <f>IF(('OddsRatio_working_3-way'!X609=0),0,'OddsRatio_working_3-way'!AP609)</f>
        <v>0</v>
      </c>
      <c r="AW609" s="11">
        <f>IF(('OddsRatio_working_3-way'!X609=0),0,'OddsRatio_working_3-way'!AQ609)</f>
        <v>0</v>
      </c>
    </row>
    <row r="610" spans="1:49" x14ac:dyDescent="0.2">
      <c r="A610" s="4">
        <f>IF('True_Odds_Calculator_3-way'!A611="","",'True_Odds_Calculator_3-way'!A611)</f>
        <v>4.93</v>
      </c>
      <c r="B610" s="4">
        <f>IF('True_Odds_Calculator_3-way'!B611="","",'True_Odds_Calculator_3-way'!B611)</f>
        <v>3.37</v>
      </c>
      <c r="C610" s="4">
        <f>IF('True_Odds_Calculator_3-way'!C611="","",'True_Odds_Calculator_3-way'!C611)</f>
        <v>1.81</v>
      </c>
      <c r="D610" s="9">
        <f t="shared" si="130"/>
        <v>0.18940639190314532</v>
      </c>
      <c r="E610" s="9">
        <f t="shared" si="131"/>
        <v>0.27926257325149434</v>
      </c>
      <c r="F610" s="9">
        <f t="shared" si="132"/>
        <v>0.53133103484536037</v>
      </c>
      <c r="G610" s="9">
        <f t="shared" si="133"/>
        <v>1.0889701951122397</v>
      </c>
      <c r="H610" s="9">
        <f t="shared" si="134"/>
        <v>5.2796528667911016</v>
      </c>
      <c r="I610" s="9">
        <f t="shared" si="135"/>
        <v>3.580859362416009</v>
      </c>
      <c r="J610" s="9">
        <f t="shared" si="136"/>
        <v>1.8820658580409142</v>
      </c>
      <c r="K610" s="11">
        <f t="shared" si="137"/>
        <v>0.20283975659229211</v>
      </c>
      <c r="L610" s="11">
        <f t="shared" si="138"/>
        <v>0.29673590504451036</v>
      </c>
      <c r="M610" s="11">
        <f t="shared" si="139"/>
        <v>0.5524861878453039</v>
      </c>
      <c r="N610" s="11">
        <f>'OddsRatio_working_3-way'!K610+'OddsRatio_working_3-way'!L610+'OddsRatio_working_3-way'!M610-('OddsRatio_working_3-way'!K610*'OddsRatio_working_3-way'!L610)-('OddsRatio_working_3-way'!K610*'OddsRatio_working_3-way'!M610)-('OddsRatio_working_3-way'!L610*'OddsRatio_working_3-way'!M610)+('OddsRatio_working_3-way'!K610*'OddsRatio_working_3-way'!L610*'OddsRatio_working_3-way'!M610)-1</f>
        <v>-0.25088258754853143</v>
      </c>
      <c r="O610" s="11">
        <f>0</f>
        <v>0</v>
      </c>
      <c r="P610" s="11">
        <f>('OddsRatio_working_3-way'!K610*'OddsRatio_working_3-way'!L610)+('OddsRatio_working_3-way'!K610*'OddsRatio_working_3-way'!M610)+('OddsRatio_working_3-way'!L610*'OddsRatio_working_3-way'!M610)-(3*'OddsRatio_working_3-way'!K610*'OddsRatio_working_3-way'!L610*'OddsRatio_working_3-way'!M610)</f>
        <v>0.23643632791304434</v>
      </c>
      <c r="Q610" s="11">
        <f>2*'OddsRatio_working_3-way'!K610*'OddsRatio_working_3-way'!L610*'OddsRatio_working_3-way'!M610</f>
        <v>6.6508109117593361E-2</v>
      </c>
      <c r="R610" s="11">
        <f t="shared" si="140"/>
        <v>0</v>
      </c>
      <c r="S610" s="11">
        <f t="shared" si="141"/>
        <v>-0.94241824521722706</v>
      </c>
      <c r="T610" s="11">
        <f t="shared" si="142"/>
        <v>-0.26509655280372074</v>
      </c>
      <c r="U610" s="11">
        <f>'OddsRatio_working_3-way'!S610-'OddsRatio_working_3-way'!R610^2/3</f>
        <v>-0.94241824521722706</v>
      </c>
      <c r="V610" s="11">
        <f>'OddsRatio_working_3-way'!S610*'OddsRatio_working_3-way'!R610/3-2*'OddsRatio_working_3-way'!R610^3/27-'OddsRatio_working_3-way'!T610</f>
        <v>0.26509655280372074</v>
      </c>
      <c r="W610" s="11">
        <f>'OddsRatio_working_3-way'!V610^2+4*'OddsRatio_working_3-way'!U610^3/27</f>
        <v>-5.3725416161141168E-2</v>
      </c>
      <c r="X610" s="11">
        <f>IF('OddsRatio_working_3-way'!W610&gt;0,IF(ABS('OddsRatio_working_3-way'!V610+SQRT('OddsRatio_working_3-way'!W610))/2&gt;0,ABS('OddsRatio_working_3-way'!V610+SQRT('OddsRatio_working_3-way'!W610))/2,ABS('OddsRatio_working_3-way'!V610-SQRT('OddsRatio_working_3-way'!W610))/2),SQRT(-'OddsRatio_working_3-way'!U610^3/27))</f>
        <v>0.17606930345005989</v>
      </c>
      <c r="Y610" s="11">
        <f>IF('OddsRatio_working_3-way'!W610&gt;=0,IF('OddsRatio_working_3-way'!V610+SQRT('OddsRatio_working_3-way'!W610)&gt;0,0,PI()),ACOS('OddsRatio_working_3-way'!V610/(2*'OddsRatio_working_3-way'!X610)))</f>
        <v>0.71846230917657972</v>
      </c>
      <c r="Z610" s="11">
        <f>'OddsRatio_working_3-way'!X610^(1/3)*COS('OddsRatio_working_3-way'!Y610/3)</f>
        <v>0.54448509755611985</v>
      </c>
      <c r="AA610" s="11">
        <f>'OddsRatio_working_3-way'!X610^(1/3)*COS(('OddsRatio_working_3-way'!Y610+2*PI())/3)</f>
        <v>-0.38737962017030864</v>
      </c>
      <c r="AB610" s="11">
        <f>'OddsRatio_working_3-way'!X610^(1/3)*COS(('OddsRatio_working_3-way'!Y610+4*PI())/3)</f>
        <v>-0.15710547738581104</v>
      </c>
      <c r="AC610" s="11">
        <f>'OddsRatio_working_3-way'!X610^(1/3)*SIN('OddsRatio_working_3-way'!Y610/3)</f>
        <v>0.13294883832403992</v>
      </c>
      <c r="AD610" s="11">
        <f>'OddsRatio_working_3-way'!X610^(1/3)*SIN(('OddsRatio_working_3-way'!Y610+2*PI())/3)</f>
        <v>0.40506350730362817</v>
      </c>
      <c r="AE610" s="11">
        <f>'OddsRatio_working_3-way'!X610^(1/3)*SIN(('OddsRatio_working_3-way'!Y610+4*PI())/3)</f>
        <v>-0.53801234562766809</v>
      </c>
      <c r="AF610" s="11">
        <f>-'OddsRatio_working_3-way'!U610/(3*'OddsRatio_working_3-way'!X610^(1/3))*COS(('OddsRatio_working_3-way'!Y610)/3)</f>
        <v>0.54448509755611985</v>
      </c>
      <c r="AG610" s="11">
        <f>-'OddsRatio_working_3-way'!U610/(3*'OddsRatio_working_3-way'!X610^(1/3))*COS(('OddsRatio_working_3-way'!Y610+2*PI())/3)</f>
        <v>-0.38737962017030864</v>
      </c>
      <c r="AH610" s="11">
        <f>-'OddsRatio_working_3-way'!U610/(3*'OddsRatio_working_3-way'!X610^(1/3))*COS(('OddsRatio_working_3-way'!Y610+4*PI())/3)</f>
        <v>-0.15710547738581104</v>
      </c>
      <c r="AI610" s="11">
        <f>'OddsRatio_working_3-way'!U610/(3*'OddsRatio_working_3-way'!X610^(1/3))*SIN(('OddsRatio_working_3-way'!Y610)/3)</f>
        <v>-0.13294883832403992</v>
      </c>
      <c r="AJ610" s="11">
        <f>'OddsRatio_working_3-way'!U610/(3*'OddsRatio_working_3-way'!X610^(1/3))*SIN(('OddsRatio_working_3-way'!Y610+2*PI())/3)</f>
        <v>-0.40506350730362817</v>
      </c>
      <c r="AK610" s="11">
        <f>'OddsRatio_working_3-way'!U610/(3*'OddsRatio_working_3-way'!X610^(1/3))*SIN(('OddsRatio_working_3-way'!Y610+4*PI())/3)</f>
        <v>0.53801234562766809</v>
      </c>
      <c r="AL610" s="11">
        <f>'OddsRatio_working_3-way'!Z610+'OddsRatio_working_3-way'!AF610</f>
        <v>1.0889701951122397</v>
      </c>
      <c r="AM610" s="11">
        <f>'OddsRatio_working_3-way'!AA610+'OddsRatio_working_3-way'!AG610</f>
        <v>-0.77475924034061727</v>
      </c>
      <c r="AN610" s="11">
        <f>'OddsRatio_working_3-way'!AB610+'OddsRatio_working_3-way'!AH610</f>
        <v>-0.31421095477162209</v>
      </c>
      <c r="AO610" s="11">
        <f>'OddsRatio_working_3-way'!AC610+'OddsRatio_working_3-way'!AI610</f>
        <v>0</v>
      </c>
      <c r="AP610" s="11">
        <f>'OddsRatio_working_3-way'!AD610+'OddsRatio_working_3-way'!AJ610</f>
        <v>0</v>
      </c>
      <c r="AQ610" s="11">
        <f>'OddsRatio_working_3-way'!AE610+'OddsRatio_working_3-way'!AK610</f>
        <v>0</v>
      </c>
      <c r="AR610" s="10">
        <f>IF(A610="","",IF(('OddsRatio_working_3-way'!X610=0),IF(Q610&gt;0,-Q610^(1/3),(-Q610)^(1/3)),'OddsRatio_working_3-way'!AL610-'OddsRatio_working_3-way'!R610/3))</f>
        <v>1.0889701951122397</v>
      </c>
      <c r="AS610" s="11">
        <f>IF(('OddsRatio_working_3-way'!X610=0),IF(Q610&gt;0,-Q610^(1/3),(-Q610)^(1/3)),'OddsRatio_working_3-way'!AM610-'OddsRatio_working_3-way'!R610/3)</f>
        <v>-0.77475924034061727</v>
      </c>
      <c r="AT610" s="11">
        <f>IF(('OddsRatio_working_3-way'!X610=0),IF(Q610&gt;0,-Q610^(1/3),(-Q610)^(1/3)),'OddsRatio_working_3-way'!AN610-'OddsRatio_working_3-way'!R610/3)</f>
        <v>-0.31421095477162209</v>
      </c>
      <c r="AU610" s="11">
        <f>IF(('OddsRatio_working_3-way'!X610=0),0,'OddsRatio_working_3-way'!AO610)</f>
        <v>0</v>
      </c>
      <c r="AV610" s="11">
        <f>IF(('OddsRatio_working_3-way'!X610=0),0,'OddsRatio_working_3-way'!AP610)</f>
        <v>0</v>
      </c>
      <c r="AW610" s="11">
        <f>IF(('OddsRatio_working_3-way'!X610=0),0,'OddsRatio_working_3-way'!AQ610)</f>
        <v>0</v>
      </c>
    </row>
    <row r="611" spans="1:49" x14ac:dyDescent="0.2">
      <c r="A611" s="4">
        <f>IF('True_Odds_Calculator_3-way'!A612="","",'True_Odds_Calculator_3-way'!A612)</f>
        <v>2.3199999999999998</v>
      </c>
      <c r="B611" s="4">
        <f>IF('True_Odds_Calculator_3-way'!B612="","",'True_Odds_Calculator_3-way'!B612)</f>
        <v>3.32</v>
      </c>
      <c r="C611" s="4">
        <f>IF('True_Odds_Calculator_3-way'!C612="","",'True_Odds_Calculator_3-way'!C612)</f>
        <v>3.44</v>
      </c>
      <c r="D611" s="9">
        <f t="shared" si="130"/>
        <v>0.42251114708886406</v>
      </c>
      <c r="E611" s="9">
        <f t="shared" si="131"/>
        <v>0.29392252465760321</v>
      </c>
      <c r="F611" s="9">
        <f t="shared" si="132"/>
        <v>0.28356632825353245</v>
      </c>
      <c r="G611" s="9">
        <f t="shared" si="133"/>
        <v>1.0354556518805744</v>
      </c>
      <c r="H611" s="9">
        <f t="shared" si="134"/>
        <v>2.3668014604823582</v>
      </c>
      <c r="I611" s="9">
        <f t="shared" si="135"/>
        <v>3.4022571123629328</v>
      </c>
      <c r="J611" s="9">
        <f t="shared" si="136"/>
        <v>3.5265117905886019</v>
      </c>
      <c r="K611" s="11">
        <f t="shared" si="137"/>
        <v>0.43103448275862072</v>
      </c>
      <c r="L611" s="11">
        <f t="shared" si="138"/>
        <v>0.30120481927710846</v>
      </c>
      <c r="M611" s="11">
        <f t="shared" si="139"/>
        <v>0.29069767441860467</v>
      </c>
      <c r="N611" s="11">
        <f>'OddsRatio_working_3-way'!K611+'OddsRatio_working_3-way'!L611+'OddsRatio_working_3-way'!M611-('OddsRatio_working_3-way'!K611*'OddsRatio_working_3-way'!L611)-('OddsRatio_working_3-way'!K611*'OddsRatio_working_3-way'!M611)-('OddsRatio_working_3-way'!L611*'OddsRatio_working_3-way'!M611)+('OddsRatio_working_3-way'!K611*'OddsRatio_working_3-way'!L611*'OddsRatio_working_3-way'!M611)-1</f>
        <v>-0.28201176800224148</v>
      </c>
      <c r="O611" s="11">
        <f>0</f>
        <v>0</v>
      </c>
      <c r="P611" s="11">
        <f>('OddsRatio_working_3-way'!K611*'OddsRatio_working_3-way'!L611)+('OddsRatio_working_3-way'!K611*'OddsRatio_working_3-way'!M611)+('OddsRatio_working_3-way'!L611*'OddsRatio_working_3-way'!M611)-(3*'OddsRatio_working_3-way'!K611*'OddsRatio_working_3-way'!L611*'OddsRatio_working_3-way'!M611)</f>
        <v>0.22946638196732405</v>
      </c>
      <c r="Q611" s="11">
        <f>2*'OddsRatio_working_3-way'!K611*'OddsRatio_working_3-way'!L611*'OddsRatio_working_3-way'!M611</f>
        <v>7.5482362489251331E-2</v>
      </c>
      <c r="R611" s="11">
        <f t="shared" si="140"/>
        <v>0</v>
      </c>
      <c r="S611" s="11">
        <f t="shared" si="141"/>
        <v>-0.81367661921647261</v>
      </c>
      <c r="T611" s="11">
        <f t="shared" si="142"/>
        <v>-0.26765678263699755</v>
      </c>
      <c r="U611" s="11">
        <f>'OddsRatio_working_3-way'!S611-'OddsRatio_working_3-way'!R611^2/3</f>
        <v>-0.81367661921647261</v>
      </c>
      <c r="V611" s="11">
        <f>'OddsRatio_working_3-way'!S611*'OddsRatio_working_3-way'!R611/3-2*'OddsRatio_working_3-way'!R611^3/27-'OddsRatio_working_3-way'!T611</f>
        <v>0.26765678263699755</v>
      </c>
      <c r="W611" s="11">
        <f>'OddsRatio_working_3-way'!V611^2+4*'OddsRatio_working_3-way'!U611^3/27</f>
        <v>-8.1688225451112539E-3</v>
      </c>
      <c r="X611" s="11">
        <f>IF('OddsRatio_working_3-way'!W611&gt;0,IF(ABS('OddsRatio_working_3-way'!V611+SQRT('OddsRatio_working_3-way'!W611))/2&gt;0,ABS('OddsRatio_working_3-way'!V611+SQRT('OddsRatio_working_3-way'!W611))/2,ABS('OddsRatio_working_3-way'!V611-SQRT('OddsRatio_working_3-way'!W611))/2),SQRT(-'OddsRatio_working_3-way'!U611^3/27))</f>
        <v>0.14125241222426982</v>
      </c>
      <c r="Y611" s="11">
        <f>IF('OddsRatio_working_3-way'!W611&gt;=0,IF('OddsRatio_working_3-way'!V611+SQRT('OddsRatio_working_3-way'!W611)&gt;0,0,PI()),ACOS('OddsRatio_working_3-way'!V611/(2*'OddsRatio_working_3-way'!X611)))</f>
        <v>0.32565474480071543</v>
      </c>
      <c r="Z611" s="11">
        <f>'OddsRatio_working_3-way'!X611^(1/3)*COS('OddsRatio_working_3-way'!Y611/3)</f>
        <v>0.51772782594028721</v>
      </c>
      <c r="AA611" s="11">
        <f>'OddsRatio_working_3-way'!X611^(1/3)*COS(('OddsRatio_working_3-way'!Y611+2*PI())/3)</f>
        <v>-0.3077267668519621</v>
      </c>
      <c r="AB611" s="11">
        <f>'OddsRatio_working_3-way'!X611^(1/3)*COS(('OddsRatio_working_3-way'!Y611+4*PI())/3)</f>
        <v>-0.21000105908832523</v>
      </c>
      <c r="AC611" s="11">
        <f>'OddsRatio_working_3-way'!X611^(1/3)*SIN('OddsRatio_working_3-way'!Y611/3)</f>
        <v>5.6421963684082609E-2</v>
      </c>
      <c r="AD611" s="11">
        <f>'OddsRatio_working_3-way'!X611^(1/3)*SIN(('OddsRatio_working_3-way'!Y611+2*PI())/3)</f>
        <v>0.42015446766833547</v>
      </c>
      <c r="AE611" s="11">
        <f>'OddsRatio_working_3-way'!X611^(1/3)*SIN(('OddsRatio_working_3-way'!Y611+4*PI())/3)</f>
        <v>-0.47657643135241801</v>
      </c>
      <c r="AF611" s="11">
        <f>-'OddsRatio_working_3-way'!U611/(3*'OddsRatio_working_3-way'!X611^(1/3))*COS(('OddsRatio_working_3-way'!Y611)/3)</f>
        <v>0.51772782594028721</v>
      </c>
      <c r="AG611" s="11">
        <f>-'OddsRatio_working_3-way'!U611/(3*'OddsRatio_working_3-way'!X611^(1/3))*COS(('OddsRatio_working_3-way'!Y611+2*PI())/3)</f>
        <v>-0.3077267668519621</v>
      </c>
      <c r="AH611" s="11">
        <f>-'OddsRatio_working_3-way'!U611/(3*'OddsRatio_working_3-way'!X611^(1/3))*COS(('OddsRatio_working_3-way'!Y611+4*PI())/3)</f>
        <v>-0.21000105908832523</v>
      </c>
      <c r="AI611" s="11">
        <f>'OddsRatio_working_3-way'!U611/(3*'OddsRatio_working_3-way'!X611^(1/3))*SIN(('OddsRatio_working_3-way'!Y611)/3)</f>
        <v>-5.6421963684082609E-2</v>
      </c>
      <c r="AJ611" s="11">
        <f>'OddsRatio_working_3-way'!U611/(3*'OddsRatio_working_3-way'!X611^(1/3))*SIN(('OddsRatio_working_3-way'!Y611+2*PI())/3)</f>
        <v>-0.42015446766833547</v>
      </c>
      <c r="AK611" s="11">
        <f>'OddsRatio_working_3-way'!U611/(3*'OddsRatio_working_3-way'!X611^(1/3))*SIN(('OddsRatio_working_3-way'!Y611+4*PI())/3)</f>
        <v>0.47657643135241801</v>
      </c>
      <c r="AL611" s="11">
        <f>'OddsRatio_working_3-way'!Z611+'OddsRatio_working_3-way'!AF611</f>
        <v>1.0354556518805744</v>
      </c>
      <c r="AM611" s="11">
        <f>'OddsRatio_working_3-way'!AA611+'OddsRatio_working_3-way'!AG611</f>
        <v>-0.61545353370392419</v>
      </c>
      <c r="AN611" s="11">
        <f>'OddsRatio_working_3-way'!AB611+'OddsRatio_working_3-way'!AH611</f>
        <v>-0.42000211817665045</v>
      </c>
      <c r="AO611" s="11">
        <f>'OddsRatio_working_3-way'!AC611+'OddsRatio_working_3-way'!AI611</f>
        <v>0</v>
      </c>
      <c r="AP611" s="11">
        <f>'OddsRatio_working_3-way'!AD611+'OddsRatio_working_3-way'!AJ611</f>
        <v>0</v>
      </c>
      <c r="AQ611" s="11">
        <f>'OddsRatio_working_3-way'!AE611+'OddsRatio_working_3-way'!AK611</f>
        <v>0</v>
      </c>
      <c r="AR611" s="10">
        <f>IF(A611="","",IF(('OddsRatio_working_3-way'!X611=0),IF(Q611&gt;0,-Q611^(1/3),(-Q611)^(1/3)),'OddsRatio_working_3-way'!AL611-'OddsRatio_working_3-way'!R611/3))</f>
        <v>1.0354556518805744</v>
      </c>
      <c r="AS611" s="11">
        <f>IF(('OddsRatio_working_3-way'!X611=0),IF(Q611&gt;0,-Q611^(1/3),(-Q611)^(1/3)),'OddsRatio_working_3-way'!AM611-'OddsRatio_working_3-way'!R611/3)</f>
        <v>-0.61545353370392419</v>
      </c>
      <c r="AT611" s="11">
        <f>IF(('OddsRatio_working_3-way'!X611=0),IF(Q611&gt;0,-Q611^(1/3),(-Q611)^(1/3)),'OddsRatio_working_3-way'!AN611-'OddsRatio_working_3-way'!R611/3)</f>
        <v>-0.42000211817665045</v>
      </c>
      <c r="AU611" s="11">
        <f>IF(('OddsRatio_working_3-way'!X611=0),0,'OddsRatio_working_3-way'!AO611)</f>
        <v>0</v>
      </c>
      <c r="AV611" s="11">
        <f>IF(('OddsRatio_working_3-way'!X611=0),0,'OddsRatio_working_3-way'!AP611)</f>
        <v>0</v>
      </c>
      <c r="AW611" s="11">
        <f>IF(('OddsRatio_working_3-way'!X611=0),0,'OddsRatio_working_3-way'!AQ611)</f>
        <v>0</v>
      </c>
    </row>
    <row r="612" spans="1:49" x14ac:dyDescent="0.2">
      <c r="A612" s="4">
        <f>IF('True_Odds_Calculator_3-way'!A613="","",'True_Odds_Calculator_3-way'!A613)</f>
        <v>5.52</v>
      </c>
      <c r="B612" s="4">
        <f>IF('True_Odds_Calculator_3-way'!B613="","",'True_Odds_Calculator_3-way'!B613)</f>
        <v>3.99</v>
      </c>
      <c r="C612" s="4">
        <f>IF('True_Odds_Calculator_3-way'!C613="","",'True_Odds_Calculator_3-way'!C613)</f>
        <v>1.68</v>
      </c>
      <c r="D612" s="9">
        <f t="shared" si="130"/>
        <v>0.17427635134689262</v>
      </c>
      <c r="E612" s="9">
        <f t="shared" si="131"/>
        <v>0.24188379021497067</v>
      </c>
      <c r="F612" s="9">
        <f t="shared" si="132"/>
        <v>0.58383985843813679</v>
      </c>
      <c r="G612" s="9">
        <f t="shared" si="133"/>
        <v>1.0482330031670108</v>
      </c>
      <c r="H612" s="9">
        <f t="shared" si="134"/>
        <v>5.7380131743148874</v>
      </c>
      <c r="I612" s="9">
        <f t="shared" si="135"/>
        <v>4.1342166794693629</v>
      </c>
      <c r="J612" s="9">
        <f t="shared" si="136"/>
        <v>1.7127984421535674</v>
      </c>
      <c r="K612" s="11">
        <f t="shared" si="137"/>
        <v>0.1811594202898551</v>
      </c>
      <c r="L612" s="11">
        <f t="shared" si="138"/>
        <v>0.25062656641604009</v>
      </c>
      <c r="M612" s="11">
        <f t="shared" si="139"/>
        <v>0.59523809523809523</v>
      </c>
      <c r="N612" s="11">
        <f>'OddsRatio_working_3-way'!K612+'OddsRatio_working_3-way'!L612+'OddsRatio_working_3-way'!M612-('OddsRatio_working_3-way'!K612*'OddsRatio_working_3-way'!L612)-('OddsRatio_working_3-way'!K612*'OddsRatio_working_3-way'!M612)-('OddsRatio_working_3-way'!L612*'OddsRatio_working_3-way'!M612)+('OddsRatio_working_3-way'!K612*'OddsRatio_working_3-way'!L612*'OddsRatio_working_3-way'!M612)-1</f>
        <v>-0.24836893821856232</v>
      </c>
      <c r="O612" s="11">
        <f>0</f>
        <v>0</v>
      </c>
      <c r="P612" s="11">
        <f>('OddsRatio_working_3-way'!K612*'OddsRatio_working_3-way'!L612)+('OddsRatio_working_3-way'!K612*'OddsRatio_working_3-way'!M612)+('OddsRatio_working_3-way'!L612*'OddsRatio_working_3-way'!M612)-(3*'OddsRatio_working_3-way'!K612*'OddsRatio_working_3-way'!L612*'OddsRatio_working_3-way'!M612)</f>
        <v>0.22134139697068761</v>
      </c>
      <c r="Q612" s="11">
        <f>2*'OddsRatio_working_3-way'!K612*'OddsRatio_working_3-way'!L612*'OddsRatio_working_3-way'!M612</f>
        <v>5.4051623191865107E-2</v>
      </c>
      <c r="R612" s="11">
        <f t="shared" si="140"/>
        <v>0</v>
      </c>
      <c r="S612" s="11">
        <f t="shared" si="141"/>
        <v>-0.89117986555915163</v>
      </c>
      <c r="T612" s="11">
        <f t="shared" si="142"/>
        <v>-0.21762634079588564</v>
      </c>
      <c r="U612" s="11">
        <f>'OddsRatio_working_3-way'!S612-'OddsRatio_working_3-way'!R612^2/3</f>
        <v>-0.89117986555915163</v>
      </c>
      <c r="V612" s="11">
        <f>'OddsRatio_working_3-way'!S612*'OddsRatio_working_3-way'!R612/3-2*'OddsRatio_working_3-way'!R612^3/27-'OddsRatio_working_3-way'!T612</f>
        <v>0.21762634079588564</v>
      </c>
      <c r="W612" s="11">
        <f>'OddsRatio_working_3-way'!V612^2+4*'OddsRatio_working_3-way'!U612^3/27</f>
        <v>-5.7494543648325208E-2</v>
      </c>
      <c r="X612" s="11">
        <f>IF('OddsRatio_working_3-way'!W612&gt;0,IF(ABS('OddsRatio_working_3-way'!V612+SQRT('OddsRatio_working_3-way'!W612))/2&gt;0,ABS('OddsRatio_working_3-way'!V612+SQRT('OddsRatio_working_3-way'!W612))/2,ABS('OddsRatio_working_3-way'!V612-SQRT('OddsRatio_working_3-way'!W612))/2),SQRT(-'OddsRatio_working_3-way'!U612^3/27))</f>
        <v>0.16190720170558517</v>
      </c>
      <c r="Y612" s="11">
        <f>IF('OddsRatio_working_3-way'!W612&gt;=0,IF('OddsRatio_working_3-way'!V612+SQRT('OddsRatio_working_3-way'!W612)&gt;0,0,PI()),ACOS('OddsRatio_working_3-way'!V612/(2*'OddsRatio_working_3-way'!X612)))</f>
        <v>0.83379397170796343</v>
      </c>
      <c r="Z612" s="11">
        <f>'OddsRatio_working_3-way'!X612^(1/3)*COS('OddsRatio_working_3-way'!Y612/3)</f>
        <v>0.52411650158350553</v>
      </c>
      <c r="AA612" s="11">
        <f>'OddsRatio_working_3-way'!X612^(1/3)*COS(('OddsRatio_working_3-way'!Y612+2*PI())/3)</f>
        <v>-0.39156263668539104</v>
      </c>
      <c r="AB612" s="11">
        <f>'OddsRatio_working_3-way'!X612^(1/3)*COS(('OddsRatio_working_3-way'!Y612+4*PI())/3)</f>
        <v>-0.13255386489811458</v>
      </c>
      <c r="AC612" s="11">
        <f>'OddsRatio_working_3-way'!X612^(1/3)*SIN('OddsRatio_working_3-way'!Y612/3)</f>
        <v>0.14953878411385851</v>
      </c>
      <c r="AD612" s="11">
        <f>'OddsRatio_working_3-way'!X612^(1/3)*SIN(('OddsRatio_working_3-way'!Y612+2*PI())/3)</f>
        <v>0.3791288128570135</v>
      </c>
      <c r="AE612" s="11">
        <f>'OddsRatio_working_3-way'!X612^(1/3)*SIN(('OddsRatio_working_3-way'!Y612+4*PI())/3)</f>
        <v>-0.52866759697087196</v>
      </c>
      <c r="AF612" s="11">
        <f>-'OddsRatio_working_3-way'!U612/(3*'OddsRatio_working_3-way'!X612^(1/3))*COS(('OddsRatio_working_3-way'!Y612)/3)</f>
        <v>0.52411650158350542</v>
      </c>
      <c r="AG612" s="11">
        <f>-'OddsRatio_working_3-way'!U612/(3*'OddsRatio_working_3-way'!X612^(1/3))*COS(('OddsRatio_working_3-way'!Y612+2*PI())/3)</f>
        <v>-0.39156263668539093</v>
      </c>
      <c r="AH612" s="11">
        <f>-'OddsRatio_working_3-way'!U612/(3*'OddsRatio_working_3-way'!X612^(1/3))*COS(('OddsRatio_working_3-way'!Y612+4*PI())/3)</f>
        <v>-0.13255386489811455</v>
      </c>
      <c r="AI612" s="11">
        <f>'OddsRatio_working_3-way'!U612/(3*'OddsRatio_working_3-way'!X612^(1/3))*SIN(('OddsRatio_working_3-way'!Y612)/3)</f>
        <v>-0.14953878411385849</v>
      </c>
      <c r="AJ612" s="11">
        <f>'OddsRatio_working_3-way'!U612/(3*'OddsRatio_working_3-way'!X612^(1/3))*SIN(('OddsRatio_working_3-way'!Y612+2*PI())/3)</f>
        <v>-0.37912881285701339</v>
      </c>
      <c r="AK612" s="11">
        <f>'OddsRatio_working_3-way'!U612/(3*'OddsRatio_working_3-way'!X612^(1/3))*SIN(('OddsRatio_working_3-way'!Y612+4*PI())/3)</f>
        <v>0.52866759697087184</v>
      </c>
      <c r="AL612" s="11">
        <f>'OddsRatio_working_3-way'!Z612+'OddsRatio_working_3-way'!AF612</f>
        <v>1.0482330031670108</v>
      </c>
      <c r="AM612" s="11">
        <f>'OddsRatio_working_3-way'!AA612+'OddsRatio_working_3-way'!AG612</f>
        <v>-0.78312527337078197</v>
      </c>
      <c r="AN612" s="11">
        <f>'OddsRatio_working_3-way'!AB612+'OddsRatio_working_3-way'!AH612</f>
        <v>-0.2651077297962291</v>
      </c>
      <c r="AO612" s="11">
        <f>'OddsRatio_working_3-way'!AC612+'OddsRatio_working_3-way'!AI612</f>
        <v>0</v>
      </c>
      <c r="AP612" s="11">
        <f>'OddsRatio_working_3-way'!AD612+'OddsRatio_working_3-way'!AJ612</f>
        <v>0</v>
      </c>
      <c r="AQ612" s="11">
        <f>'OddsRatio_working_3-way'!AE612+'OddsRatio_working_3-way'!AK612</f>
        <v>0</v>
      </c>
      <c r="AR612" s="10">
        <f>IF(A612="","",IF(('OddsRatio_working_3-way'!X612=0),IF(Q612&gt;0,-Q612^(1/3),(-Q612)^(1/3)),'OddsRatio_working_3-way'!AL612-'OddsRatio_working_3-way'!R612/3))</f>
        <v>1.0482330031670108</v>
      </c>
      <c r="AS612" s="11">
        <f>IF(('OddsRatio_working_3-way'!X612=0),IF(Q612&gt;0,-Q612^(1/3),(-Q612)^(1/3)),'OddsRatio_working_3-way'!AM612-'OddsRatio_working_3-way'!R612/3)</f>
        <v>-0.78312527337078197</v>
      </c>
      <c r="AT612" s="11">
        <f>IF(('OddsRatio_working_3-way'!X612=0),IF(Q612&gt;0,-Q612^(1/3),(-Q612)^(1/3)),'OddsRatio_working_3-way'!AN612-'OddsRatio_working_3-way'!R612/3)</f>
        <v>-0.2651077297962291</v>
      </c>
      <c r="AU612" s="11">
        <f>IF(('OddsRatio_working_3-way'!X612=0),0,'OddsRatio_working_3-way'!AO612)</f>
        <v>0</v>
      </c>
      <c r="AV612" s="11">
        <f>IF(('OddsRatio_working_3-way'!X612=0),0,'OddsRatio_working_3-way'!AP612)</f>
        <v>0</v>
      </c>
      <c r="AW612" s="11">
        <f>IF(('OddsRatio_working_3-way'!X612=0),0,'OddsRatio_working_3-way'!AQ612)</f>
        <v>0</v>
      </c>
    </row>
    <row r="613" spans="1:49" x14ac:dyDescent="0.2">
      <c r="A613" s="4">
        <f>IF('True_Odds_Calculator_3-way'!A614="","",'True_Odds_Calculator_3-way'!A614)</f>
        <v>8.9499999999999993</v>
      </c>
      <c r="B613" s="4">
        <f>IF('True_Odds_Calculator_3-way'!B614="","",'True_Odds_Calculator_3-way'!B614)</f>
        <v>4.93</v>
      </c>
      <c r="C613" s="4">
        <f>IF('True_Odds_Calculator_3-way'!C614="","",'True_Odds_Calculator_3-way'!C614)</f>
        <v>1.41</v>
      </c>
      <c r="D613" s="9">
        <f t="shared" si="130"/>
        <v>0.10675329524366682</v>
      </c>
      <c r="E613" s="9">
        <f t="shared" si="131"/>
        <v>0.19469140509150568</v>
      </c>
      <c r="F613" s="9">
        <f t="shared" si="132"/>
        <v>0.69855529966482743</v>
      </c>
      <c r="G613" s="9">
        <f t="shared" si="133"/>
        <v>1.0525021809726729</v>
      </c>
      <c r="H613" s="9">
        <f t="shared" si="134"/>
        <v>9.3673923387327509</v>
      </c>
      <c r="I613" s="9">
        <f t="shared" si="135"/>
        <v>5.1363335712226039</v>
      </c>
      <c r="J613" s="9">
        <f t="shared" si="136"/>
        <v>1.4315258941987961</v>
      </c>
      <c r="K613" s="11">
        <f t="shared" si="137"/>
        <v>0.111731843575419</v>
      </c>
      <c r="L613" s="11">
        <f t="shared" si="138"/>
        <v>0.20283975659229211</v>
      </c>
      <c r="M613" s="11">
        <f t="shared" si="139"/>
        <v>0.70921985815602839</v>
      </c>
      <c r="N613" s="11">
        <f>'OddsRatio_working_3-way'!K613+'OddsRatio_working_3-way'!L613+'OddsRatio_working_3-way'!M613-('OddsRatio_working_3-way'!K613*'OddsRatio_working_3-way'!L613)-('OddsRatio_working_3-way'!K613*'OddsRatio_working_3-way'!M613)-('OddsRatio_working_3-way'!L613*'OddsRatio_working_3-way'!M613)+('OddsRatio_working_3-way'!K613*'OddsRatio_working_3-way'!L613*'OddsRatio_working_3-way'!M613)-1</f>
        <v>-0.20589910958337687</v>
      </c>
      <c r="O613" s="11">
        <f>0</f>
        <v>0</v>
      </c>
      <c r="P613" s="11">
        <f>('OddsRatio_working_3-way'!K613*'OddsRatio_working_3-way'!L613)+('OddsRatio_working_3-way'!K613*'OddsRatio_working_3-way'!M613)+('OddsRatio_working_3-way'!L613*'OddsRatio_working_3-way'!M613)-(3*'OddsRatio_working_3-way'!K613*'OddsRatio_working_3-way'!L613*'OddsRatio_working_3-way'!M613)</f>
        <v>0.19754353251073897</v>
      </c>
      <c r="Q613" s="11">
        <f>2*'OddsRatio_working_3-way'!K613*'OddsRatio_working_3-way'!L613*'OddsRatio_working_3-way'!M613</f>
        <v>3.2147035396377373E-2</v>
      </c>
      <c r="R613" s="11">
        <f t="shared" si="140"/>
        <v>0</v>
      </c>
      <c r="S613" s="11">
        <f t="shared" si="141"/>
        <v>-0.95941907136196536</v>
      </c>
      <c r="T613" s="11">
        <f t="shared" si="142"/>
        <v>-0.15613003602310258</v>
      </c>
      <c r="U613" s="11">
        <f>'OddsRatio_working_3-way'!S613-'OddsRatio_working_3-way'!R613^2/3</f>
        <v>-0.95941907136196536</v>
      </c>
      <c r="V613" s="11">
        <f>'OddsRatio_working_3-way'!S613*'OddsRatio_working_3-way'!R613/3-2*'OddsRatio_working_3-way'!R613^3/27-'OddsRatio_working_3-way'!T613</f>
        <v>0.15613003602310258</v>
      </c>
      <c r="W613" s="11">
        <f>'OddsRatio_working_3-way'!V613^2+4*'OddsRatio_working_3-way'!U613^3/27</f>
        <v>-0.10645760744288969</v>
      </c>
      <c r="X613" s="11">
        <f>IF('OddsRatio_working_3-way'!W613&gt;0,IF(ABS('OddsRatio_working_3-way'!V613+SQRT('OddsRatio_working_3-way'!W613))/2&gt;0,ABS('OddsRatio_working_3-way'!V613+SQRT('OddsRatio_working_3-way'!W613))/2,ABS('OddsRatio_working_3-way'!V613-SQRT('OddsRatio_working_3-way'!W613))/2),SQRT(-'OddsRatio_working_3-way'!U613^3/27))</f>
        <v>0.18085504941213626</v>
      </c>
      <c r="Y613" s="11">
        <f>IF('OddsRatio_working_3-way'!W613&gt;=0,IF('OddsRatio_working_3-way'!V613+SQRT('OddsRatio_working_3-way'!W613)&gt;0,0,PI()),ACOS('OddsRatio_working_3-way'!V613/(2*'OddsRatio_working_3-way'!X613)))</f>
        <v>1.124481686356809</v>
      </c>
      <c r="Z613" s="11">
        <f>'OddsRatio_working_3-way'!X613^(1/3)*COS('OddsRatio_working_3-way'!Y613/3)</f>
        <v>0.52625109048633645</v>
      </c>
      <c r="AA613" s="11">
        <f>'OddsRatio_working_3-way'!X613^(1/3)*COS(('OddsRatio_working_3-way'!Y613+2*PI())/3)</f>
        <v>-0.44242866892468025</v>
      </c>
      <c r="AB613" s="11">
        <f>'OddsRatio_working_3-way'!X613^(1/3)*COS(('OddsRatio_working_3-way'!Y613+4*PI())/3)</f>
        <v>-8.3822421561656105E-2</v>
      </c>
      <c r="AC613" s="11">
        <f>'OddsRatio_working_3-way'!X613^(1/3)*SIN('OddsRatio_working_3-way'!Y613/3)</f>
        <v>0.20704141344812352</v>
      </c>
      <c r="AD613" s="11">
        <f>'OddsRatio_working_3-way'!X613^(1/3)*SIN(('OddsRatio_working_3-way'!Y613+2*PI())/3)</f>
        <v>0.35222610640636898</v>
      </c>
      <c r="AE613" s="11">
        <f>'OddsRatio_working_3-way'!X613^(1/3)*SIN(('OddsRatio_working_3-way'!Y613+4*PI())/3)</f>
        <v>-0.55926751985449241</v>
      </c>
      <c r="AF613" s="11">
        <f>-'OddsRatio_working_3-way'!U613/(3*'OddsRatio_working_3-way'!X613^(1/3))*COS(('OddsRatio_working_3-way'!Y613)/3)</f>
        <v>0.52625109048633645</v>
      </c>
      <c r="AG613" s="11">
        <f>-'OddsRatio_working_3-way'!U613/(3*'OddsRatio_working_3-way'!X613^(1/3))*COS(('OddsRatio_working_3-way'!Y613+2*PI())/3)</f>
        <v>-0.44242866892468025</v>
      </c>
      <c r="AH613" s="11">
        <f>-'OddsRatio_working_3-way'!U613/(3*'OddsRatio_working_3-way'!X613^(1/3))*COS(('OddsRatio_working_3-way'!Y613+4*PI())/3)</f>
        <v>-8.3822421561656105E-2</v>
      </c>
      <c r="AI613" s="11">
        <f>'OddsRatio_working_3-way'!U613/(3*'OddsRatio_working_3-way'!X613^(1/3))*SIN(('OddsRatio_working_3-way'!Y613)/3)</f>
        <v>-0.20704141344812352</v>
      </c>
      <c r="AJ613" s="11">
        <f>'OddsRatio_working_3-way'!U613/(3*'OddsRatio_working_3-way'!X613^(1/3))*SIN(('OddsRatio_working_3-way'!Y613+2*PI())/3)</f>
        <v>-0.35222610640636898</v>
      </c>
      <c r="AK613" s="11">
        <f>'OddsRatio_working_3-way'!U613/(3*'OddsRatio_working_3-way'!X613^(1/3))*SIN(('OddsRatio_working_3-way'!Y613+4*PI())/3)</f>
        <v>0.55926751985449241</v>
      </c>
      <c r="AL613" s="11">
        <f>'OddsRatio_working_3-way'!Z613+'OddsRatio_working_3-way'!AF613</f>
        <v>1.0525021809726729</v>
      </c>
      <c r="AM613" s="11">
        <f>'OddsRatio_working_3-way'!AA613+'OddsRatio_working_3-way'!AG613</f>
        <v>-0.88485733784936049</v>
      </c>
      <c r="AN613" s="11">
        <f>'OddsRatio_working_3-way'!AB613+'OddsRatio_working_3-way'!AH613</f>
        <v>-0.16764484312331221</v>
      </c>
      <c r="AO613" s="11">
        <f>'OddsRatio_working_3-way'!AC613+'OddsRatio_working_3-way'!AI613</f>
        <v>0</v>
      </c>
      <c r="AP613" s="11">
        <f>'OddsRatio_working_3-way'!AD613+'OddsRatio_working_3-way'!AJ613</f>
        <v>0</v>
      </c>
      <c r="AQ613" s="11">
        <f>'OddsRatio_working_3-way'!AE613+'OddsRatio_working_3-way'!AK613</f>
        <v>0</v>
      </c>
      <c r="AR613" s="10">
        <f>IF(A613="","",IF(('OddsRatio_working_3-way'!X613=0),IF(Q613&gt;0,-Q613^(1/3),(-Q613)^(1/3)),'OddsRatio_working_3-way'!AL613-'OddsRatio_working_3-way'!R613/3))</f>
        <v>1.0525021809726729</v>
      </c>
      <c r="AS613" s="11">
        <f>IF(('OddsRatio_working_3-way'!X613=0),IF(Q613&gt;0,-Q613^(1/3),(-Q613)^(1/3)),'OddsRatio_working_3-way'!AM613-'OddsRatio_working_3-way'!R613/3)</f>
        <v>-0.88485733784936049</v>
      </c>
      <c r="AT613" s="11">
        <f>IF(('OddsRatio_working_3-way'!X613=0),IF(Q613&gt;0,-Q613^(1/3),(-Q613)^(1/3)),'OddsRatio_working_3-way'!AN613-'OddsRatio_working_3-way'!R613/3)</f>
        <v>-0.16764484312331221</v>
      </c>
      <c r="AU613" s="11">
        <f>IF(('OddsRatio_working_3-way'!X613=0),0,'OddsRatio_working_3-way'!AO613)</f>
        <v>0</v>
      </c>
      <c r="AV613" s="11">
        <f>IF(('OddsRatio_working_3-way'!X613=0),0,'OddsRatio_working_3-way'!AP613)</f>
        <v>0</v>
      </c>
      <c r="AW613" s="11">
        <f>IF(('OddsRatio_working_3-way'!X613=0),0,'OddsRatio_working_3-way'!AQ613)</f>
        <v>0</v>
      </c>
    </row>
    <row r="614" spans="1:49" x14ac:dyDescent="0.2">
      <c r="A614" s="4">
        <f>IF('True_Odds_Calculator_3-way'!A615="","",'True_Odds_Calculator_3-way'!A615)</f>
        <v>6.39</v>
      </c>
      <c r="B614" s="4">
        <f>IF('True_Odds_Calculator_3-way'!B615="","",'True_Odds_Calculator_3-way'!B615)</f>
        <v>4.41</v>
      </c>
      <c r="C614" s="4">
        <f>IF('True_Odds_Calculator_3-way'!C615="","",'True_Odds_Calculator_3-way'!C615)</f>
        <v>1.56</v>
      </c>
      <c r="D614" s="9">
        <f t="shared" si="130"/>
        <v>0.15059372211875596</v>
      </c>
      <c r="E614" s="9">
        <f t="shared" si="131"/>
        <v>0.21889474943737308</v>
      </c>
      <c r="F614" s="9">
        <f t="shared" si="132"/>
        <v>0.63051152844387104</v>
      </c>
      <c r="G614" s="9">
        <f t="shared" si="133"/>
        <v>1.0464532562837228</v>
      </c>
      <c r="H614" s="9">
        <f t="shared" si="134"/>
        <v>6.6403830513692661</v>
      </c>
      <c r="I614" s="9">
        <f t="shared" si="135"/>
        <v>4.568405603927495</v>
      </c>
      <c r="J614" s="9">
        <f t="shared" si="136"/>
        <v>1.5860138235188848</v>
      </c>
      <c r="K614" s="11">
        <f t="shared" si="137"/>
        <v>0.1564945226917058</v>
      </c>
      <c r="L614" s="11">
        <f t="shared" si="138"/>
        <v>0.22675736961451246</v>
      </c>
      <c r="M614" s="11">
        <f t="shared" si="139"/>
        <v>0.64102564102564097</v>
      </c>
      <c r="N614" s="11">
        <f>'OddsRatio_working_3-way'!K614+'OddsRatio_working_3-way'!L614+'OddsRatio_working_3-way'!M614-('OddsRatio_working_3-way'!K614*'OddsRatio_working_3-way'!L614)-('OddsRatio_working_3-way'!K614*'OddsRatio_working_3-way'!M614)-('OddsRatio_working_3-way'!L614*'OddsRatio_working_3-way'!M614)+('OddsRatio_working_3-way'!K614*'OddsRatio_working_3-way'!L614*'OddsRatio_working_3-way'!M614)-1</f>
        <v>-0.23413542349379601</v>
      </c>
      <c r="O614" s="11">
        <f>0</f>
        <v>0</v>
      </c>
      <c r="P614" s="11">
        <f>('OddsRatio_working_3-way'!K614*'OddsRatio_working_3-way'!L614)+('OddsRatio_working_3-way'!K614*'OddsRatio_working_3-way'!M614)+('OddsRatio_working_3-way'!L614*'OddsRatio_working_3-way'!M614)-(3*'OddsRatio_working_3-way'!K614*'OddsRatio_working_3-way'!L614*'OddsRatio_working_3-way'!M614)</f>
        <v>0.21291771794789904</v>
      </c>
      <c r="Q614" s="11">
        <f>2*'OddsRatio_working_3-way'!K614*'OddsRatio_working_3-way'!L614*'OddsRatio_working_3-way'!M614</f>
        <v>4.5495238877756201E-2</v>
      </c>
      <c r="R614" s="11">
        <f t="shared" si="140"/>
        <v>0</v>
      </c>
      <c r="S614" s="11">
        <f t="shared" si="141"/>
        <v>-0.90937849032289131</v>
      </c>
      <c r="T614" s="11">
        <f t="shared" si="142"/>
        <v>-0.19431164323138703</v>
      </c>
      <c r="U614" s="11">
        <f>'OddsRatio_working_3-way'!S614-'OddsRatio_working_3-way'!R614^2/3</f>
        <v>-0.90937849032289131</v>
      </c>
      <c r="V614" s="11">
        <f>'OddsRatio_working_3-way'!S614*'OddsRatio_working_3-way'!R614/3-2*'OddsRatio_working_3-way'!R614^3/27-'OddsRatio_working_3-way'!T614</f>
        <v>0.19431164323138703</v>
      </c>
      <c r="W614" s="11">
        <f>'OddsRatio_working_3-way'!V614^2+4*'OddsRatio_working_3-way'!U614^3/27</f>
        <v>-7.365454645995767E-2</v>
      </c>
      <c r="X614" s="11">
        <f>IF('OddsRatio_working_3-way'!W614&gt;0,IF(ABS('OddsRatio_working_3-way'!V614+SQRT('OddsRatio_working_3-way'!W614))/2&gt;0,ABS('OddsRatio_working_3-way'!V614+SQRT('OddsRatio_working_3-way'!W614))/2,ABS('OddsRatio_working_3-way'!V614-SQRT('OddsRatio_working_3-way'!W614))/2),SQRT(-'OddsRatio_working_3-way'!U614^3/27))</f>
        <v>0.16689185207435944</v>
      </c>
      <c r="Y614" s="11">
        <f>IF('OddsRatio_working_3-way'!W614&gt;=0,IF('OddsRatio_working_3-way'!V614+SQRT('OddsRatio_working_3-way'!W614)&gt;0,0,PI()),ACOS('OddsRatio_working_3-way'!V614/(2*'OddsRatio_working_3-way'!X614)))</f>
        <v>0.94942786001239421</v>
      </c>
      <c r="Z614" s="11">
        <f>'OddsRatio_working_3-way'!X614^(1/3)*COS('OddsRatio_working_3-way'!Y614/3)</f>
        <v>0.52322662814186138</v>
      </c>
      <c r="AA614" s="11">
        <f>'OddsRatio_working_3-way'!X614^(1/3)*COS(('OddsRatio_working_3-way'!Y614+2*PI())/3)</f>
        <v>-0.4100048376940692</v>
      </c>
      <c r="AB614" s="11">
        <f>'OddsRatio_working_3-way'!X614^(1/3)*COS(('OddsRatio_working_3-way'!Y614+4*PI())/3)</f>
        <v>-0.11322179044779235</v>
      </c>
      <c r="AC614" s="11">
        <f>'OddsRatio_working_3-way'!X614^(1/3)*SIN('OddsRatio_working_3-way'!Y614/3)</f>
        <v>0.17134777221855566</v>
      </c>
      <c r="AD614" s="11">
        <f>'OddsRatio_working_3-way'!X614^(1/3)*SIN(('OddsRatio_working_3-way'!Y614+2*PI())/3)</f>
        <v>0.36745366579804817</v>
      </c>
      <c r="AE614" s="11">
        <f>'OddsRatio_working_3-way'!X614^(1/3)*SIN(('OddsRatio_working_3-way'!Y614+4*PI())/3)</f>
        <v>-0.53880143801660363</v>
      </c>
      <c r="AF614" s="11">
        <f>-'OddsRatio_working_3-way'!U614/(3*'OddsRatio_working_3-way'!X614^(1/3))*COS(('OddsRatio_working_3-way'!Y614)/3)</f>
        <v>0.52322662814186149</v>
      </c>
      <c r="AG614" s="11">
        <f>-'OddsRatio_working_3-way'!U614/(3*'OddsRatio_working_3-way'!X614^(1/3))*COS(('OddsRatio_working_3-way'!Y614+2*PI())/3)</f>
        <v>-0.41000483769406931</v>
      </c>
      <c r="AH614" s="11">
        <f>-'OddsRatio_working_3-way'!U614/(3*'OddsRatio_working_3-way'!X614^(1/3))*COS(('OddsRatio_working_3-way'!Y614+4*PI())/3)</f>
        <v>-0.11322179044779236</v>
      </c>
      <c r="AI614" s="11">
        <f>'OddsRatio_working_3-way'!U614/(3*'OddsRatio_working_3-way'!X614^(1/3))*SIN(('OddsRatio_working_3-way'!Y614)/3)</f>
        <v>-0.17134777221855568</v>
      </c>
      <c r="AJ614" s="11">
        <f>'OddsRatio_working_3-way'!U614/(3*'OddsRatio_working_3-way'!X614^(1/3))*SIN(('OddsRatio_working_3-way'!Y614+2*PI())/3)</f>
        <v>-0.36745366579804822</v>
      </c>
      <c r="AK614" s="11">
        <f>'OddsRatio_working_3-way'!U614/(3*'OddsRatio_working_3-way'!X614^(1/3))*SIN(('OddsRatio_working_3-way'!Y614+4*PI())/3)</f>
        <v>0.53880143801660374</v>
      </c>
      <c r="AL614" s="11">
        <f>'OddsRatio_working_3-way'!Z614+'OddsRatio_working_3-way'!AF614</f>
        <v>1.0464532562837228</v>
      </c>
      <c r="AM614" s="11">
        <f>'OddsRatio_working_3-way'!AA614+'OddsRatio_working_3-way'!AG614</f>
        <v>-0.82000967538813851</v>
      </c>
      <c r="AN614" s="11">
        <f>'OddsRatio_working_3-way'!AB614+'OddsRatio_working_3-way'!AH614</f>
        <v>-0.2264435808955847</v>
      </c>
      <c r="AO614" s="11">
        <f>'OddsRatio_working_3-way'!AC614+'OddsRatio_working_3-way'!AI614</f>
        <v>0</v>
      </c>
      <c r="AP614" s="11">
        <f>'OddsRatio_working_3-way'!AD614+'OddsRatio_working_3-way'!AJ614</f>
        <v>0</v>
      </c>
      <c r="AQ614" s="11">
        <f>'OddsRatio_working_3-way'!AE614+'OddsRatio_working_3-way'!AK614</f>
        <v>0</v>
      </c>
      <c r="AR614" s="10">
        <f>IF(A614="","",IF(('OddsRatio_working_3-way'!X614=0),IF(Q614&gt;0,-Q614^(1/3),(-Q614)^(1/3)),'OddsRatio_working_3-way'!AL614-'OddsRatio_working_3-way'!R614/3))</f>
        <v>1.0464532562837228</v>
      </c>
      <c r="AS614" s="11">
        <f>IF(('OddsRatio_working_3-way'!X614=0),IF(Q614&gt;0,-Q614^(1/3),(-Q614)^(1/3)),'OddsRatio_working_3-way'!AM614-'OddsRatio_working_3-way'!R614/3)</f>
        <v>-0.82000967538813851</v>
      </c>
      <c r="AT614" s="11">
        <f>IF(('OddsRatio_working_3-way'!X614=0),IF(Q614&gt;0,-Q614^(1/3),(-Q614)^(1/3)),'OddsRatio_working_3-way'!AN614-'OddsRatio_working_3-way'!R614/3)</f>
        <v>-0.2264435808955847</v>
      </c>
      <c r="AU614" s="11">
        <f>IF(('OddsRatio_working_3-way'!X614=0),0,'OddsRatio_working_3-way'!AO614)</f>
        <v>0</v>
      </c>
      <c r="AV614" s="11">
        <f>IF(('OddsRatio_working_3-way'!X614=0),0,'OddsRatio_working_3-way'!AP614)</f>
        <v>0</v>
      </c>
      <c r="AW614" s="11">
        <f>IF(('OddsRatio_working_3-way'!X614=0),0,'OddsRatio_working_3-way'!AQ614)</f>
        <v>0</v>
      </c>
    </row>
    <row r="615" spans="1:49" x14ac:dyDescent="0.2">
      <c r="A615" s="4">
        <f>IF('True_Odds_Calculator_3-way'!A616="","",'True_Odds_Calculator_3-way'!A616)</f>
        <v>2.72</v>
      </c>
      <c r="B615" s="4">
        <f>IF('True_Odds_Calculator_3-way'!B616="","",'True_Odds_Calculator_3-way'!B616)</f>
        <v>3.28</v>
      </c>
      <c r="C615" s="4">
        <f>IF('True_Odds_Calculator_3-way'!C616="","",'True_Odds_Calculator_3-way'!C616)</f>
        <v>2.86</v>
      </c>
      <c r="D615" s="9">
        <f t="shared" si="130"/>
        <v>0.35996653318279387</v>
      </c>
      <c r="E615" s="9">
        <f t="shared" si="131"/>
        <v>0.29789109611863135</v>
      </c>
      <c r="F615" s="9">
        <f t="shared" si="132"/>
        <v>0.34214237069857467</v>
      </c>
      <c r="G615" s="9">
        <f t="shared" si="133"/>
        <v>1.0337418798839173</v>
      </c>
      <c r="H615" s="9">
        <f t="shared" si="134"/>
        <v>2.7780360334003387</v>
      </c>
      <c r="I615" s="9">
        <f t="shared" si="135"/>
        <v>3.3569314861353314</v>
      </c>
      <c r="J615" s="9">
        <f t="shared" si="136"/>
        <v>2.9227598965840857</v>
      </c>
      <c r="K615" s="11">
        <f t="shared" si="137"/>
        <v>0.36764705882352938</v>
      </c>
      <c r="L615" s="11">
        <f t="shared" si="138"/>
        <v>0.3048780487804878</v>
      </c>
      <c r="M615" s="11">
        <f t="shared" si="139"/>
        <v>0.34965034965034969</v>
      </c>
      <c r="N615" s="11">
        <f>'OddsRatio_working_3-way'!K615+'OddsRatio_working_3-way'!L615+'OddsRatio_working_3-way'!M615-('OddsRatio_working_3-way'!K615*'OddsRatio_working_3-way'!L615)-('OddsRatio_working_3-way'!K615*'OddsRatio_working_3-way'!M615)-('OddsRatio_working_3-way'!L615*'OddsRatio_working_3-way'!M615)+('OddsRatio_working_3-way'!K615*'OddsRatio_working_3-way'!L615*'OddsRatio_working_3-way'!M615)-1</f>
        <v>-0.28586925986495559</v>
      </c>
      <c r="O615" s="11">
        <f>0</f>
        <v>0</v>
      </c>
      <c r="P615" s="11">
        <f>('OddsRatio_working_3-way'!K615*'OddsRatio_working_3-way'!L615)+('OddsRatio_working_3-way'!K615*'OddsRatio_working_3-way'!M615)+('OddsRatio_working_3-way'!L615*'OddsRatio_working_3-way'!M615)-(3*'OddsRatio_working_3-way'!K615*'OddsRatio_working_3-way'!L615*'OddsRatio_working_3-way'!M615)</f>
        <v>0.22966183744519475</v>
      </c>
      <c r="Q615" s="11">
        <f>2*'OddsRatio_working_3-way'!K615*'OddsRatio_working_3-way'!L615*'OddsRatio_working_3-way'!M615</f>
        <v>7.8382879674127881E-2</v>
      </c>
      <c r="R615" s="11">
        <f t="shared" si="140"/>
        <v>0</v>
      </c>
      <c r="S615" s="11">
        <f t="shared" si="141"/>
        <v>-0.80338066972883626</v>
      </c>
      <c r="T615" s="11">
        <f t="shared" si="142"/>
        <v>-0.27419135485625801</v>
      </c>
      <c r="U615" s="11">
        <f>'OddsRatio_working_3-way'!S615-'OddsRatio_working_3-way'!R615^2/3</f>
        <v>-0.80338066972883626</v>
      </c>
      <c r="V615" s="11">
        <f>'OddsRatio_working_3-way'!S615*'OddsRatio_working_3-way'!R615/3-2*'OddsRatio_working_3-way'!R615^3/27-'OddsRatio_working_3-way'!T615</f>
        <v>0.27419135485625801</v>
      </c>
      <c r="W615" s="11">
        <f>'OddsRatio_working_3-way'!V615^2+4*'OddsRatio_working_3-way'!U615^3/27</f>
        <v>-1.6366348396530256E-3</v>
      </c>
      <c r="X615" s="11">
        <f>IF('OddsRatio_working_3-way'!W615&gt;0,IF(ABS('OddsRatio_working_3-way'!V615+SQRT('OddsRatio_working_3-way'!W615))/2&gt;0,ABS('OddsRatio_working_3-way'!V615+SQRT('OddsRatio_working_3-way'!W615))/2,ABS('OddsRatio_working_3-way'!V615-SQRT('OddsRatio_working_3-way'!W615))/2),SQRT(-'OddsRatio_working_3-way'!U615^3/27))</f>
        <v>0.13857988122159312</v>
      </c>
      <c r="Y615" s="11">
        <f>IF('OddsRatio_working_3-way'!W615&gt;=0,IF('OddsRatio_working_3-way'!V615+SQRT('OddsRatio_working_3-way'!W615)&gt;0,0,PI()),ACOS('OddsRatio_working_3-way'!V615/(2*'OddsRatio_working_3-way'!X615)))</f>
        <v>0.14648732509125661</v>
      </c>
      <c r="Z615" s="11">
        <f>'OddsRatio_working_3-way'!X615^(1/3)*COS('OddsRatio_working_3-way'!Y615/3)</f>
        <v>0.51687093994195876</v>
      </c>
      <c r="AA615" s="11">
        <f>'OddsRatio_working_3-way'!X615^(1/3)*COS(('OddsRatio_working_3-way'!Y615+2*PI())/3)</f>
        <v>-0.28030990744594414</v>
      </c>
      <c r="AB615" s="11">
        <f>'OddsRatio_working_3-way'!X615^(1/3)*COS(('OddsRatio_working_3-way'!Y615+4*PI())/3)</f>
        <v>-0.23656103249601435</v>
      </c>
      <c r="AC615" s="11">
        <f>'OddsRatio_working_3-way'!X615^(1/3)*SIN('OddsRatio_working_3-way'!Y615/3)</f>
        <v>2.5258424729085162E-2</v>
      </c>
      <c r="AD615" s="11">
        <f>'OddsRatio_working_3-way'!X615^(1/3)*SIN(('OddsRatio_working_3-way'!Y615+2*PI())/3)</f>
        <v>0.43499415210313463</v>
      </c>
      <c r="AE615" s="11">
        <f>'OddsRatio_working_3-way'!X615^(1/3)*SIN(('OddsRatio_working_3-way'!Y615+4*PI())/3)</f>
        <v>-0.46025257683221982</v>
      </c>
      <c r="AF615" s="11">
        <f>-'OddsRatio_working_3-way'!U615/(3*'OddsRatio_working_3-way'!X615^(1/3))*COS(('OddsRatio_working_3-way'!Y615)/3)</f>
        <v>0.51687093994195865</v>
      </c>
      <c r="AG615" s="11">
        <f>-'OddsRatio_working_3-way'!U615/(3*'OddsRatio_working_3-way'!X615^(1/3))*COS(('OddsRatio_working_3-way'!Y615+2*PI())/3)</f>
        <v>-0.28030990744594408</v>
      </c>
      <c r="AH615" s="11">
        <f>-'OddsRatio_working_3-way'!U615/(3*'OddsRatio_working_3-way'!X615^(1/3))*COS(('OddsRatio_working_3-way'!Y615+4*PI())/3)</f>
        <v>-0.23656103249601429</v>
      </c>
      <c r="AI615" s="11">
        <f>'OddsRatio_working_3-way'!U615/(3*'OddsRatio_working_3-way'!X615^(1/3))*SIN(('OddsRatio_working_3-way'!Y615)/3)</f>
        <v>-2.5258424729085158E-2</v>
      </c>
      <c r="AJ615" s="11">
        <f>'OddsRatio_working_3-way'!U615/(3*'OddsRatio_working_3-way'!X615^(1/3))*SIN(('OddsRatio_working_3-way'!Y615+2*PI())/3)</f>
        <v>-0.43499415210313452</v>
      </c>
      <c r="AK615" s="11">
        <f>'OddsRatio_working_3-way'!U615/(3*'OddsRatio_working_3-way'!X615^(1/3))*SIN(('OddsRatio_working_3-way'!Y615+4*PI())/3)</f>
        <v>0.46025257683221976</v>
      </c>
      <c r="AL615" s="11">
        <f>'OddsRatio_working_3-way'!Z615+'OddsRatio_working_3-way'!AF615</f>
        <v>1.0337418798839173</v>
      </c>
      <c r="AM615" s="11">
        <f>'OddsRatio_working_3-way'!AA615+'OddsRatio_working_3-way'!AG615</f>
        <v>-0.56061981489188817</v>
      </c>
      <c r="AN615" s="11">
        <f>'OddsRatio_working_3-way'!AB615+'OddsRatio_working_3-way'!AH615</f>
        <v>-0.47312206499202863</v>
      </c>
      <c r="AO615" s="11">
        <f>'OddsRatio_working_3-way'!AC615+'OddsRatio_working_3-way'!AI615</f>
        <v>0</v>
      </c>
      <c r="AP615" s="11">
        <f>'OddsRatio_working_3-way'!AD615+'OddsRatio_working_3-way'!AJ615</f>
        <v>0</v>
      </c>
      <c r="AQ615" s="11">
        <f>'OddsRatio_working_3-way'!AE615+'OddsRatio_working_3-way'!AK615</f>
        <v>0</v>
      </c>
      <c r="AR615" s="10">
        <f>IF(A615="","",IF(('OddsRatio_working_3-way'!X615=0),IF(Q615&gt;0,-Q615^(1/3),(-Q615)^(1/3)),'OddsRatio_working_3-way'!AL615-'OddsRatio_working_3-way'!R615/3))</f>
        <v>1.0337418798839173</v>
      </c>
      <c r="AS615" s="11">
        <f>IF(('OddsRatio_working_3-way'!X615=0),IF(Q615&gt;0,-Q615^(1/3),(-Q615)^(1/3)),'OddsRatio_working_3-way'!AM615-'OddsRatio_working_3-way'!R615/3)</f>
        <v>-0.56061981489188817</v>
      </c>
      <c r="AT615" s="11">
        <f>IF(('OddsRatio_working_3-way'!X615=0),IF(Q615&gt;0,-Q615^(1/3),(-Q615)^(1/3)),'OddsRatio_working_3-way'!AN615-'OddsRatio_working_3-way'!R615/3)</f>
        <v>-0.47312206499202863</v>
      </c>
      <c r="AU615" s="11">
        <f>IF(('OddsRatio_working_3-way'!X615=0),0,'OddsRatio_working_3-way'!AO615)</f>
        <v>0</v>
      </c>
      <c r="AV615" s="11">
        <f>IF(('OddsRatio_working_3-way'!X615=0),0,'OddsRatio_working_3-way'!AP615)</f>
        <v>0</v>
      </c>
      <c r="AW615" s="11">
        <f>IF(('OddsRatio_working_3-way'!X615=0),0,'OddsRatio_working_3-way'!AQ615)</f>
        <v>0</v>
      </c>
    </row>
    <row r="616" spans="1:49" x14ac:dyDescent="0.2">
      <c r="A616" s="4">
        <f>IF('True_Odds_Calculator_3-way'!A617="","",'True_Odds_Calculator_3-way'!A617)</f>
        <v>3.4</v>
      </c>
      <c r="B616" s="4">
        <f>IF('True_Odds_Calculator_3-way'!B617="","",'True_Odds_Calculator_3-way'!B617)</f>
        <v>4.1500000000000004</v>
      </c>
      <c r="C616" s="4">
        <f>IF('True_Odds_Calculator_3-way'!C617="","",'True_Odds_Calculator_3-way'!C617)</f>
        <v>2.02</v>
      </c>
      <c r="D616" s="9">
        <f t="shared" si="130"/>
        <v>0.28438000820722825</v>
      </c>
      <c r="E616" s="9">
        <f t="shared" si="131"/>
        <v>0.23240662479263685</v>
      </c>
      <c r="F616" s="9">
        <f t="shared" si="132"/>
        <v>0.48321336700013495</v>
      </c>
      <c r="G616" s="9">
        <f t="shared" si="133"/>
        <v>1.0485089949186612</v>
      </c>
      <c r="H616" s="9">
        <f t="shared" si="134"/>
        <v>3.5164215878047873</v>
      </c>
      <c r="I616" s="9">
        <f t="shared" si="135"/>
        <v>4.3028033339937828</v>
      </c>
      <c r="J616" s="9">
        <f t="shared" si="136"/>
        <v>2.069479174817034</v>
      </c>
      <c r="K616" s="11">
        <f t="shared" si="137"/>
        <v>0.29411764705882354</v>
      </c>
      <c r="L616" s="11">
        <f t="shared" si="138"/>
        <v>0.24096385542168672</v>
      </c>
      <c r="M616" s="11">
        <f t="shared" si="139"/>
        <v>0.49504950495049505</v>
      </c>
      <c r="N616" s="11">
        <f>'OddsRatio_working_3-way'!K616+'OddsRatio_working_3-way'!L616+'OddsRatio_working_3-way'!M616-('OddsRatio_working_3-way'!K616*'OddsRatio_working_3-way'!L616)-('OddsRatio_working_3-way'!K616*'OddsRatio_working_3-way'!M616)-('OddsRatio_working_3-way'!L616*'OddsRatio_working_3-way'!M616)+('OddsRatio_working_3-way'!K616*'OddsRatio_working_3-way'!L616*'OddsRatio_working_3-way'!M616)-1</f>
        <v>-0.27054753668137899</v>
      </c>
      <c r="O616" s="11">
        <f>0</f>
        <v>0</v>
      </c>
      <c r="P616" s="11">
        <f>('OddsRatio_working_3-way'!K616*'OddsRatio_working_3-way'!L616)+('OddsRatio_working_3-way'!K616*'OddsRatio_working_3-way'!M616)+('OddsRatio_working_3-way'!L616*'OddsRatio_working_3-way'!M616)-(3*'OddsRatio_working_3-way'!K616*'OddsRatio_working_3-way'!L616*'OddsRatio_working_3-way'!M616)</f>
        <v>0.23050852214916745</v>
      </c>
      <c r="Q616" s="11">
        <f>2*'OddsRatio_working_3-way'!K616*'OddsRatio_working_3-way'!L616*'OddsRatio_working_3-way'!M616</f>
        <v>7.0170021963216866E-2</v>
      </c>
      <c r="R616" s="11">
        <f t="shared" si="140"/>
        <v>0</v>
      </c>
      <c r="S616" s="11">
        <f t="shared" si="141"/>
        <v>-0.85200746965452856</v>
      </c>
      <c r="T616" s="11">
        <f t="shared" si="142"/>
        <v>-0.25936300446104366</v>
      </c>
      <c r="U616" s="11">
        <f>'OddsRatio_working_3-way'!S616-'OddsRatio_working_3-way'!R616^2/3</f>
        <v>-0.85200746965452856</v>
      </c>
      <c r="V616" s="11">
        <f>'OddsRatio_working_3-way'!S616*'OddsRatio_working_3-way'!R616/3-2*'OddsRatio_working_3-way'!R616^3/27-'OddsRatio_working_3-way'!T616</f>
        <v>0.25936300446104366</v>
      </c>
      <c r="W616" s="11">
        <f>'OddsRatio_working_3-way'!V616^2+4*'OddsRatio_working_3-way'!U616^3/27</f>
        <v>-2.4358457827891325E-2</v>
      </c>
      <c r="X616" s="11">
        <f>IF('OddsRatio_working_3-way'!W616&gt;0,IF(ABS('OddsRatio_working_3-way'!V616+SQRT('OddsRatio_working_3-way'!W616))/2&gt;0,ABS('OddsRatio_working_3-way'!V616+SQRT('OddsRatio_working_3-way'!W616))/2,ABS('OddsRatio_working_3-way'!V616-SQRT('OddsRatio_working_3-way'!W616))/2),SQRT(-'OddsRatio_working_3-way'!U616^3/27))</f>
        <v>0.15135027742867757</v>
      </c>
      <c r="Y616" s="11">
        <f>IF('OddsRatio_working_3-way'!W616&gt;=0,IF('OddsRatio_working_3-way'!V616+SQRT('OddsRatio_working_3-way'!W616)&gt;0,0,PI()),ACOS('OddsRatio_working_3-way'!V616/(2*'OddsRatio_working_3-way'!X616)))</f>
        <v>0.54170605193495369</v>
      </c>
      <c r="Z616" s="11">
        <f>'OddsRatio_working_3-way'!X616^(1/3)*COS('OddsRatio_working_3-way'!Y616/3)</f>
        <v>0.52425449745933073</v>
      </c>
      <c r="AA616" s="11">
        <f>'OddsRatio_working_3-way'!X616^(1/3)*COS(('OddsRatio_working_3-way'!Y616+2*PI())/3)</f>
        <v>-0.3450114078548</v>
      </c>
      <c r="AB616" s="11">
        <f>'OddsRatio_working_3-way'!X616^(1/3)*COS(('OddsRatio_working_3-way'!Y616+4*PI())/3)</f>
        <v>-0.17924308960453059</v>
      </c>
      <c r="AC616" s="11">
        <f>'OddsRatio_working_3-way'!X616^(1/3)*SIN('OddsRatio_working_3-way'!Y616/3)</f>
        <v>9.5706383164904568E-2</v>
      </c>
      <c r="AD616" s="11">
        <f>'OddsRatio_working_3-way'!X616^(1/3)*SIN(('OddsRatio_working_3-way'!Y616+2*PI())/3)</f>
        <v>0.40616452126557256</v>
      </c>
      <c r="AE616" s="11">
        <f>'OddsRatio_working_3-way'!X616^(1/3)*SIN(('OddsRatio_working_3-way'!Y616+4*PI())/3)</f>
        <v>-0.5018709044304771</v>
      </c>
      <c r="AF616" s="11">
        <f>-'OddsRatio_working_3-way'!U616/(3*'OddsRatio_working_3-way'!X616^(1/3))*COS(('OddsRatio_working_3-way'!Y616)/3)</f>
        <v>0.52425449745933062</v>
      </c>
      <c r="AG616" s="11">
        <f>-'OddsRatio_working_3-way'!U616/(3*'OddsRatio_working_3-way'!X616^(1/3))*COS(('OddsRatio_working_3-way'!Y616+2*PI())/3)</f>
        <v>-0.34501140785479995</v>
      </c>
      <c r="AH616" s="11">
        <f>-'OddsRatio_working_3-way'!U616/(3*'OddsRatio_working_3-way'!X616^(1/3))*COS(('OddsRatio_working_3-way'!Y616+4*PI())/3)</f>
        <v>-0.17924308960453056</v>
      </c>
      <c r="AI616" s="11">
        <f>'OddsRatio_working_3-way'!U616/(3*'OddsRatio_working_3-way'!X616^(1/3))*SIN(('OddsRatio_working_3-way'!Y616)/3)</f>
        <v>-9.5706383164904554E-2</v>
      </c>
      <c r="AJ616" s="11">
        <f>'OddsRatio_working_3-way'!U616/(3*'OddsRatio_working_3-way'!X616^(1/3))*SIN(('OddsRatio_working_3-way'!Y616+2*PI())/3)</f>
        <v>-0.40616452126557251</v>
      </c>
      <c r="AK616" s="11">
        <f>'OddsRatio_working_3-way'!U616/(3*'OddsRatio_working_3-way'!X616^(1/3))*SIN(('OddsRatio_working_3-way'!Y616+4*PI())/3)</f>
        <v>0.50187090443047699</v>
      </c>
      <c r="AL616" s="11">
        <f>'OddsRatio_working_3-way'!Z616+'OddsRatio_working_3-way'!AF616</f>
        <v>1.0485089949186612</v>
      </c>
      <c r="AM616" s="11">
        <f>'OddsRatio_working_3-way'!AA616+'OddsRatio_working_3-way'!AG616</f>
        <v>-0.6900228157096</v>
      </c>
      <c r="AN616" s="11">
        <f>'OddsRatio_working_3-way'!AB616+'OddsRatio_working_3-way'!AH616</f>
        <v>-0.35848617920906112</v>
      </c>
      <c r="AO616" s="11">
        <f>'OddsRatio_working_3-way'!AC616+'OddsRatio_working_3-way'!AI616</f>
        <v>0</v>
      </c>
      <c r="AP616" s="11">
        <f>'OddsRatio_working_3-way'!AD616+'OddsRatio_working_3-way'!AJ616</f>
        <v>0</v>
      </c>
      <c r="AQ616" s="11">
        <f>'OddsRatio_working_3-way'!AE616+'OddsRatio_working_3-way'!AK616</f>
        <v>0</v>
      </c>
      <c r="AR616" s="10">
        <f>IF(A616="","",IF(('OddsRatio_working_3-way'!X616=0),IF(Q616&gt;0,-Q616^(1/3),(-Q616)^(1/3)),'OddsRatio_working_3-way'!AL616-'OddsRatio_working_3-way'!R616/3))</f>
        <v>1.0485089949186612</v>
      </c>
      <c r="AS616" s="11">
        <f>IF(('OddsRatio_working_3-way'!X616=0),IF(Q616&gt;0,-Q616^(1/3),(-Q616)^(1/3)),'OddsRatio_working_3-way'!AM616-'OddsRatio_working_3-way'!R616/3)</f>
        <v>-0.6900228157096</v>
      </c>
      <c r="AT616" s="11">
        <f>IF(('OddsRatio_working_3-way'!X616=0),IF(Q616&gt;0,-Q616^(1/3),(-Q616)^(1/3)),'OddsRatio_working_3-way'!AN616-'OddsRatio_working_3-way'!R616/3)</f>
        <v>-0.35848617920906112</v>
      </c>
      <c r="AU616" s="11">
        <f>IF(('OddsRatio_working_3-way'!X616=0),0,'OddsRatio_working_3-way'!AO616)</f>
        <v>0</v>
      </c>
      <c r="AV616" s="11">
        <f>IF(('OddsRatio_working_3-way'!X616=0),0,'OddsRatio_working_3-way'!AP616)</f>
        <v>0</v>
      </c>
      <c r="AW616" s="11">
        <f>IF(('OddsRatio_working_3-way'!X616=0),0,'OddsRatio_working_3-way'!AQ616)</f>
        <v>0</v>
      </c>
    </row>
    <row r="617" spans="1:49" x14ac:dyDescent="0.2">
      <c r="A617" s="4">
        <f>IF('True_Odds_Calculator_3-way'!A618="","",'True_Odds_Calculator_3-way'!A618)</f>
        <v>1.86</v>
      </c>
      <c r="B617" s="4">
        <f>IF('True_Odds_Calculator_3-way'!B618="","",'True_Odds_Calculator_3-way'!B618)</f>
        <v>4.1100000000000003</v>
      </c>
      <c r="C617" s="4">
        <f>IF('True_Odds_Calculator_3-way'!C618="","",'True_Odds_Calculator_3-way'!C618)</f>
        <v>4</v>
      </c>
      <c r="D617" s="9">
        <f t="shared" si="130"/>
        <v>0.52512359975066969</v>
      </c>
      <c r="E617" s="9">
        <f t="shared" si="131"/>
        <v>0.23417831271184386</v>
      </c>
      <c r="F617" s="9">
        <f t="shared" si="132"/>
        <v>0.24069808753748659</v>
      </c>
      <c r="G617" s="9">
        <f t="shared" si="133"/>
        <v>1.0515274137692776</v>
      </c>
      <c r="H617" s="9">
        <f t="shared" si="134"/>
        <v>1.9043135758415792</v>
      </c>
      <c r="I617" s="9">
        <f t="shared" si="135"/>
        <v>4.270250256822453</v>
      </c>
      <c r="J617" s="9">
        <f t="shared" si="136"/>
        <v>4.1545822413078328</v>
      </c>
      <c r="K617" s="11">
        <f t="shared" si="137"/>
        <v>0.5376344086021505</v>
      </c>
      <c r="L617" s="11">
        <f t="shared" si="138"/>
        <v>0.24330900243309</v>
      </c>
      <c r="M617" s="11">
        <f t="shared" si="139"/>
        <v>0.25</v>
      </c>
      <c r="N617" s="11">
        <f>'OddsRatio_working_3-way'!K617+'OddsRatio_working_3-way'!L617+'OddsRatio_working_3-way'!M617-('OddsRatio_working_3-way'!K617*'OddsRatio_working_3-way'!L617)-('OddsRatio_working_3-way'!K617*'OddsRatio_working_3-way'!M617)-('OddsRatio_working_3-way'!L617*'OddsRatio_working_3-way'!M617)+('OddsRatio_working_3-way'!K617*'OddsRatio_working_3-way'!L617*'OddsRatio_working_3-way'!M617)-1</f>
        <v>-0.26240091044658997</v>
      </c>
      <c r="O617" s="11">
        <f>0</f>
        <v>0</v>
      </c>
      <c r="P617" s="11">
        <f>('OddsRatio_working_3-way'!K617*'OddsRatio_working_3-way'!L617)+('OddsRatio_working_3-way'!K617*'OddsRatio_working_3-way'!M617)+('OddsRatio_working_3-way'!L617*'OddsRatio_working_3-way'!M617)-(3*'OddsRatio_working_3-way'!K617*'OddsRatio_working_3-way'!L617*'OddsRatio_working_3-way'!M617)</f>
        <v>0.22793867566648351</v>
      </c>
      <c r="Q617" s="11">
        <f>2*'OddsRatio_working_3-way'!K617*'OddsRatio_working_3-way'!L617*'OddsRatio_working_3-way'!M617</f>
        <v>6.5405645815346775E-2</v>
      </c>
      <c r="R617" s="11">
        <f t="shared" si="140"/>
        <v>0</v>
      </c>
      <c r="S617" s="11">
        <f t="shared" si="141"/>
        <v>-0.86866571948453275</v>
      </c>
      <c r="T617" s="11">
        <f t="shared" si="142"/>
        <v>-0.24925845609312272</v>
      </c>
      <c r="U617" s="11">
        <f>'OddsRatio_working_3-way'!S617-'OddsRatio_working_3-way'!R617^2/3</f>
        <v>-0.86866571948453275</v>
      </c>
      <c r="V617" s="11">
        <f>'OddsRatio_working_3-way'!S617*'OddsRatio_working_3-way'!R617/3-2*'OddsRatio_working_3-way'!R617^3/27-'OddsRatio_working_3-way'!T617</f>
        <v>0.24925845609312272</v>
      </c>
      <c r="W617" s="11">
        <f>'OddsRatio_working_3-way'!V617^2+4*'OddsRatio_working_3-way'!U617^3/27</f>
        <v>-3.4978058133159053E-2</v>
      </c>
      <c r="X617" s="11">
        <f>IF('OddsRatio_working_3-way'!W617&gt;0,IF(ABS('OddsRatio_working_3-way'!V617+SQRT('OddsRatio_working_3-way'!W617))/2&gt;0,ABS('OddsRatio_working_3-way'!V617+SQRT('OddsRatio_working_3-way'!W617))/2,ABS('OddsRatio_working_3-way'!V617-SQRT('OddsRatio_working_3-way'!W617))/2),SQRT(-'OddsRatio_working_3-way'!U617^3/27))</f>
        <v>0.15581065116599557</v>
      </c>
      <c r="Y617" s="11">
        <f>IF('OddsRatio_working_3-way'!W617&gt;=0,IF('OddsRatio_working_3-way'!V617+SQRT('OddsRatio_working_3-way'!W617)&gt;0,0,PI()),ACOS('OddsRatio_working_3-way'!V617/(2*'OddsRatio_working_3-way'!X617)))</f>
        <v>0.64370745147726971</v>
      </c>
      <c r="Z617" s="11">
        <f>'OddsRatio_working_3-way'!X617^(1/3)*COS('OddsRatio_working_3-way'!Y617/3)</f>
        <v>0.5257637068846388</v>
      </c>
      <c r="AA617" s="11">
        <f>'OddsRatio_working_3-way'!X617^(1/3)*COS(('OddsRatio_working_3-way'!Y617+2*PI())/3)</f>
        <v>-0.362107975322225</v>
      </c>
      <c r="AB617" s="11">
        <f>'OddsRatio_working_3-way'!X617^(1/3)*COS(('OddsRatio_working_3-way'!Y617+4*PI())/3)</f>
        <v>-0.16365573156241417</v>
      </c>
      <c r="AC617" s="11">
        <f>'OddsRatio_working_3-way'!X617^(1/3)*SIN('OddsRatio_working_3-way'!Y617/3)</f>
        <v>0.11457645635601223</v>
      </c>
      <c r="AD617" s="11">
        <f>'OddsRatio_working_3-way'!X617^(1/3)*SIN(('OddsRatio_working_3-way'!Y617+2*PI())/3)</f>
        <v>0.39803649837196647</v>
      </c>
      <c r="AE617" s="11">
        <f>'OddsRatio_working_3-way'!X617^(1/3)*SIN(('OddsRatio_working_3-way'!Y617+4*PI())/3)</f>
        <v>-0.51261295472797852</v>
      </c>
      <c r="AF617" s="11">
        <f>-'OddsRatio_working_3-way'!U617/(3*'OddsRatio_working_3-way'!X617^(1/3))*COS(('OddsRatio_working_3-way'!Y617)/3)</f>
        <v>0.52576370688463892</v>
      </c>
      <c r="AG617" s="11">
        <f>-'OddsRatio_working_3-way'!U617/(3*'OddsRatio_working_3-way'!X617^(1/3))*COS(('OddsRatio_working_3-way'!Y617+2*PI())/3)</f>
        <v>-0.36210797532222505</v>
      </c>
      <c r="AH617" s="11">
        <f>-'OddsRatio_working_3-way'!U617/(3*'OddsRatio_working_3-way'!X617^(1/3))*COS(('OddsRatio_working_3-way'!Y617+4*PI())/3)</f>
        <v>-0.1636557315624142</v>
      </c>
      <c r="AI617" s="11">
        <f>'OddsRatio_working_3-way'!U617/(3*'OddsRatio_working_3-way'!X617^(1/3))*SIN(('OddsRatio_working_3-way'!Y617)/3)</f>
        <v>-0.11457645635601225</v>
      </c>
      <c r="AJ617" s="11">
        <f>'OddsRatio_working_3-way'!U617/(3*'OddsRatio_working_3-way'!X617^(1/3))*SIN(('OddsRatio_working_3-way'!Y617+2*PI())/3)</f>
        <v>-0.39803649837196653</v>
      </c>
      <c r="AK617" s="11">
        <f>'OddsRatio_working_3-way'!U617/(3*'OddsRatio_working_3-way'!X617^(1/3))*SIN(('OddsRatio_working_3-way'!Y617+4*PI())/3)</f>
        <v>0.51261295472797863</v>
      </c>
      <c r="AL617" s="11">
        <f>'OddsRatio_working_3-way'!Z617+'OddsRatio_working_3-way'!AF617</f>
        <v>1.0515274137692776</v>
      </c>
      <c r="AM617" s="11">
        <f>'OddsRatio_working_3-way'!AA617+'OddsRatio_working_3-way'!AG617</f>
        <v>-0.7242159506444501</v>
      </c>
      <c r="AN617" s="11">
        <f>'OddsRatio_working_3-way'!AB617+'OddsRatio_working_3-way'!AH617</f>
        <v>-0.32731146312482839</v>
      </c>
      <c r="AO617" s="11">
        <f>'OddsRatio_working_3-way'!AC617+'OddsRatio_working_3-way'!AI617</f>
        <v>0</v>
      </c>
      <c r="AP617" s="11">
        <f>'OddsRatio_working_3-way'!AD617+'OddsRatio_working_3-way'!AJ617</f>
        <v>0</v>
      </c>
      <c r="AQ617" s="11">
        <f>'OddsRatio_working_3-way'!AE617+'OddsRatio_working_3-way'!AK617</f>
        <v>0</v>
      </c>
      <c r="AR617" s="10">
        <f>IF(A617="","",IF(('OddsRatio_working_3-way'!X617=0),IF(Q617&gt;0,-Q617^(1/3),(-Q617)^(1/3)),'OddsRatio_working_3-way'!AL617-'OddsRatio_working_3-way'!R617/3))</f>
        <v>1.0515274137692776</v>
      </c>
      <c r="AS617" s="11">
        <f>IF(('OddsRatio_working_3-way'!X617=0),IF(Q617&gt;0,-Q617^(1/3),(-Q617)^(1/3)),'OddsRatio_working_3-way'!AM617-'OddsRatio_working_3-way'!R617/3)</f>
        <v>-0.7242159506444501</v>
      </c>
      <c r="AT617" s="11">
        <f>IF(('OddsRatio_working_3-way'!X617=0),IF(Q617&gt;0,-Q617^(1/3),(-Q617)^(1/3)),'OddsRatio_working_3-way'!AN617-'OddsRatio_working_3-way'!R617/3)</f>
        <v>-0.32731146312482839</v>
      </c>
      <c r="AU617" s="11">
        <f>IF(('OddsRatio_working_3-way'!X617=0),0,'OddsRatio_working_3-way'!AO617)</f>
        <v>0</v>
      </c>
      <c r="AV617" s="11">
        <f>IF(('OddsRatio_working_3-way'!X617=0),0,'OddsRatio_working_3-way'!AP617)</f>
        <v>0</v>
      </c>
      <c r="AW617" s="11">
        <f>IF(('OddsRatio_working_3-way'!X617=0),0,'OddsRatio_working_3-way'!AQ617)</f>
        <v>0</v>
      </c>
    </row>
    <row r="618" spans="1:49" x14ac:dyDescent="0.2">
      <c r="A618" s="4">
        <f>IF('True_Odds_Calculator_3-way'!A619="","",'True_Odds_Calculator_3-way'!A619)</f>
        <v>2.0099999999999998</v>
      </c>
      <c r="B618" s="4">
        <f>IF('True_Odds_Calculator_3-way'!B619="","",'True_Odds_Calculator_3-way'!B619)</f>
        <v>3.87</v>
      </c>
      <c r="C618" s="4">
        <f>IF('True_Odds_Calculator_3-way'!C619="","",'True_Odds_Calculator_3-way'!C619)</f>
        <v>3.66</v>
      </c>
      <c r="D618" s="9">
        <f t="shared" si="130"/>
        <v>0.48606231148491236</v>
      </c>
      <c r="E618" s="9">
        <f t="shared" si="131"/>
        <v>0.24971611795207485</v>
      </c>
      <c r="F618" s="9">
        <f t="shared" si="132"/>
        <v>0.26422157056301271</v>
      </c>
      <c r="G618" s="9">
        <f t="shared" si="133"/>
        <v>1.0468805840861555</v>
      </c>
      <c r="H618" s="9">
        <f t="shared" si="134"/>
        <v>2.0573493899270168</v>
      </c>
      <c r="I618" s="9">
        <f t="shared" si="135"/>
        <v>4.0045472763272674</v>
      </c>
      <c r="J618" s="9">
        <f t="shared" si="136"/>
        <v>3.7847023536691742</v>
      </c>
      <c r="K618" s="11">
        <f t="shared" si="137"/>
        <v>0.49751243781094534</v>
      </c>
      <c r="L618" s="11">
        <f t="shared" si="138"/>
        <v>0.25839793281653745</v>
      </c>
      <c r="M618" s="11">
        <f t="shared" si="139"/>
        <v>0.27322404371584696</v>
      </c>
      <c r="N618" s="11">
        <f>'OddsRatio_working_3-way'!K618+'OddsRatio_working_3-way'!L618+'OddsRatio_working_3-way'!M618-('OddsRatio_working_3-way'!K618*'OddsRatio_working_3-way'!L618)-('OddsRatio_working_3-way'!K618*'OddsRatio_working_3-way'!M618)-('OddsRatio_working_3-way'!L618*'OddsRatio_working_3-way'!M618)+('OddsRatio_working_3-way'!K618*'OddsRatio_working_3-way'!L618*'OddsRatio_working_3-way'!M618)-1</f>
        <v>-0.27083001844535382</v>
      </c>
      <c r="O618" s="11">
        <f>0</f>
        <v>0</v>
      </c>
      <c r="P618" s="11">
        <f>('OddsRatio_working_3-way'!K618*'OddsRatio_working_3-way'!L618)+('OddsRatio_working_3-way'!K618*'OddsRatio_working_3-way'!M618)+('OddsRatio_working_3-way'!L618*'OddsRatio_working_3-way'!M618)-(3*'OddsRatio_working_3-way'!K618*'OddsRatio_working_3-way'!L618*'OddsRatio_working_3-way'!M618)</f>
        <v>0.22971515110515117</v>
      </c>
      <c r="Q618" s="11">
        <f>2*'OddsRatio_working_3-way'!K618*'OddsRatio_working_3-way'!L618*'OddsRatio_working_3-way'!M618</f>
        <v>7.0249281683532463E-2</v>
      </c>
      <c r="R618" s="11">
        <f t="shared" si="140"/>
        <v>0</v>
      </c>
      <c r="S618" s="11">
        <f t="shared" si="141"/>
        <v>-0.84818940095261819</v>
      </c>
      <c r="T618" s="11">
        <f t="shared" si="142"/>
        <v>-0.25938513790599943</v>
      </c>
      <c r="U618" s="11">
        <f>'OddsRatio_working_3-way'!S618-'OddsRatio_working_3-way'!R618^2/3</f>
        <v>-0.84818940095261819</v>
      </c>
      <c r="V618" s="11">
        <f>'OddsRatio_working_3-way'!S618*'OddsRatio_working_3-way'!R618/3-2*'OddsRatio_working_3-way'!R618^3/27-'OddsRatio_working_3-way'!T618</f>
        <v>0.25938513790599943</v>
      </c>
      <c r="W618" s="11">
        <f>'OddsRatio_working_3-way'!V618^2+4*'OddsRatio_working_3-way'!U618^3/27</f>
        <v>-2.3120665820876893E-2</v>
      </c>
      <c r="X618" s="11">
        <f>IF('OddsRatio_working_3-way'!W618&gt;0,IF(ABS('OddsRatio_working_3-way'!V618+SQRT('OddsRatio_working_3-way'!W618))/2&gt;0,ABS('OddsRatio_working_3-way'!V618+SQRT('OddsRatio_working_3-way'!W618))/2,ABS('OddsRatio_working_3-way'!V618-SQRT('OddsRatio_working_3-way'!W618))/2),SQRT(-'OddsRatio_working_3-way'!U618^3/27))</f>
        <v>0.15033405767439328</v>
      </c>
      <c r="Y618" s="11">
        <f>IF('OddsRatio_working_3-way'!W618&gt;=0,IF('OddsRatio_working_3-way'!V618+SQRT('OddsRatio_working_3-way'!W618)&gt;0,0,PI()),ACOS('OddsRatio_working_3-way'!V618/(2*'OddsRatio_working_3-way'!X618)))</f>
        <v>0.53021994811801032</v>
      </c>
      <c r="Z618" s="11">
        <f>'OddsRatio_working_3-way'!X618^(1/3)*COS('OddsRatio_working_3-way'!Y618/3)</f>
        <v>0.52344029204307774</v>
      </c>
      <c r="AA618" s="11">
        <f>'OddsRatio_working_3-way'!X618^(1/3)*COS(('OddsRatio_working_3-way'!Y618+2*PI())/3)</f>
        <v>-0.3426833829723156</v>
      </c>
      <c r="AB618" s="11">
        <f>'OddsRatio_working_3-way'!X618^(1/3)*COS(('OddsRatio_working_3-way'!Y618+4*PI())/3)</f>
        <v>-0.1807569090707625</v>
      </c>
      <c r="AC618" s="11">
        <f>'OddsRatio_working_3-way'!X618^(1/3)*SIN('OddsRatio_working_3-way'!Y618/3)</f>
        <v>9.3488293295988789E-2</v>
      </c>
      <c r="AD618" s="11">
        <f>'OddsRatio_working_3-way'!X618^(1/3)*SIN(('OddsRatio_working_3-way'!Y618+2*PI())/3)</f>
        <v>0.40656844362565653</v>
      </c>
      <c r="AE618" s="11">
        <f>'OddsRatio_working_3-way'!X618^(1/3)*SIN(('OddsRatio_working_3-way'!Y618+4*PI())/3)</f>
        <v>-0.50005673692164521</v>
      </c>
      <c r="AF618" s="11">
        <f>-'OddsRatio_working_3-way'!U618/(3*'OddsRatio_working_3-way'!X618^(1/3))*COS(('OddsRatio_working_3-way'!Y618)/3)</f>
        <v>0.52344029204307774</v>
      </c>
      <c r="AG618" s="11">
        <f>-'OddsRatio_working_3-way'!U618/(3*'OddsRatio_working_3-way'!X618^(1/3))*COS(('OddsRatio_working_3-way'!Y618+2*PI())/3)</f>
        <v>-0.3426833829723156</v>
      </c>
      <c r="AH618" s="11">
        <f>-'OddsRatio_working_3-way'!U618/(3*'OddsRatio_working_3-way'!X618^(1/3))*COS(('OddsRatio_working_3-way'!Y618+4*PI())/3)</f>
        <v>-0.1807569090707625</v>
      </c>
      <c r="AI618" s="11">
        <f>'OddsRatio_working_3-way'!U618/(3*'OddsRatio_working_3-way'!X618^(1/3))*SIN(('OddsRatio_working_3-way'!Y618)/3)</f>
        <v>-9.3488293295988789E-2</v>
      </c>
      <c r="AJ618" s="11">
        <f>'OddsRatio_working_3-way'!U618/(3*'OddsRatio_working_3-way'!X618^(1/3))*SIN(('OddsRatio_working_3-way'!Y618+2*PI())/3)</f>
        <v>-0.40656844362565653</v>
      </c>
      <c r="AK618" s="11">
        <f>'OddsRatio_working_3-way'!U618/(3*'OddsRatio_working_3-way'!X618^(1/3))*SIN(('OddsRatio_working_3-way'!Y618+4*PI())/3)</f>
        <v>0.50005673692164521</v>
      </c>
      <c r="AL618" s="11">
        <f>'OddsRatio_working_3-way'!Z618+'OddsRatio_working_3-way'!AF618</f>
        <v>1.0468805840861555</v>
      </c>
      <c r="AM618" s="11">
        <f>'OddsRatio_working_3-way'!AA618+'OddsRatio_working_3-way'!AG618</f>
        <v>-0.6853667659446312</v>
      </c>
      <c r="AN618" s="11">
        <f>'OddsRatio_working_3-way'!AB618+'OddsRatio_working_3-way'!AH618</f>
        <v>-0.361513818141525</v>
      </c>
      <c r="AO618" s="11">
        <f>'OddsRatio_working_3-way'!AC618+'OddsRatio_working_3-way'!AI618</f>
        <v>0</v>
      </c>
      <c r="AP618" s="11">
        <f>'OddsRatio_working_3-way'!AD618+'OddsRatio_working_3-way'!AJ618</f>
        <v>0</v>
      </c>
      <c r="AQ618" s="11">
        <f>'OddsRatio_working_3-way'!AE618+'OddsRatio_working_3-way'!AK618</f>
        <v>0</v>
      </c>
      <c r="AR618" s="10">
        <f>IF(A618="","",IF(('OddsRatio_working_3-way'!X618=0),IF(Q618&gt;0,-Q618^(1/3),(-Q618)^(1/3)),'OddsRatio_working_3-way'!AL618-'OddsRatio_working_3-way'!R618/3))</f>
        <v>1.0468805840861555</v>
      </c>
      <c r="AS618" s="11">
        <f>IF(('OddsRatio_working_3-way'!X618=0),IF(Q618&gt;0,-Q618^(1/3),(-Q618)^(1/3)),'OddsRatio_working_3-way'!AM618-'OddsRatio_working_3-way'!R618/3)</f>
        <v>-0.6853667659446312</v>
      </c>
      <c r="AT618" s="11">
        <f>IF(('OddsRatio_working_3-way'!X618=0),IF(Q618&gt;0,-Q618^(1/3),(-Q618)^(1/3)),'OddsRatio_working_3-way'!AN618-'OddsRatio_working_3-way'!R618/3)</f>
        <v>-0.361513818141525</v>
      </c>
      <c r="AU618" s="11">
        <f>IF(('OddsRatio_working_3-way'!X618=0),0,'OddsRatio_working_3-way'!AO618)</f>
        <v>0</v>
      </c>
      <c r="AV618" s="11">
        <f>IF(('OddsRatio_working_3-way'!X618=0),0,'OddsRatio_working_3-way'!AP618)</f>
        <v>0</v>
      </c>
      <c r="AW618" s="11">
        <f>IF(('OddsRatio_working_3-way'!X618=0),0,'OddsRatio_working_3-way'!AQ618)</f>
        <v>0</v>
      </c>
    </row>
    <row r="619" spans="1:49" x14ac:dyDescent="0.2">
      <c r="A619" s="4">
        <f>IF('True_Odds_Calculator_3-way'!A620="","",'True_Odds_Calculator_3-way'!A620)</f>
        <v>10.95</v>
      </c>
      <c r="B619" s="4">
        <f>IF('True_Odds_Calculator_3-way'!B620="","",'True_Odds_Calculator_3-way'!B620)</f>
        <v>6.62</v>
      </c>
      <c r="C619" s="4">
        <f>IF('True_Odds_Calculator_3-way'!C620="","",'True_Odds_Calculator_3-way'!C620)</f>
        <v>1.27</v>
      </c>
      <c r="D619" s="9">
        <f t="shared" si="130"/>
        <v>8.4964865575530138E-2</v>
      </c>
      <c r="E619" s="9">
        <f t="shared" si="131"/>
        <v>0.1411848416791846</v>
      </c>
      <c r="F619" s="9">
        <f t="shared" si="132"/>
        <v>0.77385029274528494</v>
      </c>
      <c r="G619" s="9">
        <f t="shared" si="133"/>
        <v>1.0823689235541729</v>
      </c>
      <c r="H619" s="9">
        <f t="shared" si="134"/>
        <v>11.769570789364019</v>
      </c>
      <c r="I619" s="9">
        <f t="shared" si="135"/>
        <v>7.0829133503744517</v>
      </c>
      <c r="J619" s="9">
        <f t="shared" si="136"/>
        <v>1.2922396093596269</v>
      </c>
      <c r="K619" s="11">
        <f t="shared" si="137"/>
        <v>9.1324200913242018E-2</v>
      </c>
      <c r="L619" s="11">
        <f t="shared" si="138"/>
        <v>0.15105740181268881</v>
      </c>
      <c r="M619" s="11">
        <f t="shared" si="139"/>
        <v>0.78740157480314954</v>
      </c>
      <c r="N619" s="11">
        <f>'OddsRatio_working_3-way'!K619+'OddsRatio_working_3-way'!L619+'OddsRatio_working_3-way'!M619-('OddsRatio_working_3-way'!K619*'OddsRatio_working_3-way'!L619)-('OddsRatio_working_3-way'!K619*'OddsRatio_working_3-way'!M619)-('OddsRatio_working_3-way'!L619*'OddsRatio_working_3-way'!M619)+('OddsRatio_working_3-way'!K619*'OddsRatio_working_3-way'!L619*'OddsRatio_working_3-way'!M619)-1</f>
        <v>-0.16400131521448313</v>
      </c>
      <c r="O619" s="11">
        <f>0</f>
        <v>0</v>
      </c>
      <c r="P619" s="11">
        <f>('OddsRatio_working_3-way'!K619*'OddsRatio_working_3-way'!L619)+('OddsRatio_working_3-way'!K619*'OddsRatio_working_3-way'!M619)+('OddsRatio_working_3-way'!L619*'OddsRatio_working_3-way'!M619)-(3*'OddsRatio_working_3-way'!K619*'OddsRatio_working_3-way'!L619*'OddsRatio_working_3-way'!M619)</f>
        <v>0.17205977382612381</v>
      </c>
      <c r="Q619" s="11">
        <f>2*'OddsRatio_working_3-way'!K619*'OddsRatio_working_3-way'!L619*'OddsRatio_working_3-way'!M619</f>
        <v>2.1724718917439875E-2</v>
      </c>
      <c r="R619" s="11">
        <f t="shared" si="140"/>
        <v>0</v>
      </c>
      <c r="S619" s="11">
        <f t="shared" si="141"/>
        <v>-1.0491365486984157</v>
      </c>
      <c r="T619" s="11">
        <f t="shared" si="142"/>
        <v>-0.13246673594676966</v>
      </c>
      <c r="U619" s="11">
        <f>'OddsRatio_working_3-way'!S619-'OddsRatio_working_3-way'!R619^2/3</f>
        <v>-1.0491365486984157</v>
      </c>
      <c r="V619" s="11">
        <f>'OddsRatio_working_3-way'!S619*'OddsRatio_working_3-way'!R619/3-2*'OddsRatio_working_3-way'!R619^3/27-'OddsRatio_working_3-way'!T619</f>
        <v>0.13246673594676966</v>
      </c>
      <c r="W619" s="11">
        <f>'OddsRatio_working_3-way'!V619^2+4*'OddsRatio_working_3-way'!U619^3/27</f>
        <v>-0.15352982055693301</v>
      </c>
      <c r="X619" s="11">
        <f>IF('OddsRatio_working_3-way'!W619&gt;0,IF(ABS('OddsRatio_working_3-way'!V619+SQRT('OddsRatio_working_3-way'!W619))/2&gt;0,ABS('OddsRatio_working_3-way'!V619+SQRT('OddsRatio_working_3-way'!W619))/2,ABS('OddsRatio_working_3-way'!V619-SQRT('OddsRatio_working_3-way'!W619))/2),SQRT(-'OddsRatio_working_3-way'!U619^3/27))</f>
        <v>0.20680743258483494</v>
      </c>
      <c r="Y619" s="11">
        <f>IF('OddsRatio_working_3-way'!W619&gt;=0,IF('OddsRatio_working_3-way'!V619+SQRT('OddsRatio_working_3-way'!W619)&gt;0,0,PI()),ACOS('OddsRatio_working_3-way'!V619/(2*'OddsRatio_working_3-way'!X619)))</f>
        <v>1.2447861713306581</v>
      </c>
      <c r="Z619" s="11">
        <f>'OddsRatio_working_3-way'!X619^(1/3)*COS('OddsRatio_working_3-way'!Y619/3)</f>
        <v>0.54118446177708646</v>
      </c>
      <c r="AA619" s="11">
        <f>'OddsRatio_working_3-way'!X619^(1/3)*COS(('OddsRatio_working_3-way'!Y619+2*PI())/3)</f>
        <v>-0.47704724032858531</v>
      </c>
      <c r="AB619" s="11">
        <f>'OddsRatio_working_3-way'!X619^(1/3)*COS(('OddsRatio_working_3-way'!Y619+4*PI())/3)</f>
        <v>-6.4137221448501272E-2</v>
      </c>
      <c r="AC619" s="11">
        <f>'OddsRatio_working_3-way'!X619^(1/3)*SIN('OddsRatio_working_3-way'!Y619/3)</f>
        <v>0.2383937105515101</v>
      </c>
      <c r="AD619" s="11">
        <f>'OddsRatio_working_3-way'!X619^(1/3)*SIN(('OddsRatio_working_3-way'!Y619+2*PI())/3)</f>
        <v>0.3494826367566104</v>
      </c>
      <c r="AE619" s="11">
        <f>'OddsRatio_working_3-way'!X619^(1/3)*SIN(('OddsRatio_working_3-way'!Y619+4*PI())/3)</f>
        <v>-0.58787634730812033</v>
      </c>
      <c r="AF619" s="11">
        <f>-'OddsRatio_working_3-way'!U619/(3*'OddsRatio_working_3-way'!X619^(1/3))*COS(('OddsRatio_working_3-way'!Y619)/3)</f>
        <v>0.54118446177708646</v>
      </c>
      <c r="AG619" s="11">
        <f>-'OddsRatio_working_3-way'!U619/(3*'OddsRatio_working_3-way'!X619^(1/3))*COS(('OddsRatio_working_3-way'!Y619+2*PI())/3)</f>
        <v>-0.47704724032858531</v>
      </c>
      <c r="AH619" s="11">
        <f>-'OddsRatio_working_3-way'!U619/(3*'OddsRatio_working_3-way'!X619^(1/3))*COS(('OddsRatio_working_3-way'!Y619+4*PI())/3)</f>
        <v>-6.4137221448501272E-2</v>
      </c>
      <c r="AI619" s="11">
        <f>'OddsRatio_working_3-way'!U619/(3*'OddsRatio_working_3-way'!X619^(1/3))*SIN(('OddsRatio_working_3-way'!Y619)/3)</f>
        <v>-0.2383937105515101</v>
      </c>
      <c r="AJ619" s="11">
        <f>'OddsRatio_working_3-way'!U619/(3*'OddsRatio_working_3-way'!X619^(1/3))*SIN(('OddsRatio_working_3-way'!Y619+2*PI())/3)</f>
        <v>-0.3494826367566104</v>
      </c>
      <c r="AK619" s="11">
        <f>'OddsRatio_working_3-way'!U619/(3*'OddsRatio_working_3-way'!X619^(1/3))*SIN(('OddsRatio_working_3-way'!Y619+4*PI())/3)</f>
        <v>0.58787634730812033</v>
      </c>
      <c r="AL619" s="11">
        <f>'OddsRatio_working_3-way'!Z619+'OddsRatio_working_3-way'!AF619</f>
        <v>1.0823689235541729</v>
      </c>
      <c r="AM619" s="11">
        <f>'OddsRatio_working_3-way'!AA619+'OddsRatio_working_3-way'!AG619</f>
        <v>-0.95409448065717062</v>
      </c>
      <c r="AN619" s="11">
        <f>'OddsRatio_working_3-way'!AB619+'OddsRatio_working_3-way'!AH619</f>
        <v>-0.12827444289700254</v>
      </c>
      <c r="AO619" s="11">
        <f>'OddsRatio_working_3-way'!AC619+'OddsRatio_working_3-way'!AI619</f>
        <v>0</v>
      </c>
      <c r="AP619" s="11">
        <f>'OddsRatio_working_3-way'!AD619+'OddsRatio_working_3-way'!AJ619</f>
        <v>0</v>
      </c>
      <c r="AQ619" s="11">
        <f>'OddsRatio_working_3-way'!AE619+'OddsRatio_working_3-way'!AK619</f>
        <v>0</v>
      </c>
      <c r="AR619" s="10">
        <f>IF(A619="","",IF(('OddsRatio_working_3-way'!X619=0),IF(Q619&gt;0,-Q619^(1/3),(-Q619)^(1/3)),'OddsRatio_working_3-way'!AL619-'OddsRatio_working_3-way'!R619/3))</f>
        <v>1.0823689235541729</v>
      </c>
      <c r="AS619" s="11">
        <f>IF(('OddsRatio_working_3-way'!X619=0),IF(Q619&gt;0,-Q619^(1/3),(-Q619)^(1/3)),'OddsRatio_working_3-way'!AM619-'OddsRatio_working_3-way'!R619/3)</f>
        <v>-0.95409448065717062</v>
      </c>
      <c r="AT619" s="11">
        <f>IF(('OddsRatio_working_3-way'!X619=0),IF(Q619&gt;0,-Q619^(1/3),(-Q619)^(1/3)),'OddsRatio_working_3-way'!AN619-'OddsRatio_working_3-way'!R619/3)</f>
        <v>-0.12827444289700254</v>
      </c>
      <c r="AU619" s="11">
        <f>IF(('OddsRatio_working_3-way'!X619=0),0,'OddsRatio_working_3-way'!AO619)</f>
        <v>0</v>
      </c>
      <c r="AV619" s="11">
        <f>IF(('OddsRatio_working_3-way'!X619=0),0,'OddsRatio_working_3-way'!AP619)</f>
        <v>0</v>
      </c>
      <c r="AW619" s="11">
        <f>IF(('OddsRatio_working_3-way'!X619=0),0,'OddsRatio_working_3-way'!AQ619)</f>
        <v>0</v>
      </c>
    </row>
    <row r="620" spans="1:49" x14ac:dyDescent="0.2">
      <c r="A620" s="4">
        <f>IF('True_Odds_Calculator_3-way'!A621="","",'True_Odds_Calculator_3-way'!A621)</f>
        <v>3.16</v>
      </c>
      <c r="B620" s="4">
        <f>IF('True_Odds_Calculator_3-way'!B621="","",'True_Odds_Calculator_3-way'!B621)</f>
        <v>3.07</v>
      </c>
      <c r="C620" s="4">
        <f>IF('True_Odds_Calculator_3-way'!C621="","",'True_Odds_Calculator_3-way'!C621)</f>
        <v>2.56</v>
      </c>
      <c r="D620" s="9">
        <f t="shared" si="130"/>
        <v>0.30593927054110354</v>
      </c>
      <c r="E620" s="9">
        <f t="shared" si="131"/>
        <v>0.31505027142448278</v>
      </c>
      <c r="F620" s="9">
        <f t="shared" si="132"/>
        <v>0.37901045803441341</v>
      </c>
      <c r="G620" s="9">
        <f t="shared" si="133"/>
        <v>1.0502882196790604</v>
      </c>
      <c r="H620" s="9">
        <f t="shared" si="134"/>
        <v>3.2686225545067713</v>
      </c>
      <c r="I620" s="9">
        <f t="shared" si="135"/>
        <v>3.1740966147356549</v>
      </c>
      <c r="J620" s="9">
        <f t="shared" si="136"/>
        <v>2.6384496226993344</v>
      </c>
      <c r="K620" s="11">
        <f t="shared" si="137"/>
        <v>0.31645569620253161</v>
      </c>
      <c r="L620" s="11">
        <f t="shared" si="138"/>
        <v>0.32573289902280134</v>
      </c>
      <c r="M620" s="11">
        <f t="shared" si="139"/>
        <v>0.390625</v>
      </c>
      <c r="N620" s="11">
        <f>'OddsRatio_working_3-way'!K620+'OddsRatio_working_3-way'!L620+'OddsRatio_working_3-way'!M620-('OddsRatio_working_3-way'!K620*'OddsRatio_working_3-way'!L620)-('OddsRatio_working_3-way'!K620*'OddsRatio_working_3-way'!M620)-('OddsRatio_working_3-way'!L620*'OddsRatio_working_3-way'!M620)+('OddsRatio_working_3-way'!K620*'OddsRatio_working_3-way'!L620*'OddsRatio_working_3-way'!M620)-1</f>
        <v>-0.28085571888013838</v>
      </c>
      <c r="O620" s="11">
        <f>0</f>
        <v>0</v>
      </c>
      <c r="P620" s="11">
        <f>('OddsRatio_working_3-way'!K620*'OddsRatio_working_3-way'!L620)+('OddsRatio_working_3-way'!K620*'OddsRatio_working_3-way'!M620)+('OddsRatio_working_3-way'!L620*'OddsRatio_working_3-way'!M620)-(3*'OddsRatio_working_3-way'!K620*'OddsRatio_working_3-way'!L620*'OddsRatio_working_3-way'!M620)</f>
        <v>0.23313803962396404</v>
      </c>
      <c r="Q620" s="11">
        <f>2*'OddsRatio_working_3-way'!K620*'OddsRatio_working_3-way'!L620*'OddsRatio_working_3-way'!M620</f>
        <v>8.0531274481507445E-2</v>
      </c>
      <c r="R620" s="11">
        <f t="shared" si="140"/>
        <v>0</v>
      </c>
      <c r="S620" s="11">
        <f t="shared" si="141"/>
        <v>-0.83009895811828227</v>
      </c>
      <c r="T620" s="11">
        <f t="shared" si="142"/>
        <v>-0.28673539140527887</v>
      </c>
      <c r="U620" s="11">
        <f>'OddsRatio_working_3-way'!S620-'OddsRatio_working_3-way'!R620^2/3</f>
        <v>-0.83009895811828227</v>
      </c>
      <c r="V620" s="11">
        <f>'OddsRatio_working_3-way'!S620*'OddsRatio_working_3-way'!R620/3-2*'OddsRatio_working_3-way'!R620^3/27-'OddsRatio_working_3-way'!T620</f>
        <v>0.28673539140527887</v>
      </c>
      <c r="W620" s="11">
        <f>'OddsRatio_working_3-way'!V620^2+4*'OddsRatio_working_3-way'!U620^3/27</f>
        <v>-2.5223028901606159E-3</v>
      </c>
      <c r="X620" s="11">
        <f>IF('OddsRatio_working_3-way'!W620&gt;0,IF(ABS('OddsRatio_working_3-way'!V620+SQRT('OddsRatio_working_3-way'!W620))/2&gt;0,ABS('OddsRatio_working_3-way'!V620+SQRT('OddsRatio_working_3-way'!W620))/2,ABS('OddsRatio_working_3-way'!V620-SQRT('OddsRatio_working_3-way'!W620))/2),SQRT(-'OddsRatio_working_3-way'!U620^3/27))</f>
        <v>0.14555023838395034</v>
      </c>
      <c r="Y620" s="11">
        <f>IF('OddsRatio_working_3-way'!W620&gt;=0,IF('OddsRatio_working_3-way'!V620+SQRT('OddsRatio_working_3-way'!W620)&gt;0,0,PI()),ACOS('OddsRatio_working_3-way'!V620/(2*'OddsRatio_working_3-way'!X620)))</f>
        <v>0.1733940136027341</v>
      </c>
      <c r="Z620" s="11">
        <f>'OddsRatio_working_3-way'!X620^(1/3)*COS('OddsRatio_working_3-way'!Y620/3)</f>
        <v>0.52514410983953019</v>
      </c>
      <c r="AA620" s="11">
        <f>'OddsRatio_working_3-way'!X620^(1/3)*COS(('OddsRatio_working_3-way'!Y620+2*PI())/3)</f>
        <v>-0.28888721129790884</v>
      </c>
      <c r="AB620" s="11">
        <f>'OddsRatio_working_3-way'!X620^(1/3)*COS(('OddsRatio_working_3-way'!Y620+4*PI())/3)</f>
        <v>-0.23625689854162152</v>
      </c>
      <c r="AC620" s="11">
        <f>'OddsRatio_working_3-way'!X620^(1/3)*SIN('OddsRatio_working_3-way'!Y620/3)</f>
        <v>3.0386125237376684E-2</v>
      </c>
      <c r="AD620" s="11">
        <f>'OddsRatio_working_3-way'!X620^(1/3)*SIN(('OddsRatio_working_3-way'!Y620+2*PI())/3)</f>
        <v>0.43959507715011037</v>
      </c>
      <c r="AE620" s="11">
        <f>'OddsRatio_working_3-way'!X620^(1/3)*SIN(('OddsRatio_working_3-way'!Y620+4*PI())/3)</f>
        <v>-0.46998120238748703</v>
      </c>
      <c r="AF620" s="11">
        <f>-'OddsRatio_working_3-way'!U620/(3*'OddsRatio_working_3-way'!X620^(1/3))*COS(('OddsRatio_working_3-way'!Y620)/3)</f>
        <v>0.52514410983953008</v>
      </c>
      <c r="AG620" s="11">
        <f>-'OddsRatio_working_3-way'!U620/(3*'OddsRatio_working_3-way'!X620^(1/3))*COS(('OddsRatio_working_3-way'!Y620+2*PI())/3)</f>
        <v>-0.28888721129790879</v>
      </c>
      <c r="AH620" s="11">
        <f>-'OddsRatio_working_3-way'!U620/(3*'OddsRatio_working_3-way'!X620^(1/3))*COS(('OddsRatio_working_3-way'!Y620+4*PI())/3)</f>
        <v>-0.23625689854162146</v>
      </c>
      <c r="AI620" s="11">
        <f>'OddsRatio_working_3-way'!U620/(3*'OddsRatio_working_3-way'!X620^(1/3))*SIN(('OddsRatio_working_3-way'!Y620)/3)</f>
        <v>-3.0386125237376677E-2</v>
      </c>
      <c r="AJ620" s="11">
        <f>'OddsRatio_working_3-way'!U620/(3*'OddsRatio_working_3-way'!X620^(1/3))*SIN(('OddsRatio_working_3-way'!Y620+2*PI())/3)</f>
        <v>-0.43959507715011031</v>
      </c>
      <c r="AK620" s="11">
        <f>'OddsRatio_working_3-way'!U620/(3*'OddsRatio_working_3-way'!X620^(1/3))*SIN(('OddsRatio_working_3-way'!Y620+4*PI())/3)</f>
        <v>0.46998120238748692</v>
      </c>
      <c r="AL620" s="11">
        <f>'OddsRatio_working_3-way'!Z620+'OddsRatio_working_3-way'!AF620</f>
        <v>1.0502882196790604</v>
      </c>
      <c r="AM620" s="11">
        <f>'OddsRatio_working_3-way'!AA620+'OddsRatio_working_3-way'!AG620</f>
        <v>-0.57777442259581768</v>
      </c>
      <c r="AN620" s="11">
        <f>'OddsRatio_working_3-way'!AB620+'OddsRatio_working_3-way'!AH620</f>
        <v>-0.47251379708324298</v>
      </c>
      <c r="AO620" s="11">
        <f>'OddsRatio_working_3-way'!AC620+'OddsRatio_working_3-way'!AI620</f>
        <v>0</v>
      </c>
      <c r="AP620" s="11">
        <f>'OddsRatio_working_3-way'!AD620+'OddsRatio_working_3-way'!AJ620</f>
        <v>0</v>
      </c>
      <c r="AQ620" s="11">
        <f>'OddsRatio_working_3-way'!AE620+'OddsRatio_working_3-way'!AK620</f>
        <v>0</v>
      </c>
      <c r="AR620" s="10">
        <f>IF(A620="","",IF(('OddsRatio_working_3-way'!X620=0),IF(Q620&gt;0,-Q620^(1/3),(-Q620)^(1/3)),'OddsRatio_working_3-way'!AL620-'OddsRatio_working_3-way'!R620/3))</f>
        <v>1.0502882196790604</v>
      </c>
      <c r="AS620" s="11">
        <f>IF(('OddsRatio_working_3-way'!X620=0),IF(Q620&gt;0,-Q620^(1/3),(-Q620)^(1/3)),'OddsRatio_working_3-way'!AM620-'OddsRatio_working_3-way'!R620/3)</f>
        <v>-0.57777442259581768</v>
      </c>
      <c r="AT620" s="11">
        <f>IF(('OddsRatio_working_3-way'!X620=0),IF(Q620&gt;0,-Q620^(1/3),(-Q620)^(1/3)),'OddsRatio_working_3-way'!AN620-'OddsRatio_working_3-way'!R620/3)</f>
        <v>-0.47251379708324298</v>
      </c>
      <c r="AU620" s="11">
        <f>IF(('OddsRatio_working_3-way'!X620=0),0,'OddsRatio_working_3-way'!AO620)</f>
        <v>0</v>
      </c>
      <c r="AV620" s="11">
        <f>IF(('OddsRatio_working_3-way'!X620=0),0,'OddsRatio_working_3-way'!AP620)</f>
        <v>0</v>
      </c>
      <c r="AW620" s="11">
        <f>IF(('OddsRatio_working_3-way'!X620=0),0,'OddsRatio_working_3-way'!AQ620)</f>
        <v>0</v>
      </c>
    </row>
    <row r="621" spans="1:49" x14ac:dyDescent="0.2">
      <c r="A621" s="4">
        <f>IF('True_Odds_Calculator_3-way'!A622="","",'True_Odds_Calculator_3-way'!A622)</f>
        <v>2.0299999999999998</v>
      </c>
      <c r="B621" s="4">
        <f>IF('True_Odds_Calculator_3-way'!B622="","",'True_Odds_Calculator_3-way'!B622)</f>
        <v>3.35</v>
      </c>
      <c r="C621" s="4">
        <f>IF('True_Odds_Calculator_3-way'!C622="","",'True_Odds_Calculator_3-way'!C622)</f>
        <v>4.2</v>
      </c>
      <c r="D621" s="9">
        <f t="shared" si="130"/>
        <v>0.48114464469438611</v>
      </c>
      <c r="E621" s="9">
        <f t="shared" si="131"/>
        <v>0.2889860300545376</v>
      </c>
      <c r="F621" s="9">
        <f t="shared" si="132"/>
        <v>0.22986932525107612</v>
      </c>
      <c r="G621" s="9">
        <f t="shared" si="133"/>
        <v>1.0469680354095527</v>
      </c>
      <c r="H621" s="9">
        <f t="shared" si="134"/>
        <v>2.0783770764718392</v>
      </c>
      <c r="I621" s="9">
        <f t="shared" si="135"/>
        <v>3.4603748832124497</v>
      </c>
      <c r="J621" s="9">
        <f t="shared" si="136"/>
        <v>4.3502977133105691</v>
      </c>
      <c r="K621" s="11">
        <f t="shared" si="137"/>
        <v>0.49261083743842371</v>
      </c>
      <c r="L621" s="11">
        <f t="shared" si="138"/>
        <v>0.29850746268656714</v>
      </c>
      <c r="M621" s="11">
        <f t="shared" si="139"/>
        <v>0.23809523809523808</v>
      </c>
      <c r="N621" s="11">
        <f>'OddsRatio_working_3-way'!K621+'OddsRatio_working_3-way'!L621+'OddsRatio_working_3-way'!M621-('OddsRatio_working_3-way'!K621*'OddsRatio_working_3-way'!L621)-('OddsRatio_working_3-way'!K621*'OddsRatio_working_3-way'!M621)-('OddsRatio_working_3-way'!L621*'OddsRatio_working_3-way'!M621)+('OddsRatio_working_3-way'!K621*'OddsRatio_working_3-way'!L621*'OddsRatio_working_3-way'!M621)-1</f>
        <v>-0.27118454175288231</v>
      </c>
      <c r="O621" s="11">
        <f>0</f>
        <v>0</v>
      </c>
      <c r="P621" s="11">
        <f>('OddsRatio_working_3-way'!K621*'OddsRatio_working_3-way'!L621)+('OddsRatio_working_3-way'!K621*'OddsRatio_working_3-way'!M621)+('OddsRatio_working_3-way'!L621*'OddsRatio_working_3-way'!M621)-(3*'OddsRatio_working_3-way'!K621*'OddsRatio_working_3-way'!L621*'OddsRatio_working_3-way'!M621)</f>
        <v>0.23037521750851653</v>
      </c>
      <c r="Q621" s="11">
        <f>2*'OddsRatio_working_3-way'!K621*'OddsRatio_working_3-way'!L621*'OddsRatio_working_3-way'!M621</f>
        <v>7.0022862464594687E-2</v>
      </c>
      <c r="R621" s="11">
        <f t="shared" si="140"/>
        <v>0</v>
      </c>
      <c r="S621" s="11">
        <f t="shared" si="141"/>
        <v>-0.84951456310679607</v>
      </c>
      <c r="T621" s="11">
        <f t="shared" si="142"/>
        <v>-0.25821111340632102</v>
      </c>
      <c r="U621" s="11">
        <f>'OddsRatio_working_3-way'!S621-'OddsRatio_working_3-way'!R621^2/3</f>
        <v>-0.84951456310679607</v>
      </c>
      <c r="V621" s="11">
        <f>'OddsRatio_working_3-way'!S621*'OddsRatio_working_3-way'!R621/3-2*'OddsRatio_working_3-way'!R621^3/27-'OddsRatio_working_3-way'!T621</f>
        <v>0.25821111340632102</v>
      </c>
      <c r="W621" s="11">
        <f>'OddsRatio_working_3-way'!V621^2+4*'OddsRatio_working_3-way'!U621^3/27</f>
        <v>-2.4152712220798372E-2</v>
      </c>
      <c r="X621" s="11">
        <f>IF('OddsRatio_working_3-way'!W621&gt;0,IF(ABS('OddsRatio_working_3-way'!V621+SQRT('OddsRatio_working_3-way'!W621))/2&gt;0,ABS('OddsRatio_working_3-way'!V621+SQRT('OddsRatio_working_3-way'!W621))/2,ABS('OddsRatio_working_3-way'!V621-SQRT('OddsRatio_working_3-way'!W621))/2),SQRT(-'OddsRatio_working_3-way'!U621^3/27))</f>
        <v>0.15068650512515241</v>
      </c>
      <c r="Y621" s="11">
        <f>IF('OddsRatio_working_3-way'!W621&gt;=0,IF('OddsRatio_working_3-way'!V621+SQRT('OddsRatio_working_3-way'!W621)&gt;0,0,PI()),ACOS('OddsRatio_working_3-way'!V621/(2*'OddsRatio_working_3-way'!X621)))</f>
        <v>0.54179878471072351</v>
      </c>
      <c r="Z621" s="11">
        <f>'OddsRatio_working_3-way'!X621^(1/3)*COS('OddsRatio_working_3-way'!Y621/3)</f>
        <v>0.52348401770477626</v>
      </c>
      <c r="AA621" s="11">
        <f>'OddsRatio_working_3-way'!X621^(1/3)*COS(('OddsRatio_working_3-way'!Y621+2*PI())/3)</f>
        <v>-0.34451883642175141</v>
      </c>
      <c r="AB621" s="11">
        <f>'OddsRatio_working_3-way'!X621^(1/3)*COS(('OddsRatio_working_3-way'!Y621+4*PI())/3)</f>
        <v>-0.17896518128302499</v>
      </c>
      <c r="AC621" s="11">
        <f>'OddsRatio_working_3-way'!X621^(1/3)*SIN('OddsRatio_working_3-way'!Y621/3)</f>
        <v>9.5582447359670419E-2</v>
      </c>
      <c r="AD621" s="11">
        <f>'OddsRatio_working_3-way'!X621^(1/3)*SIN(('OddsRatio_working_3-way'!Y621+2*PI())/3)</f>
        <v>0.405559234127644</v>
      </c>
      <c r="AE621" s="11">
        <f>'OddsRatio_working_3-way'!X621^(1/3)*SIN(('OddsRatio_working_3-way'!Y621+4*PI())/3)</f>
        <v>-0.50114168148731419</v>
      </c>
      <c r="AF621" s="11">
        <f>-'OddsRatio_working_3-way'!U621/(3*'OddsRatio_working_3-way'!X621^(1/3))*COS(('OddsRatio_working_3-way'!Y621)/3)</f>
        <v>0.52348401770477637</v>
      </c>
      <c r="AG621" s="11">
        <f>-'OddsRatio_working_3-way'!U621/(3*'OddsRatio_working_3-way'!X621^(1/3))*COS(('OddsRatio_working_3-way'!Y621+2*PI())/3)</f>
        <v>-0.34451883642175146</v>
      </c>
      <c r="AH621" s="11">
        <f>-'OddsRatio_working_3-way'!U621/(3*'OddsRatio_working_3-way'!X621^(1/3))*COS(('OddsRatio_working_3-way'!Y621+4*PI())/3)</f>
        <v>-0.17896518128302502</v>
      </c>
      <c r="AI621" s="11">
        <f>'OddsRatio_working_3-way'!U621/(3*'OddsRatio_working_3-way'!X621^(1/3))*SIN(('OddsRatio_working_3-way'!Y621)/3)</f>
        <v>-9.5582447359670447E-2</v>
      </c>
      <c r="AJ621" s="11">
        <f>'OddsRatio_working_3-way'!U621/(3*'OddsRatio_working_3-way'!X621^(1/3))*SIN(('OddsRatio_working_3-way'!Y621+2*PI())/3)</f>
        <v>-0.40555923412764405</v>
      </c>
      <c r="AK621" s="11">
        <f>'OddsRatio_working_3-way'!U621/(3*'OddsRatio_working_3-way'!X621^(1/3))*SIN(('OddsRatio_working_3-way'!Y621+4*PI())/3)</f>
        <v>0.50114168148731431</v>
      </c>
      <c r="AL621" s="11">
        <f>'OddsRatio_working_3-way'!Z621+'OddsRatio_working_3-way'!AF621</f>
        <v>1.0469680354095527</v>
      </c>
      <c r="AM621" s="11">
        <f>'OddsRatio_working_3-way'!AA621+'OddsRatio_working_3-way'!AG621</f>
        <v>-0.68903767284350281</v>
      </c>
      <c r="AN621" s="11">
        <f>'OddsRatio_working_3-way'!AB621+'OddsRatio_working_3-way'!AH621</f>
        <v>-0.35793036256605004</v>
      </c>
      <c r="AO621" s="11">
        <f>'OddsRatio_working_3-way'!AC621+'OddsRatio_working_3-way'!AI621</f>
        <v>0</v>
      </c>
      <c r="AP621" s="11">
        <f>'OddsRatio_working_3-way'!AD621+'OddsRatio_working_3-way'!AJ621</f>
        <v>0</v>
      </c>
      <c r="AQ621" s="11">
        <f>'OddsRatio_working_3-way'!AE621+'OddsRatio_working_3-way'!AK621</f>
        <v>0</v>
      </c>
      <c r="AR621" s="10">
        <f>IF(A621="","",IF(('OddsRatio_working_3-way'!X621=0),IF(Q621&gt;0,-Q621^(1/3),(-Q621)^(1/3)),'OddsRatio_working_3-way'!AL621-'OddsRatio_working_3-way'!R621/3))</f>
        <v>1.0469680354095527</v>
      </c>
      <c r="AS621" s="11">
        <f>IF(('OddsRatio_working_3-way'!X621=0),IF(Q621&gt;0,-Q621^(1/3),(-Q621)^(1/3)),'OddsRatio_working_3-way'!AM621-'OddsRatio_working_3-way'!R621/3)</f>
        <v>-0.68903767284350281</v>
      </c>
      <c r="AT621" s="11">
        <f>IF(('OddsRatio_working_3-way'!X621=0),IF(Q621&gt;0,-Q621^(1/3),(-Q621)^(1/3)),'OddsRatio_working_3-way'!AN621-'OddsRatio_working_3-way'!R621/3)</f>
        <v>-0.35793036256605004</v>
      </c>
      <c r="AU621" s="11">
        <f>IF(('OddsRatio_working_3-way'!X621=0),0,'OddsRatio_working_3-way'!AO621)</f>
        <v>0</v>
      </c>
      <c r="AV621" s="11">
        <f>IF(('OddsRatio_working_3-way'!X621=0),0,'OddsRatio_working_3-way'!AP621)</f>
        <v>0</v>
      </c>
      <c r="AW621" s="11">
        <f>IF(('OddsRatio_working_3-way'!X621=0),0,'OddsRatio_working_3-way'!AQ621)</f>
        <v>0</v>
      </c>
    </row>
    <row r="622" spans="1:49" x14ac:dyDescent="0.2">
      <c r="A622" s="4">
        <f>IF('True_Odds_Calculator_3-way'!A623="","",'True_Odds_Calculator_3-way'!A623)</f>
        <v>1.42</v>
      </c>
      <c r="B622" s="4">
        <f>IF('True_Odds_Calculator_3-way'!B623="","",'True_Odds_Calculator_3-way'!B623)</f>
        <v>4.75</v>
      </c>
      <c r="C622" s="4">
        <f>IF('True_Odds_Calculator_3-way'!C623="","",'True_Odds_Calculator_3-way'!C623)</f>
        <v>8.44</v>
      </c>
      <c r="D622" s="9">
        <f t="shared" si="130"/>
        <v>0.68947018918000458</v>
      </c>
      <c r="E622" s="9">
        <f t="shared" si="131"/>
        <v>0.19915039893629377</v>
      </c>
      <c r="F622" s="9">
        <f t="shared" si="132"/>
        <v>0.11137941188370157</v>
      </c>
      <c r="G622" s="9">
        <f t="shared" si="133"/>
        <v>1.0723548371364497</v>
      </c>
      <c r="H622" s="9">
        <f t="shared" si="134"/>
        <v>1.4503890315973087</v>
      </c>
      <c r="I622" s="9">
        <f t="shared" si="135"/>
        <v>5.021330639261687</v>
      </c>
      <c r="J622" s="9">
        <f t="shared" si="136"/>
        <v>8.9783199882951852</v>
      </c>
      <c r="K622" s="11">
        <f t="shared" si="137"/>
        <v>0.70422535211267612</v>
      </c>
      <c r="L622" s="11">
        <f t="shared" si="138"/>
        <v>0.21052631578947367</v>
      </c>
      <c r="M622" s="11">
        <f t="shared" si="139"/>
        <v>0.11848341232227488</v>
      </c>
      <c r="N622" s="11">
        <f>'OddsRatio_working_3-way'!K622+'OddsRatio_working_3-way'!L622+'OddsRatio_working_3-way'!M622-('OddsRatio_working_3-way'!K622*'OddsRatio_working_3-way'!L622)-('OddsRatio_working_3-way'!K622*'OddsRatio_working_3-way'!M622)-('OddsRatio_working_3-way'!L622*'OddsRatio_working_3-way'!M622)+('OddsRatio_working_3-way'!K622*'OddsRatio_working_3-way'!L622*'OddsRatio_working_3-way'!M622)-1</f>
        <v>-0.20583967762674815</v>
      </c>
      <c r="O622" s="11">
        <f>0</f>
        <v>0</v>
      </c>
      <c r="P622" s="11">
        <f>('OddsRatio_working_3-way'!K622*'OddsRatio_working_3-way'!L622)+('OddsRatio_working_3-way'!K622*'OddsRatio_working_3-way'!M622)+('OddsRatio_working_3-way'!L622*'OddsRatio_working_3-way'!M622)-(3*'OddsRatio_working_3-way'!K622*'OddsRatio_working_3-way'!L622*'OddsRatio_working_3-way'!M622)</f>
        <v>0.20394253774078741</v>
      </c>
      <c r="Q622" s="11">
        <f>2*'OddsRatio_working_3-way'!K622*'OddsRatio_working_3-way'!L622*'OddsRatio_working_3-way'!M622</f>
        <v>3.5132220110385436E-2</v>
      </c>
      <c r="R622" s="11">
        <f t="shared" si="140"/>
        <v>0</v>
      </c>
      <c r="S622" s="11">
        <f t="shared" si="141"/>
        <v>-0.99078341013824922</v>
      </c>
      <c r="T622" s="11">
        <f t="shared" si="142"/>
        <v>-0.17067759003242883</v>
      </c>
      <c r="U622" s="11">
        <f>'OddsRatio_working_3-way'!S622-'OddsRatio_working_3-way'!R622^2/3</f>
        <v>-0.99078341013824922</v>
      </c>
      <c r="V622" s="11">
        <f>'OddsRatio_working_3-way'!S622*'OddsRatio_working_3-way'!R622/3-2*'OddsRatio_working_3-way'!R622^3/27-'OddsRatio_working_3-way'!T622</f>
        <v>0.17067759003242883</v>
      </c>
      <c r="W622" s="11">
        <f>'OddsRatio_working_3-way'!V622^2+4*'OddsRatio_working_3-way'!U622^3/27</f>
        <v>-0.11495868383000934</v>
      </c>
      <c r="X622" s="11">
        <f>IF('OddsRatio_working_3-way'!W622&gt;0,IF(ABS('OddsRatio_working_3-way'!V622+SQRT('OddsRatio_working_3-way'!W622))/2&gt;0,ABS('OddsRatio_working_3-way'!V622+SQRT('OddsRatio_working_3-way'!W622))/2,ABS('OddsRatio_working_3-way'!V622-SQRT('OddsRatio_working_3-way'!W622))/2),SQRT(-'OddsRatio_working_3-way'!U622^3/27))</f>
        <v>0.189795629276129</v>
      </c>
      <c r="Y622" s="11">
        <f>IF('OddsRatio_working_3-way'!W622&gt;=0,IF('OddsRatio_working_3-way'!V622+SQRT('OddsRatio_working_3-way'!W622)&gt;0,0,PI()),ACOS('OddsRatio_working_3-way'!V622/(2*'OddsRatio_working_3-way'!X622)))</f>
        <v>1.1044394475031196</v>
      </c>
      <c r="Z622" s="11">
        <f>'OddsRatio_working_3-way'!X622^(1/3)*COS('OddsRatio_working_3-way'!Y622/3)</f>
        <v>0.53617741856822487</v>
      </c>
      <c r="AA622" s="11">
        <f>'OddsRatio_working_3-way'!X622^(1/3)*COS(('OddsRatio_working_3-way'!Y622+2*PI())/3)</f>
        <v>-0.44720092103333509</v>
      </c>
      <c r="AB622" s="11">
        <f>'OddsRatio_working_3-way'!X622^(1/3)*COS(('OddsRatio_working_3-way'!Y622+4*PI())/3)</f>
        <v>-8.8976497534889773E-2</v>
      </c>
      <c r="AC622" s="11">
        <f>'OddsRatio_working_3-way'!X622^(1/3)*SIN('OddsRatio_working_3-way'!Y622/3)</f>
        <v>0.20682096733712588</v>
      </c>
      <c r="AD622" s="11">
        <f>'OddsRatio_working_3-way'!X622^(1/3)*SIN(('OddsRatio_working_3-way'!Y622+2*PI())/3)</f>
        <v>0.36093278174708182</v>
      </c>
      <c r="AE622" s="11">
        <f>'OddsRatio_working_3-way'!X622^(1/3)*SIN(('OddsRatio_working_3-way'!Y622+4*PI())/3)</f>
        <v>-0.56775374908420773</v>
      </c>
      <c r="AF622" s="11">
        <f>-'OddsRatio_working_3-way'!U622/(3*'OddsRatio_working_3-way'!X622^(1/3))*COS(('OddsRatio_working_3-way'!Y622)/3)</f>
        <v>0.53617741856822476</v>
      </c>
      <c r="AG622" s="11">
        <f>-'OddsRatio_working_3-way'!U622/(3*'OddsRatio_working_3-way'!X622^(1/3))*COS(('OddsRatio_working_3-way'!Y622+2*PI())/3)</f>
        <v>-0.44720092103333497</v>
      </c>
      <c r="AH622" s="11">
        <f>-'OddsRatio_working_3-way'!U622/(3*'OddsRatio_working_3-way'!X622^(1/3))*COS(('OddsRatio_working_3-way'!Y622+4*PI())/3)</f>
        <v>-8.8976497534889759E-2</v>
      </c>
      <c r="AI622" s="11">
        <f>'OddsRatio_working_3-way'!U622/(3*'OddsRatio_working_3-way'!X622^(1/3))*SIN(('OddsRatio_working_3-way'!Y622)/3)</f>
        <v>-0.20682096733712582</v>
      </c>
      <c r="AJ622" s="11">
        <f>'OddsRatio_working_3-way'!U622/(3*'OddsRatio_working_3-way'!X622^(1/3))*SIN(('OddsRatio_working_3-way'!Y622+2*PI())/3)</f>
        <v>-0.36093278174708177</v>
      </c>
      <c r="AK622" s="11">
        <f>'OddsRatio_working_3-way'!U622/(3*'OddsRatio_working_3-way'!X622^(1/3))*SIN(('OddsRatio_working_3-way'!Y622+4*PI())/3)</f>
        <v>0.56775374908420762</v>
      </c>
      <c r="AL622" s="11">
        <f>'OddsRatio_working_3-way'!Z622+'OddsRatio_working_3-way'!AF622</f>
        <v>1.0723548371364497</v>
      </c>
      <c r="AM622" s="11">
        <f>'OddsRatio_working_3-way'!AA622+'OddsRatio_working_3-way'!AG622</f>
        <v>-0.89440184206667006</v>
      </c>
      <c r="AN622" s="11">
        <f>'OddsRatio_working_3-way'!AB622+'OddsRatio_working_3-way'!AH622</f>
        <v>-0.17795299506977952</v>
      </c>
      <c r="AO622" s="11">
        <f>'OddsRatio_working_3-way'!AC622+'OddsRatio_working_3-way'!AI622</f>
        <v>0</v>
      </c>
      <c r="AP622" s="11">
        <f>'OddsRatio_working_3-way'!AD622+'OddsRatio_working_3-way'!AJ622</f>
        <v>0</v>
      </c>
      <c r="AQ622" s="11">
        <f>'OddsRatio_working_3-way'!AE622+'OddsRatio_working_3-way'!AK622</f>
        <v>0</v>
      </c>
      <c r="AR622" s="10">
        <f>IF(A622="","",IF(('OddsRatio_working_3-way'!X622=0),IF(Q622&gt;0,-Q622^(1/3),(-Q622)^(1/3)),'OddsRatio_working_3-way'!AL622-'OddsRatio_working_3-way'!R622/3))</f>
        <v>1.0723548371364497</v>
      </c>
      <c r="AS622" s="11">
        <f>IF(('OddsRatio_working_3-way'!X622=0),IF(Q622&gt;0,-Q622^(1/3),(-Q622)^(1/3)),'OddsRatio_working_3-way'!AM622-'OddsRatio_working_3-way'!R622/3)</f>
        <v>-0.89440184206667006</v>
      </c>
      <c r="AT622" s="11">
        <f>IF(('OddsRatio_working_3-way'!X622=0),IF(Q622&gt;0,-Q622^(1/3),(-Q622)^(1/3)),'OddsRatio_working_3-way'!AN622-'OddsRatio_working_3-way'!R622/3)</f>
        <v>-0.17795299506977952</v>
      </c>
      <c r="AU622" s="11">
        <f>IF(('OddsRatio_working_3-way'!X622=0),0,'OddsRatio_working_3-way'!AO622)</f>
        <v>0</v>
      </c>
      <c r="AV622" s="11">
        <f>IF(('OddsRatio_working_3-way'!X622=0),0,'OddsRatio_working_3-way'!AP622)</f>
        <v>0</v>
      </c>
      <c r="AW622" s="11">
        <f>IF(('OddsRatio_working_3-way'!X622=0),0,'OddsRatio_working_3-way'!AQ622)</f>
        <v>0</v>
      </c>
    </row>
    <row r="623" spans="1:49" x14ac:dyDescent="0.2">
      <c r="A623" s="4">
        <f>IF('True_Odds_Calculator_3-way'!A624="","",'True_Odds_Calculator_3-way'!A624)</f>
        <v>2.74</v>
      </c>
      <c r="B623" s="4">
        <f>IF('True_Odds_Calculator_3-way'!B624="","",'True_Odds_Calculator_3-way'!B624)</f>
        <v>3.34</v>
      </c>
      <c r="C623" s="4">
        <f>IF('True_Odds_Calculator_3-way'!C624="","",'True_Odds_Calculator_3-way'!C624)</f>
        <v>2.8</v>
      </c>
      <c r="D623" s="9">
        <f t="shared" si="130"/>
        <v>0.3575305209918665</v>
      </c>
      <c r="E623" s="9">
        <f t="shared" si="131"/>
        <v>0.29268805758821115</v>
      </c>
      <c r="F623" s="9">
        <f t="shared" si="132"/>
        <v>0.34978142141992219</v>
      </c>
      <c r="G623" s="9">
        <f t="shared" si="133"/>
        <v>1.0327379372786329</v>
      </c>
      <c r="H623" s="9">
        <f t="shared" si="134"/>
        <v>2.796964010864821</v>
      </c>
      <c r="I623" s="9">
        <f t="shared" si="135"/>
        <v>3.4166067732320005</v>
      </c>
      <c r="J623" s="9">
        <f t="shared" si="136"/>
        <v>2.85892828710154</v>
      </c>
      <c r="K623" s="11">
        <f t="shared" si="137"/>
        <v>0.36496350364963503</v>
      </c>
      <c r="L623" s="11">
        <f t="shared" si="138"/>
        <v>0.29940119760479045</v>
      </c>
      <c r="M623" s="11">
        <f t="shared" si="139"/>
        <v>0.35714285714285715</v>
      </c>
      <c r="N623" s="11">
        <f>'OddsRatio_working_3-way'!K623+'OddsRatio_working_3-way'!L623+'OddsRatio_working_3-way'!M623-('OddsRatio_working_3-way'!K623*'OddsRatio_working_3-way'!L623)-('OddsRatio_working_3-way'!K623*'OddsRatio_working_3-way'!M623)-('OddsRatio_working_3-way'!L623*'OddsRatio_working_3-way'!M623)+('OddsRatio_working_3-way'!K623*'OddsRatio_working_3-way'!L623*'OddsRatio_working_3-way'!M623)-1</f>
        <v>-0.28601087709877426</v>
      </c>
      <c r="O623" s="11">
        <f>0</f>
        <v>0</v>
      </c>
      <c r="P623" s="11">
        <f>('OddsRatio_working_3-way'!K623*'OddsRatio_working_3-way'!L623)+('OddsRatio_working_3-way'!K623*'OddsRatio_working_3-way'!M623)+('OddsRatio_working_3-way'!L623*'OddsRatio_working_3-way'!M623)-(3*'OddsRatio_working_3-way'!K623*'OddsRatio_working_3-way'!L623*'OddsRatio_working_3-way'!M623)</f>
        <v>0.22946807115695617</v>
      </c>
      <c r="Q623" s="11">
        <f>2*'OddsRatio_working_3-way'!K623*'OddsRatio_working_3-way'!L623*'OddsRatio_working_3-way'!M623</f>
        <v>7.8050364339100745E-2</v>
      </c>
      <c r="R623" s="11">
        <f t="shared" si="140"/>
        <v>0</v>
      </c>
      <c r="S623" s="11">
        <f t="shared" si="141"/>
        <v>-0.8023054000065496</v>
      </c>
      <c r="T623" s="11">
        <f t="shared" si="142"/>
        <v>-0.27289299319950666</v>
      </c>
      <c r="U623" s="11">
        <f>'OddsRatio_working_3-way'!S623-'OddsRatio_working_3-way'!R623^2/3</f>
        <v>-0.8023054000065496</v>
      </c>
      <c r="V623" s="11">
        <f>'OddsRatio_working_3-way'!S623*'OddsRatio_working_3-way'!R623/3-2*'OddsRatio_working_3-way'!R623^3/27-'OddsRatio_working_3-way'!T623</f>
        <v>0.27289299319950666</v>
      </c>
      <c r="W623" s="11">
        <f>'OddsRatio_working_3-way'!V623^2+4*'OddsRatio_working_3-way'!U623^3/27</f>
        <v>-2.0389158850630668E-3</v>
      </c>
      <c r="X623" s="11">
        <f>IF('OddsRatio_working_3-way'!W623&gt;0,IF(ABS('OddsRatio_working_3-way'!V623+SQRT('OddsRatio_working_3-way'!W623))/2&gt;0,ABS('OddsRatio_working_3-way'!V623+SQRT('OddsRatio_working_3-way'!W623))/2,ABS('OddsRatio_working_3-way'!V623-SQRT('OddsRatio_working_3-way'!W623))/2),SQRT(-'OddsRatio_working_3-way'!U623^3/27))</f>
        <v>0.13830175488985041</v>
      </c>
      <c r="Y623" s="11">
        <f>IF('OddsRatio_working_3-way'!W623&gt;=0,IF('OddsRatio_working_3-way'!V623+SQRT('OddsRatio_working_3-way'!W623)&gt;0,0,PI()),ACOS('OddsRatio_working_3-way'!V623/(2*'OddsRatio_working_3-way'!X623)))</f>
        <v>0.16397967852881901</v>
      </c>
      <c r="Z623" s="11">
        <f>'OddsRatio_working_3-way'!X623^(1/3)*COS('OddsRatio_working_3-way'!Y623/3)</f>
        <v>0.51636896863931647</v>
      </c>
      <c r="AA623" s="11">
        <f>'OddsRatio_working_3-way'!X623^(1/3)*COS(('OddsRatio_working_3-way'!Y623+2*PI())/3)</f>
        <v>-0.28265213993710414</v>
      </c>
      <c r="AB623" s="11">
        <f>'OddsRatio_working_3-way'!X623^(1/3)*COS(('OddsRatio_working_3-way'!Y623+4*PI())/3)</f>
        <v>-0.23371682870221239</v>
      </c>
      <c r="AC623" s="11">
        <f>'OddsRatio_working_3-way'!X623^(1/3)*SIN('OddsRatio_working_3-way'!Y623/3)</f>
        <v>2.8252815114342869E-2</v>
      </c>
      <c r="AD623" s="11">
        <f>'OddsRatio_working_3-way'!X623^(1/3)*SIN(('OddsRatio_working_3-way'!Y623+2*PI())/3)</f>
        <v>0.43306223701044666</v>
      </c>
      <c r="AE623" s="11">
        <f>'OddsRatio_working_3-way'!X623^(1/3)*SIN(('OddsRatio_working_3-way'!Y623+4*PI())/3)</f>
        <v>-0.46131505212478952</v>
      </c>
      <c r="AF623" s="11">
        <f>-'OddsRatio_working_3-way'!U623/(3*'OddsRatio_working_3-way'!X623^(1/3))*COS(('OddsRatio_working_3-way'!Y623)/3)</f>
        <v>0.51636896863931636</v>
      </c>
      <c r="AG623" s="11">
        <f>-'OddsRatio_working_3-way'!U623/(3*'OddsRatio_working_3-way'!X623^(1/3))*COS(('OddsRatio_working_3-way'!Y623+2*PI())/3)</f>
        <v>-0.28265213993710409</v>
      </c>
      <c r="AH623" s="11">
        <f>-'OddsRatio_working_3-way'!U623/(3*'OddsRatio_working_3-way'!X623^(1/3))*COS(('OddsRatio_working_3-way'!Y623+4*PI())/3)</f>
        <v>-0.23371682870221233</v>
      </c>
      <c r="AI623" s="11">
        <f>'OddsRatio_working_3-way'!U623/(3*'OddsRatio_working_3-way'!X623^(1/3))*SIN(('OddsRatio_working_3-way'!Y623)/3)</f>
        <v>-2.8252815114342862E-2</v>
      </c>
      <c r="AJ623" s="11">
        <f>'OddsRatio_working_3-way'!U623/(3*'OddsRatio_working_3-way'!X623^(1/3))*SIN(('OddsRatio_working_3-way'!Y623+2*PI())/3)</f>
        <v>-0.4330622370104466</v>
      </c>
      <c r="AK623" s="11">
        <f>'OddsRatio_working_3-way'!U623/(3*'OddsRatio_working_3-way'!X623^(1/3))*SIN(('OddsRatio_working_3-way'!Y623+4*PI())/3)</f>
        <v>0.46131505212478946</v>
      </c>
      <c r="AL623" s="11">
        <f>'OddsRatio_working_3-way'!Z623+'OddsRatio_working_3-way'!AF623</f>
        <v>1.0327379372786329</v>
      </c>
      <c r="AM623" s="11">
        <f>'OddsRatio_working_3-way'!AA623+'OddsRatio_working_3-way'!AG623</f>
        <v>-0.56530427987420828</v>
      </c>
      <c r="AN623" s="11">
        <f>'OddsRatio_working_3-way'!AB623+'OddsRatio_working_3-way'!AH623</f>
        <v>-0.46743365740442472</v>
      </c>
      <c r="AO623" s="11">
        <f>'OddsRatio_working_3-way'!AC623+'OddsRatio_working_3-way'!AI623</f>
        <v>0</v>
      </c>
      <c r="AP623" s="11">
        <f>'OddsRatio_working_3-way'!AD623+'OddsRatio_working_3-way'!AJ623</f>
        <v>0</v>
      </c>
      <c r="AQ623" s="11">
        <f>'OddsRatio_working_3-way'!AE623+'OddsRatio_working_3-way'!AK623</f>
        <v>0</v>
      </c>
      <c r="AR623" s="10">
        <f>IF(A623="","",IF(('OddsRatio_working_3-way'!X623=0),IF(Q623&gt;0,-Q623^(1/3),(-Q623)^(1/3)),'OddsRatio_working_3-way'!AL623-'OddsRatio_working_3-way'!R623/3))</f>
        <v>1.0327379372786329</v>
      </c>
      <c r="AS623" s="11">
        <f>IF(('OddsRatio_working_3-way'!X623=0),IF(Q623&gt;0,-Q623^(1/3),(-Q623)^(1/3)),'OddsRatio_working_3-way'!AM623-'OddsRatio_working_3-way'!R623/3)</f>
        <v>-0.56530427987420828</v>
      </c>
      <c r="AT623" s="11">
        <f>IF(('OddsRatio_working_3-way'!X623=0),IF(Q623&gt;0,-Q623^(1/3),(-Q623)^(1/3)),'OddsRatio_working_3-way'!AN623-'OddsRatio_working_3-way'!R623/3)</f>
        <v>-0.46743365740442472</v>
      </c>
      <c r="AU623" s="11">
        <f>IF(('OddsRatio_working_3-way'!X623=0),0,'OddsRatio_working_3-way'!AO623)</f>
        <v>0</v>
      </c>
      <c r="AV623" s="11">
        <f>IF(('OddsRatio_working_3-way'!X623=0),0,'OddsRatio_working_3-way'!AP623)</f>
        <v>0</v>
      </c>
      <c r="AW623" s="11">
        <f>IF(('OddsRatio_working_3-way'!X623=0),0,'OddsRatio_working_3-way'!AQ623)</f>
        <v>0</v>
      </c>
    </row>
    <row r="624" spans="1:49" x14ac:dyDescent="0.2">
      <c r="A624" s="4">
        <f>IF('True_Odds_Calculator_3-way'!A625="","",'True_Odds_Calculator_3-way'!A625)</f>
        <v>5.82</v>
      </c>
      <c r="B624" s="4">
        <f>IF('True_Odds_Calculator_3-way'!B625="","",'True_Odds_Calculator_3-way'!B625)</f>
        <v>4.1500000000000004</v>
      </c>
      <c r="C624" s="4">
        <f>IF('True_Odds_Calculator_3-way'!C625="","",'True_Odds_Calculator_3-way'!C625)</f>
        <v>1.63</v>
      </c>
      <c r="D624" s="9">
        <f t="shared" si="130"/>
        <v>0.16523525494449703</v>
      </c>
      <c r="E624" s="9">
        <f t="shared" si="131"/>
        <v>0.23247145609700884</v>
      </c>
      <c r="F624" s="9">
        <f t="shared" si="132"/>
        <v>0.60229328895849399</v>
      </c>
      <c r="G624" s="9">
        <f t="shared" si="133"/>
        <v>1.0481280553670256</v>
      </c>
      <c r="H624" s="9">
        <f t="shared" si="134"/>
        <v>6.0519772268690639</v>
      </c>
      <c r="I624" s="9">
        <f t="shared" si="135"/>
        <v>4.3016033744061311</v>
      </c>
      <c r="J624" s="9">
        <f t="shared" si="136"/>
        <v>1.660320674881226</v>
      </c>
      <c r="K624" s="11">
        <f t="shared" si="137"/>
        <v>0.1718213058419244</v>
      </c>
      <c r="L624" s="11">
        <f t="shared" si="138"/>
        <v>0.24096385542168672</v>
      </c>
      <c r="M624" s="11">
        <f t="shared" si="139"/>
        <v>0.61349693251533743</v>
      </c>
      <c r="N624" s="11">
        <f>'OddsRatio_working_3-way'!K624+'OddsRatio_working_3-way'!L624+'OddsRatio_working_3-way'!M624-('OddsRatio_working_3-way'!K624*'OddsRatio_working_3-way'!L624)-('OddsRatio_working_3-way'!K624*'OddsRatio_working_3-way'!M624)-('OddsRatio_working_3-way'!L624*'OddsRatio_working_3-way'!M624)+('OddsRatio_working_3-way'!K624*'OddsRatio_working_3-way'!L624*'OddsRatio_working_3-way'!M624)-1</f>
        <v>-0.24296261638801098</v>
      </c>
      <c r="O624" s="11">
        <f>0</f>
        <v>0</v>
      </c>
      <c r="P624" s="11">
        <f>('OddsRatio_working_3-way'!K624*'OddsRatio_working_3-way'!L624)+('OddsRatio_working_3-way'!K624*'OddsRatio_working_3-way'!M624)+('OddsRatio_working_3-way'!L624*'OddsRatio_working_3-way'!M624)-(3*'OddsRatio_working_3-way'!K624*'OddsRatio_working_3-way'!L624*'OddsRatio_working_3-way'!M624)</f>
        <v>0.21844382145621255</v>
      </c>
      <c r="Q624" s="11">
        <f>2*'OddsRatio_working_3-way'!K624*'OddsRatio_working_3-way'!L624*'OddsRatio_working_3-way'!M624</f>
        <v>5.0800888710747096E-2</v>
      </c>
      <c r="R624" s="11">
        <f t="shared" si="140"/>
        <v>0</v>
      </c>
      <c r="S624" s="11">
        <f t="shared" si="141"/>
        <v>-0.89908408422536101</v>
      </c>
      <c r="T624" s="11">
        <f t="shared" si="142"/>
        <v>-0.20908932191287463</v>
      </c>
      <c r="U624" s="11">
        <f>'OddsRatio_working_3-way'!S624-'OddsRatio_working_3-way'!R624^2/3</f>
        <v>-0.89908408422536101</v>
      </c>
      <c r="V624" s="11">
        <f>'OddsRatio_working_3-way'!S624*'OddsRatio_working_3-way'!R624/3-2*'OddsRatio_working_3-way'!R624^3/27-'OddsRatio_working_3-way'!T624</f>
        <v>0.20908932191287463</v>
      </c>
      <c r="W624" s="11">
        <f>'OddsRatio_working_3-way'!V624^2+4*'OddsRatio_working_3-way'!U624^3/27</f>
        <v>-6.395226122999513E-2</v>
      </c>
      <c r="X624" s="11">
        <f>IF('OddsRatio_working_3-way'!W624&gt;0,IF(ABS('OddsRatio_working_3-way'!V624+SQRT('OddsRatio_working_3-way'!W624))/2&gt;0,ABS('OddsRatio_working_3-way'!V624+SQRT('OddsRatio_working_3-way'!W624))/2,ABS('OddsRatio_working_3-way'!V624-SQRT('OddsRatio_working_3-way'!W624))/2),SQRT(-'OddsRatio_working_3-way'!U624^3/27))</f>
        <v>0.164065997214521</v>
      </c>
      <c r="Y624" s="11">
        <f>IF('OddsRatio_working_3-way'!W624&gt;=0,IF('OddsRatio_working_3-way'!V624+SQRT('OddsRatio_working_3-way'!W624)&gt;0,0,PI()),ACOS('OddsRatio_working_3-way'!V624/(2*'OddsRatio_working_3-way'!X624)))</f>
        <v>0.87992231503460727</v>
      </c>
      <c r="Z624" s="11">
        <f>'OddsRatio_working_3-way'!X624^(1/3)*COS('OddsRatio_working_3-way'!Y624/3)</f>
        <v>0.5240640276835129</v>
      </c>
      <c r="AA624" s="11">
        <f>'OddsRatio_working_3-way'!X624^(1/3)*COS(('OddsRatio_working_3-way'!Y624+2*PI())/3)</f>
        <v>-0.39910386442545953</v>
      </c>
      <c r="AB624" s="11">
        <f>'OddsRatio_working_3-way'!X624^(1/3)*COS(('OddsRatio_working_3-way'!Y624+4*PI())/3)</f>
        <v>-0.12496016325805347</v>
      </c>
      <c r="AC624" s="11">
        <f>'OddsRatio_working_3-way'!X624^(1/3)*SIN('OddsRatio_working_3-way'!Y624/3)</f>
        <v>0.15827693966564232</v>
      </c>
      <c r="AD624" s="11">
        <f>'OddsRatio_working_3-way'!X624^(1/3)*SIN(('OddsRatio_working_3-way'!Y624+2*PI())/3)</f>
        <v>0.37471429135069234</v>
      </c>
      <c r="AE624" s="11">
        <f>'OddsRatio_working_3-way'!X624^(1/3)*SIN(('OddsRatio_working_3-way'!Y624+4*PI())/3)</f>
        <v>-0.53299123101633461</v>
      </c>
      <c r="AF624" s="11">
        <f>-'OddsRatio_working_3-way'!U624/(3*'OddsRatio_working_3-way'!X624^(1/3))*COS(('OddsRatio_working_3-way'!Y624)/3)</f>
        <v>0.52406402768351268</v>
      </c>
      <c r="AG624" s="11">
        <f>-'OddsRatio_working_3-way'!U624/(3*'OddsRatio_working_3-way'!X624^(1/3))*COS(('OddsRatio_working_3-way'!Y624+2*PI())/3)</f>
        <v>-0.39910386442545936</v>
      </c>
      <c r="AH624" s="11">
        <f>-'OddsRatio_working_3-way'!U624/(3*'OddsRatio_working_3-way'!X624^(1/3))*COS(('OddsRatio_working_3-way'!Y624+4*PI())/3)</f>
        <v>-0.12496016325805341</v>
      </c>
      <c r="AI624" s="11">
        <f>'OddsRatio_working_3-way'!U624/(3*'OddsRatio_working_3-way'!X624^(1/3))*SIN(('OddsRatio_working_3-way'!Y624)/3)</f>
        <v>-0.15827693966564224</v>
      </c>
      <c r="AJ624" s="11">
        <f>'OddsRatio_working_3-way'!U624/(3*'OddsRatio_working_3-way'!X624^(1/3))*SIN(('OddsRatio_working_3-way'!Y624+2*PI())/3)</f>
        <v>-0.37471429135069217</v>
      </c>
      <c r="AK624" s="11">
        <f>'OddsRatio_working_3-way'!U624/(3*'OddsRatio_working_3-way'!X624^(1/3))*SIN(('OddsRatio_working_3-way'!Y624+4*PI())/3)</f>
        <v>0.53299123101633439</v>
      </c>
      <c r="AL624" s="11">
        <f>'OddsRatio_working_3-way'!Z624+'OddsRatio_working_3-way'!AF624</f>
        <v>1.0481280553670256</v>
      </c>
      <c r="AM624" s="11">
        <f>'OddsRatio_working_3-way'!AA624+'OddsRatio_working_3-way'!AG624</f>
        <v>-0.79820772885091884</v>
      </c>
      <c r="AN624" s="11">
        <f>'OddsRatio_working_3-way'!AB624+'OddsRatio_working_3-way'!AH624</f>
        <v>-0.24992032651610688</v>
      </c>
      <c r="AO624" s="11">
        <f>'OddsRatio_working_3-way'!AC624+'OddsRatio_working_3-way'!AI624</f>
        <v>0</v>
      </c>
      <c r="AP624" s="11">
        <f>'OddsRatio_working_3-way'!AD624+'OddsRatio_working_3-way'!AJ624</f>
        <v>0</v>
      </c>
      <c r="AQ624" s="11">
        <f>'OddsRatio_working_3-way'!AE624+'OddsRatio_working_3-way'!AK624</f>
        <v>0</v>
      </c>
      <c r="AR624" s="10">
        <f>IF(A624="","",IF(('OddsRatio_working_3-way'!X624=0),IF(Q624&gt;0,-Q624^(1/3),(-Q624)^(1/3)),'OddsRatio_working_3-way'!AL624-'OddsRatio_working_3-way'!R624/3))</f>
        <v>1.0481280553670256</v>
      </c>
      <c r="AS624" s="11">
        <f>IF(('OddsRatio_working_3-way'!X624=0),IF(Q624&gt;0,-Q624^(1/3),(-Q624)^(1/3)),'OddsRatio_working_3-way'!AM624-'OddsRatio_working_3-way'!R624/3)</f>
        <v>-0.79820772885091884</v>
      </c>
      <c r="AT624" s="11">
        <f>IF(('OddsRatio_working_3-way'!X624=0),IF(Q624&gt;0,-Q624^(1/3),(-Q624)^(1/3)),'OddsRatio_working_3-way'!AN624-'OddsRatio_working_3-way'!R624/3)</f>
        <v>-0.24992032651610688</v>
      </c>
      <c r="AU624" s="11">
        <f>IF(('OddsRatio_working_3-way'!X624=0),0,'OddsRatio_working_3-way'!AO624)</f>
        <v>0</v>
      </c>
      <c r="AV624" s="11">
        <f>IF(('OddsRatio_working_3-way'!X624=0),0,'OddsRatio_working_3-way'!AP624)</f>
        <v>0</v>
      </c>
      <c r="AW624" s="11">
        <f>IF(('OddsRatio_working_3-way'!X624=0),0,'OddsRatio_working_3-way'!AQ624)</f>
        <v>0</v>
      </c>
    </row>
    <row r="625" spans="1:49" x14ac:dyDescent="0.2">
      <c r="A625" s="4">
        <f>IF('True_Odds_Calculator_3-way'!A626="","",'True_Odds_Calculator_3-way'!A626)</f>
        <v>3.08</v>
      </c>
      <c r="B625" s="4">
        <f>IF('True_Odds_Calculator_3-way'!B626="","",'True_Odds_Calculator_3-way'!B626)</f>
        <v>3.55</v>
      </c>
      <c r="C625" s="4">
        <f>IF('True_Odds_Calculator_3-way'!C626="","",'True_Odds_Calculator_3-way'!C626)</f>
        <v>2.4</v>
      </c>
      <c r="D625" s="9">
        <f t="shared" si="130"/>
        <v>0.31708278348767133</v>
      </c>
      <c r="E625" s="9">
        <f t="shared" si="131"/>
        <v>0.27469393193346481</v>
      </c>
      <c r="F625" s="9">
        <f t="shared" si="132"/>
        <v>0.40822328457886364</v>
      </c>
      <c r="G625" s="9">
        <f t="shared" si="133"/>
        <v>1.0354569909168918</v>
      </c>
      <c r="H625" s="9">
        <f t="shared" si="134"/>
        <v>3.1537505411071352</v>
      </c>
      <c r="I625" s="9">
        <f t="shared" si="135"/>
        <v>3.6404153268380743</v>
      </c>
      <c r="J625" s="9">
        <f t="shared" si="136"/>
        <v>2.4496397872836488</v>
      </c>
      <c r="K625" s="11">
        <f t="shared" si="137"/>
        <v>0.32467532467532467</v>
      </c>
      <c r="L625" s="11">
        <f t="shared" si="138"/>
        <v>0.28169014084507044</v>
      </c>
      <c r="M625" s="11">
        <f t="shared" si="139"/>
        <v>0.41666666666666669</v>
      </c>
      <c r="N625" s="11">
        <f>'OddsRatio_working_3-way'!K625+'OddsRatio_working_3-way'!L625+'OddsRatio_working_3-way'!M625-('OddsRatio_working_3-way'!K625*'OddsRatio_working_3-way'!L625)-('OddsRatio_working_3-way'!K625*'OddsRatio_working_3-way'!M625)-('OddsRatio_working_3-way'!L625*'OddsRatio_working_3-way'!M625)+('OddsRatio_working_3-way'!K625*'OddsRatio_working_3-way'!L625*'OddsRatio_working_3-way'!M625)-1</f>
        <v>-0.28297055057618425</v>
      </c>
      <c r="O625" s="11">
        <f>0</f>
        <v>0</v>
      </c>
      <c r="P625" s="11">
        <f>('OddsRatio_working_3-way'!K625*'OddsRatio_working_3-way'!L625)+('OddsRatio_working_3-way'!K625*'OddsRatio_working_3-way'!M625)+('OddsRatio_working_3-way'!L625*'OddsRatio_working_3-way'!M625)-(3*'OddsRatio_working_3-way'!K625*'OddsRatio_working_3-way'!L625*'OddsRatio_working_3-way'!M625)</f>
        <v>0.22978781781598687</v>
      </c>
      <c r="Q625" s="11">
        <f>2*'OddsRatio_working_3-way'!K625*'OddsRatio_working_3-way'!L625*'OddsRatio_working_3-way'!M625</f>
        <v>7.621486494725932E-2</v>
      </c>
      <c r="R625" s="11">
        <f t="shared" si="140"/>
        <v>0</v>
      </c>
      <c r="S625" s="11">
        <f t="shared" si="141"/>
        <v>-0.81205559146735662</v>
      </c>
      <c r="T625" s="11">
        <f t="shared" si="142"/>
        <v>-0.26933850463262243</v>
      </c>
      <c r="U625" s="11">
        <f>'OddsRatio_working_3-way'!S625-'OddsRatio_working_3-way'!R625^2/3</f>
        <v>-0.81205559146735662</v>
      </c>
      <c r="V625" s="11">
        <f>'OddsRatio_working_3-way'!S625*'OddsRatio_working_3-way'!R625/3-2*'OddsRatio_working_3-way'!R625^3/27-'OddsRatio_working_3-way'!T625</f>
        <v>0.26933850463262243</v>
      </c>
      <c r="W625" s="11">
        <f>'OddsRatio_working_3-way'!V625^2+4*'OddsRatio_working_3-way'!U625^3/27</f>
        <v>-6.7897028451919944E-3</v>
      </c>
      <c r="X625" s="11">
        <f>IF('OddsRatio_working_3-way'!W625&gt;0,IF(ABS('OddsRatio_working_3-way'!V625+SQRT('OddsRatio_working_3-way'!W625))/2&gt;0,ABS('OddsRatio_working_3-way'!V625+SQRT('OddsRatio_working_3-way'!W625))/2,ABS('OddsRatio_working_3-way'!V625-SQRT('OddsRatio_working_3-way'!W625))/2),SQRT(-'OddsRatio_working_3-way'!U625^3/27))</f>
        <v>0.14083051242799727</v>
      </c>
      <c r="Y625" s="11">
        <f>IF('OddsRatio_working_3-way'!W625&gt;=0,IF('OddsRatio_working_3-way'!V625+SQRT('OddsRatio_working_3-way'!W625)&gt;0,0,PI()),ACOS('OddsRatio_working_3-way'!V625/(2*'OddsRatio_working_3-way'!X625)))</f>
        <v>0.29689138182488906</v>
      </c>
      <c r="Z625" s="11">
        <f>'OddsRatio_working_3-way'!X625^(1/3)*COS('OddsRatio_working_3-way'!Y625/3)</f>
        <v>0.5177284954584459</v>
      </c>
      <c r="AA625" s="11">
        <f>'OddsRatio_working_3-way'!X625^(1/3)*COS(('OddsRatio_working_3-way'!Y625+2*PI())/3)</f>
        <v>-0.30338167813114081</v>
      </c>
      <c r="AB625" s="11">
        <f>'OddsRatio_working_3-way'!X625^(1/3)*COS(('OddsRatio_working_3-way'!Y625+4*PI())/3)</f>
        <v>-0.21434681732730501</v>
      </c>
      <c r="AC625" s="11">
        <f>'OddsRatio_working_3-way'!X625^(1/3)*SIN('OddsRatio_working_3-way'!Y625/3)</f>
        <v>5.1404300852355526E-2</v>
      </c>
      <c r="AD625" s="11">
        <f>'OddsRatio_working_3-way'!X625^(1/3)*SIN(('OddsRatio_working_3-way'!Y625+2*PI())/3)</f>
        <v>0.42266387890393287</v>
      </c>
      <c r="AE625" s="11">
        <f>'OddsRatio_working_3-way'!X625^(1/3)*SIN(('OddsRatio_working_3-way'!Y625+4*PI())/3)</f>
        <v>-0.47406817975628829</v>
      </c>
      <c r="AF625" s="11">
        <f>-'OddsRatio_working_3-way'!U625/(3*'OddsRatio_working_3-way'!X625^(1/3))*COS(('OddsRatio_working_3-way'!Y625)/3)</f>
        <v>0.5177284954584459</v>
      </c>
      <c r="AG625" s="11">
        <f>-'OddsRatio_working_3-way'!U625/(3*'OddsRatio_working_3-way'!X625^(1/3))*COS(('OddsRatio_working_3-way'!Y625+2*PI())/3)</f>
        <v>-0.30338167813114081</v>
      </c>
      <c r="AH625" s="11">
        <f>-'OddsRatio_working_3-way'!U625/(3*'OddsRatio_working_3-way'!X625^(1/3))*COS(('OddsRatio_working_3-way'!Y625+4*PI())/3)</f>
        <v>-0.21434681732730501</v>
      </c>
      <c r="AI625" s="11">
        <f>'OddsRatio_working_3-way'!U625/(3*'OddsRatio_working_3-way'!X625^(1/3))*SIN(('OddsRatio_working_3-way'!Y625)/3)</f>
        <v>-5.1404300852355526E-2</v>
      </c>
      <c r="AJ625" s="11">
        <f>'OddsRatio_working_3-way'!U625/(3*'OddsRatio_working_3-way'!X625^(1/3))*SIN(('OddsRatio_working_3-way'!Y625+2*PI())/3)</f>
        <v>-0.42266387890393287</v>
      </c>
      <c r="AK625" s="11">
        <f>'OddsRatio_working_3-way'!U625/(3*'OddsRatio_working_3-way'!X625^(1/3))*SIN(('OddsRatio_working_3-way'!Y625+4*PI())/3)</f>
        <v>0.47406817975628829</v>
      </c>
      <c r="AL625" s="11">
        <f>'OddsRatio_working_3-way'!Z625+'OddsRatio_working_3-way'!AF625</f>
        <v>1.0354569909168918</v>
      </c>
      <c r="AM625" s="11">
        <f>'OddsRatio_working_3-way'!AA625+'OddsRatio_working_3-way'!AG625</f>
        <v>-0.60676335626228162</v>
      </c>
      <c r="AN625" s="11">
        <f>'OddsRatio_working_3-way'!AB625+'OddsRatio_working_3-way'!AH625</f>
        <v>-0.42869363465461002</v>
      </c>
      <c r="AO625" s="11">
        <f>'OddsRatio_working_3-way'!AC625+'OddsRatio_working_3-way'!AI625</f>
        <v>0</v>
      </c>
      <c r="AP625" s="11">
        <f>'OddsRatio_working_3-way'!AD625+'OddsRatio_working_3-way'!AJ625</f>
        <v>0</v>
      </c>
      <c r="AQ625" s="11">
        <f>'OddsRatio_working_3-way'!AE625+'OddsRatio_working_3-way'!AK625</f>
        <v>0</v>
      </c>
      <c r="AR625" s="10">
        <f>IF(A625="","",IF(('OddsRatio_working_3-way'!X625=0),IF(Q625&gt;0,-Q625^(1/3),(-Q625)^(1/3)),'OddsRatio_working_3-way'!AL625-'OddsRatio_working_3-way'!R625/3))</f>
        <v>1.0354569909168918</v>
      </c>
      <c r="AS625" s="11">
        <f>IF(('OddsRatio_working_3-way'!X625=0),IF(Q625&gt;0,-Q625^(1/3),(-Q625)^(1/3)),'OddsRatio_working_3-way'!AM625-'OddsRatio_working_3-way'!R625/3)</f>
        <v>-0.60676335626228162</v>
      </c>
      <c r="AT625" s="11">
        <f>IF(('OddsRatio_working_3-way'!X625=0),IF(Q625&gt;0,-Q625^(1/3),(-Q625)^(1/3)),'OddsRatio_working_3-way'!AN625-'OddsRatio_working_3-way'!R625/3)</f>
        <v>-0.42869363465461002</v>
      </c>
      <c r="AU625" s="11">
        <f>IF(('OddsRatio_working_3-way'!X625=0),0,'OddsRatio_working_3-way'!AO625)</f>
        <v>0</v>
      </c>
      <c r="AV625" s="11">
        <f>IF(('OddsRatio_working_3-way'!X625=0),0,'OddsRatio_working_3-way'!AP625)</f>
        <v>0</v>
      </c>
      <c r="AW625" s="11">
        <f>IF(('OddsRatio_working_3-way'!X625=0),0,'OddsRatio_working_3-way'!AQ625)</f>
        <v>0</v>
      </c>
    </row>
    <row r="626" spans="1:49" x14ac:dyDescent="0.2">
      <c r="A626" s="4">
        <f>IF('True_Odds_Calculator_3-way'!A627="","",'True_Odds_Calculator_3-way'!A627)</f>
        <v>2.02</v>
      </c>
      <c r="B626" s="4">
        <f>IF('True_Odds_Calculator_3-way'!B627="","",'True_Odds_Calculator_3-way'!B627)</f>
        <v>3.61</v>
      </c>
      <c r="C626" s="4">
        <f>IF('True_Odds_Calculator_3-way'!C627="","",'True_Odds_Calculator_3-way'!C627)</f>
        <v>3.97</v>
      </c>
      <c r="D626" s="9">
        <f t="shared" si="130"/>
        <v>0.48562763657311553</v>
      </c>
      <c r="E626" s="9">
        <f t="shared" si="131"/>
        <v>0.2695212529154204</v>
      </c>
      <c r="F626" s="9">
        <f t="shared" si="132"/>
        <v>0.24485111051146419</v>
      </c>
      <c r="G626" s="9">
        <f t="shared" si="133"/>
        <v>1.0384224307521392</v>
      </c>
      <c r="H626" s="9">
        <f t="shared" si="134"/>
        <v>2.0591908793671818</v>
      </c>
      <c r="I626" s="9">
        <f t="shared" si="135"/>
        <v>3.7102825442630833</v>
      </c>
      <c r="J626" s="9">
        <f t="shared" si="136"/>
        <v>4.084114619333854</v>
      </c>
      <c r="K626" s="11">
        <f t="shared" si="137"/>
        <v>0.49504950495049505</v>
      </c>
      <c r="L626" s="11">
        <f t="shared" si="138"/>
        <v>0.2770083102493075</v>
      </c>
      <c r="M626" s="11">
        <f t="shared" si="139"/>
        <v>0.25188916876574308</v>
      </c>
      <c r="N626" s="11">
        <f>'OddsRatio_working_3-way'!K626+'OddsRatio_working_3-way'!L626+'OddsRatio_working_3-way'!M626-('OddsRatio_working_3-way'!K626*'OddsRatio_working_3-way'!L626)-('OddsRatio_working_3-way'!K626*'OddsRatio_working_3-way'!M626)-('OddsRatio_working_3-way'!L626*'OddsRatio_working_3-way'!M626)+('OddsRatio_working_3-way'!K626*'OddsRatio_working_3-way'!L626*'OddsRatio_working_3-way'!M626)-1</f>
        <v>-0.27311657043304349</v>
      </c>
      <c r="O626" s="11">
        <f>0</f>
        <v>0</v>
      </c>
      <c r="P626" s="11">
        <f>('OddsRatio_working_3-way'!K626*'OddsRatio_working_3-way'!L626)+('OddsRatio_working_3-way'!K626*'OddsRatio_working_3-way'!M626)+('OddsRatio_working_3-way'!L626*'OddsRatio_working_3-way'!M626)-(3*'OddsRatio_working_3-way'!K626*'OddsRatio_working_3-way'!L626*'OddsRatio_working_3-way'!M626)</f>
        <v>0.22797900686403338</v>
      </c>
      <c r="Q626" s="11">
        <f>2*'OddsRatio_working_3-way'!K626*'OddsRatio_working_3-way'!L626*'OddsRatio_working_3-way'!M626</f>
        <v>6.9084547534555577E-2</v>
      </c>
      <c r="R626" s="11">
        <f t="shared" si="140"/>
        <v>0</v>
      </c>
      <c r="S626" s="11">
        <f t="shared" si="141"/>
        <v>-0.83473150861025514</v>
      </c>
      <c r="T626" s="11">
        <f t="shared" si="142"/>
        <v>-0.25294894200310764</v>
      </c>
      <c r="U626" s="11">
        <f>'OddsRatio_working_3-way'!S626-'OddsRatio_working_3-way'!R626^2/3</f>
        <v>-0.83473150861025514</v>
      </c>
      <c r="V626" s="11">
        <f>'OddsRatio_working_3-way'!S626*'OddsRatio_working_3-way'!R626/3-2*'OddsRatio_working_3-way'!R626^3/27-'OddsRatio_working_3-way'!T626</f>
        <v>0.25294894200310764</v>
      </c>
      <c r="W626" s="11">
        <f>'OddsRatio_working_3-way'!V626^2+4*'OddsRatio_working_3-way'!U626^3/27</f>
        <v>-2.2182974788768434E-2</v>
      </c>
      <c r="X626" s="11">
        <f>IF('OddsRatio_working_3-way'!W626&gt;0,IF(ABS('OddsRatio_working_3-way'!V626+SQRT('OddsRatio_working_3-way'!W626))/2&gt;0,ABS('OddsRatio_working_3-way'!V626+SQRT('OddsRatio_working_3-way'!W626))/2,ABS('OddsRatio_working_3-way'!V626-SQRT('OddsRatio_working_3-way'!W626))/2),SQRT(-'OddsRatio_working_3-way'!U626^3/27))</f>
        <v>0.14677034956800705</v>
      </c>
      <c r="Y626" s="11">
        <f>IF('OddsRatio_working_3-way'!W626&gt;=0,IF('OddsRatio_working_3-way'!V626+SQRT('OddsRatio_working_3-way'!W626)&gt;0,0,PI()),ACOS('OddsRatio_working_3-way'!V626/(2*'OddsRatio_working_3-way'!X626)))</f>
        <v>0.53215278745365846</v>
      </c>
      <c r="Z626" s="11">
        <f>'OddsRatio_working_3-way'!X626^(1/3)*COS('OddsRatio_working_3-way'!Y626/3)</f>
        <v>0.51921121537606962</v>
      </c>
      <c r="AA626" s="11">
        <f>'OddsRatio_working_3-way'!X626^(1/3)*COS(('OddsRatio_working_3-way'!Y626+2*PI())/3)</f>
        <v>-0.34021368745267305</v>
      </c>
      <c r="AB626" s="11">
        <f>'OddsRatio_working_3-way'!X626^(1/3)*COS(('OddsRatio_working_3-way'!Y626+4*PI())/3)</f>
        <v>-0.17899752792339671</v>
      </c>
      <c r="AC626" s="11">
        <f>'OddsRatio_working_3-way'!X626^(1/3)*SIN('OddsRatio_working_3-way'!Y626/3)</f>
        <v>9.3078193101945358E-2</v>
      </c>
      <c r="AD626" s="11">
        <f>'OddsRatio_working_3-way'!X626^(1/3)*SIN(('OddsRatio_working_3-way'!Y626+2*PI())/3)</f>
        <v>0.40311100589449711</v>
      </c>
      <c r="AE626" s="11">
        <f>'OddsRatio_working_3-way'!X626^(1/3)*SIN(('OddsRatio_working_3-way'!Y626+4*PI())/3)</f>
        <v>-0.49618919899644248</v>
      </c>
      <c r="AF626" s="11">
        <f>-'OddsRatio_working_3-way'!U626/(3*'OddsRatio_working_3-way'!X626^(1/3))*COS(('OddsRatio_working_3-way'!Y626)/3)</f>
        <v>0.51921121537606962</v>
      </c>
      <c r="AG626" s="11">
        <f>-'OddsRatio_working_3-way'!U626/(3*'OddsRatio_working_3-way'!X626^(1/3))*COS(('OddsRatio_working_3-way'!Y626+2*PI())/3)</f>
        <v>-0.34021368745267305</v>
      </c>
      <c r="AH626" s="11">
        <f>-'OddsRatio_working_3-way'!U626/(3*'OddsRatio_working_3-way'!X626^(1/3))*COS(('OddsRatio_working_3-way'!Y626+4*PI())/3)</f>
        <v>-0.17899752792339671</v>
      </c>
      <c r="AI626" s="11">
        <f>'OddsRatio_working_3-way'!U626/(3*'OddsRatio_working_3-way'!X626^(1/3))*SIN(('OddsRatio_working_3-way'!Y626)/3)</f>
        <v>-9.3078193101945358E-2</v>
      </c>
      <c r="AJ626" s="11">
        <f>'OddsRatio_working_3-way'!U626/(3*'OddsRatio_working_3-way'!X626^(1/3))*SIN(('OddsRatio_working_3-way'!Y626+2*PI())/3)</f>
        <v>-0.40311100589449711</v>
      </c>
      <c r="AK626" s="11">
        <f>'OddsRatio_working_3-way'!U626/(3*'OddsRatio_working_3-way'!X626^(1/3))*SIN(('OddsRatio_working_3-way'!Y626+4*PI())/3)</f>
        <v>0.49618919899644248</v>
      </c>
      <c r="AL626" s="11">
        <f>'OddsRatio_working_3-way'!Z626+'OddsRatio_working_3-way'!AF626</f>
        <v>1.0384224307521392</v>
      </c>
      <c r="AM626" s="11">
        <f>'OddsRatio_working_3-way'!AA626+'OddsRatio_working_3-way'!AG626</f>
        <v>-0.68042737490534611</v>
      </c>
      <c r="AN626" s="11">
        <f>'OddsRatio_working_3-way'!AB626+'OddsRatio_working_3-way'!AH626</f>
        <v>-0.35799505584679342</v>
      </c>
      <c r="AO626" s="11">
        <f>'OddsRatio_working_3-way'!AC626+'OddsRatio_working_3-way'!AI626</f>
        <v>0</v>
      </c>
      <c r="AP626" s="11">
        <f>'OddsRatio_working_3-way'!AD626+'OddsRatio_working_3-way'!AJ626</f>
        <v>0</v>
      </c>
      <c r="AQ626" s="11">
        <f>'OddsRatio_working_3-way'!AE626+'OddsRatio_working_3-way'!AK626</f>
        <v>0</v>
      </c>
      <c r="AR626" s="10">
        <f>IF(A626="","",IF(('OddsRatio_working_3-way'!X626=0),IF(Q626&gt;0,-Q626^(1/3),(-Q626)^(1/3)),'OddsRatio_working_3-way'!AL626-'OddsRatio_working_3-way'!R626/3))</f>
        <v>1.0384224307521392</v>
      </c>
      <c r="AS626" s="11">
        <f>IF(('OddsRatio_working_3-way'!X626=0),IF(Q626&gt;0,-Q626^(1/3),(-Q626)^(1/3)),'OddsRatio_working_3-way'!AM626-'OddsRatio_working_3-way'!R626/3)</f>
        <v>-0.68042737490534611</v>
      </c>
      <c r="AT626" s="11">
        <f>IF(('OddsRatio_working_3-way'!X626=0),IF(Q626&gt;0,-Q626^(1/3),(-Q626)^(1/3)),'OddsRatio_working_3-way'!AN626-'OddsRatio_working_3-way'!R626/3)</f>
        <v>-0.35799505584679342</v>
      </c>
      <c r="AU626" s="11">
        <f>IF(('OddsRatio_working_3-way'!X626=0),0,'OddsRatio_working_3-way'!AO626)</f>
        <v>0</v>
      </c>
      <c r="AV626" s="11">
        <f>IF(('OddsRatio_working_3-way'!X626=0),0,'OddsRatio_working_3-way'!AP626)</f>
        <v>0</v>
      </c>
      <c r="AW626" s="11">
        <f>IF(('OddsRatio_working_3-way'!X626=0),0,'OddsRatio_working_3-way'!AQ626)</f>
        <v>0</v>
      </c>
    </row>
    <row r="627" spans="1:49" x14ac:dyDescent="0.2">
      <c r="A627" s="4">
        <f>IF('True_Odds_Calculator_3-way'!A628="","",'True_Odds_Calculator_3-way'!A628)</f>
        <v>3.2</v>
      </c>
      <c r="B627" s="4">
        <f>IF('True_Odds_Calculator_3-way'!B628="","",'True_Odds_Calculator_3-way'!B628)</f>
        <v>2.74</v>
      </c>
      <c r="C627" s="4">
        <f>IF('True_Odds_Calculator_3-way'!C628="","",'True_Odds_Calculator_3-way'!C628)</f>
        <v>2.81</v>
      </c>
      <c r="D627" s="9">
        <f t="shared" si="130"/>
        <v>0.30191998091519495</v>
      </c>
      <c r="E627" s="9">
        <f t="shared" si="131"/>
        <v>0.35352062390945327</v>
      </c>
      <c r="F627" s="9">
        <f t="shared" si="132"/>
        <v>0.34455939517535167</v>
      </c>
      <c r="G627" s="9">
        <f t="shared" si="133"/>
        <v>1.0509708520189989</v>
      </c>
      <c r="H627" s="9">
        <f t="shared" si="134"/>
        <v>3.3121358744417972</v>
      </c>
      <c r="I627" s="9">
        <f t="shared" si="135"/>
        <v>2.8286892825130581</v>
      </c>
      <c r="J627" s="9">
        <f t="shared" si="136"/>
        <v>2.9022572421543877</v>
      </c>
      <c r="K627" s="11">
        <f t="shared" si="137"/>
        <v>0.3125</v>
      </c>
      <c r="L627" s="11">
        <f t="shared" si="138"/>
        <v>0.36496350364963503</v>
      </c>
      <c r="M627" s="11">
        <f t="shared" si="139"/>
        <v>0.35587188612099646</v>
      </c>
      <c r="N627" s="11">
        <f>'OddsRatio_working_3-way'!K627+'OddsRatio_working_3-way'!L627+'OddsRatio_working_3-way'!M627-('OddsRatio_working_3-way'!K627*'OddsRatio_working_3-way'!L627)-('OddsRatio_working_3-way'!K627*'OddsRatio_working_3-way'!M627)-('OddsRatio_working_3-way'!L627*'OddsRatio_working_3-way'!M627)+('OddsRatio_working_3-way'!K627*'OddsRatio_working_3-way'!L627*'OddsRatio_working_3-way'!M627)-1</f>
        <v>-0.28121834168896276</v>
      </c>
      <c r="O627" s="11">
        <f>0</f>
        <v>0</v>
      </c>
      <c r="P627" s="11">
        <f>('OddsRatio_working_3-way'!K627*'OddsRatio_working_3-way'!L627)+('OddsRatio_working_3-way'!K627*'OddsRatio_working_3-way'!M627)+('OddsRatio_working_3-way'!L627*'OddsRatio_working_3-way'!M627)-(3*'OddsRatio_working_3-way'!K627*'OddsRatio_working_3-way'!L627*'OddsRatio_working_3-way'!M627)</f>
        <v>0.23337857495389255</v>
      </c>
      <c r="Q627" s="11">
        <f>2*'OddsRatio_working_3-way'!K627*'OddsRatio_working_3-way'!L627*'OddsRatio_working_3-way'!M627</f>
        <v>8.1175156505701743E-2</v>
      </c>
      <c r="R627" s="11">
        <f t="shared" si="140"/>
        <v>0</v>
      </c>
      <c r="S627" s="11">
        <f t="shared" si="141"/>
        <v>-0.82988390285018232</v>
      </c>
      <c r="T627" s="11">
        <f t="shared" si="142"/>
        <v>-0.28865527055658513</v>
      </c>
      <c r="U627" s="11">
        <f>'OddsRatio_working_3-way'!S627-'OddsRatio_working_3-way'!R627^2/3</f>
        <v>-0.82988390285018232</v>
      </c>
      <c r="V627" s="11">
        <f>'OddsRatio_working_3-way'!S627*'OddsRatio_working_3-way'!R627/3-2*'OddsRatio_working_3-way'!R627^3/27-'OddsRatio_working_3-way'!T627</f>
        <v>0.28865527055658513</v>
      </c>
      <c r="W627" s="11">
        <f>'OddsRatio_working_3-way'!V627^2+4*'OddsRatio_working_3-way'!U627^3/27</f>
        <v>-1.351778569607151E-3</v>
      </c>
      <c r="X627" s="11">
        <f>IF('OddsRatio_working_3-way'!W627&gt;0,IF(ABS('OddsRatio_working_3-way'!V627+SQRT('OddsRatio_working_3-way'!W627))/2&gt;0,ABS('OddsRatio_working_3-way'!V627+SQRT('OddsRatio_working_3-way'!W627))/2,ABS('OddsRatio_working_3-way'!V627-SQRT('OddsRatio_working_3-way'!W627))/2),SQRT(-'OddsRatio_working_3-way'!U627^3/27))</f>
        <v>0.14549368009444819</v>
      </c>
      <c r="Y627" s="11">
        <f>IF('OddsRatio_working_3-way'!W627&gt;=0,IF('OddsRatio_working_3-way'!V627+SQRT('OddsRatio_working_3-way'!W627)&gt;0,0,PI()),ACOS('OddsRatio_working_3-way'!V627/(2*'OddsRatio_working_3-way'!X627)))</f>
        <v>0.12668961974012971</v>
      </c>
      <c r="Z627" s="11">
        <f>'OddsRatio_working_3-way'!X627^(1/3)*COS('OddsRatio_working_3-way'!Y627/3)</f>
        <v>0.52548542600949943</v>
      </c>
      <c r="AA627" s="11">
        <f>'OddsRatio_working_3-way'!X627^(1/3)*COS(('OddsRatio_working_3-way'!Y627+2*PI())/3)</f>
        <v>-0.28197227361483151</v>
      </c>
      <c r="AB627" s="11">
        <f>'OddsRatio_working_3-way'!X627^(1/3)*COS(('OddsRatio_working_3-way'!Y627+4*PI())/3)</f>
        <v>-0.243513152394668</v>
      </c>
      <c r="AC627" s="11">
        <f>'OddsRatio_working_3-way'!X627^(1/3)*SIN('OddsRatio_working_3-way'!Y627/3)</f>
        <v>2.2204383989257798E-2</v>
      </c>
      <c r="AD627" s="11">
        <f>'OddsRatio_working_3-way'!X627^(1/3)*SIN(('OddsRatio_working_3-way'!Y627+2*PI())/3)</f>
        <v>0.44398153624808556</v>
      </c>
      <c r="AE627" s="11">
        <f>'OddsRatio_working_3-way'!X627^(1/3)*SIN(('OddsRatio_working_3-way'!Y627+4*PI())/3)</f>
        <v>-0.46618592023734334</v>
      </c>
      <c r="AF627" s="11">
        <f>-'OddsRatio_working_3-way'!U627/(3*'OddsRatio_working_3-way'!X627^(1/3))*COS(('OddsRatio_working_3-way'!Y627)/3)</f>
        <v>0.52548542600949932</v>
      </c>
      <c r="AG627" s="11">
        <f>-'OddsRatio_working_3-way'!U627/(3*'OddsRatio_working_3-way'!X627^(1/3))*COS(('OddsRatio_working_3-way'!Y627+2*PI())/3)</f>
        <v>-0.28197227361483146</v>
      </c>
      <c r="AH627" s="11">
        <f>-'OddsRatio_working_3-way'!U627/(3*'OddsRatio_working_3-way'!X627^(1/3))*COS(('OddsRatio_working_3-way'!Y627+4*PI())/3)</f>
        <v>-0.24351315239466795</v>
      </c>
      <c r="AI627" s="11">
        <f>'OddsRatio_working_3-way'!U627/(3*'OddsRatio_working_3-way'!X627^(1/3))*SIN(('OddsRatio_working_3-way'!Y627)/3)</f>
        <v>-2.2204383989257791E-2</v>
      </c>
      <c r="AJ627" s="11">
        <f>'OddsRatio_working_3-way'!U627/(3*'OddsRatio_working_3-way'!X627^(1/3))*SIN(('OddsRatio_working_3-way'!Y627+2*PI())/3)</f>
        <v>-0.44398153624808545</v>
      </c>
      <c r="AK627" s="11">
        <f>'OddsRatio_working_3-way'!U627/(3*'OddsRatio_working_3-way'!X627^(1/3))*SIN(('OddsRatio_working_3-way'!Y627+4*PI())/3)</f>
        <v>0.46618592023734329</v>
      </c>
      <c r="AL627" s="11">
        <f>'OddsRatio_working_3-way'!Z627+'OddsRatio_working_3-way'!AF627</f>
        <v>1.0509708520189989</v>
      </c>
      <c r="AM627" s="11">
        <f>'OddsRatio_working_3-way'!AA627+'OddsRatio_working_3-way'!AG627</f>
        <v>-0.56394454722966292</v>
      </c>
      <c r="AN627" s="11">
        <f>'OddsRatio_working_3-way'!AB627+'OddsRatio_working_3-way'!AH627</f>
        <v>-0.48702630478933595</v>
      </c>
      <c r="AO627" s="11">
        <f>'OddsRatio_working_3-way'!AC627+'OddsRatio_working_3-way'!AI627</f>
        <v>0</v>
      </c>
      <c r="AP627" s="11">
        <f>'OddsRatio_working_3-way'!AD627+'OddsRatio_working_3-way'!AJ627</f>
        <v>0</v>
      </c>
      <c r="AQ627" s="11">
        <f>'OddsRatio_working_3-way'!AE627+'OddsRatio_working_3-way'!AK627</f>
        <v>0</v>
      </c>
      <c r="AR627" s="10">
        <f>IF(A627="","",IF(('OddsRatio_working_3-way'!X627=0),IF(Q627&gt;0,-Q627^(1/3),(-Q627)^(1/3)),'OddsRatio_working_3-way'!AL627-'OddsRatio_working_3-way'!R627/3))</f>
        <v>1.0509708520189989</v>
      </c>
      <c r="AS627" s="11">
        <f>IF(('OddsRatio_working_3-way'!X627=0),IF(Q627&gt;0,-Q627^(1/3),(-Q627)^(1/3)),'OddsRatio_working_3-way'!AM627-'OddsRatio_working_3-way'!R627/3)</f>
        <v>-0.56394454722966292</v>
      </c>
      <c r="AT627" s="11">
        <f>IF(('OddsRatio_working_3-way'!X627=0),IF(Q627&gt;0,-Q627^(1/3),(-Q627)^(1/3)),'OddsRatio_working_3-way'!AN627-'OddsRatio_working_3-way'!R627/3)</f>
        <v>-0.48702630478933595</v>
      </c>
      <c r="AU627" s="11">
        <f>IF(('OddsRatio_working_3-way'!X627=0),0,'OddsRatio_working_3-way'!AO627)</f>
        <v>0</v>
      </c>
      <c r="AV627" s="11">
        <f>IF(('OddsRatio_working_3-way'!X627=0),0,'OddsRatio_working_3-way'!AP627)</f>
        <v>0</v>
      </c>
      <c r="AW627" s="11">
        <f>IF(('OddsRatio_working_3-way'!X627=0),0,'OddsRatio_working_3-way'!AQ627)</f>
        <v>0</v>
      </c>
    </row>
    <row r="628" spans="1:49" x14ac:dyDescent="0.2">
      <c r="A628" s="4">
        <f>IF('True_Odds_Calculator_3-way'!A629="","",'True_Odds_Calculator_3-way'!A629)</f>
        <v>3.16</v>
      </c>
      <c r="B628" s="4">
        <f>IF('True_Odds_Calculator_3-way'!B629="","",'True_Odds_Calculator_3-way'!B629)</f>
        <v>2.85</v>
      </c>
      <c r="C628" s="4">
        <f>IF('True_Odds_Calculator_3-way'!C629="","",'True_Odds_Calculator_3-way'!C629)</f>
        <v>2.74</v>
      </c>
      <c r="D628" s="9">
        <f t="shared" si="130"/>
        <v>0.30613273368176969</v>
      </c>
      <c r="E628" s="9">
        <f t="shared" si="131"/>
        <v>0.33998987846890727</v>
      </c>
      <c r="F628" s="9">
        <f t="shared" si="132"/>
        <v>0.35387738784932299</v>
      </c>
      <c r="G628" s="9">
        <f t="shared" si="133"/>
        <v>1.0493319079416985</v>
      </c>
      <c r="H628" s="9">
        <f t="shared" si="134"/>
        <v>3.2665569211540686</v>
      </c>
      <c r="I628" s="9">
        <f t="shared" si="135"/>
        <v>2.9412640296921424</v>
      </c>
      <c r="J628" s="9">
        <f t="shared" si="136"/>
        <v>2.8258375198185557</v>
      </c>
      <c r="K628" s="11">
        <f t="shared" si="137"/>
        <v>0.31645569620253161</v>
      </c>
      <c r="L628" s="11">
        <f t="shared" si="138"/>
        <v>0.35087719298245612</v>
      </c>
      <c r="M628" s="11">
        <f t="shared" si="139"/>
        <v>0.36496350364963503</v>
      </c>
      <c r="N628" s="11">
        <f>'OddsRatio_working_3-way'!K628+'OddsRatio_working_3-way'!L628+'OddsRatio_working_3-way'!M628-('OddsRatio_working_3-way'!K628*'OddsRatio_working_3-way'!L628)-('OddsRatio_working_3-way'!K628*'OddsRatio_working_3-way'!M628)-('OddsRatio_working_3-way'!L628*'OddsRatio_working_3-way'!M628)+('OddsRatio_working_3-way'!K628*'OddsRatio_working_3-way'!L628*'OddsRatio_working_3-way'!M628)-1</f>
        <v>-0.281768358807024</v>
      </c>
      <c r="O628" s="11">
        <f>0</f>
        <v>0</v>
      </c>
      <c r="P628" s="11">
        <f>('OddsRatio_working_3-way'!K628*'OddsRatio_working_3-way'!L628)+('OddsRatio_working_3-way'!K628*'OddsRatio_working_3-way'!M628)+('OddsRatio_working_3-way'!L628*'OddsRatio_working_3-way'!M628)-(3*'OddsRatio_working_3-way'!K628*'OddsRatio_working_3-way'!L628*'OddsRatio_working_3-way'!M628)</f>
        <v>0.23301578347606053</v>
      </c>
      <c r="Q628" s="11">
        <f>2*'OddsRatio_working_3-way'!K628*'OddsRatio_working_3-way'!L628*'OddsRatio_working_3-way'!M628</f>
        <v>8.104896816558628E-2</v>
      </c>
      <c r="R628" s="11">
        <f t="shared" si="140"/>
        <v>0</v>
      </c>
      <c r="S628" s="11">
        <f t="shared" si="141"/>
        <v>-0.82697640168904529</v>
      </c>
      <c r="T628" s="11">
        <f t="shared" si="142"/>
        <v>-0.28764396580488538</v>
      </c>
      <c r="U628" s="11">
        <f>'OddsRatio_working_3-way'!S628-'OddsRatio_working_3-way'!R628^2/3</f>
        <v>-0.82697640168904529</v>
      </c>
      <c r="V628" s="11">
        <f>'OddsRatio_working_3-way'!S628*'OddsRatio_working_3-way'!R628/3-2*'OddsRatio_working_3-way'!R628^3/27-'OddsRatio_working_3-way'!T628</f>
        <v>0.28764396580488538</v>
      </c>
      <c r="W628" s="11">
        <f>'OddsRatio_working_3-way'!V628^2+4*'OddsRatio_working_3-way'!U628^3/27</f>
        <v>-1.0477438506998615E-3</v>
      </c>
      <c r="X628" s="11">
        <f>IF('OddsRatio_working_3-way'!W628&gt;0,IF(ABS('OddsRatio_working_3-way'!V628+SQRT('OddsRatio_working_3-way'!W628))/2&gt;0,ABS('OddsRatio_working_3-way'!V628+SQRT('OddsRatio_working_3-way'!W628))/2,ABS('OddsRatio_working_3-way'!V628-SQRT('OddsRatio_working_3-way'!W628))/2),SQRT(-'OddsRatio_working_3-way'!U628^3/27))</f>
        <v>0.14472974375941347</v>
      </c>
      <c r="Y628" s="11">
        <f>IF('OddsRatio_working_3-way'!W628&gt;=0,IF('OddsRatio_working_3-way'!V628+SQRT('OddsRatio_working_3-way'!W628)&gt;0,0,PI()),ACOS('OddsRatio_working_3-way'!V628/(2*'OddsRatio_working_3-way'!X628)))</f>
        <v>0.11205960411466265</v>
      </c>
      <c r="Z628" s="11">
        <f>'OddsRatio_working_3-way'!X628^(1/3)*COS('OddsRatio_working_3-way'!Y628/3)</f>
        <v>0.52466595397084925</v>
      </c>
      <c r="AA628" s="11">
        <f>'OddsRatio_working_3-way'!X628^(1/3)*COS(('OddsRatio_working_3-way'!Y628+2*PI())/3)</f>
        <v>-0.27931320019230127</v>
      </c>
      <c r="AB628" s="11">
        <f>'OddsRatio_working_3-way'!X628^(1/3)*COS(('OddsRatio_working_3-way'!Y628+4*PI())/3)</f>
        <v>-0.24535275377854809</v>
      </c>
      <c r="AC628" s="11">
        <f>'OddsRatio_working_3-way'!X628^(1/3)*SIN('OddsRatio_working_3-way'!Y628/3)</f>
        <v>1.960707287878027E-2</v>
      </c>
      <c r="AD628" s="11">
        <f>'OddsRatio_working_3-way'!X628^(1/3)*SIN(('OddsRatio_working_3-way'!Y628+2*PI())/3)</f>
        <v>0.44457050820016231</v>
      </c>
      <c r="AE628" s="11">
        <f>'OddsRatio_working_3-way'!X628^(1/3)*SIN(('OddsRatio_working_3-way'!Y628+4*PI())/3)</f>
        <v>-0.46417758107894252</v>
      </c>
      <c r="AF628" s="11">
        <f>-'OddsRatio_working_3-way'!U628/(3*'OddsRatio_working_3-way'!X628^(1/3))*COS(('OddsRatio_working_3-way'!Y628)/3)</f>
        <v>0.52466595397084925</v>
      </c>
      <c r="AG628" s="11">
        <f>-'OddsRatio_working_3-way'!U628/(3*'OddsRatio_working_3-way'!X628^(1/3))*COS(('OddsRatio_working_3-way'!Y628+2*PI())/3)</f>
        <v>-0.27931320019230127</v>
      </c>
      <c r="AH628" s="11">
        <f>-'OddsRatio_working_3-way'!U628/(3*'OddsRatio_working_3-way'!X628^(1/3))*COS(('OddsRatio_working_3-way'!Y628+4*PI())/3)</f>
        <v>-0.24535275377854809</v>
      </c>
      <c r="AI628" s="11">
        <f>'OddsRatio_working_3-way'!U628/(3*'OddsRatio_working_3-way'!X628^(1/3))*SIN(('OddsRatio_working_3-way'!Y628)/3)</f>
        <v>-1.960707287878027E-2</v>
      </c>
      <c r="AJ628" s="11">
        <f>'OddsRatio_working_3-way'!U628/(3*'OddsRatio_working_3-way'!X628^(1/3))*SIN(('OddsRatio_working_3-way'!Y628+2*PI())/3)</f>
        <v>-0.44457050820016231</v>
      </c>
      <c r="AK628" s="11">
        <f>'OddsRatio_working_3-way'!U628/(3*'OddsRatio_working_3-way'!X628^(1/3))*SIN(('OddsRatio_working_3-way'!Y628+4*PI())/3)</f>
        <v>0.46417758107894252</v>
      </c>
      <c r="AL628" s="11">
        <f>'OddsRatio_working_3-way'!Z628+'OddsRatio_working_3-way'!AF628</f>
        <v>1.0493319079416985</v>
      </c>
      <c r="AM628" s="11">
        <f>'OddsRatio_working_3-way'!AA628+'OddsRatio_working_3-way'!AG628</f>
        <v>-0.55862640038460254</v>
      </c>
      <c r="AN628" s="11">
        <f>'OddsRatio_working_3-way'!AB628+'OddsRatio_working_3-way'!AH628</f>
        <v>-0.49070550755709619</v>
      </c>
      <c r="AO628" s="11">
        <f>'OddsRatio_working_3-way'!AC628+'OddsRatio_working_3-way'!AI628</f>
        <v>0</v>
      </c>
      <c r="AP628" s="11">
        <f>'OddsRatio_working_3-way'!AD628+'OddsRatio_working_3-way'!AJ628</f>
        <v>0</v>
      </c>
      <c r="AQ628" s="11">
        <f>'OddsRatio_working_3-way'!AE628+'OddsRatio_working_3-way'!AK628</f>
        <v>0</v>
      </c>
      <c r="AR628" s="10">
        <f>IF(A628="","",IF(('OddsRatio_working_3-way'!X628=0),IF(Q628&gt;0,-Q628^(1/3),(-Q628)^(1/3)),'OddsRatio_working_3-way'!AL628-'OddsRatio_working_3-way'!R628/3))</f>
        <v>1.0493319079416985</v>
      </c>
      <c r="AS628" s="11">
        <f>IF(('OddsRatio_working_3-way'!X628=0),IF(Q628&gt;0,-Q628^(1/3),(-Q628)^(1/3)),'OddsRatio_working_3-way'!AM628-'OddsRatio_working_3-way'!R628/3)</f>
        <v>-0.55862640038460254</v>
      </c>
      <c r="AT628" s="11">
        <f>IF(('OddsRatio_working_3-way'!X628=0),IF(Q628&gt;0,-Q628^(1/3),(-Q628)^(1/3)),'OddsRatio_working_3-way'!AN628-'OddsRatio_working_3-way'!R628/3)</f>
        <v>-0.49070550755709619</v>
      </c>
      <c r="AU628" s="11">
        <f>IF(('OddsRatio_working_3-way'!X628=0),0,'OddsRatio_working_3-way'!AO628)</f>
        <v>0</v>
      </c>
      <c r="AV628" s="11">
        <f>IF(('OddsRatio_working_3-way'!X628=0),0,'OddsRatio_working_3-way'!AP628)</f>
        <v>0</v>
      </c>
      <c r="AW628" s="11">
        <f>IF(('OddsRatio_working_3-way'!X628=0),0,'OddsRatio_working_3-way'!AQ628)</f>
        <v>0</v>
      </c>
    </row>
    <row r="629" spans="1:49" x14ac:dyDescent="0.2">
      <c r="A629" s="4">
        <f>IF('True_Odds_Calculator_3-way'!A630="","",'True_Odds_Calculator_3-way'!A630)</f>
        <v>1.66</v>
      </c>
      <c r="B629" s="4">
        <f>IF('True_Odds_Calculator_3-way'!B630="","",'True_Odds_Calculator_3-way'!B630)</f>
        <v>3.49</v>
      </c>
      <c r="C629" s="4">
        <f>IF('True_Odds_Calculator_3-way'!C630="","",'True_Odds_Calculator_3-way'!C630)</f>
        <v>6.8</v>
      </c>
      <c r="D629" s="9">
        <f t="shared" si="130"/>
        <v>0.58706016151744933</v>
      </c>
      <c r="E629" s="9">
        <f t="shared" si="131"/>
        <v>0.27369160598448844</v>
      </c>
      <c r="F629" s="9">
        <f t="shared" si="132"/>
        <v>0.13924823249806248</v>
      </c>
      <c r="G629" s="9">
        <f t="shared" si="133"/>
        <v>1.0657620171772839</v>
      </c>
      <c r="H629" s="9">
        <f t="shared" si="134"/>
        <v>1.7034029313370069</v>
      </c>
      <c r="I629" s="9">
        <f t="shared" si="135"/>
        <v>3.6537474227714362</v>
      </c>
      <c r="J629" s="9">
        <f t="shared" si="136"/>
        <v>7.181419699628246</v>
      </c>
      <c r="K629" s="11">
        <f t="shared" si="137"/>
        <v>0.60240963855421692</v>
      </c>
      <c r="L629" s="11">
        <f t="shared" si="138"/>
        <v>0.28653295128939826</v>
      </c>
      <c r="M629" s="11">
        <f t="shared" si="139"/>
        <v>0.14705882352941177</v>
      </c>
      <c r="N629" s="11">
        <f>'OddsRatio_working_3-way'!K629+'OddsRatio_working_3-way'!L629+'OddsRatio_working_3-way'!M629-('OddsRatio_working_3-way'!K629*'OddsRatio_working_3-way'!L629)-('OddsRatio_working_3-way'!K629*'OddsRatio_working_3-way'!M629)-('OddsRatio_working_3-way'!L629*'OddsRatio_working_3-way'!M629)+('OddsRatio_working_3-way'!K629*'OddsRatio_working_3-way'!L629*'OddsRatio_working_3-way'!M629)-1</f>
        <v>-0.24195179504466546</v>
      </c>
      <c r="O629" s="11">
        <f>0</f>
        <v>0</v>
      </c>
      <c r="P629" s="11">
        <f>('OddsRatio_working_3-way'!K629*'OddsRatio_working_3-way'!L629)+('OddsRatio_working_3-way'!K629*'OddsRatio_working_3-way'!M629)+('OddsRatio_working_3-way'!L629*'OddsRatio_working_3-way'!M629)-(3*'OddsRatio_working_3-way'!K629*'OddsRatio_working_3-way'!L629*'OddsRatio_working_3-way'!M629)</f>
        <v>0.2271854991176572</v>
      </c>
      <c r="Q629" s="11">
        <f>2*'OddsRatio_working_3-way'!K629*'OddsRatio_working_3-way'!L629*'OddsRatio_working_3-way'!M629</f>
        <v>5.076770930003513E-2</v>
      </c>
      <c r="R629" s="11">
        <f t="shared" si="140"/>
        <v>0</v>
      </c>
      <c r="S629" s="11">
        <f t="shared" si="141"/>
        <v>-0.93897009144204802</v>
      </c>
      <c r="T629" s="11">
        <f t="shared" si="142"/>
        <v>-0.20982571875799957</v>
      </c>
      <c r="U629" s="11">
        <f>'OddsRatio_working_3-way'!S629-'OddsRatio_working_3-way'!R629^2/3</f>
        <v>-0.93897009144204802</v>
      </c>
      <c r="V629" s="11">
        <f>'OddsRatio_working_3-way'!S629*'OddsRatio_working_3-way'!R629/3-2*'OddsRatio_working_3-way'!R629^3/27-'OddsRatio_working_3-way'!T629</f>
        <v>0.20982571875799957</v>
      </c>
      <c r="W629" s="11">
        <f>'OddsRatio_working_3-way'!V629^2+4*'OddsRatio_working_3-way'!U629^3/27</f>
        <v>-7.8618635674942691E-2</v>
      </c>
      <c r="X629" s="11">
        <f>IF('OddsRatio_working_3-way'!W629&gt;0,IF(ABS('OddsRatio_working_3-way'!V629+SQRT('OddsRatio_working_3-way'!W629))/2&gt;0,ABS('OddsRatio_working_3-way'!V629+SQRT('OddsRatio_working_3-way'!W629))/2,ABS('OddsRatio_working_3-way'!V629-SQRT('OddsRatio_working_3-way'!W629))/2),SQRT(-'OddsRatio_working_3-way'!U629^3/27))</f>
        <v>0.17510387483380674</v>
      </c>
      <c r="Y629" s="11">
        <f>IF('OddsRatio_working_3-way'!W629&gt;=0,IF('OddsRatio_working_3-way'!V629+SQRT('OddsRatio_working_3-way'!W629)&gt;0,0,PI()),ACOS('OddsRatio_working_3-way'!V629/(2*'OddsRatio_working_3-way'!X629)))</f>
        <v>0.92836176916953261</v>
      </c>
      <c r="Z629" s="11">
        <f>'OddsRatio_working_3-way'!X629^(1/3)*COS('OddsRatio_working_3-way'!Y629/3)</f>
        <v>0.53288100858864196</v>
      </c>
      <c r="AA629" s="11">
        <f>'OddsRatio_working_3-way'!X629^(1/3)*COS(('OddsRatio_working_3-way'!Y629+2*PI())/3)</f>
        <v>-0.41399014297458264</v>
      </c>
      <c r="AB629" s="11">
        <f>'OddsRatio_working_3-way'!X629^(1/3)*COS(('OddsRatio_working_3-way'!Y629+4*PI())/3)</f>
        <v>-0.11889086561405961</v>
      </c>
      <c r="AC629" s="11">
        <f>'OddsRatio_working_3-way'!X629^(1/3)*SIN('OddsRatio_working_3-way'!Y629/3)</f>
        <v>0.17037564722176224</v>
      </c>
      <c r="AD629" s="11">
        <f>'OddsRatio_working_3-way'!X629^(1/3)*SIN(('OddsRatio_working_3-way'!Y629+2*PI())/3)</f>
        <v>0.37630066702115667</v>
      </c>
      <c r="AE629" s="11">
        <f>'OddsRatio_working_3-way'!X629^(1/3)*SIN(('OddsRatio_working_3-way'!Y629+4*PI())/3)</f>
        <v>-0.54667631424291863</v>
      </c>
      <c r="AF629" s="11">
        <f>-'OddsRatio_working_3-way'!U629/(3*'OddsRatio_working_3-way'!X629^(1/3))*COS(('OddsRatio_working_3-way'!Y629)/3)</f>
        <v>0.53288100858864185</v>
      </c>
      <c r="AG629" s="11">
        <f>-'OddsRatio_working_3-way'!U629/(3*'OddsRatio_working_3-way'!X629^(1/3))*COS(('OddsRatio_working_3-way'!Y629+2*PI())/3)</f>
        <v>-0.41399014297458253</v>
      </c>
      <c r="AH629" s="11">
        <f>-'OddsRatio_working_3-way'!U629/(3*'OddsRatio_working_3-way'!X629^(1/3))*COS(('OddsRatio_working_3-way'!Y629+4*PI())/3)</f>
        <v>-0.11889086561405959</v>
      </c>
      <c r="AI629" s="11">
        <f>'OddsRatio_working_3-way'!U629/(3*'OddsRatio_working_3-way'!X629^(1/3))*SIN(('OddsRatio_working_3-way'!Y629)/3)</f>
        <v>-0.17037564722176221</v>
      </c>
      <c r="AJ629" s="11">
        <f>'OddsRatio_working_3-way'!U629/(3*'OddsRatio_working_3-way'!X629^(1/3))*SIN(('OddsRatio_working_3-way'!Y629+2*PI())/3)</f>
        <v>-0.37630066702115661</v>
      </c>
      <c r="AK629" s="11">
        <f>'OddsRatio_working_3-way'!U629/(3*'OddsRatio_working_3-way'!X629^(1/3))*SIN(('OddsRatio_working_3-way'!Y629+4*PI())/3)</f>
        <v>0.54667631424291852</v>
      </c>
      <c r="AL629" s="11">
        <f>'OddsRatio_working_3-way'!Z629+'OddsRatio_working_3-way'!AF629</f>
        <v>1.0657620171772839</v>
      </c>
      <c r="AM629" s="11">
        <f>'OddsRatio_working_3-way'!AA629+'OddsRatio_working_3-way'!AG629</f>
        <v>-0.82798028594916517</v>
      </c>
      <c r="AN629" s="11">
        <f>'OddsRatio_working_3-way'!AB629+'OddsRatio_working_3-way'!AH629</f>
        <v>-0.23778173122811919</v>
      </c>
      <c r="AO629" s="11">
        <f>'OddsRatio_working_3-way'!AC629+'OddsRatio_working_3-way'!AI629</f>
        <v>0</v>
      </c>
      <c r="AP629" s="11">
        <f>'OddsRatio_working_3-way'!AD629+'OddsRatio_working_3-way'!AJ629</f>
        <v>0</v>
      </c>
      <c r="AQ629" s="11">
        <f>'OddsRatio_working_3-way'!AE629+'OddsRatio_working_3-way'!AK629</f>
        <v>0</v>
      </c>
      <c r="AR629" s="10">
        <f>IF(A629="","",IF(('OddsRatio_working_3-way'!X629=0),IF(Q629&gt;0,-Q629^(1/3),(-Q629)^(1/3)),'OddsRatio_working_3-way'!AL629-'OddsRatio_working_3-way'!R629/3))</f>
        <v>1.0657620171772839</v>
      </c>
      <c r="AS629" s="11">
        <f>IF(('OddsRatio_working_3-way'!X629=0),IF(Q629&gt;0,-Q629^(1/3),(-Q629)^(1/3)),'OddsRatio_working_3-way'!AM629-'OddsRatio_working_3-way'!R629/3)</f>
        <v>-0.82798028594916517</v>
      </c>
      <c r="AT629" s="11">
        <f>IF(('OddsRatio_working_3-way'!X629=0),IF(Q629&gt;0,-Q629^(1/3),(-Q629)^(1/3)),'OddsRatio_working_3-way'!AN629-'OddsRatio_working_3-way'!R629/3)</f>
        <v>-0.23778173122811919</v>
      </c>
      <c r="AU629" s="11">
        <f>IF(('OddsRatio_working_3-way'!X629=0),0,'OddsRatio_working_3-way'!AO629)</f>
        <v>0</v>
      </c>
      <c r="AV629" s="11">
        <f>IF(('OddsRatio_working_3-way'!X629=0),0,'OddsRatio_working_3-way'!AP629)</f>
        <v>0</v>
      </c>
      <c r="AW629" s="11">
        <f>IF(('OddsRatio_working_3-way'!X629=0),0,'OddsRatio_working_3-way'!AQ629)</f>
        <v>0</v>
      </c>
    </row>
    <row r="630" spans="1:49" x14ac:dyDescent="0.2">
      <c r="A630" s="4">
        <f>IF('True_Odds_Calculator_3-way'!A631="","",'True_Odds_Calculator_3-way'!A631)</f>
        <v>3.03</v>
      </c>
      <c r="B630" s="4">
        <f>IF('True_Odds_Calculator_3-way'!B631="","",'True_Odds_Calculator_3-way'!B631)</f>
        <v>2.86</v>
      </c>
      <c r="C630" s="4">
        <f>IF('True_Odds_Calculator_3-way'!C631="","",'True_Odds_Calculator_3-way'!C631)</f>
        <v>2.83</v>
      </c>
      <c r="D630" s="9">
        <f t="shared" si="130"/>
        <v>0.31924955753540046</v>
      </c>
      <c r="E630" s="9">
        <f t="shared" si="131"/>
        <v>0.33854982885782275</v>
      </c>
      <c r="F630" s="9">
        <f t="shared" si="132"/>
        <v>0.34220061360677689</v>
      </c>
      <c r="G630" s="9">
        <f t="shared" si="133"/>
        <v>1.0504166337391982</v>
      </c>
      <c r="H630" s="9">
        <f t="shared" si="134"/>
        <v>3.1323457664905723</v>
      </c>
      <c r="I630" s="9">
        <f t="shared" si="135"/>
        <v>2.9537749387549082</v>
      </c>
      <c r="J630" s="9">
        <f t="shared" si="136"/>
        <v>2.9222624397427328</v>
      </c>
      <c r="K630" s="11">
        <f t="shared" si="137"/>
        <v>0.33003300330033003</v>
      </c>
      <c r="L630" s="11">
        <f t="shared" si="138"/>
        <v>0.34965034965034969</v>
      </c>
      <c r="M630" s="11">
        <f t="shared" si="139"/>
        <v>0.35335689045936397</v>
      </c>
      <c r="N630" s="11">
        <f>'OddsRatio_working_3-way'!K630+'OddsRatio_working_3-way'!L630+'OddsRatio_working_3-way'!M630-('OddsRatio_working_3-way'!K630*'OddsRatio_working_3-way'!L630)-('OddsRatio_working_3-way'!K630*'OddsRatio_working_3-way'!M630)-('OddsRatio_working_3-way'!L630*'OddsRatio_working_3-way'!M630)+('OddsRatio_working_3-way'!K630*'OddsRatio_working_3-way'!L630*'OddsRatio_working_3-way'!M630)-1</f>
        <v>-0.28175068118391078</v>
      </c>
      <c r="O630" s="11">
        <f>0</f>
        <v>0</v>
      </c>
      <c r="P630" s="11">
        <f>('OddsRatio_working_3-way'!K630*'OddsRatio_working_3-way'!L630)+('OddsRatio_working_3-way'!K630*'OddsRatio_working_3-way'!M630)+('OddsRatio_working_3-way'!L630*'OddsRatio_working_3-way'!M630)-(3*'OddsRatio_working_3-way'!K630*'OddsRatio_working_3-way'!L630*'OddsRatio_working_3-way'!M630)</f>
        <v>0.23323887159033929</v>
      </c>
      <c r="Q630" s="11">
        <f>2*'OddsRatio_working_3-way'!K630*'OddsRatio_working_3-way'!L630*'OddsRatio_working_3-way'!M630</f>
        <v>8.1552053003615135E-2</v>
      </c>
      <c r="R630" s="11">
        <f t="shared" si="140"/>
        <v>0</v>
      </c>
      <c r="S630" s="11">
        <f t="shared" si="141"/>
        <v>-0.82782008054168377</v>
      </c>
      <c r="T630" s="11">
        <f t="shared" si="142"/>
        <v>-0.28944758060898035</v>
      </c>
      <c r="U630" s="11">
        <f>'OddsRatio_working_3-way'!S630-'OddsRatio_working_3-way'!R630^2/3</f>
        <v>-0.82782008054168377</v>
      </c>
      <c r="V630" s="11">
        <f>'OddsRatio_working_3-way'!S630*'OddsRatio_working_3-way'!R630/3-2*'OddsRatio_working_3-way'!R630^3/27-'OddsRatio_working_3-way'!T630</f>
        <v>0.28944758060898035</v>
      </c>
      <c r="W630" s="11">
        <f>'OddsRatio_working_3-way'!V630^2+4*'OddsRatio_working_3-way'!U630^3/27</f>
        <v>-2.6359181265041276E-4</v>
      </c>
      <c r="X630" s="11">
        <f>IF('OddsRatio_working_3-way'!W630&gt;0,IF(ABS('OddsRatio_working_3-way'!V630+SQRT('OddsRatio_working_3-way'!W630))/2&gt;0,ABS('OddsRatio_working_3-way'!V630+SQRT('OddsRatio_working_3-way'!W630))/2,ABS('OddsRatio_working_3-way'!V630-SQRT('OddsRatio_working_3-way'!W630))/2),SQRT(-'OddsRatio_working_3-way'!U630^3/27))</f>
        <v>0.14495127951577608</v>
      </c>
      <c r="Y630" s="11">
        <f>IF('OddsRatio_working_3-way'!W630&gt;=0,IF('OddsRatio_working_3-way'!V630+SQRT('OddsRatio_working_3-way'!W630)&gt;0,0,PI()),ACOS('OddsRatio_working_3-way'!V630/(2*'OddsRatio_working_3-way'!X630)))</f>
        <v>5.6032653451706382E-2</v>
      </c>
      <c r="Z630" s="11">
        <f>'OddsRatio_working_3-way'!X630^(1/3)*COS('OddsRatio_working_3-way'!Y630/3)</f>
        <v>0.52520831686959912</v>
      </c>
      <c r="AA630" s="11">
        <f>'OddsRatio_working_3-way'!X630^(1/3)*COS(('OddsRatio_working_3-way'!Y630+2*PI())/3)</f>
        <v>-0.27110051375181737</v>
      </c>
      <c r="AB630" s="11">
        <f>'OddsRatio_working_3-way'!X630^(1/3)*COS(('OddsRatio_working_3-way'!Y630+4*PI())/3)</f>
        <v>-0.25410780311778186</v>
      </c>
      <c r="AC630" s="11">
        <f>'OddsRatio_working_3-way'!X630^(1/3)*SIN('OddsRatio_working_3-way'!Y630/3)</f>
        <v>9.8107460588218853E-3</v>
      </c>
      <c r="AD630" s="11">
        <f>'OddsRatio_working_3-way'!X630^(1/3)*SIN(('OddsRatio_working_3-way'!Y630+2*PI())/3)</f>
        <v>0.44993837165852907</v>
      </c>
      <c r="AE630" s="11">
        <f>'OddsRatio_working_3-way'!X630^(1/3)*SIN(('OddsRatio_working_3-way'!Y630+4*PI())/3)</f>
        <v>-0.45974911771735089</v>
      </c>
      <c r="AF630" s="11">
        <f>-'OddsRatio_working_3-way'!U630/(3*'OddsRatio_working_3-way'!X630^(1/3))*COS(('OddsRatio_working_3-way'!Y630)/3)</f>
        <v>0.52520831686959901</v>
      </c>
      <c r="AG630" s="11">
        <f>-'OddsRatio_working_3-way'!U630/(3*'OddsRatio_working_3-way'!X630^(1/3))*COS(('OddsRatio_working_3-way'!Y630+2*PI())/3)</f>
        <v>-0.27110051375181732</v>
      </c>
      <c r="AH630" s="11">
        <f>-'OddsRatio_working_3-way'!U630/(3*'OddsRatio_working_3-way'!X630^(1/3))*COS(('OddsRatio_working_3-way'!Y630+4*PI())/3)</f>
        <v>-0.25410780311778181</v>
      </c>
      <c r="AI630" s="11">
        <f>'OddsRatio_working_3-way'!U630/(3*'OddsRatio_working_3-way'!X630^(1/3))*SIN(('OddsRatio_working_3-way'!Y630)/3)</f>
        <v>-9.8107460588218835E-3</v>
      </c>
      <c r="AJ630" s="11">
        <f>'OddsRatio_working_3-way'!U630/(3*'OddsRatio_working_3-way'!X630^(1/3))*SIN(('OddsRatio_working_3-way'!Y630+2*PI())/3)</f>
        <v>-0.44993837165852896</v>
      </c>
      <c r="AK630" s="11">
        <f>'OddsRatio_working_3-way'!U630/(3*'OddsRatio_working_3-way'!X630^(1/3))*SIN(('OddsRatio_working_3-way'!Y630+4*PI())/3)</f>
        <v>0.45974911771735083</v>
      </c>
      <c r="AL630" s="11">
        <f>'OddsRatio_working_3-way'!Z630+'OddsRatio_working_3-way'!AF630</f>
        <v>1.0504166337391982</v>
      </c>
      <c r="AM630" s="11">
        <f>'OddsRatio_working_3-way'!AA630+'OddsRatio_working_3-way'!AG630</f>
        <v>-0.54220102750363464</v>
      </c>
      <c r="AN630" s="11">
        <f>'OddsRatio_working_3-way'!AB630+'OddsRatio_working_3-way'!AH630</f>
        <v>-0.50821560623556361</v>
      </c>
      <c r="AO630" s="11">
        <f>'OddsRatio_working_3-way'!AC630+'OddsRatio_working_3-way'!AI630</f>
        <v>0</v>
      </c>
      <c r="AP630" s="11">
        <f>'OddsRatio_working_3-way'!AD630+'OddsRatio_working_3-way'!AJ630</f>
        <v>0</v>
      </c>
      <c r="AQ630" s="11">
        <f>'OddsRatio_working_3-way'!AE630+'OddsRatio_working_3-way'!AK630</f>
        <v>0</v>
      </c>
      <c r="AR630" s="10">
        <f>IF(A630="","",IF(('OddsRatio_working_3-way'!X630=0),IF(Q630&gt;0,-Q630^(1/3),(-Q630)^(1/3)),'OddsRatio_working_3-way'!AL630-'OddsRatio_working_3-way'!R630/3))</f>
        <v>1.0504166337391982</v>
      </c>
      <c r="AS630" s="11">
        <f>IF(('OddsRatio_working_3-way'!X630=0),IF(Q630&gt;0,-Q630^(1/3),(-Q630)^(1/3)),'OddsRatio_working_3-way'!AM630-'OddsRatio_working_3-way'!R630/3)</f>
        <v>-0.54220102750363464</v>
      </c>
      <c r="AT630" s="11">
        <f>IF(('OddsRatio_working_3-way'!X630=0),IF(Q630&gt;0,-Q630^(1/3),(-Q630)^(1/3)),'OddsRatio_working_3-way'!AN630-'OddsRatio_working_3-way'!R630/3)</f>
        <v>-0.50821560623556361</v>
      </c>
      <c r="AU630" s="11">
        <f>IF(('OddsRatio_working_3-way'!X630=0),0,'OddsRatio_working_3-way'!AO630)</f>
        <v>0</v>
      </c>
      <c r="AV630" s="11">
        <f>IF(('OddsRatio_working_3-way'!X630=0),0,'OddsRatio_working_3-way'!AP630)</f>
        <v>0</v>
      </c>
      <c r="AW630" s="11">
        <f>IF(('OddsRatio_working_3-way'!X630=0),0,'OddsRatio_working_3-way'!AQ630)</f>
        <v>0</v>
      </c>
    </row>
    <row r="631" spans="1:49" x14ac:dyDescent="0.2">
      <c r="A631" s="4">
        <f>IF('True_Odds_Calculator_3-way'!A632="","",'True_Odds_Calculator_3-way'!A632)</f>
        <v>3</v>
      </c>
      <c r="B631" s="4">
        <f>IF('True_Odds_Calculator_3-way'!B632="","",'True_Odds_Calculator_3-way'!B632)</f>
        <v>3.59</v>
      </c>
      <c r="C631" s="4">
        <f>IF('True_Odds_Calculator_3-way'!C632="","",'True_Odds_Calculator_3-way'!C632)</f>
        <v>2.4</v>
      </c>
      <c r="D631" s="9">
        <f t="shared" si="130"/>
        <v>0.32381575454959005</v>
      </c>
      <c r="E631" s="9">
        <f t="shared" si="131"/>
        <v>0.26996471737769956</v>
      </c>
      <c r="F631" s="9">
        <f t="shared" si="132"/>
        <v>0.40621952807271022</v>
      </c>
      <c r="G631" s="9">
        <f t="shared" si="133"/>
        <v>1.0440879357320725</v>
      </c>
      <c r="H631" s="9">
        <f t="shared" si="134"/>
        <v>3.0881758714641454</v>
      </c>
      <c r="I631" s="9">
        <f t="shared" si="135"/>
        <v>3.7041877535460679</v>
      </c>
      <c r="J631" s="9">
        <f t="shared" si="136"/>
        <v>2.4617231100249017</v>
      </c>
      <c r="K631" s="11">
        <f t="shared" si="137"/>
        <v>0.33333333333333331</v>
      </c>
      <c r="L631" s="11">
        <f t="shared" si="138"/>
        <v>0.2785515320334262</v>
      </c>
      <c r="M631" s="11">
        <f t="shared" si="139"/>
        <v>0.41666666666666669</v>
      </c>
      <c r="N631" s="11">
        <f>'OddsRatio_working_3-way'!K631+'OddsRatio_working_3-way'!L631+'OddsRatio_working_3-way'!M631-('OddsRatio_working_3-way'!K631*'OddsRatio_working_3-way'!L631)-('OddsRatio_working_3-way'!K631*'OddsRatio_working_3-way'!M631)-('OddsRatio_working_3-way'!L631*'OddsRatio_working_3-way'!M631)+('OddsRatio_working_3-way'!K631*'OddsRatio_working_3-way'!L631*'OddsRatio_working_3-way'!M631)-1</f>
        <v>-0.28056329309811201</v>
      </c>
      <c r="O631" s="11">
        <f>0</f>
        <v>0</v>
      </c>
      <c r="P631" s="11">
        <f>('OddsRatio_working_3-way'!K631*'OddsRatio_working_3-way'!L631)+('OddsRatio_working_3-way'!K631*'OddsRatio_working_3-way'!M631)+('OddsRatio_working_3-way'!L631*'OddsRatio_working_3-way'!M631)-(3*'OddsRatio_working_3-way'!K631*'OddsRatio_working_3-way'!L631*'OddsRatio_working_3-way'!M631)</f>
        <v>0.23173939956669762</v>
      </c>
      <c r="Q631" s="11">
        <f>2*'OddsRatio_working_3-way'!K631*'OddsRatio_working_3-way'!L631*'OddsRatio_working_3-way'!M631</f>
        <v>7.7375425564840603E-2</v>
      </c>
      <c r="R631" s="11">
        <f t="shared" si="140"/>
        <v>0</v>
      </c>
      <c r="S631" s="11">
        <f t="shared" si="141"/>
        <v>-0.82597904026475466</v>
      </c>
      <c r="T631" s="11">
        <f t="shared" si="142"/>
        <v>-0.27578599007170435</v>
      </c>
      <c r="U631" s="11">
        <f>'OddsRatio_working_3-way'!S631-'OddsRatio_working_3-way'!R631^2/3</f>
        <v>-0.82597904026475466</v>
      </c>
      <c r="V631" s="11">
        <f>'OddsRatio_working_3-way'!S631*'OddsRatio_working_3-way'!R631/3-2*'OddsRatio_working_3-way'!R631^3/27-'OddsRatio_working_3-way'!T631</f>
        <v>0.27578599007170435</v>
      </c>
      <c r="W631" s="11">
        <f>'OddsRatio_working_3-way'!V631^2+4*'OddsRatio_working_3-way'!U631^3/27</f>
        <v>-7.4260989565593516E-3</v>
      </c>
      <c r="X631" s="11">
        <f>IF('OddsRatio_working_3-way'!W631&gt;0,IF(ABS('OddsRatio_working_3-way'!V631+SQRT('OddsRatio_working_3-way'!W631))/2&gt;0,ABS('OddsRatio_working_3-way'!V631+SQRT('OddsRatio_working_3-way'!W631))/2,ABS('OddsRatio_working_3-way'!V631-SQRT('OddsRatio_working_3-way'!W631))/2),SQRT(-'OddsRatio_working_3-way'!U631^3/27))</f>
        <v>0.1444679992908374</v>
      </c>
      <c r="Y631" s="11">
        <f>IF('OddsRatio_working_3-way'!W631&gt;=0,IF('OddsRatio_working_3-way'!V631+SQRT('OddsRatio_working_3-way'!W631)&gt;0,0,PI()),ACOS('OddsRatio_working_3-way'!V631/(2*'OddsRatio_working_3-way'!X631)))</f>
        <v>0.30285743126241482</v>
      </c>
      <c r="Z631" s="11">
        <f>'OddsRatio_working_3-way'!X631^(1/3)*COS('OddsRatio_working_3-way'!Y631/3)</f>
        <v>0.52204396786603624</v>
      </c>
      <c r="AA631" s="11">
        <f>'OddsRatio_working_3-way'!X631^(1/3)*COS(('OddsRatio_working_3-way'!Y631+2*PI())/3)</f>
        <v>-0.30681861893169921</v>
      </c>
      <c r="AB631" s="11">
        <f>'OddsRatio_working_3-way'!X631^(1/3)*COS(('OddsRatio_working_3-way'!Y631+4*PI())/3)</f>
        <v>-0.21522534893433692</v>
      </c>
      <c r="AC631" s="11">
        <f>'OddsRatio_working_3-way'!X631^(1/3)*SIN('OddsRatio_working_3-way'!Y631/3)</f>
        <v>5.2881399088935223E-2</v>
      </c>
      <c r="AD631" s="11">
        <f>'OddsRatio_working_3-way'!X631^(1/3)*SIN(('OddsRatio_working_3-way'!Y631+2*PI())/3)</f>
        <v>0.42566263851994696</v>
      </c>
      <c r="AE631" s="11">
        <f>'OddsRatio_working_3-way'!X631^(1/3)*SIN(('OddsRatio_working_3-way'!Y631+4*PI())/3)</f>
        <v>-0.47854403760888214</v>
      </c>
      <c r="AF631" s="11">
        <f>-'OddsRatio_working_3-way'!U631/(3*'OddsRatio_working_3-way'!X631^(1/3))*COS(('OddsRatio_working_3-way'!Y631)/3)</f>
        <v>0.52204396786603613</v>
      </c>
      <c r="AG631" s="11">
        <f>-'OddsRatio_working_3-way'!U631/(3*'OddsRatio_working_3-way'!X631^(1/3))*COS(('OddsRatio_working_3-way'!Y631+2*PI())/3)</f>
        <v>-0.30681861893169915</v>
      </c>
      <c r="AH631" s="11">
        <f>-'OddsRatio_working_3-way'!U631/(3*'OddsRatio_working_3-way'!X631^(1/3))*COS(('OddsRatio_working_3-way'!Y631+4*PI())/3)</f>
        <v>-0.21522534893433687</v>
      </c>
      <c r="AI631" s="11">
        <f>'OddsRatio_working_3-way'!U631/(3*'OddsRatio_working_3-way'!X631^(1/3))*SIN(('OddsRatio_working_3-way'!Y631)/3)</f>
        <v>-5.2881399088935209E-2</v>
      </c>
      <c r="AJ631" s="11">
        <f>'OddsRatio_working_3-way'!U631/(3*'OddsRatio_working_3-way'!X631^(1/3))*SIN(('OddsRatio_working_3-way'!Y631+2*PI())/3)</f>
        <v>-0.42566263851994685</v>
      </c>
      <c r="AK631" s="11">
        <f>'OddsRatio_working_3-way'!U631/(3*'OddsRatio_working_3-way'!X631^(1/3))*SIN(('OddsRatio_working_3-way'!Y631+4*PI())/3)</f>
        <v>0.47854403760888203</v>
      </c>
      <c r="AL631" s="11">
        <f>'OddsRatio_working_3-way'!Z631+'OddsRatio_working_3-way'!AF631</f>
        <v>1.0440879357320725</v>
      </c>
      <c r="AM631" s="11">
        <f>'OddsRatio_working_3-way'!AA631+'OddsRatio_working_3-way'!AG631</f>
        <v>-0.6136372378633983</v>
      </c>
      <c r="AN631" s="11">
        <f>'OddsRatio_working_3-way'!AB631+'OddsRatio_working_3-way'!AH631</f>
        <v>-0.43045069786867379</v>
      </c>
      <c r="AO631" s="11">
        <f>'OddsRatio_working_3-way'!AC631+'OddsRatio_working_3-way'!AI631</f>
        <v>0</v>
      </c>
      <c r="AP631" s="11">
        <f>'OddsRatio_working_3-way'!AD631+'OddsRatio_working_3-way'!AJ631</f>
        <v>0</v>
      </c>
      <c r="AQ631" s="11">
        <f>'OddsRatio_working_3-way'!AE631+'OddsRatio_working_3-way'!AK631</f>
        <v>0</v>
      </c>
      <c r="AR631" s="10">
        <f>IF(A631="","",IF(('OddsRatio_working_3-way'!X631=0),IF(Q631&gt;0,-Q631^(1/3),(-Q631)^(1/3)),'OddsRatio_working_3-way'!AL631-'OddsRatio_working_3-way'!R631/3))</f>
        <v>1.0440879357320725</v>
      </c>
      <c r="AS631" s="11">
        <f>IF(('OddsRatio_working_3-way'!X631=0),IF(Q631&gt;0,-Q631^(1/3),(-Q631)^(1/3)),'OddsRatio_working_3-way'!AM631-'OddsRatio_working_3-way'!R631/3)</f>
        <v>-0.6136372378633983</v>
      </c>
      <c r="AT631" s="11">
        <f>IF(('OddsRatio_working_3-way'!X631=0),IF(Q631&gt;0,-Q631^(1/3),(-Q631)^(1/3)),'OddsRatio_working_3-way'!AN631-'OddsRatio_working_3-way'!R631/3)</f>
        <v>-0.43045069786867379</v>
      </c>
      <c r="AU631" s="11">
        <f>IF(('OddsRatio_working_3-way'!X631=0),0,'OddsRatio_working_3-way'!AO631)</f>
        <v>0</v>
      </c>
      <c r="AV631" s="11">
        <f>IF(('OddsRatio_working_3-way'!X631=0),0,'OddsRatio_working_3-way'!AP631)</f>
        <v>0</v>
      </c>
      <c r="AW631" s="11">
        <f>IF(('OddsRatio_working_3-way'!X631=0),0,'OddsRatio_working_3-way'!AQ631)</f>
        <v>0</v>
      </c>
    </row>
    <row r="632" spans="1:49" x14ac:dyDescent="0.2">
      <c r="A632" s="4">
        <f>IF('True_Odds_Calculator_3-way'!A633="","",'True_Odds_Calculator_3-way'!A633)</f>
        <v>3.97</v>
      </c>
      <c r="B632" s="4">
        <f>IF('True_Odds_Calculator_3-way'!B633="","",'True_Odds_Calculator_3-way'!B633)</f>
        <v>3.19</v>
      </c>
      <c r="C632" s="4">
        <f>IF('True_Odds_Calculator_3-way'!C633="","",'True_Odds_Calculator_3-way'!C633)</f>
        <v>2.16</v>
      </c>
      <c r="D632" s="9">
        <f t="shared" si="130"/>
        <v>0.24374002820929794</v>
      </c>
      <c r="E632" s="9">
        <f t="shared" si="131"/>
        <v>0.30414799619504868</v>
      </c>
      <c r="F632" s="9">
        <f t="shared" si="132"/>
        <v>0.45211197559565314</v>
      </c>
      <c r="G632" s="9">
        <f t="shared" si="133"/>
        <v>1.044690890559284</v>
      </c>
      <c r="H632" s="9">
        <f t="shared" si="134"/>
        <v>4.1027319449610742</v>
      </c>
      <c r="I632" s="9">
        <f t="shared" si="135"/>
        <v>3.2878730503248317</v>
      </c>
      <c r="J632" s="9">
        <f t="shared" si="136"/>
        <v>2.2118414330487699</v>
      </c>
      <c r="K632" s="11">
        <f t="shared" si="137"/>
        <v>0.25188916876574308</v>
      </c>
      <c r="L632" s="11">
        <f t="shared" si="138"/>
        <v>0.31347962382445144</v>
      </c>
      <c r="M632" s="11">
        <f t="shared" si="139"/>
        <v>0.46296296296296291</v>
      </c>
      <c r="N632" s="11">
        <f>'OddsRatio_working_3-way'!K632+'OddsRatio_working_3-way'!L632+'OddsRatio_working_3-way'!M632-('OddsRatio_working_3-way'!K632*'OddsRatio_working_3-way'!L632)-('OddsRatio_working_3-way'!K632*'OddsRatio_working_3-way'!M632)-('OddsRatio_working_3-way'!L632*'OddsRatio_working_3-way'!M632)+('OddsRatio_working_3-way'!K632*'OddsRatio_working_3-way'!L632*'OddsRatio_working_3-way'!M632)-1</f>
        <v>-0.27581863979848853</v>
      </c>
      <c r="O632" s="11">
        <f>0</f>
        <v>0</v>
      </c>
      <c r="P632" s="11">
        <f>('OddsRatio_working_3-way'!K632*'OddsRatio_working_3-way'!L632)+('OddsRatio_working_3-way'!K632*'OddsRatio_working_3-way'!M632)+('OddsRatio_working_3-way'!L632*'OddsRatio_working_3-way'!M632)-(3*'OddsRatio_working_3-way'!K632*'OddsRatio_working_3-way'!L632*'OddsRatio_working_3-way'!M632)</f>
        <v>0.23103731954596196</v>
      </c>
      <c r="Q632" s="11">
        <f>2*'OddsRatio_working_3-way'!K632*'OddsRatio_working_3-way'!L632*'OddsRatio_working_3-way'!M632</f>
        <v>7.3113075805684158E-2</v>
      </c>
      <c r="R632" s="11">
        <f t="shared" si="140"/>
        <v>0</v>
      </c>
      <c r="S632" s="11">
        <f t="shared" si="141"/>
        <v>-0.83764215397029174</v>
      </c>
      <c r="T632" s="11">
        <f t="shared" si="142"/>
        <v>-0.26507663100325685</v>
      </c>
      <c r="U632" s="11">
        <f>'OddsRatio_working_3-way'!S632-'OddsRatio_working_3-way'!R632^2/3</f>
        <v>-0.83764215397029174</v>
      </c>
      <c r="V632" s="11">
        <f>'OddsRatio_working_3-way'!S632*'OddsRatio_working_3-way'!R632/3-2*'OddsRatio_working_3-way'!R632^3/27-'OddsRatio_working_3-way'!T632</f>
        <v>0.26507663100325685</v>
      </c>
      <c r="W632" s="11">
        <f>'OddsRatio_working_3-way'!V632^2+4*'OddsRatio_working_3-way'!U632^3/27</f>
        <v>-1.6805032762559152E-2</v>
      </c>
      <c r="X632" s="11">
        <f>IF('OddsRatio_working_3-way'!W632&gt;0,IF(ABS('OddsRatio_working_3-way'!V632+SQRT('OddsRatio_working_3-way'!W632))/2&gt;0,ABS('OddsRatio_working_3-way'!V632+SQRT('OddsRatio_working_3-way'!W632))/2,ABS('OddsRatio_working_3-way'!V632-SQRT('OddsRatio_working_3-way'!W632))/2),SQRT(-'OddsRatio_working_3-way'!U632^3/27))</f>
        <v>0.14753868396677863</v>
      </c>
      <c r="Y632" s="11">
        <f>IF('OddsRatio_working_3-way'!W632&gt;=0,IF('OddsRatio_working_3-way'!V632+SQRT('OddsRatio_working_3-way'!W632)&gt;0,0,PI()),ACOS('OddsRatio_working_3-way'!V632/(2*'OddsRatio_working_3-way'!X632)))</f>
        <v>0.45484473316649998</v>
      </c>
      <c r="Z632" s="11">
        <f>'OddsRatio_working_3-way'!X632^(1/3)*COS('OddsRatio_working_3-way'!Y632/3)</f>
        <v>0.522345445279642</v>
      </c>
      <c r="AA632" s="11">
        <f>'OddsRatio_working_3-way'!X632^(1/3)*COS(('OddsRatio_working_3-way'!Y632+2*PI())/3)</f>
        <v>-0.33028831667823089</v>
      </c>
      <c r="AB632" s="11">
        <f>'OddsRatio_working_3-way'!X632^(1/3)*COS(('OddsRatio_working_3-way'!Y632+4*PI())/3)</f>
        <v>-0.19205712860141128</v>
      </c>
      <c r="AC632" s="11">
        <f>'OddsRatio_working_3-way'!X632^(1/3)*SIN('OddsRatio_working_3-way'!Y632/3)</f>
        <v>7.980781364655383E-2</v>
      </c>
      <c r="AD632" s="11">
        <f>'OddsRatio_working_3-way'!X632^(1/3)*SIN(('OddsRatio_working_3-way'!Y632+2*PI())/3)</f>
        <v>0.41246051833998759</v>
      </c>
      <c r="AE632" s="11">
        <f>'OddsRatio_working_3-way'!X632^(1/3)*SIN(('OddsRatio_working_3-way'!Y632+4*PI())/3)</f>
        <v>-0.49226833198654119</v>
      </c>
      <c r="AF632" s="11">
        <f>-'OddsRatio_working_3-way'!U632/(3*'OddsRatio_working_3-way'!X632^(1/3))*COS(('OddsRatio_working_3-way'!Y632)/3)</f>
        <v>0.522345445279642</v>
      </c>
      <c r="AG632" s="11">
        <f>-'OddsRatio_working_3-way'!U632/(3*'OddsRatio_working_3-way'!X632^(1/3))*COS(('OddsRatio_working_3-way'!Y632+2*PI())/3)</f>
        <v>-0.33028831667823089</v>
      </c>
      <c r="AH632" s="11">
        <f>-'OddsRatio_working_3-way'!U632/(3*'OddsRatio_working_3-way'!X632^(1/3))*COS(('OddsRatio_working_3-way'!Y632+4*PI())/3)</f>
        <v>-0.19205712860141128</v>
      </c>
      <c r="AI632" s="11">
        <f>'OddsRatio_working_3-way'!U632/(3*'OddsRatio_working_3-way'!X632^(1/3))*SIN(('OddsRatio_working_3-way'!Y632)/3)</f>
        <v>-7.980781364655383E-2</v>
      </c>
      <c r="AJ632" s="11">
        <f>'OddsRatio_working_3-way'!U632/(3*'OddsRatio_working_3-way'!X632^(1/3))*SIN(('OddsRatio_working_3-way'!Y632+2*PI())/3)</f>
        <v>-0.41246051833998759</v>
      </c>
      <c r="AK632" s="11">
        <f>'OddsRatio_working_3-way'!U632/(3*'OddsRatio_working_3-way'!X632^(1/3))*SIN(('OddsRatio_working_3-way'!Y632+4*PI())/3)</f>
        <v>0.49226833198654119</v>
      </c>
      <c r="AL632" s="11">
        <f>'OddsRatio_working_3-way'!Z632+'OddsRatio_working_3-way'!AF632</f>
        <v>1.044690890559284</v>
      </c>
      <c r="AM632" s="11">
        <f>'OddsRatio_working_3-way'!AA632+'OddsRatio_working_3-way'!AG632</f>
        <v>-0.66057663335646177</v>
      </c>
      <c r="AN632" s="11">
        <f>'OddsRatio_working_3-way'!AB632+'OddsRatio_working_3-way'!AH632</f>
        <v>-0.38411425720282255</v>
      </c>
      <c r="AO632" s="11">
        <f>'OddsRatio_working_3-way'!AC632+'OddsRatio_working_3-way'!AI632</f>
        <v>0</v>
      </c>
      <c r="AP632" s="11">
        <f>'OddsRatio_working_3-way'!AD632+'OddsRatio_working_3-way'!AJ632</f>
        <v>0</v>
      </c>
      <c r="AQ632" s="11">
        <f>'OddsRatio_working_3-way'!AE632+'OddsRatio_working_3-way'!AK632</f>
        <v>0</v>
      </c>
      <c r="AR632" s="10">
        <f>IF(A632="","",IF(('OddsRatio_working_3-way'!X632=0),IF(Q632&gt;0,-Q632^(1/3),(-Q632)^(1/3)),'OddsRatio_working_3-way'!AL632-'OddsRatio_working_3-way'!R632/3))</f>
        <v>1.044690890559284</v>
      </c>
      <c r="AS632" s="11">
        <f>IF(('OddsRatio_working_3-way'!X632=0),IF(Q632&gt;0,-Q632^(1/3),(-Q632)^(1/3)),'OddsRatio_working_3-way'!AM632-'OddsRatio_working_3-way'!R632/3)</f>
        <v>-0.66057663335646177</v>
      </c>
      <c r="AT632" s="11">
        <f>IF(('OddsRatio_working_3-way'!X632=0),IF(Q632&gt;0,-Q632^(1/3),(-Q632)^(1/3)),'OddsRatio_working_3-way'!AN632-'OddsRatio_working_3-way'!R632/3)</f>
        <v>-0.38411425720282255</v>
      </c>
      <c r="AU632" s="11">
        <f>IF(('OddsRatio_working_3-way'!X632=0),0,'OddsRatio_working_3-way'!AO632)</f>
        <v>0</v>
      </c>
      <c r="AV632" s="11">
        <f>IF(('OddsRatio_working_3-way'!X632=0),0,'OddsRatio_working_3-way'!AP632)</f>
        <v>0</v>
      </c>
      <c r="AW632" s="11">
        <f>IF(('OddsRatio_working_3-way'!X632=0),0,'OddsRatio_working_3-way'!AQ632)</f>
        <v>0</v>
      </c>
    </row>
    <row r="633" spans="1:4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3.72</v>
      </c>
      <c r="C633" s="4">
        <f>IF('True_Odds_Calculator_3-way'!C634="","",'True_Odds_Calculator_3-way'!C634)</f>
        <v>4.49</v>
      </c>
      <c r="D633" s="9">
        <f t="shared" si="130"/>
        <v>0.52581006194298352</v>
      </c>
      <c r="E633" s="9">
        <f t="shared" si="131"/>
        <v>0.25958576144942147</v>
      </c>
      <c r="F633" s="9">
        <f t="shared" si="132"/>
        <v>0.21460417660759484</v>
      </c>
      <c r="G633" s="9">
        <f t="shared" si="133"/>
        <v>1.0486365492246836</v>
      </c>
      <c r="H633" s="9">
        <f t="shared" si="134"/>
        <v>1.9018274323332283</v>
      </c>
      <c r="I633" s="9">
        <f t="shared" si="135"/>
        <v>3.8522914138911397</v>
      </c>
      <c r="J633" s="9">
        <f t="shared" si="136"/>
        <v>4.6597415567941471</v>
      </c>
      <c r="K633" s="11">
        <f t="shared" si="137"/>
        <v>0.5376344086021505</v>
      </c>
      <c r="L633" s="11">
        <f t="shared" si="138"/>
        <v>0.26881720430107525</v>
      </c>
      <c r="M633" s="11">
        <f t="shared" si="139"/>
        <v>0.22271714922048996</v>
      </c>
      <c r="N633" s="11">
        <f>'OddsRatio_working_3-way'!K633+'OddsRatio_working_3-way'!L633+'OddsRatio_working_3-way'!M633-('OddsRatio_working_3-way'!K633*'OddsRatio_working_3-way'!L633)-('OddsRatio_working_3-way'!K633*'OddsRatio_working_3-way'!M633)-('OddsRatio_working_3-way'!L633*'OddsRatio_working_3-way'!M633)+('OddsRatio_working_3-way'!K633*'OddsRatio_working_3-way'!L633*'OddsRatio_working_3-way'!M633)-1</f>
        <v>-0.26277894041846306</v>
      </c>
      <c r="O633" s="11">
        <f>0</f>
        <v>0</v>
      </c>
      <c r="P633" s="11">
        <f>('OddsRatio_working_3-way'!K633*'OddsRatio_working_3-way'!L633)+('OddsRatio_working_3-way'!K633*'OddsRatio_working_3-way'!M633)+('OddsRatio_working_3-way'!L633*'OddsRatio_working_3-way'!M633)-(3*'OddsRatio_working_3-way'!K633*'OddsRatio_working_3-way'!L633*'OddsRatio_working_3-way'!M633)</f>
        <v>0.22757114189340738</v>
      </c>
      <c r="Q633" s="11">
        <f>2*'OddsRatio_working_3-way'!K633*'OddsRatio_working_3-way'!L633*'OddsRatio_working_3-way'!M633</f>
        <v>6.4376560648771522E-2</v>
      </c>
      <c r="R633" s="11">
        <f t="shared" si="140"/>
        <v>0</v>
      </c>
      <c r="S633" s="11">
        <f t="shared" si="141"/>
        <v>-0.86601742716144259</v>
      </c>
      <c r="T633" s="11">
        <f t="shared" si="142"/>
        <v>-0.24498371348272768</v>
      </c>
      <c r="U633" s="11">
        <f>'OddsRatio_working_3-way'!S633-'OddsRatio_working_3-way'!R633^2/3</f>
        <v>-0.86601742716144259</v>
      </c>
      <c r="V633" s="11">
        <f>'OddsRatio_working_3-way'!S633*'OddsRatio_working_3-way'!R633/3-2*'OddsRatio_working_3-way'!R633^3/27-'OddsRatio_working_3-way'!T633</f>
        <v>0.24498371348272768</v>
      </c>
      <c r="W633" s="11">
        <f>'OddsRatio_working_3-way'!V633^2+4*'OddsRatio_working_3-way'!U633^3/27</f>
        <v>-3.6205366143308181E-2</v>
      </c>
      <c r="X633" s="11">
        <f>IF('OddsRatio_working_3-way'!W633&gt;0,IF(ABS('OddsRatio_working_3-way'!V633+SQRT('OddsRatio_working_3-way'!W633))/2&gt;0,ABS('OddsRatio_working_3-way'!V633+SQRT('OddsRatio_working_3-way'!W633))/2,ABS('OddsRatio_working_3-way'!V633-SQRT('OddsRatio_working_3-way'!W633))/2),SQRT(-'OddsRatio_working_3-way'!U633^3/27))</f>
        <v>0.15509866699547695</v>
      </c>
      <c r="Y633" s="11">
        <f>IF('OddsRatio_working_3-way'!W633&gt;=0,IF('OddsRatio_working_3-way'!V633+SQRT('OddsRatio_working_3-way'!W633)&gt;0,0,PI()),ACOS('OddsRatio_working_3-way'!V633/(2*'OddsRatio_working_3-way'!X633)))</f>
        <v>0.66036676556688445</v>
      </c>
      <c r="Z633" s="11">
        <f>'OddsRatio_working_3-way'!X633^(1/3)*COS('OddsRatio_working_3-way'!Y633/3)</f>
        <v>0.52431827461234182</v>
      </c>
      <c r="AA633" s="11">
        <f>'OddsRatio_working_3-way'!X633^(1/3)*COS(('OddsRatio_working_3-way'!Y633+2*PI())/3)</f>
        <v>-0.3637569570220156</v>
      </c>
      <c r="AB633" s="11">
        <f>'OddsRatio_working_3-way'!X633^(1/3)*COS(('OddsRatio_working_3-way'!Y633+4*PI())/3)</f>
        <v>-0.16056131759032635</v>
      </c>
      <c r="AC633" s="11">
        <f>'OddsRatio_working_3-way'!X633^(1/3)*SIN('OddsRatio_working_3-way'!Y633/3)</f>
        <v>0.11731505712404414</v>
      </c>
      <c r="AD633" s="11">
        <f>'OddsRatio_working_3-way'!X633^(1/3)*SIN(('OddsRatio_working_3-way'!Y633+2*PI())/3)</f>
        <v>0.39541541692069154</v>
      </c>
      <c r="AE633" s="11">
        <f>'OddsRatio_working_3-way'!X633^(1/3)*SIN(('OddsRatio_working_3-way'!Y633+4*PI())/3)</f>
        <v>-0.51273047404473548</v>
      </c>
      <c r="AF633" s="11">
        <f>-'OddsRatio_working_3-way'!U633/(3*'OddsRatio_working_3-way'!X633^(1/3))*COS(('OddsRatio_working_3-way'!Y633)/3)</f>
        <v>0.52431827461234193</v>
      </c>
      <c r="AG633" s="11">
        <f>-'OddsRatio_working_3-way'!U633/(3*'OddsRatio_working_3-way'!X633^(1/3))*COS(('OddsRatio_working_3-way'!Y633+2*PI())/3)</f>
        <v>-0.36375695702201566</v>
      </c>
      <c r="AH633" s="11">
        <f>-'OddsRatio_working_3-way'!U633/(3*'OddsRatio_working_3-way'!X633^(1/3))*COS(('OddsRatio_working_3-way'!Y633+4*PI())/3)</f>
        <v>-0.16056131759032638</v>
      </c>
      <c r="AI633" s="11">
        <f>'OddsRatio_working_3-way'!U633/(3*'OddsRatio_working_3-way'!X633^(1/3))*SIN(('OddsRatio_working_3-way'!Y633)/3)</f>
        <v>-0.11731505712404416</v>
      </c>
      <c r="AJ633" s="11">
        <f>'OddsRatio_working_3-way'!U633/(3*'OddsRatio_working_3-way'!X633^(1/3))*SIN(('OddsRatio_working_3-way'!Y633+2*PI())/3)</f>
        <v>-0.39541541692069165</v>
      </c>
      <c r="AK633" s="11">
        <f>'OddsRatio_working_3-way'!U633/(3*'OddsRatio_working_3-way'!X633^(1/3))*SIN(('OddsRatio_working_3-way'!Y633+4*PI())/3)</f>
        <v>0.5127304740447356</v>
      </c>
      <c r="AL633" s="11">
        <f>'OddsRatio_working_3-way'!Z633+'OddsRatio_working_3-way'!AF633</f>
        <v>1.0486365492246836</v>
      </c>
      <c r="AM633" s="11">
        <f>'OddsRatio_working_3-way'!AA633+'OddsRatio_working_3-way'!AG633</f>
        <v>-0.72751391404403121</v>
      </c>
      <c r="AN633" s="11">
        <f>'OddsRatio_working_3-way'!AB633+'OddsRatio_working_3-way'!AH633</f>
        <v>-0.32112263518065276</v>
      </c>
      <c r="AO633" s="11">
        <f>'OddsRatio_working_3-way'!AC633+'OddsRatio_working_3-way'!AI633</f>
        <v>0</v>
      </c>
      <c r="AP633" s="11">
        <f>'OddsRatio_working_3-way'!AD633+'OddsRatio_working_3-way'!AJ633</f>
        <v>0</v>
      </c>
      <c r="AQ633" s="11">
        <f>'OddsRatio_working_3-way'!AE633+'OddsRatio_working_3-way'!AK633</f>
        <v>0</v>
      </c>
      <c r="AR633" s="10">
        <f>IF(A633="","",IF(('OddsRatio_working_3-way'!X633=0),IF(Q633&gt;0,-Q633^(1/3),(-Q633)^(1/3)),'OddsRatio_working_3-way'!AL633-'OddsRatio_working_3-way'!R633/3))</f>
        <v>1.0486365492246836</v>
      </c>
      <c r="AS633" s="11">
        <f>IF(('OddsRatio_working_3-way'!X633=0),IF(Q633&gt;0,-Q633^(1/3),(-Q633)^(1/3)),'OddsRatio_working_3-way'!AM633-'OddsRatio_working_3-way'!R633/3)</f>
        <v>-0.72751391404403121</v>
      </c>
      <c r="AT633" s="11">
        <f>IF(('OddsRatio_working_3-way'!X633=0),IF(Q633&gt;0,-Q633^(1/3),(-Q633)^(1/3)),'OddsRatio_working_3-way'!AN633-'OddsRatio_working_3-way'!R633/3)</f>
        <v>-0.32112263518065276</v>
      </c>
      <c r="AU633" s="11">
        <f>IF(('OddsRatio_working_3-way'!X633=0),0,'OddsRatio_working_3-way'!AO633)</f>
        <v>0</v>
      </c>
      <c r="AV633" s="11">
        <f>IF(('OddsRatio_working_3-way'!X633=0),0,'OddsRatio_working_3-way'!AP633)</f>
        <v>0</v>
      </c>
      <c r="AW633" s="11">
        <f>IF(('OddsRatio_working_3-way'!X633=0),0,'OddsRatio_working_3-way'!AQ633)</f>
        <v>0</v>
      </c>
    </row>
    <row r="634" spans="1:49" x14ac:dyDescent="0.2">
      <c r="A634" s="4">
        <f>IF('True_Odds_Calculator_3-way'!A635="","",'True_Odds_Calculator_3-way'!A635)</f>
        <v>1.23</v>
      </c>
      <c r="B634" s="4">
        <f>IF('True_Odds_Calculator_3-way'!B635="","",'True_Odds_Calculator_3-way'!B635)</f>
        <v>6.77</v>
      </c>
      <c r="C634" s="4">
        <f>IF('True_Odds_Calculator_3-way'!C635="","",'True_Odds_Calculator_3-way'!C635)</f>
        <v>13.82</v>
      </c>
      <c r="D634" s="9">
        <f t="shared" si="130"/>
        <v>0.79789005137069058</v>
      </c>
      <c r="E634" s="9">
        <f t="shared" si="131"/>
        <v>0.13596813497307114</v>
      </c>
      <c r="F634" s="9">
        <f t="shared" si="132"/>
        <v>6.6141813656238307E-2</v>
      </c>
      <c r="G634" s="9">
        <f t="shared" si="133"/>
        <v>1.1013283165699002</v>
      </c>
      <c r="H634" s="9">
        <f t="shared" si="134"/>
        <v>1.253305512811077</v>
      </c>
      <c r="I634" s="9">
        <f t="shared" si="135"/>
        <v>7.3546643866083237</v>
      </c>
      <c r="J634" s="9">
        <f t="shared" si="136"/>
        <v>15.11902901842612</v>
      </c>
      <c r="K634" s="11">
        <f t="shared" si="137"/>
        <v>0.81300813008130079</v>
      </c>
      <c r="L634" s="11">
        <f t="shared" si="138"/>
        <v>0.14771048744460857</v>
      </c>
      <c r="M634" s="11">
        <f t="shared" si="139"/>
        <v>7.2358900144717797E-2</v>
      </c>
      <c r="N634" s="11">
        <f>'OddsRatio_working_3-way'!K634+'OddsRatio_working_3-way'!L634+'OddsRatio_working_3-way'!M634-('OddsRatio_working_3-way'!K634*'OddsRatio_working_3-way'!L634)-('OddsRatio_working_3-way'!K634*'OddsRatio_working_3-way'!M634)-('OddsRatio_working_3-way'!L634*'OddsRatio_working_3-way'!M634)+('OddsRatio_working_3-way'!K634*'OddsRatio_working_3-way'!L634*'OddsRatio_working_3-way'!M634)-1</f>
        <v>-0.14783928421874903</v>
      </c>
      <c r="O634" s="11">
        <f>0</f>
        <v>0</v>
      </c>
      <c r="P634" s="11">
        <f>('OddsRatio_working_3-way'!K634*'OddsRatio_working_3-way'!L634)+('OddsRatio_working_3-way'!K634*'OddsRatio_working_3-way'!M634)+('OddsRatio_working_3-way'!L634*'OddsRatio_working_3-way'!M634)-(3*'OddsRatio_working_3-way'!K634*'OddsRatio_working_3-way'!L634*'OddsRatio_working_3-way'!M634)</f>
        <v>0.16353766626119406</v>
      </c>
      <c r="Q634" s="11">
        <f>2*'OddsRatio_working_3-way'!K634*'OddsRatio_working_3-way'!L634*'OddsRatio_working_3-way'!M634</f>
        <v>1.7379135628182153E-2</v>
      </c>
      <c r="R634" s="11">
        <f t="shared" si="140"/>
        <v>0</v>
      </c>
      <c r="S634" s="11">
        <f t="shared" si="141"/>
        <v>-1.1061854575757892</v>
      </c>
      <c r="T634" s="11">
        <f t="shared" si="142"/>
        <v>-0.11755424628860672</v>
      </c>
      <c r="U634" s="11">
        <f>'OddsRatio_working_3-way'!S634-'OddsRatio_working_3-way'!R634^2/3</f>
        <v>-1.1061854575757892</v>
      </c>
      <c r="V634" s="11">
        <f>'OddsRatio_working_3-way'!S634*'OddsRatio_working_3-way'!R634/3-2*'OddsRatio_working_3-way'!R634^3/27-'OddsRatio_working_3-way'!T634</f>
        <v>0.11755424628860672</v>
      </c>
      <c r="W634" s="11">
        <f>'OddsRatio_working_3-way'!V634^2+4*'OddsRatio_working_3-way'!U634^3/27</f>
        <v>-0.18671132588720726</v>
      </c>
      <c r="X634" s="11">
        <f>IF('OddsRatio_working_3-way'!W634&gt;0,IF(ABS('OddsRatio_working_3-way'!V634+SQRT('OddsRatio_working_3-way'!W634))/2&gt;0,ABS('OddsRatio_working_3-way'!V634+SQRT('OddsRatio_working_3-way'!W634))/2,ABS('OddsRatio_working_3-way'!V634-SQRT('OddsRatio_working_3-way'!W634))/2),SQRT(-'OddsRatio_working_3-way'!U634^3/27))</f>
        <v>0.22390306312536776</v>
      </c>
      <c r="Y634" s="11">
        <f>IF('OddsRatio_working_3-way'!W634&gt;=0,IF('OddsRatio_working_3-way'!V634+SQRT('OddsRatio_working_3-way'!W634)&gt;0,0,PI()),ACOS('OddsRatio_working_3-way'!V634/(2*'OddsRatio_working_3-way'!X634)))</f>
        <v>1.3051722861650414</v>
      </c>
      <c r="Z634" s="11">
        <f>'OddsRatio_working_3-way'!X634^(1/3)*COS('OddsRatio_working_3-way'!Y634/3)</f>
        <v>0.55066415828495008</v>
      </c>
      <c r="AA634" s="11">
        <f>'OddsRatio_working_3-way'!X634^(1/3)*COS(('OddsRatio_working_3-way'!Y634+2*PI())/3)</f>
        <v>-0.49696940221598818</v>
      </c>
      <c r="AB634" s="11">
        <f>'OddsRatio_working_3-way'!X634^(1/3)*COS(('OddsRatio_working_3-way'!Y634+4*PI())/3)</f>
        <v>-5.3694756068962048E-2</v>
      </c>
      <c r="AC634" s="11">
        <f>'OddsRatio_working_3-way'!X634^(1/3)*SIN('OddsRatio_working_3-way'!Y634/3)</f>
        <v>0.25592473627792167</v>
      </c>
      <c r="AD634" s="11">
        <f>'OddsRatio_working_3-way'!X634^(1/3)*SIN(('OddsRatio_working_3-way'!Y634+2*PI())/3)</f>
        <v>0.34892678188938109</v>
      </c>
      <c r="AE634" s="11">
        <f>'OddsRatio_working_3-way'!X634^(1/3)*SIN(('OddsRatio_working_3-way'!Y634+4*PI())/3)</f>
        <v>-0.60485151816730287</v>
      </c>
      <c r="AF634" s="11">
        <f>-'OddsRatio_working_3-way'!U634/(3*'OddsRatio_working_3-way'!X634^(1/3))*COS(('OddsRatio_working_3-way'!Y634)/3)</f>
        <v>0.55066415828495019</v>
      </c>
      <c r="AG634" s="11">
        <f>-'OddsRatio_working_3-way'!U634/(3*'OddsRatio_working_3-way'!X634^(1/3))*COS(('OddsRatio_working_3-way'!Y634+2*PI())/3)</f>
        <v>-0.49696940221598829</v>
      </c>
      <c r="AH634" s="11">
        <f>-'OddsRatio_working_3-way'!U634/(3*'OddsRatio_working_3-way'!X634^(1/3))*COS(('OddsRatio_working_3-way'!Y634+4*PI())/3)</f>
        <v>-5.3694756068962055E-2</v>
      </c>
      <c r="AI634" s="11">
        <f>'OddsRatio_working_3-way'!U634/(3*'OddsRatio_working_3-way'!X634^(1/3))*SIN(('OddsRatio_working_3-way'!Y634)/3)</f>
        <v>-0.25592473627792173</v>
      </c>
      <c r="AJ634" s="11">
        <f>'OddsRatio_working_3-way'!U634/(3*'OddsRatio_working_3-way'!X634^(1/3))*SIN(('OddsRatio_working_3-way'!Y634+2*PI())/3)</f>
        <v>-0.34892678188938114</v>
      </c>
      <c r="AK634" s="11">
        <f>'OddsRatio_working_3-way'!U634/(3*'OddsRatio_working_3-way'!X634^(1/3))*SIN(('OddsRatio_working_3-way'!Y634+4*PI())/3)</f>
        <v>0.60485151816730287</v>
      </c>
      <c r="AL634" s="11">
        <f>'OddsRatio_working_3-way'!Z634+'OddsRatio_working_3-way'!AF634</f>
        <v>1.1013283165699002</v>
      </c>
      <c r="AM634" s="11">
        <f>'OddsRatio_working_3-way'!AA634+'OddsRatio_working_3-way'!AG634</f>
        <v>-0.99393880443197646</v>
      </c>
      <c r="AN634" s="11">
        <f>'OddsRatio_working_3-way'!AB634+'OddsRatio_working_3-way'!AH634</f>
        <v>-0.10738951213792411</v>
      </c>
      <c r="AO634" s="11">
        <f>'OddsRatio_working_3-way'!AC634+'OddsRatio_working_3-way'!AI634</f>
        <v>0</v>
      </c>
      <c r="AP634" s="11">
        <f>'OddsRatio_working_3-way'!AD634+'OddsRatio_working_3-way'!AJ634</f>
        <v>0</v>
      </c>
      <c r="AQ634" s="11">
        <f>'OddsRatio_working_3-way'!AE634+'OddsRatio_working_3-way'!AK634</f>
        <v>0</v>
      </c>
      <c r="AR634" s="10">
        <f>IF(A634="","",IF(('OddsRatio_working_3-way'!X634=0),IF(Q634&gt;0,-Q634^(1/3),(-Q634)^(1/3)),'OddsRatio_working_3-way'!AL634-'OddsRatio_working_3-way'!R634/3))</f>
        <v>1.1013283165699002</v>
      </c>
      <c r="AS634" s="11">
        <f>IF(('OddsRatio_working_3-way'!X634=0),IF(Q634&gt;0,-Q634^(1/3),(-Q634)^(1/3)),'OddsRatio_working_3-way'!AM634-'OddsRatio_working_3-way'!R634/3)</f>
        <v>-0.99393880443197646</v>
      </c>
      <c r="AT634" s="11">
        <f>IF(('OddsRatio_working_3-way'!X634=0),IF(Q634&gt;0,-Q634^(1/3),(-Q634)^(1/3)),'OddsRatio_working_3-way'!AN634-'OddsRatio_working_3-way'!R634/3)</f>
        <v>-0.10738951213792411</v>
      </c>
      <c r="AU634" s="11">
        <f>IF(('OddsRatio_working_3-way'!X634=0),0,'OddsRatio_working_3-way'!AO634)</f>
        <v>0</v>
      </c>
      <c r="AV634" s="11">
        <f>IF(('OddsRatio_working_3-way'!X634=0),0,'OddsRatio_working_3-way'!AP634)</f>
        <v>0</v>
      </c>
      <c r="AW634" s="11">
        <f>IF(('OddsRatio_working_3-way'!X634=0),0,'OddsRatio_working_3-way'!AQ634)</f>
        <v>0</v>
      </c>
    </row>
    <row r="635" spans="1:49" x14ac:dyDescent="0.2">
      <c r="A635" s="4">
        <f>IF('True_Odds_Calculator_3-way'!A636="","",'True_Odds_Calculator_3-way'!A636)</f>
        <v>3.36</v>
      </c>
      <c r="B635" s="4">
        <f>IF('True_Odds_Calculator_3-way'!B636="","",'True_Odds_Calculator_3-way'!B636)</f>
        <v>3.55</v>
      </c>
      <c r="C635" s="4">
        <f>IF('True_Odds_Calculator_3-way'!C636="","",'True_Odds_Calculator_3-way'!C636)</f>
        <v>2.14</v>
      </c>
      <c r="D635" s="9">
        <f t="shared" si="130"/>
        <v>0.2829285546633763</v>
      </c>
      <c r="E635" s="9">
        <f t="shared" si="131"/>
        <v>0.26748647279295612</v>
      </c>
      <c r="F635" s="9">
        <f t="shared" si="132"/>
        <v>0.44958497254366742</v>
      </c>
      <c r="G635" s="9">
        <f t="shared" si="133"/>
        <v>1.0739242390407149</v>
      </c>
      <c r="H635" s="9">
        <f t="shared" si="134"/>
        <v>3.5344612041360879</v>
      </c>
      <c r="I635" s="9">
        <f t="shared" si="135"/>
        <v>3.7385068095538236</v>
      </c>
      <c r="J635" s="9">
        <f t="shared" si="136"/>
        <v>2.224273632506415</v>
      </c>
      <c r="K635" s="11">
        <f t="shared" si="137"/>
        <v>0.29761904761904762</v>
      </c>
      <c r="L635" s="11">
        <f t="shared" si="138"/>
        <v>0.28169014084507044</v>
      </c>
      <c r="M635" s="11">
        <f t="shared" si="139"/>
        <v>0.46728971962616822</v>
      </c>
      <c r="N635" s="11">
        <f>'OddsRatio_working_3-way'!K635+'OddsRatio_working_3-way'!L635+'OddsRatio_working_3-way'!M635-('OddsRatio_working_3-way'!K635*'OddsRatio_working_3-way'!L635)-('OddsRatio_working_3-way'!K635*'OddsRatio_working_3-way'!M635)-('OddsRatio_working_3-way'!L635*'OddsRatio_working_3-way'!M635)+('OddsRatio_working_3-way'!K635*'OddsRatio_working_3-way'!L635*'OddsRatio_working_3-way'!M635)-1</f>
        <v>-0.26876680644615358</v>
      </c>
      <c r="O635" s="11">
        <f>0</f>
        <v>0</v>
      </c>
      <c r="P635" s="11">
        <f>('OddsRatio_working_3-way'!K635*'OddsRatio_working_3-way'!L635)+('OddsRatio_working_3-way'!K635*'OddsRatio_working_3-way'!M635)+('OddsRatio_working_3-way'!L635*'OddsRatio_working_3-way'!M635)-(3*'OddsRatio_working_3-way'!K635*'OddsRatio_working_3-way'!L635*'OddsRatio_working_3-way'!M635)</f>
        <v>0.23701398421682746</v>
      </c>
      <c r="Q635" s="11">
        <f>2*'OddsRatio_working_3-way'!K635*'OddsRatio_working_3-way'!L635*'OddsRatio_working_3-way'!M635</f>
        <v>7.8351730319612373E-2</v>
      </c>
      <c r="R635" s="11">
        <f t="shared" si="140"/>
        <v>0</v>
      </c>
      <c r="S635" s="11">
        <f t="shared" si="141"/>
        <v>-0.88185735192084558</v>
      </c>
      <c r="T635" s="11">
        <f t="shared" si="142"/>
        <v>-0.29152309154408118</v>
      </c>
      <c r="U635" s="11">
        <f>'OddsRatio_working_3-way'!S635-'OddsRatio_working_3-way'!R635^2/3</f>
        <v>-0.88185735192084558</v>
      </c>
      <c r="V635" s="11">
        <f>'OddsRatio_working_3-way'!S635*'OddsRatio_working_3-way'!R635/3-2*'OddsRatio_working_3-way'!R635^3/27-'OddsRatio_working_3-way'!T635</f>
        <v>0.29152309154408118</v>
      </c>
      <c r="W635" s="11">
        <f>'OddsRatio_working_3-way'!V635^2+4*'OddsRatio_working_3-way'!U635^3/27</f>
        <v>-1.6613711355274077E-2</v>
      </c>
      <c r="X635" s="11">
        <f>IF('OddsRatio_working_3-way'!W635&gt;0,IF(ABS('OddsRatio_working_3-way'!V635+SQRT('OddsRatio_working_3-way'!W635))/2&gt;0,ABS('OddsRatio_working_3-way'!V635+SQRT('OddsRatio_working_3-way'!W635))/2,ABS('OddsRatio_working_3-way'!V635-SQRT('OddsRatio_working_3-way'!W635))/2),SQRT(-'OddsRatio_working_3-way'!U635^3/27))</f>
        <v>0.15937332293917073</v>
      </c>
      <c r="Y635" s="11">
        <f>IF('OddsRatio_working_3-way'!W635&gt;=0,IF('OddsRatio_working_3-way'!V635+SQRT('OddsRatio_working_3-way'!W635)&gt;0,0,PI()),ACOS('OddsRatio_working_3-way'!V635/(2*'OddsRatio_working_3-way'!X635)))</f>
        <v>0.41629883394108202</v>
      </c>
      <c r="Z635" s="11">
        <f>'OddsRatio_working_3-way'!X635^(1/3)*COS('OddsRatio_working_3-way'!Y635/3)</f>
        <v>0.53696211952035744</v>
      </c>
      <c r="AA635" s="11">
        <f>'OddsRatio_working_3-way'!X635^(1/3)*COS(('OddsRatio_working_3-way'!Y635+2*PI())/3)</f>
        <v>-0.33342795830326133</v>
      </c>
      <c r="AB635" s="11">
        <f>'OddsRatio_working_3-way'!X635^(1/3)*COS(('OddsRatio_working_3-way'!Y635+4*PI())/3)</f>
        <v>-0.20353416121709625</v>
      </c>
      <c r="AC635" s="11">
        <f>'OddsRatio_working_3-way'!X635^(1/3)*SIN('OddsRatio_working_3-way'!Y635/3)</f>
        <v>7.4994218713760108E-2</v>
      </c>
      <c r="AD635" s="11">
        <f>'OddsRatio_working_3-way'!X635^(1/3)*SIN(('OddsRatio_working_3-way'!Y635+2*PI())/3)</f>
        <v>0.42752572701768549</v>
      </c>
      <c r="AE635" s="11">
        <f>'OddsRatio_working_3-way'!X635^(1/3)*SIN(('OddsRatio_working_3-way'!Y635+4*PI())/3)</f>
        <v>-0.50251994573144554</v>
      </c>
      <c r="AF635" s="11">
        <f>-'OddsRatio_working_3-way'!U635/(3*'OddsRatio_working_3-way'!X635^(1/3))*COS(('OddsRatio_working_3-way'!Y635)/3)</f>
        <v>0.53696211952035744</v>
      </c>
      <c r="AG635" s="11">
        <f>-'OddsRatio_working_3-way'!U635/(3*'OddsRatio_working_3-way'!X635^(1/3))*COS(('OddsRatio_working_3-way'!Y635+2*PI())/3)</f>
        <v>-0.33342795830326133</v>
      </c>
      <c r="AH635" s="11">
        <f>-'OddsRatio_working_3-way'!U635/(3*'OddsRatio_working_3-way'!X635^(1/3))*COS(('OddsRatio_working_3-way'!Y635+4*PI())/3)</f>
        <v>-0.20353416121709625</v>
      </c>
      <c r="AI635" s="11">
        <f>'OddsRatio_working_3-way'!U635/(3*'OddsRatio_working_3-way'!X635^(1/3))*SIN(('OddsRatio_working_3-way'!Y635)/3)</f>
        <v>-7.4994218713760108E-2</v>
      </c>
      <c r="AJ635" s="11">
        <f>'OddsRatio_working_3-way'!U635/(3*'OddsRatio_working_3-way'!X635^(1/3))*SIN(('OddsRatio_working_3-way'!Y635+2*PI())/3)</f>
        <v>-0.42752572701768549</v>
      </c>
      <c r="AK635" s="11">
        <f>'OddsRatio_working_3-way'!U635/(3*'OddsRatio_working_3-way'!X635^(1/3))*SIN(('OddsRatio_working_3-way'!Y635+4*PI())/3)</f>
        <v>0.50251994573144554</v>
      </c>
      <c r="AL635" s="11">
        <f>'OddsRatio_working_3-way'!Z635+'OddsRatio_working_3-way'!AF635</f>
        <v>1.0739242390407149</v>
      </c>
      <c r="AM635" s="11">
        <f>'OddsRatio_working_3-way'!AA635+'OddsRatio_working_3-way'!AG635</f>
        <v>-0.66685591660652266</v>
      </c>
      <c r="AN635" s="11">
        <f>'OddsRatio_working_3-way'!AB635+'OddsRatio_working_3-way'!AH635</f>
        <v>-0.4070683224341925</v>
      </c>
      <c r="AO635" s="11">
        <f>'OddsRatio_working_3-way'!AC635+'OddsRatio_working_3-way'!AI635</f>
        <v>0</v>
      </c>
      <c r="AP635" s="11">
        <f>'OddsRatio_working_3-way'!AD635+'OddsRatio_working_3-way'!AJ635</f>
        <v>0</v>
      </c>
      <c r="AQ635" s="11">
        <f>'OddsRatio_working_3-way'!AE635+'OddsRatio_working_3-way'!AK635</f>
        <v>0</v>
      </c>
      <c r="AR635" s="10">
        <f>IF(A635="","",IF(('OddsRatio_working_3-way'!X635=0),IF(Q635&gt;0,-Q635^(1/3),(-Q635)^(1/3)),'OddsRatio_working_3-way'!AL635-'OddsRatio_working_3-way'!R635/3))</f>
        <v>1.0739242390407149</v>
      </c>
      <c r="AS635" s="11">
        <f>IF(('OddsRatio_working_3-way'!X635=0),IF(Q635&gt;0,-Q635^(1/3),(-Q635)^(1/3)),'OddsRatio_working_3-way'!AM635-'OddsRatio_working_3-way'!R635/3)</f>
        <v>-0.66685591660652266</v>
      </c>
      <c r="AT635" s="11">
        <f>IF(('OddsRatio_working_3-way'!X635=0),IF(Q635&gt;0,-Q635^(1/3),(-Q635)^(1/3)),'OddsRatio_working_3-way'!AN635-'OddsRatio_working_3-way'!R635/3)</f>
        <v>-0.4070683224341925</v>
      </c>
      <c r="AU635" s="11">
        <f>IF(('OddsRatio_working_3-way'!X635=0),0,'OddsRatio_working_3-way'!AO635)</f>
        <v>0</v>
      </c>
      <c r="AV635" s="11">
        <f>IF(('OddsRatio_working_3-way'!X635=0),0,'OddsRatio_working_3-way'!AP635)</f>
        <v>0</v>
      </c>
      <c r="AW635" s="11">
        <f>IF(('OddsRatio_working_3-way'!X635=0),0,'OddsRatio_working_3-way'!AQ635)</f>
        <v>0</v>
      </c>
    </row>
    <row r="636" spans="1:49" x14ac:dyDescent="0.2">
      <c r="A636" s="4">
        <f>IF('True_Odds_Calculator_3-way'!A637="","",'True_Odds_Calculator_3-way'!A637)</f>
        <v>2.5299999999999998</v>
      </c>
      <c r="B636" s="4">
        <f>IF('True_Odds_Calculator_3-way'!B637="","",'True_Odds_Calculator_3-way'!B637)</f>
        <v>3.36</v>
      </c>
      <c r="C636" s="4">
        <f>IF('True_Odds_Calculator_3-way'!C637="","",'True_Odds_Calculator_3-way'!C637)</f>
        <v>2.94</v>
      </c>
      <c r="D636" s="9">
        <f t="shared" si="130"/>
        <v>0.38349549982575043</v>
      </c>
      <c r="E636" s="9">
        <f t="shared" si="131"/>
        <v>0.28738231778932599</v>
      </c>
      <c r="F636" s="9">
        <f t="shared" si="132"/>
        <v>0.32912218238492363</v>
      </c>
      <c r="G636" s="9">
        <f t="shared" si="133"/>
        <v>1.0507140708144787</v>
      </c>
      <c r="H636" s="9">
        <f t="shared" si="134"/>
        <v>2.6075925283461525</v>
      </c>
      <c r="I636" s="9">
        <f t="shared" si="135"/>
        <v>3.4796852071221696</v>
      </c>
      <c r="J636" s="9">
        <f t="shared" si="136"/>
        <v>3.0383852973800889</v>
      </c>
      <c r="K636" s="11">
        <f t="shared" si="137"/>
        <v>0.39525691699604748</v>
      </c>
      <c r="L636" s="11">
        <f t="shared" si="138"/>
        <v>0.29761904761904762</v>
      </c>
      <c r="M636" s="11">
        <f t="shared" si="139"/>
        <v>0.3401360544217687</v>
      </c>
      <c r="N636" s="11">
        <f>'OddsRatio_working_3-way'!K636+'OddsRatio_working_3-way'!L636+'OddsRatio_working_3-way'!M636-('OddsRatio_working_3-way'!K636*'OddsRatio_working_3-way'!L636)-('OddsRatio_working_3-way'!K636*'OddsRatio_working_3-way'!M636)-('OddsRatio_working_3-way'!L636*'OddsRatio_working_3-way'!M636)+('OddsRatio_working_3-way'!K636*'OddsRatio_working_3-way'!L636*'OddsRatio_working_3-way'!M636)-1</f>
        <v>-0.28028382442756905</v>
      </c>
      <c r="O636" s="11">
        <f>0</f>
        <v>0</v>
      </c>
      <c r="P636" s="11">
        <f>('OddsRatio_working_3-way'!K636*'OddsRatio_working_3-way'!L636)+('OddsRatio_working_3-way'!K636*'OddsRatio_working_3-way'!M636)+('OddsRatio_working_3-way'!L636*'OddsRatio_working_3-way'!M636)-(3*'OddsRatio_working_3-way'!K636*'OddsRatio_working_3-way'!L636*'OddsRatio_working_3-way'!M636)</f>
        <v>0.23327136237517784</v>
      </c>
      <c r="Q636" s="11">
        <f>2*'OddsRatio_working_3-way'!K636*'OddsRatio_working_3-way'!L636*'OddsRatio_working_3-way'!M636</f>
        <v>8.0024481089254834E-2</v>
      </c>
      <c r="R636" s="11">
        <f t="shared" si="140"/>
        <v>0</v>
      </c>
      <c r="S636" s="11">
        <f t="shared" si="141"/>
        <v>-0.83226837243138818</v>
      </c>
      <c r="T636" s="11">
        <f t="shared" si="142"/>
        <v>-0.28551230615141959</v>
      </c>
      <c r="U636" s="11">
        <f>'OddsRatio_working_3-way'!S636-'OddsRatio_working_3-way'!R636^2/3</f>
        <v>-0.83226837243138818</v>
      </c>
      <c r="V636" s="11">
        <f>'OddsRatio_working_3-way'!S636*'OddsRatio_working_3-way'!R636/3-2*'OddsRatio_working_3-way'!R636^3/27-'OddsRatio_working_3-way'!T636</f>
        <v>0.28551230615141959</v>
      </c>
      <c r="W636" s="11">
        <f>'OddsRatio_working_3-way'!V636^2+4*'OddsRatio_working_3-way'!U636^3/27</f>
        <v>-3.8883333034276379E-3</v>
      </c>
      <c r="X636" s="11">
        <f>IF('OddsRatio_working_3-way'!W636&gt;0,IF(ABS('OddsRatio_working_3-way'!V636+SQRT('OddsRatio_working_3-way'!W636))/2&gt;0,ABS('OddsRatio_working_3-way'!V636+SQRT('OddsRatio_working_3-way'!W636))/2,ABS('OddsRatio_working_3-way'!V636-SQRT('OddsRatio_working_3-way'!W636))/2),SQRT(-'OddsRatio_working_3-way'!U636^3/27))</f>
        <v>0.14612119136809826</v>
      </c>
      <c r="Y636" s="11">
        <f>IF('OddsRatio_working_3-way'!W636&gt;=0,IF('OddsRatio_working_3-way'!V636+SQRT('OddsRatio_working_3-way'!W636)&gt;0,0,PI()),ACOS('OddsRatio_working_3-way'!V636/(2*'OddsRatio_working_3-way'!X636)))</f>
        <v>0.21502571124004088</v>
      </c>
      <c r="Z636" s="11">
        <f>'OddsRatio_working_3-way'!X636^(1/3)*COS('OddsRatio_working_3-way'!Y636/3)</f>
        <v>0.52535703540723933</v>
      </c>
      <c r="AA636" s="11">
        <f>'OddsRatio_working_3-way'!X636^(1/3)*COS(('OddsRatio_working_3-way'!Y636+2*PI())/3)</f>
        <v>-0.29534474060946814</v>
      </c>
      <c r="AB636" s="11">
        <f>'OddsRatio_working_3-way'!X636^(1/3)*COS(('OddsRatio_working_3-way'!Y636+4*PI())/3)</f>
        <v>-0.23001229479777108</v>
      </c>
      <c r="AC636" s="11">
        <f>'OddsRatio_working_3-way'!X636^(1/3)*SIN('OddsRatio_working_3-way'!Y636/3)</f>
        <v>3.7719705176199915E-2</v>
      </c>
      <c r="AD636" s="11">
        <f>'OddsRatio_working_3-way'!X636^(1/3)*SIN(('OddsRatio_working_3-way'!Y636+2*PI())/3)</f>
        <v>0.43611268613145016</v>
      </c>
      <c r="AE636" s="11">
        <f>'OddsRatio_working_3-way'!X636^(1/3)*SIN(('OddsRatio_working_3-way'!Y636+4*PI())/3)</f>
        <v>-0.47383239130765004</v>
      </c>
      <c r="AF636" s="11">
        <f>-'OddsRatio_working_3-way'!U636/(3*'OddsRatio_working_3-way'!X636^(1/3))*COS(('OddsRatio_working_3-way'!Y636)/3)</f>
        <v>0.52535703540723933</v>
      </c>
      <c r="AG636" s="11">
        <f>-'OddsRatio_working_3-way'!U636/(3*'OddsRatio_working_3-way'!X636^(1/3))*COS(('OddsRatio_working_3-way'!Y636+2*PI())/3)</f>
        <v>-0.29534474060946814</v>
      </c>
      <c r="AH636" s="11">
        <f>-'OddsRatio_working_3-way'!U636/(3*'OddsRatio_working_3-way'!X636^(1/3))*COS(('OddsRatio_working_3-way'!Y636+4*PI())/3)</f>
        <v>-0.23001229479777108</v>
      </c>
      <c r="AI636" s="11">
        <f>'OddsRatio_working_3-way'!U636/(3*'OddsRatio_working_3-way'!X636^(1/3))*SIN(('OddsRatio_working_3-way'!Y636)/3)</f>
        <v>-3.7719705176199915E-2</v>
      </c>
      <c r="AJ636" s="11">
        <f>'OddsRatio_working_3-way'!U636/(3*'OddsRatio_working_3-way'!X636^(1/3))*SIN(('OddsRatio_working_3-way'!Y636+2*PI())/3)</f>
        <v>-0.43611268613145016</v>
      </c>
      <c r="AK636" s="11">
        <f>'OddsRatio_working_3-way'!U636/(3*'OddsRatio_working_3-way'!X636^(1/3))*SIN(('OddsRatio_working_3-way'!Y636+4*PI())/3)</f>
        <v>0.47383239130765004</v>
      </c>
      <c r="AL636" s="11">
        <f>'OddsRatio_working_3-way'!Z636+'OddsRatio_working_3-way'!AF636</f>
        <v>1.0507140708144787</v>
      </c>
      <c r="AM636" s="11">
        <f>'OddsRatio_working_3-way'!AA636+'OddsRatio_working_3-way'!AG636</f>
        <v>-0.59068948121893627</v>
      </c>
      <c r="AN636" s="11">
        <f>'OddsRatio_working_3-way'!AB636+'OddsRatio_working_3-way'!AH636</f>
        <v>-0.46002458959554215</v>
      </c>
      <c r="AO636" s="11">
        <f>'OddsRatio_working_3-way'!AC636+'OddsRatio_working_3-way'!AI636</f>
        <v>0</v>
      </c>
      <c r="AP636" s="11">
        <f>'OddsRatio_working_3-way'!AD636+'OddsRatio_working_3-way'!AJ636</f>
        <v>0</v>
      </c>
      <c r="AQ636" s="11">
        <f>'OddsRatio_working_3-way'!AE636+'OddsRatio_working_3-way'!AK636</f>
        <v>0</v>
      </c>
      <c r="AR636" s="10">
        <f>IF(A636="","",IF(('OddsRatio_working_3-way'!X636=0),IF(Q636&gt;0,-Q636^(1/3),(-Q636)^(1/3)),'OddsRatio_working_3-way'!AL636-'OddsRatio_working_3-way'!R636/3))</f>
        <v>1.0507140708144787</v>
      </c>
      <c r="AS636" s="11">
        <f>IF(('OddsRatio_working_3-way'!X636=0),IF(Q636&gt;0,-Q636^(1/3),(-Q636)^(1/3)),'OddsRatio_working_3-way'!AM636-'OddsRatio_working_3-way'!R636/3)</f>
        <v>-0.59068948121893627</v>
      </c>
      <c r="AT636" s="11">
        <f>IF(('OddsRatio_working_3-way'!X636=0),IF(Q636&gt;0,-Q636^(1/3),(-Q636)^(1/3)),'OddsRatio_working_3-way'!AN636-'OddsRatio_working_3-way'!R636/3)</f>
        <v>-0.46002458959554215</v>
      </c>
      <c r="AU636" s="11">
        <f>IF(('OddsRatio_working_3-way'!X636=0),0,'OddsRatio_working_3-way'!AO636)</f>
        <v>0</v>
      </c>
      <c r="AV636" s="11">
        <f>IF(('OddsRatio_working_3-way'!X636=0),0,'OddsRatio_working_3-way'!AP636)</f>
        <v>0</v>
      </c>
      <c r="AW636" s="11">
        <f>IF(('OddsRatio_working_3-way'!X636=0),0,'OddsRatio_working_3-way'!AQ636)</f>
        <v>0</v>
      </c>
    </row>
    <row r="637" spans="1:49" x14ac:dyDescent="0.2">
      <c r="A637" s="4">
        <f>IF('True_Odds_Calculator_3-way'!A638="","",'True_Odds_Calculator_3-way'!A638)</f>
        <v>4.93</v>
      </c>
      <c r="B637" s="4">
        <f>IF('True_Odds_Calculator_3-way'!B638="","",'True_Odds_Calculator_3-way'!B638)</f>
        <v>3.86</v>
      </c>
      <c r="C637" s="4">
        <f>IF('True_Odds_Calculator_3-way'!C638="","",'True_Odds_Calculator_3-way'!C638)</f>
        <v>1.78</v>
      </c>
      <c r="D637" s="9">
        <f t="shared" si="130"/>
        <v>0.19649137184050888</v>
      </c>
      <c r="E637" s="9">
        <f t="shared" si="131"/>
        <v>0.25151442253077039</v>
      </c>
      <c r="F637" s="9">
        <f t="shared" si="132"/>
        <v>0.55199420562872081</v>
      </c>
      <c r="G637" s="9">
        <f t="shared" si="133"/>
        <v>1.0405297685795434</v>
      </c>
      <c r="H637" s="9">
        <f t="shared" si="134"/>
        <v>5.0892819905176054</v>
      </c>
      <c r="I637" s="9">
        <f t="shared" si="135"/>
        <v>3.975915138137494</v>
      </c>
      <c r="J637" s="9">
        <f t="shared" si="136"/>
        <v>1.8116132194920436</v>
      </c>
      <c r="K637" s="11">
        <f t="shared" si="137"/>
        <v>0.20283975659229211</v>
      </c>
      <c r="L637" s="11">
        <f t="shared" si="138"/>
        <v>0.2590673575129534</v>
      </c>
      <c r="M637" s="11">
        <f t="shared" si="139"/>
        <v>0.5617977528089888</v>
      </c>
      <c r="N637" s="11">
        <f>'OddsRatio_working_3-way'!K637+'OddsRatio_working_3-way'!L637+'OddsRatio_working_3-way'!M637-('OddsRatio_working_3-way'!K637*'OddsRatio_working_3-way'!L637)-('OddsRatio_working_3-way'!K637*'OddsRatio_working_3-way'!M637)-('OddsRatio_working_3-way'!L637*'OddsRatio_working_3-way'!M637)+('OddsRatio_working_3-way'!K637*'OddsRatio_working_3-way'!L637*'OddsRatio_working_3-way'!M637)-1</f>
        <v>-0.25882067168217893</v>
      </c>
      <c r="O637" s="11">
        <f>0</f>
        <v>0</v>
      </c>
      <c r="P637" s="11">
        <f>('OddsRatio_working_3-way'!K637*'OddsRatio_working_3-way'!L637)+('OddsRatio_working_3-way'!K637*'OddsRatio_working_3-way'!M637)+('OddsRatio_working_3-way'!L637*'OddsRatio_working_3-way'!M637)-(3*'OddsRatio_working_3-way'!K637*'OddsRatio_working_3-way'!L637*'OddsRatio_working_3-way'!M637)</f>
        <v>0.22348153888974373</v>
      </c>
      <c r="Q637" s="11">
        <f>2*'OddsRatio_working_3-way'!K637*'OddsRatio_working_3-way'!L637*'OddsRatio_working_3-way'!M637</f>
        <v>5.9043999706669424E-2</v>
      </c>
      <c r="R637" s="11">
        <f t="shared" si="140"/>
        <v>0</v>
      </c>
      <c r="S637" s="11">
        <f t="shared" si="141"/>
        <v>-0.86346093392482115</v>
      </c>
      <c r="T637" s="11">
        <f t="shared" si="142"/>
        <v>-0.22812706312412717</v>
      </c>
      <c r="U637" s="11">
        <f>'OddsRatio_working_3-way'!S637-'OddsRatio_working_3-way'!R637^2/3</f>
        <v>-0.86346093392482115</v>
      </c>
      <c r="V637" s="11">
        <f>'OddsRatio_working_3-way'!S637*'OddsRatio_working_3-way'!R637/3-2*'OddsRatio_working_3-way'!R637^3/27-'OddsRatio_working_3-way'!T637</f>
        <v>0.22812706312412717</v>
      </c>
      <c r="W637" s="11">
        <f>'OddsRatio_working_3-way'!V637^2+4*'OddsRatio_working_3-way'!U637^3/27</f>
        <v>-4.3330793448412425E-2</v>
      </c>
      <c r="X637" s="11">
        <f>IF('OddsRatio_working_3-way'!W637&gt;0,IF(ABS('OddsRatio_working_3-way'!V637+SQRT('OddsRatio_working_3-way'!W637))/2&gt;0,ABS('OddsRatio_working_3-way'!V637+SQRT('OddsRatio_working_3-way'!W637))/2,ABS('OddsRatio_working_3-way'!V637-SQRT('OddsRatio_working_3-way'!W637))/2),SQRT(-'OddsRatio_working_3-way'!U637^3/27))</f>
        <v>0.1544123945624605</v>
      </c>
      <c r="Y637" s="11">
        <f>IF('OddsRatio_working_3-way'!W637&gt;=0,IF('OddsRatio_working_3-way'!V637+SQRT('OddsRatio_working_3-way'!W637)&gt;0,0,PI()),ACOS('OddsRatio_working_3-way'!V637/(2*'OddsRatio_working_3-way'!X637)))</f>
        <v>0.73966538594341202</v>
      </c>
      <c r="Z637" s="11">
        <f>'OddsRatio_working_3-way'!X637^(1/3)*COS('OddsRatio_working_3-way'!Y637/3)</f>
        <v>0.52026488428977169</v>
      </c>
      <c r="AA637" s="11">
        <f>'OddsRatio_working_3-way'!X637^(1/3)*COS(('OddsRatio_working_3-way'!Y637+2*PI())/3)</f>
        <v>-0.37352808188653619</v>
      </c>
      <c r="AB637" s="11">
        <f>'OddsRatio_working_3-way'!X637^(1/3)*COS(('OddsRatio_working_3-way'!Y637+4*PI())/3)</f>
        <v>-0.14673680240323558</v>
      </c>
      <c r="AC637" s="11">
        <f>'OddsRatio_working_3-way'!X637^(1/3)*SIN('OddsRatio_working_3-way'!Y637/3)</f>
        <v>0.13093800625954333</v>
      </c>
      <c r="AD637" s="11">
        <f>'OddsRatio_working_3-way'!X637^(1/3)*SIN(('OddsRatio_working_3-way'!Y637+2*PI())/3)</f>
        <v>0.3850936033621421</v>
      </c>
      <c r="AE637" s="11">
        <f>'OddsRatio_working_3-way'!X637^(1/3)*SIN(('OddsRatio_working_3-way'!Y637+4*PI())/3)</f>
        <v>-0.51603160962168537</v>
      </c>
      <c r="AF637" s="11">
        <f>-'OddsRatio_working_3-way'!U637/(3*'OddsRatio_working_3-way'!X637^(1/3))*COS(('OddsRatio_working_3-way'!Y637)/3)</f>
        <v>0.52026488428977169</v>
      </c>
      <c r="AG637" s="11">
        <f>-'OddsRatio_working_3-way'!U637/(3*'OddsRatio_working_3-way'!X637^(1/3))*COS(('OddsRatio_working_3-way'!Y637+2*PI())/3)</f>
        <v>-0.37352808188653619</v>
      </c>
      <c r="AH637" s="11">
        <f>-'OddsRatio_working_3-way'!U637/(3*'OddsRatio_working_3-way'!X637^(1/3))*COS(('OddsRatio_working_3-way'!Y637+4*PI())/3)</f>
        <v>-0.14673680240323558</v>
      </c>
      <c r="AI637" s="11">
        <f>'OddsRatio_working_3-way'!U637/(3*'OddsRatio_working_3-way'!X637^(1/3))*SIN(('OddsRatio_working_3-way'!Y637)/3)</f>
        <v>-0.13093800625954333</v>
      </c>
      <c r="AJ637" s="11">
        <f>'OddsRatio_working_3-way'!U637/(3*'OddsRatio_working_3-way'!X637^(1/3))*SIN(('OddsRatio_working_3-way'!Y637+2*PI())/3)</f>
        <v>-0.3850936033621421</v>
      </c>
      <c r="AK637" s="11">
        <f>'OddsRatio_working_3-way'!U637/(3*'OddsRatio_working_3-way'!X637^(1/3))*SIN(('OddsRatio_working_3-way'!Y637+4*PI())/3)</f>
        <v>0.51603160962168537</v>
      </c>
      <c r="AL637" s="11">
        <f>'OddsRatio_working_3-way'!Z637+'OddsRatio_working_3-way'!AF637</f>
        <v>1.0405297685795434</v>
      </c>
      <c r="AM637" s="11">
        <f>'OddsRatio_working_3-way'!AA637+'OddsRatio_working_3-way'!AG637</f>
        <v>-0.74705616377307238</v>
      </c>
      <c r="AN637" s="11">
        <f>'OddsRatio_working_3-way'!AB637+'OddsRatio_working_3-way'!AH637</f>
        <v>-0.29347360480647117</v>
      </c>
      <c r="AO637" s="11">
        <f>'OddsRatio_working_3-way'!AC637+'OddsRatio_working_3-way'!AI637</f>
        <v>0</v>
      </c>
      <c r="AP637" s="11">
        <f>'OddsRatio_working_3-way'!AD637+'OddsRatio_working_3-way'!AJ637</f>
        <v>0</v>
      </c>
      <c r="AQ637" s="11">
        <f>'OddsRatio_working_3-way'!AE637+'OddsRatio_working_3-way'!AK637</f>
        <v>0</v>
      </c>
      <c r="AR637" s="10">
        <f>IF(A637="","",IF(('OddsRatio_working_3-way'!X637=0),IF(Q637&gt;0,-Q637^(1/3),(-Q637)^(1/3)),'OddsRatio_working_3-way'!AL637-'OddsRatio_working_3-way'!R637/3))</f>
        <v>1.0405297685795434</v>
      </c>
      <c r="AS637" s="11">
        <f>IF(('OddsRatio_working_3-way'!X637=0),IF(Q637&gt;0,-Q637^(1/3),(-Q637)^(1/3)),'OddsRatio_working_3-way'!AM637-'OddsRatio_working_3-way'!R637/3)</f>
        <v>-0.74705616377307238</v>
      </c>
      <c r="AT637" s="11">
        <f>IF(('OddsRatio_working_3-way'!X637=0),IF(Q637&gt;0,-Q637^(1/3),(-Q637)^(1/3)),'OddsRatio_working_3-way'!AN637-'OddsRatio_working_3-way'!R637/3)</f>
        <v>-0.29347360480647117</v>
      </c>
      <c r="AU637" s="11">
        <f>IF(('OddsRatio_working_3-way'!X637=0),0,'OddsRatio_working_3-way'!AO637)</f>
        <v>0</v>
      </c>
      <c r="AV637" s="11">
        <f>IF(('OddsRatio_working_3-way'!X637=0),0,'OddsRatio_working_3-way'!AP637)</f>
        <v>0</v>
      </c>
      <c r="AW637" s="11">
        <f>IF(('OddsRatio_working_3-way'!X637=0),0,'OddsRatio_working_3-way'!AQ637)</f>
        <v>0</v>
      </c>
    </row>
    <row r="638" spans="1:49" x14ac:dyDescent="0.2">
      <c r="A638" s="4">
        <f>IF('True_Odds_Calculator_3-way'!A639="","",'True_Odds_Calculator_3-way'!A639)</f>
        <v>2.62</v>
      </c>
      <c r="B638" s="4">
        <f>IF('True_Odds_Calculator_3-way'!B639="","",'True_Odds_Calculator_3-way'!B639)</f>
        <v>2.97</v>
      </c>
      <c r="C638" s="4">
        <f>IF('True_Odds_Calculator_3-way'!C639="","",'True_Odds_Calculator_3-way'!C639)</f>
        <v>3.13</v>
      </c>
      <c r="D638" s="9">
        <f t="shared" si="130"/>
        <v>0.36844787832520542</v>
      </c>
      <c r="E638" s="9">
        <f t="shared" si="131"/>
        <v>0.32421050689084668</v>
      </c>
      <c r="F638" s="9">
        <f t="shared" si="132"/>
        <v>0.30734161478394784</v>
      </c>
      <c r="G638" s="9">
        <f t="shared" si="133"/>
        <v>1.0580790706685836</v>
      </c>
      <c r="H638" s="9">
        <f t="shared" si="134"/>
        <v>2.7140880944831056</v>
      </c>
      <c r="I638" s="9">
        <f t="shared" si="135"/>
        <v>3.0844157692171099</v>
      </c>
      <c r="J638" s="9">
        <f t="shared" si="136"/>
        <v>3.2537084205240827</v>
      </c>
      <c r="K638" s="11">
        <f t="shared" si="137"/>
        <v>0.38167938931297707</v>
      </c>
      <c r="L638" s="11">
        <f t="shared" si="138"/>
        <v>0.33670033670033667</v>
      </c>
      <c r="M638" s="11">
        <f t="shared" si="139"/>
        <v>0.31948881789137379</v>
      </c>
      <c r="N638" s="11">
        <f>'OddsRatio_working_3-way'!K638+'OddsRatio_working_3-way'!L638+'OddsRatio_working_3-way'!M638-('OddsRatio_working_3-way'!K638*'OddsRatio_working_3-way'!L638)-('OddsRatio_working_3-way'!K638*'OddsRatio_working_3-way'!M638)-('OddsRatio_working_3-way'!L638*'OddsRatio_working_3-way'!M638)+('OddsRatio_working_3-way'!K638*'OddsRatio_working_3-way'!L638*'OddsRatio_working_3-way'!M638)-1</f>
        <v>-0.27909931202373228</v>
      </c>
      <c r="O638" s="11">
        <f>0</f>
        <v>0</v>
      </c>
      <c r="P638" s="11">
        <f>('OddsRatio_working_3-way'!K638*'OddsRatio_working_3-way'!L638)+('OddsRatio_working_3-way'!K638*'OddsRatio_working_3-way'!M638)+('OddsRatio_working_3-way'!L638*'OddsRatio_working_3-way'!M638)-(3*'OddsRatio_working_3-way'!K638*'OddsRatio_working_3-way'!L638*'OddsRatio_working_3-way'!M638)</f>
        <v>0.23485183107649757</v>
      </c>
      <c r="Q638" s="11">
        <f>2*'OddsRatio_working_3-way'!K638*'OddsRatio_working_3-way'!L638*'OddsRatio_working_3-way'!M638</f>
        <v>8.2116024851922209E-2</v>
      </c>
      <c r="R638" s="11">
        <f t="shared" si="140"/>
        <v>0</v>
      </c>
      <c r="S638" s="11">
        <f t="shared" si="141"/>
        <v>-0.84146331058145973</v>
      </c>
      <c r="T638" s="11">
        <f t="shared" si="142"/>
        <v>-0.2942179407627481</v>
      </c>
      <c r="U638" s="11">
        <f>'OddsRatio_working_3-way'!S638-'OddsRatio_working_3-way'!R638^2/3</f>
        <v>-0.84146331058145973</v>
      </c>
      <c r="V638" s="11">
        <f>'OddsRatio_working_3-way'!S638*'OddsRatio_working_3-way'!R638/3-2*'OddsRatio_working_3-way'!R638^3/27-'OddsRatio_working_3-way'!T638</f>
        <v>0.2942179407627481</v>
      </c>
      <c r="W638" s="11">
        <f>'OddsRatio_working_3-way'!V638^2+4*'OddsRatio_working_3-way'!U638^3/27</f>
        <v>-1.7034974062747343E-3</v>
      </c>
      <c r="X638" s="11">
        <f>IF('OddsRatio_working_3-way'!W638&gt;0,IF(ABS('OddsRatio_working_3-way'!V638+SQRT('OddsRatio_working_3-way'!W638))/2&gt;0,ABS('OddsRatio_working_3-way'!V638+SQRT('OddsRatio_working_3-way'!W638))/2,ABS('OddsRatio_working_3-way'!V638-SQRT('OddsRatio_working_3-way'!W638))/2),SQRT(-'OddsRatio_working_3-way'!U638^3/27))</f>
        <v>0.14854939756941685</v>
      </c>
      <c r="Y638" s="11">
        <f>IF('OddsRatio_working_3-way'!W638&gt;=0,IF('OddsRatio_working_3-way'!V638+SQRT('OddsRatio_working_3-way'!W638)&gt;0,0,PI()),ACOS('OddsRatio_working_3-way'!V638/(2*'OddsRatio_working_3-way'!X638)))</f>
        <v>0.13937239508519883</v>
      </c>
      <c r="Z638" s="11">
        <f>'OddsRatio_working_3-way'!X638^(1/3)*COS('OddsRatio_working_3-way'!Y638/3)</f>
        <v>0.52903953533429182</v>
      </c>
      <c r="AA638" s="11">
        <f>'OddsRatio_working_3-way'!X638^(1/3)*COS(('OddsRatio_working_3-way'!Y638+2*PI())/3)</f>
        <v>-0.2858201241271317</v>
      </c>
      <c r="AB638" s="11">
        <f>'OddsRatio_working_3-way'!X638^(1/3)*COS(('OddsRatio_working_3-way'!Y638+4*PI())/3)</f>
        <v>-0.24321941120716017</v>
      </c>
      <c r="AC638" s="11">
        <f>'OddsRatio_working_3-way'!X638^(1/3)*SIN('OddsRatio_working_3-way'!Y638/3)</f>
        <v>2.4595533072015525E-2</v>
      </c>
      <c r="AD638" s="11">
        <f>'OddsRatio_working_3-way'!X638^(1/3)*SIN(('OddsRatio_working_3-way'!Y638+2*PI())/3)</f>
        <v>0.44586391066980396</v>
      </c>
      <c r="AE638" s="11">
        <f>'OddsRatio_working_3-way'!X638^(1/3)*SIN(('OddsRatio_working_3-way'!Y638+4*PI())/3)</f>
        <v>-0.47045944374181953</v>
      </c>
      <c r="AF638" s="11">
        <f>-'OddsRatio_working_3-way'!U638/(3*'OddsRatio_working_3-way'!X638^(1/3))*COS(('OddsRatio_working_3-way'!Y638)/3)</f>
        <v>0.52903953533429182</v>
      </c>
      <c r="AG638" s="11">
        <f>-'OddsRatio_working_3-way'!U638/(3*'OddsRatio_working_3-way'!X638^(1/3))*COS(('OddsRatio_working_3-way'!Y638+2*PI())/3)</f>
        <v>-0.2858201241271317</v>
      </c>
      <c r="AH638" s="11">
        <f>-'OddsRatio_working_3-way'!U638/(3*'OddsRatio_working_3-way'!X638^(1/3))*COS(('OddsRatio_working_3-way'!Y638+4*PI())/3)</f>
        <v>-0.24321941120716017</v>
      </c>
      <c r="AI638" s="11">
        <f>'OddsRatio_working_3-way'!U638/(3*'OddsRatio_working_3-way'!X638^(1/3))*SIN(('OddsRatio_working_3-way'!Y638)/3)</f>
        <v>-2.4595533072015525E-2</v>
      </c>
      <c r="AJ638" s="11">
        <f>'OddsRatio_working_3-way'!U638/(3*'OddsRatio_working_3-way'!X638^(1/3))*SIN(('OddsRatio_working_3-way'!Y638+2*PI())/3)</f>
        <v>-0.44586391066980396</v>
      </c>
      <c r="AK638" s="11">
        <f>'OddsRatio_working_3-way'!U638/(3*'OddsRatio_working_3-way'!X638^(1/3))*SIN(('OddsRatio_working_3-way'!Y638+4*PI())/3)</f>
        <v>0.47045944374181953</v>
      </c>
      <c r="AL638" s="11">
        <f>'OddsRatio_working_3-way'!Z638+'OddsRatio_working_3-way'!AF638</f>
        <v>1.0580790706685836</v>
      </c>
      <c r="AM638" s="11">
        <f>'OddsRatio_working_3-way'!AA638+'OddsRatio_working_3-way'!AG638</f>
        <v>-0.57164024825426341</v>
      </c>
      <c r="AN638" s="11">
        <f>'OddsRatio_working_3-way'!AB638+'OddsRatio_working_3-way'!AH638</f>
        <v>-0.48643882241432035</v>
      </c>
      <c r="AO638" s="11">
        <f>'OddsRatio_working_3-way'!AC638+'OddsRatio_working_3-way'!AI638</f>
        <v>0</v>
      </c>
      <c r="AP638" s="11">
        <f>'OddsRatio_working_3-way'!AD638+'OddsRatio_working_3-way'!AJ638</f>
        <v>0</v>
      </c>
      <c r="AQ638" s="11">
        <f>'OddsRatio_working_3-way'!AE638+'OddsRatio_working_3-way'!AK638</f>
        <v>0</v>
      </c>
      <c r="AR638" s="10">
        <f>IF(A638="","",IF(('OddsRatio_working_3-way'!X638=0),IF(Q638&gt;0,-Q638^(1/3),(-Q638)^(1/3)),'OddsRatio_working_3-way'!AL638-'OddsRatio_working_3-way'!R638/3))</f>
        <v>1.0580790706685836</v>
      </c>
      <c r="AS638" s="11">
        <f>IF(('OddsRatio_working_3-way'!X638=0),IF(Q638&gt;0,-Q638^(1/3),(-Q638)^(1/3)),'OddsRatio_working_3-way'!AM638-'OddsRatio_working_3-way'!R638/3)</f>
        <v>-0.57164024825426341</v>
      </c>
      <c r="AT638" s="11">
        <f>IF(('OddsRatio_working_3-way'!X638=0),IF(Q638&gt;0,-Q638^(1/3),(-Q638)^(1/3)),'OddsRatio_working_3-way'!AN638-'OddsRatio_working_3-way'!R638/3)</f>
        <v>-0.48643882241432035</v>
      </c>
      <c r="AU638" s="11">
        <f>IF(('OddsRatio_working_3-way'!X638=0),0,'OddsRatio_working_3-way'!AO638)</f>
        <v>0</v>
      </c>
      <c r="AV638" s="11">
        <f>IF(('OddsRatio_working_3-way'!X638=0),0,'OddsRatio_working_3-way'!AP638)</f>
        <v>0</v>
      </c>
      <c r="AW638" s="11">
        <f>IF(('OddsRatio_working_3-way'!X638=0),0,'OddsRatio_working_3-way'!AQ638)</f>
        <v>0</v>
      </c>
    </row>
    <row r="639" spans="1:49" x14ac:dyDescent="0.2">
      <c r="A639" s="4">
        <f>IF('True_Odds_Calculator_3-way'!A640="","",'True_Odds_Calculator_3-way'!A640)</f>
        <v>5.29</v>
      </c>
      <c r="B639" s="4">
        <f>IF('True_Odds_Calculator_3-way'!B640="","",'True_Odds_Calculator_3-way'!B640)</f>
        <v>4.34</v>
      </c>
      <c r="C639" s="4">
        <f>IF('True_Odds_Calculator_3-way'!C640="","",'True_Odds_Calculator_3-way'!C640)</f>
        <v>1.62</v>
      </c>
      <c r="D639" s="9">
        <f t="shared" si="130"/>
        <v>0.17922496075181857</v>
      </c>
      <c r="E639" s="9">
        <f t="shared" si="131"/>
        <v>0.21903627321230154</v>
      </c>
      <c r="F639" s="9">
        <f t="shared" si="132"/>
        <v>0.60173876603587984</v>
      </c>
      <c r="G639" s="9">
        <f t="shared" si="133"/>
        <v>1.0675011570321282</v>
      </c>
      <c r="H639" s="9">
        <f t="shared" si="134"/>
        <v>5.5795799636678298</v>
      </c>
      <c r="I639" s="9">
        <f t="shared" si="135"/>
        <v>4.5654538644873082</v>
      </c>
      <c r="J639" s="9">
        <f t="shared" si="136"/>
        <v>1.66185071735992</v>
      </c>
      <c r="K639" s="11">
        <f t="shared" si="137"/>
        <v>0.1890359168241966</v>
      </c>
      <c r="L639" s="11">
        <f t="shared" si="138"/>
        <v>0.2304147465437788</v>
      </c>
      <c r="M639" s="11">
        <f t="shared" si="139"/>
        <v>0.61728395061728392</v>
      </c>
      <c r="N639" s="11">
        <f>'OddsRatio_working_3-way'!K639+'OddsRatio_working_3-way'!L639+'OddsRatio_working_3-way'!M639-('OddsRatio_working_3-way'!K639*'OddsRatio_working_3-way'!L639)-('OddsRatio_working_3-way'!K639*'OddsRatio_working_3-way'!M639)-('OddsRatio_working_3-way'!L639*'OddsRatio_working_3-way'!M639)+('OddsRatio_working_3-way'!K639*'OddsRatio_working_3-way'!L639*'OddsRatio_working_3-way'!M639)-1</f>
        <v>-0.23885538252267935</v>
      </c>
      <c r="O639" s="11">
        <f>0</f>
        <v>0</v>
      </c>
      <c r="P639" s="11">
        <f>('OddsRatio_working_3-way'!K639*'OddsRatio_working_3-way'!L639)+('OddsRatio_working_3-way'!K639*'OddsRatio_working_3-way'!M639)+('OddsRatio_working_3-way'!L639*'OddsRatio_working_3-way'!M639)-(3*'OddsRatio_working_3-way'!K639*'OddsRatio_working_3-way'!L639*'OddsRatio_working_3-way'!M639)</f>
        <v>0.22181633865273115</v>
      </c>
      <c r="Q639" s="11">
        <f>2*'OddsRatio_working_3-way'!K639*'OddsRatio_working_3-way'!L639*'OddsRatio_working_3-way'!M639</f>
        <v>5.3773657855207539E-2</v>
      </c>
      <c r="R639" s="11">
        <f t="shared" si="140"/>
        <v>0</v>
      </c>
      <c r="S639" s="11">
        <f t="shared" si="141"/>
        <v>-0.92866376428284869</v>
      </c>
      <c r="T639" s="11">
        <f t="shared" si="142"/>
        <v>-0.22513060952311478</v>
      </c>
      <c r="U639" s="11">
        <f>'OddsRatio_working_3-way'!S639-'OddsRatio_working_3-way'!R639^2/3</f>
        <v>-0.92866376428284869</v>
      </c>
      <c r="V639" s="11">
        <f>'OddsRatio_working_3-way'!S639*'OddsRatio_working_3-way'!R639/3-2*'OddsRatio_working_3-way'!R639^3/27-'OddsRatio_working_3-way'!T639</f>
        <v>0.22513060952311478</v>
      </c>
      <c r="W639" s="11">
        <f>'OddsRatio_working_3-way'!V639^2+4*'OddsRatio_working_3-way'!U639^3/27</f>
        <v>-6.7967297309982244E-2</v>
      </c>
      <c r="X639" s="11">
        <f>IF('OddsRatio_working_3-way'!W639&gt;0,IF(ABS('OddsRatio_working_3-way'!V639+SQRT('OddsRatio_working_3-way'!W639))/2&gt;0,ABS('OddsRatio_working_3-way'!V639+SQRT('OddsRatio_working_3-way'!W639))/2,ABS('OddsRatio_working_3-way'!V639-SQRT('OddsRatio_working_3-way'!W639))/2),SQRT(-'OddsRatio_working_3-way'!U639^3/27))</f>
        <v>0.17222883662022992</v>
      </c>
      <c r="Y639" s="11">
        <f>IF('OddsRatio_working_3-way'!W639&gt;=0,IF('OddsRatio_working_3-way'!V639+SQRT('OddsRatio_working_3-way'!W639)&gt;0,0,PI()),ACOS('OddsRatio_working_3-way'!V639/(2*'OddsRatio_working_3-way'!X639)))</f>
        <v>0.85849154891422919</v>
      </c>
      <c r="Z639" s="11">
        <f>'OddsRatio_working_3-way'!X639^(1/3)*COS('OddsRatio_working_3-way'!Y639/3)</f>
        <v>0.53375057851606422</v>
      </c>
      <c r="AA639" s="11">
        <f>'OddsRatio_working_3-way'!X639^(1/3)*COS(('OddsRatio_working_3-way'!Y639+2*PI())/3)</f>
        <v>-0.40288514559586242</v>
      </c>
      <c r="AB639" s="11">
        <f>'OddsRatio_working_3-way'!X639^(1/3)*COS(('OddsRatio_working_3-way'!Y639+4*PI())/3)</f>
        <v>-0.13086543292020203</v>
      </c>
      <c r="AC639" s="11">
        <f>'OddsRatio_working_3-way'!X639^(1/3)*SIN('OddsRatio_working_3-way'!Y639/3)</f>
        <v>0.15705065433817733</v>
      </c>
      <c r="AD639" s="11">
        <f>'OddsRatio_working_3-way'!X639^(1/3)*SIN(('OddsRatio_working_3-way'!Y639+2*PI())/3)</f>
        <v>0.38371623311046371</v>
      </c>
      <c r="AE639" s="11">
        <f>'OddsRatio_working_3-way'!X639^(1/3)*SIN(('OddsRatio_working_3-way'!Y639+4*PI())/3)</f>
        <v>-0.54076688744864088</v>
      </c>
      <c r="AF639" s="11">
        <f>-'OddsRatio_working_3-way'!U639/(3*'OddsRatio_working_3-way'!X639^(1/3))*COS(('OddsRatio_working_3-way'!Y639)/3)</f>
        <v>0.53375057851606411</v>
      </c>
      <c r="AG639" s="11">
        <f>-'OddsRatio_working_3-way'!U639/(3*'OddsRatio_working_3-way'!X639^(1/3))*COS(('OddsRatio_working_3-way'!Y639+2*PI())/3)</f>
        <v>-0.40288514559586236</v>
      </c>
      <c r="AH639" s="11">
        <f>-'OddsRatio_working_3-way'!U639/(3*'OddsRatio_working_3-way'!X639^(1/3))*COS(('OddsRatio_working_3-way'!Y639+4*PI())/3)</f>
        <v>-0.130865432920202</v>
      </c>
      <c r="AI639" s="11">
        <f>'OddsRatio_working_3-way'!U639/(3*'OddsRatio_working_3-way'!X639^(1/3))*SIN(('OddsRatio_working_3-way'!Y639)/3)</f>
        <v>-0.1570506543381773</v>
      </c>
      <c r="AJ639" s="11">
        <f>'OddsRatio_working_3-way'!U639/(3*'OddsRatio_working_3-way'!X639^(1/3))*SIN(('OddsRatio_working_3-way'!Y639+2*PI())/3)</f>
        <v>-0.3837162331104636</v>
      </c>
      <c r="AK639" s="11">
        <f>'OddsRatio_working_3-way'!U639/(3*'OddsRatio_working_3-way'!X639^(1/3))*SIN(('OddsRatio_working_3-way'!Y639+4*PI())/3)</f>
        <v>0.54076688744864077</v>
      </c>
      <c r="AL639" s="11">
        <f>'OddsRatio_working_3-way'!Z639+'OddsRatio_working_3-way'!AF639</f>
        <v>1.0675011570321282</v>
      </c>
      <c r="AM639" s="11">
        <f>'OddsRatio_working_3-way'!AA639+'OddsRatio_working_3-way'!AG639</f>
        <v>-0.80577029119172483</v>
      </c>
      <c r="AN639" s="11">
        <f>'OddsRatio_working_3-way'!AB639+'OddsRatio_working_3-way'!AH639</f>
        <v>-0.26173086584040406</v>
      </c>
      <c r="AO639" s="11">
        <f>'OddsRatio_working_3-way'!AC639+'OddsRatio_working_3-way'!AI639</f>
        <v>0</v>
      </c>
      <c r="AP639" s="11">
        <f>'OddsRatio_working_3-way'!AD639+'OddsRatio_working_3-way'!AJ639</f>
        <v>0</v>
      </c>
      <c r="AQ639" s="11">
        <f>'OddsRatio_working_3-way'!AE639+'OddsRatio_working_3-way'!AK639</f>
        <v>0</v>
      </c>
      <c r="AR639" s="10">
        <f>IF(A639="","",IF(('OddsRatio_working_3-way'!X639=0),IF(Q639&gt;0,-Q639^(1/3),(-Q639)^(1/3)),'OddsRatio_working_3-way'!AL639-'OddsRatio_working_3-way'!R639/3))</f>
        <v>1.0675011570321282</v>
      </c>
      <c r="AS639" s="11">
        <f>IF(('OddsRatio_working_3-way'!X639=0),IF(Q639&gt;0,-Q639^(1/3),(-Q639)^(1/3)),'OddsRatio_working_3-way'!AM639-'OddsRatio_working_3-way'!R639/3)</f>
        <v>-0.80577029119172483</v>
      </c>
      <c r="AT639" s="11">
        <f>IF(('OddsRatio_working_3-way'!X639=0),IF(Q639&gt;0,-Q639^(1/3),(-Q639)^(1/3)),'OddsRatio_working_3-way'!AN639-'OddsRatio_working_3-way'!R639/3)</f>
        <v>-0.26173086584040406</v>
      </c>
      <c r="AU639" s="11">
        <f>IF(('OddsRatio_working_3-way'!X639=0),0,'OddsRatio_working_3-way'!AO639)</f>
        <v>0</v>
      </c>
      <c r="AV639" s="11">
        <f>IF(('OddsRatio_working_3-way'!X639=0),0,'OddsRatio_working_3-way'!AP639)</f>
        <v>0</v>
      </c>
      <c r="AW639" s="11">
        <f>IF(('OddsRatio_working_3-way'!X639=0),0,'OddsRatio_working_3-way'!AQ639)</f>
        <v>0</v>
      </c>
    </row>
    <row r="640" spans="1:49" x14ac:dyDescent="0.2">
      <c r="A640" s="4">
        <f>IF('True_Odds_Calculator_3-way'!A641="","",'True_Odds_Calculator_3-way'!A641)</f>
        <v>1.21</v>
      </c>
      <c r="B640" s="4">
        <f>IF('True_Odds_Calculator_3-way'!B641="","",'True_Odds_Calculator_3-way'!B641)</f>
        <v>7.32</v>
      </c>
      <c r="C640" s="4">
        <f>IF('True_Odds_Calculator_3-way'!C641="","",'True_Odds_Calculator_3-way'!C641)</f>
        <v>14.34</v>
      </c>
      <c r="D640" s="9">
        <f t="shared" si="130"/>
        <v>0.81144550951836159</v>
      </c>
      <c r="E640" s="9">
        <f t="shared" si="131"/>
        <v>0.12510650341996954</v>
      </c>
      <c r="F640" s="9">
        <f t="shared" si="132"/>
        <v>6.3447987061668654E-2</v>
      </c>
      <c r="G640" s="9">
        <f t="shared" si="133"/>
        <v>1.1065173392061547</v>
      </c>
      <c r="H640" s="9">
        <f t="shared" si="134"/>
        <v>1.2323686412332926</v>
      </c>
      <c r="I640" s="9">
        <f t="shared" si="135"/>
        <v>7.9931895837828977</v>
      </c>
      <c r="J640" s="9">
        <f t="shared" si="136"/>
        <v>15.760941305010101</v>
      </c>
      <c r="K640" s="11">
        <f t="shared" si="137"/>
        <v>0.82644628099173556</v>
      </c>
      <c r="L640" s="11">
        <f t="shared" si="138"/>
        <v>0.13661202185792348</v>
      </c>
      <c r="M640" s="11">
        <f t="shared" si="139"/>
        <v>6.9735006973500699E-2</v>
      </c>
      <c r="N640" s="11">
        <f>'OddsRatio_working_3-way'!K640+'OddsRatio_working_3-way'!L640+'OddsRatio_working_3-way'!M640-('OddsRatio_working_3-way'!K640*'OddsRatio_working_3-way'!L640)-('OddsRatio_working_3-way'!K640*'OddsRatio_working_3-way'!M640)-('OddsRatio_working_3-way'!L640*'OddsRatio_working_3-way'!M640)+('OddsRatio_working_3-way'!K640*'OddsRatio_working_3-way'!L640*'OddsRatio_working_3-way'!M640)-1</f>
        <v>-0.13939480860145059</v>
      </c>
      <c r="O640" s="11">
        <f>0</f>
        <v>0</v>
      </c>
      <c r="P640" s="11">
        <f>('OddsRatio_working_3-way'!K640*'OddsRatio_working_3-way'!L640)+('OddsRatio_working_3-way'!K640*'OddsRatio_working_3-way'!M640)+('OddsRatio_working_3-way'!L640*'OddsRatio_working_3-way'!M640)-(3*'OddsRatio_working_3-way'!K640*'OddsRatio_working_3-way'!L640*'OddsRatio_working_3-way'!M640)</f>
        <v>0.15644160553712899</v>
      </c>
      <c r="Q640" s="11">
        <f>2*'OddsRatio_working_3-way'!K640*'OddsRatio_working_3-way'!L640*'OddsRatio_working_3-way'!M640</f>
        <v>1.574651288748153E-2</v>
      </c>
      <c r="R640" s="11">
        <f t="shared" si="140"/>
        <v>0</v>
      </c>
      <c r="S640" s="11">
        <f t="shared" si="141"/>
        <v>-1.1222914763233227</v>
      </c>
      <c r="T640" s="11">
        <f t="shared" si="142"/>
        <v>-0.11296340979600632</v>
      </c>
      <c r="U640" s="11">
        <f>'OddsRatio_working_3-way'!S640-'OddsRatio_working_3-way'!R640^2/3</f>
        <v>-1.1222914763233227</v>
      </c>
      <c r="V640" s="11">
        <f>'OddsRatio_working_3-way'!S640*'OddsRatio_working_3-way'!R640/3-2*'OddsRatio_working_3-way'!R640^3/27-'OddsRatio_working_3-way'!T640</f>
        <v>0.11296340979600632</v>
      </c>
      <c r="W640" s="11">
        <f>'OddsRatio_working_3-way'!V640^2+4*'OddsRatio_working_3-way'!U640^3/27</f>
        <v>-0.19665688858567812</v>
      </c>
      <c r="X640" s="11">
        <f>IF('OddsRatio_working_3-way'!W640&gt;0,IF(ABS('OddsRatio_working_3-way'!V640+SQRT('OddsRatio_working_3-way'!W640))/2&gt;0,ABS('OddsRatio_working_3-way'!V640+SQRT('OddsRatio_working_3-way'!W640))/2,ABS('OddsRatio_working_3-way'!V640-SQRT('OddsRatio_working_3-way'!W640))/2),SQRT(-'OddsRatio_working_3-way'!U640^3/27))</f>
        <v>0.2288108501242995</v>
      </c>
      <c r="Y640" s="11">
        <f>IF('OddsRatio_working_3-way'!W640&gt;=0,IF('OddsRatio_working_3-way'!V640+SQRT('OddsRatio_working_3-way'!W640)&gt;0,0,PI()),ACOS('OddsRatio_working_3-way'!V640/(2*'OddsRatio_working_3-way'!X640)))</f>
        <v>1.3213691612297609</v>
      </c>
      <c r="Z640" s="11">
        <f>'OddsRatio_working_3-way'!X640^(1/3)*COS('OddsRatio_working_3-way'!Y640/3)</f>
        <v>0.55325866960307735</v>
      </c>
      <c r="AA640" s="11">
        <f>'OddsRatio_working_3-way'!X640^(1/3)*COS(('OddsRatio_working_3-way'!Y640+2*PI())/3)</f>
        <v>-0.50246445709788412</v>
      </c>
      <c r="AB640" s="11">
        <f>'OddsRatio_working_3-way'!X640^(1/3)*COS(('OddsRatio_working_3-way'!Y640+4*PI())/3)</f>
        <v>-5.0794212505193476E-2</v>
      </c>
      <c r="AC640" s="11">
        <f>'OddsRatio_working_3-way'!X640^(1/3)*SIN('OddsRatio_working_3-way'!Y640/3)</f>
        <v>0.26077193730053427</v>
      </c>
      <c r="AD640" s="11">
        <f>'OddsRatio_working_3-way'!X640^(1/3)*SIN(('OddsRatio_working_3-way'!Y640+2*PI())/3)</f>
        <v>0.34875009408997937</v>
      </c>
      <c r="AE640" s="11">
        <f>'OddsRatio_working_3-way'!X640^(1/3)*SIN(('OddsRatio_working_3-way'!Y640+4*PI())/3)</f>
        <v>-0.60952203139051353</v>
      </c>
      <c r="AF640" s="11">
        <f>-'OddsRatio_working_3-way'!U640/(3*'OddsRatio_working_3-way'!X640^(1/3))*COS(('OddsRatio_working_3-way'!Y640)/3)</f>
        <v>0.55325866960307735</v>
      </c>
      <c r="AG640" s="11">
        <f>-'OddsRatio_working_3-way'!U640/(3*'OddsRatio_working_3-way'!X640^(1/3))*COS(('OddsRatio_working_3-way'!Y640+2*PI())/3)</f>
        <v>-0.50246445709788412</v>
      </c>
      <c r="AH640" s="11">
        <f>-'OddsRatio_working_3-way'!U640/(3*'OddsRatio_working_3-way'!X640^(1/3))*COS(('OddsRatio_working_3-way'!Y640+4*PI())/3)</f>
        <v>-5.0794212505193476E-2</v>
      </c>
      <c r="AI640" s="11">
        <f>'OddsRatio_working_3-way'!U640/(3*'OddsRatio_working_3-way'!X640^(1/3))*SIN(('OddsRatio_working_3-way'!Y640)/3)</f>
        <v>-0.26077193730053427</v>
      </c>
      <c r="AJ640" s="11">
        <f>'OddsRatio_working_3-way'!U640/(3*'OddsRatio_working_3-way'!X640^(1/3))*SIN(('OddsRatio_working_3-way'!Y640+2*PI())/3)</f>
        <v>-0.34875009408997937</v>
      </c>
      <c r="AK640" s="11">
        <f>'OddsRatio_working_3-way'!U640/(3*'OddsRatio_working_3-way'!X640^(1/3))*SIN(('OddsRatio_working_3-way'!Y640+4*PI())/3)</f>
        <v>0.60952203139051353</v>
      </c>
      <c r="AL640" s="11">
        <f>'OddsRatio_working_3-way'!Z640+'OddsRatio_working_3-way'!AF640</f>
        <v>1.1065173392061547</v>
      </c>
      <c r="AM640" s="11">
        <f>'OddsRatio_working_3-way'!AA640+'OddsRatio_working_3-way'!AG640</f>
        <v>-1.0049289141957682</v>
      </c>
      <c r="AN640" s="11">
        <f>'OddsRatio_working_3-way'!AB640+'OddsRatio_working_3-way'!AH640</f>
        <v>-0.10158842501038695</v>
      </c>
      <c r="AO640" s="11">
        <f>'OddsRatio_working_3-way'!AC640+'OddsRatio_working_3-way'!AI640</f>
        <v>0</v>
      </c>
      <c r="AP640" s="11">
        <f>'OddsRatio_working_3-way'!AD640+'OddsRatio_working_3-way'!AJ640</f>
        <v>0</v>
      </c>
      <c r="AQ640" s="11">
        <f>'OddsRatio_working_3-way'!AE640+'OddsRatio_working_3-way'!AK640</f>
        <v>0</v>
      </c>
      <c r="AR640" s="10">
        <f>IF(A640="","",IF(('OddsRatio_working_3-way'!X640=0),IF(Q640&gt;0,-Q640^(1/3),(-Q640)^(1/3)),'OddsRatio_working_3-way'!AL640-'OddsRatio_working_3-way'!R640/3))</f>
        <v>1.1065173392061547</v>
      </c>
      <c r="AS640" s="11">
        <f>IF(('OddsRatio_working_3-way'!X640=0),IF(Q640&gt;0,-Q640^(1/3),(-Q640)^(1/3)),'OddsRatio_working_3-way'!AM640-'OddsRatio_working_3-way'!R640/3)</f>
        <v>-1.0049289141957682</v>
      </c>
      <c r="AT640" s="11">
        <f>IF(('OddsRatio_working_3-way'!X640=0),IF(Q640&gt;0,-Q640^(1/3),(-Q640)^(1/3)),'OddsRatio_working_3-way'!AN640-'OddsRatio_working_3-way'!R640/3)</f>
        <v>-0.10158842501038695</v>
      </c>
      <c r="AU640" s="11">
        <f>IF(('OddsRatio_working_3-way'!X640=0),0,'OddsRatio_working_3-way'!AO640)</f>
        <v>0</v>
      </c>
      <c r="AV640" s="11">
        <f>IF(('OddsRatio_working_3-way'!X640=0),0,'OddsRatio_working_3-way'!AP640)</f>
        <v>0</v>
      </c>
      <c r="AW640" s="11">
        <f>IF(('OddsRatio_working_3-way'!X640=0),0,'OddsRatio_working_3-way'!AQ640)</f>
        <v>0</v>
      </c>
    </row>
    <row r="641" spans="1:49" x14ac:dyDescent="0.2">
      <c r="A641" s="4">
        <f>IF('True_Odds_Calculator_3-way'!A642="","",'True_Odds_Calculator_3-way'!A642)</f>
        <v>1.85</v>
      </c>
      <c r="B641" s="4">
        <f>IF('True_Odds_Calculator_3-way'!B642="","",'True_Odds_Calculator_3-way'!B642)</f>
        <v>3.16</v>
      </c>
      <c r="C641" s="4">
        <f>IF('True_Odds_Calculator_3-way'!C642="","",'True_Odds_Calculator_3-way'!C642)</f>
        <v>5.65</v>
      </c>
      <c r="D641" s="9">
        <f t="shared" si="130"/>
        <v>0.52658217667277951</v>
      </c>
      <c r="E641" s="9">
        <f t="shared" si="131"/>
        <v>0.30444956223184794</v>
      </c>
      <c r="F641" s="9">
        <f t="shared" si="132"/>
        <v>0.16896826109537269</v>
      </c>
      <c r="G641" s="9">
        <f t="shared" si="133"/>
        <v>1.0576927396404194</v>
      </c>
      <c r="H641" s="9">
        <f t="shared" si="134"/>
        <v>1.8990388286943567</v>
      </c>
      <c r="I641" s="9">
        <f t="shared" si="135"/>
        <v>3.2846163176233061</v>
      </c>
      <c r="J641" s="9">
        <f t="shared" si="136"/>
        <v>5.9182712393279502</v>
      </c>
      <c r="K641" s="11">
        <f t="shared" si="137"/>
        <v>0.54054054054054046</v>
      </c>
      <c r="L641" s="11">
        <f t="shared" si="138"/>
        <v>0.31645569620253161</v>
      </c>
      <c r="M641" s="11">
        <f t="shared" si="139"/>
        <v>0.17699115044247787</v>
      </c>
      <c r="N641" s="11">
        <f>'OddsRatio_working_3-way'!K641+'OddsRatio_working_3-way'!L641+'OddsRatio_working_3-way'!M641-('OddsRatio_working_3-way'!K641*'OddsRatio_working_3-way'!L641)-('OddsRatio_working_3-way'!K641*'OddsRatio_working_3-way'!M641)-('OddsRatio_working_3-way'!L641*'OddsRatio_working_3-way'!M641)+('OddsRatio_working_3-way'!K641*'OddsRatio_working_3-way'!L641*'OddsRatio_working_3-way'!M641)-1</f>
        <v>-0.25847489698727522</v>
      </c>
      <c r="O641" s="11">
        <f>0</f>
        <v>0</v>
      </c>
      <c r="P641" s="11">
        <f>('OddsRatio_working_3-way'!K641*'OddsRatio_working_3-way'!L641)+('OddsRatio_working_3-way'!K641*'OddsRatio_working_3-way'!M641)+('OddsRatio_working_3-way'!L641*'OddsRatio_working_3-way'!M641)-(3*'OddsRatio_working_3-way'!K641*'OddsRatio_working_3-way'!L641*'OddsRatio_working_3-way'!M641)</f>
        <v>0.23191108662151561</v>
      </c>
      <c r="Q641" s="11">
        <f>2*'OddsRatio_working_3-way'!K641*'OddsRatio_working_3-way'!L641*'OddsRatio_working_3-way'!M641</f>
        <v>6.0551197551309555E-2</v>
      </c>
      <c r="R641" s="11">
        <f t="shared" si="140"/>
        <v>0</v>
      </c>
      <c r="S641" s="11">
        <f t="shared" si="141"/>
        <v>-0.89722866446459071</v>
      </c>
      <c r="T641" s="11">
        <f t="shared" si="142"/>
        <v>-0.23426335886803934</v>
      </c>
      <c r="U641" s="11">
        <f>'OddsRatio_working_3-way'!S641-'OddsRatio_working_3-way'!R641^2/3</f>
        <v>-0.89722866446459071</v>
      </c>
      <c r="V641" s="11">
        <f>'OddsRatio_working_3-way'!S641*'OddsRatio_working_3-way'!R641/3-2*'OddsRatio_working_3-way'!R641^3/27-'OddsRatio_working_3-way'!T641</f>
        <v>0.23426335886803934</v>
      </c>
      <c r="W641" s="11">
        <f>'OddsRatio_working_3-way'!V641^2+4*'OddsRatio_working_3-way'!U641^3/27</f>
        <v>-5.2126066866089373E-2</v>
      </c>
      <c r="X641" s="11">
        <f>IF('OddsRatio_working_3-way'!W641&gt;0,IF(ABS('OddsRatio_working_3-way'!V641+SQRT('OddsRatio_working_3-way'!W641))/2&gt;0,ABS('OddsRatio_working_3-way'!V641+SQRT('OddsRatio_working_3-way'!W641))/2,ABS('OddsRatio_working_3-way'!V641-SQRT('OddsRatio_working_3-way'!W641))/2),SQRT(-'OddsRatio_working_3-way'!U641^3/27))</f>
        <v>0.1635583903184312</v>
      </c>
      <c r="Y641" s="11">
        <f>IF('OddsRatio_working_3-way'!W641&gt;=0,IF('OddsRatio_working_3-way'!V641+SQRT('OddsRatio_working_3-way'!W641)&gt;0,0,PI()),ACOS('OddsRatio_working_3-way'!V641/(2*'OddsRatio_working_3-way'!X641)))</f>
        <v>0.77253171633488849</v>
      </c>
      <c r="Z641" s="11">
        <f>'OddsRatio_working_3-way'!X641^(1/3)*COS('OddsRatio_working_3-way'!Y641/3)</f>
        <v>0.52884636982020983</v>
      </c>
      <c r="AA641" s="11">
        <f>'OddsRatio_working_3-way'!X641^(1/3)*COS(('OddsRatio_working_3-way'!Y641+2*PI())/3)</f>
        <v>-0.38503953522023937</v>
      </c>
      <c r="AB641" s="11">
        <f>'OddsRatio_working_3-way'!X641^(1/3)*COS(('OddsRatio_working_3-way'!Y641+4*PI())/3)</f>
        <v>-0.14380683459997035</v>
      </c>
      <c r="AC641" s="11">
        <f>'OddsRatio_working_3-way'!X641^(1/3)*SIN('OddsRatio_working_3-way'!Y641/3)</f>
        <v>0.13927576464045277</v>
      </c>
      <c r="AD641" s="11">
        <f>'OddsRatio_working_3-way'!X641^(1/3)*SIN(('OddsRatio_working_3-way'!Y641+2*PI())/3)</f>
        <v>0.38835650864325549</v>
      </c>
      <c r="AE641" s="11">
        <f>'OddsRatio_working_3-way'!X641^(1/3)*SIN(('OddsRatio_working_3-way'!Y641+4*PI())/3)</f>
        <v>-0.52763227328370821</v>
      </c>
      <c r="AF641" s="11">
        <f>-'OddsRatio_working_3-way'!U641/(3*'OddsRatio_working_3-way'!X641^(1/3))*COS(('OddsRatio_working_3-way'!Y641)/3)</f>
        <v>0.52884636982020972</v>
      </c>
      <c r="AG641" s="11">
        <f>-'OddsRatio_working_3-way'!U641/(3*'OddsRatio_working_3-way'!X641^(1/3))*COS(('OddsRatio_working_3-way'!Y641+2*PI())/3)</f>
        <v>-0.38503953522023932</v>
      </c>
      <c r="AH641" s="11">
        <f>-'OddsRatio_working_3-way'!U641/(3*'OddsRatio_working_3-way'!X641^(1/3))*COS(('OddsRatio_working_3-way'!Y641+4*PI())/3)</f>
        <v>-0.14380683459997032</v>
      </c>
      <c r="AI641" s="11">
        <f>'OddsRatio_working_3-way'!U641/(3*'OddsRatio_working_3-way'!X641^(1/3))*SIN(('OddsRatio_working_3-way'!Y641)/3)</f>
        <v>-0.13927576464045274</v>
      </c>
      <c r="AJ641" s="11">
        <f>'OddsRatio_working_3-way'!U641/(3*'OddsRatio_working_3-way'!X641^(1/3))*SIN(('OddsRatio_working_3-way'!Y641+2*PI())/3)</f>
        <v>-0.38835650864325544</v>
      </c>
      <c r="AK641" s="11">
        <f>'OddsRatio_working_3-way'!U641/(3*'OddsRatio_working_3-way'!X641^(1/3))*SIN(('OddsRatio_working_3-way'!Y641+4*PI())/3)</f>
        <v>0.5276322732837081</v>
      </c>
      <c r="AL641" s="11">
        <f>'OddsRatio_working_3-way'!Z641+'OddsRatio_working_3-way'!AF641</f>
        <v>1.0576927396404194</v>
      </c>
      <c r="AM641" s="11">
        <f>'OddsRatio_working_3-way'!AA641+'OddsRatio_working_3-way'!AG641</f>
        <v>-0.77007907044047874</v>
      </c>
      <c r="AN641" s="11">
        <f>'OddsRatio_working_3-way'!AB641+'OddsRatio_working_3-way'!AH641</f>
        <v>-0.28761366919994069</v>
      </c>
      <c r="AO641" s="11">
        <f>'OddsRatio_working_3-way'!AC641+'OddsRatio_working_3-way'!AI641</f>
        <v>0</v>
      </c>
      <c r="AP641" s="11">
        <f>'OddsRatio_working_3-way'!AD641+'OddsRatio_working_3-way'!AJ641</f>
        <v>0</v>
      </c>
      <c r="AQ641" s="11">
        <f>'OddsRatio_working_3-way'!AE641+'OddsRatio_working_3-way'!AK641</f>
        <v>0</v>
      </c>
      <c r="AR641" s="10">
        <f>IF(A641="","",IF(('OddsRatio_working_3-way'!X641=0),IF(Q641&gt;0,-Q641^(1/3),(-Q641)^(1/3)),'OddsRatio_working_3-way'!AL641-'OddsRatio_working_3-way'!R641/3))</f>
        <v>1.0576927396404194</v>
      </c>
      <c r="AS641" s="11">
        <f>IF(('OddsRatio_working_3-way'!X641=0),IF(Q641&gt;0,-Q641^(1/3),(-Q641)^(1/3)),'OddsRatio_working_3-way'!AM641-'OddsRatio_working_3-way'!R641/3)</f>
        <v>-0.77007907044047874</v>
      </c>
      <c r="AT641" s="11">
        <f>IF(('OddsRatio_working_3-way'!X641=0),IF(Q641&gt;0,-Q641^(1/3),(-Q641)^(1/3)),'OddsRatio_working_3-way'!AN641-'OddsRatio_working_3-way'!R641/3)</f>
        <v>-0.28761366919994069</v>
      </c>
      <c r="AU641" s="11">
        <f>IF(('OddsRatio_working_3-way'!X641=0),0,'OddsRatio_working_3-way'!AO641)</f>
        <v>0</v>
      </c>
      <c r="AV641" s="11">
        <f>IF(('OddsRatio_working_3-way'!X641=0),0,'OddsRatio_working_3-way'!AP641)</f>
        <v>0</v>
      </c>
      <c r="AW641" s="11">
        <f>IF(('OddsRatio_working_3-way'!X641=0),0,'OddsRatio_working_3-way'!AQ641)</f>
        <v>0</v>
      </c>
    </row>
    <row r="642" spans="1:49" x14ac:dyDescent="0.2">
      <c r="A642" s="4">
        <f>IF('True_Odds_Calculator_3-way'!A643="","",'True_Odds_Calculator_3-way'!A643)</f>
        <v>2.5</v>
      </c>
      <c r="B642" s="4">
        <f>IF('True_Odds_Calculator_3-way'!B643="","",'True_Odds_Calculator_3-way'!B643)</f>
        <v>3.07</v>
      </c>
      <c r="C642" s="4">
        <f>IF('True_Odds_Calculator_3-way'!C643="","",'True_Odds_Calculator_3-way'!C643)</f>
        <v>3.25</v>
      </c>
      <c r="D642" s="9">
        <f t="shared" si="130"/>
        <v>0.38804220843803378</v>
      </c>
      <c r="E642" s="9">
        <f t="shared" si="131"/>
        <v>0.31483031906480735</v>
      </c>
      <c r="F642" s="9">
        <f t="shared" si="132"/>
        <v>0.29712747249715882</v>
      </c>
      <c r="G642" s="9">
        <f t="shared" si="133"/>
        <v>1.0513594969049855</v>
      </c>
      <c r="H642" s="9">
        <f t="shared" si="134"/>
        <v>2.5770392453574789</v>
      </c>
      <c r="I642" s="9">
        <f t="shared" si="135"/>
        <v>3.1763141585933199</v>
      </c>
      <c r="J642" s="9">
        <f t="shared" si="136"/>
        <v>3.3655588680362167</v>
      </c>
      <c r="K642" s="11">
        <f t="shared" si="137"/>
        <v>0.4</v>
      </c>
      <c r="L642" s="11">
        <f t="shared" si="138"/>
        <v>0.32573289902280134</v>
      </c>
      <c r="M642" s="11">
        <f t="shared" si="139"/>
        <v>0.30769230769230771</v>
      </c>
      <c r="N642" s="11">
        <f>'OddsRatio_working_3-way'!K642+'OddsRatio_working_3-way'!L642+'OddsRatio_working_3-way'!M642-('OddsRatio_working_3-way'!K642*'OddsRatio_working_3-way'!L642)-('OddsRatio_working_3-way'!K642*'OddsRatio_working_3-way'!M642)-('OddsRatio_working_3-way'!L642*'OddsRatio_working_3-way'!M642)+('OddsRatio_working_3-way'!K642*'OddsRatio_working_3-way'!L642*'OddsRatio_working_3-way'!M642)-1</f>
        <v>-0.28008018040591331</v>
      </c>
      <c r="O642" s="11">
        <f>0</f>
        <v>0</v>
      </c>
      <c r="P642" s="11">
        <f>('OddsRatio_working_3-way'!K642*'OddsRatio_working_3-way'!L642)+('OddsRatio_working_3-way'!K642*'OddsRatio_working_3-way'!M642)+('OddsRatio_working_3-way'!L642*'OddsRatio_working_3-way'!M642)-(3*'OddsRatio_working_3-way'!K642*'OddsRatio_working_3-way'!L642*'OddsRatio_working_3-way'!M642)</f>
        <v>0.23332498120771739</v>
      </c>
      <c r="Q642" s="11">
        <f>2*'OddsRatio_working_3-way'!K642*'OddsRatio_working_3-way'!L642*'OddsRatio_working_3-way'!M642</f>
        <v>8.0180405913304956E-2</v>
      </c>
      <c r="R642" s="11">
        <f t="shared" si="140"/>
        <v>0</v>
      </c>
      <c r="S642" s="11">
        <f t="shared" si="141"/>
        <v>-0.83306494900697803</v>
      </c>
      <c r="T642" s="11">
        <f t="shared" si="142"/>
        <v>-0.28627661477903033</v>
      </c>
      <c r="U642" s="11">
        <f>'OddsRatio_working_3-way'!S642-'OddsRatio_working_3-way'!R642^2/3</f>
        <v>-0.83306494900697803</v>
      </c>
      <c r="V642" s="11">
        <f>'OddsRatio_working_3-way'!S642*'OddsRatio_working_3-way'!R642/3-2*'OddsRatio_working_3-way'!R642^3/27-'OddsRatio_working_3-way'!T642</f>
        <v>0.28627661477903033</v>
      </c>
      <c r="W642" s="11">
        <f>'OddsRatio_working_3-way'!V642^2+4*'OddsRatio_working_3-way'!U642^3/27</f>
        <v>-3.6967738671769418E-3</v>
      </c>
      <c r="X642" s="11">
        <f>IF('OddsRatio_working_3-way'!W642&gt;0,IF(ABS('OddsRatio_working_3-way'!V642+SQRT('OddsRatio_working_3-way'!W642))/2&gt;0,ABS('OddsRatio_working_3-way'!V642+SQRT('OddsRatio_working_3-way'!W642))/2,ABS('OddsRatio_working_3-way'!V642-SQRT('OddsRatio_working_3-way'!W642))/2),SQRT(-'OddsRatio_working_3-way'!U642^3/27))</f>
        <v>0.14633102374113827</v>
      </c>
      <c r="Y642" s="11">
        <f>IF('OddsRatio_working_3-way'!W642&gt;=0,IF('OddsRatio_working_3-way'!V642+SQRT('OddsRatio_working_3-way'!W642)&gt;0,0,PI()),ACOS('OddsRatio_working_3-way'!V642/(2*'OddsRatio_working_3-way'!X642)))</f>
        <v>0.20927616797625603</v>
      </c>
      <c r="Z642" s="11">
        <f>'OddsRatio_working_3-way'!X642^(1/3)*COS('OddsRatio_working_3-way'!Y642/3)</f>
        <v>0.52567974845249277</v>
      </c>
      <c r="AA642" s="11">
        <f>'OddsRatio_working_3-way'!X642^(1/3)*COS(('OddsRatio_working_3-way'!Y642+2*PI())/3)</f>
        <v>-0.29464928795767936</v>
      </c>
      <c r="AB642" s="11">
        <f>'OddsRatio_working_3-way'!X642^(1/3)*COS(('OddsRatio_working_3-way'!Y642+4*PI())/3)</f>
        <v>-0.23103046049481327</v>
      </c>
      <c r="AC642" s="11">
        <f>'OddsRatio_working_3-way'!X642^(1/3)*SIN('OddsRatio_working_3-way'!Y642/3)</f>
        <v>3.6730347161214059E-2</v>
      </c>
      <c r="AD642" s="11">
        <f>'OddsRatio_working_3-way'!X642^(1/3)*SIN(('OddsRatio_working_3-way'!Y642+2*PI())/3)</f>
        <v>0.43688684283426515</v>
      </c>
      <c r="AE642" s="11">
        <f>'OddsRatio_working_3-way'!X642^(1/3)*SIN(('OddsRatio_working_3-way'!Y642+4*PI())/3)</f>
        <v>-0.47361718999547925</v>
      </c>
      <c r="AF642" s="11">
        <f>-'OddsRatio_working_3-way'!U642/(3*'OddsRatio_working_3-way'!X642^(1/3))*COS(('OddsRatio_working_3-way'!Y642)/3)</f>
        <v>0.52567974845249277</v>
      </c>
      <c r="AG642" s="11">
        <f>-'OddsRatio_working_3-way'!U642/(3*'OddsRatio_working_3-way'!X642^(1/3))*COS(('OddsRatio_working_3-way'!Y642+2*PI())/3)</f>
        <v>-0.29464928795767936</v>
      </c>
      <c r="AH642" s="11">
        <f>-'OddsRatio_working_3-way'!U642/(3*'OddsRatio_working_3-way'!X642^(1/3))*COS(('OddsRatio_working_3-way'!Y642+4*PI())/3)</f>
        <v>-0.23103046049481327</v>
      </c>
      <c r="AI642" s="11">
        <f>'OddsRatio_working_3-way'!U642/(3*'OddsRatio_working_3-way'!X642^(1/3))*SIN(('OddsRatio_working_3-way'!Y642)/3)</f>
        <v>-3.6730347161214059E-2</v>
      </c>
      <c r="AJ642" s="11">
        <f>'OddsRatio_working_3-way'!U642/(3*'OddsRatio_working_3-way'!X642^(1/3))*SIN(('OddsRatio_working_3-way'!Y642+2*PI())/3)</f>
        <v>-0.43688684283426515</v>
      </c>
      <c r="AK642" s="11">
        <f>'OddsRatio_working_3-way'!U642/(3*'OddsRatio_working_3-way'!X642^(1/3))*SIN(('OddsRatio_working_3-way'!Y642+4*PI())/3)</f>
        <v>0.47361718999547925</v>
      </c>
      <c r="AL642" s="11">
        <f>'OddsRatio_working_3-way'!Z642+'OddsRatio_working_3-way'!AF642</f>
        <v>1.0513594969049855</v>
      </c>
      <c r="AM642" s="11">
        <f>'OddsRatio_working_3-way'!AA642+'OddsRatio_working_3-way'!AG642</f>
        <v>-0.58929857591535872</v>
      </c>
      <c r="AN642" s="11">
        <f>'OddsRatio_working_3-way'!AB642+'OddsRatio_working_3-way'!AH642</f>
        <v>-0.46206092098962653</v>
      </c>
      <c r="AO642" s="11">
        <f>'OddsRatio_working_3-way'!AC642+'OddsRatio_working_3-way'!AI642</f>
        <v>0</v>
      </c>
      <c r="AP642" s="11">
        <f>'OddsRatio_working_3-way'!AD642+'OddsRatio_working_3-way'!AJ642</f>
        <v>0</v>
      </c>
      <c r="AQ642" s="11">
        <f>'OddsRatio_working_3-way'!AE642+'OddsRatio_working_3-way'!AK642</f>
        <v>0</v>
      </c>
      <c r="AR642" s="10">
        <f>IF(A642="","",IF(('OddsRatio_working_3-way'!X642=0),IF(Q642&gt;0,-Q642^(1/3),(-Q642)^(1/3)),'OddsRatio_working_3-way'!AL642-'OddsRatio_working_3-way'!R642/3))</f>
        <v>1.0513594969049855</v>
      </c>
      <c r="AS642" s="11">
        <f>IF(('OddsRatio_working_3-way'!X642=0),IF(Q642&gt;0,-Q642^(1/3),(-Q642)^(1/3)),'OddsRatio_working_3-way'!AM642-'OddsRatio_working_3-way'!R642/3)</f>
        <v>-0.58929857591535872</v>
      </c>
      <c r="AT642" s="11">
        <f>IF(('OddsRatio_working_3-way'!X642=0),IF(Q642&gt;0,-Q642^(1/3),(-Q642)^(1/3)),'OddsRatio_working_3-way'!AN642-'OddsRatio_working_3-way'!R642/3)</f>
        <v>-0.46206092098962653</v>
      </c>
      <c r="AU642" s="11">
        <f>IF(('OddsRatio_working_3-way'!X642=0),0,'OddsRatio_working_3-way'!AO642)</f>
        <v>0</v>
      </c>
      <c r="AV642" s="11">
        <f>IF(('OddsRatio_working_3-way'!X642=0),0,'OddsRatio_working_3-way'!AP642)</f>
        <v>0</v>
      </c>
      <c r="AW642" s="11">
        <f>IF(('OddsRatio_working_3-way'!X642=0),0,'OddsRatio_working_3-way'!AQ642)</f>
        <v>0</v>
      </c>
    </row>
    <row r="643" spans="1:49" x14ac:dyDescent="0.2">
      <c r="A643" s="4">
        <f>IF('True_Odds_Calculator_3-way'!A644="","",'True_Odds_Calculator_3-way'!A644)</f>
        <v>2.31</v>
      </c>
      <c r="B643" s="4">
        <f>IF('True_Odds_Calculator_3-way'!B644="","",'True_Odds_Calculator_3-way'!B644)</f>
        <v>3.22</v>
      </c>
      <c r="C643" s="4">
        <f>IF('True_Odds_Calculator_3-way'!C644="","",'True_Odds_Calculator_3-way'!C644)</f>
        <v>3.52</v>
      </c>
      <c r="D643" s="9">
        <f t="shared" si="130"/>
        <v>0.42266274787668973</v>
      </c>
      <c r="E643" s="9">
        <f t="shared" si="131"/>
        <v>0.30167547596886019</v>
      </c>
      <c r="F643" s="9">
        <f t="shared" si="132"/>
        <v>0.27566177615445009</v>
      </c>
      <c r="G643" s="9">
        <f t="shared" si="133"/>
        <v>1.0427118591598514</v>
      </c>
      <c r="H643" s="9">
        <f t="shared" si="134"/>
        <v>2.3659525354994053</v>
      </c>
      <c r="I643" s="9">
        <f t="shared" si="135"/>
        <v>3.3148203273348704</v>
      </c>
      <c r="J643" s="9">
        <f t="shared" si="136"/>
        <v>3.6276338850828256</v>
      </c>
      <c r="K643" s="11">
        <f t="shared" si="137"/>
        <v>0.4329004329004329</v>
      </c>
      <c r="L643" s="11">
        <f t="shared" si="138"/>
        <v>0.3105590062111801</v>
      </c>
      <c r="M643" s="11">
        <f t="shared" si="139"/>
        <v>0.28409090909090912</v>
      </c>
      <c r="N643" s="11">
        <f>'OddsRatio_working_3-way'!K643+'OddsRatio_working_3-way'!L643+'OddsRatio_working_3-way'!M643-('OddsRatio_working_3-way'!K643*'OddsRatio_working_3-way'!L643)-('OddsRatio_working_3-way'!K643*'OddsRatio_working_3-way'!M643)-('OddsRatio_working_3-way'!L643*'OddsRatio_working_3-way'!M643)+('OddsRatio_working_3-way'!K643*'OddsRatio_working_3-way'!L643*'OddsRatio_working_3-way'!M643)-1</f>
        <v>-0.27990734561880803</v>
      </c>
      <c r="O643" s="11">
        <f>0</f>
        <v>0</v>
      </c>
      <c r="P643" s="11">
        <f>('OddsRatio_working_3-way'!K643*'OddsRatio_working_3-way'!L643)+('OddsRatio_working_3-way'!K643*'OddsRatio_working_3-way'!M643)+('OddsRatio_working_3-way'!L643*'OddsRatio_working_3-way'!M643)-(3*'OddsRatio_working_3-way'!K643*'OddsRatio_working_3-way'!L643*'OddsRatio_working_3-way'!M643)</f>
        <v>0.23107068914522327</v>
      </c>
      <c r="Q643" s="11">
        <f>2*'OddsRatio_working_3-way'!K643*'OddsRatio_working_3-way'!L643*'OddsRatio_working_3-way'!M643</f>
        <v>7.6387004676106873E-2</v>
      </c>
      <c r="R643" s="11">
        <f t="shared" si="140"/>
        <v>0</v>
      </c>
      <c r="S643" s="11">
        <f t="shared" si="141"/>
        <v>-0.82552563468593998</v>
      </c>
      <c r="T643" s="11">
        <f t="shared" si="142"/>
        <v>-0.27290103625981488</v>
      </c>
      <c r="U643" s="11">
        <f>'OddsRatio_working_3-way'!S643-'OddsRatio_working_3-way'!R643^2/3</f>
        <v>-0.82552563468593998</v>
      </c>
      <c r="V643" s="11">
        <f>'OddsRatio_working_3-way'!S643*'OddsRatio_working_3-way'!R643/3-2*'OddsRatio_working_3-way'!R643^3/27-'OddsRatio_working_3-way'!T643</f>
        <v>0.27290103625981488</v>
      </c>
      <c r="W643" s="11">
        <f>'OddsRatio_working_3-way'!V643^2+4*'OddsRatio_working_3-way'!U643^3/27</f>
        <v>-8.8716302293331689E-3</v>
      </c>
      <c r="X643" s="11">
        <f>IF('OddsRatio_working_3-way'!W643&gt;0,IF(ABS('OddsRatio_working_3-way'!V643+SQRT('OddsRatio_working_3-way'!W643))/2&gt;0,ABS('OddsRatio_working_3-way'!V643+SQRT('OddsRatio_working_3-way'!W643))/2,ABS('OddsRatio_working_3-way'!V643-SQRT('OddsRatio_working_3-way'!W643))/2),SQRT(-'OddsRatio_working_3-way'!U643^3/27))</f>
        <v>0.14434906115127141</v>
      </c>
      <c r="Y643" s="11">
        <f>IF('OddsRatio_working_3-way'!W643&gt;=0,IF('OddsRatio_working_3-way'!V643+SQRT('OddsRatio_working_3-way'!W643)&gt;0,0,PI()),ACOS('OddsRatio_working_3-way'!V643/(2*'OddsRatio_working_3-way'!X643)))</f>
        <v>0.33233953232040681</v>
      </c>
      <c r="Z643" s="11">
        <f>'OddsRatio_working_3-way'!X643^(1/3)*COS('OddsRatio_working_3-way'!Y643/3)</f>
        <v>0.52135592957992571</v>
      </c>
      <c r="AA643" s="11">
        <f>'OddsRatio_working_3-way'!X643^(1/3)*COS(('OddsRatio_working_3-way'!Y643+2*PI())/3)</f>
        <v>-0.31090151196032523</v>
      </c>
      <c r="AB643" s="11">
        <f>'OddsRatio_working_3-way'!X643^(1/3)*COS(('OddsRatio_working_3-way'!Y643+4*PI())/3)</f>
        <v>-0.21045441761960018</v>
      </c>
      <c r="AC643" s="11">
        <f>'OddsRatio_working_3-way'!X643^(1/3)*SIN('OddsRatio_working_3-way'!Y643/3)</f>
        <v>5.7993156956933321E-2</v>
      </c>
      <c r="AD643" s="11">
        <f>'OddsRatio_working_3-way'!X643^(1/3)*SIN(('OddsRatio_working_3-way'!Y643+2*PI())/3)</f>
        <v>0.42251090095139998</v>
      </c>
      <c r="AE643" s="11">
        <f>'OddsRatio_working_3-way'!X643^(1/3)*SIN(('OddsRatio_working_3-way'!Y643+4*PI())/3)</f>
        <v>-0.48050405790833328</v>
      </c>
      <c r="AF643" s="11">
        <f>-'OddsRatio_working_3-way'!U643/(3*'OddsRatio_working_3-way'!X643^(1/3))*COS(('OddsRatio_working_3-way'!Y643)/3)</f>
        <v>0.52135592957992571</v>
      </c>
      <c r="AG643" s="11">
        <f>-'OddsRatio_working_3-way'!U643/(3*'OddsRatio_working_3-way'!X643^(1/3))*COS(('OddsRatio_working_3-way'!Y643+2*PI())/3)</f>
        <v>-0.31090151196032523</v>
      </c>
      <c r="AH643" s="11">
        <f>-'OddsRatio_working_3-way'!U643/(3*'OddsRatio_working_3-way'!X643^(1/3))*COS(('OddsRatio_working_3-way'!Y643+4*PI())/3)</f>
        <v>-0.21045441761960018</v>
      </c>
      <c r="AI643" s="11">
        <f>'OddsRatio_working_3-way'!U643/(3*'OddsRatio_working_3-way'!X643^(1/3))*SIN(('OddsRatio_working_3-way'!Y643)/3)</f>
        <v>-5.7993156956933321E-2</v>
      </c>
      <c r="AJ643" s="11">
        <f>'OddsRatio_working_3-way'!U643/(3*'OddsRatio_working_3-way'!X643^(1/3))*SIN(('OddsRatio_working_3-way'!Y643+2*PI())/3)</f>
        <v>-0.42251090095139998</v>
      </c>
      <c r="AK643" s="11">
        <f>'OddsRatio_working_3-way'!U643/(3*'OddsRatio_working_3-way'!X643^(1/3))*SIN(('OddsRatio_working_3-way'!Y643+4*PI())/3)</f>
        <v>0.48050405790833328</v>
      </c>
      <c r="AL643" s="11">
        <f>'OddsRatio_working_3-way'!Z643+'OddsRatio_working_3-way'!AF643</f>
        <v>1.0427118591598514</v>
      </c>
      <c r="AM643" s="11">
        <f>'OddsRatio_working_3-way'!AA643+'OddsRatio_working_3-way'!AG643</f>
        <v>-0.62180302392065046</v>
      </c>
      <c r="AN643" s="11">
        <f>'OddsRatio_working_3-way'!AB643+'OddsRatio_working_3-way'!AH643</f>
        <v>-0.42090883523920036</v>
      </c>
      <c r="AO643" s="11">
        <f>'OddsRatio_working_3-way'!AC643+'OddsRatio_working_3-way'!AI643</f>
        <v>0</v>
      </c>
      <c r="AP643" s="11">
        <f>'OddsRatio_working_3-way'!AD643+'OddsRatio_working_3-way'!AJ643</f>
        <v>0</v>
      </c>
      <c r="AQ643" s="11">
        <f>'OddsRatio_working_3-way'!AE643+'OddsRatio_working_3-way'!AK643</f>
        <v>0</v>
      </c>
      <c r="AR643" s="10">
        <f>IF(A643="","",IF(('OddsRatio_working_3-way'!X643=0),IF(Q643&gt;0,-Q643^(1/3),(-Q643)^(1/3)),'OddsRatio_working_3-way'!AL643-'OddsRatio_working_3-way'!R643/3))</f>
        <v>1.0427118591598514</v>
      </c>
      <c r="AS643" s="11">
        <f>IF(('OddsRatio_working_3-way'!X643=0),IF(Q643&gt;0,-Q643^(1/3),(-Q643)^(1/3)),'OddsRatio_working_3-way'!AM643-'OddsRatio_working_3-way'!R643/3)</f>
        <v>-0.62180302392065046</v>
      </c>
      <c r="AT643" s="11">
        <f>IF(('OddsRatio_working_3-way'!X643=0),IF(Q643&gt;0,-Q643^(1/3),(-Q643)^(1/3)),'OddsRatio_working_3-way'!AN643-'OddsRatio_working_3-way'!R643/3)</f>
        <v>-0.42090883523920036</v>
      </c>
      <c r="AU643" s="11">
        <f>IF(('OddsRatio_working_3-way'!X643=0),0,'OddsRatio_working_3-way'!AO643)</f>
        <v>0</v>
      </c>
      <c r="AV643" s="11">
        <f>IF(('OddsRatio_working_3-way'!X643=0),0,'OddsRatio_working_3-way'!AP643)</f>
        <v>0</v>
      </c>
      <c r="AW643" s="11">
        <f>IF(('OddsRatio_working_3-way'!X643=0),0,'OddsRatio_working_3-way'!AQ643)</f>
        <v>0</v>
      </c>
    </row>
    <row r="644" spans="1:49" x14ac:dyDescent="0.2">
      <c r="A644" s="4">
        <f>IF('True_Odds_Calculator_3-way'!A645="","",'True_Odds_Calculator_3-way'!A645)</f>
        <v>4.2699999999999996</v>
      </c>
      <c r="B644" s="4">
        <f>IF('True_Odds_Calculator_3-way'!B645="","",'True_Odds_Calculator_3-way'!B645)</f>
        <v>3.47</v>
      </c>
      <c r="C644" s="4">
        <f>IF('True_Odds_Calculator_3-way'!C645="","",'True_Odds_Calculator_3-way'!C645)</f>
        <v>1.97</v>
      </c>
      <c r="D644" s="9">
        <f t="shared" ref="D644:D707" si="143">(K644/(AR644+K644-(AR644*K644)))</f>
        <v>0.22576405906053265</v>
      </c>
      <c r="E644" s="9">
        <f t="shared" ref="E644:E707" si="144">(L644/(AR644+L644-(AR644*L644)))</f>
        <v>0.27852008622324775</v>
      </c>
      <c r="F644" s="9">
        <f t="shared" ref="F644:F707" si="145">(M644/(AR644+M644-(AR644*M644)))</f>
        <v>0.49571585471621971</v>
      </c>
      <c r="G644" s="9">
        <f t="shared" ref="G644:G707" si="146">AR644</f>
        <v>1.0487470941308521</v>
      </c>
      <c r="H644" s="9">
        <f t="shared" ref="H644:H707" si="147">IF(A644="","",1/D644)</f>
        <v>4.4294029978078866</v>
      </c>
      <c r="I644" s="9">
        <f t="shared" ref="I644:I707" si="148">IF(B644="","",1/E644)</f>
        <v>3.5904053225032038</v>
      </c>
      <c r="J644" s="9">
        <f t="shared" ref="J644:J707" si="149">IF(C644="","",1/F644)</f>
        <v>2.0172846813069265</v>
      </c>
      <c r="K644" s="11">
        <f t="shared" ref="K644:K707" si="150">1/A644</f>
        <v>0.23419203747072601</v>
      </c>
      <c r="L644" s="11">
        <f t="shared" ref="L644:L707" si="151">1/B644</f>
        <v>0.28818443804034583</v>
      </c>
      <c r="M644" s="11">
        <f t="shared" ref="M644:M707" si="152">1/C644</f>
        <v>0.50761421319796951</v>
      </c>
      <c r="N644" s="11">
        <f>'OddsRatio_working_3-way'!K644+'OddsRatio_working_3-way'!L644+'OddsRatio_working_3-way'!M644-('OddsRatio_working_3-way'!K644*'OddsRatio_working_3-way'!L644)-('OddsRatio_working_3-way'!K644*'OddsRatio_working_3-way'!M644)-('OddsRatio_working_3-way'!L644*'OddsRatio_working_3-way'!M644)+('OddsRatio_working_3-way'!K644*'OddsRatio_working_3-way'!L644*'OddsRatio_working_3-way'!M644)-1</f>
        <v>-0.26840639819539314</v>
      </c>
      <c r="O644" s="11">
        <f>0</f>
        <v>0</v>
      </c>
      <c r="P644" s="11">
        <f>('OddsRatio_working_3-way'!K644*'OddsRatio_working_3-way'!L644)+('OddsRatio_working_3-way'!K644*'OddsRatio_working_3-way'!M644)+('OddsRatio_working_3-way'!L644*'OddsRatio_working_3-way'!M644)-(3*'OddsRatio_working_3-way'!K644*'OddsRatio_working_3-way'!L644*'OddsRatio_working_3-way'!M644)</f>
        <v>0.2298788120698915</v>
      </c>
      <c r="Q644" s="11">
        <f>2*'OddsRatio_working_3-way'!K644*'OddsRatio_working_3-way'!L644*'OddsRatio_working_3-way'!M644</f>
        <v>6.8518274834542925E-2</v>
      </c>
      <c r="R644" s="11">
        <f t="shared" ref="R644:R707" si="153">O644/N644</f>
        <v>0</v>
      </c>
      <c r="S644" s="11">
        <f t="shared" ref="S644:S707" si="154">P644/N644</f>
        <v>-0.85645801894240048</v>
      </c>
      <c r="T644" s="11">
        <f t="shared" ref="T644:T707" si="155">Q644/N644</f>
        <v>-0.25527809804542489</v>
      </c>
      <c r="U644" s="11">
        <f>'OddsRatio_working_3-way'!S644-'OddsRatio_working_3-way'!R644^2/3</f>
        <v>-0.85645801894240048</v>
      </c>
      <c r="V644" s="11">
        <f>'OddsRatio_working_3-way'!S644*'OddsRatio_working_3-way'!R644/3-2*'OddsRatio_working_3-way'!R644^3/27-'OddsRatio_working_3-way'!T644</f>
        <v>0.25527809804542489</v>
      </c>
      <c r="W644" s="11">
        <f>'OddsRatio_working_3-way'!V644^2+4*'OddsRatio_working_3-way'!U644^3/27</f>
        <v>-2.7904111283189106E-2</v>
      </c>
      <c r="X644" s="11">
        <f>IF('OddsRatio_working_3-way'!W644&gt;0,IF(ABS('OddsRatio_working_3-way'!V644+SQRT('OddsRatio_working_3-way'!W644))/2&gt;0,ABS('OddsRatio_working_3-way'!V644+SQRT('OddsRatio_working_3-way'!W644))/2,ABS('OddsRatio_working_3-way'!V644-SQRT('OddsRatio_working_3-way'!W644))/2),SQRT(-'OddsRatio_working_3-way'!U644^3/27))</f>
        <v>0.15253771552052189</v>
      </c>
      <c r="Y644" s="11">
        <f>IF('OddsRatio_working_3-way'!W644&gt;=0,IF('OddsRatio_working_3-way'!V644+SQRT('OddsRatio_working_3-way'!W644)&gt;0,0,PI()),ACOS('OddsRatio_working_3-way'!V644/(2*'OddsRatio_working_3-way'!X644)))</f>
        <v>0.57943815048626035</v>
      </c>
      <c r="Z644" s="11">
        <f>'OddsRatio_working_3-way'!X644^(1/3)*COS('OddsRatio_working_3-way'!Y644/3)</f>
        <v>0.52437354706542605</v>
      </c>
      <c r="AA644" s="11">
        <f>'OddsRatio_working_3-way'!X644^(1/3)*COS(('OddsRatio_working_3-way'!Y644+2*PI())/3)</f>
        <v>-0.35100564590293448</v>
      </c>
      <c r="AB644" s="11">
        <f>'OddsRatio_working_3-way'!X644^(1/3)*COS(('OddsRatio_working_3-way'!Y644+4*PI())/3)</f>
        <v>-0.17336790116249193</v>
      </c>
      <c r="AC644" s="11">
        <f>'OddsRatio_working_3-way'!X644^(1/3)*SIN('OddsRatio_working_3-way'!Y644/3)</f>
        <v>0.10255919974413276</v>
      </c>
      <c r="AD644" s="11">
        <f>'OddsRatio_working_3-way'!X644^(1/3)*SIN(('OddsRatio_working_3-way'!Y644+2*PI())/3)</f>
        <v>0.4028412129591476</v>
      </c>
      <c r="AE644" s="11">
        <f>'OddsRatio_working_3-way'!X644^(1/3)*SIN(('OddsRatio_working_3-way'!Y644+4*PI())/3)</f>
        <v>-0.50540041270328018</v>
      </c>
      <c r="AF644" s="11">
        <f>-'OddsRatio_working_3-way'!U644/(3*'OddsRatio_working_3-way'!X644^(1/3))*COS(('OddsRatio_working_3-way'!Y644)/3)</f>
        <v>0.52437354706542594</v>
      </c>
      <c r="AG644" s="11">
        <f>-'OddsRatio_working_3-way'!U644/(3*'OddsRatio_working_3-way'!X644^(1/3))*COS(('OddsRatio_working_3-way'!Y644+2*PI())/3)</f>
        <v>-0.35100564590293443</v>
      </c>
      <c r="AH644" s="11">
        <f>-'OddsRatio_working_3-way'!U644/(3*'OddsRatio_working_3-way'!X644^(1/3))*COS(('OddsRatio_working_3-way'!Y644+4*PI())/3)</f>
        <v>-0.17336790116249187</v>
      </c>
      <c r="AI644" s="11">
        <f>'OddsRatio_working_3-way'!U644/(3*'OddsRatio_working_3-way'!X644^(1/3))*SIN(('OddsRatio_working_3-way'!Y644)/3)</f>
        <v>-0.10255919974413273</v>
      </c>
      <c r="AJ644" s="11">
        <f>'OddsRatio_working_3-way'!U644/(3*'OddsRatio_working_3-way'!X644^(1/3))*SIN(('OddsRatio_working_3-way'!Y644+2*PI())/3)</f>
        <v>-0.40284121295914749</v>
      </c>
      <c r="AK644" s="11">
        <f>'OddsRatio_working_3-way'!U644/(3*'OddsRatio_working_3-way'!X644^(1/3))*SIN(('OddsRatio_working_3-way'!Y644+4*PI())/3)</f>
        <v>0.50540041270328007</v>
      </c>
      <c r="AL644" s="11">
        <f>'OddsRatio_working_3-way'!Z644+'OddsRatio_working_3-way'!AF644</f>
        <v>1.0487470941308521</v>
      </c>
      <c r="AM644" s="11">
        <f>'OddsRatio_working_3-way'!AA644+'OddsRatio_working_3-way'!AG644</f>
        <v>-0.70201129180586896</v>
      </c>
      <c r="AN644" s="11">
        <f>'OddsRatio_working_3-way'!AB644+'OddsRatio_working_3-way'!AH644</f>
        <v>-0.3467358023249838</v>
      </c>
      <c r="AO644" s="11">
        <f>'OddsRatio_working_3-way'!AC644+'OddsRatio_working_3-way'!AI644</f>
        <v>0</v>
      </c>
      <c r="AP644" s="11">
        <f>'OddsRatio_working_3-way'!AD644+'OddsRatio_working_3-way'!AJ644</f>
        <v>0</v>
      </c>
      <c r="AQ644" s="11">
        <f>'OddsRatio_working_3-way'!AE644+'OddsRatio_working_3-way'!AK644</f>
        <v>0</v>
      </c>
      <c r="AR644" s="10">
        <f>IF(A644="","",IF(('OddsRatio_working_3-way'!X644=0),IF(Q644&gt;0,-Q644^(1/3),(-Q644)^(1/3)),'OddsRatio_working_3-way'!AL644-'OddsRatio_working_3-way'!R644/3))</f>
        <v>1.0487470941308521</v>
      </c>
      <c r="AS644" s="11">
        <f>IF(('OddsRatio_working_3-way'!X644=0),IF(Q644&gt;0,-Q644^(1/3),(-Q644)^(1/3)),'OddsRatio_working_3-way'!AM644-'OddsRatio_working_3-way'!R644/3)</f>
        <v>-0.70201129180586896</v>
      </c>
      <c r="AT644" s="11">
        <f>IF(('OddsRatio_working_3-way'!X644=0),IF(Q644&gt;0,-Q644^(1/3),(-Q644)^(1/3)),'OddsRatio_working_3-way'!AN644-'OddsRatio_working_3-way'!R644/3)</f>
        <v>-0.3467358023249838</v>
      </c>
      <c r="AU644" s="11">
        <f>IF(('OddsRatio_working_3-way'!X644=0),0,'OddsRatio_working_3-way'!AO644)</f>
        <v>0</v>
      </c>
      <c r="AV644" s="11">
        <f>IF(('OddsRatio_working_3-way'!X644=0),0,'OddsRatio_working_3-way'!AP644)</f>
        <v>0</v>
      </c>
      <c r="AW644" s="11">
        <f>IF(('OddsRatio_working_3-way'!X644=0),0,'OddsRatio_working_3-way'!AQ644)</f>
        <v>0</v>
      </c>
    </row>
    <row r="645" spans="1:49" x14ac:dyDescent="0.2">
      <c r="A645" s="4">
        <f>IF('True_Odds_Calculator_3-way'!A646="","",'True_Odds_Calculator_3-way'!A646)</f>
        <v>3.2</v>
      </c>
      <c r="B645" s="4">
        <f>IF('True_Odds_Calculator_3-way'!B646="","",'True_Odds_Calculator_3-way'!B646)</f>
        <v>3.07</v>
      </c>
      <c r="C645" s="4">
        <f>IF('True_Odds_Calculator_3-way'!C646="","",'True_Odds_Calculator_3-way'!C646)</f>
        <v>2.57</v>
      </c>
      <c r="D645" s="9">
        <f t="shared" si="143"/>
        <v>0.30377330531558427</v>
      </c>
      <c r="E645" s="9">
        <f t="shared" si="144"/>
        <v>0.31680695518086571</v>
      </c>
      <c r="F645" s="9">
        <f t="shared" si="145"/>
        <v>0.37941973950355007</v>
      </c>
      <c r="G645" s="9">
        <f t="shared" si="146"/>
        <v>1.041785679861619</v>
      </c>
      <c r="H645" s="9">
        <f t="shared" si="147"/>
        <v>3.2919284956955619</v>
      </c>
      <c r="I645" s="9">
        <f t="shared" si="148"/>
        <v>3.1564963573135509</v>
      </c>
      <c r="J645" s="9">
        <f t="shared" si="149"/>
        <v>2.6356035173827412</v>
      </c>
      <c r="K645" s="11">
        <f t="shared" si="150"/>
        <v>0.3125</v>
      </c>
      <c r="L645" s="11">
        <f t="shared" si="151"/>
        <v>0.32573289902280134</v>
      </c>
      <c r="M645" s="11">
        <f t="shared" si="152"/>
        <v>0.38910505836575876</v>
      </c>
      <c r="N645" s="11">
        <f>'OddsRatio_working_3-way'!K645+'OddsRatio_working_3-way'!L645+'OddsRatio_working_3-way'!M645-('OddsRatio_working_3-way'!K645*'OddsRatio_working_3-way'!L645)-('OddsRatio_working_3-way'!K645*'OddsRatio_working_3-way'!M645)-('OddsRatio_working_3-way'!L645*'OddsRatio_working_3-way'!M645)+('OddsRatio_working_3-way'!K645*'OddsRatio_working_3-way'!L645*'OddsRatio_working_3-way'!M645)-1</f>
        <v>-0.28318562339193143</v>
      </c>
      <c r="O645" s="11">
        <f>0</f>
        <v>0</v>
      </c>
      <c r="P645" s="11">
        <f>('OddsRatio_working_3-way'!K645*'OddsRatio_working_3-way'!L645)+('OddsRatio_working_3-way'!K645*'OddsRatio_working_3-way'!M645)+('OddsRatio_working_3-way'!L645*'OddsRatio_working_3-way'!M645)-(3*'OddsRatio_working_3-way'!K645*'OddsRatio_working_3-way'!L645*'OddsRatio_working_3-way'!M645)</f>
        <v>0.23130838160179468</v>
      </c>
      <c r="Q645" s="11">
        <f>2*'OddsRatio_working_3-way'!K645*'OddsRatio_working_3-way'!L645*'OddsRatio_working_3-way'!M645</f>
        <v>7.9215199178696835E-2</v>
      </c>
      <c r="R645" s="11">
        <f t="shared" si="153"/>
        <v>0</v>
      </c>
      <c r="S645" s="11">
        <f t="shared" si="154"/>
        <v>-0.8168083493478121</v>
      </c>
      <c r="T645" s="11">
        <f t="shared" si="155"/>
        <v>-0.27972888676294944</v>
      </c>
      <c r="U645" s="11">
        <f>'OddsRatio_working_3-way'!S645-'OddsRatio_working_3-way'!R645^2/3</f>
        <v>-0.8168083493478121</v>
      </c>
      <c r="V645" s="11">
        <f>'OddsRatio_working_3-way'!S645*'OddsRatio_working_3-way'!R645/3-2*'OddsRatio_working_3-way'!R645^3/27-'OddsRatio_working_3-way'!T645</f>
        <v>0.27972888676294944</v>
      </c>
      <c r="W645" s="11">
        <f>'OddsRatio_working_3-way'!V645^2+4*'OddsRatio_working_3-way'!U645^3/27</f>
        <v>-2.4857986380037583E-3</v>
      </c>
      <c r="X645" s="11">
        <f>IF('OddsRatio_working_3-way'!W645&gt;0,IF(ABS('OddsRatio_working_3-way'!V645+SQRT('OddsRatio_working_3-way'!W645))/2&gt;0,ABS('OddsRatio_working_3-way'!V645+SQRT('OddsRatio_working_3-way'!W645))/2,ABS('OddsRatio_working_3-way'!V645-SQRT('OddsRatio_working_3-way'!W645))/2),SQRT(-'OddsRatio_working_3-way'!U645^3/27))</f>
        <v>0.1420686882529387</v>
      </c>
      <c r="Y645" s="11">
        <f>IF('OddsRatio_working_3-way'!W645&gt;=0,IF('OddsRatio_working_3-way'!V645+SQRT('OddsRatio_working_3-way'!W645)&gt;0,0,PI()),ACOS('OddsRatio_working_3-way'!V645/(2*'OddsRatio_working_3-way'!X645)))</f>
        <v>0.17638386517557469</v>
      </c>
      <c r="Z645" s="11">
        <f>'OddsRatio_working_3-way'!X645^(1/3)*COS('OddsRatio_working_3-way'!Y645/3)</f>
        <v>0.52089283993080948</v>
      </c>
      <c r="AA645" s="11">
        <f>'OddsRatio_working_3-way'!X645^(1/3)*COS(('OddsRatio_working_3-way'!Y645+2*PI())/3)</f>
        <v>-0.28699965552277318</v>
      </c>
      <c r="AB645" s="11">
        <f>'OddsRatio_working_3-way'!X645^(1/3)*COS(('OddsRatio_working_3-way'!Y645+4*PI())/3)</f>
        <v>-0.23389318440803636</v>
      </c>
      <c r="AC645" s="11">
        <f>'OddsRatio_working_3-way'!X645^(1/3)*SIN('OddsRatio_working_3-way'!Y645/3)</f>
        <v>3.0661035393804333E-2</v>
      </c>
      <c r="AD645" s="11">
        <f>'OddsRatio_working_3-way'!X645^(1/3)*SIN(('OddsRatio_working_3-way'!Y645+2*PI())/3)</f>
        <v>0.43577591433259999</v>
      </c>
      <c r="AE645" s="11">
        <f>'OddsRatio_working_3-way'!X645^(1/3)*SIN(('OddsRatio_working_3-way'!Y645+4*PI())/3)</f>
        <v>-0.46643694972640437</v>
      </c>
      <c r="AF645" s="11">
        <f>-'OddsRatio_working_3-way'!U645/(3*'OddsRatio_working_3-way'!X645^(1/3))*COS(('OddsRatio_working_3-way'!Y645)/3)</f>
        <v>0.52089283993080948</v>
      </c>
      <c r="AG645" s="11">
        <f>-'OddsRatio_working_3-way'!U645/(3*'OddsRatio_working_3-way'!X645^(1/3))*COS(('OddsRatio_working_3-way'!Y645+2*PI())/3)</f>
        <v>-0.28699965552277318</v>
      </c>
      <c r="AH645" s="11">
        <f>-'OddsRatio_working_3-way'!U645/(3*'OddsRatio_working_3-way'!X645^(1/3))*COS(('OddsRatio_working_3-way'!Y645+4*PI())/3)</f>
        <v>-0.23389318440803636</v>
      </c>
      <c r="AI645" s="11">
        <f>'OddsRatio_working_3-way'!U645/(3*'OddsRatio_working_3-way'!X645^(1/3))*SIN(('OddsRatio_working_3-way'!Y645)/3)</f>
        <v>-3.0661035393804333E-2</v>
      </c>
      <c r="AJ645" s="11">
        <f>'OddsRatio_working_3-way'!U645/(3*'OddsRatio_working_3-way'!X645^(1/3))*SIN(('OddsRatio_working_3-way'!Y645+2*PI())/3)</f>
        <v>-0.43577591433259999</v>
      </c>
      <c r="AK645" s="11">
        <f>'OddsRatio_working_3-way'!U645/(3*'OddsRatio_working_3-way'!X645^(1/3))*SIN(('OddsRatio_working_3-way'!Y645+4*PI())/3)</f>
        <v>0.46643694972640437</v>
      </c>
      <c r="AL645" s="11">
        <f>'OddsRatio_working_3-way'!Z645+'OddsRatio_working_3-way'!AF645</f>
        <v>1.041785679861619</v>
      </c>
      <c r="AM645" s="11">
        <f>'OddsRatio_working_3-way'!AA645+'OddsRatio_working_3-way'!AG645</f>
        <v>-0.57399931104554636</v>
      </c>
      <c r="AN645" s="11">
        <f>'OddsRatio_working_3-way'!AB645+'OddsRatio_working_3-way'!AH645</f>
        <v>-0.46778636881607272</v>
      </c>
      <c r="AO645" s="11">
        <f>'OddsRatio_working_3-way'!AC645+'OddsRatio_working_3-way'!AI645</f>
        <v>0</v>
      </c>
      <c r="AP645" s="11">
        <f>'OddsRatio_working_3-way'!AD645+'OddsRatio_working_3-way'!AJ645</f>
        <v>0</v>
      </c>
      <c r="AQ645" s="11">
        <f>'OddsRatio_working_3-way'!AE645+'OddsRatio_working_3-way'!AK645</f>
        <v>0</v>
      </c>
      <c r="AR645" s="10">
        <f>IF(A645="","",IF(('OddsRatio_working_3-way'!X645=0),IF(Q645&gt;0,-Q645^(1/3),(-Q645)^(1/3)),'OddsRatio_working_3-way'!AL645-'OddsRatio_working_3-way'!R645/3))</f>
        <v>1.041785679861619</v>
      </c>
      <c r="AS645" s="11">
        <f>IF(('OddsRatio_working_3-way'!X645=0),IF(Q645&gt;0,-Q645^(1/3),(-Q645)^(1/3)),'OddsRatio_working_3-way'!AM645-'OddsRatio_working_3-way'!R645/3)</f>
        <v>-0.57399931104554636</v>
      </c>
      <c r="AT645" s="11">
        <f>IF(('OddsRatio_working_3-way'!X645=0),IF(Q645&gt;0,-Q645^(1/3),(-Q645)^(1/3)),'OddsRatio_working_3-way'!AN645-'OddsRatio_working_3-way'!R645/3)</f>
        <v>-0.46778636881607272</v>
      </c>
      <c r="AU645" s="11">
        <f>IF(('OddsRatio_working_3-way'!X645=0),0,'OddsRatio_working_3-way'!AO645)</f>
        <v>0</v>
      </c>
      <c r="AV645" s="11">
        <f>IF(('OddsRatio_working_3-way'!X645=0),0,'OddsRatio_working_3-way'!AP645)</f>
        <v>0</v>
      </c>
      <c r="AW645" s="11">
        <f>IF(('OddsRatio_working_3-way'!X645=0),0,'OddsRatio_working_3-way'!AQ645)</f>
        <v>0</v>
      </c>
    </row>
    <row r="646" spans="1:49" x14ac:dyDescent="0.2">
      <c r="A646" s="4">
        <f>IF('True_Odds_Calculator_3-way'!A647="","",'True_Odds_Calculator_3-way'!A647)</f>
        <v>1.87</v>
      </c>
      <c r="B646" s="4">
        <f>IF('True_Odds_Calculator_3-way'!B647="","",'True_Odds_Calculator_3-way'!B647)</f>
        <v>3.53</v>
      </c>
      <c r="C646" s="4">
        <f>IF('True_Odds_Calculator_3-way'!C647="","",'True_Odds_Calculator_3-way'!C647)</f>
        <v>4.74</v>
      </c>
      <c r="D646" s="9">
        <f t="shared" si="143"/>
        <v>0.52299046958771589</v>
      </c>
      <c r="E646" s="9">
        <f t="shared" si="144"/>
        <v>0.27379462094437768</v>
      </c>
      <c r="F646" s="9">
        <f t="shared" si="145"/>
        <v>0.20321490946790621</v>
      </c>
      <c r="G646" s="9">
        <f t="shared" si="146"/>
        <v>1.048368657650816</v>
      </c>
      <c r="H646" s="9">
        <f t="shared" si="147"/>
        <v>1.9120807321562103</v>
      </c>
      <c r="I646" s="9">
        <f t="shared" si="148"/>
        <v>3.6523727038565652</v>
      </c>
      <c r="J646" s="9">
        <f t="shared" si="149"/>
        <v>4.9208987796140535</v>
      </c>
      <c r="K646" s="11">
        <f t="shared" si="150"/>
        <v>0.53475935828876997</v>
      </c>
      <c r="L646" s="11">
        <f t="shared" si="151"/>
        <v>0.28328611898016998</v>
      </c>
      <c r="M646" s="11">
        <f t="shared" si="152"/>
        <v>0.21097046413502107</v>
      </c>
      <c r="N646" s="11">
        <f>'OddsRatio_working_3-way'!K646+'OddsRatio_working_3-way'!L646+'OddsRatio_working_3-way'!M646-('OddsRatio_working_3-way'!K646*'OddsRatio_working_3-way'!L646)-('OddsRatio_working_3-way'!K646*'OddsRatio_working_3-way'!M646)-('OddsRatio_working_3-way'!L646*'OddsRatio_working_3-way'!M646)+('OddsRatio_working_3-way'!K646*'OddsRatio_working_3-way'!L646*'OddsRatio_working_3-way'!M646)-1</f>
        <v>-0.26309750062753257</v>
      </c>
      <c r="O646" s="11">
        <f>0</f>
        <v>0</v>
      </c>
      <c r="P646" s="11">
        <f>('OddsRatio_working_3-way'!K646*'OddsRatio_working_3-way'!L646)+('OddsRatio_working_3-way'!K646*'OddsRatio_working_3-way'!M646)+('OddsRatio_working_3-way'!L646*'OddsRatio_working_3-way'!M646)-(3*'OddsRatio_working_3-way'!K646*'OddsRatio_working_3-way'!L646*'OddsRatio_working_3-way'!M646)</f>
        <v>0.22819365165261102</v>
      </c>
      <c r="Q646" s="11">
        <f>2*'OddsRatio_working_3-way'!K646*'OddsRatio_working_3-way'!L646*'OddsRatio_working_3-way'!M646</f>
        <v>6.3919790378882624E-2</v>
      </c>
      <c r="R646" s="11">
        <f t="shared" si="153"/>
        <v>0</v>
      </c>
      <c r="S646" s="11">
        <f t="shared" si="154"/>
        <v>-0.8673349275775335</v>
      </c>
      <c r="T646" s="11">
        <f t="shared" si="155"/>
        <v>-0.24295096010575162</v>
      </c>
      <c r="U646" s="11">
        <f>'OddsRatio_working_3-way'!S646-'OddsRatio_working_3-way'!R646^2/3</f>
        <v>-0.8673349275775335</v>
      </c>
      <c r="V646" s="11">
        <f>'OddsRatio_working_3-way'!S646*'OddsRatio_working_3-way'!R646/3-2*'OddsRatio_working_3-way'!R646^3/27-'OddsRatio_working_3-way'!T646</f>
        <v>0.24295096010575162</v>
      </c>
      <c r="W646" s="11">
        <f>'OddsRatio_working_3-way'!V646^2+4*'OddsRatio_working_3-way'!U646^3/27</f>
        <v>-3.7637044159410049E-2</v>
      </c>
      <c r="X646" s="11">
        <f>IF('OddsRatio_working_3-way'!W646&gt;0,IF(ABS('OddsRatio_working_3-way'!V646+SQRT('OddsRatio_working_3-way'!W646))/2&gt;0,ABS('OddsRatio_working_3-way'!V646+SQRT('OddsRatio_working_3-way'!W646))/2,ABS('OddsRatio_working_3-way'!V646-SQRT('OddsRatio_working_3-way'!W646))/2),SQRT(-'OddsRatio_working_3-way'!U646^3/27))</f>
        <v>0.15545273652763125</v>
      </c>
      <c r="Y646" s="11">
        <f>IF('OddsRatio_working_3-way'!W646&gt;=0,IF('OddsRatio_working_3-way'!V646+SQRT('OddsRatio_working_3-way'!W646)&gt;0,0,PI()),ACOS('OddsRatio_working_3-way'!V646/(2*'OddsRatio_working_3-way'!X646)))</f>
        <v>0.67384159756809792</v>
      </c>
      <c r="Z646" s="11">
        <f>'OddsRatio_working_3-way'!X646^(1/3)*COS('OddsRatio_working_3-way'!Y646/3)</f>
        <v>0.524184328825408</v>
      </c>
      <c r="AA646" s="11">
        <f>'OddsRatio_working_3-way'!X646^(1/3)*COS(('OddsRatio_working_3-way'!Y646+2*PI())/3)</f>
        <v>-0.36580727399070051</v>
      </c>
      <c r="AB646" s="11">
        <f>'OddsRatio_working_3-way'!X646^(1/3)*COS(('OddsRatio_working_3-way'!Y646+4*PI())/3)</f>
        <v>-0.15837705483470765</v>
      </c>
      <c r="AC646" s="11">
        <f>'OddsRatio_working_3-way'!X646^(1/3)*SIN('OddsRatio_working_3-way'!Y646/3)</f>
        <v>0.11975989286777562</v>
      </c>
      <c r="AD646" s="11">
        <f>'OddsRatio_working_3-way'!X646^(1/3)*SIN(('OddsRatio_working_3-way'!Y646+2*PI())/3)</f>
        <v>0.39407699859461109</v>
      </c>
      <c r="AE646" s="11">
        <f>'OddsRatio_working_3-way'!X646^(1/3)*SIN(('OddsRatio_working_3-way'!Y646+4*PI())/3)</f>
        <v>-0.51383689146238676</v>
      </c>
      <c r="AF646" s="11">
        <f>-'OddsRatio_working_3-way'!U646/(3*'OddsRatio_working_3-way'!X646^(1/3))*COS(('OddsRatio_working_3-way'!Y646)/3)</f>
        <v>0.52418432882540789</v>
      </c>
      <c r="AG646" s="11">
        <f>-'OddsRatio_working_3-way'!U646/(3*'OddsRatio_working_3-way'!X646^(1/3))*COS(('OddsRatio_working_3-way'!Y646+2*PI())/3)</f>
        <v>-0.3658072739907004</v>
      </c>
      <c r="AH646" s="11">
        <f>-'OddsRatio_working_3-way'!U646/(3*'OddsRatio_working_3-way'!X646^(1/3))*COS(('OddsRatio_working_3-way'!Y646+4*PI())/3)</f>
        <v>-0.15837705483470763</v>
      </c>
      <c r="AI646" s="11">
        <f>'OddsRatio_working_3-way'!U646/(3*'OddsRatio_working_3-way'!X646^(1/3))*SIN(('OddsRatio_working_3-way'!Y646)/3)</f>
        <v>-0.11975989286777559</v>
      </c>
      <c r="AJ646" s="11">
        <f>'OddsRatio_working_3-way'!U646/(3*'OddsRatio_working_3-way'!X646^(1/3))*SIN(('OddsRatio_working_3-way'!Y646+2*PI())/3)</f>
        <v>-0.39407699859461104</v>
      </c>
      <c r="AK646" s="11">
        <f>'OddsRatio_working_3-way'!U646/(3*'OddsRatio_working_3-way'!X646^(1/3))*SIN(('OddsRatio_working_3-way'!Y646+4*PI())/3)</f>
        <v>0.51383689146238665</v>
      </c>
      <c r="AL646" s="11">
        <f>'OddsRatio_working_3-way'!Z646+'OddsRatio_working_3-way'!AF646</f>
        <v>1.048368657650816</v>
      </c>
      <c r="AM646" s="11">
        <f>'OddsRatio_working_3-way'!AA646+'OddsRatio_working_3-way'!AG646</f>
        <v>-0.73161454798140091</v>
      </c>
      <c r="AN646" s="11">
        <f>'OddsRatio_working_3-way'!AB646+'OddsRatio_working_3-way'!AH646</f>
        <v>-0.31675410966941531</v>
      </c>
      <c r="AO646" s="11">
        <f>'OddsRatio_working_3-way'!AC646+'OddsRatio_working_3-way'!AI646</f>
        <v>0</v>
      </c>
      <c r="AP646" s="11">
        <f>'OddsRatio_working_3-way'!AD646+'OddsRatio_working_3-way'!AJ646</f>
        <v>0</v>
      </c>
      <c r="AQ646" s="11">
        <f>'OddsRatio_working_3-way'!AE646+'OddsRatio_working_3-way'!AK646</f>
        <v>0</v>
      </c>
      <c r="AR646" s="10">
        <f>IF(A646="","",IF(('OddsRatio_working_3-way'!X646=0),IF(Q646&gt;0,-Q646^(1/3),(-Q646)^(1/3)),'OddsRatio_working_3-way'!AL646-'OddsRatio_working_3-way'!R646/3))</f>
        <v>1.048368657650816</v>
      </c>
      <c r="AS646" s="11">
        <f>IF(('OddsRatio_working_3-way'!X646=0),IF(Q646&gt;0,-Q646^(1/3),(-Q646)^(1/3)),'OddsRatio_working_3-way'!AM646-'OddsRatio_working_3-way'!R646/3)</f>
        <v>-0.73161454798140091</v>
      </c>
      <c r="AT646" s="11">
        <f>IF(('OddsRatio_working_3-way'!X646=0),IF(Q646&gt;0,-Q646^(1/3),(-Q646)^(1/3)),'OddsRatio_working_3-way'!AN646-'OddsRatio_working_3-way'!R646/3)</f>
        <v>-0.31675410966941531</v>
      </c>
      <c r="AU646" s="11">
        <f>IF(('OddsRatio_working_3-way'!X646=0),0,'OddsRatio_working_3-way'!AO646)</f>
        <v>0</v>
      </c>
      <c r="AV646" s="11">
        <f>IF(('OddsRatio_working_3-way'!X646=0),0,'OddsRatio_working_3-way'!AP646)</f>
        <v>0</v>
      </c>
      <c r="AW646" s="11">
        <f>IF(('OddsRatio_working_3-way'!X646=0),0,'OddsRatio_working_3-way'!AQ646)</f>
        <v>0</v>
      </c>
    </row>
    <row r="647" spans="1:49" x14ac:dyDescent="0.2">
      <c r="A647" s="4">
        <f>IF('True_Odds_Calculator_3-way'!A648="","",'True_Odds_Calculator_3-way'!A648)</f>
        <v>5.64</v>
      </c>
      <c r="B647" s="4">
        <f>IF('True_Odds_Calculator_3-way'!B648="","",'True_Odds_Calculator_3-way'!B648)</f>
        <v>3.86</v>
      </c>
      <c r="C647" s="4">
        <f>IF('True_Odds_Calculator_3-way'!C648="","",'True_Odds_Calculator_3-way'!C648)</f>
        <v>1.68</v>
      </c>
      <c r="D647" s="9">
        <f t="shared" si="143"/>
        <v>0.16942523751879693</v>
      </c>
      <c r="E647" s="9">
        <f t="shared" si="144"/>
        <v>0.24865221415998462</v>
      </c>
      <c r="F647" s="9">
        <f t="shared" si="145"/>
        <v>0.58192254832121815</v>
      </c>
      <c r="G647" s="9">
        <f t="shared" si="146"/>
        <v>1.0565319794777639</v>
      </c>
      <c r="H647" s="9">
        <f t="shared" si="147"/>
        <v>5.9023083847768234</v>
      </c>
      <c r="I647" s="9">
        <f t="shared" si="148"/>
        <v>4.0216814613064047</v>
      </c>
      <c r="J647" s="9">
        <f t="shared" si="149"/>
        <v>1.7184417460448798</v>
      </c>
      <c r="K647" s="11">
        <f t="shared" si="150"/>
        <v>0.1773049645390071</v>
      </c>
      <c r="L647" s="11">
        <f t="shared" si="151"/>
        <v>0.2590673575129534</v>
      </c>
      <c r="M647" s="11">
        <f t="shared" si="152"/>
        <v>0.59523809523809523</v>
      </c>
      <c r="N647" s="11">
        <f>'OddsRatio_working_3-way'!K647+'OddsRatio_working_3-way'!L647+'OddsRatio_working_3-way'!M647-('OddsRatio_working_3-way'!K647*'OddsRatio_working_3-way'!L647)-('OddsRatio_working_3-way'!K647*'OddsRatio_working_3-way'!M647)-('OddsRatio_working_3-way'!L647*'OddsRatio_working_3-way'!M647)+('OddsRatio_working_3-way'!K647*'OddsRatio_working_3-way'!L647*'OddsRatio_working_3-way'!M647)-1</f>
        <v>-0.24672731695110695</v>
      </c>
      <c r="O647" s="11">
        <f>0</f>
        <v>0</v>
      </c>
      <c r="P647" s="11">
        <f>('OddsRatio_working_3-way'!K647*'OddsRatio_working_3-way'!L647)+('OddsRatio_working_3-way'!K647*'OddsRatio_working_3-way'!M647)+('OddsRatio_working_3-way'!L647*'OddsRatio_working_3-way'!M647)-(3*'OddsRatio_working_3-way'!K647*'OddsRatio_working_3-way'!L647*'OddsRatio_working_3-way'!M647)</f>
        <v>0.22365448586372416</v>
      </c>
      <c r="Q647" s="11">
        <f>2*'OddsRatio_working_3-way'!K647*'OddsRatio_working_3-way'!L647*'OddsRatio_working_3-way'!M647</f>
        <v>5.468324837743866E-2</v>
      </c>
      <c r="R647" s="11">
        <f t="shared" si="153"/>
        <v>0</v>
      </c>
      <c r="S647" s="11">
        <f t="shared" si="154"/>
        <v>-0.90648448914169066</v>
      </c>
      <c r="T647" s="11">
        <f t="shared" si="155"/>
        <v>-0.22163434942339619</v>
      </c>
      <c r="U647" s="11">
        <f>'OddsRatio_working_3-way'!S647-'OddsRatio_working_3-way'!R647^2/3</f>
        <v>-0.90648448914169066</v>
      </c>
      <c r="V647" s="11">
        <f>'OddsRatio_working_3-way'!S647*'OddsRatio_working_3-way'!R647/3-2*'OddsRatio_working_3-way'!R647^3/27-'OddsRatio_working_3-way'!T647</f>
        <v>0.22163434942339619</v>
      </c>
      <c r="W647" s="11">
        <f>'OddsRatio_working_3-way'!V647^2+4*'OddsRatio_working_3-way'!U647^3/27</f>
        <v>-6.122949108106826E-2</v>
      </c>
      <c r="X647" s="11">
        <f>IF('OddsRatio_working_3-way'!W647&gt;0,IF(ABS('OddsRatio_working_3-way'!V647+SQRT('OddsRatio_working_3-way'!W647))/2&gt;0,ABS('OddsRatio_working_3-way'!V647+SQRT('OddsRatio_working_3-way'!W647))/2,ABS('OddsRatio_working_3-way'!V647-SQRT('OddsRatio_working_3-way'!W647))/2),SQRT(-'OddsRatio_working_3-way'!U647^3/27))</f>
        <v>0.16609581265447387</v>
      </c>
      <c r="Y647" s="11">
        <f>IF('OddsRatio_working_3-way'!W647&gt;=0,IF('OddsRatio_working_3-way'!V647+SQRT('OddsRatio_working_3-way'!W647)&gt;0,0,PI()),ACOS('OddsRatio_working_3-way'!V647/(2*'OddsRatio_working_3-way'!X647)))</f>
        <v>0.84036867281808703</v>
      </c>
      <c r="Z647" s="11">
        <f>'OddsRatio_working_3-way'!X647^(1/3)*COS('OddsRatio_working_3-way'!Y647/3)</f>
        <v>0.52826598973888195</v>
      </c>
      <c r="AA647" s="11">
        <f>'OddsRatio_working_3-way'!X647^(1/3)*COS(('OddsRatio_working_3-way'!Y647+2*PI())/3)</f>
        <v>-0.39574760404837039</v>
      </c>
      <c r="AB647" s="11">
        <f>'OddsRatio_working_3-way'!X647^(1/3)*COS(('OddsRatio_working_3-way'!Y647+4*PI())/3)</f>
        <v>-0.13251838569051166</v>
      </c>
      <c r="AC647" s="11">
        <f>'OddsRatio_working_3-way'!X647^(1/3)*SIN('OddsRatio_working_3-way'!Y647/3)</f>
        <v>0.1519754600774845</v>
      </c>
      <c r="AD647" s="11">
        <f>'OddsRatio_working_3-way'!X647^(1/3)*SIN(('OddsRatio_working_3-way'!Y647+2*PI())/3)</f>
        <v>0.38150403703045904</v>
      </c>
      <c r="AE647" s="11">
        <f>'OddsRatio_working_3-way'!X647^(1/3)*SIN(('OddsRatio_working_3-way'!Y647+4*PI())/3)</f>
        <v>-0.53347949710794362</v>
      </c>
      <c r="AF647" s="11">
        <f>-'OddsRatio_working_3-way'!U647/(3*'OddsRatio_working_3-way'!X647^(1/3))*COS(('OddsRatio_working_3-way'!Y647)/3)</f>
        <v>0.52826598973888184</v>
      </c>
      <c r="AG647" s="11">
        <f>-'OddsRatio_working_3-way'!U647/(3*'OddsRatio_working_3-way'!X647^(1/3))*COS(('OddsRatio_working_3-way'!Y647+2*PI())/3)</f>
        <v>-0.39574760404837028</v>
      </c>
      <c r="AH647" s="11">
        <f>-'OddsRatio_working_3-way'!U647/(3*'OddsRatio_working_3-way'!X647^(1/3))*COS(('OddsRatio_working_3-way'!Y647+4*PI())/3)</f>
        <v>-0.13251838569051164</v>
      </c>
      <c r="AI647" s="11">
        <f>'OddsRatio_working_3-way'!U647/(3*'OddsRatio_working_3-way'!X647^(1/3))*SIN(('OddsRatio_working_3-way'!Y647)/3)</f>
        <v>-0.15197546007748447</v>
      </c>
      <c r="AJ647" s="11">
        <f>'OddsRatio_working_3-way'!U647/(3*'OddsRatio_working_3-way'!X647^(1/3))*SIN(('OddsRatio_working_3-way'!Y647+2*PI())/3)</f>
        <v>-0.38150403703045899</v>
      </c>
      <c r="AK647" s="11">
        <f>'OddsRatio_working_3-way'!U647/(3*'OddsRatio_working_3-way'!X647^(1/3))*SIN(('OddsRatio_working_3-way'!Y647+4*PI())/3)</f>
        <v>0.53347949710794351</v>
      </c>
      <c r="AL647" s="11">
        <f>'OddsRatio_working_3-way'!Z647+'OddsRatio_working_3-way'!AF647</f>
        <v>1.0565319794777639</v>
      </c>
      <c r="AM647" s="11">
        <f>'OddsRatio_working_3-way'!AA647+'OddsRatio_working_3-way'!AG647</f>
        <v>-0.79149520809674068</v>
      </c>
      <c r="AN647" s="11">
        <f>'OddsRatio_working_3-way'!AB647+'OddsRatio_working_3-way'!AH647</f>
        <v>-0.26503677138102333</v>
      </c>
      <c r="AO647" s="11">
        <f>'OddsRatio_working_3-way'!AC647+'OddsRatio_working_3-way'!AI647</f>
        <v>0</v>
      </c>
      <c r="AP647" s="11">
        <f>'OddsRatio_working_3-way'!AD647+'OddsRatio_working_3-way'!AJ647</f>
        <v>0</v>
      </c>
      <c r="AQ647" s="11">
        <f>'OddsRatio_working_3-way'!AE647+'OddsRatio_working_3-way'!AK647</f>
        <v>0</v>
      </c>
      <c r="AR647" s="10">
        <f>IF(A647="","",IF(('OddsRatio_working_3-way'!X647=0),IF(Q647&gt;0,-Q647^(1/3),(-Q647)^(1/3)),'OddsRatio_working_3-way'!AL647-'OddsRatio_working_3-way'!R647/3))</f>
        <v>1.0565319794777639</v>
      </c>
      <c r="AS647" s="11">
        <f>IF(('OddsRatio_working_3-way'!X647=0),IF(Q647&gt;0,-Q647^(1/3),(-Q647)^(1/3)),'OddsRatio_working_3-way'!AM647-'OddsRatio_working_3-way'!R647/3)</f>
        <v>-0.79149520809674068</v>
      </c>
      <c r="AT647" s="11">
        <f>IF(('OddsRatio_working_3-way'!X647=0),IF(Q647&gt;0,-Q647^(1/3),(-Q647)^(1/3)),'OddsRatio_working_3-way'!AN647-'OddsRatio_working_3-way'!R647/3)</f>
        <v>-0.26503677138102333</v>
      </c>
      <c r="AU647" s="11">
        <f>IF(('OddsRatio_working_3-way'!X647=0),0,'OddsRatio_working_3-way'!AO647)</f>
        <v>0</v>
      </c>
      <c r="AV647" s="11">
        <f>IF(('OddsRatio_working_3-way'!X647=0),0,'OddsRatio_working_3-way'!AP647)</f>
        <v>0</v>
      </c>
      <c r="AW647" s="11">
        <f>IF(('OddsRatio_working_3-way'!X647=0),0,'OddsRatio_working_3-way'!AQ647)</f>
        <v>0</v>
      </c>
    </row>
    <row r="648" spans="1:49" x14ac:dyDescent="0.2">
      <c r="A648" s="4">
        <f>IF('True_Odds_Calculator_3-way'!A649="","",'True_Odds_Calculator_3-way'!A649)</f>
        <v>2.15</v>
      </c>
      <c r="B648" s="4">
        <f>IF('True_Odds_Calculator_3-way'!B649="","",'True_Odds_Calculator_3-way'!B649)</f>
        <v>3.34</v>
      </c>
      <c r="C648" s="4">
        <f>IF('True_Odds_Calculator_3-way'!C649="","",'True_Odds_Calculator_3-way'!C649)</f>
        <v>3.8</v>
      </c>
      <c r="D648" s="9">
        <f t="shared" si="143"/>
        <v>0.45451267337793455</v>
      </c>
      <c r="E648" s="9">
        <f t="shared" si="144"/>
        <v>0.29052352971154022</v>
      </c>
      <c r="F648" s="9">
        <f t="shared" si="145"/>
        <v>0.25496379691052534</v>
      </c>
      <c r="G648" s="9">
        <f t="shared" si="146"/>
        <v>1.0436162367774049</v>
      </c>
      <c r="H648" s="9">
        <f t="shared" si="147"/>
        <v>2.2001586722940156</v>
      </c>
      <c r="I648" s="9">
        <f t="shared" si="148"/>
        <v>3.4420619940591264</v>
      </c>
      <c r="J648" s="9">
        <f t="shared" si="149"/>
        <v>3.9221254629767333</v>
      </c>
      <c r="K648" s="11">
        <f t="shared" si="150"/>
        <v>0.46511627906976744</v>
      </c>
      <c r="L648" s="11">
        <f t="shared" si="151"/>
        <v>0.29940119760479045</v>
      </c>
      <c r="M648" s="11">
        <f t="shared" si="152"/>
        <v>0.26315789473684209</v>
      </c>
      <c r="N648" s="11">
        <f>'OddsRatio_working_3-way'!K648+'OddsRatio_working_3-way'!L648+'OddsRatio_working_3-way'!M648-('OddsRatio_working_3-way'!K648*'OddsRatio_working_3-way'!L648)-('OddsRatio_working_3-way'!K648*'OddsRatio_working_3-way'!M648)-('OddsRatio_working_3-way'!L648*'OddsRatio_working_3-way'!M648)+('OddsRatio_working_3-way'!K648*'OddsRatio_working_3-way'!L648*'OddsRatio_working_3-way'!M648)-1</f>
        <v>-0.27612339580325262</v>
      </c>
      <c r="O648" s="11">
        <f>0</f>
        <v>0</v>
      </c>
      <c r="P648" s="11">
        <f>('OddsRatio_working_3-way'!K648*'OddsRatio_working_3-way'!L648)+('OddsRatio_working_3-way'!K648*'OddsRatio_working_3-way'!M648)+('OddsRatio_working_3-way'!L648*'OddsRatio_working_3-way'!M648)-(3*'OddsRatio_working_3-way'!K648*'OddsRatio_working_3-way'!L648*'OddsRatio_working_3-way'!M648)</f>
        <v>0.23050594038361466</v>
      </c>
      <c r="Q648" s="11">
        <f>2*'OddsRatio_working_3-way'!K648*'OddsRatio_working_3-way'!L648*'OddsRatio_working_3-way'!M648</f>
        <v>7.3292826831038049E-2</v>
      </c>
      <c r="R648" s="11">
        <f t="shared" si="153"/>
        <v>0</v>
      </c>
      <c r="S648" s="11">
        <f t="shared" si="154"/>
        <v>-0.83479322609757423</v>
      </c>
      <c r="T648" s="11">
        <f t="shared" si="155"/>
        <v>-0.26543504804374379</v>
      </c>
      <c r="U648" s="11">
        <f>'OddsRatio_working_3-way'!S648-'OddsRatio_working_3-way'!R648^2/3</f>
        <v>-0.83479322609757423</v>
      </c>
      <c r="V648" s="11">
        <f>'OddsRatio_working_3-way'!S648*'OddsRatio_working_3-way'!R648/3-2*'OddsRatio_working_3-way'!R648^3/27-'OddsRatio_working_3-way'!T648</f>
        <v>0.26543504804374379</v>
      </c>
      <c r="W648" s="11">
        <f>'OddsRatio_working_3-way'!V648^2+4*'OddsRatio_working_3-way'!U648^3/27</f>
        <v>-1.5729491313155694E-2</v>
      </c>
      <c r="X648" s="11">
        <f>IF('OddsRatio_working_3-way'!W648&gt;0,IF(ABS('OddsRatio_working_3-way'!V648+SQRT('OddsRatio_working_3-way'!W648))/2&gt;0,ABS('OddsRatio_working_3-way'!V648+SQRT('OddsRatio_working_3-way'!W648))/2,ABS('OddsRatio_working_3-way'!V648-SQRT('OddsRatio_working_3-way'!W648))/2),SQRT(-'OddsRatio_working_3-way'!U648^3/27))</f>
        <v>0.1467866274930556</v>
      </c>
      <c r="Y648" s="11">
        <f>IF('OddsRatio_working_3-way'!W648&gt;=0,IF('OddsRatio_working_3-way'!V648+SQRT('OddsRatio_working_3-way'!W648)&gt;0,0,PI()),ACOS('OddsRatio_working_3-way'!V648/(2*'OddsRatio_working_3-way'!X648)))</f>
        <v>0.44140414802062566</v>
      </c>
      <c r="Z648" s="11">
        <f>'OddsRatio_working_3-way'!X648^(1/3)*COS('OddsRatio_working_3-way'!Y648/3)</f>
        <v>0.52180811838870256</v>
      </c>
      <c r="AA648" s="11">
        <f>'OddsRatio_working_3-way'!X648^(1/3)*COS(('OddsRatio_working_3-way'!Y648+2*PI())/3)</f>
        <v>-0.32787810052474226</v>
      </c>
      <c r="AB648" s="11">
        <f>'OddsRatio_working_3-way'!X648^(1/3)*COS(('OddsRatio_working_3-way'!Y648+4*PI())/3)</f>
        <v>-0.19393001786396041</v>
      </c>
      <c r="AC648" s="11">
        <f>'OddsRatio_working_3-way'!X648^(1/3)*SIN('OddsRatio_working_3-way'!Y648/3)</f>
        <v>7.7334961581636719E-2</v>
      </c>
      <c r="AD648" s="11">
        <f>'OddsRatio_working_3-way'!X648^(1/3)*SIN(('OddsRatio_working_3-way'!Y648+2*PI())/3)</f>
        <v>0.41323160563475597</v>
      </c>
      <c r="AE648" s="11">
        <f>'OddsRatio_working_3-way'!X648^(1/3)*SIN(('OddsRatio_working_3-way'!Y648+4*PI())/3)</f>
        <v>-0.49056656721639263</v>
      </c>
      <c r="AF648" s="11">
        <f>-'OddsRatio_working_3-way'!U648/(3*'OddsRatio_working_3-way'!X648^(1/3))*COS(('OddsRatio_working_3-way'!Y648)/3)</f>
        <v>0.52180811838870245</v>
      </c>
      <c r="AG648" s="11">
        <f>-'OddsRatio_working_3-way'!U648/(3*'OddsRatio_working_3-way'!X648^(1/3))*COS(('OddsRatio_working_3-way'!Y648+2*PI())/3)</f>
        <v>-0.3278781005247422</v>
      </c>
      <c r="AH648" s="11">
        <f>-'OddsRatio_working_3-way'!U648/(3*'OddsRatio_working_3-way'!X648^(1/3))*COS(('OddsRatio_working_3-way'!Y648+4*PI())/3)</f>
        <v>-0.19393001786396039</v>
      </c>
      <c r="AI648" s="11">
        <f>'OddsRatio_working_3-way'!U648/(3*'OddsRatio_working_3-way'!X648^(1/3))*SIN(('OddsRatio_working_3-way'!Y648)/3)</f>
        <v>-7.7334961581636705E-2</v>
      </c>
      <c r="AJ648" s="11">
        <f>'OddsRatio_working_3-way'!U648/(3*'OddsRatio_working_3-way'!X648^(1/3))*SIN(('OddsRatio_working_3-way'!Y648+2*PI())/3)</f>
        <v>-0.41323160563475592</v>
      </c>
      <c r="AK648" s="11">
        <f>'OddsRatio_working_3-way'!U648/(3*'OddsRatio_working_3-way'!X648^(1/3))*SIN(('OddsRatio_working_3-way'!Y648+4*PI())/3)</f>
        <v>0.49056656721639252</v>
      </c>
      <c r="AL648" s="11">
        <f>'OddsRatio_working_3-way'!Z648+'OddsRatio_working_3-way'!AF648</f>
        <v>1.0436162367774049</v>
      </c>
      <c r="AM648" s="11">
        <f>'OddsRatio_working_3-way'!AA648+'OddsRatio_working_3-way'!AG648</f>
        <v>-0.6557562010494844</v>
      </c>
      <c r="AN648" s="11">
        <f>'OddsRatio_working_3-way'!AB648+'OddsRatio_working_3-way'!AH648</f>
        <v>-0.38786003572792083</v>
      </c>
      <c r="AO648" s="11">
        <f>'OddsRatio_working_3-way'!AC648+'OddsRatio_working_3-way'!AI648</f>
        <v>0</v>
      </c>
      <c r="AP648" s="11">
        <f>'OddsRatio_working_3-way'!AD648+'OddsRatio_working_3-way'!AJ648</f>
        <v>0</v>
      </c>
      <c r="AQ648" s="11">
        <f>'OddsRatio_working_3-way'!AE648+'OddsRatio_working_3-way'!AK648</f>
        <v>0</v>
      </c>
      <c r="AR648" s="10">
        <f>IF(A648="","",IF(('OddsRatio_working_3-way'!X648=0),IF(Q648&gt;0,-Q648^(1/3),(-Q648)^(1/3)),'OddsRatio_working_3-way'!AL648-'OddsRatio_working_3-way'!R648/3))</f>
        <v>1.0436162367774049</v>
      </c>
      <c r="AS648" s="11">
        <f>IF(('OddsRatio_working_3-way'!X648=0),IF(Q648&gt;0,-Q648^(1/3),(-Q648)^(1/3)),'OddsRatio_working_3-way'!AM648-'OddsRatio_working_3-way'!R648/3)</f>
        <v>-0.6557562010494844</v>
      </c>
      <c r="AT648" s="11">
        <f>IF(('OddsRatio_working_3-way'!X648=0),IF(Q648&gt;0,-Q648^(1/3),(-Q648)^(1/3)),'OddsRatio_working_3-way'!AN648-'OddsRatio_working_3-way'!R648/3)</f>
        <v>-0.38786003572792083</v>
      </c>
      <c r="AU648" s="11">
        <f>IF(('OddsRatio_working_3-way'!X648=0),0,'OddsRatio_working_3-way'!AO648)</f>
        <v>0</v>
      </c>
      <c r="AV648" s="11">
        <f>IF(('OddsRatio_working_3-way'!X648=0),0,'OddsRatio_working_3-way'!AP648)</f>
        <v>0</v>
      </c>
      <c r="AW648" s="11">
        <f>IF(('OddsRatio_working_3-way'!X648=0),0,'OddsRatio_working_3-way'!AQ648)</f>
        <v>0</v>
      </c>
    </row>
    <row r="649" spans="1:49" x14ac:dyDescent="0.2">
      <c r="A649" s="4">
        <f>IF('True_Odds_Calculator_3-way'!A650="","",'True_Odds_Calculator_3-way'!A650)</f>
        <v>2.58</v>
      </c>
      <c r="B649" s="4">
        <f>IF('True_Odds_Calculator_3-way'!B650="","",'True_Odds_Calculator_3-way'!B650)</f>
        <v>3.38</v>
      </c>
      <c r="C649" s="4">
        <f>IF('True_Odds_Calculator_3-way'!C650="","",'True_Odds_Calculator_3-way'!C650)</f>
        <v>2.86</v>
      </c>
      <c r="D649" s="9">
        <f t="shared" si="143"/>
        <v>0.37589858646932256</v>
      </c>
      <c r="E649" s="9">
        <f t="shared" si="144"/>
        <v>0.28563706841604913</v>
      </c>
      <c r="F649" s="9">
        <f t="shared" si="145"/>
        <v>0.33846434511462842</v>
      </c>
      <c r="G649" s="9">
        <f t="shared" si="146"/>
        <v>1.0508177174853666</v>
      </c>
      <c r="H649" s="9">
        <f t="shared" si="147"/>
        <v>2.6602919936268794</v>
      </c>
      <c r="I649" s="9">
        <f t="shared" si="148"/>
        <v>3.5009461676151723</v>
      </c>
      <c r="J649" s="9">
        <f t="shared" si="149"/>
        <v>2.9545209545227813</v>
      </c>
      <c r="K649" s="11">
        <f t="shared" si="150"/>
        <v>0.38759689922480617</v>
      </c>
      <c r="L649" s="11">
        <f t="shared" si="151"/>
        <v>0.29585798816568049</v>
      </c>
      <c r="M649" s="11">
        <f t="shared" si="152"/>
        <v>0.34965034965034969</v>
      </c>
      <c r="N649" s="11">
        <f>'OddsRatio_working_3-way'!K649+'OddsRatio_working_3-way'!L649+'OddsRatio_working_3-way'!M649-('OddsRatio_working_3-way'!K649*'OddsRatio_working_3-way'!L649)-('OddsRatio_working_3-way'!K649*'OddsRatio_working_3-way'!M649)-('OddsRatio_working_3-way'!L649*'OddsRatio_working_3-way'!M649)+('OddsRatio_working_3-way'!K649*'OddsRatio_working_3-way'!L649*'OddsRatio_working_3-way'!M649)-1</f>
        <v>-0.28044296421893777</v>
      </c>
      <c r="O649" s="11">
        <f>0</f>
        <v>0</v>
      </c>
      <c r="P649" s="11">
        <f>('OddsRatio_working_3-way'!K649*'OddsRatio_working_3-way'!L649)+('OddsRatio_working_3-way'!K649*'OddsRatio_working_3-way'!M649)+('OddsRatio_working_3-way'!L649*'OddsRatio_working_3-way'!M649)-(3*'OddsRatio_working_3-way'!K649*'OddsRatio_working_3-way'!L649*'OddsRatio_working_3-way'!M649)</f>
        <v>0.23335684543886007</v>
      </c>
      <c r="Q649" s="11">
        <f>2*'OddsRatio_working_3-way'!K649*'OddsRatio_working_3-way'!L649*'OddsRatio_working_3-way'!M649</f>
        <v>8.0191355820914106E-2</v>
      </c>
      <c r="R649" s="11">
        <f t="shared" si="153"/>
        <v>0</v>
      </c>
      <c r="S649" s="11">
        <f t="shared" si="154"/>
        <v>-0.83210090896301381</v>
      </c>
      <c r="T649" s="11">
        <f t="shared" si="155"/>
        <v>-0.28594532954055452</v>
      </c>
      <c r="U649" s="11">
        <f>'OddsRatio_working_3-way'!S649-'OddsRatio_working_3-way'!R649^2/3</f>
        <v>-0.83210090896301381</v>
      </c>
      <c r="V649" s="11">
        <f>'OddsRatio_working_3-way'!S649*'OddsRatio_working_3-way'!R649/3-2*'OddsRatio_working_3-way'!R649^3/27-'OddsRatio_working_3-way'!T649</f>
        <v>0.28594532954055452</v>
      </c>
      <c r="W649" s="11">
        <f>'OddsRatio_working_3-way'!V649^2+4*'OddsRatio_working_3-way'!U649^3/27</f>
        <v>-3.5893349191116752E-3</v>
      </c>
      <c r="X649" s="11">
        <f>IF('OddsRatio_working_3-way'!W649&gt;0,IF(ABS('OddsRatio_working_3-way'!V649+SQRT('OddsRatio_working_3-way'!W649))/2&gt;0,ABS('OddsRatio_working_3-way'!V649+SQRT('OddsRatio_working_3-way'!W649))/2,ABS('OddsRatio_working_3-way'!V649-SQRT('OddsRatio_working_3-way'!W649))/2),SQRT(-'OddsRatio_working_3-way'!U649^3/27))</f>
        <v>0.14607709129528831</v>
      </c>
      <c r="Y649" s="11">
        <f>IF('OddsRatio_working_3-way'!W649&gt;=0,IF('OddsRatio_working_3-way'!V649+SQRT('OddsRatio_working_3-way'!W649)&gt;0,0,PI()),ACOS('OddsRatio_working_3-way'!V649/(2*'OddsRatio_working_3-way'!X649)))</f>
        <v>0.20653173017492477</v>
      </c>
      <c r="Z649" s="11">
        <f>'OddsRatio_working_3-way'!X649^(1/3)*COS('OddsRatio_working_3-way'!Y649/3)</f>
        <v>0.52540885874268339</v>
      </c>
      <c r="AA649" s="11">
        <f>'OddsRatio_working_3-way'!X649^(1/3)*COS(('OddsRatio_working_3-way'!Y649+2*PI())/3)</f>
        <v>-0.29407919003635202</v>
      </c>
      <c r="AB649" s="11">
        <f>'OddsRatio_working_3-way'!X649^(1/3)*COS(('OddsRatio_working_3-way'!Y649+4*PI())/3)</f>
        <v>-0.23132966870633134</v>
      </c>
      <c r="AC649" s="11">
        <f>'OddsRatio_working_3-way'!X649^(1/3)*SIN('OddsRatio_working_3-way'!Y649/3)</f>
        <v>3.6228453031407551E-2</v>
      </c>
      <c r="AD649" s="11">
        <f>'OddsRatio_working_3-way'!X649^(1/3)*SIN(('OddsRatio_working_3-way'!Y649+2*PI())/3)</f>
        <v>0.43690319252884974</v>
      </c>
      <c r="AE649" s="11">
        <f>'OddsRatio_working_3-way'!X649^(1/3)*SIN(('OddsRatio_working_3-way'!Y649+4*PI())/3)</f>
        <v>-0.47313164556025733</v>
      </c>
      <c r="AF649" s="11">
        <f>-'OddsRatio_working_3-way'!U649/(3*'OddsRatio_working_3-way'!X649^(1/3))*COS(('OddsRatio_working_3-way'!Y649)/3)</f>
        <v>0.52540885874268328</v>
      </c>
      <c r="AG649" s="11">
        <f>-'OddsRatio_working_3-way'!U649/(3*'OddsRatio_working_3-way'!X649^(1/3))*COS(('OddsRatio_working_3-way'!Y649+2*PI())/3)</f>
        <v>-0.29407919003635197</v>
      </c>
      <c r="AH649" s="11">
        <f>-'OddsRatio_working_3-way'!U649/(3*'OddsRatio_working_3-way'!X649^(1/3))*COS(('OddsRatio_working_3-way'!Y649+4*PI())/3)</f>
        <v>-0.23132966870633129</v>
      </c>
      <c r="AI649" s="11">
        <f>'OddsRatio_working_3-way'!U649/(3*'OddsRatio_working_3-way'!X649^(1/3))*SIN(('OddsRatio_working_3-way'!Y649)/3)</f>
        <v>-3.6228453031407544E-2</v>
      </c>
      <c r="AJ649" s="11">
        <f>'OddsRatio_working_3-way'!U649/(3*'OddsRatio_working_3-way'!X649^(1/3))*SIN(('OddsRatio_working_3-way'!Y649+2*PI())/3)</f>
        <v>-0.43690319252884963</v>
      </c>
      <c r="AK649" s="11">
        <f>'OddsRatio_working_3-way'!U649/(3*'OddsRatio_working_3-way'!X649^(1/3))*SIN(('OddsRatio_working_3-way'!Y649+4*PI())/3)</f>
        <v>0.47313164556025722</v>
      </c>
      <c r="AL649" s="11">
        <f>'OddsRatio_working_3-way'!Z649+'OddsRatio_working_3-way'!AF649</f>
        <v>1.0508177174853666</v>
      </c>
      <c r="AM649" s="11">
        <f>'OddsRatio_working_3-way'!AA649+'OddsRatio_working_3-way'!AG649</f>
        <v>-0.58815838007270393</v>
      </c>
      <c r="AN649" s="11">
        <f>'OddsRatio_working_3-way'!AB649+'OddsRatio_working_3-way'!AH649</f>
        <v>-0.46265933741266263</v>
      </c>
      <c r="AO649" s="11">
        <f>'OddsRatio_working_3-way'!AC649+'OddsRatio_working_3-way'!AI649</f>
        <v>0</v>
      </c>
      <c r="AP649" s="11">
        <f>'OddsRatio_working_3-way'!AD649+'OddsRatio_working_3-way'!AJ649</f>
        <v>0</v>
      </c>
      <c r="AQ649" s="11">
        <f>'OddsRatio_working_3-way'!AE649+'OddsRatio_working_3-way'!AK649</f>
        <v>0</v>
      </c>
      <c r="AR649" s="10">
        <f>IF(A649="","",IF(('OddsRatio_working_3-way'!X649=0),IF(Q649&gt;0,-Q649^(1/3),(-Q649)^(1/3)),'OddsRatio_working_3-way'!AL649-'OddsRatio_working_3-way'!R649/3))</f>
        <v>1.0508177174853666</v>
      </c>
      <c r="AS649" s="11">
        <f>IF(('OddsRatio_working_3-way'!X649=0),IF(Q649&gt;0,-Q649^(1/3),(-Q649)^(1/3)),'OddsRatio_working_3-way'!AM649-'OddsRatio_working_3-way'!R649/3)</f>
        <v>-0.58815838007270393</v>
      </c>
      <c r="AT649" s="11">
        <f>IF(('OddsRatio_working_3-way'!X649=0),IF(Q649&gt;0,-Q649^(1/3),(-Q649)^(1/3)),'OddsRatio_working_3-way'!AN649-'OddsRatio_working_3-way'!R649/3)</f>
        <v>-0.46265933741266263</v>
      </c>
      <c r="AU649" s="11">
        <f>IF(('OddsRatio_working_3-way'!X649=0),0,'OddsRatio_working_3-way'!AO649)</f>
        <v>0</v>
      </c>
      <c r="AV649" s="11">
        <f>IF(('OddsRatio_working_3-way'!X649=0),0,'OddsRatio_working_3-way'!AP649)</f>
        <v>0</v>
      </c>
      <c r="AW649" s="11">
        <f>IF(('OddsRatio_working_3-way'!X649=0),0,'OddsRatio_working_3-way'!AQ649)</f>
        <v>0</v>
      </c>
    </row>
    <row r="650" spans="1:49" x14ac:dyDescent="0.2">
      <c r="A650" s="4">
        <f>IF('True_Odds_Calculator_3-way'!A651="","",'True_Odds_Calculator_3-way'!A651)</f>
        <v>2.0099999999999998</v>
      </c>
      <c r="B650" s="4">
        <f>IF('True_Odds_Calculator_3-way'!B651="","",'True_Odds_Calculator_3-way'!B651)</f>
        <v>3.37</v>
      </c>
      <c r="C650" s="4">
        <f>IF('True_Odds_Calculator_3-way'!C651="","",'True_Odds_Calculator_3-way'!C651)</f>
        <v>4.1399999999999997</v>
      </c>
      <c r="D650" s="9">
        <f t="shared" si="143"/>
        <v>0.48346377232505472</v>
      </c>
      <c r="E650" s="9">
        <f t="shared" si="144"/>
        <v>0.28513954434969796</v>
      </c>
      <c r="F650" s="9">
        <f t="shared" si="145"/>
        <v>0.23139668332524729</v>
      </c>
      <c r="G650" s="9">
        <f t="shared" si="146"/>
        <v>1.0578290181691286</v>
      </c>
      <c r="H650" s="9">
        <f t="shared" si="147"/>
        <v>2.0684073083508197</v>
      </c>
      <c r="I650" s="9">
        <f t="shared" si="148"/>
        <v>3.5070547730608355</v>
      </c>
      <c r="J650" s="9">
        <f t="shared" si="149"/>
        <v>4.3215831170510635</v>
      </c>
      <c r="K650" s="11">
        <f t="shared" si="150"/>
        <v>0.49751243781094534</v>
      </c>
      <c r="L650" s="11">
        <f t="shared" si="151"/>
        <v>0.29673590504451036</v>
      </c>
      <c r="M650" s="11">
        <f t="shared" si="152"/>
        <v>0.24154589371980678</v>
      </c>
      <c r="N650" s="11">
        <f>'OddsRatio_working_3-way'!K650+'OddsRatio_working_3-way'!L650+'OddsRatio_working_3-way'!M650-('OddsRatio_working_3-way'!K650*'OddsRatio_working_3-way'!L650)-('OddsRatio_working_3-way'!K650*'OddsRatio_working_3-way'!M650)-('OddsRatio_working_3-way'!L650*'OddsRatio_working_3-way'!M650)+('OddsRatio_working_3-way'!K650*'OddsRatio_working_3-way'!L650*'OddsRatio_working_3-way'!M650)-1</f>
        <v>-0.26802361991273582</v>
      </c>
      <c r="O650" s="11">
        <f>0</f>
        <v>0</v>
      </c>
      <c r="P650" s="11">
        <f>('OddsRatio_working_3-way'!K650*'OddsRatio_working_3-way'!L650)+('OddsRatio_working_3-way'!K650*'OddsRatio_working_3-way'!M650)+('OddsRatio_working_3-way'!L650*'OddsRatio_working_3-way'!M650)-(3*'OddsRatio_working_3-way'!K650*'OddsRatio_working_3-way'!L650*'OddsRatio_working_3-way'!M650)</f>
        <v>0.23249911083353852</v>
      </c>
      <c r="Q650" s="11">
        <f>2*'OddsRatio_working_3-way'!K650*'OddsRatio_working_3-way'!L650*'OddsRatio_working_3-way'!M650</f>
        <v>7.1318745654459684E-2</v>
      </c>
      <c r="R650" s="11">
        <f t="shared" si="153"/>
        <v>0</v>
      </c>
      <c r="S650" s="11">
        <f t="shared" si="154"/>
        <v>-0.86745754314204282</v>
      </c>
      <c r="T650" s="11">
        <f t="shared" si="155"/>
        <v>-0.2660912709024672</v>
      </c>
      <c r="U650" s="11">
        <f>'OddsRatio_working_3-way'!S650-'OddsRatio_working_3-way'!R650^2/3</f>
        <v>-0.86745754314204282</v>
      </c>
      <c r="V650" s="11">
        <f>'OddsRatio_working_3-way'!S650*'OddsRatio_working_3-way'!R650/3-2*'OddsRatio_working_3-way'!R650^3/27-'OddsRatio_working_3-way'!T650</f>
        <v>0.2660912709024672</v>
      </c>
      <c r="W650" s="11">
        <f>'OddsRatio_working_3-way'!V650^2+4*'OddsRatio_working_3-way'!U650^3/27</f>
        <v>-2.5898650074653112E-2</v>
      </c>
      <c r="X650" s="11">
        <f>IF('OddsRatio_working_3-way'!W650&gt;0,IF(ABS('OddsRatio_working_3-way'!V650+SQRT('OddsRatio_working_3-way'!W650))/2&gt;0,ABS('OddsRatio_working_3-way'!V650+SQRT('OddsRatio_working_3-way'!W650))/2,ABS('OddsRatio_working_3-way'!V650-SQRT('OddsRatio_working_3-way'!W650))/2),SQRT(-'OddsRatio_working_3-way'!U650^3/27))</f>
        <v>0.15548570233717898</v>
      </c>
      <c r="Y650" s="11">
        <f>IF('OddsRatio_working_3-way'!W650&gt;=0,IF('OddsRatio_working_3-way'!V650+SQRT('OddsRatio_working_3-way'!W650)&gt;0,0,PI()),ACOS('OddsRatio_working_3-way'!V650/(2*'OddsRatio_working_3-way'!X650)))</f>
        <v>0.5439375172881602</v>
      </c>
      <c r="Z650" s="11">
        <f>'OddsRatio_working_3-way'!X650^(1/3)*COS('OddsRatio_working_3-way'!Y650/3)</f>
        <v>0.52891450908456428</v>
      </c>
      <c r="AA650" s="11">
        <f>'OddsRatio_working_3-way'!X650^(1/3)*COS(('OddsRatio_working_3-way'!Y650+2*PI())/3)</f>
        <v>-0.34843027012101729</v>
      </c>
      <c r="AB650" s="11">
        <f>'OddsRatio_working_3-way'!X650^(1/3)*COS(('OddsRatio_working_3-way'!Y650+4*PI())/3)</f>
        <v>-0.18048423896354684</v>
      </c>
      <c r="AC650" s="11">
        <f>'OddsRatio_working_3-way'!X650^(1/3)*SIN('OddsRatio_working_3-way'!Y650/3)</f>
        <v>9.6963686298094806E-2</v>
      </c>
      <c r="AD650" s="11">
        <f>'OddsRatio_working_3-way'!X650^(1/3)*SIN(('OddsRatio_working_3-way'!Y650+2*PI())/3)</f>
        <v>0.40957155814836049</v>
      </c>
      <c r="AE650" s="11">
        <f>'OddsRatio_working_3-way'!X650^(1/3)*SIN(('OddsRatio_working_3-way'!Y650+4*PI())/3)</f>
        <v>-0.50653524444645537</v>
      </c>
      <c r="AF650" s="11">
        <f>-'OddsRatio_working_3-way'!U650/(3*'OddsRatio_working_3-way'!X650^(1/3))*COS(('OddsRatio_working_3-way'!Y650)/3)</f>
        <v>0.52891450908456428</v>
      </c>
      <c r="AG650" s="11">
        <f>-'OddsRatio_working_3-way'!U650/(3*'OddsRatio_working_3-way'!X650^(1/3))*COS(('OddsRatio_working_3-way'!Y650+2*PI())/3)</f>
        <v>-0.34843027012101729</v>
      </c>
      <c r="AH650" s="11">
        <f>-'OddsRatio_working_3-way'!U650/(3*'OddsRatio_working_3-way'!X650^(1/3))*COS(('OddsRatio_working_3-way'!Y650+4*PI())/3)</f>
        <v>-0.18048423896354684</v>
      </c>
      <c r="AI650" s="11">
        <f>'OddsRatio_working_3-way'!U650/(3*'OddsRatio_working_3-way'!X650^(1/3))*SIN(('OddsRatio_working_3-way'!Y650)/3)</f>
        <v>-9.6963686298094806E-2</v>
      </c>
      <c r="AJ650" s="11">
        <f>'OddsRatio_working_3-way'!U650/(3*'OddsRatio_working_3-way'!X650^(1/3))*SIN(('OddsRatio_working_3-way'!Y650+2*PI())/3)</f>
        <v>-0.40957155814836049</v>
      </c>
      <c r="AK650" s="11">
        <f>'OddsRatio_working_3-way'!U650/(3*'OddsRatio_working_3-way'!X650^(1/3))*SIN(('OddsRatio_working_3-way'!Y650+4*PI())/3)</f>
        <v>0.50653524444645537</v>
      </c>
      <c r="AL650" s="11">
        <f>'OddsRatio_working_3-way'!Z650+'OddsRatio_working_3-way'!AF650</f>
        <v>1.0578290181691286</v>
      </c>
      <c r="AM650" s="11">
        <f>'OddsRatio_working_3-way'!AA650+'OddsRatio_working_3-way'!AG650</f>
        <v>-0.69686054024203459</v>
      </c>
      <c r="AN650" s="11">
        <f>'OddsRatio_working_3-way'!AB650+'OddsRatio_working_3-way'!AH650</f>
        <v>-0.36096847792709369</v>
      </c>
      <c r="AO650" s="11">
        <f>'OddsRatio_working_3-way'!AC650+'OddsRatio_working_3-way'!AI650</f>
        <v>0</v>
      </c>
      <c r="AP650" s="11">
        <f>'OddsRatio_working_3-way'!AD650+'OddsRatio_working_3-way'!AJ650</f>
        <v>0</v>
      </c>
      <c r="AQ650" s="11">
        <f>'OddsRatio_working_3-way'!AE650+'OddsRatio_working_3-way'!AK650</f>
        <v>0</v>
      </c>
      <c r="AR650" s="10">
        <f>IF(A650="","",IF(('OddsRatio_working_3-way'!X650=0),IF(Q650&gt;0,-Q650^(1/3),(-Q650)^(1/3)),'OddsRatio_working_3-way'!AL650-'OddsRatio_working_3-way'!R650/3))</f>
        <v>1.0578290181691286</v>
      </c>
      <c r="AS650" s="11">
        <f>IF(('OddsRatio_working_3-way'!X650=0),IF(Q650&gt;0,-Q650^(1/3),(-Q650)^(1/3)),'OddsRatio_working_3-way'!AM650-'OddsRatio_working_3-way'!R650/3)</f>
        <v>-0.69686054024203459</v>
      </c>
      <c r="AT650" s="11">
        <f>IF(('OddsRatio_working_3-way'!X650=0),IF(Q650&gt;0,-Q650^(1/3),(-Q650)^(1/3)),'OddsRatio_working_3-way'!AN650-'OddsRatio_working_3-way'!R650/3)</f>
        <v>-0.36096847792709369</v>
      </c>
      <c r="AU650" s="11">
        <f>IF(('OddsRatio_working_3-way'!X650=0),0,'OddsRatio_working_3-way'!AO650)</f>
        <v>0</v>
      </c>
      <c r="AV650" s="11">
        <f>IF(('OddsRatio_working_3-way'!X650=0),0,'OddsRatio_working_3-way'!AP650)</f>
        <v>0</v>
      </c>
      <c r="AW650" s="11">
        <f>IF(('OddsRatio_working_3-way'!X650=0),0,'OddsRatio_working_3-way'!AQ650)</f>
        <v>0</v>
      </c>
    </row>
    <row r="651" spans="1:49" x14ac:dyDescent="0.2">
      <c r="A651" s="4">
        <f>IF('True_Odds_Calculator_3-way'!A652="","",'True_Odds_Calculator_3-way'!A652)</f>
        <v>1.96</v>
      </c>
      <c r="B651" s="4">
        <f>IF('True_Odds_Calculator_3-way'!B652="","",'True_Odds_Calculator_3-way'!B652)</f>
        <v>3.63</v>
      </c>
      <c r="C651" s="4">
        <f>IF('True_Odds_Calculator_3-way'!C652="","",'True_Odds_Calculator_3-way'!C652)</f>
        <v>4.01</v>
      </c>
      <c r="D651" s="9">
        <f t="shared" si="143"/>
        <v>0.49632770282509675</v>
      </c>
      <c r="E651" s="9">
        <f t="shared" si="144"/>
        <v>0.2645416326703578</v>
      </c>
      <c r="F651" s="9">
        <f t="shared" si="145"/>
        <v>0.23913066450454537</v>
      </c>
      <c r="G651" s="9">
        <f t="shared" si="146"/>
        <v>1.0570811177860273</v>
      </c>
      <c r="H651" s="9">
        <f t="shared" si="147"/>
        <v>2.0147978730745857</v>
      </c>
      <c r="I651" s="9">
        <f t="shared" si="148"/>
        <v>3.7801233397772522</v>
      </c>
      <c r="J651" s="9">
        <f t="shared" si="149"/>
        <v>4.1818141645359415</v>
      </c>
      <c r="K651" s="11">
        <f t="shared" si="150"/>
        <v>0.51020408163265307</v>
      </c>
      <c r="L651" s="11">
        <f t="shared" si="151"/>
        <v>0.27548209366391185</v>
      </c>
      <c r="M651" s="11">
        <f t="shared" si="152"/>
        <v>0.24937655860349128</v>
      </c>
      <c r="N651" s="11">
        <f>'OddsRatio_working_3-way'!K651+'OddsRatio_working_3-way'!L651+'OddsRatio_working_3-way'!M651-('OddsRatio_working_3-way'!K651*'OddsRatio_working_3-way'!L651)-('OddsRatio_working_3-way'!K651*'OddsRatio_working_3-way'!M651)-('OddsRatio_working_3-way'!L651*'OddsRatio_working_3-way'!M651)+('OddsRatio_working_3-way'!K651*'OddsRatio_working_3-way'!L651*'OddsRatio_working_3-way'!M651)-1</f>
        <v>-0.26637067308116946</v>
      </c>
      <c r="O651" s="11">
        <f>0</f>
        <v>0</v>
      </c>
      <c r="P651" s="11">
        <f>('OddsRatio_working_3-way'!K651*'OddsRatio_working_3-way'!L651)+('OddsRatio_working_3-way'!K651*'OddsRatio_working_3-way'!M651)+('OddsRatio_working_3-way'!L651*'OddsRatio_working_3-way'!M651)-(3*'OddsRatio_working_3-way'!K651*'OddsRatio_working_3-way'!L651*'OddsRatio_working_3-way'!M651)</f>
        <v>0.23133261466001045</v>
      </c>
      <c r="Q651" s="11">
        <f>2*'OddsRatio_working_3-way'!K651*'OddsRatio_working_3-way'!L651*'OddsRatio_working_3-way'!M651</f>
        <v>7.0100792321215299E-2</v>
      </c>
      <c r="R651" s="11">
        <f t="shared" si="153"/>
        <v>0</v>
      </c>
      <c r="S651" s="11">
        <f t="shared" si="154"/>
        <v>-0.86846127610120927</v>
      </c>
      <c r="T651" s="11">
        <f t="shared" si="155"/>
        <v>-0.26317008366703315</v>
      </c>
      <c r="U651" s="11">
        <f>'OddsRatio_working_3-way'!S651-'OddsRatio_working_3-way'!R651^2/3</f>
        <v>-0.86846127610120927</v>
      </c>
      <c r="V651" s="11">
        <f>'OddsRatio_working_3-way'!S651*'OddsRatio_working_3-way'!R651/3-2*'OddsRatio_working_3-way'!R651^3/27-'OddsRatio_working_3-way'!T651</f>
        <v>0.26317008366703315</v>
      </c>
      <c r="W651" s="11">
        <f>'OddsRatio_working_3-way'!V651^2+4*'OddsRatio_working_3-way'!U651^3/27</f>
        <v>-2.7780795302946235E-2</v>
      </c>
      <c r="X651" s="11">
        <f>IF('OddsRatio_working_3-way'!W651&gt;0,IF(ABS('OddsRatio_working_3-way'!V651+SQRT('OddsRatio_working_3-way'!W651))/2&gt;0,ABS('OddsRatio_working_3-way'!V651+SQRT('OddsRatio_working_3-way'!W651))/2,ABS('OddsRatio_working_3-way'!V651-SQRT('OddsRatio_working_3-way'!W651))/2),SQRT(-'OddsRatio_working_3-way'!U651^3/27))</f>
        <v>0.1557556485655171</v>
      </c>
      <c r="Y651" s="11">
        <f>IF('OddsRatio_working_3-way'!W651&gt;=0,IF('OddsRatio_working_3-way'!V651+SQRT('OddsRatio_working_3-way'!W651)&gt;0,0,PI()),ACOS('OddsRatio_working_3-way'!V651/(2*'OddsRatio_working_3-way'!X651)))</f>
        <v>0.56457300788154519</v>
      </c>
      <c r="Z651" s="11">
        <f>'OddsRatio_working_3-way'!X651^(1/3)*COS('OddsRatio_working_3-way'!Y651/3)</f>
        <v>0.52854055889301366</v>
      </c>
      <c r="AA651" s="11">
        <f>'OddsRatio_working_3-way'!X651^(1/3)*COS(('OddsRatio_working_3-way'!Y651+2*PI())/3)</f>
        <v>-0.35144239212652578</v>
      </c>
      <c r="AB651" s="11">
        <f>'OddsRatio_working_3-way'!X651^(1/3)*COS(('OddsRatio_working_3-way'!Y651+4*PI())/3)</f>
        <v>-0.17709816676648804</v>
      </c>
      <c r="AC651" s="11">
        <f>'OddsRatio_working_3-way'!X651^(1/3)*SIN('OddsRatio_working_3-way'!Y651/3)</f>
        <v>0.10065768544327469</v>
      </c>
      <c r="AD651" s="11">
        <f>'OddsRatio_working_3-way'!X651^(1/3)*SIN(('OddsRatio_working_3-way'!Y651+2*PI())/3)</f>
        <v>0.40740070821013774</v>
      </c>
      <c r="AE651" s="11">
        <f>'OddsRatio_working_3-way'!X651^(1/3)*SIN(('OddsRatio_working_3-way'!Y651+4*PI())/3)</f>
        <v>-0.50805839365341232</v>
      </c>
      <c r="AF651" s="11">
        <f>-'OddsRatio_working_3-way'!U651/(3*'OddsRatio_working_3-way'!X651^(1/3))*COS(('OddsRatio_working_3-way'!Y651)/3)</f>
        <v>0.52854055889301355</v>
      </c>
      <c r="AG651" s="11">
        <f>-'OddsRatio_working_3-way'!U651/(3*'OddsRatio_working_3-way'!X651^(1/3))*COS(('OddsRatio_working_3-way'!Y651+2*PI())/3)</f>
        <v>-0.35144239212652567</v>
      </c>
      <c r="AH651" s="11">
        <f>-'OddsRatio_working_3-way'!U651/(3*'OddsRatio_working_3-way'!X651^(1/3))*COS(('OddsRatio_working_3-way'!Y651+4*PI())/3)</f>
        <v>-0.17709816676648801</v>
      </c>
      <c r="AI651" s="11">
        <f>'OddsRatio_working_3-way'!U651/(3*'OddsRatio_working_3-way'!X651^(1/3))*SIN(('OddsRatio_working_3-way'!Y651)/3)</f>
        <v>-0.10065768544327468</v>
      </c>
      <c r="AJ651" s="11">
        <f>'OddsRatio_working_3-way'!U651/(3*'OddsRatio_working_3-way'!X651^(1/3))*SIN(('OddsRatio_working_3-way'!Y651+2*PI())/3)</f>
        <v>-0.40740070821013763</v>
      </c>
      <c r="AK651" s="11">
        <f>'OddsRatio_working_3-way'!U651/(3*'OddsRatio_working_3-way'!X651^(1/3))*SIN(('OddsRatio_working_3-way'!Y651+4*PI())/3)</f>
        <v>0.50805839365341221</v>
      </c>
      <c r="AL651" s="11">
        <f>'OddsRatio_working_3-way'!Z651+'OddsRatio_working_3-way'!AF651</f>
        <v>1.0570811177860273</v>
      </c>
      <c r="AM651" s="11">
        <f>'OddsRatio_working_3-way'!AA651+'OddsRatio_working_3-way'!AG651</f>
        <v>-0.70288478425305145</v>
      </c>
      <c r="AN651" s="11">
        <f>'OddsRatio_working_3-way'!AB651+'OddsRatio_working_3-way'!AH651</f>
        <v>-0.35419633353297608</v>
      </c>
      <c r="AO651" s="11">
        <f>'OddsRatio_working_3-way'!AC651+'OddsRatio_working_3-way'!AI651</f>
        <v>0</v>
      </c>
      <c r="AP651" s="11">
        <f>'OddsRatio_working_3-way'!AD651+'OddsRatio_working_3-way'!AJ651</f>
        <v>0</v>
      </c>
      <c r="AQ651" s="11">
        <f>'OddsRatio_working_3-way'!AE651+'OddsRatio_working_3-way'!AK651</f>
        <v>0</v>
      </c>
      <c r="AR651" s="10">
        <f>IF(A651="","",IF(('OddsRatio_working_3-way'!X651=0),IF(Q651&gt;0,-Q651^(1/3),(-Q651)^(1/3)),'OddsRatio_working_3-way'!AL651-'OddsRatio_working_3-way'!R651/3))</f>
        <v>1.0570811177860273</v>
      </c>
      <c r="AS651" s="11">
        <f>IF(('OddsRatio_working_3-way'!X651=0),IF(Q651&gt;0,-Q651^(1/3),(-Q651)^(1/3)),'OddsRatio_working_3-way'!AM651-'OddsRatio_working_3-way'!R651/3)</f>
        <v>-0.70288478425305145</v>
      </c>
      <c r="AT651" s="11">
        <f>IF(('OddsRatio_working_3-way'!X651=0),IF(Q651&gt;0,-Q651^(1/3),(-Q651)^(1/3)),'OddsRatio_working_3-way'!AN651-'OddsRatio_working_3-way'!R651/3)</f>
        <v>-0.35419633353297608</v>
      </c>
      <c r="AU651" s="11">
        <f>IF(('OddsRatio_working_3-way'!X651=0),0,'OddsRatio_working_3-way'!AO651)</f>
        <v>0</v>
      </c>
      <c r="AV651" s="11">
        <f>IF(('OddsRatio_working_3-way'!X651=0),0,'OddsRatio_working_3-way'!AP651)</f>
        <v>0</v>
      </c>
      <c r="AW651" s="11">
        <f>IF(('OddsRatio_working_3-way'!X651=0),0,'OddsRatio_working_3-way'!AQ651)</f>
        <v>0</v>
      </c>
    </row>
    <row r="652" spans="1:49" x14ac:dyDescent="0.2">
      <c r="A652" s="4">
        <f>IF('True_Odds_Calculator_3-way'!A653="","",'True_Odds_Calculator_3-way'!A653)</f>
        <v>2.0499999999999998</v>
      </c>
      <c r="B652" s="4">
        <f>IF('True_Odds_Calculator_3-way'!B653="","",'True_Odds_Calculator_3-way'!B653)</f>
        <v>3.4</v>
      </c>
      <c r="C652" s="4">
        <f>IF('True_Odds_Calculator_3-way'!C653="","",'True_Odds_Calculator_3-way'!C653)</f>
        <v>3.97</v>
      </c>
      <c r="D652" s="9">
        <f t="shared" si="143"/>
        <v>0.47463574835559397</v>
      </c>
      <c r="E652" s="9">
        <f t="shared" si="144"/>
        <v>0.28328542037247717</v>
      </c>
      <c r="F652" s="9">
        <f t="shared" si="145"/>
        <v>0.24207883127192883</v>
      </c>
      <c r="G652" s="9">
        <f t="shared" si="146"/>
        <v>1.0541702938758615</v>
      </c>
      <c r="H652" s="9">
        <f t="shared" si="147"/>
        <v>2.1068788085696539</v>
      </c>
      <c r="I652" s="9">
        <f t="shared" si="148"/>
        <v>3.5300087053020675</v>
      </c>
      <c r="J652" s="9">
        <f t="shared" si="149"/>
        <v>4.1308857728113084</v>
      </c>
      <c r="K652" s="11">
        <f t="shared" si="150"/>
        <v>0.48780487804878053</v>
      </c>
      <c r="L652" s="11">
        <f t="shared" si="151"/>
        <v>0.29411764705882354</v>
      </c>
      <c r="M652" s="11">
        <f t="shared" si="152"/>
        <v>0.25188916876574308</v>
      </c>
      <c r="N652" s="11">
        <f>'OddsRatio_working_3-way'!K652+'OddsRatio_working_3-way'!L652+'OddsRatio_working_3-way'!M652-('OddsRatio_working_3-way'!K652*'OddsRatio_working_3-way'!L652)-('OddsRatio_working_3-way'!K652*'OddsRatio_working_3-way'!M652)-('OddsRatio_working_3-way'!L652*'OddsRatio_working_3-way'!M652)+('OddsRatio_working_3-way'!K652*'OddsRatio_working_3-way'!L652*'OddsRatio_working_3-way'!M652)-1</f>
        <v>-0.27047909536733528</v>
      </c>
      <c r="O652" s="11">
        <f>0</f>
        <v>0</v>
      </c>
      <c r="P652" s="11">
        <f>('OddsRatio_working_3-way'!K652*'OddsRatio_working_3-way'!L652)+('OddsRatio_working_3-way'!K652*'OddsRatio_working_3-way'!M652)+('OddsRatio_working_3-way'!L652*'OddsRatio_working_3-way'!M652)-(3*'OddsRatio_working_3-way'!K652*'OddsRatio_working_3-way'!L652*'OddsRatio_working_3-way'!M652)</f>
        <v>0.23201269203386957</v>
      </c>
      <c r="Q652" s="11">
        <f>2*'OddsRatio_working_3-way'!K652*'OddsRatio_working_3-way'!L652*'OddsRatio_working_3-way'!M652</f>
        <v>7.2278097206812941E-2</v>
      </c>
      <c r="R652" s="11">
        <f t="shared" si="153"/>
        <v>0</v>
      </c>
      <c r="S652" s="11">
        <f t="shared" si="154"/>
        <v>-0.85778419111752491</v>
      </c>
      <c r="T652" s="11">
        <f t="shared" si="155"/>
        <v>-0.26722248944471177</v>
      </c>
      <c r="U652" s="11">
        <f>'OddsRatio_working_3-way'!S652-'OddsRatio_working_3-way'!R652^2/3</f>
        <v>-0.85778419111752491</v>
      </c>
      <c r="V652" s="11">
        <f>'OddsRatio_working_3-way'!S652*'OddsRatio_working_3-way'!R652/3-2*'OddsRatio_working_3-way'!R652^3/27-'OddsRatio_working_3-way'!T652</f>
        <v>0.26722248944471177</v>
      </c>
      <c r="W652" s="11">
        <f>'OddsRatio_working_3-way'!V652^2+4*'OddsRatio_working_3-way'!U652^3/27</f>
        <v>-2.2096173680096143E-2</v>
      </c>
      <c r="X652" s="11">
        <f>IF('OddsRatio_working_3-way'!W652&gt;0,IF(ABS('OddsRatio_working_3-way'!V652+SQRT('OddsRatio_working_3-way'!W652))/2&gt;0,ABS('OddsRatio_working_3-way'!V652+SQRT('OddsRatio_working_3-way'!W652))/2,ABS('OddsRatio_working_3-way'!V652-SQRT('OddsRatio_working_3-way'!W652))/2),SQRT(-'OddsRatio_working_3-way'!U652^3/27))</f>
        <v>0.15289214543684482</v>
      </c>
      <c r="Y652" s="11">
        <f>IF('OddsRatio_working_3-way'!W652&gt;=0,IF('OddsRatio_working_3-way'!V652+SQRT('OddsRatio_working_3-way'!W652)&gt;0,0,PI()),ACOS('OddsRatio_working_3-way'!V652/(2*'OddsRatio_working_3-way'!X652)))</f>
        <v>0.50764417761851788</v>
      </c>
      <c r="Z652" s="11">
        <f>'OddsRatio_working_3-way'!X652^(1/3)*COS('OddsRatio_working_3-way'!Y652/3)</f>
        <v>0.52708514693793074</v>
      </c>
      <c r="AA652" s="11">
        <f>'OddsRatio_working_3-way'!X652^(1/3)*COS(('OddsRatio_working_3-way'!Y652+2*PI())/3)</f>
        <v>-0.34152964731743207</v>
      </c>
      <c r="AB652" s="11">
        <f>'OddsRatio_working_3-way'!X652^(1/3)*COS(('OddsRatio_working_3-way'!Y652+4*PI())/3)</f>
        <v>-0.18555549962049872</v>
      </c>
      <c r="AC652" s="11">
        <f>'OddsRatio_working_3-way'!X652^(1/3)*SIN('OddsRatio_working_3-way'!Y652/3)</f>
        <v>9.0051716159447057E-2</v>
      </c>
      <c r="AD652" s="11">
        <f>'OddsRatio_working_3-way'!X652^(1/3)*SIN(('OddsRatio_working_3-way'!Y652+2*PI())/3)</f>
        <v>0.41144326912597812</v>
      </c>
      <c r="AE652" s="11">
        <f>'OddsRatio_working_3-way'!X652^(1/3)*SIN(('OddsRatio_working_3-way'!Y652+4*PI())/3)</f>
        <v>-0.50149498528542502</v>
      </c>
      <c r="AF652" s="11">
        <f>-'OddsRatio_working_3-way'!U652/(3*'OddsRatio_working_3-way'!X652^(1/3))*COS(('OddsRatio_working_3-way'!Y652)/3)</f>
        <v>0.52708514693793085</v>
      </c>
      <c r="AG652" s="11">
        <f>-'OddsRatio_working_3-way'!U652/(3*'OddsRatio_working_3-way'!X652^(1/3))*COS(('OddsRatio_working_3-way'!Y652+2*PI())/3)</f>
        <v>-0.34152964731743213</v>
      </c>
      <c r="AH652" s="11">
        <f>-'OddsRatio_working_3-way'!U652/(3*'OddsRatio_working_3-way'!X652^(1/3))*COS(('OddsRatio_working_3-way'!Y652+4*PI())/3)</f>
        <v>-0.18555549962049878</v>
      </c>
      <c r="AI652" s="11">
        <f>'OddsRatio_working_3-way'!U652/(3*'OddsRatio_working_3-way'!X652^(1/3))*SIN(('OddsRatio_working_3-way'!Y652)/3)</f>
        <v>-9.0051716159447071E-2</v>
      </c>
      <c r="AJ652" s="11">
        <f>'OddsRatio_working_3-way'!U652/(3*'OddsRatio_working_3-way'!X652^(1/3))*SIN(('OddsRatio_working_3-way'!Y652+2*PI())/3)</f>
        <v>-0.41144326912597817</v>
      </c>
      <c r="AK652" s="11">
        <f>'OddsRatio_working_3-way'!U652/(3*'OddsRatio_working_3-way'!X652^(1/3))*SIN(('OddsRatio_working_3-way'!Y652+4*PI())/3)</f>
        <v>0.50149498528542513</v>
      </c>
      <c r="AL652" s="11">
        <f>'OddsRatio_working_3-way'!Z652+'OddsRatio_working_3-way'!AF652</f>
        <v>1.0541702938758615</v>
      </c>
      <c r="AM652" s="11">
        <f>'OddsRatio_working_3-way'!AA652+'OddsRatio_working_3-way'!AG652</f>
        <v>-0.68305929463486414</v>
      </c>
      <c r="AN652" s="11">
        <f>'OddsRatio_working_3-way'!AB652+'OddsRatio_working_3-way'!AH652</f>
        <v>-0.3711109992409975</v>
      </c>
      <c r="AO652" s="11">
        <f>'OddsRatio_working_3-way'!AC652+'OddsRatio_working_3-way'!AI652</f>
        <v>0</v>
      </c>
      <c r="AP652" s="11">
        <f>'OddsRatio_working_3-way'!AD652+'OddsRatio_working_3-way'!AJ652</f>
        <v>0</v>
      </c>
      <c r="AQ652" s="11">
        <f>'OddsRatio_working_3-way'!AE652+'OddsRatio_working_3-way'!AK652</f>
        <v>0</v>
      </c>
      <c r="AR652" s="10">
        <f>IF(A652="","",IF(('OddsRatio_working_3-way'!X652=0),IF(Q652&gt;0,-Q652^(1/3),(-Q652)^(1/3)),'OddsRatio_working_3-way'!AL652-'OddsRatio_working_3-way'!R652/3))</f>
        <v>1.0541702938758615</v>
      </c>
      <c r="AS652" s="11">
        <f>IF(('OddsRatio_working_3-way'!X652=0),IF(Q652&gt;0,-Q652^(1/3),(-Q652)^(1/3)),'OddsRatio_working_3-way'!AM652-'OddsRatio_working_3-way'!R652/3)</f>
        <v>-0.68305929463486414</v>
      </c>
      <c r="AT652" s="11">
        <f>IF(('OddsRatio_working_3-way'!X652=0),IF(Q652&gt;0,-Q652^(1/3),(-Q652)^(1/3)),'OddsRatio_working_3-way'!AN652-'OddsRatio_working_3-way'!R652/3)</f>
        <v>-0.3711109992409975</v>
      </c>
      <c r="AU652" s="11">
        <f>IF(('OddsRatio_working_3-way'!X652=0),0,'OddsRatio_working_3-way'!AO652)</f>
        <v>0</v>
      </c>
      <c r="AV652" s="11">
        <f>IF(('OddsRatio_working_3-way'!X652=0),0,'OddsRatio_working_3-way'!AP652)</f>
        <v>0</v>
      </c>
      <c r="AW652" s="11">
        <f>IF(('OddsRatio_working_3-way'!X652=0),0,'OddsRatio_working_3-way'!AQ652)</f>
        <v>0</v>
      </c>
    </row>
    <row r="653" spans="1:49" x14ac:dyDescent="0.2">
      <c r="A653" s="4">
        <f>IF('True_Odds_Calculator_3-way'!A654="","",'True_Odds_Calculator_3-way'!A654)</f>
        <v>1.95</v>
      </c>
      <c r="B653" s="4">
        <f>IF('True_Odds_Calculator_3-way'!B654="","",'True_Odds_Calculator_3-way'!B654)</f>
        <v>3.72</v>
      </c>
      <c r="C653" s="4">
        <f>IF('True_Odds_Calculator_3-way'!C654="","",'True_Odds_Calculator_3-way'!C654)</f>
        <v>3.94</v>
      </c>
      <c r="D653" s="9">
        <f t="shared" si="143"/>
        <v>0.49877328591868009</v>
      </c>
      <c r="E653" s="9">
        <f t="shared" si="144"/>
        <v>0.25791532110751414</v>
      </c>
      <c r="F653" s="9">
        <f t="shared" si="145"/>
        <v>0.24331139297380569</v>
      </c>
      <c r="G653" s="9">
        <f t="shared" si="146"/>
        <v>1.0578093942666407</v>
      </c>
      <c r="H653" s="9">
        <f t="shared" si="147"/>
        <v>2.0049189245533086</v>
      </c>
      <c r="I653" s="9">
        <f t="shared" si="148"/>
        <v>3.877241552405263</v>
      </c>
      <c r="J653" s="9">
        <f t="shared" si="149"/>
        <v>4.1099596191439236</v>
      </c>
      <c r="K653" s="11">
        <f t="shared" si="150"/>
        <v>0.51282051282051289</v>
      </c>
      <c r="L653" s="11">
        <f t="shared" si="151"/>
        <v>0.26881720430107525</v>
      </c>
      <c r="M653" s="11">
        <f t="shared" si="152"/>
        <v>0.25380710659898476</v>
      </c>
      <c r="N653" s="11">
        <f>'OddsRatio_working_3-way'!K653+'OddsRatio_working_3-way'!L653+'OddsRatio_working_3-way'!M653-('OddsRatio_working_3-way'!K653*'OddsRatio_working_3-way'!L653)-('OddsRatio_working_3-way'!K653*'OddsRatio_working_3-way'!M653)-('OddsRatio_working_3-way'!L653*'OddsRatio_working_3-way'!M653)+('OddsRatio_working_3-way'!K653*'OddsRatio_working_3-way'!L653*'OddsRatio_working_3-way'!M653)-1</f>
        <v>-0.2658067875032013</v>
      </c>
      <c r="O653" s="11">
        <f>0</f>
        <v>0</v>
      </c>
      <c r="P653" s="11">
        <f>('OddsRatio_working_3-way'!K653*'OddsRatio_working_3-way'!L653)+('OddsRatio_working_3-way'!K653*'OddsRatio_working_3-way'!M653)+('OddsRatio_working_3-way'!L653*'OddsRatio_working_3-way'!M653)-(3*'OddsRatio_working_3-way'!K653*'OddsRatio_working_3-way'!L653*'OddsRatio_working_3-way'!M653)</f>
        <v>0.23127446575948291</v>
      </c>
      <c r="Q653" s="11">
        <f>2*'OddsRatio_working_3-way'!K653*'OddsRatio_working_3-way'!L653*'OddsRatio_working_3-way'!M653</f>
        <v>6.997714546429136E-2</v>
      </c>
      <c r="R653" s="11">
        <f t="shared" si="153"/>
        <v>0</v>
      </c>
      <c r="S653" s="11">
        <f t="shared" si="154"/>
        <v>-0.87008487605568574</v>
      </c>
      <c r="T653" s="11">
        <f t="shared" si="155"/>
        <v>-0.263263200016849</v>
      </c>
      <c r="U653" s="11">
        <f>'OddsRatio_working_3-way'!S653-'OddsRatio_working_3-way'!R653^2/3</f>
        <v>-0.87008487605568574</v>
      </c>
      <c r="V653" s="11">
        <f>'OddsRatio_working_3-way'!S653*'OddsRatio_working_3-way'!R653/3-2*'OddsRatio_working_3-way'!R653^3/27-'OddsRatio_working_3-way'!T653</f>
        <v>0.263263200016849</v>
      </c>
      <c r="W653" s="11">
        <f>'OddsRatio_working_3-way'!V653^2+4*'OddsRatio_working_3-way'!U653^3/27</f>
        <v>-2.8277042607637165E-2</v>
      </c>
      <c r="X653" s="11">
        <f>IF('OddsRatio_working_3-way'!W653&gt;0,IF(ABS('OddsRatio_working_3-way'!V653+SQRT('OddsRatio_working_3-way'!W653))/2&gt;0,ABS('OddsRatio_working_3-way'!V653+SQRT('OddsRatio_working_3-way'!W653))/2,ABS('OddsRatio_working_3-way'!V653-SQRT('OddsRatio_working_3-way'!W653))/2),SQRT(-'OddsRatio_working_3-way'!U653^3/27))</f>
        <v>0.15619263354168517</v>
      </c>
      <c r="Y653" s="11">
        <f>IF('OddsRatio_working_3-way'!W653&gt;=0,IF('OddsRatio_working_3-way'!V653+SQRT('OddsRatio_working_3-way'!W653)&gt;0,0,PI()),ACOS('OddsRatio_working_3-way'!V653/(2*'OddsRatio_working_3-way'!X653)))</f>
        <v>0.5684216537074156</v>
      </c>
      <c r="Z653" s="11">
        <f>'OddsRatio_working_3-way'!X653^(1/3)*COS('OddsRatio_working_3-way'!Y653/3)</f>
        <v>0.52890469713332033</v>
      </c>
      <c r="AA653" s="11">
        <f>'OddsRatio_working_3-way'!X653^(1/3)*COS(('OddsRatio_working_3-way'!Y653+2*PI())/3)</f>
        <v>-0.35229359757106821</v>
      </c>
      <c r="AB653" s="11">
        <f>'OddsRatio_working_3-way'!X653^(1/3)*COS(('OddsRatio_working_3-way'!Y653+4*PI())/3)</f>
        <v>-0.17661109956225204</v>
      </c>
      <c r="AC653" s="11">
        <f>'OddsRatio_working_3-way'!X653^(1/3)*SIN('OddsRatio_working_3-way'!Y653/3)</f>
        <v>0.10143033751729581</v>
      </c>
      <c r="AD653" s="11">
        <f>'OddsRatio_working_3-way'!X653^(1/3)*SIN(('OddsRatio_working_3-way'!Y653+2*PI())/3)</f>
        <v>0.40732973513972209</v>
      </c>
      <c r="AE653" s="11">
        <f>'OddsRatio_working_3-way'!X653^(1/3)*SIN(('OddsRatio_working_3-way'!Y653+4*PI())/3)</f>
        <v>-0.50876007265701795</v>
      </c>
      <c r="AF653" s="11">
        <f>-'OddsRatio_working_3-way'!U653/(3*'OddsRatio_working_3-way'!X653^(1/3))*COS(('OddsRatio_working_3-way'!Y653)/3)</f>
        <v>0.52890469713332033</v>
      </c>
      <c r="AG653" s="11">
        <f>-'OddsRatio_working_3-way'!U653/(3*'OddsRatio_working_3-way'!X653^(1/3))*COS(('OddsRatio_working_3-way'!Y653+2*PI())/3)</f>
        <v>-0.35229359757106821</v>
      </c>
      <c r="AH653" s="11">
        <f>-'OddsRatio_working_3-way'!U653/(3*'OddsRatio_working_3-way'!X653^(1/3))*COS(('OddsRatio_working_3-way'!Y653+4*PI())/3)</f>
        <v>-0.17661109956225204</v>
      </c>
      <c r="AI653" s="11">
        <f>'OddsRatio_working_3-way'!U653/(3*'OddsRatio_working_3-way'!X653^(1/3))*SIN(('OddsRatio_working_3-way'!Y653)/3)</f>
        <v>-0.10143033751729581</v>
      </c>
      <c r="AJ653" s="11">
        <f>'OddsRatio_working_3-way'!U653/(3*'OddsRatio_working_3-way'!X653^(1/3))*SIN(('OddsRatio_working_3-way'!Y653+2*PI())/3)</f>
        <v>-0.40732973513972209</v>
      </c>
      <c r="AK653" s="11">
        <f>'OddsRatio_working_3-way'!U653/(3*'OddsRatio_working_3-way'!X653^(1/3))*SIN(('OddsRatio_working_3-way'!Y653+4*PI())/3)</f>
        <v>0.50876007265701795</v>
      </c>
      <c r="AL653" s="11">
        <f>'OddsRatio_working_3-way'!Z653+'OddsRatio_working_3-way'!AF653</f>
        <v>1.0578093942666407</v>
      </c>
      <c r="AM653" s="11">
        <f>'OddsRatio_working_3-way'!AA653+'OddsRatio_working_3-way'!AG653</f>
        <v>-0.70458719514213641</v>
      </c>
      <c r="AN653" s="11">
        <f>'OddsRatio_working_3-way'!AB653+'OddsRatio_working_3-way'!AH653</f>
        <v>-0.35322219912450409</v>
      </c>
      <c r="AO653" s="11">
        <f>'OddsRatio_working_3-way'!AC653+'OddsRatio_working_3-way'!AI653</f>
        <v>0</v>
      </c>
      <c r="AP653" s="11">
        <f>'OddsRatio_working_3-way'!AD653+'OddsRatio_working_3-way'!AJ653</f>
        <v>0</v>
      </c>
      <c r="AQ653" s="11">
        <f>'OddsRatio_working_3-way'!AE653+'OddsRatio_working_3-way'!AK653</f>
        <v>0</v>
      </c>
      <c r="AR653" s="10">
        <f>IF(A653="","",IF(('OddsRatio_working_3-way'!X653=0),IF(Q653&gt;0,-Q653^(1/3),(-Q653)^(1/3)),'OddsRatio_working_3-way'!AL653-'OddsRatio_working_3-way'!R653/3))</f>
        <v>1.0578093942666407</v>
      </c>
      <c r="AS653" s="11">
        <f>IF(('OddsRatio_working_3-way'!X653=0),IF(Q653&gt;0,-Q653^(1/3),(-Q653)^(1/3)),'OddsRatio_working_3-way'!AM653-'OddsRatio_working_3-way'!R653/3)</f>
        <v>-0.70458719514213641</v>
      </c>
      <c r="AT653" s="11">
        <f>IF(('OddsRatio_working_3-way'!X653=0),IF(Q653&gt;0,-Q653^(1/3),(-Q653)^(1/3)),'OddsRatio_working_3-way'!AN653-'OddsRatio_working_3-way'!R653/3)</f>
        <v>-0.35322219912450409</v>
      </c>
      <c r="AU653" s="11">
        <f>IF(('OddsRatio_working_3-way'!X653=0),0,'OddsRatio_working_3-way'!AO653)</f>
        <v>0</v>
      </c>
      <c r="AV653" s="11">
        <f>IF(('OddsRatio_working_3-way'!X653=0),0,'OddsRatio_working_3-way'!AP653)</f>
        <v>0</v>
      </c>
      <c r="AW653" s="11">
        <f>IF(('OddsRatio_working_3-way'!X653=0),0,'OddsRatio_working_3-way'!AQ653)</f>
        <v>0</v>
      </c>
    </row>
    <row r="654" spans="1:49" x14ac:dyDescent="0.2">
      <c r="A654" s="4">
        <f>IF('True_Odds_Calculator_3-way'!A655="","",'True_Odds_Calculator_3-way'!A655)</f>
        <v>2.2400000000000002</v>
      </c>
      <c r="B654" s="4">
        <f>IF('True_Odds_Calculator_3-way'!B655="","",'True_Odds_Calculator_3-way'!B655)</f>
        <v>3.36</v>
      </c>
      <c r="C654" s="4">
        <f>IF('True_Odds_Calculator_3-way'!C655="","",'True_Odds_Calculator_3-way'!C655)</f>
        <v>3.45</v>
      </c>
      <c r="D654" s="9">
        <f t="shared" si="143"/>
        <v>0.43371049790322441</v>
      </c>
      <c r="E654" s="9">
        <f t="shared" si="144"/>
        <v>0.28694286755612225</v>
      </c>
      <c r="F654" s="9">
        <f t="shared" si="145"/>
        <v>0.27934663454065334</v>
      </c>
      <c r="G654" s="9">
        <f t="shared" si="146"/>
        <v>1.0529721658662994</v>
      </c>
      <c r="H654" s="9">
        <f t="shared" si="147"/>
        <v>2.3056854856742115</v>
      </c>
      <c r="I654" s="9">
        <f t="shared" si="148"/>
        <v>3.4850143114444663</v>
      </c>
      <c r="J654" s="9">
        <f t="shared" si="149"/>
        <v>3.5797818063724334</v>
      </c>
      <c r="K654" s="11">
        <f t="shared" si="150"/>
        <v>0.4464285714285714</v>
      </c>
      <c r="L654" s="11">
        <f t="shared" si="151"/>
        <v>0.29761904761904762</v>
      </c>
      <c r="M654" s="11">
        <f t="shared" si="152"/>
        <v>0.28985507246376813</v>
      </c>
      <c r="N654" s="11">
        <f>'OddsRatio_working_3-way'!K654+'OddsRatio_working_3-way'!L654+'OddsRatio_working_3-way'!M654-('OddsRatio_working_3-way'!K654*'OddsRatio_working_3-way'!L654)-('OddsRatio_working_3-way'!K654*'OddsRatio_working_3-way'!M654)-('OddsRatio_working_3-way'!L654*'OddsRatio_working_3-way'!M654)+('OddsRatio_working_3-way'!K654*'OddsRatio_working_3-way'!L654*'OddsRatio_working_3-way'!M654)-1</f>
        <v>-0.27611714975845414</v>
      </c>
      <c r="O654" s="11">
        <f>0</f>
        <v>0</v>
      </c>
      <c r="P654" s="11">
        <f>('OddsRatio_working_3-way'!K654*'OddsRatio_working_3-way'!L654)+('OddsRatio_working_3-way'!K654*'OddsRatio_working_3-way'!M654)+('OddsRatio_working_3-way'!L654*'OddsRatio_working_3-way'!M654)-(3*'OddsRatio_working_3-way'!K654*'OddsRatio_working_3-way'!L654*'OddsRatio_working_3-way'!M654)</f>
        <v>0.23299627822143348</v>
      </c>
      <c r="Q654" s="11">
        <f>2*'OddsRatio_working_3-way'!K654*'OddsRatio_working_3-way'!L654*'OddsRatio_working_3-way'!M654</f>
        <v>7.7023563048407767E-2</v>
      </c>
      <c r="R654" s="11">
        <f t="shared" si="153"/>
        <v>0</v>
      </c>
      <c r="S654" s="11">
        <f t="shared" si="154"/>
        <v>-0.8438312449091171</v>
      </c>
      <c r="T654" s="11">
        <f t="shared" si="155"/>
        <v>-0.27895247765590653</v>
      </c>
      <c r="U654" s="11">
        <f>'OddsRatio_working_3-way'!S654-'OddsRatio_working_3-way'!R654^2/3</f>
        <v>-0.8438312449091171</v>
      </c>
      <c r="V654" s="11">
        <f>'OddsRatio_working_3-way'!S654*'OddsRatio_working_3-way'!R654/3-2*'OddsRatio_working_3-way'!R654^3/27-'OddsRatio_working_3-way'!T654</f>
        <v>0.27895247765590653</v>
      </c>
      <c r="W654" s="11">
        <f>'OddsRatio_working_3-way'!V654^2+4*'OddsRatio_working_3-way'!U654^3/27</f>
        <v>-1.1200481894511463E-2</v>
      </c>
      <c r="X654" s="11">
        <f>IF('OddsRatio_working_3-way'!W654&gt;0,IF(ABS('OddsRatio_working_3-way'!V654+SQRT('OddsRatio_working_3-way'!W654))/2&gt;0,ABS('OddsRatio_working_3-way'!V654+SQRT('OddsRatio_working_3-way'!W654))/2,ABS('OddsRatio_working_3-way'!V654-SQRT('OddsRatio_working_3-way'!W654))/2),SQRT(-'OddsRatio_working_3-way'!U654^3/27))</f>
        <v>0.14917688048494687</v>
      </c>
      <c r="Y654" s="11">
        <f>IF('OddsRatio_working_3-way'!W654&gt;=0,IF('OddsRatio_working_3-way'!V654+SQRT('OddsRatio_working_3-way'!W654)&gt;0,0,PI()),ACOS('OddsRatio_working_3-way'!V654/(2*'OddsRatio_working_3-way'!X654)))</f>
        <v>0.36261559096843277</v>
      </c>
      <c r="Z654" s="11">
        <f>'OddsRatio_working_3-way'!X654^(1/3)*COS('OddsRatio_working_3-way'!Y654/3)</f>
        <v>0.52648608293314969</v>
      </c>
      <c r="AA654" s="11">
        <f>'OddsRatio_working_3-way'!X654^(1/3)*COS(('OddsRatio_working_3-way'!Y654+2*PI())/3)</f>
        <v>-0.31862457797072752</v>
      </c>
      <c r="AB654" s="11">
        <f>'OddsRatio_working_3-way'!X654^(1/3)*COS(('OddsRatio_working_3-way'!Y654+4*PI())/3)</f>
        <v>-0.20786150496242203</v>
      </c>
      <c r="AC654" s="11">
        <f>'OddsRatio_working_3-way'!X654^(1/3)*SIN('OddsRatio_working_3-way'!Y654/3)</f>
        <v>6.3949090017615229E-2</v>
      </c>
      <c r="AD654" s="11">
        <f>'OddsRatio_working_3-way'!X654^(1/3)*SIN(('OddsRatio_working_3-way'!Y654+2*PI())/3)</f>
        <v>0.42397577755026072</v>
      </c>
      <c r="AE654" s="11">
        <f>'OddsRatio_working_3-way'!X654^(1/3)*SIN(('OddsRatio_working_3-way'!Y654+4*PI())/3)</f>
        <v>-0.48792486756787601</v>
      </c>
      <c r="AF654" s="11">
        <f>-'OddsRatio_working_3-way'!U654/(3*'OddsRatio_working_3-way'!X654^(1/3))*COS(('OddsRatio_working_3-way'!Y654)/3)</f>
        <v>0.52648608293314969</v>
      </c>
      <c r="AG654" s="11">
        <f>-'OddsRatio_working_3-way'!U654/(3*'OddsRatio_working_3-way'!X654^(1/3))*COS(('OddsRatio_working_3-way'!Y654+2*PI())/3)</f>
        <v>-0.31862457797072752</v>
      </c>
      <c r="AH654" s="11">
        <f>-'OddsRatio_working_3-way'!U654/(3*'OddsRatio_working_3-way'!X654^(1/3))*COS(('OddsRatio_working_3-way'!Y654+4*PI())/3)</f>
        <v>-0.20786150496242203</v>
      </c>
      <c r="AI654" s="11">
        <f>'OddsRatio_working_3-way'!U654/(3*'OddsRatio_working_3-way'!X654^(1/3))*SIN(('OddsRatio_working_3-way'!Y654)/3)</f>
        <v>-6.3949090017615229E-2</v>
      </c>
      <c r="AJ654" s="11">
        <f>'OddsRatio_working_3-way'!U654/(3*'OddsRatio_working_3-way'!X654^(1/3))*SIN(('OddsRatio_working_3-way'!Y654+2*PI())/3)</f>
        <v>-0.42397577755026072</v>
      </c>
      <c r="AK654" s="11">
        <f>'OddsRatio_working_3-way'!U654/(3*'OddsRatio_working_3-way'!X654^(1/3))*SIN(('OddsRatio_working_3-way'!Y654+4*PI())/3)</f>
        <v>0.48792486756787601</v>
      </c>
      <c r="AL654" s="11">
        <f>'OddsRatio_working_3-way'!Z654+'OddsRatio_working_3-way'!AF654</f>
        <v>1.0529721658662994</v>
      </c>
      <c r="AM654" s="11">
        <f>'OddsRatio_working_3-way'!AA654+'OddsRatio_working_3-way'!AG654</f>
        <v>-0.63724915594145504</v>
      </c>
      <c r="AN654" s="11">
        <f>'OddsRatio_working_3-way'!AB654+'OddsRatio_working_3-way'!AH654</f>
        <v>-0.41572300992484407</v>
      </c>
      <c r="AO654" s="11">
        <f>'OddsRatio_working_3-way'!AC654+'OddsRatio_working_3-way'!AI654</f>
        <v>0</v>
      </c>
      <c r="AP654" s="11">
        <f>'OddsRatio_working_3-way'!AD654+'OddsRatio_working_3-way'!AJ654</f>
        <v>0</v>
      </c>
      <c r="AQ654" s="11">
        <f>'OddsRatio_working_3-way'!AE654+'OddsRatio_working_3-way'!AK654</f>
        <v>0</v>
      </c>
      <c r="AR654" s="10">
        <f>IF(A654="","",IF(('OddsRatio_working_3-way'!X654=0),IF(Q654&gt;0,-Q654^(1/3),(-Q654)^(1/3)),'OddsRatio_working_3-way'!AL654-'OddsRatio_working_3-way'!R654/3))</f>
        <v>1.0529721658662994</v>
      </c>
      <c r="AS654" s="11">
        <f>IF(('OddsRatio_working_3-way'!X654=0),IF(Q654&gt;0,-Q654^(1/3),(-Q654)^(1/3)),'OddsRatio_working_3-way'!AM654-'OddsRatio_working_3-way'!R654/3)</f>
        <v>-0.63724915594145504</v>
      </c>
      <c r="AT654" s="11">
        <f>IF(('OddsRatio_working_3-way'!X654=0),IF(Q654&gt;0,-Q654^(1/3),(-Q654)^(1/3)),'OddsRatio_working_3-way'!AN654-'OddsRatio_working_3-way'!R654/3)</f>
        <v>-0.41572300992484407</v>
      </c>
      <c r="AU654" s="11">
        <f>IF(('OddsRatio_working_3-way'!X654=0),0,'OddsRatio_working_3-way'!AO654)</f>
        <v>0</v>
      </c>
      <c r="AV654" s="11">
        <f>IF(('OddsRatio_working_3-way'!X654=0),0,'OddsRatio_working_3-way'!AP654)</f>
        <v>0</v>
      </c>
      <c r="AW654" s="11">
        <f>IF(('OddsRatio_working_3-way'!X654=0),0,'OddsRatio_working_3-way'!AQ654)</f>
        <v>0</v>
      </c>
    </row>
    <row r="655" spans="1:49" x14ac:dyDescent="0.2">
      <c r="A655" s="4">
        <f>IF('True_Odds_Calculator_3-way'!A656="","",'True_Odds_Calculator_3-way'!A656)</f>
        <v>2.0099999999999998</v>
      </c>
      <c r="B655" s="4">
        <f>IF('True_Odds_Calculator_3-way'!B656="","",'True_Odds_Calculator_3-way'!B656)</f>
        <v>3.48</v>
      </c>
      <c r="C655" s="4">
        <f>IF('True_Odds_Calculator_3-way'!C656="","",'True_Odds_Calculator_3-way'!C656)</f>
        <v>3.99</v>
      </c>
      <c r="D655" s="9">
        <f t="shared" si="143"/>
        <v>0.48359687683419683</v>
      </c>
      <c r="E655" s="9">
        <f t="shared" si="144"/>
        <v>0.27608918057138182</v>
      </c>
      <c r="F655" s="9">
        <f t="shared" si="145"/>
        <v>0.24031394259442165</v>
      </c>
      <c r="G655" s="9">
        <f t="shared" si="146"/>
        <v>1.0572653494028641</v>
      </c>
      <c r="H655" s="9">
        <f t="shared" si="147"/>
        <v>2.0678380028968926</v>
      </c>
      <c r="I655" s="9">
        <f t="shared" si="148"/>
        <v>3.6220180665191033</v>
      </c>
      <c r="J655" s="9">
        <f t="shared" si="149"/>
        <v>4.1612233947145638</v>
      </c>
      <c r="K655" s="11">
        <f t="shared" si="150"/>
        <v>0.49751243781094534</v>
      </c>
      <c r="L655" s="11">
        <f t="shared" si="151"/>
        <v>0.28735632183908044</v>
      </c>
      <c r="M655" s="11">
        <f t="shared" si="152"/>
        <v>0.25062656641604009</v>
      </c>
      <c r="N655" s="11">
        <f>'OddsRatio_working_3-way'!K655+'OddsRatio_working_3-way'!L655+'OddsRatio_working_3-way'!M655-('OddsRatio_working_3-way'!K655*'OddsRatio_working_3-way'!L655)-('OddsRatio_working_3-way'!K655*'OddsRatio_working_3-way'!M655)-('OddsRatio_working_3-way'!L655*'OddsRatio_working_3-way'!M655)+('OddsRatio_working_3-way'!K655*'OddsRatio_working_3-way'!L655*'OddsRatio_working_3-way'!M655)-1</f>
        <v>-0.2683465683709475</v>
      </c>
      <c r="O655" s="11">
        <f>0</f>
        <v>0</v>
      </c>
      <c r="P655" s="11">
        <f>('OddsRatio_working_3-way'!K655*'OddsRatio_working_3-way'!L655)+('OddsRatio_working_3-way'!K655*'OddsRatio_working_3-way'!M655)+('OddsRatio_working_3-way'!L655*'OddsRatio_working_3-way'!M655)-(3*'OddsRatio_working_3-way'!K655*'OddsRatio_working_3-way'!L655*'OddsRatio_working_3-way'!M655)</f>
        <v>0.23218107027734031</v>
      </c>
      <c r="Q655" s="11">
        <f>2*'OddsRatio_working_3-way'!K655*'OddsRatio_working_3-way'!L655*'OddsRatio_working_3-way'!M655</f>
        <v>7.1660824159672926E-2</v>
      </c>
      <c r="R655" s="11">
        <f t="shared" si="153"/>
        <v>0</v>
      </c>
      <c r="S655" s="11">
        <f t="shared" si="154"/>
        <v>-0.86522839359132775</v>
      </c>
      <c r="T655" s="11">
        <f t="shared" si="155"/>
        <v>-0.26704580049115051</v>
      </c>
      <c r="U655" s="11">
        <f>'OddsRatio_working_3-way'!S655-'OddsRatio_working_3-way'!R655^2/3</f>
        <v>-0.86522839359132775</v>
      </c>
      <c r="V655" s="11">
        <f>'OddsRatio_working_3-way'!S655*'OddsRatio_working_3-way'!R655/3-2*'OddsRatio_working_3-way'!R655^3/27-'OddsRatio_working_3-way'!T655</f>
        <v>0.26704580049115051</v>
      </c>
      <c r="W655" s="11">
        <f>'OddsRatio_working_3-way'!V655^2+4*'OddsRatio_working_3-way'!U655^3/27</f>
        <v>-2.4646159663915285E-2</v>
      </c>
      <c r="X655" s="11">
        <f>IF('OddsRatio_working_3-way'!W655&gt;0,IF(ABS('OddsRatio_working_3-way'!V655+SQRT('OddsRatio_working_3-way'!W655))/2&gt;0,ABS('OddsRatio_working_3-way'!V655+SQRT('OddsRatio_working_3-way'!W655))/2,ABS('OddsRatio_working_3-way'!V655-SQRT('OddsRatio_working_3-way'!W655))/2),SQRT(-'OddsRatio_working_3-way'!U655^3/27))</f>
        <v>0.1548867483226653</v>
      </c>
      <c r="Y655" s="11">
        <f>IF('OddsRatio_working_3-way'!W655&gt;=0,IF('OddsRatio_working_3-way'!V655+SQRT('OddsRatio_working_3-way'!W655)&gt;0,0,PI()),ACOS('OddsRatio_working_3-way'!V655/(2*'OddsRatio_working_3-way'!X655)))</f>
        <v>0.53146025911959716</v>
      </c>
      <c r="Z655" s="11">
        <f>'OddsRatio_working_3-way'!X655^(1/3)*COS('OddsRatio_working_3-way'!Y655/3)</f>
        <v>0.52863267470143216</v>
      </c>
      <c r="AA655" s="11">
        <f>'OddsRatio_working_3-way'!X655^(1/3)*COS(('OddsRatio_working_3-way'!Y655+2*PI())/3)</f>
        <v>-0.34627803466317586</v>
      </c>
      <c r="AB655" s="11">
        <f>'OddsRatio_working_3-way'!X655^(1/3)*COS(('OddsRatio_working_3-way'!Y655+4*PI())/3)</f>
        <v>-0.18235464003825605</v>
      </c>
      <c r="AC655" s="11">
        <f>'OddsRatio_working_3-way'!X655^(1/3)*SIN('OddsRatio_working_3-way'!Y655/3)</f>
        <v>9.4641216013174684E-2</v>
      </c>
      <c r="AD655" s="11">
        <f>'OddsRatio_working_3-way'!X655^(1/3)*SIN(('OddsRatio_working_3-way'!Y655+2*PI())/3)</f>
        <v>0.41048871755536842</v>
      </c>
      <c r="AE655" s="11">
        <f>'OddsRatio_working_3-way'!X655^(1/3)*SIN(('OddsRatio_working_3-way'!Y655+4*PI())/3)</f>
        <v>-0.50512993356854308</v>
      </c>
      <c r="AF655" s="11">
        <f>-'OddsRatio_working_3-way'!U655/(3*'OddsRatio_working_3-way'!X655^(1/3))*COS(('OddsRatio_working_3-way'!Y655)/3)</f>
        <v>0.52863267470143205</v>
      </c>
      <c r="AG655" s="11">
        <f>-'OddsRatio_working_3-way'!U655/(3*'OddsRatio_working_3-way'!X655^(1/3))*COS(('OddsRatio_working_3-way'!Y655+2*PI())/3)</f>
        <v>-0.3462780346631758</v>
      </c>
      <c r="AH655" s="11">
        <f>-'OddsRatio_working_3-way'!U655/(3*'OddsRatio_working_3-way'!X655^(1/3))*COS(('OddsRatio_working_3-way'!Y655+4*PI())/3)</f>
        <v>-0.18235464003825599</v>
      </c>
      <c r="AI655" s="11">
        <f>'OddsRatio_working_3-way'!U655/(3*'OddsRatio_working_3-way'!X655^(1/3))*SIN(('OddsRatio_working_3-way'!Y655)/3)</f>
        <v>-9.4641216013174656E-2</v>
      </c>
      <c r="AJ655" s="11">
        <f>'OddsRatio_working_3-way'!U655/(3*'OddsRatio_working_3-way'!X655^(1/3))*SIN(('OddsRatio_working_3-way'!Y655+2*PI())/3)</f>
        <v>-0.41048871755536837</v>
      </c>
      <c r="AK655" s="11">
        <f>'OddsRatio_working_3-way'!U655/(3*'OddsRatio_working_3-way'!X655^(1/3))*SIN(('OddsRatio_working_3-way'!Y655+4*PI())/3)</f>
        <v>0.50512993356854297</v>
      </c>
      <c r="AL655" s="11">
        <f>'OddsRatio_working_3-way'!Z655+'OddsRatio_working_3-way'!AF655</f>
        <v>1.0572653494028641</v>
      </c>
      <c r="AM655" s="11">
        <f>'OddsRatio_working_3-way'!AA655+'OddsRatio_working_3-way'!AG655</f>
        <v>-0.69255606932635172</v>
      </c>
      <c r="AN655" s="11">
        <f>'OddsRatio_working_3-way'!AB655+'OddsRatio_working_3-way'!AH655</f>
        <v>-0.36470928007651204</v>
      </c>
      <c r="AO655" s="11">
        <f>'OddsRatio_working_3-way'!AC655+'OddsRatio_working_3-way'!AI655</f>
        <v>0</v>
      </c>
      <c r="AP655" s="11">
        <f>'OddsRatio_working_3-way'!AD655+'OddsRatio_working_3-way'!AJ655</f>
        <v>0</v>
      </c>
      <c r="AQ655" s="11">
        <f>'OddsRatio_working_3-way'!AE655+'OddsRatio_working_3-way'!AK655</f>
        <v>0</v>
      </c>
      <c r="AR655" s="10">
        <f>IF(A655="","",IF(('OddsRatio_working_3-way'!X655=0),IF(Q655&gt;0,-Q655^(1/3),(-Q655)^(1/3)),'OddsRatio_working_3-way'!AL655-'OddsRatio_working_3-way'!R655/3))</f>
        <v>1.0572653494028641</v>
      </c>
      <c r="AS655" s="11">
        <f>IF(('OddsRatio_working_3-way'!X655=0),IF(Q655&gt;0,-Q655^(1/3),(-Q655)^(1/3)),'OddsRatio_working_3-way'!AM655-'OddsRatio_working_3-way'!R655/3)</f>
        <v>-0.69255606932635172</v>
      </c>
      <c r="AT655" s="11">
        <f>IF(('OddsRatio_working_3-way'!X655=0),IF(Q655&gt;0,-Q655^(1/3),(-Q655)^(1/3)),'OddsRatio_working_3-way'!AN655-'OddsRatio_working_3-way'!R655/3)</f>
        <v>-0.36470928007651204</v>
      </c>
      <c r="AU655" s="11">
        <f>IF(('OddsRatio_working_3-way'!X655=0),0,'OddsRatio_working_3-way'!AO655)</f>
        <v>0</v>
      </c>
      <c r="AV655" s="11">
        <f>IF(('OddsRatio_working_3-way'!X655=0),0,'OddsRatio_working_3-way'!AP655)</f>
        <v>0</v>
      </c>
      <c r="AW655" s="11">
        <f>IF(('OddsRatio_working_3-way'!X655=0),0,'OddsRatio_working_3-way'!AQ655)</f>
        <v>0</v>
      </c>
    </row>
    <row r="656" spans="1:49" x14ac:dyDescent="0.2">
      <c r="A656" s="4">
        <f>IF('True_Odds_Calculator_3-way'!A657="","",'True_Odds_Calculator_3-way'!A657)</f>
        <v>2.74</v>
      </c>
      <c r="B656" s="4">
        <f>IF('True_Odds_Calculator_3-way'!B657="","",'True_Odds_Calculator_3-way'!B657)</f>
        <v>2.97</v>
      </c>
      <c r="C656" s="4">
        <f>IF('True_Odds_Calculator_3-way'!C657="","",'True_Odds_Calculator_3-way'!C657)</f>
        <v>3.02</v>
      </c>
      <c r="D656" s="9">
        <f t="shared" si="143"/>
        <v>0.35372015814973606</v>
      </c>
      <c r="E656" s="9">
        <f t="shared" si="144"/>
        <v>0.32588087362251711</v>
      </c>
      <c r="F656" s="9">
        <f t="shared" si="145"/>
        <v>0.32039896822774722</v>
      </c>
      <c r="G656" s="9">
        <f t="shared" si="146"/>
        <v>1.0500538007461766</v>
      </c>
      <c r="H656" s="9">
        <f t="shared" si="147"/>
        <v>2.8270936132983469</v>
      </c>
      <c r="I656" s="9">
        <f t="shared" si="148"/>
        <v>3.0686059874699683</v>
      </c>
      <c r="J656" s="9">
        <f t="shared" si="149"/>
        <v>3.1211086775072765</v>
      </c>
      <c r="K656" s="11">
        <f t="shared" si="150"/>
        <v>0.36496350364963503</v>
      </c>
      <c r="L656" s="11">
        <f t="shared" si="151"/>
        <v>0.33670033670033667</v>
      </c>
      <c r="M656" s="11">
        <f t="shared" si="152"/>
        <v>0.33112582781456956</v>
      </c>
      <c r="N656" s="11">
        <f>'OddsRatio_working_3-way'!K656+'OddsRatio_working_3-way'!L656+'OddsRatio_working_3-way'!M656-('OddsRatio_working_3-way'!K656*'OddsRatio_working_3-way'!L656)-('OddsRatio_working_3-way'!K656*'OddsRatio_working_3-way'!M656)-('OddsRatio_working_3-way'!L656*'OddsRatio_working_3-way'!M656)+('OddsRatio_working_3-way'!K656*'OddsRatio_working_3-way'!L656*'OddsRatio_working_3-way'!M656)-1</f>
        <v>-0.28174284049954779</v>
      </c>
      <c r="O656" s="11">
        <f>0</f>
        <v>0</v>
      </c>
      <c r="P656" s="11">
        <f>('OddsRatio_working_3-way'!K656*'OddsRatio_working_3-way'!L656)+('OddsRatio_working_3-way'!K656*'OddsRatio_working_3-way'!M656)+('OddsRatio_working_3-way'!L656*'OddsRatio_working_3-way'!M656)-(3*'OddsRatio_working_3-way'!K656*'OddsRatio_working_3-way'!L656*'OddsRatio_working_3-way'!M656)</f>
        <v>0.2331528169010646</v>
      </c>
      <c r="Q656" s="11">
        <f>2*'OddsRatio_working_3-way'!K656*'OddsRatio_working_3-way'!L656*'OddsRatio_working_3-way'!M656</f>
        <v>8.1379691763024287E-2</v>
      </c>
      <c r="R656" s="11">
        <f t="shared" si="153"/>
        <v>0</v>
      </c>
      <c r="S656" s="11">
        <f t="shared" si="154"/>
        <v>-0.82753768112676784</v>
      </c>
      <c r="T656" s="11">
        <f t="shared" si="155"/>
        <v>-0.28884386775803417</v>
      </c>
      <c r="U656" s="11">
        <f>'OddsRatio_working_3-way'!S656-'OddsRatio_working_3-way'!R656^2/3</f>
        <v>-0.82753768112676784</v>
      </c>
      <c r="V656" s="11">
        <f>'OddsRatio_working_3-way'!S656*'OddsRatio_working_3-way'!R656/3-2*'OddsRatio_working_3-way'!R656^3/27-'OddsRatio_working_3-way'!T656</f>
        <v>0.28884386775803417</v>
      </c>
      <c r="W656" s="11">
        <f>'OddsRatio_working_3-way'!V656^2+4*'OddsRatio_working_3-way'!U656^3/27</f>
        <v>-5.2673228984714826E-4</v>
      </c>
      <c r="X656" s="11">
        <f>IF('OddsRatio_working_3-way'!W656&gt;0,IF(ABS('OddsRatio_working_3-way'!V656+SQRT('OddsRatio_working_3-way'!W656))/2&gt;0,ABS('OddsRatio_working_3-way'!V656+SQRT('OddsRatio_working_3-way'!W656))/2,ABS('OddsRatio_working_3-way'!V656-SQRT('OddsRatio_working_3-way'!W656))/2),SQRT(-'OddsRatio_working_3-way'!U656^3/27))</f>
        <v>0.14487711364400166</v>
      </c>
      <c r="Y656" s="11">
        <f>IF('OddsRatio_working_3-way'!W656&gt;=0,IF('OddsRatio_working_3-way'!V656+SQRT('OddsRatio_working_3-way'!W656)&gt;0,0,PI()),ACOS('OddsRatio_working_3-way'!V656/(2*'OddsRatio_working_3-way'!X656)))</f>
        <v>7.9290352983258705E-2</v>
      </c>
      <c r="Z656" s="11">
        <f>'OddsRatio_working_3-way'!X656^(1/3)*COS('OddsRatio_working_3-way'!Y656/3)</f>
        <v>0.52502690037308841</v>
      </c>
      <c r="AA656" s="11">
        <f>'OddsRatio_working_3-way'!X656^(1/3)*COS(('OddsRatio_working_3-way'!Y656+2*PI())/3)</f>
        <v>-0.27453367044918053</v>
      </c>
      <c r="AB656" s="11">
        <f>'OddsRatio_working_3-way'!X656^(1/3)*COS(('OddsRatio_working_3-way'!Y656+4*PI())/3)</f>
        <v>-0.25049322992390799</v>
      </c>
      <c r="AC656" s="11">
        <f>'OddsRatio_working_3-way'!X656^(1/3)*SIN('OddsRatio_working_3-way'!Y656/3)</f>
        <v>1.3879754808703283E-2</v>
      </c>
      <c r="AD656" s="11">
        <f>'OddsRatio_working_3-way'!X656^(1/3)*SIN(('OddsRatio_working_3-way'!Y656+2*PI())/3)</f>
        <v>0.44774675598894453</v>
      </c>
      <c r="AE656" s="11">
        <f>'OddsRatio_working_3-way'!X656^(1/3)*SIN(('OddsRatio_working_3-way'!Y656+4*PI())/3)</f>
        <v>-0.46162651079764777</v>
      </c>
      <c r="AF656" s="11">
        <f>-'OddsRatio_working_3-way'!U656/(3*'OddsRatio_working_3-way'!X656^(1/3))*COS(('OddsRatio_working_3-way'!Y656)/3)</f>
        <v>0.5250269003730883</v>
      </c>
      <c r="AG656" s="11">
        <f>-'OddsRatio_working_3-way'!U656/(3*'OddsRatio_working_3-way'!X656^(1/3))*COS(('OddsRatio_working_3-way'!Y656+2*PI())/3)</f>
        <v>-0.27453367044918048</v>
      </c>
      <c r="AH656" s="11">
        <f>-'OddsRatio_working_3-way'!U656/(3*'OddsRatio_working_3-way'!X656^(1/3))*COS(('OddsRatio_working_3-way'!Y656+4*PI())/3)</f>
        <v>-0.25049322992390793</v>
      </c>
      <c r="AI656" s="11">
        <f>'OddsRatio_working_3-way'!U656/(3*'OddsRatio_working_3-way'!X656^(1/3))*SIN(('OddsRatio_working_3-way'!Y656)/3)</f>
        <v>-1.3879754808703279E-2</v>
      </c>
      <c r="AJ656" s="11">
        <f>'OddsRatio_working_3-way'!U656/(3*'OddsRatio_working_3-way'!X656^(1/3))*SIN(('OddsRatio_working_3-way'!Y656+2*PI())/3)</f>
        <v>-0.44774675598894442</v>
      </c>
      <c r="AK656" s="11">
        <f>'OddsRatio_working_3-way'!U656/(3*'OddsRatio_working_3-way'!X656^(1/3))*SIN(('OddsRatio_working_3-way'!Y656+4*PI())/3)</f>
        <v>0.46162651079764766</v>
      </c>
      <c r="AL656" s="11">
        <f>'OddsRatio_working_3-way'!Z656+'OddsRatio_working_3-way'!AF656</f>
        <v>1.0500538007461766</v>
      </c>
      <c r="AM656" s="11">
        <f>'OddsRatio_working_3-way'!AA656+'OddsRatio_working_3-way'!AG656</f>
        <v>-0.54906734089836107</v>
      </c>
      <c r="AN656" s="11">
        <f>'OddsRatio_working_3-way'!AB656+'OddsRatio_working_3-way'!AH656</f>
        <v>-0.50098645984781598</v>
      </c>
      <c r="AO656" s="11">
        <f>'OddsRatio_working_3-way'!AC656+'OddsRatio_working_3-way'!AI656</f>
        <v>0</v>
      </c>
      <c r="AP656" s="11">
        <f>'OddsRatio_working_3-way'!AD656+'OddsRatio_working_3-way'!AJ656</f>
        <v>0</v>
      </c>
      <c r="AQ656" s="11">
        <f>'OddsRatio_working_3-way'!AE656+'OddsRatio_working_3-way'!AK656</f>
        <v>0</v>
      </c>
      <c r="AR656" s="10">
        <f>IF(A656="","",IF(('OddsRatio_working_3-way'!X656=0),IF(Q656&gt;0,-Q656^(1/3),(-Q656)^(1/3)),'OddsRatio_working_3-way'!AL656-'OddsRatio_working_3-way'!R656/3))</f>
        <v>1.0500538007461766</v>
      </c>
      <c r="AS656" s="11">
        <f>IF(('OddsRatio_working_3-way'!X656=0),IF(Q656&gt;0,-Q656^(1/3),(-Q656)^(1/3)),'OddsRatio_working_3-way'!AM656-'OddsRatio_working_3-way'!R656/3)</f>
        <v>-0.54906734089836107</v>
      </c>
      <c r="AT656" s="11">
        <f>IF(('OddsRatio_working_3-way'!X656=0),IF(Q656&gt;0,-Q656^(1/3),(-Q656)^(1/3)),'OddsRatio_working_3-way'!AN656-'OddsRatio_working_3-way'!R656/3)</f>
        <v>-0.50098645984781598</v>
      </c>
      <c r="AU656" s="11">
        <f>IF(('OddsRatio_working_3-way'!X656=0),0,'OddsRatio_working_3-way'!AO656)</f>
        <v>0</v>
      </c>
      <c r="AV656" s="11">
        <f>IF(('OddsRatio_working_3-way'!X656=0),0,'OddsRatio_working_3-way'!AP656)</f>
        <v>0</v>
      </c>
      <c r="AW656" s="11">
        <f>IF(('OddsRatio_working_3-way'!X656=0),0,'OddsRatio_working_3-way'!AQ656)</f>
        <v>0</v>
      </c>
    </row>
    <row r="657" spans="1:49" x14ac:dyDescent="0.2">
      <c r="A657" s="4">
        <f>IF('True_Odds_Calculator_3-way'!A658="","",'True_Odds_Calculator_3-way'!A658)</f>
        <v>1.96</v>
      </c>
      <c r="B657" s="4">
        <f>IF('True_Odds_Calculator_3-way'!B658="","",'True_Odds_Calculator_3-way'!B658)</f>
        <v>3.32</v>
      </c>
      <c r="C657" s="4">
        <f>IF('True_Odds_Calculator_3-way'!C658="","",'True_Odds_Calculator_3-way'!C658)</f>
        <v>4.47</v>
      </c>
      <c r="D657" s="9">
        <f t="shared" si="143"/>
        <v>0.4962475286719793</v>
      </c>
      <c r="E657" s="9">
        <f t="shared" si="144"/>
        <v>0.28958522535249465</v>
      </c>
      <c r="F657" s="9">
        <f t="shared" si="145"/>
        <v>0.21416724597552597</v>
      </c>
      <c r="G657" s="9">
        <f t="shared" si="146"/>
        <v>1.057420193179865</v>
      </c>
      <c r="H657" s="9">
        <f t="shared" si="147"/>
        <v>2.0151233854526702</v>
      </c>
      <c r="I657" s="9">
        <f t="shared" si="148"/>
        <v>3.4532148481772862</v>
      </c>
      <c r="J657" s="9">
        <f t="shared" si="149"/>
        <v>4.6692480703341319</v>
      </c>
      <c r="K657" s="11">
        <f t="shared" si="150"/>
        <v>0.51020408163265307</v>
      </c>
      <c r="L657" s="11">
        <f t="shared" si="151"/>
        <v>0.30120481927710846</v>
      </c>
      <c r="M657" s="11">
        <f t="shared" si="152"/>
        <v>0.2237136465324385</v>
      </c>
      <c r="N657" s="11">
        <f>'OddsRatio_working_3-way'!K657+'OddsRatio_working_3-way'!L657+'OddsRatio_working_3-way'!M657-('OddsRatio_working_3-way'!K657*'OddsRatio_working_3-way'!L657)-('OddsRatio_working_3-way'!K657*'OddsRatio_working_3-way'!M657)-('OddsRatio_working_3-way'!L657*'OddsRatio_working_3-way'!M657)+('OddsRatio_working_3-way'!K657*'OddsRatio_working_3-way'!L657*'OddsRatio_working_3-way'!M657)-1</f>
        <v>-0.26569722252934469</v>
      </c>
      <c r="O657" s="11">
        <f>0</f>
        <v>0</v>
      </c>
      <c r="P657" s="11">
        <f>('OddsRatio_working_3-way'!K657*'OddsRatio_working_3-way'!L657)+('OddsRatio_working_3-way'!K657*'OddsRatio_working_3-way'!M657)+('OddsRatio_working_3-way'!L657*'OddsRatio_working_3-way'!M657)-(3*'OddsRatio_working_3-way'!K657*'OddsRatio_working_3-way'!L657*'OddsRatio_working_3-way'!M657)</f>
        <v>0.2320609654066203</v>
      </c>
      <c r="Q657" s="11">
        <f>2*'OddsRatio_working_3-way'!K657*'OddsRatio_working_3-way'!L657*'OddsRatio_working_3-way'!M657</f>
        <v>6.8758804564924558E-2</v>
      </c>
      <c r="R657" s="11">
        <f t="shared" si="153"/>
        <v>0</v>
      </c>
      <c r="S657" s="11">
        <f t="shared" si="154"/>
        <v>-0.87340380602206158</v>
      </c>
      <c r="T657" s="11">
        <f t="shared" si="155"/>
        <v>-0.25878631289542575</v>
      </c>
      <c r="U657" s="11">
        <f>'OddsRatio_working_3-way'!S657-'OddsRatio_working_3-way'!R657^2/3</f>
        <v>-0.87340380602206158</v>
      </c>
      <c r="V657" s="11">
        <f>'OddsRatio_working_3-way'!S657*'OddsRatio_working_3-way'!R657/3-2*'OddsRatio_working_3-way'!R657^3/27-'OddsRatio_working_3-way'!T657</f>
        <v>0.25878631289542575</v>
      </c>
      <c r="W657" s="11">
        <f>'OddsRatio_working_3-way'!V657^2+4*'OddsRatio_working_3-way'!U657^3/27</f>
        <v>-3.1735170325772041E-2</v>
      </c>
      <c r="X657" s="11">
        <f>IF('OddsRatio_working_3-way'!W657&gt;0,IF(ABS('OddsRatio_working_3-way'!V657+SQRT('OddsRatio_working_3-way'!W657))/2&gt;0,ABS('OddsRatio_working_3-way'!V657+SQRT('OddsRatio_working_3-way'!W657))/2,ABS('OddsRatio_working_3-way'!V657-SQRT('OddsRatio_working_3-way'!W657))/2),SQRT(-'OddsRatio_working_3-way'!U657^3/27))</f>
        <v>0.15708717807938785</v>
      </c>
      <c r="Y657" s="11">
        <f>IF('OddsRatio_working_3-way'!W657&gt;=0,IF('OddsRatio_working_3-way'!V657+SQRT('OddsRatio_working_3-way'!W657)&gt;0,0,PI()),ACOS('OddsRatio_working_3-way'!V657/(2*'OddsRatio_working_3-way'!X657)))</f>
        <v>0.60288559584517387</v>
      </c>
      <c r="Z657" s="11">
        <f>'OddsRatio_working_3-way'!X657^(1/3)*COS('OddsRatio_working_3-way'!Y657/3)</f>
        <v>0.52871009658993262</v>
      </c>
      <c r="AA657" s="11">
        <f>'OddsRatio_working_3-way'!X657^(1/3)*COS(('OddsRatio_working_3-way'!Y657+2*PI())/3)</f>
        <v>-0.35762978672083134</v>
      </c>
      <c r="AB657" s="11">
        <f>'OddsRatio_working_3-way'!X657^(1/3)*COS(('OddsRatio_working_3-way'!Y657+4*PI())/3)</f>
        <v>-0.17108030986910139</v>
      </c>
      <c r="AC657" s="11">
        <f>'OddsRatio_working_3-way'!X657^(1/3)*SIN('OddsRatio_working_3-way'!Y657/3)</f>
        <v>0.1077043906775302</v>
      </c>
      <c r="AD657" s="11">
        <f>'OddsRatio_working_3-way'!X657^(1/3)*SIN(('OddsRatio_working_3-way'!Y657+2*PI())/3)</f>
        <v>0.40402417954544084</v>
      </c>
      <c r="AE657" s="11">
        <f>'OddsRatio_working_3-way'!X657^(1/3)*SIN(('OddsRatio_working_3-way'!Y657+4*PI())/3)</f>
        <v>-0.51172857022297102</v>
      </c>
      <c r="AF657" s="11">
        <f>-'OddsRatio_working_3-way'!U657/(3*'OddsRatio_working_3-way'!X657^(1/3))*COS(('OddsRatio_working_3-way'!Y657)/3)</f>
        <v>0.52871009658993251</v>
      </c>
      <c r="AG657" s="11">
        <f>-'OddsRatio_working_3-way'!U657/(3*'OddsRatio_working_3-way'!X657^(1/3))*COS(('OddsRatio_working_3-way'!Y657+2*PI())/3)</f>
        <v>-0.35762978672083123</v>
      </c>
      <c r="AH657" s="11">
        <f>-'OddsRatio_working_3-way'!U657/(3*'OddsRatio_working_3-way'!X657^(1/3))*COS(('OddsRatio_working_3-way'!Y657+4*PI())/3)</f>
        <v>-0.17108030986910136</v>
      </c>
      <c r="AI657" s="11">
        <f>'OddsRatio_working_3-way'!U657/(3*'OddsRatio_working_3-way'!X657^(1/3))*SIN(('OddsRatio_working_3-way'!Y657)/3)</f>
        <v>-0.10770439067753018</v>
      </c>
      <c r="AJ657" s="11">
        <f>'OddsRatio_working_3-way'!U657/(3*'OddsRatio_working_3-way'!X657^(1/3))*SIN(('OddsRatio_working_3-way'!Y657+2*PI())/3)</f>
        <v>-0.40402417954544073</v>
      </c>
      <c r="AK657" s="11">
        <f>'OddsRatio_working_3-way'!U657/(3*'OddsRatio_working_3-way'!X657^(1/3))*SIN(('OddsRatio_working_3-way'!Y657+4*PI())/3)</f>
        <v>0.51172857022297091</v>
      </c>
      <c r="AL657" s="11">
        <f>'OddsRatio_working_3-way'!Z657+'OddsRatio_working_3-way'!AF657</f>
        <v>1.057420193179865</v>
      </c>
      <c r="AM657" s="11">
        <f>'OddsRatio_working_3-way'!AA657+'OddsRatio_working_3-way'!AG657</f>
        <v>-0.71525957344166258</v>
      </c>
      <c r="AN657" s="11">
        <f>'OddsRatio_working_3-way'!AB657+'OddsRatio_working_3-way'!AH657</f>
        <v>-0.34216061973820278</v>
      </c>
      <c r="AO657" s="11">
        <f>'OddsRatio_working_3-way'!AC657+'OddsRatio_working_3-way'!AI657</f>
        <v>0</v>
      </c>
      <c r="AP657" s="11">
        <f>'OddsRatio_working_3-way'!AD657+'OddsRatio_working_3-way'!AJ657</f>
        <v>0</v>
      </c>
      <c r="AQ657" s="11">
        <f>'OddsRatio_working_3-way'!AE657+'OddsRatio_working_3-way'!AK657</f>
        <v>0</v>
      </c>
      <c r="AR657" s="10">
        <f>IF(A657="","",IF(('OddsRatio_working_3-way'!X657=0),IF(Q657&gt;0,-Q657^(1/3),(-Q657)^(1/3)),'OddsRatio_working_3-way'!AL657-'OddsRatio_working_3-way'!R657/3))</f>
        <v>1.057420193179865</v>
      </c>
      <c r="AS657" s="11">
        <f>IF(('OddsRatio_working_3-way'!X657=0),IF(Q657&gt;0,-Q657^(1/3),(-Q657)^(1/3)),'OddsRatio_working_3-way'!AM657-'OddsRatio_working_3-way'!R657/3)</f>
        <v>-0.71525957344166258</v>
      </c>
      <c r="AT657" s="11">
        <f>IF(('OddsRatio_working_3-way'!X657=0),IF(Q657&gt;0,-Q657^(1/3),(-Q657)^(1/3)),'OddsRatio_working_3-way'!AN657-'OddsRatio_working_3-way'!R657/3)</f>
        <v>-0.34216061973820278</v>
      </c>
      <c r="AU657" s="11">
        <f>IF(('OddsRatio_working_3-way'!X657=0),0,'OddsRatio_working_3-way'!AO657)</f>
        <v>0</v>
      </c>
      <c r="AV657" s="11">
        <f>IF(('OddsRatio_working_3-way'!X657=0),0,'OddsRatio_working_3-way'!AP657)</f>
        <v>0</v>
      </c>
      <c r="AW657" s="11">
        <f>IF(('OddsRatio_working_3-way'!X657=0),0,'OddsRatio_working_3-way'!AQ657)</f>
        <v>0</v>
      </c>
    </row>
    <row r="658" spans="1:49" x14ac:dyDescent="0.2">
      <c r="A658" s="4">
        <f>IF('True_Odds_Calculator_3-way'!A659="","",'True_Odds_Calculator_3-way'!A659)</f>
        <v>2.16</v>
      </c>
      <c r="B658" s="4">
        <f>IF('True_Odds_Calculator_3-way'!B659="","",'True_Odds_Calculator_3-way'!B659)</f>
        <v>3.35</v>
      </c>
      <c r="C658" s="4">
        <f>IF('True_Odds_Calculator_3-way'!C659="","",'True_Odds_Calculator_3-way'!C659)</f>
        <v>3.68</v>
      </c>
      <c r="D658" s="9">
        <f t="shared" si="143"/>
        <v>0.45030452647953351</v>
      </c>
      <c r="E658" s="9">
        <f t="shared" si="144"/>
        <v>0.28793474476919767</v>
      </c>
      <c r="F658" s="9">
        <f t="shared" si="145"/>
        <v>0.26176072875126905</v>
      </c>
      <c r="G658" s="9">
        <f t="shared" si="146"/>
        <v>1.0523443144399227</v>
      </c>
      <c r="H658" s="9">
        <f t="shared" si="147"/>
        <v>2.2207194047503105</v>
      </c>
      <c r="I658" s="9">
        <f t="shared" si="148"/>
        <v>3.4730091389338185</v>
      </c>
      <c r="J658" s="9">
        <f t="shared" si="149"/>
        <v>3.8202827626989935</v>
      </c>
      <c r="K658" s="11">
        <f t="shared" si="150"/>
        <v>0.46296296296296291</v>
      </c>
      <c r="L658" s="11">
        <f t="shared" si="151"/>
        <v>0.29850746268656714</v>
      </c>
      <c r="M658" s="11">
        <f t="shared" si="152"/>
        <v>0.27173913043478259</v>
      </c>
      <c r="N658" s="11">
        <f>'OddsRatio_working_3-way'!K658+'OddsRatio_working_3-way'!L658+'OddsRatio_working_3-way'!M658-('OddsRatio_working_3-way'!K658*'OddsRatio_working_3-way'!L658)-('OddsRatio_working_3-way'!K658*'OddsRatio_working_3-way'!M658)-('OddsRatio_working_3-way'!L658*'OddsRatio_working_3-way'!M658)+('OddsRatio_working_3-way'!K658*'OddsRatio_working_3-way'!L658*'OddsRatio_working_3-way'!M658)-1</f>
        <v>-0.27435587761674729</v>
      </c>
      <c r="O658" s="11">
        <f>0</f>
        <v>0</v>
      </c>
      <c r="P658" s="11">
        <f>('OddsRatio_working_3-way'!K658*'OddsRatio_working_3-way'!L658)+('OddsRatio_working_3-way'!K658*'OddsRatio_working_3-way'!M658)+('OddsRatio_working_3-way'!L658*'OddsRatio_working_3-way'!M658)-(3*'OddsRatio_working_3-way'!K658*'OddsRatio_working_3-way'!L658*'OddsRatio_working_3-way'!M658)</f>
        <v>0.23245787968370701</v>
      </c>
      <c r="Q658" s="11">
        <f>2*'OddsRatio_working_3-way'!K658*'OddsRatio_working_3-way'!L658*'OddsRatio_working_3-way'!M658</f>
        <v>7.5107554017352834E-2</v>
      </c>
      <c r="R658" s="11">
        <f t="shared" si="153"/>
        <v>0</v>
      </c>
      <c r="S658" s="11">
        <f t="shared" si="154"/>
        <v>-0.84728594737245488</v>
      </c>
      <c r="T658" s="11">
        <f t="shared" si="155"/>
        <v>-0.27375959527381416</v>
      </c>
      <c r="U658" s="11">
        <f>'OddsRatio_working_3-way'!S658-'OddsRatio_working_3-way'!R658^2/3</f>
        <v>-0.84728594737245488</v>
      </c>
      <c r="V658" s="11">
        <f>'OddsRatio_working_3-way'!S658*'OddsRatio_working_3-way'!R658/3-2*'OddsRatio_working_3-way'!R658^3/27-'OddsRatio_working_3-way'!T658</f>
        <v>0.27375959527381416</v>
      </c>
      <c r="W658" s="11">
        <f>'OddsRatio_working_3-way'!V658^2+4*'OddsRatio_working_3-way'!U658^3/27</f>
        <v>-1.5168432802348378E-2</v>
      </c>
      <c r="X658" s="11">
        <f>IF('OddsRatio_working_3-way'!W658&gt;0,IF(ABS('OddsRatio_working_3-way'!V658+SQRT('OddsRatio_working_3-way'!W658))/2&gt;0,ABS('OddsRatio_working_3-way'!V658+SQRT('OddsRatio_working_3-way'!W658))/2,ABS('OddsRatio_working_3-way'!V658-SQRT('OddsRatio_working_3-way'!W658))/2),SQRT(-'OddsRatio_working_3-way'!U658^3/27))</f>
        <v>0.15009392793083845</v>
      </c>
      <c r="Y658" s="11">
        <f>IF('OddsRatio_working_3-way'!W658&gt;=0,IF('OddsRatio_working_3-way'!V658+SQRT('OddsRatio_working_3-way'!W658)&gt;0,0,PI()),ACOS('OddsRatio_working_3-way'!V658/(2*'OddsRatio_working_3-way'!X658)))</f>
        <v>0.42275785078958195</v>
      </c>
      <c r="Z658" s="11">
        <f>'OddsRatio_working_3-way'!X658^(1/3)*COS('OddsRatio_working_3-way'!Y658/3)</f>
        <v>0.52617215721996147</v>
      </c>
      <c r="AA658" s="11">
        <f>'OddsRatio_working_3-way'!X658^(1/3)*COS(('OddsRatio_working_3-way'!Y658+2*PI())/3)</f>
        <v>-0.32772842206984348</v>
      </c>
      <c r="AB658" s="11">
        <f>'OddsRatio_working_3-way'!X658^(1/3)*COS(('OddsRatio_working_3-way'!Y658+4*PI())/3)</f>
        <v>-0.19844373515011796</v>
      </c>
      <c r="AC658" s="11">
        <f>'OddsRatio_working_3-way'!X658^(1/3)*SIN('OddsRatio_working_3-way'!Y658/3)</f>
        <v>7.464254879520002E-2</v>
      </c>
      <c r="AD658" s="11">
        <f>'OddsRatio_working_3-way'!X658^(1/3)*SIN(('OddsRatio_working_3-way'!Y658+2*PI())/3)</f>
        <v>0.41835718051894633</v>
      </c>
      <c r="AE658" s="11">
        <f>'OddsRatio_working_3-way'!X658^(1/3)*SIN(('OddsRatio_working_3-way'!Y658+4*PI())/3)</f>
        <v>-0.49299972931414632</v>
      </c>
      <c r="AF658" s="11">
        <f>-'OddsRatio_working_3-way'!U658/(3*'OddsRatio_working_3-way'!X658^(1/3))*COS(('OddsRatio_working_3-way'!Y658)/3)</f>
        <v>0.52617215721996136</v>
      </c>
      <c r="AG658" s="11">
        <f>-'OddsRatio_working_3-way'!U658/(3*'OddsRatio_working_3-way'!X658^(1/3))*COS(('OddsRatio_working_3-way'!Y658+2*PI())/3)</f>
        <v>-0.32772842206984337</v>
      </c>
      <c r="AH658" s="11">
        <f>-'OddsRatio_working_3-way'!U658/(3*'OddsRatio_working_3-way'!X658^(1/3))*COS(('OddsRatio_working_3-way'!Y658+4*PI())/3)</f>
        <v>-0.1984437351501179</v>
      </c>
      <c r="AI658" s="11">
        <f>'OddsRatio_working_3-way'!U658/(3*'OddsRatio_working_3-way'!X658^(1/3))*SIN(('OddsRatio_working_3-way'!Y658)/3)</f>
        <v>-7.4642548795200006E-2</v>
      </c>
      <c r="AJ658" s="11">
        <f>'OddsRatio_working_3-way'!U658/(3*'OddsRatio_working_3-way'!X658^(1/3))*SIN(('OddsRatio_working_3-way'!Y658+2*PI())/3)</f>
        <v>-0.41835718051894627</v>
      </c>
      <c r="AK658" s="11">
        <f>'OddsRatio_working_3-way'!U658/(3*'OddsRatio_working_3-way'!X658^(1/3))*SIN(('OddsRatio_working_3-way'!Y658+4*PI())/3)</f>
        <v>0.49299972931414621</v>
      </c>
      <c r="AL658" s="11">
        <f>'OddsRatio_working_3-way'!Z658+'OddsRatio_working_3-way'!AF658</f>
        <v>1.0523443144399227</v>
      </c>
      <c r="AM658" s="11">
        <f>'OddsRatio_working_3-way'!AA658+'OddsRatio_working_3-way'!AG658</f>
        <v>-0.65545684413968686</v>
      </c>
      <c r="AN658" s="11">
        <f>'OddsRatio_working_3-way'!AB658+'OddsRatio_working_3-way'!AH658</f>
        <v>-0.39688747030023586</v>
      </c>
      <c r="AO658" s="11">
        <f>'OddsRatio_working_3-way'!AC658+'OddsRatio_working_3-way'!AI658</f>
        <v>0</v>
      </c>
      <c r="AP658" s="11">
        <f>'OddsRatio_working_3-way'!AD658+'OddsRatio_working_3-way'!AJ658</f>
        <v>0</v>
      </c>
      <c r="AQ658" s="11">
        <f>'OddsRatio_working_3-way'!AE658+'OddsRatio_working_3-way'!AK658</f>
        <v>0</v>
      </c>
      <c r="AR658" s="10">
        <f>IF(A658="","",IF(('OddsRatio_working_3-way'!X658=0),IF(Q658&gt;0,-Q658^(1/3),(-Q658)^(1/3)),'OddsRatio_working_3-way'!AL658-'OddsRatio_working_3-way'!R658/3))</f>
        <v>1.0523443144399227</v>
      </c>
      <c r="AS658" s="11">
        <f>IF(('OddsRatio_working_3-way'!X658=0),IF(Q658&gt;0,-Q658^(1/3),(-Q658)^(1/3)),'OddsRatio_working_3-way'!AM658-'OddsRatio_working_3-way'!R658/3)</f>
        <v>-0.65545684413968686</v>
      </c>
      <c r="AT658" s="11">
        <f>IF(('OddsRatio_working_3-way'!X658=0),IF(Q658&gt;0,-Q658^(1/3),(-Q658)^(1/3)),'OddsRatio_working_3-way'!AN658-'OddsRatio_working_3-way'!R658/3)</f>
        <v>-0.39688747030023586</v>
      </c>
      <c r="AU658" s="11">
        <f>IF(('OddsRatio_working_3-way'!X658=0),0,'OddsRatio_working_3-way'!AO658)</f>
        <v>0</v>
      </c>
      <c r="AV658" s="11">
        <f>IF(('OddsRatio_working_3-way'!X658=0),0,'OddsRatio_working_3-way'!AP658)</f>
        <v>0</v>
      </c>
      <c r="AW658" s="11">
        <f>IF(('OddsRatio_working_3-way'!X658=0),0,'OddsRatio_working_3-way'!AQ658)</f>
        <v>0</v>
      </c>
    </row>
    <row r="659" spans="1:49" x14ac:dyDescent="0.2">
      <c r="A659" s="4">
        <f>IF('True_Odds_Calculator_3-way'!A660="","",'True_Odds_Calculator_3-way'!A660)</f>
        <v>2.6</v>
      </c>
      <c r="B659" s="4">
        <f>IF('True_Odds_Calculator_3-way'!B660="","",'True_Odds_Calculator_3-way'!B660)</f>
        <v>3.18</v>
      </c>
      <c r="C659" s="4">
        <f>IF('True_Odds_Calculator_3-way'!C660="","",'True_Odds_Calculator_3-way'!C660)</f>
        <v>3</v>
      </c>
      <c r="D659" s="9">
        <f t="shared" si="143"/>
        <v>0.3732193057945038</v>
      </c>
      <c r="E659" s="9">
        <f t="shared" si="144"/>
        <v>0.30412065867632804</v>
      </c>
      <c r="F659" s="9">
        <f t="shared" si="145"/>
        <v>0.32266003552916828</v>
      </c>
      <c r="G659" s="9">
        <f t="shared" si="146"/>
        <v>1.0496186231430582</v>
      </c>
      <c r="H659" s="9">
        <f t="shared" si="147"/>
        <v>2.6793897970288931</v>
      </c>
      <c r="I659" s="9">
        <f t="shared" si="148"/>
        <v>3.2881685984518665</v>
      </c>
      <c r="J659" s="9">
        <f t="shared" si="149"/>
        <v>3.0992372462861164</v>
      </c>
      <c r="K659" s="11">
        <f t="shared" si="150"/>
        <v>0.38461538461538458</v>
      </c>
      <c r="L659" s="11">
        <f t="shared" si="151"/>
        <v>0.31446540880503143</v>
      </c>
      <c r="M659" s="11">
        <f t="shared" si="152"/>
        <v>0.33333333333333331</v>
      </c>
      <c r="N659" s="11">
        <f>'OddsRatio_working_3-way'!K659+'OddsRatio_working_3-way'!L659+'OddsRatio_working_3-way'!M659-('OddsRatio_working_3-way'!K659*'OddsRatio_working_3-way'!L659)-('OddsRatio_working_3-way'!K659*'OddsRatio_working_3-way'!M659)-('OddsRatio_working_3-way'!L659*'OddsRatio_working_3-way'!M659)+('OddsRatio_working_3-way'!K659*'OddsRatio_working_3-way'!L659*'OddsRatio_working_3-way'!M659)-1</f>
        <v>-0.28124496049024372</v>
      </c>
      <c r="O659" s="11">
        <f>0</f>
        <v>0</v>
      </c>
      <c r="P659" s="11">
        <f>('OddsRatio_working_3-way'!K659*'OddsRatio_working_3-way'!L659)+('OddsRatio_working_3-way'!K659*'OddsRatio_working_3-way'!M659)+('OddsRatio_working_3-way'!L659*'OddsRatio_working_3-way'!M659)-(3*'OddsRatio_working_3-way'!K659*'OddsRatio_working_3-way'!L659*'OddsRatio_working_3-way'!M659)</f>
        <v>0.2330269311401387</v>
      </c>
      <c r="Q659" s="11">
        <f>2*'OddsRatio_working_3-way'!K659*'OddsRatio_working_3-way'!L659*'OddsRatio_working_3-way'!M659</f>
        <v>8.06321561038542E-2</v>
      </c>
      <c r="R659" s="11">
        <f t="shared" si="153"/>
        <v>0</v>
      </c>
      <c r="S659" s="11">
        <f t="shared" si="154"/>
        <v>-0.82855504587155904</v>
      </c>
      <c r="T659" s="11">
        <f t="shared" si="155"/>
        <v>-0.28669724770642174</v>
      </c>
      <c r="U659" s="11">
        <f>'OddsRatio_working_3-way'!S659-'OddsRatio_working_3-way'!R659^2/3</f>
        <v>-0.82855504587155904</v>
      </c>
      <c r="V659" s="11">
        <f>'OddsRatio_working_3-way'!S659*'OddsRatio_working_3-way'!R659/3-2*'OddsRatio_working_3-way'!R659^3/27-'OddsRatio_working_3-way'!T659</f>
        <v>0.28669724770642174</v>
      </c>
      <c r="W659" s="11">
        <f>'OddsRatio_working_3-way'!V659^2+4*'OddsRatio_working_3-way'!U659^3/27</f>
        <v>-2.0722302520813363E-3</v>
      </c>
      <c r="X659" s="11">
        <f>IF('OddsRatio_working_3-way'!W659&gt;0,IF(ABS('OddsRatio_working_3-way'!V659+SQRT('OddsRatio_working_3-way'!W659))/2&gt;0,ABS('OddsRatio_working_3-way'!V659+SQRT('OddsRatio_working_3-way'!W659))/2,ABS('OddsRatio_working_3-way'!V659-SQRT('OddsRatio_working_3-way'!W659))/2),SQRT(-'OddsRatio_working_3-way'!U659^3/27))</f>
        <v>0.14514436097771649</v>
      </c>
      <c r="Y659" s="11">
        <f>IF('OddsRatio_working_3-way'!W659&gt;=0,IF('OddsRatio_working_3-way'!V659+SQRT('OddsRatio_working_3-way'!W659)&gt;0,0,PI()),ACOS('OddsRatio_working_3-way'!V659/(2*'OddsRatio_working_3-way'!X659)))</f>
        <v>0.157465375832466</v>
      </c>
      <c r="Z659" s="11">
        <f>'OddsRatio_working_3-way'!X659^(1/3)*COS('OddsRatio_working_3-way'!Y659/3)</f>
        <v>0.5248093115715291</v>
      </c>
      <c r="AA659" s="11">
        <f>'OddsRatio_working_3-way'!X659^(1/3)*COS(('OddsRatio_working_3-way'!Y659+2*PI())/3)</f>
        <v>-0.28628249768475322</v>
      </c>
      <c r="AB659" s="11">
        <f>'OddsRatio_working_3-way'!X659^(1/3)*COS(('OddsRatio_working_3-way'!Y659+4*PI())/3)</f>
        <v>-0.23852681388677571</v>
      </c>
      <c r="AC659" s="11">
        <f>'OddsRatio_working_3-way'!X659^(1/3)*SIN('OddsRatio_working_3-way'!Y659/3)</f>
        <v>2.7571756896096998E-2</v>
      </c>
      <c r="AD659" s="11">
        <f>'OddsRatio_working_3-way'!X659^(1/3)*SIN(('OddsRatio_working_3-way'!Y659+2*PI())/3)</f>
        <v>0.44071231751551831</v>
      </c>
      <c r="AE659" s="11">
        <f>'OddsRatio_working_3-way'!X659^(1/3)*SIN(('OddsRatio_working_3-way'!Y659+4*PI())/3)</f>
        <v>-0.46828407441161524</v>
      </c>
      <c r="AF659" s="11">
        <f>-'OddsRatio_working_3-way'!U659/(3*'OddsRatio_working_3-way'!X659^(1/3))*COS(('OddsRatio_working_3-way'!Y659)/3)</f>
        <v>0.52480931157152899</v>
      </c>
      <c r="AG659" s="11">
        <f>-'OddsRatio_working_3-way'!U659/(3*'OddsRatio_working_3-way'!X659^(1/3))*COS(('OddsRatio_working_3-way'!Y659+2*PI())/3)</f>
        <v>-0.28628249768475317</v>
      </c>
      <c r="AH659" s="11">
        <f>-'OddsRatio_working_3-way'!U659/(3*'OddsRatio_working_3-way'!X659^(1/3))*COS(('OddsRatio_working_3-way'!Y659+4*PI())/3)</f>
        <v>-0.23852681388677568</v>
      </c>
      <c r="AI659" s="11">
        <f>'OddsRatio_working_3-way'!U659/(3*'OddsRatio_working_3-way'!X659^(1/3))*SIN(('OddsRatio_working_3-way'!Y659)/3)</f>
        <v>-2.7571756896096995E-2</v>
      </c>
      <c r="AJ659" s="11">
        <f>'OddsRatio_working_3-way'!U659/(3*'OddsRatio_working_3-way'!X659^(1/3))*SIN(('OddsRatio_working_3-way'!Y659+2*PI())/3)</f>
        <v>-0.4407123175155182</v>
      </c>
      <c r="AK659" s="11">
        <f>'OddsRatio_working_3-way'!U659/(3*'OddsRatio_working_3-way'!X659^(1/3))*SIN(('OddsRatio_working_3-way'!Y659+4*PI())/3)</f>
        <v>0.46828407441161518</v>
      </c>
      <c r="AL659" s="11">
        <f>'OddsRatio_working_3-way'!Z659+'OddsRatio_working_3-way'!AF659</f>
        <v>1.0496186231430582</v>
      </c>
      <c r="AM659" s="11">
        <f>'OddsRatio_working_3-way'!AA659+'OddsRatio_working_3-way'!AG659</f>
        <v>-0.57256499536950645</v>
      </c>
      <c r="AN659" s="11">
        <f>'OddsRatio_working_3-way'!AB659+'OddsRatio_working_3-way'!AH659</f>
        <v>-0.47705362777355143</v>
      </c>
      <c r="AO659" s="11">
        <f>'OddsRatio_working_3-way'!AC659+'OddsRatio_working_3-way'!AI659</f>
        <v>0</v>
      </c>
      <c r="AP659" s="11">
        <f>'OddsRatio_working_3-way'!AD659+'OddsRatio_working_3-way'!AJ659</f>
        <v>0</v>
      </c>
      <c r="AQ659" s="11">
        <f>'OddsRatio_working_3-way'!AE659+'OddsRatio_working_3-way'!AK659</f>
        <v>0</v>
      </c>
      <c r="AR659" s="10">
        <f>IF(A659="","",IF(('OddsRatio_working_3-way'!X659=0),IF(Q659&gt;0,-Q659^(1/3),(-Q659)^(1/3)),'OddsRatio_working_3-way'!AL659-'OddsRatio_working_3-way'!R659/3))</f>
        <v>1.0496186231430582</v>
      </c>
      <c r="AS659" s="11">
        <f>IF(('OddsRatio_working_3-way'!X659=0),IF(Q659&gt;0,-Q659^(1/3),(-Q659)^(1/3)),'OddsRatio_working_3-way'!AM659-'OddsRatio_working_3-way'!R659/3)</f>
        <v>-0.57256499536950645</v>
      </c>
      <c r="AT659" s="11">
        <f>IF(('OddsRatio_working_3-way'!X659=0),IF(Q659&gt;0,-Q659^(1/3),(-Q659)^(1/3)),'OddsRatio_working_3-way'!AN659-'OddsRatio_working_3-way'!R659/3)</f>
        <v>-0.47705362777355143</v>
      </c>
      <c r="AU659" s="11">
        <f>IF(('OddsRatio_working_3-way'!X659=0),0,'OddsRatio_working_3-way'!AO659)</f>
        <v>0</v>
      </c>
      <c r="AV659" s="11">
        <f>IF(('OddsRatio_working_3-way'!X659=0),0,'OddsRatio_working_3-way'!AP659)</f>
        <v>0</v>
      </c>
      <c r="AW659" s="11">
        <f>IF(('OddsRatio_working_3-way'!X659=0),0,'OddsRatio_working_3-way'!AQ659)</f>
        <v>0</v>
      </c>
    </row>
    <row r="660" spans="1:49" x14ac:dyDescent="0.2">
      <c r="A660" s="4">
        <f>IF('True_Odds_Calculator_3-way'!A661="","",'True_Odds_Calculator_3-way'!A661)</f>
        <v>2.77</v>
      </c>
      <c r="B660" s="4">
        <f>IF('True_Odds_Calculator_3-way'!B661="","",'True_Odds_Calculator_3-way'!B661)</f>
        <v>3.07</v>
      </c>
      <c r="C660" s="4">
        <f>IF('True_Odds_Calculator_3-way'!C661="","",'True_Odds_Calculator_3-way'!C661)</f>
        <v>2.89</v>
      </c>
      <c r="D660" s="9">
        <f t="shared" si="143"/>
        <v>0.34983115530879028</v>
      </c>
      <c r="E660" s="9">
        <f t="shared" si="144"/>
        <v>0.31510696369219537</v>
      </c>
      <c r="F660" s="9">
        <f t="shared" si="145"/>
        <v>0.33506188099901446</v>
      </c>
      <c r="G660" s="9">
        <f t="shared" si="146"/>
        <v>1.0500123425964021</v>
      </c>
      <c r="H660" s="9">
        <f t="shared" si="147"/>
        <v>2.858521846395631</v>
      </c>
      <c r="I660" s="9">
        <f t="shared" si="148"/>
        <v>3.1735255491745522</v>
      </c>
      <c r="J660" s="9">
        <f t="shared" si="149"/>
        <v>2.9845233275071998</v>
      </c>
      <c r="K660" s="11">
        <f t="shared" si="150"/>
        <v>0.36101083032490977</v>
      </c>
      <c r="L660" s="11">
        <f t="shared" si="151"/>
        <v>0.32573289902280134</v>
      </c>
      <c r="M660" s="11">
        <f t="shared" si="152"/>
        <v>0.34602076124567471</v>
      </c>
      <c r="N660" s="11">
        <f>'OddsRatio_working_3-way'!K660+'OddsRatio_working_3-way'!L660+'OddsRatio_working_3-way'!M660-('OddsRatio_working_3-way'!K660*'OddsRatio_working_3-way'!L660)-('OddsRatio_working_3-way'!K660*'OddsRatio_working_3-way'!M660)-('OddsRatio_working_3-way'!L660*'OddsRatio_working_3-way'!M660)+('OddsRatio_working_3-way'!K660*'OddsRatio_working_3-way'!L660*'OddsRatio_working_3-way'!M660)-1</f>
        <v>-0.28176654627547049</v>
      </c>
      <c r="O660" s="11">
        <f>0</f>
        <v>0</v>
      </c>
      <c r="P660" s="11">
        <f>('OddsRatio_working_3-way'!K660*'OddsRatio_working_3-way'!L660)+('OddsRatio_working_3-way'!K660*'OddsRatio_working_3-way'!M660)+('OddsRatio_working_3-way'!L660*'OddsRatio_working_3-way'!M660)-(3*'OddsRatio_working_3-way'!K660*'OddsRatio_working_3-way'!L660*'OddsRatio_working_3-way'!M660)</f>
        <v>0.2331517259066683</v>
      </c>
      <c r="Q660" s="11">
        <f>2*'OddsRatio_working_3-way'!K660*'OddsRatio_working_3-way'!L660*'OddsRatio_working_3-way'!M660</f>
        <v>8.1379310962187881E-2</v>
      </c>
      <c r="R660" s="11">
        <f t="shared" si="153"/>
        <v>0</v>
      </c>
      <c r="S660" s="11">
        <f t="shared" si="154"/>
        <v>-0.82746418618030804</v>
      </c>
      <c r="T660" s="11">
        <f t="shared" si="155"/>
        <v>-0.28881821507166072</v>
      </c>
      <c r="U660" s="11">
        <f>'OddsRatio_working_3-way'!S660-'OddsRatio_working_3-way'!R660^2/3</f>
        <v>-0.82746418618030804</v>
      </c>
      <c r="V660" s="11">
        <f>'OddsRatio_working_3-way'!S660*'OddsRatio_working_3-way'!R660/3-2*'OddsRatio_working_3-way'!R660^3/27-'OddsRatio_working_3-way'!T660</f>
        <v>0.28881821507166072</v>
      </c>
      <c r="W660" s="11">
        <f>'OddsRatio_working_3-way'!V660^2+4*'OddsRatio_working_3-way'!U660^3/27</f>
        <v>-5.1918365740820371E-4</v>
      </c>
      <c r="X660" s="11">
        <f>IF('OddsRatio_working_3-way'!W660&gt;0,IF(ABS('OddsRatio_working_3-way'!V660+SQRT('OddsRatio_working_3-way'!W660))/2&gt;0,ABS('OddsRatio_working_3-way'!V660+SQRT('OddsRatio_working_3-way'!W660))/2,ABS('OddsRatio_working_3-way'!V660-SQRT('OddsRatio_working_3-way'!W660))/2),SQRT(-'OddsRatio_working_3-way'!U660^3/27))</f>
        <v>0.1448578139198817</v>
      </c>
      <c r="Y660" s="11">
        <f>IF('OddsRatio_working_3-way'!W660&gt;=0,IF('OddsRatio_working_3-way'!V660+SQRT('OddsRatio_working_3-way'!W660)&gt;0,0,PI()),ACOS('OddsRatio_working_3-way'!V660/(2*'OddsRatio_working_3-way'!X660)))</f>
        <v>7.8729469848925815E-2</v>
      </c>
      <c r="Z660" s="11">
        <f>'OddsRatio_working_3-way'!X660^(1/3)*COS('OddsRatio_working_3-way'!Y660/3)</f>
        <v>0.52500617129820093</v>
      </c>
      <c r="AA660" s="11">
        <f>'OddsRatio_working_3-way'!X660^(1/3)*COS(('OddsRatio_working_3-way'!Y660+2*PI())/3)</f>
        <v>-0.27443776700974282</v>
      </c>
      <c r="AB660" s="11">
        <f>'OddsRatio_working_3-way'!X660^(1/3)*COS(('OddsRatio_working_3-way'!Y660+4*PI())/3)</f>
        <v>-0.25056840428845839</v>
      </c>
      <c r="AC660" s="11">
        <f>'OddsRatio_working_3-way'!X660^(1/3)*SIN('OddsRatio_working_3-way'!Y660/3)</f>
        <v>1.3780982992518578E-2</v>
      </c>
      <c r="AD660" s="11">
        <f>'OddsRatio_working_3-way'!X660^(1/3)*SIN(('OddsRatio_working_3-way'!Y660+2*PI())/3)</f>
        <v>0.44777818999158736</v>
      </c>
      <c r="AE660" s="11">
        <f>'OddsRatio_working_3-way'!X660^(1/3)*SIN(('OddsRatio_working_3-way'!Y660+4*PI())/3)</f>
        <v>-0.46155917298410576</v>
      </c>
      <c r="AF660" s="11">
        <f>-'OddsRatio_working_3-way'!U660/(3*'OddsRatio_working_3-way'!X660^(1/3))*COS(('OddsRatio_working_3-way'!Y660)/3)</f>
        <v>0.52500617129820104</v>
      </c>
      <c r="AG660" s="11">
        <f>-'OddsRatio_working_3-way'!U660/(3*'OddsRatio_working_3-way'!X660^(1/3))*COS(('OddsRatio_working_3-way'!Y660+2*PI())/3)</f>
        <v>-0.27443776700974287</v>
      </c>
      <c r="AH660" s="11">
        <f>-'OddsRatio_working_3-way'!U660/(3*'OddsRatio_working_3-way'!X660^(1/3))*COS(('OddsRatio_working_3-way'!Y660+4*PI())/3)</f>
        <v>-0.25056840428845845</v>
      </c>
      <c r="AI660" s="11">
        <f>'OddsRatio_working_3-way'!U660/(3*'OddsRatio_working_3-way'!X660^(1/3))*SIN(('OddsRatio_working_3-way'!Y660)/3)</f>
        <v>-1.378098299251858E-2</v>
      </c>
      <c r="AJ660" s="11">
        <f>'OddsRatio_working_3-way'!U660/(3*'OddsRatio_working_3-way'!X660^(1/3))*SIN(('OddsRatio_working_3-way'!Y660+2*PI())/3)</f>
        <v>-0.44777818999158747</v>
      </c>
      <c r="AK660" s="11">
        <f>'OddsRatio_working_3-way'!U660/(3*'OddsRatio_working_3-way'!X660^(1/3))*SIN(('OddsRatio_working_3-way'!Y660+4*PI())/3)</f>
        <v>0.46155917298410587</v>
      </c>
      <c r="AL660" s="11">
        <f>'OddsRatio_working_3-way'!Z660+'OddsRatio_working_3-way'!AF660</f>
        <v>1.0500123425964021</v>
      </c>
      <c r="AM660" s="11">
        <f>'OddsRatio_working_3-way'!AA660+'OddsRatio_working_3-way'!AG660</f>
        <v>-0.54887553401948574</v>
      </c>
      <c r="AN660" s="11">
        <f>'OddsRatio_working_3-way'!AB660+'OddsRatio_working_3-way'!AH660</f>
        <v>-0.50113680857691678</v>
      </c>
      <c r="AO660" s="11">
        <f>'OddsRatio_working_3-way'!AC660+'OddsRatio_working_3-way'!AI660</f>
        <v>0</v>
      </c>
      <c r="AP660" s="11">
        <f>'OddsRatio_working_3-way'!AD660+'OddsRatio_working_3-way'!AJ660</f>
        <v>0</v>
      </c>
      <c r="AQ660" s="11">
        <f>'OddsRatio_working_3-way'!AE660+'OddsRatio_working_3-way'!AK660</f>
        <v>0</v>
      </c>
      <c r="AR660" s="10">
        <f>IF(A660="","",IF(('OddsRatio_working_3-way'!X660=0),IF(Q660&gt;0,-Q660^(1/3),(-Q660)^(1/3)),'OddsRatio_working_3-way'!AL660-'OddsRatio_working_3-way'!R660/3))</f>
        <v>1.0500123425964021</v>
      </c>
      <c r="AS660" s="11">
        <f>IF(('OddsRatio_working_3-way'!X660=0),IF(Q660&gt;0,-Q660^(1/3),(-Q660)^(1/3)),'OddsRatio_working_3-way'!AM660-'OddsRatio_working_3-way'!R660/3)</f>
        <v>-0.54887553401948574</v>
      </c>
      <c r="AT660" s="11">
        <f>IF(('OddsRatio_working_3-way'!X660=0),IF(Q660&gt;0,-Q660^(1/3),(-Q660)^(1/3)),'OddsRatio_working_3-way'!AN660-'OddsRatio_working_3-way'!R660/3)</f>
        <v>-0.50113680857691678</v>
      </c>
      <c r="AU660" s="11">
        <f>IF(('OddsRatio_working_3-way'!X660=0),0,'OddsRatio_working_3-way'!AO660)</f>
        <v>0</v>
      </c>
      <c r="AV660" s="11">
        <f>IF(('OddsRatio_working_3-way'!X660=0),0,'OddsRatio_working_3-way'!AP660)</f>
        <v>0</v>
      </c>
      <c r="AW660" s="11">
        <f>IF(('OddsRatio_working_3-way'!X660=0),0,'OddsRatio_working_3-way'!AQ660)</f>
        <v>0</v>
      </c>
    </row>
    <row r="661" spans="1:49" x14ac:dyDescent="0.2">
      <c r="A661" s="4">
        <f>IF('True_Odds_Calculator_3-way'!A662="","",'True_Odds_Calculator_3-way'!A662)</f>
        <v>1.67</v>
      </c>
      <c r="B661" s="4">
        <f>IF('True_Odds_Calculator_3-way'!B662="","",'True_Odds_Calculator_3-way'!B662)</f>
        <v>3.73</v>
      </c>
      <c r="C661" s="4">
        <f>IF('True_Odds_Calculator_3-way'!C662="","",'True_Odds_Calculator_3-way'!C662)</f>
        <v>5.91</v>
      </c>
      <c r="D661" s="9">
        <f t="shared" si="143"/>
        <v>0.58356637421383462</v>
      </c>
      <c r="E661" s="9">
        <f t="shared" si="144"/>
        <v>0.25590773579232234</v>
      </c>
      <c r="F661" s="9">
        <f t="shared" si="145"/>
        <v>0.16052588999384329</v>
      </c>
      <c r="G661" s="9">
        <f t="shared" si="146"/>
        <v>1.065076317824694</v>
      </c>
      <c r="H661" s="9">
        <f t="shared" si="147"/>
        <v>1.7136011329425447</v>
      </c>
      <c r="I661" s="9">
        <f t="shared" si="148"/>
        <v>3.907658347661414</v>
      </c>
      <c r="J661" s="9">
        <f t="shared" si="149"/>
        <v>6.2295247205192466</v>
      </c>
      <c r="K661" s="11">
        <f t="shared" si="150"/>
        <v>0.5988023952095809</v>
      </c>
      <c r="L661" s="11">
        <f t="shared" si="151"/>
        <v>0.26809651474530832</v>
      </c>
      <c r="M661" s="11">
        <f t="shared" si="152"/>
        <v>0.16920473773265651</v>
      </c>
      <c r="N661" s="11">
        <f>'OddsRatio_working_3-way'!K661+'OddsRatio_working_3-way'!L661+'OddsRatio_working_3-way'!M661-('OddsRatio_working_3-way'!K661*'OddsRatio_working_3-way'!L661)-('OddsRatio_working_3-way'!K661*'OddsRatio_working_3-way'!M661)-('OddsRatio_working_3-way'!L661*'OddsRatio_working_3-way'!M661)+('OddsRatio_working_3-way'!K661*'OddsRatio_working_3-way'!L661*'OddsRatio_working_3-way'!M661)-1</f>
        <v>-0.24395299709640217</v>
      </c>
      <c r="O661" s="11">
        <f>0</f>
        <v>0</v>
      </c>
      <c r="P661" s="11">
        <f>('OddsRatio_working_3-way'!K661*'OddsRatio_working_3-way'!L661)+('OddsRatio_working_3-way'!K661*'OddsRatio_working_3-way'!M661)+('OddsRatio_working_3-way'!L661*'OddsRatio_working_3-way'!M661)-(3*'OddsRatio_working_3-way'!K661*'OddsRatio_working_3-way'!L661*'OddsRatio_working_3-way'!M661)</f>
        <v>0.22572945859889482</v>
      </c>
      <c r="Q661" s="11">
        <f>2*'OddsRatio_working_3-way'!K661*'OddsRatio_working_3-way'!L661*'OddsRatio_working_3-way'!M661</f>
        <v>5.432718618505291E-2</v>
      </c>
      <c r="R661" s="11">
        <f t="shared" si="153"/>
        <v>0</v>
      </c>
      <c r="S661" s="11">
        <f t="shared" si="154"/>
        <v>-0.92529897679303352</v>
      </c>
      <c r="T661" s="11">
        <f t="shared" si="155"/>
        <v>-0.22269530127389497</v>
      </c>
      <c r="U661" s="11">
        <f>'OddsRatio_working_3-way'!S661-'OddsRatio_working_3-way'!R661^2/3</f>
        <v>-0.92529897679303352</v>
      </c>
      <c r="V661" s="11">
        <f>'OddsRatio_working_3-way'!S661*'OddsRatio_working_3-way'!R661/3-2*'OddsRatio_working_3-way'!R661^3/27-'OddsRatio_working_3-way'!T661</f>
        <v>0.22269530127389497</v>
      </c>
      <c r="W661" s="11">
        <f>'OddsRatio_working_3-way'!V661^2+4*'OddsRatio_working_3-way'!U661^3/27</f>
        <v>-6.7772848587804455E-2</v>
      </c>
      <c r="X661" s="11">
        <f>IF('OddsRatio_working_3-way'!W661&gt;0,IF(ABS('OddsRatio_working_3-way'!V661+SQRT('OddsRatio_working_3-way'!W661))/2&gt;0,ABS('OddsRatio_working_3-way'!V661+SQRT('OddsRatio_working_3-way'!W661))/2,ABS('OddsRatio_working_3-way'!V661-SQRT('OddsRatio_working_3-way'!W661))/2),SQRT(-'OddsRatio_working_3-way'!U661^3/27))</f>
        <v>0.17129364100666092</v>
      </c>
      <c r="Y661" s="11">
        <f>IF('OddsRatio_working_3-way'!W661&gt;=0,IF('OddsRatio_working_3-way'!V661+SQRT('OddsRatio_working_3-way'!W661)&gt;0,0,PI()),ACOS('OddsRatio_working_3-way'!V661/(2*'OddsRatio_working_3-way'!X661)))</f>
        <v>0.86315977333798788</v>
      </c>
      <c r="Z661" s="11">
        <f>'OddsRatio_working_3-way'!X661^(1/3)*COS('OddsRatio_working_3-way'!Y661/3)</f>
        <v>0.53253815891234701</v>
      </c>
      <c r="AA661" s="11">
        <f>'OddsRatio_working_3-way'!X661^(1/3)*COS(('OddsRatio_working_3-way'!Y661+2*PI())/3)</f>
        <v>-0.40275012640022473</v>
      </c>
      <c r="AB661" s="11">
        <f>'OddsRatio_working_3-way'!X661^(1/3)*COS(('OddsRatio_working_3-way'!Y661+4*PI())/3)</f>
        <v>-0.12978803251212243</v>
      </c>
      <c r="AC661" s="11">
        <f>'OddsRatio_working_3-way'!X661^(1/3)*SIN('OddsRatio_working_3-way'!Y661/3)</f>
        <v>0.15759473838485982</v>
      </c>
      <c r="AD661" s="11">
        <f>'OddsRatio_working_3-way'!X661^(1/3)*SIN(('OddsRatio_working_3-way'!Y661+2*PI())/3)</f>
        <v>0.38239420491025694</v>
      </c>
      <c r="AE661" s="11">
        <f>'OddsRatio_working_3-way'!X661^(1/3)*SIN(('OddsRatio_working_3-way'!Y661+4*PI())/3)</f>
        <v>-0.53998894329511682</v>
      </c>
      <c r="AF661" s="11">
        <f>-'OddsRatio_working_3-way'!U661/(3*'OddsRatio_working_3-way'!X661^(1/3))*COS(('OddsRatio_working_3-way'!Y661)/3)</f>
        <v>0.5325381589123469</v>
      </c>
      <c r="AG661" s="11">
        <f>-'OddsRatio_working_3-way'!U661/(3*'OddsRatio_working_3-way'!X661^(1/3))*COS(('OddsRatio_working_3-way'!Y661+2*PI())/3)</f>
        <v>-0.40275012640022462</v>
      </c>
      <c r="AH661" s="11">
        <f>-'OddsRatio_working_3-way'!U661/(3*'OddsRatio_working_3-way'!X661^(1/3))*COS(('OddsRatio_working_3-way'!Y661+4*PI())/3)</f>
        <v>-0.1297880325121224</v>
      </c>
      <c r="AI661" s="11">
        <f>'OddsRatio_working_3-way'!U661/(3*'OddsRatio_working_3-way'!X661^(1/3))*SIN(('OddsRatio_working_3-way'!Y661)/3)</f>
        <v>-0.15759473838485979</v>
      </c>
      <c r="AJ661" s="11">
        <f>'OddsRatio_working_3-way'!U661/(3*'OddsRatio_working_3-way'!X661^(1/3))*SIN(('OddsRatio_working_3-way'!Y661+2*PI())/3)</f>
        <v>-0.38239420491025689</v>
      </c>
      <c r="AK661" s="11">
        <f>'OddsRatio_working_3-way'!U661/(3*'OddsRatio_working_3-way'!X661^(1/3))*SIN(('OddsRatio_working_3-way'!Y661+4*PI())/3)</f>
        <v>0.53998894329511671</v>
      </c>
      <c r="AL661" s="11">
        <f>'OddsRatio_working_3-way'!Z661+'OddsRatio_working_3-way'!AF661</f>
        <v>1.065076317824694</v>
      </c>
      <c r="AM661" s="11">
        <f>'OddsRatio_working_3-way'!AA661+'OddsRatio_working_3-way'!AG661</f>
        <v>-0.80550025280044935</v>
      </c>
      <c r="AN661" s="11">
        <f>'OddsRatio_working_3-way'!AB661+'OddsRatio_working_3-way'!AH661</f>
        <v>-0.2595760650242448</v>
      </c>
      <c r="AO661" s="11">
        <f>'OddsRatio_working_3-way'!AC661+'OddsRatio_working_3-way'!AI661</f>
        <v>0</v>
      </c>
      <c r="AP661" s="11">
        <f>'OddsRatio_working_3-way'!AD661+'OddsRatio_working_3-way'!AJ661</f>
        <v>0</v>
      </c>
      <c r="AQ661" s="11">
        <f>'OddsRatio_working_3-way'!AE661+'OddsRatio_working_3-way'!AK661</f>
        <v>0</v>
      </c>
      <c r="AR661" s="10">
        <f>IF(A661="","",IF(('OddsRatio_working_3-way'!X661=0),IF(Q661&gt;0,-Q661^(1/3),(-Q661)^(1/3)),'OddsRatio_working_3-way'!AL661-'OddsRatio_working_3-way'!R661/3))</f>
        <v>1.065076317824694</v>
      </c>
      <c r="AS661" s="11">
        <f>IF(('OddsRatio_working_3-way'!X661=0),IF(Q661&gt;0,-Q661^(1/3),(-Q661)^(1/3)),'OddsRatio_working_3-way'!AM661-'OddsRatio_working_3-way'!R661/3)</f>
        <v>-0.80550025280044935</v>
      </c>
      <c r="AT661" s="11">
        <f>IF(('OddsRatio_working_3-way'!X661=0),IF(Q661&gt;0,-Q661^(1/3),(-Q661)^(1/3)),'OddsRatio_working_3-way'!AN661-'OddsRatio_working_3-way'!R661/3)</f>
        <v>-0.2595760650242448</v>
      </c>
      <c r="AU661" s="11">
        <f>IF(('OddsRatio_working_3-way'!X661=0),0,'OddsRatio_working_3-way'!AO661)</f>
        <v>0</v>
      </c>
      <c r="AV661" s="11">
        <f>IF(('OddsRatio_working_3-way'!X661=0),0,'OddsRatio_working_3-way'!AP661)</f>
        <v>0</v>
      </c>
      <c r="AW661" s="11">
        <f>IF(('OddsRatio_working_3-way'!X661=0),0,'OddsRatio_working_3-way'!AQ661)</f>
        <v>0</v>
      </c>
    </row>
    <row r="662" spans="1:49" x14ac:dyDescent="0.2">
      <c r="A662" s="4">
        <f>IF('True_Odds_Calculator_3-way'!A663="","",'True_Odds_Calculator_3-way'!A663)</f>
        <v>2.5</v>
      </c>
      <c r="B662" s="4">
        <f>IF('True_Odds_Calculator_3-way'!B663="","",'True_Odds_Calculator_3-way'!B663)</f>
        <v>3.23</v>
      </c>
      <c r="C662" s="4">
        <f>IF('True_Odds_Calculator_3-way'!C663="","",'True_Odds_Calculator_3-way'!C663)</f>
        <v>3.09</v>
      </c>
      <c r="D662" s="9">
        <f t="shared" si="143"/>
        <v>0.38811481612316939</v>
      </c>
      <c r="E662" s="9">
        <f t="shared" si="144"/>
        <v>0.29905961191743047</v>
      </c>
      <c r="F662" s="9">
        <f t="shared" si="145"/>
        <v>0.31282557195940014</v>
      </c>
      <c r="G662" s="9">
        <f t="shared" si="146"/>
        <v>1.0510380922650255</v>
      </c>
      <c r="H662" s="9">
        <f t="shared" si="147"/>
        <v>2.5765571383975381</v>
      </c>
      <c r="I662" s="9">
        <f t="shared" si="148"/>
        <v>3.3438149457510069</v>
      </c>
      <c r="J662" s="9">
        <f t="shared" si="149"/>
        <v>3.1966696128339032</v>
      </c>
      <c r="K662" s="11">
        <f t="shared" si="150"/>
        <v>0.4</v>
      </c>
      <c r="L662" s="11">
        <f t="shared" si="151"/>
        <v>0.30959752321981426</v>
      </c>
      <c r="M662" s="11">
        <f t="shared" si="152"/>
        <v>0.3236245954692557</v>
      </c>
      <c r="N662" s="11">
        <f>'OddsRatio_working_3-way'!K662+'OddsRatio_working_3-way'!L662+'OddsRatio_working_3-way'!M662-('OddsRatio_working_3-way'!K662*'OddsRatio_working_3-way'!L662)-('OddsRatio_working_3-way'!K662*'OddsRatio_working_3-way'!M662)-('OddsRatio_working_3-way'!L662*'OddsRatio_working_3-way'!M662)+('OddsRatio_working_3-way'!K662*'OddsRatio_working_3-way'!L662*'OddsRatio_working_3-way'!M662)-1</f>
        <v>-0.28018275271273552</v>
      </c>
      <c r="O662" s="11">
        <f>0</f>
        <v>0</v>
      </c>
      <c r="P662" s="11">
        <f>('OddsRatio_working_3-way'!K662*'OddsRatio_working_3-way'!L662)+('OddsRatio_working_3-way'!K662*'OddsRatio_working_3-way'!M662)+('OddsRatio_working_3-way'!L662*'OddsRatio_working_3-way'!M662)-(3*'OddsRatio_working_3-way'!K662*'OddsRatio_working_3-way'!L662*'OddsRatio_working_3-way'!M662)</f>
        <v>0.23325017283356875</v>
      </c>
      <c r="Q662" s="11">
        <f>2*'OddsRatio_working_3-way'!K662*'OddsRatio_working_3-way'!L662*'OddsRatio_working_3-way'!M662</f>
        <v>8.0154698568236718E-2</v>
      </c>
      <c r="R662" s="11">
        <f t="shared" si="153"/>
        <v>0</v>
      </c>
      <c r="S662" s="11">
        <f t="shared" si="154"/>
        <v>-0.83249297315853843</v>
      </c>
      <c r="T662" s="11">
        <f t="shared" si="155"/>
        <v>-0.28608005950465254</v>
      </c>
      <c r="U662" s="11">
        <f>'OddsRatio_working_3-way'!S662-'OddsRatio_working_3-way'!R662^2/3</f>
        <v>-0.83249297315853843</v>
      </c>
      <c r="V662" s="11">
        <f>'OddsRatio_working_3-way'!S662*'OddsRatio_working_3-way'!R662/3-2*'OddsRatio_working_3-way'!R662^3/27-'OddsRatio_working_3-way'!T662</f>
        <v>0.28608005950465254</v>
      </c>
      <c r="W662" s="11">
        <f>'OddsRatio_working_3-way'!V662^2+4*'OddsRatio_working_3-way'!U662^3/27</f>
        <v>-3.6329726292425174E-3</v>
      </c>
      <c r="X662" s="11">
        <f>IF('OddsRatio_working_3-way'!W662&gt;0,IF(ABS('OddsRatio_working_3-way'!V662+SQRT('OddsRatio_working_3-way'!W662))/2&gt;0,ABS('OddsRatio_working_3-way'!V662+SQRT('OddsRatio_working_3-way'!W662))/2,ABS('OddsRatio_working_3-way'!V662-SQRT('OddsRatio_working_3-way'!W662))/2),SQRT(-'OddsRatio_working_3-way'!U662^3/27))</f>
        <v>0.14618034501552188</v>
      </c>
      <c r="Y662" s="11">
        <f>IF('OddsRatio_working_3-way'!W662&gt;=0,IF('OddsRatio_working_3-way'!V662+SQRT('OddsRatio_working_3-way'!W662)&gt;0,0,PI()),ACOS('OddsRatio_working_3-way'!V662/(2*'OddsRatio_working_3-way'!X662)))</f>
        <v>0.20765275073273903</v>
      </c>
      <c r="Z662" s="11">
        <f>'OddsRatio_working_3-way'!X662^(1/3)*COS('OddsRatio_working_3-way'!Y662/3)</f>
        <v>0.52551904613251288</v>
      </c>
      <c r="AA662" s="11">
        <f>'OddsRatio_working_3-way'!X662^(1/3)*COS(('OddsRatio_working_3-way'!Y662+2*PI())/3)</f>
        <v>-0.2943117401613361</v>
      </c>
      <c r="AB662" s="11">
        <f>'OddsRatio_working_3-way'!X662^(1/3)*COS(('OddsRatio_working_3-way'!Y662+4*PI())/3)</f>
        <v>-0.23120730597117684</v>
      </c>
      <c r="AC662" s="11">
        <f>'OddsRatio_working_3-way'!X662^(1/3)*SIN('OddsRatio_working_3-way'!Y662/3)</f>
        <v>3.643336206674741E-2</v>
      </c>
      <c r="AD662" s="11">
        <f>'OddsRatio_working_3-way'!X662^(1/3)*SIN(('OddsRatio_working_3-way'!Y662+2*PI())/3)</f>
        <v>0.43689616308994872</v>
      </c>
      <c r="AE662" s="11">
        <f>'OddsRatio_working_3-way'!X662^(1/3)*SIN(('OddsRatio_working_3-way'!Y662+4*PI())/3)</f>
        <v>-0.47332952515669618</v>
      </c>
      <c r="AF662" s="11">
        <f>-'OddsRatio_working_3-way'!U662/(3*'OddsRatio_working_3-way'!X662^(1/3))*COS(('OddsRatio_working_3-way'!Y662)/3)</f>
        <v>0.52551904613251266</v>
      </c>
      <c r="AG662" s="11">
        <f>-'OddsRatio_working_3-way'!U662/(3*'OddsRatio_working_3-way'!X662^(1/3))*COS(('OddsRatio_working_3-way'!Y662+2*PI())/3)</f>
        <v>-0.29431174016133599</v>
      </c>
      <c r="AH662" s="11">
        <f>-'OddsRatio_working_3-way'!U662/(3*'OddsRatio_working_3-way'!X662^(1/3))*COS(('OddsRatio_working_3-way'!Y662+4*PI())/3)</f>
        <v>-0.23120730597117675</v>
      </c>
      <c r="AI662" s="11">
        <f>'OddsRatio_working_3-way'!U662/(3*'OddsRatio_working_3-way'!X662^(1/3))*SIN(('OddsRatio_working_3-way'!Y662)/3)</f>
        <v>-3.6433362066747396E-2</v>
      </c>
      <c r="AJ662" s="11">
        <f>'OddsRatio_working_3-way'!U662/(3*'OddsRatio_working_3-way'!X662^(1/3))*SIN(('OddsRatio_working_3-way'!Y662+2*PI())/3)</f>
        <v>-0.43689616308994855</v>
      </c>
      <c r="AK662" s="11">
        <f>'OddsRatio_working_3-way'!U662/(3*'OddsRatio_working_3-way'!X662^(1/3))*SIN(('OddsRatio_working_3-way'!Y662+4*PI())/3)</f>
        <v>0.47332952515669596</v>
      </c>
      <c r="AL662" s="11">
        <f>'OddsRatio_working_3-way'!Z662+'OddsRatio_working_3-way'!AF662</f>
        <v>1.0510380922650255</v>
      </c>
      <c r="AM662" s="11">
        <f>'OddsRatio_working_3-way'!AA662+'OddsRatio_working_3-way'!AG662</f>
        <v>-0.58862348032267209</v>
      </c>
      <c r="AN662" s="11">
        <f>'OddsRatio_working_3-way'!AB662+'OddsRatio_working_3-way'!AH662</f>
        <v>-0.46241461194235356</v>
      </c>
      <c r="AO662" s="11">
        <f>'OddsRatio_working_3-way'!AC662+'OddsRatio_working_3-way'!AI662</f>
        <v>0</v>
      </c>
      <c r="AP662" s="11">
        <f>'OddsRatio_working_3-way'!AD662+'OddsRatio_working_3-way'!AJ662</f>
        <v>0</v>
      </c>
      <c r="AQ662" s="11">
        <f>'OddsRatio_working_3-way'!AE662+'OddsRatio_working_3-way'!AK662</f>
        <v>0</v>
      </c>
      <c r="AR662" s="10">
        <f>IF(A662="","",IF(('OddsRatio_working_3-way'!X662=0),IF(Q662&gt;0,-Q662^(1/3),(-Q662)^(1/3)),'OddsRatio_working_3-way'!AL662-'OddsRatio_working_3-way'!R662/3))</f>
        <v>1.0510380922650255</v>
      </c>
      <c r="AS662" s="11">
        <f>IF(('OddsRatio_working_3-way'!X662=0),IF(Q662&gt;0,-Q662^(1/3),(-Q662)^(1/3)),'OddsRatio_working_3-way'!AM662-'OddsRatio_working_3-way'!R662/3)</f>
        <v>-0.58862348032267209</v>
      </c>
      <c r="AT662" s="11">
        <f>IF(('OddsRatio_working_3-way'!X662=0),IF(Q662&gt;0,-Q662^(1/3),(-Q662)^(1/3)),'OddsRatio_working_3-way'!AN662-'OddsRatio_working_3-way'!R662/3)</f>
        <v>-0.46241461194235356</v>
      </c>
      <c r="AU662" s="11">
        <f>IF(('OddsRatio_working_3-way'!X662=0),0,'OddsRatio_working_3-way'!AO662)</f>
        <v>0</v>
      </c>
      <c r="AV662" s="11">
        <f>IF(('OddsRatio_working_3-way'!X662=0),0,'OddsRatio_working_3-way'!AP662)</f>
        <v>0</v>
      </c>
      <c r="AW662" s="11">
        <f>IF(('OddsRatio_working_3-way'!X662=0),0,'OddsRatio_working_3-way'!AQ662)</f>
        <v>0</v>
      </c>
    </row>
    <row r="663" spans="1:49" x14ac:dyDescent="0.2">
      <c r="A663" s="4">
        <f>IF('True_Odds_Calculator_3-way'!A664="","",'True_Odds_Calculator_3-way'!A664)</f>
        <v>2.2200000000000002</v>
      </c>
      <c r="B663" s="4">
        <f>IF('True_Odds_Calculator_3-way'!B664="","",'True_Odds_Calculator_3-way'!B664)</f>
        <v>3.32</v>
      </c>
      <c r="C663" s="4">
        <f>IF('True_Odds_Calculator_3-way'!C664="","",'True_Odds_Calculator_3-way'!C664)</f>
        <v>3.4</v>
      </c>
      <c r="D663" s="9">
        <f t="shared" si="143"/>
        <v>0.43331528605422831</v>
      </c>
      <c r="E663" s="9">
        <f t="shared" si="144"/>
        <v>0.28678424362206634</v>
      </c>
      <c r="F663" s="9">
        <f t="shared" si="145"/>
        <v>0.27990047032370557</v>
      </c>
      <c r="G663" s="9">
        <f t="shared" si="146"/>
        <v>1.0719577225127823</v>
      </c>
      <c r="H663" s="9">
        <f t="shared" si="147"/>
        <v>2.3077884214655944</v>
      </c>
      <c r="I663" s="9">
        <f t="shared" si="148"/>
        <v>3.4869419162296542</v>
      </c>
      <c r="J663" s="9">
        <f t="shared" si="149"/>
        <v>3.5726985340306774</v>
      </c>
      <c r="K663" s="11">
        <f t="shared" si="150"/>
        <v>0.4504504504504504</v>
      </c>
      <c r="L663" s="11">
        <f t="shared" si="151"/>
        <v>0.30120481927710846</v>
      </c>
      <c r="M663" s="11">
        <f t="shared" si="152"/>
        <v>0.29411764705882354</v>
      </c>
      <c r="N663" s="11">
        <f>'OddsRatio_working_3-way'!K663+'OddsRatio_working_3-way'!L663+'OddsRatio_working_3-way'!M663-('OddsRatio_working_3-way'!K663*'OddsRatio_working_3-way'!L663)-('OddsRatio_working_3-way'!K663*'OddsRatio_working_3-way'!M663)-('OddsRatio_working_3-way'!L663*'OddsRatio_working_3-way'!M663)+('OddsRatio_working_3-way'!K663*'OddsRatio_working_3-way'!L663*'OddsRatio_working_3-way'!M663)-1</f>
        <v>-0.27107476008964315</v>
      </c>
      <c r="O663" s="11">
        <f>0</f>
        <v>0</v>
      </c>
      <c r="P663" s="11">
        <f>('OddsRatio_working_3-way'!K663*'OddsRatio_working_3-way'!L663)+('OddsRatio_working_3-way'!K663*'OddsRatio_working_3-way'!M663)+('OddsRatio_working_3-way'!L663*'OddsRatio_working_3-way'!M663)-(3*'OddsRatio_working_3-way'!K663*'OddsRatio_working_3-way'!L663*'OddsRatio_working_3-way'!M663)</f>
        <v>0.23703717892236675</v>
      </c>
      <c r="Q663" s="11">
        <f>2*'OddsRatio_working_3-way'!K663*'OddsRatio_working_3-way'!L663*'OddsRatio_working_3-way'!M663</f>
        <v>7.9810497953658827E-2</v>
      </c>
      <c r="R663" s="11">
        <f t="shared" si="153"/>
        <v>0</v>
      </c>
      <c r="S663" s="11">
        <f t="shared" si="154"/>
        <v>-0.87443470887507069</v>
      </c>
      <c r="T663" s="11">
        <f t="shared" si="155"/>
        <v>-0.29442246090069718</v>
      </c>
      <c r="U663" s="11">
        <f>'OddsRatio_working_3-way'!S663-'OddsRatio_working_3-way'!R663^2/3</f>
        <v>-0.87443470887507069</v>
      </c>
      <c r="V663" s="11">
        <f>'OddsRatio_working_3-way'!S663*'OddsRatio_working_3-way'!R663/3-2*'OddsRatio_working_3-way'!R663^3/27-'OddsRatio_working_3-way'!T663</f>
        <v>0.29442246090069718</v>
      </c>
      <c r="W663" s="11">
        <f>'OddsRatio_working_3-way'!V663^2+4*'OddsRatio_working_3-way'!U663^3/27</f>
        <v>-1.2370867938834282E-2</v>
      </c>
      <c r="X663" s="11">
        <f>IF('OddsRatio_working_3-way'!W663&gt;0,IF(ABS('OddsRatio_working_3-way'!V663+SQRT('OddsRatio_working_3-way'!W663))/2&gt;0,ABS('OddsRatio_working_3-way'!V663+SQRT('OddsRatio_working_3-way'!W663))/2,ABS('OddsRatio_working_3-way'!V663-SQRT('OddsRatio_working_3-way'!W663))/2),SQRT(-'OddsRatio_working_3-way'!U663^3/27))</f>
        <v>0.15736538169309733</v>
      </c>
      <c r="Y663" s="11">
        <f>IF('OddsRatio_working_3-way'!W663&gt;=0,IF('OddsRatio_working_3-way'!V663+SQRT('OddsRatio_working_3-way'!W663)&gt;0,0,PI()),ACOS('OddsRatio_working_3-way'!V663/(2*'OddsRatio_working_3-way'!X663)))</f>
        <v>0.36119822855948058</v>
      </c>
      <c r="Z663" s="11">
        <f>'OddsRatio_working_3-way'!X663^(1/3)*COS('OddsRatio_working_3-way'!Y663/3)</f>
        <v>0.53597886125639127</v>
      </c>
      <c r="AA663" s="11">
        <f>'OddsRatio_working_3-way'!X663^(1/3)*COS(('OddsRatio_working_3-way'!Y663+2*PI())/3)</f>
        <v>-0.3241469985375543</v>
      </c>
      <c r="AB663" s="11">
        <f>'OddsRatio_working_3-way'!X663^(1/3)*COS(('OddsRatio_working_3-way'!Y663+4*PI())/3)</f>
        <v>-0.21183186271883714</v>
      </c>
      <c r="AC663" s="11">
        <f>'OddsRatio_working_3-way'!X663^(1/3)*SIN('OddsRatio_working_3-way'!Y663/3)</f>
        <v>6.4845173899005917E-2</v>
      </c>
      <c r="AD663" s="11">
        <f>'OddsRatio_working_3-way'!X663^(1/3)*SIN(('OddsRatio_working_3-way'!Y663+2*PI())/3)</f>
        <v>0.43174872278998705</v>
      </c>
      <c r="AE663" s="11">
        <f>'OddsRatio_working_3-way'!X663^(1/3)*SIN(('OddsRatio_working_3-way'!Y663+4*PI())/3)</f>
        <v>-0.49659389668899279</v>
      </c>
      <c r="AF663" s="11">
        <f>-'OddsRatio_working_3-way'!U663/(3*'OddsRatio_working_3-way'!X663^(1/3))*COS(('OddsRatio_working_3-way'!Y663)/3)</f>
        <v>0.53597886125639116</v>
      </c>
      <c r="AG663" s="11">
        <f>-'OddsRatio_working_3-way'!U663/(3*'OddsRatio_working_3-way'!X663^(1/3))*COS(('OddsRatio_working_3-way'!Y663+2*PI())/3)</f>
        <v>-0.32414699853755419</v>
      </c>
      <c r="AH663" s="11">
        <f>-'OddsRatio_working_3-way'!U663/(3*'OddsRatio_working_3-way'!X663^(1/3))*COS(('OddsRatio_working_3-way'!Y663+4*PI())/3)</f>
        <v>-0.21183186271883711</v>
      </c>
      <c r="AI663" s="11">
        <f>'OddsRatio_working_3-way'!U663/(3*'OddsRatio_working_3-way'!X663^(1/3))*SIN(('OddsRatio_working_3-way'!Y663)/3)</f>
        <v>-6.4845173899005903E-2</v>
      </c>
      <c r="AJ663" s="11">
        <f>'OddsRatio_working_3-way'!U663/(3*'OddsRatio_working_3-way'!X663^(1/3))*SIN(('OddsRatio_working_3-way'!Y663+2*PI())/3)</f>
        <v>-0.43174872278998694</v>
      </c>
      <c r="AK663" s="11">
        <f>'OddsRatio_working_3-way'!U663/(3*'OddsRatio_working_3-way'!X663^(1/3))*SIN(('OddsRatio_working_3-way'!Y663+4*PI())/3)</f>
        <v>0.49659389668899268</v>
      </c>
      <c r="AL663" s="11">
        <f>'OddsRatio_working_3-way'!Z663+'OddsRatio_working_3-way'!AF663</f>
        <v>1.0719577225127823</v>
      </c>
      <c r="AM663" s="11">
        <f>'OddsRatio_working_3-way'!AA663+'OddsRatio_working_3-way'!AG663</f>
        <v>-0.64829399707510849</v>
      </c>
      <c r="AN663" s="11">
        <f>'OddsRatio_working_3-way'!AB663+'OddsRatio_working_3-way'!AH663</f>
        <v>-0.42366372543767428</v>
      </c>
      <c r="AO663" s="11">
        <f>'OddsRatio_working_3-way'!AC663+'OddsRatio_working_3-way'!AI663</f>
        <v>0</v>
      </c>
      <c r="AP663" s="11">
        <f>'OddsRatio_working_3-way'!AD663+'OddsRatio_working_3-way'!AJ663</f>
        <v>0</v>
      </c>
      <c r="AQ663" s="11">
        <f>'OddsRatio_working_3-way'!AE663+'OddsRatio_working_3-way'!AK663</f>
        <v>0</v>
      </c>
      <c r="AR663" s="10">
        <f>IF(A663="","",IF(('OddsRatio_working_3-way'!X663=0),IF(Q663&gt;0,-Q663^(1/3),(-Q663)^(1/3)),'OddsRatio_working_3-way'!AL663-'OddsRatio_working_3-way'!R663/3))</f>
        <v>1.0719577225127823</v>
      </c>
      <c r="AS663" s="11">
        <f>IF(('OddsRatio_working_3-way'!X663=0),IF(Q663&gt;0,-Q663^(1/3),(-Q663)^(1/3)),'OddsRatio_working_3-way'!AM663-'OddsRatio_working_3-way'!R663/3)</f>
        <v>-0.64829399707510849</v>
      </c>
      <c r="AT663" s="11">
        <f>IF(('OddsRatio_working_3-way'!X663=0),IF(Q663&gt;0,-Q663^(1/3),(-Q663)^(1/3)),'OddsRatio_working_3-way'!AN663-'OddsRatio_working_3-way'!R663/3)</f>
        <v>-0.42366372543767428</v>
      </c>
      <c r="AU663" s="11">
        <f>IF(('OddsRatio_working_3-way'!X663=0),0,'OddsRatio_working_3-way'!AO663)</f>
        <v>0</v>
      </c>
      <c r="AV663" s="11">
        <f>IF(('OddsRatio_working_3-way'!X663=0),0,'OddsRatio_working_3-way'!AP663)</f>
        <v>0</v>
      </c>
      <c r="AW663" s="11">
        <f>IF(('OddsRatio_working_3-way'!X663=0),0,'OddsRatio_working_3-way'!AQ663)</f>
        <v>0</v>
      </c>
    </row>
    <row r="664" spans="1:49" x14ac:dyDescent="0.2">
      <c r="A664" s="4">
        <f>IF('True_Odds_Calculator_3-way'!A665="","",'True_Odds_Calculator_3-way'!A665)</f>
        <v>1.83</v>
      </c>
      <c r="B664" s="4">
        <f>IF('True_Odds_Calculator_3-way'!B665="","",'True_Odds_Calculator_3-way'!B665)</f>
        <v>3.67</v>
      </c>
      <c r="C664" s="4">
        <f>IF('True_Odds_Calculator_3-way'!C665="","",'True_Odds_Calculator_3-way'!C665)</f>
        <v>4.41</v>
      </c>
      <c r="D664" s="9">
        <f t="shared" si="143"/>
        <v>0.52798838012124716</v>
      </c>
      <c r="E664" s="9">
        <f t="shared" si="144"/>
        <v>0.25801000841800198</v>
      </c>
      <c r="F664" s="9">
        <f t="shared" si="145"/>
        <v>0.21400161146075114</v>
      </c>
      <c r="G664" s="9">
        <f t="shared" si="146"/>
        <v>1.077085633055989</v>
      </c>
      <c r="H664" s="9">
        <f t="shared" si="147"/>
        <v>1.8939810754364712</v>
      </c>
      <c r="I664" s="9">
        <f t="shared" si="148"/>
        <v>3.8758186402594901</v>
      </c>
      <c r="J664" s="9">
        <f t="shared" si="149"/>
        <v>4.6728620087209229</v>
      </c>
      <c r="K664" s="11">
        <f t="shared" si="150"/>
        <v>0.54644808743169393</v>
      </c>
      <c r="L664" s="11">
        <f t="shared" si="151"/>
        <v>0.27247956403269757</v>
      </c>
      <c r="M664" s="11">
        <f t="shared" si="152"/>
        <v>0.22675736961451246</v>
      </c>
      <c r="N664" s="11">
        <f>'OddsRatio_working_3-way'!K664+'OddsRatio_working_3-way'!L664+'OddsRatio_working_3-way'!M664-('OddsRatio_working_3-way'!K664*'OddsRatio_working_3-way'!L664)-('OddsRatio_working_3-way'!K664*'OddsRatio_working_3-way'!M664)-('OddsRatio_working_3-way'!L664*'OddsRatio_working_3-way'!M664)+('OddsRatio_working_3-way'!K664*'OddsRatio_working_3-way'!L664*'OddsRatio_working_3-way'!M664)-1</f>
        <v>-0.25514554476515838</v>
      </c>
      <c r="O664" s="11">
        <f>0</f>
        <v>0</v>
      </c>
      <c r="P664" s="11">
        <f>('OddsRatio_working_3-way'!K664*'OddsRatio_working_3-way'!L664)+('OddsRatio_working_3-way'!K664*'OddsRatio_working_3-way'!M664)+('OddsRatio_working_3-way'!L664*'OddsRatio_working_3-way'!M664)-(3*'OddsRatio_working_3-way'!K664*'OddsRatio_working_3-way'!L664*'OddsRatio_working_3-way'!M664)</f>
        <v>0.23330406397109646</v>
      </c>
      <c r="Q664" s="11">
        <f>2*'OddsRatio_working_3-way'!K664*'OddsRatio_working_3-way'!L664*'OddsRatio_working_3-way'!M664</f>
        <v>6.7526501872965702E-2</v>
      </c>
      <c r="R664" s="11">
        <f t="shared" si="153"/>
        <v>0</v>
      </c>
      <c r="S664" s="11">
        <f t="shared" si="154"/>
        <v>-0.91439599380751369</v>
      </c>
      <c r="T664" s="11">
        <f t="shared" si="155"/>
        <v>-0.26465875363459157</v>
      </c>
      <c r="U664" s="11">
        <f>'OddsRatio_working_3-way'!S664-'OddsRatio_working_3-way'!R664^2/3</f>
        <v>-0.91439599380751369</v>
      </c>
      <c r="V664" s="11">
        <f>'OddsRatio_working_3-way'!S664*'OddsRatio_working_3-way'!R664/3-2*'OddsRatio_working_3-way'!R664^3/27-'OddsRatio_working_3-way'!T664</f>
        <v>0.26465875363459157</v>
      </c>
      <c r="W664" s="11">
        <f>'OddsRatio_working_3-way'!V664^2+4*'OddsRatio_working_3-way'!U664^3/27</f>
        <v>-4.3221641749263892E-2</v>
      </c>
      <c r="X664" s="11">
        <f>IF('OddsRatio_working_3-way'!W664&gt;0,IF(ABS('OddsRatio_working_3-way'!V664+SQRT('OddsRatio_working_3-way'!W664))/2&gt;0,ABS('OddsRatio_working_3-way'!V664+SQRT('OddsRatio_working_3-way'!W664))/2,ABS('OddsRatio_working_3-way'!V664-SQRT('OddsRatio_working_3-way'!W664))/2),SQRT(-'OddsRatio_working_3-way'!U664^3/27))</f>
        <v>0.16827499637845733</v>
      </c>
      <c r="Y664" s="11">
        <f>IF('OddsRatio_working_3-way'!W664&gt;=0,IF('OddsRatio_working_3-way'!V664+SQRT('OddsRatio_working_3-way'!W664)&gt;0,0,PI()),ACOS('OddsRatio_working_3-way'!V664/(2*'OddsRatio_working_3-way'!X664)))</f>
        <v>0.66585706353838525</v>
      </c>
      <c r="Z664" s="11">
        <f>'OddsRatio_working_3-way'!X664^(1/3)*COS('OddsRatio_working_3-way'!Y664/3)</f>
        <v>0.53854281652799452</v>
      </c>
      <c r="AA664" s="11">
        <f>'OddsRatio_working_3-way'!X664^(1/3)*COS(('OddsRatio_working_3-way'!Y664+2*PI())/3)</f>
        <v>-0.374522177983033</v>
      </c>
      <c r="AB664" s="11">
        <f>'OddsRatio_working_3-way'!X664^(1/3)*COS(('OddsRatio_working_3-way'!Y664+4*PI())/3)</f>
        <v>-0.16402063854496129</v>
      </c>
      <c r="AC664" s="11">
        <f>'OddsRatio_working_3-way'!X664^(1/3)*SIN('OddsRatio_working_3-way'!Y664/3)</f>
        <v>0.12153312045940123</v>
      </c>
      <c r="AD664" s="11">
        <f>'OddsRatio_working_3-way'!X664^(1/3)*SIN(('OddsRatio_working_3-way'!Y664+2*PI())/3)</f>
        <v>0.40562519990916485</v>
      </c>
      <c r="AE664" s="11">
        <f>'OddsRatio_working_3-way'!X664^(1/3)*SIN(('OddsRatio_working_3-way'!Y664+4*PI())/3)</f>
        <v>-0.52715832036856602</v>
      </c>
      <c r="AF664" s="11">
        <f>-'OddsRatio_working_3-way'!U664/(3*'OddsRatio_working_3-way'!X664^(1/3))*COS(('OddsRatio_working_3-way'!Y664)/3)</f>
        <v>0.53854281652799452</v>
      </c>
      <c r="AG664" s="11">
        <f>-'OddsRatio_working_3-way'!U664/(3*'OddsRatio_working_3-way'!X664^(1/3))*COS(('OddsRatio_working_3-way'!Y664+2*PI())/3)</f>
        <v>-0.374522177983033</v>
      </c>
      <c r="AH664" s="11">
        <f>-'OddsRatio_working_3-way'!U664/(3*'OddsRatio_working_3-way'!X664^(1/3))*COS(('OddsRatio_working_3-way'!Y664+4*PI())/3)</f>
        <v>-0.16402063854496129</v>
      </c>
      <c r="AI664" s="11">
        <f>'OddsRatio_working_3-way'!U664/(3*'OddsRatio_working_3-way'!X664^(1/3))*SIN(('OddsRatio_working_3-way'!Y664)/3)</f>
        <v>-0.12153312045940123</v>
      </c>
      <c r="AJ664" s="11">
        <f>'OddsRatio_working_3-way'!U664/(3*'OddsRatio_working_3-way'!X664^(1/3))*SIN(('OddsRatio_working_3-way'!Y664+2*PI())/3)</f>
        <v>-0.40562519990916485</v>
      </c>
      <c r="AK664" s="11">
        <f>'OddsRatio_working_3-way'!U664/(3*'OddsRatio_working_3-way'!X664^(1/3))*SIN(('OddsRatio_working_3-way'!Y664+4*PI())/3)</f>
        <v>0.52715832036856602</v>
      </c>
      <c r="AL664" s="11">
        <f>'OddsRatio_working_3-way'!Z664+'OddsRatio_working_3-way'!AF664</f>
        <v>1.077085633055989</v>
      </c>
      <c r="AM664" s="11">
        <f>'OddsRatio_working_3-way'!AA664+'OddsRatio_working_3-way'!AG664</f>
        <v>-0.749044355966066</v>
      </c>
      <c r="AN664" s="11">
        <f>'OddsRatio_working_3-way'!AB664+'OddsRatio_working_3-way'!AH664</f>
        <v>-0.32804127708992259</v>
      </c>
      <c r="AO664" s="11">
        <f>'OddsRatio_working_3-way'!AC664+'OddsRatio_working_3-way'!AI664</f>
        <v>0</v>
      </c>
      <c r="AP664" s="11">
        <f>'OddsRatio_working_3-way'!AD664+'OddsRatio_working_3-way'!AJ664</f>
        <v>0</v>
      </c>
      <c r="AQ664" s="11">
        <f>'OddsRatio_working_3-way'!AE664+'OddsRatio_working_3-way'!AK664</f>
        <v>0</v>
      </c>
      <c r="AR664" s="10">
        <f>IF(A664="","",IF(('OddsRatio_working_3-way'!X664=0),IF(Q664&gt;0,-Q664^(1/3),(-Q664)^(1/3)),'OddsRatio_working_3-way'!AL664-'OddsRatio_working_3-way'!R664/3))</f>
        <v>1.077085633055989</v>
      </c>
      <c r="AS664" s="11">
        <f>IF(('OddsRatio_working_3-way'!X664=0),IF(Q664&gt;0,-Q664^(1/3),(-Q664)^(1/3)),'OddsRatio_working_3-way'!AM664-'OddsRatio_working_3-way'!R664/3)</f>
        <v>-0.749044355966066</v>
      </c>
      <c r="AT664" s="11">
        <f>IF(('OddsRatio_working_3-way'!X664=0),IF(Q664&gt;0,-Q664^(1/3),(-Q664)^(1/3)),'OddsRatio_working_3-way'!AN664-'OddsRatio_working_3-way'!R664/3)</f>
        <v>-0.32804127708992259</v>
      </c>
      <c r="AU664" s="11">
        <f>IF(('OddsRatio_working_3-way'!X664=0),0,'OddsRatio_working_3-way'!AO664)</f>
        <v>0</v>
      </c>
      <c r="AV664" s="11">
        <f>IF(('OddsRatio_working_3-way'!X664=0),0,'OddsRatio_working_3-way'!AP664)</f>
        <v>0</v>
      </c>
      <c r="AW664" s="11">
        <f>IF(('OddsRatio_working_3-way'!X664=0),0,'OddsRatio_working_3-way'!AQ664)</f>
        <v>0</v>
      </c>
    </row>
    <row r="665" spans="1:49" x14ac:dyDescent="0.2">
      <c r="A665" s="4">
        <f>IF('True_Odds_Calculator_3-way'!A666="","",'True_Odds_Calculator_3-way'!A666)</f>
        <v>4.47</v>
      </c>
      <c r="B665" s="4">
        <f>IF('True_Odds_Calculator_3-way'!B666="","",'True_Odds_Calculator_3-way'!B666)</f>
        <v>3.73</v>
      </c>
      <c r="C665" s="4">
        <f>IF('True_Odds_Calculator_3-way'!C666="","",'True_Odds_Calculator_3-way'!C666)</f>
        <v>1.8</v>
      </c>
      <c r="D665" s="9">
        <f t="shared" si="143"/>
        <v>0.21052799794289645</v>
      </c>
      <c r="E665" s="9">
        <f t="shared" si="144"/>
        <v>0.25314800140711763</v>
      </c>
      <c r="F665" s="9">
        <f t="shared" si="145"/>
        <v>0.53632400064998609</v>
      </c>
      <c r="G665" s="9">
        <f t="shared" si="146"/>
        <v>1.0806807051056642</v>
      </c>
      <c r="H665" s="9">
        <f t="shared" si="147"/>
        <v>4.7499620467166546</v>
      </c>
      <c r="I665" s="9">
        <f t="shared" si="148"/>
        <v>3.9502583249384622</v>
      </c>
      <c r="J665" s="9">
        <f t="shared" si="149"/>
        <v>1.8645445640845308</v>
      </c>
      <c r="K665" s="11">
        <f t="shared" si="150"/>
        <v>0.2237136465324385</v>
      </c>
      <c r="L665" s="11">
        <f t="shared" si="151"/>
        <v>0.26809651474530832</v>
      </c>
      <c r="M665" s="11">
        <f t="shared" si="152"/>
        <v>0.55555555555555558</v>
      </c>
      <c r="N665" s="11">
        <f>'OddsRatio_working_3-way'!K665+'OddsRatio_working_3-way'!L665+'OddsRatio_working_3-way'!M665-('OddsRatio_working_3-way'!K665*'OddsRatio_working_3-way'!L665)-('OddsRatio_working_3-way'!K665*'OddsRatio_working_3-way'!M665)-('OddsRatio_working_3-way'!L665*'OddsRatio_working_3-way'!M665)+('OddsRatio_working_3-way'!K665*'OddsRatio_working_3-way'!L665*'OddsRatio_working_3-way'!M665)-1</f>
        <v>-0.25251852784825057</v>
      </c>
      <c r="O665" s="11">
        <f>0</f>
        <v>0</v>
      </c>
      <c r="P665" s="11">
        <f>('OddsRatio_working_3-way'!K665*'OddsRatio_working_3-way'!L665)+('OddsRatio_working_3-way'!K665*'OddsRatio_working_3-way'!M665)+('OddsRatio_working_3-way'!L665*'OddsRatio_working_3-way'!M665)-(3*'OddsRatio_working_3-way'!K665*'OddsRatio_working_3-way'!L665*'OddsRatio_working_3-way'!M665)</f>
        <v>0.23324330141898561</v>
      </c>
      <c r="Q665" s="11">
        <f>2*'OddsRatio_working_3-way'!K665*'OddsRatio_working_3-way'!L665*'OddsRatio_working_3-way'!M665</f>
        <v>6.6640943262567323E-2</v>
      </c>
      <c r="R665" s="11">
        <f t="shared" si="153"/>
        <v>0</v>
      </c>
      <c r="S665" s="11">
        <f t="shared" si="154"/>
        <v>-0.92366807064213408</v>
      </c>
      <c r="T665" s="11">
        <f t="shared" si="155"/>
        <v>-0.26390516304060974</v>
      </c>
      <c r="U665" s="11">
        <f>'OddsRatio_working_3-way'!S665-'OddsRatio_working_3-way'!R665^2/3</f>
        <v>-0.92366807064213408</v>
      </c>
      <c r="V665" s="11">
        <f>'OddsRatio_working_3-way'!S665*'OddsRatio_working_3-way'!R665/3-2*'OddsRatio_working_3-way'!R665^3/27-'OddsRatio_working_3-way'!T665</f>
        <v>0.26390516304060974</v>
      </c>
      <c r="W665" s="11">
        <f>'OddsRatio_working_3-way'!V665^2+4*'OddsRatio_working_3-way'!U665^3/27</f>
        <v>-4.7100605574734722E-2</v>
      </c>
      <c r="X665" s="11">
        <f>IF('OddsRatio_working_3-way'!W665&gt;0,IF(ABS('OddsRatio_working_3-way'!V665+SQRT('OddsRatio_working_3-way'!W665))/2&gt;0,ABS('OddsRatio_working_3-way'!V665+SQRT('OddsRatio_working_3-way'!W665))/2,ABS('OddsRatio_working_3-way'!V665-SQRT('OddsRatio_working_3-way'!W665))/2),SQRT(-'OddsRatio_working_3-way'!U665^3/27))</f>
        <v>0.17084096453589925</v>
      </c>
      <c r="Y665" s="11">
        <f>IF('OddsRatio_working_3-way'!W665&gt;=0,IF('OddsRatio_working_3-way'!V665+SQRT('OddsRatio_working_3-way'!W665)&gt;0,0,PI()),ACOS('OddsRatio_working_3-way'!V665/(2*'OddsRatio_working_3-way'!X665)))</f>
        <v>0.68823098244217829</v>
      </c>
      <c r="Z665" s="11">
        <f>'OddsRatio_working_3-way'!X665^(1/3)*COS('OddsRatio_working_3-way'!Y665/3)</f>
        <v>0.54034035255283208</v>
      </c>
      <c r="AA665" s="11">
        <f>'OddsRatio_working_3-way'!X665^(1/3)*COS(('OddsRatio_working_3-way'!Y665+2*PI())/3)</f>
        <v>-0.37944618102056998</v>
      </c>
      <c r="AB665" s="11">
        <f>'OddsRatio_working_3-way'!X665^(1/3)*COS(('OddsRatio_working_3-way'!Y665+4*PI())/3)</f>
        <v>-0.16089417153226199</v>
      </c>
      <c r="AC665" s="11">
        <f>'OddsRatio_working_3-way'!X665^(1/3)*SIN('OddsRatio_working_3-way'!Y665/3)</f>
        <v>0.1261810615100083</v>
      </c>
      <c r="AD665" s="11">
        <f>'OddsRatio_working_3-way'!X665^(1/3)*SIN(('OddsRatio_working_3-way'!Y665+2*PI())/3)</f>
        <v>0.40485794124558827</v>
      </c>
      <c r="AE665" s="11">
        <f>'OddsRatio_working_3-way'!X665^(1/3)*SIN(('OddsRatio_working_3-way'!Y665+4*PI())/3)</f>
        <v>-0.53103900275559646</v>
      </c>
      <c r="AF665" s="11">
        <f>-'OddsRatio_working_3-way'!U665/(3*'OddsRatio_working_3-way'!X665^(1/3))*COS(('OddsRatio_working_3-way'!Y665)/3)</f>
        <v>0.54034035255283208</v>
      </c>
      <c r="AG665" s="11">
        <f>-'OddsRatio_working_3-way'!U665/(3*'OddsRatio_working_3-way'!X665^(1/3))*COS(('OddsRatio_working_3-way'!Y665+2*PI())/3)</f>
        <v>-0.37944618102056998</v>
      </c>
      <c r="AH665" s="11">
        <f>-'OddsRatio_working_3-way'!U665/(3*'OddsRatio_working_3-way'!X665^(1/3))*COS(('OddsRatio_working_3-way'!Y665+4*PI())/3)</f>
        <v>-0.16089417153226199</v>
      </c>
      <c r="AI665" s="11">
        <f>'OddsRatio_working_3-way'!U665/(3*'OddsRatio_working_3-way'!X665^(1/3))*SIN(('OddsRatio_working_3-way'!Y665)/3)</f>
        <v>-0.1261810615100083</v>
      </c>
      <c r="AJ665" s="11">
        <f>'OddsRatio_working_3-way'!U665/(3*'OddsRatio_working_3-way'!X665^(1/3))*SIN(('OddsRatio_working_3-way'!Y665+2*PI())/3)</f>
        <v>-0.40485794124558827</v>
      </c>
      <c r="AK665" s="11">
        <f>'OddsRatio_working_3-way'!U665/(3*'OddsRatio_working_3-way'!X665^(1/3))*SIN(('OddsRatio_working_3-way'!Y665+4*PI())/3)</f>
        <v>0.53103900275559646</v>
      </c>
      <c r="AL665" s="11">
        <f>'OddsRatio_working_3-way'!Z665+'OddsRatio_working_3-way'!AF665</f>
        <v>1.0806807051056642</v>
      </c>
      <c r="AM665" s="11">
        <f>'OddsRatio_working_3-way'!AA665+'OddsRatio_working_3-way'!AG665</f>
        <v>-0.75889236204113997</v>
      </c>
      <c r="AN665" s="11">
        <f>'OddsRatio_working_3-way'!AB665+'OddsRatio_working_3-way'!AH665</f>
        <v>-0.32178834306452397</v>
      </c>
      <c r="AO665" s="11">
        <f>'OddsRatio_working_3-way'!AC665+'OddsRatio_working_3-way'!AI665</f>
        <v>0</v>
      </c>
      <c r="AP665" s="11">
        <f>'OddsRatio_working_3-way'!AD665+'OddsRatio_working_3-way'!AJ665</f>
        <v>0</v>
      </c>
      <c r="AQ665" s="11">
        <f>'OddsRatio_working_3-way'!AE665+'OddsRatio_working_3-way'!AK665</f>
        <v>0</v>
      </c>
      <c r="AR665" s="10">
        <f>IF(A665="","",IF(('OddsRatio_working_3-way'!X665=0),IF(Q665&gt;0,-Q665^(1/3),(-Q665)^(1/3)),'OddsRatio_working_3-way'!AL665-'OddsRatio_working_3-way'!R665/3))</f>
        <v>1.0806807051056642</v>
      </c>
      <c r="AS665" s="11">
        <f>IF(('OddsRatio_working_3-way'!X665=0),IF(Q665&gt;0,-Q665^(1/3),(-Q665)^(1/3)),'OddsRatio_working_3-way'!AM665-'OddsRatio_working_3-way'!R665/3)</f>
        <v>-0.75889236204113997</v>
      </c>
      <c r="AT665" s="11">
        <f>IF(('OddsRatio_working_3-way'!X665=0),IF(Q665&gt;0,-Q665^(1/3),(-Q665)^(1/3)),'OddsRatio_working_3-way'!AN665-'OddsRatio_working_3-way'!R665/3)</f>
        <v>-0.32178834306452397</v>
      </c>
      <c r="AU665" s="11">
        <f>IF(('OddsRatio_working_3-way'!X665=0),0,'OddsRatio_working_3-way'!AO665)</f>
        <v>0</v>
      </c>
      <c r="AV665" s="11">
        <f>IF(('OddsRatio_working_3-way'!X665=0),0,'OddsRatio_working_3-way'!AP665)</f>
        <v>0</v>
      </c>
      <c r="AW665" s="11">
        <f>IF(('OddsRatio_working_3-way'!X665=0),0,'OddsRatio_working_3-way'!AQ665)</f>
        <v>0</v>
      </c>
    </row>
    <row r="666" spans="1:49" x14ac:dyDescent="0.2">
      <c r="A666" s="4">
        <f>IF('True_Odds_Calculator_3-way'!A667="","",'True_Odds_Calculator_3-way'!A667)</f>
        <v>1.24</v>
      </c>
      <c r="B666" s="4">
        <f>IF('True_Odds_Calculator_3-way'!B667="","",'True_Odds_Calculator_3-way'!B667)</f>
        <v>6.19</v>
      </c>
      <c r="C666" s="4">
        <f>IF('True_Odds_Calculator_3-way'!C667="","",'True_Odds_Calculator_3-way'!C667)</f>
        <v>11.59</v>
      </c>
      <c r="D666" s="9">
        <f t="shared" si="143"/>
        <v>0.78225315151814123</v>
      </c>
      <c r="E666" s="9">
        <f t="shared" si="144"/>
        <v>0.14246021777375065</v>
      </c>
      <c r="F666" s="9">
        <f t="shared" si="145"/>
        <v>7.5286630708107871E-2</v>
      </c>
      <c r="G666" s="9">
        <f t="shared" si="146"/>
        <v>1.1598272676566359</v>
      </c>
      <c r="H666" s="9">
        <f t="shared" si="147"/>
        <v>1.2783585442375927</v>
      </c>
      <c r="I666" s="9">
        <f t="shared" si="148"/>
        <v>7.01950351913794</v>
      </c>
      <c r="J666" s="9">
        <f t="shared" si="149"/>
        <v>13.282570764483776</v>
      </c>
      <c r="K666" s="11">
        <f t="shared" si="150"/>
        <v>0.80645161290322587</v>
      </c>
      <c r="L666" s="11">
        <f t="shared" si="151"/>
        <v>0.16155088852988692</v>
      </c>
      <c r="M666" s="11">
        <f t="shared" si="152"/>
        <v>8.6281276962899056E-2</v>
      </c>
      <c r="N666" s="11">
        <f>'OddsRatio_working_3-way'!K666+'OddsRatio_working_3-way'!L666+'OddsRatio_working_3-way'!M666-('OddsRatio_working_3-way'!K666*'OddsRatio_working_3-way'!L666)-('OddsRatio_working_3-way'!K666*'OddsRatio_working_3-way'!M666)-('OddsRatio_working_3-way'!L666*'OddsRatio_working_3-way'!M666)+('OddsRatio_working_3-way'!K666*'OddsRatio_working_3-way'!L666*'OddsRatio_working_3-way'!M666)-1</f>
        <v>-0.14827870673497989</v>
      </c>
      <c r="O666" s="11">
        <f>0</f>
        <v>0</v>
      </c>
      <c r="P666" s="11">
        <f>('OddsRatio_working_3-way'!K666*'OddsRatio_working_3-way'!L666)+('OddsRatio_working_3-way'!K666*'OddsRatio_working_3-way'!M666)+('OddsRatio_working_3-way'!L666*'OddsRatio_working_3-way'!M666)-(3*'OddsRatio_working_3-way'!K666*'OddsRatio_working_3-way'!L666*'OddsRatio_working_3-way'!M666)</f>
        <v>0.18008052229736346</v>
      </c>
      <c r="Q666" s="11">
        <f>2*'OddsRatio_working_3-way'!K666*'OddsRatio_working_3-way'!L666*'OddsRatio_working_3-way'!M666</f>
        <v>2.24819628336284E-2</v>
      </c>
      <c r="R666" s="11">
        <f t="shared" si="153"/>
        <v>0</v>
      </c>
      <c r="S666" s="11">
        <f t="shared" si="154"/>
        <v>-1.2144732461095935</v>
      </c>
      <c r="T666" s="11">
        <f t="shared" si="155"/>
        <v>-0.15161963122466837</v>
      </c>
      <c r="U666" s="11">
        <f>'OddsRatio_working_3-way'!S666-'OddsRatio_working_3-way'!R666^2/3</f>
        <v>-1.2144732461095935</v>
      </c>
      <c r="V666" s="11">
        <f>'OddsRatio_working_3-way'!S666*'OddsRatio_working_3-way'!R666/3-2*'OddsRatio_working_3-way'!R666^3/27-'OddsRatio_working_3-way'!T666</f>
        <v>0.15161963122466837</v>
      </c>
      <c r="W666" s="11">
        <f>'OddsRatio_working_3-way'!V666^2+4*'OddsRatio_working_3-way'!U666^3/27</f>
        <v>-0.24238653401176377</v>
      </c>
      <c r="X666" s="11">
        <f>IF('OddsRatio_working_3-way'!W666&gt;0,IF(ABS('OddsRatio_working_3-way'!V666+SQRT('OddsRatio_working_3-way'!W666))/2&gt;0,ABS('OddsRatio_working_3-way'!V666+SQRT('OddsRatio_working_3-way'!W666))/2,ABS('OddsRatio_working_3-way'!V666-SQRT('OddsRatio_working_3-way'!W666))/2),SQRT(-'OddsRatio_working_3-way'!U666^3/27))</f>
        <v>0.25757282784897373</v>
      </c>
      <c r="Y666" s="11">
        <f>IF('OddsRatio_working_3-way'!W666&gt;=0,IF('OddsRatio_working_3-way'!V666+SQRT('OddsRatio_working_3-way'!W666)&gt;0,0,PI()),ACOS('OddsRatio_working_3-way'!V666/(2*'OddsRatio_working_3-way'!X666)))</f>
        <v>1.2720484165240078</v>
      </c>
      <c r="Z666" s="11">
        <f>'OddsRatio_working_3-way'!X666^(1/3)*COS('OddsRatio_working_3-way'!Y666/3)</f>
        <v>0.57991363382831795</v>
      </c>
      <c r="AA666" s="11">
        <f>'OddsRatio_working_3-way'!X666^(1/3)*COS(('OddsRatio_working_3-way'!Y666+2*PI())/3)</f>
        <v>-0.5166580398981232</v>
      </c>
      <c r="AB666" s="11">
        <f>'OddsRatio_working_3-way'!X666^(1/3)*COS(('OddsRatio_working_3-way'!Y666+4*PI())/3)</f>
        <v>-6.325559393019467E-2</v>
      </c>
      <c r="AC666" s="11">
        <f>'OddsRatio_working_3-way'!X666^(1/3)*SIN('OddsRatio_working_3-way'!Y666/3)</f>
        <v>0.26177202423081825</v>
      </c>
      <c r="AD666" s="11">
        <f>'OddsRatio_working_3-way'!X666^(1/3)*SIN(('OddsRatio_working_3-way'!Y666+2*PI())/3)</f>
        <v>0.37133392678086108</v>
      </c>
      <c r="AE666" s="11">
        <f>'OddsRatio_working_3-way'!X666^(1/3)*SIN(('OddsRatio_working_3-way'!Y666+4*PI())/3)</f>
        <v>-0.63310595101167932</v>
      </c>
      <c r="AF666" s="11">
        <f>-'OddsRatio_working_3-way'!U666/(3*'OddsRatio_working_3-way'!X666^(1/3))*COS(('OddsRatio_working_3-way'!Y666)/3)</f>
        <v>0.57991363382831795</v>
      </c>
      <c r="AG666" s="11">
        <f>-'OddsRatio_working_3-way'!U666/(3*'OddsRatio_working_3-way'!X666^(1/3))*COS(('OddsRatio_working_3-way'!Y666+2*PI())/3)</f>
        <v>-0.5166580398981232</v>
      </c>
      <c r="AH666" s="11">
        <f>-'OddsRatio_working_3-way'!U666/(3*'OddsRatio_working_3-way'!X666^(1/3))*COS(('OddsRatio_working_3-way'!Y666+4*PI())/3)</f>
        <v>-6.325559393019467E-2</v>
      </c>
      <c r="AI666" s="11">
        <f>'OddsRatio_working_3-way'!U666/(3*'OddsRatio_working_3-way'!X666^(1/3))*SIN(('OddsRatio_working_3-way'!Y666)/3)</f>
        <v>-0.26177202423081825</v>
      </c>
      <c r="AJ666" s="11">
        <f>'OddsRatio_working_3-way'!U666/(3*'OddsRatio_working_3-way'!X666^(1/3))*SIN(('OddsRatio_working_3-way'!Y666+2*PI())/3)</f>
        <v>-0.37133392678086108</v>
      </c>
      <c r="AK666" s="11">
        <f>'OddsRatio_working_3-way'!U666/(3*'OddsRatio_working_3-way'!X666^(1/3))*SIN(('OddsRatio_working_3-way'!Y666+4*PI())/3)</f>
        <v>0.63310595101167932</v>
      </c>
      <c r="AL666" s="11">
        <f>'OddsRatio_working_3-way'!Z666+'OddsRatio_working_3-way'!AF666</f>
        <v>1.1598272676566359</v>
      </c>
      <c r="AM666" s="11">
        <f>'OddsRatio_working_3-way'!AA666+'OddsRatio_working_3-way'!AG666</f>
        <v>-1.0333160797962464</v>
      </c>
      <c r="AN666" s="11">
        <f>'OddsRatio_working_3-way'!AB666+'OddsRatio_working_3-way'!AH666</f>
        <v>-0.12651118786038934</v>
      </c>
      <c r="AO666" s="11">
        <f>'OddsRatio_working_3-way'!AC666+'OddsRatio_working_3-way'!AI666</f>
        <v>0</v>
      </c>
      <c r="AP666" s="11">
        <f>'OddsRatio_working_3-way'!AD666+'OddsRatio_working_3-way'!AJ666</f>
        <v>0</v>
      </c>
      <c r="AQ666" s="11">
        <f>'OddsRatio_working_3-way'!AE666+'OddsRatio_working_3-way'!AK666</f>
        <v>0</v>
      </c>
      <c r="AR666" s="10">
        <f>IF(A666="","",IF(('OddsRatio_working_3-way'!X666=0),IF(Q666&gt;0,-Q666^(1/3),(-Q666)^(1/3)),'OddsRatio_working_3-way'!AL666-'OddsRatio_working_3-way'!R666/3))</f>
        <v>1.1598272676566359</v>
      </c>
      <c r="AS666" s="11">
        <f>IF(('OddsRatio_working_3-way'!X666=0),IF(Q666&gt;0,-Q666^(1/3),(-Q666)^(1/3)),'OddsRatio_working_3-way'!AM666-'OddsRatio_working_3-way'!R666/3)</f>
        <v>-1.0333160797962464</v>
      </c>
      <c r="AT666" s="11">
        <f>IF(('OddsRatio_working_3-way'!X666=0),IF(Q666&gt;0,-Q666^(1/3),(-Q666)^(1/3)),'OddsRatio_working_3-way'!AN666-'OddsRatio_working_3-way'!R666/3)</f>
        <v>-0.12651118786038934</v>
      </c>
      <c r="AU666" s="11">
        <f>IF(('OddsRatio_working_3-way'!X666=0),0,'OddsRatio_working_3-way'!AO666)</f>
        <v>0</v>
      </c>
      <c r="AV666" s="11">
        <f>IF(('OddsRatio_working_3-way'!X666=0),0,'OddsRatio_working_3-way'!AP666)</f>
        <v>0</v>
      </c>
      <c r="AW666" s="11">
        <f>IF(('OddsRatio_working_3-way'!X666=0),0,'OddsRatio_working_3-way'!AQ666)</f>
        <v>0</v>
      </c>
    </row>
    <row r="667" spans="1:49" x14ac:dyDescent="0.2">
      <c r="A667" s="4">
        <f>IF('True_Odds_Calculator_3-way'!A668="","",'True_Odds_Calculator_3-way'!A668)</f>
        <v>2.1800000000000002</v>
      </c>
      <c r="B667" s="4">
        <f>IF('True_Odds_Calculator_3-way'!B668="","",'True_Odds_Calculator_3-way'!B668)</f>
        <v>3.27</v>
      </c>
      <c r="C667" s="4">
        <f>IF('True_Odds_Calculator_3-way'!C668="","",'True_Odds_Calculator_3-way'!C668)</f>
        <v>3.55</v>
      </c>
      <c r="D667" s="9">
        <f t="shared" si="143"/>
        <v>0.44128095455893868</v>
      </c>
      <c r="E667" s="9">
        <f t="shared" si="144"/>
        <v>0.2910622873795003</v>
      </c>
      <c r="F667" s="9">
        <f t="shared" si="145"/>
        <v>0.26765675806156075</v>
      </c>
      <c r="G667" s="9">
        <f t="shared" si="146"/>
        <v>1.072991507074514</v>
      </c>
      <c r="H667" s="9">
        <f t="shared" si="147"/>
        <v>2.2661299783479265</v>
      </c>
      <c r="I667" s="9">
        <f t="shared" si="148"/>
        <v>3.4356907210591467</v>
      </c>
      <c r="J667" s="9">
        <f t="shared" si="149"/>
        <v>3.7361283430400105</v>
      </c>
      <c r="K667" s="11">
        <f t="shared" si="150"/>
        <v>0.4587155963302752</v>
      </c>
      <c r="L667" s="11">
        <f t="shared" si="151"/>
        <v>0.3058103975535168</v>
      </c>
      <c r="M667" s="11">
        <f t="shared" si="152"/>
        <v>0.28169014084507044</v>
      </c>
      <c r="N667" s="11">
        <f>'OddsRatio_working_3-way'!K667+'OddsRatio_working_3-way'!L667+'OddsRatio_working_3-way'!M667-('OddsRatio_working_3-way'!K667*'OddsRatio_working_3-way'!L667)-('OddsRatio_working_3-way'!K667*'OddsRatio_working_3-way'!M667)-('OddsRatio_working_3-way'!L667*'OddsRatio_working_3-way'!M667)+('OddsRatio_working_3-way'!K667*'OddsRatio_working_3-way'!L667*'OddsRatio_working_3-way'!M667)-1</f>
        <v>-0.2699078064041176</v>
      </c>
      <c r="O667" s="11">
        <f>0</f>
        <v>0</v>
      </c>
      <c r="P667" s="11">
        <f>('OddsRatio_working_3-way'!K667*'OddsRatio_working_3-way'!L667)+('OddsRatio_working_3-way'!K667*'OddsRatio_working_3-way'!M667)+('OddsRatio_working_3-way'!L667*'OddsRatio_working_3-way'!M667)-(3*'OddsRatio_working_3-way'!K667*'OddsRatio_working_3-way'!L667*'OddsRatio_working_3-way'!M667)</f>
        <v>0.23709295584973517</v>
      </c>
      <c r="Q667" s="11">
        <f>2*'OddsRatio_working_3-way'!K667*'OddsRatio_working_3-way'!L667*'OddsRatio_working_3-way'!M667</f>
        <v>7.9030985283245064E-2</v>
      </c>
      <c r="R667" s="11">
        <f t="shared" si="153"/>
        <v>0</v>
      </c>
      <c r="S667" s="11">
        <f t="shared" si="154"/>
        <v>-0.87842200271432447</v>
      </c>
      <c r="T667" s="11">
        <f t="shared" si="155"/>
        <v>-0.29280733423810823</v>
      </c>
      <c r="U667" s="11">
        <f>'OddsRatio_working_3-way'!S667-'OddsRatio_working_3-way'!R667^2/3</f>
        <v>-0.87842200271432447</v>
      </c>
      <c r="V667" s="11">
        <f>'OddsRatio_working_3-way'!S667*'OddsRatio_working_3-way'!R667/3-2*'OddsRatio_working_3-way'!R667^3/27-'OddsRatio_working_3-way'!T667</f>
        <v>0.29280733423810823</v>
      </c>
      <c r="W667" s="11">
        <f>'OddsRatio_working_3-way'!V667^2+4*'OddsRatio_working_3-way'!U667^3/27</f>
        <v>-1.4680541546110717E-2</v>
      </c>
      <c r="X667" s="11">
        <f>IF('OddsRatio_working_3-way'!W667&gt;0,IF(ABS('OddsRatio_working_3-way'!V667+SQRT('OddsRatio_working_3-way'!W667))/2&gt;0,ABS('OddsRatio_working_3-way'!V667+SQRT('OddsRatio_working_3-way'!W667))/2,ABS('OddsRatio_working_3-way'!V667-SQRT('OddsRatio_working_3-way'!W667))/2),SQRT(-'OddsRatio_working_3-way'!U667^3/27))</f>
        <v>0.15844295229651109</v>
      </c>
      <c r="Y667" s="11">
        <f>IF('OddsRatio_working_3-way'!W667&gt;=0,IF('OddsRatio_working_3-way'!V667+SQRT('OddsRatio_working_3-way'!W667)&gt;0,0,PI()),ACOS('OddsRatio_working_3-way'!V667/(2*'OddsRatio_working_3-way'!X667)))</f>
        <v>0.3923448945521133</v>
      </c>
      <c r="Z667" s="11">
        <f>'OddsRatio_working_3-way'!X667^(1/3)*COS('OddsRatio_working_3-way'!Y667/3)</f>
        <v>0.53649575353725698</v>
      </c>
      <c r="AA667" s="11">
        <f>'OddsRatio_working_3-way'!X667^(1/3)*COS(('OddsRatio_working_3-way'!Y667+2*PI())/3)</f>
        <v>-0.32936031826746981</v>
      </c>
      <c r="AB667" s="11">
        <f>'OddsRatio_working_3-way'!X667^(1/3)*COS(('OddsRatio_working_3-way'!Y667+4*PI())/3)</f>
        <v>-0.20713543526978728</v>
      </c>
      <c r="AC667" s="11">
        <f>'OddsRatio_working_3-way'!X667^(1/3)*SIN('OddsRatio_working_3-way'!Y667/3)</f>
        <v>7.0566569100382462E-2</v>
      </c>
      <c r="AD667" s="11">
        <f>'OddsRatio_working_3-way'!X667^(1/3)*SIN(('OddsRatio_working_3-way'!Y667+2*PI())/3)</f>
        <v>0.42933566703554832</v>
      </c>
      <c r="AE667" s="11">
        <f>'OddsRatio_working_3-way'!X667^(1/3)*SIN(('OddsRatio_working_3-way'!Y667+4*PI())/3)</f>
        <v>-0.49990223613593088</v>
      </c>
      <c r="AF667" s="11">
        <f>-'OddsRatio_working_3-way'!U667/(3*'OddsRatio_working_3-way'!X667^(1/3))*COS(('OddsRatio_working_3-way'!Y667)/3)</f>
        <v>0.53649575353725687</v>
      </c>
      <c r="AG667" s="11">
        <f>-'OddsRatio_working_3-way'!U667/(3*'OddsRatio_working_3-way'!X667^(1/3))*COS(('OddsRatio_working_3-way'!Y667+2*PI())/3)</f>
        <v>-0.32936031826746975</v>
      </c>
      <c r="AH667" s="11">
        <f>-'OddsRatio_working_3-way'!U667/(3*'OddsRatio_working_3-way'!X667^(1/3))*COS(('OddsRatio_working_3-way'!Y667+4*PI())/3)</f>
        <v>-0.20713543526978725</v>
      </c>
      <c r="AI667" s="11">
        <f>'OddsRatio_working_3-way'!U667/(3*'OddsRatio_working_3-way'!X667^(1/3))*SIN(('OddsRatio_working_3-way'!Y667)/3)</f>
        <v>-7.0566569100382448E-2</v>
      </c>
      <c r="AJ667" s="11">
        <f>'OddsRatio_working_3-way'!U667/(3*'OddsRatio_working_3-way'!X667^(1/3))*SIN(('OddsRatio_working_3-way'!Y667+2*PI())/3)</f>
        <v>-0.42933566703554826</v>
      </c>
      <c r="AK667" s="11">
        <f>'OddsRatio_working_3-way'!U667/(3*'OddsRatio_working_3-way'!X667^(1/3))*SIN(('OddsRatio_working_3-way'!Y667+4*PI())/3)</f>
        <v>0.49990223613593077</v>
      </c>
      <c r="AL667" s="11">
        <f>'OddsRatio_working_3-way'!Z667+'OddsRatio_working_3-way'!AF667</f>
        <v>1.072991507074514</v>
      </c>
      <c r="AM667" s="11">
        <f>'OddsRatio_working_3-way'!AA667+'OddsRatio_working_3-way'!AG667</f>
        <v>-0.65872063653493962</v>
      </c>
      <c r="AN667" s="11">
        <f>'OddsRatio_working_3-way'!AB667+'OddsRatio_working_3-way'!AH667</f>
        <v>-0.41427087053957456</v>
      </c>
      <c r="AO667" s="11">
        <f>'OddsRatio_working_3-way'!AC667+'OddsRatio_working_3-way'!AI667</f>
        <v>0</v>
      </c>
      <c r="AP667" s="11">
        <f>'OddsRatio_working_3-way'!AD667+'OddsRatio_working_3-way'!AJ667</f>
        <v>0</v>
      </c>
      <c r="AQ667" s="11">
        <f>'OddsRatio_working_3-way'!AE667+'OddsRatio_working_3-way'!AK667</f>
        <v>0</v>
      </c>
      <c r="AR667" s="10">
        <f>IF(A667="","",IF(('OddsRatio_working_3-way'!X667=0),IF(Q667&gt;0,-Q667^(1/3),(-Q667)^(1/3)),'OddsRatio_working_3-way'!AL667-'OddsRatio_working_3-way'!R667/3))</f>
        <v>1.072991507074514</v>
      </c>
      <c r="AS667" s="11">
        <f>IF(('OddsRatio_working_3-way'!X667=0),IF(Q667&gt;0,-Q667^(1/3),(-Q667)^(1/3)),'OddsRatio_working_3-way'!AM667-'OddsRatio_working_3-way'!R667/3)</f>
        <v>-0.65872063653493962</v>
      </c>
      <c r="AT667" s="11">
        <f>IF(('OddsRatio_working_3-way'!X667=0),IF(Q667&gt;0,-Q667^(1/3),(-Q667)^(1/3)),'OddsRatio_working_3-way'!AN667-'OddsRatio_working_3-way'!R667/3)</f>
        <v>-0.41427087053957456</v>
      </c>
      <c r="AU667" s="11">
        <f>IF(('OddsRatio_working_3-way'!X667=0),0,'OddsRatio_working_3-way'!AO667)</f>
        <v>0</v>
      </c>
      <c r="AV667" s="11">
        <f>IF(('OddsRatio_working_3-way'!X667=0),0,'OddsRatio_working_3-way'!AP667)</f>
        <v>0</v>
      </c>
      <c r="AW667" s="11">
        <f>IF(('OddsRatio_working_3-way'!X667=0),0,'OddsRatio_working_3-way'!AQ667)</f>
        <v>0</v>
      </c>
    </row>
    <row r="668" spans="1:49" x14ac:dyDescent="0.2">
      <c r="A668" s="4">
        <f>IF('True_Odds_Calculator_3-way'!A669="","",'True_Odds_Calculator_3-way'!A669)</f>
        <v>2.79</v>
      </c>
      <c r="B668" s="4">
        <f>IF('True_Odds_Calculator_3-way'!B669="","",'True_Odds_Calculator_3-way'!B669)</f>
        <v>3.18</v>
      </c>
      <c r="C668" s="4">
        <f>IF('True_Odds_Calculator_3-way'!C669="","",'True_Odds_Calculator_3-way'!C669)</f>
        <v>2.69</v>
      </c>
      <c r="D668" s="9">
        <f t="shared" si="143"/>
        <v>0.34329887264944697</v>
      </c>
      <c r="E668" s="9">
        <f t="shared" si="144"/>
        <v>0.30032791443987816</v>
      </c>
      <c r="F668" s="9">
        <f t="shared" si="145"/>
        <v>0.35637321291067486</v>
      </c>
      <c r="G668" s="9">
        <f t="shared" si="146"/>
        <v>1.0686668888636022</v>
      </c>
      <c r="H668" s="9">
        <f t="shared" si="147"/>
        <v>2.9129137310658479</v>
      </c>
      <c r="I668" s="9">
        <f t="shared" si="148"/>
        <v>3.3296938177226525</v>
      </c>
      <c r="J668" s="9">
        <f t="shared" si="149"/>
        <v>2.8060470421794879</v>
      </c>
      <c r="K668" s="11">
        <f t="shared" si="150"/>
        <v>0.35842293906810035</v>
      </c>
      <c r="L668" s="11">
        <f t="shared" si="151"/>
        <v>0.31446540880503143</v>
      </c>
      <c r="M668" s="11">
        <f t="shared" si="152"/>
        <v>0.37174721189591081</v>
      </c>
      <c r="N668" s="11">
        <f>'OddsRatio_working_3-way'!K668+'OddsRatio_working_3-way'!L668+'OddsRatio_working_3-way'!M668-('OddsRatio_working_3-way'!K668*'OddsRatio_working_3-way'!L668)-('OddsRatio_working_3-way'!K668*'OddsRatio_working_3-way'!M668)-('OddsRatio_working_3-way'!L668*'OddsRatio_working_3-way'!M668)+('OddsRatio_working_3-way'!K668*'OddsRatio_working_3-way'!L668*'OddsRatio_working_3-way'!M668)-1</f>
        <v>-0.27632019451091916</v>
      </c>
      <c r="O668" s="11">
        <f>0</f>
        <v>0</v>
      </c>
      <c r="P668" s="11">
        <f>('OddsRatio_working_3-way'!K668*'OddsRatio_working_3-way'!L668)+('OddsRatio_working_3-way'!K668*'OddsRatio_working_3-way'!M668)+('OddsRatio_working_3-way'!L668*'OddsRatio_working_3-way'!M668)-(3*'OddsRatio_working_3-way'!K668*'OddsRatio_working_3-way'!L668*'OddsRatio_working_3-way'!M668)</f>
        <v>0.23715529624341825</v>
      </c>
      <c r="Q668" s="11">
        <f>2*'OddsRatio_working_3-way'!K668*'OddsRatio_working_3-way'!L668*'OddsRatio_working_3-way'!M668</f>
        <v>8.380045803654354E-2</v>
      </c>
      <c r="R668" s="11">
        <f t="shared" si="153"/>
        <v>0</v>
      </c>
      <c r="S668" s="11">
        <f t="shared" si="154"/>
        <v>-0.85826262775754791</v>
      </c>
      <c r="T668" s="11">
        <f t="shared" si="155"/>
        <v>-0.30327301334188966</v>
      </c>
      <c r="U668" s="11">
        <f>'OddsRatio_working_3-way'!S668-'OddsRatio_working_3-way'!R668^2/3</f>
        <v>-0.85826262775754791</v>
      </c>
      <c r="V668" s="11">
        <f>'OddsRatio_working_3-way'!S668*'OddsRatio_working_3-way'!R668/3-2*'OddsRatio_working_3-way'!R668^3/27-'OddsRatio_working_3-way'!T668</f>
        <v>0.30327301334188966</v>
      </c>
      <c r="W668" s="11">
        <f>'OddsRatio_working_3-way'!V668^2+4*'OddsRatio_working_3-way'!U668^3/27</f>
        <v>-1.686057283272438E-3</v>
      </c>
      <c r="X668" s="11">
        <f>IF('OddsRatio_working_3-way'!W668&gt;0,IF(ABS('OddsRatio_working_3-way'!V668+SQRT('OddsRatio_working_3-way'!W668))/2&gt;0,ABS('OddsRatio_working_3-way'!V668+SQRT('OddsRatio_working_3-way'!W668))/2,ABS('OddsRatio_working_3-way'!V668-SQRT('OddsRatio_working_3-way'!W668))/2),SQRT(-'OddsRatio_working_3-way'!U668^3/27))</f>
        <v>0.15302007867004122</v>
      </c>
      <c r="Y668" s="11">
        <f>IF('OddsRatio_working_3-way'!W668&gt;=0,IF('OddsRatio_working_3-way'!V668+SQRT('OddsRatio_working_3-way'!W668)&gt;0,0,PI()),ACOS('OddsRatio_working_3-way'!V668/(2*'OddsRatio_working_3-way'!X668)))</f>
        <v>0.13457656709577637</v>
      </c>
      <c r="Z668" s="11">
        <f>'OddsRatio_working_3-way'!X668^(1/3)*COS('OddsRatio_working_3-way'!Y668/3)</f>
        <v>0.53433344443180109</v>
      </c>
      <c r="AA668" s="11">
        <f>'OddsRatio_working_3-way'!X668^(1/3)*COS(('OddsRatio_working_3-way'!Y668+2*PI())/3)</f>
        <v>-0.28793892866159315</v>
      </c>
      <c r="AB668" s="11">
        <f>'OddsRatio_working_3-way'!X668^(1/3)*COS(('OddsRatio_working_3-way'!Y668+4*PI())/3)</f>
        <v>-0.24639451577020804</v>
      </c>
      <c r="AC668" s="11">
        <f>'OddsRatio_working_3-way'!X668^(1/3)*SIN('OddsRatio_working_3-way'!Y668/3)</f>
        <v>2.3985677966166127E-2</v>
      </c>
      <c r="AD668" s="11">
        <f>'OddsRatio_working_3-way'!X668^(1/3)*SIN(('OddsRatio_working_3-way'!Y668+2*PI())/3)</f>
        <v>0.45075349798649728</v>
      </c>
      <c r="AE668" s="11">
        <f>'OddsRatio_working_3-way'!X668^(1/3)*SIN(('OddsRatio_working_3-way'!Y668+4*PI())/3)</f>
        <v>-0.47473917595266346</v>
      </c>
      <c r="AF668" s="11">
        <f>-'OddsRatio_working_3-way'!U668/(3*'OddsRatio_working_3-way'!X668^(1/3))*COS(('OddsRatio_working_3-way'!Y668)/3)</f>
        <v>0.5343334444318012</v>
      </c>
      <c r="AG668" s="11">
        <f>-'OddsRatio_working_3-way'!U668/(3*'OddsRatio_working_3-way'!X668^(1/3))*COS(('OddsRatio_working_3-way'!Y668+2*PI())/3)</f>
        <v>-0.28793892866159321</v>
      </c>
      <c r="AH668" s="11">
        <f>-'OddsRatio_working_3-way'!U668/(3*'OddsRatio_working_3-way'!X668^(1/3))*COS(('OddsRatio_working_3-way'!Y668+4*PI())/3)</f>
        <v>-0.2463945157702081</v>
      </c>
      <c r="AI668" s="11">
        <f>'OddsRatio_working_3-way'!U668/(3*'OddsRatio_working_3-way'!X668^(1/3))*SIN(('OddsRatio_working_3-way'!Y668)/3)</f>
        <v>-2.398567796616613E-2</v>
      </c>
      <c r="AJ668" s="11">
        <f>'OddsRatio_working_3-way'!U668/(3*'OddsRatio_working_3-way'!X668^(1/3))*SIN(('OddsRatio_working_3-way'!Y668+2*PI())/3)</f>
        <v>-0.45075349798649739</v>
      </c>
      <c r="AK668" s="11">
        <f>'OddsRatio_working_3-way'!U668/(3*'OddsRatio_working_3-way'!X668^(1/3))*SIN(('OddsRatio_working_3-way'!Y668+4*PI())/3)</f>
        <v>0.47473917595266357</v>
      </c>
      <c r="AL668" s="11">
        <f>'OddsRatio_working_3-way'!Z668+'OddsRatio_working_3-way'!AF668</f>
        <v>1.0686668888636022</v>
      </c>
      <c r="AM668" s="11">
        <f>'OddsRatio_working_3-way'!AA668+'OddsRatio_working_3-way'!AG668</f>
        <v>-0.57587785732318642</v>
      </c>
      <c r="AN668" s="11">
        <f>'OddsRatio_working_3-way'!AB668+'OddsRatio_working_3-way'!AH668</f>
        <v>-0.49278903154041614</v>
      </c>
      <c r="AO668" s="11">
        <f>'OddsRatio_working_3-way'!AC668+'OddsRatio_working_3-way'!AI668</f>
        <v>0</v>
      </c>
      <c r="AP668" s="11">
        <f>'OddsRatio_working_3-way'!AD668+'OddsRatio_working_3-way'!AJ668</f>
        <v>0</v>
      </c>
      <c r="AQ668" s="11">
        <f>'OddsRatio_working_3-way'!AE668+'OddsRatio_working_3-way'!AK668</f>
        <v>0</v>
      </c>
      <c r="AR668" s="10">
        <f>IF(A668="","",IF(('OddsRatio_working_3-way'!X668=0),IF(Q668&gt;0,-Q668^(1/3),(-Q668)^(1/3)),'OddsRatio_working_3-way'!AL668-'OddsRatio_working_3-way'!R668/3))</f>
        <v>1.0686668888636022</v>
      </c>
      <c r="AS668" s="11">
        <f>IF(('OddsRatio_working_3-way'!X668=0),IF(Q668&gt;0,-Q668^(1/3),(-Q668)^(1/3)),'OddsRatio_working_3-way'!AM668-'OddsRatio_working_3-way'!R668/3)</f>
        <v>-0.57587785732318642</v>
      </c>
      <c r="AT668" s="11">
        <f>IF(('OddsRatio_working_3-way'!X668=0),IF(Q668&gt;0,-Q668^(1/3),(-Q668)^(1/3)),'OddsRatio_working_3-way'!AN668-'OddsRatio_working_3-way'!R668/3)</f>
        <v>-0.49278903154041614</v>
      </c>
      <c r="AU668" s="11">
        <f>IF(('OddsRatio_working_3-way'!X668=0),0,'OddsRatio_working_3-way'!AO668)</f>
        <v>0</v>
      </c>
      <c r="AV668" s="11">
        <f>IF(('OddsRatio_working_3-way'!X668=0),0,'OddsRatio_working_3-way'!AP668)</f>
        <v>0</v>
      </c>
      <c r="AW668" s="11">
        <f>IF(('OddsRatio_working_3-way'!X668=0),0,'OddsRatio_working_3-way'!AQ668)</f>
        <v>0</v>
      </c>
    </row>
    <row r="669" spans="1:49" x14ac:dyDescent="0.2">
      <c r="A669" s="4">
        <f>IF('True_Odds_Calculator_3-way'!A670="","",'True_Odds_Calculator_3-way'!A670)</f>
        <v>1.78</v>
      </c>
      <c r="B669" s="4">
        <f>IF('True_Odds_Calculator_3-way'!B670="","",'True_Odds_Calculator_3-way'!B670)</f>
        <v>3.68</v>
      </c>
      <c r="C669" s="4">
        <f>IF('True_Odds_Calculator_3-way'!C670="","",'True_Odds_Calculator_3-way'!C670)</f>
        <v>4.6500000000000004</v>
      </c>
      <c r="D669" s="9">
        <f t="shared" si="143"/>
        <v>0.54198596978477365</v>
      </c>
      <c r="E669" s="9">
        <f t="shared" si="144"/>
        <v>0.25617635888629631</v>
      </c>
      <c r="F669" s="9">
        <f t="shared" si="145"/>
        <v>0.20183767132892996</v>
      </c>
      <c r="G669" s="9">
        <f t="shared" si="146"/>
        <v>1.0834182199736389</v>
      </c>
      <c r="H669" s="9">
        <f t="shared" si="147"/>
        <v>1.8450662115794378</v>
      </c>
      <c r="I669" s="9">
        <f t="shared" si="148"/>
        <v>3.9035608295293529</v>
      </c>
      <c r="J669" s="9">
        <f t="shared" si="149"/>
        <v>4.9544765029037823</v>
      </c>
      <c r="K669" s="11">
        <f t="shared" si="150"/>
        <v>0.5617977528089888</v>
      </c>
      <c r="L669" s="11">
        <f t="shared" si="151"/>
        <v>0.27173913043478259</v>
      </c>
      <c r="M669" s="11">
        <f t="shared" si="152"/>
        <v>0.21505376344086019</v>
      </c>
      <c r="N669" s="11">
        <f>'OddsRatio_working_3-way'!K669+'OddsRatio_working_3-way'!L669+'OddsRatio_working_3-way'!M669-('OddsRatio_working_3-way'!K669*'OddsRatio_working_3-way'!L669)-('OddsRatio_working_3-way'!K669*'OddsRatio_working_3-way'!M669)-('OddsRatio_working_3-way'!L669*'OddsRatio_working_3-way'!M669)+('OddsRatio_working_3-way'!K669*'OddsRatio_working_3-way'!L669*'OddsRatio_working_3-way'!M669)-1</f>
        <v>-0.25049639913642308</v>
      </c>
      <c r="O669" s="11">
        <f>0</f>
        <v>0</v>
      </c>
      <c r="P669" s="11">
        <f>('OddsRatio_working_3-way'!K669*'OddsRatio_working_3-way'!L669)+('OddsRatio_working_3-way'!K669*'OddsRatio_working_3-way'!M669)+('OddsRatio_working_3-way'!L669*'OddsRatio_working_3-way'!M669)-(3*'OddsRatio_working_3-way'!K669*'OddsRatio_working_3-way'!L669*'OddsRatio_working_3-way'!M669)</f>
        <v>0.23342578438942907</v>
      </c>
      <c r="Q669" s="11">
        <f>2*'OddsRatio_working_3-way'!K669*'OddsRatio_working_3-way'!L669*'OddsRatio_working_3-way'!M669</f>
        <v>6.5661261431625609E-2</v>
      </c>
      <c r="R669" s="11">
        <f t="shared" si="153"/>
        <v>0</v>
      </c>
      <c r="S669" s="11">
        <f t="shared" si="154"/>
        <v>-0.93185285375021631</v>
      </c>
      <c r="T669" s="11">
        <f t="shared" si="155"/>
        <v>-0.26212457208163609</v>
      </c>
      <c r="U669" s="11">
        <f>'OddsRatio_working_3-way'!S669-'OddsRatio_working_3-way'!R669^2/3</f>
        <v>-0.93185285375021631</v>
      </c>
      <c r="V669" s="11">
        <f>'OddsRatio_working_3-way'!S669*'OddsRatio_working_3-way'!R669/3-2*'OddsRatio_working_3-way'!R669^3/27-'OddsRatio_working_3-way'!T669</f>
        <v>0.26212457208163609</v>
      </c>
      <c r="W669" s="11">
        <f>'OddsRatio_working_3-way'!V669^2+4*'OddsRatio_working_3-way'!U669^3/27</f>
        <v>-5.1168365636003216E-2</v>
      </c>
      <c r="X669" s="11">
        <f>IF('OddsRatio_working_3-way'!W669&gt;0,IF(ABS('OddsRatio_working_3-way'!V669+SQRT('OddsRatio_working_3-way'!W669))/2&gt;0,ABS('OddsRatio_working_3-way'!V669+SQRT('OddsRatio_working_3-way'!W669))/2,ABS('OddsRatio_working_3-way'!V669-SQRT('OddsRatio_working_3-way'!W669))/2),SQRT(-'OddsRatio_working_3-way'!U669^3/27))</f>
        <v>0.17311676473191731</v>
      </c>
      <c r="Y669" s="11">
        <f>IF('OddsRatio_working_3-way'!W669&gt;=0,IF('OddsRatio_working_3-way'!V669+SQRT('OddsRatio_working_3-way'!W669)&gt;0,0,PI()),ACOS('OddsRatio_working_3-way'!V669/(2*'OddsRatio_working_3-way'!X669)))</f>
        <v>0.7119727622134675</v>
      </c>
      <c r="Z669" s="11">
        <f>'OddsRatio_working_3-way'!X669^(1/3)*COS('OddsRatio_working_3-way'!Y669/3)</f>
        <v>0.54170910998681931</v>
      </c>
      <c r="AA669" s="11">
        <f>'OddsRatio_working_3-way'!X669^(1/3)*COS(('OddsRatio_working_3-way'!Y669+2*PI())/3)</f>
        <v>-0.38432985431233696</v>
      </c>
      <c r="AB669" s="11">
        <f>'OddsRatio_working_3-way'!X669^(1/3)*COS(('OddsRatio_working_3-way'!Y669+4*PI())/3)</f>
        <v>-0.15737925567448241</v>
      </c>
      <c r="AC669" s="11">
        <f>'OddsRatio_working_3-way'!X669^(1/3)*SIN('OddsRatio_working_3-way'!Y669/3)</f>
        <v>0.13102998921631204</v>
      </c>
      <c r="AD669" s="11">
        <f>'OddsRatio_working_3-way'!X669^(1/3)*SIN(('OddsRatio_working_3-way'!Y669+2*PI())/3)</f>
        <v>0.40361885610188797</v>
      </c>
      <c r="AE669" s="11">
        <f>'OddsRatio_working_3-way'!X669^(1/3)*SIN(('OddsRatio_working_3-way'!Y669+4*PI())/3)</f>
        <v>-0.53464884531820012</v>
      </c>
      <c r="AF669" s="11">
        <f>-'OddsRatio_working_3-way'!U669/(3*'OddsRatio_working_3-way'!X669^(1/3))*COS(('OddsRatio_working_3-way'!Y669)/3)</f>
        <v>0.54170910998681943</v>
      </c>
      <c r="AG669" s="11">
        <f>-'OddsRatio_working_3-way'!U669/(3*'OddsRatio_working_3-way'!X669^(1/3))*COS(('OddsRatio_working_3-way'!Y669+2*PI())/3)</f>
        <v>-0.38432985431233702</v>
      </c>
      <c r="AH669" s="11">
        <f>-'OddsRatio_working_3-way'!U669/(3*'OddsRatio_working_3-way'!X669^(1/3))*COS(('OddsRatio_working_3-way'!Y669+4*PI())/3)</f>
        <v>-0.15737925567448244</v>
      </c>
      <c r="AI669" s="11">
        <f>'OddsRatio_working_3-way'!U669/(3*'OddsRatio_working_3-way'!X669^(1/3))*SIN(('OddsRatio_working_3-way'!Y669)/3)</f>
        <v>-0.13102998921631206</v>
      </c>
      <c r="AJ669" s="11">
        <f>'OddsRatio_working_3-way'!U669/(3*'OddsRatio_working_3-way'!X669^(1/3))*SIN(('OddsRatio_working_3-way'!Y669+2*PI())/3)</f>
        <v>-0.40361885610188802</v>
      </c>
      <c r="AK669" s="11">
        <f>'OddsRatio_working_3-way'!U669/(3*'OddsRatio_working_3-way'!X669^(1/3))*SIN(('OddsRatio_working_3-way'!Y669+4*PI())/3)</f>
        <v>0.53464884531820023</v>
      </c>
      <c r="AL669" s="11">
        <f>'OddsRatio_working_3-way'!Z669+'OddsRatio_working_3-way'!AF669</f>
        <v>1.0834182199736389</v>
      </c>
      <c r="AM669" s="11">
        <f>'OddsRatio_working_3-way'!AA669+'OddsRatio_working_3-way'!AG669</f>
        <v>-0.76865970862467403</v>
      </c>
      <c r="AN669" s="11">
        <f>'OddsRatio_working_3-way'!AB669+'OddsRatio_working_3-way'!AH669</f>
        <v>-0.31475851134896482</v>
      </c>
      <c r="AO669" s="11">
        <f>'OddsRatio_working_3-way'!AC669+'OddsRatio_working_3-way'!AI669</f>
        <v>0</v>
      </c>
      <c r="AP669" s="11">
        <f>'OddsRatio_working_3-way'!AD669+'OddsRatio_working_3-way'!AJ669</f>
        <v>0</v>
      </c>
      <c r="AQ669" s="11">
        <f>'OddsRatio_working_3-way'!AE669+'OddsRatio_working_3-way'!AK669</f>
        <v>0</v>
      </c>
      <c r="AR669" s="10">
        <f>IF(A669="","",IF(('OddsRatio_working_3-way'!X669=0),IF(Q669&gt;0,-Q669^(1/3),(-Q669)^(1/3)),'OddsRatio_working_3-way'!AL669-'OddsRatio_working_3-way'!R669/3))</f>
        <v>1.0834182199736389</v>
      </c>
      <c r="AS669" s="11">
        <f>IF(('OddsRatio_working_3-way'!X669=0),IF(Q669&gt;0,-Q669^(1/3),(-Q669)^(1/3)),'OddsRatio_working_3-way'!AM669-'OddsRatio_working_3-way'!R669/3)</f>
        <v>-0.76865970862467403</v>
      </c>
      <c r="AT669" s="11">
        <f>IF(('OddsRatio_working_3-way'!X669=0),IF(Q669&gt;0,-Q669^(1/3),(-Q669)^(1/3)),'OddsRatio_working_3-way'!AN669-'OddsRatio_working_3-way'!R669/3)</f>
        <v>-0.31475851134896482</v>
      </c>
      <c r="AU669" s="11">
        <f>IF(('OddsRatio_working_3-way'!X669=0),0,'OddsRatio_working_3-way'!AO669)</f>
        <v>0</v>
      </c>
      <c r="AV669" s="11">
        <f>IF(('OddsRatio_working_3-way'!X669=0),0,'OddsRatio_working_3-way'!AP669)</f>
        <v>0</v>
      </c>
      <c r="AW669" s="11">
        <f>IF(('OddsRatio_working_3-way'!X669=0),0,'OddsRatio_working_3-way'!AQ669)</f>
        <v>0</v>
      </c>
    </row>
    <row r="670" spans="1:49" x14ac:dyDescent="0.2">
      <c r="A670" s="4">
        <f>IF('True_Odds_Calculator_3-way'!A671="","",'True_Odds_Calculator_3-way'!A671)</f>
        <v>3.56</v>
      </c>
      <c r="B670" s="4">
        <f>IF('True_Odds_Calculator_3-way'!B671="","",'True_Odds_Calculator_3-way'!B671)</f>
        <v>3.86</v>
      </c>
      <c r="C670" s="4">
        <f>IF('True_Odds_Calculator_3-way'!C671="","",'True_Odds_Calculator_3-way'!C671)</f>
        <v>1.98</v>
      </c>
      <c r="D670" s="9">
        <f t="shared" si="143"/>
        <v>0.26685728869911041</v>
      </c>
      <c r="E670" s="9">
        <f t="shared" si="144"/>
        <v>0.24574414113094095</v>
      </c>
      <c r="F670" s="9">
        <f t="shared" si="145"/>
        <v>0.48739857016994836</v>
      </c>
      <c r="G670" s="9">
        <f t="shared" si="146"/>
        <v>1.0731723798813544</v>
      </c>
      <c r="H670" s="9">
        <f t="shared" si="147"/>
        <v>3.7473212924962676</v>
      </c>
      <c r="I670" s="9">
        <f t="shared" si="148"/>
        <v>4.0692730064606728</v>
      </c>
      <c r="J670" s="9">
        <f t="shared" si="149"/>
        <v>2.0517089322837272</v>
      </c>
      <c r="K670" s="11">
        <f t="shared" si="150"/>
        <v>0.2808988764044944</v>
      </c>
      <c r="L670" s="11">
        <f t="shared" si="151"/>
        <v>0.2590673575129534</v>
      </c>
      <c r="M670" s="11">
        <f t="shared" si="152"/>
        <v>0.50505050505050508</v>
      </c>
      <c r="N670" s="11">
        <f>'OddsRatio_working_3-way'!K670+'OddsRatio_working_3-way'!L670+'OddsRatio_working_3-way'!M670-('OddsRatio_working_3-way'!K670*'OddsRatio_working_3-way'!L670)-('OddsRatio_working_3-way'!K670*'OddsRatio_working_3-way'!M670)-('OddsRatio_working_3-way'!L670*'OddsRatio_working_3-way'!M670)+('OddsRatio_working_3-way'!K670*'OddsRatio_working_3-way'!L670*'OddsRatio_working_3-way'!M670)-1</f>
        <v>-0.26371181101343499</v>
      </c>
      <c r="O670" s="11">
        <f>0</f>
        <v>0</v>
      </c>
      <c r="P670" s="11">
        <f>('OddsRatio_working_3-way'!K670*'OddsRatio_working_3-way'!L670)+('OddsRatio_working_3-way'!K670*'OddsRatio_working_3-way'!M670)+('OddsRatio_working_3-way'!L670*'OddsRatio_working_3-way'!M670)-(3*'OddsRatio_working_3-way'!K670*'OddsRatio_working_3-way'!L670*'OddsRatio_working_3-way'!M670)</f>
        <v>0.23522175236677184</v>
      </c>
      <c r="Q670" s="11">
        <f>2*'OddsRatio_working_3-way'!K670*'OddsRatio_working_3-way'!L670*'OddsRatio_working_3-way'!M670</f>
        <v>7.3506797614616232E-2</v>
      </c>
      <c r="R670" s="11">
        <f t="shared" si="153"/>
        <v>0</v>
      </c>
      <c r="S670" s="11">
        <f t="shared" si="154"/>
        <v>-0.89196517767946426</v>
      </c>
      <c r="T670" s="11">
        <f t="shared" si="155"/>
        <v>-0.2787391180248327</v>
      </c>
      <c r="U670" s="11">
        <f>'OddsRatio_working_3-way'!S670-'OddsRatio_working_3-way'!R670^2/3</f>
        <v>-0.89196517767946426</v>
      </c>
      <c r="V670" s="11">
        <f>'OddsRatio_working_3-way'!S670*'OddsRatio_working_3-way'!R670/3-2*'OddsRatio_working_3-way'!R670^3/27-'OddsRatio_working_3-way'!T670</f>
        <v>0.2787391180248327</v>
      </c>
      <c r="W670" s="11">
        <f>'OddsRatio_working_3-way'!V670^2+4*'OddsRatio_working_3-way'!U670^3/27</f>
        <v>-2.7437714548563433E-2</v>
      </c>
      <c r="X670" s="11">
        <f>IF('OddsRatio_working_3-way'!W670&gt;0,IF(ABS('OddsRatio_working_3-way'!V670+SQRT('OddsRatio_working_3-way'!W670))/2&gt;0,ABS('OddsRatio_working_3-way'!V670+SQRT('OddsRatio_working_3-way'!W670))/2,ABS('OddsRatio_working_3-way'!V670-SQRT('OddsRatio_working_3-way'!W670))/2),SQRT(-'OddsRatio_working_3-way'!U670^3/27))</f>
        <v>0.16212125898985691</v>
      </c>
      <c r="Y670" s="11">
        <f>IF('OddsRatio_working_3-way'!W670&gt;=0,IF('OddsRatio_working_3-way'!V670+SQRT('OddsRatio_working_3-way'!W670)&gt;0,0,PI()),ACOS('OddsRatio_working_3-way'!V670/(2*'OddsRatio_working_3-way'!X670)))</f>
        <v>0.53618776367382637</v>
      </c>
      <c r="Z670" s="11">
        <f>'OddsRatio_working_3-way'!X670^(1/3)*COS('OddsRatio_working_3-way'!Y670/3)</f>
        <v>0.53658618994067708</v>
      </c>
      <c r="AA670" s="11">
        <f>'OddsRatio_working_3-way'!X670^(1/3)*COS(('OddsRatio_working_3-way'!Y670+2*PI())/3)</f>
        <v>-0.35224391386793308</v>
      </c>
      <c r="AB670" s="11">
        <f>'OddsRatio_working_3-way'!X670^(1/3)*COS(('OddsRatio_working_3-way'!Y670+4*PI())/3)</f>
        <v>-0.18434227607274414</v>
      </c>
      <c r="AC670" s="11">
        <f>'OddsRatio_working_3-way'!X670^(1/3)*SIN('OddsRatio_working_3-way'!Y670/3)</f>
        <v>9.6938055778431426E-2</v>
      </c>
      <c r="AD670" s="11">
        <f>'OddsRatio_working_3-way'!X670^(1/3)*SIN(('OddsRatio_working_3-way'!Y670+2*PI())/3)</f>
        <v>0.41622824391931262</v>
      </c>
      <c r="AE670" s="11">
        <f>'OddsRatio_working_3-way'!X670^(1/3)*SIN(('OddsRatio_working_3-way'!Y670+4*PI())/3)</f>
        <v>-0.51316629969774408</v>
      </c>
      <c r="AF670" s="11">
        <f>-'OddsRatio_working_3-way'!U670/(3*'OddsRatio_working_3-way'!X670^(1/3))*COS(('OddsRatio_working_3-way'!Y670)/3)</f>
        <v>0.53658618994067719</v>
      </c>
      <c r="AG670" s="11">
        <f>-'OddsRatio_working_3-way'!U670/(3*'OddsRatio_working_3-way'!X670^(1/3))*COS(('OddsRatio_working_3-way'!Y670+2*PI())/3)</f>
        <v>-0.35224391386793319</v>
      </c>
      <c r="AH670" s="11">
        <f>-'OddsRatio_working_3-way'!U670/(3*'OddsRatio_working_3-way'!X670^(1/3))*COS(('OddsRatio_working_3-way'!Y670+4*PI())/3)</f>
        <v>-0.18434227607274417</v>
      </c>
      <c r="AI670" s="11">
        <f>'OddsRatio_working_3-way'!U670/(3*'OddsRatio_working_3-way'!X670^(1/3))*SIN(('OddsRatio_working_3-way'!Y670)/3)</f>
        <v>-9.6938055778431453E-2</v>
      </c>
      <c r="AJ670" s="11">
        <f>'OddsRatio_working_3-way'!U670/(3*'OddsRatio_working_3-way'!X670^(1/3))*SIN(('OddsRatio_working_3-way'!Y670+2*PI())/3)</f>
        <v>-0.41622824391931273</v>
      </c>
      <c r="AK670" s="11">
        <f>'OddsRatio_working_3-way'!U670/(3*'OddsRatio_working_3-way'!X670^(1/3))*SIN(('OddsRatio_working_3-way'!Y670+4*PI())/3)</f>
        <v>0.51316629969774419</v>
      </c>
      <c r="AL670" s="11">
        <f>'OddsRatio_working_3-way'!Z670+'OddsRatio_working_3-way'!AF670</f>
        <v>1.0731723798813544</v>
      </c>
      <c r="AM670" s="11">
        <f>'OddsRatio_working_3-way'!AA670+'OddsRatio_working_3-way'!AG670</f>
        <v>-0.70448782773586627</v>
      </c>
      <c r="AN670" s="11">
        <f>'OddsRatio_working_3-way'!AB670+'OddsRatio_working_3-way'!AH670</f>
        <v>-0.36868455214548834</v>
      </c>
      <c r="AO670" s="11">
        <f>'OddsRatio_working_3-way'!AC670+'OddsRatio_working_3-way'!AI670</f>
        <v>0</v>
      </c>
      <c r="AP670" s="11">
        <f>'OddsRatio_working_3-way'!AD670+'OddsRatio_working_3-way'!AJ670</f>
        <v>0</v>
      </c>
      <c r="AQ670" s="11">
        <f>'OddsRatio_working_3-way'!AE670+'OddsRatio_working_3-way'!AK670</f>
        <v>0</v>
      </c>
      <c r="AR670" s="10">
        <f>IF(A670="","",IF(('OddsRatio_working_3-way'!X670=0),IF(Q670&gt;0,-Q670^(1/3),(-Q670)^(1/3)),'OddsRatio_working_3-way'!AL670-'OddsRatio_working_3-way'!R670/3))</f>
        <v>1.0731723798813544</v>
      </c>
      <c r="AS670" s="11">
        <f>IF(('OddsRatio_working_3-way'!X670=0),IF(Q670&gt;0,-Q670^(1/3),(-Q670)^(1/3)),'OddsRatio_working_3-way'!AM670-'OddsRatio_working_3-way'!R670/3)</f>
        <v>-0.70448782773586627</v>
      </c>
      <c r="AT670" s="11">
        <f>IF(('OddsRatio_working_3-way'!X670=0),IF(Q670&gt;0,-Q670^(1/3),(-Q670)^(1/3)),'OddsRatio_working_3-way'!AN670-'OddsRatio_working_3-way'!R670/3)</f>
        <v>-0.36868455214548834</v>
      </c>
      <c r="AU670" s="11">
        <f>IF(('OddsRatio_working_3-way'!X670=0),0,'OddsRatio_working_3-way'!AO670)</f>
        <v>0</v>
      </c>
      <c r="AV670" s="11">
        <f>IF(('OddsRatio_working_3-way'!X670=0),0,'OddsRatio_working_3-way'!AP670)</f>
        <v>0</v>
      </c>
      <c r="AW670" s="11">
        <f>IF(('OddsRatio_working_3-way'!X670=0),0,'OddsRatio_working_3-way'!AQ670)</f>
        <v>0</v>
      </c>
    </row>
    <row r="671" spans="1:49" x14ac:dyDescent="0.2">
      <c r="A671" s="4">
        <f>IF('True_Odds_Calculator_3-way'!A672="","",'True_Odds_Calculator_3-way'!A672)</f>
        <v>2.31</v>
      </c>
      <c r="B671" s="4">
        <f>IF('True_Odds_Calculator_3-way'!B672="","",'True_Odds_Calculator_3-way'!B672)</f>
        <v>3.3</v>
      </c>
      <c r="C671" s="4">
        <f>IF('True_Odds_Calculator_3-way'!C672="","",'True_Odds_Calculator_3-way'!C672)</f>
        <v>3.24</v>
      </c>
      <c r="D671" s="9">
        <f t="shared" si="143"/>
        <v>0.41648272315070001</v>
      </c>
      <c r="E671" s="9">
        <f t="shared" si="144"/>
        <v>0.2890276737528798</v>
      </c>
      <c r="F671" s="9">
        <f t="shared" si="145"/>
        <v>0.29448960309642025</v>
      </c>
      <c r="G671" s="9">
        <f t="shared" si="146"/>
        <v>1.069511437096633</v>
      </c>
      <c r="H671" s="9">
        <f t="shared" si="147"/>
        <v>2.4010599825965895</v>
      </c>
      <c r="I671" s="9">
        <f t="shared" si="148"/>
        <v>3.4598763053222554</v>
      </c>
      <c r="J671" s="9">
        <f t="shared" si="149"/>
        <v>3.3957056190964581</v>
      </c>
      <c r="K671" s="11">
        <f t="shared" si="150"/>
        <v>0.4329004329004329</v>
      </c>
      <c r="L671" s="11">
        <f t="shared" si="151"/>
        <v>0.30303030303030304</v>
      </c>
      <c r="M671" s="11">
        <f t="shared" si="152"/>
        <v>0.30864197530864196</v>
      </c>
      <c r="N671" s="11">
        <f>'OddsRatio_working_3-way'!K671+'OddsRatio_working_3-way'!L671+'OddsRatio_working_3-way'!M671-('OddsRatio_working_3-way'!K671*'OddsRatio_working_3-way'!L671)-('OddsRatio_working_3-way'!K671*'OddsRatio_working_3-way'!M671)-('OddsRatio_working_3-way'!L671*'OddsRatio_working_3-way'!M671)+('OddsRatio_working_3-way'!K671*'OddsRatio_working_3-way'!L671*'OddsRatio_working_3-way'!M671)-1</f>
        <v>-0.27326009817592323</v>
      </c>
      <c r="O671" s="11">
        <f>0</f>
        <v>0</v>
      </c>
      <c r="P671" s="11">
        <f>('OddsRatio_working_3-way'!K671*'OddsRatio_working_3-way'!L671)+('OddsRatio_working_3-way'!K671*'OddsRatio_working_3-way'!M671)+('OddsRatio_working_3-way'!L671*'OddsRatio_working_3-way'!M671)-(3*'OddsRatio_working_3-way'!K671*'OddsRatio_working_3-way'!L671*'OddsRatio_working_3-way'!M671)</f>
        <v>0.23685629746235803</v>
      </c>
      <c r="Q671" s="11">
        <f>2*'OddsRatio_working_3-way'!K671*'OddsRatio_working_3-way'!L671*'OddsRatio_working_3-way'!M671</f>
        <v>8.097651195294292E-2</v>
      </c>
      <c r="R671" s="11">
        <f t="shared" si="153"/>
        <v>0</v>
      </c>
      <c r="S671" s="11">
        <f t="shared" si="154"/>
        <v>-0.86677966905315007</v>
      </c>
      <c r="T671" s="11">
        <f t="shared" si="155"/>
        <v>-0.29633492959082053</v>
      </c>
      <c r="U671" s="11">
        <f>'OddsRatio_working_3-way'!S671-'OddsRatio_working_3-way'!R671^2/3</f>
        <v>-0.86677966905315007</v>
      </c>
      <c r="V671" s="11">
        <f>'OddsRatio_working_3-way'!S671*'OddsRatio_working_3-way'!R671/3-2*'OddsRatio_working_3-way'!R671^3/27-'OddsRatio_working_3-way'!T671</f>
        <v>0.29633492959082053</v>
      </c>
      <c r="W671" s="11">
        <f>'OddsRatio_working_3-way'!V671^2+4*'OddsRatio_working_3-way'!U671^3/27</f>
        <v>-8.6622951650578983E-3</v>
      </c>
      <c r="X671" s="11">
        <f>IF('OddsRatio_working_3-way'!W671&gt;0,IF(ABS('OddsRatio_working_3-way'!V671+SQRT('OddsRatio_working_3-way'!W671))/2&gt;0,ABS('OddsRatio_working_3-way'!V671+SQRT('OddsRatio_working_3-way'!W671))/2,ABS('OddsRatio_working_3-way'!V671-SQRT('OddsRatio_working_3-way'!W671))/2),SQRT(-'OddsRatio_working_3-way'!U671^3/27))</f>
        <v>0.15530348165821528</v>
      </c>
      <c r="Y671" s="11">
        <f>IF('OddsRatio_working_3-way'!W671&gt;=0,IF('OddsRatio_working_3-way'!V671+SQRT('OddsRatio_working_3-way'!W671)&gt;0,0,PI()),ACOS('OddsRatio_working_3-way'!V671/(2*'OddsRatio_working_3-way'!X671)))</f>
        <v>0.30431928071333925</v>
      </c>
      <c r="Z671" s="11">
        <f>'OddsRatio_working_3-way'!X671^(1/3)*COS('OddsRatio_working_3-way'!Y671/3)</f>
        <v>0.53475571854831638</v>
      </c>
      <c r="AA671" s="11">
        <f>'OddsRatio_working_3-way'!X671^(1/3)*COS(('OddsRatio_working_3-way'!Y671+2*PI())/3)</f>
        <v>-0.3145176341271721</v>
      </c>
      <c r="AB671" s="11">
        <f>'OddsRatio_working_3-way'!X671^(1/3)*COS(('OddsRatio_working_3-way'!Y671+4*PI())/3)</f>
        <v>-0.2202380844211442</v>
      </c>
      <c r="AC671" s="11">
        <f>'OddsRatio_working_3-way'!X671^(1/3)*SIN('OddsRatio_working_3-way'!Y671/3)</f>
        <v>5.4432323401851883E-2</v>
      </c>
      <c r="AD671" s="11">
        <f>'OddsRatio_working_3-way'!X671^(1/3)*SIN(('OddsRatio_working_3-way'!Y671+2*PI())/3)</f>
        <v>0.43589587538091745</v>
      </c>
      <c r="AE671" s="11">
        <f>'OddsRatio_working_3-way'!X671^(1/3)*SIN(('OddsRatio_working_3-way'!Y671+4*PI())/3)</f>
        <v>-0.49032819878276929</v>
      </c>
      <c r="AF671" s="11">
        <f>-'OddsRatio_working_3-way'!U671/(3*'OddsRatio_working_3-way'!X671^(1/3))*COS(('OddsRatio_working_3-way'!Y671)/3)</f>
        <v>0.53475571854831649</v>
      </c>
      <c r="AG671" s="11">
        <f>-'OddsRatio_working_3-way'!U671/(3*'OddsRatio_working_3-way'!X671^(1/3))*COS(('OddsRatio_working_3-way'!Y671+2*PI())/3)</f>
        <v>-0.31451763412717215</v>
      </c>
      <c r="AH671" s="11">
        <f>-'OddsRatio_working_3-way'!U671/(3*'OddsRatio_working_3-way'!X671^(1/3))*COS(('OddsRatio_working_3-way'!Y671+4*PI())/3)</f>
        <v>-0.22023808442114423</v>
      </c>
      <c r="AI671" s="11">
        <f>'OddsRatio_working_3-way'!U671/(3*'OddsRatio_working_3-way'!X671^(1/3))*SIN(('OddsRatio_working_3-way'!Y671)/3)</f>
        <v>-5.443232340185189E-2</v>
      </c>
      <c r="AJ671" s="11">
        <f>'OddsRatio_working_3-way'!U671/(3*'OddsRatio_working_3-way'!X671^(1/3))*SIN(('OddsRatio_working_3-way'!Y671+2*PI())/3)</f>
        <v>-0.43589587538091751</v>
      </c>
      <c r="AK671" s="11">
        <f>'OddsRatio_working_3-way'!U671/(3*'OddsRatio_working_3-way'!X671^(1/3))*SIN(('OddsRatio_working_3-way'!Y671+4*PI())/3)</f>
        <v>0.4903281987827694</v>
      </c>
      <c r="AL671" s="11">
        <f>'OddsRatio_working_3-way'!Z671+'OddsRatio_working_3-way'!AF671</f>
        <v>1.069511437096633</v>
      </c>
      <c r="AM671" s="11">
        <f>'OddsRatio_working_3-way'!AA671+'OddsRatio_working_3-way'!AG671</f>
        <v>-0.6290352682543443</v>
      </c>
      <c r="AN671" s="11">
        <f>'OddsRatio_working_3-way'!AB671+'OddsRatio_working_3-way'!AH671</f>
        <v>-0.44047616884228846</v>
      </c>
      <c r="AO671" s="11">
        <f>'OddsRatio_working_3-way'!AC671+'OddsRatio_working_3-way'!AI671</f>
        <v>0</v>
      </c>
      <c r="AP671" s="11">
        <f>'OddsRatio_working_3-way'!AD671+'OddsRatio_working_3-way'!AJ671</f>
        <v>0</v>
      </c>
      <c r="AQ671" s="11">
        <f>'OddsRatio_working_3-way'!AE671+'OddsRatio_working_3-way'!AK671</f>
        <v>0</v>
      </c>
      <c r="AR671" s="10">
        <f>IF(A671="","",IF(('OddsRatio_working_3-way'!X671=0),IF(Q671&gt;0,-Q671^(1/3),(-Q671)^(1/3)),'OddsRatio_working_3-way'!AL671-'OddsRatio_working_3-way'!R671/3))</f>
        <v>1.069511437096633</v>
      </c>
      <c r="AS671" s="11">
        <f>IF(('OddsRatio_working_3-way'!X671=0),IF(Q671&gt;0,-Q671^(1/3),(-Q671)^(1/3)),'OddsRatio_working_3-way'!AM671-'OddsRatio_working_3-way'!R671/3)</f>
        <v>-0.6290352682543443</v>
      </c>
      <c r="AT671" s="11">
        <f>IF(('OddsRatio_working_3-way'!X671=0),IF(Q671&gt;0,-Q671^(1/3),(-Q671)^(1/3)),'OddsRatio_working_3-way'!AN671-'OddsRatio_working_3-way'!R671/3)</f>
        <v>-0.44047616884228846</v>
      </c>
      <c r="AU671" s="11">
        <f>IF(('OddsRatio_working_3-way'!X671=0),0,'OddsRatio_working_3-way'!AO671)</f>
        <v>0</v>
      </c>
      <c r="AV671" s="11">
        <f>IF(('OddsRatio_working_3-way'!X671=0),0,'OddsRatio_working_3-way'!AP671)</f>
        <v>0</v>
      </c>
      <c r="AW671" s="11">
        <f>IF(('OddsRatio_working_3-way'!X671=0),0,'OddsRatio_working_3-way'!AQ671)</f>
        <v>0</v>
      </c>
    </row>
    <row r="672" spans="1:49" x14ac:dyDescent="0.2">
      <c r="A672" s="4">
        <f>IF('True_Odds_Calculator_3-way'!A673="","",'True_Odds_Calculator_3-way'!A673)</f>
        <v>2.4700000000000002</v>
      </c>
      <c r="B672" s="4">
        <f>IF('True_Odds_Calculator_3-way'!B673="","",'True_Odds_Calculator_3-way'!B673)</f>
        <v>3.27</v>
      </c>
      <c r="C672" s="4">
        <f>IF('True_Odds_Calculator_3-way'!C673="","",'True_Odds_Calculator_3-way'!C673)</f>
        <v>3</v>
      </c>
      <c r="D672" s="9">
        <f t="shared" si="143"/>
        <v>0.38910607169596967</v>
      </c>
      <c r="E672" s="9">
        <f t="shared" si="144"/>
        <v>0.2920209850530886</v>
      </c>
      <c r="F672" s="9">
        <f t="shared" si="145"/>
        <v>0.31887294325094173</v>
      </c>
      <c r="G672" s="9">
        <f t="shared" si="146"/>
        <v>1.0680226578725986</v>
      </c>
      <c r="H672" s="9">
        <f t="shared" si="147"/>
        <v>2.5699933070727199</v>
      </c>
      <c r="I672" s="9">
        <f t="shared" si="148"/>
        <v>3.4244114333707998</v>
      </c>
      <c r="J672" s="9">
        <f t="shared" si="149"/>
        <v>3.1360453157451973</v>
      </c>
      <c r="K672" s="11">
        <f t="shared" si="150"/>
        <v>0.40485829959514169</v>
      </c>
      <c r="L672" s="11">
        <f t="shared" si="151"/>
        <v>0.3058103975535168</v>
      </c>
      <c r="M672" s="11">
        <f t="shared" si="152"/>
        <v>0.33333333333333331</v>
      </c>
      <c r="N672" s="11">
        <f>'OddsRatio_working_3-way'!K672+'OddsRatio_working_3-way'!L672+'OddsRatio_working_3-way'!M672-('OddsRatio_working_3-way'!K672*'OddsRatio_working_3-way'!L672)-('OddsRatio_working_3-way'!K672*'OddsRatio_working_3-way'!M672)-('OddsRatio_working_3-way'!L672*'OddsRatio_working_3-way'!M672)+('OddsRatio_working_3-way'!K672*'OddsRatio_working_3-way'!L672*'OddsRatio_working_3-way'!M672)-1</f>
        <v>-0.27542745360224852</v>
      </c>
      <c r="O672" s="11">
        <f>0</f>
        <v>0</v>
      </c>
      <c r="P672" s="11">
        <f>('OddsRatio_working_3-way'!K672*'OddsRatio_working_3-way'!L672)+('OddsRatio_working_3-way'!K672*'OddsRatio_working_3-way'!M672)+('OddsRatio_working_3-way'!L672*'OddsRatio_working_3-way'!M672)-(3*'OddsRatio_working_3-way'!K672*'OddsRatio_working_3-way'!L672*'OddsRatio_working_3-way'!M672)</f>
        <v>0.23688956571621952</v>
      </c>
      <c r="Q672" s="11">
        <f>2*'OddsRatio_working_3-way'!K672*'OddsRatio_working_3-way'!L672*'OddsRatio_working_3-way'!M672</f>
        <v>8.2539918368020715E-2</v>
      </c>
      <c r="R672" s="11">
        <f t="shared" si="153"/>
        <v>0</v>
      </c>
      <c r="S672" s="11">
        <f t="shared" si="154"/>
        <v>-0.86007971470526501</v>
      </c>
      <c r="T672" s="11">
        <f t="shared" si="155"/>
        <v>-0.29967934310287969</v>
      </c>
      <c r="U672" s="11">
        <f>'OddsRatio_working_3-way'!S672-'OddsRatio_working_3-way'!R672^2/3</f>
        <v>-0.86007971470526501</v>
      </c>
      <c r="V672" s="11">
        <f>'OddsRatio_working_3-way'!S672*'OddsRatio_working_3-way'!R672/3-2*'OddsRatio_working_3-way'!R672^3/27-'OddsRatio_working_3-way'!T672</f>
        <v>0.29967934310287969</v>
      </c>
      <c r="W672" s="11">
        <f>'OddsRatio_working_3-way'!V672^2+4*'OddsRatio_working_3-way'!U672^3/27</f>
        <v>-4.4490153741656158E-3</v>
      </c>
      <c r="X672" s="11">
        <f>IF('OddsRatio_working_3-way'!W672&gt;0,IF(ABS('OddsRatio_working_3-way'!V672+SQRT('OddsRatio_working_3-way'!W672))/2&gt;0,ABS('OddsRatio_working_3-way'!V672+SQRT('OddsRatio_working_3-way'!W672))/2,ABS('OddsRatio_working_3-way'!V672-SQRT('OddsRatio_working_3-way'!W672))/2),SQRT(-'OddsRatio_working_3-way'!U672^3/27))</f>
        <v>0.1535062898196187</v>
      </c>
      <c r="Y672" s="11">
        <f>IF('OddsRatio_working_3-way'!W672&gt;=0,IF('OddsRatio_working_3-way'!V672+SQRT('OddsRatio_working_3-way'!W672)&gt;0,0,PI()),ACOS('OddsRatio_working_3-way'!V672/(2*'OddsRatio_working_3-way'!X672)))</f>
        <v>0.21900449325710247</v>
      </c>
      <c r="Z672" s="11">
        <f>'OddsRatio_working_3-way'!X672^(1/3)*COS('OddsRatio_working_3-way'!Y672/3)</f>
        <v>0.53401132893629921</v>
      </c>
      <c r="AA672" s="11">
        <f>'OddsRatio_working_3-way'!X672^(1/3)*COS(('OddsRatio_working_3-way'!Y672+2*PI())/3)</f>
        <v>-0.30082657666876794</v>
      </c>
      <c r="AB672" s="11">
        <f>'OddsRatio_working_3-way'!X672^(1/3)*COS(('OddsRatio_working_3-way'!Y672+4*PI())/3)</f>
        <v>-0.23318475226753138</v>
      </c>
      <c r="AC672" s="11">
        <f>'OddsRatio_working_3-way'!X672^(1/3)*SIN('OddsRatio_working_3-way'!Y672/3)</f>
        <v>3.9053025526531303E-2</v>
      </c>
      <c r="AD672" s="11">
        <f>'OddsRatio_working_3-way'!X672^(1/3)*SIN(('OddsRatio_working_3-way'!Y672+2*PI())/3)</f>
        <v>0.44294086400425753</v>
      </c>
      <c r="AE672" s="11">
        <f>'OddsRatio_working_3-way'!X672^(1/3)*SIN(('OddsRatio_working_3-way'!Y672+4*PI())/3)</f>
        <v>-0.48199388953078881</v>
      </c>
      <c r="AF672" s="11">
        <f>-'OddsRatio_working_3-way'!U672/(3*'OddsRatio_working_3-way'!X672^(1/3))*COS(('OddsRatio_working_3-way'!Y672)/3)</f>
        <v>0.53401132893629932</v>
      </c>
      <c r="AG672" s="11">
        <f>-'OddsRatio_working_3-way'!U672/(3*'OddsRatio_working_3-way'!X672^(1/3))*COS(('OddsRatio_working_3-way'!Y672+2*PI())/3)</f>
        <v>-0.300826576668768</v>
      </c>
      <c r="AH672" s="11">
        <f>-'OddsRatio_working_3-way'!U672/(3*'OddsRatio_working_3-way'!X672^(1/3))*COS(('OddsRatio_working_3-way'!Y672+4*PI())/3)</f>
        <v>-0.23318475226753144</v>
      </c>
      <c r="AI672" s="11">
        <f>'OddsRatio_working_3-way'!U672/(3*'OddsRatio_working_3-way'!X672^(1/3))*SIN(('OddsRatio_working_3-way'!Y672)/3)</f>
        <v>-3.905302552653131E-2</v>
      </c>
      <c r="AJ672" s="11">
        <f>'OddsRatio_working_3-way'!U672/(3*'OddsRatio_working_3-way'!X672^(1/3))*SIN(('OddsRatio_working_3-way'!Y672+2*PI())/3)</f>
        <v>-0.44294086400425764</v>
      </c>
      <c r="AK672" s="11">
        <f>'OddsRatio_working_3-way'!U672/(3*'OddsRatio_working_3-way'!X672^(1/3))*SIN(('OddsRatio_working_3-way'!Y672+4*PI())/3)</f>
        <v>0.48199388953078892</v>
      </c>
      <c r="AL672" s="11">
        <f>'OddsRatio_working_3-way'!Z672+'OddsRatio_working_3-way'!AF672</f>
        <v>1.0680226578725986</v>
      </c>
      <c r="AM672" s="11">
        <f>'OddsRatio_working_3-way'!AA672+'OddsRatio_working_3-way'!AG672</f>
        <v>-0.601653153337536</v>
      </c>
      <c r="AN672" s="11">
        <f>'OddsRatio_working_3-way'!AB672+'OddsRatio_working_3-way'!AH672</f>
        <v>-0.46636950453506282</v>
      </c>
      <c r="AO672" s="11">
        <f>'OddsRatio_working_3-way'!AC672+'OddsRatio_working_3-way'!AI672</f>
        <v>0</v>
      </c>
      <c r="AP672" s="11">
        <f>'OddsRatio_working_3-way'!AD672+'OddsRatio_working_3-way'!AJ672</f>
        <v>0</v>
      </c>
      <c r="AQ672" s="11">
        <f>'OddsRatio_working_3-way'!AE672+'OddsRatio_working_3-way'!AK672</f>
        <v>0</v>
      </c>
      <c r="AR672" s="10">
        <f>IF(A672="","",IF(('OddsRatio_working_3-way'!X672=0),IF(Q672&gt;0,-Q672^(1/3),(-Q672)^(1/3)),'OddsRatio_working_3-way'!AL672-'OddsRatio_working_3-way'!R672/3))</f>
        <v>1.0680226578725986</v>
      </c>
      <c r="AS672" s="11">
        <f>IF(('OddsRatio_working_3-way'!X672=0),IF(Q672&gt;0,-Q672^(1/3),(-Q672)^(1/3)),'OddsRatio_working_3-way'!AM672-'OddsRatio_working_3-way'!R672/3)</f>
        <v>-0.601653153337536</v>
      </c>
      <c r="AT672" s="11">
        <f>IF(('OddsRatio_working_3-way'!X672=0),IF(Q672&gt;0,-Q672^(1/3),(-Q672)^(1/3)),'OddsRatio_working_3-way'!AN672-'OddsRatio_working_3-way'!R672/3)</f>
        <v>-0.46636950453506282</v>
      </c>
      <c r="AU672" s="11">
        <f>IF(('OddsRatio_working_3-way'!X672=0),0,'OddsRatio_working_3-way'!AO672)</f>
        <v>0</v>
      </c>
      <c r="AV672" s="11">
        <f>IF(('OddsRatio_working_3-way'!X672=0),0,'OddsRatio_working_3-way'!AP672)</f>
        <v>0</v>
      </c>
      <c r="AW672" s="11">
        <f>IF(('OddsRatio_working_3-way'!X672=0),0,'OddsRatio_working_3-way'!AQ672)</f>
        <v>0</v>
      </c>
    </row>
    <row r="673" spans="1:49" x14ac:dyDescent="0.2">
      <c r="A673" s="4">
        <f>IF('True_Odds_Calculator_3-way'!A674="","",'True_Odds_Calculator_3-way'!A674)</f>
        <v>4.13</v>
      </c>
      <c r="B673" s="4">
        <f>IF('True_Odds_Calculator_3-way'!B674="","",'True_Odds_Calculator_3-way'!B674)</f>
        <v>3.22</v>
      </c>
      <c r="C673" s="4">
        <f>IF('True_Odds_Calculator_3-way'!C674="","",'True_Odds_Calculator_3-way'!C674)</f>
        <v>2.1</v>
      </c>
      <c r="D673" s="9">
        <f t="shared" si="143"/>
        <v>0.23398151289415609</v>
      </c>
      <c r="E673" s="9">
        <f t="shared" si="144"/>
        <v>0.30102147998850526</v>
      </c>
      <c r="F673" s="9">
        <f t="shared" si="145"/>
        <v>0.46499700711733855</v>
      </c>
      <c r="G673" s="9">
        <f t="shared" si="146"/>
        <v>1.0459558872888075</v>
      </c>
      <c r="H673" s="9">
        <f t="shared" si="147"/>
        <v>4.2738419272139678</v>
      </c>
      <c r="I673" s="9">
        <f t="shared" si="148"/>
        <v>3.3220220697811524</v>
      </c>
      <c r="J673" s="9">
        <f t="shared" si="149"/>
        <v>2.1505514760176885</v>
      </c>
      <c r="K673" s="11">
        <f t="shared" si="150"/>
        <v>0.24213075060532688</v>
      </c>
      <c r="L673" s="11">
        <f t="shared" si="151"/>
        <v>0.3105590062111801</v>
      </c>
      <c r="M673" s="11">
        <f t="shared" si="152"/>
        <v>0.47619047619047616</v>
      </c>
      <c r="N673" s="11">
        <f>'OddsRatio_working_3-way'!K673+'OddsRatio_working_3-way'!L673+'OddsRatio_working_3-way'!M673-('OddsRatio_working_3-way'!K673*'OddsRatio_working_3-way'!L673)-('OddsRatio_working_3-way'!K673*'OddsRatio_working_3-way'!M673)-('OddsRatio_working_3-way'!L673*'OddsRatio_working_3-way'!M673)+('OddsRatio_working_3-way'!K673*'OddsRatio_working_3-way'!L673*'OddsRatio_working_3-way'!M673)-1</f>
        <v>-0.27369368633862645</v>
      </c>
      <c r="O673" s="11">
        <f>0</f>
        <v>0</v>
      </c>
      <c r="P673" s="11">
        <f>('OddsRatio_working_3-way'!K673*'OddsRatio_working_3-way'!L673)+('OddsRatio_working_3-way'!K673*'OddsRatio_working_3-way'!M673)+('OddsRatio_working_3-way'!L673*'OddsRatio_working_3-way'!M673)-(3*'OddsRatio_working_3-way'!K673*'OddsRatio_working_3-way'!L673*'OddsRatio_working_3-way'!M673)</f>
        <v>0.2309587905064121</v>
      </c>
      <c r="Q673" s="11">
        <f>2*'OddsRatio_working_3-way'!K673*'OddsRatio_working_3-way'!L673*'OddsRatio_working_3-way'!M673</f>
        <v>7.1615128839197531E-2</v>
      </c>
      <c r="R673" s="11">
        <f t="shared" si="153"/>
        <v>0</v>
      </c>
      <c r="S673" s="11">
        <f t="shared" si="154"/>
        <v>-0.84385867133470971</v>
      </c>
      <c r="T673" s="11">
        <f t="shared" si="155"/>
        <v>-0.26166160351463857</v>
      </c>
      <c r="U673" s="11">
        <f>'OddsRatio_working_3-way'!S673-'OddsRatio_working_3-way'!R673^2/3</f>
        <v>-0.84385867133470971</v>
      </c>
      <c r="V673" s="11">
        <f>'OddsRatio_working_3-way'!S673*'OddsRatio_working_3-way'!R673/3-2*'OddsRatio_working_3-way'!R673^3/27-'OddsRatio_working_3-way'!T673</f>
        <v>0.26166160351463857</v>
      </c>
      <c r="W673" s="11">
        <f>'OddsRatio_working_3-way'!V673^2+4*'OddsRatio_working_3-way'!U673^3/27</f>
        <v>-2.0556851776883323E-2</v>
      </c>
      <c r="X673" s="11">
        <f>IF('OddsRatio_working_3-way'!W673&gt;0,IF(ABS('OddsRatio_working_3-way'!V673+SQRT('OddsRatio_working_3-way'!W673))/2&gt;0,ABS('OddsRatio_working_3-way'!V673+SQRT('OddsRatio_working_3-way'!W673))/2,ABS('OddsRatio_working_3-way'!V673-SQRT('OddsRatio_working_3-way'!W673))/2),SQRT(-'OddsRatio_working_3-way'!U673^3/27))</f>
        <v>0.14918415342349137</v>
      </c>
      <c r="Y673" s="11">
        <f>IF('OddsRatio_working_3-way'!W673&gt;=0,IF('OddsRatio_working_3-way'!V673+SQRT('OddsRatio_working_3-way'!W673)&gt;0,0,PI()),ACOS('OddsRatio_working_3-way'!V673/(2*'OddsRatio_working_3-way'!X673)))</f>
        <v>0.501265402618428</v>
      </c>
      <c r="Z673" s="11">
        <f>'OddsRatio_working_3-way'!X673^(1/3)*COS('OddsRatio_working_3-way'!Y673/3)</f>
        <v>0.52297794364440375</v>
      </c>
      <c r="AA673" s="11">
        <f>'OddsRatio_working_3-way'!X673^(1/3)*COS(('OddsRatio_working_3-way'!Y673+2*PI())/3)</f>
        <v>-0.33787758798835976</v>
      </c>
      <c r="AB673" s="11">
        <f>'OddsRatio_working_3-way'!X673^(1/3)*COS(('OddsRatio_working_3-way'!Y673+4*PI())/3)</f>
        <v>-0.1851003556560441</v>
      </c>
      <c r="AC673" s="11">
        <f>'OddsRatio_working_3-way'!X673^(1/3)*SIN('OddsRatio_working_3-way'!Y673/3)</f>
        <v>8.820597621310855E-2</v>
      </c>
      <c r="AD673" s="11">
        <f>'OddsRatio_working_3-way'!X673^(1/3)*SIN(('OddsRatio_working_3-way'!Y673+2*PI())/3)</f>
        <v>0.4088091967084459</v>
      </c>
      <c r="AE673" s="11">
        <f>'OddsRatio_working_3-way'!X673^(1/3)*SIN(('OddsRatio_working_3-way'!Y673+4*PI())/3)</f>
        <v>-0.49701517292155439</v>
      </c>
      <c r="AF673" s="11">
        <f>-'OddsRatio_working_3-way'!U673/(3*'OddsRatio_working_3-way'!X673^(1/3))*COS(('OddsRatio_working_3-way'!Y673)/3)</f>
        <v>0.52297794364440375</v>
      </c>
      <c r="AG673" s="11">
        <f>-'OddsRatio_working_3-way'!U673/(3*'OddsRatio_working_3-way'!X673^(1/3))*COS(('OddsRatio_working_3-way'!Y673+2*PI())/3)</f>
        <v>-0.33787758798835976</v>
      </c>
      <c r="AH673" s="11">
        <f>-'OddsRatio_working_3-way'!U673/(3*'OddsRatio_working_3-way'!X673^(1/3))*COS(('OddsRatio_working_3-way'!Y673+4*PI())/3)</f>
        <v>-0.1851003556560441</v>
      </c>
      <c r="AI673" s="11">
        <f>'OddsRatio_working_3-way'!U673/(3*'OddsRatio_working_3-way'!X673^(1/3))*SIN(('OddsRatio_working_3-way'!Y673)/3)</f>
        <v>-8.820597621310855E-2</v>
      </c>
      <c r="AJ673" s="11">
        <f>'OddsRatio_working_3-way'!U673/(3*'OddsRatio_working_3-way'!X673^(1/3))*SIN(('OddsRatio_working_3-way'!Y673+2*PI())/3)</f>
        <v>-0.4088091967084459</v>
      </c>
      <c r="AK673" s="11">
        <f>'OddsRatio_working_3-way'!U673/(3*'OddsRatio_working_3-way'!X673^(1/3))*SIN(('OddsRatio_working_3-way'!Y673+4*PI())/3)</f>
        <v>0.49701517292155439</v>
      </c>
      <c r="AL673" s="11">
        <f>'OddsRatio_working_3-way'!Z673+'OddsRatio_working_3-way'!AF673</f>
        <v>1.0459558872888075</v>
      </c>
      <c r="AM673" s="11">
        <f>'OddsRatio_working_3-way'!AA673+'OddsRatio_working_3-way'!AG673</f>
        <v>-0.67575517597671952</v>
      </c>
      <c r="AN673" s="11">
        <f>'OddsRatio_working_3-way'!AB673+'OddsRatio_working_3-way'!AH673</f>
        <v>-0.3702007113120882</v>
      </c>
      <c r="AO673" s="11">
        <f>'OddsRatio_working_3-way'!AC673+'OddsRatio_working_3-way'!AI673</f>
        <v>0</v>
      </c>
      <c r="AP673" s="11">
        <f>'OddsRatio_working_3-way'!AD673+'OddsRatio_working_3-way'!AJ673</f>
        <v>0</v>
      </c>
      <c r="AQ673" s="11">
        <f>'OddsRatio_working_3-way'!AE673+'OddsRatio_working_3-way'!AK673</f>
        <v>0</v>
      </c>
      <c r="AR673" s="10">
        <f>IF(A673="","",IF(('OddsRatio_working_3-way'!X673=0),IF(Q673&gt;0,-Q673^(1/3),(-Q673)^(1/3)),'OddsRatio_working_3-way'!AL673-'OddsRatio_working_3-way'!R673/3))</f>
        <v>1.0459558872888075</v>
      </c>
      <c r="AS673" s="11">
        <f>IF(('OddsRatio_working_3-way'!X673=0),IF(Q673&gt;0,-Q673^(1/3),(-Q673)^(1/3)),'OddsRatio_working_3-way'!AM673-'OddsRatio_working_3-way'!R673/3)</f>
        <v>-0.67575517597671952</v>
      </c>
      <c r="AT673" s="11">
        <f>IF(('OddsRatio_working_3-way'!X673=0),IF(Q673&gt;0,-Q673^(1/3),(-Q673)^(1/3)),'OddsRatio_working_3-way'!AN673-'OddsRatio_working_3-way'!R673/3)</f>
        <v>-0.3702007113120882</v>
      </c>
      <c r="AU673" s="11">
        <f>IF(('OddsRatio_working_3-way'!X673=0),0,'OddsRatio_working_3-way'!AO673)</f>
        <v>0</v>
      </c>
      <c r="AV673" s="11">
        <f>IF(('OddsRatio_working_3-way'!X673=0),0,'OddsRatio_working_3-way'!AP673)</f>
        <v>0</v>
      </c>
      <c r="AW673" s="11">
        <f>IF(('OddsRatio_working_3-way'!X673=0),0,'OddsRatio_working_3-way'!AQ673)</f>
        <v>0</v>
      </c>
    </row>
    <row r="674" spans="1:49" x14ac:dyDescent="0.2">
      <c r="A674" s="4">
        <f>IF('True_Odds_Calculator_3-way'!A675="","",'True_Odds_Calculator_3-way'!A675)</f>
        <v>3.17</v>
      </c>
      <c r="B674" s="4">
        <f>IF('True_Odds_Calculator_3-way'!B675="","",'True_Odds_Calculator_3-way'!B675)</f>
        <v>2.94</v>
      </c>
      <c r="C674" s="4">
        <f>IF('True_Odds_Calculator_3-way'!C675="","",'True_Odds_Calculator_3-way'!C675)</f>
        <v>2.69</v>
      </c>
      <c r="D674" s="9">
        <f t="shared" si="143"/>
        <v>0.30670673990046937</v>
      </c>
      <c r="E674" s="9">
        <f t="shared" si="144"/>
        <v>0.33103185283265463</v>
      </c>
      <c r="F674" s="9">
        <f t="shared" si="145"/>
        <v>0.36226140726687595</v>
      </c>
      <c r="G674" s="9">
        <f t="shared" si="146"/>
        <v>1.0416790374947935</v>
      </c>
      <c r="H674" s="9">
        <f t="shared" si="147"/>
        <v>3.260443511363702</v>
      </c>
      <c r="I674" s="9">
        <f t="shared" si="148"/>
        <v>3.0208573327398995</v>
      </c>
      <c r="J674" s="9">
        <f t="shared" si="149"/>
        <v>2.7604375733662008</v>
      </c>
      <c r="K674" s="11">
        <f t="shared" si="150"/>
        <v>0.31545741324921134</v>
      </c>
      <c r="L674" s="11">
        <f t="shared" si="151"/>
        <v>0.3401360544217687</v>
      </c>
      <c r="M674" s="11">
        <f t="shared" si="152"/>
        <v>0.37174721189591081</v>
      </c>
      <c r="N674" s="11">
        <f>'OddsRatio_working_3-way'!K674+'OddsRatio_working_3-way'!L674+'OddsRatio_working_3-way'!M674-('OddsRatio_working_3-way'!K674*'OddsRatio_working_3-way'!L674)-('OddsRatio_working_3-way'!K674*'OddsRatio_working_3-way'!M674)-('OddsRatio_working_3-way'!L674*'OddsRatio_working_3-way'!M674)+('OddsRatio_working_3-way'!K674*'OddsRatio_working_3-way'!L674*'OddsRatio_working_3-way'!M674)-1</f>
        <v>-0.2837849081912267</v>
      </c>
      <c r="O674" s="11">
        <f>0</f>
        <v>0</v>
      </c>
      <c r="P674" s="11">
        <f>('OddsRatio_working_3-way'!K674*'OddsRatio_working_3-way'!L674)+('OddsRatio_working_3-way'!K674*'OddsRatio_working_3-way'!M674)+('OddsRatio_working_3-way'!L674*'OddsRatio_working_3-way'!M674)-(3*'OddsRatio_working_3-way'!K674*'OddsRatio_working_3-way'!L674*'OddsRatio_working_3-way'!M674)</f>
        <v>0.2313497960252669</v>
      </c>
      <c r="Q674" s="11">
        <f>2*'OddsRatio_working_3-way'!K674*'OddsRatio_working_3-way'!L674*'OddsRatio_working_3-way'!M674</f>
        <v>7.9775791732850654E-2</v>
      </c>
      <c r="R674" s="11">
        <f t="shared" si="153"/>
        <v>0</v>
      </c>
      <c r="S674" s="11">
        <f t="shared" si="154"/>
        <v>-0.81522938446526994</v>
      </c>
      <c r="T674" s="11">
        <f t="shared" si="155"/>
        <v>-0.28111358085009308</v>
      </c>
      <c r="U674" s="11">
        <f>'OddsRatio_working_3-way'!S674-'OddsRatio_working_3-way'!R674^2/3</f>
        <v>-0.81522938446526994</v>
      </c>
      <c r="V674" s="11">
        <f>'OddsRatio_working_3-way'!S674*'OddsRatio_working_3-way'!R674/3-2*'OddsRatio_working_3-way'!R674^3/27-'OddsRatio_working_3-way'!T674</f>
        <v>0.28111358085009308</v>
      </c>
      <c r="W674" s="11">
        <f>'OddsRatio_working_3-way'!V674^2+4*'OddsRatio_working_3-way'!U674^3/27</f>
        <v>-1.2419090839397712E-3</v>
      </c>
      <c r="X674" s="11">
        <f>IF('OddsRatio_working_3-way'!W674&gt;0,IF(ABS('OddsRatio_working_3-way'!V674+SQRT('OddsRatio_working_3-way'!W674))/2&gt;0,ABS('OddsRatio_working_3-way'!V674+SQRT('OddsRatio_working_3-way'!W674))/2,ABS('OddsRatio_working_3-way'!V674-SQRT('OddsRatio_working_3-way'!W674))/2),SQRT(-'OddsRatio_working_3-way'!U674^3/27))</f>
        <v>0.14165693984261907</v>
      </c>
      <c r="Y674" s="11">
        <f>IF('OddsRatio_working_3-way'!W674&gt;=0,IF('OddsRatio_working_3-way'!V674+SQRT('OddsRatio_working_3-way'!W674)&gt;0,0,PI()),ACOS('OddsRatio_working_3-way'!V674/(2*'OddsRatio_working_3-way'!X674)))</f>
        <v>0.12471060301536552</v>
      </c>
      <c r="Z674" s="11">
        <f>'OddsRatio_working_3-way'!X674^(1/3)*COS('OddsRatio_working_3-way'!Y674/3)</f>
        <v>0.52083951874739676</v>
      </c>
      <c r="AA674" s="11">
        <f>'OddsRatio_working_3-way'!X674^(1/3)*COS(('OddsRatio_working_3-way'!Y674+2*PI())/3)</f>
        <v>-0.27918123318447985</v>
      </c>
      <c r="AB674" s="11">
        <f>'OddsRatio_working_3-way'!X674^(1/3)*COS(('OddsRatio_working_3-way'!Y674+4*PI())/3)</f>
        <v>-0.24165828556291696</v>
      </c>
      <c r="AC674" s="11">
        <f>'OddsRatio_working_3-way'!X674^(1/3)*SIN('OddsRatio_working_3-way'!Y674/3)</f>
        <v>2.1663883910097662E-2</v>
      </c>
      <c r="AD674" s="11">
        <f>'OddsRatio_working_3-way'!X674^(1/3)*SIN(('OddsRatio_working_3-way'!Y674+2*PI())/3)</f>
        <v>0.44022831257505812</v>
      </c>
      <c r="AE674" s="11">
        <f>'OddsRatio_working_3-way'!X674^(1/3)*SIN(('OddsRatio_working_3-way'!Y674+4*PI())/3)</f>
        <v>-0.46189219648515573</v>
      </c>
      <c r="AF674" s="11">
        <f>-'OddsRatio_working_3-way'!U674/(3*'OddsRatio_working_3-way'!X674^(1/3))*COS(('OddsRatio_working_3-way'!Y674)/3)</f>
        <v>0.52083951874739676</v>
      </c>
      <c r="AG674" s="11">
        <f>-'OddsRatio_working_3-way'!U674/(3*'OddsRatio_working_3-way'!X674^(1/3))*COS(('OddsRatio_working_3-way'!Y674+2*PI())/3)</f>
        <v>-0.27918123318447985</v>
      </c>
      <c r="AH674" s="11">
        <f>-'OddsRatio_working_3-way'!U674/(3*'OddsRatio_working_3-way'!X674^(1/3))*COS(('OddsRatio_working_3-way'!Y674+4*PI())/3)</f>
        <v>-0.24165828556291696</v>
      </c>
      <c r="AI674" s="11">
        <f>'OddsRatio_working_3-way'!U674/(3*'OddsRatio_working_3-way'!X674^(1/3))*SIN(('OddsRatio_working_3-way'!Y674)/3)</f>
        <v>-2.1663883910097662E-2</v>
      </c>
      <c r="AJ674" s="11">
        <f>'OddsRatio_working_3-way'!U674/(3*'OddsRatio_working_3-way'!X674^(1/3))*SIN(('OddsRatio_working_3-way'!Y674+2*PI())/3)</f>
        <v>-0.44022831257505812</v>
      </c>
      <c r="AK674" s="11">
        <f>'OddsRatio_working_3-way'!U674/(3*'OddsRatio_working_3-way'!X674^(1/3))*SIN(('OddsRatio_working_3-way'!Y674+4*PI())/3)</f>
        <v>0.46189219648515573</v>
      </c>
      <c r="AL674" s="11">
        <f>'OddsRatio_working_3-way'!Z674+'OddsRatio_working_3-way'!AF674</f>
        <v>1.0416790374947935</v>
      </c>
      <c r="AM674" s="11">
        <f>'OddsRatio_working_3-way'!AA674+'OddsRatio_working_3-way'!AG674</f>
        <v>-0.5583624663689597</v>
      </c>
      <c r="AN674" s="11">
        <f>'OddsRatio_working_3-way'!AB674+'OddsRatio_working_3-way'!AH674</f>
        <v>-0.48331657112583393</v>
      </c>
      <c r="AO674" s="11">
        <f>'OddsRatio_working_3-way'!AC674+'OddsRatio_working_3-way'!AI674</f>
        <v>0</v>
      </c>
      <c r="AP674" s="11">
        <f>'OddsRatio_working_3-way'!AD674+'OddsRatio_working_3-way'!AJ674</f>
        <v>0</v>
      </c>
      <c r="AQ674" s="11">
        <f>'OddsRatio_working_3-way'!AE674+'OddsRatio_working_3-way'!AK674</f>
        <v>0</v>
      </c>
      <c r="AR674" s="10">
        <f>IF(A674="","",IF(('OddsRatio_working_3-way'!X674=0),IF(Q674&gt;0,-Q674^(1/3),(-Q674)^(1/3)),'OddsRatio_working_3-way'!AL674-'OddsRatio_working_3-way'!R674/3))</f>
        <v>1.0416790374947935</v>
      </c>
      <c r="AS674" s="11">
        <f>IF(('OddsRatio_working_3-way'!X674=0),IF(Q674&gt;0,-Q674^(1/3),(-Q674)^(1/3)),'OddsRatio_working_3-way'!AM674-'OddsRatio_working_3-way'!R674/3)</f>
        <v>-0.5583624663689597</v>
      </c>
      <c r="AT674" s="11">
        <f>IF(('OddsRatio_working_3-way'!X674=0),IF(Q674&gt;0,-Q674^(1/3),(-Q674)^(1/3)),'OddsRatio_working_3-way'!AN674-'OddsRatio_working_3-way'!R674/3)</f>
        <v>-0.48331657112583393</v>
      </c>
      <c r="AU674" s="11">
        <f>IF(('OddsRatio_working_3-way'!X674=0),0,'OddsRatio_working_3-way'!AO674)</f>
        <v>0</v>
      </c>
      <c r="AV674" s="11">
        <f>IF(('OddsRatio_working_3-way'!X674=0),0,'OddsRatio_working_3-way'!AP674)</f>
        <v>0</v>
      </c>
      <c r="AW674" s="11">
        <f>IF(('OddsRatio_working_3-way'!X674=0),0,'OddsRatio_working_3-way'!AQ674)</f>
        <v>0</v>
      </c>
    </row>
    <row r="675" spans="1:49" x14ac:dyDescent="0.2">
      <c r="A675" s="4">
        <f>IF('True_Odds_Calculator_3-way'!A676="","",'True_Odds_Calculator_3-way'!A676)</f>
        <v>3.02</v>
      </c>
      <c r="B675" s="4">
        <f>IF('True_Odds_Calculator_3-way'!B676="","",'True_Odds_Calculator_3-way'!B676)</f>
        <v>3.07</v>
      </c>
      <c r="C675" s="4">
        <f>IF('True_Odds_Calculator_3-way'!C676="","",'True_Odds_Calculator_3-way'!C676)</f>
        <v>2.69</v>
      </c>
      <c r="D675" s="9">
        <f t="shared" si="143"/>
        <v>0.32173985168706337</v>
      </c>
      <c r="E675" s="9">
        <f t="shared" si="144"/>
        <v>0.31642747188481396</v>
      </c>
      <c r="F675" s="9">
        <f t="shared" si="145"/>
        <v>0.36183267642812272</v>
      </c>
      <c r="G675" s="9">
        <f t="shared" si="146"/>
        <v>1.0436144260318543</v>
      </c>
      <c r="H675" s="9">
        <f t="shared" si="147"/>
        <v>3.1081011405843459</v>
      </c>
      <c r="I675" s="9">
        <f t="shared" si="148"/>
        <v>3.1602818618859376</v>
      </c>
      <c r="J675" s="9">
        <f t="shared" si="149"/>
        <v>2.7637083799938336</v>
      </c>
      <c r="K675" s="11">
        <f t="shared" si="150"/>
        <v>0.33112582781456956</v>
      </c>
      <c r="L675" s="11">
        <f t="shared" si="151"/>
        <v>0.32573289902280134</v>
      </c>
      <c r="M675" s="11">
        <f t="shared" si="152"/>
        <v>0.37174721189591081</v>
      </c>
      <c r="N675" s="11">
        <f>'OddsRatio_working_3-way'!K675+'OddsRatio_working_3-way'!L675+'OddsRatio_working_3-way'!M675-('OddsRatio_working_3-way'!K675*'OddsRatio_working_3-way'!L675)-('OddsRatio_working_3-way'!K675*'OddsRatio_working_3-way'!M675)-('OddsRatio_working_3-way'!L675*'OddsRatio_working_3-way'!M675)+('OddsRatio_working_3-way'!K675*'OddsRatio_working_3-way'!L675*'OddsRatio_working_3-way'!M675)-1</f>
        <v>-0.28334191256751284</v>
      </c>
      <c r="O675" s="11">
        <f>0</f>
        <v>0</v>
      </c>
      <c r="P675" s="11">
        <f>('OddsRatio_working_3-way'!K675*'OddsRatio_working_3-way'!L675)+('OddsRatio_working_3-way'!K675*'OddsRatio_working_3-way'!M675)+('OddsRatio_working_3-way'!L675*'OddsRatio_working_3-way'!M675)-(3*'OddsRatio_working_3-way'!K675*'OddsRatio_working_3-way'!L675*'OddsRatio_working_3-way'!M675)</f>
        <v>0.23175560160907355</v>
      </c>
      <c r="Q675" s="11">
        <f>2*'OddsRatio_working_3-way'!K675*'OddsRatio_working_3-way'!L675*'OddsRatio_working_3-way'!M675</f>
        <v>8.0192249691720965E-2</v>
      </c>
      <c r="R675" s="11">
        <f t="shared" si="153"/>
        <v>0</v>
      </c>
      <c r="S675" s="11">
        <f t="shared" si="154"/>
        <v>-0.81793618003426283</v>
      </c>
      <c r="T675" s="11">
        <f t="shared" si="155"/>
        <v>-0.28302289966583494</v>
      </c>
      <c r="U675" s="11">
        <f>'OddsRatio_working_3-way'!S675-'OddsRatio_working_3-way'!R675^2/3</f>
        <v>-0.81793618003426283</v>
      </c>
      <c r="V675" s="11">
        <f>'OddsRatio_working_3-way'!S675*'OddsRatio_working_3-way'!R675/3-2*'OddsRatio_working_3-way'!R675^3/27-'OddsRatio_working_3-way'!T675</f>
        <v>0.28302289966583494</v>
      </c>
      <c r="W675" s="11">
        <f>'OddsRatio_working_3-way'!V675^2+4*'OddsRatio_working_3-way'!U675^3/27</f>
        <v>-9.669762769784207E-4</v>
      </c>
      <c r="X675" s="11">
        <f>IF('OddsRatio_working_3-way'!W675&gt;0,IF(ABS('OddsRatio_working_3-way'!V675+SQRT('OddsRatio_working_3-way'!W675))/2&gt;0,ABS('OddsRatio_working_3-way'!V675+SQRT('OddsRatio_working_3-way'!W675))/2,ABS('OddsRatio_working_3-way'!V675-SQRT('OddsRatio_working_3-way'!W675))/2),SQRT(-'OddsRatio_working_3-way'!U675^3/27))</f>
        <v>0.14236303769960418</v>
      </c>
      <c r="Y675" s="11">
        <f>IF('OddsRatio_working_3-way'!W675&gt;=0,IF('OddsRatio_working_3-way'!V675+SQRT('OddsRatio_working_3-way'!W675)&gt;0,0,PI()),ACOS('OddsRatio_working_3-way'!V675/(2*'OddsRatio_working_3-way'!X675)))</f>
        <v>0.10943288121675154</v>
      </c>
      <c r="Z675" s="11">
        <f>'OddsRatio_working_3-way'!X675^(1/3)*COS('OddsRatio_working_3-way'!Y675/3)</f>
        <v>0.52180721301592714</v>
      </c>
      <c r="AA675" s="11">
        <f>'OddsRatio_working_3-way'!X675^(1/3)*COS(('OddsRatio_working_3-way'!Y675+2*PI())/3)</f>
        <v>-0.27739509952645092</v>
      </c>
      <c r="AB675" s="11">
        <f>'OddsRatio_working_3-way'!X675^(1/3)*COS(('OddsRatio_working_3-way'!Y675+4*PI())/3)</f>
        <v>-0.24441211348947633</v>
      </c>
      <c r="AC675" s="11">
        <f>'OddsRatio_working_3-way'!X675^(1/3)*SIN('OddsRatio_working_3-way'!Y675/3)</f>
        <v>1.9042735867125037E-2</v>
      </c>
      <c r="AD675" s="11">
        <f>'OddsRatio_working_3-way'!X675^(1/3)*SIN(('OddsRatio_working_3-way'!Y675+2*PI())/3)</f>
        <v>0.44237693441618842</v>
      </c>
      <c r="AE675" s="11">
        <f>'OddsRatio_working_3-way'!X675^(1/3)*SIN(('OddsRatio_working_3-way'!Y675+4*PI())/3)</f>
        <v>-0.46141967028331332</v>
      </c>
      <c r="AF675" s="11">
        <f>-'OddsRatio_working_3-way'!U675/(3*'OddsRatio_working_3-way'!X675^(1/3))*COS(('OddsRatio_working_3-way'!Y675)/3)</f>
        <v>0.52180721301592714</v>
      </c>
      <c r="AG675" s="11">
        <f>-'OddsRatio_working_3-way'!U675/(3*'OddsRatio_working_3-way'!X675^(1/3))*COS(('OddsRatio_working_3-way'!Y675+2*PI())/3)</f>
        <v>-0.27739509952645092</v>
      </c>
      <c r="AH675" s="11">
        <f>-'OddsRatio_working_3-way'!U675/(3*'OddsRatio_working_3-way'!X675^(1/3))*COS(('OddsRatio_working_3-way'!Y675+4*PI())/3)</f>
        <v>-0.24441211348947633</v>
      </c>
      <c r="AI675" s="11">
        <f>'OddsRatio_working_3-way'!U675/(3*'OddsRatio_working_3-way'!X675^(1/3))*SIN(('OddsRatio_working_3-way'!Y675)/3)</f>
        <v>-1.9042735867125037E-2</v>
      </c>
      <c r="AJ675" s="11">
        <f>'OddsRatio_working_3-way'!U675/(3*'OddsRatio_working_3-way'!X675^(1/3))*SIN(('OddsRatio_working_3-way'!Y675+2*PI())/3)</f>
        <v>-0.44237693441618842</v>
      </c>
      <c r="AK675" s="11">
        <f>'OddsRatio_working_3-way'!U675/(3*'OddsRatio_working_3-way'!X675^(1/3))*SIN(('OddsRatio_working_3-way'!Y675+4*PI())/3)</f>
        <v>0.46141967028331332</v>
      </c>
      <c r="AL675" s="11">
        <f>'OddsRatio_working_3-way'!Z675+'OddsRatio_working_3-way'!AF675</f>
        <v>1.0436144260318543</v>
      </c>
      <c r="AM675" s="11">
        <f>'OddsRatio_working_3-way'!AA675+'OddsRatio_working_3-way'!AG675</f>
        <v>-0.55479019905290183</v>
      </c>
      <c r="AN675" s="11">
        <f>'OddsRatio_working_3-way'!AB675+'OddsRatio_working_3-way'!AH675</f>
        <v>-0.48882422697895267</v>
      </c>
      <c r="AO675" s="11">
        <f>'OddsRatio_working_3-way'!AC675+'OddsRatio_working_3-way'!AI675</f>
        <v>0</v>
      </c>
      <c r="AP675" s="11">
        <f>'OddsRatio_working_3-way'!AD675+'OddsRatio_working_3-way'!AJ675</f>
        <v>0</v>
      </c>
      <c r="AQ675" s="11">
        <f>'OddsRatio_working_3-way'!AE675+'OddsRatio_working_3-way'!AK675</f>
        <v>0</v>
      </c>
      <c r="AR675" s="10">
        <f>IF(A675="","",IF(('OddsRatio_working_3-way'!X675=0),IF(Q675&gt;0,-Q675^(1/3),(-Q675)^(1/3)),'OddsRatio_working_3-way'!AL675-'OddsRatio_working_3-way'!R675/3))</f>
        <v>1.0436144260318543</v>
      </c>
      <c r="AS675" s="11">
        <f>IF(('OddsRatio_working_3-way'!X675=0),IF(Q675&gt;0,-Q675^(1/3),(-Q675)^(1/3)),'OddsRatio_working_3-way'!AM675-'OddsRatio_working_3-way'!R675/3)</f>
        <v>-0.55479019905290183</v>
      </c>
      <c r="AT675" s="11">
        <f>IF(('OddsRatio_working_3-way'!X675=0),IF(Q675&gt;0,-Q675^(1/3),(-Q675)^(1/3)),'OddsRatio_working_3-way'!AN675-'OddsRatio_working_3-way'!R675/3)</f>
        <v>-0.48882422697895267</v>
      </c>
      <c r="AU675" s="11">
        <f>IF(('OddsRatio_working_3-way'!X675=0),0,'OddsRatio_working_3-way'!AO675)</f>
        <v>0</v>
      </c>
      <c r="AV675" s="11">
        <f>IF(('OddsRatio_working_3-way'!X675=0),0,'OddsRatio_working_3-way'!AP675)</f>
        <v>0</v>
      </c>
      <c r="AW675" s="11">
        <f>IF(('OddsRatio_working_3-way'!X675=0),0,'OddsRatio_working_3-way'!AQ675)</f>
        <v>0</v>
      </c>
    </row>
    <row r="676" spans="1:49" x14ac:dyDescent="0.2">
      <c r="A676" s="4">
        <f>IF('True_Odds_Calculator_3-way'!A677="","",'True_Odds_Calculator_3-way'!A677)</f>
        <v>2.64</v>
      </c>
      <c r="B676" s="4">
        <f>IF('True_Odds_Calculator_3-way'!B677="","",'True_Odds_Calculator_3-way'!B677)</f>
        <v>3.04</v>
      </c>
      <c r="C676" s="4">
        <f>IF('True_Odds_Calculator_3-way'!C677="","",'True_Odds_Calculator_3-way'!C677)</f>
        <v>3.12</v>
      </c>
      <c r="D676" s="9">
        <f t="shared" si="143"/>
        <v>0.36890888744132627</v>
      </c>
      <c r="E676" s="9">
        <f t="shared" si="144"/>
        <v>0.31969928342627751</v>
      </c>
      <c r="F676" s="9">
        <f t="shared" si="145"/>
        <v>0.31139182913239621</v>
      </c>
      <c r="G676" s="9">
        <f t="shared" si="146"/>
        <v>1.0431075723552317</v>
      </c>
      <c r="H676" s="9">
        <f t="shared" si="147"/>
        <v>2.7106964186625802</v>
      </c>
      <c r="I676" s="9">
        <f t="shared" si="148"/>
        <v>3.127939447604672</v>
      </c>
      <c r="J676" s="9">
        <f t="shared" si="149"/>
        <v>3.2113880533930912</v>
      </c>
      <c r="K676" s="11">
        <f t="shared" si="150"/>
        <v>0.37878787878787878</v>
      </c>
      <c r="L676" s="11">
        <f t="shared" si="151"/>
        <v>0.32894736842105265</v>
      </c>
      <c r="M676" s="11">
        <f t="shared" si="152"/>
        <v>0.32051282051282048</v>
      </c>
      <c r="N676" s="11">
        <f>'OddsRatio_working_3-way'!K676+'OddsRatio_working_3-way'!L676+'OddsRatio_working_3-way'!M676-('OddsRatio_working_3-way'!K676*'OddsRatio_working_3-way'!L676)-('OddsRatio_working_3-way'!K676*'OddsRatio_working_3-way'!M676)-('OddsRatio_working_3-way'!L676*'OddsRatio_working_3-way'!M676)+('OddsRatio_working_3-way'!K676*'OddsRatio_working_3-way'!L676*'OddsRatio_working_3-way'!M676)-1</f>
        <v>-0.28325512207091152</v>
      </c>
      <c r="O676" s="11">
        <f>0</f>
        <v>0</v>
      </c>
      <c r="P676" s="11">
        <f>('OddsRatio_working_3-way'!K676*'OddsRatio_working_3-way'!L676)+('OddsRatio_working_3-way'!K676*'OddsRatio_working_3-way'!M676)+('OddsRatio_working_3-way'!L676*'OddsRatio_working_3-way'!M676)-(3*'OddsRatio_working_3-way'!K676*'OddsRatio_working_3-way'!L676*'OddsRatio_working_3-way'!M676)</f>
        <v>0.23163057702531387</v>
      </c>
      <c r="Q676" s="11">
        <f>2*'OddsRatio_working_3-way'!K676*'OddsRatio_working_3-way'!L676*'OddsRatio_working_3-way'!M676</f>
        <v>7.987261276734961E-2</v>
      </c>
      <c r="R676" s="11">
        <f t="shared" si="153"/>
        <v>0</v>
      </c>
      <c r="S676" s="11">
        <f t="shared" si="154"/>
        <v>-0.81774541385813415</v>
      </c>
      <c r="T676" s="11">
        <f t="shared" si="155"/>
        <v>-0.28198117719246008</v>
      </c>
      <c r="U676" s="11">
        <f>'OddsRatio_working_3-way'!S676-'OddsRatio_working_3-way'!R676^2/3</f>
        <v>-0.81774541385813415</v>
      </c>
      <c r="V676" s="11">
        <f>'OddsRatio_working_3-way'!S676*'OddsRatio_working_3-way'!R676/3-2*'OddsRatio_working_3-way'!R676^3/27-'OddsRatio_working_3-way'!T676</f>
        <v>0.28198117719246008</v>
      </c>
      <c r="W676" s="11">
        <f>'OddsRatio_working_3-way'!V676^2+4*'OddsRatio_working_3-way'!U676^3/27</f>
        <v>-1.4988441453825802E-3</v>
      </c>
      <c r="X676" s="11">
        <f>IF('OddsRatio_working_3-way'!W676&gt;0,IF(ABS('OddsRatio_working_3-way'!V676+SQRT('OddsRatio_working_3-way'!W676))/2&gt;0,ABS('OddsRatio_working_3-way'!V676+SQRT('OddsRatio_working_3-way'!W676))/2,ABS('OddsRatio_working_3-way'!V676-SQRT('OddsRatio_working_3-way'!W676))/2),SQRT(-'OddsRatio_working_3-way'!U676^3/27))</f>
        <v>0.1423132358885042</v>
      </c>
      <c r="Y676" s="11">
        <f>IF('OddsRatio_working_3-way'!W676&gt;=0,IF('OddsRatio_working_3-way'!V676+SQRT('OddsRatio_working_3-way'!W676)&gt;0,0,PI()),ACOS('OddsRatio_working_3-way'!V676/(2*'OddsRatio_working_3-way'!X676)))</f>
        <v>0.1364430149111886</v>
      </c>
      <c r="Z676" s="11">
        <f>'OddsRatio_working_3-way'!X676^(1/3)*COS('OddsRatio_working_3-way'!Y676/3)</f>
        <v>0.52155378617761594</v>
      </c>
      <c r="AA676" s="11">
        <f>'OddsRatio_working_3-way'!X676^(1/3)*COS(('OddsRatio_working_3-way'!Y676+2*PI())/3)</f>
        <v>-0.28133387626676648</v>
      </c>
      <c r="AB676" s="11">
        <f>'OddsRatio_working_3-way'!X676^(1/3)*COS(('OddsRatio_working_3-way'!Y676+4*PI())/3)</f>
        <v>-0.24021990991084963</v>
      </c>
      <c r="AC676" s="11">
        <f>'OddsRatio_working_3-way'!X676^(1/3)*SIN('OddsRatio_working_3-way'!Y676/3)</f>
        <v>2.3737159543041973E-2</v>
      </c>
      <c r="AD676" s="11">
        <f>'OddsRatio_working_3-way'!X676^(1/3)*SIN(('OddsRatio_working_3-way'!Y676+2*PI())/3)</f>
        <v>0.43981024849825168</v>
      </c>
      <c r="AE676" s="11">
        <f>'OddsRatio_working_3-way'!X676^(1/3)*SIN(('OddsRatio_working_3-way'!Y676+4*PI())/3)</f>
        <v>-0.46354740804129346</v>
      </c>
      <c r="AF676" s="11">
        <f>-'OddsRatio_working_3-way'!U676/(3*'OddsRatio_working_3-way'!X676^(1/3))*COS(('OddsRatio_working_3-way'!Y676)/3)</f>
        <v>0.52155378617761583</v>
      </c>
      <c r="AG676" s="11">
        <f>-'OddsRatio_working_3-way'!U676/(3*'OddsRatio_working_3-way'!X676^(1/3))*COS(('OddsRatio_working_3-way'!Y676+2*PI())/3)</f>
        <v>-0.28133387626676643</v>
      </c>
      <c r="AH676" s="11">
        <f>-'OddsRatio_working_3-way'!U676/(3*'OddsRatio_working_3-way'!X676^(1/3))*COS(('OddsRatio_working_3-way'!Y676+4*PI())/3)</f>
        <v>-0.24021990991084957</v>
      </c>
      <c r="AI676" s="11">
        <f>'OddsRatio_working_3-way'!U676/(3*'OddsRatio_working_3-way'!X676^(1/3))*SIN(('OddsRatio_working_3-way'!Y676)/3)</f>
        <v>-2.3737159543041966E-2</v>
      </c>
      <c r="AJ676" s="11">
        <f>'OddsRatio_working_3-way'!U676/(3*'OddsRatio_working_3-way'!X676^(1/3))*SIN(('OddsRatio_working_3-way'!Y676+2*PI())/3)</f>
        <v>-0.43981024849825157</v>
      </c>
      <c r="AK676" s="11">
        <f>'OddsRatio_working_3-way'!U676/(3*'OddsRatio_working_3-way'!X676^(1/3))*SIN(('OddsRatio_working_3-way'!Y676+4*PI())/3)</f>
        <v>0.46354740804129335</v>
      </c>
      <c r="AL676" s="11">
        <f>'OddsRatio_working_3-way'!Z676+'OddsRatio_working_3-way'!AF676</f>
        <v>1.0431075723552317</v>
      </c>
      <c r="AM676" s="11">
        <f>'OddsRatio_working_3-way'!AA676+'OddsRatio_working_3-way'!AG676</f>
        <v>-0.56266775253353285</v>
      </c>
      <c r="AN676" s="11">
        <f>'OddsRatio_working_3-way'!AB676+'OddsRatio_working_3-way'!AH676</f>
        <v>-0.4804398198216992</v>
      </c>
      <c r="AO676" s="11">
        <f>'OddsRatio_working_3-way'!AC676+'OddsRatio_working_3-way'!AI676</f>
        <v>0</v>
      </c>
      <c r="AP676" s="11">
        <f>'OddsRatio_working_3-way'!AD676+'OddsRatio_working_3-way'!AJ676</f>
        <v>0</v>
      </c>
      <c r="AQ676" s="11">
        <f>'OddsRatio_working_3-way'!AE676+'OddsRatio_working_3-way'!AK676</f>
        <v>0</v>
      </c>
      <c r="AR676" s="10">
        <f>IF(A676="","",IF(('OddsRatio_working_3-way'!X676=0),IF(Q676&gt;0,-Q676^(1/3),(-Q676)^(1/3)),'OddsRatio_working_3-way'!AL676-'OddsRatio_working_3-way'!R676/3))</f>
        <v>1.0431075723552317</v>
      </c>
      <c r="AS676" s="11">
        <f>IF(('OddsRatio_working_3-way'!X676=0),IF(Q676&gt;0,-Q676^(1/3),(-Q676)^(1/3)),'OddsRatio_working_3-way'!AM676-'OddsRatio_working_3-way'!R676/3)</f>
        <v>-0.56266775253353285</v>
      </c>
      <c r="AT676" s="11">
        <f>IF(('OddsRatio_working_3-way'!X676=0),IF(Q676&gt;0,-Q676^(1/3),(-Q676)^(1/3)),'OddsRatio_working_3-way'!AN676-'OddsRatio_working_3-way'!R676/3)</f>
        <v>-0.4804398198216992</v>
      </c>
      <c r="AU676" s="11">
        <f>IF(('OddsRatio_working_3-way'!X676=0),0,'OddsRatio_working_3-way'!AO676)</f>
        <v>0</v>
      </c>
      <c r="AV676" s="11">
        <f>IF(('OddsRatio_working_3-way'!X676=0),0,'OddsRatio_working_3-way'!AP676)</f>
        <v>0</v>
      </c>
      <c r="AW676" s="11">
        <f>IF(('OddsRatio_working_3-way'!X676=0),0,'OddsRatio_working_3-way'!AQ676)</f>
        <v>0</v>
      </c>
    </row>
    <row r="677" spans="1:49" x14ac:dyDescent="0.2">
      <c r="A677" s="4">
        <f>IF('True_Odds_Calculator_3-way'!A678="","",'True_Odds_Calculator_3-way'!A678)</f>
        <v>2.2599999999999998</v>
      </c>
      <c r="B677" s="4">
        <f>IF('True_Odds_Calculator_3-way'!B678="","",'True_Odds_Calculator_3-way'!B678)</f>
        <v>3.01</v>
      </c>
      <c r="C677" s="4">
        <f>IF('True_Odds_Calculator_3-way'!C678="","",'True_Odds_Calculator_3-way'!C678)</f>
        <v>3.94</v>
      </c>
      <c r="D677" s="9">
        <f t="shared" si="143"/>
        <v>0.43174530616503931</v>
      </c>
      <c r="E677" s="9">
        <f t="shared" si="144"/>
        <v>0.32262008230038686</v>
      </c>
      <c r="F677" s="9">
        <f t="shared" si="145"/>
        <v>0.24563461153457411</v>
      </c>
      <c r="G677" s="9">
        <f t="shared" si="146"/>
        <v>1.044587589761792</v>
      </c>
      <c r="H677" s="9">
        <f t="shared" si="147"/>
        <v>2.3161803630998579</v>
      </c>
      <c r="I677" s="9">
        <f t="shared" si="148"/>
        <v>3.0996210554212014</v>
      </c>
      <c r="J677" s="9">
        <f t="shared" si="149"/>
        <v>4.0710875138996681</v>
      </c>
      <c r="K677" s="11">
        <f t="shared" si="150"/>
        <v>0.44247787610619471</v>
      </c>
      <c r="L677" s="11">
        <f t="shared" si="151"/>
        <v>0.33222591362126247</v>
      </c>
      <c r="M677" s="11">
        <f t="shared" si="152"/>
        <v>0.25380710659898476</v>
      </c>
      <c r="N677" s="11">
        <f>'OddsRatio_working_3-way'!K677+'OddsRatio_working_3-way'!L677+'OddsRatio_working_3-way'!M677-('OddsRatio_working_3-way'!K677*'OddsRatio_working_3-way'!L677)-('OddsRatio_working_3-way'!K677*'OddsRatio_working_3-way'!M677)-('OddsRatio_working_3-way'!L677*'OddsRatio_working_3-way'!M677)+('OddsRatio_working_3-way'!K677*'OddsRatio_working_3-way'!L677*'OddsRatio_working_3-way'!M677)-1</f>
        <v>-0.27780673886858154</v>
      </c>
      <c r="O677" s="11">
        <f>0</f>
        <v>0</v>
      </c>
      <c r="P677" s="11">
        <f>('OddsRatio_working_3-way'!K677*'OddsRatio_working_3-way'!L677)+('OddsRatio_working_3-way'!K677*'OddsRatio_working_3-way'!M677)+('OddsRatio_working_3-way'!L677*'OddsRatio_working_3-way'!M677)-(3*'OddsRatio_working_3-way'!K677*'OddsRatio_working_3-way'!L677*'OddsRatio_working_3-way'!M677)</f>
        <v>0.23169701760792863</v>
      </c>
      <c r="Q677" s="11">
        <f>2*'OddsRatio_working_3-way'!K677*'OddsRatio_working_3-way'!L677*'OddsRatio_working_3-way'!M677</f>
        <v>7.4620617587094581E-2</v>
      </c>
      <c r="R677" s="11">
        <f t="shared" si="153"/>
        <v>0</v>
      </c>
      <c r="S677" s="11">
        <f t="shared" si="154"/>
        <v>-0.83402230828365387</v>
      </c>
      <c r="T677" s="11">
        <f t="shared" si="155"/>
        <v>-0.26860621844884186</v>
      </c>
      <c r="U677" s="11">
        <f>'OddsRatio_working_3-way'!S677-'OddsRatio_working_3-way'!R677^2/3</f>
        <v>-0.83402230828365387</v>
      </c>
      <c r="V677" s="11">
        <f>'OddsRatio_working_3-way'!S677*'OddsRatio_working_3-way'!R677/3-2*'OddsRatio_working_3-way'!R677^3/27-'OddsRatio_working_3-way'!T677</f>
        <v>0.26860621844884186</v>
      </c>
      <c r="W677" s="11">
        <f>'OddsRatio_working_3-way'!V677^2+4*'OddsRatio_working_3-way'!U677^3/27</f>
        <v>-1.3797403888656107E-2</v>
      </c>
      <c r="X677" s="11">
        <f>IF('OddsRatio_working_3-way'!W677&gt;0,IF(ABS('OddsRatio_working_3-way'!V677+SQRT('OddsRatio_working_3-way'!W677))/2&gt;0,ABS('OddsRatio_working_3-way'!V677+SQRT('OddsRatio_working_3-way'!W677))/2,ABS('OddsRatio_working_3-way'!V677-SQRT('OddsRatio_working_3-way'!W677))/2),SQRT(-'OddsRatio_working_3-way'!U677^3/27))</f>
        <v>0.14658334188955705</v>
      </c>
      <c r="Y677" s="11">
        <f>IF('OddsRatio_working_3-way'!W677&gt;=0,IF('OddsRatio_working_3-way'!V677+SQRT('OddsRatio_working_3-way'!W677)&gt;0,0,PI()),ACOS('OddsRatio_working_3-way'!V677/(2*'OddsRatio_working_3-way'!X677)))</f>
        <v>0.41224522193811164</v>
      </c>
      <c r="Z677" s="11">
        <f>'OddsRatio_working_3-way'!X677^(1/3)*COS('OddsRatio_working_3-way'!Y677/3)</f>
        <v>0.522293794880896</v>
      </c>
      <c r="AA677" s="11">
        <f>'OddsRatio_working_3-way'!X677^(1/3)*COS(('OddsRatio_working_3-way'!Y677+2*PI())/3)</f>
        <v>-0.32369664518252872</v>
      </c>
      <c r="AB677" s="11">
        <f>'OddsRatio_working_3-way'!X677^(1/3)*COS(('OddsRatio_working_3-way'!Y677+4*PI())/3)</f>
        <v>-0.19859714969836736</v>
      </c>
      <c r="AC677" s="11">
        <f>'OddsRatio_working_3-way'!X677^(1/3)*SIN('OddsRatio_working_3-way'!Y677/3)</f>
        <v>7.2226227393266909E-2</v>
      </c>
      <c r="AD677" s="11">
        <f>'OddsRatio_working_3-way'!X677^(1/3)*SIN(('OddsRatio_working_3-way'!Y677+2*PI())/3)</f>
        <v>0.41620658090920121</v>
      </c>
      <c r="AE677" s="11">
        <f>'OddsRatio_working_3-way'!X677^(1/3)*SIN(('OddsRatio_working_3-way'!Y677+4*PI())/3)</f>
        <v>-0.48843280830246816</v>
      </c>
      <c r="AF677" s="11">
        <f>-'OddsRatio_working_3-way'!U677/(3*'OddsRatio_working_3-way'!X677^(1/3))*COS(('OddsRatio_working_3-way'!Y677)/3)</f>
        <v>0.522293794880896</v>
      </c>
      <c r="AG677" s="11">
        <f>-'OddsRatio_working_3-way'!U677/(3*'OddsRatio_working_3-way'!X677^(1/3))*COS(('OddsRatio_working_3-way'!Y677+2*PI())/3)</f>
        <v>-0.32369664518252872</v>
      </c>
      <c r="AH677" s="11">
        <f>-'OddsRatio_working_3-way'!U677/(3*'OddsRatio_working_3-way'!X677^(1/3))*COS(('OddsRatio_working_3-way'!Y677+4*PI())/3)</f>
        <v>-0.19859714969836736</v>
      </c>
      <c r="AI677" s="11">
        <f>'OddsRatio_working_3-way'!U677/(3*'OddsRatio_working_3-way'!X677^(1/3))*SIN(('OddsRatio_working_3-way'!Y677)/3)</f>
        <v>-7.2226227393266909E-2</v>
      </c>
      <c r="AJ677" s="11">
        <f>'OddsRatio_working_3-way'!U677/(3*'OddsRatio_working_3-way'!X677^(1/3))*SIN(('OddsRatio_working_3-way'!Y677+2*PI())/3)</f>
        <v>-0.41620658090920121</v>
      </c>
      <c r="AK677" s="11">
        <f>'OddsRatio_working_3-way'!U677/(3*'OddsRatio_working_3-way'!X677^(1/3))*SIN(('OddsRatio_working_3-way'!Y677+4*PI())/3)</f>
        <v>0.48843280830246816</v>
      </c>
      <c r="AL677" s="11">
        <f>'OddsRatio_working_3-way'!Z677+'OddsRatio_working_3-way'!AF677</f>
        <v>1.044587589761792</v>
      </c>
      <c r="AM677" s="11">
        <f>'OddsRatio_working_3-way'!AA677+'OddsRatio_working_3-way'!AG677</f>
        <v>-0.64739329036505744</v>
      </c>
      <c r="AN677" s="11">
        <f>'OddsRatio_working_3-way'!AB677+'OddsRatio_working_3-way'!AH677</f>
        <v>-0.39719429939673473</v>
      </c>
      <c r="AO677" s="11">
        <f>'OddsRatio_working_3-way'!AC677+'OddsRatio_working_3-way'!AI677</f>
        <v>0</v>
      </c>
      <c r="AP677" s="11">
        <f>'OddsRatio_working_3-way'!AD677+'OddsRatio_working_3-way'!AJ677</f>
        <v>0</v>
      </c>
      <c r="AQ677" s="11">
        <f>'OddsRatio_working_3-way'!AE677+'OddsRatio_working_3-way'!AK677</f>
        <v>0</v>
      </c>
      <c r="AR677" s="10">
        <f>IF(A677="","",IF(('OddsRatio_working_3-way'!X677=0),IF(Q677&gt;0,-Q677^(1/3),(-Q677)^(1/3)),'OddsRatio_working_3-way'!AL677-'OddsRatio_working_3-way'!R677/3))</f>
        <v>1.044587589761792</v>
      </c>
      <c r="AS677" s="11">
        <f>IF(('OddsRatio_working_3-way'!X677=0),IF(Q677&gt;0,-Q677^(1/3),(-Q677)^(1/3)),'OddsRatio_working_3-way'!AM677-'OddsRatio_working_3-way'!R677/3)</f>
        <v>-0.64739329036505744</v>
      </c>
      <c r="AT677" s="11">
        <f>IF(('OddsRatio_working_3-way'!X677=0),IF(Q677&gt;0,-Q677^(1/3),(-Q677)^(1/3)),'OddsRatio_working_3-way'!AN677-'OddsRatio_working_3-way'!R677/3)</f>
        <v>-0.39719429939673473</v>
      </c>
      <c r="AU677" s="11">
        <f>IF(('OddsRatio_working_3-way'!X677=0),0,'OddsRatio_working_3-way'!AO677)</f>
        <v>0</v>
      </c>
      <c r="AV677" s="11">
        <f>IF(('OddsRatio_working_3-way'!X677=0),0,'OddsRatio_working_3-way'!AP677)</f>
        <v>0</v>
      </c>
      <c r="AW677" s="11">
        <f>IF(('OddsRatio_working_3-way'!X677=0),0,'OddsRatio_working_3-way'!AQ677)</f>
        <v>0</v>
      </c>
    </row>
    <row r="678" spans="1:49" x14ac:dyDescent="0.2">
      <c r="A678" s="4">
        <f>IF('True_Odds_Calculator_3-way'!A679="","",'True_Odds_Calculator_3-way'!A679)</f>
        <v>2.04</v>
      </c>
      <c r="B678" s="4">
        <f>IF('True_Odds_Calculator_3-way'!B679="","",'True_Odds_Calculator_3-way'!B679)</f>
        <v>3.21</v>
      </c>
      <c r="C678" s="4">
        <f>IF('True_Odds_Calculator_3-way'!C679="","",'True_Odds_Calculator_3-way'!C679)</f>
        <v>4.3899999999999997</v>
      </c>
      <c r="D678" s="9">
        <f t="shared" si="143"/>
        <v>0.47860692320097359</v>
      </c>
      <c r="E678" s="9">
        <f t="shared" si="144"/>
        <v>0.30166192756434013</v>
      </c>
      <c r="F678" s="9">
        <f t="shared" si="145"/>
        <v>0.21973114923468628</v>
      </c>
      <c r="G678" s="9">
        <f t="shared" si="146"/>
        <v>1.0474973775329643</v>
      </c>
      <c r="H678" s="9">
        <f t="shared" si="147"/>
        <v>2.0893972726342831</v>
      </c>
      <c r="I678" s="9">
        <f t="shared" si="148"/>
        <v>3.314969204347852</v>
      </c>
      <c r="J678" s="9">
        <f t="shared" si="149"/>
        <v>4.5510161098367483</v>
      </c>
      <c r="K678" s="11">
        <f t="shared" si="150"/>
        <v>0.49019607843137253</v>
      </c>
      <c r="L678" s="11">
        <f t="shared" si="151"/>
        <v>0.3115264797507788</v>
      </c>
      <c r="M678" s="11">
        <f t="shared" si="152"/>
        <v>0.22779043280182235</v>
      </c>
      <c r="N678" s="11">
        <f>'OddsRatio_working_3-way'!K678+'OddsRatio_working_3-way'!L678+'OddsRatio_working_3-way'!M678-('OddsRatio_working_3-way'!K678*'OddsRatio_working_3-way'!L678)-('OddsRatio_working_3-way'!K678*'OddsRatio_working_3-way'!M678)-('OddsRatio_working_3-way'!L678*'OddsRatio_working_3-way'!M678)+('OddsRatio_working_3-way'!K678*'OddsRatio_working_3-way'!L678*'OddsRatio_working_3-way'!M678)-1</f>
        <v>-0.27103513365834275</v>
      </c>
      <c r="O678" s="11">
        <f>0</f>
        <v>0</v>
      </c>
      <c r="P678" s="11">
        <f>('OddsRatio_working_3-way'!K678*'OddsRatio_working_3-way'!L678)+('OddsRatio_working_3-way'!K678*'OddsRatio_working_3-way'!M678)+('OddsRatio_working_3-way'!L678*'OddsRatio_working_3-way'!M678)-(3*'OddsRatio_working_3-way'!K678*'OddsRatio_working_3-way'!L678*'OddsRatio_working_3-way'!M678)</f>
        <v>0.23097679949363203</v>
      </c>
      <c r="Q678" s="11">
        <f>2*'OddsRatio_working_3-way'!K678*'OddsRatio_working_3-way'!L678*'OddsRatio_working_3-way'!M678</f>
        <v>6.957132514868436E-2</v>
      </c>
      <c r="R678" s="11">
        <f t="shared" si="153"/>
        <v>0</v>
      </c>
      <c r="S678" s="11">
        <f t="shared" si="154"/>
        <v>-0.85220242990634998</v>
      </c>
      <c r="T678" s="11">
        <f t="shared" si="155"/>
        <v>-0.25668747888745486</v>
      </c>
      <c r="U678" s="11">
        <f>'OddsRatio_working_3-way'!S678-'OddsRatio_working_3-way'!R678^2/3</f>
        <v>-0.85220242990634998</v>
      </c>
      <c r="V678" s="11">
        <f>'OddsRatio_working_3-way'!S678*'OddsRatio_working_3-way'!R678/3-2*'OddsRatio_working_3-way'!R678^3/27-'OddsRatio_working_3-way'!T678</f>
        <v>0.25668747888745486</v>
      </c>
      <c r="W678" s="11">
        <f>'OddsRatio_working_3-way'!V678^2+4*'OddsRatio_working_3-way'!U678^3/27</f>
        <v>-2.5802078446689872E-2</v>
      </c>
      <c r="X678" s="11">
        <f>IF('OddsRatio_working_3-way'!W678&gt;0,IF(ABS('OddsRatio_working_3-way'!V678+SQRT('OddsRatio_working_3-way'!W678))/2&gt;0,ABS('OddsRatio_working_3-way'!V678+SQRT('OddsRatio_working_3-way'!W678))/2,ABS('OddsRatio_working_3-way'!V678-SQRT('OddsRatio_working_3-way'!W678))/2),SQRT(-'OddsRatio_working_3-way'!U678^3/27))</f>
        <v>0.15140222939597642</v>
      </c>
      <c r="Y678" s="11">
        <f>IF('OddsRatio_working_3-way'!W678&gt;=0,IF('OddsRatio_working_3-way'!V678+SQRT('OddsRatio_working_3-way'!W678)&gt;0,0,PI()),ACOS('OddsRatio_working_3-way'!V678/(2*'OddsRatio_working_3-way'!X678)))</f>
        <v>0.55916103464616773</v>
      </c>
      <c r="Z678" s="11">
        <f>'OddsRatio_working_3-way'!X678^(1/3)*COS('OddsRatio_working_3-way'!Y678/3)</f>
        <v>0.52374868876648217</v>
      </c>
      <c r="AA678" s="11">
        <f>'OddsRatio_working_3-way'!X678^(1/3)*COS(('OddsRatio_working_3-way'!Y678+2*PI())/3)</f>
        <v>-0.34740849392674444</v>
      </c>
      <c r="AB678" s="11">
        <f>'OddsRatio_working_3-way'!X678^(1/3)*COS(('OddsRatio_working_3-way'!Y678+4*PI())/3)</f>
        <v>-0.17634019483973787</v>
      </c>
      <c r="AC678" s="11">
        <f>'OddsRatio_working_3-way'!X678^(1/3)*SIN('OddsRatio_working_3-way'!Y678/3)</f>
        <v>9.8766328527694777E-2</v>
      </c>
      <c r="AD678" s="11">
        <f>'OddsRatio_working_3-way'!X678^(1/3)*SIN(('OddsRatio_working_3-way'!Y678+2*PI())/3)</f>
        <v>0.40419650540671564</v>
      </c>
      <c r="AE678" s="11">
        <f>'OddsRatio_working_3-way'!X678^(1/3)*SIN(('OddsRatio_working_3-way'!Y678+4*PI())/3)</f>
        <v>-0.50296283393441032</v>
      </c>
      <c r="AF678" s="11">
        <f>-'OddsRatio_working_3-way'!U678/(3*'OddsRatio_working_3-way'!X678^(1/3))*COS(('OddsRatio_working_3-way'!Y678)/3)</f>
        <v>0.52374868876648228</v>
      </c>
      <c r="AG678" s="11">
        <f>-'OddsRatio_working_3-way'!U678/(3*'OddsRatio_working_3-way'!X678^(1/3))*COS(('OddsRatio_working_3-way'!Y678+2*PI())/3)</f>
        <v>-0.3474084939267445</v>
      </c>
      <c r="AH678" s="11">
        <f>-'OddsRatio_working_3-way'!U678/(3*'OddsRatio_working_3-way'!X678^(1/3))*COS(('OddsRatio_working_3-way'!Y678+4*PI())/3)</f>
        <v>-0.1763401948397379</v>
      </c>
      <c r="AI678" s="11">
        <f>'OddsRatio_working_3-way'!U678/(3*'OddsRatio_working_3-way'!X678^(1/3))*SIN(('OddsRatio_working_3-way'!Y678)/3)</f>
        <v>-9.8766328527694805E-2</v>
      </c>
      <c r="AJ678" s="11">
        <f>'OddsRatio_working_3-way'!U678/(3*'OddsRatio_working_3-way'!X678^(1/3))*SIN(('OddsRatio_working_3-way'!Y678+2*PI())/3)</f>
        <v>-0.40419650540671576</v>
      </c>
      <c r="AK678" s="11">
        <f>'OddsRatio_working_3-way'!U678/(3*'OddsRatio_working_3-way'!X678^(1/3))*SIN(('OddsRatio_working_3-way'!Y678+4*PI())/3)</f>
        <v>0.50296283393441044</v>
      </c>
      <c r="AL678" s="11">
        <f>'OddsRatio_working_3-way'!Z678+'OddsRatio_working_3-way'!AF678</f>
        <v>1.0474973775329643</v>
      </c>
      <c r="AM678" s="11">
        <f>'OddsRatio_working_3-way'!AA678+'OddsRatio_working_3-way'!AG678</f>
        <v>-0.69481698785348889</v>
      </c>
      <c r="AN678" s="11">
        <f>'OddsRatio_working_3-way'!AB678+'OddsRatio_working_3-way'!AH678</f>
        <v>-0.35268038967947579</v>
      </c>
      <c r="AO678" s="11">
        <f>'OddsRatio_working_3-way'!AC678+'OddsRatio_working_3-way'!AI678</f>
        <v>0</v>
      </c>
      <c r="AP678" s="11">
        <f>'OddsRatio_working_3-way'!AD678+'OddsRatio_working_3-way'!AJ678</f>
        <v>0</v>
      </c>
      <c r="AQ678" s="11">
        <f>'OddsRatio_working_3-way'!AE678+'OddsRatio_working_3-way'!AK678</f>
        <v>0</v>
      </c>
      <c r="AR678" s="10">
        <f>IF(A678="","",IF(('OddsRatio_working_3-way'!X678=0),IF(Q678&gt;0,-Q678^(1/3),(-Q678)^(1/3)),'OddsRatio_working_3-way'!AL678-'OddsRatio_working_3-way'!R678/3))</f>
        <v>1.0474973775329643</v>
      </c>
      <c r="AS678" s="11">
        <f>IF(('OddsRatio_working_3-way'!X678=0),IF(Q678&gt;0,-Q678^(1/3),(-Q678)^(1/3)),'OddsRatio_working_3-way'!AM678-'OddsRatio_working_3-way'!R678/3)</f>
        <v>-0.69481698785348889</v>
      </c>
      <c r="AT678" s="11">
        <f>IF(('OddsRatio_working_3-way'!X678=0),IF(Q678&gt;0,-Q678^(1/3),(-Q678)^(1/3)),'OddsRatio_working_3-way'!AN678-'OddsRatio_working_3-way'!R678/3)</f>
        <v>-0.35268038967947579</v>
      </c>
      <c r="AU678" s="11">
        <f>IF(('OddsRatio_working_3-way'!X678=0),0,'OddsRatio_working_3-way'!AO678)</f>
        <v>0</v>
      </c>
      <c r="AV678" s="11">
        <f>IF(('OddsRatio_working_3-way'!X678=0),0,'OddsRatio_working_3-way'!AP678)</f>
        <v>0</v>
      </c>
      <c r="AW678" s="11">
        <f>IF(('OddsRatio_working_3-way'!X678=0),0,'OddsRatio_working_3-way'!AQ678)</f>
        <v>0</v>
      </c>
    </row>
    <row r="679" spans="1:49" x14ac:dyDescent="0.2">
      <c r="A679" s="4">
        <f>IF('True_Odds_Calculator_3-way'!A680="","",'True_Odds_Calculator_3-way'!A680)</f>
        <v>1.52</v>
      </c>
      <c r="B679" s="4">
        <f>IF('True_Odds_Calculator_3-way'!B680="","",'True_Odds_Calculator_3-way'!B680)</f>
        <v>3.78</v>
      </c>
      <c r="C679" s="4">
        <f>IF('True_Odds_Calculator_3-way'!C680="","",'True_Odds_Calculator_3-way'!C680)</f>
        <v>7.8</v>
      </c>
      <c r="D679" s="9">
        <f t="shared" si="143"/>
        <v>0.63591746779047698</v>
      </c>
      <c r="E679" s="9">
        <f t="shared" si="144"/>
        <v>0.24625450692106576</v>
      </c>
      <c r="F679" s="9">
        <f t="shared" si="145"/>
        <v>0.11782802528845709</v>
      </c>
      <c r="G679" s="9">
        <f t="shared" si="146"/>
        <v>1.1010213608697939</v>
      </c>
      <c r="H679" s="9">
        <f t="shared" si="147"/>
        <v>1.5725311076522928</v>
      </c>
      <c r="I679" s="9">
        <f t="shared" si="148"/>
        <v>4.0608393832180267</v>
      </c>
      <c r="J679" s="9">
        <f t="shared" si="149"/>
        <v>8.4869452539145964</v>
      </c>
      <c r="K679" s="11">
        <f t="shared" si="150"/>
        <v>0.65789473684210531</v>
      </c>
      <c r="L679" s="11">
        <f t="shared" si="151"/>
        <v>0.26455026455026459</v>
      </c>
      <c r="M679" s="11">
        <f t="shared" si="152"/>
        <v>0.12820512820512822</v>
      </c>
      <c r="N679" s="11">
        <f>'OddsRatio_working_3-way'!K679+'OddsRatio_working_3-way'!L679+'OddsRatio_working_3-way'!M679-('OddsRatio_working_3-way'!K679*'OddsRatio_working_3-way'!L679)-('OddsRatio_working_3-way'!K679*'OddsRatio_working_3-way'!M679)-('OddsRatio_working_3-way'!L679*'OddsRatio_working_3-way'!M679)+('OddsRatio_working_3-way'!K679*'OddsRatio_working_3-way'!L679*'OddsRatio_working_3-way'!M679)-1</f>
        <v>-0.2193446579411491</v>
      </c>
      <c r="O679" s="11">
        <f>0</f>
        <v>0</v>
      </c>
      <c r="P679" s="11">
        <f>('OddsRatio_working_3-way'!K679*'OddsRatio_working_3-way'!L679)+('OddsRatio_working_3-way'!K679*'OddsRatio_working_3-way'!M679)+('OddsRatio_working_3-way'!L679*'OddsRatio_working_3-way'!M679)-(3*'OddsRatio_working_3-way'!K679*'OddsRatio_working_3-way'!L679*'OddsRatio_working_3-way'!M679)</f>
        <v>0.2253675499289535</v>
      </c>
      <c r="Q679" s="11">
        <f>2*'OddsRatio_working_3-way'!K679*'OddsRatio_working_3-way'!L679*'OddsRatio_working_3-way'!M679</f>
        <v>4.4627237609693768E-2</v>
      </c>
      <c r="R679" s="11">
        <f t="shared" si="153"/>
        <v>0</v>
      </c>
      <c r="S679" s="11">
        <f t="shared" si="154"/>
        <v>-1.0274585761255255</v>
      </c>
      <c r="T679" s="11">
        <f t="shared" si="155"/>
        <v>-0.20345714378723281</v>
      </c>
      <c r="U679" s="11">
        <f>'OddsRatio_working_3-way'!S679-'OddsRatio_working_3-way'!R679^2/3</f>
        <v>-1.0274585761255255</v>
      </c>
      <c r="V679" s="11">
        <f>'OddsRatio_working_3-way'!S679*'OddsRatio_working_3-way'!R679/3-2*'OddsRatio_working_3-way'!R679^3/27-'OddsRatio_working_3-way'!T679</f>
        <v>0.20345714378723281</v>
      </c>
      <c r="W679" s="11">
        <f>'OddsRatio_working_3-way'!V679^2+4*'OddsRatio_working_3-way'!U679^3/27</f>
        <v>-0.11929531680804184</v>
      </c>
      <c r="X679" s="11">
        <f>IF('OddsRatio_working_3-way'!W679&gt;0,IF(ABS('OddsRatio_working_3-way'!V679+SQRT('OddsRatio_working_3-way'!W679))/2&gt;0,ABS('OddsRatio_working_3-way'!V679+SQRT('OddsRatio_working_3-way'!W679))/2,ABS('OddsRatio_working_3-way'!V679-SQRT('OddsRatio_working_3-way'!W679))/2),SQRT(-'OddsRatio_working_3-way'!U679^3/27))</f>
        <v>0.20043086474274649</v>
      </c>
      <c r="Y679" s="11">
        <f>IF('OddsRatio_working_3-way'!W679&gt;=0,IF('OddsRatio_working_3-way'!V679+SQRT('OddsRatio_working_3-way'!W679)&gt;0,0,PI()),ACOS('OddsRatio_working_3-way'!V679/(2*'OddsRatio_working_3-way'!X679)))</f>
        <v>1.0384580562902515</v>
      </c>
      <c r="Z679" s="11">
        <f>'OddsRatio_working_3-way'!X679^(1/3)*COS('OddsRatio_working_3-way'!Y679/3)</f>
        <v>0.55051068043489682</v>
      </c>
      <c r="AA679" s="11">
        <f>'OddsRatio_working_3-way'!X679^(1/3)*COS(('OddsRatio_working_3-way'!Y679+2*PI())/3)</f>
        <v>-0.44720922088523524</v>
      </c>
      <c r="AB679" s="11">
        <f>'OddsRatio_working_3-way'!X679^(1/3)*COS(('OddsRatio_working_3-way'!Y679+4*PI())/3)</f>
        <v>-0.10330145954966152</v>
      </c>
      <c r="AC679" s="11">
        <f>'OddsRatio_working_3-way'!X679^(1/3)*SIN('OddsRatio_working_3-way'!Y679/3)</f>
        <v>0.19855523858349514</v>
      </c>
      <c r="AD679" s="11">
        <f>'OddsRatio_working_3-way'!X679^(1/3)*SIN(('OddsRatio_working_3-way'!Y679+2*PI())/3)</f>
        <v>0.37747861501953012</v>
      </c>
      <c r="AE679" s="11">
        <f>'OddsRatio_working_3-way'!X679^(1/3)*SIN(('OddsRatio_working_3-way'!Y679+4*PI())/3)</f>
        <v>-0.57603385360302517</v>
      </c>
      <c r="AF679" s="11">
        <f>-'OddsRatio_working_3-way'!U679/(3*'OddsRatio_working_3-way'!X679^(1/3))*COS(('OddsRatio_working_3-way'!Y679)/3)</f>
        <v>0.55051068043489693</v>
      </c>
      <c r="AG679" s="11">
        <f>-'OddsRatio_working_3-way'!U679/(3*'OddsRatio_working_3-way'!X679^(1/3))*COS(('OddsRatio_working_3-way'!Y679+2*PI())/3)</f>
        <v>-0.44720922088523529</v>
      </c>
      <c r="AH679" s="11">
        <f>-'OddsRatio_working_3-way'!U679/(3*'OddsRatio_working_3-way'!X679^(1/3))*COS(('OddsRatio_working_3-way'!Y679+4*PI())/3)</f>
        <v>-0.10330145954966154</v>
      </c>
      <c r="AI679" s="11">
        <f>'OddsRatio_working_3-way'!U679/(3*'OddsRatio_working_3-way'!X679^(1/3))*SIN(('OddsRatio_working_3-way'!Y679)/3)</f>
        <v>-0.19855523858349516</v>
      </c>
      <c r="AJ679" s="11">
        <f>'OddsRatio_working_3-way'!U679/(3*'OddsRatio_working_3-way'!X679^(1/3))*SIN(('OddsRatio_working_3-way'!Y679+2*PI())/3)</f>
        <v>-0.37747861501953023</v>
      </c>
      <c r="AK679" s="11">
        <f>'OddsRatio_working_3-way'!U679/(3*'OddsRatio_working_3-way'!X679^(1/3))*SIN(('OddsRatio_working_3-way'!Y679+4*PI())/3)</f>
        <v>0.57603385360302528</v>
      </c>
      <c r="AL679" s="11">
        <f>'OddsRatio_working_3-way'!Z679+'OddsRatio_working_3-way'!AF679</f>
        <v>1.1010213608697939</v>
      </c>
      <c r="AM679" s="11">
        <f>'OddsRatio_working_3-way'!AA679+'OddsRatio_working_3-way'!AG679</f>
        <v>-0.89441844177047058</v>
      </c>
      <c r="AN679" s="11">
        <f>'OddsRatio_working_3-way'!AB679+'OddsRatio_working_3-way'!AH679</f>
        <v>-0.20660291909932305</v>
      </c>
      <c r="AO679" s="11">
        <f>'OddsRatio_working_3-way'!AC679+'OddsRatio_working_3-way'!AI679</f>
        <v>0</v>
      </c>
      <c r="AP679" s="11">
        <f>'OddsRatio_working_3-way'!AD679+'OddsRatio_working_3-way'!AJ679</f>
        <v>0</v>
      </c>
      <c r="AQ679" s="11">
        <f>'OddsRatio_working_3-way'!AE679+'OddsRatio_working_3-way'!AK679</f>
        <v>0</v>
      </c>
      <c r="AR679" s="10">
        <f>IF(A679="","",IF(('OddsRatio_working_3-way'!X679=0),IF(Q679&gt;0,-Q679^(1/3),(-Q679)^(1/3)),'OddsRatio_working_3-way'!AL679-'OddsRatio_working_3-way'!R679/3))</f>
        <v>1.1010213608697939</v>
      </c>
      <c r="AS679" s="11">
        <f>IF(('OddsRatio_working_3-way'!X679=0),IF(Q679&gt;0,-Q679^(1/3),(-Q679)^(1/3)),'OddsRatio_working_3-way'!AM679-'OddsRatio_working_3-way'!R679/3)</f>
        <v>-0.89441844177047058</v>
      </c>
      <c r="AT679" s="11">
        <f>IF(('OddsRatio_working_3-way'!X679=0),IF(Q679&gt;0,-Q679^(1/3),(-Q679)^(1/3)),'OddsRatio_working_3-way'!AN679-'OddsRatio_working_3-way'!R679/3)</f>
        <v>-0.20660291909932305</v>
      </c>
      <c r="AU679" s="11">
        <f>IF(('OddsRatio_working_3-way'!X679=0),0,'OddsRatio_working_3-way'!AO679)</f>
        <v>0</v>
      </c>
      <c r="AV679" s="11">
        <f>IF(('OddsRatio_working_3-way'!X679=0),0,'OddsRatio_working_3-way'!AP679)</f>
        <v>0</v>
      </c>
      <c r="AW679" s="11">
        <f>IF(('OddsRatio_working_3-way'!X679=0),0,'OddsRatio_working_3-way'!AQ679)</f>
        <v>0</v>
      </c>
    </row>
    <row r="680" spans="1:49" x14ac:dyDescent="0.2">
      <c r="A680" s="4">
        <f>IF('True_Odds_Calculator_3-way'!A681="","",'True_Odds_Calculator_3-way'!A681)</f>
        <v>1.45</v>
      </c>
      <c r="B680" s="4">
        <f>IF('True_Odds_Calculator_3-way'!B681="","",'True_Odds_Calculator_3-way'!B681)</f>
        <v>4.37</v>
      </c>
      <c r="C680" s="4">
        <f>IF('True_Odds_Calculator_3-way'!C681="","",'True_Odds_Calculator_3-way'!C681)</f>
        <v>8.68</v>
      </c>
      <c r="D680" s="9">
        <f t="shared" si="143"/>
        <v>0.67472405870762697</v>
      </c>
      <c r="E680" s="9">
        <f t="shared" si="144"/>
        <v>0.21690568618381395</v>
      </c>
      <c r="F680" s="9">
        <f t="shared" si="145"/>
        <v>0.10837025510855916</v>
      </c>
      <c r="G680" s="9">
        <f t="shared" si="146"/>
        <v>1.0713052480723579</v>
      </c>
      <c r="H680" s="9">
        <f t="shared" si="147"/>
        <v>1.4820873616325609</v>
      </c>
      <c r="I680" s="9">
        <f t="shared" si="148"/>
        <v>4.610298686003846</v>
      </c>
      <c r="J680" s="9">
        <f t="shared" si="149"/>
        <v>9.2276243051957092</v>
      </c>
      <c r="K680" s="11">
        <f t="shared" si="150"/>
        <v>0.68965517241379315</v>
      </c>
      <c r="L680" s="11">
        <f t="shared" si="151"/>
        <v>0.22883295194508008</v>
      </c>
      <c r="M680" s="11">
        <f t="shared" si="152"/>
        <v>0.1152073732718894</v>
      </c>
      <c r="N680" s="11">
        <f>'OddsRatio_working_3-way'!K680+'OddsRatio_working_3-way'!L680+'OddsRatio_working_3-way'!M680-('OddsRatio_working_3-way'!K680*'OddsRatio_working_3-way'!L680)-('OddsRatio_working_3-way'!K680*'OddsRatio_working_3-way'!M680)-('OddsRatio_working_3-way'!L680*'OddsRatio_working_3-way'!M680)+('OddsRatio_working_3-way'!K680*'OddsRatio_working_3-way'!L680*'OddsRatio_working_3-way'!M680)-1</f>
        <v>-0.21175538837420971</v>
      </c>
      <c r="O680" s="11">
        <f>0</f>
        <v>0</v>
      </c>
      <c r="P680" s="11">
        <f>('OddsRatio_working_3-way'!K680*'OddsRatio_working_3-way'!L680)+('OddsRatio_working_3-way'!K680*'OddsRatio_working_3-way'!M680)+('OddsRatio_working_3-way'!L680*'OddsRatio_working_3-way'!M680)-(3*'OddsRatio_working_3-way'!K680*'OddsRatio_working_3-way'!L680*'OddsRatio_working_3-way'!M680)</f>
        <v>0.20908779178201345</v>
      </c>
      <c r="Q680" s="11">
        <f>2*'OddsRatio_working_3-way'!K680*'OddsRatio_working_3-way'!L680*'OddsRatio_working_3-way'!M680</f>
        <v>3.6363094222958858E-2</v>
      </c>
      <c r="R680" s="11">
        <f t="shared" si="153"/>
        <v>0</v>
      </c>
      <c r="S680" s="11">
        <f t="shared" si="154"/>
        <v>-0.98740246180899005</v>
      </c>
      <c r="T680" s="11">
        <f t="shared" si="155"/>
        <v>-0.17172216727112868</v>
      </c>
      <c r="U680" s="11">
        <f>'OddsRatio_working_3-way'!S680-'OddsRatio_working_3-way'!R680^2/3</f>
        <v>-0.98740246180899005</v>
      </c>
      <c r="V680" s="11">
        <f>'OddsRatio_working_3-way'!S680*'OddsRatio_working_3-way'!R680/3-2*'OddsRatio_working_3-way'!R680^3/27-'OddsRatio_working_3-way'!T680</f>
        <v>0.17172216727112868</v>
      </c>
      <c r="W680" s="11">
        <f>'OddsRatio_working_3-way'!V680^2+4*'OddsRatio_working_3-way'!U680^3/27</f>
        <v>-0.11313097580528775</v>
      </c>
      <c r="X680" s="11">
        <f>IF('OddsRatio_working_3-way'!W680&gt;0,IF(ABS('OddsRatio_working_3-way'!V680+SQRT('OddsRatio_working_3-way'!W680))/2&gt;0,ABS('OddsRatio_working_3-way'!V680+SQRT('OddsRatio_working_3-way'!W680))/2,ABS('OddsRatio_working_3-way'!V680-SQRT('OddsRatio_working_3-way'!W680))/2),SQRT(-'OddsRatio_working_3-way'!U680^3/27))</f>
        <v>0.1888249708973771</v>
      </c>
      <c r="Y680" s="11">
        <f>IF('OddsRatio_working_3-way'!W680&gt;=0,IF('OddsRatio_working_3-way'!V680+SQRT('OddsRatio_working_3-way'!W680)&gt;0,0,PI()),ACOS('OddsRatio_working_3-way'!V680/(2*'OddsRatio_working_3-way'!X680)))</f>
        <v>1.0987468876297526</v>
      </c>
      <c r="Z680" s="11">
        <f>'OddsRatio_working_3-way'!X680^(1/3)*COS('OddsRatio_working_3-way'!Y680/3)</f>
        <v>0.53565262403617897</v>
      </c>
      <c r="AA680" s="11">
        <f>'OddsRatio_working_3-way'!X680^(1/3)*COS(('OddsRatio_working_3-way'!Y680+2*PI())/3)</f>
        <v>-0.44575274407531484</v>
      </c>
      <c r="AB680" s="11">
        <f>'OddsRatio_working_3-way'!X680^(1/3)*COS(('OddsRatio_working_3-way'!Y680+4*PI())/3)</f>
        <v>-8.9899879960864307E-2</v>
      </c>
      <c r="AC680" s="11">
        <f>'OddsRatio_working_3-way'!X680^(1/3)*SIN('OddsRatio_working_3-way'!Y680/3)</f>
        <v>0.20545174688837742</v>
      </c>
      <c r="AD680" s="11">
        <f>'OddsRatio_working_3-way'!X680^(1/3)*SIN(('OddsRatio_working_3-way'!Y680+2*PI())/3)</f>
        <v>0.36116290657493733</v>
      </c>
      <c r="AE680" s="11">
        <f>'OddsRatio_working_3-way'!X680^(1/3)*SIN(('OddsRatio_working_3-way'!Y680+4*PI())/3)</f>
        <v>-0.56661465346331474</v>
      </c>
      <c r="AF680" s="11">
        <f>-'OddsRatio_working_3-way'!U680/(3*'OddsRatio_working_3-way'!X680^(1/3))*COS(('OddsRatio_working_3-way'!Y680)/3)</f>
        <v>0.53565262403617886</v>
      </c>
      <c r="AG680" s="11">
        <f>-'OddsRatio_working_3-way'!U680/(3*'OddsRatio_working_3-way'!X680^(1/3))*COS(('OddsRatio_working_3-way'!Y680+2*PI())/3)</f>
        <v>-0.44575274407531473</v>
      </c>
      <c r="AH680" s="11">
        <f>-'OddsRatio_working_3-way'!U680/(3*'OddsRatio_working_3-way'!X680^(1/3))*COS(('OddsRatio_working_3-way'!Y680+4*PI())/3)</f>
        <v>-8.9899879960864279E-2</v>
      </c>
      <c r="AI680" s="11">
        <f>'OddsRatio_working_3-way'!U680/(3*'OddsRatio_working_3-way'!X680^(1/3))*SIN(('OddsRatio_working_3-way'!Y680)/3)</f>
        <v>-0.20545174688837739</v>
      </c>
      <c r="AJ680" s="11">
        <f>'OddsRatio_working_3-way'!U680/(3*'OddsRatio_working_3-way'!X680^(1/3))*SIN(('OddsRatio_working_3-way'!Y680+2*PI())/3)</f>
        <v>-0.36116290657493727</v>
      </c>
      <c r="AK680" s="11">
        <f>'OddsRatio_working_3-way'!U680/(3*'OddsRatio_working_3-way'!X680^(1/3))*SIN(('OddsRatio_working_3-way'!Y680+4*PI())/3)</f>
        <v>0.56661465346331463</v>
      </c>
      <c r="AL680" s="11">
        <f>'OddsRatio_working_3-way'!Z680+'OddsRatio_working_3-way'!AF680</f>
        <v>1.0713052480723579</v>
      </c>
      <c r="AM680" s="11">
        <f>'OddsRatio_working_3-way'!AA680+'OddsRatio_working_3-way'!AG680</f>
        <v>-0.89150548815062958</v>
      </c>
      <c r="AN680" s="11">
        <f>'OddsRatio_working_3-way'!AB680+'OddsRatio_working_3-way'!AH680</f>
        <v>-0.17979975992172859</v>
      </c>
      <c r="AO680" s="11">
        <f>'OddsRatio_working_3-way'!AC680+'OddsRatio_working_3-way'!AI680</f>
        <v>0</v>
      </c>
      <c r="AP680" s="11">
        <f>'OddsRatio_working_3-way'!AD680+'OddsRatio_working_3-way'!AJ680</f>
        <v>0</v>
      </c>
      <c r="AQ680" s="11">
        <f>'OddsRatio_working_3-way'!AE680+'OddsRatio_working_3-way'!AK680</f>
        <v>0</v>
      </c>
      <c r="AR680" s="10">
        <f>IF(A680="","",IF(('OddsRatio_working_3-way'!X680=0),IF(Q680&gt;0,-Q680^(1/3),(-Q680)^(1/3)),'OddsRatio_working_3-way'!AL680-'OddsRatio_working_3-way'!R680/3))</f>
        <v>1.0713052480723579</v>
      </c>
      <c r="AS680" s="11">
        <f>IF(('OddsRatio_working_3-way'!X680=0),IF(Q680&gt;0,-Q680^(1/3),(-Q680)^(1/3)),'OddsRatio_working_3-way'!AM680-'OddsRatio_working_3-way'!R680/3)</f>
        <v>-0.89150548815062958</v>
      </c>
      <c r="AT680" s="11">
        <f>IF(('OddsRatio_working_3-way'!X680=0),IF(Q680&gt;0,-Q680^(1/3),(-Q680)^(1/3)),'OddsRatio_working_3-way'!AN680-'OddsRatio_working_3-way'!R680/3)</f>
        <v>-0.17979975992172859</v>
      </c>
      <c r="AU680" s="11">
        <f>IF(('OddsRatio_working_3-way'!X680=0),0,'OddsRatio_working_3-way'!AO680)</f>
        <v>0</v>
      </c>
      <c r="AV680" s="11">
        <f>IF(('OddsRatio_working_3-way'!X680=0),0,'OddsRatio_working_3-way'!AP680)</f>
        <v>0</v>
      </c>
      <c r="AW680" s="11">
        <f>IF(('OddsRatio_working_3-way'!X680=0),0,'OddsRatio_working_3-way'!AQ680)</f>
        <v>0</v>
      </c>
    </row>
    <row r="681" spans="1:49" x14ac:dyDescent="0.2">
      <c r="A681" s="4">
        <f>IF('True_Odds_Calculator_3-way'!A682="","",'True_Odds_Calculator_3-way'!A682)</f>
        <v>2.68</v>
      </c>
      <c r="B681" s="4">
        <f>IF('True_Odds_Calculator_3-way'!B682="","",'True_Odds_Calculator_3-way'!B682)</f>
        <v>3.03</v>
      </c>
      <c r="C681" s="4">
        <f>IF('True_Odds_Calculator_3-way'!C682="","",'True_Odds_Calculator_3-way'!C682)</f>
        <v>3.09</v>
      </c>
      <c r="D681" s="9">
        <f t="shared" si="143"/>
        <v>0.36382400404292092</v>
      </c>
      <c r="E681" s="9">
        <f t="shared" si="144"/>
        <v>0.32124699801934242</v>
      </c>
      <c r="F681" s="9">
        <f t="shared" si="145"/>
        <v>0.31492899793773665</v>
      </c>
      <c r="G681" s="9">
        <f t="shared" si="146"/>
        <v>1.0408224412400695</v>
      </c>
      <c r="H681" s="9">
        <f t="shared" si="147"/>
        <v>2.7485817012833169</v>
      </c>
      <c r="I681" s="9">
        <f t="shared" si="148"/>
        <v>3.1128695557173409</v>
      </c>
      <c r="J681" s="9">
        <f t="shared" si="149"/>
        <v>3.1753189021917443</v>
      </c>
      <c r="K681" s="11">
        <f t="shared" si="150"/>
        <v>0.37313432835820892</v>
      </c>
      <c r="L681" s="11">
        <f t="shared" si="151"/>
        <v>0.33003300330033003</v>
      </c>
      <c r="M681" s="11">
        <f t="shared" si="152"/>
        <v>0.3236245954692557</v>
      </c>
      <c r="N681" s="11">
        <f>'OddsRatio_working_3-way'!K681+'OddsRatio_working_3-way'!L681+'OddsRatio_working_3-way'!M681-('OddsRatio_working_3-way'!K681*'OddsRatio_working_3-way'!L681)-('OddsRatio_working_3-way'!K681*'OddsRatio_working_3-way'!M681)-('OddsRatio_working_3-way'!L681*'OddsRatio_working_3-way'!M681)+('OddsRatio_working_3-way'!K681*'OddsRatio_working_3-way'!L681*'OddsRatio_working_3-way'!M681)-1</f>
        <v>-0.28406367661835008</v>
      </c>
      <c r="O681" s="11">
        <f>0</f>
        <v>0</v>
      </c>
      <c r="P681" s="11">
        <f>('OddsRatio_working_3-way'!K681*'OddsRatio_working_3-way'!L681)+('OddsRatio_working_3-way'!K681*'OddsRatio_working_3-way'!M681)+('OddsRatio_working_3-way'!L681*'OddsRatio_working_3-way'!M681)-(3*'OddsRatio_working_3-way'!K681*'OddsRatio_working_3-way'!L681*'OddsRatio_working_3-way'!M681)</f>
        <v>0.23114903868303072</v>
      </c>
      <c r="Q681" s="11">
        <f>2*'OddsRatio_working_3-way'!K681*'OddsRatio_working_3-way'!L681*'OddsRatio_working_3-way'!M681</f>
        <v>7.9706565063114049E-2</v>
      </c>
      <c r="R681" s="11">
        <f t="shared" si="153"/>
        <v>0</v>
      </c>
      <c r="S681" s="11">
        <f t="shared" si="154"/>
        <v>-0.81372261823389647</v>
      </c>
      <c r="T681" s="11">
        <f t="shared" si="155"/>
        <v>-0.28059400628755055</v>
      </c>
      <c r="U681" s="11">
        <f>'OddsRatio_working_3-way'!S681-'OddsRatio_working_3-way'!R681^2/3</f>
        <v>-0.81372261823389647</v>
      </c>
      <c r="V681" s="11">
        <f>'OddsRatio_working_3-way'!S681*'OddsRatio_working_3-way'!R681/3-2*'OddsRatio_working_3-way'!R681^3/27-'OddsRatio_working_3-way'!T681</f>
        <v>0.28059400628755055</v>
      </c>
      <c r="W681" s="11">
        <f>'OddsRatio_working_3-way'!V681^2+4*'OddsRatio_working_3-way'!U681^3/27</f>
        <v>-1.0895155942622914E-3</v>
      </c>
      <c r="X681" s="11">
        <f>IF('OddsRatio_working_3-way'!W681&gt;0,IF(ABS('OddsRatio_working_3-way'!V681+SQRT('OddsRatio_working_3-way'!W681))/2&gt;0,ABS('OddsRatio_working_3-way'!V681+SQRT('OddsRatio_working_3-way'!W681))/2,ABS('OddsRatio_working_3-way'!V681-SQRT('OddsRatio_working_3-way'!W681))/2),SQRT(-'OddsRatio_working_3-way'!U681^3/27))</f>
        <v>0.14126439038090974</v>
      </c>
      <c r="Y681" s="11">
        <f>IF('OddsRatio_working_3-way'!W681&gt;=0,IF('OddsRatio_working_3-way'!V681+SQRT('OddsRatio_working_3-way'!W681)&gt;0,0,PI()),ACOS('OddsRatio_working_3-way'!V681/(2*'OddsRatio_working_3-way'!X681)))</f>
        <v>0.1170973255409562</v>
      </c>
      <c r="Z681" s="11">
        <f>'OddsRatio_working_3-way'!X681^(1/3)*COS('OddsRatio_working_3-way'!Y681/3)</f>
        <v>0.52041122062003475</v>
      </c>
      <c r="AA681" s="11">
        <f>'OddsRatio_working_3-way'!X681^(1/3)*COS(('OddsRatio_working_3-way'!Y681+2*PI())/3)</f>
        <v>-0.27780605485122956</v>
      </c>
      <c r="AB681" s="11">
        <f>'OddsRatio_working_3-way'!X681^(1/3)*COS(('OddsRatio_working_3-way'!Y681+4*PI())/3)</f>
        <v>-0.24260516576880489</v>
      </c>
      <c r="AC681" s="11">
        <f>'OddsRatio_working_3-way'!X681^(1/3)*SIN('OddsRatio_working_3-way'!Y681/3)</f>
        <v>2.032324278745197E-2</v>
      </c>
      <c r="AD681" s="11">
        <f>'OddsRatio_working_3-way'!X681^(1/3)*SIN(('OddsRatio_working_3-way'!Y681+2*PI())/3)</f>
        <v>0.4405277160776922</v>
      </c>
      <c r="AE681" s="11">
        <f>'OddsRatio_working_3-way'!X681^(1/3)*SIN(('OddsRatio_working_3-way'!Y681+4*PI())/3)</f>
        <v>-0.46085095886514421</v>
      </c>
      <c r="AF681" s="11">
        <f>-'OddsRatio_working_3-way'!U681/(3*'OddsRatio_working_3-way'!X681^(1/3))*COS(('OddsRatio_working_3-way'!Y681)/3)</f>
        <v>0.52041122062003475</v>
      </c>
      <c r="AG681" s="11">
        <f>-'OddsRatio_working_3-way'!U681/(3*'OddsRatio_working_3-way'!X681^(1/3))*COS(('OddsRatio_working_3-way'!Y681+2*PI())/3)</f>
        <v>-0.27780605485122956</v>
      </c>
      <c r="AH681" s="11">
        <f>-'OddsRatio_working_3-way'!U681/(3*'OddsRatio_working_3-way'!X681^(1/3))*COS(('OddsRatio_working_3-way'!Y681+4*PI())/3)</f>
        <v>-0.24260516576880489</v>
      </c>
      <c r="AI681" s="11">
        <f>'OddsRatio_working_3-way'!U681/(3*'OddsRatio_working_3-way'!X681^(1/3))*SIN(('OddsRatio_working_3-way'!Y681)/3)</f>
        <v>-2.032324278745197E-2</v>
      </c>
      <c r="AJ681" s="11">
        <f>'OddsRatio_working_3-way'!U681/(3*'OddsRatio_working_3-way'!X681^(1/3))*SIN(('OddsRatio_working_3-way'!Y681+2*PI())/3)</f>
        <v>-0.4405277160776922</v>
      </c>
      <c r="AK681" s="11">
        <f>'OddsRatio_working_3-way'!U681/(3*'OddsRatio_working_3-way'!X681^(1/3))*SIN(('OddsRatio_working_3-way'!Y681+4*PI())/3)</f>
        <v>0.46085095886514421</v>
      </c>
      <c r="AL681" s="11">
        <f>'OddsRatio_working_3-way'!Z681+'OddsRatio_working_3-way'!AF681</f>
        <v>1.0408224412400695</v>
      </c>
      <c r="AM681" s="11">
        <f>'OddsRatio_working_3-way'!AA681+'OddsRatio_working_3-way'!AG681</f>
        <v>-0.55561210970245911</v>
      </c>
      <c r="AN681" s="11">
        <f>'OddsRatio_working_3-way'!AB681+'OddsRatio_working_3-way'!AH681</f>
        <v>-0.48521033153760978</v>
      </c>
      <c r="AO681" s="11">
        <f>'OddsRatio_working_3-way'!AC681+'OddsRatio_working_3-way'!AI681</f>
        <v>0</v>
      </c>
      <c r="AP681" s="11">
        <f>'OddsRatio_working_3-way'!AD681+'OddsRatio_working_3-way'!AJ681</f>
        <v>0</v>
      </c>
      <c r="AQ681" s="11">
        <f>'OddsRatio_working_3-way'!AE681+'OddsRatio_working_3-way'!AK681</f>
        <v>0</v>
      </c>
      <c r="AR681" s="10">
        <f>IF(A681="","",IF(('OddsRatio_working_3-way'!X681=0),IF(Q681&gt;0,-Q681^(1/3),(-Q681)^(1/3)),'OddsRatio_working_3-way'!AL681-'OddsRatio_working_3-way'!R681/3))</f>
        <v>1.0408224412400695</v>
      </c>
      <c r="AS681" s="11">
        <f>IF(('OddsRatio_working_3-way'!X681=0),IF(Q681&gt;0,-Q681^(1/3),(-Q681)^(1/3)),'OddsRatio_working_3-way'!AM681-'OddsRatio_working_3-way'!R681/3)</f>
        <v>-0.55561210970245911</v>
      </c>
      <c r="AT681" s="11">
        <f>IF(('OddsRatio_working_3-way'!X681=0),IF(Q681&gt;0,-Q681^(1/3),(-Q681)^(1/3)),'OddsRatio_working_3-way'!AN681-'OddsRatio_working_3-way'!R681/3)</f>
        <v>-0.48521033153760978</v>
      </c>
      <c r="AU681" s="11">
        <f>IF(('OddsRatio_working_3-way'!X681=0),0,'OddsRatio_working_3-way'!AO681)</f>
        <v>0</v>
      </c>
      <c r="AV681" s="11">
        <f>IF(('OddsRatio_working_3-way'!X681=0),0,'OddsRatio_working_3-way'!AP681)</f>
        <v>0</v>
      </c>
      <c r="AW681" s="11">
        <f>IF(('OddsRatio_working_3-way'!X681=0),0,'OddsRatio_working_3-way'!AQ681)</f>
        <v>0</v>
      </c>
    </row>
    <row r="682" spans="1:49" x14ac:dyDescent="0.2">
      <c r="A682" s="4">
        <f>IF('True_Odds_Calculator_3-way'!A683="","",'True_Odds_Calculator_3-way'!A683)</f>
        <v>1.65</v>
      </c>
      <c r="B682" s="4">
        <f>IF('True_Odds_Calculator_3-way'!B683="","",'True_Odds_Calculator_3-way'!B683)</f>
        <v>4.05</v>
      </c>
      <c r="C682" s="4">
        <f>IF('True_Odds_Calculator_3-way'!C683="","",'True_Odds_Calculator_3-way'!C683)</f>
        <v>5.4</v>
      </c>
      <c r="D682" s="9">
        <f t="shared" si="143"/>
        <v>0.58999384318708448</v>
      </c>
      <c r="E682" s="9">
        <f t="shared" si="144"/>
        <v>0.2346955508737868</v>
      </c>
      <c r="F682" s="9">
        <f t="shared" si="145"/>
        <v>0.1753106059391287</v>
      </c>
      <c r="G682" s="9">
        <f t="shared" si="146"/>
        <v>1.0691276020469993</v>
      </c>
      <c r="H682" s="9">
        <f t="shared" si="147"/>
        <v>1.6949329413305494</v>
      </c>
      <c r="I682" s="9">
        <f t="shared" si="148"/>
        <v>4.2608391862433477</v>
      </c>
      <c r="J682" s="9">
        <f t="shared" si="149"/>
        <v>5.7041614490067971</v>
      </c>
      <c r="K682" s="11">
        <f t="shared" si="150"/>
        <v>0.60606060606060608</v>
      </c>
      <c r="L682" s="11">
        <f t="shared" si="151"/>
        <v>0.24691358024691359</v>
      </c>
      <c r="M682" s="11">
        <f t="shared" si="152"/>
        <v>0.18518518518518517</v>
      </c>
      <c r="N682" s="11">
        <f>'OddsRatio_working_3-way'!K682+'OddsRatio_working_3-way'!L682+'OddsRatio_working_3-way'!M682-('OddsRatio_working_3-way'!K682*'OddsRatio_working_3-way'!L682)-('OddsRatio_working_3-way'!K682*'OddsRatio_working_3-way'!M682)-('OddsRatio_working_3-way'!L682*'OddsRatio_working_3-way'!M682)+('OddsRatio_working_3-way'!K682*'OddsRatio_working_3-way'!L682*'OddsRatio_working_3-way'!M682)-1</f>
        <v>-0.24173144337753394</v>
      </c>
      <c r="O682" s="11">
        <f>0</f>
        <v>0</v>
      </c>
      <c r="P682" s="11">
        <f>('OddsRatio_working_3-way'!K682*'OddsRatio_working_3-way'!L682)+('OddsRatio_working_3-way'!K682*'OddsRatio_working_3-way'!M682)+('OddsRatio_working_3-way'!L682*'OddsRatio_working_3-way'!M682)-(3*'OddsRatio_working_3-way'!K682*'OddsRatio_working_3-way'!L682*'OddsRatio_working_3-way'!M682)</f>
        <v>0.22446689113355781</v>
      </c>
      <c r="Q682" s="11">
        <f>2*'OddsRatio_working_3-way'!K682*'OddsRatio_working_3-way'!L682*'OddsRatio_working_3-way'!M682</f>
        <v>5.5423923736680938E-2</v>
      </c>
      <c r="R682" s="11">
        <f t="shared" si="153"/>
        <v>0</v>
      </c>
      <c r="S682" s="11">
        <f t="shared" si="154"/>
        <v>-0.92857961710420722</v>
      </c>
      <c r="T682" s="11">
        <f t="shared" si="155"/>
        <v>-0.22927891780350795</v>
      </c>
      <c r="U682" s="11">
        <f>'OddsRatio_working_3-way'!S682-'OddsRatio_working_3-way'!R682^2/3</f>
        <v>-0.92857961710420722</v>
      </c>
      <c r="V682" s="11">
        <f>'OddsRatio_working_3-way'!S682*'OddsRatio_working_3-way'!R682/3-2*'OddsRatio_working_3-way'!R682^3/27-'OddsRatio_working_3-way'!T682</f>
        <v>0.22927891780350795</v>
      </c>
      <c r="W682" s="11">
        <f>'OddsRatio_working_3-way'!V682^2+4*'OddsRatio_working_3-way'!U682^3/27</f>
        <v>-6.6050016136037976E-2</v>
      </c>
      <c r="X682" s="11">
        <f>IF('OddsRatio_working_3-way'!W682&gt;0,IF(ABS('OddsRatio_working_3-way'!V682+SQRT('OddsRatio_working_3-way'!W682))/2&gt;0,ABS('OddsRatio_working_3-way'!V682+SQRT('OddsRatio_working_3-way'!W682))/2,ABS('OddsRatio_working_3-way'!V682-SQRT('OddsRatio_working_3-way'!W682))/2),SQRT(-'OddsRatio_working_3-way'!U682^3/27))</f>
        <v>0.17220542840252287</v>
      </c>
      <c r="Y682" s="11">
        <f>IF('OddsRatio_working_3-way'!W682&gt;=0,IF('OddsRatio_working_3-way'!V682+SQRT('OddsRatio_working_3-way'!W682)&gt;0,0,PI()),ACOS('OddsRatio_working_3-way'!V682/(2*'OddsRatio_working_3-way'!X682)))</f>
        <v>0.84234689988700762</v>
      </c>
      <c r="Z682" s="11">
        <f>'OddsRatio_working_3-way'!X682^(1/3)*COS('OddsRatio_working_3-way'!Y682/3)</f>
        <v>0.53456380102349965</v>
      </c>
      <c r="AA682" s="11">
        <f>'OddsRatio_working_3-way'!X682^(1/3)*COS(('OddsRatio_working_3-way'!Y682+2*PI())/3)</f>
        <v>-0.40079617410275237</v>
      </c>
      <c r="AB682" s="11">
        <f>'OddsRatio_working_3-way'!X682^(1/3)*COS(('OddsRatio_working_3-way'!Y682+4*PI())/3)</f>
        <v>-0.1337676269207474</v>
      </c>
      <c r="AC682" s="11">
        <f>'OddsRatio_working_3-way'!X682^(1/3)*SIN('OddsRatio_working_3-way'!Y682/3)</f>
        <v>0.15416900359684529</v>
      </c>
      <c r="AD682" s="11">
        <f>'OddsRatio_working_3-way'!X682^(1/3)*SIN(('OddsRatio_working_3-way'!Y682+2*PI())/3)</f>
        <v>0.3858613298314979</v>
      </c>
      <c r="AE682" s="11">
        <f>'OddsRatio_working_3-way'!X682^(1/3)*SIN(('OddsRatio_working_3-way'!Y682+4*PI())/3)</f>
        <v>-0.54003033342834328</v>
      </c>
      <c r="AF682" s="11">
        <f>-'OddsRatio_working_3-way'!U682/(3*'OddsRatio_working_3-way'!X682^(1/3))*COS(('OddsRatio_working_3-way'!Y682)/3)</f>
        <v>0.53456380102349954</v>
      </c>
      <c r="AG682" s="11">
        <f>-'OddsRatio_working_3-way'!U682/(3*'OddsRatio_working_3-way'!X682^(1/3))*COS(('OddsRatio_working_3-way'!Y682+2*PI())/3)</f>
        <v>-0.40079617410275231</v>
      </c>
      <c r="AH682" s="11">
        <f>-'OddsRatio_working_3-way'!U682/(3*'OddsRatio_working_3-way'!X682^(1/3))*COS(('OddsRatio_working_3-way'!Y682+4*PI())/3)</f>
        <v>-0.13376762692074737</v>
      </c>
      <c r="AI682" s="11">
        <f>'OddsRatio_working_3-way'!U682/(3*'OddsRatio_working_3-way'!X682^(1/3))*SIN(('OddsRatio_working_3-way'!Y682)/3)</f>
        <v>-0.15416900359684527</v>
      </c>
      <c r="AJ682" s="11">
        <f>'OddsRatio_working_3-way'!U682/(3*'OddsRatio_working_3-way'!X682^(1/3))*SIN(('OddsRatio_working_3-way'!Y682+2*PI())/3)</f>
        <v>-0.38586132983149785</v>
      </c>
      <c r="AK682" s="11">
        <f>'OddsRatio_working_3-way'!U682/(3*'OddsRatio_working_3-way'!X682^(1/3))*SIN(('OddsRatio_working_3-way'!Y682+4*PI())/3)</f>
        <v>0.54003033342834317</v>
      </c>
      <c r="AL682" s="11">
        <f>'OddsRatio_working_3-way'!Z682+'OddsRatio_working_3-way'!AF682</f>
        <v>1.0691276020469993</v>
      </c>
      <c r="AM682" s="11">
        <f>'OddsRatio_working_3-way'!AA682+'OddsRatio_working_3-way'!AG682</f>
        <v>-0.80159234820550473</v>
      </c>
      <c r="AN682" s="11">
        <f>'OddsRatio_working_3-way'!AB682+'OddsRatio_working_3-way'!AH682</f>
        <v>-0.26753525384149479</v>
      </c>
      <c r="AO682" s="11">
        <f>'OddsRatio_working_3-way'!AC682+'OddsRatio_working_3-way'!AI682</f>
        <v>0</v>
      </c>
      <c r="AP682" s="11">
        <f>'OddsRatio_working_3-way'!AD682+'OddsRatio_working_3-way'!AJ682</f>
        <v>0</v>
      </c>
      <c r="AQ682" s="11">
        <f>'OddsRatio_working_3-way'!AE682+'OddsRatio_working_3-way'!AK682</f>
        <v>0</v>
      </c>
      <c r="AR682" s="10">
        <f>IF(A682="","",IF(('OddsRatio_working_3-way'!X682=0),IF(Q682&gt;0,-Q682^(1/3),(-Q682)^(1/3)),'OddsRatio_working_3-way'!AL682-'OddsRatio_working_3-way'!R682/3))</f>
        <v>1.0691276020469993</v>
      </c>
      <c r="AS682" s="11">
        <f>IF(('OddsRatio_working_3-way'!X682=0),IF(Q682&gt;0,-Q682^(1/3),(-Q682)^(1/3)),'OddsRatio_working_3-way'!AM682-'OddsRatio_working_3-way'!R682/3)</f>
        <v>-0.80159234820550473</v>
      </c>
      <c r="AT682" s="11">
        <f>IF(('OddsRatio_working_3-way'!X682=0),IF(Q682&gt;0,-Q682^(1/3),(-Q682)^(1/3)),'OddsRatio_working_3-way'!AN682-'OddsRatio_working_3-way'!R682/3)</f>
        <v>-0.26753525384149479</v>
      </c>
      <c r="AU682" s="11">
        <f>IF(('OddsRatio_working_3-way'!X682=0),0,'OddsRatio_working_3-way'!AO682)</f>
        <v>0</v>
      </c>
      <c r="AV682" s="11">
        <f>IF(('OddsRatio_working_3-way'!X682=0),0,'OddsRatio_working_3-way'!AP682)</f>
        <v>0</v>
      </c>
      <c r="AW682" s="11">
        <f>IF(('OddsRatio_working_3-way'!X682=0),0,'OddsRatio_working_3-way'!AQ682)</f>
        <v>0</v>
      </c>
    </row>
    <row r="683" spans="1:49" x14ac:dyDescent="0.2">
      <c r="A683" s="4">
        <f>IF('True_Odds_Calculator_3-way'!A684="","",'True_Odds_Calculator_3-way'!A684)</f>
        <v>2.4700000000000002</v>
      </c>
      <c r="B683" s="4">
        <f>IF('True_Odds_Calculator_3-way'!B684="","",'True_Odds_Calculator_3-way'!B684)</f>
        <v>3.43</v>
      </c>
      <c r="C683" s="4">
        <f>IF('True_Odds_Calculator_3-way'!C684="","",'True_Odds_Calculator_3-way'!C684)</f>
        <v>2.97</v>
      </c>
      <c r="D683" s="9">
        <f t="shared" si="143"/>
        <v>0.39293424421709006</v>
      </c>
      <c r="E683" s="9">
        <f t="shared" si="144"/>
        <v>0.28138059584054431</v>
      </c>
      <c r="F683" s="9">
        <f t="shared" si="145"/>
        <v>0.32568515994236552</v>
      </c>
      <c r="G683" s="9">
        <f t="shared" si="146"/>
        <v>1.050989848736565</v>
      </c>
      <c r="H683" s="9">
        <f t="shared" si="147"/>
        <v>2.5449550776427508</v>
      </c>
      <c r="I683" s="9">
        <f t="shared" si="148"/>
        <v>3.5539053324298537</v>
      </c>
      <c r="J683" s="9">
        <f t="shared" si="149"/>
        <v>3.0704500020110337</v>
      </c>
      <c r="K683" s="11">
        <f t="shared" si="150"/>
        <v>0.40485829959514169</v>
      </c>
      <c r="L683" s="11">
        <f t="shared" si="151"/>
        <v>0.29154518950437314</v>
      </c>
      <c r="M683" s="11">
        <f t="shared" si="152"/>
        <v>0.33670033670033667</v>
      </c>
      <c r="N683" s="11">
        <f>'OddsRatio_working_3-way'!K683+'OddsRatio_working_3-way'!L683+'OddsRatio_working_3-way'!M683-('OddsRatio_working_3-way'!K683*'OddsRatio_working_3-way'!L683)-('OddsRatio_working_3-way'!K683*'OddsRatio_working_3-way'!M683)-('OddsRatio_working_3-way'!L683*'OddsRatio_working_3-way'!M683)+('OddsRatio_working_3-way'!K683*'OddsRatio_working_3-way'!L683*'OddsRatio_working_3-way'!M683)-1</f>
        <v>-0.27966770072033231</v>
      </c>
      <c r="O683" s="11">
        <f>0</f>
        <v>0</v>
      </c>
      <c r="P683" s="11">
        <f>('OddsRatio_working_3-way'!K683*'OddsRatio_working_3-way'!L683)+('OddsRatio_working_3-way'!K683*'OddsRatio_working_3-way'!M683)+('OddsRatio_working_3-way'!L683*'OddsRatio_working_3-way'!M683)-(3*'OddsRatio_working_3-way'!K683*'OddsRatio_working_3-way'!L683*'OddsRatio_working_3-way'!M683)</f>
        <v>0.23328702168659199</v>
      </c>
      <c r="Q683" s="11">
        <f>2*'OddsRatio_working_3-way'!K683*'OddsRatio_working_3-way'!L683*'OddsRatio_working_3-way'!M683</f>
        <v>7.9484504833591818E-2</v>
      </c>
      <c r="R683" s="11">
        <f t="shared" si="153"/>
        <v>0</v>
      </c>
      <c r="S683" s="11">
        <f t="shared" si="154"/>
        <v>-0.83415789912714666</v>
      </c>
      <c r="T683" s="11">
        <f t="shared" si="155"/>
        <v>-0.28421052781163425</v>
      </c>
      <c r="U683" s="11">
        <f>'OddsRatio_working_3-way'!S683-'OddsRatio_working_3-way'!R683^2/3</f>
        <v>-0.83415789912714666</v>
      </c>
      <c r="V683" s="11">
        <f>'OddsRatio_working_3-way'!S683*'OddsRatio_working_3-way'!R683/3-2*'OddsRatio_working_3-way'!R683^3/27-'OddsRatio_working_3-way'!T683</f>
        <v>0.28421052781163425</v>
      </c>
      <c r="W683" s="11">
        <f>'OddsRatio_working_3-way'!V683^2+4*'OddsRatio_working_3-way'!U683^3/27</f>
        <v>-5.2130054276962462E-3</v>
      </c>
      <c r="X683" s="11">
        <f>IF('OddsRatio_working_3-way'!W683&gt;0,IF(ABS('OddsRatio_working_3-way'!V683+SQRT('OddsRatio_working_3-way'!W683))/2&gt;0,ABS('OddsRatio_working_3-way'!V683+SQRT('OddsRatio_working_3-way'!W683))/2,ABS('OddsRatio_working_3-way'!V683-SQRT('OddsRatio_working_3-way'!W683))/2),SQRT(-'OddsRatio_working_3-way'!U683^3/27))</f>
        <v>0.14661908943471855</v>
      </c>
      <c r="Y683" s="11">
        <f>IF('OddsRatio_working_3-way'!W683&gt;=0,IF('OddsRatio_working_3-way'!V683+SQRT('OddsRatio_working_3-way'!W683)&gt;0,0,PI()),ACOS('OddsRatio_working_3-way'!V683/(2*'OddsRatio_working_3-way'!X683)))</f>
        <v>0.24877838865452162</v>
      </c>
      <c r="Z683" s="11">
        <f>'OddsRatio_working_3-way'!X683^(1/3)*COS('OddsRatio_working_3-way'!Y683/3)</f>
        <v>0.52549492436828249</v>
      </c>
      <c r="AA683" s="11">
        <f>'OddsRatio_working_3-way'!X683^(1/3)*COS(('OddsRatio_working_3-way'!Y683+2*PI())/3)</f>
        <v>-0.30057322231089184</v>
      </c>
      <c r="AB683" s="11">
        <f>'OddsRatio_working_3-way'!X683^(1/3)*COS(('OddsRatio_working_3-way'!Y683+4*PI())/3)</f>
        <v>-0.22492170205739057</v>
      </c>
      <c r="AC683" s="11">
        <f>'OddsRatio_working_3-way'!X683^(1/3)*SIN('OddsRatio_working_3-way'!Y683/3)</f>
        <v>4.3677425582963357E-2</v>
      </c>
      <c r="AD683" s="11">
        <f>'OddsRatio_working_3-way'!X683^(1/3)*SIN(('OddsRatio_working_3-way'!Y683+2*PI())/3)</f>
        <v>0.43325324127123321</v>
      </c>
      <c r="AE683" s="11">
        <f>'OddsRatio_working_3-way'!X683^(1/3)*SIN(('OddsRatio_working_3-way'!Y683+4*PI())/3)</f>
        <v>-0.47693066685419666</v>
      </c>
      <c r="AF683" s="11">
        <f>-'OddsRatio_working_3-way'!U683/(3*'OddsRatio_working_3-way'!X683^(1/3))*COS(('OddsRatio_working_3-way'!Y683)/3)</f>
        <v>0.52549492436828238</v>
      </c>
      <c r="AG683" s="11">
        <f>-'OddsRatio_working_3-way'!U683/(3*'OddsRatio_working_3-way'!X683^(1/3))*COS(('OddsRatio_working_3-way'!Y683+2*PI())/3)</f>
        <v>-0.30057322231089179</v>
      </c>
      <c r="AH683" s="11">
        <f>-'OddsRatio_working_3-way'!U683/(3*'OddsRatio_working_3-way'!X683^(1/3))*COS(('OddsRatio_working_3-way'!Y683+4*PI())/3)</f>
        <v>-0.22492170205739054</v>
      </c>
      <c r="AI683" s="11">
        <f>'OddsRatio_working_3-way'!U683/(3*'OddsRatio_working_3-way'!X683^(1/3))*SIN(('OddsRatio_working_3-way'!Y683)/3)</f>
        <v>-4.367742558296335E-2</v>
      </c>
      <c r="AJ683" s="11">
        <f>'OddsRatio_working_3-way'!U683/(3*'OddsRatio_working_3-way'!X683^(1/3))*SIN(('OddsRatio_working_3-way'!Y683+2*PI())/3)</f>
        <v>-0.43325324127123316</v>
      </c>
      <c r="AK683" s="11">
        <f>'OddsRatio_working_3-way'!U683/(3*'OddsRatio_working_3-way'!X683^(1/3))*SIN(('OddsRatio_working_3-way'!Y683+4*PI())/3)</f>
        <v>0.47693066685419655</v>
      </c>
      <c r="AL683" s="11">
        <f>'OddsRatio_working_3-way'!Z683+'OddsRatio_working_3-way'!AF683</f>
        <v>1.050989848736565</v>
      </c>
      <c r="AM683" s="11">
        <f>'OddsRatio_working_3-way'!AA683+'OddsRatio_working_3-way'!AG683</f>
        <v>-0.60114644462178357</v>
      </c>
      <c r="AN683" s="11">
        <f>'OddsRatio_working_3-way'!AB683+'OddsRatio_working_3-way'!AH683</f>
        <v>-0.44984340411478108</v>
      </c>
      <c r="AO683" s="11">
        <f>'OddsRatio_working_3-way'!AC683+'OddsRatio_working_3-way'!AI683</f>
        <v>0</v>
      </c>
      <c r="AP683" s="11">
        <f>'OddsRatio_working_3-way'!AD683+'OddsRatio_working_3-way'!AJ683</f>
        <v>0</v>
      </c>
      <c r="AQ683" s="11">
        <f>'OddsRatio_working_3-way'!AE683+'OddsRatio_working_3-way'!AK683</f>
        <v>0</v>
      </c>
      <c r="AR683" s="10">
        <f>IF(A683="","",IF(('OddsRatio_working_3-way'!X683=0),IF(Q683&gt;0,-Q683^(1/3),(-Q683)^(1/3)),'OddsRatio_working_3-way'!AL683-'OddsRatio_working_3-way'!R683/3))</f>
        <v>1.050989848736565</v>
      </c>
      <c r="AS683" s="11">
        <f>IF(('OddsRatio_working_3-way'!X683=0),IF(Q683&gt;0,-Q683^(1/3),(-Q683)^(1/3)),'OddsRatio_working_3-way'!AM683-'OddsRatio_working_3-way'!R683/3)</f>
        <v>-0.60114644462178357</v>
      </c>
      <c r="AT683" s="11">
        <f>IF(('OddsRatio_working_3-way'!X683=0),IF(Q683&gt;0,-Q683^(1/3),(-Q683)^(1/3)),'OddsRatio_working_3-way'!AN683-'OddsRatio_working_3-way'!R683/3)</f>
        <v>-0.44984340411478108</v>
      </c>
      <c r="AU683" s="11">
        <f>IF(('OddsRatio_working_3-way'!X683=0),0,'OddsRatio_working_3-way'!AO683)</f>
        <v>0</v>
      </c>
      <c r="AV683" s="11">
        <f>IF(('OddsRatio_working_3-way'!X683=0),0,'OddsRatio_working_3-way'!AP683)</f>
        <v>0</v>
      </c>
      <c r="AW683" s="11">
        <f>IF(('OddsRatio_working_3-way'!X683=0),0,'OddsRatio_working_3-way'!AQ683)</f>
        <v>0</v>
      </c>
    </row>
    <row r="684" spans="1:49" x14ac:dyDescent="0.2">
      <c r="A684" s="4">
        <f>IF('True_Odds_Calculator_3-way'!A685="","",'True_Odds_Calculator_3-way'!A685)</f>
        <v>3.63</v>
      </c>
      <c r="B684" s="4">
        <f>IF('True_Odds_Calculator_3-way'!B685="","",'True_Odds_Calculator_3-way'!B685)</f>
        <v>3.54</v>
      </c>
      <c r="C684" s="4">
        <f>IF('True_Odds_Calculator_3-way'!C685="","",'True_Odds_Calculator_3-way'!C685)</f>
        <v>2.13</v>
      </c>
      <c r="D684" s="9">
        <f t="shared" si="143"/>
        <v>0.26709726968835246</v>
      </c>
      <c r="E684" s="9">
        <f t="shared" si="144"/>
        <v>0.27396848745362634</v>
      </c>
      <c r="F684" s="9">
        <f t="shared" si="145"/>
        <v>0.45893424285802109</v>
      </c>
      <c r="G684" s="9">
        <f t="shared" si="146"/>
        <v>1.043328671938033</v>
      </c>
      <c r="H684" s="9">
        <f t="shared" si="147"/>
        <v>3.7439544071970268</v>
      </c>
      <c r="I684" s="9">
        <f t="shared" si="148"/>
        <v>3.6500548267226041</v>
      </c>
      <c r="J684" s="9">
        <f t="shared" si="149"/>
        <v>2.1789613992899777</v>
      </c>
      <c r="K684" s="11">
        <f t="shared" si="150"/>
        <v>0.27548209366391185</v>
      </c>
      <c r="L684" s="11">
        <f t="shared" si="151"/>
        <v>0.2824858757062147</v>
      </c>
      <c r="M684" s="11">
        <f t="shared" si="152"/>
        <v>0.46948356807511737</v>
      </c>
      <c r="N684" s="11">
        <f>'OddsRatio_working_3-way'!K684+'OddsRatio_working_3-way'!L684+'OddsRatio_working_3-way'!M684-('OddsRatio_working_3-way'!K684*'OddsRatio_working_3-way'!L684)-('OddsRatio_working_3-way'!K684*'OddsRatio_working_3-way'!M684)-('OddsRatio_working_3-way'!L684*'OddsRatio_working_3-way'!M684)+('OddsRatio_working_3-way'!K684*'OddsRatio_working_3-way'!L684*'OddsRatio_working_3-way'!M684)-1</f>
        <v>-0.27578993856473832</v>
      </c>
      <c r="O684" s="11">
        <f>0</f>
        <v>0</v>
      </c>
      <c r="P684" s="11">
        <f>('OddsRatio_working_3-way'!K684*'OddsRatio_working_3-way'!L684)+('OddsRatio_working_3-way'!K684*'OddsRatio_working_3-way'!M684)+('OddsRatio_working_3-way'!L684*'OddsRatio_working_3-way'!M684)-(3*'OddsRatio_working_3-way'!K684*'OddsRatio_working_3-way'!L684*'OddsRatio_working_3-way'!M684)</f>
        <v>0.23017124082685403</v>
      </c>
      <c r="Q684" s="11">
        <f>2*'OddsRatio_working_3-way'!K684*'OddsRatio_working_3-way'!L684*'OddsRatio_working_3-way'!M684</f>
        <v>7.3070235183128274E-2</v>
      </c>
      <c r="R684" s="11">
        <f t="shared" si="153"/>
        <v>0</v>
      </c>
      <c r="S684" s="11">
        <f t="shared" si="154"/>
        <v>-0.83458897023113898</v>
      </c>
      <c r="T684" s="11">
        <f t="shared" si="155"/>
        <v>-0.26494887943845685</v>
      </c>
      <c r="U684" s="11">
        <f>'OddsRatio_working_3-way'!S684-'OddsRatio_working_3-way'!R684^2/3</f>
        <v>-0.83458897023113898</v>
      </c>
      <c r="V684" s="11">
        <f>'OddsRatio_working_3-way'!S684*'OddsRatio_working_3-way'!R684/3-2*'OddsRatio_working_3-way'!R684^3/27-'OddsRatio_working_3-way'!T684</f>
        <v>0.26494887943845685</v>
      </c>
      <c r="W684" s="11">
        <f>'OddsRatio_working_3-way'!V684^2+4*'OddsRatio_working_3-way'!U684^3/27</f>
        <v>-1.592409979499948E-2</v>
      </c>
      <c r="X684" s="11">
        <f>IF('OddsRatio_working_3-way'!W684&gt;0,IF(ABS('OddsRatio_working_3-way'!V684+SQRT('OddsRatio_working_3-way'!W684))/2&gt;0,ABS('OddsRatio_working_3-way'!V684+SQRT('OddsRatio_working_3-way'!W684))/2,ABS('OddsRatio_working_3-way'!V684-SQRT('OddsRatio_working_3-way'!W684))/2),SQRT(-'OddsRatio_working_3-way'!U684^3/27))</f>
        <v>0.14673275751403758</v>
      </c>
      <c r="Y684" s="11">
        <f>IF('OddsRatio_working_3-way'!W684&gt;=0,IF('OddsRatio_working_3-way'!V684+SQRT('OddsRatio_working_3-way'!W684)&gt;0,0,PI()),ACOS('OddsRatio_working_3-way'!V684/(2*'OddsRatio_working_3-way'!X684)))</f>
        <v>0.44449487691227207</v>
      </c>
      <c r="Z684" s="11">
        <f>'OddsRatio_working_3-way'!X684^(1/3)*COS('OddsRatio_working_3-way'!Y684/3)</f>
        <v>0.52166433596901651</v>
      </c>
      <c r="AA684" s="11">
        <f>'OddsRatio_working_3-way'!X684^(1/3)*COS(('OddsRatio_working_3-way'!Y684+2*PI())/3)</f>
        <v>-0.32826348853578119</v>
      </c>
      <c r="AB684" s="11">
        <f>'OddsRatio_working_3-way'!X684^(1/3)*COS(('OddsRatio_working_3-way'!Y684+4*PI())/3)</f>
        <v>-0.19340084743323543</v>
      </c>
      <c r="AC684" s="11">
        <f>'OddsRatio_working_3-way'!X684^(1/3)*SIN('OddsRatio_working_3-way'!Y684/3)</f>
        <v>7.7862982144178819E-2</v>
      </c>
      <c r="AD684" s="11">
        <f>'OddsRatio_working_3-way'!X684^(1/3)*SIN(('OddsRatio_working_3-way'!Y684+2*PI())/3)</f>
        <v>0.41284307612541926</v>
      </c>
      <c r="AE684" s="11">
        <f>'OddsRatio_working_3-way'!X684^(1/3)*SIN(('OddsRatio_working_3-way'!Y684+4*PI())/3)</f>
        <v>-0.4907060582695979</v>
      </c>
      <c r="AF684" s="11">
        <f>-'OddsRatio_working_3-way'!U684/(3*'OddsRatio_working_3-way'!X684^(1/3))*COS(('OddsRatio_working_3-way'!Y684)/3)</f>
        <v>0.52166433596901651</v>
      </c>
      <c r="AG684" s="11">
        <f>-'OddsRatio_working_3-way'!U684/(3*'OddsRatio_working_3-way'!X684^(1/3))*COS(('OddsRatio_working_3-way'!Y684+2*PI())/3)</f>
        <v>-0.32826348853578119</v>
      </c>
      <c r="AH684" s="11">
        <f>-'OddsRatio_working_3-way'!U684/(3*'OddsRatio_working_3-way'!X684^(1/3))*COS(('OddsRatio_working_3-way'!Y684+4*PI())/3)</f>
        <v>-0.19340084743323543</v>
      </c>
      <c r="AI684" s="11">
        <f>'OddsRatio_working_3-way'!U684/(3*'OddsRatio_working_3-way'!X684^(1/3))*SIN(('OddsRatio_working_3-way'!Y684)/3)</f>
        <v>-7.7862982144178819E-2</v>
      </c>
      <c r="AJ684" s="11">
        <f>'OddsRatio_working_3-way'!U684/(3*'OddsRatio_working_3-way'!X684^(1/3))*SIN(('OddsRatio_working_3-way'!Y684+2*PI())/3)</f>
        <v>-0.41284307612541926</v>
      </c>
      <c r="AK684" s="11">
        <f>'OddsRatio_working_3-way'!U684/(3*'OddsRatio_working_3-way'!X684^(1/3))*SIN(('OddsRatio_working_3-way'!Y684+4*PI())/3)</f>
        <v>0.4907060582695979</v>
      </c>
      <c r="AL684" s="11">
        <f>'OddsRatio_working_3-way'!Z684+'OddsRatio_working_3-way'!AF684</f>
        <v>1.043328671938033</v>
      </c>
      <c r="AM684" s="11">
        <f>'OddsRatio_working_3-way'!AA684+'OddsRatio_working_3-way'!AG684</f>
        <v>-0.65652697707156238</v>
      </c>
      <c r="AN684" s="11">
        <f>'OddsRatio_working_3-way'!AB684+'OddsRatio_working_3-way'!AH684</f>
        <v>-0.38680169486647087</v>
      </c>
      <c r="AO684" s="11">
        <f>'OddsRatio_working_3-way'!AC684+'OddsRatio_working_3-way'!AI684</f>
        <v>0</v>
      </c>
      <c r="AP684" s="11">
        <f>'OddsRatio_working_3-way'!AD684+'OddsRatio_working_3-way'!AJ684</f>
        <v>0</v>
      </c>
      <c r="AQ684" s="11">
        <f>'OddsRatio_working_3-way'!AE684+'OddsRatio_working_3-way'!AK684</f>
        <v>0</v>
      </c>
      <c r="AR684" s="10">
        <f>IF(A684="","",IF(('OddsRatio_working_3-way'!X684=0),IF(Q684&gt;0,-Q684^(1/3),(-Q684)^(1/3)),'OddsRatio_working_3-way'!AL684-'OddsRatio_working_3-way'!R684/3))</f>
        <v>1.043328671938033</v>
      </c>
      <c r="AS684" s="11">
        <f>IF(('OddsRatio_working_3-way'!X684=0),IF(Q684&gt;0,-Q684^(1/3),(-Q684)^(1/3)),'OddsRatio_working_3-way'!AM684-'OddsRatio_working_3-way'!R684/3)</f>
        <v>-0.65652697707156238</v>
      </c>
      <c r="AT684" s="11">
        <f>IF(('OddsRatio_working_3-way'!X684=0),IF(Q684&gt;0,-Q684^(1/3),(-Q684)^(1/3)),'OddsRatio_working_3-way'!AN684-'OddsRatio_working_3-way'!R684/3)</f>
        <v>-0.38680169486647087</v>
      </c>
      <c r="AU684" s="11">
        <f>IF(('OddsRatio_working_3-way'!X684=0),0,'OddsRatio_working_3-way'!AO684)</f>
        <v>0</v>
      </c>
      <c r="AV684" s="11">
        <f>IF(('OddsRatio_working_3-way'!X684=0),0,'OddsRatio_working_3-way'!AP684)</f>
        <v>0</v>
      </c>
      <c r="AW684" s="11">
        <f>IF(('OddsRatio_working_3-way'!X684=0),0,'OddsRatio_working_3-way'!AQ684)</f>
        <v>0</v>
      </c>
    </row>
    <row r="685" spans="1:49" x14ac:dyDescent="0.2">
      <c r="A685" s="4">
        <f>IF('True_Odds_Calculator_3-way'!A686="","",'True_Odds_Calculator_3-way'!A686)</f>
        <v>4.25</v>
      </c>
      <c r="B685" s="4">
        <f>IF('True_Odds_Calculator_3-way'!B686="","",'True_Odds_Calculator_3-way'!B686)</f>
        <v>3.54</v>
      </c>
      <c r="C685" s="4">
        <f>IF('True_Odds_Calculator_3-way'!C686="","",'True_Odds_Calculator_3-way'!C686)</f>
        <v>1.95</v>
      </c>
      <c r="D685" s="9">
        <f t="shared" si="143"/>
        <v>0.22664093605277466</v>
      </c>
      <c r="E685" s="9">
        <f t="shared" si="144"/>
        <v>0.27271610715433364</v>
      </c>
      <c r="F685" s="9">
        <f t="shared" si="145"/>
        <v>0.50064295679289184</v>
      </c>
      <c r="G685" s="9">
        <f t="shared" si="146"/>
        <v>1.0499278691880938</v>
      </c>
      <c r="H685" s="9">
        <f t="shared" si="147"/>
        <v>4.4122655748613049</v>
      </c>
      <c r="I685" s="9">
        <f t="shared" si="148"/>
        <v>3.6668167877377584</v>
      </c>
      <c r="J685" s="9">
        <f t="shared" si="149"/>
        <v>1.9974314757286886</v>
      </c>
      <c r="K685" s="11">
        <f t="shared" si="150"/>
        <v>0.23529411764705882</v>
      </c>
      <c r="L685" s="11">
        <f t="shared" si="151"/>
        <v>0.2824858757062147</v>
      </c>
      <c r="M685" s="11">
        <f t="shared" si="152"/>
        <v>0.51282051282051289</v>
      </c>
      <c r="N685" s="11">
        <f>'OddsRatio_working_3-way'!K685+'OddsRatio_working_3-way'!L685+'OddsRatio_working_3-way'!M685-('OddsRatio_working_3-way'!K685*'OddsRatio_working_3-way'!L685)-('OddsRatio_working_3-way'!K685*'OddsRatio_working_3-way'!M685)-('OddsRatio_working_3-way'!L685*'OddsRatio_working_3-way'!M685)+('OddsRatio_working_3-way'!K685*'OddsRatio_working_3-way'!L685*'OddsRatio_working_3-way'!M685)-1</f>
        <v>-0.26730918356042976</v>
      </c>
      <c r="O685" s="11">
        <f>0</f>
        <v>0</v>
      </c>
      <c r="P685" s="11">
        <f>('OddsRatio_working_3-way'!K685*'OddsRatio_working_3-way'!L685)+('OddsRatio_working_3-way'!K685*'OddsRatio_working_3-way'!M685)+('OddsRatio_working_3-way'!L685*'OddsRatio_working_3-way'!M685)-(3*'OddsRatio_working_3-way'!K685*'OddsRatio_working_3-way'!L685*'OddsRatio_working_3-way'!M685)</f>
        <v>0.22973813601929258</v>
      </c>
      <c r="Q685" s="11">
        <f>2*'OddsRatio_working_3-way'!K685*'OddsRatio_working_3-way'!L685*'OddsRatio_working_3-way'!M685</f>
        <v>6.8171553714923616E-2</v>
      </c>
      <c r="R685" s="11">
        <f t="shared" si="153"/>
        <v>0</v>
      </c>
      <c r="S685" s="11">
        <f t="shared" si="154"/>
        <v>-0.85944722496732473</v>
      </c>
      <c r="T685" s="11">
        <f t="shared" si="155"/>
        <v>-0.25502885013867205</v>
      </c>
      <c r="U685" s="11">
        <f>'OddsRatio_working_3-way'!S685-'OddsRatio_working_3-way'!R685^2/3</f>
        <v>-0.85944722496732473</v>
      </c>
      <c r="V685" s="11">
        <f>'OddsRatio_working_3-way'!S685*'OddsRatio_working_3-way'!R685/3-2*'OddsRatio_working_3-way'!R685^3/27-'OddsRatio_working_3-way'!T685</f>
        <v>0.25502885013867205</v>
      </c>
      <c r="W685" s="11">
        <f>'OddsRatio_working_3-way'!V685^2+4*'OddsRatio_working_3-way'!U685^3/27</f>
        <v>-2.9009217587169706E-2</v>
      </c>
      <c r="X685" s="11">
        <f>IF('OddsRatio_working_3-way'!W685&gt;0,IF(ABS('OddsRatio_working_3-way'!V685+SQRT('OddsRatio_working_3-way'!W685))/2&gt;0,ABS('OddsRatio_working_3-way'!V685+SQRT('OddsRatio_working_3-way'!W685))/2,ABS('OddsRatio_working_3-way'!V685-SQRT('OddsRatio_working_3-way'!W685))/2),SQRT(-'OddsRatio_working_3-way'!U685^3/27))</f>
        <v>0.15333699161505596</v>
      </c>
      <c r="Y685" s="11">
        <f>IF('OddsRatio_working_3-way'!W685&gt;=0,IF('OddsRatio_working_3-way'!V685+SQRT('OddsRatio_working_3-way'!W685)&gt;0,0,PI()),ACOS('OddsRatio_working_3-way'!V685/(2*'OddsRatio_working_3-way'!X685)))</f>
        <v>0.58882113669761116</v>
      </c>
      <c r="Z685" s="11">
        <f>'OddsRatio_working_3-way'!X685^(1/3)*COS('OddsRatio_working_3-way'!Y685/3)</f>
        <v>0.524963934594047</v>
      </c>
      <c r="AA685" s="11">
        <f>'OddsRatio_working_3-way'!X685^(1/3)*COS(('OddsRatio_working_3-way'!Y685+2*PI())/3)</f>
        <v>-0.35287807768615498</v>
      </c>
      <c r="AB685" s="11">
        <f>'OddsRatio_working_3-way'!X685^(1/3)*COS(('OddsRatio_working_3-way'!Y685+4*PI())/3)</f>
        <v>-0.17208585690789199</v>
      </c>
      <c r="AC685" s="11">
        <f>'OddsRatio_working_3-way'!X685^(1/3)*SIN('OddsRatio_working_3-way'!Y685/3)</f>
        <v>0.10438043733372042</v>
      </c>
      <c r="AD685" s="11">
        <f>'OddsRatio_working_3-way'!X685^(1/3)*SIN(('OddsRatio_working_3-way'!Y685+2*PI())/3)</f>
        <v>0.40244188476221709</v>
      </c>
      <c r="AE685" s="11">
        <f>'OddsRatio_working_3-way'!X685^(1/3)*SIN(('OddsRatio_working_3-way'!Y685+4*PI())/3)</f>
        <v>-0.50682232209593747</v>
      </c>
      <c r="AF685" s="11">
        <f>-'OddsRatio_working_3-way'!U685/(3*'OddsRatio_working_3-way'!X685^(1/3))*COS(('OddsRatio_working_3-way'!Y685)/3)</f>
        <v>0.52496393459404689</v>
      </c>
      <c r="AG685" s="11">
        <f>-'OddsRatio_working_3-way'!U685/(3*'OddsRatio_working_3-way'!X685^(1/3))*COS(('OddsRatio_working_3-way'!Y685+2*PI())/3)</f>
        <v>-0.35287807768615492</v>
      </c>
      <c r="AH685" s="11">
        <f>-'OddsRatio_working_3-way'!U685/(3*'OddsRatio_working_3-way'!X685^(1/3))*COS(('OddsRatio_working_3-way'!Y685+4*PI())/3)</f>
        <v>-0.17208585690789197</v>
      </c>
      <c r="AI685" s="11">
        <f>'OddsRatio_working_3-way'!U685/(3*'OddsRatio_working_3-way'!X685^(1/3))*SIN(('OddsRatio_working_3-way'!Y685)/3)</f>
        <v>-0.10438043733372041</v>
      </c>
      <c r="AJ685" s="11">
        <f>'OddsRatio_working_3-way'!U685/(3*'OddsRatio_working_3-way'!X685^(1/3))*SIN(('OddsRatio_working_3-way'!Y685+2*PI())/3)</f>
        <v>-0.40244188476221704</v>
      </c>
      <c r="AK685" s="11">
        <f>'OddsRatio_working_3-way'!U685/(3*'OddsRatio_working_3-way'!X685^(1/3))*SIN(('OddsRatio_working_3-way'!Y685+4*PI())/3)</f>
        <v>0.50682232209593736</v>
      </c>
      <c r="AL685" s="11">
        <f>'OddsRatio_working_3-way'!Z685+'OddsRatio_working_3-way'!AF685</f>
        <v>1.0499278691880938</v>
      </c>
      <c r="AM685" s="11">
        <f>'OddsRatio_working_3-way'!AA685+'OddsRatio_working_3-way'!AG685</f>
        <v>-0.70575615537230996</v>
      </c>
      <c r="AN685" s="11">
        <f>'OddsRatio_working_3-way'!AB685+'OddsRatio_working_3-way'!AH685</f>
        <v>-0.34417171381578393</v>
      </c>
      <c r="AO685" s="11">
        <f>'OddsRatio_working_3-way'!AC685+'OddsRatio_working_3-way'!AI685</f>
        <v>0</v>
      </c>
      <c r="AP685" s="11">
        <f>'OddsRatio_working_3-way'!AD685+'OddsRatio_working_3-way'!AJ685</f>
        <v>0</v>
      </c>
      <c r="AQ685" s="11">
        <f>'OddsRatio_working_3-way'!AE685+'OddsRatio_working_3-way'!AK685</f>
        <v>0</v>
      </c>
      <c r="AR685" s="10">
        <f>IF(A685="","",IF(('OddsRatio_working_3-way'!X685=0),IF(Q685&gt;0,-Q685^(1/3),(-Q685)^(1/3)),'OddsRatio_working_3-way'!AL685-'OddsRatio_working_3-way'!R685/3))</f>
        <v>1.0499278691880938</v>
      </c>
      <c r="AS685" s="11">
        <f>IF(('OddsRatio_working_3-way'!X685=0),IF(Q685&gt;0,-Q685^(1/3),(-Q685)^(1/3)),'OddsRatio_working_3-way'!AM685-'OddsRatio_working_3-way'!R685/3)</f>
        <v>-0.70575615537230996</v>
      </c>
      <c r="AT685" s="11">
        <f>IF(('OddsRatio_working_3-way'!X685=0),IF(Q685&gt;0,-Q685^(1/3),(-Q685)^(1/3)),'OddsRatio_working_3-way'!AN685-'OddsRatio_working_3-way'!R685/3)</f>
        <v>-0.34417171381578393</v>
      </c>
      <c r="AU685" s="11">
        <f>IF(('OddsRatio_working_3-way'!X685=0),0,'OddsRatio_working_3-way'!AO685)</f>
        <v>0</v>
      </c>
      <c r="AV685" s="11">
        <f>IF(('OddsRatio_working_3-way'!X685=0),0,'OddsRatio_working_3-way'!AP685)</f>
        <v>0</v>
      </c>
      <c r="AW685" s="11">
        <f>IF(('OddsRatio_working_3-way'!X685=0),0,'OddsRatio_working_3-way'!AQ685)</f>
        <v>0</v>
      </c>
    </row>
    <row r="686" spans="1:49" x14ac:dyDescent="0.2">
      <c r="A686" s="4">
        <f>IF('True_Odds_Calculator_3-way'!A687="","",'True_Odds_Calculator_3-way'!A687)</f>
        <v>2.52</v>
      </c>
      <c r="B686" s="4">
        <f>IF('True_Odds_Calculator_3-way'!B687="","",'True_Odds_Calculator_3-way'!B687)</f>
        <v>3.23</v>
      </c>
      <c r="C686" s="4">
        <f>IF('True_Odds_Calculator_3-way'!C687="","",'True_Odds_Calculator_3-way'!C687)</f>
        <v>3.11</v>
      </c>
      <c r="D686" s="9">
        <f t="shared" si="143"/>
        <v>0.38683148614639618</v>
      </c>
      <c r="E686" s="9">
        <f t="shared" si="144"/>
        <v>0.30070522706532121</v>
      </c>
      <c r="F686" s="9">
        <f t="shared" si="145"/>
        <v>0.31246328678828283</v>
      </c>
      <c r="G686" s="9">
        <f t="shared" si="146"/>
        <v>1.0428322215449515</v>
      </c>
      <c r="H686" s="9">
        <f t="shared" si="147"/>
        <v>2.5851049767483265</v>
      </c>
      <c r="I686" s="9">
        <f t="shared" si="148"/>
        <v>3.3255158540452419</v>
      </c>
      <c r="J686" s="9">
        <f t="shared" si="149"/>
        <v>3.200375987459847</v>
      </c>
      <c r="K686" s="11">
        <f t="shared" si="150"/>
        <v>0.3968253968253968</v>
      </c>
      <c r="L686" s="11">
        <f t="shared" si="151"/>
        <v>0.30959752321981426</v>
      </c>
      <c r="M686" s="11">
        <f t="shared" si="152"/>
        <v>0.32154340836012862</v>
      </c>
      <c r="N686" s="11">
        <f>'OddsRatio_working_3-way'!K686+'OddsRatio_working_3-way'!L686+'OddsRatio_working_3-way'!M686-('OddsRatio_working_3-way'!K686*'OddsRatio_working_3-way'!L686)-('OddsRatio_working_3-way'!K686*'OddsRatio_working_3-way'!M686)-('OddsRatio_working_3-way'!L686*'OddsRatio_working_3-way'!M686)+('OddsRatio_working_3-way'!K686*'OddsRatio_working_3-way'!L686*'OddsRatio_working_3-way'!M686)-1</f>
        <v>-0.28253187663060952</v>
      </c>
      <c r="O686" s="11">
        <f>0</f>
        <v>0</v>
      </c>
      <c r="P686" s="11">
        <f>('OddsRatio_working_3-way'!K686*'OddsRatio_working_3-way'!L686)+('OddsRatio_working_3-way'!K686*'OddsRatio_working_3-way'!M686)+('OddsRatio_working_3-way'!L686*'OddsRatio_working_3-way'!M686)-(3*'OddsRatio_working_3-way'!K686*'OddsRatio_working_3-way'!L686*'OddsRatio_working_3-way'!M686)</f>
        <v>0.231491028182018</v>
      </c>
      <c r="Q686" s="11">
        <f>2*'OddsRatio_working_3-way'!K686*'OddsRatio_working_3-way'!L686*'OddsRatio_working_3-way'!M686</f>
        <v>7.9007176853931063E-2</v>
      </c>
      <c r="R686" s="11">
        <f t="shared" si="153"/>
        <v>0</v>
      </c>
      <c r="S686" s="11">
        <f t="shared" si="154"/>
        <v>-0.8193448149734841</v>
      </c>
      <c r="T686" s="11">
        <f t="shared" si="155"/>
        <v>-0.27963986859163281</v>
      </c>
      <c r="U686" s="11">
        <f>'OddsRatio_working_3-way'!S686-'OddsRatio_working_3-way'!R686^2/3</f>
        <v>-0.8193448149734841</v>
      </c>
      <c r="V686" s="11">
        <f>'OddsRatio_working_3-way'!S686*'OddsRatio_working_3-way'!R686/3-2*'OddsRatio_working_3-way'!R686^3/27-'OddsRatio_working_3-way'!T686</f>
        <v>0.27963986859163281</v>
      </c>
      <c r="W686" s="11">
        <f>'OddsRatio_working_3-way'!V686^2+4*'OddsRatio_working_3-way'!U686^3/27</f>
        <v>-3.2900500394044407E-3</v>
      </c>
      <c r="X686" s="11">
        <f>IF('OddsRatio_working_3-way'!W686&gt;0,IF(ABS('OddsRatio_working_3-way'!V686+SQRT('OddsRatio_working_3-way'!W686))/2&gt;0,ABS('OddsRatio_working_3-way'!V686+SQRT('OddsRatio_working_3-way'!W686))/2,ABS('OddsRatio_working_3-way'!V686-SQRT('OddsRatio_working_3-way'!W686))/2),SQRT(-'OddsRatio_working_3-way'!U686^3/27))</f>
        <v>0.14273095857709892</v>
      </c>
      <c r="Y686" s="11">
        <f>IF('OddsRatio_working_3-way'!W686&gt;=0,IF('OddsRatio_working_3-way'!V686+SQRT('OddsRatio_working_3-way'!W686)&gt;0,0,PI()),ACOS('OddsRatio_working_3-way'!V686/(2*'OddsRatio_working_3-way'!X686)))</f>
        <v>0.20231110514665729</v>
      </c>
      <c r="Z686" s="11">
        <f>'OddsRatio_working_3-way'!X686^(1/3)*COS('OddsRatio_working_3-way'!Y686/3)</f>
        <v>0.52141611077247574</v>
      </c>
      <c r="AA686" s="11">
        <f>'OddsRatio_working_3-way'!X686^(1/3)*COS(('OddsRatio_working_3-way'!Y686+2*PI())/3)</f>
        <v>-0.29120614243362514</v>
      </c>
      <c r="AB686" s="11">
        <f>'OddsRatio_working_3-way'!X686^(1/3)*COS(('OddsRatio_working_3-way'!Y686+4*PI())/3)</f>
        <v>-0.23020996833885055</v>
      </c>
      <c r="AC686" s="11">
        <f>'OddsRatio_working_3-way'!X686^(1/3)*SIN('OddsRatio_working_3-way'!Y686/3)</f>
        <v>3.5216157533155323E-2</v>
      </c>
      <c r="AD686" s="11">
        <f>'OddsRatio_working_3-way'!X686^(1/3)*SIN(('OddsRatio_working_3-way'!Y686+2*PI())/3)</f>
        <v>0.43395151910486723</v>
      </c>
      <c r="AE686" s="11">
        <f>'OddsRatio_working_3-way'!X686^(1/3)*SIN(('OddsRatio_working_3-way'!Y686+4*PI())/3)</f>
        <v>-0.46916767663802261</v>
      </c>
      <c r="AF686" s="11">
        <f>-'OddsRatio_working_3-way'!U686/(3*'OddsRatio_working_3-way'!X686^(1/3))*COS(('OddsRatio_working_3-way'!Y686)/3)</f>
        <v>0.52141611077247574</v>
      </c>
      <c r="AG686" s="11">
        <f>-'OddsRatio_working_3-way'!U686/(3*'OddsRatio_working_3-way'!X686^(1/3))*COS(('OddsRatio_working_3-way'!Y686+2*PI())/3)</f>
        <v>-0.29120614243362514</v>
      </c>
      <c r="AH686" s="11">
        <f>-'OddsRatio_working_3-way'!U686/(3*'OddsRatio_working_3-way'!X686^(1/3))*COS(('OddsRatio_working_3-way'!Y686+4*PI())/3)</f>
        <v>-0.23020996833885055</v>
      </c>
      <c r="AI686" s="11">
        <f>'OddsRatio_working_3-way'!U686/(3*'OddsRatio_working_3-way'!X686^(1/3))*SIN(('OddsRatio_working_3-way'!Y686)/3)</f>
        <v>-3.5216157533155323E-2</v>
      </c>
      <c r="AJ686" s="11">
        <f>'OddsRatio_working_3-way'!U686/(3*'OddsRatio_working_3-way'!X686^(1/3))*SIN(('OddsRatio_working_3-way'!Y686+2*PI())/3)</f>
        <v>-0.43395151910486723</v>
      </c>
      <c r="AK686" s="11">
        <f>'OddsRatio_working_3-way'!U686/(3*'OddsRatio_working_3-way'!X686^(1/3))*SIN(('OddsRatio_working_3-way'!Y686+4*PI())/3)</f>
        <v>0.46916767663802261</v>
      </c>
      <c r="AL686" s="11">
        <f>'OddsRatio_working_3-way'!Z686+'OddsRatio_working_3-way'!AF686</f>
        <v>1.0428322215449515</v>
      </c>
      <c r="AM686" s="11">
        <f>'OddsRatio_working_3-way'!AA686+'OddsRatio_working_3-way'!AG686</f>
        <v>-0.58241228486725027</v>
      </c>
      <c r="AN686" s="11">
        <f>'OddsRatio_working_3-way'!AB686+'OddsRatio_working_3-way'!AH686</f>
        <v>-0.46041993667770109</v>
      </c>
      <c r="AO686" s="11">
        <f>'OddsRatio_working_3-way'!AC686+'OddsRatio_working_3-way'!AI686</f>
        <v>0</v>
      </c>
      <c r="AP686" s="11">
        <f>'OddsRatio_working_3-way'!AD686+'OddsRatio_working_3-way'!AJ686</f>
        <v>0</v>
      </c>
      <c r="AQ686" s="11">
        <f>'OddsRatio_working_3-way'!AE686+'OddsRatio_working_3-way'!AK686</f>
        <v>0</v>
      </c>
      <c r="AR686" s="10">
        <f>IF(A686="","",IF(('OddsRatio_working_3-way'!X686=0),IF(Q686&gt;0,-Q686^(1/3),(-Q686)^(1/3)),'OddsRatio_working_3-way'!AL686-'OddsRatio_working_3-way'!R686/3))</f>
        <v>1.0428322215449515</v>
      </c>
      <c r="AS686" s="11">
        <f>IF(('OddsRatio_working_3-way'!X686=0),IF(Q686&gt;0,-Q686^(1/3),(-Q686)^(1/3)),'OddsRatio_working_3-way'!AM686-'OddsRatio_working_3-way'!R686/3)</f>
        <v>-0.58241228486725027</v>
      </c>
      <c r="AT686" s="11">
        <f>IF(('OddsRatio_working_3-way'!X686=0),IF(Q686&gt;0,-Q686^(1/3),(-Q686)^(1/3)),'OddsRatio_working_3-way'!AN686-'OddsRatio_working_3-way'!R686/3)</f>
        <v>-0.46041993667770109</v>
      </c>
      <c r="AU686" s="11">
        <f>IF(('OddsRatio_working_3-way'!X686=0),0,'OddsRatio_working_3-way'!AO686)</f>
        <v>0</v>
      </c>
      <c r="AV686" s="11">
        <f>IF(('OddsRatio_working_3-way'!X686=0),0,'OddsRatio_working_3-way'!AP686)</f>
        <v>0</v>
      </c>
      <c r="AW686" s="11">
        <f>IF(('OddsRatio_working_3-way'!X686=0),0,'OddsRatio_working_3-way'!AQ686)</f>
        <v>0</v>
      </c>
    </row>
    <row r="687" spans="1:49" x14ac:dyDescent="0.2">
      <c r="A687" s="4">
        <f>IF('True_Odds_Calculator_3-way'!A688="","",'True_Odds_Calculator_3-way'!A688)</f>
        <v>5.08</v>
      </c>
      <c r="B687" s="4">
        <f>IF('True_Odds_Calculator_3-way'!B688="","",'True_Odds_Calculator_3-way'!B688)</f>
        <v>3.67</v>
      </c>
      <c r="C687" s="4">
        <f>IF('True_Odds_Calculator_3-way'!C688="","",'True_Odds_Calculator_3-way'!C688)</f>
        <v>1.78</v>
      </c>
      <c r="D687" s="9">
        <f t="shared" si="143"/>
        <v>0.18875580072749615</v>
      </c>
      <c r="E687" s="9">
        <f t="shared" si="144"/>
        <v>0.26229068689252377</v>
      </c>
      <c r="F687" s="9">
        <f t="shared" si="145"/>
        <v>0.54895351237997991</v>
      </c>
      <c r="G687" s="9">
        <f t="shared" si="146"/>
        <v>1.0533947131714601</v>
      </c>
      <c r="H687" s="9">
        <f t="shared" si="147"/>
        <v>5.297850429739559</v>
      </c>
      <c r="I687" s="9">
        <f t="shared" si="148"/>
        <v>3.8125638841677971</v>
      </c>
      <c r="J687" s="9">
        <f t="shared" si="149"/>
        <v>1.8216478762737389</v>
      </c>
      <c r="K687" s="11">
        <f t="shared" si="150"/>
        <v>0.19685039370078738</v>
      </c>
      <c r="L687" s="11">
        <f t="shared" si="151"/>
        <v>0.27247956403269757</v>
      </c>
      <c r="M687" s="11">
        <f t="shared" si="152"/>
        <v>0.5617977528089888</v>
      </c>
      <c r="N687" s="11">
        <f>'OddsRatio_working_3-way'!K687+'OddsRatio_working_3-way'!L687+'OddsRatio_working_3-way'!M687-('OddsRatio_working_3-way'!K687*'OddsRatio_working_3-way'!L687)-('OddsRatio_working_3-way'!K687*'OddsRatio_working_3-way'!M687)-('OddsRatio_working_3-way'!L687*'OddsRatio_working_3-way'!M687)+('OddsRatio_working_3-way'!K687*'OddsRatio_working_3-way'!L687*'OddsRatio_working_3-way'!M687)-1</f>
        <v>-0.2560449698556071</v>
      </c>
      <c r="O687" s="11">
        <f>0</f>
        <v>0</v>
      </c>
      <c r="P687" s="11">
        <f>('OddsRatio_working_3-way'!K687*'OddsRatio_working_3-way'!L687)+('OddsRatio_working_3-way'!K687*'OddsRatio_working_3-way'!M687)+('OddsRatio_working_3-way'!L687*'OddsRatio_working_3-way'!M687)-(3*'OddsRatio_working_3-way'!K687*'OddsRatio_working_3-way'!L687*'OddsRatio_working_3-way'!M687)</f>
        <v>0.22690559112251313</v>
      </c>
      <c r="Q687" s="11">
        <f>2*'OddsRatio_working_3-way'!K687*'OddsRatio_working_3-way'!L687*'OddsRatio_working_3-way'!M687</f>
        <v>6.0267089275567898E-2</v>
      </c>
      <c r="R687" s="11">
        <f t="shared" si="153"/>
        <v>0</v>
      </c>
      <c r="S687" s="11">
        <f t="shared" si="154"/>
        <v>-0.88619429333243027</v>
      </c>
      <c r="T687" s="11">
        <f t="shared" si="155"/>
        <v>-0.23537697034061891</v>
      </c>
      <c r="U687" s="11">
        <f>'OddsRatio_working_3-way'!S687-'OddsRatio_working_3-way'!R687^2/3</f>
        <v>-0.88619429333243027</v>
      </c>
      <c r="V687" s="11">
        <f>'OddsRatio_working_3-way'!S687*'OddsRatio_working_3-way'!R687/3-2*'OddsRatio_working_3-way'!R687^3/27-'OddsRatio_working_3-way'!T687</f>
        <v>0.23537697034061891</v>
      </c>
      <c r="W687" s="11">
        <f>'OddsRatio_working_3-way'!V687^2+4*'OddsRatio_working_3-way'!U687^3/27</f>
        <v>-4.7703476620370583E-2</v>
      </c>
      <c r="X687" s="11">
        <f>IF('OddsRatio_working_3-way'!W687&gt;0,IF(ABS('OddsRatio_working_3-way'!V687+SQRT('OddsRatio_working_3-way'!W687))/2&gt;0,ABS('OddsRatio_working_3-way'!V687+SQRT('OddsRatio_working_3-way'!W687))/2,ABS('OddsRatio_working_3-way'!V687-SQRT('OddsRatio_working_3-way'!W687))/2),SQRT(-'OddsRatio_working_3-way'!U687^3/27))</f>
        <v>0.16055045529918249</v>
      </c>
      <c r="Y687" s="11">
        <f>IF('OddsRatio_working_3-way'!W687&gt;=0,IF('OddsRatio_working_3-way'!V687+SQRT('OddsRatio_working_3-way'!W687)&gt;0,0,PI()),ACOS('OddsRatio_working_3-way'!V687/(2*'OddsRatio_working_3-way'!X687)))</f>
        <v>0.74802871324532327</v>
      </c>
      <c r="Z687" s="11">
        <f>'OddsRatio_working_3-way'!X687^(1/3)*COS('OddsRatio_working_3-way'!Y687/3)</f>
        <v>0.52669735658573014</v>
      </c>
      <c r="AA687" s="11">
        <f>'OddsRatio_working_3-way'!X687^(1/3)*COS(('OddsRatio_working_3-way'!Y687+2*PI())/3)</f>
        <v>-0.37949941766765666</v>
      </c>
      <c r="AB687" s="11">
        <f>'OddsRatio_working_3-way'!X687^(1/3)*COS(('OddsRatio_working_3-way'!Y687+4*PI())/3)</f>
        <v>-0.1471979389180732</v>
      </c>
      <c r="AC687" s="11">
        <f>'OddsRatio_working_3-way'!X687^(1/3)*SIN('OddsRatio_working_3-way'!Y687/3)</f>
        <v>0.13411932128922013</v>
      </c>
      <c r="AD687" s="11">
        <f>'OddsRatio_working_3-way'!X687^(1/3)*SIN(('OddsRatio_working_3-way'!Y687+2*PI())/3)</f>
        <v>0.38907363026474345</v>
      </c>
      <c r="AE687" s="11">
        <f>'OddsRatio_working_3-way'!X687^(1/3)*SIN(('OddsRatio_working_3-way'!Y687+4*PI())/3)</f>
        <v>-0.5231929515539635</v>
      </c>
      <c r="AF687" s="11">
        <f>-'OddsRatio_working_3-way'!U687/(3*'OddsRatio_working_3-way'!X687^(1/3))*COS(('OddsRatio_working_3-way'!Y687)/3)</f>
        <v>0.52669735658573003</v>
      </c>
      <c r="AG687" s="11">
        <f>-'OddsRatio_working_3-way'!U687/(3*'OddsRatio_working_3-way'!X687^(1/3))*COS(('OddsRatio_working_3-way'!Y687+2*PI())/3)</f>
        <v>-0.37949941766765655</v>
      </c>
      <c r="AH687" s="11">
        <f>-'OddsRatio_working_3-way'!U687/(3*'OddsRatio_working_3-way'!X687^(1/3))*COS(('OddsRatio_working_3-way'!Y687+4*PI())/3)</f>
        <v>-0.14719793891807317</v>
      </c>
      <c r="AI687" s="11">
        <f>'OddsRatio_working_3-way'!U687/(3*'OddsRatio_working_3-way'!X687^(1/3))*SIN(('OddsRatio_working_3-way'!Y687)/3)</f>
        <v>-0.13411932128922011</v>
      </c>
      <c r="AJ687" s="11">
        <f>'OddsRatio_working_3-way'!U687/(3*'OddsRatio_working_3-way'!X687^(1/3))*SIN(('OddsRatio_working_3-way'!Y687+2*PI())/3)</f>
        <v>-0.3890736302647434</v>
      </c>
      <c r="AK687" s="11">
        <f>'OddsRatio_working_3-way'!U687/(3*'OddsRatio_working_3-way'!X687^(1/3))*SIN(('OddsRatio_working_3-way'!Y687+4*PI())/3)</f>
        <v>0.52319295155396339</v>
      </c>
      <c r="AL687" s="11">
        <f>'OddsRatio_working_3-way'!Z687+'OddsRatio_working_3-way'!AF687</f>
        <v>1.0533947131714601</v>
      </c>
      <c r="AM687" s="11">
        <f>'OddsRatio_working_3-way'!AA687+'OddsRatio_working_3-way'!AG687</f>
        <v>-0.7589988353353132</v>
      </c>
      <c r="AN687" s="11">
        <f>'OddsRatio_working_3-way'!AB687+'OddsRatio_working_3-way'!AH687</f>
        <v>-0.2943958778361464</v>
      </c>
      <c r="AO687" s="11">
        <f>'OddsRatio_working_3-way'!AC687+'OddsRatio_working_3-way'!AI687</f>
        <v>0</v>
      </c>
      <c r="AP687" s="11">
        <f>'OddsRatio_working_3-way'!AD687+'OddsRatio_working_3-way'!AJ687</f>
        <v>0</v>
      </c>
      <c r="AQ687" s="11">
        <f>'OddsRatio_working_3-way'!AE687+'OddsRatio_working_3-way'!AK687</f>
        <v>0</v>
      </c>
      <c r="AR687" s="10">
        <f>IF(A687="","",IF(('OddsRatio_working_3-way'!X687=0),IF(Q687&gt;0,-Q687^(1/3),(-Q687)^(1/3)),'OddsRatio_working_3-way'!AL687-'OddsRatio_working_3-way'!R687/3))</f>
        <v>1.0533947131714601</v>
      </c>
      <c r="AS687" s="11">
        <f>IF(('OddsRatio_working_3-way'!X687=0),IF(Q687&gt;0,-Q687^(1/3),(-Q687)^(1/3)),'OddsRatio_working_3-way'!AM687-'OddsRatio_working_3-way'!R687/3)</f>
        <v>-0.7589988353353132</v>
      </c>
      <c r="AT687" s="11">
        <f>IF(('OddsRatio_working_3-way'!X687=0),IF(Q687&gt;0,-Q687^(1/3),(-Q687)^(1/3)),'OddsRatio_working_3-way'!AN687-'OddsRatio_working_3-way'!R687/3)</f>
        <v>-0.2943958778361464</v>
      </c>
      <c r="AU687" s="11">
        <f>IF(('OddsRatio_working_3-way'!X687=0),0,'OddsRatio_working_3-way'!AO687)</f>
        <v>0</v>
      </c>
      <c r="AV687" s="11">
        <f>IF(('OddsRatio_working_3-way'!X687=0),0,'OddsRatio_working_3-way'!AP687)</f>
        <v>0</v>
      </c>
      <c r="AW687" s="11">
        <f>IF(('OddsRatio_working_3-way'!X687=0),0,'OddsRatio_working_3-way'!AQ687)</f>
        <v>0</v>
      </c>
    </row>
    <row r="688" spans="1:49" x14ac:dyDescent="0.2">
      <c r="A688" s="4">
        <f>IF('True_Odds_Calculator_3-way'!A689="","",'True_Odds_Calculator_3-way'!A689)</f>
        <v>3.61</v>
      </c>
      <c r="B688" s="4">
        <f>IF('True_Odds_Calculator_3-way'!B689="","",'True_Odds_Calculator_3-way'!B689)</f>
        <v>3.27</v>
      </c>
      <c r="C688" s="4">
        <f>IF('True_Odds_Calculator_3-way'!C689="","",'True_Odds_Calculator_3-way'!C689)</f>
        <v>2.25</v>
      </c>
      <c r="D688" s="9">
        <f t="shared" si="143"/>
        <v>0.26875349785469105</v>
      </c>
      <c r="E688" s="9">
        <f t="shared" si="144"/>
        <v>0.29704992901508559</v>
      </c>
      <c r="F688" s="9">
        <f t="shared" si="145"/>
        <v>0.43419657313022358</v>
      </c>
      <c r="G688" s="9">
        <f t="shared" si="146"/>
        <v>1.0424834499098297</v>
      </c>
      <c r="H688" s="9">
        <f t="shared" si="147"/>
        <v>3.7208818042646552</v>
      </c>
      <c r="I688" s="9">
        <f t="shared" si="148"/>
        <v>3.3664374312953136</v>
      </c>
      <c r="J688" s="9">
        <f t="shared" si="149"/>
        <v>2.303104312387287</v>
      </c>
      <c r="K688" s="11">
        <f t="shared" si="150"/>
        <v>0.2770083102493075</v>
      </c>
      <c r="L688" s="11">
        <f t="shared" si="151"/>
        <v>0.3058103975535168</v>
      </c>
      <c r="M688" s="11">
        <f t="shared" si="152"/>
        <v>0.44444444444444442</v>
      </c>
      <c r="N688" s="11">
        <f>'OddsRatio_working_3-way'!K688+'OddsRatio_working_3-way'!L688+'OddsRatio_working_3-way'!M688-('OddsRatio_working_3-way'!K688*'OddsRatio_working_3-way'!L688)-('OddsRatio_working_3-way'!K688*'OddsRatio_working_3-way'!M688)-('OddsRatio_working_3-way'!L688*'OddsRatio_working_3-way'!M688)+('OddsRatio_working_3-way'!K688*'OddsRatio_working_3-way'!L688*'OddsRatio_working_3-way'!M688)-1</f>
        <v>-0.2788296187111915</v>
      </c>
      <c r="O688" s="11">
        <f>0</f>
        <v>0</v>
      </c>
      <c r="P688" s="11">
        <f>('OddsRatio_working_3-way'!K688*'OddsRatio_working_3-way'!L688)+('OddsRatio_working_3-way'!K688*'OddsRatio_working_3-way'!M688)+('OddsRatio_working_3-way'!L688*'OddsRatio_working_3-way'!M688)-(3*'OddsRatio_working_3-way'!K688*'OddsRatio_working_3-way'!L688*'OddsRatio_working_3-way'!M688)</f>
        <v>0.23079319630693229</v>
      </c>
      <c r="Q688" s="11">
        <f>2*'OddsRatio_working_3-way'!K688*'OddsRatio_working_3-way'!L688*'OddsRatio_working_3-way'!M688</f>
        <v>7.5299574651527687E-2</v>
      </c>
      <c r="R688" s="11">
        <f t="shared" si="153"/>
        <v>0</v>
      </c>
      <c r="S688" s="11">
        <f t="shared" si="154"/>
        <v>-0.82772123483045479</v>
      </c>
      <c r="T688" s="11">
        <f t="shared" si="155"/>
        <v>-0.27005586780765251</v>
      </c>
      <c r="U688" s="11">
        <f>'OddsRatio_working_3-way'!S688-'OddsRatio_working_3-way'!R688^2/3</f>
        <v>-0.82772123483045479</v>
      </c>
      <c r="V688" s="11">
        <f>'OddsRatio_working_3-way'!S688*'OddsRatio_working_3-way'!R688/3-2*'OddsRatio_working_3-way'!R688^3/27-'OddsRatio_working_3-way'!T688</f>
        <v>0.27005586780765251</v>
      </c>
      <c r="W688" s="11">
        <f>'OddsRatio_working_3-way'!V688^2+4*'OddsRatio_working_3-way'!U688^3/27</f>
        <v>-1.1083219994512575E-2</v>
      </c>
      <c r="X688" s="11">
        <f>IF('OddsRatio_working_3-way'!W688&gt;0,IF(ABS('OddsRatio_working_3-way'!V688+SQRT('OddsRatio_working_3-way'!W688))/2&gt;0,ABS('OddsRatio_working_3-way'!V688+SQRT('OddsRatio_working_3-way'!W688))/2,ABS('OddsRatio_working_3-way'!V688-SQRT('OddsRatio_working_3-way'!W688))/2),SQRT(-'OddsRatio_working_3-way'!U688^3/27))</f>
        <v>0.14492531846769982</v>
      </c>
      <c r="Y688" s="11">
        <f>IF('OddsRatio_working_3-way'!W688&gt;=0,IF('OddsRatio_working_3-way'!V688+SQRT('OddsRatio_working_3-way'!W688)&gt;0,0,PI()),ACOS('OddsRatio_working_3-way'!V688/(2*'OddsRatio_working_3-way'!X688)))</f>
        <v>0.37171170413596766</v>
      </c>
      <c r="Z688" s="11">
        <f>'OddsRatio_working_3-way'!X688^(1/3)*COS('OddsRatio_working_3-way'!Y688/3)</f>
        <v>0.52124172495491483</v>
      </c>
      <c r="AA688" s="11">
        <f>'OddsRatio_working_3-way'!X688^(1/3)*COS(('OddsRatio_working_3-way'!Y688+2*PI())/3)</f>
        <v>-0.31684013703816644</v>
      </c>
      <c r="AB688" s="11">
        <f>'OddsRatio_working_3-way'!X688^(1/3)*COS(('OddsRatio_working_3-way'!Y688+4*PI())/3)</f>
        <v>-0.20440158791674831</v>
      </c>
      <c r="AC688" s="11">
        <f>'OddsRatio_working_3-way'!X688^(1/3)*SIN('OddsRatio_working_3-way'!Y688/3)</f>
        <v>6.4916426602541696E-2</v>
      </c>
      <c r="AD688" s="11">
        <f>'OddsRatio_working_3-way'!X688^(1/3)*SIN(('OddsRatio_working_3-way'!Y688+2*PI())/3)</f>
        <v>0.41895036202210661</v>
      </c>
      <c r="AE688" s="11">
        <f>'OddsRatio_working_3-way'!X688^(1/3)*SIN(('OddsRatio_working_3-way'!Y688+4*PI())/3)</f>
        <v>-0.48386678862464827</v>
      </c>
      <c r="AF688" s="11">
        <f>-'OddsRatio_working_3-way'!U688/(3*'OddsRatio_working_3-way'!X688^(1/3))*COS(('OddsRatio_working_3-way'!Y688)/3)</f>
        <v>0.52124172495491483</v>
      </c>
      <c r="AG688" s="11">
        <f>-'OddsRatio_working_3-way'!U688/(3*'OddsRatio_working_3-way'!X688^(1/3))*COS(('OddsRatio_working_3-way'!Y688+2*PI())/3)</f>
        <v>-0.31684013703816644</v>
      </c>
      <c r="AH688" s="11">
        <f>-'OddsRatio_working_3-way'!U688/(3*'OddsRatio_working_3-way'!X688^(1/3))*COS(('OddsRatio_working_3-way'!Y688+4*PI())/3)</f>
        <v>-0.20440158791674831</v>
      </c>
      <c r="AI688" s="11">
        <f>'OddsRatio_working_3-way'!U688/(3*'OddsRatio_working_3-way'!X688^(1/3))*SIN(('OddsRatio_working_3-way'!Y688)/3)</f>
        <v>-6.4916426602541696E-2</v>
      </c>
      <c r="AJ688" s="11">
        <f>'OddsRatio_working_3-way'!U688/(3*'OddsRatio_working_3-way'!X688^(1/3))*SIN(('OddsRatio_working_3-way'!Y688+2*PI())/3)</f>
        <v>-0.41895036202210661</v>
      </c>
      <c r="AK688" s="11">
        <f>'OddsRatio_working_3-way'!U688/(3*'OddsRatio_working_3-way'!X688^(1/3))*SIN(('OddsRatio_working_3-way'!Y688+4*PI())/3)</f>
        <v>0.48386678862464827</v>
      </c>
      <c r="AL688" s="11">
        <f>'OddsRatio_working_3-way'!Z688+'OddsRatio_working_3-way'!AF688</f>
        <v>1.0424834499098297</v>
      </c>
      <c r="AM688" s="11">
        <f>'OddsRatio_working_3-way'!AA688+'OddsRatio_working_3-way'!AG688</f>
        <v>-0.63368027407633287</v>
      </c>
      <c r="AN688" s="11">
        <f>'OddsRatio_working_3-way'!AB688+'OddsRatio_working_3-way'!AH688</f>
        <v>-0.40880317583349662</v>
      </c>
      <c r="AO688" s="11">
        <f>'OddsRatio_working_3-way'!AC688+'OddsRatio_working_3-way'!AI688</f>
        <v>0</v>
      </c>
      <c r="AP688" s="11">
        <f>'OddsRatio_working_3-way'!AD688+'OddsRatio_working_3-way'!AJ688</f>
        <v>0</v>
      </c>
      <c r="AQ688" s="11">
        <f>'OddsRatio_working_3-way'!AE688+'OddsRatio_working_3-way'!AK688</f>
        <v>0</v>
      </c>
      <c r="AR688" s="10">
        <f>IF(A688="","",IF(('OddsRatio_working_3-way'!X688=0),IF(Q688&gt;0,-Q688^(1/3),(-Q688)^(1/3)),'OddsRatio_working_3-way'!AL688-'OddsRatio_working_3-way'!R688/3))</f>
        <v>1.0424834499098297</v>
      </c>
      <c r="AS688" s="11">
        <f>IF(('OddsRatio_working_3-way'!X688=0),IF(Q688&gt;0,-Q688^(1/3),(-Q688)^(1/3)),'OddsRatio_working_3-way'!AM688-'OddsRatio_working_3-way'!R688/3)</f>
        <v>-0.63368027407633287</v>
      </c>
      <c r="AT688" s="11">
        <f>IF(('OddsRatio_working_3-way'!X688=0),IF(Q688&gt;0,-Q688^(1/3),(-Q688)^(1/3)),'OddsRatio_working_3-way'!AN688-'OddsRatio_working_3-way'!R688/3)</f>
        <v>-0.40880317583349662</v>
      </c>
      <c r="AU688" s="11">
        <f>IF(('OddsRatio_working_3-way'!X688=0),0,'OddsRatio_working_3-way'!AO688)</f>
        <v>0</v>
      </c>
      <c r="AV688" s="11">
        <f>IF(('OddsRatio_working_3-way'!X688=0),0,'OddsRatio_working_3-way'!AP688)</f>
        <v>0</v>
      </c>
      <c r="AW688" s="11">
        <f>IF(('OddsRatio_working_3-way'!X688=0),0,'OddsRatio_working_3-way'!AQ688)</f>
        <v>0</v>
      </c>
    </row>
    <row r="689" spans="1:49" x14ac:dyDescent="0.2">
      <c r="A689" s="4">
        <f>IF('True_Odds_Calculator_3-way'!A690="","",'True_Odds_Calculator_3-way'!A690)</f>
        <v>1.79</v>
      </c>
      <c r="B689" s="4">
        <f>IF('True_Odds_Calculator_3-way'!B690="","",'True_Odds_Calculator_3-way'!B690)</f>
        <v>3.53</v>
      </c>
      <c r="C689" s="4">
        <f>IF('True_Odds_Calculator_3-way'!C690="","",'True_Odds_Calculator_3-way'!C690)</f>
        <v>5.27</v>
      </c>
      <c r="D689" s="9">
        <f t="shared" si="143"/>
        <v>0.54557798731849405</v>
      </c>
      <c r="E689" s="9">
        <f t="shared" si="144"/>
        <v>0.27266917418398035</v>
      </c>
      <c r="F689" s="9">
        <f t="shared" si="145"/>
        <v>0.18175283849752549</v>
      </c>
      <c r="G689" s="9">
        <f t="shared" si="146"/>
        <v>1.0543272473266581</v>
      </c>
      <c r="H689" s="9">
        <f t="shared" si="147"/>
        <v>1.8329185253880604</v>
      </c>
      <c r="I689" s="9">
        <f t="shared" si="148"/>
        <v>3.6674479357364453</v>
      </c>
      <c r="J689" s="9">
        <f t="shared" si="149"/>
        <v>5.5019773460848302</v>
      </c>
      <c r="K689" s="11">
        <f t="shared" si="150"/>
        <v>0.55865921787709494</v>
      </c>
      <c r="L689" s="11">
        <f t="shared" si="151"/>
        <v>0.28328611898016998</v>
      </c>
      <c r="M689" s="11">
        <f t="shared" si="152"/>
        <v>0.18975332068311196</v>
      </c>
      <c r="N689" s="11">
        <f>'OddsRatio_working_3-way'!K689+'OddsRatio_working_3-way'!L689+'OddsRatio_working_3-way'!M689-('OddsRatio_working_3-way'!K689*'OddsRatio_working_3-way'!L689)-('OddsRatio_working_3-way'!K689*'OddsRatio_working_3-way'!M689)-('OddsRatio_working_3-way'!L689*'OddsRatio_working_3-way'!M689)+('OddsRatio_working_3-way'!K689*'OddsRatio_working_3-way'!L689*'OddsRatio_working_3-way'!M689)-1</f>
        <v>-0.25629323087829214</v>
      </c>
      <c r="O689" s="11">
        <f>0</f>
        <v>0</v>
      </c>
      <c r="P689" s="11">
        <f>('OddsRatio_working_3-way'!K689*'OddsRatio_working_3-way'!L689)+('OddsRatio_working_3-way'!K689*'OddsRatio_working_3-way'!M689)+('OddsRatio_working_3-way'!L689*'OddsRatio_working_3-way'!M689)-(3*'OddsRatio_working_3-way'!K689*'OddsRatio_working_3-way'!L689*'OddsRatio_working_3-way'!M689)</f>
        <v>0.22793101492155343</v>
      </c>
      <c r="Q689" s="11">
        <f>2*'OddsRatio_working_3-way'!K689*'OddsRatio_working_3-way'!L689*'OddsRatio_working_3-way'!M689</f>
        <v>6.0060873497115523E-2</v>
      </c>
      <c r="R689" s="11">
        <f t="shared" si="153"/>
        <v>0</v>
      </c>
      <c r="S689" s="11">
        <f t="shared" si="154"/>
        <v>-0.88933685115465544</v>
      </c>
      <c r="T689" s="11">
        <f t="shared" si="155"/>
        <v>-0.23434436130557451</v>
      </c>
      <c r="U689" s="11">
        <f>'OddsRatio_working_3-way'!S689-'OddsRatio_working_3-way'!R689^2/3</f>
        <v>-0.88933685115465544</v>
      </c>
      <c r="V689" s="11">
        <f>'OddsRatio_working_3-way'!S689*'OddsRatio_working_3-way'!R689/3-2*'OddsRatio_working_3-way'!R689^3/27-'OddsRatio_working_3-way'!T689</f>
        <v>0.23434436130557451</v>
      </c>
      <c r="W689" s="11">
        <f>'OddsRatio_working_3-way'!V689^2+4*'OddsRatio_working_3-way'!U689^3/27</f>
        <v>-4.9289288218125504E-2</v>
      </c>
      <c r="X689" s="11">
        <f>IF('OddsRatio_working_3-way'!W689&gt;0,IF(ABS('OddsRatio_working_3-way'!V689+SQRT('OddsRatio_working_3-way'!W689))/2&gt;0,ABS('OddsRatio_working_3-way'!V689+SQRT('OddsRatio_working_3-way'!W689))/2,ABS('OddsRatio_working_3-way'!V689-SQRT('OddsRatio_working_3-way'!W689))/2),SQRT(-'OddsRatio_working_3-way'!U689^3/27))</f>
        <v>0.16140521049043238</v>
      </c>
      <c r="Y689" s="11">
        <f>IF('OddsRatio_working_3-way'!W689&gt;=0,IF('OddsRatio_working_3-way'!V689+SQRT('OddsRatio_working_3-way'!W689)&gt;0,0,PI()),ACOS('OddsRatio_working_3-way'!V689/(2*'OddsRatio_working_3-way'!X689)))</f>
        <v>0.75838100322076529</v>
      </c>
      <c r="Z689" s="11">
        <f>'OddsRatio_working_3-way'!X689^(1/3)*COS('OddsRatio_working_3-way'!Y689/3)</f>
        <v>0.52716362366332903</v>
      </c>
      <c r="AA689" s="11">
        <f>'OddsRatio_working_3-way'!X689^(1/3)*COS(('OddsRatio_working_3-way'!Y689+2*PI())/3)</f>
        <v>-0.38151441208822995</v>
      </c>
      <c r="AB689" s="11">
        <f>'OddsRatio_working_3-way'!X689^(1/3)*COS(('OddsRatio_working_3-way'!Y689+4*PI())/3)</f>
        <v>-0.14564921157509902</v>
      </c>
      <c r="AC689" s="11">
        <f>'OddsRatio_working_3-way'!X689^(1/3)*SIN('OddsRatio_working_3-way'!Y689/3)</f>
        <v>0.13617683700872119</v>
      </c>
      <c r="AD689" s="11">
        <f>'OddsRatio_working_3-way'!X689^(1/3)*SIN(('OddsRatio_working_3-way'!Y689+2*PI())/3)</f>
        <v>0.38844867153914181</v>
      </c>
      <c r="AE689" s="11">
        <f>'OddsRatio_working_3-way'!X689^(1/3)*SIN(('OddsRatio_working_3-way'!Y689+4*PI())/3)</f>
        <v>-0.52462550854786294</v>
      </c>
      <c r="AF689" s="11">
        <f>-'OddsRatio_working_3-way'!U689/(3*'OddsRatio_working_3-way'!X689^(1/3))*COS(('OddsRatio_working_3-way'!Y689)/3)</f>
        <v>0.52716362366332903</v>
      </c>
      <c r="AG689" s="11">
        <f>-'OddsRatio_working_3-way'!U689/(3*'OddsRatio_working_3-way'!X689^(1/3))*COS(('OddsRatio_working_3-way'!Y689+2*PI())/3)</f>
        <v>-0.38151441208822995</v>
      </c>
      <c r="AH689" s="11">
        <f>-'OddsRatio_working_3-way'!U689/(3*'OddsRatio_working_3-way'!X689^(1/3))*COS(('OddsRatio_working_3-way'!Y689+4*PI())/3)</f>
        <v>-0.14564921157509902</v>
      </c>
      <c r="AI689" s="11">
        <f>'OddsRatio_working_3-way'!U689/(3*'OddsRatio_working_3-way'!X689^(1/3))*SIN(('OddsRatio_working_3-way'!Y689)/3)</f>
        <v>-0.13617683700872119</v>
      </c>
      <c r="AJ689" s="11">
        <f>'OddsRatio_working_3-way'!U689/(3*'OddsRatio_working_3-way'!X689^(1/3))*SIN(('OddsRatio_working_3-way'!Y689+2*PI())/3)</f>
        <v>-0.38844867153914181</v>
      </c>
      <c r="AK689" s="11">
        <f>'OddsRatio_working_3-way'!U689/(3*'OddsRatio_working_3-way'!X689^(1/3))*SIN(('OddsRatio_working_3-way'!Y689+4*PI())/3)</f>
        <v>0.52462550854786294</v>
      </c>
      <c r="AL689" s="11">
        <f>'OddsRatio_working_3-way'!Z689+'OddsRatio_working_3-way'!AF689</f>
        <v>1.0543272473266581</v>
      </c>
      <c r="AM689" s="11">
        <f>'OddsRatio_working_3-way'!AA689+'OddsRatio_working_3-way'!AG689</f>
        <v>-0.7630288241764599</v>
      </c>
      <c r="AN689" s="11">
        <f>'OddsRatio_working_3-way'!AB689+'OddsRatio_working_3-way'!AH689</f>
        <v>-0.29129842315019805</v>
      </c>
      <c r="AO689" s="11">
        <f>'OddsRatio_working_3-way'!AC689+'OddsRatio_working_3-way'!AI689</f>
        <v>0</v>
      </c>
      <c r="AP689" s="11">
        <f>'OddsRatio_working_3-way'!AD689+'OddsRatio_working_3-way'!AJ689</f>
        <v>0</v>
      </c>
      <c r="AQ689" s="11">
        <f>'OddsRatio_working_3-way'!AE689+'OddsRatio_working_3-way'!AK689</f>
        <v>0</v>
      </c>
      <c r="AR689" s="10">
        <f>IF(A689="","",IF(('OddsRatio_working_3-way'!X689=0),IF(Q689&gt;0,-Q689^(1/3),(-Q689)^(1/3)),'OddsRatio_working_3-way'!AL689-'OddsRatio_working_3-way'!R689/3))</f>
        <v>1.0543272473266581</v>
      </c>
      <c r="AS689" s="11">
        <f>IF(('OddsRatio_working_3-way'!X689=0),IF(Q689&gt;0,-Q689^(1/3),(-Q689)^(1/3)),'OddsRatio_working_3-way'!AM689-'OddsRatio_working_3-way'!R689/3)</f>
        <v>-0.7630288241764599</v>
      </c>
      <c r="AT689" s="11">
        <f>IF(('OddsRatio_working_3-way'!X689=0),IF(Q689&gt;0,-Q689^(1/3),(-Q689)^(1/3)),'OddsRatio_working_3-way'!AN689-'OddsRatio_working_3-way'!R689/3)</f>
        <v>-0.29129842315019805</v>
      </c>
      <c r="AU689" s="11">
        <f>IF(('OddsRatio_working_3-way'!X689=0),0,'OddsRatio_working_3-way'!AO689)</f>
        <v>0</v>
      </c>
      <c r="AV689" s="11">
        <f>IF(('OddsRatio_working_3-way'!X689=0),0,'OddsRatio_working_3-way'!AP689)</f>
        <v>0</v>
      </c>
      <c r="AW689" s="11">
        <f>IF(('OddsRatio_working_3-way'!X689=0),0,'OddsRatio_working_3-way'!AQ689)</f>
        <v>0</v>
      </c>
    </row>
    <row r="690" spans="1:49" x14ac:dyDescent="0.2">
      <c r="A690" s="4">
        <f>IF('True_Odds_Calculator_3-way'!A691="","",'True_Odds_Calculator_3-way'!A691)</f>
        <v>2.79</v>
      </c>
      <c r="B690" s="4">
        <f>IF('True_Odds_Calculator_3-way'!B691="","",'True_Odds_Calculator_3-way'!B691)</f>
        <v>3.19</v>
      </c>
      <c r="C690" s="4">
        <f>IF('True_Odds_Calculator_3-way'!C691="","",'True_Odds_Calculator_3-way'!C691)</f>
        <v>2.81</v>
      </c>
      <c r="D690" s="9">
        <f t="shared" si="143"/>
        <v>0.34894642249468705</v>
      </c>
      <c r="E690" s="9">
        <f t="shared" si="144"/>
        <v>0.3046271789893531</v>
      </c>
      <c r="F690" s="9">
        <f t="shared" si="145"/>
        <v>0.34642639851595974</v>
      </c>
      <c r="G690" s="9">
        <f t="shared" si="146"/>
        <v>1.0423293060433672</v>
      </c>
      <c r="H690" s="9">
        <f t="shared" si="147"/>
        <v>2.8657694578176272</v>
      </c>
      <c r="I690" s="9">
        <f t="shared" si="148"/>
        <v>3.2827011802349739</v>
      </c>
      <c r="J690" s="9">
        <f t="shared" si="149"/>
        <v>2.8866160439384942</v>
      </c>
      <c r="K690" s="11">
        <f t="shared" si="150"/>
        <v>0.35842293906810035</v>
      </c>
      <c r="L690" s="11">
        <f t="shared" si="151"/>
        <v>0.31347962382445144</v>
      </c>
      <c r="M690" s="11">
        <f t="shared" si="152"/>
        <v>0.35587188612099646</v>
      </c>
      <c r="N690" s="11">
        <f>'OddsRatio_working_3-way'!K690+'OddsRatio_working_3-way'!L690+'OddsRatio_working_3-way'!M690-('OddsRatio_working_3-way'!K690*'OddsRatio_working_3-way'!L690)-('OddsRatio_working_3-way'!K690*'OddsRatio_working_3-way'!M690)-('OddsRatio_working_3-way'!L690*'OddsRatio_working_3-way'!M690)+('OddsRatio_working_3-way'!K690*'OddsRatio_working_3-way'!L690*'OddsRatio_working_3-way'!M690)-1</f>
        <v>-0.28370991553095826</v>
      </c>
      <c r="O690" s="11">
        <f>0</f>
        <v>0</v>
      </c>
      <c r="P690" s="11">
        <f>('OddsRatio_working_3-way'!K690*'OddsRatio_working_3-way'!L690)+('OddsRatio_working_3-way'!K690*'OddsRatio_working_3-way'!M690)+('OddsRatio_working_3-way'!L690*'OddsRatio_working_3-way'!M690)-(3*'OddsRatio_working_3-way'!K690*'OddsRatio_working_3-way'!L690*'OddsRatio_working_3-way'!M690)</f>
        <v>0.2315140527230671</v>
      </c>
      <c r="Q690" s="11">
        <f>2*'OddsRatio_working_3-way'!K690*'OddsRatio_working_3-way'!L690*'OddsRatio_working_3-way'!M690</f>
        <v>7.9970311821439419E-2</v>
      </c>
      <c r="R690" s="11">
        <f t="shared" si="153"/>
        <v>0</v>
      </c>
      <c r="S690" s="11">
        <f t="shared" si="154"/>
        <v>-0.8160238329696462</v>
      </c>
      <c r="T690" s="11">
        <f t="shared" si="155"/>
        <v>-0.28187351743338385</v>
      </c>
      <c r="U690" s="11">
        <f>'OddsRatio_working_3-way'!S690-'OddsRatio_working_3-way'!R690^2/3</f>
        <v>-0.8160238329696462</v>
      </c>
      <c r="V690" s="11">
        <f>'OddsRatio_working_3-way'!S690*'OddsRatio_working_3-way'!R690/3-2*'OddsRatio_working_3-way'!R690^3/27-'OddsRatio_working_3-way'!T690</f>
        <v>0.28187351743338385</v>
      </c>
      <c r="W690" s="11">
        <f>'OddsRatio_working_3-way'!V690^2+4*'OddsRatio_working_3-way'!U690^3/27</f>
        <v>-1.0489654094375384E-3</v>
      </c>
      <c r="X690" s="11">
        <f>IF('OddsRatio_working_3-way'!W690&gt;0,IF(ABS('OddsRatio_working_3-way'!V690+SQRT('OddsRatio_working_3-way'!W690))/2&gt;0,ABS('OddsRatio_working_3-way'!V690+SQRT('OddsRatio_working_3-way'!W690))/2,ABS('OddsRatio_working_3-way'!V690-SQRT('OddsRatio_working_3-way'!W690))/2),SQRT(-'OddsRatio_working_3-way'!U690^3/27))</f>
        <v>0.14186405926071063</v>
      </c>
      <c r="Y690" s="11">
        <f>IF('OddsRatio_working_3-way'!W690&gt;=0,IF('OddsRatio_working_3-way'!V690+SQRT('OddsRatio_working_3-way'!W690)&gt;0,0,PI()),ACOS('OddsRatio_working_3-way'!V690/(2*'OddsRatio_working_3-way'!X690)))</f>
        <v>0.11439997071076613</v>
      </c>
      <c r="Z690" s="11">
        <f>'OddsRatio_working_3-way'!X690^(1/3)*COS('OddsRatio_working_3-way'!Y690/3)</f>
        <v>0.52116465302168358</v>
      </c>
      <c r="AA690" s="11">
        <f>'OddsRatio_working_3-way'!X690^(1/3)*COS(('OddsRatio_working_3-way'!Y690+2*PI())/3)</f>
        <v>-0.27780183791513907</v>
      </c>
      <c r="AB690" s="11">
        <f>'OddsRatio_working_3-way'!X690^(1/3)*COS(('OddsRatio_working_3-way'!Y690+4*PI())/3)</f>
        <v>-0.24336281510654459</v>
      </c>
      <c r="AC690" s="11">
        <f>'OddsRatio_working_3-way'!X690^(1/3)*SIN('OddsRatio_working_3-way'!Y690/3)</f>
        <v>1.9883379089169928E-2</v>
      </c>
      <c r="AD690" s="11">
        <f>'OddsRatio_working_3-way'!X690^(1/3)*SIN(('OddsRatio_working_3-way'!Y690+2*PI())/3)</f>
        <v>0.44140013952669549</v>
      </c>
      <c r="AE690" s="11">
        <f>'OddsRatio_working_3-way'!X690^(1/3)*SIN(('OddsRatio_working_3-way'!Y690+4*PI())/3)</f>
        <v>-0.4612835186158652</v>
      </c>
      <c r="AF690" s="11">
        <f>-'OddsRatio_working_3-way'!U690/(3*'OddsRatio_working_3-way'!X690^(1/3))*COS(('OddsRatio_working_3-way'!Y690)/3)</f>
        <v>0.52116465302168358</v>
      </c>
      <c r="AG690" s="11">
        <f>-'OddsRatio_working_3-way'!U690/(3*'OddsRatio_working_3-way'!X690^(1/3))*COS(('OddsRatio_working_3-way'!Y690+2*PI())/3)</f>
        <v>-0.27780183791513907</v>
      </c>
      <c r="AH690" s="11">
        <f>-'OddsRatio_working_3-way'!U690/(3*'OddsRatio_working_3-way'!X690^(1/3))*COS(('OddsRatio_working_3-way'!Y690+4*PI())/3)</f>
        <v>-0.24336281510654459</v>
      </c>
      <c r="AI690" s="11">
        <f>'OddsRatio_working_3-way'!U690/(3*'OddsRatio_working_3-way'!X690^(1/3))*SIN(('OddsRatio_working_3-way'!Y690)/3)</f>
        <v>-1.9883379089169928E-2</v>
      </c>
      <c r="AJ690" s="11">
        <f>'OddsRatio_working_3-way'!U690/(3*'OddsRatio_working_3-way'!X690^(1/3))*SIN(('OddsRatio_working_3-way'!Y690+2*PI())/3)</f>
        <v>-0.44140013952669549</v>
      </c>
      <c r="AK690" s="11">
        <f>'OddsRatio_working_3-way'!U690/(3*'OddsRatio_working_3-way'!X690^(1/3))*SIN(('OddsRatio_working_3-way'!Y690+4*PI())/3)</f>
        <v>0.4612835186158652</v>
      </c>
      <c r="AL690" s="11">
        <f>'OddsRatio_working_3-way'!Z690+'OddsRatio_working_3-way'!AF690</f>
        <v>1.0423293060433672</v>
      </c>
      <c r="AM690" s="11">
        <f>'OddsRatio_working_3-way'!AA690+'OddsRatio_working_3-way'!AG690</f>
        <v>-0.55560367583027814</v>
      </c>
      <c r="AN690" s="11">
        <f>'OddsRatio_working_3-way'!AB690+'OddsRatio_working_3-way'!AH690</f>
        <v>-0.48672563021308918</v>
      </c>
      <c r="AO690" s="11">
        <f>'OddsRatio_working_3-way'!AC690+'OddsRatio_working_3-way'!AI690</f>
        <v>0</v>
      </c>
      <c r="AP690" s="11">
        <f>'OddsRatio_working_3-way'!AD690+'OddsRatio_working_3-way'!AJ690</f>
        <v>0</v>
      </c>
      <c r="AQ690" s="11">
        <f>'OddsRatio_working_3-way'!AE690+'OddsRatio_working_3-way'!AK690</f>
        <v>0</v>
      </c>
      <c r="AR690" s="10">
        <f>IF(A690="","",IF(('OddsRatio_working_3-way'!X690=0),IF(Q690&gt;0,-Q690^(1/3),(-Q690)^(1/3)),'OddsRatio_working_3-way'!AL690-'OddsRatio_working_3-way'!R690/3))</f>
        <v>1.0423293060433672</v>
      </c>
      <c r="AS690" s="11">
        <f>IF(('OddsRatio_working_3-way'!X690=0),IF(Q690&gt;0,-Q690^(1/3),(-Q690)^(1/3)),'OddsRatio_working_3-way'!AM690-'OddsRatio_working_3-way'!R690/3)</f>
        <v>-0.55560367583027814</v>
      </c>
      <c r="AT690" s="11">
        <f>IF(('OddsRatio_working_3-way'!X690=0),IF(Q690&gt;0,-Q690^(1/3),(-Q690)^(1/3)),'OddsRatio_working_3-way'!AN690-'OddsRatio_working_3-way'!R690/3)</f>
        <v>-0.48672563021308918</v>
      </c>
      <c r="AU690" s="11">
        <f>IF(('OddsRatio_working_3-way'!X690=0),0,'OddsRatio_working_3-way'!AO690)</f>
        <v>0</v>
      </c>
      <c r="AV690" s="11">
        <f>IF(('OddsRatio_working_3-way'!X690=0),0,'OddsRatio_working_3-way'!AP690)</f>
        <v>0</v>
      </c>
      <c r="AW690" s="11">
        <f>IF(('OddsRatio_working_3-way'!X690=0),0,'OddsRatio_working_3-way'!AQ690)</f>
        <v>0</v>
      </c>
    </row>
    <row r="691" spans="1:49" x14ac:dyDescent="0.2">
      <c r="A691" s="4">
        <f>IF('True_Odds_Calculator_3-way'!A692="","",'True_Odds_Calculator_3-way'!A692)</f>
        <v>3.95</v>
      </c>
      <c r="B691" s="4">
        <f>IF('True_Odds_Calculator_3-way'!B692="","",'True_Odds_Calculator_3-way'!B692)</f>
        <v>3.51</v>
      </c>
      <c r="C691" s="4">
        <f>IF('True_Odds_Calculator_3-way'!C692="","",'True_Odds_Calculator_3-way'!C692)</f>
        <v>1.99</v>
      </c>
      <c r="D691" s="9">
        <f t="shared" si="143"/>
        <v>0.24130985758068962</v>
      </c>
      <c r="E691" s="9">
        <f t="shared" si="144"/>
        <v>0.27210095500980136</v>
      </c>
      <c r="F691" s="9">
        <f t="shared" si="145"/>
        <v>0.48658918740950907</v>
      </c>
      <c r="G691" s="9">
        <f t="shared" si="146"/>
        <v>1.0657794990376326</v>
      </c>
      <c r="H691" s="9">
        <f t="shared" si="147"/>
        <v>4.1440495221610174</v>
      </c>
      <c r="I691" s="9">
        <f t="shared" si="148"/>
        <v>3.6751065425844573</v>
      </c>
      <c r="J691" s="9">
        <f t="shared" si="149"/>
        <v>2.0551217040472562</v>
      </c>
      <c r="K691" s="11">
        <f t="shared" si="150"/>
        <v>0.25316455696202528</v>
      </c>
      <c r="L691" s="11">
        <f t="shared" si="151"/>
        <v>0.28490028490028491</v>
      </c>
      <c r="M691" s="11">
        <f t="shared" si="152"/>
        <v>0.50251256281407031</v>
      </c>
      <c r="N691" s="11">
        <f>'OddsRatio_working_3-way'!K691+'OddsRatio_working_3-way'!L691+'OddsRatio_working_3-way'!M691-('OddsRatio_working_3-way'!K691*'OddsRatio_working_3-way'!L691)-('OddsRatio_working_3-way'!K691*'OddsRatio_working_3-way'!M691)-('OddsRatio_working_3-way'!L691*'OddsRatio_working_3-way'!M691)+('OddsRatio_working_3-way'!K691*'OddsRatio_working_3-way'!L691*'OddsRatio_working_3-way'!M691)-1</f>
        <v>-0.26568904242080249</v>
      </c>
      <c r="O691" s="11">
        <f>0</f>
        <v>0</v>
      </c>
      <c r="P691" s="11">
        <f>('OddsRatio_working_3-way'!K691*'OddsRatio_working_3-way'!L691)+('OddsRatio_working_3-way'!K691*'OddsRatio_working_3-way'!M691)+('OddsRatio_working_3-way'!L691*'OddsRatio_working_3-way'!M691)-(3*'OddsRatio_working_3-way'!K691*'OddsRatio_working_3-way'!L691*'OddsRatio_working_3-way'!M691)</f>
        <v>0.23377734719252435</v>
      </c>
      <c r="Q691" s="11">
        <f>2*'OddsRatio_working_3-way'!K691*'OddsRatio_working_3-way'!L691*'OddsRatio_working_3-way'!M691</f>
        <v>7.2489099904658696E-2</v>
      </c>
      <c r="R691" s="11">
        <f t="shared" si="153"/>
        <v>0</v>
      </c>
      <c r="S691" s="11">
        <f t="shared" si="154"/>
        <v>-0.87989081168904248</v>
      </c>
      <c r="T691" s="11">
        <f t="shared" si="155"/>
        <v>-0.27283436021365653</v>
      </c>
      <c r="U691" s="11">
        <f>'OddsRatio_working_3-way'!S691-'OddsRatio_working_3-way'!R691^2/3</f>
        <v>-0.87989081168904248</v>
      </c>
      <c r="V691" s="11">
        <f>'OddsRatio_working_3-way'!S691*'OddsRatio_working_3-way'!R691/3-2*'OddsRatio_working_3-way'!R691^3/27-'OddsRatio_working_3-way'!T691</f>
        <v>0.27283436021365653</v>
      </c>
      <c r="W691" s="11">
        <f>'OddsRatio_working_3-way'!V691^2+4*'OddsRatio_working_3-way'!U691^3/27</f>
        <v>-2.6482651174062816E-2</v>
      </c>
      <c r="X691" s="11">
        <f>IF('OddsRatio_working_3-way'!W691&gt;0,IF(ABS('OddsRatio_working_3-way'!V691+SQRT('OddsRatio_working_3-way'!W691))/2&gt;0,ABS('OddsRatio_working_3-way'!V691+SQRT('OddsRatio_working_3-way'!W691))/2,ABS('OddsRatio_working_3-way'!V691-SQRT('OddsRatio_working_3-way'!W691))/2),SQRT(-'OddsRatio_working_3-way'!U691^3/27))</f>
        <v>0.15884051694015142</v>
      </c>
      <c r="Y691" s="11">
        <f>IF('OddsRatio_working_3-way'!W691&gt;=0,IF('OddsRatio_working_3-way'!V691+SQRT('OddsRatio_working_3-way'!W691)&gt;0,0,PI()),ACOS('OddsRatio_working_3-way'!V691/(2*'OddsRatio_working_3-way'!X691)))</f>
        <v>0.53781284017189579</v>
      </c>
      <c r="Z691" s="11">
        <f>'OddsRatio_working_3-way'!X691^(1/3)*COS('OddsRatio_working_3-way'!Y691/3)</f>
        <v>0.5328897495188164</v>
      </c>
      <c r="AA691" s="11">
        <f>'OddsRatio_working_3-way'!X691^(1/3)*COS(('OddsRatio_working_3-way'!Y691+2*PI())/3)</f>
        <v>-0.35007554536290447</v>
      </c>
      <c r="AB691" s="11">
        <f>'OddsRatio_working_3-way'!X691^(1/3)*COS(('OddsRatio_working_3-way'!Y691+4*PI())/3)</f>
        <v>-0.18281420415591185</v>
      </c>
      <c r="AC691" s="11">
        <f>'OddsRatio_working_3-way'!X691^(1/3)*SIN('OddsRatio_working_3-way'!Y691/3)</f>
        <v>9.6568380370875104E-2</v>
      </c>
      <c r="AD691" s="11">
        <f>'OddsRatio_working_3-way'!X691^(1/3)*SIN(('OddsRatio_working_3-way'!Y691+2*PI())/3)</f>
        <v>0.41321187031418388</v>
      </c>
      <c r="AE691" s="11">
        <f>'OddsRatio_working_3-way'!X691^(1/3)*SIN(('OddsRatio_working_3-way'!Y691+4*PI())/3)</f>
        <v>-0.50978025068505894</v>
      </c>
      <c r="AF691" s="11">
        <f>-'OddsRatio_working_3-way'!U691/(3*'OddsRatio_working_3-way'!X691^(1/3))*COS(('OddsRatio_working_3-way'!Y691)/3)</f>
        <v>0.53288974951881629</v>
      </c>
      <c r="AG691" s="11">
        <f>-'OddsRatio_working_3-way'!U691/(3*'OddsRatio_working_3-way'!X691^(1/3))*COS(('OddsRatio_working_3-way'!Y691+2*PI())/3)</f>
        <v>-0.35007554536290442</v>
      </c>
      <c r="AH691" s="11">
        <f>-'OddsRatio_working_3-way'!U691/(3*'OddsRatio_working_3-way'!X691^(1/3))*COS(('OddsRatio_working_3-way'!Y691+4*PI())/3)</f>
        <v>-0.18281420415591182</v>
      </c>
      <c r="AI691" s="11">
        <f>'OddsRatio_working_3-way'!U691/(3*'OddsRatio_working_3-way'!X691^(1/3))*SIN(('OddsRatio_working_3-way'!Y691)/3)</f>
        <v>-9.656838037087509E-2</v>
      </c>
      <c r="AJ691" s="11">
        <f>'OddsRatio_working_3-way'!U691/(3*'OddsRatio_working_3-way'!X691^(1/3))*SIN(('OddsRatio_working_3-way'!Y691+2*PI())/3)</f>
        <v>-0.41321187031418377</v>
      </c>
      <c r="AK691" s="11">
        <f>'OddsRatio_working_3-way'!U691/(3*'OddsRatio_working_3-way'!X691^(1/3))*SIN(('OddsRatio_working_3-way'!Y691+4*PI())/3)</f>
        <v>0.50978025068505883</v>
      </c>
      <c r="AL691" s="11">
        <f>'OddsRatio_working_3-way'!Z691+'OddsRatio_working_3-way'!AF691</f>
        <v>1.0657794990376326</v>
      </c>
      <c r="AM691" s="11">
        <f>'OddsRatio_working_3-way'!AA691+'OddsRatio_working_3-way'!AG691</f>
        <v>-0.70015109072580883</v>
      </c>
      <c r="AN691" s="11">
        <f>'OddsRatio_working_3-way'!AB691+'OddsRatio_working_3-way'!AH691</f>
        <v>-0.36562840831182364</v>
      </c>
      <c r="AO691" s="11">
        <f>'OddsRatio_working_3-way'!AC691+'OddsRatio_working_3-way'!AI691</f>
        <v>0</v>
      </c>
      <c r="AP691" s="11">
        <f>'OddsRatio_working_3-way'!AD691+'OddsRatio_working_3-way'!AJ691</f>
        <v>0</v>
      </c>
      <c r="AQ691" s="11">
        <f>'OddsRatio_working_3-way'!AE691+'OddsRatio_working_3-way'!AK691</f>
        <v>0</v>
      </c>
      <c r="AR691" s="10">
        <f>IF(A691="","",IF(('OddsRatio_working_3-way'!X691=0),IF(Q691&gt;0,-Q691^(1/3),(-Q691)^(1/3)),'OddsRatio_working_3-way'!AL691-'OddsRatio_working_3-way'!R691/3))</f>
        <v>1.0657794990376326</v>
      </c>
      <c r="AS691" s="11">
        <f>IF(('OddsRatio_working_3-way'!X691=0),IF(Q691&gt;0,-Q691^(1/3),(-Q691)^(1/3)),'OddsRatio_working_3-way'!AM691-'OddsRatio_working_3-way'!R691/3)</f>
        <v>-0.70015109072580883</v>
      </c>
      <c r="AT691" s="11">
        <f>IF(('OddsRatio_working_3-way'!X691=0),IF(Q691&gt;0,-Q691^(1/3),(-Q691)^(1/3)),'OddsRatio_working_3-way'!AN691-'OddsRatio_working_3-way'!R691/3)</f>
        <v>-0.36562840831182364</v>
      </c>
      <c r="AU691" s="11">
        <f>IF(('OddsRatio_working_3-way'!X691=0),0,'OddsRatio_working_3-way'!AO691)</f>
        <v>0</v>
      </c>
      <c r="AV691" s="11">
        <f>IF(('OddsRatio_working_3-way'!X691=0),0,'OddsRatio_working_3-way'!AP691)</f>
        <v>0</v>
      </c>
      <c r="AW691" s="11">
        <f>IF(('OddsRatio_working_3-way'!X691=0),0,'OddsRatio_working_3-way'!AQ691)</f>
        <v>0</v>
      </c>
    </row>
    <row r="692" spans="1:49" x14ac:dyDescent="0.2">
      <c r="A692" s="4">
        <f>IF('True_Odds_Calculator_3-way'!A693="","",'True_Odds_Calculator_3-way'!A693)</f>
        <v>4</v>
      </c>
      <c r="B692" s="4">
        <f>IF('True_Odds_Calculator_3-way'!B693="","",'True_Odds_Calculator_3-way'!B693)</f>
        <v>3.47</v>
      </c>
      <c r="C692" s="4">
        <f>IF('True_Odds_Calculator_3-way'!C693="","",'True_Odds_Calculator_3-way'!C693)</f>
        <v>1.99</v>
      </c>
      <c r="D692" s="9">
        <f t="shared" si="143"/>
        <v>0.23820887988870065</v>
      </c>
      <c r="E692" s="9">
        <f t="shared" si="144"/>
        <v>0.27525332508171013</v>
      </c>
      <c r="F692" s="9">
        <f t="shared" si="145"/>
        <v>0.48653779502958927</v>
      </c>
      <c r="G692" s="9">
        <f t="shared" si="146"/>
        <v>1.0659987717043884</v>
      </c>
      <c r="H692" s="9">
        <f t="shared" si="147"/>
        <v>4.1979963151131656</v>
      </c>
      <c r="I692" s="9">
        <f t="shared" si="148"/>
        <v>3.6330169661098397</v>
      </c>
      <c r="J692" s="9">
        <f t="shared" si="149"/>
        <v>2.0553387839873447</v>
      </c>
      <c r="K692" s="11">
        <f t="shared" si="150"/>
        <v>0.25</v>
      </c>
      <c r="L692" s="11">
        <f t="shared" si="151"/>
        <v>0.28818443804034583</v>
      </c>
      <c r="M692" s="11">
        <f t="shared" si="152"/>
        <v>0.50251256281407031</v>
      </c>
      <c r="N692" s="11">
        <f>'OddsRatio_working_3-way'!K692+'OddsRatio_working_3-way'!L692+'OddsRatio_working_3-way'!M692-('OddsRatio_working_3-way'!K692*'OddsRatio_working_3-way'!L692)-('OddsRatio_working_3-way'!K692*'OddsRatio_working_3-way'!M692)-('OddsRatio_working_3-way'!L692*'OddsRatio_working_3-way'!M692)+('OddsRatio_working_3-way'!K692*'OddsRatio_working_3-way'!L692*'OddsRatio_working_3-way'!M692)-1</f>
        <v>-0.26558947475127814</v>
      </c>
      <c r="O692" s="11">
        <f>0</f>
        <v>0</v>
      </c>
      <c r="P692" s="11">
        <f>('OddsRatio_working_3-way'!K692*'OddsRatio_working_3-way'!L692)+('OddsRatio_working_3-way'!K692*'OddsRatio_working_3-way'!M692)+('OddsRatio_working_3-way'!L692*'OddsRatio_working_3-way'!M692)-(3*'OddsRatio_working_3-way'!K692*'OddsRatio_working_3-way'!L692*'OddsRatio_working_3-way'!M692)</f>
        <v>0.2338783253443007</v>
      </c>
      <c r="Q692" s="11">
        <f>2*'OddsRatio_working_3-way'!K692*'OddsRatio_working_3-way'!L692*'OddsRatio_working_3-way'!M692</f>
        <v>7.2408150261393411E-2</v>
      </c>
      <c r="R692" s="11">
        <f t="shared" si="153"/>
        <v>0</v>
      </c>
      <c r="S692" s="11">
        <f t="shared" si="154"/>
        <v>-0.88060088060087993</v>
      </c>
      <c r="T692" s="11">
        <f t="shared" si="155"/>
        <v>-0.27263185157921982</v>
      </c>
      <c r="U692" s="11">
        <f>'OddsRatio_working_3-way'!S692-'OddsRatio_working_3-way'!R692^2/3</f>
        <v>-0.88060088060087993</v>
      </c>
      <c r="V692" s="11">
        <f>'OddsRatio_working_3-way'!S692*'OddsRatio_working_3-way'!R692/3-2*'OddsRatio_working_3-way'!R692^3/27-'OddsRatio_working_3-way'!T692</f>
        <v>0.27263185157921982</v>
      </c>
      <c r="W692" s="11">
        <f>'OddsRatio_working_3-way'!V692^2+4*'OddsRatio_working_3-way'!U692^3/27</f>
        <v>-2.6837639314961442E-2</v>
      </c>
      <c r="X692" s="11">
        <f>IF('OddsRatio_working_3-way'!W692&gt;0,IF(ABS('OddsRatio_working_3-way'!V692+SQRT('OddsRatio_working_3-way'!W692))/2&gt;0,ABS('OddsRatio_working_3-way'!V692+SQRT('OddsRatio_working_3-way'!W692))/2,ABS('OddsRatio_working_3-way'!V692-SQRT('OddsRatio_working_3-way'!W692))/2),SQRT(-'OddsRatio_working_3-way'!U692^3/27))</f>
        <v>0.15903283136704446</v>
      </c>
      <c r="Y692" s="11">
        <f>IF('OddsRatio_working_3-way'!W692&gt;=0,IF('OddsRatio_working_3-way'!V692+SQRT('OddsRatio_working_3-way'!W692)&gt;0,0,PI()),ACOS('OddsRatio_working_3-way'!V692/(2*'OddsRatio_working_3-way'!X692)))</f>
        <v>0.54107425109875429</v>
      </c>
      <c r="Z692" s="11">
        <f>'OddsRatio_working_3-way'!X692^(1/3)*COS('OddsRatio_working_3-way'!Y692/3)</f>
        <v>0.53299938585219431</v>
      </c>
      <c r="AA692" s="11">
        <f>'OddsRatio_working_3-way'!X692^(1/3)*COS(('OddsRatio_working_3-way'!Y692+2*PI())/3)</f>
        <v>-0.35066596384923993</v>
      </c>
      <c r="AB692" s="11">
        <f>'OddsRatio_working_3-way'!X692^(1/3)*COS(('OddsRatio_working_3-way'!Y692+4*PI())/3)</f>
        <v>-0.18233342200295444</v>
      </c>
      <c r="AC692" s="11">
        <f>'OddsRatio_working_3-way'!X692^(1/3)*SIN('OddsRatio_working_3-way'!Y692/3)</f>
        <v>9.7186838348326879E-2</v>
      </c>
      <c r="AD692" s="11">
        <f>'OddsRatio_working_3-way'!X692^(1/3)*SIN(('OddsRatio_working_3-way'!Y692+2*PI())/3)</f>
        <v>0.41299758917534085</v>
      </c>
      <c r="AE692" s="11">
        <f>'OddsRatio_working_3-way'!X692^(1/3)*SIN(('OddsRatio_working_3-way'!Y692+4*PI())/3)</f>
        <v>-0.51018442752366777</v>
      </c>
      <c r="AF692" s="11">
        <f>-'OddsRatio_working_3-way'!U692/(3*'OddsRatio_working_3-way'!X692^(1/3))*COS(('OddsRatio_working_3-way'!Y692)/3)</f>
        <v>0.53299938585219409</v>
      </c>
      <c r="AG692" s="11">
        <f>-'OddsRatio_working_3-way'!U692/(3*'OddsRatio_working_3-way'!X692^(1/3))*COS(('OddsRatio_working_3-way'!Y692+2*PI())/3)</f>
        <v>-0.35066596384923976</v>
      </c>
      <c r="AH692" s="11">
        <f>-'OddsRatio_working_3-way'!U692/(3*'OddsRatio_working_3-way'!X692^(1/3))*COS(('OddsRatio_working_3-way'!Y692+4*PI())/3)</f>
        <v>-0.18233342200295435</v>
      </c>
      <c r="AI692" s="11">
        <f>'OddsRatio_working_3-way'!U692/(3*'OddsRatio_working_3-way'!X692^(1/3))*SIN(('OddsRatio_working_3-way'!Y692)/3)</f>
        <v>-9.7186838348326837E-2</v>
      </c>
      <c r="AJ692" s="11">
        <f>'OddsRatio_working_3-way'!U692/(3*'OddsRatio_working_3-way'!X692^(1/3))*SIN(('OddsRatio_working_3-way'!Y692+2*PI())/3)</f>
        <v>-0.41299758917534068</v>
      </c>
      <c r="AK692" s="11">
        <f>'OddsRatio_working_3-way'!U692/(3*'OddsRatio_working_3-way'!X692^(1/3))*SIN(('OddsRatio_working_3-way'!Y692+4*PI())/3)</f>
        <v>0.51018442752366755</v>
      </c>
      <c r="AL692" s="11">
        <f>'OddsRatio_working_3-way'!Z692+'OddsRatio_working_3-way'!AF692</f>
        <v>1.0659987717043884</v>
      </c>
      <c r="AM692" s="11">
        <f>'OddsRatio_working_3-way'!AA692+'OddsRatio_working_3-way'!AG692</f>
        <v>-0.70133192769847974</v>
      </c>
      <c r="AN692" s="11">
        <f>'OddsRatio_working_3-way'!AB692+'OddsRatio_working_3-way'!AH692</f>
        <v>-0.36466684400590876</v>
      </c>
      <c r="AO692" s="11">
        <f>'OddsRatio_working_3-way'!AC692+'OddsRatio_working_3-way'!AI692</f>
        <v>0</v>
      </c>
      <c r="AP692" s="11">
        <f>'OddsRatio_working_3-way'!AD692+'OddsRatio_working_3-way'!AJ692</f>
        <v>0</v>
      </c>
      <c r="AQ692" s="11">
        <f>'OddsRatio_working_3-way'!AE692+'OddsRatio_working_3-way'!AK692</f>
        <v>0</v>
      </c>
      <c r="AR692" s="10">
        <f>IF(A692="","",IF(('OddsRatio_working_3-way'!X692=0),IF(Q692&gt;0,-Q692^(1/3),(-Q692)^(1/3)),'OddsRatio_working_3-way'!AL692-'OddsRatio_working_3-way'!R692/3))</f>
        <v>1.0659987717043884</v>
      </c>
      <c r="AS692" s="11">
        <f>IF(('OddsRatio_working_3-way'!X692=0),IF(Q692&gt;0,-Q692^(1/3),(-Q692)^(1/3)),'OddsRatio_working_3-way'!AM692-'OddsRatio_working_3-way'!R692/3)</f>
        <v>-0.70133192769847974</v>
      </c>
      <c r="AT692" s="11">
        <f>IF(('OddsRatio_working_3-way'!X692=0),IF(Q692&gt;0,-Q692^(1/3),(-Q692)^(1/3)),'OddsRatio_working_3-way'!AN692-'OddsRatio_working_3-way'!R692/3)</f>
        <v>-0.36466684400590876</v>
      </c>
      <c r="AU692" s="11">
        <f>IF(('OddsRatio_working_3-way'!X692=0),0,'OddsRatio_working_3-way'!AO692)</f>
        <v>0</v>
      </c>
      <c r="AV692" s="11">
        <f>IF(('OddsRatio_working_3-way'!X692=0),0,'OddsRatio_working_3-way'!AP692)</f>
        <v>0</v>
      </c>
      <c r="AW692" s="11">
        <f>IF(('OddsRatio_working_3-way'!X692=0),0,'OddsRatio_working_3-way'!AQ692)</f>
        <v>0</v>
      </c>
    </row>
    <row r="693" spans="1:4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3.49</v>
      </c>
      <c r="C693" s="4">
        <f>IF('True_Odds_Calculator_3-way'!C694="","",'True_Odds_Calculator_3-way'!C694)</f>
        <v>2.88</v>
      </c>
      <c r="D693" s="9">
        <f t="shared" si="143"/>
        <v>0.38000407994758933</v>
      </c>
      <c r="E693" s="9">
        <f t="shared" si="144"/>
        <v>0.28001468423764392</v>
      </c>
      <c r="F693" s="9">
        <f t="shared" si="145"/>
        <v>0.33998123581476691</v>
      </c>
      <c r="G693" s="9">
        <f t="shared" si="146"/>
        <v>1.032627021004485</v>
      </c>
      <c r="H693" s="9">
        <f t="shared" si="147"/>
        <v>2.6315506931870871</v>
      </c>
      <c r="I693" s="9">
        <f t="shared" si="148"/>
        <v>3.5712412823011674</v>
      </c>
      <c r="J693" s="9">
        <f t="shared" si="149"/>
        <v>2.9413387994884319</v>
      </c>
      <c r="K693" s="11">
        <f t="shared" si="150"/>
        <v>0.38759689922480617</v>
      </c>
      <c r="L693" s="11">
        <f t="shared" si="151"/>
        <v>0.28653295128939826</v>
      </c>
      <c r="M693" s="11">
        <f t="shared" si="152"/>
        <v>0.34722222222222221</v>
      </c>
      <c r="N693" s="11">
        <f>'OddsRatio_working_3-way'!K693+'OddsRatio_working_3-way'!L693+'OddsRatio_working_3-way'!M693-('OddsRatio_working_3-way'!K693*'OddsRatio_working_3-way'!L693)-('OddsRatio_working_3-way'!K693*'OddsRatio_working_3-way'!M693)-('OddsRatio_working_3-way'!L693*'OddsRatio_working_3-way'!M693)+('OddsRatio_working_3-way'!K693*'OddsRatio_working_3-way'!L693*'OddsRatio_working_3-way'!M693)-1</f>
        <v>-0.28521782427459796</v>
      </c>
      <c r="O693" s="11">
        <f>0</f>
        <v>0</v>
      </c>
      <c r="P693" s="11">
        <f>('OddsRatio_working_3-way'!K693*'OddsRatio_working_3-way'!L693)+('OddsRatio_working_3-way'!K693*'OddsRatio_working_3-way'!M693)+('OddsRatio_working_3-way'!L693*'OddsRatio_working_3-way'!M693)-(3*'OddsRatio_working_3-way'!K693*'OddsRatio_working_3-way'!L693*'OddsRatio_working_3-way'!M693)</f>
        <v>0.22944539461831392</v>
      </c>
      <c r="Q693" s="11">
        <f>2*'OddsRatio_working_3-way'!K693*'OddsRatio_working_3-way'!L693*'OddsRatio_working_3-way'!M693</f>
        <v>7.7124502392710556E-2</v>
      </c>
      <c r="R693" s="11">
        <f t="shared" si="153"/>
        <v>0</v>
      </c>
      <c r="S693" s="11">
        <f t="shared" si="154"/>
        <v>-0.80445671725414936</v>
      </c>
      <c r="T693" s="11">
        <f t="shared" si="155"/>
        <v>-0.27040561924509221</v>
      </c>
      <c r="U693" s="11">
        <f>'OddsRatio_working_3-way'!S693-'OddsRatio_working_3-way'!R693^2/3</f>
        <v>-0.80445671725414936</v>
      </c>
      <c r="V693" s="11">
        <f>'OddsRatio_working_3-way'!S693*'OddsRatio_working_3-way'!R693/3-2*'OddsRatio_working_3-way'!R693^3/27-'OddsRatio_working_3-way'!T693</f>
        <v>0.27040561924509221</v>
      </c>
      <c r="W693" s="11">
        <f>'OddsRatio_working_3-way'!V693^2+4*'OddsRatio_working_3-way'!U693^3/27</f>
        <v>-4.0074166714322845E-3</v>
      </c>
      <c r="X693" s="11">
        <f>IF('OddsRatio_working_3-way'!W693&gt;0,IF(ABS('OddsRatio_working_3-way'!V693+SQRT('OddsRatio_working_3-way'!W693))/2&gt;0,ABS('OddsRatio_working_3-way'!V693+SQRT('OddsRatio_working_3-way'!W693))/2,ABS('OddsRatio_working_3-way'!V693-SQRT('OddsRatio_working_3-way'!W693))/2),SQRT(-'OddsRatio_working_3-way'!U693^3/27))</f>
        <v>0.13885839512859321</v>
      </c>
      <c r="Y693" s="11">
        <f>IF('OddsRatio_working_3-way'!W693&gt;=0,IF('OddsRatio_working_3-way'!V693+SQRT('OddsRatio_working_3-way'!W693)&gt;0,0,PI()),ACOS('OddsRatio_working_3-way'!V693/(2*'OddsRatio_working_3-way'!X693)))</f>
        <v>0.22996662000935775</v>
      </c>
      <c r="Z693" s="11">
        <f>'OddsRatio_working_3-way'!X693^(1/3)*COS('OddsRatio_working_3-way'!Y693/3)</f>
        <v>0.51631351050224261</v>
      </c>
      <c r="AA693" s="11">
        <f>'OddsRatio_working_3-way'!X693^(1/3)*COS(('OddsRatio_working_3-way'!Y693+2*PI())/3)</f>
        <v>-0.29249985453140354</v>
      </c>
      <c r="AB693" s="11">
        <f>'OddsRatio_working_3-way'!X693^(1/3)*COS(('OddsRatio_working_3-way'!Y693+4*PI())/3)</f>
        <v>-0.22381365597083924</v>
      </c>
      <c r="AC693" s="11">
        <f>'OddsRatio_working_3-way'!X693^(1/3)*SIN('OddsRatio_working_3-way'!Y693/3)</f>
        <v>3.9655995228554036E-2</v>
      </c>
      <c r="AD693" s="11">
        <f>'OddsRatio_working_3-way'!X693^(1/3)*SIN(('OddsRatio_working_3-way'!Y693+2*PI())/3)</f>
        <v>0.4273126187977887</v>
      </c>
      <c r="AE693" s="11">
        <f>'OddsRatio_working_3-way'!X693^(1/3)*SIN(('OddsRatio_working_3-way'!Y693+4*PI())/3)</f>
        <v>-0.4669686140263426</v>
      </c>
      <c r="AF693" s="11">
        <f>-'OddsRatio_working_3-way'!U693/(3*'OddsRatio_working_3-way'!X693^(1/3))*COS(('OddsRatio_working_3-way'!Y693)/3)</f>
        <v>0.5163135105022425</v>
      </c>
      <c r="AG693" s="11">
        <f>-'OddsRatio_working_3-way'!U693/(3*'OddsRatio_working_3-way'!X693^(1/3))*COS(('OddsRatio_working_3-way'!Y693+2*PI())/3)</f>
        <v>-0.29249985453140342</v>
      </c>
      <c r="AH693" s="11">
        <f>-'OddsRatio_working_3-way'!U693/(3*'OddsRatio_working_3-way'!X693^(1/3))*COS(('OddsRatio_working_3-way'!Y693+4*PI())/3)</f>
        <v>-0.22381365597083919</v>
      </c>
      <c r="AI693" s="11">
        <f>'OddsRatio_working_3-way'!U693/(3*'OddsRatio_working_3-way'!X693^(1/3))*SIN(('OddsRatio_working_3-way'!Y693)/3)</f>
        <v>-3.9655995228554029E-2</v>
      </c>
      <c r="AJ693" s="11">
        <f>'OddsRatio_working_3-way'!U693/(3*'OddsRatio_working_3-way'!X693^(1/3))*SIN(('OddsRatio_working_3-way'!Y693+2*PI())/3)</f>
        <v>-0.42731261879778865</v>
      </c>
      <c r="AK693" s="11">
        <f>'OddsRatio_working_3-way'!U693/(3*'OddsRatio_working_3-way'!X693^(1/3))*SIN(('OddsRatio_working_3-way'!Y693+4*PI())/3)</f>
        <v>0.46696861402634249</v>
      </c>
      <c r="AL693" s="11">
        <f>'OddsRatio_working_3-way'!Z693+'OddsRatio_working_3-way'!AF693</f>
        <v>1.032627021004485</v>
      </c>
      <c r="AM693" s="11">
        <f>'OddsRatio_working_3-way'!AA693+'OddsRatio_working_3-way'!AG693</f>
        <v>-0.58499970906280696</v>
      </c>
      <c r="AN693" s="11">
        <f>'OddsRatio_working_3-way'!AB693+'OddsRatio_working_3-way'!AH693</f>
        <v>-0.44762731194167843</v>
      </c>
      <c r="AO693" s="11">
        <f>'OddsRatio_working_3-way'!AC693+'OddsRatio_working_3-way'!AI693</f>
        <v>0</v>
      </c>
      <c r="AP693" s="11">
        <f>'OddsRatio_working_3-way'!AD693+'OddsRatio_working_3-way'!AJ693</f>
        <v>0</v>
      </c>
      <c r="AQ693" s="11">
        <f>'OddsRatio_working_3-way'!AE693+'OddsRatio_working_3-way'!AK693</f>
        <v>0</v>
      </c>
      <c r="AR693" s="10">
        <f>IF(A693="","",IF(('OddsRatio_working_3-way'!X693=0),IF(Q693&gt;0,-Q693^(1/3),(-Q693)^(1/3)),'OddsRatio_working_3-way'!AL693-'OddsRatio_working_3-way'!R693/3))</f>
        <v>1.032627021004485</v>
      </c>
      <c r="AS693" s="11">
        <f>IF(('OddsRatio_working_3-way'!X693=0),IF(Q693&gt;0,-Q693^(1/3),(-Q693)^(1/3)),'OddsRatio_working_3-way'!AM693-'OddsRatio_working_3-way'!R693/3)</f>
        <v>-0.58499970906280696</v>
      </c>
      <c r="AT693" s="11">
        <f>IF(('OddsRatio_working_3-way'!X693=0),IF(Q693&gt;0,-Q693^(1/3),(-Q693)^(1/3)),'OddsRatio_working_3-way'!AN693-'OddsRatio_working_3-way'!R693/3)</f>
        <v>-0.44762731194167843</v>
      </c>
      <c r="AU693" s="11">
        <f>IF(('OddsRatio_working_3-way'!X693=0),0,'OddsRatio_working_3-way'!AO693)</f>
        <v>0</v>
      </c>
      <c r="AV693" s="11">
        <f>IF(('OddsRatio_working_3-way'!X693=0),0,'OddsRatio_working_3-way'!AP693)</f>
        <v>0</v>
      </c>
      <c r="AW693" s="11">
        <f>IF(('OddsRatio_working_3-way'!X693=0),0,'OddsRatio_working_3-way'!AQ693)</f>
        <v>0</v>
      </c>
    </row>
    <row r="694" spans="1:49" x14ac:dyDescent="0.2">
      <c r="A694" s="4">
        <f>IF('True_Odds_Calculator_3-way'!A695="","",'True_Odds_Calculator_3-way'!A695)</f>
        <v>1.45</v>
      </c>
      <c r="B694" s="4">
        <f>IF('True_Odds_Calculator_3-way'!B695="","",'True_Odds_Calculator_3-way'!B695)</f>
        <v>4.51</v>
      </c>
      <c r="C694" s="4">
        <f>IF('True_Odds_Calculator_3-way'!C695="","",'True_Odds_Calculator_3-way'!C695)</f>
        <v>8.6999999999999993</v>
      </c>
      <c r="D694" s="9">
        <f t="shared" si="143"/>
        <v>0.67793825050841672</v>
      </c>
      <c r="E694" s="9">
        <f t="shared" si="144"/>
        <v>0.21251850223352617</v>
      </c>
      <c r="F694" s="9">
        <f t="shared" si="145"/>
        <v>0.10954324725805692</v>
      </c>
      <c r="G694" s="9">
        <f t="shared" si="146"/>
        <v>1.0556902138376647</v>
      </c>
      <c r="H694" s="9">
        <f t="shared" si="147"/>
        <v>1.4750605962269492</v>
      </c>
      <c r="I694" s="9">
        <f t="shared" si="148"/>
        <v>4.7054726505702034</v>
      </c>
      <c r="J694" s="9">
        <f t="shared" si="149"/>
        <v>9.1288146465500173</v>
      </c>
      <c r="K694" s="11">
        <f t="shared" si="150"/>
        <v>0.68965517241379315</v>
      </c>
      <c r="L694" s="11">
        <f t="shared" si="151"/>
        <v>0.22172949002217296</v>
      </c>
      <c r="M694" s="11">
        <f t="shared" si="152"/>
        <v>0.1149425287356322</v>
      </c>
      <c r="N694" s="11">
        <f>'OddsRatio_working_3-way'!K694+'OddsRatio_working_3-way'!L694+'OddsRatio_working_3-way'!M694-('OddsRatio_working_3-way'!K694*'OddsRatio_working_3-way'!L694)-('OddsRatio_working_3-way'!K694*'OddsRatio_working_3-way'!M694)-('OddsRatio_working_3-way'!L694*'OddsRatio_working_3-way'!M694)+('OddsRatio_working_3-way'!K694*'OddsRatio_working_3-way'!L694*'OddsRatio_working_3-way'!M694)-1</f>
        <v>-0.21376990226501547</v>
      </c>
      <c r="O694" s="11">
        <f>0</f>
        <v>0</v>
      </c>
      <c r="P694" s="11">
        <f>('OddsRatio_working_3-way'!K694*'OddsRatio_working_3-way'!L694)+('OddsRatio_working_3-way'!K694*'OddsRatio_working_3-way'!M694)+('OddsRatio_working_3-way'!L694*'OddsRatio_working_3-way'!M694)-(3*'OddsRatio_working_3-way'!K694*'OddsRatio_working_3-way'!L694*'OddsRatio_working_3-way'!M694)</f>
        <v>0.20494378546639214</v>
      </c>
      <c r="Q694" s="11">
        <f>2*'OddsRatio_working_3-way'!K694*'OddsRatio_working_3-way'!L694*'OddsRatio_working_3-way'!M694</f>
        <v>3.5153307970221641E-2</v>
      </c>
      <c r="R694" s="11">
        <f t="shared" si="153"/>
        <v>0</v>
      </c>
      <c r="S694" s="11">
        <f t="shared" si="154"/>
        <v>-0.95871206982318125</v>
      </c>
      <c r="T694" s="11">
        <f t="shared" si="155"/>
        <v>-0.16444460888905341</v>
      </c>
      <c r="U694" s="11">
        <f>'OddsRatio_working_3-way'!S694-'OddsRatio_working_3-way'!R694^2/3</f>
        <v>-0.95871206982318125</v>
      </c>
      <c r="V694" s="11">
        <f>'OddsRatio_working_3-way'!S694*'OddsRatio_working_3-way'!R694/3-2*'OddsRatio_working_3-way'!R694^3/27-'OddsRatio_working_3-way'!T694</f>
        <v>0.16444460888905341</v>
      </c>
      <c r="W694" s="11">
        <f>'OddsRatio_working_3-way'!V694^2+4*'OddsRatio_working_3-way'!U694^3/27</f>
        <v>-0.10350314182976822</v>
      </c>
      <c r="X694" s="11">
        <f>IF('OddsRatio_working_3-way'!W694&gt;0,IF(ABS('OddsRatio_working_3-way'!V694+SQRT('OddsRatio_working_3-way'!W694))/2&gt;0,ABS('OddsRatio_working_3-way'!V694+SQRT('OddsRatio_working_3-way'!W694))/2,ABS('OddsRatio_working_3-way'!V694-SQRT('OddsRatio_working_3-way'!W694))/2),SQRT(-'OddsRatio_working_3-way'!U694^3/27))</f>
        <v>0.18065517652591773</v>
      </c>
      <c r="Y694" s="11">
        <f>IF('OddsRatio_working_3-way'!W694&gt;=0,IF('OddsRatio_working_3-way'!V694+SQRT('OddsRatio_working_3-way'!W694)&gt;0,0,PI()),ACOS('OddsRatio_working_3-way'!V694/(2*'OddsRatio_working_3-way'!X694)))</f>
        <v>1.0982736820612891</v>
      </c>
      <c r="Z694" s="11">
        <f>'OddsRatio_working_3-way'!X694^(1/3)*COS('OddsRatio_working_3-way'!Y694/3)</f>
        <v>0.52784510691883235</v>
      </c>
      <c r="AA694" s="11">
        <f>'OddsRatio_working_3-way'!X694^(1/3)*COS(('OddsRatio_working_3-way'!Y694+2*PI())/3)</f>
        <v>-0.43917287380771181</v>
      </c>
      <c r="AB694" s="11">
        <f>'OddsRatio_working_3-way'!X694^(1/3)*COS(('OddsRatio_working_3-way'!Y694+4*PI())/3)</f>
        <v>-8.8672233111120616E-2</v>
      </c>
      <c r="AC694" s="11">
        <f>'OddsRatio_working_3-way'!X694^(1/3)*SIN('OddsRatio_working_3-way'!Y694/3)</f>
        <v>0.20236163925731326</v>
      </c>
      <c r="AD694" s="11">
        <f>'OddsRatio_working_3-way'!X694^(1/3)*SIN(('OddsRatio_working_3-way'!Y694+2*PI())/3)</f>
        <v>0.35594645222636528</v>
      </c>
      <c r="AE694" s="11">
        <f>'OddsRatio_working_3-way'!X694^(1/3)*SIN(('OddsRatio_working_3-way'!Y694+4*PI())/3)</f>
        <v>-0.55830809148367855</v>
      </c>
      <c r="AF694" s="11">
        <f>-'OddsRatio_working_3-way'!U694/(3*'OddsRatio_working_3-way'!X694^(1/3))*COS(('OddsRatio_working_3-way'!Y694)/3)</f>
        <v>0.52784510691883224</v>
      </c>
      <c r="AG694" s="11">
        <f>-'OddsRatio_working_3-way'!U694/(3*'OddsRatio_working_3-way'!X694^(1/3))*COS(('OddsRatio_working_3-way'!Y694+2*PI())/3)</f>
        <v>-0.43917287380771175</v>
      </c>
      <c r="AH694" s="11">
        <f>-'OddsRatio_working_3-way'!U694/(3*'OddsRatio_working_3-way'!X694^(1/3))*COS(('OddsRatio_working_3-way'!Y694+4*PI())/3)</f>
        <v>-8.8672233111120602E-2</v>
      </c>
      <c r="AI694" s="11">
        <f>'OddsRatio_working_3-way'!U694/(3*'OddsRatio_working_3-way'!X694^(1/3))*SIN(('OddsRatio_working_3-way'!Y694)/3)</f>
        <v>-0.20236163925731321</v>
      </c>
      <c r="AJ694" s="11">
        <f>'OddsRatio_working_3-way'!U694/(3*'OddsRatio_working_3-way'!X694^(1/3))*SIN(('OddsRatio_working_3-way'!Y694+2*PI())/3)</f>
        <v>-0.35594645222636523</v>
      </c>
      <c r="AK694" s="11">
        <f>'OddsRatio_working_3-way'!U694/(3*'OddsRatio_working_3-way'!X694^(1/3))*SIN(('OddsRatio_working_3-way'!Y694+4*PI())/3)</f>
        <v>0.55830809148367844</v>
      </c>
      <c r="AL694" s="11">
        <f>'OddsRatio_working_3-way'!Z694+'OddsRatio_working_3-way'!AF694</f>
        <v>1.0556902138376647</v>
      </c>
      <c r="AM694" s="11">
        <f>'OddsRatio_working_3-way'!AA694+'OddsRatio_working_3-way'!AG694</f>
        <v>-0.8783457476154235</v>
      </c>
      <c r="AN694" s="11">
        <f>'OddsRatio_working_3-way'!AB694+'OddsRatio_working_3-way'!AH694</f>
        <v>-0.1773444662222412</v>
      </c>
      <c r="AO694" s="11">
        <f>'OddsRatio_working_3-way'!AC694+'OddsRatio_working_3-way'!AI694</f>
        <v>0</v>
      </c>
      <c r="AP694" s="11">
        <f>'OddsRatio_working_3-way'!AD694+'OddsRatio_working_3-way'!AJ694</f>
        <v>0</v>
      </c>
      <c r="AQ694" s="11">
        <f>'OddsRatio_working_3-way'!AE694+'OddsRatio_working_3-way'!AK694</f>
        <v>0</v>
      </c>
      <c r="AR694" s="10">
        <f>IF(A694="","",IF(('OddsRatio_working_3-way'!X694=0),IF(Q694&gt;0,-Q694^(1/3),(-Q694)^(1/3)),'OddsRatio_working_3-way'!AL694-'OddsRatio_working_3-way'!R694/3))</f>
        <v>1.0556902138376647</v>
      </c>
      <c r="AS694" s="11">
        <f>IF(('OddsRatio_working_3-way'!X694=0),IF(Q694&gt;0,-Q694^(1/3),(-Q694)^(1/3)),'OddsRatio_working_3-way'!AM694-'OddsRatio_working_3-way'!R694/3)</f>
        <v>-0.8783457476154235</v>
      </c>
      <c r="AT694" s="11">
        <f>IF(('OddsRatio_working_3-way'!X694=0),IF(Q694&gt;0,-Q694^(1/3),(-Q694)^(1/3)),'OddsRatio_working_3-way'!AN694-'OddsRatio_working_3-way'!R694/3)</f>
        <v>-0.1773444662222412</v>
      </c>
      <c r="AU694" s="11">
        <f>IF(('OddsRatio_working_3-way'!X694=0),0,'OddsRatio_working_3-way'!AO694)</f>
        <v>0</v>
      </c>
      <c r="AV694" s="11">
        <f>IF(('OddsRatio_working_3-way'!X694=0),0,'OddsRatio_working_3-way'!AP694)</f>
        <v>0</v>
      </c>
      <c r="AW694" s="11">
        <f>IF(('OddsRatio_working_3-way'!X694=0),0,'OddsRatio_working_3-way'!AQ694)</f>
        <v>0</v>
      </c>
    </row>
    <row r="695" spans="1:4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9" t="e">
        <f t="shared" si="143"/>
        <v>#VALUE!</v>
      </c>
      <c r="E695" s="9" t="e">
        <f t="shared" si="144"/>
        <v>#VALUE!</v>
      </c>
      <c r="F695" s="9" t="e">
        <f t="shared" si="145"/>
        <v>#VALUE!</v>
      </c>
      <c r="G695" s="9" t="str">
        <f t="shared" si="146"/>
        <v/>
      </c>
      <c r="H695" s="9" t="str">
        <f t="shared" si="147"/>
        <v/>
      </c>
      <c r="I695" s="9" t="str">
        <f t="shared" si="148"/>
        <v/>
      </c>
      <c r="J695" s="9" t="str">
        <f t="shared" si="149"/>
        <v/>
      </c>
      <c r="K695" s="11" t="e">
        <f t="shared" si="150"/>
        <v>#VALUE!</v>
      </c>
      <c r="L695" s="11" t="e">
        <f t="shared" si="151"/>
        <v>#VALUE!</v>
      </c>
      <c r="M695" s="11" t="e">
        <f t="shared" si="152"/>
        <v>#VALUE!</v>
      </c>
      <c r="N695" s="11" t="e">
        <f>'OddsRatio_working_3-way'!K695+'OddsRatio_working_3-way'!L695+'OddsRatio_working_3-way'!M695-('OddsRatio_working_3-way'!K695*'OddsRatio_working_3-way'!L695)-('OddsRatio_working_3-way'!K695*'OddsRatio_working_3-way'!M695)-('OddsRatio_working_3-way'!L695*'OddsRatio_working_3-way'!M695)+('OddsRatio_working_3-way'!K695*'OddsRatio_working_3-way'!L695*'OddsRatio_working_3-way'!M695)-1</f>
        <v>#VALUE!</v>
      </c>
      <c r="O695" s="11">
        <f>0</f>
        <v>0</v>
      </c>
      <c r="P695" s="11" t="e">
        <f>('OddsRatio_working_3-way'!K695*'OddsRatio_working_3-way'!L695)+('OddsRatio_working_3-way'!K695*'OddsRatio_working_3-way'!M695)+('OddsRatio_working_3-way'!L695*'OddsRatio_working_3-way'!M695)-(3*'OddsRatio_working_3-way'!K695*'OddsRatio_working_3-way'!L695*'OddsRatio_working_3-way'!M695)</f>
        <v>#VALUE!</v>
      </c>
      <c r="Q695" s="11" t="e">
        <f>2*'OddsRatio_working_3-way'!K695*'OddsRatio_working_3-way'!L695*'OddsRatio_working_3-way'!M695</f>
        <v>#VALUE!</v>
      </c>
      <c r="R695" s="11" t="e">
        <f t="shared" si="153"/>
        <v>#VALUE!</v>
      </c>
      <c r="S695" s="11" t="e">
        <f t="shared" si="154"/>
        <v>#VALUE!</v>
      </c>
      <c r="T695" s="11" t="e">
        <f t="shared" si="155"/>
        <v>#VALUE!</v>
      </c>
      <c r="U695" s="11" t="e">
        <f>'OddsRatio_working_3-way'!S695-'OddsRatio_working_3-way'!R695^2/3</f>
        <v>#VALUE!</v>
      </c>
      <c r="V695" s="11" t="e">
        <f>'OddsRatio_working_3-way'!S695*'OddsRatio_working_3-way'!R695/3-2*'OddsRatio_working_3-way'!R695^3/27-'OddsRatio_working_3-way'!T695</f>
        <v>#VALUE!</v>
      </c>
      <c r="W695" s="11" t="e">
        <f>'OddsRatio_working_3-way'!V695^2+4*'OddsRatio_working_3-way'!U695^3/27</f>
        <v>#VALUE!</v>
      </c>
      <c r="X695" s="11" t="e">
        <f>IF('OddsRatio_working_3-way'!W695&gt;0,IF(ABS('OddsRatio_working_3-way'!V695+SQRT('OddsRatio_working_3-way'!W695))/2&gt;0,ABS('OddsRatio_working_3-way'!V695+SQRT('OddsRatio_working_3-way'!W695))/2,ABS('OddsRatio_working_3-way'!V695-SQRT('OddsRatio_working_3-way'!W695))/2),SQRT(-'OddsRatio_working_3-way'!U695^3/27))</f>
        <v>#VALUE!</v>
      </c>
      <c r="Y695" s="11" t="e">
        <f>IF('OddsRatio_working_3-way'!W695&gt;=0,IF('OddsRatio_working_3-way'!V695+SQRT('OddsRatio_working_3-way'!W695)&gt;0,0,PI()),ACOS('OddsRatio_working_3-way'!V695/(2*'OddsRatio_working_3-way'!X695)))</f>
        <v>#VALUE!</v>
      </c>
      <c r="Z695" s="11" t="e">
        <f>'OddsRatio_working_3-way'!X695^(1/3)*COS('OddsRatio_working_3-way'!Y695/3)</f>
        <v>#VALUE!</v>
      </c>
      <c r="AA695" s="11" t="e">
        <f>'OddsRatio_working_3-way'!X695^(1/3)*COS(('OddsRatio_working_3-way'!Y695+2*PI())/3)</f>
        <v>#VALUE!</v>
      </c>
      <c r="AB695" s="11" t="e">
        <f>'OddsRatio_working_3-way'!X695^(1/3)*COS(('OddsRatio_working_3-way'!Y695+4*PI())/3)</f>
        <v>#VALUE!</v>
      </c>
      <c r="AC695" s="11" t="e">
        <f>'OddsRatio_working_3-way'!X695^(1/3)*SIN('OddsRatio_working_3-way'!Y695/3)</f>
        <v>#VALUE!</v>
      </c>
      <c r="AD695" s="11" t="e">
        <f>'OddsRatio_working_3-way'!X695^(1/3)*SIN(('OddsRatio_working_3-way'!Y695+2*PI())/3)</f>
        <v>#VALUE!</v>
      </c>
      <c r="AE695" s="11" t="e">
        <f>'OddsRatio_working_3-way'!X695^(1/3)*SIN(('OddsRatio_working_3-way'!Y695+4*PI())/3)</f>
        <v>#VALUE!</v>
      </c>
      <c r="AF695" s="11" t="e">
        <f>-'OddsRatio_working_3-way'!U695/(3*'OddsRatio_working_3-way'!X695^(1/3))*COS(('OddsRatio_working_3-way'!Y695)/3)</f>
        <v>#VALUE!</v>
      </c>
      <c r="AG695" s="11" t="e">
        <f>-'OddsRatio_working_3-way'!U695/(3*'OddsRatio_working_3-way'!X695^(1/3))*COS(('OddsRatio_working_3-way'!Y695+2*PI())/3)</f>
        <v>#VALUE!</v>
      </c>
      <c r="AH695" s="11" t="e">
        <f>-'OddsRatio_working_3-way'!U695/(3*'OddsRatio_working_3-way'!X695^(1/3))*COS(('OddsRatio_working_3-way'!Y695+4*PI())/3)</f>
        <v>#VALUE!</v>
      </c>
      <c r="AI695" s="11" t="e">
        <f>'OddsRatio_working_3-way'!U695/(3*'OddsRatio_working_3-way'!X695^(1/3))*SIN(('OddsRatio_working_3-way'!Y695)/3)</f>
        <v>#VALUE!</v>
      </c>
      <c r="AJ695" s="11" t="e">
        <f>'OddsRatio_working_3-way'!U695/(3*'OddsRatio_working_3-way'!X695^(1/3))*SIN(('OddsRatio_working_3-way'!Y695+2*PI())/3)</f>
        <v>#VALUE!</v>
      </c>
      <c r="AK695" s="11" t="e">
        <f>'OddsRatio_working_3-way'!U695/(3*'OddsRatio_working_3-way'!X695^(1/3))*SIN(('OddsRatio_working_3-way'!Y695+4*PI())/3)</f>
        <v>#VALUE!</v>
      </c>
      <c r="AL695" s="11" t="e">
        <f>'OddsRatio_working_3-way'!Z695+'OddsRatio_working_3-way'!AF695</f>
        <v>#VALUE!</v>
      </c>
      <c r="AM695" s="11" t="e">
        <f>'OddsRatio_working_3-way'!AA695+'OddsRatio_working_3-way'!AG695</f>
        <v>#VALUE!</v>
      </c>
      <c r="AN695" s="11" t="e">
        <f>'OddsRatio_working_3-way'!AB695+'OddsRatio_working_3-way'!AH695</f>
        <v>#VALUE!</v>
      </c>
      <c r="AO695" s="11" t="e">
        <f>'OddsRatio_working_3-way'!AC695+'OddsRatio_working_3-way'!AI695</f>
        <v>#VALUE!</v>
      </c>
      <c r="AP695" s="11" t="e">
        <f>'OddsRatio_working_3-way'!AD695+'OddsRatio_working_3-way'!AJ695</f>
        <v>#VALUE!</v>
      </c>
      <c r="AQ695" s="11" t="e">
        <f>'OddsRatio_working_3-way'!AE695+'OddsRatio_working_3-way'!AK695</f>
        <v>#VALUE!</v>
      </c>
      <c r="AR695" s="10" t="str">
        <f>IF(A695="","",IF(('OddsRatio_working_3-way'!X695=0),IF(Q695&gt;0,-Q695^(1/3),(-Q695)^(1/3)),'OddsRatio_working_3-way'!AL695-'OddsRatio_working_3-way'!R695/3))</f>
        <v/>
      </c>
      <c r="AS695" s="11" t="e">
        <f>IF(('OddsRatio_working_3-way'!X695=0),IF(Q695&gt;0,-Q695^(1/3),(-Q695)^(1/3)),'OddsRatio_working_3-way'!AM695-'OddsRatio_working_3-way'!R695/3)</f>
        <v>#VALUE!</v>
      </c>
      <c r="AT695" s="11" t="e">
        <f>IF(('OddsRatio_working_3-way'!X695=0),IF(Q695&gt;0,-Q695^(1/3),(-Q695)^(1/3)),'OddsRatio_working_3-way'!AN695-'OddsRatio_working_3-way'!R695/3)</f>
        <v>#VALUE!</v>
      </c>
      <c r="AU695" s="11" t="e">
        <f>IF(('OddsRatio_working_3-way'!X695=0),0,'OddsRatio_working_3-way'!AO695)</f>
        <v>#VALUE!</v>
      </c>
      <c r="AV695" s="11" t="e">
        <f>IF(('OddsRatio_working_3-way'!X695=0),0,'OddsRatio_working_3-way'!AP695)</f>
        <v>#VALUE!</v>
      </c>
      <c r="AW695" s="11" t="e">
        <f>IF(('OddsRatio_working_3-way'!X695=0),0,'OddsRatio_working_3-way'!AQ695)</f>
        <v>#VALUE!</v>
      </c>
    </row>
    <row r="696" spans="1:4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9" t="e">
        <f t="shared" si="143"/>
        <v>#VALUE!</v>
      </c>
      <c r="E696" s="9" t="e">
        <f t="shared" si="144"/>
        <v>#VALUE!</v>
      </c>
      <c r="F696" s="9" t="e">
        <f t="shared" si="145"/>
        <v>#VALUE!</v>
      </c>
      <c r="G696" s="9" t="str">
        <f t="shared" si="146"/>
        <v/>
      </c>
      <c r="H696" s="9" t="str">
        <f t="shared" si="147"/>
        <v/>
      </c>
      <c r="I696" s="9" t="str">
        <f t="shared" si="148"/>
        <v/>
      </c>
      <c r="J696" s="9" t="str">
        <f t="shared" si="149"/>
        <v/>
      </c>
      <c r="K696" s="11" t="e">
        <f t="shared" si="150"/>
        <v>#VALUE!</v>
      </c>
      <c r="L696" s="11" t="e">
        <f t="shared" si="151"/>
        <v>#VALUE!</v>
      </c>
      <c r="M696" s="11" t="e">
        <f t="shared" si="152"/>
        <v>#VALUE!</v>
      </c>
      <c r="N696" s="11" t="e">
        <f>'OddsRatio_working_3-way'!K696+'OddsRatio_working_3-way'!L696+'OddsRatio_working_3-way'!M696-('OddsRatio_working_3-way'!K696*'OddsRatio_working_3-way'!L696)-('OddsRatio_working_3-way'!K696*'OddsRatio_working_3-way'!M696)-('OddsRatio_working_3-way'!L696*'OddsRatio_working_3-way'!M696)+('OddsRatio_working_3-way'!K696*'OddsRatio_working_3-way'!L696*'OddsRatio_working_3-way'!M696)-1</f>
        <v>#VALUE!</v>
      </c>
      <c r="O696" s="11">
        <f>0</f>
        <v>0</v>
      </c>
      <c r="P696" s="11" t="e">
        <f>('OddsRatio_working_3-way'!K696*'OddsRatio_working_3-way'!L696)+('OddsRatio_working_3-way'!K696*'OddsRatio_working_3-way'!M696)+('OddsRatio_working_3-way'!L696*'OddsRatio_working_3-way'!M696)-(3*'OddsRatio_working_3-way'!K696*'OddsRatio_working_3-way'!L696*'OddsRatio_working_3-way'!M696)</f>
        <v>#VALUE!</v>
      </c>
      <c r="Q696" s="11" t="e">
        <f>2*'OddsRatio_working_3-way'!K696*'OddsRatio_working_3-way'!L696*'OddsRatio_working_3-way'!M696</f>
        <v>#VALUE!</v>
      </c>
      <c r="R696" s="11" t="e">
        <f t="shared" si="153"/>
        <v>#VALUE!</v>
      </c>
      <c r="S696" s="11" t="e">
        <f t="shared" si="154"/>
        <v>#VALUE!</v>
      </c>
      <c r="T696" s="11" t="e">
        <f t="shared" si="155"/>
        <v>#VALUE!</v>
      </c>
      <c r="U696" s="11" t="e">
        <f>'OddsRatio_working_3-way'!S696-'OddsRatio_working_3-way'!R696^2/3</f>
        <v>#VALUE!</v>
      </c>
      <c r="V696" s="11" t="e">
        <f>'OddsRatio_working_3-way'!S696*'OddsRatio_working_3-way'!R696/3-2*'OddsRatio_working_3-way'!R696^3/27-'OddsRatio_working_3-way'!T696</f>
        <v>#VALUE!</v>
      </c>
      <c r="W696" s="11" t="e">
        <f>'OddsRatio_working_3-way'!V696^2+4*'OddsRatio_working_3-way'!U696^3/27</f>
        <v>#VALUE!</v>
      </c>
      <c r="X696" s="11" t="e">
        <f>IF('OddsRatio_working_3-way'!W696&gt;0,IF(ABS('OddsRatio_working_3-way'!V696+SQRT('OddsRatio_working_3-way'!W696))/2&gt;0,ABS('OddsRatio_working_3-way'!V696+SQRT('OddsRatio_working_3-way'!W696))/2,ABS('OddsRatio_working_3-way'!V696-SQRT('OddsRatio_working_3-way'!W696))/2),SQRT(-'OddsRatio_working_3-way'!U696^3/27))</f>
        <v>#VALUE!</v>
      </c>
      <c r="Y696" s="11" t="e">
        <f>IF('OddsRatio_working_3-way'!W696&gt;=0,IF('OddsRatio_working_3-way'!V696+SQRT('OddsRatio_working_3-way'!W696)&gt;0,0,PI()),ACOS('OddsRatio_working_3-way'!V696/(2*'OddsRatio_working_3-way'!X696)))</f>
        <v>#VALUE!</v>
      </c>
      <c r="Z696" s="11" t="e">
        <f>'OddsRatio_working_3-way'!X696^(1/3)*COS('OddsRatio_working_3-way'!Y696/3)</f>
        <v>#VALUE!</v>
      </c>
      <c r="AA696" s="11" t="e">
        <f>'OddsRatio_working_3-way'!X696^(1/3)*COS(('OddsRatio_working_3-way'!Y696+2*PI())/3)</f>
        <v>#VALUE!</v>
      </c>
      <c r="AB696" s="11" t="e">
        <f>'OddsRatio_working_3-way'!X696^(1/3)*COS(('OddsRatio_working_3-way'!Y696+4*PI())/3)</f>
        <v>#VALUE!</v>
      </c>
      <c r="AC696" s="11" t="e">
        <f>'OddsRatio_working_3-way'!X696^(1/3)*SIN('OddsRatio_working_3-way'!Y696/3)</f>
        <v>#VALUE!</v>
      </c>
      <c r="AD696" s="11" t="e">
        <f>'OddsRatio_working_3-way'!X696^(1/3)*SIN(('OddsRatio_working_3-way'!Y696+2*PI())/3)</f>
        <v>#VALUE!</v>
      </c>
      <c r="AE696" s="11" t="e">
        <f>'OddsRatio_working_3-way'!X696^(1/3)*SIN(('OddsRatio_working_3-way'!Y696+4*PI())/3)</f>
        <v>#VALUE!</v>
      </c>
      <c r="AF696" s="11" t="e">
        <f>-'OddsRatio_working_3-way'!U696/(3*'OddsRatio_working_3-way'!X696^(1/3))*COS(('OddsRatio_working_3-way'!Y696)/3)</f>
        <v>#VALUE!</v>
      </c>
      <c r="AG696" s="11" t="e">
        <f>-'OddsRatio_working_3-way'!U696/(3*'OddsRatio_working_3-way'!X696^(1/3))*COS(('OddsRatio_working_3-way'!Y696+2*PI())/3)</f>
        <v>#VALUE!</v>
      </c>
      <c r="AH696" s="11" t="e">
        <f>-'OddsRatio_working_3-way'!U696/(3*'OddsRatio_working_3-way'!X696^(1/3))*COS(('OddsRatio_working_3-way'!Y696+4*PI())/3)</f>
        <v>#VALUE!</v>
      </c>
      <c r="AI696" s="11" t="e">
        <f>'OddsRatio_working_3-way'!U696/(3*'OddsRatio_working_3-way'!X696^(1/3))*SIN(('OddsRatio_working_3-way'!Y696)/3)</f>
        <v>#VALUE!</v>
      </c>
      <c r="AJ696" s="11" t="e">
        <f>'OddsRatio_working_3-way'!U696/(3*'OddsRatio_working_3-way'!X696^(1/3))*SIN(('OddsRatio_working_3-way'!Y696+2*PI())/3)</f>
        <v>#VALUE!</v>
      </c>
      <c r="AK696" s="11" t="e">
        <f>'OddsRatio_working_3-way'!U696/(3*'OddsRatio_working_3-way'!X696^(1/3))*SIN(('OddsRatio_working_3-way'!Y696+4*PI())/3)</f>
        <v>#VALUE!</v>
      </c>
      <c r="AL696" s="11" t="e">
        <f>'OddsRatio_working_3-way'!Z696+'OddsRatio_working_3-way'!AF696</f>
        <v>#VALUE!</v>
      </c>
      <c r="AM696" s="11" t="e">
        <f>'OddsRatio_working_3-way'!AA696+'OddsRatio_working_3-way'!AG696</f>
        <v>#VALUE!</v>
      </c>
      <c r="AN696" s="11" t="e">
        <f>'OddsRatio_working_3-way'!AB696+'OddsRatio_working_3-way'!AH696</f>
        <v>#VALUE!</v>
      </c>
      <c r="AO696" s="11" t="e">
        <f>'OddsRatio_working_3-way'!AC696+'OddsRatio_working_3-way'!AI696</f>
        <v>#VALUE!</v>
      </c>
      <c r="AP696" s="11" t="e">
        <f>'OddsRatio_working_3-way'!AD696+'OddsRatio_working_3-way'!AJ696</f>
        <v>#VALUE!</v>
      </c>
      <c r="AQ696" s="11" t="e">
        <f>'OddsRatio_working_3-way'!AE696+'OddsRatio_working_3-way'!AK696</f>
        <v>#VALUE!</v>
      </c>
      <c r="AR696" s="10" t="str">
        <f>IF(A696="","",IF(('OddsRatio_working_3-way'!X696=0),IF(Q696&gt;0,-Q696^(1/3),(-Q696)^(1/3)),'OddsRatio_working_3-way'!AL696-'OddsRatio_working_3-way'!R696/3))</f>
        <v/>
      </c>
      <c r="AS696" s="11" t="e">
        <f>IF(('OddsRatio_working_3-way'!X696=0),IF(Q696&gt;0,-Q696^(1/3),(-Q696)^(1/3)),'OddsRatio_working_3-way'!AM696-'OddsRatio_working_3-way'!R696/3)</f>
        <v>#VALUE!</v>
      </c>
      <c r="AT696" s="11" t="e">
        <f>IF(('OddsRatio_working_3-way'!X696=0),IF(Q696&gt;0,-Q696^(1/3),(-Q696)^(1/3)),'OddsRatio_working_3-way'!AN696-'OddsRatio_working_3-way'!R696/3)</f>
        <v>#VALUE!</v>
      </c>
      <c r="AU696" s="11" t="e">
        <f>IF(('OddsRatio_working_3-way'!X696=0),0,'OddsRatio_working_3-way'!AO696)</f>
        <v>#VALUE!</v>
      </c>
      <c r="AV696" s="11" t="e">
        <f>IF(('OddsRatio_working_3-way'!X696=0),0,'OddsRatio_working_3-way'!AP696)</f>
        <v>#VALUE!</v>
      </c>
      <c r="AW696" s="11" t="e">
        <f>IF(('OddsRatio_working_3-way'!X696=0),0,'OddsRatio_working_3-way'!AQ696)</f>
        <v>#VALUE!</v>
      </c>
    </row>
    <row r="697" spans="1:4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9" t="e">
        <f t="shared" si="143"/>
        <v>#VALUE!</v>
      </c>
      <c r="E697" s="9" t="e">
        <f t="shared" si="144"/>
        <v>#VALUE!</v>
      </c>
      <c r="F697" s="9" t="e">
        <f t="shared" si="145"/>
        <v>#VALUE!</v>
      </c>
      <c r="G697" s="9" t="str">
        <f t="shared" si="146"/>
        <v/>
      </c>
      <c r="H697" s="9" t="str">
        <f t="shared" si="147"/>
        <v/>
      </c>
      <c r="I697" s="9" t="str">
        <f t="shared" si="148"/>
        <v/>
      </c>
      <c r="J697" s="9" t="str">
        <f t="shared" si="149"/>
        <v/>
      </c>
      <c r="K697" s="11" t="e">
        <f t="shared" si="150"/>
        <v>#VALUE!</v>
      </c>
      <c r="L697" s="11" t="e">
        <f t="shared" si="151"/>
        <v>#VALUE!</v>
      </c>
      <c r="M697" s="11" t="e">
        <f t="shared" si="152"/>
        <v>#VALUE!</v>
      </c>
      <c r="N697" s="11" t="e">
        <f>'OddsRatio_working_3-way'!K697+'OddsRatio_working_3-way'!L697+'OddsRatio_working_3-way'!M697-('OddsRatio_working_3-way'!K697*'OddsRatio_working_3-way'!L697)-('OddsRatio_working_3-way'!K697*'OddsRatio_working_3-way'!M697)-('OddsRatio_working_3-way'!L697*'OddsRatio_working_3-way'!M697)+('OddsRatio_working_3-way'!K697*'OddsRatio_working_3-way'!L697*'OddsRatio_working_3-way'!M697)-1</f>
        <v>#VALUE!</v>
      </c>
      <c r="O697" s="11">
        <f>0</f>
        <v>0</v>
      </c>
      <c r="P697" s="11" t="e">
        <f>('OddsRatio_working_3-way'!K697*'OddsRatio_working_3-way'!L697)+('OddsRatio_working_3-way'!K697*'OddsRatio_working_3-way'!M697)+('OddsRatio_working_3-way'!L697*'OddsRatio_working_3-way'!M697)-(3*'OddsRatio_working_3-way'!K697*'OddsRatio_working_3-way'!L697*'OddsRatio_working_3-way'!M697)</f>
        <v>#VALUE!</v>
      </c>
      <c r="Q697" s="11" t="e">
        <f>2*'OddsRatio_working_3-way'!K697*'OddsRatio_working_3-way'!L697*'OddsRatio_working_3-way'!M697</f>
        <v>#VALUE!</v>
      </c>
      <c r="R697" s="11" t="e">
        <f t="shared" si="153"/>
        <v>#VALUE!</v>
      </c>
      <c r="S697" s="11" t="e">
        <f t="shared" si="154"/>
        <v>#VALUE!</v>
      </c>
      <c r="T697" s="11" t="e">
        <f t="shared" si="155"/>
        <v>#VALUE!</v>
      </c>
      <c r="U697" s="11" t="e">
        <f>'OddsRatio_working_3-way'!S697-'OddsRatio_working_3-way'!R697^2/3</f>
        <v>#VALUE!</v>
      </c>
      <c r="V697" s="11" t="e">
        <f>'OddsRatio_working_3-way'!S697*'OddsRatio_working_3-way'!R697/3-2*'OddsRatio_working_3-way'!R697^3/27-'OddsRatio_working_3-way'!T697</f>
        <v>#VALUE!</v>
      </c>
      <c r="W697" s="11" t="e">
        <f>'OddsRatio_working_3-way'!V697^2+4*'OddsRatio_working_3-way'!U697^3/27</f>
        <v>#VALUE!</v>
      </c>
      <c r="X697" s="11" t="e">
        <f>IF('OddsRatio_working_3-way'!W697&gt;0,IF(ABS('OddsRatio_working_3-way'!V697+SQRT('OddsRatio_working_3-way'!W697))/2&gt;0,ABS('OddsRatio_working_3-way'!V697+SQRT('OddsRatio_working_3-way'!W697))/2,ABS('OddsRatio_working_3-way'!V697-SQRT('OddsRatio_working_3-way'!W697))/2),SQRT(-'OddsRatio_working_3-way'!U697^3/27))</f>
        <v>#VALUE!</v>
      </c>
      <c r="Y697" s="11" t="e">
        <f>IF('OddsRatio_working_3-way'!W697&gt;=0,IF('OddsRatio_working_3-way'!V697+SQRT('OddsRatio_working_3-way'!W697)&gt;0,0,PI()),ACOS('OddsRatio_working_3-way'!V697/(2*'OddsRatio_working_3-way'!X697)))</f>
        <v>#VALUE!</v>
      </c>
      <c r="Z697" s="11" t="e">
        <f>'OddsRatio_working_3-way'!X697^(1/3)*COS('OddsRatio_working_3-way'!Y697/3)</f>
        <v>#VALUE!</v>
      </c>
      <c r="AA697" s="11" t="e">
        <f>'OddsRatio_working_3-way'!X697^(1/3)*COS(('OddsRatio_working_3-way'!Y697+2*PI())/3)</f>
        <v>#VALUE!</v>
      </c>
      <c r="AB697" s="11" t="e">
        <f>'OddsRatio_working_3-way'!X697^(1/3)*COS(('OddsRatio_working_3-way'!Y697+4*PI())/3)</f>
        <v>#VALUE!</v>
      </c>
      <c r="AC697" s="11" t="e">
        <f>'OddsRatio_working_3-way'!X697^(1/3)*SIN('OddsRatio_working_3-way'!Y697/3)</f>
        <v>#VALUE!</v>
      </c>
      <c r="AD697" s="11" t="e">
        <f>'OddsRatio_working_3-way'!X697^(1/3)*SIN(('OddsRatio_working_3-way'!Y697+2*PI())/3)</f>
        <v>#VALUE!</v>
      </c>
      <c r="AE697" s="11" t="e">
        <f>'OddsRatio_working_3-way'!X697^(1/3)*SIN(('OddsRatio_working_3-way'!Y697+4*PI())/3)</f>
        <v>#VALUE!</v>
      </c>
      <c r="AF697" s="11" t="e">
        <f>-'OddsRatio_working_3-way'!U697/(3*'OddsRatio_working_3-way'!X697^(1/3))*COS(('OddsRatio_working_3-way'!Y697)/3)</f>
        <v>#VALUE!</v>
      </c>
      <c r="AG697" s="11" t="e">
        <f>-'OddsRatio_working_3-way'!U697/(3*'OddsRatio_working_3-way'!X697^(1/3))*COS(('OddsRatio_working_3-way'!Y697+2*PI())/3)</f>
        <v>#VALUE!</v>
      </c>
      <c r="AH697" s="11" t="e">
        <f>-'OddsRatio_working_3-way'!U697/(3*'OddsRatio_working_3-way'!X697^(1/3))*COS(('OddsRatio_working_3-way'!Y697+4*PI())/3)</f>
        <v>#VALUE!</v>
      </c>
      <c r="AI697" s="11" t="e">
        <f>'OddsRatio_working_3-way'!U697/(3*'OddsRatio_working_3-way'!X697^(1/3))*SIN(('OddsRatio_working_3-way'!Y697)/3)</f>
        <v>#VALUE!</v>
      </c>
      <c r="AJ697" s="11" t="e">
        <f>'OddsRatio_working_3-way'!U697/(3*'OddsRatio_working_3-way'!X697^(1/3))*SIN(('OddsRatio_working_3-way'!Y697+2*PI())/3)</f>
        <v>#VALUE!</v>
      </c>
      <c r="AK697" s="11" t="e">
        <f>'OddsRatio_working_3-way'!U697/(3*'OddsRatio_working_3-way'!X697^(1/3))*SIN(('OddsRatio_working_3-way'!Y697+4*PI())/3)</f>
        <v>#VALUE!</v>
      </c>
      <c r="AL697" s="11" t="e">
        <f>'OddsRatio_working_3-way'!Z697+'OddsRatio_working_3-way'!AF697</f>
        <v>#VALUE!</v>
      </c>
      <c r="AM697" s="11" t="e">
        <f>'OddsRatio_working_3-way'!AA697+'OddsRatio_working_3-way'!AG697</f>
        <v>#VALUE!</v>
      </c>
      <c r="AN697" s="11" t="e">
        <f>'OddsRatio_working_3-way'!AB697+'OddsRatio_working_3-way'!AH697</f>
        <v>#VALUE!</v>
      </c>
      <c r="AO697" s="11" t="e">
        <f>'OddsRatio_working_3-way'!AC697+'OddsRatio_working_3-way'!AI697</f>
        <v>#VALUE!</v>
      </c>
      <c r="AP697" s="11" t="e">
        <f>'OddsRatio_working_3-way'!AD697+'OddsRatio_working_3-way'!AJ697</f>
        <v>#VALUE!</v>
      </c>
      <c r="AQ697" s="11" t="e">
        <f>'OddsRatio_working_3-way'!AE697+'OddsRatio_working_3-way'!AK697</f>
        <v>#VALUE!</v>
      </c>
      <c r="AR697" s="10" t="str">
        <f>IF(A697="","",IF(('OddsRatio_working_3-way'!X697=0),IF(Q697&gt;0,-Q697^(1/3),(-Q697)^(1/3)),'OddsRatio_working_3-way'!AL697-'OddsRatio_working_3-way'!R697/3))</f>
        <v/>
      </c>
      <c r="AS697" s="11" t="e">
        <f>IF(('OddsRatio_working_3-way'!X697=0),IF(Q697&gt;0,-Q697^(1/3),(-Q697)^(1/3)),'OddsRatio_working_3-way'!AM697-'OddsRatio_working_3-way'!R697/3)</f>
        <v>#VALUE!</v>
      </c>
      <c r="AT697" s="11" t="e">
        <f>IF(('OddsRatio_working_3-way'!X697=0),IF(Q697&gt;0,-Q697^(1/3),(-Q697)^(1/3)),'OddsRatio_working_3-way'!AN697-'OddsRatio_working_3-way'!R697/3)</f>
        <v>#VALUE!</v>
      </c>
      <c r="AU697" s="11" t="e">
        <f>IF(('OddsRatio_working_3-way'!X697=0),0,'OddsRatio_working_3-way'!AO697)</f>
        <v>#VALUE!</v>
      </c>
      <c r="AV697" s="11" t="e">
        <f>IF(('OddsRatio_working_3-way'!X697=0),0,'OddsRatio_working_3-way'!AP697)</f>
        <v>#VALUE!</v>
      </c>
      <c r="AW697" s="11" t="e">
        <f>IF(('OddsRatio_working_3-way'!X697=0),0,'OddsRatio_working_3-way'!AQ697)</f>
        <v>#VALUE!</v>
      </c>
    </row>
    <row r="698" spans="1:4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9" t="e">
        <f t="shared" si="143"/>
        <v>#VALUE!</v>
      </c>
      <c r="E698" s="9" t="e">
        <f t="shared" si="144"/>
        <v>#VALUE!</v>
      </c>
      <c r="F698" s="9" t="e">
        <f t="shared" si="145"/>
        <v>#VALUE!</v>
      </c>
      <c r="G698" s="9" t="str">
        <f t="shared" si="146"/>
        <v/>
      </c>
      <c r="H698" s="9" t="str">
        <f t="shared" si="147"/>
        <v/>
      </c>
      <c r="I698" s="9" t="str">
        <f t="shared" si="148"/>
        <v/>
      </c>
      <c r="J698" s="9" t="str">
        <f t="shared" si="149"/>
        <v/>
      </c>
      <c r="K698" s="11" t="e">
        <f t="shared" si="150"/>
        <v>#VALUE!</v>
      </c>
      <c r="L698" s="11" t="e">
        <f t="shared" si="151"/>
        <v>#VALUE!</v>
      </c>
      <c r="M698" s="11" t="e">
        <f t="shared" si="152"/>
        <v>#VALUE!</v>
      </c>
      <c r="N698" s="11" t="e">
        <f>'OddsRatio_working_3-way'!K698+'OddsRatio_working_3-way'!L698+'OddsRatio_working_3-way'!M698-('OddsRatio_working_3-way'!K698*'OddsRatio_working_3-way'!L698)-('OddsRatio_working_3-way'!K698*'OddsRatio_working_3-way'!M698)-('OddsRatio_working_3-way'!L698*'OddsRatio_working_3-way'!M698)+('OddsRatio_working_3-way'!K698*'OddsRatio_working_3-way'!L698*'OddsRatio_working_3-way'!M698)-1</f>
        <v>#VALUE!</v>
      </c>
      <c r="O698" s="11">
        <f>0</f>
        <v>0</v>
      </c>
      <c r="P698" s="11" t="e">
        <f>('OddsRatio_working_3-way'!K698*'OddsRatio_working_3-way'!L698)+('OddsRatio_working_3-way'!K698*'OddsRatio_working_3-way'!M698)+('OddsRatio_working_3-way'!L698*'OddsRatio_working_3-way'!M698)-(3*'OddsRatio_working_3-way'!K698*'OddsRatio_working_3-way'!L698*'OddsRatio_working_3-way'!M698)</f>
        <v>#VALUE!</v>
      </c>
      <c r="Q698" s="11" t="e">
        <f>2*'OddsRatio_working_3-way'!K698*'OddsRatio_working_3-way'!L698*'OddsRatio_working_3-way'!M698</f>
        <v>#VALUE!</v>
      </c>
      <c r="R698" s="11" t="e">
        <f t="shared" si="153"/>
        <v>#VALUE!</v>
      </c>
      <c r="S698" s="11" t="e">
        <f t="shared" si="154"/>
        <v>#VALUE!</v>
      </c>
      <c r="T698" s="11" t="e">
        <f t="shared" si="155"/>
        <v>#VALUE!</v>
      </c>
      <c r="U698" s="11" t="e">
        <f>'OddsRatio_working_3-way'!S698-'OddsRatio_working_3-way'!R698^2/3</f>
        <v>#VALUE!</v>
      </c>
      <c r="V698" s="11" t="e">
        <f>'OddsRatio_working_3-way'!S698*'OddsRatio_working_3-way'!R698/3-2*'OddsRatio_working_3-way'!R698^3/27-'OddsRatio_working_3-way'!T698</f>
        <v>#VALUE!</v>
      </c>
      <c r="W698" s="11" t="e">
        <f>'OddsRatio_working_3-way'!V698^2+4*'OddsRatio_working_3-way'!U698^3/27</f>
        <v>#VALUE!</v>
      </c>
      <c r="X698" s="11" t="e">
        <f>IF('OddsRatio_working_3-way'!W698&gt;0,IF(ABS('OddsRatio_working_3-way'!V698+SQRT('OddsRatio_working_3-way'!W698))/2&gt;0,ABS('OddsRatio_working_3-way'!V698+SQRT('OddsRatio_working_3-way'!W698))/2,ABS('OddsRatio_working_3-way'!V698-SQRT('OddsRatio_working_3-way'!W698))/2),SQRT(-'OddsRatio_working_3-way'!U698^3/27))</f>
        <v>#VALUE!</v>
      </c>
      <c r="Y698" s="11" t="e">
        <f>IF('OddsRatio_working_3-way'!W698&gt;=0,IF('OddsRatio_working_3-way'!V698+SQRT('OddsRatio_working_3-way'!W698)&gt;0,0,PI()),ACOS('OddsRatio_working_3-way'!V698/(2*'OddsRatio_working_3-way'!X698)))</f>
        <v>#VALUE!</v>
      </c>
      <c r="Z698" s="11" t="e">
        <f>'OddsRatio_working_3-way'!X698^(1/3)*COS('OddsRatio_working_3-way'!Y698/3)</f>
        <v>#VALUE!</v>
      </c>
      <c r="AA698" s="11" t="e">
        <f>'OddsRatio_working_3-way'!X698^(1/3)*COS(('OddsRatio_working_3-way'!Y698+2*PI())/3)</f>
        <v>#VALUE!</v>
      </c>
      <c r="AB698" s="11" t="e">
        <f>'OddsRatio_working_3-way'!X698^(1/3)*COS(('OddsRatio_working_3-way'!Y698+4*PI())/3)</f>
        <v>#VALUE!</v>
      </c>
      <c r="AC698" s="11" t="e">
        <f>'OddsRatio_working_3-way'!X698^(1/3)*SIN('OddsRatio_working_3-way'!Y698/3)</f>
        <v>#VALUE!</v>
      </c>
      <c r="AD698" s="11" t="e">
        <f>'OddsRatio_working_3-way'!X698^(1/3)*SIN(('OddsRatio_working_3-way'!Y698+2*PI())/3)</f>
        <v>#VALUE!</v>
      </c>
      <c r="AE698" s="11" t="e">
        <f>'OddsRatio_working_3-way'!X698^(1/3)*SIN(('OddsRatio_working_3-way'!Y698+4*PI())/3)</f>
        <v>#VALUE!</v>
      </c>
      <c r="AF698" s="11" t="e">
        <f>-'OddsRatio_working_3-way'!U698/(3*'OddsRatio_working_3-way'!X698^(1/3))*COS(('OddsRatio_working_3-way'!Y698)/3)</f>
        <v>#VALUE!</v>
      </c>
      <c r="AG698" s="11" t="e">
        <f>-'OddsRatio_working_3-way'!U698/(3*'OddsRatio_working_3-way'!X698^(1/3))*COS(('OddsRatio_working_3-way'!Y698+2*PI())/3)</f>
        <v>#VALUE!</v>
      </c>
      <c r="AH698" s="11" t="e">
        <f>-'OddsRatio_working_3-way'!U698/(3*'OddsRatio_working_3-way'!X698^(1/3))*COS(('OddsRatio_working_3-way'!Y698+4*PI())/3)</f>
        <v>#VALUE!</v>
      </c>
      <c r="AI698" s="11" t="e">
        <f>'OddsRatio_working_3-way'!U698/(3*'OddsRatio_working_3-way'!X698^(1/3))*SIN(('OddsRatio_working_3-way'!Y698)/3)</f>
        <v>#VALUE!</v>
      </c>
      <c r="AJ698" s="11" t="e">
        <f>'OddsRatio_working_3-way'!U698/(3*'OddsRatio_working_3-way'!X698^(1/3))*SIN(('OddsRatio_working_3-way'!Y698+2*PI())/3)</f>
        <v>#VALUE!</v>
      </c>
      <c r="AK698" s="11" t="e">
        <f>'OddsRatio_working_3-way'!U698/(3*'OddsRatio_working_3-way'!X698^(1/3))*SIN(('OddsRatio_working_3-way'!Y698+4*PI())/3)</f>
        <v>#VALUE!</v>
      </c>
      <c r="AL698" s="11" t="e">
        <f>'OddsRatio_working_3-way'!Z698+'OddsRatio_working_3-way'!AF698</f>
        <v>#VALUE!</v>
      </c>
      <c r="AM698" s="11" t="e">
        <f>'OddsRatio_working_3-way'!AA698+'OddsRatio_working_3-way'!AG698</f>
        <v>#VALUE!</v>
      </c>
      <c r="AN698" s="11" t="e">
        <f>'OddsRatio_working_3-way'!AB698+'OddsRatio_working_3-way'!AH698</f>
        <v>#VALUE!</v>
      </c>
      <c r="AO698" s="11" t="e">
        <f>'OddsRatio_working_3-way'!AC698+'OddsRatio_working_3-way'!AI698</f>
        <v>#VALUE!</v>
      </c>
      <c r="AP698" s="11" t="e">
        <f>'OddsRatio_working_3-way'!AD698+'OddsRatio_working_3-way'!AJ698</f>
        <v>#VALUE!</v>
      </c>
      <c r="AQ698" s="11" t="e">
        <f>'OddsRatio_working_3-way'!AE698+'OddsRatio_working_3-way'!AK698</f>
        <v>#VALUE!</v>
      </c>
      <c r="AR698" s="10" t="str">
        <f>IF(A698="","",IF(('OddsRatio_working_3-way'!X698=0),IF(Q698&gt;0,-Q698^(1/3),(-Q698)^(1/3)),'OddsRatio_working_3-way'!AL698-'OddsRatio_working_3-way'!R698/3))</f>
        <v/>
      </c>
      <c r="AS698" s="11" t="e">
        <f>IF(('OddsRatio_working_3-way'!X698=0),IF(Q698&gt;0,-Q698^(1/3),(-Q698)^(1/3)),'OddsRatio_working_3-way'!AM698-'OddsRatio_working_3-way'!R698/3)</f>
        <v>#VALUE!</v>
      </c>
      <c r="AT698" s="11" t="e">
        <f>IF(('OddsRatio_working_3-way'!X698=0),IF(Q698&gt;0,-Q698^(1/3),(-Q698)^(1/3)),'OddsRatio_working_3-way'!AN698-'OddsRatio_working_3-way'!R698/3)</f>
        <v>#VALUE!</v>
      </c>
      <c r="AU698" s="11" t="e">
        <f>IF(('OddsRatio_working_3-way'!X698=0),0,'OddsRatio_working_3-way'!AO698)</f>
        <v>#VALUE!</v>
      </c>
      <c r="AV698" s="11" t="e">
        <f>IF(('OddsRatio_working_3-way'!X698=0),0,'OddsRatio_working_3-way'!AP698)</f>
        <v>#VALUE!</v>
      </c>
      <c r="AW698" s="11" t="e">
        <f>IF(('OddsRatio_working_3-way'!X698=0),0,'OddsRatio_working_3-way'!AQ698)</f>
        <v>#VALUE!</v>
      </c>
    </row>
    <row r="699" spans="1:4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9" t="e">
        <f t="shared" si="143"/>
        <v>#VALUE!</v>
      </c>
      <c r="E699" s="9" t="e">
        <f t="shared" si="144"/>
        <v>#VALUE!</v>
      </c>
      <c r="F699" s="9" t="e">
        <f t="shared" si="145"/>
        <v>#VALUE!</v>
      </c>
      <c r="G699" s="9" t="str">
        <f t="shared" si="146"/>
        <v/>
      </c>
      <c r="H699" s="9" t="str">
        <f t="shared" si="147"/>
        <v/>
      </c>
      <c r="I699" s="9" t="str">
        <f t="shared" si="148"/>
        <v/>
      </c>
      <c r="J699" s="9" t="str">
        <f t="shared" si="149"/>
        <v/>
      </c>
      <c r="K699" s="11" t="e">
        <f t="shared" si="150"/>
        <v>#VALUE!</v>
      </c>
      <c r="L699" s="11" t="e">
        <f t="shared" si="151"/>
        <v>#VALUE!</v>
      </c>
      <c r="M699" s="11" t="e">
        <f t="shared" si="152"/>
        <v>#VALUE!</v>
      </c>
      <c r="N699" s="11" t="e">
        <f>'OddsRatio_working_3-way'!K699+'OddsRatio_working_3-way'!L699+'OddsRatio_working_3-way'!M699-('OddsRatio_working_3-way'!K699*'OddsRatio_working_3-way'!L699)-('OddsRatio_working_3-way'!K699*'OddsRatio_working_3-way'!M699)-('OddsRatio_working_3-way'!L699*'OddsRatio_working_3-way'!M699)+('OddsRatio_working_3-way'!K699*'OddsRatio_working_3-way'!L699*'OddsRatio_working_3-way'!M699)-1</f>
        <v>#VALUE!</v>
      </c>
      <c r="O699" s="11">
        <f>0</f>
        <v>0</v>
      </c>
      <c r="P699" s="11" t="e">
        <f>('OddsRatio_working_3-way'!K699*'OddsRatio_working_3-way'!L699)+('OddsRatio_working_3-way'!K699*'OddsRatio_working_3-way'!M699)+('OddsRatio_working_3-way'!L699*'OddsRatio_working_3-way'!M699)-(3*'OddsRatio_working_3-way'!K699*'OddsRatio_working_3-way'!L699*'OddsRatio_working_3-way'!M699)</f>
        <v>#VALUE!</v>
      </c>
      <c r="Q699" s="11" t="e">
        <f>2*'OddsRatio_working_3-way'!K699*'OddsRatio_working_3-way'!L699*'OddsRatio_working_3-way'!M699</f>
        <v>#VALUE!</v>
      </c>
      <c r="R699" s="11" t="e">
        <f t="shared" si="153"/>
        <v>#VALUE!</v>
      </c>
      <c r="S699" s="11" t="e">
        <f t="shared" si="154"/>
        <v>#VALUE!</v>
      </c>
      <c r="T699" s="11" t="e">
        <f t="shared" si="155"/>
        <v>#VALUE!</v>
      </c>
      <c r="U699" s="11" t="e">
        <f>'OddsRatio_working_3-way'!S699-'OddsRatio_working_3-way'!R699^2/3</f>
        <v>#VALUE!</v>
      </c>
      <c r="V699" s="11" t="e">
        <f>'OddsRatio_working_3-way'!S699*'OddsRatio_working_3-way'!R699/3-2*'OddsRatio_working_3-way'!R699^3/27-'OddsRatio_working_3-way'!T699</f>
        <v>#VALUE!</v>
      </c>
      <c r="W699" s="11" t="e">
        <f>'OddsRatio_working_3-way'!V699^2+4*'OddsRatio_working_3-way'!U699^3/27</f>
        <v>#VALUE!</v>
      </c>
      <c r="X699" s="11" t="e">
        <f>IF('OddsRatio_working_3-way'!W699&gt;0,IF(ABS('OddsRatio_working_3-way'!V699+SQRT('OddsRatio_working_3-way'!W699))/2&gt;0,ABS('OddsRatio_working_3-way'!V699+SQRT('OddsRatio_working_3-way'!W699))/2,ABS('OddsRatio_working_3-way'!V699-SQRT('OddsRatio_working_3-way'!W699))/2),SQRT(-'OddsRatio_working_3-way'!U699^3/27))</f>
        <v>#VALUE!</v>
      </c>
      <c r="Y699" s="11" t="e">
        <f>IF('OddsRatio_working_3-way'!W699&gt;=0,IF('OddsRatio_working_3-way'!V699+SQRT('OddsRatio_working_3-way'!W699)&gt;0,0,PI()),ACOS('OddsRatio_working_3-way'!V699/(2*'OddsRatio_working_3-way'!X699)))</f>
        <v>#VALUE!</v>
      </c>
      <c r="Z699" s="11" t="e">
        <f>'OddsRatio_working_3-way'!X699^(1/3)*COS('OddsRatio_working_3-way'!Y699/3)</f>
        <v>#VALUE!</v>
      </c>
      <c r="AA699" s="11" t="e">
        <f>'OddsRatio_working_3-way'!X699^(1/3)*COS(('OddsRatio_working_3-way'!Y699+2*PI())/3)</f>
        <v>#VALUE!</v>
      </c>
      <c r="AB699" s="11" t="e">
        <f>'OddsRatio_working_3-way'!X699^(1/3)*COS(('OddsRatio_working_3-way'!Y699+4*PI())/3)</f>
        <v>#VALUE!</v>
      </c>
      <c r="AC699" s="11" t="e">
        <f>'OddsRatio_working_3-way'!X699^(1/3)*SIN('OddsRatio_working_3-way'!Y699/3)</f>
        <v>#VALUE!</v>
      </c>
      <c r="AD699" s="11" t="e">
        <f>'OddsRatio_working_3-way'!X699^(1/3)*SIN(('OddsRatio_working_3-way'!Y699+2*PI())/3)</f>
        <v>#VALUE!</v>
      </c>
      <c r="AE699" s="11" t="e">
        <f>'OddsRatio_working_3-way'!X699^(1/3)*SIN(('OddsRatio_working_3-way'!Y699+4*PI())/3)</f>
        <v>#VALUE!</v>
      </c>
      <c r="AF699" s="11" t="e">
        <f>-'OddsRatio_working_3-way'!U699/(3*'OddsRatio_working_3-way'!X699^(1/3))*COS(('OddsRatio_working_3-way'!Y699)/3)</f>
        <v>#VALUE!</v>
      </c>
      <c r="AG699" s="11" t="e">
        <f>-'OddsRatio_working_3-way'!U699/(3*'OddsRatio_working_3-way'!X699^(1/3))*COS(('OddsRatio_working_3-way'!Y699+2*PI())/3)</f>
        <v>#VALUE!</v>
      </c>
      <c r="AH699" s="11" t="e">
        <f>-'OddsRatio_working_3-way'!U699/(3*'OddsRatio_working_3-way'!X699^(1/3))*COS(('OddsRatio_working_3-way'!Y699+4*PI())/3)</f>
        <v>#VALUE!</v>
      </c>
      <c r="AI699" s="11" t="e">
        <f>'OddsRatio_working_3-way'!U699/(3*'OddsRatio_working_3-way'!X699^(1/3))*SIN(('OddsRatio_working_3-way'!Y699)/3)</f>
        <v>#VALUE!</v>
      </c>
      <c r="AJ699" s="11" t="e">
        <f>'OddsRatio_working_3-way'!U699/(3*'OddsRatio_working_3-way'!X699^(1/3))*SIN(('OddsRatio_working_3-way'!Y699+2*PI())/3)</f>
        <v>#VALUE!</v>
      </c>
      <c r="AK699" s="11" t="e">
        <f>'OddsRatio_working_3-way'!U699/(3*'OddsRatio_working_3-way'!X699^(1/3))*SIN(('OddsRatio_working_3-way'!Y699+4*PI())/3)</f>
        <v>#VALUE!</v>
      </c>
      <c r="AL699" s="11" t="e">
        <f>'OddsRatio_working_3-way'!Z699+'OddsRatio_working_3-way'!AF699</f>
        <v>#VALUE!</v>
      </c>
      <c r="AM699" s="11" t="e">
        <f>'OddsRatio_working_3-way'!AA699+'OddsRatio_working_3-way'!AG699</f>
        <v>#VALUE!</v>
      </c>
      <c r="AN699" s="11" t="e">
        <f>'OddsRatio_working_3-way'!AB699+'OddsRatio_working_3-way'!AH699</f>
        <v>#VALUE!</v>
      </c>
      <c r="AO699" s="11" t="e">
        <f>'OddsRatio_working_3-way'!AC699+'OddsRatio_working_3-way'!AI699</f>
        <v>#VALUE!</v>
      </c>
      <c r="AP699" s="11" t="e">
        <f>'OddsRatio_working_3-way'!AD699+'OddsRatio_working_3-way'!AJ699</f>
        <v>#VALUE!</v>
      </c>
      <c r="AQ699" s="11" t="e">
        <f>'OddsRatio_working_3-way'!AE699+'OddsRatio_working_3-way'!AK699</f>
        <v>#VALUE!</v>
      </c>
      <c r="AR699" s="10" t="str">
        <f>IF(A699="","",IF(('OddsRatio_working_3-way'!X699=0),IF(Q699&gt;0,-Q699^(1/3),(-Q699)^(1/3)),'OddsRatio_working_3-way'!AL699-'OddsRatio_working_3-way'!R699/3))</f>
        <v/>
      </c>
      <c r="AS699" s="11" t="e">
        <f>IF(('OddsRatio_working_3-way'!X699=0),IF(Q699&gt;0,-Q699^(1/3),(-Q699)^(1/3)),'OddsRatio_working_3-way'!AM699-'OddsRatio_working_3-way'!R699/3)</f>
        <v>#VALUE!</v>
      </c>
      <c r="AT699" s="11" t="e">
        <f>IF(('OddsRatio_working_3-way'!X699=0),IF(Q699&gt;0,-Q699^(1/3),(-Q699)^(1/3)),'OddsRatio_working_3-way'!AN699-'OddsRatio_working_3-way'!R699/3)</f>
        <v>#VALUE!</v>
      </c>
      <c r="AU699" s="11" t="e">
        <f>IF(('OddsRatio_working_3-way'!X699=0),0,'OddsRatio_working_3-way'!AO699)</f>
        <v>#VALUE!</v>
      </c>
      <c r="AV699" s="11" t="e">
        <f>IF(('OddsRatio_working_3-way'!X699=0),0,'OddsRatio_working_3-way'!AP699)</f>
        <v>#VALUE!</v>
      </c>
      <c r="AW699" s="11" t="e">
        <f>IF(('OddsRatio_working_3-way'!X699=0),0,'OddsRatio_working_3-way'!AQ699)</f>
        <v>#VALUE!</v>
      </c>
    </row>
    <row r="700" spans="1:4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9" t="e">
        <f t="shared" si="143"/>
        <v>#VALUE!</v>
      </c>
      <c r="E700" s="9" t="e">
        <f t="shared" si="144"/>
        <v>#VALUE!</v>
      </c>
      <c r="F700" s="9" t="e">
        <f t="shared" si="145"/>
        <v>#VALUE!</v>
      </c>
      <c r="G700" s="9" t="str">
        <f t="shared" si="146"/>
        <v/>
      </c>
      <c r="H700" s="9" t="str">
        <f t="shared" si="147"/>
        <v/>
      </c>
      <c r="I700" s="9" t="str">
        <f t="shared" si="148"/>
        <v/>
      </c>
      <c r="J700" s="9" t="str">
        <f t="shared" si="149"/>
        <v/>
      </c>
      <c r="K700" s="11" t="e">
        <f t="shared" si="150"/>
        <v>#VALUE!</v>
      </c>
      <c r="L700" s="11" t="e">
        <f t="shared" si="151"/>
        <v>#VALUE!</v>
      </c>
      <c r="M700" s="11" t="e">
        <f t="shared" si="152"/>
        <v>#VALUE!</v>
      </c>
      <c r="N700" s="11" t="e">
        <f>'OddsRatio_working_3-way'!K700+'OddsRatio_working_3-way'!L700+'OddsRatio_working_3-way'!M700-('OddsRatio_working_3-way'!K700*'OddsRatio_working_3-way'!L700)-('OddsRatio_working_3-way'!K700*'OddsRatio_working_3-way'!M700)-('OddsRatio_working_3-way'!L700*'OddsRatio_working_3-way'!M700)+('OddsRatio_working_3-way'!K700*'OddsRatio_working_3-way'!L700*'OddsRatio_working_3-way'!M700)-1</f>
        <v>#VALUE!</v>
      </c>
      <c r="O700" s="11">
        <f>0</f>
        <v>0</v>
      </c>
      <c r="P700" s="11" t="e">
        <f>('OddsRatio_working_3-way'!K700*'OddsRatio_working_3-way'!L700)+('OddsRatio_working_3-way'!K700*'OddsRatio_working_3-way'!M700)+('OddsRatio_working_3-way'!L700*'OddsRatio_working_3-way'!M700)-(3*'OddsRatio_working_3-way'!K700*'OddsRatio_working_3-way'!L700*'OddsRatio_working_3-way'!M700)</f>
        <v>#VALUE!</v>
      </c>
      <c r="Q700" s="11" t="e">
        <f>2*'OddsRatio_working_3-way'!K700*'OddsRatio_working_3-way'!L700*'OddsRatio_working_3-way'!M700</f>
        <v>#VALUE!</v>
      </c>
      <c r="R700" s="11" t="e">
        <f t="shared" si="153"/>
        <v>#VALUE!</v>
      </c>
      <c r="S700" s="11" t="e">
        <f t="shared" si="154"/>
        <v>#VALUE!</v>
      </c>
      <c r="T700" s="11" t="e">
        <f t="shared" si="155"/>
        <v>#VALUE!</v>
      </c>
      <c r="U700" s="11" t="e">
        <f>'OddsRatio_working_3-way'!S700-'OddsRatio_working_3-way'!R700^2/3</f>
        <v>#VALUE!</v>
      </c>
      <c r="V700" s="11" t="e">
        <f>'OddsRatio_working_3-way'!S700*'OddsRatio_working_3-way'!R700/3-2*'OddsRatio_working_3-way'!R700^3/27-'OddsRatio_working_3-way'!T700</f>
        <v>#VALUE!</v>
      </c>
      <c r="W700" s="11" t="e">
        <f>'OddsRatio_working_3-way'!V700^2+4*'OddsRatio_working_3-way'!U700^3/27</f>
        <v>#VALUE!</v>
      </c>
      <c r="X700" s="11" t="e">
        <f>IF('OddsRatio_working_3-way'!W700&gt;0,IF(ABS('OddsRatio_working_3-way'!V700+SQRT('OddsRatio_working_3-way'!W700))/2&gt;0,ABS('OddsRatio_working_3-way'!V700+SQRT('OddsRatio_working_3-way'!W700))/2,ABS('OddsRatio_working_3-way'!V700-SQRT('OddsRatio_working_3-way'!W700))/2),SQRT(-'OddsRatio_working_3-way'!U700^3/27))</f>
        <v>#VALUE!</v>
      </c>
      <c r="Y700" s="11" t="e">
        <f>IF('OddsRatio_working_3-way'!W700&gt;=0,IF('OddsRatio_working_3-way'!V700+SQRT('OddsRatio_working_3-way'!W700)&gt;0,0,PI()),ACOS('OddsRatio_working_3-way'!V700/(2*'OddsRatio_working_3-way'!X700)))</f>
        <v>#VALUE!</v>
      </c>
      <c r="Z700" s="11" t="e">
        <f>'OddsRatio_working_3-way'!X700^(1/3)*COS('OddsRatio_working_3-way'!Y700/3)</f>
        <v>#VALUE!</v>
      </c>
      <c r="AA700" s="11" t="e">
        <f>'OddsRatio_working_3-way'!X700^(1/3)*COS(('OddsRatio_working_3-way'!Y700+2*PI())/3)</f>
        <v>#VALUE!</v>
      </c>
      <c r="AB700" s="11" t="e">
        <f>'OddsRatio_working_3-way'!X700^(1/3)*COS(('OddsRatio_working_3-way'!Y700+4*PI())/3)</f>
        <v>#VALUE!</v>
      </c>
      <c r="AC700" s="11" t="e">
        <f>'OddsRatio_working_3-way'!X700^(1/3)*SIN('OddsRatio_working_3-way'!Y700/3)</f>
        <v>#VALUE!</v>
      </c>
      <c r="AD700" s="11" t="e">
        <f>'OddsRatio_working_3-way'!X700^(1/3)*SIN(('OddsRatio_working_3-way'!Y700+2*PI())/3)</f>
        <v>#VALUE!</v>
      </c>
      <c r="AE700" s="11" t="e">
        <f>'OddsRatio_working_3-way'!X700^(1/3)*SIN(('OddsRatio_working_3-way'!Y700+4*PI())/3)</f>
        <v>#VALUE!</v>
      </c>
      <c r="AF700" s="11" t="e">
        <f>-'OddsRatio_working_3-way'!U700/(3*'OddsRatio_working_3-way'!X700^(1/3))*COS(('OddsRatio_working_3-way'!Y700)/3)</f>
        <v>#VALUE!</v>
      </c>
      <c r="AG700" s="11" t="e">
        <f>-'OddsRatio_working_3-way'!U700/(3*'OddsRatio_working_3-way'!X700^(1/3))*COS(('OddsRatio_working_3-way'!Y700+2*PI())/3)</f>
        <v>#VALUE!</v>
      </c>
      <c r="AH700" s="11" t="e">
        <f>-'OddsRatio_working_3-way'!U700/(3*'OddsRatio_working_3-way'!X700^(1/3))*COS(('OddsRatio_working_3-way'!Y700+4*PI())/3)</f>
        <v>#VALUE!</v>
      </c>
      <c r="AI700" s="11" t="e">
        <f>'OddsRatio_working_3-way'!U700/(3*'OddsRatio_working_3-way'!X700^(1/3))*SIN(('OddsRatio_working_3-way'!Y700)/3)</f>
        <v>#VALUE!</v>
      </c>
      <c r="AJ700" s="11" t="e">
        <f>'OddsRatio_working_3-way'!U700/(3*'OddsRatio_working_3-way'!X700^(1/3))*SIN(('OddsRatio_working_3-way'!Y700+2*PI())/3)</f>
        <v>#VALUE!</v>
      </c>
      <c r="AK700" s="11" t="e">
        <f>'OddsRatio_working_3-way'!U700/(3*'OddsRatio_working_3-way'!X700^(1/3))*SIN(('OddsRatio_working_3-way'!Y700+4*PI())/3)</f>
        <v>#VALUE!</v>
      </c>
      <c r="AL700" s="11" t="e">
        <f>'OddsRatio_working_3-way'!Z700+'OddsRatio_working_3-way'!AF700</f>
        <v>#VALUE!</v>
      </c>
      <c r="AM700" s="11" t="e">
        <f>'OddsRatio_working_3-way'!AA700+'OddsRatio_working_3-way'!AG700</f>
        <v>#VALUE!</v>
      </c>
      <c r="AN700" s="11" t="e">
        <f>'OddsRatio_working_3-way'!AB700+'OddsRatio_working_3-way'!AH700</f>
        <v>#VALUE!</v>
      </c>
      <c r="AO700" s="11" t="e">
        <f>'OddsRatio_working_3-way'!AC700+'OddsRatio_working_3-way'!AI700</f>
        <v>#VALUE!</v>
      </c>
      <c r="AP700" s="11" t="e">
        <f>'OddsRatio_working_3-way'!AD700+'OddsRatio_working_3-way'!AJ700</f>
        <v>#VALUE!</v>
      </c>
      <c r="AQ700" s="11" t="e">
        <f>'OddsRatio_working_3-way'!AE700+'OddsRatio_working_3-way'!AK700</f>
        <v>#VALUE!</v>
      </c>
      <c r="AR700" s="10" t="str">
        <f>IF(A700="","",IF(('OddsRatio_working_3-way'!X700=0),IF(Q700&gt;0,-Q700^(1/3),(-Q700)^(1/3)),'OddsRatio_working_3-way'!AL700-'OddsRatio_working_3-way'!R700/3))</f>
        <v/>
      </c>
      <c r="AS700" s="11" t="e">
        <f>IF(('OddsRatio_working_3-way'!X700=0),IF(Q700&gt;0,-Q700^(1/3),(-Q700)^(1/3)),'OddsRatio_working_3-way'!AM700-'OddsRatio_working_3-way'!R700/3)</f>
        <v>#VALUE!</v>
      </c>
      <c r="AT700" s="11" t="e">
        <f>IF(('OddsRatio_working_3-way'!X700=0),IF(Q700&gt;0,-Q700^(1/3),(-Q700)^(1/3)),'OddsRatio_working_3-way'!AN700-'OddsRatio_working_3-way'!R700/3)</f>
        <v>#VALUE!</v>
      </c>
      <c r="AU700" s="11" t="e">
        <f>IF(('OddsRatio_working_3-way'!X700=0),0,'OddsRatio_working_3-way'!AO700)</f>
        <v>#VALUE!</v>
      </c>
      <c r="AV700" s="11" t="e">
        <f>IF(('OddsRatio_working_3-way'!X700=0),0,'OddsRatio_working_3-way'!AP700)</f>
        <v>#VALUE!</v>
      </c>
      <c r="AW700" s="11" t="e">
        <f>IF(('OddsRatio_working_3-way'!X700=0),0,'OddsRatio_working_3-way'!AQ700)</f>
        <v>#VALUE!</v>
      </c>
    </row>
    <row r="701" spans="1:4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9" t="e">
        <f t="shared" si="143"/>
        <v>#VALUE!</v>
      </c>
      <c r="E701" s="9" t="e">
        <f t="shared" si="144"/>
        <v>#VALUE!</v>
      </c>
      <c r="F701" s="9" t="e">
        <f t="shared" si="145"/>
        <v>#VALUE!</v>
      </c>
      <c r="G701" s="9" t="str">
        <f t="shared" si="146"/>
        <v/>
      </c>
      <c r="H701" s="9" t="str">
        <f t="shared" si="147"/>
        <v/>
      </c>
      <c r="I701" s="9" t="str">
        <f t="shared" si="148"/>
        <v/>
      </c>
      <c r="J701" s="9" t="str">
        <f t="shared" si="149"/>
        <v/>
      </c>
      <c r="K701" s="11" t="e">
        <f t="shared" si="150"/>
        <v>#VALUE!</v>
      </c>
      <c r="L701" s="11" t="e">
        <f t="shared" si="151"/>
        <v>#VALUE!</v>
      </c>
      <c r="M701" s="11" t="e">
        <f t="shared" si="152"/>
        <v>#VALUE!</v>
      </c>
      <c r="N701" s="11" t="e">
        <f>'OddsRatio_working_3-way'!K701+'OddsRatio_working_3-way'!L701+'OddsRatio_working_3-way'!M701-('OddsRatio_working_3-way'!K701*'OddsRatio_working_3-way'!L701)-('OddsRatio_working_3-way'!K701*'OddsRatio_working_3-way'!M701)-('OddsRatio_working_3-way'!L701*'OddsRatio_working_3-way'!M701)+('OddsRatio_working_3-way'!K701*'OddsRatio_working_3-way'!L701*'OddsRatio_working_3-way'!M701)-1</f>
        <v>#VALUE!</v>
      </c>
      <c r="O701" s="11">
        <f>0</f>
        <v>0</v>
      </c>
      <c r="P701" s="11" t="e">
        <f>('OddsRatio_working_3-way'!K701*'OddsRatio_working_3-way'!L701)+('OddsRatio_working_3-way'!K701*'OddsRatio_working_3-way'!M701)+('OddsRatio_working_3-way'!L701*'OddsRatio_working_3-way'!M701)-(3*'OddsRatio_working_3-way'!K701*'OddsRatio_working_3-way'!L701*'OddsRatio_working_3-way'!M701)</f>
        <v>#VALUE!</v>
      </c>
      <c r="Q701" s="11" t="e">
        <f>2*'OddsRatio_working_3-way'!K701*'OddsRatio_working_3-way'!L701*'OddsRatio_working_3-way'!M701</f>
        <v>#VALUE!</v>
      </c>
      <c r="R701" s="11" t="e">
        <f t="shared" si="153"/>
        <v>#VALUE!</v>
      </c>
      <c r="S701" s="11" t="e">
        <f t="shared" si="154"/>
        <v>#VALUE!</v>
      </c>
      <c r="T701" s="11" t="e">
        <f t="shared" si="155"/>
        <v>#VALUE!</v>
      </c>
      <c r="U701" s="11" t="e">
        <f>'OddsRatio_working_3-way'!S701-'OddsRatio_working_3-way'!R701^2/3</f>
        <v>#VALUE!</v>
      </c>
      <c r="V701" s="11" t="e">
        <f>'OddsRatio_working_3-way'!S701*'OddsRatio_working_3-way'!R701/3-2*'OddsRatio_working_3-way'!R701^3/27-'OddsRatio_working_3-way'!T701</f>
        <v>#VALUE!</v>
      </c>
      <c r="W701" s="11" t="e">
        <f>'OddsRatio_working_3-way'!V701^2+4*'OddsRatio_working_3-way'!U701^3/27</f>
        <v>#VALUE!</v>
      </c>
      <c r="X701" s="11" t="e">
        <f>IF('OddsRatio_working_3-way'!W701&gt;0,IF(ABS('OddsRatio_working_3-way'!V701+SQRT('OddsRatio_working_3-way'!W701))/2&gt;0,ABS('OddsRatio_working_3-way'!V701+SQRT('OddsRatio_working_3-way'!W701))/2,ABS('OddsRatio_working_3-way'!V701-SQRT('OddsRatio_working_3-way'!W701))/2),SQRT(-'OddsRatio_working_3-way'!U701^3/27))</f>
        <v>#VALUE!</v>
      </c>
      <c r="Y701" s="11" t="e">
        <f>IF('OddsRatio_working_3-way'!W701&gt;=0,IF('OddsRatio_working_3-way'!V701+SQRT('OddsRatio_working_3-way'!W701)&gt;0,0,PI()),ACOS('OddsRatio_working_3-way'!V701/(2*'OddsRatio_working_3-way'!X701)))</f>
        <v>#VALUE!</v>
      </c>
      <c r="Z701" s="11" t="e">
        <f>'OddsRatio_working_3-way'!X701^(1/3)*COS('OddsRatio_working_3-way'!Y701/3)</f>
        <v>#VALUE!</v>
      </c>
      <c r="AA701" s="11" t="e">
        <f>'OddsRatio_working_3-way'!X701^(1/3)*COS(('OddsRatio_working_3-way'!Y701+2*PI())/3)</f>
        <v>#VALUE!</v>
      </c>
      <c r="AB701" s="11" t="e">
        <f>'OddsRatio_working_3-way'!X701^(1/3)*COS(('OddsRatio_working_3-way'!Y701+4*PI())/3)</f>
        <v>#VALUE!</v>
      </c>
      <c r="AC701" s="11" t="e">
        <f>'OddsRatio_working_3-way'!X701^(1/3)*SIN('OddsRatio_working_3-way'!Y701/3)</f>
        <v>#VALUE!</v>
      </c>
      <c r="AD701" s="11" t="e">
        <f>'OddsRatio_working_3-way'!X701^(1/3)*SIN(('OddsRatio_working_3-way'!Y701+2*PI())/3)</f>
        <v>#VALUE!</v>
      </c>
      <c r="AE701" s="11" t="e">
        <f>'OddsRatio_working_3-way'!X701^(1/3)*SIN(('OddsRatio_working_3-way'!Y701+4*PI())/3)</f>
        <v>#VALUE!</v>
      </c>
      <c r="AF701" s="11" t="e">
        <f>-'OddsRatio_working_3-way'!U701/(3*'OddsRatio_working_3-way'!X701^(1/3))*COS(('OddsRatio_working_3-way'!Y701)/3)</f>
        <v>#VALUE!</v>
      </c>
      <c r="AG701" s="11" t="e">
        <f>-'OddsRatio_working_3-way'!U701/(3*'OddsRatio_working_3-way'!X701^(1/3))*COS(('OddsRatio_working_3-way'!Y701+2*PI())/3)</f>
        <v>#VALUE!</v>
      </c>
      <c r="AH701" s="11" t="e">
        <f>-'OddsRatio_working_3-way'!U701/(3*'OddsRatio_working_3-way'!X701^(1/3))*COS(('OddsRatio_working_3-way'!Y701+4*PI())/3)</f>
        <v>#VALUE!</v>
      </c>
      <c r="AI701" s="11" t="e">
        <f>'OddsRatio_working_3-way'!U701/(3*'OddsRatio_working_3-way'!X701^(1/3))*SIN(('OddsRatio_working_3-way'!Y701)/3)</f>
        <v>#VALUE!</v>
      </c>
      <c r="AJ701" s="11" t="e">
        <f>'OddsRatio_working_3-way'!U701/(3*'OddsRatio_working_3-way'!X701^(1/3))*SIN(('OddsRatio_working_3-way'!Y701+2*PI())/3)</f>
        <v>#VALUE!</v>
      </c>
      <c r="AK701" s="11" t="e">
        <f>'OddsRatio_working_3-way'!U701/(3*'OddsRatio_working_3-way'!X701^(1/3))*SIN(('OddsRatio_working_3-way'!Y701+4*PI())/3)</f>
        <v>#VALUE!</v>
      </c>
      <c r="AL701" s="11" t="e">
        <f>'OddsRatio_working_3-way'!Z701+'OddsRatio_working_3-way'!AF701</f>
        <v>#VALUE!</v>
      </c>
      <c r="AM701" s="11" t="e">
        <f>'OddsRatio_working_3-way'!AA701+'OddsRatio_working_3-way'!AG701</f>
        <v>#VALUE!</v>
      </c>
      <c r="AN701" s="11" t="e">
        <f>'OddsRatio_working_3-way'!AB701+'OddsRatio_working_3-way'!AH701</f>
        <v>#VALUE!</v>
      </c>
      <c r="AO701" s="11" t="e">
        <f>'OddsRatio_working_3-way'!AC701+'OddsRatio_working_3-way'!AI701</f>
        <v>#VALUE!</v>
      </c>
      <c r="AP701" s="11" t="e">
        <f>'OddsRatio_working_3-way'!AD701+'OddsRatio_working_3-way'!AJ701</f>
        <v>#VALUE!</v>
      </c>
      <c r="AQ701" s="11" t="e">
        <f>'OddsRatio_working_3-way'!AE701+'OddsRatio_working_3-way'!AK701</f>
        <v>#VALUE!</v>
      </c>
      <c r="AR701" s="10" t="str">
        <f>IF(A701="","",IF(('OddsRatio_working_3-way'!X701=0),IF(Q701&gt;0,-Q701^(1/3),(-Q701)^(1/3)),'OddsRatio_working_3-way'!AL701-'OddsRatio_working_3-way'!R701/3))</f>
        <v/>
      </c>
      <c r="AS701" s="11" t="e">
        <f>IF(('OddsRatio_working_3-way'!X701=0),IF(Q701&gt;0,-Q701^(1/3),(-Q701)^(1/3)),'OddsRatio_working_3-way'!AM701-'OddsRatio_working_3-way'!R701/3)</f>
        <v>#VALUE!</v>
      </c>
      <c r="AT701" s="11" t="e">
        <f>IF(('OddsRatio_working_3-way'!X701=0),IF(Q701&gt;0,-Q701^(1/3),(-Q701)^(1/3)),'OddsRatio_working_3-way'!AN701-'OddsRatio_working_3-way'!R701/3)</f>
        <v>#VALUE!</v>
      </c>
      <c r="AU701" s="11" t="e">
        <f>IF(('OddsRatio_working_3-way'!X701=0),0,'OddsRatio_working_3-way'!AO701)</f>
        <v>#VALUE!</v>
      </c>
      <c r="AV701" s="11" t="e">
        <f>IF(('OddsRatio_working_3-way'!X701=0),0,'OddsRatio_working_3-way'!AP701)</f>
        <v>#VALUE!</v>
      </c>
      <c r="AW701" s="11" t="e">
        <f>IF(('OddsRatio_working_3-way'!X701=0),0,'OddsRatio_working_3-way'!AQ701)</f>
        <v>#VALUE!</v>
      </c>
    </row>
    <row r="702" spans="1:4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9" t="e">
        <f t="shared" si="143"/>
        <v>#VALUE!</v>
      </c>
      <c r="E702" s="9" t="e">
        <f t="shared" si="144"/>
        <v>#VALUE!</v>
      </c>
      <c r="F702" s="9" t="e">
        <f t="shared" si="145"/>
        <v>#VALUE!</v>
      </c>
      <c r="G702" s="9" t="str">
        <f t="shared" si="146"/>
        <v/>
      </c>
      <c r="H702" s="9" t="str">
        <f t="shared" si="147"/>
        <v/>
      </c>
      <c r="I702" s="9" t="str">
        <f t="shared" si="148"/>
        <v/>
      </c>
      <c r="J702" s="9" t="str">
        <f t="shared" si="149"/>
        <v/>
      </c>
      <c r="K702" s="11" t="e">
        <f t="shared" si="150"/>
        <v>#VALUE!</v>
      </c>
      <c r="L702" s="11" t="e">
        <f t="shared" si="151"/>
        <v>#VALUE!</v>
      </c>
      <c r="M702" s="11" t="e">
        <f t="shared" si="152"/>
        <v>#VALUE!</v>
      </c>
      <c r="N702" s="11" t="e">
        <f>'OddsRatio_working_3-way'!K702+'OddsRatio_working_3-way'!L702+'OddsRatio_working_3-way'!M702-('OddsRatio_working_3-way'!K702*'OddsRatio_working_3-way'!L702)-('OddsRatio_working_3-way'!K702*'OddsRatio_working_3-way'!M702)-('OddsRatio_working_3-way'!L702*'OddsRatio_working_3-way'!M702)+('OddsRatio_working_3-way'!K702*'OddsRatio_working_3-way'!L702*'OddsRatio_working_3-way'!M702)-1</f>
        <v>#VALUE!</v>
      </c>
      <c r="O702" s="11">
        <f>0</f>
        <v>0</v>
      </c>
      <c r="P702" s="11" t="e">
        <f>('OddsRatio_working_3-way'!K702*'OddsRatio_working_3-way'!L702)+('OddsRatio_working_3-way'!K702*'OddsRatio_working_3-way'!M702)+('OddsRatio_working_3-way'!L702*'OddsRatio_working_3-way'!M702)-(3*'OddsRatio_working_3-way'!K702*'OddsRatio_working_3-way'!L702*'OddsRatio_working_3-way'!M702)</f>
        <v>#VALUE!</v>
      </c>
      <c r="Q702" s="11" t="e">
        <f>2*'OddsRatio_working_3-way'!K702*'OddsRatio_working_3-way'!L702*'OddsRatio_working_3-way'!M702</f>
        <v>#VALUE!</v>
      </c>
      <c r="R702" s="11" t="e">
        <f t="shared" si="153"/>
        <v>#VALUE!</v>
      </c>
      <c r="S702" s="11" t="e">
        <f t="shared" si="154"/>
        <v>#VALUE!</v>
      </c>
      <c r="T702" s="11" t="e">
        <f t="shared" si="155"/>
        <v>#VALUE!</v>
      </c>
      <c r="U702" s="11" t="e">
        <f>'OddsRatio_working_3-way'!S702-'OddsRatio_working_3-way'!R702^2/3</f>
        <v>#VALUE!</v>
      </c>
      <c r="V702" s="11" t="e">
        <f>'OddsRatio_working_3-way'!S702*'OddsRatio_working_3-way'!R702/3-2*'OddsRatio_working_3-way'!R702^3/27-'OddsRatio_working_3-way'!T702</f>
        <v>#VALUE!</v>
      </c>
      <c r="W702" s="11" t="e">
        <f>'OddsRatio_working_3-way'!V702^2+4*'OddsRatio_working_3-way'!U702^3/27</f>
        <v>#VALUE!</v>
      </c>
      <c r="X702" s="11" t="e">
        <f>IF('OddsRatio_working_3-way'!W702&gt;0,IF(ABS('OddsRatio_working_3-way'!V702+SQRT('OddsRatio_working_3-way'!W702))/2&gt;0,ABS('OddsRatio_working_3-way'!V702+SQRT('OddsRatio_working_3-way'!W702))/2,ABS('OddsRatio_working_3-way'!V702-SQRT('OddsRatio_working_3-way'!W702))/2),SQRT(-'OddsRatio_working_3-way'!U702^3/27))</f>
        <v>#VALUE!</v>
      </c>
      <c r="Y702" s="11" t="e">
        <f>IF('OddsRatio_working_3-way'!W702&gt;=0,IF('OddsRatio_working_3-way'!V702+SQRT('OddsRatio_working_3-way'!W702)&gt;0,0,PI()),ACOS('OddsRatio_working_3-way'!V702/(2*'OddsRatio_working_3-way'!X702)))</f>
        <v>#VALUE!</v>
      </c>
      <c r="Z702" s="11" t="e">
        <f>'OddsRatio_working_3-way'!X702^(1/3)*COS('OddsRatio_working_3-way'!Y702/3)</f>
        <v>#VALUE!</v>
      </c>
      <c r="AA702" s="11" t="e">
        <f>'OddsRatio_working_3-way'!X702^(1/3)*COS(('OddsRatio_working_3-way'!Y702+2*PI())/3)</f>
        <v>#VALUE!</v>
      </c>
      <c r="AB702" s="11" t="e">
        <f>'OddsRatio_working_3-way'!X702^(1/3)*COS(('OddsRatio_working_3-way'!Y702+4*PI())/3)</f>
        <v>#VALUE!</v>
      </c>
      <c r="AC702" s="11" t="e">
        <f>'OddsRatio_working_3-way'!X702^(1/3)*SIN('OddsRatio_working_3-way'!Y702/3)</f>
        <v>#VALUE!</v>
      </c>
      <c r="AD702" s="11" t="e">
        <f>'OddsRatio_working_3-way'!X702^(1/3)*SIN(('OddsRatio_working_3-way'!Y702+2*PI())/3)</f>
        <v>#VALUE!</v>
      </c>
      <c r="AE702" s="11" t="e">
        <f>'OddsRatio_working_3-way'!X702^(1/3)*SIN(('OddsRatio_working_3-way'!Y702+4*PI())/3)</f>
        <v>#VALUE!</v>
      </c>
      <c r="AF702" s="11" t="e">
        <f>-'OddsRatio_working_3-way'!U702/(3*'OddsRatio_working_3-way'!X702^(1/3))*COS(('OddsRatio_working_3-way'!Y702)/3)</f>
        <v>#VALUE!</v>
      </c>
      <c r="AG702" s="11" t="e">
        <f>-'OddsRatio_working_3-way'!U702/(3*'OddsRatio_working_3-way'!X702^(1/3))*COS(('OddsRatio_working_3-way'!Y702+2*PI())/3)</f>
        <v>#VALUE!</v>
      </c>
      <c r="AH702" s="11" t="e">
        <f>-'OddsRatio_working_3-way'!U702/(3*'OddsRatio_working_3-way'!X702^(1/3))*COS(('OddsRatio_working_3-way'!Y702+4*PI())/3)</f>
        <v>#VALUE!</v>
      </c>
      <c r="AI702" s="11" t="e">
        <f>'OddsRatio_working_3-way'!U702/(3*'OddsRatio_working_3-way'!X702^(1/3))*SIN(('OddsRatio_working_3-way'!Y702)/3)</f>
        <v>#VALUE!</v>
      </c>
      <c r="AJ702" s="11" t="e">
        <f>'OddsRatio_working_3-way'!U702/(3*'OddsRatio_working_3-way'!X702^(1/3))*SIN(('OddsRatio_working_3-way'!Y702+2*PI())/3)</f>
        <v>#VALUE!</v>
      </c>
      <c r="AK702" s="11" t="e">
        <f>'OddsRatio_working_3-way'!U702/(3*'OddsRatio_working_3-way'!X702^(1/3))*SIN(('OddsRatio_working_3-way'!Y702+4*PI())/3)</f>
        <v>#VALUE!</v>
      </c>
      <c r="AL702" s="11" t="e">
        <f>'OddsRatio_working_3-way'!Z702+'OddsRatio_working_3-way'!AF702</f>
        <v>#VALUE!</v>
      </c>
      <c r="AM702" s="11" t="e">
        <f>'OddsRatio_working_3-way'!AA702+'OddsRatio_working_3-way'!AG702</f>
        <v>#VALUE!</v>
      </c>
      <c r="AN702" s="11" t="e">
        <f>'OddsRatio_working_3-way'!AB702+'OddsRatio_working_3-way'!AH702</f>
        <v>#VALUE!</v>
      </c>
      <c r="AO702" s="11" t="e">
        <f>'OddsRatio_working_3-way'!AC702+'OddsRatio_working_3-way'!AI702</f>
        <v>#VALUE!</v>
      </c>
      <c r="AP702" s="11" t="e">
        <f>'OddsRatio_working_3-way'!AD702+'OddsRatio_working_3-way'!AJ702</f>
        <v>#VALUE!</v>
      </c>
      <c r="AQ702" s="11" t="e">
        <f>'OddsRatio_working_3-way'!AE702+'OddsRatio_working_3-way'!AK702</f>
        <v>#VALUE!</v>
      </c>
      <c r="AR702" s="10" t="str">
        <f>IF(A702="","",IF(('OddsRatio_working_3-way'!X702=0),IF(Q702&gt;0,-Q702^(1/3),(-Q702)^(1/3)),'OddsRatio_working_3-way'!AL702-'OddsRatio_working_3-way'!R702/3))</f>
        <v/>
      </c>
      <c r="AS702" s="11" t="e">
        <f>IF(('OddsRatio_working_3-way'!X702=0),IF(Q702&gt;0,-Q702^(1/3),(-Q702)^(1/3)),'OddsRatio_working_3-way'!AM702-'OddsRatio_working_3-way'!R702/3)</f>
        <v>#VALUE!</v>
      </c>
      <c r="AT702" s="11" t="e">
        <f>IF(('OddsRatio_working_3-way'!X702=0),IF(Q702&gt;0,-Q702^(1/3),(-Q702)^(1/3)),'OddsRatio_working_3-way'!AN702-'OddsRatio_working_3-way'!R702/3)</f>
        <v>#VALUE!</v>
      </c>
      <c r="AU702" s="11" t="e">
        <f>IF(('OddsRatio_working_3-way'!X702=0),0,'OddsRatio_working_3-way'!AO702)</f>
        <v>#VALUE!</v>
      </c>
      <c r="AV702" s="11" t="e">
        <f>IF(('OddsRatio_working_3-way'!X702=0),0,'OddsRatio_working_3-way'!AP702)</f>
        <v>#VALUE!</v>
      </c>
      <c r="AW702" s="11" t="e">
        <f>IF(('OddsRatio_working_3-way'!X702=0),0,'OddsRatio_working_3-way'!AQ702)</f>
        <v>#VALUE!</v>
      </c>
    </row>
    <row r="703" spans="1:4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9" t="e">
        <f t="shared" si="143"/>
        <v>#VALUE!</v>
      </c>
      <c r="E703" s="9" t="e">
        <f t="shared" si="144"/>
        <v>#VALUE!</v>
      </c>
      <c r="F703" s="9" t="e">
        <f t="shared" si="145"/>
        <v>#VALUE!</v>
      </c>
      <c r="G703" s="9" t="str">
        <f t="shared" si="146"/>
        <v/>
      </c>
      <c r="H703" s="9" t="str">
        <f t="shared" si="147"/>
        <v/>
      </c>
      <c r="I703" s="9" t="str">
        <f t="shared" si="148"/>
        <v/>
      </c>
      <c r="J703" s="9" t="str">
        <f t="shared" si="149"/>
        <v/>
      </c>
      <c r="K703" s="11" t="e">
        <f t="shared" si="150"/>
        <v>#VALUE!</v>
      </c>
      <c r="L703" s="11" t="e">
        <f t="shared" si="151"/>
        <v>#VALUE!</v>
      </c>
      <c r="M703" s="11" t="e">
        <f t="shared" si="152"/>
        <v>#VALUE!</v>
      </c>
      <c r="N703" s="11" t="e">
        <f>'OddsRatio_working_3-way'!K703+'OddsRatio_working_3-way'!L703+'OddsRatio_working_3-way'!M703-('OddsRatio_working_3-way'!K703*'OddsRatio_working_3-way'!L703)-('OddsRatio_working_3-way'!K703*'OddsRatio_working_3-way'!M703)-('OddsRatio_working_3-way'!L703*'OddsRatio_working_3-way'!M703)+('OddsRatio_working_3-way'!K703*'OddsRatio_working_3-way'!L703*'OddsRatio_working_3-way'!M703)-1</f>
        <v>#VALUE!</v>
      </c>
      <c r="O703" s="11">
        <f>0</f>
        <v>0</v>
      </c>
      <c r="P703" s="11" t="e">
        <f>('OddsRatio_working_3-way'!K703*'OddsRatio_working_3-way'!L703)+('OddsRatio_working_3-way'!K703*'OddsRatio_working_3-way'!M703)+('OddsRatio_working_3-way'!L703*'OddsRatio_working_3-way'!M703)-(3*'OddsRatio_working_3-way'!K703*'OddsRatio_working_3-way'!L703*'OddsRatio_working_3-way'!M703)</f>
        <v>#VALUE!</v>
      </c>
      <c r="Q703" s="11" t="e">
        <f>2*'OddsRatio_working_3-way'!K703*'OddsRatio_working_3-way'!L703*'OddsRatio_working_3-way'!M703</f>
        <v>#VALUE!</v>
      </c>
      <c r="R703" s="11" t="e">
        <f t="shared" si="153"/>
        <v>#VALUE!</v>
      </c>
      <c r="S703" s="11" t="e">
        <f t="shared" si="154"/>
        <v>#VALUE!</v>
      </c>
      <c r="T703" s="11" t="e">
        <f t="shared" si="155"/>
        <v>#VALUE!</v>
      </c>
      <c r="U703" s="11" t="e">
        <f>'OddsRatio_working_3-way'!S703-'OddsRatio_working_3-way'!R703^2/3</f>
        <v>#VALUE!</v>
      </c>
      <c r="V703" s="11" t="e">
        <f>'OddsRatio_working_3-way'!S703*'OddsRatio_working_3-way'!R703/3-2*'OddsRatio_working_3-way'!R703^3/27-'OddsRatio_working_3-way'!T703</f>
        <v>#VALUE!</v>
      </c>
      <c r="W703" s="11" t="e">
        <f>'OddsRatio_working_3-way'!V703^2+4*'OddsRatio_working_3-way'!U703^3/27</f>
        <v>#VALUE!</v>
      </c>
      <c r="X703" s="11" t="e">
        <f>IF('OddsRatio_working_3-way'!W703&gt;0,IF(ABS('OddsRatio_working_3-way'!V703+SQRT('OddsRatio_working_3-way'!W703))/2&gt;0,ABS('OddsRatio_working_3-way'!V703+SQRT('OddsRatio_working_3-way'!W703))/2,ABS('OddsRatio_working_3-way'!V703-SQRT('OddsRatio_working_3-way'!W703))/2),SQRT(-'OddsRatio_working_3-way'!U703^3/27))</f>
        <v>#VALUE!</v>
      </c>
      <c r="Y703" s="11" t="e">
        <f>IF('OddsRatio_working_3-way'!W703&gt;=0,IF('OddsRatio_working_3-way'!V703+SQRT('OddsRatio_working_3-way'!W703)&gt;0,0,PI()),ACOS('OddsRatio_working_3-way'!V703/(2*'OddsRatio_working_3-way'!X703)))</f>
        <v>#VALUE!</v>
      </c>
      <c r="Z703" s="11" t="e">
        <f>'OddsRatio_working_3-way'!X703^(1/3)*COS('OddsRatio_working_3-way'!Y703/3)</f>
        <v>#VALUE!</v>
      </c>
      <c r="AA703" s="11" t="e">
        <f>'OddsRatio_working_3-way'!X703^(1/3)*COS(('OddsRatio_working_3-way'!Y703+2*PI())/3)</f>
        <v>#VALUE!</v>
      </c>
      <c r="AB703" s="11" t="e">
        <f>'OddsRatio_working_3-way'!X703^(1/3)*COS(('OddsRatio_working_3-way'!Y703+4*PI())/3)</f>
        <v>#VALUE!</v>
      </c>
      <c r="AC703" s="11" t="e">
        <f>'OddsRatio_working_3-way'!X703^(1/3)*SIN('OddsRatio_working_3-way'!Y703/3)</f>
        <v>#VALUE!</v>
      </c>
      <c r="AD703" s="11" t="e">
        <f>'OddsRatio_working_3-way'!X703^(1/3)*SIN(('OddsRatio_working_3-way'!Y703+2*PI())/3)</f>
        <v>#VALUE!</v>
      </c>
      <c r="AE703" s="11" t="e">
        <f>'OddsRatio_working_3-way'!X703^(1/3)*SIN(('OddsRatio_working_3-way'!Y703+4*PI())/3)</f>
        <v>#VALUE!</v>
      </c>
      <c r="AF703" s="11" t="e">
        <f>-'OddsRatio_working_3-way'!U703/(3*'OddsRatio_working_3-way'!X703^(1/3))*COS(('OddsRatio_working_3-way'!Y703)/3)</f>
        <v>#VALUE!</v>
      </c>
      <c r="AG703" s="11" t="e">
        <f>-'OddsRatio_working_3-way'!U703/(3*'OddsRatio_working_3-way'!X703^(1/3))*COS(('OddsRatio_working_3-way'!Y703+2*PI())/3)</f>
        <v>#VALUE!</v>
      </c>
      <c r="AH703" s="11" t="e">
        <f>-'OddsRatio_working_3-way'!U703/(3*'OddsRatio_working_3-way'!X703^(1/3))*COS(('OddsRatio_working_3-way'!Y703+4*PI())/3)</f>
        <v>#VALUE!</v>
      </c>
      <c r="AI703" s="11" t="e">
        <f>'OddsRatio_working_3-way'!U703/(3*'OddsRatio_working_3-way'!X703^(1/3))*SIN(('OddsRatio_working_3-way'!Y703)/3)</f>
        <v>#VALUE!</v>
      </c>
      <c r="AJ703" s="11" t="e">
        <f>'OddsRatio_working_3-way'!U703/(3*'OddsRatio_working_3-way'!X703^(1/3))*SIN(('OddsRatio_working_3-way'!Y703+2*PI())/3)</f>
        <v>#VALUE!</v>
      </c>
      <c r="AK703" s="11" t="e">
        <f>'OddsRatio_working_3-way'!U703/(3*'OddsRatio_working_3-way'!X703^(1/3))*SIN(('OddsRatio_working_3-way'!Y703+4*PI())/3)</f>
        <v>#VALUE!</v>
      </c>
      <c r="AL703" s="11" t="e">
        <f>'OddsRatio_working_3-way'!Z703+'OddsRatio_working_3-way'!AF703</f>
        <v>#VALUE!</v>
      </c>
      <c r="AM703" s="11" t="e">
        <f>'OddsRatio_working_3-way'!AA703+'OddsRatio_working_3-way'!AG703</f>
        <v>#VALUE!</v>
      </c>
      <c r="AN703" s="11" t="e">
        <f>'OddsRatio_working_3-way'!AB703+'OddsRatio_working_3-way'!AH703</f>
        <v>#VALUE!</v>
      </c>
      <c r="AO703" s="11" t="e">
        <f>'OddsRatio_working_3-way'!AC703+'OddsRatio_working_3-way'!AI703</f>
        <v>#VALUE!</v>
      </c>
      <c r="AP703" s="11" t="e">
        <f>'OddsRatio_working_3-way'!AD703+'OddsRatio_working_3-way'!AJ703</f>
        <v>#VALUE!</v>
      </c>
      <c r="AQ703" s="11" t="e">
        <f>'OddsRatio_working_3-way'!AE703+'OddsRatio_working_3-way'!AK703</f>
        <v>#VALUE!</v>
      </c>
      <c r="AR703" s="10" t="str">
        <f>IF(A703="","",IF(('OddsRatio_working_3-way'!X703=0),IF(Q703&gt;0,-Q703^(1/3),(-Q703)^(1/3)),'OddsRatio_working_3-way'!AL703-'OddsRatio_working_3-way'!R703/3))</f>
        <v/>
      </c>
      <c r="AS703" s="11" t="e">
        <f>IF(('OddsRatio_working_3-way'!X703=0),IF(Q703&gt;0,-Q703^(1/3),(-Q703)^(1/3)),'OddsRatio_working_3-way'!AM703-'OddsRatio_working_3-way'!R703/3)</f>
        <v>#VALUE!</v>
      </c>
      <c r="AT703" s="11" t="e">
        <f>IF(('OddsRatio_working_3-way'!X703=0),IF(Q703&gt;0,-Q703^(1/3),(-Q703)^(1/3)),'OddsRatio_working_3-way'!AN703-'OddsRatio_working_3-way'!R703/3)</f>
        <v>#VALUE!</v>
      </c>
      <c r="AU703" s="11" t="e">
        <f>IF(('OddsRatio_working_3-way'!X703=0),0,'OddsRatio_working_3-way'!AO703)</f>
        <v>#VALUE!</v>
      </c>
      <c r="AV703" s="11" t="e">
        <f>IF(('OddsRatio_working_3-way'!X703=0),0,'OddsRatio_working_3-way'!AP703)</f>
        <v>#VALUE!</v>
      </c>
      <c r="AW703" s="11" t="e">
        <f>IF(('OddsRatio_working_3-way'!X703=0),0,'OddsRatio_working_3-way'!AQ703)</f>
        <v>#VALUE!</v>
      </c>
    </row>
    <row r="704" spans="1:4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9" t="e">
        <f t="shared" si="143"/>
        <v>#VALUE!</v>
      </c>
      <c r="E704" s="9" t="e">
        <f t="shared" si="144"/>
        <v>#VALUE!</v>
      </c>
      <c r="F704" s="9" t="e">
        <f t="shared" si="145"/>
        <v>#VALUE!</v>
      </c>
      <c r="G704" s="9" t="str">
        <f t="shared" si="146"/>
        <v/>
      </c>
      <c r="H704" s="9" t="str">
        <f t="shared" si="147"/>
        <v/>
      </c>
      <c r="I704" s="9" t="str">
        <f t="shared" si="148"/>
        <v/>
      </c>
      <c r="J704" s="9" t="str">
        <f t="shared" si="149"/>
        <v/>
      </c>
      <c r="K704" s="11" t="e">
        <f t="shared" si="150"/>
        <v>#VALUE!</v>
      </c>
      <c r="L704" s="11" t="e">
        <f t="shared" si="151"/>
        <v>#VALUE!</v>
      </c>
      <c r="M704" s="11" t="e">
        <f t="shared" si="152"/>
        <v>#VALUE!</v>
      </c>
      <c r="N704" s="11" t="e">
        <f>'OddsRatio_working_3-way'!K704+'OddsRatio_working_3-way'!L704+'OddsRatio_working_3-way'!M704-('OddsRatio_working_3-way'!K704*'OddsRatio_working_3-way'!L704)-('OddsRatio_working_3-way'!K704*'OddsRatio_working_3-way'!M704)-('OddsRatio_working_3-way'!L704*'OddsRatio_working_3-way'!M704)+('OddsRatio_working_3-way'!K704*'OddsRatio_working_3-way'!L704*'OddsRatio_working_3-way'!M704)-1</f>
        <v>#VALUE!</v>
      </c>
      <c r="O704" s="11">
        <f>0</f>
        <v>0</v>
      </c>
      <c r="P704" s="11" t="e">
        <f>('OddsRatio_working_3-way'!K704*'OddsRatio_working_3-way'!L704)+('OddsRatio_working_3-way'!K704*'OddsRatio_working_3-way'!M704)+('OddsRatio_working_3-way'!L704*'OddsRatio_working_3-way'!M704)-(3*'OddsRatio_working_3-way'!K704*'OddsRatio_working_3-way'!L704*'OddsRatio_working_3-way'!M704)</f>
        <v>#VALUE!</v>
      </c>
      <c r="Q704" s="11" t="e">
        <f>2*'OddsRatio_working_3-way'!K704*'OddsRatio_working_3-way'!L704*'OddsRatio_working_3-way'!M704</f>
        <v>#VALUE!</v>
      </c>
      <c r="R704" s="11" t="e">
        <f t="shared" si="153"/>
        <v>#VALUE!</v>
      </c>
      <c r="S704" s="11" t="e">
        <f t="shared" si="154"/>
        <v>#VALUE!</v>
      </c>
      <c r="T704" s="11" t="e">
        <f t="shared" si="155"/>
        <v>#VALUE!</v>
      </c>
      <c r="U704" s="11" t="e">
        <f>'OddsRatio_working_3-way'!S704-'OddsRatio_working_3-way'!R704^2/3</f>
        <v>#VALUE!</v>
      </c>
      <c r="V704" s="11" t="e">
        <f>'OddsRatio_working_3-way'!S704*'OddsRatio_working_3-way'!R704/3-2*'OddsRatio_working_3-way'!R704^3/27-'OddsRatio_working_3-way'!T704</f>
        <v>#VALUE!</v>
      </c>
      <c r="W704" s="11" t="e">
        <f>'OddsRatio_working_3-way'!V704^2+4*'OddsRatio_working_3-way'!U704^3/27</f>
        <v>#VALUE!</v>
      </c>
      <c r="X704" s="11" t="e">
        <f>IF('OddsRatio_working_3-way'!W704&gt;0,IF(ABS('OddsRatio_working_3-way'!V704+SQRT('OddsRatio_working_3-way'!W704))/2&gt;0,ABS('OddsRatio_working_3-way'!V704+SQRT('OddsRatio_working_3-way'!W704))/2,ABS('OddsRatio_working_3-way'!V704-SQRT('OddsRatio_working_3-way'!W704))/2),SQRT(-'OddsRatio_working_3-way'!U704^3/27))</f>
        <v>#VALUE!</v>
      </c>
      <c r="Y704" s="11" t="e">
        <f>IF('OddsRatio_working_3-way'!W704&gt;=0,IF('OddsRatio_working_3-way'!V704+SQRT('OddsRatio_working_3-way'!W704)&gt;0,0,PI()),ACOS('OddsRatio_working_3-way'!V704/(2*'OddsRatio_working_3-way'!X704)))</f>
        <v>#VALUE!</v>
      </c>
      <c r="Z704" s="11" t="e">
        <f>'OddsRatio_working_3-way'!X704^(1/3)*COS('OddsRatio_working_3-way'!Y704/3)</f>
        <v>#VALUE!</v>
      </c>
      <c r="AA704" s="11" t="e">
        <f>'OddsRatio_working_3-way'!X704^(1/3)*COS(('OddsRatio_working_3-way'!Y704+2*PI())/3)</f>
        <v>#VALUE!</v>
      </c>
      <c r="AB704" s="11" t="e">
        <f>'OddsRatio_working_3-way'!X704^(1/3)*COS(('OddsRatio_working_3-way'!Y704+4*PI())/3)</f>
        <v>#VALUE!</v>
      </c>
      <c r="AC704" s="11" t="e">
        <f>'OddsRatio_working_3-way'!X704^(1/3)*SIN('OddsRatio_working_3-way'!Y704/3)</f>
        <v>#VALUE!</v>
      </c>
      <c r="AD704" s="11" t="e">
        <f>'OddsRatio_working_3-way'!X704^(1/3)*SIN(('OddsRatio_working_3-way'!Y704+2*PI())/3)</f>
        <v>#VALUE!</v>
      </c>
      <c r="AE704" s="11" t="e">
        <f>'OddsRatio_working_3-way'!X704^(1/3)*SIN(('OddsRatio_working_3-way'!Y704+4*PI())/3)</f>
        <v>#VALUE!</v>
      </c>
      <c r="AF704" s="11" t="e">
        <f>-'OddsRatio_working_3-way'!U704/(3*'OddsRatio_working_3-way'!X704^(1/3))*COS(('OddsRatio_working_3-way'!Y704)/3)</f>
        <v>#VALUE!</v>
      </c>
      <c r="AG704" s="11" t="e">
        <f>-'OddsRatio_working_3-way'!U704/(3*'OddsRatio_working_3-way'!X704^(1/3))*COS(('OddsRatio_working_3-way'!Y704+2*PI())/3)</f>
        <v>#VALUE!</v>
      </c>
      <c r="AH704" s="11" t="e">
        <f>-'OddsRatio_working_3-way'!U704/(3*'OddsRatio_working_3-way'!X704^(1/3))*COS(('OddsRatio_working_3-way'!Y704+4*PI())/3)</f>
        <v>#VALUE!</v>
      </c>
      <c r="AI704" s="11" t="e">
        <f>'OddsRatio_working_3-way'!U704/(3*'OddsRatio_working_3-way'!X704^(1/3))*SIN(('OddsRatio_working_3-way'!Y704)/3)</f>
        <v>#VALUE!</v>
      </c>
      <c r="AJ704" s="11" t="e">
        <f>'OddsRatio_working_3-way'!U704/(3*'OddsRatio_working_3-way'!X704^(1/3))*SIN(('OddsRatio_working_3-way'!Y704+2*PI())/3)</f>
        <v>#VALUE!</v>
      </c>
      <c r="AK704" s="11" t="e">
        <f>'OddsRatio_working_3-way'!U704/(3*'OddsRatio_working_3-way'!X704^(1/3))*SIN(('OddsRatio_working_3-way'!Y704+4*PI())/3)</f>
        <v>#VALUE!</v>
      </c>
      <c r="AL704" s="11" t="e">
        <f>'OddsRatio_working_3-way'!Z704+'OddsRatio_working_3-way'!AF704</f>
        <v>#VALUE!</v>
      </c>
      <c r="AM704" s="11" t="e">
        <f>'OddsRatio_working_3-way'!AA704+'OddsRatio_working_3-way'!AG704</f>
        <v>#VALUE!</v>
      </c>
      <c r="AN704" s="11" t="e">
        <f>'OddsRatio_working_3-way'!AB704+'OddsRatio_working_3-way'!AH704</f>
        <v>#VALUE!</v>
      </c>
      <c r="AO704" s="11" t="e">
        <f>'OddsRatio_working_3-way'!AC704+'OddsRatio_working_3-way'!AI704</f>
        <v>#VALUE!</v>
      </c>
      <c r="AP704" s="11" t="e">
        <f>'OddsRatio_working_3-way'!AD704+'OddsRatio_working_3-way'!AJ704</f>
        <v>#VALUE!</v>
      </c>
      <c r="AQ704" s="11" t="e">
        <f>'OddsRatio_working_3-way'!AE704+'OddsRatio_working_3-way'!AK704</f>
        <v>#VALUE!</v>
      </c>
      <c r="AR704" s="10" t="str">
        <f>IF(A704="","",IF(('OddsRatio_working_3-way'!X704=0),IF(Q704&gt;0,-Q704^(1/3),(-Q704)^(1/3)),'OddsRatio_working_3-way'!AL704-'OddsRatio_working_3-way'!R704/3))</f>
        <v/>
      </c>
      <c r="AS704" s="11" t="e">
        <f>IF(('OddsRatio_working_3-way'!X704=0),IF(Q704&gt;0,-Q704^(1/3),(-Q704)^(1/3)),'OddsRatio_working_3-way'!AM704-'OddsRatio_working_3-way'!R704/3)</f>
        <v>#VALUE!</v>
      </c>
      <c r="AT704" s="11" t="e">
        <f>IF(('OddsRatio_working_3-way'!X704=0),IF(Q704&gt;0,-Q704^(1/3),(-Q704)^(1/3)),'OddsRatio_working_3-way'!AN704-'OddsRatio_working_3-way'!R704/3)</f>
        <v>#VALUE!</v>
      </c>
      <c r="AU704" s="11" t="e">
        <f>IF(('OddsRatio_working_3-way'!X704=0),0,'OddsRatio_working_3-way'!AO704)</f>
        <v>#VALUE!</v>
      </c>
      <c r="AV704" s="11" t="e">
        <f>IF(('OddsRatio_working_3-way'!X704=0),0,'OddsRatio_working_3-way'!AP704)</f>
        <v>#VALUE!</v>
      </c>
      <c r="AW704" s="11" t="e">
        <f>IF(('OddsRatio_working_3-way'!X704=0),0,'OddsRatio_working_3-way'!AQ704)</f>
        <v>#VALUE!</v>
      </c>
    </row>
    <row r="705" spans="1:4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9" t="e">
        <f t="shared" si="143"/>
        <v>#VALUE!</v>
      </c>
      <c r="E705" s="9" t="e">
        <f t="shared" si="144"/>
        <v>#VALUE!</v>
      </c>
      <c r="F705" s="9" t="e">
        <f t="shared" si="145"/>
        <v>#VALUE!</v>
      </c>
      <c r="G705" s="9" t="str">
        <f t="shared" si="146"/>
        <v/>
      </c>
      <c r="H705" s="9" t="str">
        <f t="shared" si="147"/>
        <v/>
      </c>
      <c r="I705" s="9" t="str">
        <f t="shared" si="148"/>
        <v/>
      </c>
      <c r="J705" s="9" t="str">
        <f t="shared" si="149"/>
        <v/>
      </c>
      <c r="K705" s="11" t="e">
        <f t="shared" si="150"/>
        <v>#VALUE!</v>
      </c>
      <c r="L705" s="11" t="e">
        <f t="shared" si="151"/>
        <v>#VALUE!</v>
      </c>
      <c r="M705" s="11" t="e">
        <f t="shared" si="152"/>
        <v>#VALUE!</v>
      </c>
      <c r="N705" s="11" t="e">
        <f>'OddsRatio_working_3-way'!K705+'OddsRatio_working_3-way'!L705+'OddsRatio_working_3-way'!M705-('OddsRatio_working_3-way'!K705*'OddsRatio_working_3-way'!L705)-('OddsRatio_working_3-way'!K705*'OddsRatio_working_3-way'!M705)-('OddsRatio_working_3-way'!L705*'OddsRatio_working_3-way'!M705)+('OddsRatio_working_3-way'!K705*'OddsRatio_working_3-way'!L705*'OddsRatio_working_3-way'!M705)-1</f>
        <v>#VALUE!</v>
      </c>
      <c r="O705" s="11">
        <f>0</f>
        <v>0</v>
      </c>
      <c r="P705" s="11" t="e">
        <f>('OddsRatio_working_3-way'!K705*'OddsRatio_working_3-way'!L705)+('OddsRatio_working_3-way'!K705*'OddsRatio_working_3-way'!M705)+('OddsRatio_working_3-way'!L705*'OddsRatio_working_3-way'!M705)-(3*'OddsRatio_working_3-way'!K705*'OddsRatio_working_3-way'!L705*'OddsRatio_working_3-way'!M705)</f>
        <v>#VALUE!</v>
      </c>
      <c r="Q705" s="11" t="e">
        <f>2*'OddsRatio_working_3-way'!K705*'OddsRatio_working_3-way'!L705*'OddsRatio_working_3-way'!M705</f>
        <v>#VALUE!</v>
      </c>
      <c r="R705" s="11" t="e">
        <f t="shared" si="153"/>
        <v>#VALUE!</v>
      </c>
      <c r="S705" s="11" t="e">
        <f t="shared" si="154"/>
        <v>#VALUE!</v>
      </c>
      <c r="T705" s="11" t="e">
        <f t="shared" si="155"/>
        <v>#VALUE!</v>
      </c>
      <c r="U705" s="11" t="e">
        <f>'OddsRatio_working_3-way'!S705-'OddsRatio_working_3-way'!R705^2/3</f>
        <v>#VALUE!</v>
      </c>
      <c r="V705" s="11" t="e">
        <f>'OddsRatio_working_3-way'!S705*'OddsRatio_working_3-way'!R705/3-2*'OddsRatio_working_3-way'!R705^3/27-'OddsRatio_working_3-way'!T705</f>
        <v>#VALUE!</v>
      </c>
      <c r="W705" s="11" t="e">
        <f>'OddsRatio_working_3-way'!V705^2+4*'OddsRatio_working_3-way'!U705^3/27</f>
        <v>#VALUE!</v>
      </c>
      <c r="X705" s="11" t="e">
        <f>IF('OddsRatio_working_3-way'!W705&gt;0,IF(ABS('OddsRatio_working_3-way'!V705+SQRT('OddsRatio_working_3-way'!W705))/2&gt;0,ABS('OddsRatio_working_3-way'!V705+SQRT('OddsRatio_working_3-way'!W705))/2,ABS('OddsRatio_working_3-way'!V705-SQRT('OddsRatio_working_3-way'!W705))/2),SQRT(-'OddsRatio_working_3-way'!U705^3/27))</f>
        <v>#VALUE!</v>
      </c>
      <c r="Y705" s="11" t="e">
        <f>IF('OddsRatio_working_3-way'!W705&gt;=0,IF('OddsRatio_working_3-way'!V705+SQRT('OddsRatio_working_3-way'!W705)&gt;0,0,PI()),ACOS('OddsRatio_working_3-way'!V705/(2*'OddsRatio_working_3-way'!X705)))</f>
        <v>#VALUE!</v>
      </c>
      <c r="Z705" s="11" t="e">
        <f>'OddsRatio_working_3-way'!X705^(1/3)*COS('OddsRatio_working_3-way'!Y705/3)</f>
        <v>#VALUE!</v>
      </c>
      <c r="AA705" s="11" t="e">
        <f>'OddsRatio_working_3-way'!X705^(1/3)*COS(('OddsRatio_working_3-way'!Y705+2*PI())/3)</f>
        <v>#VALUE!</v>
      </c>
      <c r="AB705" s="11" t="e">
        <f>'OddsRatio_working_3-way'!X705^(1/3)*COS(('OddsRatio_working_3-way'!Y705+4*PI())/3)</f>
        <v>#VALUE!</v>
      </c>
      <c r="AC705" s="11" t="e">
        <f>'OddsRatio_working_3-way'!X705^(1/3)*SIN('OddsRatio_working_3-way'!Y705/3)</f>
        <v>#VALUE!</v>
      </c>
      <c r="AD705" s="11" t="e">
        <f>'OddsRatio_working_3-way'!X705^(1/3)*SIN(('OddsRatio_working_3-way'!Y705+2*PI())/3)</f>
        <v>#VALUE!</v>
      </c>
      <c r="AE705" s="11" t="e">
        <f>'OddsRatio_working_3-way'!X705^(1/3)*SIN(('OddsRatio_working_3-way'!Y705+4*PI())/3)</f>
        <v>#VALUE!</v>
      </c>
      <c r="AF705" s="11" t="e">
        <f>-'OddsRatio_working_3-way'!U705/(3*'OddsRatio_working_3-way'!X705^(1/3))*COS(('OddsRatio_working_3-way'!Y705)/3)</f>
        <v>#VALUE!</v>
      </c>
      <c r="AG705" s="11" t="e">
        <f>-'OddsRatio_working_3-way'!U705/(3*'OddsRatio_working_3-way'!X705^(1/3))*COS(('OddsRatio_working_3-way'!Y705+2*PI())/3)</f>
        <v>#VALUE!</v>
      </c>
      <c r="AH705" s="11" t="e">
        <f>-'OddsRatio_working_3-way'!U705/(3*'OddsRatio_working_3-way'!X705^(1/3))*COS(('OddsRatio_working_3-way'!Y705+4*PI())/3)</f>
        <v>#VALUE!</v>
      </c>
      <c r="AI705" s="11" t="e">
        <f>'OddsRatio_working_3-way'!U705/(3*'OddsRatio_working_3-way'!X705^(1/3))*SIN(('OddsRatio_working_3-way'!Y705)/3)</f>
        <v>#VALUE!</v>
      </c>
      <c r="AJ705" s="11" t="e">
        <f>'OddsRatio_working_3-way'!U705/(3*'OddsRatio_working_3-way'!X705^(1/3))*SIN(('OddsRatio_working_3-way'!Y705+2*PI())/3)</f>
        <v>#VALUE!</v>
      </c>
      <c r="AK705" s="11" t="e">
        <f>'OddsRatio_working_3-way'!U705/(3*'OddsRatio_working_3-way'!X705^(1/3))*SIN(('OddsRatio_working_3-way'!Y705+4*PI())/3)</f>
        <v>#VALUE!</v>
      </c>
      <c r="AL705" s="11" t="e">
        <f>'OddsRatio_working_3-way'!Z705+'OddsRatio_working_3-way'!AF705</f>
        <v>#VALUE!</v>
      </c>
      <c r="AM705" s="11" t="e">
        <f>'OddsRatio_working_3-way'!AA705+'OddsRatio_working_3-way'!AG705</f>
        <v>#VALUE!</v>
      </c>
      <c r="AN705" s="11" t="e">
        <f>'OddsRatio_working_3-way'!AB705+'OddsRatio_working_3-way'!AH705</f>
        <v>#VALUE!</v>
      </c>
      <c r="AO705" s="11" t="e">
        <f>'OddsRatio_working_3-way'!AC705+'OddsRatio_working_3-way'!AI705</f>
        <v>#VALUE!</v>
      </c>
      <c r="AP705" s="11" t="e">
        <f>'OddsRatio_working_3-way'!AD705+'OddsRatio_working_3-way'!AJ705</f>
        <v>#VALUE!</v>
      </c>
      <c r="AQ705" s="11" t="e">
        <f>'OddsRatio_working_3-way'!AE705+'OddsRatio_working_3-way'!AK705</f>
        <v>#VALUE!</v>
      </c>
      <c r="AR705" s="10" t="str">
        <f>IF(A705="","",IF(('OddsRatio_working_3-way'!X705=0),IF(Q705&gt;0,-Q705^(1/3),(-Q705)^(1/3)),'OddsRatio_working_3-way'!AL705-'OddsRatio_working_3-way'!R705/3))</f>
        <v/>
      </c>
      <c r="AS705" s="11" t="e">
        <f>IF(('OddsRatio_working_3-way'!X705=0),IF(Q705&gt;0,-Q705^(1/3),(-Q705)^(1/3)),'OddsRatio_working_3-way'!AM705-'OddsRatio_working_3-way'!R705/3)</f>
        <v>#VALUE!</v>
      </c>
      <c r="AT705" s="11" t="e">
        <f>IF(('OddsRatio_working_3-way'!X705=0),IF(Q705&gt;0,-Q705^(1/3),(-Q705)^(1/3)),'OddsRatio_working_3-way'!AN705-'OddsRatio_working_3-way'!R705/3)</f>
        <v>#VALUE!</v>
      </c>
      <c r="AU705" s="11" t="e">
        <f>IF(('OddsRatio_working_3-way'!X705=0),0,'OddsRatio_working_3-way'!AO705)</f>
        <v>#VALUE!</v>
      </c>
      <c r="AV705" s="11" t="e">
        <f>IF(('OddsRatio_working_3-way'!X705=0),0,'OddsRatio_working_3-way'!AP705)</f>
        <v>#VALUE!</v>
      </c>
      <c r="AW705" s="11" t="e">
        <f>IF(('OddsRatio_working_3-way'!X705=0),0,'OddsRatio_working_3-way'!AQ705)</f>
        <v>#VALUE!</v>
      </c>
    </row>
    <row r="706" spans="1:4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9" t="e">
        <f t="shared" si="143"/>
        <v>#VALUE!</v>
      </c>
      <c r="E706" s="9" t="e">
        <f t="shared" si="144"/>
        <v>#VALUE!</v>
      </c>
      <c r="F706" s="9" t="e">
        <f t="shared" si="145"/>
        <v>#VALUE!</v>
      </c>
      <c r="G706" s="9" t="str">
        <f t="shared" si="146"/>
        <v/>
      </c>
      <c r="H706" s="9" t="str">
        <f t="shared" si="147"/>
        <v/>
      </c>
      <c r="I706" s="9" t="str">
        <f t="shared" si="148"/>
        <v/>
      </c>
      <c r="J706" s="9" t="str">
        <f t="shared" si="149"/>
        <v/>
      </c>
      <c r="K706" s="11" t="e">
        <f t="shared" si="150"/>
        <v>#VALUE!</v>
      </c>
      <c r="L706" s="11" t="e">
        <f t="shared" si="151"/>
        <v>#VALUE!</v>
      </c>
      <c r="M706" s="11" t="e">
        <f t="shared" si="152"/>
        <v>#VALUE!</v>
      </c>
      <c r="N706" s="11" t="e">
        <f>'OddsRatio_working_3-way'!K706+'OddsRatio_working_3-way'!L706+'OddsRatio_working_3-way'!M706-('OddsRatio_working_3-way'!K706*'OddsRatio_working_3-way'!L706)-('OddsRatio_working_3-way'!K706*'OddsRatio_working_3-way'!M706)-('OddsRatio_working_3-way'!L706*'OddsRatio_working_3-way'!M706)+('OddsRatio_working_3-way'!K706*'OddsRatio_working_3-way'!L706*'OddsRatio_working_3-way'!M706)-1</f>
        <v>#VALUE!</v>
      </c>
      <c r="O706" s="11">
        <f>0</f>
        <v>0</v>
      </c>
      <c r="P706" s="11" t="e">
        <f>('OddsRatio_working_3-way'!K706*'OddsRatio_working_3-way'!L706)+('OddsRatio_working_3-way'!K706*'OddsRatio_working_3-way'!M706)+('OddsRatio_working_3-way'!L706*'OddsRatio_working_3-way'!M706)-(3*'OddsRatio_working_3-way'!K706*'OddsRatio_working_3-way'!L706*'OddsRatio_working_3-way'!M706)</f>
        <v>#VALUE!</v>
      </c>
      <c r="Q706" s="11" t="e">
        <f>2*'OddsRatio_working_3-way'!K706*'OddsRatio_working_3-way'!L706*'OddsRatio_working_3-way'!M706</f>
        <v>#VALUE!</v>
      </c>
      <c r="R706" s="11" t="e">
        <f t="shared" si="153"/>
        <v>#VALUE!</v>
      </c>
      <c r="S706" s="11" t="e">
        <f t="shared" si="154"/>
        <v>#VALUE!</v>
      </c>
      <c r="T706" s="11" t="e">
        <f t="shared" si="155"/>
        <v>#VALUE!</v>
      </c>
      <c r="U706" s="11" t="e">
        <f>'OddsRatio_working_3-way'!S706-'OddsRatio_working_3-way'!R706^2/3</f>
        <v>#VALUE!</v>
      </c>
      <c r="V706" s="11" t="e">
        <f>'OddsRatio_working_3-way'!S706*'OddsRatio_working_3-way'!R706/3-2*'OddsRatio_working_3-way'!R706^3/27-'OddsRatio_working_3-way'!T706</f>
        <v>#VALUE!</v>
      </c>
      <c r="W706" s="11" t="e">
        <f>'OddsRatio_working_3-way'!V706^2+4*'OddsRatio_working_3-way'!U706^3/27</f>
        <v>#VALUE!</v>
      </c>
      <c r="X706" s="11" t="e">
        <f>IF('OddsRatio_working_3-way'!W706&gt;0,IF(ABS('OddsRatio_working_3-way'!V706+SQRT('OddsRatio_working_3-way'!W706))/2&gt;0,ABS('OddsRatio_working_3-way'!V706+SQRT('OddsRatio_working_3-way'!W706))/2,ABS('OddsRatio_working_3-way'!V706-SQRT('OddsRatio_working_3-way'!W706))/2),SQRT(-'OddsRatio_working_3-way'!U706^3/27))</f>
        <v>#VALUE!</v>
      </c>
      <c r="Y706" s="11" t="e">
        <f>IF('OddsRatio_working_3-way'!W706&gt;=0,IF('OddsRatio_working_3-way'!V706+SQRT('OddsRatio_working_3-way'!W706)&gt;0,0,PI()),ACOS('OddsRatio_working_3-way'!V706/(2*'OddsRatio_working_3-way'!X706)))</f>
        <v>#VALUE!</v>
      </c>
      <c r="Z706" s="11" t="e">
        <f>'OddsRatio_working_3-way'!X706^(1/3)*COS('OddsRatio_working_3-way'!Y706/3)</f>
        <v>#VALUE!</v>
      </c>
      <c r="AA706" s="11" t="e">
        <f>'OddsRatio_working_3-way'!X706^(1/3)*COS(('OddsRatio_working_3-way'!Y706+2*PI())/3)</f>
        <v>#VALUE!</v>
      </c>
      <c r="AB706" s="11" t="e">
        <f>'OddsRatio_working_3-way'!X706^(1/3)*COS(('OddsRatio_working_3-way'!Y706+4*PI())/3)</f>
        <v>#VALUE!</v>
      </c>
      <c r="AC706" s="11" t="e">
        <f>'OddsRatio_working_3-way'!X706^(1/3)*SIN('OddsRatio_working_3-way'!Y706/3)</f>
        <v>#VALUE!</v>
      </c>
      <c r="AD706" s="11" t="e">
        <f>'OddsRatio_working_3-way'!X706^(1/3)*SIN(('OddsRatio_working_3-way'!Y706+2*PI())/3)</f>
        <v>#VALUE!</v>
      </c>
      <c r="AE706" s="11" t="e">
        <f>'OddsRatio_working_3-way'!X706^(1/3)*SIN(('OddsRatio_working_3-way'!Y706+4*PI())/3)</f>
        <v>#VALUE!</v>
      </c>
      <c r="AF706" s="11" t="e">
        <f>-'OddsRatio_working_3-way'!U706/(3*'OddsRatio_working_3-way'!X706^(1/3))*COS(('OddsRatio_working_3-way'!Y706)/3)</f>
        <v>#VALUE!</v>
      </c>
      <c r="AG706" s="11" t="e">
        <f>-'OddsRatio_working_3-way'!U706/(3*'OddsRatio_working_3-way'!X706^(1/3))*COS(('OddsRatio_working_3-way'!Y706+2*PI())/3)</f>
        <v>#VALUE!</v>
      </c>
      <c r="AH706" s="11" t="e">
        <f>-'OddsRatio_working_3-way'!U706/(3*'OddsRatio_working_3-way'!X706^(1/3))*COS(('OddsRatio_working_3-way'!Y706+4*PI())/3)</f>
        <v>#VALUE!</v>
      </c>
      <c r="AI706" s="11" t="e">
        <f>'OddsRatio_working_3-way'!U706/(3*'OddsRatio_working_3-way'!X706^(1/3))*SIN(('OddsRatio_working_3-way'!Y706)/3)</f>
        <v>#VALUE!</v>
      </c>
      <c r="AJ706" s="11" t="e">
        <f>'OddsRatio_working_3-way'!U706/(3*'OddsRatio_working_3-way'!X706^(1/3))*SIN(('OddsRatio_working_3-way'!Y706+2*PI())/3)</f>
        <v>#VALUE!</v>
      </c>
      <c r="AK706" s="11" t="e">
        <f>'OddsRatio_working_3-way'!U706/(3*'OddsRatio_working_3-way'!X706^(1/3))*SIN(('OddsRatio_working_3-way'!Y706+4*PI())/3)</f>
        <v>#VALUE!</v>
      </c>
      <c r="AL706" s="11" t="e">
        <f>'OddsRatio_working_3-way'!Z706+'OddsRatio_working_3-way'!AF706</f>
        <v>#VALUE!</v>
      </c>
      <c r="AM706" s="11" t="e">
        <f>'OddsRatio_working_3-way'!AA706+'OddsRatio_working_3-way'!AG706</f>
        <v>#VALUE!</v>
      </c>
      <c r="AN706" s="11" t="e">
        <f>'OddsRatio_working_3-way'!AB706+'OddsRatio_working_3-way'!AH706</f>
        <v>#VALUE!</v>
      </c>
      <c r="AO706" s="11" t="e">
        <f>'OddsRatio_working_3-way'!AC706+'OddsRatio_working_3-way'!AI706</f>
        <v>#VALUE!</v>
      </c>
      <c r="AP706" s="11" t="e">
        <f>'OddsRatio_working_3-way'!AD706+'OddsRatio_working_3-way'!AJ706</f>
        <v>#VALUE!</v>
      </c>
      <c r="AQ706" s="11" t="e">
        <f>'OddsRatio_working_3-way'!AE706+'OddsRatio_working_3-way'!AK706</f>
        <v>#VALUE!</v>
      </c>
      <c r="AR706" s="10" t="str">
        <f>IF(A706="","",IF(('OddsRatio_working_3-way'!X706=0),IF(Q706&gt;0,-Q706^(1/3),(-Q706)^(1/3)),'OddsRatio_working_3-way'!AL706-'OddsRatio_working_3-way'!R706/3))</f>
        <v/>
      </c>
      <c r="AS706" s="11" t="e">
        <f>IF(('OddsRatio_working_3-way'!X706=0),IF(Q706&gt;0,-Q706^(1/3),(-Q706)^(1/3)),'OddsRatio_working_3-way'!AM706-'OddsRatio_working_3-way'!R706/3)</f>
        <v>#VALUE!</v>
      </c>
      <c r="AT706" s="11" t="e">
        <f>IF(('OddsRatio_working_3-way'!X706=0),IF(Q706&gt;0,-Q706^(1/3),(-Q706)^(1/3)),'OddsRatio_working_3-way'!AN706-'OddsRatio_working_3-way'!R706/3)</f>
        <v>#VALUE!</v>
      </c>
      <c r="AU706" s="11" t="e">
        <f>IF(('OddsRatio_working_3-way'!X706=0),0,'OddsRatio_working_3-way'!AO706)</f>
        <v>#VALUE!</v>
      </c>
      <c r="AV706" s="11" t="e">
        <f>IF(('OddsRatio_working_3-way'!X706=0),0,'OddsRatio_working_3-way'!AP706)</f>
        <v>#VALUE!</v>
      </c>
      <c r="AW706" s="11" t="e">
        <f>IF(('OddsRatio_working_3-way'!X706=0),0,'OddsRatio_working_3-way'!AQ706)</f>
        <v>#VALUE!</v>
      </c>
    </row>
    <row r="707" spans="1:4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9" t="e">
        <f t="shared" si="143"/>
        <v>#VALUE!</v>
      </c>
      <c r="E707" s="9" t="e">
        <f t="shared" si="144"/>
        <v>#VALUE!</v>
      </c>
      <c r="F707" s="9" t="e">
        <f t="shared" si="145"/>
        <v>#VALUE!</v>
      </c>
      <c r="G707" s="9" t="str">
        <f t="shared" si="146"/>
        <v/>
      </c>
      <c r="H707" s="9" t="str">
        <f t="shared" si="147"/>
        <v/>
      </c>
      <c r="I707" s="9" t="str">
        <f t="shared" si="148"/>
        <v/>
      </c>
      <c r="J707" s="9" t="str">
        <f t="shared" si="149"/>
        <v/>
      </c>
      <c r="K707" s="11" t="e">
        <f t="shared" si="150"/>
        <v>#VALUE!</v>
      </c>
      <c r="L707" s="11" t="e">
        <f t="shared" si="151"/>
        <v>#VALUE!</v>
      </c>
      <c r="M707" s="11" t="e">
        <f t="shared" si="152"/>
        <v>#VALUE!</v>
      </c>
      <c r="N707" s="11" t="e">
        <f>'OddsRatio_working_3-way'!K707+'OddsRatio_working_3-way'!L707+'OddsRatio_working_3-way'!M707-('OddsRatio_working_3-way'!K707*'OddsRatio_working_3-way'!L707)-('OddsRatio_working_3-way'!K707*'OddsRatio_working_3-way'!M707)-('OddsRatio_working_3-way'!L707*'OddsRatio_working_3-way'!M707)+('OddsRatio_working_3-way'!K707*'OddsRatio_working_3-way'!L707*'OddsRatio_working_3-way'!M707)-1</f>
        <v>#VALUE!</v>
      </c>
      <c r="O707" s="11">
        <f>0</f>
        <v>0</v>
      </c>
      <c r="P707" s="11" t="e">
        <f>('OddsRatio_working_3-way'!K707*'OddsRatio_working_3-way'!L707)+('OddsRatio_working_3-way'!K707*'OddsRatio_working_3-way'!M707)+('OddsRatio_working_3-way'!L707*'OddsRatio_working_3-way'!M707)-(3*'OddsRatio_working_3-way'!K707*'OddsRatio_working_3-way'!L707*'OddsRatio_working_3-way'!M707)</f>
        <v>#VALUE!</v>
      </c>
      <c r="Q707" s="11" t="e">
        <f>2*'OddsRatio_working_3-way'!K707*'OddsRatio_working_3-way'!L707*'OddsRatio_working_3-way'!M707</f>
        <v>#VALUE!</v>
      </c>
      <c r="R707" s="11" t="e">
        <f t="shared" si="153"/>
        <v>#VALUE!</v>
      </c>
      <c r="S707" s="11" t="e">
        <f t="shared" si="154"/>
        <v>#VALUE!</v>
      </c>
      <c r="T707" s="11" t="e">
        <f t="shared" si="155"/>
        <v>#VALUE!</v>
      </c>
      <c r="U707" s="11" t="e">
        <f>'OddsRatio_working_3-way'!S707-'OddsRatio_working_3-way'!R707^2/3</f>
        <v>#VALUE!</v>
      </c>
      <c r="V707" s="11" t="e">
        <f>'OddsRatio_working_3-way'!S707*'OddsRatio_working_3-way'!R707/3-2*'OddsRatio_working_3-way'!R707^3/27-'OddsRatio_working_3-way'!T707</f>
        <v>#VALUE!</v>
      </c>
      <c r="W707" s="11" t="e">
        <f>'OddsRatio_working_3-way'!V707^2+4*'OddsRatio_working_3-way'!U707^3/27</f>
        <v>#VALUE!</v>
      </c>
      <c r="X707" s="11" t="e">
        <f>IF('OddsRatio_working_3-way'!W707&gt;0,IF(ABS('OddsRatio_working_3-way'!V707+SQRT('OddsRatio_working_3-way'!W707))/2&gt;0,ABS('OddsRatio_working_3-way'!V707+SQRT('OddsRatio_working_3-way'!W707))/2,ABS('OddsRatio_working_3-way'!V707-SQRT('OddsRatio_working_3-way'!W707))/2),SQRT(-'OddsRatio_working_3-way'!U707^3/27))</f>
        <v>#VALUE!</v>
      </c>
      <c r="Y707" s="11" t="e">
        <f>IF('OddsRatio_working_3-way'!W707&gt;=0,IF('OddsRatio_working_3-way'!V707+SQRT('OddsRatio_working_3-way'!W707)&gt;0,0,PI()),ACOS('OddsRatio_working_3-way'!V707/(2*'OddsRatio_working_3-way'!X707)))</f>
        <v>#VALUE!</v>
      </c>
      <c r="Z707" s="11" t="e">
        <f>'OddsRatio_working_3-way'!X707^(1/3)*COS('OddsRatio_working_3-way'!Y707/3)</f>
        <v>#VALUE!</v>
      </c>
      <c r="AA707" s="11" t="e">
        <f>'OddsRatio_working_3-way'!X707^(1/3)*COS(('OddsRatio_working_3-way'!Y707+2*PI())/3)</f>
        <v>#VALUE!</v>
      </c>
      <c r="AB707" s="11" t="e">
        <f>'OddsRatio_working_3-way'!X707^(1/3)*COS(('OddsRatio_working_3-way'!Y707+4*PI())/3)</f>
        <v>#VALUE!</v>
      </c>
      <c r="AC707" s="11" t="e">
        <f>'OddsRatio_working_3-way'!X707^(1/3)*SIN('OddsRatio_working_3-way'!Y707/3)</f>
        <v>#VALUE!</v>
      </c>
      <c r="AD707" s="11" t="e">
        <f>'OddsRatio_working_3-way'!X707^(1/3)*SIN(('OddsRatio_working_3-way'!Y707+2*PI())/3)</f>
        <v>#VALUE!</v>
      </c>
      <c r="AE707" s="11" t="e">
        <f>'OddsRatio_working_3-way'!X707^(1/3)*SIN(('OddsRatio_working_3-way'!Y707+4*PI())/3)</f>
        <v>#VALUE!</v>
      </c>
      <c r="AF707" s="11" t="e">
        <f>-'OddsRatio_working_3-way'!U707/(3*'OddsRatio_working_3-way'!X707^(1/3))*COS(('OddsRatio_working_3-way'!Y707)/3)</f>
        <v>#VALUE!</v>
      </c>
      <c r="AG707" s="11" t="e">
        <f>-'OddsRatio_working_3-way'!U707/(3*'OddsRatio_working_3-way'!X707^(1/3))*COS(('OddsRatio_working_3-way'!Y707+2*PI())/3)</f>
        <v>#VALUE!</v>
      </c>
      <c r="AH707" s="11" t="e">
        <f>-'OddsRatio_working_3-way'!U707/(3*'OddsRatio_working_3-way'!X707^(1/3))*COS(('OddsRatio_working_3-way'!Y707+4*PI())/3)</f>
        <v>#VALUE!</v>
      </c>
      <c r="AI707" s="11" t="e">
        <f>'OddsRatio_working_3-way'!U707/(3*'OddsRatio_working_3-way'!X707^(1/3))*SIN(('OddsRatio_working_3-way'!Y707)/3)</f>
        <v>#VALUE!</v>
      </c>
      <c r="AJ707" s="11" t="e">
        <f>'OddsRatio_working_3-way'!U707/(3*'OddsRatio_working_3-way'!X707^(1/3))*SIN(('OddsRatio_working_3-way'!Y707+2*PI())/3)</f>
        <v>#VALUE!</v>
      </c>
      <c r="AK707" s="11" t="e">
        <f>'OddsRatio_working_3-way'!U707/(3*'OddsRatio_working_3-way'!X707^(1/3))*SIN(('OddsRatio_working_3-way'!Y707+4*PI())/3)</f>
        <v>#VALUE!</v>
      </c>
      <c r="AL707" s="11" t="e">
        <f>'OddsRatio_working_3-way'!Z707+'OddsRatio_working_3-way'!AF707</f>
        <v>#VALUE!</v>
      </c>
      <c r="AM707" s="11" t="e">
        <f>'OddsRatio_working_3-way'!AA707+'OddsRatio_working_3-way'!AG707</f>
        <v>#VALUE!</v>
      </c>
      <c r="AN707" s="11" t="e">
        <f>'OddsRatio_working_3-way'!AB707+'OddsRatio_working_3-way'!AH707</f>
        <v>#VALUE!</v>
      </c>
      <c r="AO707" s="11" t="e">
        <f>'OddsRatio_working_3-way'!AC707+'OddsRatio_working_3-way'!AI707</f>
        <v>#VALUE!</v>
      </c>
      <c r="AP707" s="11" t="e">
        <f>'OddsRatio_working_3-way'!AD707+'OddsRatio_working_3-way'!AJ707</f>
        <v>#VALUE!</v>
      </c>
      <c r="AQ707" s="11" t="e">
        <f>'OddsRatio_working_3-way'!AE707+'OddsRatio_working_3-way'!AK707</f>
        <v>#VALUE!</v>
      </c>
      <c r="AR707" s="10" t="str">
        <f>IF(A707="","",IF(('OddsRatio_working_3-way'!X707=0),IF(Q707&gt;0,-Q707^(1/3),(-Q707)^(1/3)),'OddsRatio_working_3-way'!AL707-'OddsRatio_working_3-way'!R707/3))</f>
        <v/>
      </c>
      <c r="AS707" s="11" t="e">
        <f>IF(('OddsRatio_working_3-way'!X707=0),IF(Q707&gt;0,-Q707^(1/3),(-Q707)^(1/3)),'OddsRatio_working_3-way'!AM707-'OddsRatio_working_3-way'!R707/3)</f>
        <v>#VALUE!</v>
      </c>
      <c r="AT707" s="11" t="e">
        <f>IF(('OddsRatio_working_3-way'!X707=0),IF(Q707&gt;0,-Q707^(1/3),(-Q707)^(1/3)),'OddsRatio_working_3-way'!AN707-'OddsRatio_working_3-way'!R707/3)</f>
        <v>#VALUE!</v>
      </c>
      <c r="AU707" s="11" t="e">
        <f>IF(('OddsRatio_working_3-way'!X707=0),0,'OddsRatio_working_3-way'!AO707)</f>
        <v>#VALUE!</v>
      </c>
      <c r="AV707" s="11" t="e">
        <f>IF(('OddsRatio_working_3-way'!X707=0),0,'OddsRatio_working_3-way'!AP707)</f>
        <v>#VALUE!</v>
      </c>
      <c r="AW707" s="11" t="e">
        <f>IF(('OddsRatio_working_3-way'!X707=0),0,'OddsRatio_working_3-way'!AQ707)</f>
        <v>#VALUE!</v>
      </c>
    </row>
    <row r="708" spans="1:4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9" t="e">
        <f t="shared" ref="D708:D771" si="156">(K708/(AR708+K708-(AR708*K708)))</f>
        <v>#VALUE!</v>
      </c>
      <c r="E708" s="9" t="e">
        <f t="shared" ref="E708:E771" si="157">(L708/(AR708+L708-(AR708*L708)))</f>
        <v>#VALUE!</v>
      </c>
      <c r="F708" s="9" t="e">
        <f t="shared" ref="F708:F771" si="158">(M708/(AR708+M708-(AR708*M708)))</f>
        <v>#VALUE!</v>
      </c>
      <c r="G708" s="9" t="str">
        <f t="shared" ref="G708:G771" si="159">AR708</f>
        <v/>
      </c>
      <c r="H708" s="9" t="str">
        <f t="shared" ref="H708:H771" si="160">IF(A708="","",1/D708)</f>
        <v/>
      </c>
      <c r="I708" s="9" t="str">
        <f t="shared" ref="I708:I771" si="161">IF(B708="","",1/E708)</f>
        <v/>
      </c>
      <c r="J708" s="9" t="str">
        <f t="shared" ref="J708:J771" si="162">IF(C708="","",1/F708)</f>
        <v/>
      </c>
      <c r="K708" s="11" t="e">
        <f t="shared" ref="K708:K771" si="163">1/A708</f>
        <v>#VALUE!</v>
      </c>
      <c r="L708" s="11" t="e">
        <f t="shared" ref="L708:L771" si="164">1/B708</f>
        <v>#VALUE!</v>
      </c>
      <c r="M708" s="11" t="e">
        <f t="shared" ref="M708:M771" si="165">1/C708</f>
        <v>#VALUE!</v>
      </c>
      <c r="N708" s="11" t="e">
        <f>'OddsRatio_working_3-way'!K708+'OddsRatio_working_3-way'!L708+'OddsRatio_working_3-way'!M708-('OddsRatio_working_3-way'!K708*'OddsRatio_working_3-way'!L708)-('OddsRatio_working_3-way'!K708*'OddsRatio_working_3-way'!M708)-('OddsRatio_working_3-way'!L708*'OddsRatio_working_3-way'!M708)+('OddsRatio_working_3-way'!K708*'OddsRatio_working_3-way'!L708*'OddsRatio_working_3-way'!M708)-1</f>
        <v>#VALUE!</v>
      </c>
      <c r="O708" s="11">
        <f>0</f>
        <v>0</v>
      </c>
      <c r="P708" s="11" t="e">
        <f>('OddsRatio_working_3-way'!K708*'OddsRatio_working_3-way'!L708)+('OddsRatio_working_3-way'!K708*'OddsRatio_working_3-way'!M708)+('OddsRatio_working_3-way'!L708*'OddsRatio_working_3-way'!M708)-(3*'OddsRatio_working_3-way'!K708*'OddsRatio_working_3-way'!L708*'OddsRatio_working_3-way'!M708)</f>
        <v>#VALUE!</v>
      </c>
      <c r="Q708" s="11" t="e">
        <f>2*'OddsRatio_working_3-way'!K708*'OddsRatio_working_3-way'!L708*'OddsRatio_working_3-way'!M708</f>
        <v>#VALUE!</v>
      </c>
      <c r="R708" s="11" t="e">
        <f t="shared" ref="R708:R771" si="166">O708/N708</f>
        <v>#VALUE!</v>
      </c>
      <c r="S708" s="11" t="e">
        <f t="shared" ref="S708:S771" si="167">P708/N708</f>
        <v>#VALUE!</v>
      </c>
      <c r="T708" s="11" t="e">
        <f t="shared" ref="T708:T771" si="168">Q708/N708</f>
        <v>#VALUE!</v>
      </c>
      <c r="U708" s="11" t="e">
        <f>'OddsRatio_working_3-way'!S708-'OddsRatio_working_3-way'!R708^2/3</f>
        <v>#VALUE!</v>
      </c>
      <c r="V708" s="11" t="e">
        <f>'OddsRatio_working_3-way'!S708*'OddsRatio_working_3-way'!R708/3-2*'OddsRatio_working_3-way'!R708^3/27-'OddsRatio_working_3-way'!T708</f>
        <v>#VALUE!</v>
      </c>
      <c r="W708" s="11" t="e">
        <f>'OddsRatio_working_3-way'!V708^2+4*'OddsRatio_working_3-way'!U708^3/27</f>
        <v>#VALUE!</v>
      </c>
      <c r="X708" s="11" t="e">
        <f>IF('OddsRatio_working_3-way'!W708&gt;0,IF(ABS('OddsRatio_working_3-way'!V708+SQRT('OddsRatio_working_3-way'!W708))/2&gt;0,ABS('OddsRatio_working_3-way'!V708+SQRT('OddsRatio_working_3-way'!W708))/2,ABS('OddsRatio_working_3-way'!V708-SQRT('OddsRatio_working_3-way'!W708))/2),SQRT(-'OddsRatio_working_3-way'!U708^3/27))</f>
        <v>#VALUE!</v>
      </c>
      <c r="Y708" s="11" t="e">
        <f>IF('OddsRatio_working_3-way'!W708&gt;=0,IF('OddsRatio_working_3-way'!V708+SQRT('OddsRatio_working_3-way'!W708)&gt;0,0,PI()),ACOS('OddsRatio_working_3-way'!V708/(2*'OddsRatio_working_3-way'!X708)))</f>
        <v>#VALUE!</v>
      </c>
      <c r="Z708" s="11" t="e">
        <f>'OddsRatio_working_3-way'!X708^(1/3)*COS('OddsRatio_working_3-way'!Y708/3)</f>
        <v>#VALUE!</v>
      </c>
      <c r="AA708" s="11" t="e">
        <f>'OddsRatio_working_3-way'!X708^(1/3)*COS(('OddsRatio_working_3-way'!Y708+2*PI())/3)</f>
        <v>#VALUE!</v>
      </c>
      <c r="AB708" s="11" t="e">
        <f>'OddsRatio_working_3-way'!X708^(1/3)*COS(('OddsRatio_working_3-way'!Y708+4*PI())/3)</f>
        <v>#VALUE!</v>
      </c>
      <c r="AC708" s="11" t="e">
        <f>'OddsRatio_working_3-way'!X708^(1/3)*SIN('OddsRatio_working_3-way'!Y708/3)</f>
        <v>#VALUE!</v>
      </c>
      <c r="AD708" s="11" t="e">
        <f>'OddsRatio_working_3-way'!X708^(1/3)*SIN(('OddsRatio_working_3-way'!Y708+2*PI())/3)</f>
        <v>#VALUE!</v>
      </c>
      <c r="AE708" s="11" t="e">
        <f>'OddsRatio_working_3-way'!X708^(1/3)*SIN(('OddsRatio_working_3-way'!Y708+4*PI())/3)</f>
        <v>#VALUE!</v>
      </c>
      <c r="AF708" s="11" t="e">
        <f>-'OddsRatio_working_3-way'!U708/(3*'OddsRatio_working_3-way'!X708^(1/3))*COS(('OddsRatio_working_3-way'!Y708)/3)</f>
        <v>#VALUE!</v>
      </c>
      <c r="AG708" s="11" t="e">
        <f>-'OddsRatio_working_3-way'!U708/(3*'OddsRatio_working_3-way'!X708^(1/3))*COS(('OddsRatio_working_3-way'!Y708+2*PI())/3)</f>
        <v>#VALUE!</v>
      </c>
      <c r="AH708" s="11" t="e">
        <f>-'OddsRatio_working_3-way'!U708/(3*'OddsRatio_working_3-way'!X708^(1/3))*COS(('OddsRatio_working_3-way'!Y708+4*PI())/3)</f>
        <v>#VALUE!</v>
      </c>
      <c r="AI708" s="11" t="e">
        <f>'OddsRatio_working_3-way'!U708/(3*'OddsRatio_working_3-way'!X708^(1/3))*SIN(('OddsRatio_working_3-way'!Y708)/3)</f>
        <v>#VALUE!</v>
      </c>
      <c r="AJ708" s="11" t="e">
        <f>'OddsRatio_working_3-way'!U708/(3*'OddsRatio_working_3-way'!X708^(1/3))*SIN(('OddsRatio_working_3-way'!Y708+2*PI())/3)</f>
        <v>#VALUE!</v>
      </c>
      <c r="AK708" s="11" t="e">
        <f>'OddsRatio_working_3-way'!U708/(3*'OddsRatio_working_3-way'!X708^(1/3))*SIN(('OddsRatio_working_3-way'!Y708+4*PI())/3)</f>
        <v>#VALUE!</v>
      </c>
      <c r="AL708" s="11" t="e">
        <f>'OddsRatio_working_3-way'!Z708+'OddsRatio_working_3-way'!AF708</f>
        <v>#VALUE!</v>
      </c>
      <c r="AM708" s="11" t="e">
        <f>'OddsRatio_working_3-way'!AA708+'OddsRatio_working_3-way'!AG708</f>
        <v>#VALUE!</v>
      </c>
      <c r="AN708" s="11" t="e">
        <f>'OddsRatio_working_3-way'!AB708+'OddsRatio_working_3-way'!AH708</f>
        <v>#VALUE!</v>
      </c>
      <c r="AO708" s="11" t="e">
        <f>'OddsRatio_working_3-way'!AC708+'OddsRatio_working_3-way'!AI708</f>
        <v>#VALUE!</v>
      </c>
      <c r="AP708" s="11" t="e">
        <f>'OddsRatio_working_3-way'!AD708+'OddsRatio_working_3-way'!AJ708</f>
        <v>#VALUE!</v>
      </c>
      <c r="AQ708" s="11" t="e">
        <f>'OddsRatio_working_3-way'!AE708+'OddsRatio_working_3-way'!AK708</f>
        <v>#VALUE!</v>
      </c>
      <c r="AR708" s="10" t="str">
        <f>IF(A708="","",IF(('OddsRatio_working_3-way'!X708=0),IF(Q708&gt;0,-Q708^(1/3),(-Q708)^(1/3)),'OddsRatio_working_3-way'!AL708-'OddsRatio_working_3-way'!R708/3))</f>
        <v/>
      </c>
      <c r="AS708" s="11" t="e">
        <f>IF(('OddsRatio_working_3-way'!X708=0),IF(Q708&gt;0,-Q708^(1/3),(-Q708)^(1/3)),'OddsRatio_working_3-way'!AM708-'OddsRatio_working_3-way'!R708/3)</f>
        <v>#VALUE!</v>
      </c>
      <c r="AT708" s="11" t="e">
        <f>IF(('OddsRatio_working_3-way'!X708=0),IF(Q708&gt;0,-Q708^(1/3),(-Q708)^(1/3)),'OddsRatio_working_3-way'!AN708-'OddsRatio_working_3-way'!R708/3)</f>
        <v>#VALUE!</v>
      </c>
      <c r="AU708" s="11" t="e">
        <f>IF(('OddsRatio_working_3-way'!X708=0),0,'OddsRatio_working_3-way'!AO708)</f>
        <v>#VALUE!</v>
      </c>
      <c r="AV708" s="11" t="e">
        <f>IF(('OddsRatio_working_3-way'!X708=0),0,'OddsRatio_working_3-way'!AP708)</f>
        <v>#VALUE!</v>
      </c>
      <c r="AW708" s="11" t="e">
        <f>IF(('OddsRatio_working_3-way'!X708=0),0,'OddsRatio_working_3-way'!AQ708)</f>
        <v>#VALUE!</v>
      </c>
    </row>
    <row r="709" spans="1:4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9" t="e">
        <f t="shared" si="156"/>
        <v>#VALUE!</v>
      </c>
      <c r="E709" s="9" t="e">
        <f t="shared" si="157"/>
        <v>#VALUE!</v>
      </c>
      <c r="F709" s="9" t="e">
        <f t="shared" si="158"/>
        <v>#VALUE!</v>
      </c>
      <c r="G709" s="9" t="str">
        <f t="shared" si="159"/>
        <v/>
      </c>
      <c r="H709" s="9" t="str">
        <f t="shared" si="160"/>
        <v/>
      </c>
      <c r="I709" s="9" t="str">
        <f t="shared" si="161"/>
        <v/>
      </c>
      <c r="J709" s="9" t="str">
        <f t="shared" si="162"/>
        <v/>
      </c>
      <c r="K709" s="11" t="e">
        <f t="shared" si="163"/>
        <v>#VALUE!</v>
      </c>
      <c r="L709" s="11" t="e">
        <f t="shared" si="164"/>
        <v>#VALUE!</v>
      </c>
      <c r="M709" s="11" t="e">
        <f t="shared" si="165"/>
        <v>#VALUE!</v>
      </c>
      <c r="N709" s="11" t="e">
        <f>'OddsRatio_working_3-way'!K709+'OddsRatio_working_3-way'!L709+'OddsRatio_working_3-way'!M709-('OddsRatio_working_3-way'!K709*'OddsRatio_working_3-way'!L709)-('OddsRatio_working_3-way'!K709*'OddsRatio_working_3-way'!M709)-('OddsRatio_working_3-way'!L709*'OddsRatio_working_3-way'!M709)+('OddsRatio_working_3-way'!K709*'OddsRatio_working_3-way'!L709*'OddsRatio_working_3-way'!M709)-1</f>
        <v>#VALUE!</v>
      </c>
      <c r="O709" s="11">
        <f>0</f>
        <v>0</v>
      </c>
      <c r="P709" s="11" t="e">
        <f>('OddsRatio_working_3-way'!K709*'OddsRatio_working_3-way'!L709)+('OddsRatio_working_3-way'!K709*'OddsRatio_working_3-way'!M709)+('OddsRatio_working_3-way'!L709*'OddsRatio_working_3-way'!M709)-(3*'OddsRatio_working_3-way'!K709*'OddsRatio_working_3-way'!L709*'OddsRatio_working_3-way'!M709)</f>
        <v>#VALUE!</v>
      </c>
      <c r="Q709" s="11" t="e">
        <f>2*'OddsRatio_working_3-way'!K709*'OddsRatio_working_3-way'!L709*'OddsRatio_working_3-way'!M709</f>
        <v>#VALUE!</v>
      </c>
      <c r="R709" s="11" t="e">
        <f t="shared" si="166"/>
        <v>#VALUE!</v>
      </c>
      <c r="S709" s="11" t="e">
        <f t="shared" si="167"/>
        <v>#VALUE!</v>
      </c>
      <c r="T709" s="11" t="e">
        <f t="shared" si="168"/>
        <v>#VALUE!</v>
      </c>
      <c r="U709" s="11" t="e">
        <f>'OddsRatio_working_3-way'!S709-'OddsRatio_working_3-way'!R709^2/3</f>
        <v>#VALUE!</v>
      </c>
      <c r="V709" s="11" t="e">
        <f>'OddsRatio_working_3-way'!S709*'OddsRatio_working_3-way'!R709/3-2*'OddsRatio_working_3-way'!R709^3/27-'OddsRatio_working_3-way'!T709</f>
        <v>#VALUE!</v>
      </c>
      <c r="W709" s="11" t="e">
        <f>'OddsRatio_working_3-way'!V709^2+4*'OddsRatio_working_3-way'!U709^3/27</f>
        <v>#VALUE!</v>
      </c>
      <c r="X709" s="11" t="e">
        <f>IF('OddsRatio_working_3-way'!W709&gt;0,IF(ABS('OddsRatio_working_3-way'!V709+SQRT('OddsRatio_working_3-way'!W709))/2&gt;0,ABS('OddsRatio_working_3-way'!V709+SQRT('OddsRatio_working_3-way'!W709))/2,ABS('OddsRatio_working_3-way'!V709-SQRT('OddsRatio_working_3-way'!W709))/2),SQRT(-'OddsRatio_working_3-way'!U709^3/27))</f>
        <v>#VALUE!</v>
      </c>
      <c r="Y709" s="11" t="e">
        <f>IF('OddsRatio_working_3-way'!W709&gt;=0,IF('OddsRatio_working_3-way'!V709+SQRT('OddsRatio_working_3-way'!W709)&gt;0,0,PI()),ACOS('OddsRatio_working_3-way'!V709/(2*'OddsRatio_working_3-way'!X709)))</f>
        <v>#VALUE!</v>
      </c>
      <c r="Z709" s="11" t="e">
        <f>'OddsRatio_working_3-way'!X709^(1/3)*COS('OddsRatio_working_3-way'!Y709/3)</f>
        <v>#VALUE!</v>
      </c>
      <c r="AA709" s="11" t="e">
        <f>'OddsRatio_working_3-way'!X709^(1/3)*COS(('OddsRatio_working_3-way'!Y709+2*PI())/3)</f>
        <v>#VALUE!</v>
      </c>
      <c r="AB709" s="11" t="e">
        <f>'OddsRatio_working_3-way'!X709^(1/3)*COS(('OddsRatio_working_3-way'!Y709+4*PI())/3)</f>
        <v>#VALUE!</v>
      </c>
      <c r="AC709" s="11" t="e">
        <f>'OddsRatio_working_3-way'!X709^(1/3)*SIN('OddsRatio_working_3-way'!Y709/3)</f>
        <v>#VALUE!</v>
      </c>
      <c r="AD709" s="11" t="e">
        <f>'OddsRatio_working_3-way'!X709^(1/3)*SIN(('OddsRatio_working_3-way'!Y709+2*PI())/3)</f>
        <v>#VALUE!</v>
      </c>
      <c r="AE709" s="11" t="e">
        <f>'OddsRatio_working_3-way'!X709^(1/3)*SIN(('OddsRatio_working_3-way'!Y709+4*PI())/3)</f>
        <v>#VALUE!</v>
      </c>
      <c r="AF709" s="11" t="e">
        <f>-'OddsRatio_working_3-way'!U709/(3*'OddsRatio_working_3-way'!X709^(1/3))*COS(('OddsRatio_working_3-way'!Y709)/3)</f>
        <v>#VALUE!</v>
      </c>
      <c r="AG709" s="11" t="e">
        <f>-'OddsRatio_working_3-way'!U709/(3*'OddsRatio_working_3-way'!X709^(1/3))*COS(('OddsRatio_working_3-way'!Y709+2*PI())/3)</f>
        <v>#VALUE!</v>
      </c>
      <c r="AH709" s="11" t="e">
        <f>-'OddsRatio_working_3-way'!U709/(3*'OddsRatio_working_3-way'!X709^(1/3))*COS(('OddsRatio_working_3-way'!Y709+4*PI())/3)</f>
        <v>#VALUE!</v>
      </c>
      <c r="AI709" s="11" t="e">
        <f>'OddsRatio_working_3-way'!U709/(3*'OddsRatio_working_3-way'!X709^(1/3))*SIN(('OddsRatio_working_3-way'!Y709)/3)</f>
        <v>#VALUE!</v>
      </c>
      <c r="AJ709" s="11" t="e">
        <f>'OddsRatio_working_3-way'!U709/(3*'OddsRatio_working_3-way'!X709^(1/3))*SIN(('OddsRatio_working_3-way'!Y709+2*PI())/3)</f>
        <v>#VALUE!</v>
      </c>
      <c r="AK709" s="11" t="e">
        <f>'OddsRatio_working_3-way'!U709/(3*'OddsRatio_working_3-way'!X709^(1/3))*SIN(('OddsRatio_working_3-way'!Y709+4*PI())/3)</f>
        <v>#VALUE!</v>
      </c>
      <c r="AL709" s="11" t="e">
        <f>'OddsRatio_working_3-way'!Z709+'OddsRatio_working_3-way'!AF709</f>
        <v>#VALUE!</v>
      </c>
      <c r="AM709" s="11" t="e">
        <f>'OddsRatio_working_3-way'!AA709+'OddsRatio_working_3-way'!AG709</f>
        <v>#VALUE!</v>
      </c>
      <c r="AN709" s="11" t="e">
        <f>'OddsRatio_working_3-way'!AB709+'OddsRatio_working_3-way'!AH709</f>
        <v>#VALUE!</v>
      </c>
      <c r="AO709" s="11" t="e">
        <f>'OddsRatio_working_3-way'!AC709+'OddsRatio_working_3-way'!AI709</f>
        <v>#VALUE!</v>
      </c>
      <c r="AP709" s="11" t="e">
        <f>'OddsRatio_working_3-way'!AD709+'OddsRatio_working_3-way'!AJ709</f>
        <v>#VALUE!</v>
      </c>
      <c r="AQ709" s="11" t="e">
        <f>'OddsRatio_working_3-way'!AE709+'OddsRatio_working_3-way'!AK709</f>
        <v>#VALUE!</v>
      </c>
      <c r="AR709" s="10" t="str">
        <f>IF(A709="","",IF(('OddsRatio_working_3-way'!X709=0),IF(Q709&gt;0,-Q709^(1/3),(-Q709)^(1/3)),'OddsRatio_working_3-way'!AL709-'OddsRatio_working_3-way'!R709/3))</f>
        <v/>
      </c>
      <c r="AS709" s="11" t="e">
        <f>IF(('OddsRatio_working_3-way'!X709=0),IF(Q709&gt;0,-Q709^(1/3),(-Q709)^(1/3)),'OddsRatio_working_3-way'!AM709-'OddsRatio_working_3-way'!R709/3)</f>
        <v>#VALUE!</v>
      </c>
      <c r="AT709" s="11" t="e">
        <f>IF(('OddsRatio_working_3-way'!X709=0),IF(Q709&gt;0,-Q709^(1/3),(-Q709)^(1/3)),'OddsRatio_working_3-way'!AN709-'OddsRatio_working_3-way'!R709/3)</f>
        <v>#VALUE!</v>
      </c>
      <c r="AU709" s="11" t="e">
        <f>IF(('OddsRatio_working_3-way'!X709=0),0,'OddsRatio_working_3-way'!AO709)</f>
        <v>#VALUE!</v>
      </c>
      <c r="AV709" s="11" t="e">
        <f>IF(('OddsRatio_working_3-way'!X709=0),0,'OddsRatio_working_3-way'!AP709)</f>
        <v>#VALUE!</v>
      </c>
      <c r="AW709" s="11" t="e">
        <f>IF(('OddsRatio_working_3-way'!X709=0),0,'OddsRatio_working_3-way'!AQ709)</f>
        <v>#VALUE!</v>
      </c>
    </row>
    <row r="710" spans="1:4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9" t="e">
        <f t="shared" si="156"/>
        <v>#VALUE!</v>
      </c>
      <c r="E710" s="9" t="e">
        <f t="shared" si="157"/>
        <v>#VALUE!</v>
      </c>
      <c r="F710" s="9" t="e">
        <f t="shared" si="158"/>
        <v>#VALUE!</v>
      </c>
      <c r="G710" s="9" t="str">
        <f t="shared" si="159"/>
        <v/>
      </c>
      <c r="H710" s="9" t="str">
        <f t="shared" si="160"/>
        <v/>
      </c>
      <c r="I710" s="9" t="str">
        <f t="shared" si="161"/>
        <v/>
      </c>
      <c r="J710" s="9" t="str">
        <f t="shared" si="162"/>
        <v/>
      </c>
      <c r="K710" s="11" t="e">
        <f t="shared" si="163"/>
        <v>#VALUE!</v>
      </c>
      <c r="L710" s="11" t="e">
        <f t="shared" si="164"/>
        <v>#VALUE!</v>
      </c>
      <c r="M710" s="11" t="e">
        <f t="shared" si="165"/>
        <v>#VALUE!</v>
      </c>
      <c r="N710" s="11" t="e">
        <f>'OddsRatio_working_3-way'!K710+'OddsRatio_working_3-way'!L710+'OddsRatio_working_3-way'!M710-('OddsRatio_working_3-way'!K710*'OddsRatio_working_3-way'!L710)-('OddsRatio_working_3-way'!K710*'OddsRatio_working_3-way'!M710)-('OddsRatio_working_3-way'!L710*'OddsRatio_working_3-way'!M710)+('OddsRatio_working_3-way'!K710*'OddsRatio_working_3-way'!L710*'OddsRatio_working_3-way'!M710)-1</f>
        <v>#VALUE!</v>
      </c>
      <c r="O710" s="11">
        <f>0</f>
        <v>0</v>
      </c>
      <c r="P710" s="11" t="e">
        <f>('OddsRatio_working_3-way'!K710*'OddsRatio_working_3-way'!L710)+('OddsRatio_working_3-way'!K710*'OddsRatio_working_3-way'!M710)+('OddsRatio_working_3-way'!L710*'OddsRatio_working_3-way'!M710)-(3*'OddsRatio_working_3-way'!K710*'OddsRatio_working_3-way'!L710*'OddsRatio_working_3-way'!M710)</f>
        <v>#VALUE!</v>
      </c>
      <c r="Q710" s="11" t="e">
        <f>2*'OddsRatio_working_3-way'!K710*'OddsRatio_working_3-way'!L710*'OddsRatio_working_3-way'!M710</f>
        <v>#VALUE!</v>
      </c>
      <c r="R710" s="11" t="e">
        <f t="shared" si="166"/>
        <v>#VALUE!</v>
      </c>
      <c r="S710" s="11" t="e">
        <f t="shared" si="167"/>
        <v>#VALUE!</v>
      </c>
      <c r="T710" s="11" t="e">
        <f t="shared" si="168"/>
        <v>#VALUE!</v>
      </c>
      <c r="U710" s="11" t="e">
        <f>'OddsRatio_working_3-way'!S710-'OddsRatio_working_3-way'!R710^2/3</f>
        <v>#VALUE!</v>
      </c>
      <c r="V710" s="11" t="e">
        <f>'OddsRatio_working_3-way'!S710*'OddsRatio_working_3-way'!R710/3-2*'OddsRatio_working_3-way'!R710^3/27-'OddsRatio_working_3-way'!T710</f>
        <v>#VALUE!</v>
      </c>
      <c r="W710" s="11" t="e">
        <f>'OddsRatio_working_3-way'!V710^2+4*'OddsRatio_working_3-way'!U710^3/27</f>
        <v>#VALUE!</v>
      </c>
      <c r="X710" s="11" t="e">
        <f>IF('OddsRatio_working_3-way'!W710&gt;0,IF(ABS('OddsRatio_working_3-way'!V710+SQRT('OddsRatio_working_3-way'!W710))/2&gt;0,ABS('OddsRatio_working_3-way'!V710+SQRT('OddsRatio_working_3-way'!W710))/2,ABS('OddsRatio_working_3-way'!V710-SQRT('OddsRatio_working_3-way'!W710))/2),SQRT(-'OddsRatio_working_3-way'!U710^3/27))</f>
        <v>#VALUE!</v>
      </c>
      <c r="Y710" s="11" t="e">
        <f>IF('OddsRatio_working_3-way'!W710&gt;=0,IF('OddsRatio_working_3-way'!V710+SQRT('OddsRatio_working_3-way'!W710)&gt;0,0,PI()),ACOS('OddsRatio_working_3-way'!V710/(2*'OddsRatio_working_3-way'!X710)))</f>
        <v>#VALUE!</v>
      </c>
      <c r="Z710" s="11" t="e">
        <f>'OddsRatio_working_3-way'!X710^(1/3)*COS('OddsRatio_working_3-way'!Y710/3)</f>
        <v>#VALUE!</v>
      </c>
      <c r="AA710" s="11" t="e">
        <f>'OddsRatio_working_3-way'!X710^(1/3)*COS(('OddsRatio_working_3-way'!Y710+2*PI())/3)</f>
        <v>#VALUE!</v>
      </c>
      <c r="AB710" s="11" t="e">
        <f>'OddsRatio_working_3-way'!X710^(1/3)*COS(('OddsRatio_working_3-way'!Y710+4*PI())/3)</f>
        <v>#VALUE!</v>
      </c>
      <c r="AC710" s="11" t="e">
        <f>'OddsRatio_working_3-way'!X710^(1/3)*SIN('OddsRatio_working_3-way'!Y710/3)</f>
        <v>#VALUE!</v>
      </c>
      <c r="AD710" s="11" t="e">
        <f>'OddsRatio_working_3-way'!X710^(1/3)*SIN(('OddsRatio_working_3-way'!Y710+2*PI())/3)</f>
        <v>#VALUE!</v>
      </c>
      <c r="AE710" s="11" t="e">
        <f>'OddsRatio_working_3-way'!X710^(1/3)*SIN(('OddsRatio_working_3-way'!Y710+4*PI())/3)</f>
        <v>#VALUE!</v>
      </c>
      <c r="AF710" s="11" t="e">
        <f>-'OddsRatio_working_3-way'!U710/(3*'OddsRatio_working_3-way'!X710^(1/3))*COS(('OddsRatio_working_3-way'!Y710)/3)</f>
        <v>#VALUE!</v>
      </c>
      <c r="AG710" s="11" t="e">
        <f>-'OddsRatio_working_3-way'!U710/(3*'OddsRatio_working_3-way'!X710^(1/3))*COS(('OddsRatio_working_3-way'!Y710+2*PI())/3)</f>
        <v>#VALUE!</v>
      </c>
      <c r="AH710" s="11" t="e">
        <f>-'OddsRatio_working_3-way'!U710/(3*'OddsRatio_working_3-way'!X710^(1/3))*COS(('OddsRatio_working_3-way'!Y710+4*PI())/3)</f>
        <v>#VALUE!</v>
      </c>
      <c r="AI710" s="11" t="e">
        <f>'OddsRatio_working_3-way'!U710/(3*'OddsRatio_working_3-way'!X710^(1/3))*SIN(('OddsRatio_working_3-way'!Y710)/3)</f>
        <v>#VALUE!</v>
      </c>
      <c r="AJ710" s="11" t="e">
        <f>'OddsRatio_working_3-way'!U710/(3*'OddsRatio_working_3-way'!X710^(1/3))*SIN(('OddsRatio_working_3-way'!Y710+2*PI())/3)</f>
        <v>#VALUE!</v>
      </c>
      <c r="AK710" s="11" t="e">
        <f>'OddsRatio_working_3-way'!U710/(3*'OddsRatio_working_3-way'!X710^(1/3))*SIN(('OddsRatio_working_3-way'!Y710+4*PI())/3)</f>
        <v>#VALUE!</v>
      </c>
      <c r="AL710" s="11" t="e">
        <f>'OddsRatio_working_3-way'!Z710+'OddsRatio_working_3-way'!AF710</f>
        <v>#VALUE!</v>
      </c>
      <c r="AM710" s="11" t="e">
        <f>'OddsRatio_working_3-way'!AA710+'OddsRatio_working_3-way'!AG710</f>
        <v>#VALUE!</v>
      </c>
      <c r="AN710" s="11" t="e">
        <f>'OddsRatio_working_3-way'!AB710+'OddsRatio_working_3-way'!AH710</f>
        <v>#VALUE!</v>
      </c>
      <c r="AO710" s="11" t="e">
        <f>'OddsRatio_working_3-way'!AC710+'OddsRatio_working_3-way'!AI710</f>
        <v>#VALUE!</v>
      </c>
      <c r="AP710" s="11" t="e">
        <f>'OddsRatio_working_3-way'!AD710+'OddsRatio_working_3-way'!AJ710</f>
        <v>#VALUE!</v>
      </c>
      <c r="AQ710" s="11" t="e">
        <f>'OddsRatio_working_3-way'!AE710+'OddsRatio_working_3-way'!AK710</f>
        <v>#VALUE!</v>
      </c>
      <c r="AR710" s="10" t="str">
        <f>IF(A710="","",IF(('OddsRatio_working_3-way'!X710=0),IF(Q710&gt;0,-Q710^(1/3),(-Q710)^(1/3)),'OddsRatio_working_3-way'!AL710-'OddsRatio_working_3-way'!R710/3))</f>
        <v/>
      </c>
      <c r="AS710" s="11" t="e">
        <f>IF(('OddsRatio_working_3-way'!X710=0),IF(Q710&gt;0,-Q710^(1/3),(-Q710)^(1/3)),'OddsRatio_working_3-way'!AM710-'OddsRatio_working_3-way'!R710/3)</f>
        <v>#VALUE!</v>
      </c>
      <c r="AT710" s="11" t="e">
        <f>IF(('OddsRatio_working_3-way'!X710=0),IF(Q710&gt;0,-Q710^(1/3),(-Q710)^(1/3)),'OddsRatio_working_3-way'!AN710-'OddsRatio_working_3-way'!R710/3)</f>
        <v>#VALUE!</v>
      </c>
      <c r="AU710" s="11" t="e">
        <f>IF(('OddsRatio_working_3-way'!X710=0),0,'OddsRatio_working_3-way'!AO710)</f>
        <v>#VALUE!</v>
      </c>
      <c r="AV710" s="11" t="e">
        <f>IF(('OddsRatio_working_3-way'!X710=0),0,'OddsRatio_working_3-way'!AP710)</f>
        <v>#VALUE!</v>
      </c>
      <c r="AW710" s="11" t="e">
        <f>IF(('OddsRatio_working_3-way'!X710=0),0,'OddsRatio_working_3-way'!AQ710)</f>
        <v>#VALUE!</v>
      </c>
    </row>
    <row r="711" spans="1:4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9" t="e">
        <f t="shared" si="156"/>
        <v>#VALUE!</v>
      </c>
      <c r="E711" s="9" t="e">
        <f t="shared" si="157"/>
        <v>#VALUE!</v>
      </c>
      <c r="F711" s="9" t="e">
        <f t="shared" si="158"/>
        <v>#VALUE!</v>
      </c>
      <c r="G711" s="9" t="str">
        <f t="shared" si="159"/>
        <v/>
      </c>
      <c r="H711" s="9" t="str">
        <f t="shared" si="160"/>
        <v/>
      </c>
      <c r="I711" s="9" t="str">
        <f t="shared" si="161"/>
        <v/>
      </c>
      <c r="J711" s="9" t="str">
        <f t="shared" si="162"/>
        <v/>
      </c>
      <c r="K711" s="11" t="e">
        <f t="shared" si="163"/>
        <v>#VALUE!</v>
      </c>
      <c r="L711" s="11" t="e">
        <f t="shared" si="164"/>
        <v>#VALUE!</v>
      </c>
      <c r="M711" s="11" t="e">
        <f t="shared" si="165"/>
        <v>#VALUE!</v>
      </c>
      <c r="N711" s="11" t="e">
        <f>'OddsRatio_working_3-way'!K711+'OddsRatio_working_3-way'!L711+'OddsRatio_working_3-way'!M711-('OddsRatio_working_3-way'!K711*'OddsRatio_working_3-way'!L711)-('OddsRatio_working_3-way'!K711*'OddsRatio_working_3-way'!M711)-('OddsRatio_working_3-way'!L711*'OddsRatio_working_3-way'!M711)+('OddsRatio_working_3-way'!K711*'OddsRatio_working_3-way'!L711*'OddsRatio_working_3-way'!M711)-1</f>
        <v>#VALUE!</v>
      </c>
      <c r="O711" s="11">
        <f>0</f>
        <v>0</v>
      </c>
      <c r="P711" s="11" t="e">
        <f>('OddsRatio_working_3-way'!K711*'OddsRatio_working_3-way'!L711)+('OddsRatio_working_3-way'!K711*'OddsRatio_working_3-way'!M711)+('OddsRatio_working_3-way'!L711*'OddsRatio_working_3-way'!M711)-(3*'OddsRatio_working_3-way'!K711*'OddsRatio_working_3-way'!L711*'OddsRatio_working_3-way'!M711)</f>
        <v>#VALUE!</v>
      </c>
      <c r="Q711" s="11" t="e">
        <f>2*'OddsRatio_working_3-way'!K711*'OddsRatio_working_3-way'!L711*'OddsRatio_working_3-way'!M711</f>
        <v>#VALUE!</v>
      </c>
      <c r="R711" s="11" t="e">
        <f t="shared" si="166"/>
        <v>#VALUE!</v>
      </c>
      <c r="S711" s="11" t="e">
        <f t="shared" si="167"/>
        <v>#VALUE!</v>
      </c>
      <c r="T711" s="11" t="e">
        <f t="shared" si="168"/>
        <v>#VALUE!</v>
      </c>
      <c r="U711" s="11" t="e">
        <f>'OddsRatio_working_3-way'!S711-'OddsRatio_working_3-way'!R711^2/3</f>
        <v>#VALUE!</v>
      </c>
      <c r="V711" s="11" t="e">
        <f>'OddsRatio_working_3-way'!S711*'OddsRatio_working_3-way'!R711/3-2*'OddsRatio_working_3-way'!R711^3/27-'OddsRatio_working_3-way'!T711</f>
        <v>#VALUE!</v>
      </c>
      <c r="W711" s="11" t="e">
        <f>'OddsRatio_working_3-way'!V711^2+4*'OddsRatio_working_3-way'!U711^3/27</f>
        <v>#VALUE!</v>
      </c>
      <c r="X711" s="11" t="e">
        <f>IF('OddsRatio_working_3-way'!W711&gt;0,IF(ABS('OddsRatio_working_3-way'!V711+SQRT('OddsRatio_working_3-way'!W711))/2&gt;0,ABS('OddsRatio_working_3-way'!V711+SQRT('OddsRatio_working_3-way'!W711))/2,ABS('OddsRatio_working_3-way'!V711-SQRT('OddsRatio_working_3-way'!W711))/2),SQRT(-'OddsRatio_working_3-way'!U711^3/27))</f>
        <v>#VALUE!</v>
      </c>
      <c r="Y711" s="11" t="e">
        <f>IF('OddsRatio_working_3-way'!W711&gt;=0,IF('OddsRatio_working_3-way'!V711+SQRT('OddsRatio_working_3-way'!W711)&gt;0,0,PI()),ACOS('OddsRatio_working_3-way'!V711/(2*'OddsRatio_working_3-way'!X711)))</f>
        <v>#VALUE!</v>
      </c>
      <c r="Z711" s="11" t="e">
        <f>'OddsRatio_working_3-way'!X711^(1/3)*COS('OddsRatio_working_3-way'!Y711/3)</f>
        <v>#VALUE!</v>
      </c>
      <c r="AA711" s="11" t="e">
        <f>'OddsRatio_working_3-way'!X711^(1/3)*COS(('OddsRatio_working_3-way'!Y711+2*PI())/3)</f>
        <v>#VALUE!</v>
      </c>
      <c r="AB711" s="11" t="e">
        <f>'OddsRatio_working_3-way'!X711^(1/3)*COS(('OddsRatio_working_3-way'!Y711+4*PI())/3)</f>
        <v>#VALUE!</v>
      </c>
      <c r="AC711" s="11" t="e">
        <f>'OddsRatio_working_3-way'!X711^(1/3)*SIN('OddsRatio_working_3-way'!Y711/3)</f>
        <v>#VALUE!</v>
      </c>
      <c r="AD711" s="11" t="e">
        <f>'OddsRatio_working_3-way'!X711^(1/3)*SIN(('OddsRatio_working_3-way'!Y711+2*PI())/3)</f>
        <v>#VALUE!</v>
      </c>
      <c r="AE711" s="11" t="e">
        <f>'OddsRatio_working_3-way'!X711^(1/3)*SIN(('OddsRatio_working_3-way'!Y711+4*PI())/3)</f>
        <v>#VALUE!</v>
      </c>
      <c r="AF711" s="11" t="e">
        <f>-'OddsRatio_working_3-way'!U711/(3*'OddsRatio_working_3-way'!X711^(1/3))*COS(('OddsRatio_working_3-way'!Y711)/3)</f>
        <v>#VALUE!</v>
      </c>
      <c r="AG711" s="11" t="e">
        <f>-'OddsRatio_working_3-way'!U711/(3*'OddsRatio_working_3-way'!X711^(1/3))*COS(('OddsRatio_working_3-way'!Y711+2*PI())/3)</f>
        <v>#VALUE!</v>
      </c>
      <c r="AH711" s="11" t="e">
        <f>-'OddsRatio_working_3-way'!U711/(3*'OddsRatio_working_3-way'!X711^(1/3))*COS(('OddsRatio_working_3-way'!Y711+4*PI())/3)</f>
        <v>#VALUE!</v>
      </c>
      <c r="AI711" s="11" t="e">
        <f>'OddsRatio_working_3-way'!U711/(3*'OddsRatio_working_3-way'!X711^(1/3))*SIN(('OddsRatio_working_3-way'!Y711)/3)</f>
        <v>#VALUE!</v>
      </c>
      <c r="AJ711" s="11" t="e">
        <f>'OddsRatio_working_3-way'!U711/(3*'OddsRatio_working_3-way'!X711^(1/3))*SIN(('OddsRatio_working_3-way'!Y711+2*PI())/3)</f>
        <v>#VALUE!</v>
      </c>
      <c r="AK711" s="11" t="e">
        <f>'OddsRatio_working_3-way'!U711/(3*'OddsRatio_working_3-way'!X711^(1/3))*SIN(('OddsRatio_working_3-way'!Y711+4*PI())/3)</f>
        <v>#VALUE!</v>
      </c>
      <c r="AL711" s="11" t="e">
        <f>'OddsRatio_working_3-way'!Z711+'OddsRatio_working_3-way'!AF711</f>
        <v>#VALUE!</v>
      </c>
      <c r="AM711" s="11" t="e">
        <f>'OddsRatio_working_3-way'!AA711+'OddsRatio_working_3-way'!AG711</f>
        <v>#VALUE!</v>
      </c>
      <c r="AN711" s="11" t="e">
        <f>'OddsRatio_working_3-way'!AB711+'OddsRatio_working_3-way'!AH711</f>
        <v>#VALUE!</v>
      </c>
      <c r="AO711" s="11" t="e">
        <f>'OddsRatio_working_3-way'!AC711+'OddsRatio_working_3-way'!AI711</f>
        <v>#VALUE!</v>
      </c>
      <c r="AP711" s="11" t="e">
        <f>'OddsRatio_working_3-way'!AD711+'OddsRatio_working_3-way'!AJ711</f>
        <v>#VALUE!</v>
      </c>
      <c r="AQ711" s="11" t="e">
        <f>'OddsRatio_working_3-way'!AE711+'OddsRatio_working_3-way'!AK711</f>
        <v>#VALUE!</v>
      </c>
      <c r="AR711" s="10" t="str">
        <f>IF(A711="","",IF(('OddsRatio_working_3-way'!X711=0),IF(Q711&gt;0,-Q711^(1/3),(-Q711)^(1/3)),'OddsRatio_working_3-way'!AL711-'OddsRatio_working_3-way'!R711/3))</f>
        <v/>
      </c>
      <c r="AS711" s="11" t="e">
        <f>IF(('OddsRatio_working_3-way'!X711=0),IF(Q711&gt;0,-Q711^(1/3),(-Q711)^(1/3)),'OddsRatio_working_3-way'!AM711-'OddsRatio_working_3-way'!R711/3)</f>
        <v>#VALUE!</v>
      </c>
      <c r="AT711" s="11" t="e">
        <f>IF(('OddsRatio_working_3-way'!X711=0),IF(Q711&gt;0,-Q711^(1/3),(-Q711)^(1/3)),'OddsRatio_working_3-way'!AN711-'OddsRatio_working_3-way'!R711/3)</f>
        <v>#VALUE!</v>
      </c>
      <c r="AU711" s="11" t="e">
        <f>IF(('OddsRatio_working_3-way'!X711=0),0,'OddsRatio_working_3-way'!AO711)</f>
        <v>#VALUE!</v>
      </c>
      <c r="AV711" s="11" t="e">
        <f>IF(('OddsRatio_working_3-way'!X711=0),0,'OddsRatio_working_3-way'!AP711)</f>
        <v>#VALUE!</v>
      </c>
      <c r="AW711" s="11" t="e">
        <f>IF(('OddsRatio_working_3-way'!X711=0),0,'OddsRatio_working_3-way'!AQ711)</f>
        <v>#VALUE!</v>
      </c>
    </row>
    <row r="712" spans="1:4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9" t="e">
        <f t="shared" si="156"/>
        <v>#VALUE!</v>
      </c>
      <c r="E712" s="9" t="e">
        <f t="shared" si="157"/>
        <v>#VALUE!</v>
      </c>
      <c r="F712" s="9" t="e">
        <f t="shared" si="158"/>
        <v>#VALUE!</v>
      </c>
      <c r="G712" s="9" t="str">
        <f t="shared" si="159"/>
        <v/>
      </c>
      <c r="H712" s="9" t="str">
        <f t="shared" si="160"/>
        <v/>
      </c>
      <c r="I712" s="9" t="str">
        <f t="shared" si="161"/>
        <v/>
      </c>
      <c r="J712" s="9" t="str">
        <f t="shared" si="162"/>
        <v/>
      </c>
      <c r="K712" s="11" t="e">
        <f t="shared" si="163"/>
        <v>#VALUE!</v>
      </c>
      <c r="L712" s="11" t="e">
        <f t="shared" si="164"/>
        <v>#VALUE!</v>
      </c>
      <c r="M712" s="11" t="e">
        <f t="shared" si="165"/>
        <v>#VALUE!</v>
      </c>
      <c r="N712" s="11" t="e">
        <f>'OddsRatio_working_3-way'!K712+'OddsRatio_working_3-way'!L712+'OddsRatio_working_3-way'!M712-('OddsRatio_working_3-way'!K712*'OddsRatio_working_3-way'!L712)-('OddsRatio_working_3-way'!K712*'OddsRatio_working_3-way'!M712)-('OddsRatio_working_3-way'!L712*'OddsRatio_working_3-way'!M712)+('OddsRatio_working_3-way'!K712*'OddsRatio_working_3-way'!L712*'OddsRatio_working_3-way'!M712)-1</f>
        <v>#VALUE!</v>
      </c>
      <c r="O712" s="11">
        <f>0</f>
        <v>0</v>
      </c>
      <c r="P712" s="11" t="e">
        <f>('OddsRatio_working_3-way'!K712*'OddsRatio_working_3-way'!L712)+('OddsRatio_working_3-way'!K712*'OddsRatio_working_3-way'!M712)+('OddsRatio_working_3-way'!L712*'OddsRatio_working_3-way'!M712)-(3*'OddsRatio_working_3-way'!K712*'OddsRatio_working_3-way'!L712*'OddsRatio_working_3-way'!M712)</f>
        <v>#VALUE!</v>
      </c>
      <c r="Q712" s="11" t="e">
        <f>2*'OddsRatio_working_3-way'!K712*'OddsRatio_working_3-way'!L712*'OddsRatio_working_3-way'!M712</f>
        <v>#VALUE!</v>
      </c>
      <c r="R712" s="11" t="e">
        <f t="shared" si="166"/>
        <v>#VALUE!</v>
      </c>
      <c r="S712" s="11" t="e">
        <f t="shared" si="167"/>
        <v>#VALUE!</v>
      </c>
      <c r="T712" s="11" t="e">
        <f t="shared" si="168"/>
        <v>#VALUE!</v>
      </c>
      <c r="U712" s="11" t="e">
        <f>'OddsRatio_working_3-way'!S712-'OddsRatio_working_3-way'!R712^2/3</f>
        <v>#VALUE!</v>
      </c>
      <c r="V712" s="11" t="e">
        <f>'OddsRatio_working_3-way'!S712*'OddsRatio_working_3-way'!R712/3-2*'OddsRatio_working_3-way'!R712^3/27-'OddsRatio_working_3-way'!T712</f>
        <v>#VALUE!</v>
      </c>
      <c r="W712" s="11" t="e">
        <f>'OddsRatio_working_3-way'!V712^2+4*'OddsRatio_working_3-way'!U712^3/27</f>
        <v>#VALUE!</v>
      </c>
      <c r="X712" s="11" t="e">
        <f>IF('OddsRatio_working_3-way'!W712&gt;0,IF(ABS('OddsRatio_working_3-way'!V712+SQRT('OddsRatio_working_3-way'!W712))/2&gt;0,ABS('OddsRatio_working_3-way'!V712+SQRT('OddsRatio_working_3-way'!W712))/2,ABS('OddsRatio_working_3-way'!V712-SQRT('OddsRatio_working_3-way'!W712))/2),SQRT(-'OddsRatio_working_3-way'!U712^3/27))</f>
        <v>#VALUE!</v>
      </c>
      <c r="Y712" s="11" t="e">
        <f>IF('OddsRatio_working_3-way'!W712&gt;=0,IF('OddsRatio_working_3-way'!V712+SQRT('OddsRatio_working_3-way'!W712)&gt;0,0,PI()),ACOS('OddsRatio_working_3-way'!V712/(2*'OddsRatio_working_3-way'!X712)))</f>
        <v>#VALUE!</v>
      </c>
      <c r="Z712" s="11" t="e">
        <f>'OddsRatio_working_3-way'!X712^(1/3)*COS('OddsRatio_working_3-way'!Y712/3)</f>
        <v>#VALUE!</v>
      </c>
      <c r="AA712" s="11" t="e">
        <f>'OddsRatio_working_3-way'!X712^(1/3)*COS(('OddsRatio_working_3-way'!Y712+2*PI())/3)</f>
        <v>#VALUE!</v>
      </c>
      <c r="AB712" s="11" t="e">
        <f>'OddsRatio_working_3-way'!X712^(1/3)*COS(('OddsRatio_working_3-way'!Y712+4*PI())/3)</f>
        <v>#VALUE!</v>
      </c>
      <c r="AC712" s="11" t="e">
        <f>'OddsRatio_working_3-way'!X712^(1/3)*SIN('OddsRatio_working_3-way'!Y712/3)</f>
        <v>#VALUE!</v>
      </c>
      <c r="AD712" s="11" t="e">
        <f>'OddsRatio_working_3-way'!X712^(1/3)*SIN(('OddsRatio_working_3-way'!Y712+2*PI())/3)</f>
        <v>#VALUE!</v>
      </c>
      <c r="AE712" s="11" t="e">
        <f>'OddsRatio_working_3-way'!X712^(1/3)*SIN(('OddsRatio_working_3-way'!Y712+4*PI())/3)</f>
        <v>#VALUE!</v>
      </c>
      <c r="AF712" s="11" t="e">
        <f>-'OddsRatio_working_3-way'!U712/(3*'OddsRatio_working_3-way'!X712^(1/3))*COS(('OddsRatio_working_3-way'!Y712)/3)</f>
        <v>#VALUE!</v>
      </c>
      <c r="AG712" s="11" t="e">
        <f>-'OddsRatio_working_3-way'!U712/(3*'OddsRatio_working_3-way'!X712^(1/3))*COS(('OddsRatio_working_3-way'!Y712+2*PI())/3)</f>
        <v>#VALUE!</v>
      </c>
      <c r="AH712" s="11" t="e">
        <f>-'OddsRatio_working_3-way'!U712/(3*'OddsRatio_working_3-way'!X712^(1/3))*COS(('OddsRatio_working_3-way'!Y712+4*PI())/3)</f>
        <v>#VALUE!</v>
      </c>
      <c r="AI712" s="11" t="e">
        <f>'OddsRatio_working_3-way'!U712/(3*'OddsRatio_working_3-way'!X712^(1/3))*SIN(('OddsRatio_working_3-way'!Y712)/3)</f>
        <v>#VALUE!</v>
      </c>
      <c r="AJ712" s="11" t="e">
        <f>'OddsRatio_working_3-way'!U712/(3*'OddsRatio_working_3-way'!X712^(1/3))*SIN(('OddsRatio_working_3-way'!Y712+2*PI())/3)</f>
        <v>#VALUE!</v>
      </c>
      <c r="AK712" s="11" t="e">
        <f>'OddsRatio_working_3-way'!U712/(3*'OddsRatio_working_3-way'!X712^(1/3))*SIN(('OddsRatio_working_3-way'!Y712+4*PI())/3)</f>
        <v>#VALUE!</v>
      </c>
      <c r="AL712" s="11" t="e">
        <f>'OddsRatio_working_3-way'!Z712+'OddsRatio_working_3-way'!AF712</f>
        <v>#VALUE!</v>
      </c>
      <c r="AM712" s="11" t="e">
        <f>'OddsRatio_working_3-way'!AA712+'OddsRatio_working_3-way'!AG712</f>
        <v>#VALUE!</v>
      </c>
      <c r="AN712" s="11" t="e">
        <f>'OddsRatio_working_3-way'!AB712+'OddsRatio_working_3-way'!AH712</f>
        <v>#VALUE!</v>
      </c>
      <c r="AO712" s="11" t="e">
        <f>'OddsRatio_working_3-way'!AC712+'OddsRatio_working_3-way'!AI712</f>
        <v>#VALUE!</v>
      </c>
      <c r="AP712" s="11" t="e">
        <f>'OddsRatio_working_3-way'!AD712+'OddsRatio_working_3-way'!AJ712</f>
        <v>#VALUE!</v>
      </c>
      <c r="AQ712" s="11" t="e">
        <f>'OddsRatio_working_3-way'!AE712+'OddsRatio_working_3-way'!AK712</f>
        <v>#VALUE!</v>
      </c>
      <c r="AR712" s="10" t="str">
        <f>IF(A712="","",IF(('OddsRatio_working_3-way'!X712=0),IF(Q712&gt;0,-Q712^(1/3),(-Q712)^(1/3)),'OddsRatio_working_3-way'!AL712-'OddsRatio_working_3-way'!R712/3))</f>
        <v/>
      </c>
      <c r="AS712" s="11" t="e">
        <f>IF(('OddsRatio_working_3-way'!X712=0),IF(Q712&gt;0,-Q712^(1/3),(-Q712)^(1/3)),'OddsRatio_working_3-way'!AM712-'OddsRatio_working_3-way'!R712/3)</f>
        <v>#VALUE!</v>
      </c>
      <c r="AT712" s="11" t="e">
        <f>IF(('OddsRatio_working_3-way'!X712=0),IF(Q712&gt;0,-Q712^(1/3),(-Q712)^(1/3)),'OddsRatio_working_3-way'!AN712-'OddsRatio_working_3-way'!R712/3)</f>
        <v>#VALUE!</v>
      </c>
      <c r="AU712" s="11" t="e">
        <f>IF(('OddsRatio_working_3-way'!X712=0),0,'OddsRatio_working_3-way'!AO712)</f>
        <v>#VALUE!</v>
      </c>
      <c r="AV712" s="11" t="e">
        <f>IF(('OddsRatio_working_3-way'!X712=0),0,'OddsRatio_working_3-way'!AP712)</f>
        <v>#VALUE!</v>
      </c>
      <c r="AW712" s="11" t="e">
        <f>IF(('OddsRatio_working_3-way'!X712=0),0,'OddsRatio_working_3-way'!AQ712)</f>
        <v>#VALUE!</v>
      </c>
    </row>
    <row r="713" spans="1:4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9" t="e">
        <f t="shared" si="156"/>
        <v>#VALUE!</v>
      </c>
      <c r="E713" s="9" t="e">
        <f t="shared" si="157"/>
        <v>#VALUE!</v>
      </c>
      <c r="F713" s="9" t="e">
        <f t="shared" si="158"/>
        <v>#VALUE!</v>
      </c>
      <c r="G713" s="9" t="str">
        <f t="shared" si="159"/>
        <v/>
      </c>
      <c r="H713" s="9" t="str">
        <f t="shared" si="160"/>
        <v/>
      </c>
      <c r="I713" s="9" t="str">
        <f t="shared" si="161"/>
        <v/>
      </c>
      <c r="J713" s="9" t="str">
        <f t="shared" si="162"/>
        <v/>
      </c>
      <c r="K713" s="11" t="e">
        <f t="shared" si="163"/>
        <v>#VALUE!</v>
      </c>
      <c r="L713" s="11" t="e">
        <f t="shared" si="164"/>
        <v>#VALUE!</v>
      </c>
      <c r="M713" s="11" t="e">
        <f t="shared" si="165"/>
        <v>#VALUE!</v>
      </c>
      <c r="N713" s="11" t="e">
        <f>'OddsRatio_working_3-way'!K713+'OddsRatio_working_3-way'!L713+'OddsRatio_working_3-way'!M713-('OddsRatio_working_3-way'!K713*'OddsRatio_working_3-way'!L713)-('OddsRatio_working_3-way'!K713*'OddsRatio_working_3-way'!M713)-('OddsRatio_working_3-way'!L713*'OddsRatio_working_3-way'!M713)+('OddsRatio_working_3-way'!K713*'OddsRatio_working_3-way'!L713*'OddsRatio_working_3-way'!M713)-1</f>
        <v>#VALUE!</v>
      </c>
      <c r="O713" s="11">
        <f>0</f>
        <v>0</v>
      </c>
      <c r="P713" s="11" t="e">
        <f>('OddsRatio_working_3-way'!K713*'OddsRatio_working_3-way'!L713)+('OddsRatio_working_3-way'!K713*'OddsRatio_working_3-way'!M713)+('OddsRatio_working_3-way'!L713*'OddsRatio_working_3-way'!M713)-(3*'OddsRatio_working_3-way'!K713*'OddsRatio_working_3-way'!L713*'OddsRatio_working_3-way'!M713)</f>
        <v>#VALUE!</v>
      </c>
      <c r="Q713" s="11" t="e">
        <f>2*'OddsRatio_working_3-way'!K713*'OddsRatio_working_3-way'!L713*'OddsRatio_working_3-way'!M713</f>
        <v>#VALUE!</v>
      </c>
      <c r="R713" s="11" t="e">
        <f t="shared" si="166"/>
        <v>#VALUE!</v>
      </c>
      <c r="S713" s="11" t="e">
        <f t="shared" si="167"/>
        <v>#VALUE!</v>
      </c>
      <c r="T713" s="11" t="e">
        <f t="shared" si="168"/>
        <v>#VALUE!</v>
      </c>
      <c r="U713" s="11" t="e">
        <f>'OddsRatio_working_3-way'!S713-'OddsRatio_working_3-way'!R713^2/3</f>
        <v>#VALUE!</v>
      </c>
      <c r="V713" s="11" t="e">
        <f>'OddsRatio_working_3-way'!S713*'OddsRatio_working_3-way'!R713/3-2*'OddsRatio_working_3-way'!R713^3/27-'OddsRatio_working_3-way'!T713</f>
        <v>#VALUE!</v>
      </c>
      <c r="W713" s="11" t="e">
        <f>'OddsRatio_working_3-way'!V713^2+4*'OddsRatio_working_3-way'!U713^3/27</f>
        <v>#VALUE!</v>
      </c>
      <c r="X713" s="11" t="e">
        <f>IF('OddsRatio_working_3-way'!W713&gt;0,IF(ABS('OddsRatio_working_3-way'!V713+SQRT('OddsRatio_working_3-way'!W713))/2&gt;0,ABS('OddsRatio_working_3-way'!V713+SQRT('OddsRatio_working_3-way'!W713))/2,ABS('OddsRatio_working_3-way'!V713-SQRT('OddsRatio_working_3-way'!W713))/2),SQRT(-'OddsRatio_working_3-way'!U713^3/27))</f>
        <v>#VALUE!</v>
      </c>
      <c r="Y713" s="11" t="e">
        <f>IF('OddsRatio_working_3-way'!W713&gt;=0,IF('OddsRatio_working_3-way'!V713+SQRT('OddsRatio_working_3-way'!W713)&gt;0,0,PI()),ACOS('OddsRatio_working_3-way'!V713/(2*'OddsRatio_working_3-way'!X713)))</f>
        <v>#VALUE!</v>
      </c>
      <c r="Z713" s="11" t="e">
        <f>'OddsRatio_working_3-way'!X713^(1/3)*COS('OddsRatio_working_3-way'!Y713/3)</f>
        <v>#VALUE!</v>
      </c>
      <c r="AA713" s="11" t="e">
        <f>'OddsRatio_working_3-way'!X713^(1/3)*COS(('OddsRatio_working_3-way'!Y713+2*PI())/3)</f>
        <v>#VALUE!</v>
      </c>
      <c r="AB713" s="11" t="e">
        <f>'OddsRatio_working_3-way'!X713^(1/3)*COS(('OddsRatio_working_3-way'!Y713+4*PI())/3)</f>
        <v>#VALUE!</v>
      </c>
      <c r="AC713" s="11" t="e">
        <f>'OddsRatio_working_3-way'!X713^(1/3)*SIN('OddsRatio_working_3-way'!Y713/3)</f>
        <v>#VALUE!</v>
      </c>
      <c r="AD713" s="11" t="e">
        <f>'OddsRatio_working_3-way'!X713^(1/3)*SIN(('OddsRatio_working_3-way'!Y713+2*PI())/3)</f>
        <v>#VALUE!</v>
      </c>
      <c r="AE713" s="11" t="e">
        <f>'OddsRatio_working_3-way'!X713^(1/3)*SIN(('OddsRatio_working_3-way'!Y713+4*PI())/3)</f>
        <v>#VALUE!</v>
      </c>
      <c r="AF713" s="11" t="e">
        <f>-'OddsRatio_working_3-way'!U713/(3*'OddsRatio_working_3-way'!X713^(1/3))*COS(('OddsRatio_working_3-way'!Y713)/3)</f>
        <v>#VALUE!</v>
      </c>
      <c r="AG713" s="11" t="e">
        <f>-'OddsRatio_working_3-way'!U713/(3*'OddsRatio_working_3-way'!X713^(1/3))*COS(('OddsRatio_working_3-way'!Y713+2*PI())/3)</f>
        <v>#VALUE!</v>
      </c>
      <c r="AH713" s="11" t="e">
        <f>-'OddsRatio_working_3-way'!U713/(3*'OddsRatio_working_3-way'!X713^(1/3))*COS(('OddsRatio_working_3-way'!Y713+4*PI())/3)</f>
        <v>#VALUE!</v>
      </c>
      <c r="AI713" s="11" t="e">
        <f>'OddsRatio_working_3-way'!U713/(3*'OddsRatio_working_3-way'!X713^(1/3))*SIN(('OddsRatio_working_3-way'!Y713)/3)</f>
        <v>#VALUE!</v>
      </c>
      <c r="AJ713" s="11" t="e">
        <f>'OddsRatio_working_3-way'!U713/(3*'OddsRatio_working_3-way'!X713^(1/3))*SIN(('OddsRatio_working_3-way'!Y713+2*PI())/3)</f>
        <v>#VALUE!</v>
      </c>
      <c r="AK713" s="11" t="e">
        <f>'OddsRatio_working_3-way'!U713/(3*'OddsRatio_working_3-way'!X713^(1/3))*SIN(('OddsRatio_working_3-way'!Y713+4*PI())/3)</f>
        <v>#VALUE!</v>
      </c>
      <c r="AL713" s="11" t="e">
        <f>'OddsRatio_working_3-way'!Z713+'OddsRatio_working_3-way'!AF713</f>
        <v>#VALUE!</v>
      </c>
      <c r="AM713" s="11" t="e">
        <f>'OddsRatio_working_3-way'!AA713+'OddsRatio_working_3-way'!AG713</f>
        <v>#VALUE!</v>
      </c>
      <c r="AN713" s="11" t="e">
        <f>'OddsRatio_working_3-way'!AB713+'OddsRatio_working_3-way'!AH713</f>
        <v>#VALUE!</v>
      </c>
      <c r="AO713" s="11" t="e">
        <f>'OddsRatio_working_3-way'!AC713+'OddsRatio_working_3-way'!AI713</f>
        <v>#VALUE!</v>
      </c>
      <c r="AP713" s="11" t="e">
        <f>'OddsRatio_working_3-way'!AD713+'OddsRatio_working_3-way'!AJ713</f>
        <v>#VALUE!</v>
      </c>
      <c r="AQ713" s="11" t="e">
        <f>'OddsRatio_working_3-way'!AE713+'OddsRatio_working_3-way'!AK713</f>
        <v>#VALUE!</v>
      </c>
      <c r="AR713" s="10" t="str">
        <f>IF(A713="","",IF(('OddsRatio_working_3-way'!X713=0),IF(Q713&gt;0,-Q713^(1/3),(-Q713)^(1/3)),'OddsRatio_working_3-way'!AL713-'OddsRatio_working_3-way'!R713/3))</f>
        <v/>
      </c>
      <c r="AS713" s="11" t="e">
        <f>IF(('OddsRatio_working_3-way'!X713=0),IF(Q713&gt;0,-Q713^(1/3),(-Q713)^(1/3)),'OddsRatio_working_3-way'!AM713-'OddsRatio_working_3-way'!R713/3)</f>
        <v>#VALUE!</v>
      </c>
      <c r="AT713" s="11" t="e">
        <f>IF(('OddsRatio_working_3-way'!X713=0),IF(Q713&gt;0,-Q713^(1/3),(-Q713)^(1/3)),'OddsRatio_working_3-way'!AN713-'OddsRatio_working_3-way'!R713/3)</f>
        <v>#VALUE!</v>
      </c>
      <c r="AU713" s="11" t="e">
        <f>IF(('OddsRatio_working_3-way'!X713=0),0,'OddsRatio_working_3-way'!AO713)</f>
        <v>#VALUE!</v>
      </c>
      <c r="AV713" s="11" t="e">
        <f>IF(('OddsRatio_working_3-way'!X713=0),0,'OddsRatio_working_3-way'!AP713)</f>
        <v>#VALUE!</v>
      </c>
      <c r="AW713" s="11" t="e">
        <f>IF(('OddsRatio_working_3-way'!X713=0),0,'OddsRatio_working_3-way'!AQ713)</f>
        <v>#VALUE!</v>
      </c>
    </row>
    <row r="714" spans="1:4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9" t="e">
        <f t="shared" si="156"/>
        <v>#VALUE!</v>
      </c>
      <c r="E714" s="9" t="e">
        <f t="shared" si="157"/>
        <v>#VALUE!</v>
      </c>
      <c r="F714" s="9" t="e">
        <f t="shared" si="158"/>
        <v>#VALUE!</v>
      </c>
      <c r="G714" s="9" t="str">
        <f t="shared" si="159"/>
        <v/>
      </c>
      <c r="H714" s="9" t="str">
        <f t="shared" si="160"/>
        <v/>
      </c>
      <c r="I714" s="9" t="str">
        <f t="shared" si="161"/>
        <v/>
      </c>
      <c r="J714" s="9" t="str">
        <f t="shared" si="162"/>
        <v/>
      </c>
      <c r="K714" s="11" t="e">
        <f t="shared" si="163"/>
        <v>#VALUE!</v>
      </c>
      <c r="L714" s="11" t="e">
        <f t="shared" si="164"/>
        <v>#VALUE!</v>
      </c>
      <c r="M714" s="11" t="e">
        <f t="shared" si="165"/>
        <v>#VALUE!</v>
      </c>
      <c r="N714" s="11" t="e">
        <f>'OddsRatio_working_3-way'!K714+'OddsRatio_working_3-way'!L714+'OddsRatio_working_3-way'!M714-('OddsRatio_working_3-way'!K714*'OddsRatio_working_3-way'!L714)-('OddsRatio_working_3-way'!K714*'OddsRatio_working_3-way'!M714)-('OddsRatio_working_3-way'!L714*'OddsRatio_working_3-way'!M714)+('OddsRatio_working_3-way'!K714*'OddsRatio_working_3-way'!L714*'OddsRatio_working_3-way'!M714)-1</f>
        <v>#VALUE!</v>
      </c>
      <c r="O714" s="11">
        <f>0</f>
        <v>0</v>
      </c>
      <c r="P714" s="11" t="e">
        <f>('OddsRatio_working_3-way'!K714*'OddsRatio_working_3-way'!L714)+('OddsRatio_working_3-way'!K714*'OddsRatio_working_3-way'!M714)+('OddsRatio_working_3-way'!L714*'OddsRatio_working_3-way'!M714)-(3*'OddsRatio_working_3-way'!K714*'OddsRatio_working_3-way'!L714*'OddsRatio_working_3-way'!M714)</f>
        <v>#VALUE!</v>
      </c>
      <c r="Q714" s="11" t="e">
        <f>2*'OddsRatio_working_3-way'!K714*'OddsRatio_working_3-way'!L714*'OddsRatio_working_3-way'!M714</f>
        <v>#VALUE!</v>
      </c>
      <c r="R714" s="11" t="e">
        <f t="shared" si="166"/>
        <v>#VALUE!</v>
      </c>
      <c r="S714" s="11" t="e">
        <f t="shared" si="167"/>
        <v>#VALUE!</v>
      </c>
      <c r="T714" s="11" t="e">
        <f t="shared" si="168"/>
        <v>#VALUE!</v>
      </c>
      <c r="U714" s="11" t="e">
        <f>'OddsRatio_working_3-way'!S714-'OddsRatio_working_3-way'!R714^2/3</f>
        <v>#VALUE!</v>
      </c>
      <c r="V714" s="11" t="e">
        <f>'OddsRatio_working_3-way'!S714*'OddsRatio_working_3-way'!R714/3-2*'OddsRatio_working_3-way'!R714^3/27-'OddsRatio_working_3-way'!T714</f>
        <v>#VALUE!</v>
      </c>
      <c r="W714" s="11" t="e">
        <f>'OddsRatio_working_3-way'!V714^2+4*'OddsRatio_working_3-way'!U714^3/27</f>
        <v>#VALUE!</v>
      </c>
      <c r="X714" s="11" t="e">
        <f>IF('OddsRatio_working_3-way'!W714&gt;0,IF(ABS('OddsRatio_working_3-way'!V714+SQRT('OddsRatio_working_3-way'!W714))/2&gt;0,ABS('OddsRatio_working_3-way'!V714+SQRT('OddsRatio_working_3-way'!W714))/2,ABS('OddsRatio_working_3-way'!V714-SQRT('OddsRatio_working_3-way'!W714))/2),SQRT(-'OddsRatio_working_3-way'!U714^3/27))</f>
        <v>#VALUE!</v>
      </c>
      <c r="Y714" s="11" t="e">
        <f>IF('OddsRatio_working_3-way'!W714&gt;=0,IF('OddsRatio_working_3-way'!V714+SQRT('OddsRatio_working_3-way'!W714)&gt;0,0,PI()),ACOS('OddsRatio_working_3-way'!V714/(2*'OddsRatio_working_3-way'!X714)))</f>
        <v>#VALUE!</v>
      </c>
      <c r="Z714" s="11" t="e">
        <f>'OddsRatio_working_3-way'!X714^(1/3)*COS('OddsRatio_working_3-way'!Y714/3)</f>
        <v>#VALUE!</v>
      </c>
      <c r="AA714" s="11" t="e">
        <f>'OddsRatio_working_3-way'!X714^(1/3)*COS(('OddsRatio_working_3-way'!Y714+2*PI())/3)</f>
        <v>#VALUE!</v>
      </c>
      <c r="AB714" s="11" t="e">
        <f>'OddsRatio_working_3-way'!X714^(1/3)*COS(('OddsRatio_working_3-way'!Y714+4*PI())/3)</f>
        <v>#VALUE!</v>
      </c>
      <c r="AC714" s="11" t="e">
        <f>'OddsRatio_working_3-way'!X714^(1/3)*SIN('OddsRatio_working_3-way'!Y714/3)</f>
        <v>#VALUE!</v>
      </c>
      <c r="AD714" s="11" t="e">
        <f>'OddsRatio_working_3-way'!X714^(1/3)*SIN(('OddsRatio_working_3-way'!Y714+2*PI())/3)</f>
        <v>#VALUE!</v>
      </c>
      <c r="AE714" s="11" t="e">
        <f>'OddsRatio_working_3-way'!X714^(1/3)*SIN(('OddsRatio_working_3-way'!Y714+4*PI())/3)</f>
        <v>#VALUE!</v>
      </c>
      <c r="AF714" s="11" t="e">
        <f>-'OddsRatio_working_3-way'!U714/(3*'OddsRatio_working_3-way'!X714^(1/3))*COS(('OddsRatio_working_3-way'!Y714)/3)</f>
        <v>#VALUE!</v>
      </c>
      <c r="AG714" s="11" t="e">
        <f>-'OddsRatio_working_3-way'!U714/(3*'OddsRatio_working_3-way'!X714^(1/3))*COS(('OddsRatio_working_3-way'!Y714+2*PI())/3)</f>
        <v>#VALUE!</v>
      </c>
      <c r="AH714" s="11" t="e">
        <f>-'OddsRatio_working_3-way'!U714/(3*'OddsRatio_working_3-way'!X714^(1/3))*COS(('OddsRatio_working_3-way'!Y714+4*PI())/3)</f>
        <v>#VALUE!</v>
      </c>
      <c r="AI714" s="11" t="e">
        <f>'OddsRatio_working_3-way'!U714/(3*'OddsRatio_working_3-way'!X714^(1/3))*SIN(('OddsRatio_working_3-way'!Y714)/3)</f>
        <v>#VALUE!</v>
      </c>
      <c r="AJ714" s="11" t="e">
        <f>'OddsRatio_working_3-way'!U714/(3*'OddsRatio_working_3-way'!X714^(1/3))*SIN(('OddsRatio_working_3-way'!Y714+2*PI())/3)</f>
        <v>#VALUE!</v>
      </c>
      <c r="AK714" s="11" t="e">
        <f>'OddsRatio_working_3-way'!U714/(3*'OddsRatio_working_3-way'!X714^(1/3))*SIN(('OddsRatio_working_3-way'!Y714+4*PI())/3)</f>
        <v>#VALUE!</v>
      </c>
      <c r="AL714" s="11" t="e">
        <f>'OddsRatio_working_3-way'!Z714+'OddsRatio_working_3-way'!AF714</f>
        <v>#VALUE!</v>
      </c>
      <c r="AM714" s="11" t="e">
        <f>'OddsRatio_working_3-way'!AA714+'OddsRatio_working_3-way'!AG714</f>
        <v>#VALUE!</v>
      </c>
      <c r="AN714" s="11" t="e">
        <f>'OddsRatio_working_3-way'!AB714+'OddsRatio_working_3-way'!AH714</f>
        <v>#VALUE!</v>
      </c>
      <c r="AO714" s="11" t="e">
        <f>'OddsRatio_working_3-way'!AC714+'OddsRatio_working_3-way'!AI714</f>
        <v>#VALUE!</v>
      </c>
      <c r="AP714" s="11" t="e">
        <f>'OddsRatio_working_3-way'!AD714+'OddsRatio_working_3-way'!AJ714</f>
        <v>#VALUE!</v>
      </c>
      <c r="AQ714" s="11" t="e">
        <f>'OddsRatio_working_3-way'!AE714+'OddsRatio_working_3-way'!AK714</f>
        <v>#VALUE!</v>
      </c>
      <c r="AR714" s="10" t="str">
        <f>IF(A714="","",IF(('OddsRatio_working_3-way'!X714=0),IF(Q714&gt;0,-Q714^(1/3),(-Q714)^(1/3)),'OddsRatio_working_3-way'!AL714-'OddsRatio_working_3-way'!R714/3))</f>
        <v/>
      </c>
      <c r="AS714" s="11" t="e">
        <f>IF(('OddsRatio_working_3-way'!X714=0),IF(Q714&gt;0,-Q714^(1/3),(-Q714)^(1/3)),'OddsRatio_working_3-way'!AM714-'OddsRatio_working_3-way'!R714/3)</f>
        <v>#VALUE!</v>
      </c>
      <c r="AT714" s="11" t="e">
        <f>IF(('OddsRatio_working_3-way'!X714=0),IF(Q714&gt;0,-Q714^(1/3),(-Q714)^(1/3)),'OddsRatio_working_3-way'!AN714-'OddsRatio_working_3-way'!R714/3)</f>
        <v>#VALUE!</v>
      </c>
      <c r="AU714" s="11" t="e">
        <f>IF(('OddsRatio_working_3-way'!X714=0),0,'OddsRatio_working_3-way'!AO714)</f>
        <v>#VALUE!</v>
      </c>
      <c r="AV714" s="11" t="e">
        <f>IF(('OddsRatio_working_3-way'!X714=0),0,'OddsRatio_working_3-way'!AP714)</f>
        <v>#VALUE!</v>
      </c>
      <c r="AW714" s="11" t="e">
        <f>IF(('OddsRatio_working_3-way'!X714=0),0,'OddsRatio_working_3-way'!AQ714)</f>
        <v>#VALUE!</v>
      </c>
    </row>
    <row r="715" spans="1:4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9" t="e">
        <f t="shared" si="156"/>
        <v>#VALUE!</v>
      </c>
      <c r="E715" s="9" t="e">
        <f t="shared" si="157"/>
        <v>#VALUE!</v>
      </c>
      <c r="F715" s="9" t="e">
        <f t="shared" si="158"/>
        <v>#VALUE!</v>
      </c>
      <c r="G715" s="9" t="str">
        <f t="shared" si="159"/>
        <v/>
      </c>
      <c r="H715" s="9" t="str">
        <f t="shared" si="160"/>
        <v/>
      </c>
      <c r="I715" s="9" t="str">
        <f t="shared" si="161"/>
        <v/>
      </c>
      <c r="J715" s="9" t="str">
        <f t="shared" si="162"/>
        <v/>
      </c>
      <c r="K715" s="11" t="e">
        <f t="shared" si="163"/>
        <v>#VALUE!</v>
      </c>
      <c r="L715" s="11" t="e">
        <f t="shared" si="164"/>
        <v>#VALUE!</v>
      </c>
      <c r="M715" s="11" t="e">
        <f t="shared" si="165"/>
        <v>#VALUE!</v>
      </c>
      <c r="N715" s="11" t="e">
        <f>'OddsRatio_working_3-way'!K715+'OddsRatio_working_3-way'!L715+'OddsRatio_working_3-way'!M715-('OddsRatio_working_3-way'!K715*'OddsRatio_working_3-way'!L715)-('OddsRatio_working_3-way'!K715*'OddsRatio_working_3-way'!M715)-('OddsRatio_working_3-way'!L715*'OddsRatio_working_3-way'!M715)+('OddsRatio_working_3-way'!K715*'OddsRatio_working_3-way'!L715*'OddsRatio_working_3-way'!M715)-1</f>
        <v>#VALUE!</v>
      </c>
      <c r="O715" s="11">
        <f>0</f>
        <v>0</v>
      </c>
      <c r="P715" s="11" t="e">
        <f>('OddsRatio_working_3-way'!K715*'OddsRatio_working_3-way'!L715)+('OddsRatio_working_3-way'!K715*'OddsRatio_working_3-way'!M715)+('OddsRatio_working_3-way'!L715*'OddsRatio_working_3-way'!M715)-(3*'OddsRatio_working_3-way'!K715*'OddsRatio_working_3-way'!L715*'OddsRatio_working_3-way'!M715)</f>
        <v>#VALUE!</v>
      </c>
      <c r="Q715" s="11" t="e">
        <f>2*'OddsRatio_working_3-way'!K715*'OddsRatio_working_3-way'!L715*'OddsRatio_working_3-way'!M715</f>
        <v>#VALUE!</v>
      </c>
      <c r="R715" s="11" t="e">
        <f t="shared" si="166"/>
        <v>#VALUE!</v>
      </c>
      <c r="S715" s="11" t="e">
        <f t="shared" si="167"/>
        <v>#VALUE!</v>
      </c>
      <c r="T715" s="11" t="e">
        <f t="shared" si="168"/>
        <v>#VALUE!</v>
      </c>
      <c r="U715" s="11" t="e">
        <f>'OddsRatio_working_3-way'!S715-'OddsRatio_working_3-way'!R715^2/3</f>
        <v>#VALUE!</v>
      </c>
      <c r="V715" s="11" t="e">
        <f>'OddsRatio_working_3-way'!S715*'OddsRatio_working_3-way'!R715/3-2*'OddsRatio_working_3-way'!R715^3/27-'OddsRatio_working_3-way'!T715</f>
        <v>#VALUE!</v>
      </c>
      <c r="W715" s="11" t="e">
        <f>'OddsRatio_working_3-way'!V715^2+4*'OddsRatio_working_3-way'!U715^3/27</f>
        <v>#VALUE!</v>
      </c>
      <c r="X715" s="11" t="e">
        <f>IF('OddsRatio_working_3-way'!W715&gt;0,IF(ABS('OddsRatio_working_3-way'!V715+SQRT('OddsRatio_working_3-way'!W715))/2&gt;0,ABS('OddsRatio_working_3-way'!V715+SQRT('OddsRatio_working_3-way'!W715))/2,ABS('OddsRatio_working_3-way'!V715-SQRT('OddsRatio_working_3-way'!W715))/2),SQRT(-'OddsRatio_working_3-way'!U715^3/27))</f>
        <v>#VALUE!</v>
      </c>
      <c r="Y715" s="11" t="e">
        <f>IF('OddsRatio_working_3-way'!W715&gt;=0,IF('OddsRatio_working_3-way'!V715+SQRT('OddsRatio_working_3-way'!W715)&gt;0,0,PI()),ACOS('OddsRatio_working_3-way'!V715/(2*'OddsRatio_working_3-way'!X715)))</f>
        <v>#VALUE!</v>
      </c>
      <c r="Z715" s="11" t="e">
        <f>'OddsRatio_working_3-way'!X715^(1/3)*COS('OddsRatio_working_3-way'!Y715/3)</f>
        <v>#VALUE!</v>
      </c>
      <c r="AA715" s="11" t="e">
        <f>'OddsRatio_working_3-way'!X715^(1/3)*COS(('OddsRatio_working_3-way'!Y715+2*PI())/3)</f>
        <v>#VALUE!</v>
      </c>
      <c r="AB715" s="11" t="e">
        <f>'OddsRatio_working_3-way'!X715^(1/3)*COS(('OddsRatio_working_3-way'!Y715+4*PI())/3)</f>
        <v>#VALUE!</v>
      </c>
      <c r="AC715" s="11" t="e">
        <f>'OddsRatio_working_3-way'!X715^(1/3)*SIN('OddsRatio_working_3-way'!Y715/3)</f>
        <v>#VALUE!</v>
      </c>
      <c r="AD715" s="11" t="e">
        <f>'OddsRatio_working_3-way'!X715^(1/3)*SIN(('OddsRatio_working_3-way'!Y715+2*PI())/3)</f>
        <v>#VALUE!</v>
      </c>
      <c r="AE715" s="11" t="e">
        <f>'OddsRatio_working_3-way'!X715^(1/3)*SIN(('OddsRatio_working_3-way'!Y715+4*PI())/3)</f>
        <v>#VALUE!</v>
      </c>
      <c r="AF715" s="11" t="e">
        <f>-'OddsRatio_working_3-way'!U715/(3*'OddsRatio_working_3-way'!X715^(1/3))*COS(('OddsRatio_working_3-way'!Y715)/3)</f>
        <v>#VALUE!</v>
      </c>
      <c r="AG715" s="11" t="e">
        <f>-'OddsRatio_working_3-way'!U715/(3*'OddsRatio_working_3-way'!X715^(1/3))*COS(('OddsRatio_working_3-way'!Y715+2*PI())/3)</f>
        <v>#VALUE!</v>
      </c>
      <c r="AH715" s="11" t="e">
        <f>-'OddsRatio_working_3-way'!U715/(3*'OddsRatio_working_3-way'!X715^(1/3))*COS(('OddsRatio_working_3-way'!Y715+4*PI())/3)</f>
        <v>#VALUE!</v>
      </c>
      <c r="AI715" s="11" t="e">
        <f>'OddsRatio_working_3-way'!U715/(3*'OddsRatio_working_3-way'!X715^(1/3))*SIN(('OddsRatio_working_3-way'!Y715)/3)</f>
        <v>#VALUE!</v>
      </c>
      <c r="AJ715" s="11" t="e">
        <f>'OddsRatio_working_3-way'!U715/(3*'OddsRatio_working_3-way'!X715^(1/3))*SIN(('OddsRatio_working_3-way'!Y715+2*PI())/3)</f>
        <v>#VALUE!</v>
      </c>
      <c r="AK715" s="11" t="e">
        <f>'OddsRatio_working_3-way'!U715/(3*'OddsRatio_working_3-way'!X715^(1/3))*SIN(('OddsRatio_working_3-way'!Y715+4*PI())/3)</f>
        <v>#VALUE!</v>
      </c>
      <c r="AL715" s="11" t="e">
        <f>'OddsRatio_working_3-way'!Z715+'OddsRatio_working_3-way'!AF715</f>
        <v>#VALUE!</v>
      </c>
      <c r="AM715" s="11" t="e">
        <f>'OddsRatio_working_3-way'!AA715+'OddsRatio_working_3-way'!AG715</f>
        <v>#VALUE!</v>
      </c>
      <c r="AN715" s="11" t="e">
        <f>'OddsRatio_working_3-way'!AB715+'OddsRatio_working_3-way'!AH715</f>
        <v>#VALUE!</v>
      </c>
      <c r="AO715" s="11" t="e">
        <f>'OddsRatio_working_3-way'!AC715+'OddsRatio_working_3-way'!AI715</f>
        <v>#VALUE!</v>
      </c>
      <c r="AP715" s="11" t="e">
        <f>'OddsRatio_working_3-way'!AD715+'OddsRatio_working_3-way'!AJ715</f>
        <v>#VALUE!</v>
      </c>
      <c r="AQ715" s="11" t="e">
        <f>'OddsRatio_working_3-way'!AE715+'OddsRatio_working_3-way'!AK715</f>
        <v>#VALUE!</v>
      </c>
      <c r="AR715" s="10" t="str">
        <f>IF(A715="","",IF(('OddsRatio_working_3-way'!X715=0),IF(Q715&gt;0,-Q715^(1/3),(-Q715)^(1/3)),'OddsRatio_working_3-way'!AL715-'OddsRatio_working_3-way'!R715/3))</f>
        <v/>
      </c>
      <c r="AS715" s="11" t="e">
        <f>IF(('OddsRatio_working_3-way'!X715=0),IF(Q715&gt;0,-Q715^(1/3),(-Q715)^(1/3)),'OddsRatio_working_3-way'!AM715-'OddsRatio_working_3-way'!R715/3)</f>
        <v>#VALUE!</v>
      </c>
      <c r="AT715" s="11" t="e">
        <f>IF(('OddsRatio_working_3-way'!X715=0),IF(Q715&gt;0,-Q715^(1/3),(-Q715)^(1/3)),'OddsRatio_working_3-way'!AN715-'OddsRatio_working_3-way'!R715/3)</f>
        <v>#VALUE!</v>
      </c>
      <c r="AU715" s="11" t="e">
        <f>IF(('OddsRatio_working_3-way'!X715=0),0,'OddsRatio_working_3-way'!AO715)</f>
        <v>#VALUE!</v>
      </c>
      <c r="AV715" s="11" t="e">
        <f>IF(('OddsRatio_working_3-way'!X715=0),0,'OddsRatio_working_3-way'!AP715)</f>
        <v>#VALUE!</v>
      </c>
      <c r="AW715" s="11" t="e">
        <f>IF(('OddsRatio_working_3-way'!X715=0),0,'OddsRatio_working_3-way'!AQ715)</f>
        <v>#VALUE!</v>
      </c>
    </row>
    <row r="716" spans="1:4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9" t="e">
        <f t="shared" si="156"/>
        <v>#VALUE!</v>
      </c>
      <c r="E716" s="9" t="e">
        <f t="shared" si="157"/>
        <v>#VALUE!</v>
      </c>
      <c r="F716" s="9" t="e">
        <f t="shared" si="158"/>
        <v>#VALUE!</v>
      </c>
      <c r="G716" s="9" t="str">
        <f t="shared" si="159"/>
        <v/>
      </c>
      <c r="H716" s="9" t="str">
        <f t="shared" si="160"/>
        <v/>
      </c>
      <c r="I716" s="9" t="str">
        <f t="shared" si="161"/>
        <v/>
      </c>
      <c r="J716" s="9" t="str">
        <f t="shared" si="162"/>
        <v/>
      </c>
      <c r="K716" s="11" t="e">
        <f t="shared" si="163"/>
        <v>#VALUE!</v>
      </c>
      <c r="L716" s="11" t="e">
        <f t="shared" si="164"/>
        <v>#VALUE!</v>
      </c>
      <c r="M716" s="11" t="e">
        <f t="shared" si="165"/>
        <v>#VALUE!</v>
      </c>
      <c r="N716" s="11" t="e">
        <f>'OddsRatio_working_3-way'!K716+'OddsRatio_working_3-way'!L716+'OddsRatio_working_3-way'!M716-('OddsRatio_working_3-way'!K716*'OddsRatio_working_3-way'!L716)-('OddsRatio_working_3-way'!K716*'OddsRatio_working_3-way'!M716)-('OddsRatio_working_3-way'!L716*'OddsRatio_working_3-way'!M716)+('OddsRatio_working_3-way'!K716*'OddsRatio_working_3-way'!L716*'OddsRatio_working_3-way'!M716)-1</f>
        <v>#VALUE!</v>
      </c>
      <c r="O716" s="11">
        <f>0</f>
        <v>0</v>
      </c>
      <c r="P716" s="11" t="e">
        <f>('OddsRatio_working_3-way'!K716*'OddsRatio_working_3-way'!L716)+('OddsRatio_working_3-way'!K716*'OddsRatio_working_3-way'!M716)+('OddsRatio_working_3-way'!L716*'OddsRatio_working_3-way'!M716)-(3*'OddsRatio_working_3-way'!K716*'OddsRatio_working_3-way'!L716*'OddsRatio_working_3-way'!M716)</f>
        <v>#VALUE!</v>
      </c>
      <c r="Q716" s="11" t="e">
        <f>2*'OddsRatio_working_3-way'!K716*'OddsRatio_working_3-way'!L716*'OddsRatio_working_3-way'!M716</f>
        <v>#VALUE!</v>
      </c>
      <c r="R716" s="11" t="e">
        <f t="shared" si="166"/>
        <v>#VALUE!</v>
      </c>
      <c r="S716" s="11" t="e">
        <f t="shared" si="167"/>
        <v>#VALUE!</v>
      </c>
      <c r="T716" s="11" t="e">
        <f t="shared" si="168"/>
        <v>#VALUE!</v>
      </c>
      <c r="U716" s="11" t="e">
        <f>'OddsRatio_working_3-way'!S716-'OddsRatio_working_3-way'!R716^2/3</f>
        <v>#VALUE!</v>
      </c>
      <c r="V716" s="11" t="e">
        <f>'OddsRatio_working_3-way'!S716*'OddsRatio_working_3-way'!R716/3-2*'OddsRatio_working_3-way'!R716^3/27-'OddsRatio_working_3-way'!T716</f>
        <v>#VALUE!</v>
      </c>
      <c r="W716" s="11" t="e">
        <f>'OddsRatio_working_3-way'!V716^2+4*'OddsRatio_working_3-way'!U716^3/27</f>
        <v>#VALUE!</v>
      </c>
      <c r="X716" s="11" t="e">
        <f>IF('OddsRatio_working_3-way'!W716&gt;0,IF(ABS('OddsRatio_working_3-way'!V716+SQRT('OddsRatio_working_3-way'!W716))/2&gt;0,ABS('OddsRatio_working_3-way'!V716+SQRT('OddsRatio_working_3-way'!W716))/2,ABS('OddsRatio_working_3-way'!V716-SQRT('OddsRatio_working_3-way'!W716))/2),SQRT(-'OddsRatio_working_3-way'!U716^3/27))</f>
        <v>#VALUE!</v>
      </c>
      <c r="Y716" s="11" t="e">
        <f>IF('OddsRatio_working_3-way'!W716&gt;=0,IF('OddsRatio_working_3-way'!V716+SQRT('OddsRatio_working_3-way'!W716)&gt;0,0,PI()),ACOS('OddsRatio_working_3-way'!V716/(2*'OddsRatio_working_3-way'!X716)))</f>
        <v>#VALUE!</v>
      </c>
      <c r="Z716" s="11" t="e">
        <f>'OddsRatio_working_3-way'!X716^(1/3)*COS('OddsRatio_working_3-way'!Y716/3)</f>
        <v>#VALUE!</v>
      </c>
      <c r="AA716" s="11" t="e">
        <f>'OddsRatio_working_3-way'!X716^(1/3)*COS(('OddsRatio_working_3-way'!Y716+2*PI())/3)</f>
        <v>#VALUE!</v>
      </c>
      <c r="AB716" s="11" t="e">
        <f>'OddsRatio_working_3-way'!X716^(1/3)*COS(('OddsRatio_working_3-way'!Y716+4*PI())/3)</f>
        <v>#VALUE!</v>
      </c>
      <c r="AC716" s="11" t="e">
        <f>'OddsRatio_working_3-way'!X716^(1/3)*SIN('OddsRatio_working_3-way'!Y716/3)</f>
        <v>#VALUE!</v>
      </c>
      <c r="AD716" s="11" t="e">
        <f>'OddsRatio_working_3-way'!X716^(1/3)*SIN(('OddsRatio_working_3-way'!Y716+2*PI())/3)</f>
        <v>#VALUE!</v>
      </c>
      <c r="AE716" s="11" t="e">
        <f>'OddsRatio_working_3-way'!X716^(1/3)*SIN(('OddsRatio_working_3-way'!Y716+4*PI())/3)</f>
        <v>#VALUE!</v>
      </c>
      <c r="AF716" s="11" t="e">
        <f>-'OddsRatio_working_3-way'!U716/(3*'OddsRatio_working_3-way'!X716^(1/3))*COS(('OddsRatio_working_3-way'!Y716)/3)</f>
        <v>#VALUE!</v>
      </c>
      <c r="AG716" s="11" t="e">
        <f>-'OddsRatio_working_3-way'!U716/(3*'OddsRatio_working_3-way'!X716^(1/3))*COS(('OddsRatio_working_3-way'!Y716+2*PI())/3)</f>
        <v>#VALUE!</v>
      </c>
      <c r="AH716" s="11" t="e">
        <f>-'OddsRatio_working_3-way'!U716/(3*'OddsRatio_working_3-way'!X716^(1/3))*COS(('OddsRatio_working_3-way'!Y716+4*PI())/3)</f>
        <v>#VALUE!</v>
      </c>
      <c r="AI716" s="11" t="e">
        <f>'OddsRatio_working_3-way'!U716/(3*'OddsRatio_working_3-way'!X716^(1/3))*SIN(('OddsRatio_working_3-way'!Y716)/3)</f>
        <v>#VALUE!</v>
      </c>
      <c r="AJ716" s="11" t="e">
        <f>'OddsRatio_working_3-way'!U716/(3*'OddsRatio_working_3-way'!X716^(1/3))*SIN(('OddsRatio_working_3-way'!Y716+2*PI())/3)</f>
        <v>#VALUE!</v>
      </c>
      <c r="AK716" s="11" t="e">
        <f>'OddsRatio_working_3-way'!U716/(3*'OddsRatio_working_3-way'!X716^(1/3))*SIN(('OddsRatio_working_3-way'!Y716+4*PI())/3)</f>
        <v>#VALUE!</v>
      </c>
      <c r="AL716" s="11" t="e">
        <f>'OddsRatio_working_3-way'!Z716+'OddsRatio_working_3-way'!AF716</f>
        <v>#VALUE!</v>
      </c>
      <c r="AM716" s="11" t="e">
        <f>'OddsRatio_working_3-way'!AA716+'OddsRatio_working_3-way'!AG716</f>
        <v>#VALUE!</v>
      </c>
      <c r="AN716" s="11" t="e">
        <f>'OddsRatio_working_3-way'!AB716+'OddsRatio_working_3-way'!AH716</f>
        <v>#VALUE!</v>
      </c>
      <c r="AO716" s="11" t="e">
        <f>'OddsRatio_working_3-way'!AC716+'OddsRatio_working_3-way'!AI716</f>
        <v>#VALUE!</v>
      </c>
      <c r="AP716" s="11" t="e">
        <f>'OddsRatio_working_3-way'!AD716+'OddsRatio_working_3-way'!AJ716</f>
        <v>#VALUE!</v>
      </c>
      <c r="AQ716" s="11" t="e">
        <f>'OddsRatio_working_3-way'!AE716+'OddsRatio_working_3-way'!AK716</f>
        <v>#VALUE!</v>
      </c>
      <c r="AR716" s="10" t="str">
        <f>IF(A716="","",IF(('OddsRatio_working_3-way'!X716=0),IF(Q716&gt;0,-Q716^(1/3),(-Q716)^(1/3)),'OddsRatio_working_3-way'!AL716-'OddsRatio_working_3-way'!R716/3))</f>
        <v/>
      </c>
      <c r="AS716" s="11" t="e">
        <f>IF(('OddsRatio_working_3-way'!X716=0),IF(Q716&gt;0,-Q716^(1/3),(-Q716)^(1/3)),'OddsRatio_working_3-way'!AM716-'OddsRatio_working_3-way'!R716/3)</f>
        <v>#VALUE!</v>
      </c>
      <c r="AT716" s="11" t="e">
        <f>IF(('OddsRatio_working_3-way'!X716=0),IF(Q716&gt;0,-Q716^(1/3),(-Q716)^(1/3)),'OddsRatio_working_3-way'!AN716-'OddsRatio_working_3-way'!R716/3)</f>
        <v>#VALUE!</v>
      </c>
      <c r="AU716" s="11" t="e">
        <f>IF(('OddsRatio_working_3-way'!X716=0),0,'OddsRatio_working_3-way'!AO716)</f>
        <v>#VALUE!</v>
      </c>
      <c r="AV716" s="11" t="e">
        <f>IF(('OddsRatio_working_3-way'!X716=0),0,'OddsRatio_working_3-way'!AP716)</f>
        <v>#VALUE!</v>
      </c>
      <c r="AW716" s="11" t="e">
        <f>IF(('OddsRatio_working_3-way'!X716=0),0,'OddsRatio_working_3-way'!AQ716)</f>
        <v>#VALUE!</v>
      </c>
    </row>
    <row r="717" spans="1:4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9" t="e">
        <f t="shared" si="156"/>
        <v>#VALUE!</v>
      </c>
      <c r="E717" s="9" t="e">
        <f t="shared" si="157"/>
        <v>#VALUE!</v>
      </c>
      <c r="F717" s="9" t="e">
        <f t="shared" si="158"/>
        <v>#VALUE!</v>
      </c>
      <c r="G717" s="9" t="str">
        <f t="shared" si="159"/>
        <v/>
      </c>
      <c r="H717" s="9" t="str">
        <f t="shared" si="160"/>
        <v/>
      </c>
      <c r="I717" s="9" t="str">
        <f t="shared" si="161"/>
        <v/>
      </c>
      <c r="J717" s="9" t="str">
        <f t="shared" si="162"/>
        <v/>
      </c>
      <c r="K717" s="11" t="e">
        <f t="shared" si="163"/>
        <v>#VALUE!</v>
      </c>
      <c r="L717" s="11" t="e">
        <f t="shared" si="164"/>
        <v>#VALUE!</v>
      </c>
      <c r="M717" s="11" t="e">
        <f t="shared" si="165"/>
        <v>#VALUE!</v>
      </c>
      <c r="N717" s="11" t="e">
        <f>'OddsRatio_working_3-way'!K717+'OddsRatio_working_3-way'!L717+'OddsRatio_working_3-way'!M717-('OddsRatio_working_3-way'!K717*'OddsRatio_working_3-way'!L717)-('OddsRatio_working_3-way'!K717*'OddsRatio_working_3-way'!M717)-('OddsRatio_working_3-way'!L717*'OddsRatio_working_3-way'!M717)+('OddsRatio_working_3-way'!K717*'OddsRatio_working_3-way'!L717*'OddsRatio_working_3-way'!M717)-1</f>
        <v>#VALUE!</v>
      </c>
      <c r="O717" s="11">
        <f>0</f>
        <v>0</v>
      </c>
      <c r="P717" s="11" t="e">
        <f>('OddsRatio_working_3-way'!K717*'OddsRatio_working_3-way'!L717)+('OddsRatio_working_3-way'!K717*'OddsRatio_working_3-way'!M717)+('OddsRatio_working_3-way'!L717*'OddsRatio_working_3-way'!M717)-(3*'OddsRatio_working_3-way'!K717*'OddsRatio_working_3-way'!L717*'OddsRatio_working_3-way'!M717)</f>
        <v>#VALUE!</v>
      </c>
      <c r="Q717" s="11" t="e">
        <f>2*'OddsRatio_working_3-way'!K717*'OddsRatio_working_3-way'!L717*'OddsRatio_working_3-way'!M717</f>
        <v>#VALUE!</v>
      </c>
      <c r="R717" s="11" t="e">
        <f t="shared" si="166"/>
        <v>#VALUE!</v>
      </c>
      <c r="S717" s="11" t="e">
        <f t="shared" si="167"/>
        <v>#VALUE!</v>
      </c>
      <c r="T717" s="11" t="e">
        <f t="shared" si="168"/>
        <v>#VALUE!</v>
      </c>
      <c r="U717" s="11" t="e">
        <f>'OddsRatio_working_3-way'!S717-'OddsRatio_working_3-way'!R717^2/3</f>
        <v>#VALUE!</v>
      </c>
      <c r="V717" s="11" t="e">
        <f>'OddsRatio_working_3-way'!S717*'OddsRatio_working_3-way'!R717/3-2*'OddsRatio_working_3-way'!R717^3/27-'OddsRatio_working_3-way'!T717</f>
        <v>#VALUE!</v>
      </c>
      <c r="W717" s="11" t="e">
        <f>'OddsRatio_working_3-way'!V717^2+4*'OddsRatio_working_3-way'!U717^3/27</f>
        <v>#VALUE!</v>
      </c>
      <c r="X717" s="11" t="e">
        <f>IF('OddsRatio_working_3-way'!W717&gt;0,IF(ABS('OddsRatio_working_3-way'!V717+SQRT('OddsRatio_working_3-way'!W717))/2&gt;0,ABS('OddsRatio_working_3-way'!V717+SQRT('OddsRatio_working_3-way'!W717))/2,ABS('OddsRatio_working_3-way'!V717-SQRT('OddsRatio_working_3-way'!W717))/2),SQRT(-'OddsRatio_working_3-way'!U717^3/27))</f>
        <v>#VALUE!</v>
      </c>
      <c r="Y717" s="11" t="e">
        <f>IF('OddsRatio_working_3-way'!W717&gt;=0,IF('OddsRatio_working_3-way'!V717+SQRT('OddsRatio_working_3-way'!W717)&gt;0,0,PI()),ACOS('OddsRatio_working_3-way'!V717/(2*'OddsRatio_working_3-way'!X717)))</f>
        <v>#VALUE!</v>
      </c>
      <c r="Z717" s="11" t="e">
        <f>'OddsRatio_working_3-way'!X717^(1/3)*COS('OddsRatio_working_3-way'!Y717/3)</f>
        <v>#VALUE!</v>
      </c>
      <c r="AA717" s="11" t="e">
        <f>'OddsRatio_working_3-way'!X717^(1/3)*COS(('OddsRatio_working_3-way'!Y717+2*PI())/3)</f>
        <v>#VALUE!</v>
      </c>
      <c r="AB717" s="11" t="e">
        <f>'OddsRatio_working_3-way'!X717^(1/3)*COS(('OddsRatio_working_3-way'!Y717+4*PI())/3)</f>
        <v>#VALUE!</v>
      </c>
      <c r="AC717" s="11" t="e">
        <f>'OddsRatio_working_3-way'!X717^(1/3)*SIN('OddsRatio_working_3-way'!Y717/3)</f>
        <v>#VALUE!</v>
      </c>
      <c r="AD717" s="11" t="e">
        <f>'OddsRatio_working_3-way'!X717^(1/3)*SIN(('OddsRatio_working_3-way'!Y717+2*PI())/3)</f>
        <v>#VALUE!</v>
      </c>
      <c r="AE717" s="11" t="e">
        <f>'OddsRatio_working_3-way'!X717^(1/3)*SIN(('OddsRatio_working_3-way'!Y717+4*PI())/3)</f>
        <v>#VALUE!</v>
      </c>
      <c r="AF717" s="11" t="e">
        <f>-'OddsRatio_working_3-way'!U717/(3*'OddsRatio_working_3-way'!X717^(1/3))*COS(('OddsRatio_working_3-way'!Y717)/3)</f>
        <v>#VALUE!</v>
      </c>
      <c r="AG717" s="11" t="e">
        <f>-'OddsRatio_working_3-way'!U717/(3*'OddsRatio_working_3-way'!X717^(1/3))*COS(('OddsRatio_working_3-way'!Y717+2*PI())/3)</f>
        <v>#VALUE!</v>
      </c>
      <c r="AH717" s="11" t="e">
        <f>-'OddsRatio_working_3-way'!U717/(3*'OddsRatio_working_3-way'!X717^(1/3))*COS(('OddsRatio_working_3-way'!Y717+4*PI())/3)</f>
        <v>#VALUE!</v>
      </c>
      <c r="AI717" s="11" t="e">
        <f>'OddsRatio_working_3-way'!U717/(3*'OddsRatio_working_3-way'!X717^(1/3))*SIN(('OddsRatio_working_3-way'!Y717)/3)</f>
        <v>#VALUE!</v>
      </c>
      <c r="AJ717" s="11" t="e">
        <f>'OddsRatio_working_3-way'!U717/(3*'OddsRatio_working_3-way'!X717^(1/3))*SIN(('OddsRatio_working_3-way'!Y717+2*PI())/3)</f>
        <v>#VALUE!</v>
      </c>
      <c r="AK717" s="11" t="e">
        <f>'OddsRatio_working_3-way'!U717/(3*'OddsRatio_working_3-way'!X717^(1/3))*SIN(('OddsRatio_working_3-way'!Y717+4*PI())/3)</f>
        <v>#VALUE!</v>
      </c>
      <c r="AL717" s="11" t="e">
        <f>'OddsRatio_working_3-way'!Z717+'OddsRatio_working_3-way'!AF717</f>
        <v>#VALUE!</v>
      </c>
      <c r="AM717" s="11" t="e">
        <f>'OddsRatio_working_3-way'!AA717+'OddsRatio_working_3-way'!AG717</f>
        <v>#VALUE!</v>
      </c>
      <c r="AN717" s="11" t="e">
        <f>'OddsRatio_working_3-way'!AB717+'OddsRatio_working_3-way'!AH717</f>
        <v>#VALUE!</v>
      </c>
      <c r="AO717" s="11" t="e">
        <f>'OddsRatio_working_3-way'!AC717+'OddsRatio_working_3-way'!AI717</f>
        <v>#VALUE!</v>
      </c>
      <c r="AP717" s="11" t="e">
        <f>'OddsRatio_working_3-way'!AD717+'OddsRatio_working_3-way'!AJ717</f>
        <v>#VALUE!</v>
      </c>
      <c r="AQ717" s="11" t="e">
        <f>'OddsRatio_working_3-way'!AE717+'OddsRatio_working_3-way'!AK717</f>
        <v>#VALUE!</v>
      </c>
      <c r="AR717" s="10" t="str">
        <f>IF(A717="","",IF(('OddsRatio_working_3-way'!X717=0),IF(Q717&gt;0,-Q717^(1/3),(-Q717)^(1/3)),'OddsRatio_working_3-way'!AL717-'OddsRatio_working_3-way'!R717/3))</f>
        <v/>
      </c>
      <c r="AS717" s="11" t="e">
        <f>IF(('OddsRatio_working_3-way'!X717=0),IF(Q717&gt;0,-Q717^(1/3),(-Q717)^(1/3)),'OddsRatio_working_3-way'!AM717-'OddsRatio_working_3-way'!R717/3)</f>
        <v>#VALUE!</v>
      </c>
      <c r="AT717" s="11" t="e">
        <f>IF(('OddsRatio_working_3-way'!X717=0),IF(Q717&gt;0,-Q717^(1/3),(-Q717)^(1/3)),'OddsRatio_working_3-way'!AN717-'OddsRatio_working_3-way'!R717/3)</f>
        <v>#VALUE!</v>
      </c>
      <c r="AU717" s="11" t="e">
        <f>IF(('OddsRatio_working_3-way'!X717=0),0,'OddsRatio_working_3-way'!AO717)</f>
        <v>#VALUE!</v>
      </c>
      <c r="AV717" s="11" t="e">
        <f>IF(('OddsRatio_working_3-way'!X717=0),0,'OddsRatio_working_3-way'!AP717)</f>
        <v>#VALUE!</v>
      </c>
      <c r="AW717" s="11" t="e">
        <f>IF(('OddsRatio_working_3-way'!X717=0),0,'OddsRatio_working_3-way'!AQ717)</f>
        <v>#VALUE!</v>
      </c>
    </row>
    <row r="718" spans="1:4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9" t="e">
        <f t="shared" si="156"/>
        <v>#VALUE!</v>
      </c>
      <c r="E718" s="9" t="e">
        <f t="shared" si="157"/>
        <v>#VALUE!</v>
      </c>
      <c r="F718" s="9" t="e">
        <f t="shared" si="158"/>
        <v>#VALUE!</v>
      </c>
      <c r="G718" s="9" t="str">
        <f t="shared" si="159"/>
        <v/>
      </c>
      <c r="H718" s="9" t="str">
        <f t="shared" si="160"/>
        <v/>
      </c>
      <c r="I718" s="9" t="str">
        <f t="shared" si="161"/>
        <v/>
      </c>
      <c r="J718" s="9" t="str">
        <f t="shared" si="162"/>
        <v/>
      </c>
      <c r="K718" s="11" t="e">
        <f t="shared" si="163"/>
        <v>#VALUE!</v>
      </c>
      <c r="L718" s="11" t="e">
        <f t="shared" si="164"/>
        <v>#VALUE!</v>
      </c>
      <c r="M718" s="11" t="e">
        <f t="shared" si="165"/>
        <v>#VALUE!</v>
      </c>
      <c r="N718" s="11" t="e">
        <f>'OddsRatio_working_3-way'!K718+'OddsRatio_working_3-way'!L718+'OddsRatio_working_3-way'!M718-('OddsRatio_working_3-way'!K718*'OddsRatio_working_3-way'!L718)-('OddsRatio_working_3-way'!K718*'OddsRatio_working_3-way'!M718)-('OddsRatio_working_3-way'!L718*'OddsRatio_working_3-way'!M718)+('OddsRatio_working_3-way'!K718*'OddsRatio_working_3-way'!L718*'OddsRatio_working_3-way'!M718)-1</f>
        <v>#VALUE!</v>
      </c>
      <c r="O718" s="11">
        <f>0</f>
        <v>0</v>
      </c>
      <c r="P718" s="11" t="e">
        <f>('OddsRatio_working_3-way'!K718*'OddsRatio_working_3-way'!L718)+('OddsRatio_working_3-way'!K718*'OddsRatio_working_3-way'!M718)+('OddsRatio_working_3-way'!L718*'OddsRatio_working_3-way'!M718)-(3*'OddsRatio_working_3-way'!K718*'OddsRatio_working_3-way'!L718*'OddsRatio_working_3-way'!M718)</f>
        <v>#VALUE!</v>
      </c>
      <c r="Q718" s="11" t="e">
        <f>2*'OddsRatio_working_3-way'!K718*'OddsRatio_working_3-way'!L718*'OddsRatio_working_3-way'!M718</f>
        <v>#VALUE!</v>
      </c>
      <c r="R718" s="11" t="e">
        <f t="shared" si="166"/>
        <v>#VALUE!</v>
      </c>
      <c r="S718" s="11" t="e">
        <f t="shared" si="167"/>
        <v>#VALUE!</v>
      </c>
      <c r="T718" s="11" t="e">
        <f t="shared" si="168"/>
        <v>#VALUE!</v>
      </c>
      <c r="U718" s="11" t="e">
        <f>'OddsRatio_working_3-way'!S718-'OddsRatio_working_3-way'!R718^2/3</f>
        <v>#VALUE!</v>
      </c>
      <c r="V718" s="11" t="e">
        <f>'OddsRatio_working_3-way'!S718*'OddsRatio_working_3-way'!R718/3-2*'OddsRatio_working_3-way'!R718^3/27-'OddsRatio_working_3-way'!T718</f>
        <v>#VALUE!</v>
      </c>
      <c r="W718" s="11" t="e">
        <f>'OddsRatio_working_3-way'!V718^2+4*'OddsRatio_working_3-way'!U718^3/27</f>
        <v>#VALUE!</v>
      </c>
      <c r="X718" s="11" t="e">
        <f>IF('OddsRatio_working_3-way'!W718&gt;0,IF(ABS('OddsRatio_working_3-way'!V718+SQRT('OddsRatio_working_3-way'!W718))/2&gt;0,ABS('OddsRatio_working_3-way'!V718+SQRT('OddsRatio_working_3-way'!W718))/2,ABS('OddsRatio_working_3-way'!V718-SQRT('OddsRatio_working_3-way'!W718))/2),SQRT(-'OddsRatio_working_3-way'!U718^3/27))</f>
        <v>#VALUE!</v>
      </c>
      <c r="Y718" s="11" t="e">
        <f>IF('OddsRatio_working_3-way'!W718&gt;=0,IF('OddsRatio_working_3-way'!V718+SQRT('OddsRatio_working_3-way'!W718)&gt;0,0,PI()),ACOS('OddsRatio_working_3-way'!V718/(2*'OddsRatio_working_3-way'!X718)))</f>
        <v>#VALUE!</v>
      </c>
      <c r="Z718" s="11" t="e">
        <f>'OddsRatio_working_3-way'!X718^(1/3)*COS('OddsRatio_working_3-way'!Y718/3)</f>
        <v>#VALUE!</v>
      </c>
      <c r="AA718" s="11" t="e">
        <f>'OddsRatio_working_3-way'!X718^(1/3)*COS(('OddsRatio_working_3-way'!Y718+2*PI())/3)</f>
        <v>#VALUE!</v>
      </c>
      <c r="AB718" s="11" t="e">
        <f>'OddsRatio_working_3-way'!X718^(1/3)*COS(('OddsRatio_working_3-way'!Y718+4*PI())/3)</f>
        <v>#VALUE!</v>
      </c>
      <c r="AC718" s="11" t="e">
        <f>'OddsRatio_working_3-way'!X718^(1/3)*SIN('OddsRatio_working_3-way'!Y718/3)</f>
        <v>#VALUE!</v>
      </c>
      <c r="AD718" s="11" t="e">
        <f>'OddsRatio_working_3-way'!X718^(1/3)*SIN(('OddsRatio_working_3-way'!Y718+2*PI())/3)</f>
        <v>#VALUE!</v>
      </c>
      <c r="AE718" s="11" t="e">
        <f>'OddsRatio_working_3-way'!X718^(1/3)*SIN(('OddsRatio_working_3-way'!Y718+4*PI())/3)</f>
        <v>#VALUE!</v>
      </c>
      <c r="AF718" s="11" t="e">
        <f>-'OddsRatio_working_3-way'!U718/(3*'OddsRatio_working_3-way'!X718^(1/3))*COS(('OddsRatio_working_3-way'!Y718)/3)</f>
        <v>#VALUE!</v>
      </c>
      <c r="AG718" s="11" t="e">
        <f>-'OddsRatio_working_3-way'!U718/(3*'OddsRatio_working_3-way'!X718^(1/3))*COS(('OddsRatio_working_3-way'!Y718+2*PI())/3)</f>
        <v>#VALUE!</v>
      </c>
      <c r="AH718" s="11" t="e">
        <f>-'OddsRatio_working_3-way'!U718/(3*'OddsRatio_working_3-way'!X718^(1/3))*COS(('OddsRatio_working_3-way'!Y718+4*PI())/3)</f>
        <v>#VALUE!</v>
      </c>
      <c r="AI718" s="11" t="e">
        <f>'OddsRatio_working_3-way'!U718/(3*'OddsRatio_working_3-way'!X718^(1/3))*SIN(('OddsRatio_working_3-way'!Y718)/3)</f>
        <v>#VALUE!</v>
      </c>
      <c r="AJ718" s="11" t="e">
        <f>'OddsRatio_working_3-way'!U718/(3*'OddsRatio_working_3-way'!X718^(1/3))*SIN(('OddsRatio_working_3-way'!Y718+2*PI())/3)</f>
        <v>#VALUE!</v>
      </c>
      <c r="AK718" s="11" t="e">
        <f>'OddsRatio_working_3-way'!U718/(3*'OddsRatio_working_3-way'!X718^(1/3))*SIN(('OddsRatio_working_3-way'!Y718+4*PI())/3)</f>
        <v>#VALUE!</v>
      </c>
      <c r="AL718" s="11" t="e">
        <f>'OddsRatio_working_3-way'!Z718+'OddsRatio_working_3-way'!AF718</f>
        <v>#VALUE!</v>
      </c>
      <c r="AM718" s="11" t="e">
        <f>'OddsRatio_working_3-way'!AA718+'OddsRatio_working_3-way'!AG718</f>
        <v>#VALUE!</v>
      </c>
      <c r="AN718" s="11" t="e">
        <f>'OddsRatio_working_3-way'!AB718+'OddsRatio_working_3-way'!AH718</f>
        <v>#VALUE!</v>
      </c>
      <c r="AO718" s="11" t="e">
        <f>'OddsRatio_working_3-way'!AC718+'OddsRatio_working_3-way'!AI718</f>
        <v>#VALUE!</v>
      </c>
      <c r="AP718" s="11" t="e">
        <f>'OddsRatio_working_3-way'!AD718+'OddsRatio_working_3-way'!AJ718</f>
        <v>#VALUE!</v>
      </c>
      <c r="AQ718" s="11" t="e">
        <f>'OddsRatio_working_3-way'!AE718+'OddsRatio_working_3-way'!AK718</f>
        <v>#VALUE!</v>
      </c>
      <c r="AR718" s="10" t="str">
        <f>IF(A718="","",IF(('OddsRatio_working_3-way'!X718=0),IF(Q718&gt;0,-Q718^(1/3),(-Q718)^(1/3)),'OddsRatio_working_3-way'!AL718-'OddsRatio_working_3-way'!R718/3))</f>
        <v/>
      </c>
      <c r="AS718" s="11" t="e">
        <f>IF(('OddsRatio_working_3-way'!X718=0),IF(Q718&gt;0,-Q718^(1/3),(-Q718)^(1/3)),'OddsRatio_working_3-way'!AM718-'OddsRatio_working_3-way'!R718/3)</f>
        <v>#VALUE!</v>
      </c>
      <c r="AT718" s="11" t="e">
        <f>IF(('OddsRatio_working_3-way'!X718=0),IF(Q718&gt;0,-Q718^(1/3),(-Q718)^(1/3)),'OddsRatio_working_3-way'!AN718-'OddsRatio_working_3-way'!R718/3)</f>
        <v>#VALUE!</v>
      </c>
      <c r="AU718" s="11" t="e">
        <f>IF(('OddsRatio_working_3-way'!X718=0),0,'OddsRatio_working_3-way'!AO718)</f>
        <v>#VALUE!</v>
      </c>
      <c r="AV718" s="11" t="e">
        <f>IF(('OddsRatio_working_3-way'!X718=0),0,'OddsRatio_working_3-way'!AP718)</f>
        <v>#VALUE!</v>
      </c>
      <c r="AW718" s="11" t="e">
        <f>IF(('OddsRatio_working_3-way'!X718=0),0,'OddsRatio_working_3-way'!AQ718)</f>
        <v>#VALUE!</v>
      </c>
    </row>
    <row r="719" spans="1:4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9" t="e">
        <f t="shared" si="156"/>
        <v>#VALUE!</v>
      </c>
      <c r="E719" s="9" t="e">
        <f t="shared" si="157"/>
        <v>#VALUE!</v>
      </c>
      <c r="F719" s="9" t="e">
        <f t="shared" si="158"/>
        <v>#VALUE!</v>
      </c>
      <c r="G719" s="9" t="str">
        <f t="shared" si="159"/>
        <v/>
      </c>
      <c r="H719" s="9" t="str">
        <f t="shared" si="160"/>
        <v/>
      </c>
      <c r="I719" s="9" t="str">
        <f t="shared" si="161"/>
        <v/>
      </c>
      <c r="J719" s="9" t="str">
        <f t="shared" si="162"/>
        <v/>
      </c>
      <c r="K719" s="11" t="e">
        <f t="shared" si="163"/>
        <v>#VALUE!</v>
      </c>
      <c r="L719" s="11" t="e">
        <f t="shared" si="164"/>
        <v>#VALUE!</v>
      </c>
      <c r="M719" s="11" t="e">
        <f t="shared" si="165"/>
        <v>#VALUE!</v>
      </c>
      <c r="N719" s="11" t="e">
        <f>'OddsRatio_working_3-way'!K719+'OddsRatio_working_3-way'!L719+'OddsRatio_working_3-way'!M719-('OddsRatio_working_3-way'!K719*'OddsRatio_working_3-way'!L719)-('OddsRatio_working_3-way'!K719*'OddsRatio_working_3-way'!M719)-('OddsRatio_working_3-way'!L719*'OddsRatio_working_3-way'!M719)+('OddsRatio_working_3-way'!K719*'OddsRatio_working_3-way'!L719*'OddsRatio_working_3-way'!M719)-1</f>
        <v>#VALUE!</v>
      </c>
      <c r="O719" s="11">
        <f>0</f>
        <v>0</v>
      </c>
      <c r="P719" s="11" t="e">
        <f>('OddsRatio_working_3-way'!K719*'OddsRatio_working_3-way'!L719)+('OddsRatio_working_3-way'!K719*'OddsRatio_working_3-way'!M719)+('OddsRatio_working_3-way'!L719*'OddsRatio_working_3-way'!M719)-(3*'OddsRatio_working_3-way'!K719*'OddsRatio_working_3-way'!L719*'OddsRatio_working_3-way'!M719)</f>
        <v>#VALUE!</v>
      </c>
      <c r="Q719" s="11" t="e">
        <f>2*'OddsRatio_working_3-way'!K719*'OddsRatio_working_3-way'!L719*'OddsRatio_working_3-way'!M719</f>
        <v>#VALUE!</v>
      </c>
      <c r="R719" s="11" t="e">
        <f t="shared" si="166"/>
        <v>#VALUE!</v>
      </c>
      <c r="S719" s="11" t="e">
        <f t="shared" si="167"/>
        <v>#VALUE!</v>
      </c>
      <c r="T719" s="11" t="e">
        <f t="shared" si="168"/>
        <v>#VALUE!</v>
      </c>
      <c r="U719" s="11" t="e">
        <f>'OddsRatio_working_3-way'!S719-'OddsRatio_working_3-way'!R719^2/3</f>
        <v>#VALUE!</v>
      </c>
      <c r="V719" s="11" t="e">
        <f>'OddsRatio_working_3-way'!S719*'OddsRatio_working_3-way'!R719/3-2*'OddsRatio_working_3-way'!R719^3/27-'OddsRatio_working_3-way'!T719</f>
        <v>#VALUE!</v>
      </c>
      <c r="W719" s="11" t="e">
        <f>'OddsRatio_working_3-way'!V719^2+4*'OddsRatio_working_3-way'!U719^3/27</f>
        <v>#VALUE!</v>
      </c>
      <c r="X719" s="11" t="e">
        <f>IF('OddsRatio_working_3-way'!W719&gt;0,IF(ABS('OddsRatio_working_3-way'!V719+SQRT('OddsRatio_working_3-way'!W719))/2&gt;0,ABS('OddsRatio_working_3-way'!V719+SQRT('OddsRatio_working_3-way'!W719))/2,ABS('OddsRatio_working_3-way'!V719-SQRT('OddsRatio_working_3-way'!W719))/2),SQRT(-'OddsRatio_working_3-way'!U719^3/27))</f>
        <v>#VALUE!</v>
      </c>
      <c r="Y719" s="11" t="e">
        <f>IF('OddsRatio_working_3-way'!W719&gt;=0,IF('OddsRatio_working_3-way'!V719+SQRT('OddsRatio_working_3-way'!W719)&gt;0,0,PI()),ACOS('OddsRatio_working_3-way'!V719/(2*'OddsRatio_working_3-way'!X719)))</f>
        <v>#VALUE!</v>
      </c>
      <c r="Z719" s="11" t="e">
        <f>'OddsRatio_working_3-way'!X719^(1/3)*COS('OddsRatio_working_3-way'!Y719/3)</f>
        <v>#VALUE!</v>
      </c>
      <c r="AA719" s="11" t="e">
        <f>'OddsRatio_working_3-way'!X719^(1/3)*COS(('OddsRatio_working_3-way'!Y719+2*PI())/3)</f>
        <v>#VALUE!</v>
      </c>
      <c r="AB719" s="11" t="e">
        <f>'OddsRatio_working_3-way'!X719^(1/3)*COS(('OddsRatio_working_3-way'!Y719+4*PI())/3)</f>
        <v>#VALUE!</v>
      </c>
      <c r="AC719" s="11" t="e">
        <f>'OddsRatio_working_3-way'!X719^(1/3)*SIN('OddsRatio_working_3-way'!Y719/3)</f>
        <v>#VALUE!</v>
      </c>
      <c r="AD719" s="11" t="e">
        <f>'OddsRatio_working_3-way'!X719^(1/3)*SIN(('OddsRatio_working_3-way'!Y719+2*PI())/3)</f>
        <v>#VALUE!</v>
      </c>
      <c r="AE719" s="11" t="e">
        <f>'OddsRatio_working_3-way'!X719^(1/3)*SIN(('OddsRatio_working_3-way'!Y719+4*PI())/3)</f>
        <v>#VALUE!</v>
      </c>
      <c r="AF719" s="11" t="e">
        <f>-'OddsRatio_working_3-way'!U719/(3*'OddsRatio_working_3-way'!X719^(1/3))*COS(('OddsRatio_working_3-way'!Y719)/3)</f>
        <v>#VALUE!</v>
      </c>
      <c r="AG719" s="11" t="e">
        <f>-'OddsRatio_working_3-way'!U719/(3*'OddsRatio_working_3-way'!X719^(1/3))*COS(('OddsRatio_working_3-way'!Y719+2*PI())/3)</f>
        <v>#VALUE!</v>
      </c>
      <c r="AH719" s="11" t="e">
        <f>-'OddsRatio_working_3-way'!U719/(3*'OddsRatio_working_3-way'!X719^(1/3))*COS(('OddsRatio_working_3-way'!Y719+4*PI())/3)</f>
        <v>#VALUE!</v>
      </c>
      <c r="AI719" s="11" t="e">
        <f>'OddsRatio_working_3-way'!U719/(3*'OddsRatio_working_3-way'!X719^(1/3))*SIN(('OddsRatio_working_3-way'!Y719)/3)</f>
        <v>#VALUE!</v>
      </c>
      <c r="AJ719" s="11" t="e">
        <f>'OddsRatio_working_3-way'!U719/(3*'OddsRatio_working_3-way'!X719^(1/3))*SIN(('OddsRatio_working_3-way'!Y719+2*PI())/3)</f>
        <v>#VALUE!</v>
      </c>
      <c r="AK719" s="11" t="e">
        <f>'OddsRatio_working_3-way'!U719/(3*'OddsRatio_working_3-way'!X719^(1/3))*SIN(('OddsRatio_working_3-way'!Y719+4*PI())/3)</f>
        <v>#VALUE!</v>
      </c>
      <c r="AL719" s="11" t="e">
        <f>'OddsRatio_working_3-way'!Z719+'OddsRatio_working_3-way'!AF719</f>
        <v>#VALUE!</v>
      </c>
      <c r="AM719" s="11" t="e">
        <f>'OddsRatio_working_3-way'!AA719+'OddsRatio_working_3-way'!AG719</f>
        <v>#VALUE!</v>
      </c>
      <c r="AN719" s="11" t="e">
        <f>'OddsRatio_working_3-way'!AB719+'OddsRatio_working_3-way'!AH719</f>
        <v>#VALUE!</v>
      </c>
      <c r="AO719" s="11" t="e">
        <f>'OddsRatio_working_3-way'!AC719+'OddsRatio_working_3-way'!AI719</f>
        <v>#VALUE!</v>
      </c>
      <c r="AP719" s="11" t="e">
        <f>'OddsRatio_working_3-way'!AD719+'OddsRatio_working_3-way'!AJ719</f>
        <v>#VALUE!</v>
      </c>
      <c r="AQ719" s="11" t="e">
        <f>'OddsRatio_working_3-way'!AE719+'OddsRatio_working_3-way'!AK719</f>
        <v>#VALUE!</v>
      </c>
      <c r="AR719" s="10" t="str">
        <f>IF(A719="","",IF(('OddsRatio_working_3-way'!X719=0),IF(Q719&gt;0,-Q719^(1/3),(-Q719)^(1/3)),'OddsRatio_working_3-way'!AL719-'OddsRatio_working_3-way'!R719/3))</f>
        <v/>
      </c>
      <c r="AS719" s="11" t="e">
        <f>IF(('OddsRatio_working_3-way'!X719=0),IF(Q719&gt;0,-Q719^(1/3),(-Q719)^(1/3)),'OddsRatio_working_3-way'!AM719-'OddsRatio_working_3-way'!R719/3)</f>
        <v>#VALUE!</v>
      </c>
      <c r="AT719" s="11" t="e">
        <f>IF(('OddsRatio_working_3-way'!X719=0),IF(Q719&gt;0,-Q719^(1/3),(-Q719)^(1/3)),'OddsRatio_working_3-way'!AN719-'OddsRatio_working_3-way'!R719/3)</f>
        <v>#VALUE!</v>
      </c>
      <c r="AU719" s="11" t="e">
        <f>IF(('OddsRatio_working_3-way'!X719=0),0,'OddsRatio_working_3-way'!AO719)</f>
        <v>#VALUE!</v>
      </c>
      <c r="AV719" s="11" t="e">
        <f>IF(('OddsRatio_working_3-way'!X719=0),0,'OddsRatio_working_3-way'!AP719)</f>
        <v>#VALUE!</v>
      </c>
      <c r="AW719" s="11" t="e">
        <f>IF(('OddsRatio_working_3-way'!X719=0),0,'OddsRatio_working_3-way'!AQ719)</f>
        <v>#VALUE!</v>
      </c>
    </row>
    <row r="720" spans="1:4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9" t="e">
        <f t="shared" si="156"/>
        <v>#VALUE!</v>
      </c>
      <c r="E720" s="9" t="e">
        <f t="shared" si="157"/>
        <v>#VALUE!</v>
      </c>
      <c r="F720" s="9" t="e">
        <f t="shared" si="158"/>
        <v>#VALUE!</v>
      </c>
      <c r="G720" s="9" t="str">
        <f t="shared" si="159"/>
        <v/>
      </c>
      <c r="H720" s="9" t="str">
        <f t="shared" si="160"/>
        <v/>
      </c>
      <c r="I720" s="9" t="str">
        <f t="shared" si="161"/>
        <v/>
      </c>
      <c r="J720" s="9" t="str">
        <f t="shared" si="162"/>
        <v/>
      </c>
      <c r="K720" s="11" t="e">
        <f t="shared" si="163"/>
        <v>#VALUE!</v>
      </c>
      <c r="L720" s="11" t="e">
        <f t="shared" si="164"/>
        <v>#VALUE!</v>
      </c>
      <c r="M720" s="11" t="e">
        <f t="shared" si="165"/>
        <v>#VALUE!</v>
      </c>
      <c r="N720" s="11" t="e">
        <f>'OddsRatio_working_3-way'!K720+'OddsRatio_working_3-way'!L720+'OddsRatio_working_3-way'!M720-('OddsRatio_working_3-way'!K720*'OddsRatio_working_3-way'!L720)-('OddsRatio_working_3-way'!K720*'OddsRatio_working_3-way'!M720)-('OddsRatio_working_3-way'!L720*'OddsRatio_working_3-way'!M720)+('OddsRatio_working_3-way'!K720*'OddsRatio_working_3-way'!L720*'OddsRatio_working_3-way'!M720)-1</f>
        <v>#VALUE!</v>
      </c>
      <c r="O720" s="11">
        <f>0</f>
        <v>0</v>
      </c>
      <c r="P720" s="11" t="e">
        <f>('OddsRatio_working_3-way'!K720*'OddsRatio_working_3-way'!L720)+('OddsRatio_working_3-way'!K720*'OddsRatio_working_3-way'!M720)+('OddsRatio_working_3-way'!L720*'OddsRatio_working_3-way'!M720)-(3*'OddsRatio_working_3-way'!K720*'OddsRatio_working_3-way'!L720*'OddsRatio_working_3-way'!M720)</f>
        <v>#VALUE!</v>
      </c>
      <c r="Q720" s="11" t="e">
        <f>2*'OddsRatio_working_3-way'!K720*'OddsRatio_working_3-way'!L720*'OddsRatio_working_3-way'!M720</f>
        <v>#VALUE!</v>
      </c>
      <c r="R720" s="11" t="e">
        <f t="shared" si="166"/>
        <v>#VALUE!</v>
      </c>
      <c r="S720" s="11" t="e">
        <f t="shared" si="167"/>
        <v>#VALUE!</v>
      </c>
      <c r="T720" s="11" t="e">
        <f t="shared" si="168"/>
        <v>#VALUE!</v>
      </c>
      <c r="U720" s="11" t="e">
        <f>'OddsRatio_working_3-way'!S720-'OddsRatio_working_3-way'!R720^2/3</f>
        <v>#VALUE!</v>
      </c>
      <c r="V720" s="11" t="e">
        <f>'OddsRatio_working_3-way'!S720*'OddsRatio_working_3-way'!R720/3-2*'OddsRatio_working_3-way'!R720^3/27-'OddsRatio_working_3-way'!T720</f>
        <v>#VALUE!</v>
      </c>
      <c r="W720" s="11" t="e">
        <f>'OddsRatio_working_3-way'!V720^2+4*'OddsRatio_working_3-way'!U720^3/27</f>
        <v>#VALUE!</v>
      </c>
      <c r="X720" s="11" t="e">
        <f>IF('OddsRatio_working_3-way'!W720&gt;0,IF(ABS('OddsRatio_working_3-way'!V720+SQRT('OddsRatio_working_3-way'!W720))/2&gt;0,ABS('OddsRatio_working_3-way'!V720+SQRT('OddsRatio_working_3-way'!W720))/2,ABS('OddsRatio_working_3-way'!V720-SQRT('OddsRatio_working_3-way'!W720))/2),SQRT(-'OddsRatio_working_3-way'!U720^3/27))</f>
        <v>#VALUE!</v>
      </c>
      <c r="Y720" s="11" t="e">
        <f>IF('OddsRatio_working_3-way'!W720&gt;=0,IF('OddsRatio_working_3-way'!V720+SQRT('OddsRatio_working_3-way'!W720)&gt;0,0,PI()),ACOS('OddsRatio_working_3-way'!V720/(2*'OddsRatio_working_3-way'!X720)))</f>
        <v>#VALUE!</v>
      </c>
      <c r="Z720" s="11" t="e">
        <f>'OddsRatio_working_3-way'!X720^(1/3)*COS('OddsRatio_working_3-way'!Y720/3)</f>
        <v>#VALUE!</v>
      </c>
      <c r="AA720" s="11" t="e">
        <f>'OddsRatio_working_3-way'!X720^(1/3)*COS(('OddsRatio_working_3-way'!Y720+2*PI())/3)</f>
        <v>#VALUE!</v>
      </c>
      <c r="AB720" s="11" t="e">
        <f>'OddsRatio_working_3-way'!X720^(1/3)*COS(('OddsRatio_working_3-way'!Y720+4*PI())/3)</f>
        <v>#VALUE!</v>
      </c>
      <c r="AC720" s="11" t="e">
        <f>'OddsRatio_working_3-way'!X720^(1/3)*SIN('OddsRatio_working_3-way'!Y720/3)</f>
        <v>#VALUE!</v>
      </c>
      <c r="AD720" s="11" t="e">
        <f>'OddsRatio_working_3-way'!X720^(1/3)*SIN(('OddsRatio_working_3-way'!Y720+2*PI())/3)</f>
        <v>#VALUE!</v>
      </c>
      <c r="AE720" s="11" t="e">
        <f>'OddsRatio_working_3-way'!X720^(1/3)*SIN(('OddsRatio_working_3-way'!Y720+4*PI())/3)</f>
        <v>#VALUE!</v>
      </c>
      <c r="AF720" s="11" t="e">
        <f>-'OddsRatio_working_3-way'!U720/(3*'OddsRatio_working_3-way'!X720^(1/3))*COS(('OddsRatio_working_3-way'!Y720)/3)</f>
        <v>#VALUE!</v>
      </c>
      <c r="AG720" s="11" t="e">
        <f>-'OddsRatio_working_3-way'!U720/(3*'OddsRatio_working_3-way'!X720^(1/3))*COS(('OddsRatio_working_3-way'!Y720+2*PI())/3)</f>
        <v>#VALUE!</v>
      </c>
      <c r="AH720" s="11" t="e">
        <f>-'OddsRatio_working_3-way'!U720/(3*'OddsRatio_working_3-way'!X720^(1/3))*COS(('OddsRatio_working_3-way'!Y720+4*PI())/3)</f>
        <v>#VALUE!</v>
      </c>
      <c r="AI720" s="11" t="e">
        <f>'OddsRatio_working_3-way'!U720/(3*'OddsRatio_working_3-way'!X720^(1/3))*SIN(('OddsRatio_working_3-way'!Y720)/3)</f>
        <v>#VALUE!</v>
      </c>
      <c r="AJ720" s="11" t="e">
        <f>'OddsRatio_working_3-way'!U720/(3*'OddsRatio_working_3-way'!X720^(1/3))*SIN(('OddsRatio_working_3-way'!Y720+2*PI())/3)</f>
        <v>#VALUE!</v>
      </c>
      <c r="AK720" s="11" t="e">
        <f>'OddsRatio_working_3-way'!U720/(3*'OddsRatio_working_3-way'!X720^(1/3))*SIN(('OddsRatio_working_3-way'!Y720+4*PI())/3)</f>
        <v>#VALUE!</v>
      </c>
      <c r="AL720" s="11" t="e">
        <f>'OddsRatio_working_3-way'!Z720+'OddsRatio_working_3-way'!AF720</f>
        <v>#VALUE!</v>
      </c>
      <c r="AM720" s="11" t="e">
        <f>'OddsRatio_working_3-way'!AA720+'OddsRatio_working_3-way'!AG720</f>
        <v>#VALUE!</v>
      </c>
      <c r="AN720" s="11" t="e">
        <f>'OddsRatio_working_3-way'!AB720+'OddsRatio_working_3-way'!AH720</f>
        <v>#VALUE!</v>
      </c>
      <c r="AO720" s="11" t="e">
        <f>'OddsRatio_working_3-way'!AC720+'OddsRatio_working_3-way'!AI720</f>
        <v>#VALUE!</v>
      </c>
      <c r="AP720" s="11" t="e">
        <f>'OddsRatio_working_3-way'!AD720+'OddsRatio_working_3-way'!AJ720</f>
        <v>#VALUE!</v>
      </c>
      <c r="AQ720" s="11" t="e">
        <f>'OddsRatio_working_3-way'!AE720+'OddsRatio_working_3-way'!AK720</f>
        <v>#VALUE!</v>
      </c>
      <c r="AR720" s="10" t="str">
        <f>IF(A720="","",IF(('OddsRatio_working_3-way'!X720=0),IF(Q720&gt;0,-Q720^(1/3),(-Q720)^(1/3)),'OddsRatio_working_3-way'!AL720-'OddsRatio_working_3-way'!R720/3))</f>
        <v/>
      </c>
      <c r="AS720" s="11" t="e">
        <f>IF(('OddsRatio_working_3-way'!X720=0),IF(Q720&gt;0,-Q720^(1/3),(-Q720)^(1/3)),'OddsRatio_working_3-way'!AM720-'OddsRatio_working_3-way'!R720/3)</f>
        <v>#VALUE!</v>
      </c>
      <c r="AT720" s="11" t="e">
        <f>IF(('OddsRatio_working_3-way'!X720=0),IF(Q720&gt;0,-Q720^(1/3),(-Q720)^(1/3)),'OddsRatio_working_3-way'!AN720-'OddsRatio_working_3-way'!R720/3)</f>
        <v>#VALUE!</v>
      </c>
      <c r="AU720" s="11" t="e">
        <f>IF(('OddsRatio_working_3-way'!X720=0),0,'OddsRatio_working_3-way'!AO720)</f>
        <v>#VALUE!</v>
      </c>
      <c r="AV720" s="11" t="e">
        <f>IF(('OddsRatio_working_3-way'!X720=0),0,'OddsRatio_working_3-way'!AP720)</f>
        <v>#VALUE!</v>
      </c>
      <c r="AW720" s="11" t="e">
        <f>IF(('OddsRatio_working_3-way'!X720=0),0,'OddsRatio_working_3-way'!AQ720)</f>
        <v>#VALUE!</v>
      </c>
    </row>
    <row r="721" spans="1:4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9" t="e">
        <f t="shared" si="156"/>
        <v>#VALUE!</v>
      </c>
      <c r="E721" s="9" t="e">
        <f t="shared" si="157"/>
        <v>#VALUE!</v>
      </c>
      <c r="F721" s="9" t="e">
        <f t="shared" si="158"/>
        <v>#VALUE!</v>
      </c>
      <c r="G721" s="9" t="str">
        <f t="shared" si="159"/>
        <v/>
      </c>
      <c r="H721" s="9" t="str">
        <f t="shared" si="160"/>
        <v/>
      </c>
      <c r="I721" s="9" t="str">
        <f t="shared" si="161"/>
        <v/>
      </c>
      <c r="J721" s="9" t="str">
        <f t="shared" si="162"/>
        <v/>
      </c>
      <c r="K721" s="11" t="e">
        <f t="shared" si="163"/>
        <v>#VALUE!</v>
      </c>
      <c r="L721" s="11" t="e">
        <f t="shared" si="164"/>
        <v>#VALUE!</v>
      </c>
      <c r="M721" s="11" t="e">
        <f t="shared" si="165"/>
        <v>#VALUE!</v>
      </c>
      <c r="N721" s="11" t="e">
        <f>'OddsRatio_working_3-way'!K721+'OddsRatio_working_3-way'!L721+'OddsRatio_working_3-way'!M721-('OddsRatio_working_3-way'!K721*'OddsRatio_working_3-way'!L721)-('OddsRatio_working_3-way'!K721*'OddsRatio_working_3-way'!M721)-('OddsRatio_working_3-way'!L721*'OddsRatio_working_3-way'!M721)+('OddsRatio_working_3-way'!K721*'OddsRatio_working_3-way'!L721*'OddsRatio_working_3-way'!M721)-1</f>
        <v>#VALUE!</v>
      </c>
      <c r="O721" s="11">
        <f>0</f>
        <v>0</v>
      </c>
      <c r="P721" s="11" t="e">
        <f>('OddsRatio_working_3-way'!K721*'OddsRatio_working_3-way'!L721)+('OddsRatio_working_3-way'!K721*'OddsRatio_working_3-way'!M721)+('OddsRatio_working_3-way'!L721*'OddsRatio_working_3-way'!M721)-(3*'OddsRatio_working_3-way'!K721*'OddsRatio_working_3-way'!L721*'OddsRatio_working_3-way'!M721)</f>
        <v>#VALUE!</v>
      </c>
      <c r="Q721" s="11" t="e">
        <f>2*'OddsRatio_working_3-way'!K721*'OddsRatio_working_3-way'!L721*'OddsRatio_working_3-way'!M721</f>
        <v>#VALUE!</v>
      </c>
      <c r="R721" s="11" t="e">
        <f t="shared" si="166"/>
        <v>#VALUE!</v>
      </c>
      <c r="S721" s="11" t="e">
        <f t="shared" si="167"/>
        <v>#VALUE!</v>
      </c>
      <c r="T721" s="11" t="e">
        <f t="shared" si="168"/>
        <v>#VALUE!</v>
      </c>
      <c r="U721" s="11" t="e">
        <f>'OddsRatio_working_3-way'!S721-'OddsRatio_working_3-way'!R721^2/3</f>
        <v>#VALUE!</v>
      </c>
      <c r="V721" s="11" t="e">
        <f>'OddsRatio_working_3-way'!S721*'OddsRatio_working_3-way'!R721/3-2*'OddsRatio_working_3-way'!R721^3/27-'OddsRatio_working_3-way'!T721</f>
        <v>#VALUE!</v>
      </c>
      <c r="W721" s="11" t="e">
        <f>'OddsRatio_working_3-way'!V721^2+4*'OddsRatio_working_3-way'!U721^3/27</f>
        <v>#VALUE!</v>
      </c>
      <c r="X721" s="11" t="e">
        <f>IF('OddsRatio_working_3-way'!W721&gt;0,IF(ABS('OddsRatio_working_3-way'!V721+SQRT('OddsRatio_working_3-way'!W721))/2&gt;0,ABS('OddsRatio_working_3-way'!V721+SQRT('OddsRatio_working_3-way'!W721))/2,ABS('OddsRatio_working_3-way'!V721-SQRT('OddsRatio_working_3-way'!W721))/2),SQRT(-'OddsRatio_working_3-way'!U721^3/27))</f>
        <v>#VALUE!</v>
      </c>
      <c r="Y721" s="11" t="e">
        <f>IF('OddsRatio_working_3-way'!W721&gt;=0,IF('OddsRatio_working_3-way'!V721+SQRT('OddsRatio_working_3-way'!W721)&gt;0,0,PI()),ACOS('OddsRatio_working_3-way'!V721/(2*'OddsRatio_working_3-way'!X721)))</f>
        <v>#VALUE!</v>
      </c>
      <c r="Z721" s="11" t="e">
        <f>'OddsRatio_working_3-way'!X721^(1/3)*COS('OddsRatio_working_3-way'!Y721/3)</f>
        <v>#VALUE!</v>
      </c>
      <c r="AA721" s="11" t="e">
        <f>'OddsRatio_working_3-way'!X721^(1/3)*COS(('OddsRatio_working_3-way'!Y721+2*PI())/3)</f>
        <v>#VALUE!</v>
      </c>
      <c r="AB721" s="11" t="e">
        <f>'OddsRatio_working_3-way'!X721^(1/3)*COS(('OddsRatio_working_3-way'!Y721+4*PI())/3)</f>
        <v>#VALUE!</v>
      </c>
      <c r="AC721" s="11" t="e">
        <f>'OddsRatio_working_3-way'!X721^(1/3)*SIN('OddsRatio_working_3-way'!Y721/3)</f>
        <v>#VALUE!</v>
      </c>
      <c r="AD721" s="11" t="e">
        <f>'OddsRatio_working_3-way'!X721^(1/3)*SIN(('OddsRatio_working_3-way'!Y721+2*PI())/3)</f>
        <v>#VALUE!</v>
      </c>
      <c r="AE721" s="11" t="e">
        <f>'OddsRatio_working_3-way'!X721^(1/3)*SIN(('OddsRatio_working_3-way'!Y721+4*PI())/3)</f>
        <v>#VALUE!</v>
      </c>
      <c r="AF721" s="11" t="e">
        <f>-'OddsRatio_working_3-way'!U721/(3*'OddsRatio_working_3-way'!X721^(1/3))*COS(('OddsRatio_working_3-way'!Y721)/3)</f>
        <v>#VALUE!</v>
      </c>
      <c r="AG721" s="11" t="e">
        <f>-'OddsRatio_working_3-way'!U721/(3*'OddsRatio_working_3-way'!X721^(1/3))*COS(('OddsRatio_working_3-way'!Y721+2*PI())/3)</f>
        <v>#VALUE!</v>
      </c>
      <c r="AH721" s="11" t="e">
        <f>-'OddsRatio_working_3-way'!U721/(3*'OddsRatio_working_3-way'!X721^(1/3))*COS(('OddsRatio_working_3-way'!Y721+4*PI())/3)</f>
        <v>#VALUE!</v>
      </c>
      <c r="AI721" s="11" t="e">
        <f>'OddsRatio_working_3-way'!U721/(3*'OddsRatio_working_3-way'!X721^(1/3))*SIN(('OddsRatio_working_3-way'!Y721)/3)</f>
        <v>#VALUE!</v>
      </c>
      <c r="AJ721" s="11" t="e">
        <f>'OddsRatio_working_3-way'!U721/(3*'OddsRatio_working_3-way'!X721^(1/3))*SIN(('OddsRatio_working_3-way'!Y721+2*PI())/3)</f>
        <v>#VALUE!</v>
      </c>
      <c r="AK721" s="11" t="e">
        <f>'OddsRatio_working_3-way'!U721/(3*'OddsRatio_working_3-way'!X721^(1/3))*SIN(('OddsRatio_working_3-way'!Y721+4*PI())/3)</f>
        <v>#VALUE!</v>
      </c>
      <c r="AL721" s="11" t="e">
        <f>'OddsRatio_working_3-way'!Z721+'OddsRatio_working_3-way'!AF721</f>
        <v>#VALUE!</v>
      </c>
      <c r="AM721" s="11" t="e">
        <f>'OddsRatio_working_3-way'!AA721+'OddsRatio_working_3-way'!AG721</f>
        <v>#VALUE!</v>
      </c>
      <c r="AN721" s="11" t="e">
        <f>'OddsRatio_working_3-way'!AB721+'OddsRatio_working_3-way'!AH721</f>
        <v>#VALUE!</v>
      </c>
      <c r="AO721" s="11" t="e">
        <f>'OddsRatio_working_3-way'!AC721+'OddsRatio_working_3-way'!AI721</f>
        <v>#VALUE!</v>
      </c>
      <c r="AP721" s="11" t="e">
        <f>'OddsRatio_working_3-way'!AD721+'OddsRatio_working_3-way'!AJ721</f>
        <v>#VALUE!</v>
      </c>
      <c r="AQ721" s="11" t="e">
        <f>'OddsRatio_working_3-way'!AE721+'OddsRatio_working_3-way'!AK721</f>
        <v>#VALUE!</v>
      </c>
      <c r="AR721" s="10" t="str">
        <f>IF(A721="","",IF(('OddsRatio_working_3-way'!X721=0),IF(Q721&gt;0,-Q721^(1/3),(-Q721)^(1/3)),'OddsRatio_working_3-way'!AL721-'OddsRatio_working_3-way'!R721/3))</f>
        <v/>
      </c>
      <c r="AS721" s="11" t="e">
        <f>IF(('OddsRatio_working_3-way'!X721=0),IF(Q721&gt;0,-Q721^(1/3),(-Q721)^(1/3)),'OddsRatio_working_3-way'!AM721-'OddsRatio_working_3-way'!R721/3)</f>
        <v>#VALUE!</v>
      </c>
      <c r="AT721" s="11" t="e">
        <f>IF(('OddsRatio_working_3-way'!X721=0),IF(Q721&gt;0,-Q721^(1/3),(-Q721)^(1/3)),'OddsRatio_working_3-way'!AN721-'OddsRatio_working_3-way'!R721/3)</f>
        <v>#VALUE!</v>
      </c>
      <c r="AU721" s="11" t="e">
        <f>IF(('OddsRatio_working_3-way'!X721=0),0,'OddsRatio_working_3-way'!AO721)</f>
        <v>#VALUE!</v>
      </c>
      <c r="AV721" s="11" t="e">
        <f>IF(('OddsRatio_working_3-way'!X721=0),0,'OddsRatio_working_3-way'!AP721)</f>
        <v>#VALUE!</v>
      </c>
      <c r="AW721" s="11" t="e">
        <f>IF(('OddsRatio_working_3-way'!X721=0),0,'OddsRatio_working_3-way'!AQ721)</f>
        <v>#VALUE!</v>
      </c>
    </row>
    <row r="722" spans="1:4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9" t="e">
        <f t="shared" si="156"/>
        <v>#VALUE!</v>
      </c>
      <c r="E722" s="9" t="e">
        <f t="shared" si="157"/>
        <v>#VALUE!</v>
      </c>
      <c r="F722" s="9" t="e">
        <f t="shared" si="158"/>
        <v>#VALUE!</v>
      </c>
      <c r="G722" s="9" t="str">
        <f t="shared" si="159"/>
        <v/>
      </c>
      <c r="H722" s="9" t="str">
        <f t="shared" si="160"/>
        <v/>
      </c>
      <c r="I722" s="9" t="str">
        <f t="shared" si="161"/>
        <v/>
      </c>
      <c r="J722" s="9" t="str">
        <f t="shared" si="162"/>
        <v/>
      </c>
      <c r="K722" s="11" t="e">
        <f t="shared" si="163"/>
        <v>#VALUE!</v>
      </c>
      <c r="L722" s="11" t="e">
        <f t="shared" si="164"/>
        <v>#VALUE!</v>
      </c>
      <c r="M722" s="11" t="e">
        <f t="shared" si="165"/>
        <v>#VALUE!</v>
      </c>
      <c r="N722" s="11" t="e">
        <f>'OddsRatio_working_3-way'!K722+'OddsRatio_working_3-way'!L722+'OddsRatio_working_3-way'!M722-('OddsRatio_working_3-way'!K722*'OddsRatio_working_3-way'!L722)-('OddsRatio_working_3-way'!K722*'OddsRatio_working_3-way'!M722)-('OddsRatio_working_3-way'!L722*'OddsRatio_working_3-way'!M722)+('OddsRatio_working_3-way'!K722*'OddsRatio_working_3-way'!L722*'OddsRatio_working_3-way'!M722)-1</f>
        <v>#VALUE!</v>
      </c>
      <c r="O722" s="11">
        <f>0</f>
        <v>0</v>
      </c>
      <c r="P722" s="11" t="e">
        <f>('OddsRatio_working_3-way'!K722*'OddsRatio_working_3-way'!L722)+('OddsRatio_working_3-way'!K722*'OddsRatio_working_3-way'!M722)+('OddsRatio_working_3-way'!L722*'OddsRatio_working_3-way'!M722)-(3*'OddsRatio_working_3-way'!K722*'OddsRatio_working_3-way'!L722*'OddsRatio_working_3-way'!M722)</f>
        <v>#VALUE!</v>
      </c>
      <c r="Q722" s="11" t="e">
        <f>2*'OddsRatio_working_3-way'!K722*'OddsRatio_working_3-way'!L722*'OddsRatio_working_3-way'!M722</f>
        <v>#VALUE!</v>
      </c>
      <c r="R722" s="11" t="e">
        <f t="shared" si="166"/>
        <v>#VALUE!</v>
      </c>
      <c r="S722" s="11" t="e">
        <f t="shared" si="167"/>
        <v>#VALUE!</v>
      </c>
      <c r="T722" s="11" t="e">
        <f t="shared" si="168"/>
        <v>#VALUE!</v>
      </c>
      <c r="U722" s="11" t="e">
        <f>'OddsRatio_working_3-way'!S722-'OddsRatio_working_3-way'!R722^2/3</f>
        <v>#VALUE!</v>
      </c>
      <c r="V722" s="11" t="e">
        <f>'OddsRatio_working_3-way'!S722*'OddsRatio_working_3-way'!R722/3-2*'OddsRatio_working_3-way'!R722^3/27-'OddsRatio_working_3-way'!T722</f>
        <v>#VALUE!</v>
      </c>
      <c r="W722" s="11" t="e">
        <f>'OddsRatio_working_3-way'!V722^2+4*'OddsRatio_working_3-way'!U722^3/27</f>
        <v>#VALUE!</v>
      </c>
      <c r="X722" s="11" t="e">
        <f>IF('OddsRatio_working_3-way'!W722&gt;0,IF(ABS('OddsRatio_working_3-way'!V722+SQRT('OddsRatio_working_3-way'!W722))/2&gt;0,ABS('OddsRatio_working_3-way'!V722+SQRT('OddsRatio_working_3-way'!W722))/2,ABS('OddsRatio_working_3-way'!V722-SQRT('OddsRatio_working_3-way'!W722))/2),SQRT(-'OddsRatio_working_3-way'!U722^3/27))</f>
        <v>#VALUE!</v>
      </c>
      <c r="Y722" s="11" t="e">
        <f>IF('OddsRatio_working_3-way'!W722&gt;=0,IF('OddsRatio_working_3-way'!V722+SQRT('OddsRatio_working_3-way'!W722)&gt;0,0,PI()),ACOS('OddsRatio_working_3-way'!V722/(2*'OddsRatio_working_3-way'!X722)))</f>
        <v>#VALUE!</v>
      </c>
      <c r="Z722" s="11" t="e">
        <f>'OddsRatio_working_3-way'!X722^(1/3)*COS('OddsRatio_working_3-way'!Y722/3)</f>
        <v>#VALUE!</v>
      </c>
      <c r="AA722" s="11" t="e">
        <f>'OddsRatio_working_3-way'!X722^(1/3)*COS(('OddsRatio_working_3-way'!Y722+2*PI())/3)</f>
        <v>#VALUE!</v>
      </c>
      <c r="AB722" s="11" t="e">
        <f>'OddsRatio_working_3-way'!X722^(1/3)*COS(('OddsRatio_working_3-way'!Y722+4*PI())/3)</f>
        <v>#VALUE!</v>
      </c>
      <c r="AC722" s="11" t="e">
        <f>'OddsRatio_working_3-way'!X722^(1/3)*SIN('OddsRatio_working_3-way'!Y722/3)</f>
        <v>#VALUE!</v>
      </c>
      <c r="AD722" s="11" t="e">
        <f>'OddsRatio_working_3-way'!X722^(1/3)*SIN(('OddsRatio_working_3-way'!Y722+2*PI())/3)</f>
        <v>#VALUE!</v>
      </c>
      <c r="AE722" s="11" t="e">
        <f>'OddsRatio_working_3-way'!X722^(1/3)*SIN(('OddsRatio_working_3-way'!Y722+4*PI())/3)</f>
        <v>#VALUE!</v>
      </c>
      <c r="AF722" s="11" t="e">
        <f>-'OddsRatio_working_3-way'!U722/(3*'OddsRatio_working_3-way'!X722^(1/3))*COS(('OddsRatio_working_3-way'!Y722)/3)</f>
        <v>#VALUE!</v>
      </c>
      <c r="AG722" s="11" t="e">
        <f>-'OddsRatio_working_3-way'!U722/(3*'OddsRatio_working_3-way'!X722^(1/3))*COS(('OddsRatio_working_3-way'!Y722+2*PI())/3)</f>
        <v>#VALUE!</v>
      </c>
      <c r="AH722" s="11" t="e">
        <f>-'OddsRatio_working_3-way'!U722/(3*'OddsRatio_working_3-way'!X722^(1/3))*COS(('OddsRatio_working_3-way'!Y722+4*PI())/3)</f>
        <v>#VALUE!</v>
      </c>
      <c r="AI722" s="11" t="e">
        <f>'OddsRatio_working_3-way'!U722/(3*'OddsRatio_working_3-way'!X722^(1/3))*SIN(('OddsRatio_working_3-way'!Y722)/3)</f>
        <v>#VALUE!</v>
      </c>
      <c r="AJ722" s="11" t="e">
        <f>'OddsRatio_working_3-way'!U722/(3*'OddsRatio_working_3-way'!X722^(1/3))*SIN(('OddsRatio_working_3-way'!Y722+2*PI())/3)</f>
        <v>#VALUE!</v>
      </c>
      <c r="AK722" s="11" t="e">
        <f>'OddsRatio_working_3-way'!U722/(3*'OddsRatio_working_3-way'!X722^(1/3))*SIN(('OddsRatio_working_3-way'!Y722+4*PI())/3)</f>
        <v>#VALUE!</v>
      </c>
      <c r="AL722" s="11" t="e">
        <f>'OddsRatio_working_3-way'!Z722+'OddsRatio_working_3-way'!AF722</f>
        <v>#VALUE!</v>
      </c>
      <c r="AM722" s="11" t="e">
        <f>'OddsRatio_working_3-way'!AA722+'OddsRatio_working_3-way'!AG722</f>
        <v>#VALUE!</v>
      </c>
      <c r="AN722" s="11" t="e">
        <f>'OddsRatio_working_3-way'!AB722+'OddsRatio_working_3-way'!AH722</f>
        <v>#VALUE!</v>
      </c>
      <c r="AO722" s="11" t="e">
        <f>'OddsRatio_working_3-way'!AC722+'OddsRatio_working_3-way'!AI722</f>
        <v>#VALUE!</v>
      </c>
      <c r="AP722" s="11" t="e">
        <f>'OddsRatio_working_3-way'!AD722+'OddsRatio_working_3-way'!AJ722</f>
        <v>#VALUE!</v>
      </c>
      <c r="AQ722" s="11" t="e">
        <f>'OddsRatio_working_3-way'!AE722+'OddsRatio_working_3-way'!AK722</f>
        <v>#VALUE!</v>
      </c>
      <c r="AR722" s="10" t="str">
        <f>IF(A722="","",IF(('OddsRatio_working_3-way'!X722=0),IF(Q722&gt;0,-Q722^(1/3),(-Q722)^(1/3)),'OddsRatio_working_3-way'!AL722-'OddsRatio_working_3-way'!R722/3))</f>
        <v/>
      </c>
      <c r="AS722" s="11" t="e">
        <f>IF(('OddsRatio_working_3-way'!X722=0),IF(Q722&gt;0,-Q722^(1/3),(-Q722)^(1/3)),'OddsRatio_working_3-way'!AM722-'OddsRatio_working_3-way'!R722/3)</f>
        <v>#VALUE!</v>
      </c>
      <c r="AT722" s="11" t="e">
        <f>IF(('OddsRatio_working_3-way'!X722=0),IF(Q722&gt;0,-Q722^(1/3),(-Q722)^(1/3)),'OddsRatio_working_3-way'!AN722-'OddsRatio_working_3-way'!R722/3)</f>
        <v>#VALUE!</v>
      </c>
      <c r="AU722" s="11" t="e">
        <f>IF(('OddsRatio_working_3-way'!X722=0),0,'OddsRatio_working_3-way'!AO722)</f>
        <v>#VALUE!</v>
      </c>
      <c r="AV722" s="11" t="e">
        <f>IF(('OddsRatio_working_3-way'!X722=0),0,'OddsRatio_working_3-way'!AP722)</f>
        <v>#VALUE!</v>
      </c>
      <c r="AW722" s="11" t="e">
        <f>IF(('OddsRatio_working_3-way'!X722=0),0,'OddsRatio_working_3-way'!AQ722)</f>
        <v>#VALUE!</v>
      </c>
    </row>
    <row r="723" spans="1:4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9" t="e">
        <f t="shared" si="156"/>
        <v>#VALUE!</v>
      </c>
      <c r="E723" s="9" t="e">
        <f t="shared" si="157"/>
        <v>#VALUE!</v>
      </c>
      <c r="F723" s="9" t="e">
        <f t="shared" si="158"/>
        <v>#VALUE!</v>
      </c>
      <c r="G723" s="9" t="str">
        <f t="shared" si="159"/>
        <v/>
      </c>
      <c r="H723" s="9" t="str">
        <f t="shared" si="160"/>
        <v/>
      </c>
      <c r="I723" s="9" t="str">
        <f t="shared" si="161"/>
        <v/>
      </c>
      <c r="J723" s="9" t="str">
        <f t="shared" si="162"/>
        <v/>
      </c>
      <c r="K723" s="11" t="e">
        <f t="shared" si="163"/>
        <v>#VALUE!</v>
      </c>
      <c r="L723" s="11" t="e">
        <f t="shared" si="164"/>
        <v>#VALUE!</v>
      </c>
      <c r="M723" s="11" t="e">
        <f t="shared" si="165"/>
        <v>#VALUE!</v>
      </c>
      <c r="N723" s="11" t="e">
        <f>'OddsRatio_working_3-way'!K723+'OddsRatio_working_3-way'!L723+'OddsRatio_working_3-way'!M723-('OddsRatio_working_3-way'!K723*'OddsRatio_working_3-way'!L723)-('OddsRatio_working_3-way'!K723*'OddsRatio_working_3-way'!M723)-('OddsRatio_working_3-way'!L723*'OddsRatio_working_3-way'!M723)+('OddsRatio_working_3-way'!K723*'OddsRatio_working_3-way'!L723*'OddsRatio_working_3-way'!M723)-1</f>
        <v>#VALUE!</v>
      </c>
      <c r="O723" s="11">
        <f>0</f>
        <v>0</v>
      </c>
      <c r="P723" s="11" t="e">
        <f>('OddsRatio_working_3-way'!K723*'OddsRatio_working_3-way'!L723)+('OddsRatio_working_3-way'!K723*'OddsRatio_working_3-way'!M723)+('OddsRatio_working_3-way'!L723*'OddsRatio_working_3-way'!M723)-(3*'OddsRatio_working_3-way'!K723*'OddsRatio_working_3-way'!L723*'OddsRatio_working_3-way'!M723)</f>
        <v>#VALUE!</v>
      </c>
      <c r="Q723" s="11" t="e">
        <f>2*'OddsRatio_working_3-way'!K723*'OddsRatio_working_3-way'!L723*'OddsRatio_working_3-way'!M723</f>
        <v>#VALUE!</v>
      </c>
      <c r="R723" s="11" t="e">
        <f t="shared" si="166"/>
        <v>#VALUE!</v>
      </c>
      <c r="S723" s="11" t="e">
        <f t="shared" si="167"/>
        <v>#VALUE!</v>
      </c>
      <c r="T723" s="11" t="e">
        <f t="shared" si="168"/>
        <v>#VALUE!</v>
      </c>
      <c r="U723" s="11" t="e">
        <f>'OddsRatio_working_3-way'!S723-'OddsRatio_working_3-way'!R723^2/3</f>
        <v>#VALUE!</v>
      </c>
      <c r="V723" s="11" t="e">
        <f>'OddsRatio_working_3-way'!S723*'OddsRatio_working_3-way'!R723/3-2*'OddsRatio_working_3-way'!R723^3/27-'OddsRatio_working_3-way'!T723</f>
        <v>#VALUE!</v>
      </c>
      <c r="W723" s="11" t="e">
        <f>'OddsRatio_working_3-way'!V723^2+4*'OddsRatio_working_3-way'!U723^3/27</f>
        <v>#VALUE!</v>
      </c>
      <c r="X723" s="11" t="e">
        <f>IF('OddsRatio_working_3-way'!W723&gt;0,IF(ABS('OddsRatio_working_3-way'!V723+SQRT('OddsRatio_working_3-way'!W723))/2&gt;0,ABS('OddsRatio_working_3-way'!V723+SQRT('OddsRatio_working_3-way'!W723))/2,ABS('OddsRatio_working_3-way'!V723-SQRT('OddsRatio_working_3-way'!W723))/2),SQRT(-'OddsRatio_working_3-way'!U723^3/27))</f>
        <v>#VALUE!</v>
      </c>
      <c r="Y723" s="11" t="e">
        <f>IF('OddsRatio_working_3-way'!W723&gt;=0,IF('OddsRatio_working_3-way'!V723+SQRT('OddsRatio_working_3-way'!W723)&gt;0,0,PI()),ACOS('OddsRatio_working_3-way'!V723/(2*'OddsRatio_working_3-way'!X723)))</f>
        <v>#VALUE!</v>
      </c>
      <c r="Z723" s="11" t="e">
        <f>'OddsRatio_working_3-way'!X723^(1/3)*COS('OddsRatio_working_3-way'!Y723/3)</f>
        <v>#VALUE!</v>
      </c>
      <c r="AA723" s="11" t="e">
        <f>'OddsRatio_working_3-way'!X723^(1/3)*COS(('OddsRatio_working_3-way'!Y723+2*PI())/3)</f>
        <v>#VALUE!</v>
      </c>
      <c r="AB723" s="11" t="e">
        <f>'OddsRatio_working_3-way'!X723^(1/3)*COS(('OddsRatio_working_3-way'!Y723+4*PI())/3)</f>
        <v>#VALUE!</v>
      </c>
      <c r="AC723" s="11" t="e">
        <f>'OddsRatio_working_3-way'!X723^(1/3)*SIN('OddsRatio_working_3-way'!Y723/3)</f>
        <v>#VALUE!</v>
      </c>
      <c r="AD723" s="11" t="e">
        <f>'OddsRatio_working_3-way'!X723^(1/3)*SIN(('OddsRatio_working_3-way'!Y723+2*PI())/3)</f>
        <v>#VALUE!</v>
      </c>
      <c r="AE723" s="11" t="e">
        <f>'OddsRatio_working_3-way'!X723^(1/3)*SIN(('OddsRatio_working_3-way'!Y723+4*PI())/3)</f>
        <v>#VALUE!</v>
      </c>
      <c r="AF723" s="11" t="e">
        <f>-'OddsRatio_working_3-way'!U723/(3*'OddsRatio_working_3-way'!X723^(1/3))*COS(('OddsRatio_working_3-way'!Y723)/3)</f>
        <v>#VALUE!</v>
      </c>
      <c r="AG723" s="11" t="e">
        <f>-'OddsRatio_working_3-way'!U723/(3*'OddsRatio_working_3-way'!X723^(1/3))*COS(('OddsRatio_working_3-way'!Y723+2*PI())/3)</f>
        <v>#VALUE!</v>
      </c>
      <c r="AH723" s="11" t="e">
        <f>-'OddsRatio_working_3-way'!U723/(3*'OddsRatio_working_3-way'!X723^(1/3))*COS(('OddsRatio_working_3-way'!Y723+4*PI())/3)</f>
        <v>#VALUE!</v>
      </c>
      <c r="AI723" s="11" t="e">
        <f>'OddsRatio_working_3-way'!U723/(3*'OddsRatio_working_3-way'!X723^(1/3))*SIN(('OddsRatio_working_3-way'!Y723)/3)</f>
        <v>#VALUE!</v>
      </c>
      <c r="AJ723" s="11" t="e">
        <f>'OddsRatio_working_3-way'!U723/(3*'OddsRatio_working_3-way'!X723^(1/3))*SIN(('OddsRatio_working_3-way'!Y723+2*PI())/3)</f>
        <v>#VALUE!</v>
      </c>
      <c r="AK723" s="11" t="e">
        <f>'OddsRatio_working_3-way'!U723/(3*'OddsRatio_working_3-way'!X723^(1/3))*SIN(('OddsRatio_working_3-way'!Y723+4*PI())/3)</f>
        <v>#VALUE!</v>
      </c>
      <c r="AL723" s="11" t="e">
        <f>'OddsRatio_working_3-way'!Z723+'OddsRatio_working_3-way'!AF723</f>
        <v>#VALUE!</v>
      </c>
      <c r="AM723" s="11" t="e">
        <f>'OddsRatio_working_3-way'!AA723+'OddsRatio_working_3-way'!AG723</f>
        <v>#VALUE!</v>
      </c>
      <c r="AN723" s="11" t="e">
        <f>'OddsRatio_working_3-way'!AB723+'OddsRatio_working_3-way'!AH723</f>
        <v>#VALUE!</v>
      </c>
      <c r="AO723" s="11" t="e">
        <f>'OddsRatio_working_3-way'!AC723+'OddsRatio_working_3-way'!AI723</f>
        <v>#VALUE!</v>
      </c>
      <c r="AP723" s="11" t="e">
        <f>'OddsRatio_working_3-way'!AD723+'OddsRatio_working_3-way'!AJ723</f>
        <v>#VALUE!</v>
      </c>
      <c r="AQ723" s="11" t="e">
        <f>'OddsRatio_working_3-way'!AE723+'OddsRatio_working_3-way'!AK723</f>
        <v>#VALUE!</v>
      </c>
      <c r="AR723" s="10" t="str">
        <f>IF(A723="","",IF(('OddsRatio_working_3-way'!X723=0),IF(Q723&gt;0,-Q723^(1/3),(-Q723)^(1/3)),'OddsRatio_working_3-way'!AL723-'OddsRatio_working_3-way'!R723/3))</f>
        <v/>
      </c>
      <c r="AS723" s="11" t="e">
        <f>IF(('OddsRatio_working_3-way'!X723=0),IF(Q723&gt;0,-Q723^(1/3),(-Q723)^(1/3)),'OddsRatio_working_3-way'!AM723-'OddsRatio_working_3-way'!R723/3)</f>
        <v>#VALUE!</v>
      </c>
      <c r="AT723" s="11" t="e">
        <f>IF(('OddsRatio_working_3-way'!X723=0),IF(Q723&gt;0,-Q723^(1/3),(-Q723)^(1/3)),'OddsRatio_working_3-way'!AN723-'OddsRatio_working_3-way'!R723/3)</f>
        <v>#VALUE!</v>
      </c>
      <c r="AU723" s="11" t="e">
        <f>IF(('OddsRatio_working_3-way'!X723=0),0,'OddsRatio_working_3-way'!AO723)</f>
        <v>#VALUE!</v>
      </c>
      <c r="AV723" s="11" t="e">
        <f>IF(('OddsRatio_working_3-way'!X723=0),0,'OddsRatio_working_3-way'!AP723)</f>
        <v>#VALUE!</v>
      </c>
      <c r="AW723" s="11" t="e">
        <f>IF(('OddsRatio_working_3-way'!X723=0),0,'OddsRatio_working_3-way'!AQ723)</f>
        <v>#VALUE!</v>
      </c>
    </row>
    <row r="724" spans="1:4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9" t="e">
        <f t="shared" si="156"/>
        <v>#VALUE!</v>
      </c>
      <c r="E724" s="9" t="e">
        <f t="shared" si="157"/>
        <v>#VALUE!</v>
      </c>
      <c r="F724" s="9" t="e">
        <f t="shared" si="158"/>
        <v>#VALUE!</v>
      </c>
      <c r="G724" s="9" t="str">
        <f t="shared" si="159"/>
        <v/>
      </c>
      <c r="H724" s="9" t="str">
        <f t="shared" si="160"/>
        <v/>
      </c>
      <c r="I724" s="9" t="str">
        <f t="shared" si="161"/>
        <v/>
      </c>
      <c r="J724" s="9" t="str">
        <f t="shared" si="162"/>
        <v/>
      </c>
      <c r="K724" s="11" t="e">
        <f t="shared" si="163"/>
        <v>#VALUE!</v>
      </c>
      <c r="L724" s="11" t="e">
        <f t="shared" si="164"/>
        <v>#VALUE!</v>
      </c>
      <c r="M724" s="11" t="e">
        <f t="shared" si="165"/>
        <v>#VALUE!</v>
      </c>
      <c r="N724" s="11" t="e">
        <f>'OddsRatio_working_3-way'!K724+'OddsRatio_working_3-way'!L724+'OddsRatio_working_3-way'!M724-('OddsRatio_working_3-way'!K724*'OddsRatio_working_3-way'!L724)-('OddsRatio_working_3-way'!K724*'OddsRatio_working_3-way'!M724)-('OddsRatio_working_3-way'!L724*'OddsRatio_working_3-way'!M724)+('OddsRatio_working_3-way'!K724*'OddsRatio_working_3-way'!L724*'OddsRatio_working_3-way'!M724)-1</f>
        <v>#VALUE!</v>
      </c>
      <c r="O724" s="11">
        <f>0</f>
        <v>0</v>
      </c>
      <c r="P724" s="11" t="e">
        <f>('OddsRatio_working_3-way'!K724*'OddsRatio_working_3-way'!L724)+('OddsRatio_working_3-way'!K724*'OddsRatio_working_3-way'!M724)+('OddsRatio_working_3-way'!L724*'OddsRatio_working_3-way'!M724)-(3*'OddsRatio_working_3-way'!K724*'OddsRatio_working_3-way'!L724*'OddsRatio_working_3-way'!M724)</f>
        <v>#VALUE!</v>
      </c>
      <c r="Q724" s="11" t="e">
        <f>2*'OddsRatio_working_3-way'!K724*'OddsRatio_working_3-way'!L724*'OddsRatio_working_3-way'!M724</f>
        <v>#VALUE!</v>
      </c>
      <c r="R724" s="11" t="e">
        <f t="shared" si="166"/>
        <v>#VALUE!</v>
      </c>
      <c r="S724" s="11" t="e">
        <f t="shared" si="167"/>
        <v>#VALUE!</v>
      </c>
      <c r="T724" s="11" t="e">
        <f t="shared" si="168"/>
        <v>#VALUE!</v>
      </c>
      <c r="U724" s="11" t="e">
        <f>'OddsRatio_working_3-way'!S724-'OddsRatio_working_3-way'!R724^2/3</f>
        <v>#VALUE!</v>
      </c>
      <c r="V724" s="11" t="e">
        <f>'OddsRatio_working_3-way'!S724*'OddsRatio_working_3-way'!R724/3-2*'OddsRatio_working_3-way'!R724^3/27-'OddsRatio_working_3-way'!T724</f>
        <v>#VALUE!</v>
      </c>
      <c r="W724" s="11" t="e">
        <f>'OddsRatio_working_3-way'!V724^2+4*'OddsRatio_working_3-way'!U724^3/27</f>
        <v>#VALUE!</v>
      </c>
      <c r="X724" s="11" t="e">
        <f>IF('OddsRatio_working_3-way'!W724&gt;0,IF(ABS('OddsRatio_working_3-way'!V724+SQRT('OddsRatio_working_3-way'!W724))/2&gt;0,ABS('OddsRatio_working_3-way'!V724+SQRT('OddsRatio_working_3-way'!W724))/2,ABS('OddsRatio_working_3-way'!V724-SQRT('OddsRatio_working_3-way'!W724))/2),SQRT(-'OddsRatio_working_3-way'!U724^3/27))</f>
        <v>#VALUE!</v>
      </c>
      <c r="Y724" s="11" t="e">
        <f>IF('OddsRatio_working_3-way'!W724&gt;=0,IF('OddsRatio_working_3-way'!V724+SQRT('OddsRatio_working_3-way'!W724)&gt;0,0,PI()),ACOS('OddsRatio_working_3-way'!V724/(2*'OddsRatio_working_3-way'!X724)))</f>
        <v>#VALUE!</v>
      </c>
      <c r="Z724" s="11" t="e">
        <f>'OddsRatio_working_3-way'!X724^(1/3)*COS('OddsRatio_working_3-way'!Y724/3)</f>
        <v>#VALUE!</v>
      </c>
      <c r="AA724" s="11" t="e">
        <f>'OddsRatio_working_3-way'!X724^(1/3)*COS(('OddsRatio_working_3-way'!Y724+2*PI())/3)</f>
        <v>#VALUE!</v>
      </c>
      <c r="AB724" s="11" t="e">
        <f>'OddsRatio_working_3-way'!X724^(1/3)*COS(('OddsRatio_working_3-way'!Y724+4*PI())/3)</f>
        <v>#VALUE!</v>
      </c>
      <c r="AC724" s="11" t="e">
        <f>'OddsRatio_working_3-way'!X724^(1/3)*SIN('OddsRatio_working_3-way'!Y724/3)</f>
        <v>#VALUE!</v>
      </c>
      <c r="AD724" s="11" t="e">
        <f>'OddsRatio_working_3-way'!X724^(1/3)*SIN(('OddsRatio_working_3-way'!Y724+2*PI())/3)</f>
        <v>#VALUE!</v>
      </c>
      <c r="AE724" s="11" t="e">
        <f>'OddsRatio_working_3-way'!X724^(1/3)*SIN(('OddsRatio_working_3-way'!Y724+4*PI())/3)</f>
        <v>#VALUE!</v>
      </c>
      <c r="AF724" s="11" t="e">
        <f>-'OddsRatio_working_3-way'!U724/(3*'OddsRatio_working_3-way'!X724^(1/3))*COS(('OddsRatio_working_3-way'!Y724)/3)</f>
        <v>#VALUE!</v>
      </c>
      <c r="AG724" s="11" t="e">
        <f>-'OddsRatio_working_3-way'!U724/(3*'OddsRatio_working_3-way'!X724^(1/3))*COS(('OddsRatio_working_3-way'!Y724+2*PI())/3)</f>
        <v>#VALUE!</v>
      </c>
      <c r="AH724" s="11" t="e">
        <f>-'OddsRatio_working_3-way'!U724/(3*'OddsRatio_working_3-way'!X724^(1/3))*COS(('OddsRatio_working_3-way'!Y724+4*PI())/3)</f>
        <v>#VALUE!</v>
      </c>
      <c r="AI724" s="11" t="e">
        <f>'OddsRatio_working_3-way'!U724/(3*'OddsRatio_working_3-way'!X724^(1/3))*SIN(('OddsRatio_working_3-way'!Y724)/3)</f>
        <v>#VALUE!</v>
      </c>
      <c r="AJ724" s="11" t="e">
        <f>'OddsRatio_working_3-way'!U724/(3*'OddsRatio_working_3-way'!X724^(1/3))*SIN(('OddsRatio_working_3-way'!Y724+2*PI())/3)</f>
        <v>#VALUE!</v>
      </c>
      <c r="AK724" s="11" t="e">
        <f>'OddsRatio_working_3-way'!U724/(3*'OddsRatio_working_3-way'!X724^(1/3))*SIN(('OddsRatio_working_3-way'!Y724+4*PI())/3)</f>
        <v>#VALUE!</v>
      </c>
      <c r="AL724" s="11" t="e">
        <f>'OddsRatio_working_3-way'!Z724+'OddsRatio_working_3-way'!AF724</f>
        <v>#VALUE!</v>
      </c>
      <c r="AM724" s="11" t="e">
        <f>'OddsRatio_working_3-way'!AA724+'OddsRatio_working_3-way'!AG724</f>
        <v>#VALUE!</v>
      </c>
      <c r="AN724" s="11" t="e">
        <f>'OddsRatio_working_3-way'!AB724+'OddsRatio_working_3-way'!AH724</f>
        <v>#VALUE!</v>
      </c>
      <c r="AO724" s="11" t="e">
        <f>'OddsRatio_working_3-way'!AC724+'OddsRatio_working_3-way'!AI724</f>
        <v>#VALUE!</v>
      </c>
      <c r="AP724" s="11" t="e">
        <f>'OddsRatio_working_3-way'!AD724+'OddsRatio_working_3-way'!AJ724</f>
        <v>#VALUE!</v>
      </c>
      <c r="AQ724" s="11" t="e">
        <f>'OddsRatio_working_3-way'!AE724+'OddsRatio_working_3-way'!AK724</f>
        <v>#VALUE!</v>
      </c>
      <c r="AR724" s="10" t="str">
        <f>IF(A724="","",IF(('OddsRatio_working_3-way'!X724=0),IF(Q724&gt;0,-Q724^(1/3),(-Q724)^(1/3)),'OddsRatio_working_3-way'!AL724-'OddsRatio_working_3-way'!R724/3))</f>
        <v/>
      </c>
      <c r="AS724" s="11" t="e">
        <f>IF(('OddsRatio_working_3-way'!X724=0),IF(Q724&gt;0,-Q724^(1/3),(-Q724)^(1/3)),'OddsRatio_working_3-way'!AM724-'OddsRatio_working_3-way'!R724/3)</f>
        <v>#VALUE!</v>
      </c>
      <c r="AT724" s="11" t="e">
        <f>IF(('OddsRatio_working_3-way'!X724=0),IF(Q724&gt;0,-Q724^(1/3),(-Q724)^(1/3)),'OddsRatio_working_3-way'!AN724-'OddsRatio_working_3-way'!R724/3)</f>
        <v>#VALUE!</v>
      </c>
      <c r="AU724" s="11" t="e">
        <f>IF(('OddsRatio_working_3-way'!X724=0),0,'OddsRatio_working_3-way'!AO724)</f>
        <v>#VALUE!</v>
      </c>
      <c r="AV724" s="11" t="e">
        <f>IF(('OddsRatio_working_3-way'!X724=0),0,'OddsRatio_working_3-way'!AP724)</f>
        <v>#VALUE!</v>
      </c>
      <c r="AW724" s="11" t="e">
        <f>IF(('OddsRatio_working_3-way'!X724=0),0,'OddsRatio_working_3-way'!AQ724)</f>
        <v>#VALUE!</v>
      </c>
    </row>
    <row r="725" spans="1:4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9" t="e">
        <f t="shared" si="156"/>
        <v>#VALUE!</v>
      </c>
      <c r="E725" s="9" t="e">
        <f t="shared" si="157"/>
        <v>#VALUE!</v>
      </c>
      <c r="F725" s="9" t="e">
        <f t="shared" si="158"/>
        <v>#VALUE!</v>
      </c>
      <c r="G725" s="9" t="str">
        <f t="shared" si="159"/>
        <v/>
      </c>
      <c r="H725" s="9" t="str">
        <f t="shared" si="160"/>
        <v/>
      </c>
      <c r="I725" s="9" t="str">
        <f t="shared" si="161"/>
        <v/>
      </c>
      <c r="J725" s="9" t="str">
        <f t="shared" si="162"/>
        <v/>
      </c>
      <c r="K725" s="11" t="e">
        <f t="shared" si="163"/>
        <v>#VALUE!</v>
      </c>
      <c r="L725" s="11" t="e">
        <f t="shared" si="164"/>
        <v>#VALUE!</v>
      </c>
      <c r="M725" s="11" t="e">
        <f t="shared" si="165"/>
        <v>#VALUE!</v>
      </c>
      <c r="N725" s="11" t="e">
        <f>'OddsRatio_working_3-way'!K725+'OddsRatio_working_3-way'!L725+'OddsRatio_working_3-way'!M725-('OddsRatio_working_3-way'!K725*'OddsRatio_working_3-way'!L725)-('OddsRatio_working_3-way'!K725*'OddsRatio_working_3-way'!M725)-('OddsRatio_working_3-way'!L725*'OddsRatio_working_3-way'!M725)+('OddsRatio_working_3-way'!K725*'OddsRatio_working_3-way'!L725*'OddsRatio_working_3-way'!M725)-1</f>
        <v>#VALUE!</v>
      </c>
      <c r="O725" s="11">
        <f>0</f>
        <v>0</v>
      </c>
      <c r="P725" s="11" t="e">
        <f>('OddsRatio_working_3-way'!K725*'OddsRatio_working_3-way'!L725)+('OddsRatio_working_3-way'!K725*'OddsRatio_working_3-way'!M725)+('OddsRatio_working_3-way'!L725*'OddsRatio_working_3-way'!M725)-(3*'OddsRatio_working_3-way'!K725*'OddsRatio_working_3-way'!L725*'OddsRatio_working_3-way'!M725)</f>
        <v>#VALUE!</v>
      </c>
      <c r="Q725" s="11" t="e">
        <f>2*'OddsRatio_working_3-way'!K725*'OddsRatio_working_3-way'!L725*'OddsRatio_working_3-way'!M725</f>
        <v>#VALUE!</v>
      </c>
      <c r="R725" s="11" t="e">
        <f t="shared" si="166"/>
        <v>#VALUE!</v>
      </c>
      <c r="S725" s="11" t="e">
        <f t="shared" si="167"/>
        <v>#VALUE!</v>
      </c>
      <c r="T725" s="11" t="e">
        <f t="shared" si="168"/>
        <v>#VALUE!</v>
      </c>
      <c r="U725" s="11" t="e">
        <f>'OddsRatio_working_3-way'!S725-'OddsRatio_working_3-way'!R725^2/3</f>
        <v>#VALUE!</v>
      </c>
      <c r="V725" s="11" t="e">
        <f>'OddsRatio_working_3-way'!S725*'OddsRatio_working_3-way'!R725/3-2*'OddsRatio_working_3-way'!R725^3/27-'OddsRatio_working_3-way'!T725</f>
        <v>#VALUE!</v>
      </c>
      <c r="W725" s="11" t="e">
        <f>'OddsRatio_working_3-way'!V725^2+4*'OddsRatio_working_3-way'!U725^3/27</f>
        <v>#VALUE!</v>
      </c>
      <c r="X725" s="11" t="e">
        <f>IF('OddsRatio_working_3-way'!W725&gt;0,IF(ABS('OddsRatio_working_3-way'!V725+SQRT('OddsRatio_working_3-way'!W725))/2&gt;0,ABS('OddsRatio_working_3-way'!V725+SQRT('OddsRatio_working_3-way'!W725))/2,ABS('OddsRatio_working_3-way'!V725-SQRT('OddsRatio_working_3-way'!W725))/2),SQRT(-'OddsRatio_working_3-way'!U725^3/27))</f>
        <v>#VALUE!</v>
      </c>
      <c r="Y725" s="11" t="e">
        <f>IF('OddsRatio_working_3-way'!W725&gt;=0,IF('OddsRatio_working_3-way'!V725+SQRT('OddsRatio_working_3-way'!W725)&gt;0,0,PI()),ACOS('OddsRatio_working_3-way'!V725/(2*'OddsRatio_working_3-way'!X725)))</f>
        <v>#VALUE!</v>
      </c>
      <c r="Z725" s="11" t="e">
        <f>'OddsRatio_working_3-way'!X725^(1/3)*COS('OddsRatio_working_3-way'!Y725/3)</f>
        <v>#VALUE!</v>
      </c>
      <c r="AA725" s="11" t="e">
        <f>'OddsRatio_working_3-way'!X725^(1/3)*COS(('OddsRatio_working_3-way'!Y725+2*PI())/3)</f>
        <v>#VALUE!</v>
      </c>
      <c r="AB725" s="11" t="e">
        <f>'OddsRatio_working_3-way'!X725^(1/3)*COS(('OddsRatio_working_3-way'!Y725+4*PI())/3)</f>
        <v>#VALUE!</v>
      </c>
      <c r="AC725" s="11" t="e">
        <f>'OddsRatio_working_3-way'!X725^(1/3)*SIN('OddsRatio_working_3-way'!Y725/3)</f>
        <v>#VALUE!</v>
      </c>
      <c r="AD725" s="11" t="e">
        <f>'OddsRatio_working_3-way'!X725^(1/3)*SIN(('OddsRatio_working_3-way'!Y725+2*PI())/3)</f>
        <v>#VALUE!</v>
      </c>
      <c r="AE725" s="11" t="e">
        <f>'OddsRatio_working_3-way'!X725^(1/3)*SIN(('OddsRatio_working_3-way'!Y725+4*PI())/3)</f>
        <v>#VALUE!</v>
      </c>
      <c r="AF725" s="11" t="e">
        <f>-'OddsRatio_working_3-way'!U725/(3*'OddsRatio_working_3-way'!X725^(1/3))*COS(('OddsRatio_working_3-way'!Y725)/3)</f>
        <v>#VALUE!</v>
      </c>
      <c r="AG725" s="11" t="e">
        <f>-'OddsRatio_working_3-way'!U725/(3*'OddsRatio_working_3-way'!X725^(1/3))*COS(('OddsRatio_working_3-way'!Y725+2*PI())/3)</f>
        <v>#VALUE!</v>
      </c>
      <c r="AH725" s="11" t="e">
        <f>-'OddsRatio_working_3-way'!U725/(3*'OddsRatio_working_3-way'!X725^(1/3))*COS(('OddsRatio_working_3-way'!Y725+4*PI())/3)</f>
        <v>#VALUE!</v>
      </c>
      <c r="AI725" s="11" t="e">
        <f>'OddsRatio_working_3-way'!U725/(3*'OddsRatio_working_3-way'!X725^(1/3))*SIN(('OddsRatio_working_3-way'!Y725)/3)</f>
        <v>#VALUE!</v>
      </c>
      <c r="AJ725" s="11" t="e">
        <f>'OddsRatio_working_3-way'!U725/(3*'OddsRatio_working_3-way'!X725^(1/3))*SIN(('OddsRatio_working_3-way'!Y725+2*PI())/3)</f>
        <v>#VALUE!</v>
      </c>
      <c r="AK725" s="11" t="e">
        <f>'OddsRatio_working_3-way'!U725/(3*'OddsRatio_working_3-way'!X725^(1/3))*SIN(('OddsRatio_working_3-way'!Y725+4*PI())/3)</f>
        <v>#VALUE!</v>
      </c>
      <c r="AL725" s="11" t="e">
        <f>'OddsRatio_working_3-way'!Z725+'OddsRatio_working_3-way'!AF725</f>
        <v>#VALUE!</v>
      </c>
      <c r="AM725" s="11" t="e">
        <f>'OddsRatio_working_3-way'!AA725+'OddsRatio_working_3-way'!AG725</f>
        <v>#VALUE!</v>
      </c>
      <c r="AN725" s="11" t="e">
        <f>'OddsRatio_working_3-way'!AB725+'OddsRatio_working_3-way'!AH725</f>
        <v>#VALUE!</v>
      </c>
      <c r="AO725" s="11" t="e">
        <f>'OddsRatio_working_3-way'!AC725+'OddsRatio_working_3-way'!AI725</f>
        <v>#VALUE!</v>
      </c>
      <c r="AP725" s="11" t="e">
        <f>'OddsRatio_working_3-way'!AD725+'OddsRatio_working_3-way'!AJ725</f>
        <v>#VALUE!</v>
      </c>
      <c r="AQ725" s="11" t="e">
        <f>'OddsRatio_working_3-way'!AE725+'OddsRatio_working_3-way'!AK725</f>
        <v>#VALUE!</v>
      </c>
      <c r="AR725" s="10" t="str">
        <f>IF(A725="","",IF(('OddsRatio_working_3-way'!X725=0),IF(Q725&gt;0,-Q725^(1/3),(-Q725)^(1/3)),'OddsRatio_working_3-way'!AL725-'OddsRatio_working_3-way'!R725/3))</f>
        <v/>
      </c>
      <c r="AS725" s="11" t="e">
        <f>IF(('OddsRatio_working_3-way'!X725=0),IF(Q725&gt;0,-Q725^(1/3),(-Q725)^(1/3)),'OddsRatio_working_3-way'!AM725-'OddsRatio_working_3-way'!R725/3)</f>
        <v>#VALUE!</v>
      </c>
      <c r="AT725" s="11" t="e">
        <f>IF(('OddsRatio_working_3-way'!X725=0),IF(Q725&gt;0,-Q725^(1/3),(-Q725)^(1/3)),'OddsRatio_working_3-way'!AN725-'OddsRatio_working_3-way'!R725/3)</f>
        <v>#VALUE!</v>
      </c>
      <c r="AU725" s="11" t="e">
        <f>IF(('OddsRatio_working_3-way'!X725=0),0,'OddsRatio_working_3-way'!AO725)</f>
        <v>#VALUE!</v>
      </c>
      <c r="AV725" s="11" t="e">
        <f>IF(('OddsRatio_working_3-way'!X725=0),0,'OddsRatio_working_3-way'!AP725)</f>
        <v>#VALUE!</v>
      </c>
      <c r="AW725" s="11" t="e">
        <f>IF(('OddsRatio_working_3-way'!X725=0),0,'OddsRatio_working_3-way'!AQ725)</f>
        <v>#VALUE!</v>
      </c>
    </row>
    <row r="726" spans="1:4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9" t="e">
        <f t="shared" si="156"/>
        <v>#VALUE!</v>
      </c>
      <c r="E726" s="9" t="e">
        <f t="shared" si="157"/>
        <v>#VALUE!</v>
      </c>
      <c r="F726" s="9" t="e">
        <f t="shared" si="158"/>
        <v>#VALUE!</v>
      </c>
      <c r="G726" s="9" t="str">
        <f t="shared" si="159"/>
        <v/>
      </c>
      <c r="H726" s="9" t="str">
        <f t="shared" si="160"/>
        <v/>
      </c>
      <c r="I726" s="9" t="str">
        <f t="shared" si="161"/>
        <v/>
      </c>
      <c r="J726" s="9" t="str">
        <f t="shared" si="162"/>
        <v/>
      </c>
      <c r="K726" s="11" t="e">
        <f t="shared" si="163"/>
        <v>#VALUE!</v>
      </c>
      <c r="L726" s="11" t="e">
        <f t="shared" si="164"/>
        <v>#VALUE!</v>
      </c>
      <c r="M726" s="11" t="e">
        <f t="shared" si="165"/>
        <v>#VALUE!</v>
      </c>
      <c r="N726" s="11" t="e">
        <f>'OddsRatio_working_3-way'!K726+'OddsRatio_working_3-way'!L726+'OddsRatio_working_3-way'!M726-('OddsRatio_working_3-way'!K726*'OddsRatio_working_3-way'!L726)-('OddsRatio_working_3-way'!K726*'OddsRatio_working_3-way'!M726)-('OddsRatio_working_3-way'!L726*'OddsRatio_working_3-way'!M726)+('OddsRatio_working_3-way'!K726*'OddsRatio_working_3-way'!L726*'OddsRatio_working_3-way'!M726)-1</f>
        <v>#VALUE!</v>
      </c>
      <c r="O726" s="11">
        <f>0</f>
        <v>0</v>
      </c>
      <c r="P726" s="11" t="e">
        <f>('OddsRatio_working_3-way'!K726*'OddsRatio_working_3-way'!L726)+('OddsRatio_working_3-way'!K726*'OddsRatio_working_3-way'!M726)+('OddsRatio_working_3-way'!L726*'OddsRatio_working_3-way'!M726)-(3*'OddsRatio_working_3-way'!K726*'OddsRatio_working_3-way'!L726*'OddsRatio_working_3-way'!M726)</f>
        <v>#VALUE!</v>
      </c>
      <c r="Q726" s="11" t="e">
        <f>2*'OddsRatio_working_3-way'!K726*'OddsRatio_working_3-way'!L726*'OddsRatio_working_3-way'!M726</f>
        <v>#VALUE!</v>
      </c>
      <c r="R726" s="11" t="e">
        <f t="shared" si="166"/>
        <v>#VALUE!</v>
      </c>
      <c r="S726" s="11" t="e">
        <f t="shared" si="167"/>
        <v>#VALUE!</v>
      </c>
      <c r="T726" s="11" t="e">
        <f t="shared" si="168"/>
        <v>#VALUE!</v>
      </c>
      <c r="U726" s="11" t="e">
        <f>'OddsRatio_working_3-way'!S726-'OddsRatio_working_3-way'!R726^2/3</f>
        <v>#VALUE!</v>
      </c>
      <c r="V726" s="11" t="e">
        <f>'OddsRatio_working_3-way'!S726*'OddsRatio_working_3-way'!R726/3-2*'OddsRatio_working_3-way'!R726^3/27-'OddsRatio_working_3-way'!T726</f>
        <v>#VALUE!</v>
      </c>
      <c r="W726" s="11" t="e">
        <f>'OddsRatio_working_3-way'!V726^2+4*'OddsRatio_working_3-way'!U726^3/27</f>
        <v>#VALUE!</v>
      </c>
      <c r="X726" s="11" t="e">
        <f>IF('OddsRatio_working_3-way'!W726&gt;0,IF(ABS('OddsRatio_working_3-way'!V726+SQRT('OddsRatio_working_3-way'!W726))/2&gt;0,ABS('OddsRatio_working_3-way'!V726+SQRT('OddsRatio_working_3-way'!W726))/2,ABS('OddsRatio_working_3-way'!V726-SQRT('OddsRatio_working_3-way'!W726))/2),SQRT(-'OddsRatio_working_3-way'!U726^3/27))</f>
        <v>#VALUE!</v>
      </c>
      <c r="Y726" s="11" t="e">
        <f>IF('OddsRatio_working_3-way'!W726&gt;=0,IF('OddsRatio_working_3-way'!V726+SQRT('OddsRatio_working_3-way'!W726)&gt;0,0,PI()),ACOS('OddsRatio_working_3-way'!V726/(2*'OddsRatio_working_3-way'!X726)))</f>
        <v>#VALUE!</v>
      </c>
      <c r="Z726" s="11" t="e">
        <f>'OddsRatio_working_3-way'!X726^(1/3)*COS('OddsRatio_working_3-way'!Y726/3)</f>
        <v>#VALUE!</v>
      </c>
      <c r="AA726" s="11" t="e">
        <f>'OddsRatio_working_3-way'!X726^(1/3)*COS(('OddsRatio_working_3-way'!Y726+2*PI())/3)</f>
        <v>#VALUE!</v>
      </c>
      <c r="AB726" s="11" t="e">
        <f>'OddsRatio_working_3-way'!X726^(1/3)*COS(('OddsRatio_working_3-way'!Y726+4*PI())/3)</f>
        <v>#VALUE!</v>
      </c>
      <c r="AC726" s="11" t="e">
        <f>'OddsRatio_working_3-way'!X726^(1/3)*SIN('OddsRatio_working_3-way'!Y726/3)</f>
        <v>#VALUE!</v>
      </c>
      <c r="AD726" s="11" t="e">
        <f>'OddsRatio_working_3-way'!X726^(1/3)*SIN(('OddsRatio_working_3-way'!Y726+2*PI())/3)</f>
        <v>#VALUE!</v>
      </c>
      <c r="AE726" s="11" t="e">
        <f>'OddsRatio_working_3-way'!X726^(1/3)*SIN(('OddsRatio_working_3-way'!Y726+4*PI())/3)</f>
        <v>#VALUE!</v>
      </c>
      <c r="AF726" s="11" t="e">
        <f>-'OddsRatio_working_3-way'!U726/(3*'OddsRatio_working_3-way'!X726^(1/3))*COS(('OddsRatio_working_3-way'!Y726)/3)</f>
        <v>#VALUE!</v>
      </c>
      <c r="AG726" s="11" t="e">
        <f>-'OddsRatio_working_3-way'!U726/(3*'OddsRatio_working_3-way'!X726^(1/3))*COS(('OddsRatio_working_3-way'!Y726+2*PI())/3)</f>
        <v>#VALUE!</v>
      </c>
      <c r="AH726" s="11" t="e">
        <f>-'OddsRatio_working_3-way'!U726/(3*'OddsRatio_working_3-way'!X726^(1/3))*COS(('OddsRatio_working_3-way'!Y726+4*PI())/3)</f>
        <v>#VALUE!</v>
      </c>
      <c r="AI726" s="11" t="e">
        <f>'OddsRatio_working_3-way'!U726/(3*'OddsRatio_working_3-way'!X726^(1/3))*SIN(('OddsRatio_working_3-way'!Y726)/3)</f>
        <v>#VALUE!</v>
      </c>
      <c r="AJ726" s="11" t="e">
        <f>'OddsRatio_working_3-way'!U726/(3*'OddsRatio_working_3-way'!X726^(1/3))*SIN(('OddsRatio_working_3-way'!Y726+2*PI())/3)</f>
        <v>#VALUE!</v>
      </c>
      <c r="AK726" s="11" t="e">
        <f>'OddsRatio_working_3-way'!U726/(3*'OddsRatio_working_3-way'!X726^(1/3))*SIN(('OddsRatio_working_3-way'!Y726+4*PI())/3)</f>
        <v>#VALUE!</v>
      </c>
      <c r="AL726" s="11" t="e">
        <f>'OddsRatio_working_3-way'!Z726+'OddsRatio_working_3-way'!AF726</f>
        <v>#VALUE!</v>
      </c>
      <c r="AM726" s="11" t="e">
        <f>'OddsRatio_working_3-way'!AA726+'OddsRatio_working_3-way'!AG726</f>
        <v>#VALUE!</v>
      </c>
      <c r="AN726" s="11" t="e">
        <f>'OddsRatio_working_3-way'!AB726+'OddsRatio_working_3-way'!AH726</f>
        <v>#VALUE!</v>
      </c>
      <c r="AO726" s="11" t="e">
        <f>'OddsRatio_working_3-way'!AC726+'OddsRatio_working_3-way'!AI726</f>
        <v>#VALUE!</v>
      </c>
      <c r="AP726" s="11" t="e">
        <f>'OddsRatio_working_3-way'!AD726+'OddsRatio_working_3-way'!AJ726</f>
        <v>#VALUE!</v>
      </c>
      <c r="AQ726" s="11" t="e">
        <f>'OddsRatio_working_3-way'!AE726+'OddsRatio_working_3-way'!AK726</f>
        <v>#VALUE!</v>
      </c>
      <c r="AR726" s="10" t="str">
        <f>IF(A726="","",IF(('OddsRatio_working_3-way'!X726=0),IF(Q726&gt;0,-Q726^(1/3),(-Q726)^(1/3)),'OddsRatio_working_3-way'!AL726-'OddsRatio_working_3-way'!R726/3))</f>
        <v/>
      </c>
      <c r="AS726" s="11" t="e">
        <f>IF(('OddsRatio_working_3-way'!X726=0),IF(Q726&gt;0,-Q726^(1/3),(-Q726)^(1/3)),'OddsRatio_working_3-way'!AM726-'OddsRatio_working_3-way'!R726/3)</f>
        <v>#VALUE!</v>
      </c>
      <c r="AT726" s="11" t="e">
        <f>IF(('OddsRatio_working_3-way'!X726=0),IF(Q726&gt;0,-Q726^(1/3),(-Q726)^(1/3)),'OddsRatio_working_3-way'!AN726-'OddsRatio_working_3-way'!R726/3)</f>
        <v>#VALUE!</v>
      </c>
      <c r="AU726" s="11" t="e">
        <f>IF(('OddsRatio_working_3-way'!X726=0),0,'OddsRatio_working_3-way'!AO726)</f>
        <v>#VALUE!</v>
      </c>
      <c r="AV726" s="11" t="e">
        <f>IF(('OddsRatio_working_3-way'!X726=0),0,'OddsRatio_working_3-way'!AP726)</f>
        <v>#VALUE!</v>
      </c>
      <c r="AW726" s="11" t="e">
        <f>IF(('OddsRatio_working_3-way'!X726=0),0,'OddsRatio_working_3-way'!AQ726)</f>
        <v>#VALUE!</v>
      </c>
    </row>
    <row r="727" spans="1:4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9" t="e">
        <f t="shared" si="156"/>
        <v>#VALUE!</v>
      </c>
      <c r="E727" s="9" t="e">
        <f t="shared" si="157"/>
        <v>#VALUE!</v>
      </c>
      <c r="F727" s="9" t="e">
        <f t="shared" si="158"/>
        <v>#VALUE!</v>
      </c>
      <c r="G727" s="9" t="str">
        <f t="shared" si="159"/>
        <v/>
      </c>
      <c r="H727" s="9" t="str">
        <f t="shared" si="160"/>
        <v/>
      </c>
      <c r="I727" s="9" t="str">
        <f t="shared" si="161"/>
        <v/>
      </c>
      <c r="J727" s="9" t="str">
        <f t="shared" si="162"/>
        <v/>
      </c>
      <c r="K727" s="11" t="e">
        <f t="shared" si="163"/>
        <v>#VALUE!</v>
      </c>
      <c r="L727" s="11" t="e">
        <f t="shared" si="164"/>
        <v>#VALUE!</v>
      </c>
      <c r="M727" s="11" t="e">
        <f t="shared" si="165"/>
        <v>#VALUE!</v>
      </c>
      <c r="N727" s="11" t="e">
        <f>'OddsRatio_working_3-way'!K727+'OddsRatio_working_3-way'!L727+'OddsRatio_working_3-way'!M727-('OddsRatio_working_3-way'!K727*'OddsRatio_working_3-way'!L727)-('OddsRatio_working_3-way'!K727*'OddsRatio_working_3-way'!M727)-('OddsRatio_working_3-way'!L727*'OddsRatio_working_3-way'!M727)+('OddsRatio_working_3-way'!K727*'OddsRatio_working_3-way'!L727*'OddsRatio_working_3-way'!M727)-1</f>
        <v>#VALUE!</v>
      </c>
      <c r="O727" s="11">
        <f>0</f>
        <v>0</v>
      </c>
      <c r="P727" s="11" t="e">
        <f>('OddsRatio_working_3-way'!K727*'OddsRatio_working_3-way'!L727)+('OddsRatio_working_3-way'!K727*'OddsRatio_working_3-way'!M727)+('OddsRatio_working_3-way'!L727*'OddsRatio_working_3-way'!M727)-(3*'OddsRatio_working_3-way'!K727*'OddsRatio_working_3-way'!L727*'OddsRatio_working_3-way'!M727)</f>
        <v>#VALUE!</v>
      </c>
      <c r="Q727" s="11" t="e">
        <f>2*'OddsRatio_working_3-way'!K727*'OddsRatio_working_3-way'!L727*'OddsRatio_working_3-way'!M727</f>
        <v>#VALUE!</v>
      </c>
      <c r="R727" s="11" t="e">
        <f t="shared" si="166"/>
        <v>#VALUE!</v>
      </c>
      <c r="S727" s="11" t="e">
        <f t="shared" si="167"/>
        <v>#VALUE!</v>
      </c>
      <c r="T727" s="11" t="e">
        <f t="shared" si="168"/>
        <v>#VALUE!</v>
      </c>
      <c r="U727" s="11" t="e">
        <f>'OddsRatio_working_3-way'!S727-'OddsRatio_working_3-way'!R727^2/3</f>
        <v>#VALUE!</v>
      </c>
      <c r="V727" s="11" t="e">
        <f>'OddsRatio_working_3-way'!S727*'OddsRatio_working_3-way'!R727/3-2*'OddsRatio_working_3-way'!R727^3/27-'OddsRatio_working_3-way'!T727</f>
        <v>#VALUE!</v>
      </c>
      <c r="W727" s="11" t="e">
        <f>'OddsRatio_working_3-way'!V727^2+4*'OddsRatio_working_3-way'!U727^3/27</f>
        <v>#VALUE!</v>
      </c>
      <c r="X727" s="11" t="e">
        <f>IF('OddsRatio_working_3-way'!W727&gt;0,IF(ABS('OddsRatio_working_3-way'!V727+SQRT('OddsRatio_working_3-way'!W727))/2&gt;0,ABS('OddsRatio_working_3-way'!V727+SQRT('OddsRatio_working_3-way'!W727))/2,ABS('OddsRatio_working_3-way'!V727-SQRT('OddsRatio_working_3-way'!W727))/2),SQRT(-'OddsRatio_working_3-way'!U727^3/27))</f>
        <v>#VALUE!</v>
      </c>
      <c r="Y727" s="11" t="e">
        <f>IF('OddsRatio_working_3-way'!W727&gt;=0,IF('OddsRatio_working_3-way'!V727+SQRT('OddsRatio_working_3-way'!W727)&gt;0,0,PI()),ACOS('OddsRatio_working_3-way'!V727/(2*'OddsRatio_working_3-way'!X727)))</f>
        <v>#VALUE!</v>
      </c>
      <c r="Z727" s="11" t="e">
        <f>'OddsRatio_working_3-way'!X727^(1/3)*COS('OddsRatio_working_3-way'!Y727/3)</f>
        <v>#VALUE!</v>
      </c>
      <c r="AA727" s="11" t="e">
        <f>'OddsRatio_working_3-way'!X727^(1/3)*COS(('OddsRatio_working_3-way'!Y727+2*PI())/3)</f>
        <v>#VALUE!</v>
      </c>
      <c r="AB727" s="11" t="e">
        <f>'OddsRatio_working_3-way'!X727^(1/3)*COS(('OddsRatio_working_3-way'!Y727+4*PI())/3)</f>
        <v>#VALUE!</v>
      </c>
      <c r="AC727" s="11" t="e">
        <f>'OddsRatio_working_3-way'!X727^(1/3)*SIN('OddsRatio_working_3-way'!Y727/3)</f>
        <v>#VALUE!</v>
      </c>
      <c r="AD727" s="11" t="e">
        <f>'OddsRatio_working_3-way'!X727^(1/3)*SIN(('OddsRatio_working_3-way'!Y727+2*PI())/3)</f>
        <v>#VALUE!</v>
      </c>
      <c r="AE727" s="11" t="e">
        <f>'OddsRatio_working_3-way'!X727^(1/3)*SIN(('OddsRatio_working_3-way'!Y727+4*PI())/3)</f>
        <v>#VALUE!</v>
      </c>
      <c r="AF727" s="11" t="e">
        <f>-'OddsRatio_working_3-way'!U727/(3*'OddsRatio_working_3-way'!X727^(1/3))*COS(('OddsRatio_working_3-way'!Y727)/3)</f>
        <v>#VALUE!</v>
      </c>
      <c r="AG727" s="11" t="e">
        <f>-'OddsRatio_working_3-way'!U727/(3*'OddsRatio_working_3-way'!X727^(1/3))*COS(('OddsRatio_working_3-way'!Y727+2*PI())/3)</f>
        <v>#VALUE!</v>
      </c>
      <c r="AH727" s="11" t="e">
        <f>-'OddsRatio_working_3-way'!U727/(3*'OddsRatio_working_3-way'!X727^(1/3))*COS(('OddsRatio_working_3-way'!Y727+4*PI())/3)</f>
        <v>#VALUE!</v>
      </c>
      <c r="AI727" s="11" t="e">
        <f>'OddsRatio_working_3-way'!U727/(3*'OddsRatio_working_3-way'!X727^(1/3))*SIN(('OddsRatio_working_3-way'!Y727)/3)</f>
        <v>#VALUE!</v>
      </c>
      <c r="AJ727" s="11" t="e">
        <f>'OddsRatio_working_3-way'!U727/(3*'OddsRatio_working_3-way'!X727^(1/3))*SIN(('OddsRatio_working_3-way'!Y727+2*PI())/3)</f>
        <v>#VALUE!</v>
      </c>
      <c r="AK727" s="11" t="e">
        <f>'OddsRatio_working_3-way'!U727/(3*'OddsRatio_working_3-way'!X727^(1/3))*SIN(('OddsRatio_working_3-way'!Y727+4*PI())/3)</f>
        <v>#VALUE!</v>
      </c>
      <c r="AL727" s="11" t="e">
        <f>'OddsRatio_working_3-way'!Z727+'OddsRatio_working_3-way'!AF727</f>
        <v>#VALUE!</v>
      </c>
      <c r="AM727" s="11" t="e">
        <f>'OddsRatio_working_3-way'!AA727+'OddsRatio_working_3-way'!AG727</f>
        <v>#VALUE!</v>
      </c>
      <c r="AN727" s="11" t="e">
        <f>'OddsRatio_working_3-way'!AB727+'OddsRatio_working_3-way'!AH727</f>
        <v>#VALUE!</v>
      </c>
      <c r="AO727" s="11" t="e">
        <f>'OddsRatio_working_3-way'!AC727+'OddsRatio_working_3-way'!AI727</f>
        <v>#VALUE!</v>
      </c>
      <c r="AP727" s="11" t="e">
        <f>'OddsRatio_working_3-way'!AD727+'OddsRatio_working_3-way'!AJ727</f>
        <v>#VALUE!</v>
      </c>
      <c r="AQ727" s="11" t="e">
        <f>'OddsRatio_working_3-way'!AE727+'OddsRatio_working_3-way'!AK727</f>
        <v>#VALUE!</v>
      </c>
      <c r="AR727" s="10" t="str">
        <f>IF(A727="","",IF(('OddsRatio_working_3-way'!X727=0),IF(Q727&gt;0,-Q727^(1/3),(-Q727)^(1/3)),'OddsRatio_working_3-way'!AL727-'OddsRatio_working_3-way'!R727/3))</f>
        <v/>
      </c>
      <c r="AS727" s="11" t="e">
        <f>IF(('OddsRatio_working_3-way'!X727=0),IF(Q727&gt;0,-Q727^(1/3),(-Q727)^(1/3)),'OddsRatio_working_3-way'!AM727-'OddsRatio_working_3-way'!R727/3)</f>
        <v>#VALUE!</v>
      </c>
      <c r="AT727" s="11" t="e">
        <f>IF(('OddsRatio_working_3-way'!X727=0),IF(Q727&gt;0,-Q727^(1/3),(-Q727)^(1/3)),'OddsRatio_working_3-way'!AN727-'OddsRatio_working_3-way'!R727/3)</f>
        <v>#VALUE!</v>
      </c>
      <c r="AU727" s="11" t="e">
        <f>IF(('OddsRatio_working_3-way'!X727=0),0,'OddsRatio_working_3-way'!AO727)</f>
        <v>#VALUE!</v>
      </c>
      <c r="AV727" s="11" t="e">
        <f>IF(('OddsRatio_working_3-way'!X727=0),0,'OddsRatio_working_3-way'!AP727)</f>
        <v>#VALUE!</v>
      </c>
      <c r="AW727" s="11" t="e">
        <f>IF(('OddsRatio_working_3-way'!X727=0),0,'OddsRatio_working_3-way'!AQ727)</f>
        <v>#VALUE!</v>
      </c>
    </row>
    <row r="728" spans="1:4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9" t="e">
        <f t="shared" si="156"/>
        <v>#VALUE!</v>
      </c>
      <c r="E728" s="9" t="e">
        <f t="shared" si="157"/>
        <v>#VALUE!</v>
      </c>
      <c r="F728" s="9" t="e">
        <f t="shared" si="158"/>
        <v>#VALUE!</v>
      </c>
      <c r="G728" s="9" t="str">
        <f t="shared" si="159"/>
        <v/>
      </c>
      <c r="H728" s="9" t="str">
        <f t="shared" si="160"/>
        <v/>
      </c>
      <c r="I728" s="9" t="str">
        <f t="shared" si="161"/>
        <v/>
      </c>
      <c r="J728" s="9" t="str">
        <f t="shared" si="162"/>
        <v/>
      </c>
      <c r="K728" s="11" t="e">
        <f t="shared" si="163"/>
        <v>#VALUE!</v>
      </c>
      <c r="L728" s="11" t="e">
        <f t="shared" si="164"/>
        <v>#VALUE!</v>
      </c>
      <c r="M728" s="11" t="e">
        <f t="shared" si="165"/>
        <v>#VALUE!</v>
      </c>
      <c r="N728" s="11" t="e">
        <f>'OddsRatio_working_3-way'!K728+'OddsRatio_working_3-way'!L728+'OddsRatio_working_3-way'!M728-('OddsRatio_working_3-way'!K728*'OddsRatio_working_3-way'!L728)-('OddsRatio_working_3-way'!K728*'OddsRatio_working_3-way'!M728)-('OddsRatio_working_3-way'!L728*'OddsRatio_working_3-way'!M728)+('OddsRatio_working_3-way'!K728*'OddsRatio_working_3-way'!L728*'OddsRatio_working_3-way'!M728)-1</f>
        <v>#VALUE!</v>
      </c>
      <c r="O728" s="11">
        <f>0</f>
        <v>0</v>
      </c>
      <c r="P728" s="11" t="e">
        <f>('OddsRatio_working_3-way'!K728*'OddsRatio_working_3-way'!L728)+('OddsRatio_working_3-way'!K728*'OddsRatio_working_3-way'!M728)+('OddsRatio_working_3-way'!L728*'OddsRatio_working_3-way'!M728)-(3*'OddsRatio_working_3-way'!K728*'OddsRatio_working_3-way'!L728*'OddsRatio_working_3-way'!M728)</f>
        <v>#VALUE!</v>
      </c>
      <c r="Q728" s="11" t="e">
        <f>2*'OddsRatio_working_3-way'!K728*'OddsRatio_working_3-way'!L728*'OddsRatio_working_3-way'!M728</f>
        <v>#VALUE!</v>
      </c>
      <c r="R728" s="11" t="e">
        <f t="shared" si="166"/>
        <v>#VALUE!</v>
      </c>
      <c r="S728" s="11" t="e">
        <f t="shared" si="167"/>
        <v>#VALUE!</v>
      </c>
      <c r="T728" s="11" t="e">
        <f t="shared" si="168"/>
        <v>#VALUE!</v>
      </c>
      <c r="U728" s="11" t="e">
        <f>'OddsRatio_working_3-way'!S728-'OddsRatio_working_3-way'!R728^2/3</f>
        <v>#VALUE!</v>
      </c>
      <c r="V728" s="11" t="e">
        <f>'OddsRatio_working_3-way'!S728*'OddsRatio_working_3-way'!R728/3-2*'OddsRatio_working_3-way'!R728^3/27-'OddsRatio_working_3-way'!T728</f>
        <v>#VALUE!</v>
      </c>
      <c r="W728" s="11" t="e">
        <f>'OddsRatio_working_3-way'!V728^2+4*'OddsRatio_working_3-way'!U728^3/27</f>
        <v>#VALUE!</v>
      </c>
      <c r="X728" s="11" t="e">
        <f>IF('OddsRatio_working_3-way'!W728&gt;0,IF(ABS('OddsRatio_working_3-way'!V728+SQRT('OddsRatio_working_3-way'!W728))/2&gt;0,ABS('OddsRatio_working_3-way'!V728+SQRT('OddsRatio_working_3-way'!W728))/2,ABS('OddsRatio_working_3-way'!V728-SQRT('OddsRatio_working_3-way'!W728))/2),SQRT(-'OddsRatio_working_3-way'!U728^3/27))</f>
        <v>#VALUE!</v>
      </c>
      <c r="Y728" s="11" t="e">
        <f>IF('OddsRatio_working_3-way'!W728&gt;=0,IF('OddsRatio_working_3-way'!V728+SQRT('OddsRatio_working_3-way'!W728)&gt;0,0,PI()),ACOS('OddsRatio_working_3-way'!V728/(2*'OddsRatio_working_3-way'!X728)))</f>
        <v>#VALUE!</v>
      </c>
      <c r="Z728" s="11" t="e">
        <f>'OddsRatio_working_3-way'!X728^(1/3)*COS('OddsRatio_working_3-way'!Y728/3)</f>
        <v>#VALUE!</v>
      </c>
      <c r="AA728" s="11" t="e">
        <f>'OddsRatio_working_3-way'!X728^(1/3)*COS(('OddsRatio_working_3-way'!Y728+2*PI())/3)</f>
        <v>#VALUE!</v>
      </c>
      <c r="AB728" s="11" t="e">
        <f>'OddsRatio_working_3-way'!X728^(1/3)*COS(('OddsRatio_working_3-way'!Y728+4*PI())/3)</f>
        <v>#VALUE!</v>
      </c>
      <c r="AC728" s="11" t="e">
        <f>'OddsRatio_working_3-way'!X728^(1/3)*SIN('OddsRatio_working_3-way'!Y728/3)</f>
        <v>#VALUE!</v>
      </c>
      <c r="AD728" s="11" t="e">
        <f>'OddsRatio_working_3-way'!X728^(1/3)*SIN(('OddsRatio_working_3-way'!Y728+2*PI())/3)</f>
        <v>#VALUE!</v>
      </c>
      <c r="AE728" s="11" t="e">
        <f>'OddsRatio_working_3-way'!X728^(1/3)*SIN(('OddsRatio_working_3-way'!Y728+4*PI())/3)</f>
        <v>#VALUE!</v>
      </c>
      <c r="AF728" s="11" t="e">
        <f>-'OddsRatio_working_3-way'!U728/(3*'OddsRatio_working_3-way'!X728^(1/3))*COS(('OddsRatio_working_3-way'!Y728)/3)</f>
        <v>#VALUE!</v>
      </c>
      <c r="AG728" s="11" t="e">
        <f>-'OddsRatio_working_3-way'!U728/(3*'OddsRatio_working_3-way'!X728^(1/3))*COS(('OddsRatio_working_3-way'!Y728+2*PI())/3)</f>
        <v>#VALUE!</v>
      </c>
      <c r="AH728" s="11" t="e">
        <f>-'OddsRatio_working_3-way'!U728/(3*'OddsRatio_working_3-way'!X728^(1/3))*COS(('OddsRatio_working_3-way'!Y728+4*PI())/3)</f>
        <v>#VALUE!</v>
      </c>
      <c r="AI728" s="11" t="e">
        <f>'OddsRatio_working_3-way'!U728/(3*'OddsRatio_working_3-way'!X728^(1/3))*SIN(('OddsRatio_working_3-way'!Y728)/3)</f>
        <v>#VALUE!</v>
      </c>
      <c r="AJ728" s="11" t="e">
        <f>'OddsRatio_working_3-way'!U728/(3*'OddsRatio_working_3-way'!X728^(1/3))*SIN(('OddsRatio_working_3-way'!Y728+2*PI())/3)</f>
        <v>#VALUE!</v>
      </c>
      <c r="AK728" s="11" t="e">
        <f>'OddsRatio_working_3-way'!U728/(3*'OddsRatio_working_3-way'!X728^(1/3))*SIN(('OddsRatio_working_3-way'!Y728+4*PI())/3)</f>
        <v>#VALUE!</v>
      </c>
      <c r="AL728" s="11" t="e">
        <f>'OddsRatio_working_3-way'!Z728+'OddsRatio_working_3-way'!AF728</f>
        <v>#VALUE!</v>
      </c>
      <c r="AM728" s="11" t="e">
        <f>'OddsRatio_working_3-way'!AA728+'OddsRatio_working_3-way'!AG728</f>
        <v>#VALUE!</v>
      </c>
      <c r="AN728" s="11" t="e">
        <f>'OddsRatio_working_3-way'!AB728+'OddsRatio_working_3-way'!AH728</f>
        <v>#VALUE!</v>
      </c>
      <c r="AO728" s="11" t="e">
        <f>'OddsRatio_working_3-way'!AC728+'OddsRatio_working_3-way'!AI728</f>
        <v>#VALUE!</v>
      </c>
      <c r="AP728" s="11" t="e">
        <f>'OddsRatio_working_3-way'!AD728+'OddsRatio_working_3-way'!AJ728</f>
        <v>#VALUE!</v>
      </c>
      <c r="AQ728" s="11" t="e">
        <f>'OddsRatio_working_3-way'!AE728+'OddsRatio_working_3-way'!AK728</f>
        <v>#VALUE!</v>
      </c>
      <c r="AR728" s="10" t="str">
        <f>IF(A728="","",IF(('OddsRatio_working_3-way'!X728=0),IF(Q728&gt;0,-Q728^(1/3),(-Q728)^(1/3)),'OddsRatio_working_3-way'!AL728-'OddsRatio_working_3-way'!R728/3))</f>
        <v/>
      </c>
      <c r="AS728" s="11" t="e">
        <f>IF(('OddsRatio_working_3-way'!X728=0),IF(Q728&gt;0,-Q728^(1/3),(-Q728)^(1/3)),'OddsRatio_working_3-way'!AM728-'OddsRatio_working_3-way'!R728/3)</f>
        <v>#VALUE!</v>
      </c>
      <c r="AT728" s="11" t="e">
        <f>IF(('OddsRatio_working_3-way'!X728=0),IF(Q728&gt;0,-Q728^(1/3),(-Q728)^(1/3)),'OddsRatio_working_3-way'!AN728-'OddsRatio_working_3-way'!R728/3)</f>
        <v>#VALUE!</v>
      </c>
      <c r="AU728" s="11" t="e">
        <f>IF(('OddsRatio_working_3-way'!X728=0),0,'OddsRatio_working_3-way'!AO728)</f>
        <v>#VALUE!</v>
      </c>
      <c r="AV728" s="11" t="e">
        <f>IF(('OddsRatio_working_3-way'!X728=0),0,'OddsRatio_working_3-way'!AP728)</f>
        <v>#VALUE!</v>
      </c>
      <c r="AW728" s="11" t="e">
        <f>IF(('OddsRatio_working_3-way'!X728=0),0,'OddsRatio_working_3-way'!AQ728)</f>
        <v>#VALUE!</v>
      </c>
    </row>
    <row r="729" spans="1:4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9" t="e">
        <f t="shared" si="156"/>
        <v>#VALUE!</v>
      </c>
      <c r="E729" s="9" t="e">
        <f t="shared" si="157"/>
        <v>#VALUE!</v>
      </c>
      <c r="F729" s="9" t="e">
        <f t="shared" si="158"/>
        <v>#VALUE!</v>
      </c>
      <c r="G729" s="9" t="str">
        <f t="shared" si="159"/>
        <v/>
      </c>
      <c r="H729" s="9" t="str">
        <f t="shared" si="160"/>
        <v/>
      </c>
      <c r="I729" s="9" t="str">
        <f t="shared" si="161"/>
        <v/>
      </c>
      <c r="J729" s="9" t="str">
        <f t="shared" si="162"/>
        <v/>
      </c>
      <c r="K729" s="11" t="e">
        <f t="shared" si="163"/>
        <v>#VALUE!</v>
      </c>
      <c r="L729" s="11" t="e">
        <f t="shared" si="164"/>
        <v>#VALUE!</v>
      </c>
      <c r="M729" s="11" t="e">
        <f t="shared" si="165"/>
        <v>#VALUE!</v>
      </c>
      <c r="N729" s="11" t="e">
        <f>'OddsRatio_working_3-way'!K729+'OddsRatio_working_3-way'!L729+'OddsRatio_working_3-way'!M729-('OddsRatio_working_3-way'!K729*'OddsRatio_working_3-way'!L729)-('OddsRatio_working_3-way'!K729*'OddsRatio_working_3-way'!M729)-('OddsRatio_working_3-way'!L729*'OddsRatio_working_3-way'!M729)+('OddsRatio_working_3-way'!K729*'OddsRatio_working_3-way'!L729*'OddsRatio_working_3-way'!M729)-1</f>
        <v>#VALUE!</v>
      </c>
      <c r="O729" s="11">
        <f>0</f>
        <v>0</v>
      </c>
      <c r="P729" s="11" t="e">
        <f>('OddsRatio_working_3-way'!K729*'OddsRatio_working_3-way'!L729)+('OddsRatio_working_3-way'!K729*'OddsRatio_working_3-way'!M729)+('OddsRatio_working_3-way'!L729*'OddsRatio_working_3-way'!M729)-(3*'OddsRatio_working_3-way'!K729*'OddsRatio_working_3-way'!L729*'OddsRatio_working_3-way'!M729)</f>
        <v>#VALUE!</v>
      </c>
      <c r="Q729" s="11" t="e">
        <f>2*'OddsRatio_working_3-way'!K729*'OddsRatio_working_3-way'!L729*'OddsRatio_working_3-way'!M729</f>
        <v>#VALUE!</v>
      </c>
      <c r="R729" s="11" t="e">
        <f t="shared" si="166"/>
        <v>#VALUE!</v>
      </c>
      <c r="S729" s="11" t="e">
        <f t="shared" si="167"/>
        <v>#VALUE!</v>
      </c>
      <c r="T729" s="11" t="e">
        <f t="shared" si="168"/>
        <v>#VALUE!</v>
      </c>
      <c r="U729" s="11" t="e">
        <f>'OddsRatio_working_3-way'!S729-'OddsRatio_working_3-way'!R729^2/3</f>
        <v>#VALUE!</v>
      </c>
      <c r="V729" s="11" t="e">
        <f>'OddsRatio_working_3-way'!S729*'OddsRatio_working_3-way'!R729/3-2*'OddsRatio_working_3-way'!R729^3/27-'OddsRatio_working_3-way'!T729</f>
        <v>#VALUE!</v>
      </c>
      <c r="W729" s="11" t="e">
        <f>'OddsRatio_working_3-way'!V729^2+4*'OddsRatio_working_3-way'!U729^3/27</f>
        <v>#VALUE!</v>
      </c>
      <c r="X729" s="11" t="e">
        <f>IF('OddsRatio_working_3-way'!W729&gt;0,IF(ABS('OddsRatio_working_3-way'!V729+SQRT('OddsRatio_working_3-way'!W729))/2&gt;0,ABS('OddsRatio_working_3-way'!V729+SQRT('OddsRatio_working_3-way'!W729))/2,ABS('OddsRatio_working_3-way'!V729-SQRT('OddsRatio_working_3-way'!W729))/2),SQRT(-'OddsRatio_working_3-way'!U729^3/27))</f>
        <v>#VALUE!</v>
      </c>
      <c r="Y729" s="11" t="e">
        <f>IF('OddsRatio_working_3-way'!W729&gt;=0,IF('OddsRatio_working_3-way'!V729+SQRT('OddsRatio_working_3-way'!W729)&gt;0,0,PI()),ACOS('OddsRatio_working_3-way'!V729/(2*'OddsRatio_working_3-way'!X729)))</f>
        <v>#VALUE!</v>
      </c>
      <c r="Z729" s="11" t="e">
        <f>'OddsRatio_working_3-way'!X729^(1/3)*COS('OddsRatio_working_3-way'!Y729/3)</f>
        <v>#VALUE!</v>
      </c>
      <c r="AA729" s="11" t="e">
        <f>'OddsRatio_working_3-way'!X729^(1/3)*COS(('OddsRatio_working_3-way'!Y729+2*PI())/3)</f>
        <v>#VALUE!</v>
      </c>
      <c r="AB729" s="11" t="e">
        <f>'OddsRatio_working_3-way'!X729^(1/3)*COS(('OddsRatio_working_3-way'!Y729+4*PI())/3)</f>
        <v>#VALUE!</v>
      </c>
      <c r="AC729" s="11" t="e">
        <f>'OddsRatio_working_3-way'!X729^(1/3)*SIN('OddsRatio_working_3-way'!Y729/3)</f>
        <v>#VALUE!</v>
      </c>
      <c r="AD729" s="11" t="e">
        <f>'OddsRatio_working_3-way'!X729^(1/3)*SIN(('OddsRatio_working_3-way'!Y729+2*PI())/3)</f>
        <v>#VALUE!</v>
      </c>
      <c r="AE729" s="11" t="e">
        <f>'OddsRatio_working_3-way'!X729^(1/3)*SIN(('OddsRatio_working_3-way'!Y729+4*PI())/3)</f>
        <v>#VALUE!</v>
      </c>
      <c r="AF729" s="11" t="e">
        <f>-'OddsRatio_working_3-way'!U729/(3*'OddsRatio_working_3-way'!X729^(1/3))*COS(('OddsRatio_working_3-way'!Y729)/3)</f>
        <v>#VALUE!</v>
      </c>
      <c r="AG729" s="11" t="e">
        <f>-'OddsRatio_working_3-way'!U729/(3*'OddsRatio_working_3-way'!X729^(1/3))*COS(('OddsRatio_working_3-way'!Y729+2*PI())/3)</f>
        <v>#VALUE!</v>
      </c>
      <c r="AH729" s="11" t="e">
        <f>-'OddsRatio_working_3-way'!U729/(3*'OddsRatio_working_3-way'!X729^(1/3))*COS(('OddsRatio_working_3-way'!Y729+4*PI())/3)</f>
        <v>#VALUE!</v>
      </c>
      <c r="AI729" s="11" t="e">
        <f>'OddsRatio_working_3-way'!U729/(3*'OddsRatio_working_3-way'!X729^(1/3))*SIN(('OddsRatio_working_3-way'!Y729)/3)</f>
        <v>#VALUE!</v>
      </c>
      <c r="AJ729" s="11" t="e">
        <f>'OddsRatio_working_3-way'!U729/(3*'OddsRatio_working_3-way'!X729^(1/3))*SIN(('OddsRatio_working_3-way'!Y729+2*PI())/3)</f>
        <v>#VALUE!</v>
      </c>
      <c r="AK729" s="11" t="e">
        <f>'OddsRatio_working_3-way'!U729/(3*'OddsRatio_working_3-way'!X729^(1/3))*SIN(('OddsRatio_working_3-way'!Y729+4*PI())/3)</f>
        <v>#VALUE!</v>
      </c>
      <c r="AL729" s="11" t="e">
        <f>'OddsRatio_working_3-way'!Z729+'OddsRatio_working_3-way'!AF729</f>
        <v>#VALUE!</v>
      </c>
      <c r="AM729" s="11" t="e">
        <f>'OddsRatio_working_3-way'!AA729+'OddsRatio_working_3-way'!AG729</f>
        <v>#VALUE!</v>
      </c>
      <c r="AN729" s="11" t="e">
        <f>'OddsRatio_working_3-way'!AB729+'OddsRatio_working_3-way'!AH729</f>
        <v>#VALUE!</v>
      </c>
      <c r="AO729" s="11" t="e">
        <f>'OddsRatio_working_3-way'!AC729+'OddsRatio_working_3-way'!AI729</f>
        <v>#VALUE!</v>
      </c>
      <c r="AP729" s="11" t="e">
        <f>'OddsRatio_working_3-way'!AD729+'OddsRatio_working_3-way'!AJ729</f>
        <v>#VALUE!</v>
      </c>
      <c r="AQ729" s="11" t="e">
        <f>'OddsRatio_working_3-way'!AE729+'OddsRatio_working_3-way'!AK729</f>
        <v>#VALUE!</v>
      </c>
      <c r="AR729" s="10" t="str">
        <f>IF(A729="","",IF(('OddsRatio_working_3-way'!X729=0),IF(Q729&gt;0,-Q729^(1/3),(-Q729)^(1/3)),'OddsRatio_working_3-way'!AL729-'OddsRatio_working_3-way'!R729/3))</f>
        <v/>
      </c>
      <c r="AS729" s="11" t="e">
        <f>IF(('OddsRatio_working_3-way'!X729=0),IF(Q729&gt;0,-Q729^(1/3),(-Q729)^(1/3)),'OddsRatio_working_3-way'!AM729-'OddsRatio_working_3-way'!R729/3)</f>
        <v>#VALUE!</v>
      </c>
      <c r="AT729" s="11" t="e">
        <f>IF(('OddsRatio_working_3-way'!X729=0),IF(Q729&gt;0,-Q729^(1/3),(-Q729)^(1/3)),'OddsRatio_working_3-way'!AN729-'OddsRatio_working_3-way'!R729/3)</f>
        <v>#VALUE!</v>
      </c>
      <c r="AU729" s="11" t="e">
        <f>IF(('OddsRatio_working_3-way'!X729=0),0,'OddsRatio_working_3-way'!AO729)</f>
        <v>#VALUE!</v>
      </c>
      <c r="AV729" s="11" t="e">
        <f>IF(('OddsRatio_working_3-way'!X729=0),0,'OddsRatio_working_3-way'!AP729)</f>
        <v>#VALUE!</v>
      </c>
      <c r="AW729" s="11" t="e">
        <f>IF(('OddsRatio_working_3-way'!X729=0),0,'OddsRatio_working_3-way'!AQ729)</f>
        <v>#VALUE!</v>
      </c>
    </row>
    <row r="730" spans="1:4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9" t="e">
        <f t="shared" si="156"/>
        <v>#VALUE!</v>
      </c>
      <c r="E730" s="9" t="e">
        <f t="shared" si="157"/>
        <v>#VALUE!</v>
      </c>
      <c r="F730" s="9" t="e">
        <f t="shared" si="158"/>
        <v>#VALUE!</v>
      </c>
      <c r="G730" s="9" t="str">
        <f t="shared" si="159"/>
        <v/>
      </c>
      <c r="H730" s="9" t="str">
        <f t="shared" si="160"/>
        <v/>
      </c>
      <c r="I730" s="9" t="str">
        <f t="shared" si="161"/>
        <v/>
      </c>
      <c r="J730" s="9" t="str">
        <f t="shared" si="162"/>
        <v/>
      </c>
      <c r="K730" s="11" t="e">
        <f t="shared" si="163"/>
        <v>#VALUE!</v>
      </c>
      <c r="L730" s="11" t="e">
        <f t="shared" si="164"/>
        <v>#VALUE!</v>
      </c>
      <c r="M730" s="11" t="e">
        <f t="shared" si="165"/>
        <v>#VALUE!</v>
      </c>
      <c r="N730" s="11" t="e">
        <f>'OddsRatio_working_3-way'!K730+'OddsRatio_working_3-way'!L730+'OddsRatio_working_3-way'!M730-('OddsRatio_working_3-way'!K730*'OddsRatio_working_3-way'!L730)-('OddsRatio_working_3-way'!K730*'OddsRatio_working_3-way'!M730)-('OddsRatio_working_3-way'!L730*'OddsRatio_working_3-way'!M730)+('OddsRatio_working_3-way'!K730*'OddsRatio_working_3-way'!L730*'OddsRatio_working_3-way'!M730)-1</f>
        <v>#VALUE!</v>
      </c>
      <c r="O730" s="11">
        <f>0</f>
        <v>0</v>
      </c>
      <c r="P730" s="11" t="e">
        <f>('OddsRatio_working_3-way'!K730*'OddsRatio_working_3-way'!L730)+('OddsRatio_working_3-way'!K730*'OddsRatio_working_3-way'!M730)+('OddsRatio_working_3-way'!L730*'OddsRatio_working_3-way'!M730)-(3*'OddsRatio_working_3-way'!K730*'OddsRatio_working_3-way'!L730*'OddsRatio_working_3-way'!M730)</f>
        <v>#VALUE!</v>
      </c>
      <c r="Q730" s="11" t="e">
        <f>2*'OddsRatio_working_3-way'!K730*'OddsRatio_working_3-way'!L730*'OddsRatio_working_3-way'!M730</f>
        <v>#VALUE!</v>
      </c>
      <c r="R730" s="11" t="e">
        <f t="shared" si="166"/>
        <v>#VALUE!</v>
      </c>
      <c r="S730" s="11" t="e">
        <f t="shared" si="167"/>
        <v>#VALUE!</v>
      </c>
      <c r="T730" s="11" t="e">
        <f t="shared" si="168"/>
        <v>#VALUE!</v>
      </c>
      <c r="U730" s="11" t="e">
        <f>'OddsRatio_working_3-way'!S730-'OddsRatio_working_3-way'!R730^2/3</f>
        <v>#VALUE!</v>
      </c>
      <c r="V730" s="11" t="e">
        <f>'OddsRatio_working_3-way'!S730*'OddsRatio_working_3-way'!R730/3-2*'OddsRatio_working_3-way'!R730^3/27-'OddsRatio_working_3-way'!T730</f>
        <v>#VALUE!</v>
      </c>
      <c r="W730" s="11" t="e">
        <f>'OddsRatio_working_3-way'!V730^2+4*'OddsRatio_working_3-way'!U730^3/27</f>
        <v>#VALUE!</v>
      </c>
      <c r="X730" s="11" t="e">
        <f>IF('OddsRatio_working_3-way'!W730&gt;0,IF(ABS('OddsRatio_working_3-way'!V730+SQRT('OddsRatio_working_3-way'!W730))/2&gt;0,ABS('OddsRatio_working_3-way'!V730+SQRT('OddsRatio_working_3-way'!W730))/2,ABS('OddsRatio_working_3-way'!V730-SQRT('OddsRatio_working_3-way'!W730))/2),SQRT(-'OddsRatio_working_3-way'!U730^3/27))</f>
        <v>#VALUE!</v>
      </c>
      <c r="Y730" s="11" t="e">
        <f>IF('OddsRatio_working_3-way'!W730&gt;=0,IF('OddsRatio_working_3-way'!V730+SQRT('OddsRatio_working_3-way'!W730)&gt;0,0,PI()),ACOS('OddsRatio_working_3-way'!V730/(2*'OddsRatio_working_3-way'!X730)))</f>
        <v>#VALUE!</v>
      </c>
      <c r="Z730" s="11" t="e">
        <f>'OddsRatio_working_3-way'!X730^(1/3)*COS('OddsRatio_working_3-way'!Y730/3)</f>
        <v>#VALUE!</v>
      </c>
      <c r="AA730" s="11" t="e">
        <f>'OddsRatio_working_3-way'!X730^(1/3)*COS(('OddsRatio_working_3-way'!Y730+2*PI())/3)</f>
        <v>#VALUE!</v>
      </c>
      <c r="AB730" s="11" t="e">
        <f>'OddsRatio_working_3-way'!X730^(1/3)*COS(('OddsRatio_working_3-way'!Y730+4*PI())/3)</f>
        <v>#VALUE!</v>
      </c>
      <c r="AC730" s="11" t="e">
        <f>'OddsRatio_working_3-way'!X730^(1/3)*SIN('OddsRatio_working_3-way'!Y730/3)</f>
        <v>#VALUE!</v>
      </c>
      <c r="AD730" s="11" t="e">
        <f>'OddsRatio_working_3-way'!X730^(1/3)*SIN(('OddsRatio_working_3-way'!Y730+2*PI())/3)</f>
        <v>#VALUE!</v>
      </c>
      <c r="AE730" s="11" t="e">
        <f>'OddsRatio_working_3-way'!X730^(1/3)*SIN(('OddsRatio_working_3-way'!Y730+4*PI())/3)</f>
        <v>#VALUE!</v>
      </c>
      <c r="AF730" s="11" t="e">
        <f>-'OddsRatio_working_3-way'!U730/(3*'OddsRatio_working_3-way'!X730^(1/3))*COS(('OddsRatio_working_3-way'!Y730)/3)</f>
        <v>#VALUE!</v>
      </c>
      <c r="AG730" s="11" t="e">
        <f>-'OddsRatio_working_3-way'!U730/(3*'OddsRatio_working_3-way'!X730^(1/3))*COS(('OddsRatio_working_3-way'!Y730+2*PI())/3)</f>
        <v>#VALUE!</v>
      </c>
      <c r="AH730" s="11" t="e">
        <f>-'OddsRatio_working_3-way'!U730/(3*'OddsRatio_working_3-way'!X730^(1/3))*COS(('OddsRatio_working_3-way'!Y730+4*PI())/3)</f>
        <v>#VALUE!</v>
      </c>
      <c r="AI730" s="11" t="e">
        <f>'OddsRatio_working_3-way'!U730/(3*'OddsRatio_working_3-way'!X730^(1/3))*SIN(('OddsRatio_working_3-way'!Y730)/3)</f>
        <v>#VALUE!</v>
      </c>
      <c r="AJ730" s="11" t="e">
        <f>'OddsRatio_working_3-way'!U730/(3*'OddsRatio_working_3-way'!X730^(1/3))*SIN(('OddsRatio_working_3-way'!Y730+2*PI())/3)</f>
        <v>#VALUE!</v>
      </c>
      <c r="AK730" s="11" t="e">
        <f>'OddsRatio_working_3-way'!U730/(3*'OddsRatio_working_3-way'!X730^(1/3))*SIN(('OddsRatio_working_3-way'!Y730+4*PI())/3)</f>
        <v>#VALUE!</v>
      </c>
      <c r="AL730" s="11" t="e">
        <f>'OddsRatio_working_3-way'!Z730+'OddsRatio_working_3-way'!AF730</f>
        <v>#VALUE!</v>
      </c>
      <c r="AM730" s="11" t="e">
        <f>'OddsRatio_working_3-way'!AA730+'OddsRatio_working_3-way'!AG730</f>
        <v>#VALUE!</v>
      </c>
      <c r="AN730" s="11" t="e">
        <f>'OddsRatio_working_3-way'!AB730+'OddsRatio_working_3-way'!AH730</f>
        <v>#VALUE!</v>
      </c>
      <c r="AO730" s="11" t="e">
        <f>'OddsRatio_working_3-way'!AC730+'OddsRatio_working_3-way'!AI730</f>
        <v>#VALUE!</v>
      </c>
      <c r="AP730" s="11" t="e">
        <f>'OddsRatio_working_3-way'!AD730+'OddsRatio_working_3-way'!AJ730</f>
        <v>#VALUE!</v>
      </c>
      <c r="AQ730" s="11" t="e">
        <f>'OddsRatio_working_3-way'!AE730+'OddsRatio_working_3-way'!AK730</f>
        <v>#VALUE!</v>
      </c>
      <c r="AR730" s="10" t="str">
        <f>IF(A730="","",IF(('OddsRatio_working_3-way'!X730=0),IF(Q730&gt;0,-Q730^(1/3),(-Q730)^(1/3)),'OddsRatio_working_3-way'!AL730-'OddsRatio_working_3-way'!R730/3))</f>
        <v/>
      </c>
      <c r="AS730" s="11" t="e">
        <f>IF(('OddsRatio_working_3-way'!X730=0),IF(Q730&gt;0,-Q730^(1/3),(-Q730)^(1/3)),'OddsRatio_working_3-way'!AM730-'OddsRatio_working_3-way'!R730/3)</f>
        <v>#VALUE!</v>
      </c>
      <c r="AT730" s="11" t="e">
        <f>IF(('OddsRatio_working_3-way'!X730=0),IF(Q730&gt;0,-Q730^(1/3),(-Q730)^(1/3)),'OddsRatio_working_3-way'!AN730-'OddsRatio_working_3-way'!R730/3)</f>
        <v>#VALUE!</v>
      </c>
      <c r="AU730" s="11" t="e">
        <f>IF(('OddsRatio_working_3-way'!X730=0),0,'OddsRatio_working_3-way'!AO730)</f>
        <v>#VALUE!</v>
      </c>
      <c r="AV730" s="11" t="e">
        <f>IF(('OddsRatio_working_3-way'!X730=0),0,'OddsRatio_working_3-way'!AP730)</f>
        <v>#VALUE!</v>
      </c>
      <c r="AW730" s="11" t="e">
        <f>IF(('OddsRatio_working_3-way'!X730=0),0,'OddsRatio_working_3-way'!AQ730)</f>
        <v>#VALUE!</v>
      </c>
    </row>
    <row r="731" spans="1:4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9" t="e">
        <f t="shared" si="156"/>
        <v>#VALUE!</v>
      </c>
      <c r="E731" s="9" t="e">
        <f t="shared" si="157"/>
        <v>#VALUE!</v>
      </c>
      <c r="F731" s="9" t="e">
        <f t="shared" si="158"/>
        <v>#VALUE!</v>
      </c>
      <c r="G731" s="9" t="str">
        <f t="shared" si="159"/>
        <v/>
      </c>
      <c r="H731" s="9" t="str">
        <f t="shared" si="160"/>
        <v/>
      </c>
      <c r="I731" s="9" t="str">
        <f t="shared" si="161"/>
        <v/>
      </c>
      <c r="J731" s="9" t="str">
        <f t="shared" si="162"/>
        <v/>
      </c>
      <c r="K731" s="11" t="e">
        <f t="shared" si="163"/>
        <v>#VALUE!</v>
      </c>
      <c r="L731" s="11" t="e">
        <f t="shared" si="164"/>
        <v>#VALUE!</v>
      </c>
      <c r="M731" s="11" t="e">
        <f t="shared" si="165"/>
        <v>#VALUE!</v>
      </c>
      <c r="N731" s="11" t="e">
        <f>'OddsRatio_working_3-way'!K731+'OddsRatio_working_3-way'!L731+'OddsRatio_working_3-way'!M731-('OddsRatio_working_3-way'!K731*'OddsRatio_working_3-way'!L731)-('OddsRatio_working_3-way'!K731*'OddsRatio_working_3-way'!M731)-('OddsRatio_working_3-way'!L731*'OddsRatio_working_3-way'!M731)+('OddsRatio_working_3-way'!K731*'OddsRatio_working_3-way'!L731*'OddsRatio_working_3-way'!M731)-1</f>
        <v>#VALUE!</v>
      </c>
      <c r="O731" s="11">
        <f>0</f>
        <v>0</v>
      </c>
      <c r="P731" s="11" t="e">
        <f>('OddsRatio_working_3-way'!K731*'OddsRatio_working_3-way'!L731)+('OddsRatio_working_3-way'!K731*'OddsRatio_working_3-way'!M731)+('OddsRatio_working_3-way'!L731*'OddsRatio_working_3-way'!M731)-(3*'OddsRatio_working_3-way'!K731*'OddsRatio_working_3-way'!L731*'OddsRatio_working_3-way'!M731)</f>
        <v>#VALUE!</v>
      </c>
      <c r="Q731" s="11" t="e">
        <f>2*'OddsRatio_working_3-way'!K731*'OddsRatio_working_3-way'!L731*'OddsRatio_working_3-way'!M731</f>
        <v>#VALUE!</v>
      </c>
      <c r="R731" s="11" t="e">
        <f t="shared" si="166"/>
        <v>#VALUE!</v>
      </c>
      <c r="S731" s="11" t="e">
        <f t="shared" si="167"/>
        <v>#VALUE!</v>
      </c>
      <c r="T731" s="11" t="e">
        <f t="shared" si="168"/>
        <v>#VALUE!</v>
      </c>
      <c r="U731" s="11" t="e">
        <f>'OddsRatio_working_3-way'!S731-'OddsRatio_working_3-way'!R731^2/3</f>
        <v>#VALUE!</v>
      </c>
      <c r="V731" s="11" t="e">
        <f>'OddsRatio_working_3-way'!S731*'OddsRatio_working_3-way'!R731/3-2*'OddsRatio_working_3-way'!R731^3/27-'OddsRatio_working_3-way'!T731</f>
        <v>#VALUE!</v>
      </c>
      <c r="W731" s="11" t="e">
        <f>'OddsRatio_working_3-way'!V731^2+4*'OddsRatio_working_3-way'!U731^3/27</f>
        <v>#VALUE!</v>
      </c>
      <c r="X731" s="11" t="e">
        <f>IF('OddsRatio_working_3-way'!W731&gt;0,IF(ABS('OddsRatio_working_3-way'!V731+SQRT('OddsRatio_working_3-way'!W731))/2&gt;0,ABS('OddsRatio_working_3-way'!V731+SQRT('OddsRatio_working_3-way'!W731))/2,ABS('OddsRatio_working_3-way'!V731-SQRT('OddsRatio_working_3-way'!W731))/2),SQRT(-'OddsRatio_working_3-way'!U731^3/27))</f>
        <v>#VALUE!</v>
      </c>
      <c r="Y731" s="11" t="e">
        <f>IF('OddsRatio_working_3-way'!W731&gt;=0,IF('OddsRatio_working_3-way'!V731+SQRT('OddsRatio_working_3-way'!W731)&gt;0,0,PI()),ACOS('OddsRatio_working_3-way'!V731/(2*'OddsRatio_working_3-way'!X731)))</f>
        <v>#VALUE!</v>
      </c>
      <c r="Z731" s="11" t="e">
        <f>'OddsRatio_working_3-way'!X731^(1/3)*COS('OddsRatio_working_3-way'!Y731/3)</f>
        <v>#VALUE!</v>
      </c>
      <c r="AA731" s="11" t="e">
        <f>'OddsRatio_working_3-way'!X731^(1/3)*COS(('OddsRatio_working_3-way'!Y731+2*PI())/3)</f>
        <v>#VALUE!</v>
      </c>
      <c r="AB731" s="11" t="e">
        <f>'OddsRatio_working_3-way'!X731^(1/3)*COS(('OddsRatio_working_3-way'!Y731+4*PI())/3)</f>
        <v>#VALUE!</v>
      </c>
      <c r="AC731" s="11" t="e">
        <f>'OddsRatio_working_3-way'!X731^(1/3)*SIN('OddsRatio_working_3-way'!Y731/3)</f>
        <v>#VALUE!</v>
      </c>
      <c r="AD731" s="11" t="e">
        <f>'OddsRatio_working_3-way'!X731^(1/3)*SIN(('OddsRatio_working_3-way'!Y731+2*PI())/3)</f>
        <v>#VALUE!</v>
      </c>
      <c r="AE731" s="11" t="e">
        <f>'OddsRatio_working_3-way'!X731^(1/3)*SIN(('OddsRatio_working_3-way'!Y731+4*PI())/3)</f>
        <v>#VALUE!</v>
      </c>
      <c r="AF731" s="11" t="e">
        <f>-'OddsRatio_working_3-way'!U731/(3*'OddsRatio_working_3-way'!X731^(1/3))*COS(('OddsRatio_working_3-way'!Y731)/3)</f>
        <v>#VALUE!</v>
      </c>
      <c r="AG731" s="11" t="e">
        <f>-'OddsRatio_working_3-way'!U731/(3*'OddsRatio_working_3-way'!X731^(1/3))*COS(('OddsRatio_working_3-way'!Y731+2*PI())/3)</f>
        <v>#VALUE!</v>
      </c>
      <c r="AH731" s="11" t="e">
        <f>-'OddsRatio_working_3-way'!U731/(3*'OddsRatio_working_3-way'!X731^(1/3))*COS(('OddsRatio_working_3-way'!Y731+4*PI())/3)</f>
        <v>#VALUE!</v>
      </c>
      <c r="AI731" s="11" t="e">
        <f>'OddsRatio_working_3-way'!U731/(3*'OddsRatio_working_3-way'!X731^(1/3))*SIN(('OddsRatio_working_3-way'!Y731)/3)</f>
        <v>#VALUE!</v>
      </c>
      <c r="AJ731" s="11" t="e">
        <f>'OddsRatio_working_3-way'!U731/(3*'OddsRatio_working_3-way'!X731^(1/3))*SIN(('OddsRatio_working_3-way'!Y731+2*PI())/3)</f>
        <v>#VALUE!</v>
      </c>
      <c r="AK731" s="11" t="e">
        <f>'OddsRatio_working_3-way'!U731/(3*'OddsRatio_working_3-way'!X731^(1/3))*SIN(('OddsRatio_working_3-way'!Y731+4*PI())/3)</f>
        <v>#VALUE!</v>
      </c>
      <c r="AL731" s="11" t="e">
        <f>'OddsRatio_working_3-way'!Z731+'OddsRatio_working_3-way'!AF731</f>
        <v>#VALUE!</v>
      </c>
      <c r="AM731" s="11" t="e">
        <f>'OddsRatio_working_3-way'!AA731+'OddsRatio_working_3-way'!AG731</f>
        <v>#VALUE!</v>
      </c>
      <c r="AN731" s="11" t="e">
        <f>'OddsRatio_working_3-way'!AB731+'OddsRatio_working_3-way'!AH731</f>
        <v>#VALUE!</v>
      </c>
      <c r="AO731" s="11" t="e">
        <f>'OddsRatio_working_3-way'!AC731+'OddsRatio_working_3-way'!AI731</f>
        <v>#VALUE!</v>
      </c>
      <c r="AP731" s="11" t="e">
        <f>'OddsRatio_working_3-way'!AD731+'OddsRatio_working_3-way'!AJ731</f>
        <v>#VALUE!</v>
      </c>
      <c r="AQ731" s="11" t="e">
        <f>'OddsRatio_working_3-way'!AE731+'OddsRatio_working_3-way'!AK731</f>
        <v>#VALUE!</v>
      </c>
      <c r="AR731" s="10" t="str">
        <f>IF(A731="","",IF(('OddsRatio_working_3-way'!X731=0),IF(Q731&gt;0,-Q731^(1/3),(-Q731)^(1/3)),'OddsRatio_working_3-way'!AL731-'OddsRatio_working_3-way'!R731/3))</f>
        <v/>
      </c>
      <c r="AS731" s="11" t="e">
        <f>IF(('OddsRatio_working_3-way'!X731=0),IF(Q731&gt;0,-Q731^(1/3),(-Q731)^(1/3)),'OddsRatio_working_3-way'!AM731-'OddsRatio_working_3-way'!R731/3)</f>
        <v>#VALUE!</v>
      </c>
      <c r="AT731" s="11" t="e">
        <f>IF(('OddsRatio_working_3-way'!X731=0),IF(Q731&gt;0,-Q731^(1/3),(-Q731)^(1/3)),'OddsRatio_working_3-way'!AN731-'OddsRatio_working_3-way'!R731/3)</f>
        <v>#VALUE!</v>
      </c>
      <c r="AU731" s="11" t="e">
        <f>IF(('OddsRatio_working_3-way'!X731=0),0,'OddsRatio_working_3-way'!AO731)</f>
        <v>#VALUE!</v>
      </c>
      <c r="AV731" s="11" t="e">
        <f>IF(('OddsRatio_working_3-way'!X731=0),0,'OddsRatio_working_3-way'!AP731)</f>
        <v>#VALUE!</v>
      </c>
      <c r="AW731" s="11" t="e">
        <f>IF(('OddsRatio_working_3-way'!X731=0),0,'OddsRatio_working_3-way'!AQ731)</f>
        <v>#VALUE!</v>
      </c>
    </row>
    <row r="732" spans="1:4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9" t="e">
        <f t="shared" si="156"/>
        <v>#VALUE!</v>
      </c>
      <c r="E732" s="9" t="e">
        <f t="shared" si="157"/>
        <v>#VALUE!</v>
      </c>
      <c r="F732" s="9" t="e">
        <f t="shared" si="158"/>
        <v>#VALUE!</v>
      </c>
      <c r="G732" s="9" t="str">
        <f t="shared" si="159"/>
        <v/>
      </c>
      <c r="H732" s="9" t="str">
        <f t="shared" si="160"/>
        <v/>
      </c>
      <c r="I732" s="9" t="str">
        <f t="shared" si="161"/>
        <v/>
      </c>
      <c r="J732" s="9" t="str">
        <f t="shared" si="162"/>
        <v/>
      </c>
      <c r="K732" s="11" t="e">
        <f t="shared" si="163"/>
        <v>#VALUE!</v>
      </c>
      <c r="L732" s="11" t="e">
        <f t="shared" si="164"/>
        <v>#VALUE!</v>
      </c>
      <c r="M732" s="11" t="e">
        <f t="shared" si="165"/>
        <v>#VALUE!</v>
      </c>
      <c r="N732" s="11" t="e">
        <f>'OddsRatio_working_3-way'!K732+'OddsRatio_working_3-way'!L732+'OddsRatio_working_3-way'!M732-('OddsRatio_working_3-way'!K732*'OddsRatio_working_3-way'!L732)-('OddsRatio_working_3-way'!K732*'OddsRatio_working_3-way'!M732)-('OddsRatio_working_3-way'!L732*'OddsRatio_working_3-way'!M732)+('OddsRatio_working_3-way'!K732*'OddsRatio_working_3-way'!L732*'OddsRatio_working_3-way'!M732)-1</f>
        <v>#VALUE!</v>
      </c>
      <c r="O732" s="11">
        <f>0</f>
        <v>0</v>
      </c>
      <c r="P732" s="11" t="e">
        <f>('OddsRatio_working_3-way'!K732*'OddsRatio_working_3-way'!L732)+('OddsRatio_working_3-way'!K732*'OddsRatio_working_3-way'!M732)+('OddsRatio_working_3-way'!L732*'OddsRatio_working_3-way'!M732)-(3*'OddsRatio_working_3-way'!K732*'OddsRatio_working_3-way'!L732*'OddsRatio_working_3-way'!M732)</f>
        <v>#VALUE!</v>
      </c>
      <c r="Q732" s="11" t="e">
        <f>2*'OddsRatio_working_3-way'!K732*'OddsRatio_working_3-way'!L732*'OddsRatio_working_3-way'!M732</f>
        <v>#VALUE!</v>
      </c>
      <c r="R732" s="11" t="e">
        <f t="shared" si="166"/>
        <v>#VALUE!</v>
      </c>
      <c r="S732" s="11" t="e">
        <f t="shared" si="167"/>
        <v>#VALUE!</v>
      </c>
      <c r="T732" s="11" t="e">
        <f t="shared" si="168"/>
        <v>#VALUE!</v>
      </c>
      <c r="U732" s="11" t="e">
        <f>'OddsRatio_working_3-way'!S732-'OddsRatio_working_3-way'!R732^2/3</f>
        <v>#VALUE!</v>
      </c>
      <c r="V732" s="11" t="e">
        <f>'OddsRatio_working_3-way'!S732*'OddsRatio_working_3-way'!R732/3-2*'OddsRatio_working_3-way'!R732^3/27-'OddsRatio_working_3-way'!T732</f>
        <v>#VALUE!</v>
      </c>
      <c r="W732" s="11" t="e">
        <f>'OddsRatio_working_3-way'!V732^2+4*'OddsRatio_working_3-way'!U732^3/27</f>
        <v>#VALUE!</v>
      </c>
      <c r="X732" s="11" t="e">
        <f>IF('OddsRatio_working_3-way'!W732&gt;0,IF(ABS('OddsRatio_working_3-way'!V732+SQRT('OddsRatio_working_3-way'!W732))/2&gt;0,ABS('OddsRatio_working_3-way'!V732+SQRT('OddsRatio_working_3-way'!W732))/2,ABS('OddsRatio_working_3-way'!V732-SQRT('OddsRatio_working_3-way'!W732))/2),SQRT(-'OddsRatio_working_3-way'!U732^3/27))</f>
        <v>#VALUE!</v>
      </c>
      <c r="Y732" s="11" t="e">
        <f>IF('OddsRatio_working_3-way'!W732&gt;=0,IF('OddsRatio_working_3-way'!V732+SQRT('OddsRatio_working_3-way'!W732)&gt;0,0,PI()),ACOS('OddsRatio_working_3-way'!V732/(2*'OddsRatio_working_3-way'!X732)))</f>
        <v>#VALUE!</v>
      </c>
      <c r="Z732" s="11" t="e">
        <f>'OddsRatio_working_3-way'!X732^(1/3)*COS('OddsRatio_working_3-way'!Y732/3)</f>
        <v>#VALUE!</v>
      </c>
      <c r="AA732" s="11" t="e">
        <f>'OddsRatio_working_3-way'!X732^(1/3)*COS(('OddsRatio_working_3-way'!Y732+2*PI())/3)</f>
        <v>#VALUE!</v>
      </c>
      <c r="AB732" s="11" t="e">
        <f>'OddsRatio_working_3-way'!X732^(1/3)*COS(('OddsRatio_working_3-way'!Y732+4*PI())/3)</f>
        <v>#VALUE!</v>
      </c>
      <c r="AC732" s="11" t="e">
        <f>'OddsRatio_working_3-way'!X732^(1/3)*SIN('OddsRatio_working_3-way'!Y732/3)</f>
        <v>#VALUE!</v>
      </c>
      <c r="AD732" s="11" t="e">
        <f>'OddsRatio_working_3-way'!X732^(1/3)*SIN(('OddsRatio_working_3-way'!Y732+2*PI())/3)</f>
        <v>#VALUE!</v>
      </c>
      <c r="AE732" s="11" t="e">
        <f>'OddsRatio_working_3-way'!X732^(1/3)*SIN(('OddsRatio_working_3-way'!Y732+4*PI())/3)</f>
        <v>#VALUE!</v>
      </c>
      <c r="AF732" s="11" t="e">
        <f>-'OddsRatio_working_3-way'!U732/(3*'OddsRatio_working_3-way'!X732^(1/3))*COS(('OddsRatio_working_3-way'!Y732)/3)</f>
        <v>#VALUE!</v>
      </c>
      <c r="AG732" s="11" t="e">
        <f>-'OddsRatio_working_3-way'!U732/(3*'OddsRatio_working_3-way'!X732^(1/3))*COS(('OddsRatio_working_3-way'!Y732+2*PI())/3)</f>
        <v>#VALUE!</v>
      </c>
      <c r="AH732" s="11" t="e">
        <f>-'OddsRatio_working_3-way'!U732/(3*'OddsRatio_working_3-way'!X732^(1/3))*COS(('OddsRatio_working_3-way'!Y732+4*PI())/3)</f>
        <v>#VALUE!</v>
      </c>
      <c r="AI732" s="11" t="e">
        <f>'OddsRatio_working_3-way'!U732/(3*'OddsRatio_working_3-way'!X732^(1/3))*SIN(('OddsRatio_working_3-way'!Y732)/3)</f>
        <v>#VALUE!</v>
      </c>
      <c r="AJ732" s="11" t="e">
        <f>'OddsRatio_working_3-way'!U732/(3*'OddsRatio_working_3-way'!X732^(1/3))*SIN(('OddsRatio_working_3-way'!Y732+2*PI())/3)</f>
        <v>#VALUE!</v>
      </c>
      <c r="AK732" s="11" t="e">
        <f>'OddsRatio_working_3-way'!U732/(3*'OddsRatio_working_3-way'!X732^(1/3))*SIN(('OddsRatio_working_3-way'!Y732+4*PI())/3)</f>
        <v>#VALUE!</v>
      </c>
      <c r="AL732" s="11" t="e">
        <f>'OddsRatio_working_3-way'!Z732+'OddsRatio_working_3-way'!AF732</f>
        <v>#VALUE!</v>
      </c>
      <c r="AM732" s="11" t="e">
        <f>'OddsRatio_working_3-way'!AA732+'OddsRatio_working_3-way'!AG732</f>
        <v>#VALUE!</v>
      </c>
      <c r="AN732" s="11" t="e">
        <f>'OddsRatio_working_3-way'!AB732+'OddsRatio_working_3-way'!AH732</f>
        <v>#VALUE!</v>
      </c>
      <c r="AO732" s="11" t="e">
        <f>'OddsRatio_working_3-way'!AC732+'OddsRatio_working_3-way'!AI732</f>
        <v>#VALUE!</v>
      </c>
      <c r="AP732" s="11" t="e">
        <f>'OddsRatio_working_3-way'!AD732+'OddsRatio_working_3-way'!AJ732</f>
        <v>#VALUE!</v>
      </c>
      <c r="AQ732" s="11" t="e">
        <f>'OddsRatio_working_3-way'!AE732+'OddsRatio_working_3-way'!AK732</f>
        <v>#VALUE!</v>
      </c>
      <c r="AR732" s="10" t="str">
        <f>IF(A732="","",IF(('OddsRatio_working_3-way'!X732=0),IF(Q732&gt;0,-Q732^(1/3),(-Q732)^(1/3)),'OddsRatio_working_3-way'!AL732-'OddsRatio_working_3-way'!R732/3))</f>
        <v/>
      </c>
      <c r="AS732" s="11" t="e">
        <f>IF(('OddsRatio_working_3-way'!X732=0),IF(Q732&gt;0,-Q732^(1/3),(-Q732)^(1/3)),'OddsRatio_working_3-way'!AM732-'OddsRatio_working_3-way'!R732/3)</f>
        <v>#VALUE!</v>
      </c>
      <c r="AT732" s="11" t="e">
        <f>IF(('OddsRatio_working_3-way'!X732=0),IF(Q732&gt;0,-Q732^(1/3),(-Q732)^(1/3)),'OddsRatio_working_3-way'!AN732-'OddsRatio_working_3-way'!R732/3)</f>
        <v>#VALUE!</v>
      </c>
      <c r="AU732" s="11" t="e">
        <f>IF(('OddsRatio_working_3-way'!X732=0),0,'OddsRatio_working_3-way'!AO732)</f>
        <v>#VALUE!</v>
      </c>
      <c r="AV732" s="11" t="e">
        <f>IF(('OddsRatio_working_3-way'!X732=0),0,'OddsRatio_working_3-way'!AP732)</f>
        <v>#VALUE!</v>
      </c>
      <c r="AW732" s="11" t="e">
        <f>IF(('OddsRatio_working_3-way'!X732=0),0,'OddsRatio_working_3-way'!AQ732)</f>
        <v>#VALUE!</v>
      </c>
    </row>
    <row r="733" spans="1:4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9" t="e">
        <f t="shared" si="156"/>
        <v>#VALUE!</v>
      </c>
      <c r="E733" s="9" t="e">
        <f t="shared" si="157"/>
        <v>#VALUE!</v>
      </c>
      <c r="F733" s="9" t="e">
        <f t="shared" si="158"/>
        <v>#VALUE!</v>
      </c>
      <c r="G733" s="9" t="str">
        <f t="shared" si="159"/>
        <v/>
      </c>
      <c r="H733" s="9" t="str">
        <f t="shared" si="160"/>
        <v/>
      </c>
      <c r="I733" s="9" t="str">
        <f t="shared" si="161"/>
        <v/>
      </c>
      <c r="J733" s="9" t="str">
        <f t="shared" si="162"/>
        <v/>
      </c>
      <c r="K733" s="11" t="e">
        <f t="shared" si="163"/>
        <v>#VALUE!</v>
      </c>
      <c r="L733" s="11" t="e">
        <f t="shared" si="164"/>
        <v>#VALUE!</v>
      </c>
      <c r="M733" s="11" t="e">
        <f t="shared" si="165"/>
        <v>#VALUE!</v>
      </c>
      <c r="N733" s="11" t="e">
        <f>'OddsRatio_working_3-way'!K733+'OddsRatio_working_3-way'!L733+'OddsRatio_working_3-way'!M733-('OddsRatio_working_3-way'!K733*'OddsRatio_working_3-way'!L733)-('OddsRatio_working_3-way'!K733*'OddsRatio_working_3-way'!M733)-('OddsRatio_working_3-way'!L733*'OddsRatio_working_3-way'!M733)+('OddsRatio_working_3-way'!K733*'OddsRatio_working_3-way'!L733*'OddsRatio_working_3-way'!M733)-1</f>
        <v>#VALUE!</v>
      </c>
      <c r="O733" s="11">
        <f>0</f>
        <v>0</v>
      </c>
      <c r="P733" s="11" t="e">
        <f>('OddsRatio_working_3-way'!K733*'OddsRatio_working_3-way'!L733)+('OddsRatio_working_3-way'!K733*'OddsRatio_working_3-way'!M733)+('OddsRatio_working_3-way'!L733*'OddsRatio_working_3-way'!M733)-(3*'OddsRatio_working_3-way'!K733*'OddsRatio_working_3-way'!L733*'OddsRatio_working_3-way'!M733)</f>
        <v>#VALUE!</v>
      </c>
      <c r="Q733" s="11" t="e">
        <f>2*'OddsRatio_working_3-way'!K733*'OddsRatio_working_3-way'!L733*'OddsRatio_working_3-way'!M733</f>
        <v>#VALUE!</v>
      </c>
      <c r="R733" s="11" t="e">
        <f t="shared" si="166"/>
        <v>#VALUE!</v>
      </c>
      <c r="S733" s="11" t="e">
        <f t="shared" si="167"/>
        <v>#VALUE!</v>
      </c>
      <c r="T733" s="11" t="e">
        <f t="shared" si="168"/>
        <v>#VALUE!</v>
      </c>
      <c r="U733" s="11" t="e">
        <f>'OddsRatio_working_3-way'!S733-'OddsRatio_working_3-way'!R733^2/3</f>
        <v>#VALUE!</v>
      </c>
      <c r="V733" s="11" t="e">
        <f>'OddsRatio_working_3-way'!S733*'OddsRatio_working_3-way'!R733/3-2*'OddsRatio_working_3-way'!R733^3/27-'OddsRatio_working_3-way'!T733</f>
        <v>#VALUE!</v>
      </c>
      <c r="W733" s="11" t="e">
        <f>'OddsRatio_working_3-way'!V733^2+4*'OddsRatio_working_3-way'!U733^3/27</f>
        <v>#VALUE!</v>
      </c>
      <c r="X733" s="11" t="e">
        <f>IF('OddsRatio_working_3-way'!W733&gt;0,IF(ABS('OddsRatio_working_3-way'!V733+SQRT('OddsRatio_working_3-way'!W733))/2&gt;0,ABS('OddsRatio_working_3-way'!V733+SQRT('OddsRatio_working_3-way'!W733))/2,ABS('OddsRatio_working_3-way'!V733-SQRT('OddsRatio_working_3-way'!W733))/2),SQRT(-'OddsRatio_working_3-way'!U733^3/27))</f>
        <v>#VALUE!</v>
      </c>
      <c r="Y733" s="11" t="e">
        <f>IF('OddsRatio_working_3-way'!W733&gt;=0,IF('OddsRatio_working_3-way'!V733+SQRT('OddsRatio_working_3-way'!W733)&gt;0,0,PI()),ACOS('OddsRatio_working_3-way'!V733/(2*'OddsRatio_working_3-way'!X733)))</f>
        <v>#VALUE!</v>
      </c>
      <c r="Z733" s="11" t="e">
        <f>'OddsRatio_working_3-way'!X733^(1/3)*COS('OddsRatio_working_3-way'!Y733/3)</f>
        <v>#VALUE!</v>
      </c>
      <c r="AA733" s="11" t="e">
        <f>'OddsRatio_working_3-way'!X733^(1/3)*COS(('OddsRatio_working_3-way'!Y733+2*PI())/3)</f>
        <v>#VALUE!</v>
      </c>
      <c r="AB733" s="11" t="e">
        <f>'OddsRatio_working_3-way'!X733^(1/3)*COS(('OddsRatio_working_3-way'!Y733+4*PI())/3)</f>
        <v>#VALUE!</v>
      </c>
      <c r="AC733" s="11" t="e">
        <f>'OddsRatio_working_3-way'!X733^(1/3)*SIN('OddsRatio_working_3-way'!Y733/3)</f>
        <v>#VALUE!</v>
      </c>
      <c r="AD733" s="11" t="e">
        <f>'OddsRatio_working_3-way'!X733^(1/3)*SIN(('OddsRatio_working_3-way'!Y733+2*PI())/3)</f>
        <v>#VALUE!</v>
      </c>
      <c r="AE733" s="11" t="e">
        <f>'OddsRatio_working_3-way'!X733^(1/3)*SIN(('OddsRatio_working_3-way'!Y733+4*PI())/3)</f>
        <v>#VALUE!</v>
      </c>
      <c r="AF733" s="11" t="e">
        <f>-'OddsRatio_working_3-way'!U733/(3*'OddsRatio_working_3-way'!X733^(1/3))*COS(('OddsRatio_working_3-way'!Y733)/3)</f>
        <v>#VALUE!</v>
      </c>
      <c r="AG733" s="11" t="e">
        <f>-'OddsRatio_working_3-way'!U733/(3*'OddsRatio_working_3-way'!X733^(1/3))*COS(('OddsRatio_working_3-way'!Y733+2*PI())/3)</f>
        <v>#VALUE!</v>
      </c>
      <c r="AH733" s="11" t="e">
        <f>-'OddsRatio_working_3-way'!U733/(3*'OddsRatio_working_3-way'!X733^(1/3))*COS(('OddsRatio_working_3-way'!Y733+4*PI())/3)</f>
        <v>#VALUE!</v>
      </c>
      <c r="AI733" s="11" t="e">
        <f>'OddsRatio_working_3-way'!U733/(3*'OddsRatio_working_3-way'!X733^(1/3))*SIN(('OddsRatio_working_3-way'!Y733)/3)</f>
        <v>#VALUE!</v>
      </c>
      <c r="AJ733" s="11" t="e">
        <f>'OddsRatio_working_3-way'!U733/(3*'OddsRatio_working_3-way'!X733^(1/3))*SIN(('OddsRatio_working_3-way'!Y733+2*PI())/3)</f>
        <v>#VALUE!</v>
      </c>
      <c r="AK733" s="11" t="e">
        <f>'OddsRatio_working_3-way'!U733/(3*'OddsRatio_working_3-way'!X733^(1/3))*SIN(('OddsRatio_working_3-way'!Y733+4*PI())/3)</f>
        <v>#VALUE!</v>
      </c>
      <c r="AL733" s="11" t="e">
        <f>'OddsRatio_working_3-way'!Z733+'OddsRatio_working_3-way'!AF733</f>
        <v>#VALUE!</v>
      </c>
      <c r="AM733" s="11" t="e">
        <f>'OddsRatio_working_3-way'!AA733+'OddsRatio_working_3-way'!AG733</f>
        <v>#VALUE!</v>
      </c>
      <c r="AN733" s="11" t="e">
        <f>'OddsRatio_working_3-way'!AB733+'OddsRatio_working_3-way'!AH733</f>
        <v>#VALUE!</v>
      </c>
      <c r="AO733" s="11" t="e">
        <f>'OddsRatio_working_3-way'!AC733+'OddsRatio_working_3-way'!AI733</f>
        <v>#VALUE!</v>
      </c>
      <c r="AP733" s="11" t="e">
        <f>'OddsRatio_working_3-way'!AD733+'OddsRatio_working_3-way'!AJ733</f>
        <v>#VALUE!</v>
      </c>
      <c r="AQ733" s="11" t="e">
        <f>'OddsRatio_working_3-way'!AE733+'OddsRatio_working_3-way'!AK733</f>
        <v>#VALUE!</v>
      </c>
      <c r="AR733" s="10" t="str">
        <f>IF(A733="","",IF(('OddsRatio_working_3-way'!X733=0),IF(Q733&gt;0,-Q733^(1/3),(-Q733)^(1/3)),'OddsRatio_working_3-way'!AL733-'OddsRatio_working_3-way'!R733/3))</f>
        <v/>
      </c>
      <c r="AS733" s="11" t="e">
        <f>IF(('OddsRatio_working_3-way'!X733=0),IF(Q733&gt;0,-Q733^(1/3),(-Q733)^(1/3)),'OddsRatio_working_3-way'!AM733-'OddsRatio_working_3-way'!R733/3)</f>
        <v>#VALUE!</v>
      </c>
      <c r="AT733" s="11" t="e">
        <f>IF(('OddsRatio_working_3-way'!X733=0),IF(Q733&gt;0,-Q733^(1/3),(-Q733)^(1/3)),'OddsRatio_working_3-way'!AN733-'OddsRatio_working_3-way'!R733/3)</f>
        <v>#VALUE!</v>
      </c>
      <c r="AU733" s="11" t="e">
        <f>IF(('OddsRatio_working_3-way'!X733=0),0,'OddsRatio_working_3-way'!AO733)</f>
        <v>#VALUE!</v>
      </c>
      <c r="AV733" s="11" t="e">
        <f>IF(('OddsRatio_working_3-way'!X733=0),0,'OddsRatio_working_3-way'!AP733)</f>
        <v>#VALUE!</v>
      </c>
      <c r="AW733" s="11" t="e">
        <f>IF(('OddsRatio_working_3-way'!X733=0),0,'OddsRatio_working_3-way'!AQ733)</f>
        <v>#VALUE!</v>
      </c>
    </row>
    <row r="734" spans="1:4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9" t="e">
        <f t="shared" si="156"/>
        <v>#VALUE!</v>
      </c>
      <c r="E734" s="9" t="e">
        <f t="shared" si="157"/>
        <v>#VALUE!</v>
      </c>
      <c r="F734" s="9" t="e">
        <f t="shared" si="158"/>
        <v>#VALUE!</v>
      </c>
      <c r="G734" s="9" t="str">
        <f t="shared" si="159"/>
        <v/>
      </c>
      <c r="H734" s="9" t="str">
        <f t="shared" si="160"/>
        <v/>
      </c>
      <c r="I734" s="9" t="str">
        <f t="shared" si="161"/>
        <v/>
      </c>
      <c r="J734" s="9" t="str">
        <f t="shared" si="162"/>
        <v/>
      </c>
      <c r="K734" s="11" t="e">
        <f t="shared" si="163"/>
        <v>#VALUE!</v>
      </c>
      <c r="L734" s="11" t="e">
        <f t="shared" si="164"/>
        <v>#VALUE!</v>
      </c>
      <c r="M734" s="11" t="e">
        <f t="shared" si="165"/>
        <v>#VALUE!</v>
      </c>
      <c r="N734" s="11" t="e">
        <f>'OddsRatio_working_3-way'!K734+'OddsRatio_working_3-way'!L734+'OddsRatio_working_3-way'!M734-('OddsRatio_working_3-way'!K734*'OddsRatio_working_3-way'!L734)-('OddsRatio_working_3-way'!K734*'OddsRatio_working_3-way'!M734)-('OddsRatio_working_3-way'!L734*'OddsRatio_working_3-way'!M734)+('OddsRatio_working_3-way'!K734*'OddsRatio_working_3-way'!L734*'OddsRatio_working_3-way'!M734)-1</f>
        <v>#VALUE!</v>
      </c>
      <c r="O734" s="11">
        <f>0</f>
        <v>0</v>
      </c>
      <c r="P734" s="11" t="e">
        <f>('OddsRatio_working_3-way'!K734*'OddsRatio_working_3-way'!L734)+('OddsRatio_working_3-way'!K734*'OddsRatio_working_3-way'!M734)+('OddsRatio_working_3-way'!L734*'OddsRatio_working_3-way'!M734)-(3*'OddsRatio_working_3-way'!K734*'OddsRatio_working_3-way'!L734*'OddsRatio_working_3-way'!M734)</f>
        <v>#VALUE!</v>
      </c>
      <c r="Q734" s="11" t="e">
        <f>2*'OddsRatio_working_3-way'!K734*'OddsRatio_working_3-way'!L734*'OddsRatio_working_3-way'!M734</f>
        <v>#VALUE!</v>
      </c>
      <c r="R734" s="11" t="e">
        <f t="shared" si="166"/>
        <v>#VALUE!</v>
      </c>
      <c r="S734" s="11" t="e">
        <f t="shared" si="167"/>
        <v>#VALUE!</v>
      </c>
      <c r="T734" s="11" t="e">
        <f t="shared" si="168"/>
        <v>#VALUE!</v>
      </c>
      <c r="U734" s="11" t="e">
        <f>'OddsRatio_working_3-way'!S734-'OddsRatio_working_3-way'!R734^2/3</f>
        <v>#VALUE!</v>
      </c>
      <c r="V734" s="11" t="e">
        <f>'OddsRatio_working_3-way'!S734*'OddsRatio_working_3-way'!R734/3-2*'OddsRatio_working_3-way'!R734^3/27-'OddsRatio_working_3-way'!T734</f>
        <v>#VALUE!</v>
      </c>
      <c r="W734" s="11" t="e">
        <f>'OddsRatio_working_3-way'!V734^2+4*'OddsRatio_working_3-way'!U734^3/27</f>
        <v>#VALUE!</v>
      </c>
      <c r="X734" s="11" t="e">
        <f>IF('OddsRatio_working_3-way'!W734&gt;0,IF(ABS('OddsRatio_working_3-way'!V734+SQRT('OddsRatio_working_3-way'!W734))/2&gt;0,ABS('OddsRatio_working_3-way'!V734+SQRT('OddsRatio_working_3-way'!W734))/2,ABS('OddsRatio_working_3-way'!V734-SQRT('OddsRatio_working_3-way'!W734))/2),SQRT(-'OddsRatio_working_3-way'!U734^3/27))</f>
        <v>#VALUE!</v>
      </c>
      <c r="Y734" s="11" t="e">
        <f>IF('OddsRatio_working_3-way'!W734&gt;=0,IF('OddsRatio_working_3-way'!V734+SQRT('OddsRatio_working_3-way'!W734)&gt;0,0,PI()),ACOS('OddsRatio_working_3-way'!V734/(2*'OddsRatio_working_3-way'!X734)))</f>
        <v>#VALUE!</v>
      </c>
      <c r="Z734" s="11" t="e">
        <f>'OddsRatio_working_3-way'!X734^(1/3)*COS('OddsRatio_working_3-way'!Y734/3)</f>
        <v>#VALUE!</v>
      </c>
      <c r="AA734" s="11" t="e">
        <f>'OddsRatio_working_3-way'!X734^(1/3)*COS(('OddsRatio_working_3-way'!Y734+2*PI())/3)</f>
        <v>#VALUE!</v>
      </c>
      <c r="AB734" s="11" t="e">
        <f>'OddsRatio_working_3-way'!X734^(1/3)*COS(('OddsRatio_working_3-way'!Y734+4*PI())/3)</f>
        <v>#VALUE!</v>
      </c>
      <c r="AC734" s="11" t="e">
        <f>'OddsRatio_working_3-way'!X734^(1/3)*SIN('OddsRatio_working_3-way'!Y734/3)</f>
        <v>#VALUE!</v>
      </c>
      <c r="AD734" s="11" t="e">
        <f>'OddsRatio_working_3-way'!X734^(1/3)*SIN(('OddsRatio_working_3-way'!Y734+2*PI())/3)</f>
        <v>#VALUE!</v>
      </c>
      <c r="AE734" s="11" t="e">
        <f>'OddsRatio_working_3-way'!X734^(1/3)*SIN(('OddsRatio_working_3-way'!Y734+4*PI())/3)</f>
        <v>#VALUE!</v>
      </c>
      <c r="AF734" s="11" t="e">
        <f>-'OddsRatio_working_3-way'!U734/(3*'OddsRatio_working_3-way'!X734^(1/3))*COS(('OddsRatio_working_3-way'!Y734)/3)</f>
        <v>#VALUE!</v>
      </c>
      <c r="AG734" s="11" t="e">
        <f>-'OddsRatio_working_3-way'!U734/(3*'OddsRatio_working_3-way'!X734^(1/3))*COS(('OddsRatio_working_3-way'!Y734+2*PI())/3)</f>
        <v>#VALUE!</v>
      </c>
      <c r="AH734" s="11" t="e">
        <f>-'OddsRatio_working_3-way'!U734/(3*'OddsRatio_working_3-way'!X734^(1/3))*COS(('OddsRatio_working_3-way'!Y734+4*PI())/3)</f>
        <v>#VALUE!</v>
      </c>
      <c r="AI734" s="11" t="e">
        <f>'OddsRatio_working_3-way'!U734/(3*'OddsRatio_working_3-way'!X734^(1/3))*SIN(('OddsRatio_working_3-way'!Y734)/3)</f>
        <v>#VALUE!</v>
      </c>
      <c r="AJ734" s="11" t="e">
        <f>'OddsRatio_working_3-way'!U734/(3*'OddsRatio_working_3-way'!X734^(1/3))*SIN(('OddsRatio_working_3-way'!Y734+2*PI())/3)</f>
        <v>#VALUE!</v>
      </c>
      <c r="AK734" s="11" t="e">
        <f>'OddsRatio_working_3-way'!U734/(3*'OddsRatio_working_3-way'!X734^(1/3))*SIN(('OddsRatio_working_3-way'!Y734+4*PI())/3)</f>
        <v>#VALUE!</v>
      </c>
      <c r="AL734" s="11" t="e">
        <f>'OddsRatio_working_3-way'!Z734+'OddsRatio_working_3-way'!AF734</f>
        <v>#VALUE!</v>
      </c>
      <c r="AM734" s="11" t="e">
        <f>'OddsRatio_working_3-way'!AA734+'OddsRatio_working_3-way'!AG734</f>
        <v>#VALUE!</v>
      </c>
      <c r="AN734" s="11" t="e">
        <f>'OddsRatio_working_3-way'!AB734+'OddsRatio_working_3-way'!AH734</f>
        <v>#VALUE!</v>
      </c>
      <c r="AO734" s="11" t="e">
        <f>'OddsRatio_working_3-way'!AC734+'OddsRatio_working_3-way'!AI734</f>
        <v>#VALUE!</v>
      </c>
      <c r="AP734" s="11" t="e">
        <f>'OddsRatio_working_3-way'!AD734+'OddsRatio_working_3-way'!AJ734</f>
        <v>#VALUE!</v>
      </c>
      <c r="AQ734" s="11" t="e">
        <f>'OddsRatio_working_3-way'!AE734+'OddsRatio_working_3-way'!AK734</f>
        <v>#VALUE!</v>
      </c>
      <c r="AR734" s="10" t="str">
        <f>IF(A734="","",IF(('OddsRatio_working_3-way'!X734=0),IF(Q734&gt;0,-Q734^(1/3),(-Q734)^(1/3)),'OddsRatio_working_3-way'!AL734-'OddsRatio_working_3-way'!R734/3))</f>
        <v/>
      </c>
      <c r="AS734" s="11" t="e">
        <f>IF(('OddsRatio_working_3-way'!X734=0),IF(Q734&gt;0,-Q734^(1/3),(-Q734)^(1/3)),'OddsRatio_working_3-way'!AM734-'OddsRatio_working_3-way'!R734/3)</f>
        <v>#VALUE!</v>
      </c>
      <c r="AT734" s="11" t="e">
        <f>IF(('OddsRatio_working_3-way'!X734=0),IF(Q734&gt;0,-Q734^(1/3),(-Q734)^(1/3)),'OddsRatio_working_3-way'!AN734-'OddsRatio_working_3-way'!R734/3)</f>
        <v>#VALUE!</v>
      </c>
      <c r="AU734" s="11" t="e">
        <f>IF(('OddsRatio_working_3-way'!X734=0),0,'OddsRatio_working_3-way'!AO734)</f>
        <v>#VALUE!</v>
      </c>
      <c r="AV734" s="11" t="e">
        <f>IF(('OddsRatio_working_3-way'!X734=0),0,'OddsRatio_working_3-way'!AP734)</f>
        <v>#VALUE!</v>
      </c>
      <c r="AW734" s="11" t="e">
        <f>IF(('OddsRatio_working_3-way'!X734=0),0,'OddsRatio_working_3-way'!AQ734)</f>
        <v>#VALUE!</v>
      </c>
    </row>
    <row r="735" spans="1:4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9" t="e">
        <f t="shared" si="156"/>
        <v>#VALUE!</v>
      </c>
      <c r="E735" s="9" t="e">
        <f t="shared" si="157"/>
        <v>#VALUE!</v>
      </c>
      <c r="F735" s="9" t="e">
        <f t="shared" si="158"/>
        <v>#VALUE!</v>
      </c>
      <c r="G735" s="9" t="str">
        <f t="shared" si="159"/>
        <v/>
      </c>
      <c r="H735" s="9" t="str">
        <f t="shared" si="160"/>
        <v/>
      </c>
      <c r="I735" s="9" t="str">
        <f t="shared" si="161"/>
        <v/>
      </c>
      <c r="J735" s="9" t="str">
        <f t="shared" si="162"/>
        <v/>
      </c>
      <c r="K735" s="11" t="e">
        <f t="shared" si="163"/>
        <v>#VALUE!</v>
      </c>
      <c r="L735" s="11" t="e">
        <f t="shared" si="164"/>
        <v>#VALUE!</v>
      </c>
      <c r="M735" s="11" t="e">
        <f t="shared" si="165"/>
        <v>#VALUE!</v>
      </c>
      <c r="N735" s="11" t="e">
        <f>'OddsRatio_working_3-way'!K735+'OddsRatio_working_3-way'!L735+'OddsRatio_working_3-way'!M735-('OddsRatio_working_3-way'!K735*'OddsRatio_working_3-way'!L735)-('OddsRatio_working_3-way'!K735*'OddsRatio_working_3-way'!M735)-('OddsRatio_working_3-way'!L735*'OddsRatio_working_3-way'!M735)+('OddsRatio_working_3-way'!K735*'OddsRatio_working_3-way'!L735*'OddsRatio_working_3-way'!M735)-1</f>
        <v>#VALUE!</v>
      </c>
      <c r="O735" s="11">
        <f>0</f>
        <v>0</v>
      </c>
      <c r="P735" s="11" t="e">
        <f>('OddsRatio_working_3-way'!K735*'OddsRatio_working_3-way'!L735)+('OddsRatio_working_3-way'!K735*'OddsRatio_working_3-way'!M735)+('OddsRatio_working_3-way'!L735*'OddsRatio_working_3-way'!M735)-(3*'OddsRatio_working_3-way'!K735*'OddsRatio_working_3-way'!L735*'OddsRatio_working_3-way'!M735)</f>
        <v>#VALUE!</v>
      </c>
      <c r="Q735" s="11" t="e">
        <f>2*'OddsRatio_working_3-way'!K735*'OddsRatio_working_3-way'!L735*'OddsRatio_working_3-way'!M735</f>
        <v>#VALUE!</v>
      </c>
      <c r="R735" s="11" t="e">
        <f t="shared" si="166"/>
        <v>#VALUE!</v>
      </c>
      <c r="S735" s="11" t="e">
        <f t="shared" si="167"/>
        <v>#VALUE!</v>
      </c>
      <c r="T735" s="11" t="e">
        <f t="shared" si="168"/>
        <v>#VALUE!</v>
      </c>
      <c r="U735" s="11" t="e">
        <f>'OddsRatio_working_3-way'!S735-'OddsRatio_working_3-way'!R735^2/3</f>
        <v>#VALUE!</v>
      </c>
      <c r="V735" s="11" t="e">
        <f>'OddsRatio_working_3-way'!S735*'OddsRatio_working_3-way'!R735/3-2*'OddsRatio_working_3-way'!R735^3/27-'OddsRatio_working_3-way'!T735</f>
        <v>#VALUE!</v>
      </c>
      <c r="W735" s="11" t="e">
        <f>'OddsRatio_working_3-way'!V735^2+4*'OddsRatio_working_3-way'!U735^3/27</f>
        <v>#VALUE!</v>
      </c>
      <c r="X735" s="11" t="e">
        <f>IF('OddsRatio_working_3-way'!W735&gt;0,IF(ABS('OddsRatio_working_3-way'!V735+SQRT('OddsRatio_working_3-way'!W735))/2&gt;0,ABS('OddsRatio_working_3-way'!V735+SQRT('OddsRatio_working_3-way'!W735))/2,ABS('OddsRatio_working_3-way'!V735-SQRT('OddsRatio_working_3-way'!W735))/2),SQRT(-'OddsRatio_working_3-way'!U735^3/27))</f>
        <v>#VALUE!</v>
      </c>
      <c r="Y735" s="11" t="e">
        <f>IF('OddsRatio_working_3-way'!W735&gt;=0,IF('OddsRatio_working_3-way'!V735+SQRT('OddsRatio_working_3-way'!W735)&gt;0,0,PI()),ACOS('OddsRatio_working_3-way'!V735/(2*'OddsRatio_working_3-way'!X735)))</f>
        <v>#VALUE!</v>
      </c>
      <c r="Z735" s="11" t="e">
        <f>'OddsRatio_working_3-way'!X735^(1/3)*COS('OddsRatio_working_3-way'!Y735/3)</f>
        <v>#VALUE!</v>
      </c>
      <c r="AA735" s="11" t="e">
        <f>'OddsRatio_working_3-way'!X735^(1/3)*COS(('OddsRatio_working_3-way'!Y735+2*PI())/3)</f>
        <v>#VALUE!</v>
      </c>
      <c r="AB735" s="11" t="e">
        <f>'OddsRatio_working_3-way'!X735^(1/3)*COS(('OddsRatio_working_3-way'!Y735+4*PI())/3)</f>
        <v>#VALUE!</v>
      </c>
      <c r="AC735" s="11" t="e">
        <f>'OddsRatio_working_3-way'!X735^(1/3)*SIN('OddsRatio_working_3-way'!Y735/3)</f>
        <v>#VALUE!</v>
      </c>
      <c r="AD735" s="11" t="e">
        <f>'OddsRatio_working_3-way'!X735^(1/3)*SIN(('OddsRatio_working_3-way'!Y735+2*PI())/3)</f>
        <v>#VALUE!</v>
      </c>
      <c r="AE735" s="11" t="e">
        <f>'OddsRatio_working_3-way'!X735^(1/3)*SIN(('OddsRatio_working_3-way'!Y735+4*PI())/3)</f>
        <v>#VALUE!</v>
      </c>
      <c r="AF735" s="11" t="e">
        <f>-'OddsRatio_working_3-way'!U735/(3*'OddsRatio_working_3-way'!X735^(1/3))*COS(('OddsRatio_working_3-way'!Y735)/3)</f>
        <v>#VALUE!</v>
      </c>
      <c r="AG735" s="11" t="e">
        <f>-'OddsRatio_working_3-way'!U735/(3*'OddsRatio_working_3-way'!X735^(1/3))*COS(('OddsRatio_working_3-way'!Y735+2*PI())/3)</f>
        <v>#VALUE!</v>
      </c>
      <c r="AH735" s="11" t="e">
        <f>-'OddsRatio_working_3-way'!U735/(3*'OddsRatio_working_3-way'!X735^(1/3))*COS(('OddsRatio_working_3-way'!Y735+4*PI())/3)</f>
        <v>#VALUE!</v>
      </c>
      <c r="AI735" s="11" t="e">
        <f>'OddsRatio_working_3-way'!U735/(3*'OddsRatio_working_3-way'!X735^(1/3))*SIN(('OddsRatio_working_3-way'!Y735)/3)</f>
        <v>#VALUE!</v>
      </c>
      <c r="AJ735" s="11" t="e">
        <f>'OddsRatio_working_3-way'!U735/(3*'OddsRatio_working_3-way'!X735^(1/3))*SIN(('OddsRatio_working_3-way'!Y735+2*PI())/3)</f>
        <v>#VALUE!</v>
      </c>
      <c r="AK735" s="11" t="e">
        <f>'OddsRatio_working_3-way'!U735/(3*'OddsRatio_working_3-way'!X735^(1/3))*SIN(('OddsRatio_working_3-way'!Y735+4*PI())/3)</f>
        <v>#VALUE!</v>
      </c>
      <c r="AL735" s="11" t="e">
        <f>'OddsRatio_working_3-way'!Z735+'OddsRatio_working_3-way'!AF735</f>
        <v>#VALUE!</v>
      </c>
      <c r="AM735" s="11" t="e">
        <f>'OddsRatio_working_3-way'!AA735+'OddsRatio_working_3-way'!AG735</f>
        <v>#VALUE!</v>
      </c>
      <c r="AN735" s="11" t="e">
        <f>'OddsRatio_working_3-way'!AB735+'OddsRatio_working_3-way'!AH735</f>
        <v>#VALUE!</v>
      </c>
      <c r="AO735" s="11" t="e">
        <f>'OddsRatio_working_3-way'!AC735+'OddsRatio_working_3-way'!AI735</f>
        <v>#VALUE!</v>
      </c>
      <c r="AP735" s="11" t="e">
        <f>'OddsRatio_working_3-way'!AD735+'OddsRatio_working_3-way'!AJ735</f>
        <v>#VALUE!</v>
      </c>
      <c r="AQ735" s="11" t="e">
        <f>'OddsRatio_working_3-way'!AE735+'OddsRatio_working_3-way'!AK735</f>
        <v>#VALUE!</v>
      </c>
      <c r="AR735" s="10" t="str">
        <f>IF(A735="","",IF(('OddsRatio_working_3-way'!X735=0),IF(Q735&gt;0,-Q735^(1/3),(-Q735)^(1/3)),'OddsRatio_working_3-way'!AL735-'OddsRatio_working_3-way'!R735/3))</f>
        <v/>
      </c>
      <c r="AS735" s="11" t="e">
        <f>IF(('OddsRatio_working_3-way'!X735=0),IF(Q735&gt;0,-Q735^(1/3),(-Q735)^(1/3)),'OddsRatio_working_3-way'!AM735-'OddsRatio_working_3-way'!R735/3)</f>
        <v>#VALUE!</v>
      </c>
      <c r="AT735" s="11" t="e">
        <f>IF(('OddsRatio_working_3-way'!X735=0),IF(Q735&gt;0,-Q735^(1/3),(-Q735)^(1/3)),'OddsRatio_working_3-way'!AN735-'OddsRatio_working_3-way'!R735/3)</f>
        <v>#VALUE!</v>
      </c>
      <c r="AU735" s="11" t="e">
        <f>IF(('OddsRatio_working_3-way'!X735=0),0,'OddsRatio_working_3-way'!AO735)</f>
        <v>#VALUE!</v>
      </c>
      <c r="AV735" s="11" t="e">
        <f>IF(('OddsRatio_working_3-way'!X735=0),0,'OddsRatio_working_3-way'!AP735)</f>
        <v>#VALUE!</v>
      </c>
      <c r="AW735" s="11" t="e">
        <f>IF(('OddsRatio_working_3-way'!X735=0),0,'OddsRatio_working_3-way'!AQ735)</f>
        <v>#VALUE!</v>
      </c>
    </row>
    <row r="736" spans="1:4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9" t="e">
        <f t="shared" si="156"/>
        <v>#VALUE!</v>
      </c>
      <c r="E736" s="9" t="e">
        <f t="shared" si="157"/>
        <v>#VALUE!</v>
      </c>
      <c r="F736" s="9" t="e">
        <f t="shared" si="158"/>
        <v>#VALUE!</v>
      </c>
      <c r="G736" s="9" t="str">
        <f t="shared" si="159"/>
        <v/>
      </c>
      <c r="H736" s="9" t="str">
        <f t="shared" si="160"/>
        <v/>
      </c>
      <c r="I736" s="9" t="str">
        <f t="shared" si="161"/>
        <v/>
      </c>
      <c r="J736" s="9" t="str">
        <f t="shared" si="162"/>
        <v/>
      </c>
      <c r="K736" s="11" t="e">
        <f t="shared" si="163"/>
        <v>#VALUE!</v>
      </c>
      <c r="L736" s="11" t="e">
        <f t="shared" si="164"/>
        <v>#VALUE!</v>
      </c>
      <c r="M736" s="11" t="e">
        <f t="shared" si="165"/>
        <v>#VALUE!</v>
      </c>
      <c r="N736" s="11" t="e">
        <f>'OddsRatio_working_3-way'!K736+'OddsRatio_working_3-way'!L736+'OddsRatio_working_3-way'!M736-('OddsRatio_working_3-way'!K736*'OddsRatio_working_3-way'!L736)-('OddsRatio_working_3-way'!K736*'OddsRatio_working_3-way'!M736)-('OddsRatio_working_3-way'!L736*'OddsRatio_working_3-way'!M736)+('OddsRatio_working_3-way'!K736*'OddsRatio_working_3-way'!L736*'OddsRatio_working_3-way'!M736)-1</f>
        <v>#VALUE!</v>
      </c>
      <c r="O736" s="11">
        <f>0</f>
        <v>0</v>
      </c>
      <c r="P736" s="11" t="e">
        <f>('OddsRatio_working_3-way'!K736*'OddsRatio_working_3-way'!L736)+('OddsRatio_working_3-way'!K736*'OddsRatio_working_3-way'!M736)+('OddsRatio_working_3-way'!L736*'OddsRatio_working_3-way'!M736)-(3*'OddsRatio_working_3-way'!K736*'OddsRatio_working_3-way'!L736*'OddsRatio_working_3-way'!M736)</f>
        <v>#VALUE!</v>
      </c>
      <c r="Q736" s="11" t="e">
        <f>2*'OddsRatio_working_3-way'!K736*'OddsRatio_working_3-way'!L736*'OddsRatio_working_3-way'!M736</f>
        <v>#VALUE!</v>
      </c>
      <c r="R736" s="11" t="e">
        <f t="shared" si="166"/>
        <v>#VALUE!</v>
      </c>
      <c r="S736" s="11" t="e">
        <f t="shared" si="167"/>
        <v>#VALUE!</v>
      </c>
      <c r="T736" s="11" t="e">
        <f t="shared" si="168"/>
        <v>#VALUE!</v>
      </c>
      <c r="U736" s="11" t="e">
        <f>'OddsRatio_working_3-way'!S736-'OddsRatio_working_3-way'!R736^2/3</f>
        <v>#VALUE!</v>
      </c>
      <c r="V736" s="11" t="e">
        <f>'OddsRatio_working_3-way'!S736*'OddsRatio_working_3-way'!R736/3-2*'OddsRatio_working_3-way'!R736^3/27-'OddsRatio_working_3-way'!T736</f>
        <v>#VALUE!</v>
      </c>
      <c r="W736" s="11" t="e">
        <f>'OddsRatio_working_3-way'!V736^2+4*'OddsRatio_working_3-way'!U736^3/27</f>
        <v>#VALUE!</v>
      </c>
      <c r="X736" s="11" t="e">
        <f>IF('OddsRatio_working_3-way'!W736&gt;0,IF(ABS('OddsRatio_working_3-way'!V736+SQRT('OddsRatio_working_3-way'!W736))/2&gt;0,ABS('OddsRatio_working_3-way'!V736+SQRT('OddsRatio_working_3-way'!W736))/2,ABS('OddsRatio_working_3-way'!V736-SQRT('OddsRatio_working_3-way'!W736))/2),SQRT(-'OddsRatio_working_3-way'!U736^3/27))</f>
        <v>#VALUE!</v>
      </c>
      <c r="Y736" s="11" t="e">
        <f>IF('OddsRatio_working_3-way'!W736&gt;=0,IF('OddsRatio_working_3-way'!V736+SQRT('OddsRatio_working_3-way'!W736)&gt;0,0,PI()),ACOS('OddsRatio_working_3-way'!V736/(2*'OddsRatio_working_3-way'!X736)))</f>
        <v>#VALUE!</v>
      </c>
      <c r="Z736" s="11" t="e">
        <f>'OddsRatio_working_3-way'!X736^(1/3)*COS('OddsRatio_working_3-way'!Y736/3)</f>
        <v>#VALUE!</v>
      </c>
      <c r="AA736" s="11" t="e">
        <f>'OddsRatio_working_3-way'!X736^(1/3)*COS(('OddsRatio_working_3-way'!Y736+2*PI())/3)</f>
        <v>#VALUE!</v>
      </c>
      <c r="AB736" s="11" t="e">
        <f>'OddsRatio_working_3-way'!X736^(1/3)*COS(('OddsRatio_working_3-way'!Y736+4*PI())/3)</f>
        <v>#VALUE!</v>
      </c>
      <c r="AC736" s="11" t="e">
        <f>'OddsRatio_working_3-way'!X736^(1/3)*SIN('OddsRatio_working_3-way'!Y736/3)</f>
        <v>#VALUE!</v>
      </c>
      <c r="AD736" s="11" t="e">
        <f>'OddsRatio_working_3-way'!X736^(1/3)*SIN(('OddsRatio_working_3-way'!Y736+2*PI())/3)</f>
        <v>#VALUE!</v>
      </c>
      <c r="AE736" s="11" t="e">
        <f>'OddsRatio_working_3-way'!X736^(1/3)*SIN(('OddsRatio_working_3-way'!Y736+4*PI())/3)</f>
        <v>#VALUE!</v>
      </c>
      <c r="AF736" s="11" t="e">
        <f>-'OddsRatio_working_3-way'!U736/(3*'OddsRatio_working_3-way'!X736^(1/3))*COS(('OddsRatio_working_3-way'!Y736)/3)</f>
        <v>#VALUE!</v>
      </c>
      <c r="AG736" s="11" t="e">
        <f>-'OddsRatio_working_3-way'!U736/(3*'OddsRatio_working_3-way'!X736^(1/3))*COS(('OddsRatio_working_3-way'!Y736+2*PI())/3)</f>
        <v>#VALUE!</v>
      </c>
      <c r="AH736" s="11" t="e">
        <f>-'OddsRatio_working_3-way'!U736/(3*'OddsRatio_working_3-way'!X736^(1/3))*COS(('OddsRatio_working_3-way'!Y736+4*PI())/3)</f>
        <v>#VALUE!</v>
      </c>
      <c r="AI736" s="11" t="e">
        <f>'OddsRatio_working_3-way'!U736/(3*'OddsRatio_working_3-way'!X736^(1/3))*SIN(('OddsRatio_working_3-way'!Y736)/3)</f>
        <v>#VALUE!</v>
      </c>
      <c r="AJ736" s="11" t="e">
        <f>'OddsRatio_working_3-way'!U736/(3*'OddsRatio_working_3-way'!X736^(1/3))*SIN(('OddsRatio_working_3-way'!Y736+2*PI())/3)</f>
        <v>#VALUE!</v>
      </c>
      <c r="AK736" s="11" t="e">
        <f>'OddsRatio_working_3-way'!U736/(3*'OddsRatio_working_3-way'!X736^(1/3))*SIN(('OddsRatio_working_3-way'!Y736+4*PI())/3)</f>
        <v>#VALUE!</v>
      </c>
      <c r="AL736" s="11" t="e">
        <f>'OddsRatio_working_3-way'!Z736+'OddsRatio_working_3-way'!AF736</f>
        <v>#VALUE!</v>
      </c>
      <c r="AM736" s="11" t="e">
        <f>'OddsRatio_working_3-way'!AA736+'OddsRatio_working_3-way'!AG736</f>
        <v>#VALUE!</v>
      </c>
      <c r="AN736" s="11" t="e">
        <f>'OddsRatio_working_3-way'!AB736+'OddsRatio_working_3-way'!AH736</f>
        <v>#VALUE!</v>
      </c>
      <c r="AO736" s="11" t="e">
        <f>'OddsRatio_working_3-way'!AC736+'OddsRatio_working_3-way'!AI736</f>
        <v>#VALUE!</v>
      </c>
      <c r="AP736" s="11" t="e">
        <f>'OddsRatio_working_3-way'!AD736+'OddsRatio_working_3-way'!AJ736</f>
        <v>#VALUE!</v>
      </c>
      <c r="AQ736" s="11" t="e">
        <f>'OddsRatio_working_3-way'!AE736+'OddsRatio_working_3-way'!AK736</f>
        <v>#VALUE!</v>
      </c>
      <c r="AR736" s="10" t="str">
        <f>IF(A736="","",IF(('OddsRatio_working_3-way'!X736=0),IF(Q736&gt;0,-Q736^(1/3),(-Q736)^(1/3)),'OddsRatio_working_3-way'!AL736-'OddsRatio_working_3-way'!R736/3))</f>
        <v/>
      </c>
      <c r="AS736" s="11" t="e">
        <f>IF(('OddsRatio_working_3-way'!X736=0),IF(Q736&gt;0,-Q736^(1/3),(-Q736)^(1/3)),'OddsRatio_working_3-way'!AM736-'OddsRatio_working_3-way'!R736/3)</f>
        <v>#VALUE!</v>
      </c>
      <c r="AT736" s="11" t="e">
        <f>IF(('OddsRatio_working_3-way'!X736=0),IF(Q736&gt;0,-Q736^(1/3),(-Q736)^(1/3)),'OddsRatio_working_3-way'!AN736-'OddsRatio_working_3-way'!R736/3)</f>
        <v>#VALUE!</v>
      </c>
      <c r="AU736" s="11" t="e">
        <f>IF(('OddsRatio_working_3-way'!X736=0),0,'OddsRatio_working_3-way'!AO736)</f>
        <v>#VALUE!</v>
      </c>
      <c r="AV736" s="11" t="e">
        <f>IF(('OddsRatio_working_3-way'!X736=0),0,'OddsRatio_working_3-way'!AP736)</f>
        <v>#VALUE!</v>
      </c>
      <c r="AW736" s="11" t="e">
        <f>IF(('OddsRatio_working_3-way'!X736=0),0,'OddsRatio_working_3-way'!AQ736)</f>
        <v>#VALUE!</v>
      </c>
    </row>
    <row r="737" spans="1:4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9" t="e">
        <f t="shared" si="156"/>
        <v>#VALUE!</v>
      </c>
      <c r="E737" s="9" t="e">
        <f t="shared" si="157"/>
        <v>#VALUE!</v>
      </c>
      <c r="F737" s="9" t="e">
        <f t="shared" si="158"/>
        <v>#VALUE!</v>
      </c>
      <c r="G737" s="9" t="str">
        <f t="shared" si="159"/>
        <v/>
      </c>
      <c r="H737" s="9" t="str">
        <f t="shared" si="160"/>
        <v/>
      </c>
      <c r="I737" s="9" t="str">
        <f t="shared" si="161"/>
        <v/>
      </c>
      <c r="J737" s="9" t="str">
        <f t="shared" si="162"/>
        <v/>
      </c>
      <c r="K737" s="11" t="e">
        <f t="shared" si="163"/>
        <v>#VALUE!</v>
      </c>
      <c r="L737" s="11" t="e">
        <f t="shared" si="164"/>
        <v>#VALUE!</v>
      </c>
      <c r="M737" s="11" t="e">
        <f t="shared" si="165"/>
        <v>#VALUE!</v>
      </c>
      <c r="N737" s="11" t="e">
        <f>'OddsRatio_working_3-way'!K737+'OddsRatio_working_3-way'!L737+'OddsRatio_working_3-way'!M737-('OddsRatio_working_3-way'!K737*'OddsRatio_working_3-way'!L737)-('OddsRatio_working_3-way'!K737*'OddsRatio_working_3-way'!M737)-('OddsRatio_working_3-way'!L737*'OddsRatio_working_3-way'!M737)+('OddsRatio_working_3-way'!K737*'OddsRatio_working_3-way'!L737*'OddsRatio_working_3-way'!M737)-1</f>
        <v>#VALUE!</v>
      </c>
      <c r="O737" s="11">
        <f>0</f>
        <v>0</v>
      </c>
      <c r="P737" s="11" t="e">
        <f>('OddsRatio_working_3-way'!K737*'OddsRatio_working_3-way'!L737)+('OddsRatio_working_3-way'!K737*'OddsRatio_working_3-way'!M737)+('OddsRatio_working_3-way'!L737*'OddsRatio_working_3-way'!M737)-(3*'OddsRatio_working_3-way'!K737*'OddsRatio_working_3-way'!L737*'OddsRatio_working_3-way'!M737)</f>
        <v>#VALUE!</v>
      </c>
      <c r="Q737" s="11" t="e">
        <f>2*'OddsRatio_working_3-way'!K737*'OddsRatio_working_3-way'!L737*'OddsRatio_working_3-way'!M737</f>
        <v>#VALUE!</v>
      </c>
      <c r="R737" s="11" t="e">
        <f t="shared" si="166"/>
        <v>#VALUE!</v>
      </c>
      <c r="S737" s="11" t="e">
        <f t="shared" si="167"/>
        <v>#VALUE!</v>
      </c>
      <c r="T737" s="11" t="e">
        <f t="shared" si="168"/>
        <v>#VALUE!</v>
      </c>
      <c r="U737" s="11" t="e">
        <f>'OddsRatio_working_3-way'!S737-'OddsRatio_working_3-way'!R737^2/3</f>
        <v>#VALUE!</v>
      </c>
      <c r="V737" s="11" t="e">
        <f>'OddsRatio_working_3-way'!S737*'OddsRatio_working_3-way'!R737/3-2*'OddsRatio_working_3-way'!R737^3/27-'OddsRatio_working_3-way'!T737</f>
        <v>#VALUE!</v>
      </c>
      <c r="W737" s="11" t="e">
        <f>'OddsRatio_working_3-way'!V737^2+4*'OddsRatio_working_3-way'!U737^3/27</f>
        <v>#VALUE!</v>
      </c>
      <c r="X737" s="11" t="e">
        <f>IF('OddsRatio_working_3-way'!W737&gt;0,IF(ABS('OddsRatio_working_3-way'!V737+SQRT('OddsRatio_working_3-way'!W737))/2&gt;0,ABS('OddsRatio_working_3-way'!V737+SQRT('OddsRatio_working_3-way'!W737))/2,ABS('OddsRatio_working_3-way'!V737-SQRT('OddsRatio_working_3-way'!W737))/2),SQRT(-'OddsRatio_working_3-way'!U737^3/27))</f>
        <v>#VALUE!</v>
      </c>
      <c r="Y737" s="11" t="e">
        <f>IF('OddsRatio_working_3-way'!W737&gt;=0,IF('OddsRatio_working_3-way'!V737+SQRT('OddsRatio_working_3-way'!W737)&gt;0,0,PI()),ACOS('OddsRatio_working_3-way'!V737/(2*'OddsRatio_working_3-way'!X737)))</f>
        <v>#VALUE!</v>
      </c>
      <c r="Z737" s="11" t="e">
        <f>'OddsRatio_working_3-way'!X737^(1/3)*COS('OddsRatio_working_3-way'!Y737/3)</f>
        <v>#VALUE!</v>
      </c>
      <c r="AA737" s="11" t="e">
        <f>'OddsRatio_working_3-way'!X737^(1/3)*COS(('OddsRatio_working_3-way'!Y737+2*PI())/3)</f>
        <v>#VALUE!</v>
      </c>
      <c r="AB737" s="11" t="e">
        <f>'OddsRatio_working_3-way'!X737^(1/3)*COS(('OddsRatio_working_3-way'!Y737+4*PI())/3)</f>
        <v>#VALUE!</v>
      </c>
      <c r="AC737" s="11" t="e">
        <f>'OddsRatio_working_3-way'!X737^(1/3)*SIN('OddsRatio_working_3-way'!Y737/3)</f>
        <v>#VALUE!</v>
      </c>
      <c r="AD737" s="11" t="e">
        <f>'OddsRatio_working_3-way'!X737^(1/3)*SIN(('OddsRatio_working_3-way'!Y737+2*PI())/3)</f>
        <v>#VALUE!</v>
      </c>
      <c r="AE737" s="11" t="e">
        <f>'OddsRatio_working_3-way'!X737^(1/3)*SIN(('OddsRatio_working_3-way'!Y737+4*PI())/3)</f>
        <v>#VALUE!</v>
      </c>
      <c r="AF737" s="11" t="e">
        <f>-'OddsRatio_working_3-way'!U737/(3*'OddsRatio_working_3-way'!X737^(1/3))*COS(('OddsRatio_working_3-way'!Y737)/3)</f>
        <v>#VALUE!</v>
      </c>
      <c r="AG737" s="11" t="e">
        <f>-'OddsRatio_working_3-way'!U737/(3*'OddsRatio_working_3-way'!X737^(1/3))*COS(('OddsRatio_working_3-way'!Y737+2*PI())/3)</f>
        <v>#VALUE!</v>
      </c>
      <c r="AH737" s="11" t="e">
        <f>-'OddsRatio_working_3-way'!U737/(3*'OddsRatio_working_3-way'!X737^(1/3))*COS(('OddsRatio_working_3-way'!Y737+4*PI())/3)</f>
        <v>#VALUE!</v>
      </c>
      <c r="AI737" s="11" t="e">
        <f>'OddsRatio_working_3-way'!U737/(3*'OddsRatio_working_3-way'!X737^(1/3))*SIN(('OddsRatio_working_3-way'!Y737)/3)</f>
        <v>#VALUE!</v>
      </c>
      <c r="AJ737" s="11" t="e">
        <f>'OddsRatio_working_3-way'!U737/(3*'OddsRatio_working_3-way'!X737^(1/3))*SIN(('OddsRatio_working_3-way'!Y737+2*PI())/3)</f>
        <v>#VALUE!</v>
      </c>
      <c r="AK737" s="11" t="e">
        <f>'OddsRatio_working_3-way'!U737/(3*'OddsRatio_working_3-way'!X737^(1/3))*SIN(('OddsRatio_working_3-way'!Y737+4*PI())/3)</f>
        <v>#VALUE!</v>
      </c>
      <c r="AL737" s="11" t="e">
        <f>'OddsRatio_working_3-way'!Z737+'OddsRatio_working_3-way'!AF737</f>
        <v>#VALUE!</v>
      </c>
      <c r="AM737" s="11" t="e">
        <f>'OddsRatio_working_3-way'!AA737+'OddsRatio_working_3-way'!AG737</f>
        <v>#VALUE!</v>
      </c>
      <c r="AN737" s="11" t="e">
        <f>'OddsRatio_working_3-way'!AB737+'OddsRatio_working_3-way'!AH737</f>
        <v>#VALUE!</v>
      </c>
      <c r="AO737" s="11" t="e">
        <f>'OddsRatio_working_3-way'!AC737+'OddsRatio_working_3-way'!AI737</f>
        <v>#VALUE!</v>
      </c>
      <c r="AP737" s="11" t="e">
        <f>'OddsRatio_working_3-way'!AD737+'OddsRatio_working_3-way'!AJ737</f>
        <v>#VALUE!</v>
      </c>
      <c r="AQ737" s="11" t="e">
        <f>'OddsRatio_working_3-way'!AE737+'OddsRatio_working_3-way'!AK737</f>
        <v>#VALUE!</v>
      </c>
      <c r="AR737" s="10" t="str">
        <f>IF(A737="","",IF(('OddsRatio_working_3-way'!X737=0),IF(Q737&gt;0,-Q737^(1/3),(-Q737)^(1/3)),'OddsRatio_working_3-way'!AL737-'OddsRatio_working_3-way'!R737/3))</f>
        <v/>
      </c>
      <c r="AS737" s="11" t="e">
        <f>IF(('OddsRatio_working_3-way'!X737=0),IF(Q737&gt;0,-Q737^(1/3),(-Q737)^(1/3)),'OddsRatio_working_3-way'!AM737-'OddsRatio_working_3-way'!R737/3)</f>
        <v>#VALUE!</v>
      </c>
      <c r="AT737" s="11" t="e">
        <f>IF(('OddsRatio_working_3-way'!X737=0),IF(Q737&gt;0,-Q737^(1/3),(-Q737)^(1/3)),'OddsRatio_working_3-way'!AN737-'OddsRatio_working_3-way'!R737/3)</f>
        <v>#VALUE!</v>
      </c>
      <c r="AU737" s="11" t="e">
        <f>IF(('OddsRatio_working_3-way'!X737=0),0,'OddsRatio_working_3-way'!AO737)</f>
        <v>#VALUE!</v>
      </c>
      <c r="AV737" s="11" t="e">
        <f>IF(('OddsRatio_working_3-way'!X737=0),0,'OddsRatio_working_3-way'!AP737)</f>
        <v>#VALUE!</v>
      </c>
      <c r="AW737" s="11" t="e">
        <f>IF(('OddsRatio_working_3-way'!X737=0),0,'OddsRatio_working_3-way'!AQ737)</f>
        <v>#VALUE!</v>
      </c>
    </row>
    <row r="738" spans="1:4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9" t="e">
        <f t="shared" si="156"/>
        <v>#VALUE!</v>
      </c>
      <c r="E738" s="9" t="e">
        <f t="shared" si="157"/>
        <v>#VALUE!</v>
      </c>
      <c r="F738" s="9" t="e">
        <f t="shared" si="158"/>
        <v>#VALUE!</v>
      </c>
      <c r="G738" s="9" t="str">
        <f t="shared" si="159"/>
        <v/>
      </c>
      <c r="H738" s="9" t="str">
        <f t="shared" si="160"/>
        <v/>
      </c>
      <c r="I738" s="9" t="str">
        <f t="shared" si="161"/>
        <v/>
      </c>
      <c r="J738" s="9" t="str">
        <f t="shared" si="162"/>
        <v/>
      </c>
      <c r="K738" s="11" t="e">
        <f t="shared" si="163"/>
        <v>#VALUE!</v>
      </c>
      <c r="L738" s="11" t="e">
        <f t="shared" si="164"/>
        <v>#VALUE!</v>
      </c>
      <c r="M738" s="11" t="e">
        <f t="shared" si="165"/>
        <v>#VALUE!</v>
      </c>
      <c r="N738" s="11" t="e">
        <f>'OddsRatio_working_3-way'!K738+'OddsRatio_working_3-way'!L738+'OddsRatio_working_3-way'!M738-('OddsRatio_working_3-way'!K738*'OddsRatio_working_3-way'!L738)-('OddsRatio_working_3-way'!K738*'OddsRatio_working_3-way'!M738)-('OddsRatio_working_3-way'!L738*'OddsRatio_working_3-way'!M738)+('OddsRatio_working_3-way'!K738*'OddsRatio_working_3-way'!L738*'OddsRatio_working_3-way'!M738)-1</f>
        <v>#VALUE!</v>
      </c>
      <c r="O738" s="11">
        <f>0</f>
        <v>0</v>
      </c>
      <c r="P738" s="11" t="e">
        <f>('OddsRatio_working_3-way'!K738*'OddsRatio_working_3-way'!L738)+('OddsRatio_working_3-way'!K738*'OddsRatio_working_3-way'!M738)+('OddsRatio_working_3-way'!L738*'OddsRatio_working_3-way'!M738)-(3*'OddsRatio_working_3-way'!K738*'OddsRatio_working_3-way'!L738*'OddsRatio_working_3-way'!M738)</f>
        <v>#VALUE!</v>
      </c>
      <c r="Q738" s="11" t="e">
        <f>2*'OddsRatio_working_3-way'!K738*'OddsRatio_working_3-way'!L738*'OddsRatio_working_3-way'!M738</f>
        <v>#VALUE!</v>
      </c>
      <c r="R738" s="11" t="e">
        <f t="shared" si="166"/>
        <v>#VALUE!</v>
      </c>
      <c r="S738" s="11" t="e">
        <f t="shared" si="167"/>
        <v>#VALUE!</v>
      </c>
      <c r="T738" s="11" t="e">
        <f t="shared" si="168"/>
        <v>#VALUE!</v>
      </c>
      <c r="U738" s="11" t="e">
        <f>'OddsRatio_working_3-way'!S738-'OddsRatio_working_3-way'!R738^2/3</f>
        <v>#VALUE!</v>
      </c>
      <c r="V738" s="11" t="e">
        <f>'OddsRatio_working_3-way'!S738*'OddsRatio_working_3-way'!R738/3-2*'OddsRatio_working_3-way'!R738^3/27-'OddsRatio_working_3-way'!T738</f>
        <v>#VALUE!</v>
      </c>
      <c r="W738" s="11" t="e">
        <f>'OddsRatio_working_3-way'!V738^2+4*'OddsRatio_working_3-way'!U738^3/27</f>
        <v>#VALUE!</v>
      </c>
      <c r="X738" s="11" t="e">
        <f>IF('OddsRatio_working_3-way'!W738&gt;0,IF(ABS('OddsRatio_working_3-way'!V738+SQRT('OddsRatio_working_3-way'!W738))/2&gt;0,ABS('OddsRatio_working_3-way'!V738+SQRT('OddsRatio_working_3-way'!W738))/2,ABS('OddsRatio_working_3-way'!V738-SQRT('OddsRatio_working_3-way'!W738))/2),SQRT(-'OddsRatio_working_3-way'!U738^3/27))</f>
        <v>#VALUE!</v>
      </c>
      <c r="Y738" s="11" t="e">
        <f>IF('OddsRatio_working_3-way'!W738&gt;=0,IF('OddsRatio_working_3-way'!V738+SQRT('OddsRatio_working_3-way'!W738)&gt;0,0,PI()),ACOS('OddsRatio_working_3-way'!V738/(2*'OddsRatio_working_3-way'!X738)))</f>
        <v>#VALUE!</v>
      </c>
      <c r="Z738" s="11" t="e">
        <f>'OddsRatio_working_3-way'!X738^(1/3)*COS('OddsRatio_working_3-way'!Y738/3)</f>
        <v>#VALUE!</v>
      </c>
      <c r="AA738" s="11" t="e">
        <f>'OddsRatio_working_3-way'!X738^(1/3)*COS(('OddsRatio_working_3-way'!Y738+2*PI())/3)</f>
        <v>#VALUE!</v>
      </c>
      <c r="AB738" s="11" t="e">
        <f>'OddsRatio_working_3-way'!X738^(1/3)*COS(('OddsRatio_working_3-way'!Y738+4*PI())/3)</f>
        <v>#VALUE!</v>
      </c>
      <c r="AC738" s="11" t="e">
        <f>'OddsRatio_working_3-way'!X738^(1/3)*SIN('OddsRatio_working_3-way'!Y738/3)</f>
        <v>#VALUE!</v>
      </c>
      <c r="AD738" s="11" t="e">
        <f>'OddsRatio_working_3-way'!X738^(1/3)*SIN(('OddsRatio_working_3-way'!Y738+2*PI())/3)</f>
        <v>#VALUE!</v>
      </c>
      <c r="AE738" s="11" t="e">
        <f>'OddsRatio_working_3-way'!X738^(1/3)*SIN(('OddsRatio_working_3-way'!Y738+4*PI())/3)</f>
        <v>#VALUE!</v>
      </c>
      <c r="AF738" s="11" t="e">
        <f>-'OddsRatio_working_3-way'!U738/(3*'OddsRatio_working_3-way'!X738^(1/3))*COS(('OddsRatio_working_3-way'!Y738)/3)</f>
        <v>#VALUE!</v>
      </c>
      <c r="AG738" s="11" t="e">
        <f>-'OddsRatio_working_3-way'!U738/(3*'OddsRatio_working_3-way'!X738^(1/3))*COS(('OddsRatio_working_3-way'!Y738+2*PI())/3)</f>
        <v>#VALUE!</v>
      </c>
      <c r="AH738" s="11" t="e">
        <f>-'OddsRatio_working_3-way'!U738/(3*'OddsRatio_working_3-way'!X738^(1/3))*COS(('OddsRatio_working_3-way'!Y738+4*PI())/3)</f>
        <v>#VALUE!</v>
      </c>
      <c r="AI738" s="11" t="e">
        <f>'OddsRatio_working_3-way'!U738/(3*'OddsRatio_working_3-way'!X738^(1/3))*SIN(('OddsRatio_working_3-way'!Y738)/3)</f>
        <v>#VALUE!</v>
      </c>
      <c r="AJ738" s="11" t="e">
        <f>'OddsRatio_working_3-way'!U738/(3*'OddsRatio_working_3-way'!X738^(1/3))*SIN(('OddsRatio_working_3-way'!Y738+2*PI())/3)</f>
        <v>#VALUE!</v>
      </c>
      <c r="AK738" s="11" t="e">
        <f>'OddsRatio_working_3-way'!U738/(3*'OddsRatio_working_3-way'!X738^(1/3))*SIN(('OddsRatio_working_3-way'!Y738+4*PI())/3)</f>
        <v>#VALUE!</v>
      </c>
      <c r="AL738" s="11" t="e">
        <f>'OddsRatio_working_3-way'!Z738+'OddsRatio_working_3-way'!AF738</f>
        <v>#VALUE!</v>
      </c>
      <c r="AM738" s="11" t="e">
        <f>'OddsRatio_working_3-way'!AA738+'OddsRatio_working_3-way'!AG738</f>
        <v>#VALUE!</v>
      </c>
      <c r="AN738" s="11" t="e">
        <f>'OddsRatio_working_3-way'!AB738+'OddsRatio_working_3-way'!AH738</f>
        <v>#VALUE!</v>
      </c>
      <c r="AO738" s="11" t="e">
        <f>'OddsRatio_working_3-way'!AC738+'OddsRatio_working_3-way'!AI738</f>
        <v>#VALUE!</v>
      </c>
      <c r="AP738" s="11" t="e">
        <f>'OddsRatio_working_3-way'!AD738+'OddsRatio_working_3-way'!AJ738</f>
        <v>#VALUE!</v>
      </c>
      <c r="AQ738" s="11" t="e">
        <f>'OddsRatio_working_3-way'!AE738+'OddsRatio_working_3-way'!AK738</f>
        <v>#VALUE!</v>
      </c>
      <c r="AR738" s="10" t="str">
        <f>IF(A738="","",IF(('OddsRatio_working_3-way'!X738=0),IF(Q738&gt;0,-Q738^(1/3),(-Q738)^(1/3)),'OddsRatio_working_3-way'!AL738-'OddsRatio_working_3-way'!R738/3))</f>
        <v/>
      </c>
      <c r="AS738" s="11" t="e">
        <f>IF(('OddsRatio_working_3-way'!X738=0),IF(Q738&gt;0,-Q738^(1/3),(-Q738)^(1/3)),'OddsRatio_working_3-way'!AM738-'OddsRatio_working_3-way'!R738/3)</f>
        <v>#VALUE!</v>
      </c>
      <c r="AT738" s="11" t="e">
        <f>IF(('OddsRatio_working_3-way'!X738=0),IF(Q738&gt;0,-Q738^(1/3),(-Q738)^(1/3)),'OddsRatio_working_3-way'!AN738-'OddsRatio_working_3-way'!R738/3)</f>
        <v>#VALUE!</v>
      </c>
      <c r="AU738" s="11" t="e">
        <f>IF(('OddsRatio_working_3-way'!X738=0),0,'OddsRatio_working_3-way'!AO738)</f>
        <v>#VALUE!</v>
      </c>
      <c r="AV738" s="11" t="e">
        <f>IF(('OddsRatio_working_3-way'!X738=0),0,'OddsRatio_working_3-way'!AP738)</f>
        <v>#VALUE!</v>
      </c>
      <c r="AW738" s="11" t="e">
        <f>IF(('OddsRatio_working_3-way'!X738=0),0,'OddsRatio_working_3-way'!AQ738)</f>
        <v>#VALUE!</v>
      </c>
    </row>
    <row r="739" spans="1:4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9" t="e">
        <f t="shared" si="156"/>
        <v>#VALUE!</v>
      </c>
      <c r="E739" s="9" t="e">
        <f t="shared" si="157"/>
        <v>#VALUE!</v>
      </c>
      <c r="F739" s="9" t="e">
        <f t="shared" si="158"/>
        <v>#VALUE!</v>
      </c>
      <c r="G739" s="9" t="str">
        <f t="shared" si="159"/>
        <v/>
      </c>
      <c r="H739" s="9" t="str">
        <f t="shared" si="160"/>
        <v/>
      </c>
      <c r="I739" s="9" t="str">
        <f t="shared" si="161"/>
        <v/>
      </c>
      <c r="J739" s="9" t="str">
        <f t="shared" si="162"/>
        <v/>
      </c>
      <c r="K739" s="11" t="e">
        <f t="shared" si="163"/>
        <v>#VALUE!</v>
      </c>
      <c r="L739" s="11" t="e">
        <f t="shared" si="164"/>
        <v>#VALUE!</v>
      </c>
      <c r="M739" s="11" t="e">
        <f t="shared" si="165"/>
        <v>#VALUE!</v>
      </c>
      <c r="N739" s="11" t="e">
        <f>'OddsRatio_working_3-way'!K739+'OddsRatio_working_3-way'!L739+'OddsRatio_working_3-way'!M739-('OddsRatio_working_3-way'!K739*'OddsRatio_working_3-way'!L739)-('OddsRatio_working_3-way'!K739*'OddsRatio_working_3-way'!M739)-('OddsRatio_working_3-way'!L739*'OddsRatio_working_3-way'!M739)+('OddsRatio_working_3-way'!K739*'OddsRatio_working_3-way'!L739*'OddsRatio_working_3-way'!M739)-1</f>
        <v>#VALUE!</v>
      </c>
      <c r="O739" s="11">
        <f>0</f>
        <v>0</v>
      </c>
      <c r="P739" s="11" t="e">
        <f>('OddsRatio_working_3-way'!K739*'OddsRatio_working_3-way'!L739)+('OddsRatio_working_3-way'!K739*'OddsRatio_working_3-way'!M739)+('OddsRatio_working_3-way'!L739*'OddsRatio_working_3-way'!M739)-(3*'OddsRatio_working_3-way'!K739*'OddsRatio_working_3-way'!L739*'OddsRatio_working_3-way'!M739)</f>
        <v>#VALUE!</v>
      </c>
      <c r="Q739" s="11" t="e">
        <f>2*'OddsRatio_working_3-way'!K739*'OddsRatio_working_3-way'!L739*'OddsRatio_working_3-way'!M739</f>
        <v>#VALUE!</v>
      </c>
      <c r="R739" s="11" t="e">
        <f t="shared" si="166"/>
        <v>#VALUE!</v>
      </c>
      <c r="S739" s="11" t="e">
        <f t="shared" si="167"/>
        <v>#VALUE!</v>
      </c>
      <c r="T739" s="11" t="e">
        <f t="shared" si="168"/>
        <v>#VALUE!</v>
      </c>
      <c r="U739" s="11" t="e">
        <f>'OddsRatio_working_3-way'!S739-'OddsRatio_working_3-way'!R739^2/3</f>
        <v>#VALUE!</v>
      </c>
      <c r="V739" s="11" t="e">
        <f>'OddsRatio_working_3-way'!S739*'OddsRatio_working_3-way'!R739/3-2*'OddsRatio_working_3-way'!R739^3/27-'OddsRatio_working_3-way'!T739</f>
        <v>#VALUE!</v>
      </c>
      <c r="W739" s="11" t="e">
        <f>'OddsRatio_working_3-way'!V739^2+4*'OddsRatio_working_3-way'!U739^3/27</f>
        <v>#VALUE!</v>
      </c>
      <c r="X739" s="11" t="e">
        <f>IF('OddsRatio_working_3-way'!W739&gt;0,IF(ABS('OddsRatio_working_3-way'!V739+SQRT('OddsRatio_working_3-way'!W739))/2&gt;0,ABS('OddsRatio_working_3-way'!V739+SQRT('OddsRatio_working_3-way'!W739))/2,ABS('OddsRatio_working_3-way'!V739-SQRT('OddsRatio_working_3-way'!W739))/2),SQRT(-'OddsRatio_working_3-way'!U739^3/27))</f>
        <v>#VALUE!</v>
      </c>
      <c r="Y739" s="11" t="e">
        <f>IF('OddsRatio_working_3-way'!W739&gt;=0,IF('OddsRatio_working_3-way'!V739+SQRT('OddsRatio_working_3-way'!W739)&gt;0,0,PI()),ACOS('OddsRatio_working_3-way'!V739/(2*'OddsRatio_working_3-way'!X739)))</f>
        <v>#VALUE!</v>
      </c>
      <c r="Z739" s="11" t="e">
        <f>'OddsRatio_working_3-way'!X739^(1/3)*COS('OddsRatio_working_3-way'!Y739/3)</f>
        <v>#VALUE!</v>
      </c>
      <c r="AA739" s="11" t="e">
        <f>'OddsRatio_working_3-way'!X739^(1/3)*COS(('OddsRatio_working_3-way'!Y739+2*PI())/3)</f>
        <v>#VALUE!</v>
      </c>
      <c r="AB739" s="11" t="e">
        <f>'OddsRatio_working_3-way'!X739^(1/3)*COS(('OddsRatio_working_3-way'!Y739+4*PI())/3)</f>
        <v>#VALUE!</v>
      </c>
      <c r="AC739" s="11" t="e">
        <f>'OddsRatio_working_3-way'!X739^(1/3)*SIN('OddsRatio_working_3-way'!Y739/3)</f>
        <v>#VALUE!</v>
      </c>
      <c r="AD739" s="11" t="e">
        <f>'OddsRatio_working_3-way'!X739^(1/3)*SIN(('OddsRatio_working_3-way'!Y739+2*PI())/3)</f>
        <v>#VALUE!</v>
      </c>
      <c r="AE739" s="11" t="e">
        <f>'OddsRatio_working_3-way'!X739^(1/3)*SIN(('OddsRatio_working_3-way'!Y739+4*PI())/3)</f>
        <v>#VALUE!</v>
      </c>
      <c r="AF739" s="11" t="e">
        <f>-'OddsRatio_working_3-way'!U739/(3*'OddsRatio_working_3-way'!X739^(1/3))*COS(('OddsRatio_working_3-way'!Y739)/3)</f>
        <v>#VALUE!</v>
      </c>
      <c r="AG739" s="11" t="e">
        <f>-'OddsRatio_working_3-way'!U739/(3*'OddsRatio_working_3-way'!X739^(1/3))*COS(('OddsRatio_working_3-way'!Y739+2*PI())/3)</f>
        <v>#VALUE!</v>
      </c>
      <c r="AH739" s="11" t="e">
        <f>-'OddsRatio_working_3-way'!U739/(3*'OddsRatio_working_3-way'!X739^(1/3))*COS(('OddsRatio_working_3-way'!Y739+4*PI())/3)</f>
        <v>#VALUE!</v>
      </c>
      <c r="AI739" s="11" t="e">
        <f>'OddsRatio_working_3-way'!U739/(3*'OddsRatio_working_3-way'!X739^(1/3))*SIN(('OddsRatio_working_3-way'!Y739)/3)</f>
        <v>#VALUE!</v>
      </c>
      <c r="AJ739" s="11" t="e">
        <f>'OddsRatio_working_3-way'!U739/(3*'OddsRatio_working_3-way'!X739^(1/3))*SIN(('OddsRatio_working_3-way'!Y739+2*PI())/3)</f>
        <v>#VALUE!</v>
      </c>
      <c r="AK739" s="11" t="e">
        <f>'OddsRatio_working_3-way'!U739/(3*'OddsRatio_working_3-way'!X739^(1/3))*SIN(('OddsRatio_working_3-way'!Y739+4*PI())/3)</f>
        <v>#VALUE!</v>
      </c>
      <c r="AL739" s="11" t="e">
        <f>'OddsRatio_working_3-way'!Z739+'OddsRatio_working_3-way'!AF739</f>
        <v>#VALUE!</v>
      </c>
      <c r="AM739" s="11" t="e">
        <f>'OddsRatio_working_3-way'!AA739+'OddsRatio_working_3-way'!AG739</f>
        <v>#VALUE!</v>
      </c>
      <c r="AN739" s="11" t="e">
        <f>'OddsRatio_working_3-way'!AB739+'OddsRatio_working_3-way'!AH739</f>
        <v>#VALUE!</v>
      </c>
      <c r="AO739" s="11" t="e">
        <f>'OddsRatio_working_3-way'!AC739+'OddsRatio_working_3-way'!AI739</f>
        <v>#VALUE!</v>
      </c>
      <c r="AP739" s="11" t="e">
        <f>'OddsRatio_working_3-way'!AD739+'OddsRatio_working_3-way'!AJ739</f>
        <v>#VALUE!</v>
      </c>
      <c r="AQ739" s="11" t="e">
        <f>'OddsRatio_working_3-way'!AE739+'OddsRatio_working_3-way'!AK739</f>
        <v>#VALUE!</v>
      </c>
      <c r="AR739" s="10" t="str">
        <f>IF(A739="","",IF(('OddsRatio_working_3-way'!X739=0),IF(Q739&gt;0,-Q739^(1/3),(-Q739)^(1/3)),'OddsRatio_working_3-way'!AL739-'OddsRatio_working_3-way'!R739/3))</f>
        <v/>
      </c>
      <c r="AS739" s="11" t="e">
        <f>IF(('OddsRatio_working_3-way'!X739=0),IF(Q739&gt;0,-Q739^(1/3),(-Q739)^(1/3)),'OddsRatio_working_3-way'!AM739-'OddsRatio_working_3-way'!R739/3)</f>
        <v>#VALUE!</v>
      </c>
      <c r="AT739" s="11" t="e">
        <f>IF(('OddsRatio_working_3-way'!X739=0),IF(Q739&gt;0,-Q739^(1/3),(-Q739)^(1/3)),'OddsRatio_working_3-way'!AN739-'OddsRatio_working_3-way'!R739/3)</f>
        <v>#VALUE!</v>
      </c>
      <c r="AU739" s="11" t="e">
        <f>IF(('OddsRatio_working_3-way'!X739=0),0,'OddsRatio_working_3-way'!AO739)</f>
        <v>#VALUE!</v>
      </c>
      <c r="AV739" s="11" t="e">
        <f>IF(('OddsRatio_working_3-way'!X739=0),0,'OddsRatio_working_3-way'!AP739)</f>
        <v>#VALUE!</v>
      </c>
      <c r="AW739" s="11" t="e">
        <f>IF(('OddsRatio_working_3-way'!X739=0),0,'OddsRatio_working_3-way'!AQ739)</f>
        <v>#VALUE!</v>
      </c>
    </row>
    <row r="740" spans="1:4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9" t="e">
        <f t="shared" si="156"/>
        <v>#VALUE!</v>
      </c>
      <c r="E740" s="9" t="e">
        <f t="shared" si="157"/>
        <v>#VALUE!</v>
      </c>
      <c r="F740" s="9" t="e">
        <f t="shared" si="158"/>
        <v>#VALUE!</v>
      </c>
      <c r="G740" s="9" t="str">
        <f t="shared" si="159"/>
        <v/>
      </c>
      <c r="H740" s="9" t="str">
        <f t="shared" si="160"/>
        <v/>
      </c>
      <c r="I740" s="9" t="str">
        <f t="shared" si="161"/>
        <v/>
      </c>
      <c r="J740" s="9" t="str">
        <f t="shared" si="162"/>
        <v/>
      </c>
      <c r="K740" s="11" t="e">
        <f t="shared" si="163"/>
        <v>#VALUE!</v>
      </c>
      <c r="L740" s="11" t="e">
        <f t="shared" si="164"/>
        <v>#VALUE!</v>
      </c>
      <c r="M740" s="11" t="e">
        <f t="shared" si="165"/>
        <v>#VALUE!</v>
      </c>
      <c r="N740" s="11" t="e">
        <f>'OddsRatio_working_3-way'!K740+'OddsRatio_working_3-way'!L740+'OddsRatio_working_3-way'!M740-('OddsRatio_working_3-way'!K740*'OddsRatio_working_3-way'!L740)-('OddsRatio_working_3-way'!K740*'OddsRatio_working_3-way'!M740)-('OddsRatio_working_3-way'!L740*'OddsRatio_working_3-way'!M740)+('OddsRatio_working_3-way'!K740*'OddsRatio_working_3-way'!L740*'OddsRatio_working_3-way'!M740)-1</f>
        <v>#VALUE!</v>
      </c>
      <c r="O740" s="11">
        <f>0</f>
        <v>0</v>
      </c>
      <c r="P740" s="11" t="e">
        <f>('OddsRatio_working_3-way'!K740*'OddsRatio_working_3-way'!L740)+('OddsRatio_working_3-way'!K740*'OddsRatio_working_3-way'!M740)+('OddsRatio_working_3-way'!L740*'OddsRatio_working_3-way'!M740)-(3*'OddsRatio_working_3-way'!K740*'OddsRatio_working_3-way'!L740*'OddsRatio_working_3-way'!M740)</f>
        <v>#VALUE!</v>
      </c>
      <c r="Q740" s="11" t="e">
        <f>2*'OddsRatio_working_3-way'!K740*'OddsRatio_working_3-way'!L740*'OddsRatio_working_3-way'!M740</f>
        <v>#VALUE!</v>
      </c>
      <c r="R740" s="11" t="e">
        <f t="shared" si="166"/>
        <v>#VALUE!</v>
      </c>
      <c r="S740" s="11" t="e">
        <f t="shared" si="167"/>
        <v>#VALUE!</v>
      </c>
      <c r="T740" s="11" t="e">
        <f t="shared" si="168"/>
        <v>#VALUE!</v>
      </c>
      <c r="U740" s="11" t="e">
        <f>'OddsRatio_working_3-way'!S740-'OddsRatio_working_3-way'!R740^2/3</f>
        <v>#VALUE!</v>
      </c>
      <c r="V740" s="11" t="e">
        <f>'OddsRatio_working_3-way'!S740*'OddsRatio_working_3-way'!R740/3-2*'OddsRatio_working_3-way'!R740^3/27-'OddsRatio_working_3-way'!T740</f>
        <v>#VALUE!</v>
      </c>
      <c r="W740" s="11" t="e">
        <f>'OddsRatio_working_3-way'!V740^2+4*'OddsRatio_working_3-way'!U740^3/27</f>
        <v>#VALUE!</v>
      </c>
      <c r="X740" s="11" t="e">
        <f>IF('OddsRatio_working_3-way'!W740&gt;0,IF(ABS('OddsRatio_working_3-way'!V740+SQRT('OddsRatio_working_3-way'!W740))/2&gt;0,ABS('OddsRatio_working_3-way'!V740+SQRT('OddsRatio_working_3-way'!W740))/2,ABS('OddsRatio_working_3-way'!V740-SQRT('OddsRatio_working_3-way'!W740))/2),SQRT(-'OddsRatio_working_3-way'!U740^3/27))</f>
        <v>#VALUE!</v>
      </c>
      <c r="Y740" s="11" t="e">
        <f>IF('OddsRatio_working_3-way'!W740&gt;=0,IF('OddsRatio_working_3-way'!V740+SQRT('OddsRatio_working_3-way'!W740)&gt;0,0,PI()),ACOS('OddsRatio_working_3-way'!V740/(2*'OddsRatio_working_3-way'!X740)))</f>
        <v>#VALUE!</v>
      </c>
      <c r="Z740" s="11" t="e">
        <f>'OddsRatio_working_3-way'!X740^(1/3)*COS('OddsRatio_working_3-way'!Y740/3)</f>
        <v>#VALUE!</v>
      </c>
      <c r="AA740" s="11" t="e">
        <f>'OddsRatio_working_3-way'!X740^(1/3)*COS(('OddsRatio_working_3-way'!Y740+2*PI())/3)</f>
        <v>#VALUE!</v>
      </c>
      <c r="AB740" s="11" t="e">
        <f>'OddsRatio_working_3-way'!X740^(1/3)*COS(('OddsRatio_working_3-way'!Y740+4*PI())/3)</f>
        <v>#VALUE!</v>
      </c>
      <c r="AC740" s="11" t="e">
        <f>'OddsRatio_working_3-way'!X740^(1/3)*SIN('OddsRatio_working_3-way'!Y740/3)</f>
        <v>#VALUE!</v>
      </c>
      <c r="AD740" s="11" t="e">
        <f>'OddsRatio_working_3-way'!X740^(1/3)*SIN(('OddsRatio_working_3-way'!Y740+2*PI())/3)</f>
        <v>#VALUE!</v>
      </c>
      <c r="AE740" s="11" t="e">
        <f>'OddsRatio_working_3-way'!X740^(1/3)*SIN(('OddsRatio_working_3-way'!Y740+4*PI())/3)</f>
        <v>#VALUE!</v>
      </c>
      <c r="AF740" s="11" t="e">
        <f>-'OddsRatio_working_3-way'!U740/(3*'OddsRatio_working_3-way'!X740^(1/3))*COS(('OddsRatio_working_3-way'!Y740)/3)</f>
        <v>#VALUE!</v>
      </c>
      <c r="AG740" s="11" t="e">
        <f>-'OddsRatio_working_3-way'!U740/(3*'OddsRatio_working_3-way'!X740^(1/3))*COS(('OddsRatio_working_3-way'!Y740+2*PI())/3)</f>
        <v>#VALUE!</v>
      </c>
      <c r="AH740" s="11" t="e">
        <f>-'OddsRatio_working_3-way'!U740/(3*'OddsRatio_working_3-way'!X740^(1/3))*COS(('OddsRatio_working_3-way'!Y740+4*PI())/3)</f>
        <v>#VALUE!</v>
      </c>
      <c r="AI740" s="11" t="e">
        <f>'OddsRatio_working_3-way'!U740/(3*'OddsRatio_working_3-way'!X740^(1/3))*SIN(('OddsRatio_working_3-way'!Y740)/3)</f>
        <v>#VALUE!</v>
      </c>
      <c r="AJ740" s="11" t="e">
        <f>'OddsRatio_working_3-way'!U740/(3*'OddsRatio_working_3-way'!X740^(1/3))*SIN(('OddsRatio_working_3-way'!Y740+2*PI())/3)</f>
        <v>#VALUE!</v>
      </c>
      <c r="AK740" s="11" t="e">
        <f>'OddsRatio_working_3-way'!U740/(3*'OddsRatio_working_3-way'!X740^(1/3))*SIN(('OddsRatio_working_3-way'!Y740+4*PI())/3)</f>
        <v>#VALUE!</v>
      </c>
      <c r="AL740" s="11" t="e">
        <f>'OddsRatio_working_3-way'!Z740+'OddsRatio_working_3-way'!AF740</f>
        <v>#VALUE!</v>
      </c>
      <c r="AM740" s="11" t="e">
        <f>'OddsRatio_working_3-way'!AA740+'OddsRatio_working_3-way'!AG740</f>
        <v>#VALUE!</v>
      </c>
      <c r="AN740" s="11" t="e">
        <f>'OddsRatio_working_3-way'!AB740+'OddsRatio_working_3-way'!AH740</f>
        <v>#VALUE!</v>
      </c>
      <c r="AO740" s="11" t="e">
        <f>'OddsRatio_working_3-way'!AC740+'OddsRatio_working_3-way'!AI740</f>
        <v>#VALUE!</v>
      </c>
      <c r="AP740" s="11" t="e">
        <f>'OddsRatio_working_3-way'!AD740+'OddsRatio_working_3-way'!AJ740</f>
        <v>#VALUE!</v>
      </c>
      <c r="AQ740" s="11" t="e">
        <f>'OddsRatio_working_3-way'!AE740+'OddsRatio_working_3-way'!AK740</f>
        <v>#VALUE!</v>
      </c>
      <c r="AR740" s="10" t="str">
        <f>IF(A740="","",IF(('OddsRatio_working_3-way'!X740=0),IF(Q740&gt;0,-Q740^(1/3),(-Q740)^(1/3)),'OddsRatio_working_3-way'!AL740-'OddsRatio_working_3-way'!R740/3))</f>
        <v/>
      </c>
      <c r="AS740" s="11" t="e">
        <f>IF(('OddsRatio_working_3-way'!X740=0),IF(Q740&gt;0,-Q740^(1/3),(-Q740)^(1/3)),'OddsRatio_working_3-way'!AM740-'OddsRatio_working_3-way'!R740/3)</f>
        <v>#VALUE!</v>
      </c>
      <c r="AT740" s="11" t="e">
        <f>IF(('OddsRatio_working_3-way'!X740=0),IF(Q740&gt;0,-Q740^(1/3),(-Q740)^(1/3)),'OddsRatio_working_3-way'!AN740-'OddsRatio_working_3-way'!R740/3)</f>
        <v>#VALUE!</v>
      </c>
      <c r="AU740" s="11" t="e">
        <f>IF(('OddsRatio_working_3-way'!X740=0),0,'OddsRatio_working_3-way'!AO740)</f>
        <v>#VALUE!</v>
      </c>
      <c r="AV740" s="11" t="e">
        <f>IF(('OddsRatio_working_3-way'!X740=0),0,'OddsRatio_working_3-way'!AP740)</f>
        <v>#VALUE!</v>
      </c>
      <c r="AW740" s="11" t="e">
        <f>IF(('OddsRatio_working_3-way'!X740=0),0,'OddsRatio_working_3-way'!AQ740)</f>
        <v>#VALUE!</v>
      </c>
    </row>
    <row r="741" spans="1:4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9" t="e">
        <f t="shared" si="156"/>
        <v>#VALUE!</v>
      </c>
      <c r="E741" s="9" t="e">
        <f t="shared" si="157"/>
        <v>#VALUE!</v>
      </c>
      <c r="F741" s="9" t="e">
        <f t="shared" si="158"/>
        <v>#VALUE!</v>
      </c>
      <c r="G741" s="9" t="str">
        <f t="shared" si="159"/>
        <v/>
      </c>
      <c r="H741" s="9" t="str">
        <f t="shared" si="160"/>
        <v/>
      </c>
      <c r="I741" s="9" t="str">
        <f t="shared" si="161"/>
        <v/>
      </c>
      <c r="J741" s="9" t="str">
        <f t="shared" si="162"/>
        <v/>
      </c>
      <c r="K741" s="11" t="e">
        <f t="shared" si="163"/>
        <v>#VALUE!</v>
      </c>
      <c r="L741" s="11" t="e">
        <f t="shared" si="164"/>
        <v>#VALUE!</v>
      </c>
      <c r="M741" s="11" t="e">
        <f t="shared" si="165"/>
        <v>#VALUE!</v>
      </c>
      <c r="N741" s="11" t="e">
        <f>'OddsRatio_working_3-way'!K741+'OddsRatio_working_3-way'!L741+'OddsRatio_working_3-way'!M741-('OddsRatio_working_3-way'!K741*'OddsRatio_working_3-way'!L741)-('OddsRatio_working_3-way'!K741*'OddsRatio_working_3-way'!M741)-('OddsRatio_working_3-way'!L741*'OddsRatio_working_3-way'!M741)+('OddsRatio_working_3-way'!K741*'OddsRatio_working_3-way'!L741*'OddsRatio_working_3-way'!M741)-1</f>
        <v>#VALUE!</v>
      </c>
      <c r="O741" s="11">
        <f>0</f>
        <v>0</v>
      </c>
      <c r="P741" s="11" t="e">
        <f>('OddsRatio_working_3-way'!K741*'OddsRatio_working_3-way'!L741)+('OddsRatio_working_3-way'!K741*'OddsRatio_working_3-way'!M741)+('OddsRatio_working_3-way'!L741*'OddsRatio_working_3-way'!M741)-(3*'OddsRatio_working_3-way'!K741*'OddsRatio_working_3-way'!L741*'OddsRatio_working_3-way'!M741)</f>
        <v>#VALUE!</v>
      </c>
      <c r="Q741" s="11" t="e">
        <f>2*'OddsRatio_working_3-way'!K741*'OddsRatio_working_3-way'!L741*'OddsRatio_working_3-way'!M741</f>
        <v>#VALUE!</v>
      </c>
      <c r="R741" s="11" t="e">
        <f t="shared" si="166"/>
        <v>#VALUE!</v>
      </c>
      <c r="S741" s="11" t="e">
        <f t="shared" si="167"/>
        <v>#VALUE!</v>
      </c>
      <c r="T741" s="11" t="e">
        <f t="shared" si="168"/>
        <v>#VALUE!</v>
      </c>
      <c r="U741" s="11" t="e">
        <f>'OddsRatio_working_3-way'!S741-'OddsRatio_working_3-way'!R741^2/3</f>
        <v>#VALUE!</v>
      </c>
      <c r="V741" s="11" t="e">
        <f>'OddsRatio_working_3-way'!S741*'OddsRatio_working_3-way'!R741/3-2*'OddsRatio_working_3-way'!R741^3/27-'OddsRatio_working_3-way'!T741</f>
        <v>#VALUE!</v>
      </c>
      <c r="W741" s="11" t="e">
        <f>'OddsRatio_working_3-way'!V741^2+4*'OddsRatio_working_3-way'!U741^3/27</f>
        <v>#VALUE!</v>
      </c>
      <c r="X741" s="11" t="e">
        <f>IF('OddsRatio_working_3-way'!W741&gt;0,IF(ABS('OddsRatio_working_3-way'!V741+SQRT('OddsRatio_working_3-way'!W741))/2&gt;0,ABS('OddsRatio_working_3-way'!V741+SQRT('OddsRatio_working_3-way'!W741))/2,ABS('OddsRatio_working_3-way'!V741-SQRT('OddsRatio_working_3-way'!W741))/2),SQRT(-'OddsRatio_working_3-way'!U741^3/27))</f>
        <v>#VALUE!</v>
      </c>
      <c r="Y741" s="11" t="e">
        <f>IF('OddsRatio_working_3-way'!W741&gt;=0,IF('OddsRatio_working_3-way'!V741+SQRT('OddsRatio_working_3-way'!W741)&gt;0,0,PI()),ACOS('OddsRatio_working_3-way'!V741/(2*'OddsRatio_working_3-way'!X741)))</f>
        <v>#VALUE!</v>
      </c>
      <c r="Z741" s="11" t="e">
        <f>'OddsRatio_working_3-way'!X741^(1/3)*COS('OddsRatio_working_3-way'!Y741/3)</f>
        <v>#VALUE!</v>
      </c>
      <c r="AA741" s="11" t="e">
        <f>'OddsRatio_working_3-way'!X741^(1/3)*COS(('OddsRatio_working_3-way'!Y741+2*PI())/3)</f>
        <v>#VALUE!</v>
      </c>
      <c r="AB741" s="11" t="e">
        <f>'OddsRatio_working_3-way'!X741^(1/3)*COS(('OddsRatio_working_3-way'!Y741+4*PI())/3)</f>
        <v>#VALUE!</v>
      </c>
      <c r="AC741" s="11" t="e">
        <f>'OddsRatio_working_3-way'!X741^(1/3)*SIN('OddsRatio_working_3-way'!Y741/3)</f>
        <v>#VALUE!</v>
      </c>
      <c r="AD741" s="11" t="e">
        <f>'OddsRatio_working_3-way'!X741^(1/3)*SIN(('OddsRatio_working_3-way'!Y741+2*PI())/3)</f>
        <v>#VALUE!</v>
      </c>
      <c r="AE741" s="11" t="e">
        <f>'OddsRatio_working_3-way'!X741^(1/3)*SIN(('OddsRatio_working_3-way'!Y741+4*PI())/3)</f>
        <v>#VALUE!</v>
      </c>
      <c r="AF741" s="11" t="e">
        <f>-'OddsRatio_working_3-way'!U741/(3*'OddsRatio_working_3-way'!X741^(1/3))*COS(('OddsRatio_working_3-way'!Y741)/3)</f>
        <v>#VALUE!</v>
      </c>
      <c r="AG741" s="11" t="e">
        <f>-'OddsRatio_working_3-way'!U741/(3*'OddsRatio_working_3-way'!X741^(1/3))*COS(('OddsRatio_working_3-way'!Y741+2*PI())/3)</f>
        <v>#VALUE!</v>
      </c>
      <c r="AH741" s="11" t="e">
        <f>-'OddsRatio_working_3-way'!U741/(3*'OddsRatio_working_3-way'!X741^(1/3))*COS(('OddsRatio_working_3-way'!Y741+4*PI())/3)</f>
        <v>#VALUE!</v>
      </c>
      <c r="AI741" s="11" t="e">
        <f>'OddsRatio_working_3-way'!U741/(3*'OddsRatio_working_3-way'!X741^(1/3))*SIN(('OddsRatio_working_3-way'!Y741)/3)</f>
        <v>#VALUE!</v>
      </c>
      <c r="AJ741" s="11" t="e">
        <f>'OddsRatio_working_3-way'!U741/(3*'OddsRatio_working_3-way'!X741^(1/3))*SIN(('OddsRatio_working_3-way'!Y741+2*PI())/3)</f>
        <v>#VALUE!</v>
      </c>
      <c r="AK741" s="11" t="e">
        <f>'OddsRatio_working_3-way'!U741/(3*'OddsRatio_working_3-way'!X741^(1/3))*SIN(('OddsRatio_working_3-way'!Y741+4*PI())/3)</f>
        <v>#VALUE!</v>
      </c>
      <c r="AL741" s="11" t="e">
        <f>'OddsRatio_working_3-way'!Z741+'OddsRatio_working_3-way'!AF741</f>
        <v>#VALUE!</v>
      </c>
      <c r="AM741" s="11" t="e">
        <f>'OddsRatio_working_3-way'!AA741+'OddsRatio_working_3-way'!AG741</f>
        <v>#VALUE!</v>
      </c>
      <c r="AN741" s="11" t="e">
        <f>'OddsRatio_working_3-way'!AB741+'OddsRatio_working_3-way'!AH741</f>
        <v>#VALUE!</v>
      </c>
      <c r="AO741" s="11" t="e">
        <f>'OddsRatio_working_3-way'!AC741+'OddsRatio_working_3-way'!AI741</f>
        <v>#VALUE!</v>
      </c>
      <c r="AP741" s="11" t="e">
        <f>'OddsRatio_working_3-way'!AD741+'OddsRatio_working_3-way'!AJ741</f>
        <v>#VALUE!</v>
      </c>
      <c r="AQ741" s="11" t="e">
        <f>'OddsRatio_working_3-way'!AE741+'OddsRatio_working_3-way'!AK741</f>
        <v>#VALUE!</v>
      </c>
      <c r="AR741" s="10" t="str">
        <f>IF(A741="","",IF(('OddsRatio_working_3-way'!X741=0),IF(Q741&gt;0,-Q741^(1/3),(-Q741)^(1/3)),'OddsRatio_working_3-way'!AL741-'OddsRatio_working_3-way'!R741/3))</f>
        <v/>
      </c>
      <c r="AS741" s="11" t="e">
        <f>IF(('OddsRatio_working_3-way'!X741=0),IF(Q741&gt;0,-Q741^(1/3),(-Q741)^(1/3)),'OddsRatio_working_3-way'!AM741-'OddsRatio_working_3-way'!R741/3)</f>
        <v>#VALUE!</v>
      </c>
      <c r="AT741" s="11" t="e">
        <f>IF(('OddsRatio_working_3-way'!X741=0),IF(Q741&gt;0,-Q741^(1/3),(-Q741)^(1/3)),'OddsRatio_working_3-way'!AN741-'OddsRatio_working_3-way'!R741/3)</f>
        <v>#VALUE!</v>
      </c>
      <c r="AU741" s="11" t="e">
        <f>IF(('OddsRatio_working_3-way'!X741=0),0,'OddsRatio_working_3-way'!AO741)</f>
        <v>#VALUE!</v>
      </c>
      <c r="AV741" s="11" t="e">
        <f>IF(('OddsRatio_working_3-way'!X741=0),0,'OddsRatio_working_3-way'!AP741)</f>
        <v>#VALUE!</v>
      </c>
      <c r="AW741" s="11" t="e">
        <f>IF(('OddsRatio_working_3-way'!X741=0),0,'OddsRatio_working_3-way'!AQ741)</f>
        <v>#VALUE!</v>
      </c>
    </row>
    <row r="742" spans="1:4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9" t="e">
        <f t="shared" si="156"/>
        <v>#VALUE!</v>
      </c>
      <c r="E742" s="9" t="e">
        <f t="shared" si="157"/>
        <v>#VALUE!</v>
      </c>
      <c r="F742" s="9" t="e">
        <f t="shared" si="158"/>
        <v>#VALUE!</v>
      </c>
      <c r="G742" s="9" t="str">
        <f t="shared" si="159"/>
        <v/>
      </c>
      <c r="H742" s="9" t="str">
        <f t="shared" si="160"/>
        <v/>
      </c>
      <c r="I742" s="9" t="str">
        <f t="shared" si="161"/>
        <v/>
      </c>
      <c r="J742" s="9" t="str">
        <f t="shared" si="162"/>
        <v/>
      </c>
      <c r="K742" s="11" t="e">
        <f t="shared" si="163"/>
        <v>#VALUE!</v>
      </c>
      <c r="L742" s="11" t="e">
        <f t="shared" si="164"/>
        <v>#VALUE!</v>
      </c>
      <c r="M742" s="11" t="e">
        <f t="shared" si="165"/>
        <v>#VALUE!</v>
      </c>
      <c r="N742" s="11" t="e">
        <f>'OddsRatio_working_3-way'!K742+'OddsRatio_working_3-way'!L742+'OddsRatio_working_3-way'!M742-('OddsRatio_working_3-way'!K742*'OddsRatio_working_3-way'!L742)-('OddsRatio_working_3-way'!K742*'OddsRatio_working_3-way'!M742)-('OddsRatio_working_3-way'!L742*'OddsRatio_working_3-way'!M742)+('OddsRatio_working_3-way'!K742*'OddsRatio_working_3-way'!L742*'OddsRatio_working_3-way'!M742)-1</f>
        <v>#VALUE!</v>
      </c>
      <c r="O742" s="11">
        <f>0</f>
        <v>0</v>
      </c>
      <c r="P742" s="11" t="e">
        <f>('OddsRatio_working_3-way'!K742*'OddsRatio_working_3-way'!L742)+('OddsRatio_working_3-way'!K742*'OddsRatio_working_3-way'!M742)+('OddsRatio_working_3-way'!L742*'OddsRatio_working_3-way'!M742)-(3*'OddsRatio_working_3-way'!K742*'OddsRatio_working_3-way'!L742*'OddsRatio_working_3-way'!M742)</f>
        <v>#VALUE!</v>
      </c>
      <c r="Q742" s="11" t="e">
        <f>2*'OddsRatio_working_3-way'!K742*'OddsRatio_working_3-way'!L742*'OddsRatio_working_3-way'!M742</f>
        <v>#VALUE!</v>
      </c>
      <c r="R742" s="11" t="e">
        <f t="shared" si="166"/>
        <v>#VALUE!</v>
      </c>
      <c r="S742" s="11" t="e">
        <f t="shared" si="167"/>
        <v>#VALUE!</v>
      </c>
      <c r="T742" s="11" t="e">
        <f t="shared" si="168"/>
        <v>#VALUE!</v>
      </c>
      <c r="U742" s="11" t="e">
        <f>'OddsRatio_working_3-way'!S742-'OddsRatio_working_3-way'!R742^2/3</f>
        <v>#VALUE!</v>
      </c>
      <c r="V742" s="11" t="e">
        <f>'OddsRatio_working_3-way'!S742*'OddsRatio_working_3-way'!R742/3-2*'OddsRatio_working_3-way'!R742^3/27-'OddsRatio_working_3-way'!T742</f>
        <v>#VALUE!</v>
      </c>
      <c r="W742" s="11" t="e">
        <f>'OddsRatio_working_3-way'!V742^2+4*'OddsRatio_working_3-way'!U742^3/27</f>
        <v>#VALUE!</v>
      </c>
      <c r="X742" s="11" t="e">
        <f>IF('OddsRatio_working_3-way'!W742&gt;0,IF(ABS('OddsRatio_working_3-way'!V742+SQRT('OddsRatio_working_3-way'!W742))/2&gt;0,ABS('OddsRatio_working_3-way'!V742+SQRT('OddsRatio_working_3-way'!W742))/2,ABS('OddsRatio_working_3-way'!V742-SQRT('OddsRatio_working_3-way'!W742))/2),SQRT(-'OddsRatio_working_3-way'!U742^3/27))</f>
        <v>#VALUE!</v>
      </c>
      <c r="Y742" s="11" t="e">
        <f>IF('OddsRatio_working_3-way'!W742&gt;=0,IF('OddsRatio_working_3-way'!V742+SQRT('OddsRatio_working_3-way'!W742)&gt;0,0,PI()),ACOS('OddsRatio_working_3-way'!V742/(2*'OddsRatio_working_3-way'!X742)))</f>
        <v>#VALUE!</v>
      </c>
      <c r="Z742" s="11" t="e">
        <f>'OddsRatio_working_3-way'!X742^(1/3)*COS('OddsRatio_working_3-way'!Y742/3)</f>
        <v>#VALUE!</v>
      </c>
      <c r="AA742" s="11" t="e">
        <f>'OddsRatio_working_3-way'!X742^(1/3)*COS(('OddsRatio_working_3-way'!Y742+2*PI())/3)</f>
        <v>#VALUE!</v>
      </c>
      <c r="AB742" s="11" t="e">
        <f>'OddsRatio_working_3-way'!X742^(1/3)*COS(('OddsRatio_working_3-way'!Y742+4*PI())/3)</f>
        <v>#VALUE!</v>
      </c>
      <c r="AC742" s="11" t="e">
        <f>'OddsRatio_working_3-way'!X742^(1/3)*SIN('OddsRatio_working_3-way'!Y742/3)</f>
        <v>#VALUE!</v>
      </c>
      <c r="AD742" s="11" t="e">
        <f>'OddsRatio_working_3-way'!X742^(1/3)*SIN(('OddsRatio_working_3-way'!Y742+2*PI())/3)</f>
        <v>#VALUE!</v>
      </c>
      <c r="AE742" s="11" t="e">
        <f>'OddsRatio_working_3-way'!X742^(1/3)*SIN(('OddsRatio_working_3-way'!Y742+4*PI())/3)</f>
        <v>#VALUE!</v>
      </c>
      <c r="AF742" s="11" t="e">
        <f>-'OddsRatio_working_3-way'!U742/(3*'OddsRatio_working_3-way'!X742^(1/3))*COS(('OddsRatio_working_3-way'!Y742)/3)</f>
        <v>#VALUE!</v>
      </c>
      <c r="AG742" s="11" t="e">
        <f>-'OddsRatio_working_3-way'!U742/(3*'OddsRatio_working_3-way'!X742^(1/3))*COS(('OddsRatio_working_3-way'!Y742+2*PI())/3)</f>
        <v>#VALUE!</v>
      </c>
      <c r="AH742" s="11" t="e">
        <f>-'OddsRatio_working_3-way'!U742/(3*'OddsRatio_working_3-way'!X742^(1/3))*COS(('OddsRatio_working_3-way'!Y742+4*PI())/3)</f>
        <v>#VALUE!</v>
      </c>
      <c r="AI742" s="11" t="e">
        <f>'OddsRatio_working_3-way'!U742/(3*'OddsRatio_working_3-way'!X742^(1/3))*SIN(('OddsRatio_working_3-way'!Y742)/3)</f>
        <v>#VALUE!</v>
      </c>
      <c r="AJ742" s="11" t="e">
        <f>'OddsRatio_working_3-way'!U742/(3*'OddsRatio_working_3-way'!X742^(1/3))*SIN(('OddsRatio_working_3-way'!Y742+2*PI())/3)</f>
        <v>#VALUE!</v>
      </c>
      <c r="AK742" s="11" t="e">
        <f>'OddsRatio_working_3-way'!U742/(3*'OddsRatio_working_3-way'!X742^(1/3))*SIN(('OddsRatio_working_3-way'!Y742+4*PI())/3)</f>
        <v>#VALUE!</v>
      </c>
      <c r="AL742" s="11" t="e">
        <f>'OddsRatio_working_3-way'!Z742+'OddsRatio_working_3-way'!AF742</f>
        <v>#VALUE!</v>
      </c>
      <c r="AM742" s="11" t="e">
        <f>'OddsRatio_working_3-way'!AA742+'OddsRatio_working_3-way'!AG742</f>
        <v>#VALUE!</v>
      </c>
      <c r="AN742" s="11" t="e">
        <f>'OddsRatio_working_3-way'!AB742+'OddsRatio_working_3-way'!AH742</f>
        <v>#VALUE!</v>
      </c>
      <c r="AO742" s="11" t="e">
        <f>'OddsRatio_working_3-way'!AC742+'OddsRatio_working_3-way'!AI742</f>
        <v>#VALUE!</v>
      </c>
      <c r="AP742" s="11" t="e">
        <f>'OddsRatio_working_3-way'!AD742+'OddsRatio_working_3-way'!AJ742</f>
        <v>#VALUE!</v>
      </c>
      <c r="AQ742" s="11" t="e">
        <f>'OddsRatio_working_3-way'!AE742+'OddsRatio_working_3-way'!AK742</f>
        <v>#VALUE!</v>
      </c>
      <c r="AR742" s="10" t="str">
        <f>IF(A742="","",IF(('OddsRatio_working_3-way'!X742=0),IF(Q742&gt;0,-Q742^(1/3),(-Q742)^(1/3)),'OddsRatio_working_3-way'!AL742-'OddsRatio_working_3-way'!R742/3))</f>
        <v/>
      </c>
      <c r="AS742" s="11" t="e">
        <f>IF(('OddsRatio_working_3-way'!X742=0),IF(Q742&gt;0,-Q742^(1/3),(-Q742)^(1/3)),'OddsRatio_working_3-way'!AM742-'OddsRatio_working_3-way'!R742/3)</f>
        <v>#VALUE!</v>
      </c>
      <c r="AT742" s="11" t="e">
        <f>IF(('OddsRatio_working_3-way'!X742=0),IF(Q742&gt;0,-Q742^(1/3),(-Q742)^(1/3)),'OddsRatio_working_3-way'!AN742-'OddsRatio_working_3-way'!R742/3)</f>
        <v>#VALUE!</v>
      </c>
      <c r="AU742" s="11" t="e">
        <f>IF(('OddsRatio_working_3-way'!X742=0),0,'OddsRatio_working_3-way'!AO742)</f>
        <v>#VALUE!</v>
      </c>
      <c r="AV742" s="11" t="e">
        <f>IF(('OddsRatio_working_3-way'!X742=0),0,'OddsRatio_working_3-way'!AP742)</f>
        <v>#VALUE!</v>
      </c>
      <c r="AW742" s="11" t="e">
        <f>IF(('OddsRatio_working_3-way'!X742=0),0,'OddsRatio_working_3-way'!AQ742)</f>
        <v>#VALUE!</v>
      </c>
    </row>
    <row r="743" spans="1:4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9" t="e">
        <f t="shared" si="156"/>
        <v>#VALUE!</v>
      </c>
      <c r="E743" s="9" t="e">
        <f t="shared" si="157"/>
        <v>#VALUE!</v>
      </c>
      <c r="F743" s="9" t="e">
        <f t="shared" si="158"/>
        <v>#VALUE!</v>
      </c>
      <c r="G743" s="9" t="str">
        <f t="shared" si="159"/>
        <v/>
      </c>
      <c r="H743" s="9" t="str">
        <f t="shared" si="160"/>
        <v/>
      </c>
      <c r="I743" s="9" t="str">
        <f t="shared" si="161"/>
        <v/>
      </c>
      <c r="J743" s="9" t="str">
        <f t="shared" si="162"/>
        <v/>
      </c>
      <c r="K743" s="11" t="e">
        <f t="shared" si="163"/>
        <v>#VALUE!</v>
      </c>
      <c r="L743" s="11" t="e">
        <f t="shared" si="164"/>
        <v>#VALUE!</v>
      </c>
      <c r="M743" s="11" t="e">
        <f t="shared" si="165"/>
        <v>#VALUE!</v>
      </c>
      <c r="N743" s="11" t="e">
        <f>'OddsRatio_working_3-way'!K743+'OddsRatio_working_3-way'!L743+'OddsRatio_working_3-way'!M743-('OddsRatio_working_3-way'!K743*'OddsRatio_working_3-way'!L743)-('OddsRatio_working_3-way'!K743*'OddsRatio_working_3-way'!M743)-('OddsRatio_working_3-way'!L743*'OddsRatio_working_3-way'!M743)+('OddsRatio_working_3-way'!K743*'OddsRatio_working_3-way'!L743*'OddsRatio_working_3-way'!M743)-1</f>
        <v>#VALUE!</v>
      </c>
      <c r="O743" s="11">
        <f>0</f>
        <v>0</v>
      </c>
      <c r="P743" s="11" t="e">
        <f>('OddsRatio_working_3-way'!K743*'OddsRatio_working_3-way'!L743)+('OddsRatio_working_3-way'!K743*'OddsRatio_working_3-way'!M743)+('OddsRatio_working_3-way'!L743*'OddsRatio_working_3-way'!M743)-(3*'OddsRatio_working_3-way'!K743*'OddsRatio_working_3-way'!L743*'OddsRatio_working_3-way'!M743)</f>
        <v>#VALUE!</v>
      </c>
      <c r="Q743" s="11" t="e">
        <f>2*'OddsRatio_working_3-way'!K743*'OddsRatio_working_3-way'!L743*'OddsRatio_working_3-way'!M743</f>
        <v>#VALUE!</v>
      </c>
      <c r="R743" s="11" t="e">
        <f t="shared" si="166"/>
        <v>#VALUE!</v>
      </c>
      <c r="S743" s="11" t="e">
        <f t="shared" si="167"/>
        <v>#VALUE!</v>
      </c>
      <c r="T743" s="11" t="e">
        <f t="shared" si="168"/>
        <v>#VALUE!</v>
      </c>
      <c r="U743" s="11" t="e">
        <f>'OddsRatio_working_3-way'!S743-'OddsRatio_working_3-way'!R743^2/3</f>
        <v>#VALUE!</v>
      </c>
      <c r="V743" s="11" t="e">
        <f>'OddsRatio_working_3-way'!S743*'OddsRatio_working_3-way'!R743/3-2*'OddsRatio_working_3-way'!R743^3/27-'OddsRatio_working_3-way'!T743</f>
        <v>#VALUE!</v>
      </c>
      <c r="W743" s="11" t="e">
        <f>'OddsRatio_working_3-way'!V743^2+4*'OddsRatio_working_3-way'!U743^3/27</f>
        <v>#VALUE!</v>
      </c>
      <c r="X743" s="11" t="e">
        <f>IF('OddsRatio_working_3-way'!W743&gt;0,IF(ABS('OddsRatio_working_3-way'!V743+SQRT('OddsRatio_working_3-way'!W743))/2&gt;0,ABS('OddsRatio_working_3-way'!V743+SQRT('OddsRatio_working_3-way'!W743))/2,ABS('OddsRatio_working_3-way'!V743-SQRT('OddsRatio_working_3-way'!W743))/2),SQRT(-'OddsRatio_working_3-way'!U743^3/27))</f>
        <v>#VALUE!</v>
      </c>
      <c r="Y743" s="11" t="e">
        <f>IF('OddsRatio_working_3-way'!W743&gt;=0,IF('OddsRatio_working_3-way'!V743+SQRT('OddsRatio_working_3-way'!W743)&gt;0,0,PI()),ACOS('OddsRatio_working_3-way'!V743/(2*'OddsRatio_working_3-way'!X743)))</f>
        <v>#VALUE!</v>
      </c>
      <c r="Z743" s="11" t="e">
        <f>'OddsRatio_working_3-way'!X743^(1/3)*COS('OddsRatio_working_3-way'!Y743/3)</f>
        <v>#VALUE!</v>
      </c>
      <c r="AA743" s="11" t="e">
        <f>'OddsRatio_working_3-way'!X743^(1/3)*COS(('OddsRatio_working_3-way'!Y743+2*PI())/3)</f>
        <v>#VALUE!</v>
      </c>
      <c r="AB743" s="11" t="e">
        <f>'OddsRatio_working_3-way'!X743^(1/3)*COS(('OddsRatio_working_3-way'!Y743+4*PI())/3)</f>
        <v>#VALUE!</v>
      </c>
      <c r="AC743" s="11" t="e">
        <f>'OddsRatio_working_3-way'!X743^(1/3)*SIN('OddsRatio_working_3-way'!Y743/3)</f>
        <v>#VALUE!</v>
      </c>
      <c r="AD743" s="11" t="e">
        <f>'OddsRatio_working_3-way'!X743^(1/3)*SIN(('OddsRatio_working_3-way'!Y743+2*PI())/3)</f>
        <v>#VALUE!</v>
      </c>
      <c r="AE743" s="11" t="e">
        <f>'OddsRatio_working_3-way'!X743^(1/3)*SIN(('OddsRatio_working_3-way'!Y743+4*PI())/3)</f>
        <v>#VALUE!</v>
      </c>
      <c r="AF743" s="11" t="e">
        <f>-'OddsRatio_working_3-way'!U743/(3*'OddsRatio_working_3-way'!X743^(1/3))*COS(('OddsRatio_working_3-way'!Y743)/3)</f>
        <v>#VALUE!</v>
      </c>
      <c r="AG743" s="11" t="e">
        <f>-'OddsRatio_working_3-way'!U743/(3*'OddsRatio_working_3-way'!X743^(1/3))*COS(('OddsRatio_working_3-way'!Y743+2*PI())/3)</f>
        <v>#VALUE!</v>
      </c>
      <c r="AH743" s="11" t="e">
        <f>-'OddsRatio_working_3-way'!U743/(3*'OddsRatio_working_3-way'!X743^(1/3))*COS(('OddsRatio_working_3-way'!Y743+4*PI())/3)</f>
        <v>#VALUE!</v>
      </c>
      <c r="AI743" s="11" t="e">
        <f>'OddsRatio_working_3-way'!U743/(3*'OddsRatio_working_3-way'!X743^(1/3))*SIN(('OddsRatio_working_3-way'!Y743)/3)</f>
        <v>#VALUE!</v>
      </c>
      <c r="AJ743" s="11" t="e">
        <f>'OddsRatio_working_3-way'!U743/(3*'OddsRatio_working_3-way'!X743^(1/3))*SIN(('OddsRatio_working_3-way'!Y743+2*PI())/3)</f>
        <v>#VALUE!</v>
      </c>
      <c r="AK743" s="11" t="e">
        <f>'OddsRatio_working_3-way'!U743/(3*'OddsRatio_working_3-way'!X743^(1/3))*SIN(('OddsRatio_working_3-way'!Y743+4*PI())/3)</f>
        <v>#VALUE!</v>
      </c>
      <c r="AL743" s="11" t="e">
        <f>'OddsRatio_working_3-way'!Z743+'OddsRatio_working_3-way'!AF743</f>
        <v>#VALUE!</v>
      </c>
      <c r="AM743" s="11" t="e">
        <f>'OddsRatio_working_3-way'!AA743+'OddsRatio_working_3-way'!AG743</f>
        <v>#VALUE!</v>
      </c>
      <c r="AN743" s="11" t="e">
        <f>'OddsRatio_working_3-way'!AB743+'OddsRatio_working_3-way'!AH743</f>
        <v>#VALUE!</v>
      </c>
      <c r="AO743" s="11" t="e">
        <f>'OddsRatio_working_3-way'!AC743+'OddsRatio_working_3-way'!AI743</f>
        <v>#VALUE!</v>
      </c>
      <c r="AP743" s="11" t="e">
        <f>'OddsRatio_working_3-way'!AD743+'OddsRatio_working_3-way'!AJ743</f>
        <v>#VALUE!</v>
      </c>
      <c r="AQ743" s="11" t="e">
        <f>'OddsRatio_working_3-way'!AE743+'OddsRatio_working_3-way'!AK743</f>
        <v>#VALUE!</v>
      </c>
      <c r="AR743" s="10" t="str">
        <f>IF(A743="","",IF(('OddsRatio_working_3-way'!X743=0),IF(Q743&gt;0,-Q743^(1/3),(-Q743)^(1/3)),'OddsRatio_working_3-way'!AL743-'OddsRatio_working_3-way'!R743/3))</f>
        <v/>
      </c>
      <c r="AS743" s="11" t="e">
        <f>IF(('OddsRatio_working_3-way'!X743=0),IF(Q743&gt;0,-Q743^(1/3),(-Q743)^(1/3)),'OddsRatio_working_3-way'!AM743-'OddsRatio_working_3-way'!R743/3)</f>
        <v>#VALUE!</v>
      </c>
      <c r="AT743" s="11" t="e">
        <f>IF(('OddsRatio_working_3-way'!X743=0),IF(Q743&gt;0,-Q743^(1/3),(-Q743)^(1/3)),'OddsRatio_working_3-way'!AN743-'OddsRatio_working_3-way'!R743/3)</f>
        <v>#VALUE!</v>
      </c>
      <c r="AU743" s="11" t="e">
        <f>IF(('OddsRatio_working_3-way'!X743=0),0,'OddsRatio_working_3-way'!AO743)</f>
        <v>#VALUE!</v>
      </c>
      <c r="AV743" s="11" t="e">
        <f>IF(('OddsRatio_working_3-way'!X743=0),0,'OddsRatio_working_3-way'!AP743)</f>
        <v>#VALUE!</v>
      </c>
      <c r="AW743" s="11" t="e">
        <f>IF(('OddsRatio_working_3-way'!X743=0),0,'OddsRatio_working_3-way'!AQ743)</f>
        <v>#VALUE!</v>
      </c>
    </row>
    <row r="744" spans="1:4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9" t="e">
        <f t="shared" si="156"/>
        <v>#VALUE!</v>
      </c>
      <c r="E744" s="9" t="e">
        <f t="shared" si="157"/>
        <v>#VALUE!</v>
      </c>
      <c r="F744" s="9" t="e">
        <f t="shared" si="158"/>
        <v>#VALUE!</v>
      </c>
      <c r="G744" s="9" t="str">
        <f t="shared" si="159"/>
        <v/>
      </c>
      <c r="H744" s="9" t="str">
        <f t="shared" si="160"/>
        <v/>
      </c>
      <c r="I744" s="9" t="str">
        <f t="shared" si="161"/>
        <v/>
      </c>
      <c r="J744" s="9" t="str">
        <f t="shared" si="162"/>
        <v/>
      </c>
      <c r="K744" s="11" t="e">
        <f t="shared" si="163"/>
        <v>#VALUE!</v>
      </c>
      <c r="L744" s="11" t="e">
        <f t="shared" si="164"/>
        <v>#VALUE!</v>
      </c>
      <c r="M744" s="11" t="e">
        <f t="shared" si="165"/>
        <v>#VALUE!</v>
      </c>
      <c r="N744" s="11" t="e">
        <f>'OddsRatio_working_3-way'!K744+'OddsRatio_working_3-way'!L744+'OddsRatio_working_3-way'!M744-('OddsRatio_working_3-way'!K744*'OddsRatio_working_3-way'!L744)-('OddsRatio_working_3-way'!K744*'OddsRatio_working_3-way'!M744)-('OddsRatio_working_3-way'!L744*'OddsRatio_working_3-way'!M744)+('OddsRatio_working_3-way'!K744*'OddsRatio_working_3-way'!L744*'OddsRatio_working_3-way'!M744)-1</f>
        <v>#VALUE!</v>
      </c>
      <c r="O744" s="11">
        <f>0</f>
        <v>0</v>
      </c>
      <c r="P744" s="11" t="e">
        <f>('OddsRatio_working_3-way'!K744*'OddsRatio_working_3-way'!L744)+('OddsRatio_working_3-way'!K744*'OddsRatio_working_3-way'!M744)+('OddsRatio_working_3-way'!L744*'OddsRatio_working_3-way'!M744)-(3*'OddsRatio_working_3-way'!K744*'OddsRatio_working_3-way'!L744*'OddsRatio_working_3-way'!M744)</f>
        <v>#VALUE!</v>
      </c>
      <c r="Q744" s="11" t="e">
        <f>2*'OddsRatio_working_3-way'!K744*'OddsRatio_working_3-way'!L744*'OddsRatio_working_3-way'!M744</f>
        <v>#VALUE!</v>
      </c>
      <c r="R744" s="11" t="e">
        <f t="shared" si="166"/>
        <v>#VALUE!</v>
      </c>
      <c r="S744" s="11" t="e">
        <f t="shared" si="167"/>
        <v>#VALUE!</v>
      </c>
      <c r="T744" s="11" t="e">
        <f t="shared" si="168"/>
        <v>#VALUE!</v>
      </c>
      <c r="U744" s="11" t="e">
        <f>'OddsRatio_working_3-way'!S744-'OddsRatio_working_3-way'!R744^2/3</f>
        <v>#VALUE!</v>
      </c>
      <c r="V744" s="11" t="e">
        <f>'OddsRatio_working_3-way'!S744*'OddsRatio_working_3-way'!R744/3-2*'OddsRatio_working_3-way'!R744^3/27-'OddsRatio_working_3-way'!T744</f>
        <v>#VALUE!</v>
      </c>
      <c r="W744" s="11" t="e">
        <f>'OddsRatio_working_3-way'!V744^2+4*'OddsRatio_working_3-way'!U744^3/27</f>
        <v>#VALUE!</v>
      </c>
      <c r="X744" s="11" t="e">
        <f>IF('OddsRatio_working_3-way'!W744&gt;0,IF(ABS('OddsRatio_working_3-way'!V744+SQRT('OddsRatio_working_3-way'!W744))/2&gt;0,ABS('OddsRatio_working_3-way'!V744+SQRT('OddsRatio_working_3-way'!W744))/2,ABS('OddsRatio_working_3-way'!V744-SQRT('OddsRatio_working_3-way'!W744))/2),SQRT(-'OddsRatio_working_3-way'!U744^3/27))</f>
        <v>#VALUE!</v>
      </c>
      <c r="Y744" s="11" t="e">
        <f>IF('OddsRatio_working_3-way'!W744&gt;=0,IF('OddsRatio_working_3-way'!V744+SQRT('OddsRatio_working_3-way'!W744)&gt;0,0,PI()),ACOS('OddsRatio_working_3-way'!V744/(2*'OddsRatio_working_3-way'!X744)))</f>
        <v>#VALUE!</v>
      </c>
      <c r="Z744" s="11" t="e">
        <f>'OddsRatio_working_3-way'!X744^(1/3)*COS('OddsRatio_working_3-way'!Y744/3)</f>
        <v>#VALUE!</v>
      </c>
      <c r="AA744" s="11" t="e">
        <f>'OddsRatio_working_3-way'!X744^(1/3)*COS(('OddsRatio_working_3-way'!Y744+2*PI())/3)</f>
        <v>#VALUE!</v>
      </c>
      <c r="AB744" s="11" t="e">
        <f>'OddsRatio_working_3-way'!X744^(1/3)*COS(('OddsRatio_working_3-way'!Y744+4*PI())/3)</f>
        <v>#VALUE!</v>
      </c>
      <c r="AC744" s="11" t="e">
        <f>'OddsRatio_working_3-way'!X744^(1/3)*SIN('OddsRatio_working_3-way'!Y744/3)</f>
        <v>#VALUE!</v>
      </c>
      <c r="AD744" s="11" t="e">
        <f>'OddsRatio_working_3-way'!X744^(1/3)*SIN(('OddsRatio_working_3-way'!Y744+2*PI())/3)</f>
        <v>#VALUE!</v>
      </c>
      <c r="AE744" s="11" t="e">
        <f>'OddsRatio_working_3-way'!X744^(1/3)*SIN(('OddsRatio_working_3-way'!Y744+4*PI())/3)</f>
        <v>#VALUE!</v>
      </c>
      <c r="AF744" s="11" t="e">
        <f>-'OddsRatio_working_3-way'!U744/(3*'OddsRatio_working_3-way'!X744^(1/3))*COS(('OddsRatio_working_3-way'!Y744)/3)</f>
        <v>#VALUE!</v>
      </c>
      <c r="AG744" s="11" t="e">
        <f>-'OddsRatio_working_3-way'!U744/(3*'OddsRatio_working_3-way'!X744^(1/3))*COS(('OddsRatio_working_3-way'!Y744+2*PI())/3)</f>
        <v>#VALUE!</v>
      </c>
      <c r="AH744" s="11" t="e">
        <f>-'OddsRatio_working_3-way'!U744/(3*'OddsRatio_working_3-way'!X744^(1/3))*COS(('OddsRatio_working_3-way'!Y744+4*PI())/3)</f>
        <v>#VALUE!</v>
      </c>
      <c r="AI744" s="11" t="e">
        <f>'OddsRatio_working_3-way'!U744/(3*'OddsRatio_working_3-way'!X744^(1/3))*SIN(('OddsRatio_working_3-way'!Y744)/3)</f>
        <v>#VALUE!</v>
      </c>
      <c r="AJ744" s="11" t="e">
        <f>'OddsRatio_working_3-way'!U744/(3*'OddsRatio_working_3-way'!X744^(1/3))*SIN(('OddsRatio_working_3-way'!Y744+2*PI())/3)</f>
        <v>#VALUE!</v>
      </c>
      <c r="AK744" s="11" t="e">
        <f>'OddsRatio_working_3-way'!U744/(3*'OddsRatio_working_3-way'!X744^(1/3))*SIN(('OddsRatio_working_3-way'!Y744+4*PI())/3)</f>
        <v>#VALUE!</v>
      </c>
      <c r="AL744" s="11" t="e">
        <f>'OddsRatio_working_3-way'!Z744+'OddsRatio_working_3-way'!AF744</f>
        <v>#VALUE!</v>
      </c>
      <c r="AM744" s="11" t="e">
        <f>'OddsRatio_working_3-way'!AA744+'OddsRatio_working_3-way'!AG744</f>
        <v>#VALUE!</v>
      </c>
      <c r="AN744" s="11" t="e">
        <f>'OddsRatio_working_3-way'!AB744+'OddsRatio_working_3-way'!AH744</f>
        <v>#VALUE!</v>
      </c>
      <c r="AO744" s="11" t="e">
        <f>'OddsRatio_working_3-way'!AC744+'OddsRatio_working_3-way'!AI744</f>
        <v>#VALUE!</v>
      </c>
      <c r="AP744" s="11" t="e">
        <f>'OddsRatio_working_3-way'!AD744+'OddsRatio_working_3-way'!AJ744</f>
        <v>#VALUE!</v>
      </c>
      <c r="AQ744" s="11" t="e">
        <f>'OddsRatio_working_3-way'!AE744+'OddsRatio_working_3-way'!AK744</f>
        <v>#VALUE!</v>
      </c>
      <c r="AR744" s="10" t="str">
        <f>IF(A744="","",IF(('OddsRatio_working_3-way'!X744=0),IF(Q744&gt;0,-Q744^(1/3),(-Q744)^(1/3)),'OddsRatio_working_3-way'!AL744-'OddsRatio_working_3-way'!R744/3))</f>
        <v/>
      </c>
      <c r="AS744" s="11" t="e">
        <f>IF(('OddsRatio_working_3-way'!X744=0),IF(Q744&gt;0,-Q744^(1/3),(-Q744)^(1/3)),'OddsRatio_working_3-way'!AM744-'OddsRatio_working_3-way'!R744/3)</f>
        <v>#VALUE!</v>
      </c>
      <c r="AT744" s="11" t="e">
        <f>IF(('OddsRatio_working_3-way'!X744=0),IF(Q744&gt;0,-Q744^(1/3),(-Q744)^(1/3)),'OddsRatio_working_3-way'!AN744-'OddsRatio_working_3-way'!R744/3)</f>
        <v>#VALUE!</v>
      </c>
      <c r="AU744" s="11" t="e">
        <f>IF(('OddsRatio_working_3-way'!X744=0),0,'OddsRatio_working_3-way'!AO744)</f>
        <v>#VALUE!</v>
      </c>
      <c r="AV744" s="11" t="e">
        <f>IF(('OddsRatio_working_3-way'!X744=0),0,'OddsRatio_working_3-way'!AP744)</f>
        <v>#VALUE!</v>
      </c>
      <c r="AW744" s="11" t="e">
        <f>IF(('OddsRatio_working_3-way'!X744=0),0,'OddsRatio_working_3-way'!AQ744)</f>
        <v>#VALUE!</v>
      </c>
    </row>
    <row r="745" spans="1:4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9" t="e">
        <f t="shared" si="156"/>
        <v>#VALUE!</v>
      </c>
      <c r="E745" s="9" t="e">
        <f t="shared" si="157"/>
        <v>#VALUE!</v>
      </c>
      <c r="F745" s="9" t="e">
        <f t="shared" si="158"/>
        <v>#VALUE!</v>
      </c>
      <c r="G745" s="9" t="str">
        <f t="shared" si="159"/>
        <v/>
      </c>
      <c r="H745" s="9" t="str">
        <f t="shared" si="160"/>
        <v/>
      </c>
      <c r="I745" s="9" t="str">
        <f t="shared" si="161"/>
        <v/>
      </c>
      <c r="J745" s="9" t="str">
        <f t="shared" si="162"/>
        <v/>
      </c>
      <c r="K745" s="11" t="e">
        <f t="shared" si="163"/>
        <v>#VALUE!</v>
      </c>
      <c r="L745" s="11" t="e">
        <f t="shared" si="164"/>
        <v>#VALUE!</v>
      </c>
      <c r="M745" s="11" t="e">
        <f t="shared" si="165"/>
        <v>#VALUE!</v>
      </c>
      <c r="N745" s="11" t="e">
        <f>'OddsRatio_working_3-way'!K745+'OddsRatio_working_3-way'!L745+'OddsRatio_working_3-way'!M745-('OddsRatio_working_3-way'!K745*'OddsRatio_working_3-way'!L745)-('OddsRatio_working_3-way'!K745*'OddsRatio_working_3-way'!M745)-('OddsRatio_working_3-way'!L745*'OddsRatio_working_3-way'!M745)+('OddsRatio_working_3-way'!K745*'OddsRatio_working_3-way'!L745*'OddsRatio_working_3-way'!M745)-1</f>
        <v>#VALUE!</v>
      </c>
      <c r="O745" s="11">
        <f>0</f>
        <v>0</v>
      </c>
      <c r="P745" s="11" t="e">
        <f>('OddsRatio_working_3-way'!K745*'OddsRatio_working_3-way'!L745)+('OddsRatio_working_3-way'!K745*'OddsRatio_working_3-way'!M745)+('OddsRatio_working_3-way'!L745*'OddsRatio_working_3-way'!M745)-(3*'OddsRatio_working_3-way'!K745*'OddsRatio_working_3-way'!L745*'OddsRatio_working_3-way'!M745)</f>
        <v>#VALUE!</v>
      </c>
      <c r="Q745" s="11" t="e">
        <f>2*'OddsRatio_working_3-way'!K745*'OddsRatio_working_3-way'!L745*'OddsRatio_working_3-way'!M745</f>
        <v>#VALUE!</v>
      </c>
      <c r="R745" s="11" t="e">
        <f t="shared" si="166"/>
        <v>#VALUE!</v>
      </c>
      <c r="S745" s="11" t="e">
        <f t="shared" si="167"/>
        <v>#VALUE!</v>
      </c>
      <c r="T745" s="11" t="e">
        <f t="shared" si="168"/>
        <v>#VALUE!</v>
      </c>
      <c r="U745" s="11" t="e">
        <f>'OddsRatio_working_3-way'!S745-'OddsRatio_working_3-way'!R745^2/3</f>
        <v>#VALUE!</v>
      </c>
      <c r="V745" s="11" t="e">
        <f>'OddsRatio_working_3-way'!S745*'OddsRatio_working_3-way'!R745/3-2*'OddsRatio_working_3-way'!R745^3/27-'OddsRatio_working_3-way'!T745</f>
        <v>#VALUE!</v>
      </c>
      <c r="W745" s="11" t="e">
        <f>'OddsRatio_working_3-way'!V745^2+4*'OddsRatio_working_3-way'!U745^3/27</f>
        <v>#VALUE!</v>
      </c>
      <c r="X745" s="11" t="e">
        <f>IF('OddsRatio_working_3-way'!W745&gt;0,IF(ABS('OddsRatio_working_3-way'!V745+SQRT('OddsRatio_working_3-way'!W745))/2&gt;0,ABS('OddsRatio_working_3-way'!V745+SQRT('OddsRatio_working_3-way'!W745))/2,ABS('OddsRatio_working_3-way'!V745-SQRT('OddsRatio_working_3-way'!W745))/2),SQRT(-'OddsRatio_working_3-way'!U745^3/27))</f>
        <v>#VALUE!</v>
      </c>
      <c r="Y745" s="11" t="e">
        <f>IF('OddsRatio_working_3-way'!W745&gt;=0,IF('OddsRatio_working_3-way'!V745+SQRT('OddsRatio_working_3-way'!W745)&gt;0,0,PI()),ACOS('OddsRatio_working_3-way'!V745/(2*'OddsRatio_working_3-way'!X745)))</f>
        <v>#VALUE!</v>
      </c>
      <c r="Z745" s="11" t="e">
        <f>'OddsRatio_working_3-way'!X745^(1/3)*COS('OddsRatio_working_3-way'!Y745/3)</f>
        <v>#VALUE!</v>
      </c>
      <c r="AA745" s="11" t="e">
        <f>'OddsRatio_working_3-way'!X745^(1/3)*COS(('OddsRatio_working_3-way'!Y745+2*PI())/3)</f>
        <v>#VALUE!</v>
      </c>
      <c r="AB745" s="11" t="e">
        <f>'OddsRatio_working_3-way'!X745^(1/3)*COS(('OddsRatio_working_3-way'!Y745+4*PI())/3)</f>
        <v>#VALUE!</v>
      </c>
      <c r="AC745" s="11" t="e">
        <f>'OddsRatio_working_3-way'!X745^(1/3)*SIN('OddsRatio_working_3-way'!Y745/3)</f>
        <v>#VALUE!</v>
      </c>
      <c r="AD745" s="11" t="e">
        <f>'OddsRatio_working_3-way'!X745^(1/3)*SIN(('OddsRatio_working_3-way'!Y745+2*PI())/3)</f>
        <v>#VALUE!</v>
      </c>
      <c r="AE745" s="11" t="e">
        <f>'OddsRatio_working_3-way'!X745^(1/3)*SIN(('OddsRatio_working_3-way'!Y745+4*PI())/3)</f>
        <v>#VALUE!</v>
      </c>
      <c r="AF745" s="11" t="e">
        <f>-'OddsRatio_working_3-way'!U745/(3*'OddsRatio_working_3-way'!X745^(1/3))*COS(('OddsRatio_working_3-way'!Y745)/3)</f>
        <v>#VALUE!</v>
      </c>
      <c r="AG745" s="11" t="e">
        <f>-'OddsRatio_working_3-way'!U745/(3*'OddsRatio_working_3-way'!X745^(1/3))*COS(('OddsRatio_working_3-way'!Y745+2*PI())/3)</f>
        <v>#VALUE!</v>
      </c>
      <c r="AH745" s="11" t="e">
        <f>-'OddsRatio_working_3-way'!U745/(3*'OddsRatio_working_3-way'!X745^(1/3))*COS(('OddsRatio_working_3-way'!Y745+4*PI())/3)</f>
        <v>#VALUE!</v>
      </c>
      <c r="AI745" s="11" t="e">
        <f>'OddsRatio_working_3-way'!U745/(3*'OddsRatio_working_3-way'!X745^(1/3))*SIN(('OddsRatio_working_3-way'!Y745)/3)</f>
        <v>#VALUE!</v>
      </c>
      <c r="AJ745" s="11" t="e">
        <f>'OddsRatio_working_3-way'!U745/(3*'OddsRatio_working_3-way'!X745^(1/3))*SIN(('OddsRatio_working_3-way'!Y745+2*PI())/3)</f>
        <v>#VALUE!</v>
      </c>
      <c r="AK745" s="11" t="e">
        <f>'OddsRatio_working_3-way'!U745/(3*'OddsRatio_working_3-way'!X745^(1/3))*SIN(('OddsRatio_working_3-way'!Y745+4*PI())/3)</f>
        <v>#VALUE!</v>
      </c>
      <c r="AL745" s="11" t="e">
        <f>'OddsRatio_working_3-way'!Z745+'OddsRatio_working_3-way'!AF745</f>
        <v>#VALUE!</v>
      </c>
      <c r="AM745" s="11" t="e">
        <f>'OddsRatio_working_3-way'!AA745+'OddsRatio_working_3-way'!AG745</f>
        <v>#VALUE!</v>
      </c>
      <c r="AN745" s="11" t="e">
        <f>'OddsRatio_working_3-way'!AB745+'OddsRatio_working_3-way'!AH745</f>
        <v>#VALUE!</v>
      </c>
      <c r="AO745" s="11" t="e">
        <f>'OddsRatio_working_3-way'!AC745+'OddsRatio_working_3-way'!AI745</f>
        <v>#VALUE!</v>
      </c>
      <c r="AP745" s="11" t="e">
        <f>'OddsRatio_working_3-way'!AD745+'OddsRatio_working_3-way'!AJ745</f>
        <v>#VALUE!</v>
      </c>
      <c r="AQ745" s="11" t="e">
        <f>'OddsRatio_working_3-way'!AE745+'OddsRatio_working_3-way'!AK745</f>
        <v>#VALUE!</v>
      </c>
      <c r="AR745" s="10" t="str">
        <f>IF(A745="","",IF(('OddsRatio_working_3-way'!X745=0),IF(Q745&gt;0,-Q745^(1/3),(-Q745)^(1/3)),'OddsRatio_working_3-way'!AL745-'OddsRatio_working_3-way'!R745/3))</f>
        <v/>
      </c>
      <c r="AS745" s="11" t="e">
        <f>IF(('OddsRatio_working_3-way'!X745=0),IF(Q745&gt;0,-Q745^(1/3),(-Q745)^(1/3)),'OddsRatio_working_3-way'!AM745-'OddsRatio_working_3-way'!R745/3)</f>
        <v>#VALUE!</v>
      </c>
      <c r="AT745" s="11" t="e">
        <f>IF(('OddsRatio_working_3-way'!X745=0),IF(Q745&gt;0,-Q745^(1/3),(-Q745)^(1/3)),'OddsRatio_working_3-way'!AN745-'OddsRatio_working_3-way'!R745/3)</f>
        <v>#VALUE!</v>
      </c>
      <c r="AU745" s="11" t="e">
        <f>IF(('OddsRatio_working_3-way'!X745=0),0,'OddsRatio_working_3-way'!AO745)</f>
        <v>#VALUE!</v>
      </c>
      <c r="AV745" s="11" t="e">
        <f>IF(('OddsRatio_working_3-way'!X745=0),0,'OddsRatio_working_3-way'!AP745)</f>
        <v>#VALUE!</v>
      </c>
      <c r="AW745" s="11" t="e">
        <f>IF(('OddsRatio_working_3-way'!X745=0),0,'OddsRatio_working_3-way'!AQ745)</f>
        <v>#VALUE!</v>
      </c>
    </row>
    <row r="746" spans="1:4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9" t="e">
        <f t="shared" si="156"/>
        <v>#VALUE!</v>
      </c>
      <c r="E746" s="9" t="e">
        <f t="shared" si="157"/>
        <v>#VALUE!</v>
      </c>
      <c r="F746" s="9" t="e">
        <f t="shared" si="158"/>
        <v>#VALUE!</v>
      </c>
      <c r="G746" s="9" t="str">
        <f t="shared" si="159"/>
        <v/>
      </c>
      <c r="H746" s="9" t="str">
        <f t="shared" si="160"/>
        <v/>
      </c>
      <c r="I746" s="9" t="str">
        <f t="shared" si="161"/>
        <v/>
      </c>
      <c r="J746" s="9" t="str">
        <f t="shared" si="162"/>
        <v/>
      </c>
      <c r="K746" s="11" t="e">
        <f t="shared" si="163"/>
        <v>#VALUE!</v>
      </c>
      <c r="L746" s="11" t="e">
        <f t="shared" si="164"/>
        <v>#VALUE!</v>
      </c>
      <c r="M746" s="11" t="e">
        <f t="shared" si="165"/>
        <v>#VALUE!</v>
      </c>
      <c r="N746" s="11" t="e">
        <f>'OddsRatio_working_3-way'!K746+'OddsRatio_working_3-way'!L746+'OddsRatio_working_3-way'!M746-('OddsRatio_working_3-way'!K746*'OddsRatio_working_3-way'!L746)-('OddsRatio_working_3-way'!K746*'OddsRatio_working_3-way'!M746)-('OddsRatio_working_3-way'!L746*'OddsRatio_working_3-way'!M746)+('OddsRatio_working_3-way'!K746*'OddsRatio_working_3-way'!L746*'OddsRatio_working_3-way'!M746)-1</f>
        <v>#VALUE!</v>
      </c>
      <c r="O746" s="11">
        <f>0</f>
        <v>0</v>
      </c>
      <c r="P746" s="11" t="e">
        <f>('OddsRatio_working_3-way'!K746*'OddsRatio_working_3-way'!L746)+('OddsRatio_working_3-way'!K746*'OddsRatio_working_3-way'!M746)+('OddsRatio_working_3-way'!L746*'OddsRatio_working_3-way'!M746)-(3*'OddsRatio_working_3-way'!K746*'OddsRatio_working_3-way'!L746*'OddsRatio_working_3-way'!M746)</f>
        <v>#VALUE!</v>
      </c>
      <c r="Q746" s="11" t="e">
        <f>2*'OddsRatio_working_3-way'!K746*'OddsRatio_working_3-way'!L746*'OddsRatio_working_3-way'!M746</f>
        <v>#VALUE!</v>
      </c>
      <c r="R746" s="11" t="e">
        <f t="shared" si="166"/>
        <v>#VALUE!</v>
      </c>
      <c r="S746" s="11" t="e">
        <f t="shared" si="167"/>
        <v>#VALUE!</v>
      </c>
      <c r="T746" s="11" t="e">
        <f t="shared" si="168"/>
        <v>#VALUE!</v>
      </c>
      <c r="U746" s="11" t="e">
        <f>'OddsRatio_working_3-way'!S746-'OddsRatio_working_3-way'!R746^2/3</f>
        <v>#VALUE!</v>
      </c>
      <c r="V746" s="11" t="e">
        <f>'OddsRatio_working_3-way'!S746*'OddsRatio_working_3-way'!R746/3-2*'OddsRatio_working_3-way'!R746^3/27-'OddsRatio_working_3-way'!T746</f>
        <v>#VALUE!</v>
      </c>
      <c r="W746" s="11" t="e">
        <f>'OddsRatio_working_3-way'!V746^2+4*'OddsRatio_working_3-way'!U746^3/27</f>
        <v>#VALUE!</v>
      </c>
      <c r="X746" s="11" t="e">
        <f>IF('OddsRatio_working_3-way'!W746&gt;0,IF(ABS('OddsRatio_working_3-way'!V746+SQRT('OddsRatio_working_3-way'!W746))/2&gt;0,ABS('OddsRatio_working_3-way'!V746+SQRT('OddsRatio_working_3-way'!W746))/2,ABS('OddsRatio_working_3-way'!V746-SQRT('OddsRatio_working_3-way'!W746))/2),SQRT(-'OddsRatio_working_3-way'!U746^3/27))</f>
        <v>#VALUE!</v>
      </c>
      <c r="Y746" s="11" t="e">
        <f>IF('OddsRatio_working_3-way'!W746&gt;=0,IF('OddsRatio_working_3-way'!V746+SQRT('OddsRatio_working_3-way'!W746)&gt;0,0,PI()),ACOS('OddsRatio_working_3-way'!V746/(2*'OddsRatio_working_3-way'!X746)))</f>
        <v>#VALUE!</v>
      </c>
      <c r="Z746" s="11" t="e">
        <f>'OddsRatio_working_3-way'!X746^(1/3)*COS('OddsRatio_working_3-way'!Y746/3)</f>
        <v>#VALUE!</v>
      </c>
      <c r="AA746" s="11" t="e">
        <f>'OddsRatio_working_3-way'!X746^(1/3)*COS(('OddsRatio_working_3-way'!Y746+2*PI())/3)</f>
        <v>#VALUE!</v>
      </c>
      <c r="AB746" s="11" t="e">
        <f>'OddsRatio_working_3-way'!X746^(1/3)*COS(('OddsRatio_working_3-way'!Y746+4*PI())/3)</f>
        <v>#VALUE!</v>
      </c>
      <c r="AC746" s="11" t="e">
        <f>'OddsRatio_working_3-way'!X746^(1/3)*SIN('OddsRatio_working_3-way'!Y746/3)</f>
        <v>#VALUE!</v>
      </c>
      <c r="AD746" s="11" t="e">
        <f>'OddsRatio_working_3-way'!X746^(1/3)*SIN(('OddsRatio_working_3-way'!Y746+2*PI())/3)</f>
        <v>#VALUE!</v>
      </c>
      <c r="AE746" s="11" t="e">
        <f>'OddsRatio_working_3-way'!X746^(1/3)*SIN(('OddsRatio_working_3-way'!Y746+4*PI())/3)</f>
        <v>#VALUE!</v>
      </c>
      <c r="AF746" s="11" t="e">
        <f>-'OddsRatio_working_3-way'!U746/(3*'OddsRatio_working_3-way'!X746^(1/3))*COS(('OddsRatio_working_3-way'!Y746)/3)</f>
        <v>#VALUE!</v>
      </c>
      <c r="AG746" s="11" t="e">
        <f>-'OddsRatio_working_3-way'!U746/(3*'OddsRatio_working_3-way'!X746^(1/3))*COS(('OddsRatio_working_3-way'!Y746+2*PI())/3)</f>
        <v>#VALUE!</v>
      </c>
      <c r="AH746" s="11" t="e">
        <f>-'OddsRatio_working_3-way'!U746/(3*'OddsRatio_working_3-way'!X746^(1/3))*COS(('OddsRatio_working_3-way'!Y746+4*PI())/3)</f>
        <v>#VALUE!</v>
      </c>
      <c r="AI746" s="11" t="e">
        <f>'OddsRatio_working_3-way'!U746/(3*'OddsRatio_working_3-way'!X746^(1/3))*SIN(('OddsRatio_working_3-way'!Y746)/3)</f>
        <v>#VALUE!</v>
      </c>
      <c r="AJ746" s="11" t="e">
        <f>'OddsRatio_working_3-way'!U746/(3*'OddsRatio_working_3-way'!X746^(1/3))*SIN(('OddsRatio_working_3-way'!Y746+2*PI())/3)</f>
        <v>#VALUE!</v>
      </c>
      <c r="AK746" s="11" t="e">
        <f>'OddsRatio_working_3-way'!U746/(3*'OddsRatio_working_3-way'!X746^(1/3))*SIN(('OddsRatio_working_3-way'!Y746+4*PI())/3)</f>
        <v>#VALUE!</v>
      </c>
      <c r="AL746" s="11" t="e">
        <f>'OddsRatio_working_3-way'!Z746+'OddsRatio_working_3-way'!AF746</f>
        <v>#VALUE!</v>
      </c>
      <c r="AM746" s="11" t="e">
        <f>'OddsRatio_working_3-way'!AA746+'OddsRatio_working_3-way'!AG746</f>
        <v>#VALUE!</v>
      </c>
      <c r="AN746" s="11" t="e">
        <f>'OddsRatio_working_3-way'!AB746+'OddsRatio_working_3-way'!AH746</f>
        <v>#VALUE!</v>
      </c>
      <c r="AO746" s="11" t="e">
        <f>'OddsRatio_working_3-way'!AC746+'OddsRatio_working_3-way'!AI746</f>
        <v>#VALUE!</v>
      </c>
      <c r="AP746" s="11" t="e">
        <f>'OddsRatio_working_3-way'!AD746+'OddsRatio_working_3-way'!AJ746</f>
        <v>#VALUE!</v>
      </c>
      <c r="AQ746" s="11" t="e">
        <f>'OddsRatio_working_3-way'!AE746+'OddsRatio_working_3-way'!AK746</f>
        <v>#VALUE!</v>
      </c>
      <c r="AR746" s="10" t="str">
        <f>IF(A746="","",IF(('OddsRatio_working_3-way'!X746=0),IF(Q746&gt;0,-Q746^(1/3),(-Q746)^(1/3)),'OddsRatio_working_3-way'!AL746-'OddsRatio_working_3-way'!R746/3))</f>
        <v/>
      </c>
      <c r="AS746" s="11" t="e">
        <f>IF(('OddsRatio_working_3-way'!X746=0),IF(Q746&gt;0,-Q746^(1/3),(-Q746)^(1/3)),'OddsRatio_working_3-way'!AM746-'OddsRatio_working_3-way'!R746/3)</f>
        <v>#VALUE!</v>
      </c>
      <c r="AT746" s="11" t="e">
        <f>IF(('OddsRatio_working_3-way'!X746=0),IF(Q746&gt;0,-Q746^(1/3),(-Q746)^(1/3)),'OddsRatio_working_3-way'!AN746-'OddsRatio_working_3-way'!R746/3)</f>
        <v>#VALUE!</v>
      </c>
      <c r="AU746" s="11" t="e">
        <f>IF(('OddsRatio_working_3-way'!X746=0),0,'OddsRatio_working_3-way'!AO746)</f>
        <v>#VALUE!</v>
      </c>
      <c r="AV746" s="11" t="e">
        <f>IF(('OddsRatio_working_3-way'!X746=0),0,'OddsRatio_working_3-way'!AP746)</f>
        <v>#VALUE!</v>
      </c>
      <c r="AW746" s="11" t="e">
        <f>IF(('OddsRatio_working_3-way'!X746=0),0,'OddsRatio_working_3-way'!AQ746)</f>
        <v>#VALUE!</v>
      </c>
    </row>
    <row r="747" spans="1:4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9" t="e">
        <f t="shared" si="156"/>
        <v>#VALUE!</v>
      </c>
      <c r="E747" s="9" t="e">
        <f t="shared" si="157"/>
        <v>#VALUE!</v>
      </c>
      <c r="F747" s="9" t="e">
        <f t="shared" si="158"/>
        <v>#VALUE!</v>
      </c>
      <c r="G747" s="9" t="str">
        <f t="shared" si="159"/>
        <v/>
      </c>
      <c r="H747" s="9" t="str">
        <f t="shared" si="160"/>
        <v/>
      </c>
      <c r="I747" s="9" t="str">
        <f t="shared" si="161"/>
        <v/>
      </c>
      <c r="J747" s="9" t="str">
        <f t="shared" si="162"/>
        <v/>
      </c>
      <c r="K747" s="11" t="e">
        <f t="shared" si="163"/>
        <v>#VALUE!</v>
      </c>
      <c r="L747" s="11" t="e">
        <f t="shared" si="164"/>
        <v>#VALUE!</v>
      </c>
      <c r="M747" s="11" t="e">
        <f t="shared" si="165"/>
        <v>#VALUE!</v>
      </c>
      <c r="N747" s="11" t="e">
        <f>'OddsRatio_working_3-way'!K747+'OddsRatio_working_3-way'!L747+'OddsRatio_working_3-way'!M747-('OddsRatio_working_3-way'!K747*'OddsRatio_working_3-way'!L747)-('OddsRatio_working_3-way'!K747*'OddsRatio_working_3-way'!M747)-('OddsRatio_working_3-way'!L747*'OddsRatio_working_3-way'!M747)+('OddsRatio_working_3-way'!K747*'OddsRatio_working_3-way'!L747*'OddsRatio_working_3-way'!M747)-1</f>
        <v>#VALUE!</v>
      </c>
      <c r="O747" s="11">
        <f>0</f>
        <v>0</v>
      </c>
      <c r="P747" s="11" t="e">
        <f>('OddsRatio_working_3-way'!K747*'OddsRatio_working_3-way'!L747)+('OddsRatio_working_3-way'!K747*'OddsRatio_working_3-way'!M747)+('OddsRatio_working_3-way'!L747*'OddsRatio_working_3-way'!M747)-(3*'OddsRatio_working_3-way'!K747*'OddsRatio_working_3-way'!L747*'OddsRatio_working_3-way'!M747)</f>
        <v>#VALUE!</v>
      </c>
      <c r="Q747" s="11" t="e">
        <f>2*'OddsRatio_working_3-way'!K747*'OddsRatio_working_3-way'!L747*'OddsRatio_working_3-way'!M747</f>
        <v>#VALUE!</v>
      </c>
      <c r="R747" s="11" t="e">
        <f t="shared" si="166"/>
        <v>#VALUE!</v>
      </c>
      <c r="S747" s="11" t="e">
        <f t="shared" si="167"/>
        <v>#VALUE!</v>
      </c>
      <c r="T747" s="11" t="e">
        <f t="shared" si="168"/>
        <v>#VALUE!</v>
      </c>
      <c r="U747" s="11" t="e">
        <f>'OddsRatio_working_3-way'!S747-'OddsRatio_working_3-way'!R747^2/3</f>
        <v>#VALUE!</v>
      </c>
      <c r="V747" s="11" t="e">
        <f>'OddsRatio_working_3-way'!S747*'OddsRatio_working_3-way'!R747/3-2*'OddsRatio_working_3-way'!R747^3/27-'OddsRatio_working_3-way'!T747</f>
        <v>#VALUE!</v>
      </c>
      <c r="W747" s="11" t="e">
        <f>'OddsRatio_working_3-way'!V747^2+4*'OddsRatio_working_3-way'!U747^3/27</f>
        <v>#VALUE!</v>
      </c>
      <c r="X747" s="11" t="e">
        <f>IF('OddsRatio_working_3-way'!W747&gt;0,IF(ABS('OddsRatio_working_3-way'!V747+SQRT('OddsRatio_working_3-way'!W747))/2&gt;0,ABS('OddsRatio_working_3-way'!V747+SQRT('OddsRatio_working_3-way'!W747))/2,ABS('OddsRatio_working_3-way'!V747-SQRT('OddsRatio_working_3-way'!W747))/2),SQRT(-'OddsRatio_working_3-way'!U747^3/27))</f>
        <v>#VALUE!</v>
      </c>
      <c r="Y747" s="11" t="e">
        <f>IF('OddsRatio_working_3-way'!W747&gt;=0,IF('OddsRatio_working_3-way'!V747+SQRT('OddsRatio_working_3-way'!W747)&gt;0,0,PI()),ACOS('OddsRatio_working_3-way'!V747/(2*'OddsRatio_working_3-way'!X747)))</f>
        <v>#VALUE!</v>
      </c>
      <c r="Z747" s="11" t="e">
        <f>'OddsRatio_working_3-way'!X747^(1/3)*COS('OddsRatio_working_3-way'!Y747/3)</f>
        <v>#VALUE!</v>
      </c>
      <c r="AA747" s="11" t="e">
        <f>'OddsRatio_working_3-way'!X747^(1/3)*COS(('OddsRatio_working_3-way'!Y747+2*PI())/3)</f>
        <v>#VALUE!</v>
      </c>
      <c r="AB747" s="11" t="e">
        <f>'OddsRatio_working_3-way'!X747^(1/3)*COS(('OddsRatio_working_3-way'!Y747+4*PI())/3)</f>
        <v>#VALUE!</v>
      </c>
      <c r="AC747" s="11" t="e">
        <f>'OddsRatio_working_3-way'!X747^(1/3)*SIN('OddsRatio_working_3-way'!Y747/3)</f>
        <v>#VALUE!</v>
      </c>
      <c r="AD747" s="11" t="e">
        <f>'OddsRatio_working_3-way'!X747^(1/3)*SIN(('OddsRatio_working_3-way'!Y747+2*PI())/3)</f>
        <v>#VALUE!</v>
      </c>
      <c r="AE747" s="11" t="e">
        <f>'OddsRatio_working_3-way'!X747^(1/3)*SIN(('OddsRatio_working_3-way'!Y747+4*PI())/3)</f>
        <v>#VALUE!</v>
      </c>
      <c r="AF747" s="11" t="e">
        <f>-'OddsRatio_working_3-way'!U747/(3*'OddsRatio_working_3-way'!X747^(1/3))*COS(('OddsRatio_working_3-way'!Y747)/3)</f>
        <v>#VALUE!</v>
      </c>
      <c r="AG747" s="11" t="e">
        <f>-'OddsRatio_working_3-way'!U747/(3*'OddsRatio_working_3-way'!X747^(1/3))*COS(('OddsRatio_working_3-way'!Y747+2*PI())/3)</f>
        <v>#VALUE!</v>
      </c>
      <c r="AH747" s="11" t="e">
        <f>-'OddsRatio_working_3-way'!U747/(3*'OddsRatio_working_3-way'!X747^(1/3))*COS(('OddsRatio_working_3-way'!Y747+4*PI())/3)</f>
        <v>#VALUE!</v>
      </c>
      <c r="AI747" s="11" t="e">
        <f>'OddsRatio_working_3-way'!U747/(3*'OddsRatio_working_3-way'!X747^(1/3))*SIN(('OddsRatio_working_3-way'!Y747)/3)</f>
        <v>#VALUE!</v>
      </c>
      <c r="AJ747" s="11" t="e">
        <f>'OddsRatio_working_3-way'!U747/(3*'OddsRatio_working_3-way'!X747^(1/3))*SIN(('OddsRatio_working_3-way'!Y747+2*PI())/3)</f>
        <v>#VALUE!</v>
      </c>
      <c r="AK747" s="11" t="e">
        <f>'OddsRatio_working_3-way'!U747/(3*'OddsRatio_working_3-way'!X747^(1/3))*SIN(('OddsRatio_working_3-way'!Y747+4*PI())/3)</f>
        <v>#VALUE!</v>
      </c>
      <c r="AL747" s="11" t="e">
        <f>'OddsRatio_working_3-way'!Z747+'OddsRatio_working_3-way'!AF747</f>
        <v>#VALUE!</v>
      </c>
      <c r="AM747" s="11" t="e">
        <f>'OddsRatio_working_3-way'!AA747+'OddsRatio_working_3-way'!AG747</f>
        <v>#VALUE!</v>
      </c>
      <c r="AN747" s="11" t="e">
        <f>'OddsRatio_working_3-way'!AB747+'OddsRatio_working_3-way'!AH747</f>
        <v>#VALUE!</v>
      </c>
      <c r="AO747" s="11" t="e">
        <f>'OddsRatio_working_3-way'!AC747+'OddsRatio_working_3-way'!AI747</f>
        <v>#VALUE!</v>
      </c>
      <c r="AP747" s="11" t="e">
        <f>'OddsRatio_working_3-way'!AD747+'OddsRatio_working_3-way'!AJ747</f>
        <v>#VALUE!</v>
      </c>
      <c r="AQ747" s="11" t="e">
        <f>'OddsRatio_working_3-way'!AE747+'OddsRatio_working_3-way'!AK747</f>
        <v>#VALUE!</v>
      </c>
      <c r="AR747" s="10" t="str">
        <f>IF(A747="","",IF(('OddsRatio_working_3-way'!X747=0),IF(Q747&gt;0,-Q747^(1/3),(-Q747)^(1/3)),'OddsRatio_working_3-way'!AL747-'OddsRatio_working_3-way'!R747/3))</f>
        <v/>
      </c>
      <c r="AS747" s="11" t="e">
        <f>IF(('OddsRatio_working_3-way'!X747=0),IF(Q747&gt;0,-Q747^(1/3),(-Q747)^(1/3)),'OddsRatio_working_3-way'!AM747-'OddsRatio_working_3-way'!R747/3)</f>
        <v>#VALUE!</v>
      </c>
      <c r="AT747" s="11" t="e">
        <f>IF(('OddsRatio_working_3-way'!X747=0),IF(Q747&gt;0,-Q747^(1/3),(-Q747)^(1/3)),'OddsRatio_working_3-way'!AN747-'OddsRatio_working_3-way'!R747/3)</f>
        <v>#VALUE!</v>
      </c>
      <c r="AU747" s="11" t="e">
        <f>IF(('OddsRatio_working_3-way'!X747=0),0,'OddsRatio_working_3-way'!AO747)</f>
        <v>#VALUE!</v>
      </c>
      <c r="AV747" s="11" t="e">
        <f>IF(('OddsRatio_working_3-way'!X747=0),0,'OddsRatio_working_3-way'!AP747)</f>
        <v>#VALUE!</v>
      </c>
      <c r="AW747" s="11" t="e">
        <f>IF(('OddsRatio_working_3-way'!X747=0),0,'OddsRatio_working_3-way'!AQ747)</f>
        <v>#VALUE!</v>
      </c>
    </row>
    <row r="748" spans="1:4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9" t="e">
        <f t="shared" si="156"/>
        <v>#VALUE!</v>
      </c>
      <c r="E748" s="9" t="e">
        <f t="shared" si="157"/>
        <v>#VALUE!</v>
      </c>
      <c r="F748" s="9" t="e">
        <f t="shared" si="158"/>
        <v>#VALUE!</v>
      </c>
      <c r="G748" s="9" t="str">
        <f t="shared" si="159"/>
        <v/>
      </c>
      <c r="H748" s="9" t="str">
        <f t="shared" si="160"/>
        <v/>
      </c>
      <c r="I748" s="9" t="str">
        <f t="shared" si="161"/>
        <v/>
      </c>
      <c r="J748" s="9" t="str">
        <f t="shared" si="162"/>
        <v/>
      </c>
      <c r="K748" s="11" t="e">
        <f t="shared" si="163"/>
        <v>#VALUE!</v>
      </c>
      <c r="L748" s="11" t="e">
        <f t="shared" si="164"/>
        <v>#VALUE!</v>
      </c>
      <c r="M748" s="11" t="e">
        <f t="shared" si="165"/>
        <v>#VALUE!</v>
      </c>
      <c r="N748" s="11" t="e">
        <f>'OddsRatio_working_3-way'!K748+'OddsRatio_working_3-way'!L748+'OddsRatio_working_3-way'!M748-('OddsRatio_working_3-way'!K748*'OddsRatio_working_3-way'!L748)-('OddsRatio_working_3-way'!K748*'OddsRatio_working_3-way'!M748)-('OddsRatio_working_3-way'!L748*'OddsRatio_working_3-way'!M748)+('OddsRatio_working_3-way'!K748*'OddsRatio_working_3-way'!L748*'OddsRatio_working_3-way'!M748)-1</f>
        <v>#VALUE!</v>
      </c>
      <c r="O748" s="11">
        <f>0</f>
        <v>0</v>
      </c>
      <c r="P748" s="11" t="e">
        <f>('OddsRatio_working_3-way'!K748*'OddsRatio_working_3-way'!L748)+('OddsRatio_working_3-way'!K748*'OddsRatio_working_3-way'!M748)+('OddsRatio_working_3-way'!L748*'OddsRatio_working_3-way'!M748)-(3*'OddsRatio_working_3-way'!K748*'OddsRatio_working_3-way'!L748*'OddsRatio_working_3-way'!M748)</f>
        <v>#VALUE!</v>
      </c>
      <c r="Q748" s="11" t="e">
        <f>2*'OddsRatio_working_3-way'!K748*'OddsRatio_working_3-way'!L748*'OddsRatio_working_3-way'!M748</f>
        <v>#VALUE!</v>
      </c>
      <c r="R748" s="11" t="e">
        <f t="shared" si="166"/>
        <v>#VALUE!</v>
      </c>
      <c r="S748" s="11" t="e">
        <f t="shared" si="167"/>
        <v>#VALUE!</v>
      </c>
      <c r="T748" s="11" t="e">
        <f t="shared" si="168"/>
        <v>#VALUE!</v>
      </c>
      <c r="U748" s="11" t="e">
        <f>'OddsRatio_working_3-way'!S748-'OddsRatio_working_3-way'!R748^2/3</f>
        <v>#VALUE!</v>
      </c>
      <c r="V748" s="11" t="e">
        <f>'OddsRatio_working_3-way'!S748*'OddsRatio_working_3-way'!R748/3-2*'OddsRatio_working_3-way'!R748^3/27-'OddsRatio_working_3-way'!T748</f>
        <v>#VALUE!</v>
      </c>
      <c r="W748" s="11" t="e">
        <f>'OddsRatio_working_3-way'!V748^2+4*'OddsRatio_working_3-way'!U748^3/27</f>
        <v>#VALUE!</v>
      </c>
      <c r="X748" s="11" t="e">
        <f>IF('OddsRatio_working_3-way'!W748&gt;0,IF(ABS('OddsRatio_working_3-way'!V748+SQRT('OddsRatio_working_3-way'!W748))/2&gt;0,ABS('OddsRatio_working_3-way'!V748+SQRT('OddsRatio_working_3-way'!W748))/2,ABS('OddsRatio_working_3-way'!V748-SQRT('OddsRatio_working_3-way'!W748))/2),SQRT(-'OddsRatio_working_3-way'!U748^3/27))</f>
        <v>#VALUE!</v>
      </c>
      <c r="Y748" s="11" t="e">
        <f>IF('OddsRatio_working_3-way'!W748&gt;=0,IF('OddsRatio_working_3-way'!V748+SQRT('OddsRatio_working_3-way'!W748)&gt;0,0,PI()),ACOS('OddsRatio_working_3-way'!V748/(2*'OddsRatio_working_3-way'!X748)))</f>
        <v>#VALUE!</v>
      </c>
      <c r="Z748" s="11" t="e">
        <f>'OddsRatio_working_3-way'!X748^(1/3)*COS('OddsRatio_working_3-way'!Y748/3)</f>
        <v>#VALUE!</v>
      </c>
      <c r="AA748" s="11" t="e">
        <f>'OddsRatio_working_3-way'!X748^(1/3)*COS(('OddsRatio_working_3-way'!Y748+2*PI())/3)</f>
        <v>#VALUE!</v>
      </c>
      <c r="AB748" s="11" t="e">
        <f>'OddsRatio_working_3-way'!X748^(1/3)*COS(('OddsRatio_working_3-way'!Y748+4*PI())/3)</f>
        <v>#VALUE!</v>
      </c>
      <c r="AC748" s="11" t="e">
        <f>'OddsRatio_working_3-way'!X748^(1/3)*SIN('OddsRatio_working_3-way'!Y748/3)</f>
        <v>#VALUE!</v>
      </c>
      <c r="AD748" s="11" t="e">
        <f>'OddsRatio_working_3-way'!X748^(1/3)*SIN(('OddsRatio_working_3-way'!Y748+2*PI())/3)</f>
        <v>#VALUE!</v>
      </c>
      <c r="AE748" s="11" t="e">
        <f>'OddsRatio_working_3-way'!X748^(1/3)*SIN(('OddsRatio_working_3-way'!Y748+4*PI())/3)</f>
        <v>#VALUE!</v>
      </c>
      <c r="AF748" s="11" t="e">
        <f>-'OddsRatio_working_3-way'!U748/(3*'OddsRatio_working_3-way'!X748^(1/3))*COS(('OddsRatio_working_3-way'!Y748)/3)</f>
        <v>#VALUE!</v>
      </c>
      <c r="AG748" s="11" t="e">
        <f>-'OddsRatio_working_3-way'!U748/(3*'OddsRatio_working_3-way'!X748^(1/3))*COS(('OddsRatio_working_3-way'!Y748+2*PI())/3)</f>
        <v>#VALUE!</v>
      </c>
      <c r="AH748" s="11" t="e">
        <f>-'OddsRatio_working_3-way'!U748/(3*'OddsRatio_working_3-way'!X748^(1/3))*COS(('OddsRatio_working_3-way'!Y748+4*PI())/3)</f>
        <v>#VALUE!</v>
      </c>
      <c r="AI748" s="11" t="e">
        <f>'OddsRatio_working_3-way'!U748/(3*'OddsRatio_working_3-way'!X748^(1/3))*SIN(('OddsRatio_working_3-way'!Y748)/3)</f>
        <v>#VALUE!</v>
      </c>
      <c r="AJ748" s="11" t="e">
        <f>'OddsRatio_working_3-way'!U748/(3*'OddsRatio_working_3-way'!X748^(1/3))*SIN(('OddsRatio_working_3-way'!Y748+2*PI())/3)</f>
        <v>#VALUE!</v>
      </c>
      <c r="AK748" s="11" t="e">
        <f>'OddsRatio_working_3-way'!U748/(3*'OddsRatio_working_3-way'!X748^(1/3))*SIN(('OddsRatio_working_3-way'!Y748+4*PI())/3)</f>
        <v>#VALUE!</v>
      </c>
      <c r="AL748" s="11" t="e">
        <f>'OddsRatio_working_3-way'!Z748+'OddsRatio_working_3-way'!AF748</f>
        <v>#VALUE!</v>
      </c>
      <c r="AM748" s="11" t="e">
        <f>'OddsRatio_working_3-way'!AA748+'OddsRatio_working_3-way'!AG748</f>
        <v>#VALUE!</v>
      </c>
      <c r="AN748" s="11" t="e">
        <f>'OddsRatio_working_3-way'!AB748+'OddsRatio_working_3-way'!AH748</f>
        <v>#VALUE!</v>
      </c>
      <c r="AO748" s="11" t="e">
        <f>'OddsRatio_working_3-way'!AC748+'OddsRatio_working_3-way'!AI748</f>
        <v>#VALUE!</v>
      </c>
      <c r="AP748" s="11" t="e">
        <f>'OddsRatio_working_3-way'!AD748+'OddsRatio_working_3-way'!AJ748</f>
        <v>#VALUE!</v>
      </c>
      <c r="AQ748" s="11" t="e">
        <f>'OddsRatio_working_3-way'!AE748+'OddsRatio_working_3-way'!AK748</f>
        <v>#VALUE!</v>
      </c>
      <c r="AR748" s="10" t="str">
        <f>IF(A748="","",IF(('OddsRatio_working_3-way'!X748=0),IF(Q748&gt;0,-Q748^(1/3),(-Q748)^(1/3)),'OddsRatio_working_3-way'!AL748-'OddsRatio_working_3-way'!R748/3))</f>
        <v/>
      </c>
      <c r="AS748" s="11" t="e">
        <f>IF(('OddsRatio_working_3-way'!X748=0),IF(Q748&gt;0,-Q748^(1/3),(-Q748)^(1/3)),'OddsRatio_working_3-way'!AM748-'OddsRatio_working_3-way'!R748/3)</f>
        <v>#VALUE!</v>
      </c>
      <c r="AT748" s="11" t="e">
        <f>IF(('OddsRatio_working_3-way'!X748=0),IF(Q748&gt;0,-Q748^(1/3),(-Q748)^(1/3)),'OddsRatio_working_3-way'!AN748-'OddsRatio_working_3-way'!R748/3)</f>
        <v>#VALUE!</v>
      </c>
      <c r="AU748" s="11" t="e">
        <f>IF(('OddsRatio_working_3-way'!X748=0),0,'OddsRatio_working_3-way'!AO748)</f>
        <v>#VALUE!</v>
      </c>
      <c r="AV748" s="11" t="e">
        <f>IF(('OddsRatio_working_3-way'!X748=0),0,'OddsRatio_working_3-way'!AP748)</f>
        <v>#VALUE!</v>
      </c>
      <c r="AW748" s="11" t="e">
        <f>IF(('OddsRatio_working_3-way'!X748=0),0,'OddsRatio_working_3-way'!AQ748)</f>
        <v>#VALUE!</v>
      </c>
    </row>
    <row r="749" spans="1:4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9" t="e">
        <f t="shared" si="156"/>
        <v>#VALUE!</v>
      </c>
      <c r="E749" s="9" t="e">
        <f t="shared" si="157"/>
        <v>#VALUE!</v>
      </c>
      <c r="F749" s="9" t="e">
        <f t="shared" si="158"/>
        <v>#VALUE!</v>
      </c>
      <c r="G749" s="9" t="str">
        <f t="shared" si="159"/>
        <v/>
      </c>
      <c r="H749" s="9" t="str">
        <f t="shared" si="160"/>
        <v/>
      </c>
      <c r="I749" s="9" t="str">
        <f t="shared" si="161"/>
        <v/>
      </c>
      <c r="J749" s="9" t="str">
        <f t="shared" si="162"/>
        <v/>
      </c>
      <c r="K749" s="11" t="e">
        <f t="shared" si="163"/>
        <v>#VALUE!</v>
      </c>
      <c r="L749" s="11" t="e">
        <f t="shared" si="164"/>
        <v>#VALUE!</v>
      </c>
      <c r="M749" s="11" t="e">
        <f t="shared" si="165"/>
        <v>#VALUE!</v>
      </c>
      <c r="N749" s="11" t="e">
        <f>'OddsRatio_working_3-way'!K749+'OddsRatio_working_3-way'!L749+'OddsRatio_working_3-way'!M749-('OddsRatio_working_3-way'!K749*'OddsRatio_working_3-way'!L749)-('OddsRatio_working_3-way'!K749*'OddsRatio_working_3-way'!M749)-('OddsRatio_working_3-way'!L749*'OddsRatio_working_3-way'!M749)+('OddsRatio_working_3-way'!K749*'OddsRatio_working_3-way'!L749*'OddsRatio_working_3-way'!M749)-1</f>
        <v>#VALUE!</v>
      </c>
      <c r="O749" s="11">
        <f>0</f>
        <v>0</v>
      </c>
      <c r="P749" s="11" t="e">
        <f>('OddsRatio_working_3-way'!K749*'OddsRatio_working_3-way'!L749)+('OddsRatio_working_3-way'!K749*'OddsRatio_working_3-way'!M749)+('OddsRatio_working_3-way'!L749*'OddsRatio_working_3-way'!M749)-(3*'OddsRatio_working_3-way'!K749*'OddsRatio_working_3-way'!L749*'OddsRatio_working_3-way'!M749)</f>
        <v>#VALUE!</v>
      </c>
      <c r="Q749" s="11" t="e">
        <f>2*'OddsRatio_working_3-way'!K749*'OddsRatio_working_3-way'!L749*'OddsRatio_working_3-way'!M749</f>
        <v>#VALUE!</v>
      </c>
      <c r="R749" s="11" t="e">
        <f t="shared" si="166"/>
        <v>#VALUE!</v>
      </c>
      <c r="S749" s="11" t="e">
        <f t="shared" si="167"/>
        <v>#VALUE!</v>
      </c>
      <c r="T749" s="11" t="e">
        <f t="shared" si="168"/>
        <v>#VALUE!</v>
      </c>
      <c r="U749" s="11" t="e">
        <f>'OddsRatio_working_3-way'!S749-'OddsRatio_working_3-way'!R749^2/3</f>
        <v>#VALUE!</v>
      </c>
      <c r="V749" s="11" t="e">
        <f>'OddsRatio_working_3-way'!S749*'OddsRatio_working_3-way'!R749/3-2*'OddsRatio_working_3-way'!R749^3/27-'OddsRatio_working_3-way'!T749</f>
        <v>#VALUE!</v>
      </c>
      <c r="W749" s="11" t="e">
        <f>'OddsRatio_working_3-way'!V749^2+4*'OddsRatio_working_3-way'!U749^3/27</f>
        <v>#VALUE!</v>
      </c>
      <c r="X749" s="11" t="e">
        <f>IF('OddsRatio_working_3-way'!W749&gt;0,IF(ABS('OddsRatio_working_3-way'!V749+SQRT('OddsRatio_working_3-way'!W749))/2&gt;0,ABS('OddsRatio_working_3-way'!V749+SQRT('OddsRatio_working_3-way'!W749))/2,ABS('OddsRatio_working_3-way'!V749-SQRT('OddsRatio_working_3-way'!W749))/2),SQRT(-'OddsRatio_working_3-way'!U749^3/27))</f>
        <v>#VALUE!</v>
      </c>
      <c r="Y749" s="11" t="e">
        <f>IF('OddsRatio_working_3-way'!W749&gt;=0,IF('OddsRatio_working_3-way'!V749+SQRT('OddsRatio_working_3-way'!W749)&gt;0,0,PI()),ACOS('OddsRatio_working_3-way'!V749/(2*'OddsRatio_working_3-way'!X749)))</f>
        <v>#VALUE!</v>
      </c>
      <c r="Z749" s="11" t="e">
        <f>'OddsRatio_working_3-way'!X749^(1/3)*COS('OddsRatio_working_3-way'!Y749/3)</f>
        <v>#VALUE!</v>
      </c>
      <c r="AA749" s="11" t="e">
        <f>'OddsRatio_working_3-way'!X749^(1/3)*COS(('OddsRatio_working_3-way'!Y749+2*PI())/3)</f>
        <v>#VALUE!</v>
      </c>
      <c r="AB749" s="11" t="e">
        <f>'OddsRatio_working_3-way'!X749^(1/3)*COS(('OddsRatio_working_3-way'!Y749+4*PI())/3)</f>
        <v>#VALUE!</v>
      </c>
      <c r="AC749" s="11" t="e">
        <f>'OddsRatio_working_3-way'!X749^(1/3)*SIN('OddsRatio_working_3-way'!Y749/3)</f>
        <v>#VALUE!</v>
      </c>
      <c r="AD749" s="11" t="e">
        <f>'OddsRatio_working_3-way'!X749^(1/3)*SIN(('OddsRatio_working_3-way'!Y749+2*PI())/3)</f>
        <v>#VALUE!</v>
      </c>
      <c r="AE749" s="11" t="e">
        <f>'OddsRatio_working_3-way'!X749^(1/3)*SIN(('OddsRatio_working_3-way'!Y749+4*PI())/3)</f>
        <v>#VALUE!</v>
      </c>
      <c r="AF749" s="11" t="e">
        <f>-'OddsRatio_working_3-way'!U749/(3*'OddsRatio_working_3-way'!X749^(1/3))*COS(('OddsRatio_working_3-way'!Y749)/3)</f>
        <v>#VALUE!</v>
      </c>
      <c r="AG749" s="11" t="e">
        <f>-'OddsRatio_working_3-way'!U749/(3*'OddsRatio_working_3-way'!X749^(1/3))*COS(('OddsRatio_working_3-way'!Y749+2*PI())/3)</f>
        <v>#VALUE!</v>
      </c>
      <c r="AH749" s="11" t="e">
        <f>-'OddsRatio_working_3-way'!U749/(3*'OddsRatio_working_3-way'!X749^(1/3))*COS(('OddsRatio_working_3-way'!Y749+4*PI())/3)</f>
        <v>#VALUE!</v>
      </c>
      <c r="AI749" s="11" t="e">
        <f>'OddsRatio_working_3-way'!U749/(3*'OddsRatio_working_3-way'!X749^(1/3))*SIN(('OddsRatio_working_3-way'!Y749)/3)</f>
        <v>#VALUE!</v>
      </c>
      <c r="AJ749" s="11" t="e">
        <f>'OddsRatio_working_3-way'!U749/(3*'OddsRatio_working_3-way'!X749^(1/3))*SIN(('OddsRatio_working_3-way'!Y749+2*PI())/3)</f>
        <v>#VALUE!</v>
      </c>
      <c r="AK749" s="11" t="e">
        <f>'OddsRatio_working_3-way'!U749/(3*'OddsRatio_working_3-way'!X749^(1/3))*SIN(('OddsRatio_working_3-way'!Y749+4*PI())/3)</f>
        <v>#VALUE!</v>
      </c>
      <c r="AL749" s="11" t="e">
        <f>'OddsRatio_working_3-way'!Z749+'OddsRatio_working_3-way'!AF749</f>
        <v>#VALUE!</v>
      </c>
      <c r="AM749" s="11" t="e">
        <f>'OddsRatio_working_3-way'!AA749+'OddsRatio_working_3-way'!AG749</f>
        <v>#VALUE!</v>
      </c>
      <c r="AN749" s="11" t="e">
        <f>'OddsRatio_working_3-way'!AB749+'OddsRatio_working_3-way'!AH749</f>
        <v>#VALUE!</v>
      </c>
      <c r="AO749" s="11" t="e">
        <f>'OddsRatio_working_3-way'!AC749+'OddsRatio_working_3-way'!AI749</f>
        <v>#VALUE!</v>
      </c>
      <c r="AP749" s="11" t="e">
        <f>'OddsRatio_working_3-way'!AD749+'OddsRatio_working_3-way'!AJ749</f>
        <v>#VALUE!</v>
      </c>
      <c r="AQ749" s="11" t="e">
        <f>'OddsRatio_working_3-way'!AE749+'OddsRatio_working_3-way'!AK749</f>
        <v>#VALUE!</v>
      </c>
      <c r="AR749" s="10" t="str">
        <f>IF(A749="","",IF(('OddsRatio_working_3-way'!X749=0),IF(Q749&gt;0,-Q749^(1/3),(-Q749)^(1/3)),'OddsRatio_working_3-way'!AL749-'OddsRatio_working_3-way'!R749/3))</f>
        <v/>
      </c>
      <c r="AS749" s="11" t="e">
        <f>IF(('OddsRatio_working_3-way'!X749=0),IF(Q749&gt;0,-Q749^(1/3),(-Q749)^(1/3)),'OddsRatio_working_3-way'!AM749-'OddsRatio_working_3-way'!R749/3)</f>
        <v>#VALUE!</v>
      </c>
      <c r="AT749" s="11" t="e">
        <f>IF(('OddsRatio_working_3-way'!X749=0),IF(Q749&gt;0,-Q749^(1/3),(-Q749)^(1/3)),'OddsRatio_working_3-way'!AN749-'OddsRatio_working_3-way'!R749/3)</f>
        <v>#VALUE!</v>
      </c>
      <c r="AU749" s="11" t="e">
        <f>IF(('OddsRatio_working_3-way'!X749=0),0,'OddsRatio_working_3-way'!AO749)</f>
        <v>#VALUE!</v>
      </c>
      <c r="AV749" s="11" t="e">
        <f>IF(('OddsRatio_working_3-way'!X749=0),0,'OddsRatio_working_3-way'!AP749)</f>
        <v>#VALUE!</v>
      </c>
      <c r="AW749" s="11" t="e">
        <f>IF(('OddsRatio_working_3-way'!X749=0),0,'OddsRatio_working_3-way'!AQ749)</f>
        <v>#VALUE!</v>
      </c>
    </row>
    <row r="750" spans="1:4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9" t="e">
        <f t="shared" si="156"/>
        <v>#VALUE!</v>
      </c>
      <c r="E750" s="9" t="e">
        <f t="shared" si="157"/>
        <v>#VALUE!</v>
      </c>
      <c r="F750" s="9" t="e">
        <f t="shared" si="158"/>
        <v>#VALUE!</v>
      </c>
      <c r="G750" s="9" t="str">
        <f t="shared" si="159"/>
        <v/>
      </c>
      <c r="H750" s="9" t="str">
        <f t="shared" si="160"/>
        <v/>
      </c>
      <c r="I750" s="9" t="str">
        <f t="shared" si="161"/>
        <v/>
      </c>
      <c r="J750" s="9" t="str">
        <f t="shared" si="162"/>
        <v/>
      </c>
      <c r="K750" s="11" t="e">
        <f t="shared" si="163"/>
        <v>#VALUE!</v>
      </c>
      <c r="L750" s="11" t="e">
        <f t="shared" si="164"/>
        <v>#VALUE!</v>
      </c>
      <c r="M750" s="11" t="e">
        <f t="shared" si="165"/>
        <v>#VALUE!</v>
      </c>
      <c r="N750" s="11" t="e">
        <f>'OddsRatio_working_3-way'!K750+'OddsRatio_working_3-way'!L750+'OddsRatio_working_3-way'!M750-('OddsRatio_working_3-way'!K750*'OddsRatio_working_3-way'!L750)-('OddsRatio_working_3-way'!K750*'OddsRatio_working_3-way'!M750)-('OddsRatio_working_3-way'!L750*'OddsRatio_working_3-way'!M750)+('OddsRatio_working_3-way'!K750*'OddsRatio_working_3-way'!L750*'OddsRatio_working_3-way'!M750)-1</f>
        <v>#VALUE!</v>
      </c>
      <c r="O750" s="11">
        <f>0</f>
        <v>0</v>
      </c>
      <c r="P750" s="11" t="e">
        <f>('OddsRatio_working_3-way'!K750*'OddsRatio_working_3-way'!L750)+('OddsRatio_working_3-way'!K750*'OddsRatio_working_3-way'!M750)+('OddsRatio_working_3-way'!L750*'OddsRatio_working_3-way'!M750)-(3*'OddsRatio_working_3-way'!K750*'OddsRatio_working_3-way'!L750*'OddsRatio_working_3-way'!M750)</f>
        <v>#VALUE!</v>
      </c>
      <c r="Q750" s="11" t="e">
        <f>2*'OddsRatio_working_3-way'!K750*'OddsRatio_working_3-way'!L750*'OddsRatio_working_3-way'!M750</f>
        <v>#VALUE!</v>
      </c>
      <c r="R750" s="11" t="e">
        <f t="shared" si="166"/>
        <v>#VALUE!</v>
      </c>
      <c r="S750" s="11" t="e">
        <f t="shared" si="167"/>
        <v>#VALUE!</v>
      </c>
      <c r="T750" s="11" t="e">
        <f t="shared" si="168"/>
        <v>#VALUE!</v>
      </c>
      <c r="U750" s="11" t="e">
        <f>'OddsRatio_working_3-way'!S750-'OddsRatio_working_3-way'!R750^2/3</f>
        <v>#VALUE!</v>
      </c>
      <c r="V750" s="11" t="e">
        <f>'OddsRatio_working_3-way'!S750*'OddsRatio_working_3-way'!R750/3-2*'OddsRatio_working_3-way'!R750^3/27-'OddsRatio_working_3-way'!T750</f>
        <v>#VALUE!</v>
      </c>
      <c r="W750" s="11" t="e">
        <f>'OddsRatio_working_3-way'!V750^2+4*'OddsRatio_working_3-way'!U750^3/27</f>
        <v>#VALUE!</v>
      </c>
      <c r="X750" s="11" t="e">
        <f>IF('OddsRatio_working_3-way'!W750&gt;0,IF(ABS('OddsRatio_working_3-way'!V750+SQRT('OddsRatio_working_3-way'!W750))/2&gt;0,ABS('OddsRatio_working_3-way'!V750+SQRT('OddsRatio_working_3-way'!W750))/2,ABS('OddsRatio_working_3-way'!V750-SQRT('OddsRatio_working_3-way'!W750))/2),SQRT(-'OddsRatio_working_3-way'!U750^3/27))</f>
        <v>#VALUE!</v>
      </c>
      <c r="Y750" s="11" t="e">
        <f>IF('OddsRatio_working_3-way'!W750&gt;=0,IF('OddsRatio_working_3-way'!V750+SQRT('OddsRatio_working_3-way'!W750)&gt;0,0,PI()),ACOS('OddsRatio_working_3-way'!V750/(2*'OddsRatio_working_3-way'!X750)))</f>
        <v>#VALUE!</v>
      </c>
      <c r="Z750" s="11" t="e">
        <f>'OddsRatio_working_3-way'!X750^(1/3)*COS('OddsRatio_working_3-way'!Y750/3)</f>
        <v>#VALUE!</v>
      </c>
      <c r="AA750" s="11" t="e">
        <f>'OddsRatio_working_3-way'!X750^(1/3)*COS(('OddsRatio_working_3-way'!Y750+2*PI())/3)</f>
        <v>#VALUE!</v>
      </c>
      <c r="AB750" s="11" t="e">
        <f>'OddsRatio_working_3-way'!X750^(1/3)*COS(('OddsRatio_working_3-way'!Y750+4*PI())/3)</f>
        <v>#VALUE!</v>
      </c>
      <c r="AC750" s="11" t="e">
        <f>'OddsRatio_working_3-way'!X750^(1/3)*SIN('OddsRatio_working_3-way'!Y750/3)</f>
        <v>#VALUE!</v>
      </c>
      <c r="AD750" s="11" t="e">
        <f>'OddsRatio_working_3-way'!X750^(1/3)*SIN(('OddsRatio_working_3-way'!Y750+2*PI())/3)</f>
        <v>#VALUE!</v>
      </c>
      <c r="AE750" s="11" t="e">
        <f>'OddsRatio_working_3-way'!X750^(1/3)*SIN(('OddsRatio_working_3-way'!Y750+4*PI())/3)</f>
        <v>#VALUE!</v>
      </c>
      <c r="AF750" s="11" t="e">
        <f>-'OddsRatio_working_3-way'!U750/(3*'OddsRatio_working_3-way'!X750^(1/3))*COS(('OddsRatio_working_3-way'!Y750)/3)</f>
        <v>#VALUE!</v>
      </c>
      <c r="AG750" s="11" t="e">
        <f>-'OddsRatio_working_3-way'!U750/(3*'OddsRatio_working_3-way'!X750^(1/3))*COS(('OddsRatio_working_3-way'!Y750+2*PI())/3)</f>
        <v>#VALUE!</v>
      </c>
      <c r="AH750" s="11" t="e">
        <f>-'OddsRatio_working_3-way'!U750/(3*'OddsRatio_working_3-way'!X750^(1/3))*COS(('OddsRatio_working_3-way'!Y750+4*PI())/3)</f>
        <v>#VALUE!</v>
      </c>
      <c r="AI750" s="11" t="e">
        <f>'OddsRatio_working_3-way'!U750/(3*'OddsRatio_working_3-way'!X750^(1/3))*SIN(('OddsRatio_working_3-way'!Y750)/3)</f>
        <v>#VALUE!</v>
      </c>
      <c r="AJ750" s="11" t="e">
        <f>'OddsRatio_working_3-way'!U750/(3*'OddsRatio_working_3-way'!X750^(1/3))*SIN(('OddsRatio_working_3-way'!Y750+2*PI())/3)</f>
        <v>#VALUE!</v>
      </c>
      <c r="AK750" s="11" t="e">
        <f>'OddsRatio_working_3-way'!U750/(3*'OddsRatio_working_3-way'!X750^(1/3))*SIN(('OddsRatio_working_3-way'!Y750+4*PI())/3)</f>
        <v>#VALUE!</v>
      </c>
      <c r="AL750" s="11" t="e">
        <f>'OddsRatio_working_3-way'!Z750+'OddsRatio_working_3-way'!AF750</f>
        <v>#VALUE!</v>
      </c>
      <c r="AM750" s="11" t="e">
        <f>'OddsRatio_working_3-way'!AA750+'OddsRatio_working_3-way'!AG750</f>
        <v>#VALUE!</v>
      </c>
      <c r="AN750" s="11" t="e">
        <f>'OddsRatio_working_3-way'!AB750+'OddsRatio_working_3-way'!AH750</f>
        <v>#VALUE!</v>
      </c>
      <c r="AO750" s="11" t="e">
        <f>'OddsRatio_working_3-way'!AC750+'OddsRatio_working_3-way'!AI750</f>
        <v>#VALUE!</v>
      </c>
      <c r="AP750" s="11" t="e">
        <f>'OddsRatio_working_3-way'!AD750+'OddsRatio_working_3-way'!AJ750</f>
        <v>#VALUE!</v>
      </c>
      <c r="AQ750" s="11" t="e">
        <f>'OddsRatio_working_3-way'!AE750+'OddsRatio_working_3-way'!AK750</f>
        <v>#VALUE!</v>
      </c>
      <c r="AR750" s="10" t="str">
        <f>IF(A750="","",IF(('OddsRatio_working_3-way'!X750=0),IF(Q750&gt;0,-Q750^(1/3),(-Q750)^(1/3)),'OddsRatio_working_3-way'!AL750-'OddsRatio_working_3-way'!R750/3))</f>
        <v/>
      </c>
      <c r="AS750" s="11" t="e">
        <f>IF(('OddsRatio_working_3-way'!X750=0),IF(Q750&gt;0,-Q750^(1/3),(-Q750)^(1/3)),'OddsRatio_working_3-way'!AM750-'OddsRatio_working_3-way'!R750/3)</f>
        <v>#VALUE!</v>
      </c>
      <c r="AT750" s="11" t="e">
        <f>IF(('OddsRatio_working_3-way'!X750=0),IF(Q750&gt;0,-Q750^(1/3),(-Q750)^(1/3)),'OddsRatio_working_3-way'!AN750-'OddsRatio_working_3-way'!R750/3)</f>
        <v>#VALUE!</v>
      </c>
      <c r="AU750" s="11" t="e">
        <f>IF(('OddsRatio_working_3-way'!X750=0),0,'OddsRatio_working_3-way'!AO750)</f>
        <v>#VALUE!</v>
      </c>
      <c r="AV750" s="11" t="e">
        <f>IF(('OddsRatio_working_3-way'!X750=0),0,'OddsRatio_working_3-way'!AP750)</f>
        <v>#VALUE!</v>
      </c>
      <c r="AW750" s="11" t="e">
        <f>IF(('OddsRatio_working_3-way'!X750=0),0,'OddsRatio_working_3-way'!AQ750)</f>
        <v>#VALUE!</v>
      </c>
    </row>
    <row r="751" spans="1:4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9" t="e">
        <f t="shared" si="156"/>
        <v>#VALUE!</v>
      </c>
      <c r="E751" s="9" t="e">
        <f t="shared" si="157"/>
        <v>#VALUE!</v>
      </c>
      <c r="F751" s="9" t="e">
        <f t="shared" si="158"/>
        <v>#VALUE!</v>
      </c>
      <c r="G751" s="9" t="str">
        <f t="shared" si="159"/>
        <v/>
      </c>
      <c r="H751" s="9" t="str">
        <f t="shared" si="160"/>
        <v/>
      </c>
      <c r="I751" s="9" t="str">
        <f t="shared" si="161"/>
        <v/>
      </c>
      <c r="J751" s="9" t="str">
        <f t="shared" si="162"/>
        <v/>
      </c>
      <c r="K751" s="11" t="e">
        <f t="shared" si="163"/>
        <v>#VALUE!</v>
      </c>
      <c r="L751" s="11" t="e">
        <f t="shared" si="164"/>
        <v>#VALUE!</v>
      </c>
      <c r="M751" s="11" t="e">
        <f t="shared" si="165"/>
        <v>#VALUE!</v>
      </c>
      <c r="N751" s="11" t="e">
        <f>'OddsRatio_working_3-way'!K751+'OddsRatio_working_3-way'!L751+'OddsRatio_working_3-way'!M751-('OddsRatio_working_3-way'!K751*'OddsRatio_working_3-way'!L751)-('OddsRatio_working_3-way'!K751*'OddsRatio_working_3-way'!M751)-('OddsRatio_working_3-way'!L751*'OddsRatio_working_3-way'!M751)+('OddsRatio_working_3-way'!K751*'OddsRatio_working_3-way'!L751*'OddsRatio_working_3-way'!M751)-1</f>
        <v>#VALUE!</v>
      </c>
      <c r="O751" s="11">
        <f>0</f>
        <v>0</v>
      </c>
      <c r="P751" s="11" t="e">
        <f>('OddsRatio_working_3-way'!K751*'OddsRatio_working_3-way'!L751)+('OddsRatio_working_3-way'!K751*'OddsRatio_working_3-way'!M751)+('OddsRatio_working_3-way'!L751*'OddsRatio_working_3-way'!M751)-(3*'OddsRatio_working_3-way'!K751*'OddsRatio_working_3-way'!L751*'OddsRatio_working_3-way'!M751)</f>
        <v>#VALUE!</v>
      </c>
      <c r="Q751" s="11" t="e">
        <f>2*'OddsRatio_working_3-way'!K751*'OddsRatio_working_3-way'!L751*'OddsRatio_working_3-way'!M751</f>
        <v>#VALUE!</v>
      </c>
      <c r="R751" s="11" t="e">
        <f t="shared" si="166"/>
        <v>#VALUE!</v>
      </c>
      <c r="S751" s="11" t="e">
        <f t="shared" si="167"/>
        <v>#VALUE!</v>
      </c>
      <c r="T751" s="11" t="e">
        <f t="shared" si="168"/>
        <v>#VALUE!</v>
      </c>
      <c r="U751" s="11" t="e">
        <f>'OddsRatio_working_3-way'!S751-'OddsRatio_working_3-way'!R751^2/3</f>
        <v>#VALUE!</v>
      </c>
      <c r="V751" s="11" t="e">
        <f>'OddsRatio_working_3-way'!S751*'OddsRatio_working_3-way'!R751/3-2*'OddsRatio_working_3-way'!R751^3/27-'OddsRatio_working_3-way'!T751</f>
        <v>#VALUE!</v>
      </c>
      <c r="W751" s="11" t="e">
        <f>'OddsRatio_working_3-way'!V751^2+4*'OddsRatio_working_3-way'!U751^3/27</f>
        <v>#VALUE!</v>
      </c>
      <c r="X751" s="11" t="e">
        <f>IF('OddsRatio_working_3-way'!W751&gt;0,IF(ABS('OddsRatio_working_3-way'!V751+SQRT('OddsRatio_working_3-way'!W751))/2&gt;0,ABS('OddsRatio_working_3-way'!V751+SQRT('OddsRatio_working_3-way'!W751))/2,ABS('OddsRatio_working_3-way'!V751-SQRT('OddsRatio_working_3-way'!W751))/2),SQRT(-'OddsRatio_working_3-way'!U751^3/27))</f>
        <v>#VALUE!</v>
      </c>
      <c r="Y751" s="11" t="e">
        <f>IF('OddsRatio_working_3-way'!W751&gt;=0,IF('OddsRatio_working_3-way'!V751+SQRT('OddsRatio_working_3-way'!W751)&gt;0,0,PI()),ACOS('OddsRatio_working_3-way'!V751/(2*'OddsRatio_working_3-way'!X751)))</f>
        <v>#VALUE!</v>
      </c>
      <c r="Z751" s="11" t="e">
        <f>'OddsRatio_working_3-way'!X751^(1/3)*COS('OddsRatio_working_3-way'!Y751/3)</f>
        <v>#VALUE!</v>
      </c>
      <c r="AA751" s="11" t="e">
        <f>'OddsRatio_working_3-way'!X751^(1/3)*COS(('OddsRatio_working_3-way'!Y751+2*PI())/3)</f>
        <v>#VALUE!</v>
      </c>
      <c r="AB751" s="11" t="e">
        <f>'OddsRatio_working_3-way'!X751^(1/3)*COS(('OddsRatio_working_3-way'!Y751+4*PI())/3)</f>
        <v>#VALUE!</v>
      </c>
      <c r="AC751" s="11" t="e">
        <f>'OddsRatio_working_3-way'!X751^(1/3)*SIN('OddsRatio_working_3-way'!Y751/3)</f>
        <v>#VALUE!</v>
      </c>
      <c r="AD751" s="11" t="e">
        <f>'OddsRatio_working_3-way'!X751^(1/3)*SIN(('OddsRatio_working_3-way'!Y751+2*PI())/3)</f>
        <v>#VALUE!</v>
      </c>
      <c r="AE751" s="11" t="e">
        <f>'OddsRatio_working_3-way'!X751^(1/3)*SIN(('OddsRatio_working_3-way'!Y751+4*PI())/3)</f>
        <v>#VALUE!</v>
      </c>
      <c r="AF751" s="11" t="e">
        <f>-'OddsRatio_working_3-way'!U751/(3*'OddsRatio_working_3-way'!X751^(1/3))*COS(('OddsRatio_working_3-way'!Y751)/3)</f>
        <v>#VALUE!</v>
      </c>
      <c r="AG751" s="11" t="e">
        <f>-'OddsRatio_working_3-way'!U751/(3*'OddsRatio_working_3-way'!X751^(1/3))*COS(('OddsRatio_working_3-way'!Y751+2*PI())/3)</f>
        <v>#VALUE!</v>
      </c>
      <c r="AH751" s="11" t="e">
        <f>-'OddsRatio_working_3-way'!U751/(3*'OddsRatio_working_3-way'!X751^(1/3))*COS(('OddsRatio_working_3-way'!Y751+4*PI())/3)</f>
        <v>#VALUE!</v>
      </c>
      <c r="AI751" s="11" t="e">
        <f>'OddsRatio_working_3-way'!U751/(3*'OddsRatio_working_3-way'!X751^(1/3))*SIN(('OddsRatio_working_3-way'!Y751)/3)</f>
        <v>#VALUE!</v>
      </c>
      <c r="AJ751" s="11" t="e">
        <f>'OddsRatio_working_3-way'!U751/(3*'OddsRatio_working_3-way'!X751^(1/3))*SIN(('OddsRatio_working_3-way'!Y751+2*PI())/3)</f>
        <v>#VALUE!</v>
      </c>
      <c r="AK751" s="11" t="e">
        <f>'OddsRatio_working_3-way'!U751/(3*'OddsRatio_working_3-way'!X751^(1/3))*SIN(('OddsRatio_working_3-way'!Y751+4*PI())/3)</f>
        <v>#VALUE!</v>
      </c>
      <c r="AL751" s="11" t="e">
        <f>'OddsRatio_working_3-way'!Z751+'OddsRatio_working_3-way'!AF751</f>
        <v>#VALUE!</v>
      </c>
      <c r="AM751" s="11" t="e">
        <f>'OddsRatio_working_3-way'!AA751+'OddsRatio_working_3-way'!AG751</f>
        <v>#VALUE!</v>
      </c>
      <c r="AN751" s="11" t="e">
        <f>'OddsRatio_working_3-way'!AB751+'OddsRatio_working_3-way'!AH751</f>
        <v>#VALUE!</v>
      </c>
      <c r="AO751" s="11" t="e">
        <f>'OddsRatio_working_3-way'!AC751+'OddsRatio_working_3-way'!AI751</f>
        <v>#VALUE!</v>
      </c>
      <c r="AP751" s="11" t="e">
        <f>'OddsRatio_working_3-way'!AD751+'OddsRatio_working_3-way'!AJ751</f>
        <v>#VALUE!</v>
      </c>
      <c r="AQ751" s="11" t="e">
        <f>'OddsRatio_working_3-way'!AE751+'OddsRatio_working_3-way'!AK751</f>
        <v>#VALUE!</v>
      </c>
      <c r="AR751" s="10" t="str">
        <f>IF(A751="","",IF(('OddsRatio_working_3-way'!X751=0),IF(Q751&gt;0,-Q751^(1/3),(-Q751)^(1/3)),'OddsRatio_working_3-way'!AL751-'OddsRatio_working_3-way'!R751/3))</f>
        <v/>
      </c>
      <c r="AS751" s="11" t="e">
        <f>IF(('OddsRatio_working_3-way'!X751=0),IF(Q751&gt;0,-Q751^(1/3),(-Q751)^(1/3)),'OddsRatio_working_3-way'!AM751-'OddsRatio_working_3-way'!R751/3)</f>
        <v>#VALUE!</v>
      </c>
      <c r="AT751" s="11" t="e">
        <f>IF(('OddsRatio_working_3-way'!X751=0),IF(Q751&gt;0,-Q751^(1/3),(-Q751)^(1/3)),'OddsRatio_working_3-way'!AN751-'OddsRatio_working_3-way'!R751/3)</f>
        <v>#VALUE!</v>
      </c>
      <c r="AU751" s="11" t="e">
        <f>IF(('OddsRatio_working_3-way'!X751=0),0,'OddsRatio_working_3-way'!AO751)</f>
        <v>#VALUE!</v>
      </c>
      <c r="AV751" s="11" t="e">
        <f>IF(('OddsRatio_working_3-way'!X751=0),0,'OddsRatio_working_3-way'!AP751)</f>
        <v>#VALUE!</v>
      </c>
      <c r="AW751" s="11" t="e">
        <f>IF(('OddsRatio_working_3-way'!X751=0),0,'OddsRatio_working_3-way'!AQ751)</f>
        <v>#VALUE!</v>
      </c>
    </row>
    <row r="752" spans="1:4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9" t="e">
        <f t="shared" si="156"/>
        <v>#VALUE!</v>
      </c>
      <c r="E752" s="9" t="e">
        <f t="shared" si="157"/>
        <v>#VALUE!</v>
      </c>
      <c r="F752" s="9" t="e">
        <f t="shared" si="158"/>
        <v>#VALUE!</v>
      </c>
      <c r="G752" s="9" t="str">
        <f t="shared" si="159"/>
        <v/>
      </c>
      <c r="H752" s="9" t="str">
        <f t="shared" si="160"/>
        <v/>
      </c>
      <c r="I752" s="9" t="str">
        <f t="shared" si="161"/>
        <v/>
      </c>
      <c r="J752" s="9" t="str">
        <f t="shared" si="162"/>
        <v/>
      </c>
      <c r="K752" s="11" t="e">
        <f t="shared" si="163"/>
        <v>#VALUE!</v>
      </c>
      <c r="L752" s="11" t="e">
        <f t="shared" si="164"/>
        <v>#VALUE!</v>
      </c>
      <c r="M752" s="11" t="e">
        <f t="shared" si="165"/>
        <v>#VALUE!</v>
      </c>
      <c r="N752" s="11" t="e">
        <f>'OddsRatio_working_3-way'!K752+'OddsRatio_working_3-way'!L752+'OddsRatio_working_3-way'!M752-('OddsRatio_working_3-way'!K752*'OddsRatio_working_3-way'!L752)-('OddsRatio_working_3-way'!K752*'OddsRatio_working_3-way'!M752)-('OddsRatio_working_3-way'!L752*'OddsRatio_working_3-way'!M752)+('OddsRatio_working_3-way'!K752*'OddsRatio_working_3-way'!L752*'OddsRatio_working_3-way'!M752)-1</f>
        <v>#VALUE!</v>
      </c>
      <c r="O752" s="11">
        <f>0</f>
        <v>0</v>
      </c>
      <c r="P752" s="11" t="e">
        <f>('OddsRatio_working_3-way'!K752*'OddsRatio_working_3-way'!L752)+('OddsRatio_working_3-way'!K752*'OddsRatio_working_3-way'!M752)+('OddsRatio_working_3-way'!L752*'OddsRatio_working_3-way'!M752)-(3*'OddsRatio_working_3-way'!K752*'OddsRatio_working_3-way'!L752*'OddsRatio_working_3-way'!M752)</f>
        <v>#VALUE!</v>
      </c>
      <c r="Q752" s="11" t="e">
        <f>2*'OddsRatio_working_3-way'!K752*'OddsRatio_working_3-way'!L752*'OddsRatio_working_3-way'!M752</f>
        <v>#VALUE!</v>
      </c>
      <c r="R752" s="11" t="e">
        <f t="shared" si="166"/>
        <v>#VALUE!</v>
      </c>
      <c r="S752" s="11" t="e">
        <f t="shared" si="167"/>
        <v>#VALUE!</v>
      </c>
      <c r="T752" s="11" t="e">
        <f t="shared" si="168"/>
        <v>#VALUE!</v>
      </c>
      <c r="U752" s="11" t="e">
        <f>'OddsRatio_working_3-way'!S752-'OddsRatio_working_3-way'!R752^2/3</f>
        <v>#VALUE!</v>
      </c>
      <c r="V752" s="11" t="e">
        <f>'OddsRatio_working_3-way'!S752*'OddsRatio_working_3-way'!R752/3-2*'OddsRatio_working_3-way'!R752^3/27-'OddsRatio_working_3-way'!T752</f>
        <v>#VALUE!</v>
      </c>
      <c r="W752" s="11" t="e">
        <f>'OddsRatio_working_3-way'!V752^2+4*'OddsRatio_working_3-way'!U752^3/27</f>
        <v>#VALUE!</v>
      </c>
      <c r="X752" s="11" t="e">
        <f>IF('OddsRatio_working_3-way'!W752&gt;0,IF(ABS('OddsRatio_working_3-way'!V752+SQRT('OddsRatio_working_3-way'!W752))/2&gt;0,ABS('OddsRatio_working_3-way'!V752+SQRT('OddsRatio_working_3-way'!W752))/2,ABS('OddsRatio_working_3-way'!V752-SQRT('OddsRatio_working_3-way'!W752))/2),SQRT(-'OddsRatio_working_3-way'!U752^3/27))</f>
        <v>#VALUE!</v>
      </c>
      <c r="Y752" s="11" t="e">
        <f>IF('OddsRatio_working_3-way'!W752&gt;=0,IF('OddsRatio_working_3-way'!V752+SQRT('OddsRatio_working_3-way'!W752)&gt;0,0,PI()),ACOS('OddsRatio_working_3-way'!V752/(2*'OddsRatio_working_3-way'!X752)))</f>
        <v>#VALUE!</v>
      </c>
      <c r="Z752" s="11" t="e">
        <f>'OddsRatio_working_3-way'!X752^(1/3)*COS('OddsRatio_working_3-way'!Y752/3)</f>
        <v>#VALUE!</v>
      </c>
      <c r="AA752" s="11" t="e">
        <f>'OddsRatio_working_3-way'!X752^(1/3)*COS(('OddsRatio_working_3-way'!Y752+2*PI())/3)</f>
        <v>#VALUE!</v>
      </c>
      <c r="AB752" s="11" t="e">
        <f>'OddsRatio_working_3-way'!X752^(1/3)*COS(('OddsRatio_working_3-way'!Y752+4*PI())/3)</f>
        <v>#VALUE!</v>
      </c>
      <c r="AC752" s="11" t="e">
        <f>'OddsRatio_working_3-way'!X752^(1/3)*SIN('OddsRatio_working_3-way'!Y752/3)</f>
        <v>#VALUE!</v>
      </c>
      <c r="AD752" s="11" t="e">
        <f>'OddsRatio_working_3-way'!X752^(1/3)*SIN(('OddsRatio_working_3-way'!Y752+2*PI())/3)</f>
        <v>#VALUE!</v>
      </c>
      <c r="AE752" s="11" t="e">
        <f>'OddsRatio_working_3-way'!X752^(1/3)*SIN(('OddsRatio_working_3-way'!Y752+4*PI())/3)</f>
        <v>#VALUE!</v>
      </c>
      <c r="AF752" s="11" t="e">
        <f>-'OddsRatio_working_3-way'!U752/(3*'OddsRatio_working_3-way'!X752^(1/3))*COS(('OddsRatio_working_3-way'!Y752)/3)</f>
        <v>#VALUE!</v>
      </c>
      <c r="AG752" s="11" t="e">
        <f>-'OddsRatio_working_3-way'!U752/(3*'OddsRatio_working_3-way'!X752^(1/3))*COS(('OddsRatio_working_3-way'!Y752+2*PI())/3)</f>
        <v>#VALUE!</v>
      </c>
      <c r="AH752" s="11" t="e">
        <f>-'OddsRatio_working_3-way'!U752/(3*'OddsRatio_working_3-way'!X752^(1/3))*COS(('OddsRatio_working_3-way'!Y752+4*PI())/3)</f>
        <v>#VALUE!</v>
      </c>
      <c r="AI752" s="11" t="e">
        <f>'OddsRatio_working_3-way'!U752/(3*'OddsRatio_working_3-way'!X752^(1/3))*SIN(('OddsRatio_working_3-way'!Y752)/3)</f>
        <v>#VALUE!</v>
      </c>
      <c r="AJ752" s="11" t="e">
        <f>'OddsRatio_working_3-way'!U752/(3*'OddsRatio_working_3-way'!X752^(1/3))*SIN(('OddsRatio_working_3-way'!Y752+2*PI())/3)</f>
        <v>#VALUE!</v>
      </c>
      <c r="AK752" s="11" t="e">
        <f>'OddsRatio_working_3-way'!U752/(3*'OddsRatio_working_3-way'!X752^(1/3))*SIN(('OddsRatio_working_3-way'!Y752+4*PI())/3)</f>
        <v>#VALUE!</v>
      </c>
      <c r="AL752" s="11" t="e">
        <f>'OddsRatio_working_3-way'!Z752+'OddsRatio_working_3-way'!AF752</f>
        <v>#VALUE!</v>
      </c>
      <c r="AM752" s="11" t="e">
        <f>'OddsRatio_working_3-way'!AA752+'OddsRatio_working_3-way'!AG752</f>
        <v>#VALUE!</v>
      </c>
      <c r="AN752" s="11" t="e">
        <f>'OddsRatio_working_3-way'!AB752+'OddsRatio_working_3-way'!AH752</f>
        <v>#VALUE!</v>
      </c>
      <c r="AO752" s="11" t="e">
        <f>'OddsRatio_working_3-way'!AC752+'OddsRatio_working_3-way'!AI752</f>
        <v>#VALUE!</v>
      </c>
      <c r="AP752" s="11" t="e">
        <f>'OddsRatio_working_3-way'!AD752+'OddsRatio_working_3-way'!AJ752</f>
        <v>#VALUE!</v>
      </c>
      <c r="AQ752" s="11" t="e">
        <f>'OddsRatio_working_3-way'!AE752+'OddsRatio_working_3-way'!AK752</f>
        <v>#VALUE!</v>
      </c>
      <c r="AR752" s="10" t="str">
        <f>IF(A752="","",IF(('OddsRatio_working_3-way'!X752=0),IF(Q752&gt;0,-Q752^(1/3),(-Q752)^(1/3)),'OddsRatio_working_3-way'!AL752-'OddsRatio_working_3-way'!R752/3))</f>
        <v/>
      </c>
      <c r="AS752" s="11" t="e">
        <f>IF(('OddsRatio_working_3-way'!X752=0),IF(Q752&gt;0,-Q752^(1/3),(-Q752)^(1/3)),'OddsRatio_working_3-way'!AM752-'OddsRatio_working_3-way'!R752/3)</f>
        <v>#VALUE!</v>
      </c>
      <c r="AT752" s="11" t="e">
        <f>IF(('OddsRatio_working_3-way'!X752=0),IF(Q752&gt;0,-Q752^(1/3),(-Q752)^(1/3)),'OddsRatio_working_3-way'!AN752-'OddsRatio_working_3-way'!R752/3)</f>
        <v>#VALUE!</v>
      </c>
      <c r="AU752" s="11" t="e">
        <f>IF(('OddsRatio_working_3-way'!X752=0),0,'OddsRatio_working_3-way'!AO752)</f>
        <v>#VALUE!</v>
      </c>
      <c r="AV752" s="11" t="e">
        <f>IF(('OddsRatio_working_3-way'!X752=0),0,'OddsRatio_working_3-way'!AP752)</f>
        <v>#VALUE!</v>
      </c>
      <c r="AW752" s="11" t="e">
        <f>IF(('OddsRatio_working_3-way'!X752=0),0,'OddsRatio_working_3-way'!AQ752)</f>
        <v>#VALUE!</v>
      </c>
    </row>
    <row r="753" spans="1:4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9" t="e">
        <f t="shared" si="156"/>
        <v>#VALUE!</v>
      </c>
      <c r="E753" s="9" t="e">
        <f t="shared" si="157"/>
        <v>#VALUE!</v>
      </c>
      <c r="F753" s="9" t="e">
        <f t="shared" si="158"/>
        <v>#VALUE!</v>
      </c>
      <c r="G753" s="9" t="str">
        <f t="shared" si="159"/>
        <v/>
      </c>
      <c r="H753" s="9" t="str">
        <f t="shared" si="160"/>
        <v/>
      </c>
      <c r="I753" s="9" t="str">
        <f t="shared" si="161"/>
        <v/>
      </c>
      <c r="J753" s="9" t="str">
        <f t="shared" si="162"/>
        <v/>
      </c>
      <c r="K753" s="11" t="e">
        <f t="shared" si="163"/>
        <v>#VALUE!</v>
      </c>
      <c r="L753" s="11" t="e">
        <f t="shared" si="164"/>
        <v>#VALUE!</v>
      </c>
      <c r="M753" s="11" t="e">
        <f t="shared" si="165"/>
        <v>#VALUE!</v>
      </c>
      <c r="N753" s="11" t="e">
        <f>'OddsRatio_working_3-way'!K753+'OddsRatio_working_3-way'!L753+'OddsRatio_working_3-way'!M753-('OddsRatio_working_3-way'!K753*'OddsRatio_working_3-way'!L753)-('OddsRatio_working_3-way'!K753*'OddsRatio_working_3-way'!M753)-('OddsRatio_working_3-way'!L753*'OddsRatio_working_3-way'!M753)+('OddsRatio_working_3-way'!K753*'OddsRatio_working_3-way'!L753*'OddsRatio_working_3-way'!M753)-1</f>
        <v>#VALUE!</v>
      </c>
      <c r="O753" s="11">
        <f>0</f>
        <v>0</v>
      </c>
      <c r="P753" s="11" t="e">
        <f>('OddsRatio_working_3-way'!K753*'OddsRatio_working_3-way'!L753)+('OddsRatio_working_3-way'!K753*'OddsRatio_working_3-way'!M753)+('OddsRatio_working_3-way'!L753*'OddsRatio_working_3-way'!M753)-(3*'OddsRatio_working_3-way'!K753*'OddsRatio_working_3-way'!L753*'OddsRatio_working_3-way'!M753)</f>
        <v>#VALUE!</v>
      </c>
      <c r="Q753" s="11" t="e">
        <f>2*'OddsRatio_working_3-way'!K753*'OddsRatio_working_3-way'!L753*'OddsRatio_working_3-way'!M753</f>
        <v>#VALUE!</v>
      </c>
      <c r="R753" s="11" t="e">
        <f t="shared" si="166"/>
        <v>#VALUE!</v>
      </c>
      <c r="S753" s="11" t="e">
        <f t="shared" si="167"/>
        <v>#VALUE!</v>
      </c>
      <c r="T753" s="11" t="e">
        <f t="shared" si="168"/>
        <v>#VALUE!</v>
      </c>
      <c r="U753" s="11" t="e">
        <f>'OddsRatio_working_3-way'!S753-'OddsRatio_working_3-way'!R753^2/3</f>
        <v>#VALUE!</v>
      </c>
      <c r="V753" s="11" t="e">
        <f>'OddsRatio_working_3-way'!S753*'OddsRatio_working_3-way'!R753/3-2*'OddsRatio_working_3-way'!R753^3/27-'OddsRatio_working_3-way'!T753</f>
        <v>#VALUE!</v>
      </c>
      <c r="W753" s="11" t="e">
        <f>'OddsRatio_working_3-way'!V753^2+4*'OddsRatio_working_3-way'!U753^3/27</f>
        <v>#VALUE!</v>
      </c>
      <c r="X753" s="11" t="e">
        <f>IF('OddsRatio_working_3-way'!W753&gt;0,IF(ABS('OddsRatio_working_3-way'!V753+SQRT('OddsRatio_working_3-way'!W753))/2&gt;0,ABS('OddsRatio_working_3-way'!V753+SQRT('OddsRatio_working_3-way'!W753))/2,ABS('OddsRatio_working_3-way'!V753-SQRT('OddsRatio_working_3-way'!W753))/2),SQRT(-'OddsRatio_working_3-way'!U753^3/27))</f>
        <v>#VALUE!</v>
      </c>
      <c r="Y753" s="11" t="e">
        <f>IF('OddsRatio_working_3-way'!W753&gt;=0,IF('OddsRatio_working_3-way'!V753+SQRT('OddsRatio_working_3-way'!W753)&gt;0,0,PI()),ACOS('OddsRatio_working_3-way'!V753/(2*'OddsRatio_working_3-way'!X753)))</f>
        <v>#VALUE!</v>
      </c>
      <c r="Z753" s="11" t="e">
        <f>'OddsRatio_working_3-way'!X753^(1/3)*COS('OddsRatio_working_3-way'!Y753/3)</f>
        <v>#VALUE!</v>
      </c>
      <c r="AA753" s="11" t="e">
        <f>'OddsRatio_working_3-way'!X753^(1/3)*COS(('OddsRatio_working_3-way'!Y753+2*PI())/3)</f>
        <v>#VALUE!</v>
      </c>
      <c r="AB753" s="11" t="e">
        <f>'OddsRatio_working_3-way'!X753^(1/3)*COS(('OddsRatio_working_3-way'!Y753+4*PI())/3)</f>
        <v>#VALUE!</v>
      </c>
      <c r="AC753" s="11" t="e">
        <f>'OddsRatio_working_3-way'!X753^(1/3)*SIN('OddsRatio_working_3-way'!Y753/3)</f>
        <v>#VALUE!</v>
      </c>
      <c r="AD753" s="11" t="e">
        <f>'OddsRatio_working_3-way'!X753^(1/3)*SIN(('OddsRatio_working_3-way'!Y753+2*PI())/3)</f>
        <v>#VALUE!</v>
      </c>
      <c r="AE753" s="11" t="e">
        <f>'OddsRatio_working_3-way'!X753^(1/3)*SIN(('OddsRatio_working_3-way'!Y753+4*PI())/3)</f>
        <v>#VALUE!</v>
      </c>
      <c r="AF753" s="11" t="e">
        <f>-'OddsRatio_working_3-way'!U753/(3*'OddsRatio_working_3-way'!X753^(1/3))*COS(('OddsRatio_working_3-way'!Y753)/3)</f>
        <v>#VALUE!</v>
      </c>
      <c r="AG753" s="11" t="e">
        <f>-'OddsRatio_working_3-way'!U753/(3*'OddsRatio_working_3-way'!X753^(1/3))*COS(('OddsRatio_working_3-way'!Y753+2*PI())/3)</f>
        <v>#VALUE!</v>
      </c>
      <c r="AH753" s="11" t="e">
        <f>-'OddsRatio_working_3-way'!U753/(3*'OddsRatio_working_3-way'!X753^(1/3))*COS(('OddsRatio_working_3-way'!Y753+4*PI())/3)</f>
        <v>#VALUE!</v>
      </c>
      <c r="AI753" s="11" t="e">
        <f>'OddsRatio_working_3-way'!U753/(3*'OddsRatio_working_3-way'!X753^(1/3))*SIN(('OddsRatio_working_3-way'!Y753)/3)</f>
        <v>#VALUE!</v>
      </c>
      <c r="AJ753" s="11" t="e">
        <f>'OddsRatio_working_3-way'!U753/(3*'OddsRatio_working_3-way'!X753^(1/3))*SIN(('OddsRatio_working_3-way'!Y753+2*PI())/3)</f>
        <v>#VALUE!</v>
      </c>
      <c r="AK753" s="11" t="e">
        <f>'OddsRatio_working_3-way'!U753/(3*'OddsRatio_working_3-way'!X753^(1/3))*SIN(('OddsRatio_working_3-way'!Y753+4*PI())/3)</f>
        <v>#VALUE!</v>
      </c>
      <c r="AL753" s="11" t="e">
        <f>'OddsRatio_working_3-way'!Z753+'OddsRatio_working_3-way'!AF753</f>
        <v>#VALUE!</v>
      </c>
      <c r="AM753" s="11" t="e">
        <f>'OddsRatio_working_3-way'!AA753+'OddsRatio_working_3-way'!AG753</f>
        <v>#VALUE!</v>
      </c>
      <c r="AN753" s="11" t="e">
        <f>'OddsRatio_working_3-way'!AB753+'OddsRatio_working_3-way'!AH753</f>
        <v>#VALUE!</v>
      </c>
      <c r="AO753" s="11" t="e">
        <f>'OddsRatio_working_3-way'!AC753+'OddsRatio_working_3-way'!AI753</f>
        <v>#VALUE!</v>
      </c>
      <c r="AP753" s="11" t="e">
        <f>'OddsRatio_working_3-way'!AD753+'OddsRatio_working_3-way'!AJ753</f>
        <v>#VALUE!</v>
      </c>
      <c r="AQ753" s="11" t="e">
        <f>'OddsRatio_working_3-way'!AE753+'OddsRatio_working_3-way'!AK753</f>
        <v>#VALUE!</v>
      </c>
      <c r="AR753" s="10" t="str">
        <f>IF(A753="","",IF(('OddsRatio_working_3-way'!X753=0),IF(Q753&gt;0,-Q753^(1/3),(-Q753)^(1/3)),'OddsRatio_working_3-way'!AL753-'OddsRatio_working_3-way'!R753/3))</f>
        <v/>
      </c>
      <c r="AS753" s="11" t="e">
        <f>IF(('OddsRatio_working_3-way'!X753=0),IF(Q753&gt;0,-Q753^(1/3),(-Q753)^(1/3)),'OddsRatio_working_3-way'!AM753-'OddsRatio_working_3-way'!R753/3)</f>
        <v>#VALUE!</v>
      </c>
      <c r="AT753" s="11" t="e">
        <f>IF(('OddsRatio_working_3-way'!X753=0),IF(Q753&gt;0,-Q753^(1/3),(-Q753)^(1/3)),'OddsRatio_working_3-way'!AN753-'OddsRatio_working_3-way'!R753/3)</f>
        <v>#VALUE!</v>
      </c>
      <c r="AU753" s="11" t="e">
        <f>IF(('OddsRatio_working_3-way'!X753=0),0,'OddsRatio_working_3-way'!AO753)</f>
        <v>#VALUE!</v>
      </c>
      <c r="AV753" s="11" t="e">
        <f>IF(('OddsRatio_working_3-way'!X753=0),0,'OddsRatio_working_3-way'!AP753)</f>
        <v>#VALUE!</v>
      </c>
      <c r="AW753" s="11" t="e">
        <f>IF(('OddsRatio_working_3-way'!X753=0),0,'OddsRatio_working_3-way'!AQ753)</f>
        <v>#VALUE!</v>
      </c>
    </row>
    <row r="754" spans="1:4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9" t="e">
        <f t="shared" si="156"/>
        <v>#VALUE!</v>
      </c>
      <c r="E754" s="9" t="e">
        <f t="shared" si="157"/>
        <v>#VALUE!</v>
      </c>
      <c r="F754" s="9" t="e">
        <f t="shared" si="158"/>
        <v>#VALUE!</v>
      </c>
      <c r="G754" s="9" t="str">
        <f t="shared" si="159"/>
        <v/>
      </c>
      <c r="H754" s="9" t="str">
        <f t="shared" si="160"/>
        <v/>
      </c>
      <c r="I754" s="9" t="str">
        <f t="shared" si="161"/>
        <v/>
      </c>
      <c r="J754" s="9" t="str">
        <f t="shared" si="162"/>
        <v/>
      </c>
      <c r="K754" s="11" t="e">
        <f t="shared" si="163"/>
        <v>#VALUE!</v>
      </c>
      <c r="L754" s="11" t="e">
        <f t="shared" si="164"/>
        <v>#VALUE!</v>
      </c>
      <c r="M754" s="11" t="e">
        <f t="shared" si="165"/>
        <v>#VALUE!</v>
      </c>
      <c r="N754" s="11" t="e">
        <f>'OddsRatio_working_3-way'!K754+'OddsRatio_working_3-way'!L754+'OddsRatio_working_3-way'!M754-('OddsRatio_working_3-way'!K754*'OddsRatio_working_3-way'!L754)-('OddsRatio_working_3-way'!K754*'OddsRatio_working_3-way'!M754)-('OddsRatio_working_3-way'!L754*'OddsRatio_working_3-way'!M754)+('OddsRatio_working_3-way'!K754*'OddsRatio_working_3-way'!L754*'OddsRatio_working_3-way'!M754)-1</f>
        <v>#VALUE!</v>
      </c>
      <c r="O754" s="11">
        <f>0</f>
        <v>0</v>
      </c>
      <c r="P754" s="11" t="e">
        <f>('OddsRatio_working_3-way'!K754*'OddsRatio_working_3-way'!L754)+('OddsRatio_working_3-way'!K754*'OddsRatio_working_3-way'!M754)+('OddsRatio_working_3-way'!L754*'OddsRatio_working_3-way'!M754)-(3*'OddsRatio_working_3-way'!K754*'OddsRatio_working_3-way'!L754*'OddsRatio_working_3-way'!M754)</f>
        <v>#VALUE!</v>
      </c>
      <c r="Q754" s="11" t="e">
        <f>2*'OddsRatio_working_3-way'!K754*'OddsRatio_working_3-way'!L754*'OddsRatio_working_3-way'!M754</f>
        <v>#VALUE!</v>
      </c>
      <c r="R754" s="11" t="e">
        <f t="shared" si="166"/>
        <v>#VALUE!</v>
      </c>
      <c r="S754" s="11" t="e">
        <f t="shared" si="167"/>
        <v>#VALUE!</v>
      </c>
      <c r="T754" s="11" t="e">
        <f t="shared" si="168"/>
        <v>#VALUE!</v>
      </c>
      <c r="U754" s="11" t="e">
        <f>'OddsRatio_working_3-way'!S754-'OddsRatio_working_3-way'!R754^2/3</f>
        <v>#VALUE!</v>
      </c>
      <c r="V754" s="11" t="e">
        <f>'OddsRatio_working_3-way'!S754*'OddsRatio_working_3-way'!R754/3-2*'OddsRatio_working_3-way'!R754^3/27-'OddsRatio_working_3-way'!T754</f>
        <v>#VALUE!</v>
      </c>
      <c r="W754" s="11" t="e">
        <f>'OddsRatio_working_3-way'!V754^2+4*'OddsRatio_working_3-way'!U754^3/27</f>
        <v>#VALUE!</v>
      </c>
      <c r="X754" s="11" t="e">
        <f>IF('OddsRatio_working_3-way'!W754&gt;0,IF(ABS('OddsRatio_working_3-way'!V754+SQRT('OddsRatio_working_3-way'!W754))/2&gt;0,ABS('OddsRatio_working_3-way'!V754+SQRT('OddsRatio_working_3-way'!W754))/2,ABS('OddsRatio_working_3-way'!V754-SQRT('OddsRatio_working_3-way'!W754))/2),SQRT(-'OddsRatio_working_3-way'!U754^3/27))</f>
        <v>#VALUE!</v>
      </c>
      <c r="Y754" s="11" t="e">
        <f>IF('OddsRatio_working_3-way'!W754&gt;=0,IF('OddsRatio_working_3-way'!V754+SQRT('OddsRatio_working_3-way'!W754)&gt;0,0,PI()),ACOS('OddsRatio_working_3-way'!V754/(2*'OddsRatio_working_3-way'!X754)))</f>
        <v>#VALUE!</v>
      </c>
      <c r="Z754" s="11" t="e">
        <f>'OddsRatio_working_3-way'!X754^(1/3)*COS('OddsRatio_working_3-way'!Y754/3)</f>
        <v>#VALUE!</v>
      </c>
      <c r="AA754" s="11" t="e">
        <f>'OddsRatio_working_3-way'!X754^(1/3)*COS(('OddsRatio_working_3-way'!Y754+2*PI())/3)</f>
        <v>#VALUE!</v>
      </c>
      <c r="AB754" s="11" t="e">
        <f>'OddsRatio_working_3-way'!X754^(1/3)*COS(('OddsRatio_working_3-way'!Y754+4*PI())/3)</f>
        <v>#VALUE!</v>
      </c>
      <c r="AC754" s="11" t="e">
        <f>'OddsRatio_working_3-way'!X754^(1/3)*SIN('OddsRatio_working_3-way'!Y754/3)</f>
        <v>#VALUE!</v>
      </c>
      <c r="AD754" s="11" t="e">
        <f>'OddsRatio_working_3-way'!X754^(1/3)*SIN(('OddsRatio_working_3-way'!Y754+2*PI())/3)</f>
        <v>#VALUE!</v>
      </c>
      <c r="AE754" s="11" t="e">
        <f>'OddsRatio_working_3-way'!X754^(1/3)*SIN(('OddsRatio_working_3-way'!Y754+4*PI())/3)</f>
        <v>#VALUE!</v>
      </c>
      <c r="AF754" s="11" t="e">
        <f>-'OddsRatio_working_3-way'!U754/(3*'OddsRatio_working_3-way'!X754^(1/3))*COS(('OddsRatio_working_3-way'!Y754)/3)</f>
        <v>#VALUE!</v>
      </c>
      <c r="AG754" s="11" t="e">
        <f>-'OddsRatio_working_3-way'!U754/(3*'OddsRatio_working_3-way'!X754^(1/3))*COS(('OddsRatio_working_3-way'!Y754+2*PI())/3)</f>
        <v>#VALUE!</v>
      </c>
      <c r="AH754" s="11" t="e">
        <f>-'OddsRatio_working_3-way'!U754/(3*'OddsRatio_working_3-way'!X754^(1/3))*COS(('OddsRatio_working_3-way'!Y754+4*PI())/3)</f>
        <v>#VALUE!</v>
      </c>
      <c r="AI754" s="11" t="e">
        <f>'OddsRatio_working_3-way'!U754/(3*'OddsRatio_working_3-way'!X754^(1/3))*SIN(('OddsRatio_working_3-way'!Y754)/3)</f>
        <v>#VALUE!</v>
      </c>
      <c r="AJ754" s="11" t="e">
        <f>'OddsRatio_working_3-way'!U754/(3*'OddsRatio_working_3-way'!X754^(1/3))*SIN(('OddsRatio_working_3-way'!Y754+2*PI())/3)</f>
        <v>#VALUE!</v>
      </c>
      <c r="AK754" s="11" t="e">
        <f>'OddsRatio_working_3-way'!U754/(3*'OddsRatio_working_3-way'!X754^(1/3))*SIN(('OddsRatio_working_3-way'!Y754+4*PI())/3)</f>
        <v>#VALUE!</v>
      </c>
      <c r="AL754" s="11" t="e">
        <f>'OddsRatio_working_3-way'!Z754+'OddsRatio_working_3-way'!AF754</f>
        <v>#VALUE!</v>
      </c>
      <c r="AM754" s="11" t="e">
        <f>'OddsRatio_working_3-way'!AA754+'OddsRatio_working_3-way'!AG754</f>
        <v>#VALUE!</v>
      </c>
      <c r="AN754" s="11" t="e">
        <f>'OddsRatio_working_3-way'!AB754+'OddsRatio_working_3-way'!AH754</f>
        <v>#VALUE!</v>
      </c>
      <c r="AO754" s="11" t="e">
        <f>'OddsRatio_working_3-way'!AC754+'OddsRatio_working_3-way'!AI754</f>
        <v>#VALUE!</v>
      </c>
      <c r="AP754" s="11" t="e">
        <f>'OddsRatio_working_3-way'!AD754+'OddsRatio_working_3-way'!AJ754</f>
        <v>#VALUE!</v>
      </c>
      <c r="AQ754" s="11" t="e">
        <f>'OddsRatio_working_3-way'!AE754+'OddsRatio_working_3-way'!AK754</f>
        <v>#VALUE!</v>
      </c>
      <c r="AR754" s="10" t="str">
        <f>IF(A754="","",IF(('OddsRatio_working_3-way'!X754=0),IF(Q754&gt;0,-Q754^(1/3),(-Q754)^(1/3)),'OddsRatio_working_3-way'!AL754-'OddsRatio_working_3-way'!R754/3))</f>
        <v/>
      </c>
      <c r="AS754" s="11" t="e">
        <f>IF(('OddsRatio_working_3-way'!X754=0),IF(Q754&gt;0,-Q754^(1/3),(-Q754)^(1/3)),'OddsRatio_working_3-way'!AM754-'OddsRatio_working_3-way'!R754/3)</f>
        <v>#VALUE!</v>
      </c>
      <c r="AT754" s="11" t="e">
        <f>IF(('OddsRatio_working_3-way'!X754=0),IF(Q754&gt;0,-Q754^(1/3),(-Q754)^(1/3)),'OddsRatio_working_3-way'!AN754-'OddsRatio_working_3-way'!R754/3)</f>
        <v>#VALUE!</v>
      </c>
      <c r="AU754" s="11" t="e">
        <f>IF(('OddsRatio_working_3-way'!X754=0),0,'OddsRatio_working_3-way'!AO754)</f>
        <v>#VALUE!</v>
      </c>
      <c r="AV754" s="11" t="e">
        <f>IF(('OddsRatio_working_3-way'!X754=0),0,'OddsRatio_working_3-way'!AP754)</f>
        <v>#VALUE!</v>
      </c>
      <c r="AW754" s="11" t="e">
        <f>IF(('OddsRatio_working_3-way'!X754=0),0,'OddsRatio_working_3-way'!AQ754)</f>
        <v>#VALUE!</v>
      </c>
    </row>
    <row r="755" spans="1:4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9" t="e">
        <f t="shared" si="156"/>
        <v>#VALUE!</v>
      </c>
      <c r="E755" s="9" t="e">
        <f t="shared" si="157"/>
        <v>#VALUE!</v>
      </c>
      <c r="F755" s="9" t="e">
        <f t="shared" si="158"/>
        <v>#VALUE!</v>
      </c>
      <c r="G755" s="9" t="str">
        <f t="shared" si="159"/>
        <v/>
      </c>
      <c r="H755" s="9" t="str">
        <f t="shared" si="160"/>
        <v/>
      </c>
      <c r="I755" s="9" t="str">
        <f t="shared" si="161"/>
        <v/>
      </c>
      <c r="J755" s="9" t="str">
        <f t="shared" si="162"/>
        <v/>
      </c>
      <c r="K755" s="11" t="e">
        <f t="shared" si="163"/>
        <v>#VALUE!</v>
      </c>
      <c r="L755" s="11" t="e">
        <f t="shared" si="164"/>
        <v>#VALUE!</v>
      </c>
      <c r="M755" s="11" t="e">
        <f t="shared" si="165"/>
        <v>#VALUE!</v>
      </c>
      <c r="N755" s="11" t="e">
        <f>'OddsRatio_working_3-way'!K755+'OddsRatio_working_3-way'!L755+'OddsRatio_working_3-way'!M755-('OddsRatio_working_3-way'!K755*'OddsRatio_working_3-way'!L755)-('OddsRatio_working_3-way'!K755*'OddsRatio_working_3-way'!M755)-('OddsRatio_working_3-way'!L755*'OddsRatio_working_3-way'!M755)+('OddsRatio_working_3-way'!K755*'OddsRatio_working_3-way'!L755*'OddsRatio_working_3-way'!M755)-1</f>
        <v>#VALUE!</v>
      </c>
      <c r="O755" s="11">
        <f>0</f>
        <v>0</v>
      </c>
      <c r="P755" s="11" t="e">
        <f>('OddsRatio_working_3-way'!K755*'OddsRatio_working_3-way'!L755)+('OddsRatio_working_3-way'!K755*'OddsRatio_working_3-way'!M755)+('OddsRatio_working_3-way'!L755*'OddsRatio_working_3-way'!M755)-(3*'OddsRatio_working_3-way'!K755*'OddsRatio_working_3-way'!L755*'OddsRatio_working_3-way'!M755)</f>
        <v>#VALUE!</v>
      </c>
      <c r="Q755" s="11" t="e">
        <f>2*'OddsRatio_working_3-way'!K755*'OddsRatio_working_3-way'!L755*'OddsRatio_working_3-way'!M755</f>
        <v>#VALUE!</v>
      </c>
      <c r="R755" s="11" t="e">
        <f t="shared" si="166"/>
        <v>#VALUE!</v>
      </c>
      <c r="S755" s="11" t="e">
        <f t="shared" si="167"/>
        <v>#VALUE!</v>
      </c>
      <c r="T755" s="11" t="e">
        <f t="shared" si="168"/>
        <v>#VALUE!</v>
      </c>
      <c r="U755" s="11" t="e">
        <f>'OddsRatio_working_3-way'!S755-'OddsRatio_working_3-way'!R755^2/3</f>
        <v>#VALUE!</v>
      </c>
      <c r="V755" s="11" t="e">
        <f>'OddsRatio_working_3-way'!S755*'OddsRatio_working_3-way'!R755/3-2*'OddsRatio_working_3-way'!R755^3/27-'OddsRatio_working_3-way'!T755</f>
        <v>#VALUE!</v>
      </c>
      <c r="W755" s="11" t="e">
        <f>'OddsRatio_working_3-way'!V755^2+4*'OddsRatio_working_3-way'!U755^3/27</f>
        <v>#VALUE!</v>
      </c>
      <c r="X755" s="11" t="e">
        <f>IF('OddsRatio_working_3-way'!W755&gt;0,IF(ABS('OddsRatio_working_3-way'!V755+SQRT('OddsRatio_working_3-way'!W755))/2&gt;0,ABS('OddsRatio_working_3-way'!V755+SQRT('OddsRatio_working_3-way'!W755))/2,ABS('OddsRatio_working_3-way'!V755-SQRT('OddsRatio_working_3-way'!W755))/2),SQRT(-'OddsRatio_working_3-way'!U755^3/27))</f>
        <v>#VALUE!</v>
      </c>
      <c r="Y755" s="11" t="e">
        <f>IF('OddsRatio_working_3-way'!W755&gt;=0,IF('OddsRatio_working_3-way'!V755+SQRT('OddsRatio_working_3-way'!W755)&gt;0,0,PI()),ACOS('OddsRatio_working_3-way'!V755/(2*'OddsRatio_working_3-way'!X755)))</f>
        <v>#VALUE!</v>
      </c>
      <c r="Z755" s="11" t="e">
        <f>'OddsRatio_working_3-way'!X755^(1/3)*COS('OddsRatio_working_3-way'!Y755/3)</f>
        <v>#VALUE!</v>
      </c>
      <c r="AA755" s="11" t="e">
        <f>'OddsRatio_working_3-way'!X755^(1/3)*COS(('OddsRatio_working_3-way'!Y755+2*PI())/3)</f>
        <v>#VALUE!</v>
      </c>
      <c r="AB755" s="11" t="e">
        <f>'OddsRatio_working_3-way'!X755^(1/3)*COS(('OddsRatio_working_3-way'!Y755+4*PI())/3)</f>
        <v>#VALUE!</v>
      </c>
      <c r="AC755" s="11" t="e">
        <f>'OddsRatio_working_3-way'!X755^(1/3)*SIN('OddsRatio_working_3-way'!Y755/3)</f>
        <v>#VALUE!</v>
      </c>
      <c r="AD755" s="11" t="e">
        <f>'OddsRatio_working_3-way'!X755^(1/3)*SIN(('OddsRatio_working_3-way'!Y755+2*PI())/3)</f>
        <v>#VALUE!</v>
      </c>
      <c r="AE755" s="11" t="e">
        <f>'OddsRatio_working_3-way'!X755^(1/3)*SIN(('OddsRatio_working_3-way'!Y755+4*PI())/3)</f>
        <v>#VALUE!</v>
      </c>
      <c r="AF755" s="11" t="e">
        <f>-'OddsRatio_working_3-way'!U755/(3*'OddsRatio_working_3-way'!X755^(1/3))*COS(('OddsRatio_working_3-way'!Y755)/3)</f>
        <v>#VALUE!</v>
      </c>
      <c r="AG755" s="11" t="e">
        <f>-'OddsRatio_working_3-way'!U755/(3*'OddsRatio_working_3-way'!X755^(1/3))*COS(('OddsRatio_working_3-way'!Y755+2*PI())/3)</f>
        <v>#VALUE!</v>
      </c>
      <c r="AH755" s="11" t="e">
        <f>-'OddsRatio_working_3-way'!U755/(3*'OddsRatio_working_3-way'!X755^(1/3))*COS(('OddsRatio_working_3-way'!Y755+4*PI())/3)</f>
        <v>#VALUE!</v>
      </c>
      <c r="AI755" s="11" t="e">
        <f>'OddsRatio_working_3-way'!U755/(3*'OddsRatio_working_3-way'!X755^(1/3))*SIN(('OddsRatio_working_3-way'!Y755)/3)</f>
        <v>#VALUE!</v>
      </c>
      <c r="AJ755" s="11" t="e">
        <f>'OddsRatio_working_3-way'!U755/(3*'OddsRatio_working_3-way'!X755^(1/3))*SIN(('OddsRatio_working_3-way'!Y755+2*PI())/3)</f>
        <v>#VALUE!</v>
      </c>
      <c r="AK755" s="11" t="e">
        <f>'OddsRatio_working_3-way'!U755/(3*'OddsRatio_working_3-way'!X755^(1/3))*SIN(('OddsRatio_working_3-way'!Y755+4*PI())/3)</f>
        <v>#VALUE!</v>
      </c>
      <c r="AL755" s="11" t="e">
        <f>'OddsRatio_working_3-way'!Z755+'OddsRatio_working_3-way'!AF755</f>
        <v>#VALUE!</v>
      </c>
      <c r="AM755" s="11" t="e">
        <f>'OddsRatio_working_3-way'!AA755+'OddsRatio_working_3-way'!AG755</f>
        <v>#VALUE!</v>
      </c>
      <c r="AN755" s="11" t="e">
        <f>'OddsRatio_working_3-way'!AB755+'OddsRatio_working_3-way'!AH755</f>
        <v>#VALUE!</v>
      </c>
      <c r="AO755" s="11" t="e">
        <f>'OddsRatio_working_3-way'!AC755+'OddsRatio_working_3-way'!AI755</f>
        <v>#VALUE!</v>
      </c>
      <c r="AP755" s="11" t="e">
        <f>'OddsRatio_working_3-way'!AD755+'OddsRatio_working_3-way'!AJ755</f>
        <v>#VALUE!</v>
      </c>
      <c r="AQ755" s="11" t="e">
        <f>'OddsRatio_working_3-way'!AE755+'OddsRatio_working_3-way'!AK755</f>
        <v>#VALUE!</v>
      </c>
      <c r="AR755" s="10" t="str">
        <f>IF(A755="","",IF(('OddsRatio_working_3-way'!X755=0),IF(Q755&gt;0,-Q755^(1/3),(-Q755)^(1/3)),'OddsRatio_working_3-way'!AL755-'OddsRatio_working_3-way'!R755/3))</f>
        <v/>
      </c>
      <c r="AS755" s="11" t="e">
        <f>IF(('OddsRatio_working_3-way'!X755=0),IF(Q755&gt;0,-Q755^(1/3),(-Q755)^(1/3)),'OddsRatio_working_3-way'!AM755-'OddsRatio_working_3-way'!R755/3)</f>
        <v>#VALUE!</v>
      </c>
      <c r="AT755" s="11" t="e">
        <f>IF(('OddsRatio_working_3-way'!X755=0),IF(Q755&gt;0,-Q755^(1/3),(-Q755)^(1/3)),'OddsRatio_working_3-way'!AN755-'OddsRatio_working_3-way'!R755/3)</f>
        <v>#VALUE!</v>
      </c>
      <c r="AU755" s="11" t="e">
        <f>IF(('OddsRatio_working_3-way'!X755=0),0,'OddsRatio_working_3-way'!AO755)</f>
        <v>#VALUE!</v>
      </c>
      <c r="AV755" s="11" t="e">
        <f>IF(('OddsRatio_working_3-way'!X755=0),0,'OddsRatio_working_3-way'!AP755)</f>
        <v>#VALUE!</v>
      </c>
      <c r="AW755" s="11" t="e">
        <f>IF(('OddsRatio_working_3-way'!X755=0),0,'OddsRatio_working_3-way'!AQ755)</f>
        <v>#VALUE!</v>
      </c>
    </row>
    <row r="756" spans="1:4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9" t="e">
        <f t="shared" si="156"/>
        <v>#VALUE!</v>
      </c>
      <c r="E756" s="9" t="e">
        <f t="shared" si="157"/>
        <v>#VALUE!</v>
      </c>
      <c r="F756" s="9" t="e">
        <f t="shared" si="158"/>
        <v>#VALUE!</v>
      </c>
      <c r="G756" s="9" t="str">
        <f t="shared" si="159"/>
        <v/>
      </c>
      <c r="H756" s="9" t="str">
        <f t="shared" si="160"/>
        <v/>
      </c>
      <c r="I756" s="9" t="str">
        <f t="shared" si="161"/>
        <v/>
      </c>
      <c r="J756" s="9" t="str">
        <f t="shared" si="162"/>
        <v/>
      </c>
      <c r="K756" s="11" t="e">
        <f t="shared" si="163"/>
        <v>#VALUE!</v>
      </c>
      <c r="L756" s="11" t="e">
        <f t="shared" si="164"/>
        <v>#VALUE!</v>
      </c>
      <c r="M756" s="11" t="e">
        <f t="shared" si="165"/>
        <v>#VALUE!</v>
      </c>
      <c r="N756" s="11" t="e">
        <f>'OddsRatio_working_3-way'!K756+'OddsRatio_working_3-way'!L756+'OddsRatio_working_3-way'!M756-('OddsRatio_working_3-way'!K756*'OddsRatio_working_3-way'!L756)-('OddsRatio_working_3-way'!K756*'OddsRatio_working_3-way'!M756)-('OddsRatio_working_3-way'!L756*'OddsRatio_working_3-way'!M756)+('OddsRatio_working_3-way'!K756*'OddsRatio_working_3-way'!L756*'OddsRatio_working_3-way'!M756)-1</f>
        <v>#VALUE!</v>
      </c>
      <c r="O756" s="11">
        <f>0</f>
        <v>0</v>
      </c>
      <c r="P756" s="11" t="e">
        <f>('OddsRatio_working_3-way'!K756*'OddsRatio_working_3-way'!L756)+('OddsRatio_working_3-way'!K756*'OddsRatio_working_3-way'!M756)+('OddsRatio_working_3-way'!L756*'OddsRatio_working_3-way'!M756)-(3*'OddsRatio_working_3-way'!K756*'OddsRatio_working_3-way'!L756*'OddsRatio_working_3-way'!M756)</f>
        <v>#VALUE!</v>
      </c>
      <c r="Q756" s="11" t="e">
        <f>2*'OddsRatio_working_3-way'!K756*'OddsRatio_working_3-way'!L756*'OddsRatio_working_3-way'!M756</f>
        <v>#VALUE!</v>
      </c>
      <c r="R756" s="11" t="e">
        <f t="shared" si="166"/>
        <v>#VALUE!</v>
      </c>
      <c r="S756" s="11" t="e">
        <f t="shared" si="167"/>
        <v>#VALUE!</v>
      </c>
      <c r="T756" s="11" t="e">
        <f t="shared" si="168"/>
        <v>#VALUE!</v>
      </c>
      <c r="U756" s="11" t="e">
        <f>'OddsRatio_working_3-way'!S756-'OddsRatio_working_3-way'!R756^2/3</f>
        <v>#VALUE!</v>
      </c>
      <c r="V756" s="11" t="e">
        <f>'OddsRatio_working_3-way'!S756*'OddsRatio_working_3-way'!R756/3-2*'OddsRatio_working_3-way'!R756^3/27-'OddsRatio_working_3-way'!T756</f>
        <v>#VALUE!</v>
      </c>
      <c r="W756" s="11" t="e">
        <f>'OddsRatio_working_3-way'!V756^2+4*'OddsRatio_working_3-way'!U756^3/27</f>
        <v>#VALUE!</v>
      </c>
      <c r="X756" s="11" t="e">
        <f>IF('OddsRatio_working_3-way'!W756&gt;0,IF(ABS('OddsRatio_working_3-way'!V756+SQRT('OddsRatio_working_3-way'!W756))/2&gt;0,ABS('OddsRatio_working_3-way'!V756+SQRT('OddsRatio_working_3-way'!W756))/2,ABS('OddsRatio_working_3-way'!V756-SQRT('OddsRatio_working_3-way'!W756))/2),SQRT(-'OddsRatio_working_3-way'!U756^3/27))</f>
        <v>#VALUE!</v>
      </c>
      <c r="Y756" s="11" t="e">
        <f>IF('OddsRatio_working_3-way'!W756&gt;=0,IF('OddsRatio_working_3-way'!V756+SQRT('OddsRatio_working_3-way'!W756)&gt;0,0,PI()),ACOS('OddsRatio_working_3-way'!V756/(2*'OddsRatio_working_3-way'!X756)))</f>
        <v>#VALUE!</v>
      </c>
      <c r="Z756" s="11" t="e">
        <f>'OddsRatio_working_3-way'!X756^(1/3)*COS('OddsRatio_working_3-way'!Y756/3)</f>
        <v>#VALUE!</v>
      </c>
      <c r="AA756" s="11" t="e">
        <f>'OddsRatio_working_3-way'!X756^(1/3)*COS(('OddsRatio_working_3-way'!Y756+2*PI())/3)</f>
        <v>#VALUE!</v>
      </c>
      <c r="AB756" s="11" t="e">
        <f>'OddsRatio_working_3-way'!X756^(1/3)*COS(('OddsRatio_working_3-way'!Y756+4*PI())/3)</f>
        <v>#VALUE!</v>
      </c>
      <c r="AC756" s="11" t="e">
        <f>'OddsRatio_working_3-way'!X756^(1/3)*SIN('OddsRatio_working_3-way'!Y756/3)</f>
        <v>#VALUE!</v>
      </c>
      <c r="AD756" s="11" t="e">
        <f>'OddsRatio_working_3-way'!X756^(1/3)*SIN(('OddsRatio_working_3-way'!Y756+2*PI())/3)</f>
        <v>#VALUE!</v>
      </c>
      <c r="AE756" s="11" t="e">
        <f>'OddsRatio_working_3-way'!X756^(1/3)*SIN(('OddsRatio_working_3-way'!Y756+4*PI())/3)</f>
        <v>#VALUE!</v>
      </c>
      <c r="AF756" s="11" t="e">
        <f>-'OddsRatio_working_3-way'!U756/(3*'OddsRatio_working_3-way'!X756^(1/3))*COS(('OddsRatio_working_3-way'!Y756)/3)</f>
        <v>#VALUE!</v>
      </c>
      <c r="AG756" s="11" t="e">
        <f>-'OddsRatio_working_3-way'!U756/(3*'OddsRatio_working_3-way'!X756^(1/3))*COS(('OddsRatio_working_3-way'!Y756+2*PI())/3)</f>
        <v>#VALUE!</v>
      </c>
      <c r="AH756" s="11" t="e">
        <f>-'OddsRatio_working_3-way'!U756/(3*'OddsRatio_working_3-way'!X756^(1/3))*COS(('OddsRatio_working_3-way'!Y756+4*PI())/3)</f>
        <v>#VALUE!</v>
      </c>
      <c r="AI756" s="11" t="e">
        <f>'OddsRatio_working_3-way'!U756/(3*'OddsRatio_working_3-way'!X756^(1/3))*SIN(('OddsRatio_working_3-way'!Y756)/3)</f>
        <v>#VALUE!</v>
      </c>
      <c r="AJ756" s="11" t="e">
        <f>'OddsRatio_working_3-way'!U756/(3*'OddsRatio_working_3-way'!X756^(1/3))*SIN(('OddsRatio_working_3-way'!Y756+2*PI())/3)</f>
        <v>#VALUE!</v>
      </c>
      <c r="AK756" s="11" t="e">
        <f>'OddsRatio_working_3-way'!U756/(3*'OddsRatio_working_3-way'!X756^(1/3))*SIN(('OddsRatio_working_3-way'!Y756+4*PI())/3)</f>
        <v>#VALUE!</v>
      </c>
      <c r="AL756" s="11" t="e">
        <f>'OddsRatio_working_3-way'!Z756+'OddsRatio_working_3-way'!AF756</f>
        <v>#VALUE!</v>
      </c>
      <c r="AM756" s="11" t="e">
        <f>'OddsRatio_working_3-way'!AA756+'OddsRatio_working_3-way'!AG756</f>
        <v>#VALUE!</v>
      </c>
      <c r="AN756" s="11" t="e">
        <f>'OddsRatio_working_3-way'!AB756+'OddsRatio_working_3-way'!AH756</f>
        <v>#VALUE!</v>
      </c>
      <c r="AO756" s="11" t="e">
        <f>'OddsRatio_working_3-way'!AC756+'OddsRatio_working_3-way'!AI756</f>
        <v>#VALUE!</v>
      </c>
      <c r="AP756" s="11" t="e">
        <f>'OddsRatio_working_3-way'!AD756+'OddsRatio_working_3-way'!AJ756</f>
        <v>#VALUE!</v>
      </c>
      <c r="AQ756" s="11" t="e">
        <f>'OddsRatio_working_3-way'!AE756+'OddsRatio_working_3-way'!AK756</f>
        <v>#VALUE!</v>
      </c>
      <c r="AR756" s="10" t="str">
        <f>IF(A756="","",IF(('OddsRatio_working_3-way'!X756=0),IF(Q756&gt;0,-Q756^(1/3),(-Q756)^(1/3)),'OddsRatio_working_3-way'!AL756-'OddsRatio_working_3-way'!R756/3))</f>
        <v/>
      </c>
      <c r="AS756" s="11" t="e">
        <f>IF(('OddsRatio_working_3-way'!X756=0),IF(Q756&gt;0,-Q756^(1/3),(-Q756)^(1/3)),'OddsRatio_working_3-way'!AM756-'OddsRatio_working_3-way'!R756/3)</f>
        <v>#VALUE!</v>
      </c>
      <c r="AT756" s="11" t="e">
        <f>IF(('OddsRatio_working_3-way'!X756=0),IF(Q756&gt;0,-Q756^(1/3),(-Q756)^(1/3)),'OddsRatio_working_3-way'!AN756-'OddsRatio_working_3-way'!R756/3)</f>
        <v>#VALUE!</v>
      </c>
      <c r="AU756" s="11" t="e">
        <f>IF(('OddsRatio_working_3-way'!X756=0),0,'OddsRatio_working_3-way'!AO756)</f>
        <v>#VALUE!</v>
      </c>
      <c r="AV756" s="11" t="e">
        <f>IF(('OddsRatio_working_3-way'!X756=0),0,'OddsRatio_working_3-way'!AP756)</f>
        <v>#VALUE!</v>
      </c>
      <c r="AW756" s="11" t="e">
        <f>IF(('OddsRatio_working_3-way'!X756=0),0,'OddsRatio_working_3-way'!AQ756)</f>
        <v>#VALUE!</v>
      </c>
    </row>
    <row r="757" spans="1:4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9" t="e">
        <f t="shared" si="156"/>
        <v>#VALUE!</v>
      </c>
      <c r="E757" s="9" t="e">
        <f t="shared" si="157"/>
        <v>#VALUE!</v>
      </c>
      <c r="F757" s="9" t="e">
        <f t="shared" si="158"/>
        <v>#VALUE!</v>
      </c>
      <c r="G757" s="9" t="str">
        <f t="shared" si="159"/>
        <v/>
      </c>
      <c r="H757" s="9" t="str">
        <f t="shared" si="160"/>
        <v/>
      </c>
      <c r="I757" s="9" t="str">
        <f t="shared" si="161"/>
        <v/>
      </c>
      <c r="J757" s="9" t="str">
        <f t="shared" si="162"/>
        <v/>
      </c>
      <c r="K757" s="11" t="e">
        <f t="shared" si="163"/>
        <v>#VALUE!</v>
      </c>
      <c r="L757" s="11" t="e">
        <f t="shared" si="164"/>
        <v>#VALUE!</v>
      </c>
      <c r="M757" s="11" t="e">
        <f t="shared" si="165"/>
        <v>#VALUE!</v>
      </c>
      <c r="N757" s="11" t="e">
        <f>'OddsRatio_working_3-way'!K757+'OddsRatio_working_3-way'!L757+'OddsRatio_working_3-way'!M757-('OddsRatio_working_3-way'!K757*'OddsRatio_working_3-way'!L757)-('OddsRatio_working_3-way'!K757*'OddsRatio_working_3-way'!M757)-('OddsRatio_working_3-way'!L757*'OddsRatio_working_3-way'!M757)+('OddsRatio_working_3-way'!K757*'OddsRatio_working_3-way'!L757*'OddsRatio_working_3-way'!M757)-1</f>
        <v>#VALUE!</v>
      </c>
      <c r="O757" s="11">
        <f>0</f>
        <v>0</v>
      </c>
      <c r="P757" s="11" t="e">
        <f>('OddsRatio_working_3-way'!K757*'OddsRatio_working_3-way'!L757)+('OddsRatio_working_3-way'!K757*'OddsRatio_working_3-way'!M757)+('OddsRatio_working_3-way'!L757*'OddsRatio_working_3-way'!M757)-(3*'OddsRatio_working_3-way'!K757*'OddsRatio_working_3-way'!L757*'OddsRatio_working_3-way'!M757)</f>
        <v>#VALUE!</v>
      </c>
      <c r="Q757" s="11" t="e">
        <f>2*'OddsRatio_working_3-way'!K757*'OddsRatio_working_3-way'!L757*'OddsRatio_working_3-way'!M757</f>
        <v>#VALUE!</v>
      </c>
      <c r="R757" s="11" t="e">
        <f t="shared" si="166"/>
        <v>#VALUE!</v>
      </c>
      <c r="S757" s="11" t="e">
        <f t="shared" si="167"/>
        <v>#VALUE!</v>
      </c>
      <c r="T757" s="11" t="e">
        <f t="shared" si="168"/>
        <v>#VALUE!</v>
      </c>
      <c r="U757" s="11" t="e">
        <f>'OddsRatio_working_3-way'!S757-'OddsRatio_working_3-way'!R757^2/3</f>
        <v>#VALUE!</v>
      </c>
      <c r="V757" s="11" t="e">
        <f>'OddsRatio_working_3-way'!S757*'OddsRatio_working_3-way'!R757/3-2*'OddsRatio_working_3-way'!R757^3/27-'OddsRatio_working_3-way'!T757</f>
        <v>#VALUE!</v>
      </c>
      <c r="W757" s="11" t="e">
        <f>'OddsRatio_working_3-way'!V757^2+4*'OddsRatio_working_3-way'!U757^3/27</f>
        <v>#VALUE!</v>
      </c>
      <c r="X757" s="11" t="e">
        <f>IF('OddsRatio_working_3-way'!W757&gt;0,IF(ABS('OddsRatio_working_3-way'!V757+SQRT('OddsRatio_working_3-way'!W757))/2&gt;0,ABS('OddsRatio_working_3-way'!V757+SQRT('OddsRatio_working_3-way'!W757))/2,ABS('OddsRatio_working_3-way'!V757-SQRT('OddsRatio_working_3-way'!W757))/2),SQRT(-'OddsRatio_working_3-way'!U757^3/27))</f>
        <v>#VALUE!</v>
      </c>
      <c r="Y757" s="11" t="e">
        <f>IF('OddsRatio_working_3-way'!W757&gt;=0,IF('OddsRatio_working_3-way'!V757+SQRT('OddsRatio_working_3-way'!W757)&gt;0,0,PI()),ACOS('OddsRatio_working_3-way'!V757/(2*'OddsRatio_working_3-way'!X757)))</f>
        <v>#VALUE!</v>
      </c>
      <c r="Z757" s="11" t="e">
        <f>'OddsRatio_working_3-way'!X757^(1/3)*COS('OddsRatio_working_3-way'!Y757/3)</f>
        <v>#VALUE!</v>
      </c>
      <c r="AA757" s="11" t="e">
        <f>'OddsRatio_working_3-way'!X757^(1/3)*COS(('OddsRatio_working_3-way'!Y757+2*PI())/3)</f>
        <v>#VALUE!</v>
      </c>
      <c r="AB757" s="11" t="e">
        <f>'OddsRatio_working_3-way'!X757^(1/3)*COS(('OddsRatio_working_3-way'!Y757+4*PI())/3)</f>
        <v>#VALUE!</v>
      </c>
      <c r="AC757" s="11" t="e">
        <f>'OddsRatio_working_3-way'!X757^(1/3)*SIN('OddsRatio_working_3-way'!Y757/3)</f>
        <v>#VALUE!</v>
      </c>
      <c r="AD757" s="11" t="e">
        <f>'OddsRatio_working_3-way'!X757^(1/3)*SIN(('OddsRatio_working_3-way'!Y757+2*PI())/3)</f>
        <v>#VALUE!</v>
      </c>
      <c r="AE757" s="11" t="e">
        <f>'OddsRatio_working_3-way'!X757^(1/3)*SIN(('OddsRatio_working_3-way'!Y757+4*PI())/3)</f>
        <v>#VALUE!</v>
      </c>
      <c r="AF757" s="11" t="e">
        <f>-'OddsRatio_working_3-way'!U757/(3*'OddsRatio_working_3-way'!X757^(1/3))*COS(('OddsRatio_working_3-way'!Y757)/3)</f>
        <v>#VALUE!</v>
      </c>
      <c r="AG757" s="11" t="e">
        <f>-'OddsRatio_working_3-way'!U757/(3*'OddsRatio_working_3-way'!X757^(1/3))*COS(('OddsRatio_working_3-way'!Y757+2*PI())/3)</f>
        <v>#VALUE!</v>
      </c>
      <c r="AH757" s="11" t="e">
        <f>-'OddsRatio_working_3-way'!U757/(3*'OddsRatio_working_3-way'!X757^(1/3))*COS(('OddsRatio_working_3-way'!Y757+4*PI())/3)</f>
        <v>#VALUE!</v>
      </c>
      <c r="AI757" s="11" t="e">
        <f>'OddsRatio_working_3-way'!U757/(3*'OddsRatio_working_3-way'!X757^(1/3))*SIN(('OddsRatio_working_3-way'!Y757)/3)</f>
        <v>#VALUE!</v>
      </c>
      <c r="AJ757" s="11" t="e">
        <f>'OddsRatio_working_3-way'!U757/(3*'OddsRatio_working_3-way'!X757^(1/3))*SIN(('OddsRatio_working_3-way'!Y757+2*PI())/3)</f>
        <v>#VALUE!</v>
      </c>
      <c r="AK757" s="11" t="e">
        <f>'OddsRatio_working_3-way'!U757/(3*'OddsRatio_working_3-way'!X757^(1/3))*SIN(('OddsRatio_working_3-way'!Y757+4*PI())/3)</f>
        <v>#VALUE!</v>
      </c>
      <c r="AL757" s="11" t="e">
        <f>'OddsRatio_working_3-way'!Z757+'OddsRatio_working_3-way'!AF757</f>
        <v>#VALUE!</v>
      </c>
      <c r="AM757" s="11" t="e">
        <f>'OddsRatio_working_3-way'!AA757+'OddsRatio_working_3-way'!AG757</f>
        <v>#VALUE!</v>
      </c>
      <c r="AN757" s="11" t="e">
        <f>'OddsRatio_working_3-way'!AB757+'OddsRatio_working_3-way'!AH757</f>
        <v>#VALUE!</v>
      </c>
      <c r="AO757" s="11" t="e">
        <f>'OddsRatio_working_3-way'!AC757+'OddsRatio_working_3-way'!AI757</f>
        <v>#VALUE!</v>
      </c>
      <c r="AP757" s="11" t="e">
        <f>'OddsRatio_working_3-way'!AD757+'OddsRatio_working_3-way'!AJ757</f>
        <v>#VALUE!</v>
      </c>
      <c r="AQ757" s="11" t="e">
        <f>'OddsRatio_working_3-way'!AE757+'OddsRatio_working_3-way'!AK757</f>
        <v>#VALUE!</v>
      </c>
      <c r="AR757" s="10" t="str">
        <f>IF(A757="","",IF(('OddsRatio_working_3-way'!X757=0),IF(Q757&gt;0,-Q757^(1/3),(-Q757)^(1/3)),'OddsRatio_working_3-way'!AL757-'OddsRatio_working_3-way'!R757/3))</f>
        <v/>
      </c>
      <c r="AS757" s="11" t="e">
        <f>IF(('OddsRatio_working_3-way'!X757=0),IF(Q757&gt;0,-Q757^(1/3),(-Q757)^(1/3)),'OddsRatio_working_3-way'!AM757-'OddsRatio_working_3-way'!R757/3)</f>
        <v>#VALUE!</v>
      </c>
      <c r="AT757" s="11" t="e">
        <f>IF(('OddsRatio_working_3-way'!X757=0),IF(Q757&gt;0,-Q757^(1/3),(-Q757)^(1/3)),'OddsRatio_working_3-way'!AN757-'OddsRatio_working_3-way'!R757/3)</f>
        <v>#VALUE!</v>
      </c>
      <c r="AU757" s="11" t="e">
        <f>IF(('OddsRatio_working_3-way'!X757=0),0,'OddsRatio_working_3-way'!AO757)</f>
        <v>#VALUE!</v>
      </c>
      <c r="AV757" s="11" t="e">
        <f>IF(('OddsRatio_working_3-way'!X757=0),0,'OddsRatio_working_3-way'!AP757)</f>
        <v>#VALUE!</v>
      </c>
      <c r="AW757" s="11" t="e">
        <f>IF(('OddsRatio_working_3-way'!X757=0),0,'OddsRatio_working_3-way'!AQ757)</f>
        <v>#VALUE!</v>
      </c>
    </row>
    <row r="758" spans="1:4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9" t="e">
        <f t="shared" si="156"/>
        <v>#VALUE!</v>
      </c>
      <c r="E758" s="9" t="e">
        <f t="shared" si="157"/>
        <v>#VALUE!</v>
      </c>
      <c r="F758" s="9" t="e">
        <f t="shared" si="158"/>
        <v>#VALUE!</v>
      </c>
      <c r="G758" s="9" t="str">
        <f t="shared" si="159"/>
        <v/>
      </c>
      <c r="H758" s="9" t="str">
        <f t="shared" si="160"/>
        <v/>
      </c>
      <c r="I758" s="9" t="str">
        <f t="shared" si="161"/>
        <v/>
      </c>
      <c r="J758" s="9" t="str">
        <f t="shared" si="162"/>
        <v/>
      </c>
      <c r="K758" s="11" t="e">
        <f t="shared" si="163"/>
        <v>#VALUE!</v>
      </c>
      <c r="L758" s="11" t="e">
        <f t="shared" si="164"/>
        <v>#VALUE!</v>
      </c>
      <c r="M758" s="11" t="e">
        <f t="shared" si="165"/>
        <v>#VALUE!</v>
      </c>
      <c r="N758" s="11" t="e">
        <f>'OddsRatio_working_3-way'!K758+'OddsRatio_working_3-way'!L758+'OddsRatio_working_3-way'!M758-('OddsRatio_working_3-way'!K758*'OddsRatio_working_3-way'!L758)-('OddsRatio_working_3-way'!K758*'OddsRatio_working_3-way'!M758)-('OddsRatio_working_3-way'!L758*'OddsRatio_working_3-way'!M758)+('OddsRatio_working_3-way'!K758*'OddsRatio_working_3-way'!L758*'OddsRatio_working_3-way'!M758)-1</f>
        <v>#VALUE!</v>
      </c>
      <c r="O758" s="11">
        <f>0</f>
        <v>0</v>
      </c>
      <c r="P758" s="11" t="e">
        <f>('OddsRatio_working_3-way'!K758*'OddsRatio_working_3-way'!L758)+('OddsRatio_working_3-way'!K758*'OddsRatio_working_3-way'!M758)+('OddsRatio_working_3-way'!L758*'OddsRatio_working_3-way'!M758)-(3*'OddsRatio_working_3-way'!K758*'OddsRatio_working_3-way'!L758*'OddsRatio_working_3-way'!M758)</f>
        <v>#VALUE!</v>
      </c>
      <c r="Q758" s="11" t="e">
        <f>2*'OddsRatio_working_3-way'!K758*'OddsRatio_working_3-way'!L758*'OddsRatio_working_3-way'!M758</f>
        <v>#VALUE!</v>
      </c>
      <c r="R758" s="11" t="e">
        <f t="shared" si="166"/>
        <v>#VALUE!</v>
      </c>
      <c r="S758" s="11" t="e">
        <f t="shared" si="167"/>
        <v>#VALUE!</v>
      </c>
      <c r="T758" s="11" t="e">
        <f t="shared" si="168"/>
        <v>#VALUE!</v>
      </c>
      <c r="U758" s="11" t="e">
        <f>'OddsRatio_working_3-way'!S758-'OddsRatio_working_3-way'!R758^2/3</f>
        <v>#VALUE!</v>
      </c>
      <c r="V758" s="11" t="e">
        <f>'OddsRatio_working_3-way'!S758*'OddsRatio_working_3-way'!R758/3-2*'OddsRatio_working_3-way'!R758^3/27-'OddsRatio_working_3-way'!T758</f>
        <v>#VALUE!</v>
      </c>
      <c r="W758" s="11" t="e">
        <f>'OddsRatio_working_3-way'!V758^2+4*'OddsRatio_working_3-way'!U758^3/27</f>
        <v>#VALUE!</v>
      </c>
      <c r="X758" s="11" t="e">
        <f>IF('OddsRatio_working_3-way'!W758&gt;0,IF(ABS('OddsRatio_working_3-way'!V758+SQRT('OddsRatio_working_3-way'!W758))/2&gt;0,ABS('OddsRatio_working_3-way'!V758+SQRT('OddsRatio_working_3-way'!W758))/2,ABS('OddsRatio_working_3-way'!V758-SQRT('OddsRatio_working_3-way'!W758))/2),SQRT(-'OddsRatio_working_3-way'!U758^3/27))</f>
        <v>#VALUE!</v>
      </c>
      <c r="Y758" s="11" t="e">
        <f>IF('OddsRatio_working_3-way'!W758&gt;=0,IF('OddsRatio_working_3-way'!V758+SQRT('OddsRatio_working_3-way'!W758)&gt;0,0,PI()),ACOS('OddsRatio_working_3-way'!V758/(2*'OddsRatio_working_3-way'!X758)))</f>
        <v>#VALUE!</v>
      </c>
      <c r="Z758" s="11" t="e">
        <f>'OddsRatio_working_3-way'!X758^(1/3)*COS('OddsRatio_working_3-way'!Y758/3)</f>
        <v>#VALUE!</v>
      </c>
      <c r="AA758" s="11" t="e">
        <f>'OddsRatio_working_3-way'!X758^(1/3)*COS(('OddsRatio_working_3-way'!Y758+2*PI())/3)</f>
        <v>#VALUE!</v>
      </c>
      <c r="AB758" s="11" t="e">
        <f>'OddsRatio_working_3-way'!X758^(1/3)*COS(('OddsRatio_working_3-way'!Y758+4*PI())/3)</f>
        <v>#VALUE!</v>
      </c>
      <c r="AC758" s="11" t="e">
        <f>'OddsRatio_working_3-way'!X758^(1/3)*SIN('OddsRatio_working_3-way'!Y758/3)</f>
        <v>#VALUE!</v>
      </c>
      <c r="AD758" s="11" t="e">
        <f>'OddsRatio_working_3-way'!X758^(1/3)*SIN(('OddsRatio_working_3-way'!Y758+2*PI())/3)</f>
        <v>#VALUE!</v>
      </c>
      <c r="AE758" s="11" t="e">
        <f>'OddsRatio_working_3-way'!X758^(1/3)*SIN(('OddsRatio_working_3-way'!Y758+4*PI())/3)</f>
        <v>#VALUE!</v>
      </c>
      <c r="AF758" s="11" t="e">
        <f>-'OddsRatio_working_3-way'!U758/(3*'OddsRatio_working_3-way'!X758^(1/3))*COS(('OddsRatio_working_3-way'!Y758)/3)</f>
        <v>#VALUE!</v>
      </c>
      <c r="AG758" s="11" t="e">
        <f>-'OddsRatio_working_3-way'!U758/(3*'OddsRatio_working_3-way'!X758^(1/3))*COS(('OddsRatio_working_3-way'!Y758+2*PI())/3)</f>
        <v>#VALUE!</v>
      </c>
      <c r="AH758" s="11" t="e">
        <f>-'OddsRatio_working_3-way'!U758/(3*'OddsRatio_working_3-way'!X758^(1/3))*COS(('OddsRatio_working_3-way'!Y758+4*PI())/3)</f>
        <v>#VALUE!</v>
      </c>
      <c r="AI758" s="11" t="e">
        <f>'OddsRatio_working_3-way'!U758/(3*'OddsRatio_working_3-way'!X758^(1/3))*SIN(('OddsRatio_working_3-way'!Y758)/3)</f>
        <v>#VALUE!</v>
      </c>
      <c r="AJ758" s="11" t="e">
        <f>'OddsRatio_working_3-way'!U758/(3*'OddsRatio_working_3-way'!X758^(1/3))*SIN(('OddsRatio_working_3-way'!Y758+2*PI())/3)</f>
        <v>#VALUE!</v>
      </c>
      <c r="AK758" s="11" t="e">
        <f>'OddsRatio_working_3-way'!U758/(3*'OddsRatio_working_3-way'!X758^(1/3))*SIN(('OddsRatio_working_3-way'!Y758+4*PI())/3)</f>
        <v>#VALUE!</v>
      </c>
      <c r="AL758" s="11" t="e">
        <f>'OddsRatio_working_3-way'!Z758+'OddsRatio_working_3-way'!AF758</f>
        <v>#VALUE!</v>
      </c>
      <c r="AM758" s="11" t="e">
        <f>'OddsRatio_working_3-way'!AA758+'OddsRatio_working_3-way'!AG758</f>
        <v>#VALUE!</v>
      </c>
      <c r="AN758" s="11" t="e">
        <f>'OddsRatio_working_3-way'!AB758+'OddsRatio_working_3-way'!AH758</f>
        <v>#VALUE!</v>
      </c>
      <c r="AO758" s="11" t="e">
        <f>'OddsRatio_working_3-way'!AC758+'OddsRatio_working_3-way'!AI758</f>
        <v>#VALUE!</v>
      </c>
      <c r="AP758" s="11" t="e">
        <f>'OddsRatio_working_3-way'!AD758+'OddsRatio_working_3-way'!AJ758</f>
        <v>#VALUE!</v>
      </c>
      <c r="AQ758" s="11" t="e">
        <f>'OddsRatio_working_3-way'!AE758+'OddsRatio_working_3-way'!AK758</f>
        <v>#VALUE!</v>
      </c>
      <c r="AR758" s="10" t="str">
        <f>IF(A758="","",IF(('OddsRatio_working_3-way'!X758=0),IF(Q758&gt;0,-Q758^(1/3),(-Q758)^(1/3)),'OddsRatio_working_3-way'!AL758-'OddsRatio_working_3-way'!R758/3))</f>
        <v/>
      </c>
      <c r="AS758" s="11" t="e">
        <f>IF(('OddsRatio_working_3-way'!X758=0),IF(Q758&gt;0,-Q758^(1/3),(-Q758)^(1/3)),'OddsRatio_working_3-way'!AM758-'OddsRatio_working_3-way'!R758/3)</f>
        <v>#VALUE!</v>
      </c>
      <c r="AT758" s="11" t="e">
        <f>IF(('OddsRatio_working_3-way'!X758=0),IF(Q758&gt;0,-Q758^(1/3),(-Q758)^(1/3)),'OddsRatio_working_3-way'!AN758-'OddsRatio_working_3-way'!R758/3)</f>
        <v>#VALUE!</v>
      </c>
      <c r="AU758" s="11" t="e">
        <f>IF(('OddsRatio_working_3-way'!X758=0),0,'OddsRatio_working_3-way'!AO758)</f>
        <v>#VALUE!</v>
      </c>
      <c r="AV758" s="11" t="e">
        <f>IF(('OddsRatio_working_3-way'!X758=0),0,'OddsRatio_working_3-way'!AP758)</f>
        <v>#VALUE!</v>
      </c>
      <c r="AW758" s="11" t="e">
        <f>IF(('OddsRatio_working_3-way'!X758=0),0,'OddsRatio_working_3-way'!AQ758)</f>
        <v>#VALUE!</v>
      </c>
    </row>
    <row r="759" spans="1:4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9" t="e">
        <f t="shared" si="156"/>
        <v>#VALUE!</v>
      </c>
      <c r="E759" s="9" t="e">
        <f t="shared" si="157"/>
        <v>#VALUE!</v>
      </c>
      <c r="F759" s="9" t="e">
        <f t="shared" si="158"/>
        <v>#VALUE!</v>
      </c>
      <c r="G759" s="9" t="str">
        <f t="shared" si="159"/>
        <v/>
      </c>
      <c r="H759" s="9" t="str">
        <f t="shared" si="160"/>
        <v/>
      </c>
      <c r="I759" s="9" t="str">
        <f t="shared" si="161"/>
        <v/>
      </c>
      <c r="J759" s="9" t="str">
        <f t="shared" si="162"/>
        <v/>
      </c>
      <c r="K759" s="11" t="e">
        <f t="shared" si="163"/>
        <v>#VALUE!</v>
      </c>
      <c r="L759" s="11" t="e">
        <f t="shared" si="164"/>
        <v>#VALUE!</v>
      </c>
      <c r="M759" s="11" t="e">
        <f t="shared" si="165"/>
        <v>#VALUE!</v>
      </c>
      <c r="N759" s="11" t="e">
        <f>'OddsRatio_working_3-way'!K759+'OddsRatio_working_3-way'!L759+'OddsRatio_working_3-way'!M759-('OddsRatio_working_3-way'!K759*'OddsRatio_working_3-way'!L759)-('OddsRatio_working_3-way'!K759*'OddsRatio_working_3-way'!M759)-('OddsRatio_working_3-way'!L759*'OddsRatio_working_3-way'!M759)+('OddsRatio_working_3-way'!K759*'OddsRatio_working_3-way'!L759*'OddsRatio_working_3-way'!M759)-1</f>
        <v>#VALUE!</v>
      </c>
      <c r="O759" s="11">
        <f>0</f>
        <v>0</v>
      </c>
      <c r="P759" s="11" t="e">
        <f>('OddsRatio_working_3-way'!K759*'OddsRatio_working_3-way'!L759)+('OddsRatio_working_3-way'!K759*'OddsRatio_working_3-way'!M759)+('OddsRatio_working_3-way'!L759*'OddsRatio_working_3-way'!M759)-(3*'OddsRatio_working_3-way'!K759*'OddsRatio_working_3-way'!L759*'OddsRatio_working_3-way'!M759)</f>
        <v>#VALUE!</v>
      </c>
      <c r="Q759" s="11" t="e">
        <f>2*'OddsRatio_working_3-way'!K759*'OddsRatio_working_3-way'!L759*'OddsRatio_working_3-way'!M759</f>
        <v>#VALUE!</v>
      </c>
      <c r="R759" s="11" t="e">
        <f t="shared" si="166"/>
        <v>#VALUE!</v>
      </c>
      <c r="S759" s="11" t="e">
        <f t="shared" si="167"/>
        <v>#VALUE!</v>
      </c>
      <c r="T759" s="11" t="e">
        <f t="shared" si="168"/>
        <v>#VALUE!</v>
      </c>
      <c r="U759" s="11" t="e">
        <f>'OddsRatio_working_3-way'!S759-'OddsRatio_working_3-way'!R759^2/3</f>
        <v>#VALUE!</v>
      </c>
      <c r="V759" s="11" t="e">
        <f>'OddsRatio_working_3-way'!S759*'OddsRatio_working_3-way'!R759/3-2*'OddsRatio_working_3-way'!R759^3/27-'OddsRatio_working_3-way'!T759</f>
        <v>#VALUE!</v>
      </c>
      <c r="W759" s="11" t="e">
        <f>'OddsRatio_working_3-way'!V759^2+4*'OddsRatio_working_3-way'!U759^3/27</f>
        <v>#VALUE!</v>
      </c>
      <c r="X759" s="11" t="e">
        <f>IF('OddsRatio_working_3-way'!W759&gt;0,IF(ABS('OddsRatio_working_3-way'!V759+SQRT('OddsRatio_working_3-way'!W759))/2&gt;0,ABS('OddsRatio_working_3-way'!V759+SQRT('OddsRatio_working_3-way'!W759))/2,ABS('OddsRatio_working_3-way'!V759-SQRT('OddsRatio_working_3-way'!W759))/2),SQRT(-'OddsRatio_working_3-way'!U759^3/27))</f>
        <v>#VALUE!</v>
      </c>
      <c r="Y759" s="11" t="e">
        <f>IF('OddsRatio_working_3-way'!W759&gt;=0,IF('OddsRatio_working_3-way'!V759+SQRT('OddsRatio_working_3-way'!W759)&gt;0,0,PI()),ACOS('OddsRatio_working_3-way'!V759/(2*'OddsRatio_working_3-way'!X759)))</f>
        <v>#VALUE!</v>
      </c>
      <c r="Z759" s="11" t="e">
        <f>'OddsRatio_working_3-way'!X759^(1/3)*COS('OddsRatio_working_3-way'!Y759/3)</f>
        <v>#VALUE!</v>
      </c>
      <c r="AA759" s="11" t="e">
        <f>'OddsRatio_working_3-way'!X759^(1/3)*COS(('OddsRatio_working_3-way'!Y759+2*PI())/3)</f>
        <v>#VALUE!</v>
      </c>
      <c r="AB759" s="11" t="e">
        <f>'OddsRatio_working_3-way'!X759^(1/3)*COS(('OddsRatio_working_3-way'!Y759+4*PI())/3)</f>
        <v>#VALUE!</v>
      </c>
      <c r="AC759" s="11" t="e">
        <f>'OddsRatio_working_3-way'!X759^(1/3)*SIN('OddsRatio_working_3-way'!Y759/3)</f>
        <v>#VALUE!</v>
      </c>
      <c r="AD759" s="11" t="e">
        <f>'OddsRatio_working_3-way'!X759^(1/3)*SIN(('OddsRatio_working_3-way'!Y759+2*PI())/3)</f>
        <v>#VALUE!</v>
      </c>
      <c r="AE759" s="11" t="e">
        <f>'OddsRatio_working_3-way'!X759^(1/3)*SIN(('OddsRatio_working_3-way'!Y759+4*PI())/3)</f>
        <v>#VALUE!</v>
      </c>
      <c r="AF759" s="11" t="e">
        <f>-'OddsRatio_working_3-way'!U759/(3*'OddsRatio_working_3-way'!X759^(1/3))*COS(('OddsRatio_working_3-way'!Y759)/3)</f>
        <v>#VALUE!</v>
      </c>
      <c r="AG759" s="11" t="e">
        <f>-'OddsRatio_working_3-way'!U759/(3*'OddsRatio_working_3-way'!X759^(1/3))*COS(('OddsRatio_working_3-way'!Y759+2*PI())/3)</f>
        <v>#VALUE!</v>
      </c>
      <c r="AH759" s="11" t="e">
        <f>-'OddsRatio_working_3-way'!U759/(3*'OddsRatio_working_3-way'!X759^(1/3))*COS(('OddsRatio_working_3-way'!Y759+4*PI())/3)</f>
        <v>#VALUE!</v>
      </c>
      <c r="AI759" s="11" t="e">
        <f>'OddsRatio_working_3-way'!U759/(3*'OddsRatio_working_3-way'!X759^(1/3))*SIN(('OddsRatio_working_3-way'!Y759)/3)</f>
        <v>#VALUE!</v>
      </c>
      <c r="AJ759" s="11" t="e">
        <f>'OddsRatio_working_3-way'!U759/(3*'OddsRatio_working_3-way'!X759^(1/3))*SIN(('OddsRatio_working_3-way'!Y759+2*PI())/3)</f>
        <v>#VALUE!</v>
      </c>
      <c r="AK759" s="11" t="e">
        <f>'OddsRatio_working_3-way'!U759/(3*'OddsRatio_working_3-way'!X759^(1/3))*SIN(('OddsRatio_working_3-way'!Y759+4*PI())/3)</f>
        <v>#VALUE!</v>
      </c>
      <c r="AL759" s="11" t="e">
        <f>'OddsRatio_working_3-way'!Z759+'OddsRatio_working_3-way'!AF759</f>
        <v>#VALUE!</v>
      </c>
      <c r="AM759" s="11" t="e">
        <f>'OddsRatio_working_3-way'!AA759+'OddsRatio_working_3-way'!AG759</f>
        <v>#VALUE!</v>
      </c>
      <c r="AN759" s="11" t="e">
        <f>'OddsRatio_working_3-way'!AB759+'OddsRatio_working_3-way'!AH759</f>
        <v>#VALUE!</v>
      </c>
      <c r="AO759" s="11" t="e">
        <f>'OddsRatio_working_3-way'!AC759+'OddsRatio_working_3-way'!AI759</f>
        <v>#VALUE!</v>
      </c>
      <c r="AP759" s="11" t="e">
        <f>'OddsRatio_working_3-way'!AD759+'OddsRatio_working_3-way'!AJ759</f>
        <v>#VALUE!</v>
      </c>
      <c r="AQ759" s="11" t="e">
        <f>'OddsRatio_working_3-way'!AE759+'OddsRatio_working_3-way'!AK759</f>
        <v>#VALUE!</v>
      </c>
      <c r="AR759" s="10" t="str">
        <f>IF(A759="","",IF(('OddsRatio_working_3-way'!X759=0),IF(Q759&gt;0,-Q759^(1/3),(-Q759)^(1/3)),'OddsRatio_working_3-way'!AL759-'OddsRatio_working_3-way'!R759/3))</f>
        <v/>
      </c>
      <c r="AS759" s="11" t="e">
        <f>IF(('OddsRatio_working_3-way'!X759=0),IF(Q759&gt;0,-Q759^(1/3),(-Q759)^(1/3)),'OddsRatio_working_3-way'!AM759-'OddsRatio_working_3-way'!R759/3)</f>
        <v>#VALUE!</v>
      </c>
      <c r="AT759" s="11" t="e">
        <f>IF(('OddsRatio_working_3-way'!X759=0),IF(Q759&gt;0,-Q759^(1/3),(-Q759)^(1/3)),'OddsRatio_working_3-way'!AN759-'OddsRatio_working_3-way'!R759/3)</f>
        <v>#VALUE!</v>
      </c>
      <c r="AU759" s="11" t="e">
        <f>IF(('OddsRatio_working_3-way'!X759=0),0,'OddsRatio_working_3-way'!AO759)</f>
        <v>#VALUE!</v>
      </c>
      <c r="AV759" s="11" t="e">
        <f>IF(('OddsRatio_working_3-way'!X759=0),0,'OddsRatio_working_3-way'!AP759)</f>
        <v>#VALUE!</v>
      </c>
      <c r="AW759" s="11" t="e">
        <f>IF(('OddsRatio_working_3-way'!X759=0),0,'OddsRatio_working_3-way'!AQ759)</f>
        <v>#VALUE!</v>
      </c>
    </row>
    <row r="760" spans="1:4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9" t="e">
        <f t="shared" si="156"/>
        <v>#VALUE!</v>
      </c>
      <c r="E760" s="9" t="e">
        <f t="shared" si="157"/>
        <v>#VALUE!</v>
      </c>
      <c r="F760" s="9" t="e">
        <f t="shared" si="158"/>
        <v>#VALUE!</v>
      </c>
      <c r="G760" s="9" t="str">
        <f t="shared" si="159"/>
        <v/>
      </c>
      <c r="H760" s="9" t="str">
        <f t="shared" si="160"/>
        <v/>
      </c>
      <c r="I760" s="9" t="str">
        <f t="shared" si="161"/>
        <v/>
      </c>
      <c r="J760" s="9" t="str">
        <f t="shared" si="162"/>
        <v/>
      </c>
      <c r="K760" s="11" t="e">
        <f t="shared" si="163"/>
        <v>#VALUE!</v>
      </c>
      <c r="L760" s="11" t="e">
        <f t="shared" si="164"/>
        <v>#VALUE!</v>
      </c>
      <c r="M760" s="11" t="e">
        <f t="shared" si="165"/>
        <v>#VALUE!</v>
      </c>
      <c r="N760" s="11" t="e">
        <f>'OddsRatio_working_3-way'!K760+'OddsRatio_working_3-way'!L760+'OddsRatio_working_3-way'!M760-('OddsRatio_working_3-way'!K760*'OddsRatio_working_3-way'!L760)-('OddsRatio_working_3-way'!K760*'OddsRatio_working_3-way'!M760)-('OddsRatio_working_3-way'!L760*'OddsRatio_working_3-way'!M760)+('OddsRatio_working_3-way'!K760*'OddsRatio_working_3-way'!L760*'OddsRatio_working_3-way'!M760)-1</f>
        <v>#VALUE!</v>
      </c>
      <c r="O760" s="11">
        <f>0</f>
        <v>0</v>
      </c>
      <c r="P760" s="11" t="e">
        <f>('OddsRatio_working_3-way'!K760*'OddsRatio_working_3-way'!L760)+('OddsRatio_working_3-way'!K760*'OddsRatio_working_3-way'!M760)+('OddsRatio_working_3-way'!L760*'OddsRatio_working_3-way'!M760)-(3*'OddsRatio_working_3-way'!K760*'OddsRatio_working_3-way'!L760*'OddsRatio_working_3-way'!M760)</f>
        <v>#VALUE!</v>
      </c>
      <c r="Q760" s="11" t="e">
        <f>2*'OddsRatio_working_3-way'!K760*'OddsRatio_working_3-way'!L760*'OddsRatio_working_3-way'!M760</f>
        <v>#VALUE!</v>
      </c>
      <c r="R760" s="11" t="e">
        <f t="shared" si="166"/>
        <v>#VALUE!</v>
      </c>
      <c r="S760" s="11" t="e">
        <f t="shared" si="167"/>
        <v>#VALUE!</v>
      </c>
      <c r="T760" s="11" t="e">
        <f t="shared" si="168"/>
        <v>#VALUE!</v>
      </c>
      <c r="U760" s="11" t="e">
        <f>'OddsRatio_working_3-way'!S760-'OddsRatio_working_3-way'!R760^2/3</f>
        <v>#VALUE!</v>
      </c>
      <c r="V760" s="11" t="e">
        <f>'OddsRatio_working_3-way'!S760*'OddsRatio_working_3-way'!R760/3-2*'OddsRatio_working_3-way'!R760^3/27-'OddsRatio_working_3-way'!T760</f>
        <v>#VALUE!</v>
      </c>
      <c r="W760" s="11" t="e">
        <f>'OddsRatio_working_3-way'!V760^2+4*'OddsRatio_working_3-way'!U760^3/27</f>
        <v>#VALUE!</v>
      </c>
      <c r="X760" s="11" t="e">
        <f>IF('OddsRatio_working_3-way'!W760&gt;0,IF(ABS('OddsRatio_working_3-way'!V760+SQRT('OddsRatio_working_3-way'!W760))/2&gt;0,ABS('OddsRatio_working_3-way'!V760+SQRT('OddsRatio_working_3-way'!W760))/2,ABS('OddsRatio_working_3-way'!V760-SQRT('OddsRatio_working_3-way'!W760))/2),SQRT(-'OddsRatio_working_3-way'!U760^3/27))</f>
        <v>#VALUE!</v>
      </c>
      <c r="Y760" s="11" t="e">
        <f>IF('OddsRatio_working_3-way'!W760&gt;=0,IF('OddsRatio_working_3-way'!V760+SQRT('OddsRatio_working_3-way'!W760)&gt;0,0,PI()),ACOS('OddsRatio_working_3-way'!V760/(2*'OddsRatio_working_3-way'!X760)))</f>
        <v>#VALUE!</v>
      </c>
      <c r="Z760" s="11" t="e">
        <f>'OddsRatio_working_3-way'!X760^(1/3)*COS('OddsRatio_working_3-way'!Y760/3)</f>
        <v>#VALUE!</v>
      </c>
      <c r="AA760" s="11" t="e">
        <f>'OddsRatio_working_3-way'!X760^(1/3)*COS(('OddsRatio_working_3-way'!Y760+2*PI())/3)</f>
        <v>#VALUE!</v>
      </c>
      <c r="AB760" s="11" t="e">
        <f>'OddsRatio_working_3-way'!X760^(1/3)*COS(('OddsRatio_working_3-way'!Y760+4*PI())/3)</f>
        <v>#VALUE!</v>
      </c>
      <c r="AC760" s="11" t="e">
        <f>'OddsRatio_working_3-way'!X760^(1/3)*SIN('OddsRatio_working_3-way'!Y760/3)</f>
        <v>#VALUE!</v>
      </c>
      <c r="AD760" s="11" t="e">
        <f>'OddsRatio_working_3-way'!X760^(1/3)*SIN(('OddsRatio_working_3-way'!Y760+2*PI())/3)</f>
        <v>#VALUE!</v>
      </c>
      <c r="AE760" s="11" t="e">
        <f>'OddsRatio_working_3-way'!X760^(1/3)*SIN(('OddsRatio_working_3-way'!Y760+4*PI())/3)</f>
        <v>#VALUE!</v>
      </c>
      <c r="AF760" s="11" t="e">
        <f>-'OddsRatio_working_3-way'!U760/(3*'OddsRatio_working_3-way'!X760^(1/3))*COS(('OddsRatio_working_3-way'!Y760)/3)</f>
        <v>#VALUE!</v>
      </c>
      <c r="AG760" s="11" t="e">
        <f>-'OddsRatio_working_3-way'!U760/(3*'OddsRatio_working_3-way'!X760^(1/3))*COS(('OddsRatio_working_3-way'!Y760+2*PI())/3)</f>
        <v>#VALUE!</v>
      </c>
      <c r="AH760" s="11" t="e">
        <f>-'OddsRatio_working_3-way'!U760/(3*'OddsRatio_working_3-way'!X760^(1/3))*COS(('OddsRatio_working_3-way'!Y760+4*PI())/3)</f>
        <v>#VALUE!</v>
      </c>
      <c r="AI760" s="11" t="e">
        <f>'OddsRatio_working_3-way'!U760/(3*'OddsRatio_working_3-way'!X760^(1/3))*SIN(('OddsRatio_working_3-way'!Y760)/3)</f>
        <v>#VALUE!</v>
      </c>
      <c r="AJ760" s="11" t="e">
        <f>'OddsRatio_working_3-way'!U760/(3*'OddsRatio_working_3-way'!X760^(1/3))*SIN(('OddsRatio_working_3-way'!Y760+2*PI())/3)</f>
        <v>#VALUE!</v>
      </c>
      <c r="AK760" s="11" t="e">
        <f>'OddsRatio_working_3-way'!U760/(3*'OddsRatio_working_3-way'!X760^(1/3))*SIN(('OddsRatio_working_3-way'!Y760+4*PI())/3)</f>
        <v>#VALUE!</v>
      </c>
      <c r="AL760" s="11" t="e">
        <f>'OddsRatio_working_3-way'!Z760+'OddsRatio_working_3-way'!AF760</f>
        <v>#VALUE!</v>
      </c>
      <c r="AM760" s="11" t="e">
        <f>'OddsRatio_working_3-way'!AA760+'OddsRatio_working_3-way'!AG760</f>
        <v>#VALUE!</v>
      </c>
      <c r="AN760" s="11" t="e">
        <f>'OddsRatio_working_3-way'!AB760+'OddsRatio_working_3-way'!AH760</f>
        <v>#VALUE!</v>
      </c>
      <c r="AO760" s="11" t="e">
        <f>'OddsRatio_working_3-way'!AC760+'OddsRatio_working_3-way'!AI760</f>
        <v>#VALUE!</v>
      </c>
      <c r="AP760" s="11" t="e">
        <f>'OddsRatio_working_3-way'!AD760+'OddsRatio_working_3-way'!AJ760</f>
        <v>#VALUE!</v>
      </c>
      <c r="AQ760" s="11" t="e">
        <f>'OddsRatio_working_3-way'!AE760+'OddsRatio_working_3-way'!AK760</f>
        <v>#VALUE!</v>
      </c>
      <c r="AR760" s="10" t="str">
        <f>IF(A760="","",IF(('OddsRatio_working_3-way'!X760=0),IF(Q760&gt;0,-Q760^(1/3),(-Q760)^(1/3)),'OddsRatio_working_3-way'!AL760-'OddsRatio_working_3-way'!R760/3))</f>
        <v/>
      </c>
      <c r="AS760" s="11" t="e">
        <f>IF(('OddsRatio_working_3-way'!X760=0),IF(Q760&gt;0,-Q760^(1/3),(-Q760)^(1/3)),'OddsRatio_working_3-way'!AM760-'OddsRatio_working_3-way'!R760/3)</f>
        <v>#VALUE!</v>
      </c>
      <c r="AT760" s="11" t="e">
        <f>IF(('OddsRatio_working_3-way'!X760=0),IF(Q760&gt;0,-Q760^(1/3),(-Q760)^(1/3)),'OddsRatio_working_3-way'!AN760-'OddsRatio_working_3-way'!R760/3)</f>
        <v>#VALUE!</v>
      </c>
      <c r="AU760" s="11" t="e">
        <f>IF(('OddsRatio_working_3-way'!X760=0),0,'OddsRatio_working_3-way'!AO760)</f>
        <v>#VALUE!</v>
      </c>
      <c r="AV760" s="11" t="e">
        <f>IF(('OddsRatio_working_3-way'!X760=0),0,'OddsRatio_working_3-way'!AP760)</f>
        <v>#VALUE!</v>
      </c>
      <c r="AW760" s="11" t="e">
        <f>IF(('OddsRatio_working_3-way'!X760=0),0,'OddsRatio_working_3-way'!AQ760)</f>
        <v>#VALUE!</v>
      </c>
    </row>
    <row r="761" spans="1:4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9" t="e">
        <f t="shared" si="156"/>
        <v>#VALUE!</v>
      </c>
      <c r="E761" s="9" t="e">
        <f t="shared" si="157"/>
        <v>#VALUE!</v>
      </c>
      <c r="F761" s="9" t="e">
        <f t="shared" si="158"/>
        <v>#VALUE!</v>
      </c>
      <c r="G761" s="9" t="str">
        <f t="shared" si="159"/>
        <v/>
      </c>
      <c r="H761" s="9" t="str">
        <f t="shared" si="160"/>
        <v/>
      </c>
      <c r="I761" s="9" t="str">
        <f t="shared" si="161"/>
        <v/>
      </c>
      <c r="J761" s="9" t="str">
        <f t="shared" si="162"/>
        <v/>
      </c>
      <c r="K761" s="11" t="e">
        <f t="shared" si="163"/>
        <v>#VALUE!</v>
      </c>
      <c r="L761" s="11" t="e">
        <f t="shared" si="164"/>
        <v>#VALUE!</v>
      </c>
      <c r="M761" s="11" t="e">
        <f t="shared" si="165"/>
        <v>#VALUE!</v>
      </c>
      <c r="N761" s="11" t="e">
        <f>'OddsRatio_working_3-way'!K761+'OddsRatio_working_3-way'!L761+'OddsRatio_working_3-way'!M761-('OddsRatio_working_3-way'!K761*'OddsRatio_working_3-way'!L761)-('OddsRatio_working_3-way'!K761*'OddsRatio_working_3-way'!M761)-('OddsRatio_working_3-way'!L761*'OddsRatio_working_3-way'!M761)+('OddsRatio_working_3-way'!K761*'OddsRatio_working_3-way'!L761*'OddsRatio_working_3-way'!M761)-1</f>
        <v>#VALUE!</v>
      </c>
      <c r="O761" s="11">
        <f>0</f>
        <v>0</v>
      </c>
      <c r="P761" s="11" t="e">
        <f>('OddsRatio_working_3-way'!K761*'OddsRatio_working_3-way'!L761)+('OddsRatio_working_3-way'!K761*'OddsRatio_working_3-way'!M761)+('OddsRatio_working_3-way'!L761*'OddsRatio_working_3-way'!M761)-(3*'OddsRatio_working_3-way'!K761*'OddsRatio_working_3-way'!L761*'OddsRatio_working_3-way'!M761)</f>
        <v>#VALUE!</v>
      </c>
      <c r="Q761" s="11" t="e">
        <f>2*'OddsRatio_working_3-way'!K761*'OddsRatio_working_3-way'!L761*'OddsRatio_working_3-way'!M761</f>
        <v>#VALUE!</v>
      </c>
      <c r="R761" s="11" t="e">
        <f t="shared" si="166"/>
        <v>#VALUE!</v>
      </c>
      <c r="S761" s="11" t="e">
        <f t="shared" si="167"/>
        <v>#VALUE!</v>
      </c>
      <c r="T761" s="11" t="e">
        <f t="shared" si="168"/>
        <v>#VALUE!</v>
      </c>
      <c r="U761" s="11" t="e">
        <f>'OddsRatio_working_3-way'!S761-'OddsRatio_working_3-way'!R761^2/3</f>
        <v>#VALUE!</v>
      </c>
      <c r="V761" s="11" t="e">
        <f>'OddsRatio_working_3-way'!S761*'OddsRatio_working_3-way'!R761/3-2*'OddsRatio_working_3-way'!R761^3/27-'OddsRatio_working_3-way'!T761</f>
        <v>#VALUE!</v>
      </c>
      <c r="W761" s="11" t="e">
        <f>'OddsRatio_working_3-way'!V761^2+4*'OddsRatio_working_3-way'!U761^3/27</f>
        <v>#VALUE!</v>
      </c>
      <c r="X761" s="11" t="e">
        <f>IF('OddsRatio_working_3-way'!W761&gt;0,IF(ABS('OddsRatio_working_3-way'!V761+SQRT('OddsRatio_working_3-way'!W761))/2&gt;0,ABS('OddsRatio_working_3-way'!V761+SQRT('OddsRatio_working_3-way'!W761))/2,ABS('OddsRatio_working_3-way'!V761-SQRT('OddsRatio_working_3-way'!W761))/2),SQRT(-'OddsRatio_working_3-way'!U761^3/27))</f>
        <v>#VALUE!</v>
      </c>
      <c r="Y761" s="11" t="e">
        <f>IF('OddsRatio_working_3-way'!W761&gt;=0,IF('OddsRatio_working_3-way'!V761+SQRT('OddsRatio_working_3-way'!W761)&gt;0,0,PI()),ACOS('OddsRatio_working_3-way'!V761/(2*'OddsRatio_working_3-way'!X761)))</f>
        <v>#VALUE!</v>
      </c>
      <c r="Z761" s="11" t="e">
        <f>'OddsRatio_working_3-way'!X761^(1/3)*COS('OddsRatio_working_3-way'!Y761/3)</f>
        <v>#VALUE!</v>
      </c>
      <c r="AA761" s="11" t="e">
        <f>'OddsRatio_working_3-way'!X761^(1/3)*COS(('OddsRatio_working_3-way'!Y761+2*PI())/3)</f>
        <v>#VALUE!</v>
      </c>
      <c r="AB761" s="11" t="e">
        <f>'OddsRatio_working_3-way'!X761^(1/3)*COS(('OddsRatio_working_3-way'!Y761+4*PI())/3)</f>
        <v>#VALUE!</v>
      </c>
      <c r="AC761" s="11" t="e">
        <f>'OddsRatio_working_3-way'!X761^(1/3)*SIN('OddsRatio_working_3-way'!Y761/3)</f>
        <v>#VALUE!</v>
      </c>
      <c r="AD761" s="11" t="e">
        <f>'OddsRatio_working_3-way'!X761^(1/3)*SIN(('OddsRatio_working_3-way'!Y761+2*PI())/3)</f>
        <v>#VALUE!</v>
      </c>
      <c r="AE761" s="11" t="e">
        <f>'OddsRatio_working_3-way'!X761^(1/3)*SIN(('OddsRatio_working_3-way'!Y761+4*PI())/3)</f>
        <v>#VALUE!</v>
      </c>
      <c r="AF761" s="11" t="e">
        <f>-'OddsRatio_working_3-way'!U761/(3*'OddsRatio_working_3-way'!X761^(1/3))*COS(('OddsRatio_working_3-way'!Y761)/3)</f>
        <v>#VALUE!</v>
      </c>
      <c r="AG761" s="11" t="e">
        <f>-'OddsRatio_working_3-way'!U761/(3*'OddsRatio_working_3-way'!X761^(1/3))*COS(('OddsRatio_working_3-way'!Y761+2*PI())/3)</f>
        <v>#VALUE!</v>
      </c>
      <c r="AH761" s="11" t="e">
        <f>-'OddsRatio_working_3-way'!U761/(3*'OddsRatio_working_3-way'!X761^(1/3))*COS(('OddsRatio_working_3-way'!Y761+4*PI())/3)</f>
        <v>#VALUE!</v>
      </c>
      <c r="AI761" s="11" t="e">
        <f>'OddsRatio_working_3-way'!U761/(3*'OddsRatio_working_3-way'!X761^(1/3))*SIN(('OddsRatio_working_3-way'!Y761)/3)</f>
        <v>#VALUE!</v>
      </c>
      <c r="AJ761" s="11" t="e">
        <f>'OddsRatio_working_3-way'!U761/(3*'OddsRatio_working_3-way'!X761^(1/3))*SIN(('OddsRatio_working_3-way'!Y761+2*PI())/3)</f>
        <v>#VALUE!</v>
      </c>
      <c r="AK761" s="11" t="e">
        <f>'OddsRatio_working_3-way'!U761/(3*'OddsRatio_working_3-way'!X761^(1/3))*SIN(('OddsRatio_working_3-way'!Y761+4*PI())/3)</f>
        <v>#VALUE!</v>
      </c>
      <c r="AL761" s="11" t="e">
        <f>'OddsRatio_working_3-way'!Z761+'OddsRatio_working_3-way'!AF761</f>
        <v>#VALUE!</v>
      </c>
      <c r="AM761" s="11" t="e">
        <f>'OddsRatio_working_3-way'!AA761+'OddsRatio_working_3-way'!AG761</f>
        <v>#VALUE!</v>
      </c>
      <c r="AN761" s="11" t="e">
        <f>'OddsRatio_working_3-way'!AB761+'OddsRatio_working_3-way'!AH761</f>
        <v>#VALUE!</v>
      </c>
      <c r="AO761" s="11" t="e">
        <f>'OddsRatio_working_3-way'!AC761+'OddsRatio_working_3-way'!AI761</f>
        <v>#VALUE!</v>
      </c>
      <c r="AP761" s="11" t="e">
        <f>'OddsRatio_working_3-way'!AD761+'OddsRatio_working_3-way'!AJ761</f>
        <v>#VALUE!</v>
      </c>
      <c r="AQ761" s="11" t="e">
        <f>'OddsRatio_working_3-way'!AE761+'OddsRatio_working_3-way'!AK761</f>
        <v>#VALUE!</v>
      </c>
      <c r="AR761" s="10" t="str">
        <f>IF(A761="","",IF(('OddsRatio_working_3-way'!X761=0),IF(Q761&gt;0,-Q761^(1/3),(-Q761)^(1/3)),'OddsRatio_working_3-way'!AL761-'OddsRatio_working_3-way'!R761/3))</f>
        <v/>
      </c>
      <c r="AS761" s="11" t="e">
        <f>IF(('OddsRatio_working_3-way'!X761=0),IF(Q761&gt;0,-Q761^(1/3),(-Q761)^(1/3)),'OddsRatio_working_3-way'!AM761-'OddsRatio_working_3-way'!R761/3)</f>
        <v>#VALUE!</v>
      </c>
      <c r="AT761" s="11" t="e">
        <f>IF(('OddsRatio_working_3-way'!X761=0),IF(Q761&gt;0,-Q761^(1/3),(-Q761)^(1/3)),'OddsRatio_working_3-way'!AN761-'OddsRatio_working_3-way'!R761/3)</f>
        <v>#VALUE!</v>
      </c>
      <c r="AU761" s="11" t="e">
        <f>IF(('OddsRatio_working_3-way'!X761=0),0,'OddsRatio_working_3-way'!AO761)</f>
        <v>#VALUE!</v>
      </c>
      <c r="AV761" s="11" t="e">
        <f>IF(('OddsRatio_working_3-way'!X761=0),0,'OddsRatio_working_3-way'!AP761)</f>
        <v>#VALUE!</v>
      </c>
      <c r="AW761" s="11" t="e">
        <f>IF(('OddsRatio_working_3-way'!X761=0),0,'OddsRatio_working_3-way'!AQ761)</f>
        <v>#VALUE!</v>
      </c>
    </row>
    <row r="762" spans="1:4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9" t="e">
        <f t="shared" si="156"/>
        <v>#VALUE!</v>
      </c>
      <c r="E762" s="9" t="e">
        <f t="shared" si="157"/>
        <v>#VALUE!</v>
      </c>
      <c r="F762" s="9" t="e">
        <f t="shared" si="158"/>
        <v>#VALUE!</v>
      </c>
      <c r="G762" s="9" t="str">
        <f t="shared" si="159"/>
        <v/>
      </c>
      <c r="H762" s="9" t="str">
        <f t="shared" si="160"/>
        <v/>
      </c>
      <c r="I762" s="9" t="str">
        <f t="shared" si="161"/>
        <v/>
      </c>
      <c r="J762" s="9" t="str">
        <f t="shared" si="162"/>
        <v/>
      </c>
      <c r="K762" s="11" t="e">
        <f t="shared" si="163"/>
        <v>#VALUE!</v>
      </c>
      <c r="L762" s="11" t="e">
        <f t="shared" si="164"/>
        <v>#VALUE!</v>
      </c>
      <c r="M762" s="11" t="e">
        <f t="shared" si="165"/>
        <v>#VALUE!</v>
      </c>
      <c r="N762" s="11" t="e">
        <f>'OddsRatio_working_3-way'!K762+'OddsRatio_working_3-way'!L762+'OddsRatio_working_3-way'!M762-('OddsRatio_working_3-way'!K762*'OddsRatio_working_3-way'!L762)-('OddsRatio_working_3-way'!K762*'OddsRatio_working_3-way'!M762)-('OddsRatio_working_3-way'!L762*'OddsRatio_working_3-way'!M762)+('OddsRatio_working_3-way'!K762*'OddsRatio_working_3-way'!L762*'OddsRatio_working_3-way'!M762)-1</f>
        <v>#VALUE!</v>
      </c>
      <c r="O762" s="11">
        <f>0</f>
        <v>0</v>
      </c>
      <c r="P762" s="11" t="e">
        <f>('OddsRatio_working_3-way'!K762*'OddsRatio_working_3-way'!L762)+('OddsRatio_working_3-way'!K762*'OddsRatio_working_3-way'!M762)+('OddsRatio_working_3-way'!L762*'OddsRatio_working_3-way'!M762)-(3*'OddsRatio_working_3-way'!K762*'OddsRatio_working_3-way'!L762*'OddsRatio_working_3-way'!M762)</f>
        <v>#VALUE!</v>
      </c>
      <c r="Q762" s="11" t="e">
        <f>2*'OddsRatio_working_3-way'!K762*'OddsRatio_working_3-way'!L762*'OddsRatio_working_3-way'!M762</f>
        <v>#VALUE!</v>
      </c>
      <c r="R762" s="11" t="e">
        <f t="shared" si="166"/>
        <v>#VALUE!</v>
      </c>
      <c r="S762" s="11" t="e">
        <f t="shared" si="167"/>
        <v>#VALUE!</v>
      </c>
      <c r="T762" s="11" t="e">
        <f t="shared" si="168"/>
        <v>#VALUE!</v>
      </c>
      <c r="U762" s="11" t="e">
        <f>'OddsRatio_working_3-way'!S762-'OddsRatio_working_3-way'!R762^2/3</f>
        <v>#VALUE!</v>
      </c>
      <c r="V762" s="11" t="e">
        <f>'OddsRatio_working_3-way'!S762*'OddsRatio_working_3-way'!R762/3-2*'OddsRatio_working_3-way'!R762^3/27-'OddsRatio_working_3-way'!T762</f>
        <v>#VALUE!</v>
      </c>
      <c r="W762" s="11" t="e">
        <f>'OddsRatio_working_3-way'!V762^2+4*'OddsRatio_working_3-way'!U762^3/27</f>
        <v>#VALUE!</v>
      </c>
      <c r="X762" s="11" t="e">
        <f>IF('OddsRatio_working_3-way'!W762&gt;0,IF(ABS('OddsRatio_working_3-way'!V762+SQRT('OddsRatio_working_3-way'!W762))/2&gt;0,ABS('OddsRatio_working_3-way'!V762+SQRT('OddsRatio_working_3-way'!W762))/2,ABS('OddsRatio_working_3-way'!V762-SQRT('OddsRatio_working_3-way'!W762))/2),SQRT(-'OddsRatio_working_3-way'!U762^3/27))</f>
        <v>#VALUE!</v>
      </c>
      <c r="Y762" s="11" t="e">
        <f>IF('OddsRatio_working_3-way'!W762&gt;=0,IF('OddsRatio_working_3-way'!V762+SQRT('OddsRatio_working_3-way'!W762)&gt;0,0,PI()),ACOS('OddsRatio_working_3-way'!V762/(2*'OddsRatio_working_3-way'!X762)))</f>
        <v>#VALUE!</v>
      </c>
      <c r="Z762" s="11" t="e">
        <f>'OddsRatio_working_3-way'!X762^(1/3)*COS('OddsRatio_working_3-way'!Y762/3)</f>
        <v>#VALUE!</v>
      </c>
      <c r="AA762" s="11" t="e">
        <f>'OddsRatio_working_3-way'!X762^(1/3)*COS(('OddsRatio_working_3-way'!Y762+2*PI())/3)</f>
        <v>#VALUE!</v>
      </c>
      <c r="AB762" s="11" t="e">
        <f>'OddsRatio_working_3-way'!X762^(1/3)*COS(('OddsRatio_working_3-way'!Y762+4*PI())/3)</f>
        <v>#VALUE!</v>
      </c>
      <c r="AC762" s="11" t="e">
        <f>'OddsRatio_working_3-way'!X762^(1/3)*SIN('OddsRatio_working_3-way'!Y762/3)</f>
        <v>#VALUE!</v>
      </c>
      <c r="AD762" s="11" t="e">
        <f>'OddsRatio_working_3-way'!X762^(1/3)*SIN(('OddsRatio_working_3-way'!Y762+2*PI())/3)</f>
        <v>#VALUE!</v>
      </c>
      <c r="AE762" s="11" t="e">
        <f>'OddsRatio_working_3-way'!X762^(1/3)*SIN(('OddsRatio_working_3-way'!Y762+4*PI())/3)</f>
        <v>#VALUE!</v>
      </c>
      <c r="AF762" s="11" t="e">
        <f>-'OddsRatio_working_3-way'!U762/(3*'OddsRatio_working_3-way'!X762^(1/3))*COS(('OddsRatio_working_3-way'!Y762)/3)</f>
        <v>#VALUE!</v>
      </c>
      <c r="AG762" s="11" t="e">
        <f>-'OddsRatio_working_3-way'!U762/(3*'OddsRatio_working_3-way'!X762^(1/3))*COS(('OddsRatio_working_3-way'!Y762+2*PI())/3)</f>
        <v>#VALUE!</v>
      </c>
      <c r="AH762" s="11" t="e">
        <f>-'OddsRatio_working_3-way'!U762/(3*'OddsRatio_working_3-way'!X762^(1/3))*COS(('OddsRatio_working_3-way'!Y762+4*PI())/3)</f>
        <v>#VALUE!</v>
      </c>
      <c r="AI762" s="11" t="e">
        <f>'OddsRatio_working_3-way'!U762/(3*'OddsRatio_working_3-way'!X762^(1/3))*SIN(('OddsRatio_working_3-way'!Y762)/3)</f>
        <v>#VALUE!</v>
      </c>
      <c r="AJ762" s="11" t="e">
        <f>'OddsRatio_working_3-way'!U762/(3*'OddsRatio_working_3-way'!X762^(1/3))*SIN(('OddsRatio_working_3-way'!Y762+2*PI())/3)</f>
        <v>#VALUE!</v>
      </c>
      <c r="AK762" s="11" t="e">
        <f>'OddsRatio_working_3-way'!U762/(3*'OddsRatio_working_3-way'!X762^(1/3))*SIN(('OddsRatio_working_3-way'!Y762+4*PI())/3)</f>
        <v>#VALUE!</v>
      </c>
      <c r="AL762" s="11" t="e">
        <f>'OddsRatio_working_3-way'!Z762+'OddsRatio_working_3-way'!AF762</f>
        <v>#VALUE!</v>
      </c>
      <c r="AM762" s="11" t="e">
        <f>'OddsRatio_working_3-way'!AA762+'OddsRatio_working_3-way'!AG762</f>
        <v>#VALUE!</v>
      </c>
      <c r="AN762" s="11" t="e">
        <f>'OddsRatio_working_3-way'!AB762+'OddsRatio_working_3-way'!AH762</f>
        <v>#VALUE!</v>
      </c>
      <c r="AO762" s="11" t="e">
        <f>'OddsRatio_working_3-way'!AC762+'OddsRatio_working_3-way'!AI762</f>
        <v>#VALUE!</v>
      </c>
      <c r="AP762" s="11" t="e">
        <f>'OddsRatio_working_3-way'!AD762+'OddsRatio_working_3-way'!AJ762</f>
        <v>#VALUE!</v>
      </c>
      <c r="AQ762" s="11" t="e">
        <f>'OddsRatio_working_3-way'!AE762+'OddsRatio_working_3-way'!AK762</f>
        <v>#VALUE!</v>
      </c>
      <c r="AR762" s="10" t="str">
        <f>IF(A762="","",IF(('OddsRatio_working_3-way'!X762=0),IF(Q762&gt;0,-Q762^(1/3),(-Q762)^(1/3)),'OddsRatio_working_3-way'!AL762-'OddsRatio_working_3-way'!R762/3))</f>
        <v/>
      </c>
      <c r="AS762" s="11" t="e">
        <f>IF(('OddsRatio_working_3-way'!X762=0),IF(Q762&gt;0,-Q762^(1/3),(-Q762)^(1/3)),'OddsRatio_working_3-way'!AM762-'OddsRatio_working_3-way'!R762/3)</f>
        <v>#VALUE!</v>
      </c>
      <c r="AT762" s="11" t="e">
        <f>IF(('OddsRatio_working_3-way'!X762=0),IF(Q762&gt;0,-Q762^(1/3),(-Q762)^(1/3)),'OddsRatio_working_3-way'!AN762-'OddsRatio_working_3-way'!R762/3)</f>
        <v>#VALUE!</v>
      </c>
      <c r="AU762" s="11" t="e">
        <f>IF(('OddsRatio_working_3-way'!X762=0),0,'OddsRatio_working_3-way'!AO762)</f>
        <v>#VALUE!</v>
      </c>
      <c r="AV762" s="11" t="e">
        <f>IF(('OddsRatio_working_3-way'!X762=0),0,'OddsRatio_working_3-way'!AP762)</f>
        <v>#VALUE!</v>
      </c>
      <c r="AW762" s="11" t="e">
        <f>IF(('OddsRatio_working_3-way'!X762=0),0,'OddsRatio_working_3-way'!AQ762)</f>
        <v>#VALUE!</v>
      </c>
    </row>
    <row r="763" spans="1:4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9" t="e">
        <f t="shared" si="156"/>
        <v>#VALUE!</v>
      </c>
      <c r="E763" s="9" t="e">
        <f t="shared" si="157"/>
        <v>#VALUE!</v>
      </c>
      <c r="F763" s="9" t="e">
        <f t="shared" si="158"/>
        <v>#VALUE!</v>
      </c>
      <c r="G763" s="9" t="str">
        <f t="shared" si="159"/>
        <v/>
      </c>
      <c r="H763" s="9" t="str">
        <f t="shared" si="160"/>
        <v/>
      </c>
      <c r="I763" s="9" t="str">
        <f t="shared" si="161"/>
        <v/>
      </c>
      <c r="J763" s="9" t="str">
        <f t="shared" si="162"/>
        <v/>
      </c>
      <c r="K763" s="11" t="e">
        <f t="shared" si="163"/>
        <v>#VALUE!</v>
      </c>
      <c r="L763" s="11" t="e">
        <f t="shared" si="164"/>
        <v>#VALUE!</v>
      </c>
      <c r="M763" s="11" t="e">
        <f t="shared" si="165"/>
        <v>#VALUE!</v>
      </c>
      <c r="N763" s="11" t="e">
        <f>'OddsRatio_working_3-way'!K763+'OddsRatio_working_3-way'!L763+'OddsRatio_working_3-way'!M763-('OddsRatio_working_3-way'!K763*'OddsRatio_working_3-way'!L763)-('OddsRatio_working_3-way'!K763*'OddsRatio_working_3-way'!M763)-('OddsRatio_working_3-way'!L763*'OddsRatio_working_3-way'!M763)+('OddsRatio_working_3-way'!K763*'OddsRatio_working_3-way'!L763*'OddsRatio_working_3-way'!M763)-1</f>
        <v>#VALUE!</v>
      </c>
      <c r="O763" s="11">
        <f>0</f>
        <v>0</v>
      </c>
      <c r="P763" s="11" t="e">
        <f>('OddsRatio_working_3-way'!K763*'OddsRatio_working_3-way'!L763)+('OddsRatio_working_3-way'!K763*'OddsRatio_working_3-way'!M763)+('OddsRatio_working_3-way'!L763*'OddsRatio_working_3-way'!M763)-(3*'OddsRatio_working_3-way'!K763*'OddsRatio_working_3-way'!L763*'OddsRatio_working_3-way'!M763)</f>
        <v>#VALUE!</v>
      </c>
      <c r="Q763" s="11" t="e">
        <f>2*'OddsRatio_working_3-way'!K763*'OddsRatio_working_3-way'!L763*'OddsRatio_working_3-way'!M763</f>
        <v>#VALUE!</v>
      </c>
      <c r="R763" s="11" t="e">
        <f t="shared" si="166"/>
        <v>#VALUE!</v>
      </c>
      <c r="S763" s="11" t="e">
        <f t="shared" si="167"/>
        <v>#VALUE!</v>
      </c>
      <c r="T763" s="11" t="e">
        <f t="shared" si="168"/>
        <v>#VALUE!</v>
      </c>
      <c r="U763" s="11" t="e">
        <f>'OddsRatio_working_3-way'!S763-'OddsRatio_working_3-way'!R763^2/3</f>
        <v>#VALUE!</v>
      </c>
      <c r="V763" s="11" t="e">
        <f>'OddsRatio_working_3-way'!S763*'OddsRatio_working_3-way'!R763/3-2*'OddsRatio_working_3-way'!R763^3/27-'OddsRatio_working_3-way'!T763</f>
        <v>#VALUE!</v>
      </c>
      <c r="W763" s="11" t="e">
        <f>'OddsRatio_working_3-way'!V763^2+4*'OddsRatio_working_3-way'!U763^3/27</f>
        <v>#VALUE!</v>
      </c>
      <c r="X763" s="11" t="e">
        <f>IF('OddsRatio_working_3-way'!W763&gt;0,IF(ABS('OddsRatio_working_3-way'!V763+SQRT('OddsRatio_working_3-way'!W763))/2&gt;0,ABS('OddsRatio_working_3-way'!V763+SQRT('OddsRatio_working_3-way'!W763))/2,ABS('OddsRatio_working_3-way'!V763-SQRT('OddsRatio_working_3-way'!W763))/2),SQRT(-'OddsRatio_working_3-way'!U763^3/27))</f>
        <v>#VALUE!</v>
      </c>
      <c r="Y763" s="11" t="e">
        <f>IF('OddsRatio_working_3-way'!W763&gt;=0,IF('OddsRatio_working_3-way'!V763+SQRT('OddsRatio_working_3-way'!W763)&gt;0,0,PI()),ACOS('OddsRatio_working_3-way'!V763/(2*'OddsRatio_working_3-way'!X763)))</f>
        <v>#VALUE!</v>
      </c>
      <c r="Z763" s="11" t="e">
        <f>'OddsRatio_working_3-way'!X763^(1/3)*COS('OddsRatio_working_3-way'!Y763/3)</f>
        <v>#VALUE!</v>
      </c>
      <c r="AA763" s="11" t="e">
        <f>'OddsRatio_working_3-way'!X763^(1/3)*COS(('OddsRatio_working_3-way'!Y763+2*PI())/3)</f>
        <v>#VALUE!</v>
      </c>
      <c r="AB763" s="11" t="e">
        <f>'OddsRatio_working_3-way'!X763^(1/3)*COS(('OddsRatio_working_3-way'!Y763+4*PI())/3)</f>
        <v>#VALUE!</v>
      </c>
      <c r="AC763" s="11" t="e">
        <f>'OddsRatio_working_3-way'!X763^(1/3)*SIN('OddsRatio_working_3-way'!Y763/3)</f>
        <v>#VALUE!</v>
      </c>
      <c r="AD763" s="11" t="e">
        <f>'OddsRatio_working_3-way'!X763^(1/3)*SIN(('OddsRatio_working_3-way'!Y763+2*PI())/3)</f>
        <v>#VALUE!</v>
      </c>
      <c r="AE763" s="11" t="e">
        <f>'OddsRatio_working_3-way'!X763^(1/3)*SIN(('OddsRatio_working_3-way'!Y763+4*PI())/3)</f>
        <v>#VALUE!</v>
      </c>
      <c r="AF763" s="11" t="e">
        <f>-'OddsRatio_working_3-way'!U763/(3*'OddsRatio_working_3-way'!X763^(1/3))*COS(('OddsRatio_working_3-way'!Y763)/3)</f>
        <v>#VALUE!</v>
      </c>
      <c r="AG763" s="11" t="e">
        <f>-'OddsRatio_working_3-way'!U763/(3*'OddsRatio_working_3-way'!X763^(1/3))*COS(('OddsRatio_working_3-way'!Y763+2*PI())/3)</f>
        <v>#VALUE!</v>
      </c>
      <c r="AH763" s="11" t="e">
        <f>-'OddsRatio_working_3-way'!U763/(3*'OddsRatio_working_3-way'!X763^(1/3))*COS(('OddsRatio_working_3-way'!Y763+4*PI())/3)</f>
        <v>#VALUE!</v>
      </c>
      <c r="AI763" s="11" t="e">
        <f>'OddsRatio_working_3-way'!U763/(3*'OddsRatio_working_3-way'!X763^(1/3))*SIN(('OddsRatio_working_3-way'!Y763)/3)</f>
        <v>#VALUE!</v>
      </c>
      <c r="AJ763" s="11" t="e">
        <f>'OddsRatio_working_3-way'!U763/(3*'OddsRatio_working_3-way'!X763^(1/3))*SIN(('OddsRatio_working_3-way'!Y763+2*PI())/3)</f>
        <v>#VALUE!</v>
      </c>
      <c r="AK763" s="11" t="e">
        <f>'OddsRatio_working_3-way'!U763/(3*'OddsRatio_working_3-way'!X763^(1/3))*SIN(('OddsRatio_working_3-way'!Y763+4*PI())/3)</f>
        <v>#VALUE!</v>
      </c>
      <c r="AL763" s="11" t="e">
        <f>'OddsRatio_working_3-way'!Z763+'OddsRatio_working_3-way'!AF763</f>
        <v>#VALUE!</v>
      </c>
      <c r="AM763" s="11" t="e">
        <f>'OddsRatio_working_3-way'!AA763+'OddsRatio_working_3-way'!AG763</f>
        <v>#VALUE!</v>
      </c>
      <c r="AN763" s="11" t="e">
        <f>'OddsRatio_working_3-way'!AB763+'OddsRatio_working_3-way'!AH763</f>
        <v>#VALUE!</v>
      </c>
      <c r="AO763" s="11" t="e">
        <f>'OddsRatio_working_3-way'!AC763+'OddsRatio_working_3-way'!AI763</f>
        <v>#VALUE!</v>
      </c>
      <c r="AP763" s="11" t="e">
        <f>'OddsRatio_working_3-way'!AD763+'OddsRatio_working_3-way'!AJ763</f>
        <v>#VALUE!</v>
      </c>
      <c r="AQ763" s="11" t="e">
        <f>'OddsRatio_working_3-way'!AE763+'OddsRatio_working_3-way'!AK763</f>
        <v>#VALUE!</v>
      </c>
      <c r="AR763" s="10" t="str">
        <f>IF(A763="","",IF(('OddsRatio_working_3-way'!X763=0),IF(Q763&gt;0,-Q763^(1/3),(-Q763)^(1/3)),'OddsRatio_working_3-way'!AL763-'OddsRatio_working_3-way'!R763/3))</f>
        <v/>
      </c>
      <c r="AS763" s="11" t="e">
        <f>IF(('OddsRatio_working_3-way'!X763=0),IF(Q763&gt;0,-Q763^(1/3),(-Q763)^(1/3)),'OddsRatio_working_3-way'!AM763-'OddsRatio_working_3-way'!R763/3)</f>
        <v>#VALUE!</v>
      </c>
      <c r="AT763" s="11" t="e">
        <f>IF(('OddsRatio_working_3-way'!X763=0),IF(Q763&gt;0,-Q763^(1/3),(-Q763)^(1/3)),'OddsRatio_working_3-way'!AN763-'OddsRatio_working_3-way'!R763/3)</f>
        <v>#VALUE!</v>
      </c>
      <c r="AU763" s="11" t="e">
        <f>IF(('OddsRatio_working_3-way'!X763=0),0,'OddsRatio_working_3-way'!AO763)</f>
        <v>#VALUE!</v>
      </c>
      <c r="AV763" s="11" t="e">
        <f>IF(('OddsRatio_working_3-way'!X763=0),0,'OddsRatio_working_3-way'!AP763)</f>
        <v>#VALUE!</v>
      </c>
      <c r="AW763" s="11" t="e">
        <f>IF(('OddsRatio_working_3-way'!X763=0),0,'OddsRatio_working_3-way'!AQ763)</f>
        <v>#VALUE!</v>
      </c>
    </row>
    <row r="764" spans="1:4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9" t="e">
        <f t="shared" si="156"/>
        <v>#VALUE!</v>
      </c>
      <c r="E764" s="9" t="e">
        <f t="shared" si="157"/>
        <v>#VALUE!</v>
      </c>
      <c r="F764" s="9" t="e">
        <f t="shared" si="158"/>
        <v>#VALUE!</v>
      </c>
      <c r="G764" s="9" t="str">
        <f t="shared" si="159"/>
        <v/>
      </c>
      <c r="H764" s="9" t="str">
        <f t="shared" si="160"/>
        <v/>
      </c>
      <c r="I764" s="9" t="str">
        <f t="shared" si="161"/>
        <v/>
      </c>
      <c r="J764" s="9" t="str">
        <f t="shared" si="162"/>
        <v/>
      </c>
      <c r="K764" s="11" t="e">
        <f t="shared" si="163"/>
        <v>#VALUE!</v>
      </c>
      <c r="L764" s="11" t="e">
        <f t="shared" si="164"/>
        <v>#VALUE!</v>
      </c>
      <c r="M764" s="11" t="e">
        <f t="shared" si="165"/>
        <v>#VALUE!</v>
      </c>
      <c r="N764" s="11" t="e">
        <f>'OddsRatio_working_3-way'!K764+'OddsRatio_working_3-way'!L764+'OddsRatio_working_3-way'!M764-('OddsRatio_working_3-way'!K764*'OddsRatio_working_3-way'!L764)-('OddsRatio_working_3-way'!K764*'OddsRatio_working_3-way'!M764)-('OddsRatio_working_3-way'!L764*'OddsRatio_working_3-way'!M764)+('OddsRatio_working_3-way'!K764*'OddsRatio_working_3-way'!L764*'OddsRatio_working_3-way'!M764)-1</f>
        <v>#VALUE!</v>
      </c>
      <c r="O764" s="11">
        <f>0</f>
        <v>0</v>
      </c>
      <c r="P764" s="11" t="e">
        <f>('OddsRatio_working_3-way'!K764*'OddsRatio_working_3-way'!L764)+('OddsRatio_working_3-way'!K764*'OddsRatio_working_3-way'!M764)+('OddsRatio_working_3-way'!L764*'OddsRatio_working_3-way'!M764)-(3*'OddsRatio_working_3-way'!K764*'OddsRatio_working_3-way'!L764*'OddsRatio_working_3-way'!M764)</f>
        <v>#VALUE!</v>
      </c>
      <c r="Q764" s="11" t="e">
        <f>2*'OddsRatio_working_3-way'!K764*'OddsRatio_working_3-way'!L764*'OddsRatio_working_3-way'!M764</f>
        <v>#VALUE!</v>
      </c>
      <c r="R764" s="11" t="e">
        <f t="shared" si="166"/>
        <v>#VALUE!</v>
      </c>
      <c r="S764" s="11" t="e">
        <f t="shared" si="167"/>
        <v>#VALUE!</v>
      </c>
      <c r="T764" s="11" t="e">
        <f t="shared" si="168"/>
        <v>#VALUE!</v>
      </c>
      <c r="U764" s="11" t="e">
        <f>'OddsRatio_working_3-way'!S764-'OddsRatio_working_3-way'!R764^2/3</f>
        <v>#VALUE!</v>
      </c>
      <c r="V764" s="11" t="e">
        <f>'OddsRatio_working_3-way'!S764*'OddsRatio_working_3-way'!R764/3-2*'OddsRatio_working_3-way'!R764^3/27-'OddsRatio_working_3-way'!T764</f>
        <v>#VALUE!</v>
      </c>
      <c r="W764" s="11" t="e">
        <f>'OddsRatio_working_3-way'!V764^2+4*'OddsRatio_working_3-way'!U764^3/27</f>
        <v>#VALUE!</v>
      </c>
      <c r="X764" s="11" t="e">
        <f>IF('OddsRatio_working_3-way'!W764&gt;0,IF(ABS('OddsRatio_working_3-way'!V764+SQRT('OddsRatio_working_3-way'!W764))/2&gt;0,ABS('OddsRatio_working_3-way'!V764+SQRT('OddsRatio_working_3-way'!W764))/2,ABS('OddsRatio_working_3-way'!V764-SQRT('OddsRatio_working_3-way'!W764))/2),SQRT(-'OddsRatio_working_3-way'!U764^3/27))</f>
        <v>#VALUE!</v>
      </c>
      <c r="Y764" s="11" t="e">
        <f>IF('OddsRatio_working_3-way'!W764&gt;=0,IF('OddsRatio_working_3-way'!V764+SQRT('OddsRatio_working_3-way'!W764)&gt;0,0,PI()),ACOS('OddsRatio_working_3-way'!V764/(2*'OddsRatio_working_3-way'!X764)))</f>
        <v>#VALUE!</v>
      </c>
      <c r="Z764" s="11" t="e">
        <f>'OddsRatio_working_3-way'!X764^(1/3)*COS('OddsRatio_working_3-way'!Y764/3)</f>
        <v>#VALUE!</v>
      </c>
      <c r="AA764" s="11" t="e">
        <f>'OddsRatio_working_3-way'!X764^(1/3)*COS(('OddsRatio_working_3-way'!Y764+2*PI())/3)</f>
        <v>#VALUE!</v>
      </c>
      <c r="AB764" s="11" t="e">
        <f>'OddsRatio_working_3-way'!X764^(1/3)*COS(('OddsRatio_working_3-way'!Y764+4*PI())/3)</f>
        <v>#VALUE!</v>
      </c>
      <c r="AC764" s="11" t="e">
        <f>'OddsRatio_working_3-way'!X764^(1/3)*SIN('OddsRatio_working_3-way'!Y764/3)</f>
        <v>#VALUE!</v>
      </c>
      <c r="AD764" s="11" t="e">
        <f>'OddsRatio_working_3-way'!X764^(1/3)*SIN(('OddsRatio_working_3-way'!Y764+2*PI())/3)</f>
        <v>#VALUE!</v>
      </c>
      <c r="AE764" s="11" t="e">
        <f>'OddsRatio_working_3-way'!X764^(1/3)*SIN(('OddsRatio_working_3-way'!Y764+4*PI())/3)</f>
        <v>#VALUE!</v>
      </c>
      <c r="AF764" s="11" t="e">
        <f>-'OddsRatio_working_3-way'!U764/(3*'OddsRatio_working_3-way'!X764^(1/3))*COS(('OddsRatio_working_3-way'!Y764)/3)</f>
        <v>#VALUE!</v>
      </c>
      <c r="AG764" s="11" t="e">
        <f>-'OddsRatio_working_3-way'!U764/(3*'OddsRatio_working_3-way'!X764^(1/3))*COS(('OddsRatio_working_3-way'!Y764+2*PI())/3)</f>
        <v>#VALUE!</v>
      </c>
      <c r="AH764" s="11" t="e">
        <f>-'OddsRatio_working_3-way'!U764/(3*'OddsRatio_working_3-way'!X764^(1/3))*COS(('OddsRatio_working_3-way'!Y764+4*PI())/3)</f>
        <v>#VALUE!</v>
      </c>
      <c r="AI764" s="11" t="e">
        <f>'OddsRatio_working_3-way'!U764/(3*'OddsRatio_working_3-way'!X764^(1/3))*SIN(('OddsRatio_working_3-way'!Y764)/3)</f>
        <v>#VALUE!</v>
      </c>
      <c r="AJ764" s="11" t="e">
        <f>'OddsRatio_working_3-way'!U764/(3*'OddsRatio_working_3-way'!X764^(1/3))*SIN(('OddsRatio_working_3-way'!Y764+2*PI())/3)</f>
        <v>#VALUE!</v>
      </c>
      <c r="AK764" s="11" t="e">
        <f>'OddsRatio_working_3-way'!U764/(3*'OddsRatio_working_3-way'!X764^(1/3))*SIN(('OddsRatio_working_3-way'!Y764+4*PI())/3)</f>
        <v>#VALUE!</v>
      </c>
      <c r="AL764" s="11" t="e">
        <f>'OddsRatio_working_3-way'!Z764+'OddsRatio_working_3-way'!AF764</f>
        <v>#VALUE!</v>
      </c>
      <c r="AM764" s="11" t="e">
        <f>'OddsRatio_working_3-way'!AA764+'OddsRatio_working_3-way'!AG764</f>
        <v>#VALUE!</v>
      </c>
      <c r="AN764" s="11" t="e">
        <f>'OddsRatio_working_3-way'!AB764+'OddsRatio_working_3-way'!AH764</f>
        <v>#VALUE!</v>
      </c>
      <c r="AO764" s="11" t="e">
        <f>'OddsRatio_working_3-way'!AC764+'OddsRatio_working_3-way'!AI764</f>
        <v>#VALUE!</v>
      </c>
      <c r="AP764" s="11" t="e">
        <f>'OddsRatio_working_3-way'!AD764+'OddsRatio_working_3-way'!AJ764</f>
        <v>#VALUE!</v>
      </c>
      <c r="AQ764" s="11" t="e">
        <f>'OddsRatio_working_3-way'!AE764+'OddsRatio_working_3-way'!AK764</f>
        <v>#VALUE!</v>
      </c>
      <c r="AR764" s="10" t="str">
        <f>IF(A764="","",IF(('OddsRatio_working_3-way'!X764=0),IF(Q764&gt;0,-Q764^(1/3),(-Q764)^(1/3)),'OddsRatio_working_3-way'!AL764-'OddsRatio_working_3-way'!R764/3))</f>
        <v/>
      </c>
      <c r="AS764" s="11" t="e">
        <f>IF(('OddsRatio_working_3-way'!X764=0),IF(Q764&gt;0,-Q764^(1/3),(-Q764)^(1/3)),'OddsRatio_working_3-way'!AM764-'OddsRatio_working_3-way'!R764/3)</f>
        <v>#VALUE!</v>
      </c>
      <c r="AT764" s="11" t="e">
        <f>IF(('OddsRatio_working_3-way'!X764=0),IF(Q764&gt;0,-Q764^(1/3),(-Q764)^(1/3)),'OddsRatio_working_3-way'!AN764-'OddsRatio_working_3-way'!R764/3)</f>
        <v>#VALUE!</v>
      </c>
      <c r="AU764" s="11" t="e">
        <f>IF(('OddsRatio_working_3-way'!X764=0),0,'OddsRatio_working_3-way'!AO764)</f>
        <v>#VALUE!</v>
      </c>
      <c r="AV764" s="11" t="e">
        <f>IF(('OddsRatio_working_3-way'!X764=0),0,'OddsRatio_working_3-way'!AP764)</f>
        <v>#VALUE!</v>
      </c>
      <c r="AW764" s="11" t="e">
        <f>IF(('OddsRatio_working_3-way'!X764=0),0,'OddsRatio_working_3-way'!AQ764)</f>
        <v>#VALUE!</v>
      </c>
    </row>
    <row r="765" spans="1:4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9" t="e">
        <f t="shared" si="156"/>
        <v>#VALUE!</v>
      </c>
      <c r="E765" s="9" t="e">
        <f t="shared" si="157"/>
        <v>#VALUE!</v>
      </c>
      <c r="F765" s="9" t="e">
        <f t="shared" si="158"/>
        <v>#VALUE!</v>
      </c>
      <c r="G765" s="9" t="str">
        <f t="shared" si="159"/>
        <v/>
      </c>
      <c r="H765" s="9" t="str">
        <f t="shared" si="160"/>
        <v/>
      </c>
      <c r="I765" s="9" t="str">
        <f t="shared" si="161"/>
        <v/>
      </c>
      <c r="J765" s="9" t="str">
        <f t="shared" si="162"/>
        <v/>
      </c>
      <c r="K765" s="11" t="e">
        <f t="shared" si="163"/>
        <v>#VALUE!</v>
      </c>
      <c r="L765" s="11" t="e">
        <f t="shared" si="164"/>
        <v>#VALUE!</v>
      </c>
      <c r="M765" s="11" t="e">
        <f t="shared" si="165"/>
        <v>#VALUE!</v>
      </c>
      <c r="N765" s="11" t="e">
        <f>'OddsRatio_working_3-way'!K765+'OddsRatio_working_3-way'!L765+'OddsRatio_working_3-way'!M765-('OddsRatio_working_3-way'!K765*'OddsRatio_working_3-way'!L765)-('OddsRatio_working_3-way'!K765*'OddsRatio_working_3-way'!M765)-('OddsRatio_working_3-way'!L765*'OddsRatio_working_3-way'!M765)+('OddsRatio_working_3-way'!K765*'OddsRatio_working_3-way'!L765*'OddsRatio_working_3-way'!M765)-1</f>
        <v>#VALUE!</v>
      </c>
      <c r="O765" s="11">
        <f>0</f>
        <v>0</v>
      </c>
      <c r="P765" s="11" t="e">
        <f>('OddsRatio_working_3-way'!K765*'OddsRatio_working_3-way'!L765)+('OddsRatio_working_3-way'!K765*'OddsRatio_working_3-way'!M765)+('OddsRatio_working_3-way'!L765*'OddsRatio_working_3-way'!M765)-(3*'OddsRatio_working_3-way'!K765*'OddsRatio_working_3-way'!L765*'OddsRatio_working_3-way'!M765)</f>
        <v>#VALUE!</v>
      </c>
      <c r="Q765" s="11" t="e">
        <f>2*'OddsRatio_working_3-way'!K765*'OddsRatio_working_3-way'!L765*'OddsRatio_working_3-way'!M765</f>
        <v>#VALUE!</v>
      </c>
      <c r="R765" s="11" t="e">
        <f t="shared" si="166"/>
        <v>#VALUE!</v>
      </c>
      <c r="S765" s="11" t="e">
        <f t="shared" si="167"/>
        <v>#VALUE!</v>
      </c>
      <c r="T765" s="11" t="e">
        <f t="shared" si="168"/>
        <v>#VALUE!</v>
      </c>
      <c r="U765" s="11" t="e">
        <f>'OddsRatio_working_3-way'!S765-'OddsRatio_working_3-way'!R765^2/3</f>
        <v>#VALUE!</v>
      </c>
      <c r="V765" s="11" t="e">
        <f>'OddsRatio_working_3-way'!S765*'OddsRatio_working_3-way'!R765/3-2*'OddsRatio_working_3-way'!R765^3/27-'OddsRatio_working_3-way'!T765</f>
        <v>#VALUE!</v>
      </c>
      <c r="W765" s="11" t="e">
        <f>'OddsRatio_working_3-way'!V765^2+4*'OddsRatio_working_3-way'!U765^3/27</f>
        <v>#VALUE!</v>
      </c>
      <c r="X765" s="11" t="e">
        <f>IF('OddsRatio_working_3-way'!W765&gt;0,IF(ABS('OddsRatio_working_3-way'!V765+SQRT('OddsRatio_working_3-way'!W765))/2&gt;0,ABS('OddsRatio_working_3-way'!V765+SQRT('OddsRatio_working_3-way'!W765))/2,ABS('OddsRatio_working_3-way'!V765-SQRT('OddsRatio_working_3-way'!W765))/2),SQRT(-'OddsRatio_working_3-way'!U765^3/27))</f>
        <v>#VALUE!</v>
      </c>
      <c r="Y765" s="11" t="e">
        <f>IF('OddsRatio_working_3-way'!W765&gt;=0,IF('OddsRatio_working_3-way'!V765+SQRT('OddsRatio_working_3-way'!W765)&gt;0,0,PI()),ACOS('OddsRatio_working_3-way'!V765/(2*'OddsRatio_working_3-way'!X765)))</f>
        <v>#VALUE!</v>
      </c>
      <c r="Z765" s="11" t="e">
        <f>'OddsRatio_working_3-way'!X765^(1/3)*COS('OddsRatio_working_3-way'!Y765/3)</f>
        <v>#VALUE!</v>
      </c>
      <c r="AA765" s="11" t="e">
        <f>'OddsRatio_working_3-way'!X765^(1/3)*COS(('OddsRatio_working_3-way'!Y765+2*PI())/3)</f>
        <v>#VALUE!</v>
      </c>
      <c r="AB765" s="11" t="e">
        <f>'OddsRatio_working_3-way'!X765^(1/3)*COS(('OddsRatio_working_3-way'!Y765+4*PI())/3)</f>
        <v>#VALUE!</v>
      </c>
      <c r="AC765" s="11" t="e">
        <f>'OddsRatio_working_3-way'!X765^(1/3)*SIN('OddsRatio_working_3-way'!Y765/3)</f>
        <v>#VALUE!</v>
      </c>
      <c r="AD765" s="11" t="e">
        <f>'OddsRatio_working_3-way'!X765^(1/3)*SIN(('OddsRatio_working_3-way'!Y765+2*PI())/3)</f>
        <v>#VALUE!</v>
      </c>
      <c r="AE765" s="11" t="e">
        <f>'OddsRatio_working_3-way'!X765^(1/3)*SIN(('OddsRatio_working_3-way'!Y765+4*PI())/3)</f>
        <v>#VALUE!</v>
      </c>
      <c r="AF765" s="11" t="e">
        <f>-'OddsRatio_working_3-way'!U765/(3*'OddsRatio_working_3-way'!X765^(1/3))*COS(('OddsRatio_working_3-way'!Y765)/3)</f>
        <v>#VALUE!</v>
      </c>
      <c r="AG765" s="11" t="e">
        <f>-'OddsRatio_working_3-way'!U765/(3*'OddsRatio_working_3-way'!X765^(1/3))*COS(('OddsRatio_working_3-way'!Y765+2*PI())/3)</f>
        <v>#VALUE!</v>
      </c>
      <c r="AH765" s="11" t="e">
        <f>-'OddsRatio_working_3-way'!U765/(3*'OddsRatio_working_3-way'!X765^(1/3))*COS(('OddsRatio_working_3-way'!Y765+4*PI())/3)</f>
        <v>#VALUE!</v>
      </c>
      <c r="AI765" s="11" t="e">
        <f>'OddsRatio_working_3-way'!U765/(3*'OddsRatio_working_3-way'!X765^(1/3))*SIN(('OddsRatio_working_3-way'!Y765)/3)</f>
        <v>#VALUE!</v>
      </c>
      <c r="AJ765" s="11" t="e">
        <f>'OddsRatio_working_3-way'!U765/(3*'OddsRatio_working_3-way'!X765^(1/3))*SIN(('OddsRatio_working_3-way'!Y765+2*PI())/3)</f>
        <v>#VALUE!</v>
      </c>
      <c r="AK765" s="11" t="e">
        <f>'OddsRatio_working_3-way'!U765/(3*'OddsRatio_working_3-way'!X765^(1/3))*SIN(('OddsRatio_working_3-way'!Y765+4*PI())/3)</f>
        <v>#VALUE!</v>
      </c>
      <c r="AL765" s="11" t="e">
        <f>'OddsRatio_working_3-way'!Z765+'OddsRatio_working_3-way'!AF765</f>
        <v>#VALUE!</v>
      </c>
      <c r="AM765" s="11" t="e">
        <f>'OddsRatio_working_3-way'!AA765+'OddsRatio_working_3-way'!AG765</f>
        <v>#VALUE!</v>
      </c>
      <c r="AN765" s="11" t="e">
        <f>'OddsRatio_working_3-way'!AB765+'OddsRatio_working_3-way'!AH765</f>
        <v>#VALUE!</v>
      </c>
      <c r="AO765" s="11" t="e">
        <f>'OddsRatio_working_3-way'!AC765+'OddsRatio_working_3-way'!AI765</f>
        <v>#VALUE!</v>
      </c>
      <c r="AP765" s="11" t="e">
        <f>'OddsRatio_working_3-way'!AD765+'OddsRatio_working_3-way'!AJ765</f>
        <v>#VALUE!</v>
      </c>
      <c r="AQ765" s="11" t="e">
        <f>'OddsRatio_working_3-way'!AE765+'OddsRatio_working_3-way'!AK765</f>
        <v>#VALUE!</v>
      </c>
      <c r="AR765" s="10" t="str">
        <f>IF(A765="","",IF(('OddsRatio_working_3-way'!X765=0),IF(Q765&gt;0,-Q765^(1/3),(-Q765)^(1/3)),'OddsRatio_working_3-way'!AL765-'OddsRatio_working_3-way'!R765/3))</f>
        <v/>
      </c>
      <c r="AS765" s="11" t="e">
        <f>IF(('OddsRatio_working_3-way'!X765=0),IF(Q765&gt;0,-Q765^(1/3),(-Q765)^(1/3)),'OddsRatio_working_3-way'!AM765-'OddsRatio_working_3-way'!R765/3)</f>
        <v>#VALUE!</v>
      </c>
      <c r="AT765" s="11" t="e">
        <f>IF(('OddsRatio_working_3-way'!X765=0),IF(Q765&gt;0,-Q765^(1/3),(-Q765)^(1/3)),'OddsRatio_working_3-way'!AN765-'OddsRatio_working_3-way'!R765/3)</f>
        <v>#VALUE!</v>
      </c>
      <c r="AU765" s="11" t="e">
        <f>IF(('OddsRatio_working_3-way'!X765=0),0,'OddsRatio_working_3-way'!AO765)</f>
        <v>#VALUE!</v>
      </c>
      <c r="AV765" s="11" t="e">
        <f>IF(('OddsRatio_working_3-way'!X765=0),0,'OddsRatio_working_3-way'!AP765)</f>
        <v>#VALUE!</v>
      </c>
      <c r="AW765" s="11" t="e">
        <f>IF(('OddsRatio_working_3-way'!X765=0),0,'OddsRatio_working_3-way'!AQ765)</f>
        <v>#VALUE!</v>
      </c>
    </row>
    <row r="766" spans="1:4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9" t="e">
        <f t="shared" si="156"/>
        <v>#VALUE!</v>
      </c>
      <c r="E766" s="9" t="e">
        <f t="shared" si="157"/>
        <v>#VALUE!</v>
      </c>
      <c r="F766" s="9" t="e">
        <f t="shared" si="158"/>
        <v>#VALUE!</v>
      </c>
      <c r="G766" s="9" t="str">
        <f t="shared" si="159"/>
        <v/>
      </c>
      <c r="H766" s="9" t="str">
        <f t="shared" si="160"/>
        <v/>
      </c>
      <c r="I766" s="9" t="str">
        <f t="shared" si="161"/>
        <v/>
      </c>
      <c r="J766" s="9" t="str">
        <f t="shared" si="162"/>
        <v/>
      </c>
      <c r="K766" s="11" t="e">
        <f t="shared" si="163"/>
        <v>#VALUE!</v>
      </c>
      <c r="L766" s="11" t="e">
        <f t="shared" si="164"/>
        <v>#VALUE!</v>
      </c>
      <c r="M766" s="11" t="e">
        <f t="shared" si="165"/>
        <v>#VALUE!</v>
      </c>
      <c r="N766" s="11" t="e">
        <f>'OddsRatio_working_3-way'!K766+'OddsRatio_working_3-way'!L766+'OddsRatio_working_3-way'!M766-('OddsRatio_working_3-way'!K766*'OddsRatio_working_3-way'!L766)-('OddsRatio_working_3-way'!K766*'OddsRatio_working_3-way'!M766)-('OddsRatio_working_3-way'!L766*'OddsRatio_working_3-way'!M766)+('OddsRatio_working_3-way'!K766*'OddsRatio_working_3-way'!L766*'OddsRatio_working_3-way'!M766)-1</f>
        <v>#VALUE!</v>
      </c>
      <c r="O766" s="11">
        <f>0</f>
        <v>0</v>
      </c>
      <c r="P766" s="11" t="e">
        <f>('OddsRatio_working_3-way'!K766*'OddsRatio_working_3-way'!L766)+('OddsRatio_working_3-way'!K766*'OddsRatio_working_3-way'!M766)+('OddsRatio_working_3-way'!L766*'OddsRatio_working_3-way'!M766)-(3*'OddsRatio_working_3-way'!K766*'OddsRatio_working_3-way'!L766*'OddsRatio_working_3-way'!M766)</f>
        <v>#VALUE!</v>
      </c>
      <c r="Q766" s="11" t="e">
        <f>2*'OddsRatio_working_3-way'!K766*'OddsRatio_working_3-way'!L766*'OddsRatio_working_3-way'!M766</f>
        <v>#VALUE!</v>
      </c>
      <c r="R766" s="11" t="e">
        <f t="shared" si="166"/>
        <v>#VALUE!</v>
      </c>
      <c r="S766" s="11" t="e">
        <f t="shared" si="167"/>
        <v>#VALUE!</v>
      </c>
      <c r="T766" s="11" t="e">
        <f t="shared" si="168"/>
        <v>#VALUE!</v>
      </c>
      <c r="U766" s="11" t="e">
        <f>'OddsRatio_working_3-way'!S766-'OddsRatio_working_3-way'!R766^2/3</f>
        <v>#VALUE!</v>
      </c>
      <c r="V766" s="11" t="e">
        <f>'OddsRatio_working_3-way'!S766*'OddsRatio_working_3-way'!R766/3-2*'OddsRatio_working_3-way'!R766^3/27-'OddsRatio_working_3-way'!T766</f>
        <v>#VALUE!</v>
      </c>
      <c r="W766" s="11" t="e">
        <f>'OddsRatio_working_3-way'!V766^2+4*'OddsRatio_working_3-way'!U766^3/27</f>
        <v>#VALUE!</v>
      </c>
      <c r="X766" s="11" t="e">
        <f>IF('OddsRatio_working_3-way'!W766&gt;0,IF(ABS('OddsRatio_working_3-way'!V766+SQRT('OddsRatio_working_3-way'!W766))/2&gt;0,ABS('OddsRatio_working_3-way'!V766+SQRT('OddsRatio_working_3-way'!W766))/2,ABS('OddsRatio_working_3-way'!V766-SQRT('OddsRatio_working_3-way'!W766))/2),SQRT(-'OddsRatio_working_3-way'!U766^3/27))</f>
        <v>#VALUE!</v>
      </c>
      <c r="Y766" s="11" t="e">
        <f>IF('OddsRatio_working_3-way'!W766&gt;=0,IF('OddsRatio_working_3-way'!V766+SQRT('OddsRatio_working_3-way'!W766)&gt;0,0,PI()),ACOS('OddsRatio_working_3-way'!V766/(2*'OddsRatio_working_3-way'!X766)))</f>
        <v>#VALUE!</v>
      </c>
      <c r="Z766" s="11" t="e">
        <f>'OddsRatio_working_3-way'!X766^(1/3)*COS('OddsRatio_working_3-way'!Y766/3)</f>
        <v>#VALUE!</v>
      </c>
      <c r="AA766" s="11" t="e">
        <f>'OddsRatio_working_3-way'!X766^(1/3)*COS(('OddsRatio_working_3-way'!Y766+2*PI())/3)</f>
        <v>#VALUE!</v>
      </c>
      <c r="AB766" s="11" t="e">
        <f>'OddsRatio_working_3-way'!X766^(1/3)*COS(('OddsRatio_working_3-way'!Y766+4*PI())/3)</f>
        <v>#VALUE!</v>
      </c>
      <c r="AC766" s="11" t="e">
        <f>'OddsRatio_working_3-way'!X766^(1/3)*SIN('OddsRatio_working_3-way'!Y766/3)</f>
        <v>#VALUE!</v>
      </c>
      <c r="AD766" s="11" t="e">
        <f>'OddsRatio_working_3-way'!X766^(1/3)*SIN(('OddsRatio_working_3-way'!Y766+2*PI())/3)</f>
        <v>#VALUE!</v>
      </c>
      <c r="AE766" s="11" t="e">
        <f>'OddsRatio_working_3-way'!X766^(1/3)*SIN(('OddsRatio_working_3-way'!Y766+4*PI())/3)</f>
        <v>#VALUE!</v>
      </c>
      <c r="AF766" s="11" t="e">
        <f>-'OddsRatio_working_3-way'!U766/(3*'OddsRatio_working_3-way'!X766^(1/3))*COS(('OddsRatio_working_3-way'!Y766)/3)</f>
        <v>#VALUE!</v>
      </c>
      <c r="AG766" s="11" t="e">
        <f>-'OddsRatio_working_3-way'!U766/(3*'OddsRatio_working_3-way'!X766^(1/3))*COS(('OddsRatio_working_3-way'!Y766+2*PI())/3)</f>
        <v>#VALUE!</v>
      </c>
      <c r="AH766" s="11" t="e">
        <f>-'OddsRatio_working_3-way'!U766/(3*'OddsRatio_working_3-way'!X766^(1/3))*COS(('OddsRatio_working_3-way'!Y766+4*PI())/3)</f>
        <v>#VALUE!</v>
      </c>
      <c r="AI766" s="11" t="e">
        <f>'OddsRatio_working_3-way'!U766/(3*'OddsRatio_working_3-way'!X766^(1/3))*SIN(('OddsRatio_working_3-way'!Y766)/3)</f>
        <v>#VALUE!</v>
      </c>
      <c r="AJ766" s="11" t="e">
        <f>'OddsRatio_working_3-way'!U766/(3*'OddsRatio_working_3-way'!X766^(1/3))*SIN(('OddsRatio_working_3-way'!Y766+2*PI())/3)</f>
        <v>#VALUE!</v>
      </c>
      <c r="AK766" s="11" t="e">
        <f>'OddsRatio_working_3-way'!U766/(3*'OddsRatio_working_3-way'!X766^(1/3))*SIN(('OddsRatio_working_3-way'!Y766+4*PI())/3)</f>
        <v>#VALUE!</v>
      </c>
      <c r="AL766" s="11" t="e">
        <f>'OddsRatio_working_3-way'!Z766+'OddsRatio_working_3-way'!AF766</f>
        <v>#VALUE!</v>
      </c>
      <c r="AM766" s="11" t="e">
        <f>'OddsRatio_working_3-way'!AA766+'OddsRatio_working_3-way'!AG766</f>
        <v>#VALUE!</v>
      </c>
      <c r="AN766" s="11" t="e">
        <f>'OddsRatio_working_3-way'!AB766+'OddsRatio_working_3-way'!AH766</f>
        <v>#VALUE!</v>
      </c>
      <c r="AO766" s="11" t="e">
        <f>'OddsRatio_working_3-way'!AC766+'OddsRatio_working_3-way'!AI766</f>
        <v>#VALUE!</v>
      </c>
      <c r="AP766" s="11" t="e">
        <f>'OddsRatio_working_3-way'!AD766+'OddsRatio_working_3-way'!AJ766</f>
        <v>#VALUE!</v>
      </c>
      <c r="AQ766" s="11" t="e">
        <f>'OddsRatio_working_3-way'!AE766+'OddsRatio_working_3-way'!AK766</f>
        <v>#VALUE!</v>
      </c>
      <c r="AR766" s="10" t="str">
        <f>IF(A766="","",IF(('OddsRatio_working_3-way'!X766=0),IF(Q766&gt;0,-Q766^(1/3),(-Q766)^(1/3)),'OddsRatio_working_3-way'!AL766-'OddsRatio_working_3-way'!R766/3))</f>
        <v/>
      </c>
      <c r="AS766" s="11" t="e">
        <f>IF(('OddsRatio_working_3-way'!X766=0),IF(Q766&gt;0,-Q766^(1/3),(-Q766)^(1/3)),'OddsRatio_working_3-way'!AM766-'OddsRatio_working_3-way'!R766/3)</f>
        <v>#VALUE!</v>
      </c>
      <c r="AT766" s="11" t="e">
        <f>IF(('OddsRatio_working_3-way'!X766=0),IF(Q766&gt;0,-Q766^(1/3),(-Q766)^(1/3)),'OddsRatio_working_3-way'!AN766-'OddsRatio_working_3-way'!R766/3)</f>
        <v>#VALUE!</v>
      </c>
      <c r="AU766" s="11" t="e">
        <f>IF(('OddsRatio_working_3-way'!X766=0),0,'OddsRatio_working_3-way'!AO766)</f>
        <v>#VALUE!</v>
      </c>
      <c r="AV766" s="11" t="e">
        <f>IF(('OddsRatio_working_3-way'!X766=0),0,'OddsRatio_working_3-way'!AP766)</f>
        <v>#VALUE!</v>
      </c>
      <c r="AW766" s="11" t="e">
        <f>IF(('OddsRatio_working_3-way'!X766=0),0,'OddsRatio_working_3-way'!AQ766)</f>
        <v>#VALUE!</v>
      </c>
    </row>
    <row r="767" spans="1:4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9" t="e">
        <f t="shared" si="156"/>
        <v>#VALUE!</v>
      </c>
      <c r="E767" s="9" t="e">
        <f t="shared" si="157"/>
        <v>#VALUE!</v>
      </c>
      <c r="F767" s="9" t="e">
        <f t="shared" si="158"/>
        <v>#VALUE!</v>
      </c>
      <c r="G767" s="9" t="str">
        <f t="shared" si="159"/>
        <v/>
      </c>
      <c r="H767" s="9" t="str">
        <f t="shared" si="160"/>
        <v/>
      </c>
      <c r="I767" s="9" t="str">
        <f t="shared" si="161"/>
        <v/>
      </c>
      <c r="J767" s="9" t="str">
        <f t="shared" si="162"/>
        <v/>
      </c>
      <c r="K767" s="11" t="e">
        <f t="shared" si="163"/>
        <v>#VALUE!</v>
      </c>
      <c r="L767" s="11" t="e">
        <f t="shared" si="164"/>
        <v>#VALUE!</v>
      </c>
      <c r="M767" s="11" t="e">
        <f t="shared" si="165"/>
        <v>#VALUE!</v>
      </c>
      <c r="N767" s="11" t="e">
        <f>'OddsRatio_working_3-way'!K767+'OddsRatio_working_3-way'!L767+'OddsRatio_working_3-way'!M767-('OddsRatio_working_3-way'!K767*'OddsRatio_working_3-way'!L767)-('OddsRatio_working_3-way'!K767*'OddsRatio_working_3-way'!M767)-('OddsRatio_working_3-way'!L767*'OddsRatio_working_3-way'!M767)+('OddsRatio_working_3-way'!K767*'OddsRatio_working_3-way'!L767*'OddsRatio_working_3-way'!M767)-1</f>
        <v>#VALUE!</v>
      </c>
      <c r="O767" s="11">
        <f>0</f>
        <v>0</v>
      </c>
      <c r="P767" s="11" t="e">
        <f>('OddsRatio_working_3-way'!K767*'OddsRatio_working_3-way'!L767)+('OddsRatio_working_3-way'!K767*'OddsRatio_working_3-way'!M767)+('OddsRatio_working_3-way'!L767*'OddsRatio_working_3-way'!M767)-(3*'OddsRatio_working_3-way'!K767*'OddsRatio_working_3-way'!L767*'OddsRatio_working_3-way'!M767)</f>
        <v>#VALUE!</v>
      </c>
      <c r="Q767" s="11" t="e">
        <f>2*'OddsRatio_working_3-way'!K767*'OddsRatio_working_3-way'!L767*'OddsRatio_working_3-way'!M767</f>
        <v>#VALUE!</v>
      </c>
      <c r="R767" s="11" t="e">
        <f t="shared" si="166"/>
        <v>#VALUE!</v>
      </c>
      <c r="S767" s="11" t="e">
        <f t="shared" si="167"/>
        <v>#VALUE!</v>
      </c>
      <c r="T767" s="11" t="e">
        <f t="shared" si="168"/>
        <v>#VALUE!</v>
      </c>
      <c r="U767" s="11" t="e">
        <f>'OddsRatio_working_3-way'!S767-'OddsRatio_working_3-way'!R767^2/3</f>
        <v>#VALUE!</v>
      </c>
      <c r="V767" s="11" t="e">
        <f>'OddsRatio_working_3-way'!S767*'OddsRatio_working_3-way'!R767/3-2*'OddsRatio_working_3-way'!R767^3/27-'OddsRatio_working_3-way'!T767</f>
        <v>#VALUE!</v>
      </c>
      <c r="W767" s="11" t="e">
        <f>'OddsRatio_working_3-way'!V767^2+4*'OddsRatio_working_3-way'!U767^3/27</f>
        <v>#VALUE!</v>
      </c>
      <c r="X767" s="11" t="e">
        <f>IF('OddsRatio_working_3-way'!W767&gt;0,IF(ABS('OddsRatio_working_3-way'!V767+SQRT('OddsRatio_working_3-way'!W767))/2&gt;0,ABS('OddsRatio_working_3-way'!V767+SQRT('OddsRatio_working_3-way'!W767))/2,ABS('OddsRatio_working_3-way'!V767-SQRT('OddsRatio_working_3-way'!W767))/2),SQRT(-'OddsRatio_working_3-way'!U767^3/27))</f>
        <v>#VALUE!</v>
      </c>
      <c r="Y767" s="11" t="e">
        <f>IF('OddsRatio_working_3-way'!W767&gt;=0,IF('OddsRatio_working_3-way'!V767+SQRT('OddsRatio_working_3-way'!W767)&gt;0,0,PI()),ACOS('OddsRatio_working_3-way'!V767/(2*'OddsRatio_working_3-way'!X767)))</f>
        <v>#VALUE!</v>
      </c>
      <c r="Z767" s="11" t="e">
        <f>'OddsRatio_working_3-way'!X767^(1/3)*COS('OddsRatio_working_3-way'!Y767/3)</f>
        <v>#VALUE!</v>
      </c>
      <c r="AA767" s="11" t="e">
        <f>'OddsRatio_working_3-way'!X767^(1/3)*COS(('OddsRatio_working_3-way'!Y767+2*PI())/3)</f>
        <v>#VALUE!</v>
      </c>
      <c r="AB767" s="11" t="e">
        <f>'OddsRatio_working_3-way'!X767^(1/3)*COS(('OddsRatio_working_3-way'!Y767+4*PI())/3)</f>
        <v>#VALUE!</v>
      </c>
      <c r="AC767" s="11" t="e">
        <f>'OddsRatio_working_3-way'!X767^(1/3)*SIN('OddsRatio_working_3-way'!Y767/3)</f>
        <v>#VALUE!</v>
      </c>
      <c r="AD767" s="11" t="e">
        <f>'OddsRatio_working_3-way'!X767^(1/3)*SIN(('OddsRatio_working_3-way'!Y767+2*PI())/3)</f>
        <v>#VALUE!</v>
      </c>
      <c r="AE767" s="11" t="e">
        <f>'OddsRatio_working_3-way'!X767^(1/3)*SIN(('OddsRatio_working_3-way'!Y767+4*PI())/3)</f>
        <v>#VALUE!</v>
      </c>
      <c r="AF767" s="11" t="e">
        <f>-'OddsRatio_working_3-way'!U767/(3*'OddsRatio_working_3-way'!X767^(1/3))*COS(('OddsRatio_working_3-way'!Y767)/3)</f>
        <v>#VALUE!</v>
      </c>
      <c r="AG767" s="11" t="e">
        <f>-'OddsRatio_working_3-way'!U767/(3*'OddsRatio_working_3-way'!X767^(1/3))*COS(('OddsRatio_working_3-way'!Y767+2*PI())/3)</f>
        <v>#VALUE!</v>
      </c>
      <c r="AH767" s="11" t="e">
        <f>-'OddsRatio_working_3-way'!U767/(3*'OddsRatio_working_3-way'!X767^(1/3))*COS(('OddsRatio_working_3-way'!Y767+4*PI())/3)</f>
        <v>#VALUE!</v>
      </c>
      <c r="AI767" s="11" t="e">
        <f>'OddsRatio_working_3-way'!U767/(3*'OddsRatio_working_3-way'!X767^(1/3))*SIN(('OddsRatio_working_3-way'!Y767)/3)</f>
        <v>#VALUE!</v>
      </c>
      <c r="AJ767" s="11" t="e">
        <f>'OddsRatio_working_3-way'!U767/(3*'OddsRatio_working_3-way'!X767^(1/3))*SIN(('OddsRatio_working_3-way'!Y767+2*PI())/3)</f>
        <v>#VALUE!</v>
      </c>
      <c r="AK767" s="11" t="e">
        <f>'OddsRatio_working_3-way'!U767/(3*'OddsRatio_working_3-way'!X767^(1/3))*SIN(('OddsRatio_working_3-way'!Y767+4*PI())/3)</f>
        <v>#VALUE!</v>
      </c>
      <c r="AL767" s="11" t="e">
        <f>'OddsRatio_working_3-way'!Z767+'OddsRatio_working_3-way'!AF767</f>
        <v>#VALUE!</v>
      </c>
      <c r="AM767" s="11" t="e">
        <f>'OddsRatio_working_3-way'!AA767+'OddsRatio_working_3-way'!AG767</f>
        <v>#VALUE!</v>
      </c>
      <c r="AN767" s="11" t="e">
        <f>'OddsRatio_working_3-way'!AB767+'OddsRatio_working_3-way'!AH767</f>
        <v>#VALUE!</v>
      </c>
      <c r="AO767" s="11" t="e">
        <f>'OddsRatio_working_3-way'!AC767+'OddsRatio_working_3-way'!AI767</f>
        <v>#VALUE!</v>
      </c>
      <c r="AP767" s="11" t="e">
        <f>'OddsRatio_working_3-way'!AD767+'OddsRatio_working_3-way'!AJ767</f>
        <v>#VALUE!</v>
      </c>
      <c r="AQ767" s="11" t="e">
        <f>'OddsRatio_working_3-way'!AE767+'OddsRatio_working_3-way'!AK767</f>
        <v>#VALUE!</v>
      </c>
      <c r="AR767" s="10" t="str">
        <f>IF(A767="","",IF(('OddsRatio_working_3-way'!X767=0),IF(Q767&gt;0,-Q767^(1/3),(-Q767)^(1/3)),'OddsRatio_working_3-way'!AL767-'OddsRatio_working_3-way'!R767/3))</f>
        <v/>
      </c>
      <c r="AS767" s="11" t="e">
        <f>IF(('OddsRatio_working_3-way'!X767=0),IF(Q767&gt;0,-Q767^(1/3),(-Q767)^(1/3)),'OddsRatio_working_3-way'!AM767-'OddsRatio_working_3-way'!R767/3)</f>
        <v>#VALUE!</v>
      </c>
      <c r="AT767" s="11" t="e">
        <f>IF(('OddsRatio_working_3-way'!X767=0),IF(Q767&gt;0,-Q767^(1/3),(-Q767)^(1/3)),'OddsRatio_working_3-way'!AN767-'OddsRatio_working_3-way'!R767/3)</f>
        <v>#VALUE!</v>
      </c>
      <c r="AU767" s="11" t="e">
        <f>IF(('OddsRatio_working_3-way'!X767=0),0,'OddsRatio_working_3-way'!AO767)</f>
        <v>#VALUE!</v>
      </c>
      <c r="AV767" s="11" t="e">
        <f>IF(('OddsRatio_working_3-way'!X767=0),0,'OddsRatio_working_3-way'!AP767)</f>
        <v>#VALUE!</v>
      </c>
      <c r="AW767" s="11" t="e">
        <f>IF(('OddsRatio_working_3-way'!X767=0),0,'OddsRatio_working_3-way'!AQ767)</f>
        <v>#VALUE!</v>
      </c>
    </row>
    <row r="768" spans="1:4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9" t="e">
        <f t="shared" si="156"/>
        <v>#VALUE!</v>
      </c>
      <c r="E768" s="9" t="e">
        <f t="shared" si="157"/>
        <v>#VALUE!</v>
      </c>
      <c r="F768" s="9" t="e">
        <f t="shared" si="158"/>
        <v>#VALUE!</v>
      </c>
      <c r="G768" s="9" t="str">
        <f t="shared" si="159"/>
        <v/>
      </c>
      <c r="H768" s="9" t="str">
        <f t="shared" si="160"/>
        <v/>
      </c>
      <c r="I768" s="9" t="str">
        <f t="shared" si="161"/>
        <v/>
      </c>
      <c r="J768" s="9" t="str">
        <f t="shared" si="162"/>
        <v/>
      </c>
      <c r="K768" s="11" t="e">
        <f t="shared" si="163"/>
        <v>#VALUE!</v>
      </c>
      <c r="L768" s="11" t="e">
        <f t="shared" si="164"/>
        <v>#VALUE!</v>
      </c>
      <c r="M768" s="11" t="e">
        <f t="shared" si="165"/>
        <v>#VALUE!</v>
      </c>
      <c r="N768" s="11" t="e">
        <f>'OddsRatio_working_3-way'!K768+'OddsRatio_working_3-way'!L768+'OddsRatio_working_3-way'!M768-('OddsRatio_working_3-way'!K768*'OddsRatio_working_3-way'!L768)-('OddsRatio_working_3-way'!K768*'OddsRatio_working_3-way'!M768)-('OddsRatio_working_3-way'!L768*'OddsRatio_working_3-way'!M768)+('OddsRatio_working_3-way'!K768*'OddsRatio_working_3-way'!L768*'OddsRatio_working_3-way'!M768)-1</f>
        <v>#VALUE!</v>
      </c>
      <c r="O768" s="11">
        <f>0</f>
        <v>0</v>
      </c>
      <c r="P768" s="11" t="e">
        <f>('OddsRatio_working_3-way'!K768*'OddsRatio_working_3-way'!L768)+('OddsRatio_working_3-way'!K768*'OddsRatio_working_3-way'!M768)+('OddsRatio_working_3-way'!L768*'OddsRatio_working_3-way'!M768)-(3*'OddsRatio_working_3-way'!K768*'OddsRatio_working_3-way'!L768*'OddsRatio_working_3-way'!M768)</f>
        <v>#VALUE!</v>
      </c>
      <c r="Q768" s="11" t="e">
        <f>2*'OddsRatio_working_3-way'!K768*'OddsRatio_working_3-way'!L768*'OddsRatio_working_3-way'!M768</f>
        <v>#VALUE!</v>
      </c>
      <c r="R768" s="11" t="e">
        <f t="shared" si="166"/>
        <v>#VALUE!</v>
      </c>
      <c r="S768" s="11" t="e">
        <f t="shared" si="167"/>
        <v>#VALUE!</v>
      </c>
      <c r="T768" s="11" t="e">
        <f t="shared" si="168"/>
        <v>#VALUE!</v>
      </c>
      <c r="U768" s="11" t="e">
        <f>'OddsRatio_working_3-way'!S768-'OddsRatio_working_3-way'!R768^2/3</f>
        <v>#VALUE!</v>
      </c>
      <c r="V768" s="11" t="e">
        <f>'OddsRatio_working_3-way'!S768*'OddsRatio_working_3-way'!R768/3-2*'OddsRatio_working_3-way'!R768^3/27-'OddsRatio_working_3-way'!T768</f>
        <v>#VALUE!</v>
      </c>
      <c r="W768" s="11" t="e">
        <f>'OddsRatio_working_3-way'!V768^2+4*'OddsRatio_working_3-way'!U768^3/27</f>
        <v>#VALUE!</v>
      </c>
      <c r="X768" s="11" t="e">
        <f>IF('OddsRatio_working_3-way'!W768&gt;0,IF(ABS('OddsRatio_working_3-way'!V768+SQRT('OddsRatio_working_3-way'!W768))/2&gt;0,ABS('OddsRatio_working_3-way'!V768+SQRT('OddsRatio_working_3-way'!W768))/2,ABS('OddsRatio_working_3-way'!V768-SQRT('OddsRatio_working_3-way'!W768))/2),SQRT(-'OddsRatio_working_3-way'!U768^3/27))</f>
        <v>#VALUE!</v>
      </c>
      <c r="Y768" s="11" t="e">
        <f>IF('OddsRatio_working_3-way'!W768&gt;=0,IF('OddsRatio_working_3-way'!V768+SQRT('OddsRatio_working_3-way'!W768)&gt;0,0,PI()),ACOS('OddsRatio_working_3-way'!V768/(2*'OddsRatio_working_3-way'!X768)))</f>
        <v>#VALUE!</v>
      </c>
      <c r="Z768" s="11" t="e">
        <f>'OddsRatio_working_3-way'!X768^(1/3)*COS('OddsRatio_working_3-way'!Y768/3)</f>
        <v>#VALUE!</v>
      </c>
      <c r="AA768" s="11" t="e">
        <f>'OddsRatio_working_3-way'!X768^(1/3)*COS(('OddsRatio_working_3-way'!Y768+2*PI())/3)</f>
        <v>#VALUE!</v>
      </c>
      <c r="AB768" s="11" t="e">
        <f>'OddsRatio_working_3-way'!X768^(1/3)*COS(('OddsRatio_working_3-way'!Y768+4*PI())/3)</f>
        <v>#VALUE!</v>
      </c>
      <c r="AC768" s="11" t="e">
        <f>'OddsRatio_working_3-way'!X768^(1/3)*SIN('OddsRatio_working_3-way'!Y768/3)</f>
        <v>#VALUE!</v>
      </c>
      <c r="AD768" s="11" t="e">
        <f>'OddsRatio_working_3-way'!X768^(1/3)*SIN(('OddsRatio_working_3-way'!Y768+2*PI())/3)</f>
        <v>#VALUE!</v>
      </c>
      <c r="AE768" s="11" t="e">
        <f>'OddsRatio_working_3-way'!X768^(1/3)*SIN(('OddsRatio_working_3-way'!Y768+4*PI())/3)</f>
        <v>#VALUE!</v>
      </c>
      <c r="AF768" s="11" t="e">
        <f>-'OddsRatio_working_3-way'!U768/(3*'OddsRatio_working_3-way'!X768^(1/3))*COS(('OddsRatio_working_3-way'!Y768)/3)</f>
        <v>#VALUE!</v>
      </c>
      <c r="AG768" s="11" t="e">
        <f>-'OddsRatio_working_3-way'!U768/(3*'OddsRatio_working_3-way'!X768^(1/3))*COS(('OddsRatio_working_3-way'!Y768+2*PI())/3)</f>
        <v>#VALUE!</v>
      </c>
      <c r="AH768" s="11" t="e">
        <f>-'OddsRatio_working_3-way'!U768/(3*'OddsRatio_working_3-way'!X768^(1/3))*COS(('OddsRatio_working_3-way'!Y768+4*PI())/3)</f>
        <v>#VALUE!</v>
      </c>
      <c r="AI768" s="11" t="e">
        <f>'OddsRatio_working_3-way'!U768/(3*'OddsRatio_working_3-way'!X768^(1/3))*SIN(('OddsRatio_working_3-way'!Y768)/3)</f>
        <v>#VALUE!</v>
      </c>
      <c r="AJ768" s="11" t="e">
        <f>'OddsRatio_working_3-way'!U768/(3*'OddsRatio_working_3-way'!X768^(1/3))*SIN(('OddsRatio_working_3-way'!Y768+2*PI())/3)</f>
        <v>#VALUE!</v>
      </c>
      <c r="AK768" s="11" t="e">
        <f>'OddsRatio_working_3-way'!U768/(3*'OddsRatio_working_3-way'!X768^(1/3))*SIN(('OddsRatio_working_3-way'!Y768+4*PI())/3)</f>
        <v>#VALUE!</v>
      </c>
      <c r="AL768" s="11" t="e">
        <f>'OddsRatio_working_3-way'!Z768+'OddsRatio_working_3-way'!AF768</f>
        <v>#VALUE!</v>
      </c>
      <c r="AM768" s="11" t="e">
        <f>'OddsRatio_working_3-way'!AA768+'OddsRatio_working_3-way'!AG768</f>
        <v>#VALUE!</v>
      </c>
      <c r="AN768" s="11" t="e">
        <f>'OddsRatio_working_3-way'!AB768+'OddsRatio_working_3-way'!AH768</f>
        <v>#VALUE!</v>
      </c>
      <c r="AO768" s="11" t="e">
        <f>'OddsRatio_working_3-way'!AC768+'OddsRatio_working_3-way'!AI768</f>
        <v>#VALUE!</v>
      </c>
      <c r="AP768" s="11" t="e">
        <f>'OddsRatio_working_3-way'!AD768+'OddsRatio_working_3-way'!AJ768</f>
        <v>#VALUE!</v>
      </c>
      <c r="AQ768" s="11" t="e">
        <f>'OddsRatio_working_3-way'!AE768+'OddsRatio_working_3-way'!AK768</f>
        <v>#VALUE!</v>
      </c>
      <c r="AR768" s="10" t="str">
        <f>IF(A768="","",IF(('OddsRatio_working_3-way'!X768=0),IF(Q768&gt;0,-Q768^(1/3),(-Q768)^(1/3)),'OddsRatio_working_3-way'!AL768-'OddsRatio_working_3-way'!R768/3))</f>
        <v/>
      </c>
      <c r="AS768" s="11" t="e">
        <f>IF(('OddsRatio_working_3-way'!X768=0),IF(Q768&gt;0,-Q768^(1/3),(-Q768)^(1/3)),'OddsRatio_working_3-way'!AM768-'OddsRatio_working_3-way'!R768/3)</f>
        <v>#VALUE!</v>
      </c>
      <c r="AT768" s="11" t="e">
        <f>IF(('OddsRatio_working_3-way'!X768=0),IF(Q768&gt;0,-Q768^(1/3),(-Q768)^(1/3)),'OddsRatio_working_3-way'!AN768-'OddsRatio_working_3-way'!R768/3)</f>
        <v>#VALUE!</v>
      </c>
      <c r="AU768" s="11" t="e">
        <f>IF(('OddsRatio_working_3-way'!X768=0),0,'OddsRatio_working_3-way'!AO768)</f>
        <v>#VALUE!</v>
      </c>
      <c r="AV768" s="11" t="e">
        <f>IF(('OddsRatio_working_3-way'!X768=0),0,'OddsRatio_working_3-way'!AP768)</f>
        <v>#VALUE!</v>
      </c>
      <c r="AW768" s="11" t="e">
        <f>IF(('OddsRatio_working_3-way'!X768=0),0,'OddsRatio_working_3-way'!AQ768)</f>
        <v>#VALUE!</v>
      </c>
    </row>
    <row r="769" spans="1:4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9" t="e">
        <f t="shared" si="156"/>
        <v>#VALUE!</v>
      </c>
      <c r="E769" s="9" t="e">
        <f t="shared" si="157"/>
        <v>#VALUE!</v>
      </c>
      <c r="F769" s="9" t="e">
        <f t="shared" si="158"/>
        <v>#VALUE!</v>
      </c>
      <c r="G769" s="9" t="str">
        <f t="shared" si="159"/>
        <v/>
      </c>
      <c r="H769" s="9" t="str">
        <f t="shared" si="160"/>
        <v/>
      </c>
      <c r="I769" s="9" t="str">
        <f t="shared" si="161"/>
        <v/>
      </c>
      <c r="J769" s="9" t="str">
        <f t="shared" si="162"/>
        <v/>
      </c>
      <c r="K769" s="11" t="e">
        <f t="shared" si="163"/>
        <v>#VALUE!</v>
      </c>
      <c r="L769" s="11" t="e">
        <f t="shared" si="164"/>
        <v>#VALUE!</v>
      </c>
      <c r="M769" s="11" t="e">
        <f t="shared" si="165"/>
        <v>#VALUE!</v>
      </c>
      <c r="N769" s="11" t="e">
        <f>'OddsRatio_working_3-way'!K769+'OddsRatio_working_3-way'!L769+'OddsRatio_working_3-way'!M769-('OddsRatio_working_3-way'!K769*'OddsRatio_working_3-way'!L769)-('OddsRatio_working_3-way'!K769*'OddsRatio_working_3-way'!M769)-('OddsRatio_working_3-way'!L769*'OddsRatio_working_3-way'!M769)+('OddsRatio_working_3-way'!K769*'OddsRatio_working_3-way'!L769*'OddsRatio_working_3-way'!M769)-1</f>
        <v>#VALUE!</v>
      </c>
      <c r="O769" s="11">
        <f>0</f>
        <v>0</v>
      </c>
      <c r="P769" s="11" t="e">
        <f>('OddsRatio_working_3-way'!K769*'OddsRatio_working_3-way'!L769)+('OddsRatio_working_3-way'!K769*'OddsRatio_working_3-way'!M769)+('OddsRatio_working_3-way'!L769*'OddsRatio_working_3-way'!M769)-(3*'OddsRatio_working_3-way'!K769*'OddsRatio_working_3-way'!L769*'OddsRatio_working_3-way'!M769)</f>
        <v>#VALUE!</v>
      </c>
      <c r="Q769" s="11" t="e">
        <f>2*'OddsRatio_working_3-way'!K769*'OddsRatio_working_3-way'!L769*'OddsRatio_working_3-way'!M769</f>
        <v>#VALUE!</v>
      </c>
      <c r="R769" s="11" t="e">
        <f t="shared" si="166"/>
        <v>#VALUE!</v>
      </c>
      <c r="S769" s="11" t="e">
        <f t="shared" si="167"/>
        <v>#VALUE!</v>
      </c>
      <c r="T769" s="11" t="e">
        <f t="shared" si="168"/>
        <v>#VALUE!</v>
      </c>
      <c r="U769" s="11" t="e">
        <f>'OddsRatio_working_3-way'!S769-'OddsRatio_working_3-way'!R769^2/3</f>
        <v>#VALUE!</v>
      </c>
      <c r="V769" s="11" t="e">
        <f>'OddsRatio_working_3-way'!S769*'OddsRatio_working_3-way'!R769/3-2*'OddsRatio_working_3-way'!R769^3/27-'OddsRatio_working_3-way'!T769</f>
        <v>#VALUE!</v>
      </c>
      <c r="W769" s="11" t="e">
        <f>'OddsRatio_working_3-way'!V769^2+4*'OddsRatio_working_3-way'!U769^3/27</f>
        <v>#VALUE!</v>
      </c>
      <c r="X769" s="11" t="e">
        <f>IF('OddsRatio_working_3-way'!W769&gt;0,IF(ABS('OddsRatio_working_3-way'!V769+SQRT('OddsRatio_working_3-way'!W769))/2&gt;0,ABS('OddsRatio_working_3-way'!V769+SQRT('OddsRatio_working_3-way'!W769))/2,ABS('OddsRatio_working_3-way'!V769-SQRT('OddsRatio_working_3-way'!W769))/2),SQRT(-'OddsRatio_working_3-way'!U769^3/27))</f>
        <v>#VALUE!</v>
      </c>
      <c r="Y769" s="11" t="e">
        <f>IF('OddsRatio_working_3-way'!W769&gt;=0,IF('OddsRatio_working_3-way'!V769+SQRT('OddsRatio_working_3-way'!W769)&gt;0,0,PI()),ACOS('OddsRatio_working_3-way'!V769/(2*'OddsRatio_working_3-way'!X769)))</f>
        <v>#VALUE!</v>
      </c>
      <c r="Z769" s="11" t="e">
        <f>'OddsRatio_working_3-way'!X769^(1/3)*COS('OddsRatio_working_3-way'!Y769/3)</f>
        <v>#VALUE!</v>
      </c>
      <c r="AA769" s="11" t="e">
        <f>'OddsRatio_working_3-way'!X769^(1/3)*COS(('OddsRatio_working_3-way'!Y769+2*PI())/3)</f>
        <v>#VALUE!</v>
      </c>
      <c r="AB769" s="11" t="e">
        <f>'OddsRatio_working_3-way'!X769^(1/3)*COS(('OddsRatio_working_3-way'!Y769+4*PI())/3)</f>
        <v>#VALUE!</v>
      </c>
      <c r="AC769" s="11" t="e">
        <f>'OddsRatio_working_3-way'!X769^(1/3)*SIN('OddsRatio_working_3-way'!Y769/3)</f>
        <v>#VALUE!</v>
      </c>
      <c r="AD769" s="11" t="e">
        <f>'OddsRatio_working_3-way'!X769^(1/3)*SIN(('OddsRatio_working_3-way'!Y769+2*PI())/3)</f>
        <v>#VALUE!</v>
      </c>
      <c r="AE769" s="11" t="e">
        <f>'OddsRatio_working_3-way'!X769^(1/3)*SIN(('OddsRatio_working_3-way'!Y769+4*PI())/3)</f>
        <v>#VALUE!</v>
      </c>
      <c r="AF769" s="11" t="e">
        <f>-'OddsRatio_working_3-way'!U769/(3*'OddsRatio_working_3-way'!X769^(1/3))*COS(('OddsRatio_working_3-way'!Y769)/3)</f>
        <v>#VALUE!</v>
      </c>
      <c r="AG769" s="11" t="e">
        <f>-'OddsRatio_working_3-way'!U769/(3*'OddsRatio_working_3-way'!X769^(1/3))*COS(('OddsRatio_working_3-way'!Y769+2*PI())/3)</f>
        <v>#VALUE!</v>
      </c>
      <c r="AH769" s="11" t="e">
        <f>-'OddsRatio_working_3-way'!U769/(3*'OddsRatio_working_3-way'!X769^(1/3))*COS(('OddsRatio_working_3-way'!Y769+4*PI())/3)</f>
        <v>#VALUE!</v>
      </c>
      <c r="AI769" s="11" t="e">
        <f>'OddsRatio_working_3-way'!U769/(3*'OddsRatio_working_3-way'!X769^(1/3))*SIN(('OddsRatio_working_3-way'!Y769)/3)</f>
        <v>#VALUE!</v>
      </c>
      <c r="AJ769" s="11" t="e">
        <f>'OddsRatio_working_3-way'!U769/(3*'OddsRatio_working_3-way'!X769^(1/3))*SIN(('OddsRatio_working_3-way'!Y769+2*PI())/3)</f>
        <v>#VALUE!</v>
      </c>
      <c r="AK769" s="11" t="e">
        <f>'OddsRatio_working_3-way'!U769/(3*'OddsRatio_working_3-way'!X769^(1/3))*SIN(('OddsRatio_working_3-way'!Y769+4*PI())/3)</f>
        <v>#VALUE!</v>
      </c>
      <c r="AL769" s="11" t="e">
        <f>'OddsRatio_working_3-way'!Z769+'OddsRatio_working_3-way'!AF769</f>
        <v>#VALUE!</v>
      </c>
      <c r="AM769" s="11" t="e">
        <f>'OddsRatio_working_3-way'!AA769+'OddsRatio_working_3-way'!AG769</f>
        <v>#VALUE!</v>
      </c>
      <c r="AN769" s="11" t="e">
        <f>'OddsRatio_working_3-way'!AB769+'OddsRatio_working_3-way'!AH769</f>
        <v>#VALUE!</v>
      </c>
      <c r="AO769" s="11" t="e">
        <f>'OddsRatio_working_3-way'!AC769+'OddsRatio_working_3-way'!AI769</f>
        <v>#VALUE!</v>
      </c>
      <c r="AP769" s="11" t="e">
        <f>'OddsRatio_working_3-way'!AD769+'OddsRatio_working_3-way'!AJ769</f>
        <v>#VALUE!</v>
      </c>
      <c r="AQ769" s="11" t="e">
        <f>'OddsRatio_working_3-way'!AE769+'OddsRatio_working_3-way'!AK769</f>
        <v>#VALUE!</v>
      </c>
      <c r="AR769" s="10" t="str">
        <f>IF(A769="","",IF(('OddsRatio_working_3-way'!X769=0),IF(Q769&gt;0,-Q769^(1/3),(-Q769)^(1/3)),'OddsRatio_working_3-way'!AL769-'OddsRatio_working_3-way'!R769/3))</f>
        <v/>
      </c>
      <c r="AS769" s="11" t="e">
        <f>IF(('OddsRatio_working_3-way'!X769=0),IF(Q769&gt;0,-Q769^(1/3),(-Q769)^(1/3)),'OddsRatio_working_3-way'!AM769-'OddsRatio_working_3-way'!R769/3)</f>
        <v>#VALUE!</v>
      </c>
      <c r="AT769" s="11" t="e">
        <f>IF(('OddsRatio_working_3-way'!X769=0),IF(Q769&gt;0,-Q769^(1/3),(-Q769)^(1/3)),'OddsRatio_working_3-way'!AN769-'OddsRatio_working_3-way'!R769/3)</f>
        <v>#VALUE!</v>
      </c>
      <c r="AU769" s="11" t="e">
        <f>IF(('OddsRatio_working_3-way'!X769=0),0,'OddsRatio_working_3-way'!AO769)</f>
        <v>#VALUE!</v>
      </c>
      <c r="AV769" s="11" t="e">
        <f>IF(('OddsRatio_working_3-way'!X769=0),0,'OddsRatio_working_3-way'!AP769)</f>
        <v>#VALUE!</v>
      </c>
      <c r="AW769" s="11" t="e">
        <f>IF(('OddsRatio_working_3-way'!X769=0),0,'OddsRatio_working_3-way'!AQ769)</f>
        <v>#VALUE!</v>
      </c>
    </row>
    <row r="770" spans="1:4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9" t="e">
        <f t="shared" si="156"/>
        <v>#VALUE!</v>
      </c>
      <c r="E770" s="9" t="e">
        <f t="shared" si="157"/>
        <v>#VALUE!</v>
      </c>
      <c r="F770" s="9" t="e">
        <f t="shared" si="158"/>
        <v>#VALUE!</v>
      </c>
      <c r="G770" s="9" t="str">
        <f t="shared" si="159"/>
        <v/>
      </c>
      <c r="H770" s="9" t="str">
        <f t="shared" si="160"/>
        <v/>
      </c>
      <c r="I770" s="9" t="str">
        <f t="shared" si="161"/>
        <v/>
      </c>
      <c r="J770" s="9" t="str">
        <f t="shared" si="162"/>
        <v/>
      </c>
      <c r="K770" s="11" t="e">
        <f t="shared" si="163"/>
        <v>#VALUE!</v>
      </c>
      <c r="L770" s="11" t="e">
        <f t="shared" si="164"/>
        <v>#VALUE!</v>
      </c>
      <c r="M770" s="11" t="e">
        <f t="shared" si="165"/>
        <v>#VALUE!</v>
      </c>
      <c r="N770" s="11" t="e">
        <f>'OddsRatio_working_3-way'!K770+'OddsRatio_working_3-way'!L770+'OddsRatio_working_3-way'!M770-('OddsRatio_working_3-way'!K770*'OddsRatio_working_3-way'!L770)-('OddsRatio_working_3-way'!K770*'OddsRatio_working_3-way'!M770)-('OddsRatio_working_3-way'!L770*'OddsRatio_working_3-way'!M770)+('OddsRatio_working_3-way'!K770*'OddsRatio_working_3-way'!L770*'OddsRatio_working_3-way'!M770)-1</f>
        <v>#VALUE!</v>
      </c>
      <c r="O770" s="11">
        <f>0</f>
        <v>0</v>
      </c>
      <c r="P770" s="11" t="e">
        <f>('OddsRatio_working_3-way'!K770*'OddsRatio_working_3-way'!L770)+('OddsRatio_working_3-way'!K770*'OddsRatio_working_3-way'!M770)+('OddsRatio_working_3-way'!L770*'OddsRatio_working_3-way'!M770)-(3*'OddsRatio_working_3-way'!K770*'OddsRatio_working_3-way'!L770*'OddsRatio_working_3-way'!M770)</f>
        <v>#VALUE!</v>
      </c>
      <c r="Q770" s="11" t="e">
        <f>2*'OddsRatio_working_3-way'!K770*'OddsRatio_working_3-way'!L770*'OddsRatio_working_3-way'!M770</f>
        <v>#VALUE!</v>
      </c>
      <c r="R770" s="11" t="e">
        <f t="shared" si="166"/>
        <v>#VALUE!</v>
      </c>
      <c r="S770" s="11" t="e">
        <f t="shared" si="167"/>
        <v>#VALUE!</v>
      </c>
      <c r="T770" s="11" t="e">
        <f t="shared" si="168"/>
        <v>#VALUE!</v>
      </c>
      <c r="U770" s="11" t="e">
        <f>'OddsRatio_working_3-way'!S770-'OddsRatio_working_3-way'!R770^2/3</f>
        <v>#VALUE!</v>
      </c>
      <c r="V770" s="11" t="e">
        <f>'OddsRatio_working_3-way'!S770*'OddsRatio_working_3-way'!R770/3-2*'OddsRatio_working_3-way'!R770^3/27-'OddsRatio_working_3-way'!T770</f>
        <v>#VALUE!</v>
      </c>
      <c r="W770" s="11" t="e">
        <f>'OddsRatio_working_3-way'!V770^2+4*'OddsRatio_working_3-way'!U770^3/27</f>
        <v>#VALUE!</v>
      </c>
      <c r="X770" s="11" t="e">
        <f>IF('OddsRatio_working_3-way'!W770&gt;0,IF(ABS('OddsRatio_working_3-way'!V770+SQRT('OddsRatio_working_3-way'!W770))/2&gt;0,ABS('OddsRatio_working_3-way'!V770+SQRT('OddsRatio_working_3-way'!W770))/2,ABS('OddsRatio_working_3-way'!V770-SQRT('OddsRatio_working_3-way'!W770))/2),SQRT(-'OddsRatio_working_3-way'!U770^3/27))</f>
        <v>#VALUE!</v>
      </c>
      <c r="Y770" s="11" t="e">
        <f>IF('OddsRatio_working_3-way'!W770&gt;=0,IF('OddsRatio_working_3-way'!V770+SQRT('OddsRatio_working_3-way'!W770)&gt;0,0,PI()),ACOS('OddsRatio_working_3-way'!V770/(2*'OddsRatio_working_3-way'!X770)))</f>
        <v>#VALUE!</v>
      </c>
      <c r="Z770" s="11" t="e">
        <f>'OddsRatio_working_3-way'!X770^(1/3)*COS('OddsRatio_working_3-way'!Y770/3)</f>
        <v>#VALUE!</v>
      </c>
      <c r="AA770" s="11" t="e">
        <f>'OddsRatio_working_3-way'!X770^(1/3)*COS(('OddsRatio_working_3-way'!Y770+2*PI())/3)</f>
        <v>#VALUE!</v>
      </c>
      <c r="AB770" s="11" t="e">
        <f>'OddsRatio_working_3-way'!X770^(1/3)*COS(('OddsRatio_working_3-way'!Y770+4*PI())/3)</f>
        <v>#VALUE!</v>
      </c>
      <c r="AC770" s="11" t="e">
        <f>'OddsRatio_working_3-way'!X770^(1/3)*SIN('OddsRatio_working_3-way'!Y770/3)</f>
        <v>#VALUE!</v>
      </c>
      <c r="AD770" s="11" t="e">
        <f>'OddsRatio_working_3-way'!X770^(1/3)*SIN(('OddsRatio_working_3-way'!Y770+2*PI())/3)</f>
        <v>#VALUE!</v>
      </c>
      <c r="AE770" s="11" t="e">
        <f>'OddsRatio_working_3-way'!X770^(1/3)*SIN(('OddsRatio_working_3-way'!Y770+4*PI())/3)</f>
        <v>#VALUE!</v>
      </c>
      <c r="AF770" s="11" t="e">
        <f>-'OddsRatio_working_3-way'!U770/(3*'OddsRatio_working_3-way'!X770^(1/3))*COS(('OddsRatio_working_3-way'!Y770)/3)</f>
        <v>#VALUE!</v>
      </c>
      <c r="AG770" s="11" t="e">
        <f>-'OddsRatio_working_3-way'!U770/(3*'OddsRatio_working_3-way'!X770^(1/3))*COS(('OddsRatio_working_3-way'!Y770+2*PI())/3)</f>
        <v>#VALUE!</v>
      </c>
      <c r="AH770" s="11" t="e">
        <f>-'OddsRatio_working_3-way'!U770/(3*'OddsRatio_working_3-way'!X770^(1/3))*COS(('OddsRatio_working_3-way'!Y770+4*PI())/3)</f>
        <v>#VALUE!</v>
      </c>
      <c r="AI770" s="11" t="e">
        <f>'OddsRatio_working_3-way'!U770/(3*'OddsRatio_working_3-way'!X770^(1/3))*SIN(('OddsRatio_working_3-way'!Y770)/3)</f>
        <v>#VALUE!</v>
      </c>
      <c r="AJ770" s="11" t="e">
        <f>'OddsRatio_working_3-way'!U770/(3*'OddsRatio_working_3-way'!X770^(1/3))*SIN(('OddsRatio_working_3-way'!Y770+2*PI())/3)</f>
        <v>#VALUE!</v>
      </c>
      <c r="AK770" s="11" t="e">
        <f>'OddsRatio_working_3-way'!U770/(3*'OddsRatio_working_3-way'!X770^(1/3))*SIN(('OddsRatio_working_3-way'!Y770+4*PI())/3)</f>
        <v>#VALUE!</v>
      </c>
      <c r="AL770" s="11" t="e">
        <f>'OddsRatio_working_3-way'!Z770+'OddsRatio_working_3-way'!AF770</f>
        <v>#VALUE!</v>
      </c>
      <c r="AM770" s="11" t="e">
        <f>'OddsRatio_working_3-way'!AA770+'OddsRatio_working_3-way'!AG770</f>
        <v>#VALUE!</v>
      </c>
      <c r="AN770" s="11" t="e">
        <f>'OddsRatio_working_3-way'!AB770+'OddsRatio_working_3-way'!AH770</f>
        <v>#VALUE!</v>
      </c>
      <c r="AO770" s="11" t="e">
        <f>'OddsRatio_working_3-way'!AC770+'OddsRatio_working_3-way'!AI770</f>
        <v>#VALUE!</v>
      </c>
      <c r="AP770" s="11" t="e">
        <f>'OddsRatio_working_3-way'!AD770+'OddsRatio_working_3-way'!AJ770</f>
        <v>#VALUE!</v>
      </c>
      <c r="AQ770" s="11" t="e">
        <f>'OddsRatio_working_3-way'!AE770+'OddsRatio_working_3-way'!AK770</f>
        <v>#VALUE!</v>
      </c>
      <c r="AR770" s="10" t="str">
        <f>IF(A770="","",IF(('OddsRatio_working_3-way'!X770=0),IF(Q770&gt;0,-Q770^(1/3),(-Q770)^(1/3)),'OddsRatio_working_3-way'!AL770-'OddsRatio_working_3-way'!R770/3))</f>
        <v/>
      </c>
      <c r="AS770" s="11" t="e">
        <f>IF(('OddsRatio_working_3-way'!X770=0),IF(Q770&gt;0,-Q770^(1/3),(-Q770)^(1/3)),'OddsRatio_working_3-way'!AM770-'OddsRatio_working_3-way'!R770/3)</f>
        <v>#VALUE!</v>
      </c>
      <c r="AT770" s="11" t="e">
        <f>IF(('OddsRatio_working_3-way'!X770=0),IF(Q770&gt;0,-Q770^(1/3),(-Q770)^(1/3)),'OddsRatio_working_3-way'!AN770-'OddsRatio_working_3-way'!R770/3)</f>
        <v>#VALUE!</v>
      </c>
      <c r="AU770" s="11" t="e">
        <f>IF(('OddsRatio_working_3-way'!X770=0),0,'OddsRatio_working_3-way'!AO770)</f>
        <v>#VALUE!</v>
      </c>
      <c r="AV770" s="11" t="e">
        <f>IF(('OddsRatio_working_3-way'!X770=0),0,'OddsRatio_working_3-way'!AP770)</f>
        <v>#VALUE!</v>
      </c>
      <c r="AW770" s="11" t="e">
        <f>IF(('OddsRatio_working_3-way'!X770=0),0,'OddsRatio_working_3-way'!AQ770)</f>
        <v>#VALUE!</v>
      </c>
    </row>
    <row r="771" spans="1:4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9" t="e">
        <f t="shared" si="156"/>
        <v>#VALUE!</v>
      </c>
      <c r="E771" s="9" t="e">
        <f t="shared" si="157"/>
        <v>#VALUE!</v>
      </c>
      <c r="F771" s="9" t="e">
        <f t="shared" si="158"/>
        <v>#VALUE!</v>
      </c>
      <c r="G771" s="9" t="str">
        <f t="shared" si="159"/>
        <v/>
      </c>
      <c r="H771" s="9" t="str">
        <f t="shared" si="160"/>
        <v/>
      </c>
      <c r="I771" s="9" t="str">
        <f t="shared" si="161"/>
        <v/>
      </c>
      <c r="J771" s="9" t="str">
        <f t="shared" si="162"/>
        <v/>
      </c>
      <c r="K771" s="11" t="e">
        <f t="shared" si="163"/>
        <v>#VALUE!</v>
      </c>
      <c r="L771" s="11" t="e">
        <f t="shared" si="164"/>
        <v>#VALUE!</v>
      </c>
      <c r="M771" s="11" t="e">
        <f t="shared" si="165"/>
        <v>#VALUE!</v>
      </c>
      <c r="N771" s="11" t="e">
        <f>'OddsRatio_working_3-way'!K771+'OddsRatio_working_3-way'!L771+'OddsRatio_working_3-way'!M771-('OddsRatio_working_3-way'!K771*'OddsRatio_working_3-way'!L771)-('OddsRatio_working_3-way'!K771*'OddsRatio_working_3-way'!M771)-('OddsRatio_working_3-way'!L771*'OddsRatio_working_3-way'!M771)+('OddsRatio_working_3-way'!K771*'OddsRatio_working_3-way'!L771*'OddsRatio_working_3-way'!M771)-1</f>
        <v>#VALUE!</v>
      </c>
      <c r="O771" s="11">
        <f>0</f>
        <v>0</v>
      </c>
      <c r="P771" s="11" t="e">
        <f>('OddsRatio_working_3-way'!K771*'OddsRatio_working_3-way'!L771)+('OddsRatio_working_3-way'!K771*'OddsRatio_working_3-way'!M771)+('OddsRatio_working_3-way'!L771*'OddsRatio_working_3-way'!M771)-(3*'OddsRatio_working_3-way'!K771*'OddsRatio_working_3-way'!L771*'OddsRatio_working_3-way'!M771)</f>
        <v>#VALUE!</v>
      </c>
      <c r="Q771" s="11" t="e">
        <f>2*'OddsRatio_working_3-way'!K771*'OddsRatio_working_3-way'!L771*'OddsRatio_working_3-way'!M771</f>
        <v>#VALUE!</v>
      </c>
      <c r="R771" s="11" t="e">
        <f t="shared" si="166"/>
        <v>#VALUE!</v>
      </c>
      <c r="S771" s="11" t="e">
        <f t="shared" si="167"/>
        <v>#VALUE!</v>
      </c>
      <c r="T771" s="11" t="e">
        <f t="shared" si="168"/>
        <v>#VALUE!</v>
      </c>
      <c r="U771" s="11" t="e">
        <f>'OddsRatio_working_3-way'!S771-'OddsRatio_working_3-way'!R771^2/3</f>
        <v>#VALUE!</v>
      </c>
      <c r="V771" s="11" t="e">
        <f>'OddsRatio_working_3-way'!S771*'OddsRatio_working_3-way'!R771/3-2*'OddsRatio_working_3-way'!R771^3/27-'OddsRatio_working_3-way'!T771</f>
        <v>#VALUE!</v>
      </c>
      <c r="W771" s="11" t="e">
        <f>'OddsRatio_working_3-way'!V771^2+4*'OddsRatio_working_3-way'!U771^3/27</f>
        <v>#VALUE!</v>
      </c>
      <c r="X771" s="11" t="e">
        <f>IF('OddsRatio_working_3-way'!W771&gt;0,IF(ABS('OddsRatio_working_3-way'!V771+SQRT('OddsRatio_working_3-way'!W771))/2&gt;0,ABS('OddsRatio_working_3-way'!V771+SQRT('OddsRatio_working_3-way'!W771))/2,ABS('OddsRatio_working_3-way'!V771-SQRT('OddsRatio_working_3-way'!W771))/2),SQRT(-'OddsRatio_working_3-way'!U771^3/27))</f>
        <v>#VALUE!</v>
      </c>
      <c r="Y771" s="11" t="e">
        <f>IF('OddsRatio_working_3-way'!W771&gt;=0,IF('OddsRatio_working_3-way'!V771+SQRT('OddsRatio_working_3-way'!W771)&gt;0,0,PI()),ACOS('OddsRatio_working_3-way'!V771/(2*'OddsRatio_working_3-way'!X771)))</f>
        <v>#VALUE!</v>
      </c>
      <c r="Z771" s="11" t="e">
        <f>'OddsRatio_working_3-way'!X771^(1/3)*COS('OddsRatio_working_3-way'!Y771/3)</f>
        <v>#VALUE!</v>
      </c>
      <c r="AA771" s="11" t="e">
        <f>'OddsRatio_working_3-way'!X771^(1/3)*COS(('OddsRatio_working_3-way'!Y771+2*PI())/3)</f>
        <v>#VALUE!</v>
      </c>
      <c r="AB771" s="11" t="e">
        <f>'OddsRatio_working_3-way'!X771^(1/3)*COS(('OddsRatio_working_3-way'!Y771+4*PI())/3)</f>
        <v>#VALUE!</v>
      </c>
      <c r="AC771" s="11" t="e">
        <f>'OddsRatio_working_3-way'!X771^(1/3)*SIN('OddsRatio_working_3-way'!Y771/3)</f>
        <v>#VALUE!</v>
      </c>
      <c r="AD771" s="11" t="e">
        <f>'OddsRatio_working_3-way'!X771^(1/3)*SIN(('OddsRatio_working_3-way'!Y771+2*PI())/3)</f>
        <v>#VALUE!</v>
      </c>
      <c r="AE771" s="11" t="e">
        <f>'OddsRatio_working_3-way'!X771^(1/3)*SIN(('OddsRatio_working_3-way'!Y771+4*PI())/3)</f>
        <v>#VALUE!</v>
      </c>
      <c r="AF771" s="11" t="e">
        <f>-'OddsRatio_working_3-way'!U771/(3*'OddsRatio_working_3-way'!X771^(1/3))*COS(('OddsRatio_working_3-way'!Y771)/3)</f>
        <v>#VALUE!</v>
      </c>
      <c r="AG771" s="11" t="e">
        <f>-'OddsRatio_working_3-way'!U771/(3*'OddsRatio_working_3-way'!X771^(1/3))*COS(('OddsRatio_working_3-way'!Y771+2*PI())/3)</f>
        <v>#VALUE!</v>
      </c>
      <c r="AH771" s="11" t="e">
        <f>-'OddsRatio_working_3-way'!U771/(3*'OddsRatio_working_3-way'!X771^(1/3))*COS(('OddsRatio_working_3-way'!Y771+4*PI())/3)</f>
        <v>#VALUE!</v>
      </c>
      <c r="AI771" s="11" t="e">
        <f>'OddsRatio_working_3-way'!U771/(3*'OddsRatio_working_3-way'!X771^(1/3))*SIN(('OddsRatio_working_3-way'!Y771)/3)</f>
        <v>#VALUE!</v>
      </c>
      <c r="AJ771" s="11" t="e">
        <f>'OddsRatio_working_3-way'!U771/(3*'OddsRatio_working_3-way'!X771^(1/3))*SIN(('OddsRatio_working_3-way'!Y771+2*PI())/3)</f>
        <v>#VALUE!</v>
      </c>
      <c r="AK771" s="11" t="e">
        <f>'OddsRatio_working_3-way'!U771/(3*'OddsRatio_working_3-way'!X771^(1/3))*SIN(('OddsRatio_working_3-way'!Y771+4*PI())/3)</f>
        <v>#VALUE!</v>
      </c>
      <c r="AL771" s="11" t="e">
        <f>'OddsRatio_working_3-way'!Z771+'OddsRatio_working_3-way'!AF771</f>
        <v>#VALUE!</v>
      </c>
      <c r="AM771" s="11" t="e">
        <f>'OddsRatio_working_3-way'!AA771+'OddsRatio_working_3-way'!AG771</f>
        <v>#VALUE!</v>
      </c>
      <c r="AN771" s="11" t="e">
        <f>'OddsRatio_working_3-way'!AB771+'OddsRatio_working_3-way'!AH771</f>
        <v>#VALUE!</v>
      </c>
      <c r="AO771" s="11" t="e">
        <f>'OddsRatio_working_3-way'!AC771+'OddsRatio_working_3-way'!AI771</f>
        <v>#VALUE!</v>
      </c>
      <c r="AP771" s="11" t="e">
        <f>'OddsRatio_working_3-way'!AD771+'OddsRatio_working_3-way'!AJ771</f>
        <v>#VALUE!</v>
      </c>
      <c r="AQ771" s="11" t="e">
        <f>'OddsRatio_working_3-way'!AE771+'OddsRatio_working_3-way'!AK771</f>
        <v>#VALUE!</v>
      </c>
      <c r="AR771" s="10" t="str">
        <f>IF(A771="","",IF(('OddsRatio_working_3-way'!X771=0),IF(Q771&gt;0,-Q771^(1/3),(-Q771)^(1/3)),'OddsRatio_working_3-way'!AL771-'OddsRatio_working_3-way'!R771/3))</f>
        <v/>
      </c>
      <c r="AS771" s="11" t="e">
        <f>IF(('OddsRatio_working_3-way'!X771=0),IF(Q771&gt;0,-Q771^(1/3),(-Q771)^(1/3)),'OddsRatio_working_3-way'!AM771-'OddsRatio_working_3-way'!R771/3)</f>
        <v>#VALUE!</v>
      </c>
      <c r="AT771" s="11" t="e">
        <f>IF(('OddsRatio_working_3-way'!X771=0),IF(Q771&gt;0,-Q771^(1/3),(-Q771)^(1/3)),'OddsRatio_working_3-way'!AN771-'OddsRatio_working_3-way'!R771/3)</f>
        <v>#VALUE!</v>
      </c>
      <c r="AU771" s="11" t="e">
        <f>IF(('OddsRatio_working_3-way'!X771=0),0,'OddsRatio_working_3-way'!AO771)</f>
        <v>#VALUE!</v>
      </c>
      <c r="AV771" s="11" t="e">
        <f>IF(('OddsRatio_working_3-way'!X771=0),0,'OddsRatio_working_3-way'!AP771)</f>
        <v>#VALUE!</v>
      </c>
      <c r="AW771" s="11" t="e">
        <f>IF(('OddsRatio_working_3-way'!X771=0),0,'OddsRatio_working_3-way'!AQ771)</f>
        <v>#VALUE!</v>
      </c>
    </row>
    <row r="772" spans="1:4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9" t="e">
        <f t="shared" ref="D772:D835" si="169">(K772/(AR772+K772-(AR772*K772)))</f>
        <v>#VALUE!</v>
      </c>
      <c r="E772" s="9" t="e">
        <f t="shared" ref="E772:E835" si="170">(L772/(AR772+L772-(AR772*L772)))</f>
        <v>#VALUE!</v>
      </c>
      <c r="F772" s="9" t="e">
        <f t="shared" ref="F772:F835" si="171">(M772/(AR772+M772-(AR772*M772)))</f>
        <v>#VALUE!</v>
      </c>
      <c r="G772" s="9" t="str">
        <f t="shared" ref="G772:G835" si="172">AR772</f>
        <v/>
      </c>
      <c r="H772" s="9" t="str">
        <f t="shared" ref="H772:H835" si="173">IF(A772="","",1/D772)</f>
        <v/>
      </c>
      <c r="I772" s="9" t="str">
        <f t="shared" ref="I772:I835" si="174">IF(B772="","",1/E772)</f>
        <v/>
      </c>
      <c r="J772" s="9" t="str">
        <f t="shared" ref="J772:J835" si="175">IF(C772="","",1/F772)</f>
        <v/>
      </c>
      <c r="K772" s="11" t="e">
        <f t="shared" ref="K772:K835" si="176">1/A772</f>
        <v>#VALUE!</v>
      </c>
      <c r="L772" s="11" t="e">
        <f t="shared" ref="L772:L835" si="177">1/B772</f>
        <v>#VALUE!</v>
      </c>
      <c r="M772" s="11" t="e">
        <f t="shared" ref="M772:M835" si="178">1/C772</f>
        <v>#VALUE!</v>
      </c>
      <c r="N772" s="11" t="e">
        <f>'OddsRatio_working_3-way'!K772+'OddsRatio_working_3-way'!L772+'OddsRatio_working_3-way'!M772-('OddsRatio_working_3-way'!K772*'OddsRatio_working_3-way'!L772)-('OddsRatio_working_3-way'!K772*'OddsRatio_working_3-way'!M772)-('OddsRatio_working_3-way'!L772*'OddsRatio_working_3-way'!M772)+('OddsRatio_working_3-way'!K772*'OddsRatio_working_3-way'!L772*'OddsRatio_working_3-way'!M772)-1</f>
        <v>#VALUE!</v>
      </c>
      <c r="O772" s="11">
        <f>0</f>
        <v>0</v>
      </c>
      <c r="P772" s="11" t="e">
        <f>('OddsRatio_working_3-way'!K772*'OddsRatio_working_3-way'!L772)+('OddsRatio_working_3-way'!K772*'OddsRatio_working_3-way'!M772)+('OddsRatio_working_3-way'!L772*'OddsRatio_working_3-way'!M772)-(3*'OddsRatio_working_3-way'!K772*'OddsRatio_working_3-way'!L772*'OddsRatio_working_3-way'!M772)</f>
        <v>#VALUE!</v>
      </c>
      <c r="Q772" s="11" t="e">
        <f>2*'OddsRatio_working_3-way'!K772*'OddsRatio_working_3-way'!L772*'OddsRatio_working_3-way'!M772</f>
        <v>#VALUE!</v>
      </c>
      <c r="R772" s="11" t="e">
        <f t="shared" ref="R772:R835" si="179">O772/N772</f>
        <v>#VALUE!</v>
      </c>
      <c r="S772" s="11" t="e">
        <f t="shared" ref="S772:S835" si="180">P772/N772</f>
        <v>#VALUE!</v>
      </c>
      <c r="T772" s="11" t="e">
        <f t="shared" ref="T772:T835" si="181">Q772/N772</f>
        <v>#VALUE!</v>
      </c>
      <c r="U772" s="11" t="e">
        <f>'OddsRatio_working_3-way'!S772-'OddsRatio_working_3-way'!R772^2/3</f>
        <v>#VALUE!</v>
      </c>
      <c r="V772" s="11" t="e">
        <f>'OddsRatio_working_3-way'!S772*'OddsRatio_working_3-way'!R772/3-2*'OddsRatio_working_3-way'!R772^3/27-'OddsRatio_working_3-way'!T772</f>
        <v>#VALUE!</v>
      </c>
      <c r="W772" s="11" t="e">
        <f>'OddsRatio_working_3-way'!V772^2+4*'OddsRatio_working_3-way'!U772^3/27</f>
        <v>#VALUE!</v>
      </c>
      <c r="X772" s="11" t="e">
        <f>IF('OddsRatio_working_3-way'!W772&gt;0,IF(ABS('OddsRatio_working_3-way'!V772+SQRT('OddsRatio_working_3-way'!W772))/2&gt;0,ABS('OddsRatio_working_3-way'!V772+SQRT('OddsRatio_working_3-way'!W772))/2,ABS('OddsRatio_working_3-way'!V772-SQRT('OddsRatio_working_3-way'!W772))/2),SQRT(-'OddsRatio_working_3-way'!U772^3/27))</f>
        <v>#VALUE!</v>
      </c>
      <c r="Y772" s="11" t="e">
        <f>IF('OddsRatio_working_3-way'!W772&gt;=0,IF('OddsRatio_working_3-way'!V772+SQRT('OddsRatio_working_3-way'!W772)&gt;0,0,PI()),ACOS('OddsRatio_working_3-way'!V772/(2*'OddsRatio_working_3-way'!X772)))</f>
        <v>#VALUE!</v>
      </c>
      <c r="Z772" s="11" t="e">
        <f>'OddsRatio_working_3-way'!X772^(1/3)*COS('OddsRatio_working_3-way'!Y772/3)</f>
        <v>#VALUE!</v>
      </c>
      <c r="AA772" s="11" t="e">
        <f>'OddsRatio_working_3-way'!X772^(1/3)*COS(('OddsRatio_working_3-way'!Y772+2*PI())/3)</f>
        <v>#VALUE!</v>
      </c>
      <c r="AB772" s="11" t="e">
        <f>'OddsRatio_working_3-way'!X772^(1/3)*COS(('OddsRatio_working_3-way'!Y772+4*PI())/3)</f>
        <v>#VALUE!</v>
      </c>
      <c r="AC772" s="11" t="e">
        <f>'OddsRatio_working_3-way'!X772^(1/3)*SIN('OddsRatio_working_3-way'!Y772/3)</f>
        <v>#VALUE!</v>
      </c>
      <c r="AD772" s="11" t="e">
        <f>'OddsRatio_working_3-way'!X772^(1/3)*SIN(('OddsRatio_working_3-way'!Y772+2*PI())/3)</f>
        <v>#VALUE!</v>
      </c>
      <c r="AE772" s="11" t="e">
        <f>'OddsRatio_working_3-way'!X772^(1/3)*SIN(('OddsRatio_working_3-way'!Y772+4*PI())/3)</f>
        <v>#VALUE!</v>
      </c>
      <c r="AF772" s="11" t="e">
        <f>-'OddsRatio_working_3-way'!U772/(3*'OddsRatio_working_3-way'!X772^(1/3))*COS(('OddsRatio_working_3-way'!Y772)/3)</f>
        <v>#VALUE!</v>
      </c>
      <c r="AG772" s="11" t="e">
        <f>-'OddsRatio_working_3-way'!U772/(3*'OddsRatio_working_3-way'!X772^(1/3))*COS(('OddsRatio_working_3-way'!Y772+2*PI())/3)</f>
        <v>#VALUE!</v>
      </c>
      <c r="AH772" s="11" t="e">
        <f>-'OddsRatio_working_3-way'!U772/(3*'OddsRatio_working_3-way'!X772^(1/3))*COS(('OddsRatio_working_3-way'!Y772+4*PI())/3)</f>
        <v>#VALUE!</v>
      </c>
      <c r="AI772" s="11" t="e">
        <f>'OddsRatio_working_3-way'!U772/(3*'OddsRatio_working_3-way'!X772^(1/3))*SIN(('OddsRatio_working_3-way'!Y772)/3)</f>
        <v>#VALUE!</v>
      </c>
      <c r="AJ772" s="11" t="e">
        <f>'OddsRatio_working_3-way'!U772/(3*'OddsRatio_working_3-way'!X772^(1/3))*SIN(('OddsRatio_working_3-way'!Y772+2*PI())/3)</f>
        <v>#VALUE!</v>
      </c>
      <c r="AK772" s="11" t="e">
        <f>'OddsRatio_working_3-way'!U772/(3*'OddsRatio_working_3-way'!X772^(1/3))*SIN(('OddsRatio_working_3-way'!Y772+4*PI())/3)</f>
        <v>#VALUE!</v>
      </c>
      <c r="AL772" s="11" t="e">
        <f>'OddsRatio_working_3-way'!Z772+'OddsRatio_working_3-way'!AF772</f>
        <v>#VALUE!</v>
      </c>
      <c r="AM772" s="11" t="e">
        <f>'OddsRatio_working_3-way'!AA772+'OddsRatio_working_3-way'!AG772</f>
        <v>#VALUE!</v>
      </c>
      <c r="AN772" s="11" t="e">
        <f>'OddsRatio_working_3-way'!AB772+'OddsRatio_working_3-way'!AH772</f>
        <v>#VALUE!</v>
      </c>
      <c r="AO772" s="11" t="e">
        <f>'OddsRatio_working_3-way'!AC772+'OddsRatio_working_3-way'!AI772</f>
        <v>#VALUE!</v>
      </c>
      <c r="AP772" s="11" t="e">
        <f>'OddsRatio_working_3-way'!AD772+'OddsRatio_working_3-way'!AJ772</f>
        <v>#VALUE!</v>
      </c>
      <c r="AQ772" s="11" t="e">
        <f>'OddsRatio_working_3-way'!AE772+'OddsRatio_working_3-way'!AK772</f>
        <v>#VALUE!</v>
      </c>
      <c r="AR772" s="10" t="str">
        <f>IF(A772="","",IF(('OddsRatio_working_3-way'!X772=0),IF(Q772&gt;0,-Q772^(1/3),(-Q772)^(1/3)),'OddsRatio_working_3-way'!AL772-'OddsRatio_working_3-way'!R772/3))</f>
        <v/>
      </c>
      <c r="AS772" s="11" t="e">
        <f>IF(('OddsRatio_working_3-way'!X772=0),IF(Q772&gt;0,-Q772^(1/3),(-Q772)^(1/3)),'OddsRatio_working_3-way'!AM772-'OddsRatio_working_3-way'!R772/3)</f>
        <v>#VALUE!</v>
      </c>
      <c r="AT772" s="11" t="e">
        <f>IF(('OddsRatio_working_3-way'!X772=0),IF(Q772&gt;0,-Q772^(1/3),(-Q772)^(1/3)),'OddsRatio_working_3-way'!AN772-'OddsRatio_working_3-way'!R772/3)</f>
        <v>#VALUE!</v>
      </c>
      <c r="AU772" s="11" t="e">
        <f>IF(('OddsRatio_working_3-way'!X772=0),0,'OddsRatio_working_3-way'!AO772)</f>
        <v>#VALUE!</v>
      </c>
      <c r="AV772" s="11" t="e">
        <f>IF(('OddsRatio_working_3-way'!X772=0),0,'OddsRatio_working_3-way'!AP772)</f>
        <v>#VALUE!</v>
      </c>
      <c r="AW772" s="11" t="e">
        <f>IF(('OddsRatio_working_3-way'!X772=0),0,'OddsRatio_working_3-way'!AQ772)</f>
        <v>#VALUE!</v>
      </c>
    </row>
    <row r="773" spans="1:4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9" t="e">
        <f t="shared" si="169"/>
        <v>#VALUE!</v>
      </c>
      <c r="E773" s="9" t="e">
        <f t="shared" si="170"/>
        <v>#VALUE!</v>
      </c>
      <c r="F773" s="9" t="e">
        <f t="shared" si="171"/>
        <v>#VALUE!</v>
      </c>
      <c r="G773" s="9" t="str">
        <f t="shared" si="172"/>
        <v/>
      </c>
      <c r="H773" s="9" t="str">
        <f t="shared" si="173"/>
        <v/>
      </c>
      <c r="I773" s="9" t="str">
        <f t="shared" si="174"/>
        <v/>
      </c>
      <c r="J773" s="9" t="str">
        <f t="shared" si="175"/>
        <v/>
      </c>
      <c r="K773" s="11" t="e">
        <f t="shared" si="176"/>
        <v>#VALUE!</v>
      </c>
      <c r="L773" s="11" t="e">
        <f t="shared" si="177"/>
        <v>#VALUE!</v>
      </c>
      <c r="M773" s="11" t="e">
        <f t="shared" si="178"/>
        <v>#VALUE!</v>
      </c>
      <c r="N773" s="11" t="e">
        <f>'OddsRatio_working_3-way'!K773+'OddsRatio_working_3-way'!L773+'OddsRatio_working_3-way'!M773-('OddsRatio_working_3-way'!K773*'OddsRatio_working_3-way'!L773)-('OddsRatio_working_3-way'!K773*'OddsRatio_working_3-way'!M773)-('OddsRatio_working_3-way'!L773*'OddsRatio_working_3-way'!M773)+('OddsRatio_working_3-way'!K773*'OddsRatio_working_3-way'!L773*'OddsRatio_working_3-way'!M773)-1</f>
        <v>#VALUE!</v>
      </c>
      <c r="O773" s="11">
        <f>0</f>
        <v>0</v>
      </c>
      <c r="P773" s="11" t="e">
        <f>('OddsRatio_working_3-way'!K773*'OddsRatio_working_3-way'!L773)+('OddsRatio_working_3-way'!K773*'OddsRatio_working_3-way'!M773)+('OddsRatio_working_3-way'!L773*'OddsRatio_working_3-way'!M773)-(3*'OddsRatio_working_3-way'!K773*'OddsRatio_working_3-way'!L773*'OddsRatio_working_3-way'!M773)</f>
        <v>#VALUE!</v>
      </c>
      <c r="Q773" s="11" t="e">
        <f>2*'OddsRatio_working_3-way'!K773*'OddsRatio_working_3-way'!L773*'OddsRatio_working_3-way'!M773</f>
        <v>#VALUE!</v>
      </c>
      <c r="R773" s="11" t="e">
        <f t="shared" si="179"/>
        <v>#VALUE!</v>
      </c>
      <c r="S773" s="11" t="e">
        <f t="shared" si="180"/>
        <v>#VALUE!</v>
      </c>
      <c r="T773" s="11" t="e">
        <f t="shared" si="181"/>
        <v>#VALUE!</v>
      </c>
      <c r="U773" s="11" t="e">
        <f>'OddsRatio_working_3-way'!S773-'OddsRatio_working_3-way'!R773^2/3</f>
        <v>#VALUE!</v>
      </c>
      <c r="V773" s="11" t="e">
        <f>'OddsRatio_working_3-way'!S773*'OddsRatio_working_3-way'!R773/3-2*'OddsRatio_working_3-way'!R773^3/27-'OddsRatio_working_3-way'!T773</f>
        <v>#VALUE!</v>
      </c>
      <c r="W773" s="11" t="e">
        <f>'OddsRatio_working_3-way'!V773^2+4*'OddsRatio_working_3-way'!U773^3/27</f>
        <v>#VALUE!</v>
      </c>
      <c r="X773" s="11" t="e">
        <f>IF('OddsRatio_working_3-way'!W773&gt;0,IF(ABS('OddsRatio_working_3-way'!V773+SQRT('OddsRatio_working_3-way'!W773))/2&gt;0,ABS('OddsRatio_working_3-way'!V773+SQRT('OddsRatio_working_3-way'!W773))/2,ABS('OddsRatio_working_3-way'!V773-SQRT('OddsRatio_working_3-way'!W773))/2),SQRT(-'OddsRatio_working_3-way'!U773^3/27))</f>
        <v>#VALUE!</v>
      </c>
      <c r="Y773" s="11" t="e">
        <f>IF('OddsRatio_working_3-way'!W773&gt;=0,IF('OddsRatio_working_3-way'!V773+SQRT('OddsRatio_working_3-way'!W773)&gt;0,0,PI()),ACOS('OddsRatio_working_3-way'!V773/(2*'OddsRatio_working_3-way'!X773)))</f>
        <v>#VALUE!</v>
      </c>
      <c r="Z773" s="11" t="e">
        <f>'OddsRatio_working_3-way'!X773^(1/3)*COS('OddsRatio_working_3-way'!Y773/3)</f>
        <v>#VALUE!</v>
      </c>
      <c r="AA773" s="11" t="e">
        <f>'OddsRatio_working_3-way'!X773^(1/3)*COS(('OddsRatio_working_3-way'!Y773+2*PI())/3)</f>
        <v>#VALUE!</v>
      </c>
      <c r="AB773" s="11" t="e">
        <f>'OddsRatio_working_3-way'!X773^(1/3)*COS(('OddsRatio_working_3-way'!Y773+4*PI())/3)</f>
        <v>#VALUE!</v>
      </c>
      <c r="AC773" s="11" t="e">
        <f>'OddsRatio_working_3-way'!X773^(1/3)*SIN('OddsRatio_working_3-way'!Y773/3)</f>
        <v>#VALUE!</v>
      </c>
      <c r="AD773" s="11" t="e">
        <f>'OddsRatio_working_3-way'!X773^(1/3)*SIN(('OddsRatio_working_3-way'!Y773+2*PI())/3)</f>
        <v>#VALUE!</v>
      </c>
      <c r="AE773" s="11" t="e">
        <f>'OddsRatio_working_3-way'!X773^(1/3)*SIN(('OddsRatio_working_3-way'!Y773+4*PI())/3)</f>
        <v>#VALUE!</v>
      </c>
      <c r="AF773" s="11" t="e">
        <f>-'OddsRatio_working_3-way'!U773/(3*'OddsRatio_working_3-way'!X773^(1/3))*COS(('OddsRatio_working_3-way'!Y773)/3)</f>
        <v>#VALUE!</v>
      </c>
      <c r="AG773" s="11" t="e">
        <f>-'OddsRatio_working_3-way'!U773/(3*'OddsRatio_working_3-way'!X773^(1/3))*COS(('OddsRatio_working_3-way'!Y773+2*PI())/3)</f>
        <v>#VALUE!</v>
      </c>
      <c r="AH773" s="11" t="e">
        <f>-'OddsRatio_working_3-way'!U773/(3*'OddsRatio_working_3-way'!X773^(1/3))*COS(('OddsRatio_working_3-way'!Y773+4*PI())/3)</f>
        <v>#VALUE!</v>
      </c>
      <c r="AI773" s="11" t="e">
        <f>'OddsRatio_working_3-way'!U773/(3*'OddsRatio_working_3-way'!X773^(1/3))*SIN(('OddsRatio_working_3-way'!Y773)/3)</f>
        <v>#VALUE!</v>
      </c>
      <c r="AJ773" s="11" t="e">
        <f>'OddsRatio_working_3-way'!U773/(3*'OddsRatio_working_3-way'!X773^(1/3))*SIN(('OddsRatio_working_3-way'!Y773+2*PI())/3)</f>
        <v>#VALUE!</v>
      </c>
      <c r="AK773" s="11" t="e">
        <f>'OddsRatio_working_3-way'!U773/(3*'OddsRatio_working_3-way'!X773^(1/3))*SIN(('OddsRatio_working_3-way'!Y773+4*PI())/3)</f>
        <v>#VALUE!</v>
      </c>
      <c r="AL773" s="11" t="e">
        <f>'OddsRatio_working_3-way'!Z773+'OddsRatio_working_3-way'!AF773</f>
        <v>#VALUE!</v>
      </c>
      <c r="AM773" s="11" t="e">
        <f>'OddsRatio_working_3-way'!AA773+'OddsRatio_working_3-way'!AG773</f>
        <v>#VALUE!</v>
      </c>
      <c r="AN773" s="11" t="e">
        <f>'OddsRatio_working_3-way'!AB773+'OddsRatio_working_3-way'!AH773</f>
        <v>#VALUE!</v>
      </c>
      <c r="AO773" s="11" t="e">
        <f>'OddsRatio_working_3-way'!AC773+'OddsRatio_working_3-way'!AI773</f>
        <v>#VALUE!</v>
      </c>
      <c r="AP773" s="11" t="e">
        <f>'OddsRatio_working_3-way'!AD773+'OddsRatio_working_3-way'!AJ773</f>
        <v>#VALUE!</v>
      </c>
      <c r="AQ773" s="11" t="e">
        <f>'OddsRatio_working_3-way'!AE773+'OddsRatio_working_3-way'!AK773</f>
        <v>#VALUE!</v>
      </c>
      <c r="AR773" s="10" t="str">
        <f>IF(A773="","",IF(('OddsRatio_working_3-way'!X773=0),IF(Q773&gt;0,-Q773^(1/3),(-Q773)^(1/3)),'OddsRatio_working_3-way'!AL773-'OddsRatio_working_3-way'!R773/3))</f>
        <v/>
      </c>
      <c r="AS773" s="11" t="e">
        <f>IF(('OddsRatio_working_3-way'!X773=0),IF(Q773&gt;0,-Q773^(1/3),(-Q773)^(1/3)),'OddsRatio_working_3-way'!AM773-'OddsRatio_working_3-way'!R773/3)</f>
        <v>#VALUE!</v>
      </c>
      <c r="AT773" s="11" t="e">
        <f>IF(('OddsRatio_working_3-way'!X773=0),IF(Q773&gt;0,-Q773^(1/3),(-Q773)^(1/3)),'OddsRatio_working_3-way'!AN773-'OddsRatio_working_3-way'!R773/3)</f>
        <v>#VALUE!</v>
      </c>
      <c r="AU773" s="11" t="e">
        <f>IF(('OddsRatio_working_3-way'!X773=0),0,'OddsRatio_working_3-way'!AO773)</f>
        <v>#VALUE!</v>
      </c>
      <c r="AV773" s="11" t="e">
        <f>IF(('OddsRatio_working_3-way'!X773=0),0,'OddsRatio_working_3-way'!AP773)</f>
        <v>#VALUE!</v>
      </c>
      <c r="AW773" s="11" t="e">
        <f>IF(('OddsRatio_working_3-way'!X773=0),0,'OddsRatio_working_3-way'!AQ773)</f>
        <v>#VALUE!</v>
      </c>
    </row>
    <row r="774" spans="1:4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9" t="e">
        <f t="shared" si="169"/>
        <v>#VALUE!</v>
      </c>
      <c r="E774" s="9" t="e">
        <f t="shared" si="170"/>
        <v>#VALUE!</v>
      </c>
      <c r="F774" s="9" t="e">
        <f t="shared" si="171"/>
        <v>#VALUE!</v>
      </c>
      <c r="G774" s="9" t="str">
        <f t="shared" si="172"/>
        <v/>
      </c>
      <c r="H774" s="9" t="str">
        <f t="shared" si="173"/>
        <v/>
      </c>
      <c r="I774" s="9" t="str">
        <f t="shared" si="174"/>
        <v/>
      </c>
      <c r="J774" s="9" t="str">
        <f t="shared" si="175"/>
        <v/>
      </c>
      <c r="K774" s="11" t="e">
        <f t="shared" si="176"/>
        <v>#VALUE!</v>
      </c>
      <c r="L774" s="11" t="e">
        <f t="shared" si="177"/>
        <v>#VALUE!</v>
      </c>
      <c r="M774" s="11" t="e">
        <f t="shared" si="178"/>
        <v>#VALUE!</v>
      </c>
      <c r="N774" s="11" t="e">
        <f>'OddsRatio_working_3-way'!K774+'OddsRatio_working_3-way'!L774+'OddsRatio_working_3-way'!M774-('OddsRatio_working_3-way'!K774*'OddsRatio_working_3-way'!L774)-('OddsRatio_working_3-way'!K774*'OddsRatio_working_3-way'!M774)-('OddsRatio_working_3-way'!L774*'OddsRatio_working_3-way'!M774)+('OddsRatio_working_3-way'!K774*'OddsRatio_working_3-way'!L774*'OddsRatio_working_3-way'!M774)-1</f>
        <v>#VALUE!</v>
      </c>
      <c r="O774" s="11">
        <f>0</f>
        <v>0</v>
      </c>
      <c r="P774" s="11" t="e">
        <f>('OddsRatio_working_3-way'!K774*'OddsRatio_working_3-way'!L774)+('OddsRatio_working_3-way'!K774*'OddsRatio_working_3-way'!M774)+('OddsRatio_working_3-way'!L774*'OddsRatio_working_3-way'!M774)-(3*'OddsRatio_working_3-way'!K774*'OddsRatio_working_3-way'!L774*'OddsRatio_working_3-way'!M774)</f>
        <v>#VALUE!</v>
      </c>
      <c r="Q774" s="11" t="e">
        <f>2*'OddsRatio_working_3-way'!K774*'OddsRatio_working_3-way'!L774*'OddsRatio_working_3-way'!M774</f>
        <v>#VALUE!</v>
      </c>
      <c r="R774" s="11" t="e">
        <f t="shared" si="179"/>
        <v>#VALUE!</v>
      </c>
      <c r="S774" s="11" t="e">
        <f t="shared" si="180"/>
        <v>#VALUE!</v>
      </c>
      <c r="T774" s="11" t="e">
        <f t="shared" si="181"/>
        <v>#VALUE!</v>
      </c>
      <c r="U774" s="11" t="e">
        <f>'OddsRatio_working_3-way'!S774-'OddsRatio_working_3-way'!R774^2/3</f>
        <v>#VALUE!</v>
      </c>
      <c r="V774" s="11" t="e">
        <f>'OddsRatio_working_3-way'!S774*'OddsRatio_working_3-way'!R774/3-2*'OddsRatio_working_3-way'!R774^3/27-'OddsRatio_working_3-way'!T774</f>
        <v>#VALUE!</v>
      </c>
      <c r="W774" s="11" t="e">
        <f>'OddsRatio_working_3-way'!V774^2+4*'OddsRatio_working_3-way'!U774^3/27</f>
        <v>#VALUE!</v>
      </c>
      <c r="X774" s="11" t="e">
        <f>IF('OddsRatio_working_3-way'!W774&gt;0,IF(ABS('OddsRatio_working_3-way'!V774+SQRT('OddsRatio_working_3-way'!W774))/2&gt;0,ABS('OddsRatio_working_3-way'!V774+SQRT('OddsRatio_working_3-way'!W774))/2,ABS('OddsRatio_working_3-way'!V774-SQRT('OddsRatio_working_3-way'!W774))/2),SQRT(-'OddsRatio_working_3-way'!U774^3/27))</f>
        <v>#VALUE!</v>
      </c>
      <c r="Y774" s="11" t="e">
        <f>IF('OddsRatio_working_3-way'!W774&gt;=0,IF('OddsRatio_working_3-way'!V774+SQRT('OddsRatio_working_3-way'!W774)&gt;0,0,PI()),ACOS('OddsRatio_working_3-way'!V774/(2*'OddsRatio_working_3-way'!X774)))</f>
        <v>#VALUE!</v>
      </c>
      <c r="Z774" s="11" t="e">
        <f>'OddsRatio_working_3-way'!X774^(1/3)*COS('OddsRatio_working_3-way'!Y774/3)</f>
        <v>#VALUE!</v>
      </c>
      <c r="AA774" s="11" t="e">
        <f>'OddsRatio_working_3-way'!X774^(1/3)*COS(('OddsRatio_working_3-way'!Y774+2*PI())/3)</f>
        <v>#VALUE!</v>
      </c>
      <c r="AB774" s="11" t="e">
        <f>'OddsRatio_working_3-way'!X774^(1/3)*COS(('OddsRatio_working_3-way'!Y774+4*PI())/3)</f>
        <v>#VALUE!</v>
      </c>
      <c r="AC774" s="11" t="e">
        <f>'OddsRatio_working_3-way'!X774^(1/3)*SIN('OddsRatio_working_3-way'!Y774/3)</f>
        <v>#VALUE!</v>
      </c>
      <c r="AD774" s="11" t="e">
        <f>'OddsRatio_working_3-way'!X774^(1/3)*SIN(('OddsRatio_working_3-way'!Y774+2*PI())/3)</f>
        <v>#VALUE!</v>
      </c>
      <c r="AE774" s="11" t="e">
        <f>'OddsRatio_working_3-way'!X774^(1/3)*SIN(('OddsRatio_working_3-way'!Y774+4*PI())/3)</f>
        <v>#VALUE!</v>
      </c>
      <c r="AF774" s="11" t="e">
        <f>-'OddsRatio_working_3-way'!U774/(3*'OddsRatio_working_3-way'!X774^(1/3))*COS(('OddsRatio_working_3-way'!Y774)/3)</f>
        <v>#VALUE!</v>
      </c>
      <c r="AG774" s="11" t="e">
        <f>-'OddsRatio_working_3-way'!U774/(3*'OddsRatio_working_3-way'!X774^(1/3))*COS(('OddsRatio_working_3-way'!Y774+2*PI())/3)</f>
        <v>#VALUE!</v>
      </c>
      <c r="AH774" s="11" t="e">
        <f>-'OddsRatio_working_3-way'!U774/(3*'OddsRatio_working_3-way'!X774^(1/3))*COS(('OddsRatio_working_3-way'!Y774+4*PI())/3)</f>
        <v>#VALUE!</v>
      </c>
      <c r="AI774" s="11" t="e">
        <f>'OddsRatio_working_3-way'!U774/(3*'OddsRatio_working_3-way'!X774^(1/3))*SIN(('OddsRatio_working_3-way'!Y774)/3)</f>
        <v>#VALUE!</v>
      </c>
      <c r="AJ774" s="11" t="e">
        <f>'OddsRatio_working_3-way'!U774/(3*'OddsRatio_working_3-way'!X774^(1/3))*SIN(('OddsRatio_working_3-way'!Y774+2*PI())/3)</f>
        <v>#VALUE!</v>
      </c>
      <c r="AK774" s="11" t="e">
        <f>'OddsRatio_working_3-way'!U774/(3*'OddsRatio_working_3-way'!X774^(1/3))*SIN(('OddsRatio_working_3-way'!Y774+4*PI())/3)</f>
        <v>#VALUE!</v>
      </c>
      <c r="AL774" s="11" t="e">
        <f>'OddsRatio_working_3-way'!Z774+'OddsRatio_working_3-way'!AF774</f>
        <v>#VALUE!</v>
      </c>
      <c r="AM774" s="11" t="e">
        <f>'OddsRatio_working_3-way'!AA774+'OddsRatio_working_3-way'!AG774</f>
        <v>#VALUE!</v>
      </c>
      <c r="AN774" s="11" t="e">
        <f>'OddsRatio_working_3-way'!AB774+'OddsRatio_working_3-way'!AH774</f>
        <v>#VALUE!</v>
      </c>
      <c r="AO774" s="11" t="e">
        <f>'OddsRatio_working_3-way'!AC774+'OddsRatio_working_3-way'!AI774</f>
        <v>#VALUE!</v>
      </c>
      <c r="AP774" s="11" t="e">
        <f>'OddsRatio_working_3-way'!AD774+'OddsRatio_working_3-way'!AJ774</f>
        <v>#VALUE!</v>
      </c>
      <c r="AQ774" s="11" t="e">
        <f>'OddsRatio_working_3-way'!AE774+'OddsRatio_working_3-way'!AK774</f>
        <v>#VALUE!</v>
      </c>
      <c r="AR774" s="10" t="str">
        <f>IF(A774="","",IF(('OddsRatio_working_3-way'!X774=0),IF(Q774&gt;0,-Q774^(1/3),(-Q774)^(1/3)),'OddsRatio_working_3-way'!AL774-'OddsRatio_working_3-way'!R774/3))</f>
        <v/>
      </c>
      <c r="AS774" s="11" t="e">
        <f>IF(('OddsRatio_working_3-way'!X774=0),IF(Q774&gt;0,-Q774^(1/3),(-Q774)^(1/3)),'OddsRatio_working_3-way'!AM774-'OddsRatio_working_3-way'!R774/3)</f>
        <v>#VALUE!</v>
      </c>
      <c r="AT774" s="11" t="e">
        <f>IF(('OddsRatio_working_3-way'!X774=0),IF(Q774&gt;0,-Q774^(1/3),(-Q774)^(1/3)),'OddsRatio_working_3-way'!AN774-'OddsRatio_working_3-way'!R774/3)</f>
        <v>#VALUE!</v>
      </c>
      <c r="AU774" s="11" t="e">
        <f>IF(('OddsRatio_working_3-way'!X774=0),0,'OddsRatio_working_3-way'!AO774)</f>
        <v>#VALUE!</v>
      </c>
      <c r="AV774" s="11" t="e">
        <f>IF(('OddsRatio_working_3-way'!X774=0),0,'OddsRatio_working_3-way'!AP774)</f>
        <v>#VALUE!</v>
      </c>
      <c r="AW774" s="11" t="e">
        <f>IF(('OddsRatio_working_3-way'!X774=0),0,'OddsRatio_working_3-way'!AQ774)</f>
        <v>#VALUE!</v>
      </c>
    </row>
    <row r="775" spans="1:4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9" t="e">
        <f t="shared" si="169"/>
        <v>#VALUE!</v>
      </c>
      <c r="E775" s="9" t="e">
        <f t="shared" si="170"/>
        <v>#VALUE!</v>
      </c>
      <c r="F775" s="9" t="e">
        <f t="shared" si="171"/>
        <v>#VALUE!</v>
      </c>
      <c r="G775" s="9" t="str">
        <f t="shared" si="172"/>
        <v/>
      </c>
      <c r="H775" s="9" t="str">
        <f t="shared" si="173"/>
        <v/>
      </c>
      <c r="I775" s="9" t="str">
        <f t="shared" si="174"/>
        <v/>
      </c>
      <c r="J775" s="9" t="str">
        <f t="shared" si="175"/>
        <v/>
      </c>
      <c r="K775" s="11" t="e">
        <f t="shared" si="176"/>
        <v>#VALUE!</v>
      </c>
      <c r="L775" s="11" t="e">
        <f t="shared" si="177"/>
        <v>#VALUE!</v>
      </c>
      <c r="M775" s="11" t="e">
        <f t="shared" si="178"/>
        <v>#VALUE!</v>
      </c>
      <c r="N775" s="11" t="e">
        <f>'OddsRatio_working_3-way'!K775+'OddsRatio_working_3-way'!L775+'OddsRatio_working_3-way'!M775-('OddsRatio_working_3-way'!K775*'OddsRatio_working_3-way'!L775)-('OddsRatio_working_3-way'!K775*'OddsRatio_working_3-way'!M775)-('OddsRatio_working_3-way'!L775*'OddsRatio_working_3-way'!M775)+('OddsRatio_working_3-way'!K775*'OddsRatio_working_3-way'!L775*'OddsRatio_working_3-way'!M775)-1</f>
        <v>#VALUE!</v>
      </c>
      <c r="O775" s="11">
        <f>0</f>
        <v>0</v>
      </c>
      <c r="P775" s="11" t="e">
        <f>('OddsRatio_working_3-way'!K775*'OddsRatio_working_3-way'!L775)+('OddsRatio_working_3-way'!K775*'OddsRatio_working_3-way'!M775)+('OddsRatio_working_3-way'!L775*'OddsRatio_working_3-way'!M775)-(3*'OddsRatio_working_3-way'!K775*'OddsRatio_working_3-way'!L775*'OddsRatio_working_3-way'!M775)</f>
        <v>#VALUE!</v>
      </c>
      <c r="Q775" s="11" t="e">
        <f>2*'OddsRatio_working_3-way'!K775*'OddsRatio_working_3-way'!L775*'OddsRatio_working_3-way'!M775</f>
        <v>#VALUE!</v>
      </c>
      <c r="R775" s="11" t="e">
        <f t="shared" si="179"/>
        <v>#VALUE!</v>
      </c>
      <c r="S775" s="11" t="e">
        <f t="shared" si="180"/>
        <v>#VALUE!</v>
      </c>
      <c r="T775" s="11" t="e">
        <f t="shared" si="181"/>
        <v>#VALUE!</v>
      </c>
      <c r="U775" s="11" t="e">
        <f>'OddsRatio_working_3-way'!S775-'OddsRatio_working_3-way'!R775^2/3</f>
        <v>#VALUE!</v>
      </c>
      <c r="V775" s="11" t="e">
        <f>'OddsRatio_working_3-way'!S775*'OddsRatio_working_3-way'!R775/3-2*'OddsRatio_working_3-way'!R775^3/27-'OddsRatio_working_3-way'!T775</f>
        <v>#VALUE!</v>
      </c>
      <c r="W775" s="11" t="e">
        <f>'OddsRatio_working_3-way'!V775^2+4*'OddsRatio_working_3-way'!U775^3/27</f>
        <v>#VALUE!</v>
      </c>
      <c r="X775" s="11" t="e">
        <f>IF('OddsRatio_working_3-way'!W775&gt;0,IF(ABS('OddsRatio_working_3-way'!V775+SQRT('OddsRatio_working_3-way'!W775))/2&gt;0,ABS('OddsRatio_working_3-way'!V775+SQRT('OddsRatio_working_3-way'!W775))/2,ABS('OddsRatio_working_3-way'!V775-SQRT('OddsRatio_working_3-way'!W775))/2),SQRT(-'OddsRatio_working_3-way'!U775^3/27))</f>
        <v>#VALUE!</v>
      </c>
      <c r="Y775" s="11" t="e">
        <f>IF('OddsRatio_working_3-way'!W775&gt;=0,IF('OddsRatio_working_3-way'!V775+SQRT('OddsRatio_working_3-way'!W775)&gt;0,0,PI()),ACOS('OddsRatio_working_3-way'!V775/(2*'OddsRatio_working_3-way'!X775)))</f>
        <v>#VALUE!</v>
      </c>
      <c r="Z775" s="11" t="e">
        <f>'OddsRatio_working_3-way'!X775^(1/3)*COS('OddsRatio_working_3-way'!Y775/3)</f>
        <v>#VALUE!</v>
      </c>
      <c r="AA775" s="11" t="e">
        <f>'OddsRatio_working_3-way'!X775^(1/3)*COS(('OddsRatio_working_3-way'!Y775+2*PI())/3)</f>
        <v>#VALUE!</v>
      </c>
      <c r="AB775" s="11" t="e">
        <f>'OddsRatio_working_3-way'!X775^(1/3)*COS(('OddsRatio_working_3-way'!Y775+4*PI())/3)</f>
        <v>#VALUE!</v>
      </c>
      <c r="AC775" s="11" t="e">
        <f>'OddsRatio_working_3-way'!X775^(1/3)*SIN('OddsRatio_working_3-way'!Y775/3)</f>
        <v>#VALUE!</v>
      </c>
      <c r="AD775" s="11" t="e">
        <f>'OddsRatio_working_3-way'!X775^(1/3)*SIN(('OddsRatio_working_3-way'!Y775+2*PI())/3)</f>
        <v>#VALUE!</v>
      </c>
      <c r="AE775" s="11" t="e">
        <f>'OddsRatio_working_3-way'!X775^(1/3)*SIN(('OddsRatio_working_3-way'!Y775+4*PI())/3)</f>
        <v>#VALUE!</v>
      </c>
      <c r="AF775" s="11" t="e">
        <f>-'OddsRatio_working_3-way'!U775/(3*'OddsRatio_working_3-way'!X775^(1/3))*COS(('OddsRatio_working_3-way'!Y775)/3)</f>
        <v>#VALUE!</v>
      </c>
      <c r="AG775" s="11" t="e">
        <f>-'OddsRatio_working_3-way'!U775/(3*'OddsRatio_working_3-way'!X775^(1/3))*COS(('OddsRatio_working_3-way'!Y775+2*PI())/3)</f>
        <v>#VALUE!</v>
      </c>
      <c r="AH775" s="11" t="e">
        <f>-'OddsRatio_working_3-way'!U775/(3*'OddsRatio_working_3-way'!X775^(1/3))*COS(('OddsRatio_working_3-way'!Y775+4*PI())/3)</f>
        <v>#VALUE!</v>
      </c>
      <c r="AI775" s="11" t="e">
        <f>'OddsRatio_working_3-way'!U775/(3*'OddsRatio_working_3-way'!X775^(1/3))*SIN(('OddsRatio_working_3-way'!Y775)/3)</f>
        <v>#VALUE!</v>
      </c>
      <c r="AJ775" s="11" t="e">
        <f>'OddsRatio_working_3-way'!U775/(3*'OddsRatio_working_3-way'!X775^(1/3))*SIN(('OddsRatio_working_3-way'!Y775+2*PI())/3)</f>
        <v>#VALUE!</v>
      </c>
      <c r="AK775" s="11" t="e">
        <f>'OddsRatio_working_3-way'!U775/(3*'OddsRatio_working_3-way'!X775^(1/3))*SIN(('OddsRatio_working_3-way'!Y775+4*PI())/3)</f>
        <v>#VALUE!</v>
      </c>
      <c r="AL775" s="11" t="e">
        <f>'OddsRatio_working_3-way'!Z775+'OddsRatio_working_3-way'!AF775</f>
        <v>#VALUE!</v>
      </c>
      <c r="AM775" s="11" t="e">
        <f>'OddsRatio_working_3-way'!AA775+'OddsRatio_working_3-way'!AG775</f>
        <v>#VALUE!</v>
      </c>
      <c r="AN775" s="11" t="e">
        <f>'OddsRatio_working_3-way'!AB775+'OddsRatio_working_3-way'!AH775</f>
        <v>#VALUE!</v>
      </c>
      <c r="AO775" s="11" t="e">
        <f>'OddsRatio_working_3-way'!AC775+'OddsRatio_working_3-way'!AI775</f>
        <v>#VALUE!</v>
      </c>
      <c r="AP775" s="11" t="e">
        <f>'OddsRatio_working_3-way'!AD775+'OddsRatio_working_3-way'!AJ775</f>
        <v>#VALUE!</v>
      </c>
      <c r="AQ775" s="11" t="e">
        <f>'OddsRatio_working_3-way'!AE775+'OddsRatio_working_3-way'!AK775</f>
        <v>#VALUE!</v>
      </c>
      <c r="AR775" s="10" t="str">
        <f>IF(A775="","",IF(('OddsRatio_working_3-way'!X775=0),IF(Q775&gt;0,-Q775^(1/3),(-Q775)^(1/3)),'OddsRatio_working_3-way'!AL775-'OddsRatio_working_3-way'!R775/3))</f>
        <v/>
      </c>
      <c r="AS775" s="11" t="e">
        <f>IF(('OddsRatio_working_3-way'!X775=0),IF(Q775&gt;0,-Q775^(1/3),(-Q775)^(1/3)),'OddsRatio_working_3-way'!AM775-'OddsRatio_working_3-way'!R775/3)</f>
        <v>#VALUE!</v>
      </c>
      <c r="AT775" s="11" t="e">
        <f>IF(('OddsRatio_working_3-way'!X775=0),IF(Q775&gt;0,-Q775^(1/3),(-Q775)^(1/3)),'OddsRatio_working_3-way'!AN775-'OddsRatio_working_3-way'!R775/3)</f>
        <v>#VALUE!</v>
      </c>
      <c r="AU775" s="11" t="e">
        <f>IF(('OddsRatio_working_3-way'!X775=0),0,'OddsRatio_working_3-way'!AO775)</f>
        <v>#VALUE!</v>
      </c>
      <c r="AV775" s="11" t="e">
        <f>IF(('OddsRatio_working_3-way'!X775=0),0,'OddsRatio_working_3-way'!AP775)</f>
        <v>#VALUE!</v>
      </c>
      <c r="AW775" s="11" t="e">
        <f>IF(('OddsRatio_working_3-way'!X775=0),0,'OddsRatio_working_3-way'!AQ775)</f>
        <v>#VALUE!</v>
      </c>
    </row>
    <row r="776" spans="1:4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9" t="e">
        <f t="shared" si="169"/>
        <v>#VALUE!</v>
      </c>
      <c r="E776" s="9" t="e">
        <f t="shared" si="170"/>
        <v>#VALUE!</v>
      </c>
      <c r="F776" s="9" t="e">
        <f t="shared" si="171"/>
        <v>#VALUE!</v>
      </c>
      <c r="G776" s="9" t="str">
        <f t="shared" si="172"/>
        <v/>
      </c>
      <c r="H776" s="9" t="str">
        <f t="shared" si="173"/>
        <v/>
      </c>
      <c r="I776" s="9" t="str">
        <f t="shared" si="174"/>
        <v/>
      </c>
      <c r="J776" s="9" t="str">
        <f t="shared" si="175"/>
        <v/>
      </c>
      <c r="K776" s="11" t="e">
        <f t="shared" si="176"/>
        <v>#VALUE!</v>
      </c>
      <c r="L776" s="11" t="e">
        <f t="shared" si="177"/>
        <v>#VALUE!</v>
      </c>
      <c r="M776" s="11" t="e">
        <f t="shared" si="178"/>
        <v>#VALUE!</v>
      </c>
      <c r="N776" s="11" t="e">
        <f>'OddsRatio_working_3-way'!K776+'OddsRatio_working_3-way'!L776+'OddsRatio_working_3-way'!M776-('OddsRatio_working_3-way'!K776*'OddsRatio_working_3-way'!L776)-('OddsRatio_working_3-way'!K776*'OddsRatio_working_3-way'!M776)-('OddsRatio_working_3-way'!L776*'OddsRatio_working_3-way'!M776)+('OddsRatio_working_3-way'!K776*'OddsRatio_working_3-way'!L776*'OddsRatio_working_3-way'!M776)-1</f>
        <v>#VALUE!</v>
      </c>
      <c r="O776" s="11">
        <f>0</f>
        <v>0</v>
      </c>
      <c r="P776" s="11" t="e">
        <f>('OddsRatio_working_3-way'!K776*'OddsRatio_working_3-way'!L776)+('OddsRatio_working_3-way'!K776*'OddsRatio_working_3-way'!M776)+('OddsRatio_working_3-way'!L776*'OddsRatio_working_3-way'!M776)-(3*'OddsRatio_working_3-way'!K776*'OddsRatio_working_3-way'!L776*'OddsRatio_working_3-way'!M776)</f>
        <v>#VALUE!</v>
      </c>
      <c r="Q776" s="11" t="e">
        <f>2*'OddsRatio_working_3-way'!K776*'OddsRatio_working_3-way'!L776*'OddsRatio_working_3-way'!M776</f>
        <v>#VALUE!</v>
      </c>
      <c r="R776" s="11" t="e">
        <f t="shared" si="179"/>
        <v>#VALUE!</v>
      </c>
      <c r="S776" s="11" t="e">
        <f t="shared" si="180"/>
        <v>#VALUE!</v>
      </c>
      <c r="T776" s="11" t="e">
        <f t="shared" si="181"/>
        <v>#VALUE!</v>
      </c>
      <c r="U776" s="11" t="e">
        <f>'OddsRatio_working_3-way'!S776-'OddsRatio_working_3-way'!R776^2/3</f>
        <v>#VALUE!</v>
      </c>
      <c r="V776" s="11" t="e">
        <f>'OddsRatio_working_3-way'!S776*'OddsRatio_working_3-way'!R776/3-2*'OddsRatio_working_3-way'!R776^3/27-'OddsRatio_working_3-way'!T776</f>
        <v>#VALUE!</v>
      </c>
      <c r="W776" s="11" t="e">
        <f>'OddsRatio_working_3-way'!V776^2+4*'OddsRatio_working_3-way'!U776^3/27</f>
        <v>#VALUE!</v>
      </c>
      <c r="X776" s="11" t="e">
        <f>IF('OddsRatio_working_3-way'!W776&gt;0,IF(ABS('OddsRatio_working_3-way'!V776+SQRT('OddsRatio_working_3-way'!W776))/2&gt;0,ABS('OddsRatio_working_3-way'!V776+SQRT('OddsRatio_working_3-way'!W776))/2,ABS('OddsRatio_working_3-way'!V776-SQRT('OddsRatio_working_3-way'!W776))/2),SQRT(-'OddsRatio_working_3-way'!U776^3/27))</f>
        <v>#VALUE!</v>
      </c>
      <c r="Y776" s="11" t="e">
        <f>IF('OddsRatio_working_3-way'!W776&gt;=0,IF('OddsRatio_working_3-way'!V776+SQRT('OddsRatio_working_3-way'!W776)&gt;0,0,PI()),ACOS('OddsRatio_working_3-way'!V776/(2*'OddsRatio_working_3-way'!X776)))</f>
        <v>#VALUE!</v>
      </c>
      <c r="Z776" s="11" t="e">
        <f>'OddsRatio_working_3-way'!X776^(1/3)*COS('OddsRatio_working_3-way'!Y776/3)</f>
        <v>#VALUE!</v>
      </c>
      <c r="AA776" s="11" t="e">
        <f>'OddsRatio_working_3-way'!X776^(1/3)*COS(('OddsRatio_working_3-way'!Y776+2*PI())/3)</f>
        <v>#VALUE!</v>
      </c>
      <c r="AB776" s="11" t="e">
        <f>'OddsRatio_working_3-way'!X776^(1/3)*COS(('OddsRatio_working_3-way'!Y776+4*PI())/3)</f>
        <v>#VALUE!</v>
      </c>
      <c r="AC776" s="11" t="e">
        <f>'OddsRatio_working_3-way'!X776^(1/3)*SIN('OddsRatio_working_3-way'!Y776/3)</f>
        <v>#VALUE!</v>
      </c>
      <c r="AD776" s="11" t="e">
        <f>'OddsRatio_working_3-way'!X776^(1/3)*SIN(('OddsRatio_working_3-way'!Y776+2*PI())/3)</f>
        <v>#VALUE!</v>
      </c>
      <c r="AE776" s="11" t="e">
        <f>'OddsRatio_working_3-way'!X776^(1/3)*SIN(('OddsRatio_working_3-way'!Y776+4*PI())/3)</f>
        <v>#VALUE!</v>
      </c>
      <c r="AF776" s="11" t="e">
        <f>-'OddsRatio_working_3-way'!U776/(3*'OddsRatio_working_3-way'!X776^(1/3))*COS(('OddsRatio_working_3-way'!Y776)/3)</f>
        <v>#VALUE!</v>
      </c>
      <c r="AG776" s="11" t="e">
        <f>-'OddsRatio_working_3-way'!U776/(3*'OddsRatio_working_3-way'!X776^(1/3))*COS(('OddsRatio_working_3-way'!Y776+2*PI())/3)</f>
        <v>#VALUE!</v>
      </c>
      <c r="AH776" s="11" t="e">
        <f>-'OddsRatio_working_3-way'!U776/(3*'OddsRatio_working_3-way'!X776^(1/3))*COS(('OddsRatio_working_3-way'!Y776+4*PI())/3)</f>
        <v>#VALUE!</v>
      </c>
      <c r="AI776" s="11" t="e">
        <f>'OddsRatio_working_3-way'!U776/(3*'OddsRatio_working_3-way'!X776^(1/3))*SIN(('OddsRatio_working_3-way'!Y776)/3)</f>
        <v>#VALUE!</v>
      </c>
      <c r="AJ776" s="11" t="e">
        <f>'OddsRatio_working_3-way'!U776/(3*'OddsRatio_working_3-way'!X776^(1/3))*SIN(('OddsRatio_working_3-way'!Y776+2*PI())/3)</f>
        <v>#VALUE!</v>
      </c>
      <c r="AK776" s="11" t="e">
        <f>'OddsRatio_working_3-way'!U776/(3*'OddsRatio_working_3-way'!X776^(1/3))*SIN(('OddsRatio_working_3-way'!Y776+4*PI())/3)</f>
        <v>#VALUE!</v>
      </c>
      <c r="AL776" s="11" t="e">
        <f>'OddsRatio_working_3-way'!Z776+'OddsRatio_working_3-way'!AF776</f>
        <v>#VALUE!</v>
      </c>
      <c r="AM776" s="11" t="e">
        <f>'OddsRatio_working_3-way'!AA776+'OddsRatio_working_3-way'!AG776</f>
        <v>#VALUE!</v>
      </c>
      <c r="AN776" s="11" t="e">
        <f>'OddsRatio_working_3-way'!AB776+'OddsRatio_working_3-way'!AH776</f>
        <v>#VALUE!</v>
      </c>
      <c r="AO776" s="11" t="e">
        <f>'OddsRatio_working_3-way'!AC776+'OddsRatio_working_3-way'!AI776</f>
        <v>#VALUE!</v>
      </c>
      <c r="AP776" s="11" t="e">
        <f>'OddsRatio_working_3-way'!AD776+'OddsRatio_working_3-way'!AJ776</f>
        <v>#VALUE!</v>
      </c>
      <c r="AQ776" s="11" t="e">
        <f>'OddsRatio_working_3-way'!AE776+'OddsRatio_working_3-way'!AK776</f>
        <v>#VALUE!</v>
      </c>
      <c r="AR776" s="10" t="str">
        <f>IF(A776="","",IF(('OddsRatio_working_3-way'!X776=0),IF(Q776&gt;0,-Q776^(1/3),(-Q776)^(1/3)),'OddsRatio_working_3-way'!AL776-'OddsRatio_working_3-way'!R776/3))</f>
        <v/>
      </c>
      <c r="AS776" s="11" t="e">
        <f>IF(('OddsRatio_working_3-way'!X776=0),IF(Q776&gt;0,-Q776^(1/3),(-Q776)^(1/3)),'OddsRatio_working_3-way'!AM776-'OddsRatio_working_3-way'!R776/3)</f>
        <v>#VALUE!</v>
      </c>
      <c r="AT776" s="11" t="e">
        <f>IF(('OddsRatio_working_3-way'!X776=0),IF(Q776&gt;0,-Q776^(1/3),(-Q776)^(1/3)),'OddsRatio_working_3-way'!AN776-'OddsRatio_working_3-way'!R776/3)</f>
        <v>#VALUE!</v>
      </c>
      <c r="AU776" s="11" t="e">
        <f>IF(('OddsRatio_working_3-way'!X776=0),0,'OddsRatio_working_3-way'!AO776)</f>
        <v>#VALUE!</v>
      </c>
      <c r="AV776" s="11" t="e">
        <f>IF(('OddsRatio_working_3-way'!X776=0),0,'OddsRatio_working_3-way'!AP776)</f>
        <v>#VALUE!</v>
      </c>
      <c r="AW776" s="11" t="e">
        <f>IF(('OddsRatio_working_3-way'!X776=0),0,'OddsRatio_working_3-way'!AQ776)</f>
        <v>#VALUE!</v>
      </c>
    </row>
    <row r="777" spans="1:4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9" t="e">
        <f t="shared" si="169"/>
        <v>#VALUE!</v>
      </c>
      <c r="E777" s="9" t="e">
        <f t="shared" si="170"/>
        <v>#VALUE!</v>
      </c>
      <c r="F777" s="9" t="e">
        <f t="shared" si="171"/>
        <v>#VALUE!</v>
      </c>
      <c r="G777" s="9" t="str">
        <f t="shared" si="172"/>
        <v/>
      </c>
      <c r="H777" s="9" t="str">
        <f t="shared" si="173"/>
        <v/>
      </c>
      <c r="I777" s="9" t="str">
        <f t="shared" si="174"/>
        <v/>
      </c>
      <c r="J777" s="9" t="str">
        <f t="shared" si="175"/>
        <v/>
      </c>
      <c r="K777" s="11" t="e">
        <f t="shared" si="176"/>
        <v>#VALUE!</v>
      </c>
      <c r="L777" s="11" t="e">
        <f t="shared" si="177"/>
        <v>#VALUE!</v>
      </c>
      <c r="M777" s="11" t="e">
        <f t="shared" si="178"/>
        <v>#VALUE!</v>
      </c>
      <c r="N777" s="11" t="e">
        <f>'OddsRatio_working_3-way'!K777+'OddsRatio_working_3-way'!L777+'OddsRatio_working_3-way'!M777-('OddsRatio_working_3-way'!K777*'OddsRatio_working_3-way'!L777)-('OddsRatio_working_3-way'!K777*'OddsRatio_working_3-way'!M777)-('OddsRatio_working_3-way'!L777*'OddsRatio_working_3-way'!M777)+('OddsRatio_working_3-way'!K777*'OddsRatio_working_3-way'!L777*'OddsRatio_working_3-way'!M777)-1</f>
        <v>#VALUE!</v>
      </c>
      <c r="O777" s="11">
        <f>0</f>
        <v>0</v>
      </c>
      <c r="P777" s="11" t="e">
        <f>('OddsRatio_working_3-way'!K777*'OddsRatio_working_3-way'!L777)+('OddsRatio_working_3-way'!K777*'OddsRatio_working_3-way'!M777)+('OddsRatio_working_3-way'!L777*'OddsRatio_working_3-way'!M777)-(3*'OddsRatio_working_3-way'!K777*'OddsRatio_working_3-way'!L777*'OddsRatio_working_3-way'!M777)</f>
        <v>#VALUE!</v>
      </c>
      <c r="Q777" s="11" t="e">
        <f>2*'OddsRatio_working_3-way'!K777*'OddsRatio_working_3-way'!L777*'OddsRatio_working_3-way'!M777</f>
        <v>#VALUE!</v>
      </c>
      <c r="R777" s="11" t="e">
        <f t="shared" si="179"/>
        <v>#VALUE!</v>
      </c>
      <c r="S777" s="11" t="e">
        <f t="shared" si="180"/>
        <v>#VALUE!</v>
      </c>
      <c r="T777" s="11" t="e">
        <f t="shared" si="181"/>
        <v>#VALUE!</v>
      </c>
      <c r="U777" s="11" t="e">
        <f>'OddsRatio_working_3-way'!S777-'OddsRatio_working_3-way'!R777^2/3</f>
        <v>#VALUE!</v>
      </c>
      <c r="V777" s="11" t="e">
        <f>'OddsRatio_working_3-way'!S777*'OddsRatio_working_3-way'!R777/3-2*'OddsRatio_working_3-way'!R777^3/27-'OddsRatio_working_3-way'!T777</f>
        <v>#VALUE!</v>
      </c>
      <c r="W777" s="11" t="e">
        <f>'OddsRatio_working_3-way'!V777^2+4*'OddsRatio_working_3-way'!U777^3/27</f>
        <v>#VALUE!</v>
      </c>
      <c r="X777" s="11" t="e">
        <f>IF('OddsRatio_working_3-way'!W777&gt;0,IF(ABS('OddsRatio_working_3-way'!V777+SQRT('OddsRatio_working_3-way'!W777))/2&gt;0,ABS('OddsRatio_working_3-way'!V777+SQRT('OddsRatio_working_3-way'!W777))/2,ABS('OddsRatio_working_3-way'!V777-SQRT('OddsRatio_working_3-way'!W777))/2),SQRT(-'OddsRatio_working_3-way'!U777^3/27))</f>
        <v>#VALUE!</v>
      </c>
      <c r="Y777" s="11" t="e">
        <f>IF('OddsRatio_working_3-way'!W777&gt;=0,IF('OddsRatio_working_3-way'!V777+SQRT('OddsRatio_working_3-way'!W777)&gt;0,0,PI()),ACOS('OddsRatio_working_3-way'!V777/(2*'OddsRatio_working_3-way'!X777)))</f>
        <v>#VALUE!</v>
      </c>
      <c r="Z777" s="11" t="e">
        <f>'OddsRatio_working_3-way'!X777^(1/3)*COS('OddsRatio_working_3-way'!Y777/3)</f>
        <v>#VALUE!</v>
      </c>
      <c r="AA777" s="11" t="e">
        <f>'OddsRatio_working_3-way'!X777^(1/3)*COS(('OddsRatio_working_3-way'!Y777+2*PI())/3)</f>
        <v>#VALUE!</v>
      </c>
      <c r="AB777" s="11" t="e">
        <f>'OddsRatio_working_3-way'!X777^(1/3)*COS(('OddsRatio_working_3-way'!Y777+4*PI())/3)</f>
        <v>#VALUE!</v>
      </c>
      <c r="AC777" s="11" t="e">
        <f>'OddsRatio_working_3-way'!X777^(1/3)*SIN('OddsRatio_working_3-way'!Y777/3)</f>
        <v>#VALUE!</v>
      </c>
      <c r="AD777" s="11" t="e">
        <f>'OddsRatio_working_3-way'!X777^(1/3)*SIN(('OddsRatio_working_3-way'!Y777+2*PI())/3)</f>
        <v>#VALUE!</v>
      </c>
      <c r="AE777" s="11" t="e">
        <f>'OddsRatio_working_3-way'!X777^(1/3)*SIN(('OddsRatio_working_3-way'!Y777+4*PI())/3)</f>
        <v>#VALUE!</v>
      </c>
      <c r="AF777" s="11" t="e">
        <f>-'OddsRatio_working_3-way'!U777/(3*'OddsRatio_working_3-way'!X777^(1/3))*COS(('OddsRatio_working_3-way'!Y777)/3)</f>
        <v>#VALUE!</v>
      </c>
      <c r="AG777" s="11" t="e">
        <f>-'OddsRatio_working_3-way'!U777/(3*'OddsRatio_working_3-way'!X777^(1/3))*COS(('OddsRatio_working_3-way'!Y777+2*PI())/3)</f>
        <v>#VALUE!</v>
      </c>
      <c r="AH777" s="11" t="e">
        <f>-'OddsRatio_working_3-way'!U777/(3*'OddsRatio_working_3-way'!X777^(1/3))*COS(('OddsRatio_working_3-way'!Y777+4*PI())/3)</f>
        <v>#VALUE!</v>
      </c>
      <c r="AI777" s="11" t="e">
        <f>'OddsRatio_working_3-way'!U777/(3*'OddsRatio_working_3-way'!X777^(1/3))*SIN(('OddsRatio_working_3-way'!Y777)/3)</f>
        <v>#VALUE!</v>
      </c>
      <c r="AJ777" s="11" t="e">
        <f>'OddsRatio_working_3-way'!U777/(3*'OddsRatio_working_3-way'!X777^(1/3))*SIN(('OddsRatio_working_3-way'!Y777+2*PI())/3)</f>
        <v>#VALUE!</v>
      </c>
      <c r="AK777" s="11" t="e">
        <f>'OddsRatio_working_3-way'!U777/(3*'OddsRatio_working_3-way'!X777^(1/3))*SIN(('OddsRatio_working_3-way'!Y777+4*PI())/3)</f>
        <v>#VALUE!</v>
      </c>
      <c r="AL777" s="11" t="e">
        <f>'OddsRatio_working_3-way'!Z777+'OddsRatio_working_3-way'!AF777</f>
        <v>#VALUE!</v>
      </c>
      <c r="AM777" s="11" t="e">
        <f>'OddsRatio_working_3-way'!AA777+'OddsRatio_working_3-way'!AG777</f>
        <v>#VALUE!</v>
      </c>
      <c r="AN777" s="11" t="e">
        <f>'OddsRatio_working_3-way'!AB777+'OddsRatio_working_3-way'!AH777</f>
        <v>#VALUE!</v>
      </c>
      <c r="AO777" s="11" t="e">
        <f>'OddsRatio_working_3-way'!AC777+'OddsRatio_working_3-way'!AI777</f>
        <v>#VALUE!</v>
      </c>
      <c r="AP777" s="11" t="e">
        <f>'OddsRatio_working_3-way'!AD777+'OddsRatio_working_3-way'!AJ777</f>
        <v>#VALUE!</v>
      </c>
      <c r="AQ777" s="11" t="e">
        <f>'OddsRatio_working_3-way'!AE777+'OddsRatio_working_3-way'!AK777</f>
        <v>#VALUE!</v>
      </c>
      <c r="AR777" s="10" t="str">
        <f>IF(A777="","",IF(('OddsRatio_working_3-way'!X777=0),IF(Q777&gt;0,-Q777^(1/3),(-Q777)^(1/3)),'OddsRatio_working_3-way'!AL777-'OddsRatio_working_3-way'!R777/3))</f>
        <v/>
      </c>
      <c r="AS777" s="11" t="e">
        <f>IF(('OddsRatio_working_3-way'!X777=0),IF(Q777&gt;0,-Q777^(1/3),(-Q777)^(1/3)),'OddsRatio_working_3-way'!AM777-'OddsRatio_working_3-way'!R777/3)</f>
        <v>#VALUE!</v>
      </c>
      <c r="AT777" s="11" t="e">
        <f>IF(('OddsRatio_working_3-way'!X777=0),IF(Q777&gt;0,-Q777^(1/3),(-Q777)^(1/3)),'OddsRatio_working_3-way'!AN777-'OddsRatio_working_3-way'!R777/3)</f>
        <v>#VALUE!</v>
      </c>
      <c r="AU777" s="11" t="e">
        <f>IF(('OddsRatio_working_3-way'!X777=0),0,'OddsRatio_working_3-way'!AO777)</f>
        <v>#VALUE!</v>
      </c>
      <c r="AV777" s="11" t="e">
        <f>IF(('OddsRatio_working_3-way'!X777=0),0,'OddsRatio_working_3-way'!AP777)</f>
        <v>#VALUE!</v>
      </c>
      <c r="AW777" s="11" t="e">
        <f>IF(('OddsRatio_working_3-way'!X777=0),0,'OddsRatio_working_3-way'!AQ777)</f>
        <v>#VALUE!</v>
      </c>
    </row>
    <row r="778" spans="1:4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9" t="e">
        <f t="shared" si="169"/>
        <v>#VALUE!</v>
      </c>
      <c r="E778" s="9" t="e">
        <f t="shared" si="170"/>
        <v>#VALUE!</v>
      </c>
      <c r="F778" s="9" t="e">
        <f t="shared" si="171"/>
        <v>#VALUE!</v>
      </c>
      <c r="G778" s="9" t="str">
        <f t="shared" si="172"/>
        <v/>
      </c>
      <c r="H778" s="9" t="str">
        <f t="shared" si="173"/>
        <v/>
      </c>
      <c r="I778" s="9" t="str">
        <f t="shared" si="174"/>
        <v/>
      </c>
      <c r="J778" s="9" t="str">
        <f t="shared" si="175"/>
        <v/>
      </c>
      <c r="K778" s="11" t="e">
        <f t="shared" si="176"/>
        <v>#VALUE!</v>
      </c>
      <c r="L778" s="11" t="e">
        <f t="shared" si="177"/>
        <v>#VALUE!</v>
      </c>
      <c r="M778" s="11" t="e">
        <f t="shared" si="178"/>
        <v>#VALUE!</v>
      </c>
      <c r="N778" s="11" t="e">
        <f>'OddsRatio_working_3-way'!K778+'OddsRatio_working_3-way'!L778+'OddsRatio_working_3-way'!M778-('OddsRatio_working_3-way'!K778*'OddsRatio_working_3-way'!L778)-('OddsRatio_working_3-way'!K778*'OddsRatio_working_3-way'!M778)-('OddsRatio_working_3-way'!L778*'OddsRatio_working_3-way'!M778)+('OddsRatio_working_3-way'!K778*'OddsRatio_working_3-way'!L778*'OddsRatio_working_3-way'!M778)-1</f>
        <v>#VALUE!</v>
      </c>
      <c r="O778" s="11">
        <f>0</f>
        <v>0</v>
      </c>
      <c r="P778" s="11" t="e">
        <f>('OddsRatio_working_3-way'!K778*'OddsRatio_working_3-way'!L778)+('OddsRatio_working_3-way'!K778*'OddsRatio_working_3-way'!M778)+('OddsRatio_working_3-way'!L778*'OddsRatio_working_3-way'!M778)-(3*'OddsRatio_working_3-way'!K778*'OddsRatio_working_3-way'!L778*'OddsRatio_working_3-way'!M778)</f>
        <v>#VALUE!</v>
      </c>
      <c r="Q778" s="11" t="e">
        <f>2*'OddsRatio_working_3-way'!K778*'OddsRatio_working_3-way'!L778*'OddsRatio_working_3-way'!M778</f>
        <v>#VALUE!</v>
      </c>
      <c r="R778" s="11" t="e">
        <f t="shared" si="179"/>
        <v>#VALUE!</v>
      </c>
      <c r="S778" s="11" t="e">
        <f t="shared" si="180"/>
        <v>#VALUE!</v>
      </c>
      <c r="T778" s="11" t="e">
        <f t="shared" si="181"/>
        <v>#VALUE!</v>
      </c>
      <c r="U778" s="11" t="e">
        <f>'OddsRatio_working_3-way'!S778-'OddsRatio_working_3-way'!R778^2/3</f>
        <v>#VALUE!</v>
      </c>
      <c r="V778" s="11" t="e">
        <f>'OddsRatio_working_3-way'!S778*'OddsRatio_working_3-way'!R778/3-2*'OddsRatio_working_3-way'!R778^3/27-'OddsRatio_working_3-way'!T778</f>
        <v>#VALUE!</v>
      </c>
      <c r="W778" s="11" t="e">
        <f>'OddsRatio_working_3-way'!V778^2+4*'OddsRatio_working_3-way'!U778^3/27</f>
        <v>#VALUE!</v>
      </c>
      <c r="X778" s="11" t="e">
        <f>IF('OddsRatio_working_3-way'!W778&gt;0,IF(ABS('OddsRatio_working_3-way'!V778+SQRT('OddsRatio_working_3-way'!W778))/2&gt;0,ABS('OddsRatio_working_3-way'!V778+SQRT('OddsRatio_working_3-way'!W778))/2,ABS('OddsRatio_working_3-way'!V778-SQRT('OddsRatio_working_3-way'!W778))/2),SQRT(-'OddsRatio_working_3-way'!U778^3/27))</f>
        <v>#VALUE!</v>
      </c>
      <c r="Y778" s="11" t="e">
        <f>IF('OddsRatio_working_3-way'!W778&gt;=0,IF('OddsRatio_working_3-way'!V778+SQRT('OddsRatio_working_3-way'!W778)&gt;0,0,PI()),ACOS('OddsRatio_working_3-way'!V778/(2*'OddsRatio_working_3-way'!X778)))</f>
        <v>#VALUE!</v>
      </c>
      <c r="Z778" s="11" t="e">
        <f>'OddsRatio_working_3-way'!X778^(1/3)*COS('OddsRatio_working_3-way'!Y778/3)</f>
        <v>#VALUE!</v>
      </c>
      <c r="AA778" s="11" t="e">
        <f>'OddsRatio_working_3-way'!X778^(1/3)*COS(('OddsRatio_working_3-way'!Y778+2*PI())/3)</f>
        <v>#VALUE!</v>
      </c>
      <c r="AB778" s="11" t="e">
        <f>'OddsRatio_working_3-way'!X778^(1/3)*COS(('OddsRatio_working_3-way'!Y778+4*PI())/3)</f>
        <v>#VALUE!</v>
      </c>
      <c r="AC778" s="11" t="e">
        <f>'OddsRatio_working_3-way'!X778^(1/3)*SIN('OddsRatio_working_3-way'!Y778/3)</f>
        <v>#VALUE!</v>
      </c>
      <c r="AD778" s="11" t="e">
        <f>'OddsRatio_working_3-way'!X778^(1/3)*SIN(('OddsRatio_working_3-way'!Y778+2*PI())/3)</f>
        <v>#VALUE!</v>
      </c>
      <c r="AE778" s="11" t="e">
        <f>'OddsRatio_working_3-way'!X778^(1/3)*SIN(('OddsRatio_working_3-way'!Y778+4*PI())/3)</f>
        <v>#VALUE!</v>
      </c>
      <c r="AF778" s="11" t="e">
        <f>-'OddsRatio_working_3-way'!U778/(3*'OddsRatio_working_3-way'!X778^(1/3))*COS(('OddsRatio_working_3-way'!Y778)/3)</f>
        <v>#VALUE!</v>
      </c>
      <c r="AG778" s="11" t="e">
        <f>-'OddsRatio_working_3-way'!U778/(3*'OddsRatio_working_3-way'!X778^(1/3))*COS(('OddsRatio_working_3-way'!Y778+2*PI())/3)</f>
        <v>#VALUE!</v>
      </c>
      <c r="AH778" s="11" t="e">
        <f>-'OddsRatio_working_3-way'!U778/(3*'OddsRatio_working_3-way'!X778^(1/3))*COS(('OddsRatio_working_3-way'!Y778+4*PI())/3)</f>
        <v>#VALUE!</v>
      </c>
      <c r="AI778" s="11" t="e">
        <f>'OddsRatio_working_3-way'!U778/(3*'OddsRatio_working_3-way'!X778^(1/3))*SIN(('OddsRatio_working_3-way'!Y778)/3)</f>
        <v>#VALUE!</v>
      </c>
      <c r="AJ778" s="11" t="e">
        <f>'OddsRatio_working_3-way'!U778/(3*'OddsRatio_working_3-way'!X778^(1/3))*SIN(('OddsRatio_working_3-way'!Y778+2*PI())/3)</f>
        <v>#VALUE!</v>
      </c>
      <c r="AK778" s="11" t="e">
        <f>'OddsRatio_working_3-way'!U778/(3*'OddsRatio_working_3-way'!X778^(1/3))*SIN(('OddsRatio_working_3-way'!Y778+4*PI())/3)</f>
        <v>#VALUE!</v>
      </c>
      <c r="AL778" s="11" t="e">
        <f>'OddsRatio_working_3-way'!Z778+'OddsRatio_working_3-way'!AF778</f>
        <v>#VALUE!</v>
      </c>
      <c r="AM778" s="11" t="e">
        <f>'OddsRatio_working_3-way'!AA778+'OddsRatio_working_3-way'!AG778</f>
        <v>#VALUE!</v>
      </c>
      <c r="AN778" s="11" t="e">
        <f>'OddsRatio_working_3-way'!AB778+'OddsRatio_working_3-way'!AH778</f>
        <v>#VALUE!</v>
      </c>
      <c r="AO778" s="11" t="e">
        <f>'OddsRatio_working_3-way'!AC778+'OddsRatio_working_3-way'!AI778</f>
        <v>#VALUE!</v>
      </c>
      <c r="AP778" s="11" t="e">
        <f>'OddsRatio_working_3-way'!AD778+'OddsRatio_working_3-way'!AJ778</f>
        <v>#VALUE!</v>
      </c>
      <c r="AQ778" s="11" t="e">
        <f>'OddsRatio_working_3-way'!AE778+'OddsRatio_working_3-way'!AK778</f>
        <v>#VALUE!</v>
      </c>
      <c r="AR778" s="10" t="str">
        <f>IF(A778="","",IF(('OddsRatio_working_3-way'!X778=0),IF(Q778&gt;0,-Q778^(1/3),(-Q778)^(1/3)),'OddsRatio_working_3-way'!AL778-'OddsRatio_working_3-way'!R778/3))</f>
        <v/>
      </c>
      <c r="AS778" s="11" t="e">
        <f>IF(('OddsRatio_working_3-way'!X778=0),IF(Q778&gt;0,-Q778^(1/3),(-Q778)^(1/3)),'OddsRatio_working_3-way'!AM778-'OddsRatio_working_3-way'!R778/3)</f>
        <v>#VALUE!</v>
      </c>
      <c r="AT778" s="11" t="e">
        <f>IF(('OddsRatio_working_3-way'!X778=0),IF(Q778&gt;0,-Q778^(1/3),(-Q778)^(1/3)),'OddsRatio_working_3-way'!AN778-'OddsRatio_working_3-way'!R778/3)</f>
        <v>#VALUE!</v>
      </c>
      <c r="AU778" s="11" t="e">
        <f>IF(('OddsRatio_working_3-way'!X778=0),0,'OddsRatio_working_3-way'!AO778)</f>
        <v>#VALUE!</v>
      </c>
      <c r="AV778" s="11" t="e">
        <f>IF(('OddsRatio_working_3-way'!X778=0),0,'OddsRatio_working_3-way'!AP778)</f>
        <v>#VALUE!</v>
      </c>
      <c r="AW778" s="11" t="e">
        <f>IF(('OddsRatio_working_3-way'!X778=0),0,'OddsRatio_working_3-way'!AQ778)</f>
        <v>#VALUE!</v>
      </c>
    </row>
    <row r="779" spans="1:4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9" t="e">
        <f t="shared" si="169"/>
        <v>#VALUE!</v>
      </c>
      <c r="E779" s="9" t="e">
        <f t="shared" si="170"/>
        <v>#VALUE!</v>
      </c>
      <c r="F779" s="9" t="e">
        <f t="shared" si="171"/>
        <v>#VALUE!</v>
      </c>
      <c r="G779" s="9" t="str">
        <f t="shared" si="172"/>
        <v/>
      </c>
      <c r="H779" s="9" t="str">
        <f t="shared" si="173"/>
        <v/>
      </c>
      <c r="I779" s="9" t="str">
        <f t="shared" si="174"/>
        <v/>
      </c>
      <c r="J779" s="9" t="str">
        <f t="shared" si="175"/>
        <v/>
      </c>
      <c r="K779" s="11" t="e">
        <f t="shared" si="176"/>
        <v>#VALUE!</v>
      </c>
      <c r="L779" s="11" t="e">
        <f t="shared" si="177"/>
        <v>#VALUE!</v>
      </c>
      <c r="M779" s="11" t="e">
        <f t="shared" si="178"/>
        <v>#VALUE!</v>
      </c>
      <c r="N779" s="11" t="e">
        <f>'OddsRatio_working_3-way'!K779+'OddsRatio_working_3-way'!L779+'OddsRatio_working_3-way'!M779-('OddsRatio_working_3-way'!K779*'OddsRatio_working_3-way'!L779)-('OddsRatio_working_3-way'!K779*'OddsRatio_working_3-way'!M779)-('OddsRatio_working_3-way'!L779*'OddsRatio_working_3-way'!M779)+('OddsRatio_working_3-way'!K779*'OddsRatio_working_3-way'!L779*'OddsRatio_working_3-way'!M779)-1</f>
        <v>#VALUE!</v>
      </c>
      <c r="O779" s="11">
        <f>0</f>
        <v>0</v>
      </c>
      <c r="P779" s="11" t="e">
        <f>('OddsRatio_working_3-way'!K779*'OddsRatio_working_3-way'!L779)+('OddsRatio_working_3-way'!K779*'OddsRatio_working_3-way'!M779)+('OddsRatio_working_3-way'!L779*'OddsRatio_working_3-way'!M779)-(3*'OddsRatio_working_3-way'!K779*'OddsRatio_working_3-way'!L779*'OddsRatio_working_3-way'!M779)</f>
        <v>#VALUE!</v>
      </c>
      <c r="Q779" s="11" t="e">
        <f>2*'OddsRatio_working_3-way'!K779*'OddsRatio_working_3-way'!L779*'OddsRatio_working_3-way'!M779</f>
        <v>#VALUE!</v>
      </c>
      <c r="R779" s="11" t="e">
        <f t="shared" si="179"/>
        <v>#VALUE!</v>
      </c>
      <c r="S779" s="11" t="e">
        <f t="shared" si="180"/>
        <v>#VALUE!</v>
      </c>
      <c r="T779" s="11" t="e">
        <f t="shared" si="181"/>
        <v>#VALUE!</v>
      </c>
      <c r="U779" s="11" t="e">
        <f>'OddsRatio_working_3-way'!S779-'OddsRatio_working_3-way'!R779^2/3</f>
        <v>#VALUE!</v>
      </c>
      <c r="V779" s="11" t="e">
        <f>'OddsRatio_working_3-way'!S779*'OddsRatio_working_3-way'!R779/3-2*'OddsRatio_working_3-way'!R779^3/27-'OddsRatio_working_3-way'!T779</f>
        <v>#VALUE!</v>
      </c>
      <c r="W779" s="11" t="e">
        <f>'OddsRatio_working_3-way'!V779^2+4*'OddsRatio_working_3-way'!U779^3/27</f>
        <v>#VALUE!</v>
      </c>
      <c r="X779" s="11" t="e">
        <f>IF('OddsRatio_working_3-way'!W779&gt;0,IF(ABS('OddsRatio_working_3-way'!V779+SQRT('OddsRatio_working_3-way'!W779))/2&gt;0,ABS('OddsRatio_working_3-way'!V779+SQRT('OddsRatio_working_3-way'!W779))/2,ABS('OddsRatio_working_3-way'!V779-SQRT('OddsRatio_working_3-way'!W779))/2),SQRT(-'OddsRatio_working_3-way'!U779^3/27))</f>
        <v>#VALUE!</v>
      </c>
      <c r="Y779" s="11" t="e">
        <f>IF('OddsRatio_working_3-way'!W779&gt;=0,IF('OddsRatio_working_3-way'!V779+SQRT('OddsRatio_working_3-way'!W779)&gt;0,0,PI()),ACOS('OddsRatio_working_3-way'!V779/(2*'OddsRatio_working_3-way'!X779)))</f>
        <v>#VALUE!</v>
      </c>
      <c r="Z779" s="11" t="e">
        <f>'OddsRatio_working_3-way'!X779^(1/3)*COS('OddsRatio_working_3-way'!Y779/3)</f>
        <v>#VALUE!</v>
      </c>
      <c r="AA779" s="11" t="e">
        <f>'OddsRatio_working_3-way'!X779^(1/3)*COS(('OddsRatio_working_3-way'!Y779+2*PI())/3)</f>
        <v>#VALUE!</v>
      </c>
      <c r="AB779" s="11" t="e">
        <f>'OddsRatio_working_3-way'!X779^(1/3)*COS(('OddsRatio_working_3-way'!Y779+4*PI())/3)</f>
        <v>#VALUE!</v>
      </c>
      <c r="AC779" s="11" t="e">
        <f>'OddsRatio_working_3-way'!X779^(1/3)*SIN('OddsRatio_working_3-way'!Y779/3)</f>
        <v>#VALUE!</v>
      </c>
      <c r="AD779" s="11" t="e">
        <f>'OddsRatio_working_3-way'!X779^(1/3)*SIN(('OddsRatio_working_3-way'!Y779+2*PI())/3)</f>
        <v>#VALUE!</v>
      </c>
      <c r="AE779" s="11" t="e">
        <f>'OddsRatio_working_3-way'!X779^(1/3)*SIN(('OddsRatio_working_3-way'!Y779+4*PI())/3)</f>
        <v>#VALUE!</v>
      </c>
      <c r="AF779" s="11" t="e">
        <f>-'OddsRatio_working_3-way'!U779/(3*'OddsRatio_working_3-way'!X779^(1/3))*COS(('OddsRatio_working_3-way'!Y779)/3)</f>
        <v>#VALUE!</v>
      </c>
      <c r="AG779" s="11" t="e">
        <f>-'OddsRatio_working_3-way'!U779/(3*'OddsRatio_working_3-way'!X779^(1/3))*COS(('OddsRatio_working_3-way'!Y779+2*PI())/3)</f>
        <v>#VALUE!</v>
      </c>
      <c r="AH779" s="11" t="e">
        <f>-'OddsRatio_working_3-way'!U779/(3*'OddsRatio_working_3-way'!X779^(1/3))*COS(('OddsRatio_working_3-way'!Y779+4*PI())/3)</f>
        <v>#VALUE!</v>
      </c>
      <c r="AI779" s="11" t="e">
        <f>'OddsRatio_working_3-way'!U779/(3*'OddsRatio_working_3-way'!X779^(1/3))*SIN(('OddsRatio_working_3-way'!Y779)/3)</f>
        <v>#VALUE!</v>
      </c>
      <c r="AJ779" s="11" t="e">
        <f>'OddsRatio_working_3-way'!U779/(3*'OddsRatio_working_3-way'!X779^(1/3))*SIN(('OddsRatio_working_3-way'!Y779+2*PI())/3)</f>
        <v>#VALUE!</v>
      </c>
      <c r="AK779" s="11" t="e">
        <f>'OddsRatio_working_3-way'!U779/(3*'OddsRatio_working_3-way'!X779^(1/3))*SIN(('OddsRatio_working_3-way'!Y779+4*PI())/3)</f>
        <v>#VALUE!</v>
      </c>
      <c r="AL779" s="11" t="e">
        <f>'OddsRatio_working_3-way'!Z779+'OddsRatio_working_3-way'!AF779</f>
        <v>#VALUE!</v>
      </c>
      <c r="AM779" s="11" t="e">
        <f>'OddsRatio_working_3-way'!AA779+'OddsRatio_working_3-way'!AG779</f>
        <v>#VALUE!</v>
      </c>
      <c r="AN779" s="11" t="e">
        <f>'OddsRatio_working_3-way'!AB779+'OddsRatio_working_3-way'!AH779</f>
        <v>#VALUE!</v>
      </c>
      <c r="AO779" s="11" t="e">
        <f>'OddsRatio_working_3-way'!AC779+'OddsRatio_working_3-way'!AI779</f>
        <v>#VALUE!</v>
      </c>
      <c r="AP779" s="11" t="e">
        <f>'OddsRatio_working_3-way'!AD779+'OddsRatio_working_3-way'!AJ779</f>
        <v>#VALUE!</v>
      </c>
      <c r="AQ779" s="11" t="e">
        <f>'OddsRatio_working_3-way'!AE779+'OddsRatio_working_3-way'!AK779</f>
        <v>#VALUE!</v>
      </c>
      <c r="AR779" s="10" t="str">
        <f>IF(A779="","",IF(('OddsRatio_working_3-way'!X779=0),IF(Q779&gt;0,-Q779^(1/3),(-Q779)^(1/3)),'OddsRatio_working_3-way'!AL779-'OddsRatio_working_3-way'!R779/3))</f>
        <v/>
      </c>
      <c r="AS779" s="11" t="e">
        <f>IF(('OddsRatio_working_3-way'!X779=0),IF(Q779&gt;0,-Q779^(1/3),(-Q779)^(1/3)),'OddsRatio_working_3-way'!AM779-'OddsRatio_working_3-way'!R779/3)</f>
        <v>#VALUE!</v>
      </c>
      <c r="AT779" s="11" t="e">
        <f>IF(('OddsRatio_working_3-way'!X779=0),IF(Q779&gt;0,-Q779^(1/3),(-Q779)^(1/3)),'OddsRatio_working_3-way'!AN779-'OddsRatio_working_3-way'!R779/3)</f>
        <v>#VALUE!</v>
      </c>
      <c r="AU779" s="11" t="e">
        <f>IF(('OddsRatio_working_3-way'!X779=0),0,'OddsRatio_working_3-way'!AO779)</f>
        <v>#VALUE!</v>
      </c>
      <c r="AV779" s="11" t="e">
        <f>IF(('OddsRatio_working_3-way'!X779=0),0,'OddsRatio_working_3-way'!AP779)</f>
        <v>#VALUE!</v>
      </c>
      <c r="AW779" s="11" t="e">
        <f>IF(('OddsRatio_working_3-way'!X779=0),0,'OddsRatio_working_3-way'!AQ779)</f>
        <v>#VALUE!</v>
      </c>
    </row>
    <row r="780" spans="1:4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9" t="e">
        <f t="shared" si="169"/>
        <v>#VALUE!</v>
      </c>
      <c r="E780" s="9" t="e">
        <f t="shared" si="170"/>
        <v>#VALUE!</v>
      </c>
      <c r="F780" s="9" t="e">
        <f t="shared" si="171"/>
        <v>#VALUE!</v>
      </c>
      <c r="G780" s="9" t="str">
        <f t="shared" si="172"/>
        <v/>
      </c>
      <c r="H780" s="9" t="str">
        <f t="shared" si="173"/>
        <v/>
      </c>
      <c r="I780" s="9" t="str">
        <f t="shared" si="174"/>
        <v/>
      </c>
      <c r="J780" s="9" t="str">
        <f t="shared" si="175"/>
        <v/>
      </c>
      <c r="K780" s="11" t="e">
        <f t="shared" si="176"/>
        <v>#VALUE!</v>
      </c>
      <c r="L780" s="11" t="e">
        <f t="shared" si="177"/>
        <v>#VALUE!</v>
      </c>
      <c r="M780" s="11" t="e">
        <f t="shared" si="178"/>
        <v>#VALUE!</v>
      </c>
      <c r="N780" s="11" t="e">
        <f>'OddsRatio_working_3-way'!K780+'OddsRatio_working_3-way'!L780+'OddsRatio_working_3-way'!M780-('OddsRatio_working_3-way'!K780*'OddsRatio_working_3-way'!L780)-('OddsRatio_working_3-way'!K780*'OddsRatio_working_3-way'!M780)-('OddsRatio_working_3-way'!L780*'OddsRatio_working_3-way'!M780)+('OddsRatio_working_3-way'!K780*'OddsRatio_working_3-way'!L780*'OddsRatio_working_3-way'!M780)-1</f>
        <v>#VALUE!</v>
      </c>
      <c r="O780" s="11">
        <f>0</f>
        <v>0</v>
      </c>
      <c r="P780" s="11" t="e">
        <f>('OddsRatio_working_3-way'!K780*'OddsRatio_working_3-way'!L780)+('OddsRatio_working_3-way'!K780*'OddsRatio_working_3-way'!M780)+('OddsRatio_working_3-way'!L780*'OddsRatio_working_3-way'!M780)-(3*'OddsRatio_working_3-way'!K780*'OddsRatio_working_3-way'!L780*'OddsRatio_working_3-way'!M780)</f>
        <v>#VALUE!</v>
      </c>
      <c r="Q780" s="11" t="e">
        <f>2*'OddsRatio_working_3-way'!K780*'OddsRatio_working_3-way'!L780*'OddsRatio_working_3-way'!M780</f>
        <v>#VALUE!</v>
      </c>
      <c r="R780" s="11" t="e">
        <f t="shared" si="179"/>
        <v>#VALUE!</v>
      </c>
      <c r="S780" s="11" t="e">
        <f t="shared" si="180"/>
        <v>#VALUE!</v>
      </c>
      <c r="T780" s="11" t="e">
        <f t="shared" si="181"/>
        <v>#VALUE!</v>
      </c>
      <c r="U780" s="11" t="e">
        <f>'OddsRatio_working_3-way'!S780-'OddsRatio_working_3-way'!R780^2/3</f>
        <v>#VALUE!</v>
      </c>
      <c r="V780" s="11" t="e">
        <f>'OddsRatio_working_3-way'!S780*'OddsRatio_working_3-way'!R780/3-2*'OddsRatio_working_3-way'!R780^3/27-'OddsRatio_working_3-way'!T780</f>
        <v>#VALUE!</v>
      </c>
      <c r="W780" s="11" t="e">
        <f>'OddsRatio_working_3-way'!V780^2+4*'OddsRatio_working_3-way'!U780^3/27</f>
        <v>#VALUE!</v>
      </c>
      <c r="X780" s="11" t="e">
        <f>IF('OddsRatio_working_3-way'!W780&gt;0,IF(ABS('OddsRatio_working_3-way'!V780+SQRT('OddsRatio_working_3-way'!W780))/2&gt;0,ABS('OddsRatio_working_3-way'!V780+SQRT('OddsRatio_working_3-way'!W780))/2,ABS('OddsRatio_working_3-way'!V780-SQRT('OddsRatio_working_3-way'!W780))/2),SQRT(-'OddsRatio_working_3-way'!U780^3/27))</f>
        <v>#VALUE!</v>
      </c>
      <c r="Y780" s="11" t="e">
        <f>IF('OddsRatio_working_3-way'!W780&gt;=0,IF('OddsRatio_working_3-way'!V780+SQRT('OddsRatio_working_3-way'!W780)&gt;0,0,PI()),ACOS('OddsRatio_working_3-way'!V780/(2*'OddsRatio_working_3-way'!X780)))</f>
        <v>#VALUE!</v>
      </c>
      <c r="Z780" s="11" t="e">
        <f>'OddsRatio_working_3-way'!X780^(1/3)*COS('OddsRatio_working_3-way'!Y780/3)</f>
        <v>#VALUE!</v>
      </c>
      <c r="AA780" s="11" t="e">
        <f>'OddsRatio_working_3-way'!X780^(1/3)*COS(('OddsRatio_working_3-way'!Y780+2*PI())/3)</f>
        <v>#VALUE!</v>
      </c>
      <c r="AB780" s="11" t="e">
        <f>'OddsRatio_working_3-way'!X780^(1/3)*COS(('OddsRatio_working_3-way'!Y780+4*PI())/3)</f>
        <v>#VALUE!</v>
      </c>
      <c r="AC780" s="11" t="e">
        <f>'OddsRatio_working_3-way'!X780^(1/3)*SIN('OddsRatio_working_3-way'!Y780/3)</f>
        <v>#VALUE!</v>
      </c>
      <c r="AD780" s="11" t="e">
        <f>'OddsRatio_working_3-way'!X780^(1/3)*SIN(('OddsRatio_working_3-way'!Y780+2*PI())/3)</f>
        <v>#VALUE!</v>
      </c>
      <c r="AE780" s="11" t="e">
        <f>'OddsRatio_working_3-way'!X780^(1/3)*SIN(('OddsRatio_working_3-way'!Y780+4*PI())/3)</f>
        <v>#VALUE!</v>
      </c>
      <c r="AF780" s="11" t="e">
        <f>-'OddsRatio_working_3-way'!U780/(3*'OddsRatio_working_3-way'!X780^(1/3))*COS(('OddsRatio_working_3-way'!Y780)/3)</f>
        <v>#VALUE!</v>
      </c>
      <c r="AG780" s="11" t="e">
        <f>-'OddsRatio_working_3-way'!U780/(3*'OddsRatio_working_3-way'!X780^(1/3))*COS(('OddsRatio_working_3-way'!Y780+2*PI())/3)</f>
        <v>#VALUE!</v>
      </c>
      <c r="AH780" s="11" t="e">
        <f>-'OddsRatio_working_3-way'!U780/(3*'OddsRatio_working_3-way'!X780^(1/3))*COS(('OddsRatio_working_3-way'!Y780+4*PI())/3)</f>
        <v>#VALUE!</v>
      </c>
      <c r="AI780" s="11" t="e">
        <f>'OddsRatio_working_3-way'!U780/(3*'OddsRatio_working_3-way'!X780^(1/3))*SIN(('OddsRatio_working_3-way'!Y780)/3)</f>
        <v>#VALUE!</v>
      </c>
      <c r="AJ780" s="11" t="e">
        <f>'OddsRatio_working_3-way'!U780/(3*'OddsRatio_working_3-way'!X780^(1/3))*SIN(('OddsRatio_working_3-way'!Y780+2*PI())/3)</f>
        <v>#VALUE!</v>
      </c>
      <c r="AK780" s="11" t="e">
        <f>'OddsRatio_working_3-way'!U780/(3*'OddsRatio_working_3-way'!X780^(1/3))*SIN(('OddsRatio_working_3-way'!Y780+4*PI())/3)</f>
        <v>#VALUE!</v>
      </c>
      <c r="AL780" s="11" t="e">
        <f>'OddsRatio_working_3-way'!Z780+'OddsRatio_working_3-way'!AF780</f>
        <v>#VALUE!</v>
      </c>
      <c r="AM780" s="11" t="e">
        <f>'OddsRatio_working_3-way'!AA780+'OddsRatio_working_3-way'!AG780</f>
        <v>#VALUE!</v>
      </c>
      <c r="AN780" s="11" t="e">
        <f>'OddsRatio_working_3-way'!AB780+'OddsRatio_working_3-way'!AH780</f>
        <v>#VALUE!</v>
      </c>
      <c r="AO780" s="11" t="e">
        <f>'OddsRatio_working_3-way'!AC780+'OddsRatio_working_3-way'!AI780</f>
        <v>#VALUE!</v>
      </c>
      <c r="AP780" s="11" t="e">
        <f>'OddsRatio_working_3-way'!AD780+'OddsRatio_working_3-way'!AJ780</f>
        <v>#VALUE!</v>
      </c>
      <c r="AQ780" s="11" t="e">
        <f>'OddsRatio_working_3-way'!AE780+'OddsRatio_working_3-way'!AK780</f>
        <v>#VALUE!</v>
      </c>
      <c r="AR780" s="10" t="str">
        <f>IF(A780="","",IF(('OddsRatio_working_3-way'!X780=0),IF(Q780&gt;0,-Q780^(1/3),(-Q780)^(1/3)),'OddsRatio_working_3-way'!AL780-'OddsRatio_working_3-way'!R780/3))</f>
        <v/>
      </c>
      <c r="AS780" s="11" t="e">
        <f>IF(('OddsRatio_working_3-way'!X780=0),IF(Q780&gt;0,-Q780^(1/3),(-Q780)^(1/3)),'OddsRatio_working_3-way'!AM780-'OddsRatio_working_3-way'!R780/3)</f>
        <v>#VALUE!</v>
      </c>
      <c r="AT780" s="11" t="e">
        <f>IF(('OddsRatio_working_3-way'!X780=0),IF(Q780&gt;0,-Q780^(1/3),(-Q780)^(1/3)),'OddsRatio_working_3-way'!AN780-'OddsRatio_working_3-way'!R780/3)</f>
        <v>#VALUE!</v>
      </c>
      <c r="AU780" s="11" t="e">
        <f>IF(('OddsRatio_working_3-way'!X780=0),0,'OddsRatio_working_3-way'!AO780)</f>
        <v>#VALUE!</v>
      </c>
      <c r="AV780" s="11" t="e">
        <f>IF(('OddsRatio_working_3-way'!X780=0),0,'OddsRatio_working_3-way'!AP780)</f>
        <v>#VALUE!</v>
      </c>
      <c r="AW780" s="11" t="e">
        <f>IF(('OddsRatio_working_3-way'!X780=0),0,'OddsRatio_working_3-way'!AQ780)</f>
        <v>#VALUE!</v>
      </c>
    </row>
    <row r="781" spans="1:4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9" t="e">
        <f t="shared" si="169"/>
        <v>#VALUE!</v>
      </c>
      <c r="E781" s="9" t="e">
        <f t="shared" si="170"/>
        <v>#VALUE!</v>
      </c>
      <c r="F781" s="9" t="e">
        <f t="shared" si="171"/>
        <v>#VALUE!</v>
      </c>
      <c r="G781" s="9" t="str">
        <f t="shared" si="172"/>
        <v/>
      </c>
      <c r="H781" s="9" t="str">
        <f t="shared" si="173"/>
        <v/>
      </c>
      <c r="I781" s="9" t="str">
        <f t="shared" si="174"/>
        <v/>
      </c>
      <c r="J781" s="9" t="str">
        <f t="shared" si="175"/>
        <v/>
      </c>
      <c r="K781" s="11" t="e">
        <f t="shared" si="176"/>
        <v>#VALUE!</v>
      </c>
      <c r="L781" s="11" t="e">
        <f t="shared" si="177"/>
        <v>#VALUE!</v>
      </c>
      <c r="M781" s="11" t="e">
        <f t="shared" si="178"/>
        <v>#VALUE!</v>
      </c>
      <c r="N781" s="11" t="e">
        <f>'OddsRatio_working_3-way'!K781+'OddsRatio_working_3-way'!L781+'OddsRatio_working_3-way'!M781-('OddsRatio_working_3-way'!K781*'OddsRatio_working_3-way'!L781)-('OddsRatio_working_3-way'!K781*'OddsRatio_working_3-way'!M781)-('OddsRatio_working_3-way'!L781*'OddsRatio_working_3-way'!M781)+('OddsRatio_working_3-way'!K781*'OddsRatio_working_3-way'!L781*'OddsRatio_working_3-way'!M781)-1</f>
        <v>#VALUE!</v>
      </c>
      <c r="O781" s="11">
        <f>0</f>
        <v>0</v>
      </c>
      <c r="P781" s="11" t="e">
        <f>('OddsRatio_working_3-way'!K781*'OddsRatio_working_3-way'!L781)+('OddsRatio_working_3-way'!K781*'OddsRatio_working_3-way'!M781)+('OddsRatio_working_3-way'!L781*'OddsRatio_working_3-way'!M781)-(3*'OddsRatio_working_3-way'!K781*'OddsRatio_working_3-way'!L781*'OddsRatio_working_3-way'!M781)</f>
        <v>#VALUE!</v>
      </c>
      <c r="Q781" s="11" t="e">
        <f>2*'OddsRatio_working_3-way'!K781*'OddsRatio_working_3-way'!L781*'OddsRatio_working_3-way'!M781</f>
        <v>#VALUE!</v>
      </c>
      <c r="R781" s="11" t="e">
        <f t="shared" si="179"/>
        <v>#VALUE!</v>
      </c>
      <c r="S781" s="11" t="e">
        <f t="shared" si="180"/>
        <v>#VALUE!</v>
      </c>
      <c r="T781" s="11" t="e">
        <f t="shared" si="181"/>
        <v>#VALUE!</v>
      </c>
      <c r="U781" s="11" t="e">
        <f>'OddsRatio_working_3-way'!S781-'OddsRatio_working_3-way'!R781^2/3</f>
        <v>#VALUE!</v>
      </c>
      <c r="V781" s="11" t="e">
        <f>'OddsRatio_working_3-way'!S781*'OddsRatio_working_3-way'!R781/3-2*'OddsRatio_working_3-way'!R781^3/27-'OddsRatio_working_3-way'!T781</f>
        <v>#VALUE!</v>
      </c>
      <c r="W781" s="11" t="e">
        <f>'OddsRatio_working_3-way'!V781^2+4*'OddsRatio_working_3-way'!U781^3/27</f>
        <v>#VALUE!</v>
      </c>
      <c r="X781" s="11" t="e">
        <f>IF('OddsRatio_working_3-way'!W781&gt;0,IF(ABS('OddsRatio_working_3-way'!V781+SQRT('OddsRatio_working_3-way'!W781))/2&gt;0,ABS('OddsRatio_working_3-way'!V781+SQRT('OddsRatio_working_3-way'!W781))/2,ABS('OddsRatio_working_3-way'!V781-SQRT('OddsRatio_working_3-way'!W781))/2),SQRT(-'OddsRatio_working_3-way'!U781^3/27))</f>
        <v>#VALUE!</v>
      </c>
      <c r="Y781" s="11" t="e">
        <f>IF('OddsRatio_working_3-way'!W781&gt;=0,IF('OddsRatio_working_3-way'!V781+SQRT('OddsRatio_working_3-way'!W781)&gt;0,0,PI()),ACOS('OddsRatio_working_3-way'!V781/(2*'OddsRatio_working_3-way'!X781)))</f>
        <v>#VALUE!</v>
      </c>
      <c r="Z781" s="11" t="e">
        <f>'OddsRatio_working_3-way'!X781^(1/3)*COS('OddsRatio_working_3-way'!Y781/3)</f>
        <v>#VALUE!</v>
      </c>
      <c r="AA781" s="11" t="e">
        <f>'OddsRatio_working_3-way'!X781^(1/3)*COS(('OddsRatio_working_3-way'!Y781+2*PI())/3)</f>
        <v>#VALUE!</v>
      </c>
      <c r="AB781" s="11" t="e">
        <f>'OddsRatio_working_3-way'!X781^(1/3)*COS(('OddsRatio_working_3-way'!Y781+4*PI())/3)</f>
        <v>#VALUE!</v>
      </c>
      <c r="AC781" s="11" t="e">
        <f>'OddsRatio_working_3-way'!X781^(1/3)*SIN('OddsRatio_working_3-way'!Y781/3)</f>
        <v>#VALUE!</v>
      </c>
      <c r="AD781" s="11" t="e">
        <f>'OddsRatio_working_3-way'!X781^(1/3)*SIN(('OddsRatio_working_3-way'!Y781+2*PI())/3)</f>
        <v>#VALUE!</v>
      </c>
      <c r="AE781" s="11" t="e">
        <f>'OddsRatio_working_3-way'!X781^(1/3)*SIN(('OddsRatio_working_3-way'!Y781+4*PI())/3)</f>
        <v>#VALUE!</v>
      </c>
      <c r="AF781" s="11" t="e">
        <f>-'OddsRatio_working_3-way'!U781/(3*'OddsRatio_working_3-way'!X781^(1/3))*COS(('OddsRatio_working_3-way'!Y781)/3)</f>
        <v>#VALUE!</v>
      </c>
      <c r="AG781" s="11" t="e">
        <f>-'OddsRatio_working_3-way'!U781/(3*'OddsRatio_working_3-way'!X781^(1/3))*COS(('OddsRatio_working_3-way'!Y781+2*PI())/3)</f>
        <v>#VALUE!</v>
      </c>
      <c r="AH781" s="11" t="e">
        <f>-'OddsRatio_working_3-way'!U781/(3*'OddsRatio_working_3-way'!X781^(1/3))*COS(('OddsRatio_working_3-way'!Y781+4*PI())/3)</f>
        <v>#VALUE!</v>
      </c>
      <c r="AI781" s="11" t="e">
        <f>'OddsRatio_working_3-way'!U781/(3*'OddsRatio_working_3-way'!X781^(1/3))*SIN(('OddsRatio_working_3-way'!Y781)/3)</f>
        <v>#VALUE!</v>
      </c>
      <c r="AJ781" s="11" t="e">
        <f>'OddsRatio_working_3-way'!U781/(3*'OddsRatio_working_3-way'!X781^(1/3))*SIN(('OddsRatio_working_3-way'!Y781+2*PI())/3)</f>
        <v>#VALUE!</v>
      </c>
      <c r="AK781" s="11" t="e">
        <f>'OddsRatio_working_3-way'!U781/(3*'OddsRatio_working_3-way'!X781^(1/3))*SIN(('OddsRatio_working_3-way'!Y781+4*PI())/3)</f>
        <v>#VALUE!</v>
      </c>
      <c r="AL781" s="11" t="e">
        <f>'OddsRatio_working_3-way'!Z781+'OddsRatio_working_3-way'!AF781</f>
        <v>#VALUE!</v>
      </c>
      <c r="AM781" s="11" t="e">
        <f>'OddsRatio_working_3-way'!AA781+'OddsRatio_working_3-way'!AG781</f>
        <v>#VALUE!</v>
      </c>
      <c r="AN781" s="11" t="e">
        <f>'OddsRatio_working_3-way'!AB781+'OddsRatio_working_3-way'!AH781</f>
        <v>#VALUE!</v>
      </c>
      <c r="AO781" s="11" t="e">
        <f>'OddsRatio_working_3-way'!AC781+'OddsRatio_working_3-way'!AI781</f>
        <v>#VALUE!</v>
      </c>
      <c r="AP781" s="11" t="e">
        <f>'OddsRatio_working_3-way'!AD781+'OddsRatio_working_3-way'!AJ781</f>
        <v>#VALUE!</v>
      </c>
      <c r="AQ781" s="11" t="e">
        <f>'OddsRatio_working_3-way'!AE781+'OddsRatio_working_3-way'!AK781</f>
        <v>#VALUE!</v>
      </c>
      <c r="AR781" s="10" t="str">
        <f>IF(A781="","",IF(('OddsRatio_working_3-way'!X781=0),IF(Q781&gt;0,-Q781^(1/3),(-Q781)^(1/3)),'OddsRatio_working_3-way'!AL781-'OddsRatio_working_3-way'!R781/3))</f>
        <v/>
      </c>
      <c r="AS781" s="11" t="e">
        <f>IF(('OddsRatio_working_3-way'!X781=0),IF(Q781&gt;0,-Q781^(1/3),(-Q781)^(1/3)),'OddsRatio_working_3-way'!AM781-'OddsRatio_working_3-way'!R781/3)</f>
        <v>#VALUE!</v>
      </c>
      <c r="AT781" s="11" t="e">
        <f>IF(('OddsRatio_working_3-way'!X781=0),IF(Q781&gt;0,-Q781^(1/3),(-Q781)^(1/3)),'OddsRatio_working_3-way'!AN781-'OddsRatio_working_3-way'!R781/3)</f>
        <v>#VALUE!</v>
      </c>
      <c r="AU781" s="11" t="e">
        <f>IF(('OddsRatio_working_3-way'!X781=0),0,'OddsRatio_working_3-way'!AO781)</f>
        <v>#VALUE!</v>
      </c>
      <c r="AV781" s="11" t="e">
        <f>IF(('OddsRatio_working_3-way'!X781=0),0,'OddsRatio_working_3-way'!AP781)</f>
        <v>#VALUE!</v>
      </c>
      <c r="AW781" s="11" t="e">
        <f>IF(('OddsRatio_working_3-way'!X781=0),0,'OddsRatio_working_3-way'!AQ781)</f>
        <v>#VALUE!</v>
      </c>
    </row>
    <row r="782" spans="1:4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9" t="e">
        <f t="shared" si="169"/>
        <v>#VALUE!</v>
      </c>
      <c r="E782" s="9" t="e">
        <f t="shared" si="170"/>
        <v>#VALUE!</v>
      </c>
      <c r="F782" s="9" t="e">
        <f t="shared" si="171"/>
        <v>#VALUE!</v>
      </c>
      <c r="G782" s="9" t="str">
        <f t="shared" si="172"/>
        <v/>
      </c>
      <c r="H782" s="9" t="str">
        <f t="shared" si="173"/>
        <v/>
      </c>
      <c r="I782" s="9" t="str">
        <f t="shared" si="174"/>
        <v/>
      </c>
      <c r="J782" s="9" t="str">
        <f t="shared" si="175"/>
        <v/>
      </c>
      <c r="K782" s="11" t="e">
        <f t="shared" si="176"/>
        <v>#VALUE!</v>
      </c>
      <c r="L782" s="11" t="e">
        <f t="shared" si="177"/>
        <v>#VALUE!</v>
      </c>
      <c r="M782" s="11" t="e">
        <f t="shared" si="178"/>
        <v>#VALUE!</v>
      </c>
      <c r="N782" s="11" t="e">
        <f>'OddsRatio_working_3-way'!K782+'OddsRatio_working_3-way'!L782+'OddsRatio_working_3-way'!M782-('OddsRatio_working_3-way'!K782*'OddsRatio_working_3-way'!L782)-('OddsRatio_working_3-way'!K782*'OddsRatio_working_3-way'!M782)-('OddsRatio_working_3-way'!L782*'OddsRatio_working_3-way'!M782)+('OddsRatio_working_3-way'!K782*'OddsRatio_working_3-way'!L782*'OddsRatio_working_3-way'!M782)-1</f>
        <v>#VALUE!</v>
      </c>
      <c r="O782" s="11">
        <f>0</f>
        <v>0</v>
      </c>
      <c r="P782" s="11" t="e">
        <f>('OddsRatio_working_3-way'!K782*'OddsRatio_working_3-way'!L782)+('OddsRatio_working_3-way'!K782*'OddsRatio_working_3-way'!M782)+('OddsRatio_working_3-way'!L782*'OddsRatio_working_3-way'!M782)-(3*'OddsRatio_working_3-way'!K782*'OddsRatio_working_3-way'!L782*'OddsRatio_working_3-way'!M782)</f>
        <v>#VALUE!</v>
      </c>
      <c r="Q782" s="11" t="e">
        <f>2*'OddsRatio_working_3-way'!K782*'OddsRatio_working_3-way'!L782*'OddsRatio_working_3-way'!M782</f>
        <v>#VALUE!</v>
      </c>
      <c r="R782" s="11" t="e">
        <f t="shared" si="179"/>
        <v>#VALUE!</v>
      </c>
      <c r="S782" s="11" t="e">
        <f t="shared" si="180"/>
        <v>#VALUE!</v>
      </c>
      <c r="T782" s="11" t="e">
        <f t="shared" si="181"/>
        <v>#VALUE!</v>
      </c>
      <c r="U782" s="11" t="e">
        <f>'OddsRatio_working_3-way'!S782-'OddsRatio_working_3-way'!R782^2/3</f>
        <v>#VALUE!</v>
      </c>
      <c r="V782" s="11" t="e">
        <f>'OddsRatio_working_3-way'!S782*'OddsRatio_working_3-way'!R782/3-2*'OddsRatio_working_3-way'!R782^3/27-'OddsRatio_working_3-way'!T782</f>
        <v>#VALUE!</v>
      </c>
      <c r="W782" s="11" t="e">
        <f>'OddsRatio_working_3-way'!V782^2+4*'OddsRatio_working_3-way'!U782^3/27</f>
        <v>#VALUE!</v>
      </c>
      <c r="X782" s="11" t="e">
        <f>IF('OddsRatio_working_3-way'!W782&gt;0,IF(ABS('OddsRatio_working_3-way'!V782+SQRT('OddsRatio_working_3-way'!W782))/2&gt;0,ABS('OddsRatio_working_3-way'!V782+SQRT('OddsRatio_working_3-way'!W782))/2,ABS('OddsRatio_working_3-way'!V782-SQRT('OddsRatio_working_3-way'!W782))/2),SQRT(-'OddsRatio_working_3-way'!U782^3/27))</f>
        <v>#VALUE!</v>
      </c>
      <c r="Y782" s="11" t="e">
        <f>IF('OddsRatio_working_3-way'!W782&gt;=0,IF('OddsRatio_working_3-way'!V782+SQRT('OddsRatio_working_3-way'!W782)&gt;0,0,PI()),ACOS('OddsRatio_working_3-way'!V782/(2*'OddsRatio_working_3-way'!X782)))</f>
        <v>#VALUE!</v>
      </c>
      <c r="Z782" s="11" t="e">
        <f>'OddsRatio_working_3-way'!X782^(1/3)*COS('OddsRatio_working_3-way'!Y782/3)</f>
        <v>#VALUE!</v>
      </c>
      <c r="AA782" s="11" t="e">
        <f>'OddsRatio_working_3-way'!X782^(1/3)*COS(('OddsRatio_working_3-way'!Y782+2*PI())/3)</f>
        <v>#VALUE!</v>
      </c>
      <c r="AB782" s="11" t="e">
        <f>'OddsRatio_working_3-way'!X782^(1/3)*COS(('OddsRatio_working_3-way'!Y782+4*PI())/3)</f>
        <v>#VALUE!</v>
      </c>
      <c r="AC782" s="11" t="e">
        <f>'OddsRatio_working_3-way'!X782^(1/3)*SIN('OddsRatio_working_3-way'!Y782/3)</f>
        <v>#VALUE!</v>
      </c>
      <c r="AD782" s="11" t="e">
        <f>'OddsRatio_working_3-way'!X782^(1/3)*SIN(('OddsRatio_working_3-way'!Y782+2*PI())/3)</f>
        <v>#VALUE!</v>
      </c>
      <c r="AE782" s="11" t="e">
        <f>'OddsRatio_working_3-way'!X782^(1/3)*SIN(('OddsRatio_working_3-way'!Y782+4*PI())/3)</f>
        <v>#VALUE!</v>
      </c>
      <c r="AF782" s="11" t="e">
        <f>-'OddsRatio_working_3-way'!U782/(3*'OddsRatio_working_3-way'!X782^(1/3))*COS(('OddsRatio_working_3-way'!Y782)/3)</f>
        <v>#VALUE!</v>
      </c>
      <c r="AG782" s="11" t="e">
        <f>-'OddsRatio_working_3-way'!U782/(3*'OddsRatio_working_3-way'!X782^(1/3))*COS(('OddsRatio_working_3-way'!Y782+2*PI())/3)</f>
        <v>#VALUE!</v>
      </c>
      <c r="AH782" s="11" t="e">
        <f>-'OddsRatio_working_3-way'!U782/(3*'OddsRatio_working_3-way'!X782^(1/3))*COS(('OddsRatio_working_3-way'!Y782+4*PI())/3)</f>
        <v>#VALUE!</v>
      </c>
      <c r="AI782" s="11" t="e">
        <f>'OddsRatio_working_3-way'!U782/(3*'OddsRatio_working_3-way'!X782^(1/3))*SIN(('OddsRatio_working_3-way'!Y782)/3)</f>
        <v>#VALUE!</v>
      </c>
      <c r="AJ782" s="11" t="e">
        <f>'OddsRatio_working_3-way'!U782/(3*'OddsRatio_working_3-way'!X782^(1/3))*SIN(('OddsRatio_working_3-way'!Y782+2*PI())/3)</f>
        <v>#VALUE!</v>
      </c>
      <c r="AK782" s="11" t="e">
        <f>'OddsRatio_working_3-way'!U782/(3*'OddsRatio_working_3-way'!X782^(1/3))*SIN(('OddsRatio_working_3-way'!Y782+4*PI())/3)</f>
        <v>#VALUE!</v>
      </c>
      <c r="AL782" s="11" t="e">
        <f>'OddsRatio_working_3-way'!Z782+'OddsRatio_working_3-way'!AF782</f>
        <v>#VALUE!</v>
      </c>
      <c r="AM782" s="11" t="e">
        <f>'OddsRatio_working_3-way'!AA782+'OddsRatio_working_3-way'!AG782</f>
        <v>#VALUE!</v>
      </c>
      <c r="AN782" s="11" t="e">
        <f>'OddsRatio_working_3-way'!AB782+'OddsRatio_working_3-way'!AH782</f>
        <v>#VALUE!</v>
      </c>
      <c r="AO782" s="11" t="e">
        <f>'OddsRatio_working_3-way'!AC782+'OddsRatio_working_3-way'!AI782</f>
        <v>#VALUE!</v>
      </c>
      <c r="AP782" s="11" t="e">
        <f>'OddsRatio_working_3-way'!AD782+'OddsRatio_working_3-way'!AJ782</f>
        <v>#VALUE!</v>
      </c>
      <c r="AQ782" s="11" t="e">
        <f>'OddsRatio_working_3-way'!AE782+'OddsRatio_working_3-way'!AK782</f>
        <v>#VALUE!</v>
      </c>
      <c r="AR782" s="10" t="str">
        <f>IF(A782="","",IF(('OddsRatio_working_3-way'!X782=0),IF(Q782&gt;0,-Q782^(1/3),(-Q782)^(1/3)),'OddsRatio_working_3-way'!AL782-'OddsRatio_working_3-way'!R782/3))</f>
        <v/>
      </c>
      <c r="AS782" s="11" t="e">
        <f>IF(('OddsRatio_working_3-way'!X782=0),IF(Q782&gt;0,-Q782^(1/3),(-Q782)^(1/3)),'OddsRatio_working_3-way'!AM782-'OddsRatio_working_3-way'!R782/3)</f>
        <v>#VALUE!</v>
      </c>
      <c r="AT782" s="11" t="e">
        <f>IF(('OddsRatio_working_3-way'!X782=0),IF(Q782&gt;0,-Q782^(1/3),(-Q782)^(1/3)),'OddsRatio_working_3-way'!AN782-'OddsRatio_working_3-way'!R782/3)</f>
        <v>#VALUE!</v>
      </c>
      <c r="AU782" s="11" t="e">
        <f>IF(('OddsRatio_working_3-way'!X782=0),0,'OddsRatio_working_3-way'!AO782)</f>
        <v>#VALUE!</v>
      </c>
      <c r="AV782" s="11" t="e">
        <f>IF(('OddsRatio_working_3-way'!X782=0),0,'OddsRatio_working_3-way'!AP782)</f>
        <v>#VALUE!</v>
      </c>
      <c r="AW782" s="11" t="e">
        <f>IF(('OddsRatio_working_3-way'!X782=0),0,'OddsRatio_working_3-way'!AQ782)</f>
        <v>#VALUE!</v>
      </c>
    </row>
    <row r="783" spans="1:4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9" t="e">
        <f t="shared" si="169"/>
        <v>#VALUE!</v>
      </c>
      <c r="E783" s="9" t="e">
        <f t="shared" si="170"/>
        <v>#VALUE!</v>
      </c>
      <c r="F783" s="9" t="e">
        <f t="shared" si="171"/>
        <v>#VALUE!</v>
      </c>
      <c r="G783" s="9" t="str">
        <f t="shared" si="172"/>
        <v/>
      </c>
      <c r="H783" s="9" t="str">
        <f t="shared" si="173"/>
        <v/>
      </c>
      <c r="I783" s="9" t="str">
        <f t="shared" si="174"/>
        <v/>
      </c>
      <c r="J783" s="9" t="str">
        <f t="shared" si="175"/>
        <v/>
      </c>
      <c r="K783" s="11" t="e">
        <f t="shared" si="176"/>
        <v>#VALUE!</v>
      </c>
      <c r="L783" s="11" t="e">
        <f t="shared" si="177"/>
        <v>#VALUE!</v>
      </c>
      <c r="M783" s="11" t="e">
        <f t="shared" si="178"/>
        <v>#VALUE!</v>
      </c>
      <c r="N783" s="11" t="e">
        <f>'OddsRatio_working_3-way'!K783+'OddsRatio_working_3-way'!L783+'OddsRatio_working_3-way'!M783-('OddsRatio_working_3-way'!K783*'OddsRatio_working_3-way'!L783)-('OddsRatio_working_3-way'!K783*'OddsRatio_working_3-way'!M783)-('OddsRatio_working_3-way'!L783*'OddsRatio_working_3-way'!M783)+('OddsRatio_working_3-way'!K783*'OddsRatio_working_3-way'!L783*'OddsRatio_working_3-way'!M783)-1</f>
        <v>#VALUE!</v>
      </c>
      <c r="O783" s="11">
        <f>0</f>
        <v>0</v>
      </c>
      <c r="P783" s="11" t="e">
        <f>('OddsRatio_working_3-way'!K783*'OddsRatio_working_3-way'!L783)+('OddsRatio_working_3-way'!K783*'OddsRatio_working_3-way'!M783)+('OddsRatio_working_3-way'!L783*'OddsRatio_working_3-way'!M783)-(3*'OddsRatio_working_3-way'!K783*'OddsRatio_working_3-way'!L783*'OddsRatio_working_3-way'!M783)</f>
        <v>#VALUE!</v>
      </c>
      <c r="Q783" s="11" t="e">
        <f>2*'OddsRatio_working_3-way'!K783*'OddsRatio_working_3-way'!L783*'OddsRatio_working_3-way'!M783</f>
        <v>#VALUE!</v>
      </c>
      <c r="R783" s="11" t="e">
        <f t="shared" si="179"/>
        <v>#VALUE!</v>
      </c>
      <c r="S783" s="11" t="e">
        <f t="shared" si="180"/>
        <v>#VALUE!</v>
      </c>
      <c r="T783" s="11" t="e">
        <f t="shared" si="181"/>
        <v>#VALUE!</v>
      </c>
      <c r="U783" s="11" t="e">
        <f>'OddsRatio_working_3-way'!S783-'OddsRatio_working_3-way'!R783^2/3</f>
        <v>#VALUE!</v>
      </c>
      <c r="V783" s="11" t="e">
        <f>'OddsRatio_working_3-way'!S783*'OddsRatio_working_3-way'!R783/3-2*'OddsRatio_working_3-way'!R783^3/27-'OddsRatio_working_3-way'!T783</f>
        <v>#VALUE!</v>
      </c>
      <c r="W783" s="11" t="e">
        <f>'OddsRatio_working_3-way'!V783^2+4*'OddsRatio_working_3-way'!U783^3/27</f>
        <v>#VALUE!</v>
      </c>
      <c r="X783" s="11" t="e">
        <f>IF('OddsRatio_working_3-way'!W783&gt;0,IF(ABS('OddsRatio_working_3-way'!V783+SQRT('OddsRatio_working_3-way'!W783))/2&gt;0,ABS('OddsRatio_working_3-way'!V783+SQRT('OddsRatio_working_3-way'!W783))/2,ABS('OddsRatio_working_3-way'!V783-SQRT('OddsRatio_working_3-way'!W783))/2),SQRT(-'OddsRatio_working_3-way'!U783^3/27))</f>
        <v>#VALUE!</v>
      </c>
      <c r="Y783" s="11" t="e">
        <f>IF('OddsRatio_working_3-way'!W783&gt;=0,IF('OddsRatio_working_3-way'!V783+SQRT('OddsRatio_working_3-way'!W783)&gt;0,0,PI()),ACOS('OddsRatio_working_3-way'!V783/(2*'OddsRatio_working_3-way'!X783)))</f>
        <v>#VALUE!</v>
      </c>
      <c r="Z783" s="11" t="e">
        <f>'OddsRatio_working_3-way'!X783^(1/3)*COS('OddsRatio_working_3-way'!Y783/3)</f>
        <v>#VALUE!</v>
      </c>
      <c r="AA783" s="11" t="e">
        <f>'OddsRatio_working_3-way'!X783^(1/3)*COS(('OddsRatio_working_3-way'!Y783+2*PI())/3)</f>
        <v>#VALUE!</v>
      </c>
      <c r="AB783" s="11" t="e">
        <f>'OddsRatio_working_3-way'!X783^(1/3)*COS(('OddsRatio_working_3-way'!Y783+4*PI())/3)</f>
        <v>#VALUE!</v>
      </c>
      <c r="AC783" s="11" t="e">
        <f>'OddsRatio_working_3-way'!X783^(1/3)*SIN('OddsRatio_working_3-way'!Y783/3)</f>
        <v>#VALUE!</v>
      </c>
      <c r="AD783" s="11" t="e">
        <f>'OddsRatio_working_3-way'!X783^(1/3)*SIN(('OddsRatio_working_3-way'!Y783+2*PI())/3)</f>
        <v>#VALUE!</v>
      </c>
      <c r="AE783" s="11" t="e">
        <f>'OddsRatio_working_3-way'!X783^(1/3)*SIN(('OddsRatio_working_3-way'!Y783+4*PI())/3)</f>
        <v>#VALUE!</v>
      </c>
      <c r="AF783" s="11" t="e">
        <f>-'OddsRatio_working_3-way'!U783/(3*'OddsRatio_working_3-way'!X783^(1/3))*COS(('OddsRatio_working_3-way'!Y783)/3)</f>
        <v>#VALUE!</v>
      </c>
      <c r="AG783" s="11" t="e">
        <f>-'OddsRatio_working_3-way'!U783/(3*'OddsRatio_working_3-way'!X783^(1/3))*COS(('OddsRatio_working_3-way'!Y783+2*PI())/3)</f>
        <v>#VALUE!</v>
      </c>
      <c r="AH783" s="11" t="e">
        <f>-'OddsRatio_working_3-way'!U783/(3*'OddsRatio_working_3-way'!X783^(1/3))*COS(('OddsRatio_working_3-way'!Y783+4*PI())/3)</f>
        <v>#VALUE!</v>
      </c>
      <c r="AI783" s="11" t="e">
        <f>'OddsRatio_working_3-way'!U783/(3*'OddsRatio_working_3-way'!X783^(1/3))*SIN(('OddsRatio_working_3-way'!Y783)/3)</f>
        <v>#VALUE!</v>
      </c>
      <c r="AJ783" s="11" t="e">
        <f>'OddsRatio_working_3-way'!U783/(3*'OddsRatio_working_3-way'!X783^(1/3))*SIN(('OddsRatio_working_3-way'!Y783+2*PI())/3)</f>
        <v>#VALUE!</v>
      </c>
      <c r="AK783" s="11" t="e">
        <f>'OddsRatio_working_3-way'!U783/(3*'OddsRatio_working_3-way'!X783^(1/3))*SIN(('OddsRatio_working_3-way'!Y783+4*PI())/3)</f>
        <v>#VALUE!</v>
      </c>
      <c r="AL783" s="11" t="e">
        <f>'OddsRatio_working_3-way'!Z783+'OddsRatio_working_3-way'!AF783</f>
        <v>#VALUE!</v>
      </c>
      <c r="AM783" s="11" t="e">
        <f>'OddsRatio_working_3-way'!AA783+'OddsRatio_working_3-way'!AG783</f>
        <v>#VALUE!</v>
      </c>
      <c r="AN783" s="11" t="e">
        <f>'OddsRatio_working_3-way'!AB783+'OddsRatio_working_3-way'!AH783</f>
        <v>#VALUE!</v>
      </c>
      <c r="AO783" s="11" t="e">
        <f>'OddsRatio_working_3-way'!AC783+'OddsRatio_working_3-way'!AI783</f>
        <v>#VALUE!</v>
      </c>
      <c r="AP783" s="11" t="e">
        <f>'OddsRatio_working_3-way'!AD783+'OddsRatio_working_3-way'!AJ783</f>
        <v>#VALUE!</v>
      </c>
      <c r="AQ783" s="11" t="e">
        <f>'OddsRatio_working_3-way'!AE783+'OddsRatio_working_3-way'!AK783</f>
        <v>#VALUE!</v>
      </c>
      <c r="AR783" s="10" t="str">
        <f>IF(A783="","",IF(('OddsRatio_working_3-way'!X783=0),IF(Q783&gt;0,-Q783^(1/3),(-Q783)^(1/3)),'OddsRatio_working_3-way'!AL783-'OddsRatio_working_3-way'!R783/3))</f>
        <v/>
      </c>
      <c r="AS783" s="11" t="e">
        <f>IF(('OddsRatio_working_3-way'!X783=0),IF(Q783&gt;0,-Q783^(1/3),(-Q783)^(1/3)),'OddsRatio_working_3-way'!AM783-'OddsRatio_working_3-way'!R783/3)</f>
        <v>#VALUE!</v>
      </c>
      <c r="AT783" s="11" t="e">
        <f>IF(('OddsRatio_working_3-way'!X783=0),IF(Q783&gt;0,-Q783^(1/3),(-Q783)^(1/3)),'OddsRatio_working_3-way'!AN783-'OddsRatio_working_3-way'!R783/3)</f>
        <v>#VALUE!</v>
      </c>
      <c r="AU783" s="11" t="e">
        <f>IF(('OddsRatio_working_3-way'!X783=0),0,'OddsRatio_working_3-way'!AO783)</f>
        <v>#VALUE!</v>
      </c>
      <c r="AV783" s="11" t="e">
        <f>IF(('OddsRatio_working_3-way'!X783=0),0,'OddsRatio_working_3-way'!AP783)</f>
        <v>#VALUE!</v>
      </c>
      <c r="AW783" s="11" t="e">
        <f>IF(('OddsRatio_working_3-way'!X783=0),0,'OddsRatio_working_3-way'!AQ783)</f>
        <v>#VALUE!</v>
      </c>
    </row>
    <row r="784" spans="1:4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9" t="e">
        <f t="shared" si="169"/>
        <v>#VALUE!</v>
      </c>
      <c r="E784" s="9" t="e">
        <f t="shared" si="170"/>
        <v>#VALUE!</v>
      </c>
      <c r="F784" s="9" t="e">
        <f t="shared" si="171"/>
        <v>#VALUE!</v>
      </c>
      <c r="G784" s="9" t="str">
        <f t="shared" si="172"/>
        <v/>
      </c>
      <c r="H784" s="9" t="str">
        <f t="shared" si="173"/>
        <v/>
      </c>
      <c r="I784" s="9" t="str">
        <f t="shared" si="174"/>
        <v/>
      </c>
      <c r="J784" s="9" t="str">
        <f t="shared" si="175"/>
        <v/>
      </c>
      <c r="K784" s="11" t="e">
        <f t="shared" si="176"/>
        <v>#VALUE!</v>
      </c>
      <c r="L784" s="11" t="e">
        <f t="shared" si="177"/>
        <v>#VALUE!</v>
      </c>
      <c r="M784" s="11" t="e">
        <f t="shared" si="178"/>
        <v>#VALUE!</v>
      </c>
      <c r="N784" s="11" t="e">
        <f>'OddsRatio_working_3-way'!K784+'OddsRatio_working_3-way'!L784+'OddsRatio_working_3-way'!M784-('OddsRatio_working_3-way'!K784*'OddsRatio_working_3-way'!L784)-('OddsRatio_working_3-way'!K784*'OddsRatio_working_3-way'!M784)-('OddsRatio_working_3-way'!L784*'OddsRatio_working_3-way'!M784)+('OddsRatio_working_3-way'!K784*'OddsRatio_working_3-way'!L784*'OddsRatio_working_3-way'!M784)-1</f>
        <v>#VALUE!</v>
      </c>
      <c r="O784" s="11">
        <f>0</f>
        <v>0</v>
      </c>
      <c r="P784" s="11" t="e">
        <f>('OddsRatio_working_3-way'!K784*'OddsRatio_working_3-way'!L784)+('OddsRatio_working_3-way'!K784*'OddsRatio_working_3-way'!M784)+('OddsRatio_working_3-way'!L784*'OddsRatio_working_3-way'!M784)-(3*'OddsRatio_working_3-way'!K784*'OddsRatio_working_3-way'!L784*'OddsRatio_working_3-way'!M784)</f>
        <v>#VALUE!</v>
      </c>
      <c r="Q784" s="11" t="e">
        <f>2*'OddsRatio_working_3-way'!K784*'OddsRatio_working_3-way'!L784*'OddsRatio_working_3-way'!M784</f>
        <v>#VALUE!</v>
      </c>
      <c r="R784" s="11" t="e">
        <f t="shared" si="179"/>
        <v>#VALUE!</v>
      </c>
      <c r="S784" s="11" t="e">
        <f t="shared" si="180"/>
        <v>#VALUE!</v>
      </c>
      <c r="T784" s="11" t="e">
        <f t="shared" si="181"/>
        <v>#VALUE!</v>
      </c>
      <c r="U784" s="11" t="e">
        <f>'OddsRatio_working_3-way'!S784-'OddsRatio_working_3-way'!R784^2/3</f>
        <v>#VALUE!</v>
      </c>
      <c r="V784" s="11" t="e">
        <f>'OddsRatio_working_3-way'!S784*'OddsRatio_working_3-way'!R784/3-2*'OddsRatio_working_3-way'!R784^3/27-'OddsRatio_working_3-way'!T784</f>
        <v>#VALUE!</v>
      </c>
      <c r="W784" s="11" t="e">
        <f>'OddsRatio_working_3-way'!V784^2+4*'OddsRatio_working_3-way'!U784^3/27</f>
        <v>#VALUE!</v>
      </c>
      <c r="X784" s="11" t="e">
        <f>IF('OddsRatio_working_3-way'!W784&gt;0,IF(ABS('OddsRatio_working_3-way'!V784+SQRT('OddsRatio_working_3-way'!W784))/2&gt;0,ABS('OddsRatio_working_3-way'!V784+SQRT('OddsRatio_working_3-way'!W784))/2,ABS('OddsRatio_working_3-way'!V784-SQRT('OddsRatio_working_3-way'!W784))/2),SQRT(-'OddsRatio_working_3-way'!U784^3/27))</f>
        <v>#VALUE!</v>
      </c>
      <c r="Y784" s="11" t="e">
        <f>IF('OddsRatio_working_3-way'!W784&gt;=0,IF('OddsRatio_working_3-way'!V784+SQRT('OddsRatio_working_3-way'!W784)&gt;0,0,PI()),ACOS('OddsRatio_working_3-way'!V784/(2*'OddsRatio_working_3-way'!X784)))</f>
        <v>#VALUE!</v>
      </c>
      <c r="Z784" s="11" t="e">
        <f>'OddsRatio_working_3-way'!X784^(1/3)*COS('OddsRatio_working_3-way'!Y784/3)</f>
        <v>#VALUE!</v>
      </c>
      <c r="AA784" s="11" t="e">
        <f>'OddsRatio_working_3-way'!X784^(1/3)*COS(('OddsRatio_working_3-way'!Y784+2*PI())/3)</f>
        <v>#VALUE!</v>
      </c>
      <c r="AB784" s="11" t="e">
        <f>'OddsRatio_working_3-way'!X784^(1/3)*COS(('OddsRatio_working_3-way'!Y784+4*PI())/3)</f>
        <v>#VALUE!</v>
      </c>
      <c r="AC784" s="11" t="e">
        <f>'OddsRatio_working_3-way'!X784^(1/3)*SIN('OddsRatio_working_3-way'!Y784/3)</f>
        <v>#VALUE!</v>
      </c>
      <c r="AD784" s="11" t="e">
        <f>'OddsRatio_working_3-way'!X784^(1/3)*SIN(('OddsRatio_working_3-way'!Y784+2*PI())/3)</f>
        <v>#VALUE!</v>
      </c>
      <c r="AE784" s="11" t="e">
        <f>'OddsRatio_working_3-way'!X784^(1/3)*SIN(('OddsRatio_working_3-way'!Y784+4*PI())/3)</f>
        <v>#VALUE!</v>
      </c>
      <c r="AF784" s="11" t="e">
        <f>-'OddsRatio_working_3-way'!U784/(3*'OddsRatio_working_3-way'!X784^(1/3))*COS(('OddsRatio_working_3-way'!Y784)/3)</f>
        <v>#VALUE!</v>
      </c>
      <c r="AG784" s="11" t="e">
        <f>-'OddsRatio_working_3-way'!U784/(3*'OddsRatio_working_3-way'!X784^(1/3))*COS(('OddsRatio_working_3-way'!Y784+2*PI())/3)</f>
        <v>#VALUE!</v>
      </c>
      <c r="AH784" s="11" t="e">
        <f>-'OddsRatio_working_3-way'!U784/(3*'OddsRatio_working_3-way'!X784^(1/3))*COS(('OddsRatio_working_3-way'!Y784+4*PI())/3)</f>
        <v>#VALUE!</v>
      </c>
      <c r="AI784" s="11" t="e">
        <f>'OddsRatio_working_3-way'!U784/(3*'OddsRatio_working_3-way'!X784^(1/3))*SIN(('OddsRatio_working_3-way'!Y784)/3)</f>
        <v>#VALUE!</v>
      </c>
      <c r="AJ784" s="11" t="e">
        <f>'OddsRatio_working_3-way'!U784/(3*'OddsRatio_working_3-way'!X784^(1/3))*SIN(('OddsRatio_working_3-way'!Y784+2*PI())/3)</f>
        <v>#VALUE!</v>
      </c>
      <c r="AK784" s="11" t="e">
        <f>'OddsRatio_working_3-way'!U784/(3*'OddsRatio_working_3-way'!X784^(1/3))*SIN(('OddsRatio_working_3-way'!Y784+4*PI())/3)</f>
        <v>#VALUE!</v>
      </c>
      <c r="AL784" s="11" t="e">
        <f>'OddsRatio_working_3-way'!Z784+'OddsRatio_working_3-way'!AF784</f>
        <v>#VALUE!</v>
      </c>
      <c r="AM784" s="11" t="e">
        <f>'OddsRatio_working_3-way'!AA784+'OddsRatio_working_3-way'!AG784</f>
        <v>#VALUE!</v>
      </c>
      <c r="AN784" s="11" t="e">
        <f>'OddsRatio_working_3-way'!AB784+'OddsRatio_working_3-way'!AH784</f>
        <v>#VALUE!</v>
      </c>
      <c r="AO784" s="11" t="e">
        <f>'OddsRatio_working_3-way'!AC784+'OddsRatio_working_3-way'!AI784</f>
        <v>#VALUE!</v>
      </c>
      <c r="AP784" s="11" t="e">
        <f>'OddsRatio_working_3-way'!AD784+'OddsRatio_working_3-way'!AJ784</f>
        <v>#VALUE!</v>
      </c>
      <c r="AQ784" s="11" t="e">
        <f>'OddsRatio_working_3-way'!AE784+'OddsRatio_working_3-way'!AK784</f>
        <v>#VALUE!</v>
      </c>
      <c r="AR784" s="10" t="str">
        <f>IF(A784="","",IF(('OddsRatio_working_3-way'!X784=0),IF(Q784&gt;0,-Q784^(1/3),(-Q784)^(1/3)),'OddsRatio_working_3-way'!AL784-'OddsRatio_working_3-way'!R784/3))</f>
        <v/>
      </c>
      <c r="AS784" s="11" t="e">
        <f>IF(('OddsRatio_working_3-way'!X784=0),IF(Q784&gt;0,-Q784^(1/3),(-Q784)^(1/3)),'OddsRatio_working_3-way'!AM784-'OddsRatio_working_3-way'!R784/3)</f>
        <v>#VALUE!</v>
      </c>
      <c r="AT784" s="11" t="e">
        <f>IF(('OddsRatio_working_3-way'!X784=0),IF(Q784&gt;0,-Q784^(1/3),(-Q784)^(1/3)),'OddsRatio_working_3-way'!AN784-'OddsRatio_working_3-way'!R784/3)</f>
        <v>#VALUE!</v>
      </c>
      <c r="AU784" s="11" t="e">
        <f>IF(('OddsRatio_working_3-way'!X784=0),0,'OddsRatio_working_3-way'!AO784)</f>
        <v>#VALUE!</v>
      </c>
      <c r="AV784" s="11" t="e">
        <f>IF(('OddsRatio_working_3-way'!X784=0),0,'OddsRatio_working_3-way'!AP784)</f>
        <v>#VALUE!</v>
      </c>
      <c r="AW784" s="11" t="e">
        <f>IF(('OddsRatio_working_3-way'!X784=0),0,'OddsRatio_working_3-way'!AQ784)</f>
        <v>#VALUE!</v>
      </c>
    </row>
    <row r="785" spans="1:4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9" t="e">
        <f t="shared" si="169"/>
        <v>#VALUE!</v>
      </c>
      <c r="E785" s="9" t="e">
        <f t="shared" si="170"/>
        <v>#VALUE!</v>
      </c>
      <c r="F785" s="9" t="e">
        <f t="shared" si="171"/>
        <v>#VALUE!</v>
      </c>
      <c r="G785" s="9" t="str">
        <f t="shared" si="172"/>
        <v/>
      </c>
      <c r="H785" s="9" t="str">
        <f t="shared" si="173"/>
        <v/>
      </c>
      <c r="I785" s="9" t="str">
        <f t="shared" si="174"/>
        <v/>
      </c>
      <c r="J785" s="9" t="str">
        <f t="shared" si="175"/>
        <v/>
      </c>
      <c r="K785" s="11" t="e">
        <f t="shared" si="176"/>
        <v>#VALUE!</v>
      </c>
      <c r="L785" s="11" t="e">
        <f t="shared" si="177"/>
        <v>#VALUE!</v>
      </c>
      <c r="M785" s="11" t="e">
        <f t="shared" si="178"/>
        <v>#VALUE!</v>
      </c>
      <c r="N785" s="11" t="e">
        <f>'OddsRatio_working_3-way'!K785+'OddsRatio_working_3-way'!L785+'OddsRatio_working_3-way'!M785-('OddsRatio_working_3-way'!K785*'OddsRatio_working_3-way'!L785)-('OddsRatio_working_3-way'!K785*'OddsRatio_working_3-way'!M785)-('OddsRatio_working_3-way'!L785*'OddsRatio_working_3-way'!M785)+('OddsRatio_working_3-way'!K785*'OddsRatio_working_3-way'!L785*'OddsRatio_working_3-way'!M785)-1</f>
        <v>#VALUE!</v>
      </c>
      <c r="O785" s="11">
        <f>0</f>
        <v>0</v>
      </c>
      <c r="P785" s="11" t="e">
        <f>('OddsRatio_working_3-way'!K785*'OddsRatio_working_3-way'!L785)+('OddsRatio_working_3-way'!K785*'OddsRatio_working_3-way'!M785)+('OddsRatio_working_3-way'!L785*'OddsRatio_working_3-way'!M785)-(3*'OddsRatio_working_3-way'!K785*'OddsRatio_working_3-way'!L785*'OddsRatio_working_3-way'!M785)</f>
        <v>#VALUE!</v>
      </c>
      <c r="Q785" s="11" t="e">
        <f>2*'OddsRatio_working_3-way'!K785*'OddsRatio_working_3-way'!L785*'OddsRatio_working_3-way'!M785</f>
        <v>#VALUE!</v>
      </c>
      <c r="R785" s="11" t="e">
        <f t="shared" si="179"/>
        <v>#VALUE!</v>
      </c>
      <c r="S785" s="11" t="e">
        <f t="shared" si="180"/>
        <v>#VALUE!</v>
      </c>
      <c r="T785" s="11" t="e">
        <f t="shared" si="181"/>
        <v>#VALUE!</v>
      </c>
      <c r="U785" s="11" t="e">
        <f>'OddsRatio_working_3-way'!S785-'OddsRatio_working_3-way'!R785^2/3</f>
        <v>#VALUE!</v>
      </c>
      <c r="V785" s="11" t="e">
        <f>'OddsRatio_working_3-way'!S785*'OddsRatio_working_3-way'!R785/3-2*'OddsRatio_working_3-way'!R785^3/27-'OddsRatio_working_3-way'!T785</f>
        <v>#VALUE!</v>
      </c>
      <c r="W785" s="11" t="e">
        <f>'OddsRatio_working_3-way'!V785^2+4*'OddsRatio_working_3-way'!U785^3/27</f>
        <v>#VALUE!</v>
      </c>
      <c r="X785" s="11" t="e">
        <f>IF('OddsRatio_working_3-way'!W785&gt;0,IF(ABS('OddsRatio_working_3-way'!V785+SQRT('OddsRatio_working_3-way'!W785))/2&gt;0,ABS('OddsRatio_working_3-way'!V785+SQRT('OddsRatio_working_3-way'!W785))/2,ABS('OddsRatio_working_3-way'!V785-SQRT('OddsRatio_working_3-way'!W785))/2),SQRT(-'OddsRatio_working_3-way'!U785^3/27))</f>
        <v>#VALUE!</v>
      </c>
      <c r="Y785" s="11" t="e">
        <f>IF('OddsRatio_working_3-way'!W785&gt;=0,IF('OddsRatio_working_3-way'!V785+SQRT('OddsRatio_working_3-way'!W785)&gt;0,0,PI()),ACOS('OddsRatio_working_3-way'!V785/(2*'OddsRatio_working_3-way'!X785)))</f>
        <v>#VALUE!</v>
      </c>
      <c r="Z785" s="11" t="e">
        <f>'OddsRatio_working_3-way'!X785^(1/3)*COS('OddsRatio_working_3-way'!Y785/3)</f>
        <v>#VALUE!</v>
      </c>
      <c r="AA785" s="11" t="e">
        <f>'OddsRatio_working_3-way'!X785^(1/3)*COS(('OddsRatio_working_3-way'!Y785+2*PI())/3)</f>
        <v>#VALUE!</v>
      </c>
      <c r="AB785" s="11" t="e">
        <f>'OddsRatio_working_3-way'!X785^(1/3)*COS(('OddsRatio_working_3-way'!Y785+4*PI())/3)</f>
        <v>#VALUE!</v>
      </c>
      <c r="AC785" s="11" t="e">
        <f>'OddsRatio_working_3-way'!X785^(1/3)*SIN('OddsRatio_working_3-way'!Y785/3)</f>
        <v>#VALUE!</v>
      </c>
      <c r="AD785" s="11" t="e">
        <f>'OddsRatio_working_3-way'!X785^(1/3)*SIN(('OddsRatio_working_3-way'!Y785+2*PI())/3)</f>
        <v>#VALUE!</v>
      </c>
      <c r="AE785" s="11" t="e">
        <f>'OddsRatio_working_3-way'!X785^(1/3)*SIN(('OddsRatio_working_3-way'!Y785+4*PI())/3)</f>
        <v>#VALUE!</v>
      </c>
      <c r="AF785" s="11" t="e">
        <f>-'OddsRatio_working_3-way'!U785/(3*'OddsRatio_working_3-way'!X785^(1/3))*COS(('OddsRatio_working_3-way'!Y785)/3)</f>
        <v>#VALUE!</v>
      </c>
      <c r="AG785" s="11" t="e">
        <f>-'OddsRatio_working_3-way'!U785/(3*'OddsRatio_working_3-way'!X785^(1/3))*COS(('OddsRatio_working_3-way'!Y785+2*PI())/3)</f>
        <v>#VALUE!</v>
      </c>
      <c r="AH785" s="11" t="e">
        <f>-'OddsRatio_working_3-way'!U785/(3*'OddsRatio_working_3-way'!X785^(1/3))*COS(('OddsRatio_working_3-way'!Y785+4*PI())/3)</f>
        <v>#VALUE!</v>
      </c>
      <c r="AI785" s="11" t="e">
        <f>'OddsRatio_working_3-way'!U785/(3*'OddsRatio_working_3-way'!X785^(1/3))*SIN(('OddsRatio_working_3-way'!Y785)/3)</f>
        <v>#VALUE!</v>
      </c>
      <c r="AJ785" s="11" t="e">
        <f>'OddsRatio_working_3-way'!U785/(3*'OddsRatio_working_3-way'!X785^(1/3))*SIN(('OddsRatio_working_3-way'!Y785+2*PI())/3)</f>
        <v>#VALUE!</v>
      </c>
      <c r="AK785" s="11" t="e">
        <f>'OddsRatio_working_3-way'!U785/(3*'OddsRatio_working_3-way'!X785^(1/3))*SIN(('OddsRatio_working_3-way'!Y785+4*PI())/3)</f>
        <v>#VALUE!</v>
      </c>
      <c r="AL785" s="11" t="e">
        <f>'OddsRatio_working_3-way'!Z785+'OddsRatio_working_3-way'!AF785</f>
        <v>#VALUE!</v>
      </c>
      <c r="AM785" s="11" t="e">
        <f>'OddsRatio_working_3-way'!AA785+'OddsRatio_working_3-way'!AG785</f>
        <v>#VALUE!</v>
      </c>
      <c r="AN785" s="11" t="e">
        <f>'OddsRatio_working_3-way'!AB785+'OddsRatio_working_3-way'!AH785</f>
        <v>#VALUE!</v>
      </c>
      <c r="AO785" s="11" t="e">
        <f>'OddsRatio_working_3-way'!AC785+'OddsRatio_working_3-way'!AI785</f>
        <v>#VALUE!</v>
      </c>
      <c r="AP785" s="11" t="e">
        <f>'OddsRatio_working_3-way'!AD785+'OddsRatio_working_3-way'!AJ785</f>
        <v>#VALUE!</v>
      </c>
      <c r="AQ785" s="11" t="e">
        <f>'OddsRatio_working_3-way'!AE785+'OddsRatio_working_3-way'!AK785</f>
        <v>#VALUE!</v>
      </c>
      <c r="AR785" s="10" t="str">
        <f>IF(A785="","",IF(('OddsRatio_working_3-way'!X785=0),IF(Q785&gt;0,-Q785^(1/3),(-Q785)^(1/3)),'OddsRatio_working_3-way'!AL785-'OddsRatio_working_3-way'!R785/3))</f>
        <v/>
      </c>
      <c r="AS785" s="11" t="e">
        <f>IF(('OddsRatio_working_3-way'!X785=0),IF(Q785&gt;0,-Q785^(1/3),(-Q785)^(1/3)),'OddsRatio_working_3-way'!AM785-'OddsRatio_working_3-way'!R785/3)</f>
        <v>#VALUE!</v>
      </c>
      <c r="AT785" s="11" t="e">
        <f>IF(('OddsRatio_working_3-way'!X785=0),IF(Q785&gt;0,-Q785^(1/3),(-Q785)^(1/3)),'OddsRatio_working_3-way'!AN785-'OddsRatio_working_3-way'!R785/3)</f>
        <v>#VALUE!</v>
      </c>
      <c r="AU785" s="11" t="e">
        <f>IF(('OddsRatio_working_3-way'!X785=0),0,'OddsRatio_working_3-way'!AO785)</f>
        <v>#VALUE!</v>
      </c>
      <c r="AV785" s="11" t="e">
        <f>IF(('OddsRatio_working_3-way'!X785=0),0,'OddsRatio_working_3-way'!AP785)</f>
        <v>#VALUE!</v>
      </c>
      <c r="AW785" s="11" t="e">
        <f>IF(('OddsRatio_working_3-way'!X785=0),0,'OddsRatio_working_3-way'!AQ785)</f>
        <v>#VALUE!</v>
      </c>
    </row>
    <row r="786" spans="1:4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9" t="e">
        <f t="shared" si="169"/>
        <v>#VALUE!</v>
      </c>
      <c r="E786" s="9" t="e">
        <f t="shared" si="170"/>
        <v>#VALUE!</v>
      </c>
      <c r="F786" s="9" t="e">
        <f t="shared" si="171"/>
        <v>#VALUE!</v>
      </c>
      <c r="G786" s="9" t="str">
        <f t="shared" si="172"/>
        <v/>
      </c>
      <c r="H786" s="9" t="str">
        <f t="shared" si="173"/>
        <v/>
      </c>
      <c r="I786" s="9" t="str">
        <f t="shared" si="174"/>
        <v/>
      </c>
      <c r="J786" s="9" t="str">
        <f t="shared" si="175"/>
        <v/>
      </c>
      <c r="K786" s="11" t="e">
        <f t="shared" si="176"/>
        <v>#VALUE!</v>
      </c>
      <c r="L786" s="11" t="e">
        <f t="shared" si="177"/>
        <v>#VALUE!</v>
      </c>
      <c r="M786" s="11" t="e">
        <f t="shared" si="178"/>
        <v>#VALUE!</v>
      </c>
      <c r="N786" s="11" t="e">
        <f>'OddsRatio_working_3-way'!K786+'OddsRatio_working_3-way'!L786+'OddsRatio_working_3-way'!M786-('OddsRatio_working_3-way'!K786*'OddsRatio_working_3-way'!L786)-('OddsRatio_working_3-way'!K786*'OddsRatio_working_3-way'!M786)-('OddsRatio_working_3-way'!L786*'OddsRatio_working_3-way'!M786)+('OddsRatio_working_3-way'!K786*'OddsRatio_working_3-way'!L786*'OddsRatio_working_3-way'!M786)-1</f>
        <v>#VALUE!</v>
      </c>
      <c r="O786" s="11">
        <f>0</f>
        <v>0</v>
      </c>
      <c r="P786" s="11" t="e">
        <f>('OddsRatio_working_3-way'!K786*'OddsRatio_working_3-way'!L786)+('OddsRatio_working_3-way'!K786*'OddsRatio_working_3-way'!M786)+('OddsRatio_working_3-way'!L786*'OddsRatio_working_3-way'!M786)-(3*'OddsRatio_working_3-way'!K786*'OddsRatio_working_3-way'!L786*'OddsRatio_working_3-way'!M786)</f>
        <v>#VALUE!</v>
      </c>
      <c r="Q786" s="11" t="e">
        <f>2*'OddsRatio_working_3-way'!K786*'OddsRatio_working_3-way'!L786*'OddsRatio_working_3-way'!M786</f>
        <v>#VALUE!</v>
      </c>
      <c r="R786" s="11" t="e">
        <f t="shared" si="179"/>
        <v>#VALUE!</v>
      </c>
      <c r="S786" s="11" t="e">
        <f t="shared" si="180"/>
        <v>#VALUE!</v>
      </c>
      <c r="T786" s="11" t="e">
        <f t="shared" si="181"/>
        <v>#VALUE!</v>
      </c>
      <c r="U786" s="11" t="e">
        <f>'OddsRatio_working_3-way'!S786-'OddsRatio_working_3-way'!R786^2/3</f>
        <v>#VALUE!</v>
      </c>
      <c r="V786" s="11" t="e">
        <f>'OddsRatio_working_3-way'!S786*'OddsRatio_working_3-way'!R786/3-2*'OddsRatio_working_3-way'!R786^3/27-'OddsRatio_working_3-way'!T786</f>
        <v>#VALUE!</v>
      </c>
      <c r="W786" s="11" t="e">
        <f>'OddsRatio_working_3-way'!V786^2+4*'OddsRatio_working_3-way'!U786^3/27</f>
        <v>#VALUE!</v>
      </c>
      <c r="X786" s="11" t="e">
        <f>IF('OddsRatio_working_3-way'!W786&gt;0,IF(ABS('OddsRatio_working_3-way'!V786+SQRT('OddsRatio_working_3-way'!W786))/2&gt;0,ABS('OddsRatio_working_3-way'!V786+SQRT('OddsRatio_working_3-way'!W786))/2,ABS('OddsRatio_working_3-way'!V786-SQRT('OddsRatio_working_3-way'!W786))/2),SQRT(-'OddsRatio_working_3-way'!U786^3/27))</f>
        <v>#VALUE!</v>
      </c>
      <c r="Y786" s="11" t="e">
        <f>IF('OddsRatio_working_3-way'!W786&gt;=0,IF('OddsRatio_working_3-way'!V786+SQRT('OddsRatio_working_3-way'!W786)&gt;0,0,PI()),ACOS('OddsRatio_working_3-way'!V786/(2*'OddsRatio_working_3-way'!X786)))</f>
        <v>#VALUE!</v>
      </c>
      <c r="Z786" s="11" t="e">
        <f>'OddsRatio_working_3-way'!X786^(1/3)*COS('OddsRatio_working_3-way'!Y786/3)</f>
        <v>#VALUE!</v>
      </c>
      <c r="AA786" s="11" t="e">
        <f>'OddsRatio_working_3-way'!X786^(1/3)*COS(('OddsRatio_working_3-way'!Y786+2*PI())/3)</f>
        <v>#VALUE!</v>
      </c>
      <c r="AB786" s="11" t="e">
        <f>'OddsRatio_working_3-way'!X786^(1/3)*COS(('OddsRatio_working_3-way'!Y786+4*PI())/3)</f>
        <v>#VALUE!</v>
      </c>
      <c r="AC786" s="11" t="e">
        <f>'OddsRatio_working_3-way'!X786^(1/3)*SIN('OddsRatio_working_3-way'!Y786/3)</f>
        <v>#VALUE!</v>
      </c>
      <c r="AD786" s="11" t="e">
        <f>'OddsRatio_working_3-way'!X786^(1/3)*SIN(('OddsRatio_working_3-way'!Y786+2*PI())/3)</f>
        <v>#VALUE!</v>
      </c>
      <c r="AE786" s="11" t="e">
        <f>'OddsRatio_working_3-way'!X786^(1/3)*SIN(('OddsRatio_working_3-way'!Y786+4*PI())/3)</f>
        <v>#VALUE!</v>
      </c>
      <c r="AF786" s="11" t="e">
        <f>-'OddsRatio_working_3-way'!U786/(3*'OddsRatio_working_3-way'!X786^(1/3))*COS(('OddsRatio_working_3-way'!Y786)/3)</f>
        <v>#VALUE!</v>
      </c>
      <c r="AG786" s="11" t="e">
        <f>-'OddsRatio_working_3-way'!U786/(3*'OddsRatio_working_3-way'!X786^(1/3))*COS(('OddsRatio_working_3-way'!Y786+2*PI())/3)</f>
        <v>#VALUE!</v>
      </c>
      <c r="AH786" s="11" t="e">
        <f>-'OddsRatio_working_3-way'!U786/(3*'OddsRatio_working_3-way'!X786^(1/3))*COS(('OddsRatio_working_3-way'!Y786+4*PI())/3)</f>
        <v>#VALUE!</v>
      </c>
      <c r="AI786" s="11" t="e">
        <f>'OddsRatio_working_3-way'!U786/(3*'OddsRatio_working_3-way'!X786^(1/3))*SIN(('OddsRatio_working_3-way'!Y786)/3)</f>
        <v>#VALUE!</v>
      </c>
      <c r="AJ786" s="11" t="e">
        <f>'OddsRatio_working_3-way'!U786/(3*'OddsRatio_working_3-way'!X786^(1/3))*SIN(('OddsRatio_working_3-way'!Y786+2*PI())/3)</f>
        <v>#VALUE!</v>
      </c>
      <c r="AK786" s="11" t="e">
        <f>'OddsRatio_working_3-way'!U786/(3*'OddsRatio_working_3-way'!X786^(1/3))*SIN(('OddsRatio_working_3-way'!Y786+4*PI())/3)</f>
        <v>#VALUE!</v>
      </c>
      <c r="AL786" s="11" t="e">
        <f>'OddsRatio_working_3-way'!Z786+'OddsRatio_working_3-way'!AF786</f>
        <v>#VALUE!</v>
      </c>
      <c r="AM786" s="11" t="e">
        <f>'OddsRatio_working_3-way'!AA786+'OddsRatio_working_3-way'!AG786</f>
        <v>#VALUE!</v>
      </c>
      <c r="AN786" s="11" t="e">
        <f>'OddsRatio_working_3-way'!AB786+'OddsRatio_working_3-way'!AH786</f>
        <v>#VALUE!</v>
      </c>
      <c r="AO786" s="11" t="e">
        <f>'OddsRatio_working_3-way'!AC786+'OddsRatio_working_3-way'!AI786</f>
        <v>#VALUE!</v>
      </c>
      <c r="AP786" s="11" t="e">
        <f>'OddsRatio_working_3-way'!AD786+'OddsRatio_working_3-way'!AJ786</f>
        <v>#VALUE!</v>
      </c>
      <c r="AQ786" s="11" t="e">
        <f>'OddsRatio_working_3-way'!AE786+'OddsRatio_working_3-way'!AK786</f>
        <v>#VALUE!</v>
      </c>
      <c r="AR786" s="10" t="str">
        <f>IF(A786="","",IF(('OddsRatio_working_3-way'!X786=0),IF(Q786&gt;0,-Q786^(1/3),(-Q786)^(1/3)),'OddsRatio_working_3-way'!AL786-'OddsRatio_working_3-way'!R786/3))</f>
        <v/>
      </c>
      <c r="AS786" s="11" t="e">
        <f>IF(('OddsRatio_working_3-way'!X786=0),IF(Q786&gt;0,-Q786^(1/3),(-Q786)^(1/3)),'OddsRatio_working_3-way'!AM786-'OddsRatio_working_3-way'!R786/3)</f>
        <v>#VALUE!</v>
      </c>
      <c r="AT786" s="11" t="e">
        <f>IF(('OddsRatio_working_3-way'!X786=0),IF(Q786&gt;0,-Q786^(1/3),(-Q786)^(1/3)),'OddsRatio_working_3-way'!AN786-'OddsRatio_working_3-way'!R786/3)</f>
        <v>#VALUE!</v>
      </c>
      <c r="AU786" s="11" t="e">
        <f>IF(('OddsRatio_working_3-way'!X786=0),0,'OddsRatio_working_3-way'!AO786)</f>
        <v>#VALUE!</v>
      </c>
      <c r="AV786" s="11" t="e">
        <f>IF(('OddsRatio_working_3-way'!X786=0),0,'OddsRatio_working_3-way'!AP786)</f>
        <v>#VALUE!</v>
      </c>
      <c r="AW786" s="11" t="e">
        <f>IF(('OddsRatio_working_3-way'!X786=0),0,'OddsRatio_working_3-way'!AQ786)</f>
        <v>#VALUE!</v>
      </c>
    </row>
    <row r="787" spans="1:4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9" t="e">
        <f t="shared" si="169"/>
        <v>#VALUE!</v>
      </c>
      <c r="E787" s="9" t="e">
        <f t="shared" si="170"/>
        <v>#VALUE!</v>
      </c>
      <c r="F787" s="9" t="e">
        <f t="shared" si="171"/>
        <v>#VALUE!</v>
      </c>
      <c r="G787" s="9" t="str">
        <f t="shared" si="172"/>
        <v/>
      </c>
      <c r="H787" s="9" t="str">
        <f t="shared" si="173"/>
        <v/>
      </c>
      <c r="I787" s="9" t="str">
        <f t="shared" si="174"/>
        <v/>
      </c>
      <c r="J787" s="9" t="str">
        <f t="shared" si="175"/>
        <v/>
      </c>
      <c r="K787" s="11" t="e">
        <f t="shared" si="176"/>
        <v>#VALUE!</v>
      </c>
      <c r="L787" s="11" t="e">
        <f t="shared" si="177"/>
        <v>#VALUE!</v>
      </c>
      <c r="M787" s="11" t="e">
        <f t="shared" si="178"/>
        <v>#VALUE!</v>
      </c>
      <c r="N787" s="11" t="e">
        <f>'OddsRatio_working_3-way'!K787+'OddsRatio_working_3-way'!L787+'OddsRatio_working_3-way'!M787-('OddsRatio_working_3-way'!K787*'OddsRatio_working_3-way'!L787)-('OddsRatio_working_3-way'!K787*'OddsRatio_working_3-way'!M787)-('OddsRatio_working_3-way'!L787*'OddsRatio_working_3-way'!M787)+('OddsRatio_working_3-way'!K787*'OddsRatio_working_3-way'!L787*'OddsRatio_working_3-way'!M787)-1</f>
        <v>#VALUE!</v>
      </c>
      <c r="O787" s="11">
        <f>0</f>
        <v>0</v>
      </c>
      <c r="P787" s="11" t="e">
        <f>('OddsRatio_working_3-way'!K787*'OddsRatio_working_3-way'!L787)+('OddsRatio_working_3-way'!K787*'OddsRatio_working_3-way'!M787)+('OddsRatio_working_3-way'!L787*'OddsRatio_working_3-way'!M787)-(3*'OddsRatio_working_3-way'!K787*'OddsRatio_working_3-way'!L787*'OddsRatio_working_3-way'!M787)</f>
        <v>#VALUE!</v>
      </c>
      <c r="Q787" s="11" t="e">
        <f>2*'OddsRatio_working_3-way'!K787*'OddsRatio_working_3-way'!L787*'OddsRatio_working_3-way'!M787</f>
        <v>#VALUE!</v>
      </c>
      <c r="R787" s="11" t="e">
        <f t="shared" si="179"/>
        <v>#VALUE!</v>
      </c>
      <c r="S787" s="11" t="e">
        <f t="shared" si="180"/>
        <v>#VALUE!</v>
      </c>
      <c r="T787" s="11" t="e">
        <f t="shared" si="181"/>
        <v>#VALUE!</v>
      </c>
      <c r="U787" s="11" t="e">
        <f>'OddsRatio_working_3-way'!S787-'OddsRatio_working_3-way'!R787^2/3</f>
        <v>#VALUE!</v>
      </c>
      <c r="V787" s="11" t="e">
        <f>'OddsRatio_working_3-way'!S787*'OddsRatio_working_3-way'!R787/3-2*'OddsRatio_working_3-way'!R787^3/27-'OddsRatio_working_3-way'!T787</f>
        <v>#VALUE!</v>
      </c>
      <c r="W787" s="11" t="e">
        <f>'OddsRatio_working_3-way'!V787^2+4*'OddsRatio_working_3-way'!U787^3/27</f>
        <v>#VALUE!</v>
      </c>
      <c r="X787" s="11" t="e">
        <f>IF('OddsRatio_working_3-way'!W787&gt;0,IF(ABS('OddsRatio_working_3-way'!V787+SQRT('OddsRatio_working_3-way'!W787))/2&gt;0,ABS('OddsRatio_working_3-way'!V787+SQRT('OddsRatio_working_3-way'!W787))/2,ABS('OddsRatio_working_3-way'!V787-SQRT('OddsRatio_working_3-way'!W787))/2),SQRT(-'OddsRatio_working_3-way'!U787^3/27))</f>
        <v>#VALUE!</v>
      </c>
      <c r="Y787" s="11" t="e">
        <f>IF('OddsRatio_working_3-way'!W787&gt;=0,IF('OddsRatio_working_3-way'!V787+SQRT('OddsRatio_working_3-way'!W787)&gt;0,0,PI()),ACOS('OddsRatio_working_3-way'!V787/(2*'OddsRatio_working_3-way'!X787)))</f>
        <v>#VALUE!</v>
      </c>
      <c r="Z787" s="11" t="e">
        <f>'OddsRatio_working_3-way'!X787^(1/3)*COS('OddsRatio_working_3-way'!Y787/3)</f>
        <v>#VALUE!</v>
      </c>
      <c r="AA787" s="11" t="e">
        <f>'OddsRatio_working_3-way'!X787^(1/3)*COS(('OddsRatio_working_3-way'!Y787+2*PI())/3)</f>
        <v>#VALUE!</v>
      </c>
      <c r="AB787" s="11" t="e">
        <f>'OddsRatio_working_3-way'!X787^(1/3)*COS(('OddsRatio_working_3-way'!Y787+4*PI())/3)</f>
        <v>#VALUE!</v>
      </c>
      <c r="AC787" s="11" t="e">
        <f>'OddsRatio_working_3-way'!X787^(1/3)*SIN('OddsRatio_working_3-way'!Y787/3)</f>
        <v>#VALUE!</v>
      </c>
      <c r="AD787" s="11" t="e">
        <f>'OddsRatio_working_3-way'!X787^(1/3)*SIN(('OddsRatio_working_3-way'!Y787+2*PI())/3)</f>
        <v>#VALUE!</v>
      </c>
      <c r="AE787" s="11" t="e">
        <f>'OddsRatio_working_3-way'!X787^(1/3)*SIN(('OddsRatio_working_3-way'!Y787+4*PI())/3)</f>
        <v>#VALUE!</v>
      </c>
      <c r="AF787" s="11" t="e">
        <f>-'OddsRatio_working_3-way'!U787/(3*'OddsRatio_working_3-way'!X787^(1/3))*COS(('OddsRatio_working_3-way'!Y787)/3)</f>
        <v>#VALUE!</v>
      </c>
      <c r="AG787" s="11" t="e">
        <f>-'OddsRatio_working_3-way'!U787/(3*'OddsRatio_working_3-way'!X787^(1/3))*COS(('OddsRatio_working_3-way'!Y787+2*PI())/3)</f>
        <v>#VALUE!</v>
      </c>
      <c r="AH787" s="11" t="e">
        <f>-'OddsRatio_working_3-way'!U787/(3*'OddsRatio_working_3-way'!X787^(1/3))*COS(('OddsRatio_working_3-way'!Y787+4*PI())/3)</f>
        <v>#VALUE!</v>
      </c>
      <c r="AI787" s="11" t="e">
        <f>'OddsRatio_working_3-way'!U787/(3*'OddsRatio_working_3-way'!X787^(1/3))*SIN(('OddsRatio_working_3-way'!Y787)/3)</f>
        <v>#VALUE!</v>
      </c>
      <c r="AJ787" s="11" t="e">
        <f>'OddsRatio_working_3-way'!U787/(3*'OddsRatio_working_3-way'!X787^(1/3))*SIN(('OddsRatio_working_3-way'!Y787+2*PI())/3)</f>
        <v>#VALUE!</v>
      </c>
      <c r="AK787" s="11" t="e">
        <f>'OddsRatio_working_3-way'!U787/(3*'OddsRatio_working_3-way'!X787^(1/3))*SIN(('OddsRatio_working_3-way'!Y787+4*PI())/3)</f>
        <v>#VALUE!</v>
      </c>
      <c r="AL787" s="11" t="e">
        <f>'OddsRatio_working_3-way'!Z787+'OddsRatio_working_3-way'!AF787</f>
        <v>#VALUE!</v>
      </c>
      <c r="AM787" s="11" t="e">
        <f>'OddsRatio_working_3-way'!AA787+'OddsRatio_working_3-way'!AG787</f>
        <v>#VALUE!</v>
      </c>
      <c r="AN787" s="11" t="e">
        <f>'OddsRatio_working_3-way'!AB787+'OddsRatio_working_3-way'!AH787</f>
        <v>#VALUE!</v>
      </c>
      <c r="AO787" s="11" t="e">
        <f>'OddsRatio_working_3-way'!AC787+'OddsRatio_working_3-way'!AI787</f>
        <v>#VALUE!</v>
      </c>
      <c r="AP787" s="11" t="e">
        <f>'OddsRatio_working_3-way'!AD787+'OddsRatio_working_3-way'!AJ787</f>
        <v>#VALUE!</v>
      </c>
      <c r="AQ787" s="11" t="e">
        <f>'OddsRatio_working_3-way'!AE787+'OddsRatio_working_3-way'!AK787</f>
        <v>#VALUE!</v>
      </c>
      <c r="AR787" s="10" t="str">
        <f>IF(A787="","",IF(('OddsRatio_working_3-way'!X787=0),IF(Q787&gt;0,-Q787^(1/3),(-Q787)^(1/3)),'OddsRatio_working_3-way'!AL787-'OddsRatio_working_3-way'!R787/3))</f>
        <v/>
      </c>
      <c r="AS787" s="11" t="e">
        <f>IF(('OddsRatio_working_3-way'!X787=0),IF(Q787&gt;0,-Q787^(1/3),(-Q787)^(1/3)),'OddsRatio_working_3-way'!AM787-'OddsRatio_working_3-way'!R787/3)</f>
        <v>#VALUE!</v>
      </c>
      <c r="AT787" s="11" t="e">
        <f>IF(('OddsRatio_working_3-way'!X787=0),IF(Q787&gt;0,-Q787^(1/3),(-Q787)^(1/3)),'OddsRatio_working_3-way'!AN787-'OddsRatio_working_3-way'!R787/3)</f>
        <v>#VALUE!</v>
      </c>
      <c r="AU787" s="11" t="e">
        <f>IF(('OddsRatio_working_3-way'!X787=0),0,'OddsRatio_working_3-way'!AO787)</f>
        <v>#VALUE!</v>
      </c>
      <c r="AV787" s="11" t="e">
        <f>IF(('OddsRatio_working_3-way'!X787=0),0,'OddsRatio_working_3-way'!AP787)</f>
        <v>#VALUE!</v>
      </c>
      <c r="AW787" s="11" t="e">
        <f>IF(('OddsRatio_working_3-way'!X787=0),0,'OddsRatio_working_3-way'!AQ787)</f>
        <v>#VALUE!</v>
      </c>
    </row>
    <row r="788" spans="1:4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9" t="e">
        <f t="shared" si="169"/>
        <v>#VALUE!</v>
      </c>
      <c r="E788" s="9" t="e">
        <f t="shared" si="170"/>
        <v>#VALUE!</v>
      </c>
      <c r="F788" s="9" t="e">
        <f t="shared" si="171"/>
        <v>#VALUE!</v>
      </c>
      <c r="G788" s="9" t="str">
        <f t="shared" si="172"/>
        <v/>
      </c>
      <c r="H788" s="9" t="str">
        <f t="shared" si="173"/>
        <v/>
      </c>
      <c r="I788" s="9" t="str">
        <f t="shared" si="174"/>
        <v/>
      </c>
      <c r="J788" s="9" t="str">
        <f t="shared" si="175"/>
        <v/>
      </c>
      <c r="K788" s="11" t="e">
        <f t="shared" si="176"/>
        <v>#VALUE!</v>
      </c>
      <c r="L788" s="11" t="e">
        <f t="shared" si="177"/>
        <v>#VALUE!</v>
      </c>
      <c r="M788" s="11" t="e">
        <f t="shared" si="178"/>
        <v>#VALUE!</v>
      </c>
      <c r="N788" s="11" t="e">
        <f>'OddsRatio_working_3-way'!K788+'OddsRatio_working_3-way'!L788+'OddsRatio_working_3-way'!M788-('OddsRatio_working_3-way'!K788*'OddsRatio_working_3-way'!L788)-('OddsRatio_working_3-way'!K788*'OddsRatio_working_3-way'!M788)-('OddsRatio_working_3-way'!L788*'OddsRatio_working_3-way'!M788)+('OddsRatio_working_3-way'!K788*'OddsRatio_working_3-way'!L788*'OddsRatio_working_3-way'!M788)-1</f>
        <v>#VALUE!</v>
      </c>
      <c r="O788" s="11">
        <f>0</f>
        <v>0</v>
      </c>
      <c r="P788" s="11" t="e">
        <f>('OddsRatio_working_3-way'!K788*'OddsRatio_working_3-way'!L788)+('OddsRatio_working_3-way'!K788*'OddsRatio_working_3-way'!M788)+('OddsRatio_working_3-way'!L788*'OddsRatio_working_3-way'!M788)-(3*'OddsRatio_working_3-way'!K788*'OddsRatio_working_3-way'!L788*'OddsRatio_working_3-way'!M788)</f>
        <v>#VALUE!</v>
      </c>
      <c r="Q788" s="11" t="e">
        <f>2*'OddsRatio_working_3-way'!K788*'OddsRatio_working_3-way'!L788*'OddsRatio_working_3-way'!M788</f>
        <v>#VALUE!</v>
      </c>
      <c r="R788" s="11" t="e">
        <f t="shared" si="179"/>
        <v>#VALUE!</v>
      </c>
      <c r="S788" s="11" t="e">
        <f t="shared" si="180"/>
        <v>#VALUE!</v>
      </c>
      <c r="T788" s="11" t="e">
        <f t="shared" si="181"/>
        <v>#VALUE!</v>
      </c>
      <c r="U788" s="11" t="e">
        <f>'OddsRatio_working_3-way'!S788-'OddsRatio_working_3-way'!R788^2/3</f>
        <v>#VALUE!</v>
      </c>
      <c r="V788" s="11" t="e">
        <f>'OddsRatio_working_3-way'!S788*'OddsRatio_working_3-way'!R788/3-2*'OddsRatio_working_3-way'!R788^3/27-'OddsRatio_working_3-way'!T788</f>
        <v>#VALUE!</v>
      </c>
      <c r="W788" s="11" t="e">
        <f>'OddsRatio_working_3-way'!V788^2+4*'OddsRatio_working_3-way'!U788^3/27</f>
        <v>#VALUE!</v>
      </c>
      <c r="X788" s="11" t="e">
        <f>IF('OddsRatio_working_3-way'!W788&gt;0,IF(ABS('OddsRatio_working_3-way'!V788+SQRT('OddsRatio_working_3-way'!W788))/2&gt;0,ABS('OddsRatio_working_3-way'!V788+SQRT('OddsRatio_working_3-way'!W788))/2,ABS('OddsRatio_working_3-way'!V788-SQRT('OddsRatio_working_3-way'!W788))/2),SQRT(-'OddsRatio_working_3-way'!U788^3/27))</f>
        <v>#VALUE!</v>
      </c>
      <c r="Y788" s="11" t="e">
        <f>IF('OddsRatio_working_3-way'!W788&gt;=0,IF('OddsRatio_working_3-way'!V788+SQRT('OddsRatio_working_3-way'!W788)&gt;0,0,PI()),ACOS('OddsRatio_working_3-way'!V788/(2*'OddsRatio_working_3-way'!X788)))</f>
        <v>#VALUE!</v>
      </c>
      <c r="Z788" s="11" t="e">
        <f>'OddsRatio_working_3-way'!X788^(1/3)*COS('OddsRatio_working_3-way'!Y788/3)</f>
        <v>#VALUE!</v>
      </c>
      <c r="AA788" s="11" t="e">
        <f>'OddsRatio_working_3-way'!X788^(1/3)*COS(('OddsRatio_working_3-way'!Y788+2*PI())/3)</f>
        <v>#VALUE!</v>
      </c>
      <c r="AB788" s="11" t="e">
        <f>'OddsRatio_working_3-way'!X788^(1/3)*COS(('OddsRatio_working_3-way'!Y788+4*PI())/3)</f>
        <v>#VALUE!</v>
      </c>
      <c r="AC788" s="11" t="e">
        <f>'OddsRatio_working_3-way'!X788^(1/3)*SIN('OddsRatio_working_3-way'!Y788/3)</f>
        <v>#VALUE!</v>
      </c>
      <c r="AD788" s="11" t="e">
        <f>'OddsRatio_working_3-way'!X788^(1/3)*SIN(('OddsRatio_working_3-way'!Y788+2*PI())/3)</f>
        <v>#VALUE!</v>
      </c>
      <c r="AE788" s="11" t="e">
        <f>'OddsRatio_working_3-way'!X788^(1/3)*SIN(('OddsRatio_working_3-way'!Y788+4*PI())/3)</f>
        <v>#VALUE!</v>
      </c>
      <c r="AF788" s="11" t="e">
        <f>-'OddsRatio_working_3-way'!U788/(3*'OddsRatio_working_3-way'!X788^(1/3))*COS(('OddsRatio_working_3-way'!Y788)/3)</f>
        <v>#VALUE!</v>
      </c>
      <c r="AG788" s="11" t="e">
        <f>-'OddsRatio_working_3-way'!U788/(3*'OddsRatio_working_3-way'!X788^(1/3))*COS(('OddsRatio_working_3-way'!Y788+2*PI())/3)</f>
        <v>#VALUE!</v>
      </c>
      <c r="AH788" s="11" t="e">
        <f>-'OddsRatio_working_3-way'!U788/(3*'OddsRatio_working_3-way'!X788^(1/3))*COS(('OddsRatio_working_3-way'!Y788+4*PI())/3)</f>
        <v>#VALUE!</v>
      </c>
      <c r="AI788" s="11" t="e">
        <f>'OddsRatio_working_3-way'!U788/(3*'OddsRatio_working_3-way'!X788^(1/3))*SIN(('OddsRatio_working_3-way'!Y788)/3)</f>
        <v>#VALUE!</v>
      </c>
      <c r="AJ788" s="11" t="e">
        <f>'OddsRatio_working_3-way'!U788/(3*'OddsRatio_working_3-way'!X788^(1/3))*SIN(('OddsRatio_working_3-way'!Y788+2*PI())/3)</f>
        <v>#VALUE!</v>
      </c>
      <c r="AK788" s="11" t="e">
        <f>'OddsRatio_working_3-way'!U788/(3*'OddsRatio_working_3-way'!X788^(1/3))*SIN(('OddsRatio_working_3-way'!Y788+4*PI())/3)</f>
        <v>#VALUE!</v>
      </c>
      <c r="AL788" s="11" t="e">
        <f>'OddsRatio_working_3-way'!Z788+'OddsRatio_working_3-way'!AF788</f>
        <v>#VALUE!</v>
      </c>
      <c r="AM788" s="11" t="e">
        <f>'OddsRatio_working_3-way'!AA788+'OddsRatio_working_3-way'!AG788</f>
        <v>#VALUE!</v>
      </c>
      <c r="AN788" s="11" t="e">
        <f>'OddsRatio_working_3-way'!AB788+'OddsRatio_working_3-way'!AH788</f>
        <v>#VALUE!</v>
      </c>
      <c r="AO788" s="11" t="e">
        <f>'OddsRatio_working_3-way'!AC788+'OddsRatio_working_3-way'!AI788</f>
        <v>#VALUE!</v>
      </c>
      <c r="AP788" s="11" t="e">
        <f>'OddsRatio_working_3-way'!AD788+'OddsRatio_working_3-way'!AJ788</f>
        <v>#VALUE!</v>
      </c>
      <c r="AQ788" s="11" t="e">
        <f>'OddsRatio_working_3-way'!AE788+'OddsRatio_working_3-way'!AK788</f>
        <v>#VALUE!</v>
      </c>
      <c r="AR788" s="10" t="str">
        <f>IF(A788="","",IF(('OddsRatio_working_3-way'!X788=0),IF(Q788&gt;0,-Q788^(1/3),(-Q788)^(1/3)),'OddsRatio_working_3-way'!AL788-'OddsRatio_working_3-way'!R788/3))</f>
        <v/>
      </c>
      <c r="AS788" s="11" t="e">
        <f>IF(('OddsRatio_working_3-way'!X788=0),IF(Q788&gt;0,-Q788^(1/3),(-Q788)^(1/3)),'OddsRatio_working_3-way'!AM788-'OddsRatio_working_3-way'!R788/3)</f>
        <v>#VALUE!</v>
      </c>
      <c r="AT788" s="11" t="e">
        <f>IF(('OddsRatio_working_3-way'!X788=0),IF(Q788&gt;0,-Q788^(1/3),(-Q788)^(1/3)),'OddsRatio_working_3-way'!AN788-'OddsRatio_working_3-way'!R788/3)</f>
        <v>#VALUE!</v>
      </c>
      <c r="AU788" s="11" t="e">
        <f>IF(('OddsRatio_working_3-way'!X788=0),0,'OddsRatio_working_3-way'!AO788)</f>
        <v>#VALUE!</v>
      </c>
      <c r="AV788" s="11" t="e">
        <f>IF(('OddsRatio_working_3-way'!X788=0),0,'OddsRatio_working_3-way'!AP788)</f>
        <v>#VALUE!</v>
      </c>
      <c r="AW788" s="11" t="e">
        <f>IF(('OddsRatio_working_3-way'!X788=0),0,'OddsRatio_working_3-way'!AQ788)</f>
        <v>#VALUE!</v>
      </c>
    </row>
    <row r="789" spans="1:4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9" t="e">
        <f t="shared" si="169"/>
        <v>#VALUE!</v>
      </c>
      <c r="E789" s="9" t="e">
        <f t="shared" si="170"/>
        <v>#VALUE!</v>
      </c>
      <c r="F789" s="9" t="e">
        <f t="shared" si="171"/>
        <v>#VALUE!</v>
      </c>
      <c r="G789" s="9" t="str">
        <f t="shared" si="172"/>
        <v/>
      </c>
      <c r="H789" s="9" t="str">
        <f t="shared" si="173"/>
        <v/>
      </c>
      <c r="I789" s="9" t="str">
        <f t="shared" si="174"/>
        <v/>
      </c>
      <c r="J789" s="9" t="str">
        <f t="shared" si="175"/>
        <v/>
      </c>
      <c r="K789" s="11" t="e">
        <f t="shared" si="176"/>
        <v>#VALUE!</v>
      </c>
      <c r="L789" s="11" t="e">
        <f t="shared" si="177"/>
        <v>#VALUE!</v>
      </c>
      <c r="M789" s="11" t="e">
        <f t="shared" si="178"/>
        <v>#VALUE!</v>
      </c>
      <c r="N789" s="11" t="e">
        <f>'OddsRatio_working_3-way'!K789+'OddsRatio_working_3-way'!L789+'OddsRatio_working_3-way'!M789-('OddsRatio_working_3-way'!K789*'OddsRatio_working_3-way'!L789)-('OddsRatio_working_3-way'!K789*'OddsRatio_working_3-way'!M789)-('OddsRatio_working_3-way'!L789*'OddsRatio_working_3-way'!M789)+('OddsRatio_working_3-way'!K789*'OddsRatio_working_3-way'!L789*'OddsRatio_working_3-way'!M789)-1</f>
        <v>#VALUE!</v>
      </c>
      <c r="O789" s="11">
        <f>0</f>
        <v>0</v>
      </c>
      <c r="P789" s="11" t="e">
        <f>('OddsRatio_working_3-way'!K789*'OddsRatio_working_3-way'!L789)+('OddsRatio_working_3-way'!K789*'OddsRatio_working_3-way'!M789)+('OddsRatio_working_3-way'!L789*'OddsRatio_working_3-way'!M789)-(3*'OddsRatio_working_3-way'!K789*'OddsRatio_working_3-way'!L789*'OddsRatio_working_3-way'!M789)</f>
        <v>#VALUE!</v>
      </c>
      <c r="Q789" s="11" t="e">
        <f>2*'OddsRatio_working_3-way'!K789*'OddsRatio_working_3-way'!L789*'OddsRatio_working_3-way'!M789</f>
        <v>#VALUE!</v>
      </c>
      <c r="R789" s="11" t="e">
        <f t="shared" si="179"/>
        <v>#VALUE!</v>
      </c>
      <c r="S789" s="11" t="e">
        <f t="shared" si="180"/>
        <v>#VALUE!</v>
      </c>
      <c r="T789" s="11" t="e">
        <f t="shared" si="181"/>
        <v>#VALUE!</v>
      </c>
      <c r="U789" s="11" t="e">
        <f>'OddsRatio_working_3-way'!S789-'OddsRatio_working_3-way'!R789^2/3</f>
        <v>#VALUE!</v>
      </c>
      <c r="V789" s="11" t="e">
        <f>'OddsRatio_working_3-way'!S789*'OddsRatio_working_3-way'!R789/3-2*'OddsRatio_working_3-way'!R789^3/27-'OddsRatio_working_3-way'!T789</f>
        <v>#VALUE!</v>
      </c>
      <c r="W789" s="11" t="e">
        <f>'OddsRatio_working_3-way'!V789^2+4*'OddsRatio_working_3-way'!U789^3/27</f>
        <v>#VALUE!</v>
      </c>
      <c r="X789" s="11" t="e">
        <f>IF('OddsRatio_working_3-way'!W789&gt;0,IF(ABS('OddsRatio_working_3-way'!V789+SQRT('OddsRatio_working_3-way'!W789))/2&gt;0,ABS('OddsRatio_working_3-way'!V789+SQRT('OddsRatio_working_3-way'!W789))/2,ABS('OddsRatio_working_3-way'!V789-SQRT('OddsRatio_working_3-way'!W789))/2),SQRT(-'OddsRatio_working_3-way'!U789^3/27))</f>
        <v>#VALUE!</v>
      </c>
      <c r="Y789" s="11" t="e">
        <f>IF('OddsRatio_working_3-way'!W789&gt;=0,IF('OddsRatio_working_3-way'!V789+SQRT('OddsRatio_working_3-way'!W789)&gt;0,0,PI()),ACOS('OddsRatio_working_3-way'!V789/(2*'OddsRatio_working_3-way'!X789)))</f>
        <v>#VALUE!</v>
      </c>
      <c r="Z789" s="11" t="e">
        <f>'OddsRatio_working_3-way'!X789^(1/3)*COS('OddsRatio_working_3-way'!Y789/3)</f>
        <v>#VALUE!</v>
      </c>
      <c r="AA789" s="11" t="e">
        <f>'OddsRatio_working_3-way'!X789^(1/3)*COS(('OddsRatio_working_3-way'!Y789+2*PI())/3)</f>
        <v>#VALUE!</v>
      </c>
      <c r="AB789" s="11" t="e">
        <f>'OddsRatio_working_3-way'!X789^(1/3)*COS(('OddsRatio_working_3-way'!Y789+4*PI())/3)</f>
        <v>#VALUE!</v>
      </c>
      <c r="AC789" s="11" t="e">
        <f>'OddsRatio_working_3-way'!X789^(1/3)*SIN('OddsRatio_working_3-way'!Y789/3)</f>
        <v>#VALUE!</v>
      </c>
      <c r="AD789" s="11" t="e">
        <f>'OddsRatio_working_3-way'!X789^(1/3)*SIN(('OddsRatio_working_3-way'!Y789+2*PI())/3)</f>
        <v>#VALUE!</v>
      </c>
      <c r="AE789" s="11" t="e">
        <f>'OddsRatio_working_3-way'!X789^(1/3)*SIN(('OddsRatio_working_3-way'!Y789+4*PI())/3)</f>
        <v>#VALUE!</v>
      </c>
      <c r="AF789" s="11" t="e">
        <f>-'OddsRatio_working_3-way'!U789/(3*'OddsRatio_working_3-way'!X789^(1/3))*COS(('OddsRatio_working_3-way'!Y789)/3)</f>
        <v>#VALUE!</v>
      </c>
      <c r="AG789" s="11" t="e">
        <f>-'OddsRatio_working_3-way'!U789/(3*'OddsRatio_working_3-way'!X789^(1/3))*COS(('OddsRatio_working_3-way'!Y789+2*PI())/3)</f>
        <v>#VALUE!</v>
      </c>
      <c r="AH789" s="11" t="e">
        <f>-'OddsRatio_working_3-way'!U789/(3*'OddsRatio_working_3-way'!X789^(1/3))*COS(('OddsRatio_working_3-way'!Y789+4*PI())/3)</f>
        <v>#VALUE!</v>
      </c>
      <c r="AI789" s="11" t="e">
        <f>'OddsRatio_working_3-way'!U789/(3*'OddsRatio_working_3-way'!X789^(1/3))*SIN(('OddsRatio_working_3-way'!Y789)/3)</f>
        <v>#VALUE!</v>
      </c>
      <c r="AJ789" s="11" t="e">
        <f>'OddsRatio_working_3-way'!U789/(3*'OddsRatio_working_3-way'!X789^(1/3))*SIN(('OddsRatio_working_3-way'!Y789+2*PI())/3)</f>
        <v>#VALUE!</v>
      </c>
      <c r="AK789" s="11" t="e">
        <f>'OddsRatio_working_3-way'!U789/(3*'OddsRatio_working_3-way'!X789^(1/3))*SIN(('OddsRatio_working_3-way'!Y789+4*PI())/3)</f>
        <v>#VALUE!</v>
      </c>
      <c r="AL789" s="11" t="e">
        <f>'OddsRatio_working_3-way'!Z789+'OddsRatio_working_3-way'!AF789</f>
        <v>#VALUE!</v>
      </c>
      <c r="AM789" s="11" t="e">
        <f>'OddsRatio_working_3-way'!AA789+'OddsRatio_working_3-way'!AG789</f>
        <v>#VALUE!</v>
      </c>
      <c r="AN789" s="11" t="e">
        <f>'OddsRatio_working_3-way'!AB789+'OddsRatio_working_3-way'!AH789</f>
        <v>#VALUE!</v>
      </c>
      <c r="AO789" s="11" t="e">
        <f>'OddsRatio_working_3-way'!AC789+'OddsRatio_working_3-way'!AI789</f>
        <v>#VALUE!</v>
      </c>
      <c r="AP789" s="11" t="e">
        <f>'OddsRatio_working_3-way'!AD789+'OddsRatio_working_3-way'!AJ789</f>
        <v>#VALUE!</v>
      </c>
      <c r="AQ789" s="11" t="e">
        <f>'OddsRatio_working_3-way'!AE789+'OddsRatio_working_3-way'!AK789</f>
        <v>#VALUE!</v>
      </c>
      <c r="AR789" s="10" t="str">
        <f>IF(A789="","",IF(('OddsRatio_working_3-way'!X789=0),IF(Q789&gt;0,-Q789^(1/3),(-Q789)^(1/3)),'OddsRatio_working_3-way'!AL789-'OddsRatio_working_3-way'!R789/3))</f>
        <v/>
      </c>
      <c r="AS789" s="11" t="e">
        <f>IF(('OddsRatio_working_3-way'!X789=0),IF(Q789&gt;0,-Q789^(1/3),(-Q789)^(1/3)),'OddsRatio_working_3-way'!AM789-'OddsRatio_working_3-way'!R789/3)</f>
        <v>#VALUE!</v>
      </c>
      <c r="AT789" s="11" t="e">
        <f>IF(('OddsRatio_working_3-way'!X789=0),IF(Q789&gt;0,-Q789^(1/3),(-Q789)^(1/3)),'OddsRatio_working_3-way'!AN789-'OddsRatio_working_3-way'!R789/3)</f>
        <v>#VALUE!</v>
      </c>
      <c r="AU789" s="11" t="e">
        <f>IF(('OddsRatio_working_3-way'!X789=0),0,'OddsRatio_working_3-way'!AO789)</f>
        <v>#VALUE!</v>
      </c>
      <c r="AV789" s="11" t="e">
        <f>IF(('OddsRatio_working_3-way'!X789=0),0,'OddsRatio_working_3-way'!AP789)</f>
        <v>#VALUE!</v>
      </c>
      <c r="AW789" s="11" t="e">
        <f>IF(('OddsRatio_working_3-way'!X789=0),0,'OddsRatio_working_3-way'!AQ789)</f>
        <v>#VALUE!</v>
      </c>
    </row>
    <row r="790" spans="1:4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9" t="e">
        <f t="shared" si="169"/>
        <v>#VALUE!</v>
      </c>
      <c r="E790" s="9" t="e">
        <f t="shared" si="170"/>
        <v>#VALUE!</v>
      </c>
      <c r="F790" s="9" t="e">
        <f t="shared" si="171"/>
        <v>#VALUE!</v>
      </c>
      <c r="G790" s="9" t="str">
        <f t="shared" si="172"/>
        <v/>
      </c>
      <c r="H790" s="9" t="str">
        <f t="shared" si="173"/>
        <v/>
      </c>
      <c r="I790" s="9" t="str">
        <f t="shared" si="174"/>
        <v/>
      </c>
      <c r="J790" s="9" t="str">
        <f t="shared" si="175"/>
        <v/>
      </c>
      <c r="K790" s="11" t="e">
        <f t="shared" si="176"/>
        <v>#VALUE!</v>
      </c>
      <c r="L790" s="11" t="e">
        <f t="shared" si="177"/>
        <v>#VALUE!</v>
      </c>
      <c r="M790" s="11" t="e">
        <f t="shared" si="178"/>
        <v>#VALUE!</v>
      </c>
      <c r="N790" s="11" t="e">
        <f>'OddsRatio_working_3-way'!K790+'OddsRatio_working_3-way'!L790+'OddsRatio_working_3-way'!M790-('OddsRatio_working_3-way'!K790*'OddsRatio_working_3-way'!L790)-('OddsRatio_working_3-way'!K790*'OddsRatio_working_3-way'!M790)-('OddsRatio_working_3-way'!L790*'OddsRatio_working_3-way'!M790)+('OddsRatio_working_3-way'!K790*'OddsRatio_working_3-way'!L790*'OddsRatio_working_3-way'!M790)-1</f>
        <v>#VALUE!</v>
      </c>
      <c r="O790" s="11">
        <f>0</f>
        <v>0</v>
      </c>
      <c r="P790" s="11" t="e">
        <f>('OddsRatio_working_3-way'!K790*'OddsRatio_working_3-way'!L790)+('OddsRatio_working_3-way'!K790*'OddsRatio_working_3-way'!M790)+('OddsRatio_working_3-way'!L790*'OddsRatio_working_3-way'!M790)-(3*'OddsRatio_working_3-way'!K790*'OddsRatio_working_3-way'!L790*'OddsRatio_working_3-way'!M790)</f>
        <v>#VALUE!</v>
      </c>
      <c r="Q790" s="11" t="e">
        <f>2*'OddsRatio_working_3-way'!K790*'OddsRatio_working_3-way'!L790*'OddsRatio_working_3-way'!M790</f>
        <v>#VALUE!</v>
      </c>
      <c r="R790" s="11" t="e">
        <f t="shared" si="179"/>
        <v>#VALUE!</v>
      </c>
      <c r="S790" s="11" t="e">
        <f t="shared" si="180"/>
        <v>#VALUE!</v>
      </c>
      <c r="T790" s="11" t="e">
        <f t="shared" si="181"/>
        <v>#VALUE!</v>
      </c>
      <c r="U790" s="11" t="e">
        <f>'OddsRatio_working_3-way'!S790-'OddsRatio_working_3-way'!R790^2/3</f>
        <v>#VALUE!</v>
      </c>
      <c r="V790" s="11" t="e">
        <f>'OddsRatio_working_3-way'!S790*'OddsRatio_working_3-way'!R790/3-2*'OddsRatio_working_3-way'!R790^3/27-'OddsRatio_working_3-way'!T790</f>
        <v>#VALUE!</v>
      </c>
      <c r="W790" s="11" t="e">
        <f>'OddsRatio_working_3-way'!V790^2+4*'OddsRatio_working_3-way'!U790^3/27</f>
        <v>#VALUE!</v>
      </c>
      <c r="X790" s="11" t="e">
        <f>IF('OddsRatio_working_3-way'!W790&gt;0,IF(ABS('OddsRatio_working_3-way'!V790+SQRT('OddsRatio_working_3-way'!W790))/2&gt;0,ABS('OddsRatio_working_3-way'!V790+SQRT('OddsRatio_working_3-way'!W790))/2,ABS('OddsRatio_working_3-way'!V790-SQRT('OddsRatio_working_3-way'!W790))/2),SQRT(-'OddsRatio_working_3-way'!U790^3/27))</f>
        <v>#VALUE!</v>
      </c>
      <c r="Y790" s="11" t="e">
        <f>IF('OddsRatio_working_3-way'!W790&gt;=0,IF('OddsRatio_working_3-way'!V790+SQRT('OddsRatio_working_3-way'!W790)&gt;0,0,PI()),ACOS('OddsRatio_working_3-way'!V790/(2*'OddsRatio_working_3-way'!X790)))</f>
        <v>#VALUE!</v>
      </c>
      <c r="Z790" s="11" t="e">
        <f>'OddsRatio_working_3-way'!X790^(1/3)*COS('OddsRatio_working_3-way'!Y790/3)</f>
        <v>#VALUE!</v>
      </c>
      <c r="AA790" s="11" t="e">
        <f>'OddsRatio_working_3-way'!X790^(1/3)*COS(('OddsRatio_working_3-way'!Y790+2*PI())/3)</f>
        <v>#VALUE!</v>
      </c>
      <c r="AB790" s="11" t="e">
        <f>'OddsRatio_working_3-way'!X790^(1/3)*COS(('OddsRatio_working_3-way'!Y790+4*PI())/3)</f>
        <v>#VALUE!</v>
      </c>
      <c r="AC790" s="11" t="e">
        <f>'OddsRatio_working_3-way'!X790^(1/3)*SIN('OddsRatio_working_3-way'!Y790/3)</f>
        <v>#VALUE!</v>
      </c>
      <c r="AD790" s="11" t="e">
        <f>'OddsRatio_working_3-way'!X790^(1/3)*SIN(('OddsRatio_working_3-way'!Y790+2*PI())/3)</f>
        <v>#VALUE!</v>
      </c>
      <c r="AE790" s="11" t="e">
        <f>'OddsRatio_working_3-way'!X790^(1/3)*SIN(('OddsRatio_working_3-way'!Y790+4*PI())/3)</f>
        <v>#VALUE!</v>
      </c>
      <c r="AF790" s="11" t="e">
        <f>-'OddsRatio_working_3-way'!U790/(3*'OddsRatio_working_3-way'!X790^(1/3))*COS(('OddsRatio_working_3-way'!Y790)/3)</f>
        <v>#VALUE!</v>
      </c>
      <c r="AG790" s="11" t="e">
        <f>-'OddsRatio_working_3-way'!U790/(3*'OddsRatio_working_3-way'!X790^(1/3))*COS(('OddsRatio_working_3-way'!Y790+2*PI())/3)</f>
        <v>#VALUE!</v>
      </c>
      <c r="AH790" s="11" t="e">
        <f>-'OddsRatio_working_3-way'!U790/(3*'OddsRatio_working_3-way'!X790^(1/3))*COS(('OddsRatio_working_3-way'!Y790+4*PI())/3)</f>
        <v>#VALUE!</v>
      </c>
      <c r="AI790" s="11" t="e">
        <f>'OddsRatio_working_3-way'!U790/(3*'OddsRatio_working_3-way'!X790^(1/3))*SIN(('OddsRatio_working_3-way'!Y790)/3)</f>
        <v>#VALUE!</v>
      </c>
      <c r="AJ790" s="11" t="e">
        <f>'OddsRatio_working_3-way'!U790/(3*'OddsRatio_working_3-way'!X790^(1/3))*SIN(('OddsRatio_working_3-way'!Y790+2*PI())/3)</f>
        <v>#VALUE!</v>
      </c>
      <c r="AK790" s="11" t="e">
        <f>'OddsRatio_working_3-way'!U790/(3*'OddsRatio_working_3-way'!X790^(1/3))*SIN(('OddsRatio_working_3-way'!Y790+4*PI())/3)</f>
        <v>#VALUE!</v>
      </c>
      <c r="AL790" s="11" t="e">
        <f>'OddsRatio_working_3-way'!Z790+'OddsRatio_working_3-way'!AF790</f>
        <v>#VALUE!</v>
      </c>
      <c r="AM790" s="11" t="e">
        <f>'OddsRatio_working_3-way'!AA790+'OddsRatio_working_3-way'!AG790</f>
        <v>#VALUE!</v>
      </c>
      <c r="AN790" s="11" t="e">
        <f>'OddsRatio_working_3-way'!AB790+'OddsRatio_working_3-way'!AH790</f>
        <v>#VALUE!</v>
      </c>
      <c r="AO790" s="11" t="e">
        <f>'OddsRatio_working_3-way'!AC790+'OddsRatio_working_3-way'!AI790</f>
        <v>#VALUE!</v>
      </c>
      <c r="AP790" s="11" t="e">
        <f>'OddsRatio_working_3-way'!AD790+'OddsRatio_working_3-way'!AJ790</f>
        <v>#VALUE!</v>
      </c>
      <c r="AQ790" s="11" t="e">
        <f>'OddsRatio_working_3-way'!AE790+'OddsRatio_working_3-way'!AK790</f>
        <v>#VALUE!</v>
      </c>
      <c r="AR790" s="10" t="str">
        <f>IF(A790="","",IF(('OddsRatio_working_3-way'!X790=0),IF(Q790&gt;0,-Q790^(1/3),(-Q790)^(1/3)),'OddsRatio_working_3-way'!AL790-'OddsRatio_working_3-way'!R790/3))</f>
        <v/>
      </c>
      <c r="AS790" s="11" t="e">
        <f>IF(('OddsRatio_working_3-way'!X790=0),IF(Q790&gt;0,-Q790^(1/3),(-Q790)^(1/3)),'OddsRatio_working_3-way'!AM790-'OddsRatio_working_3-way'!R790/3)</f>
        <v>#VALUE!</v>
      </c>
      <c r="AT790" s="11" t="e">
        <f>IF(('OddsRatio_working_3-way'!X790=0),IF(Q790&gt;0,-Q790^(1/3),(-Q790)^(1/3)),'OddsRatio_working_3-way'!AN790-'OddsRatio_working_3-way'!R790/3)</f>
        <v>#VALUE!</v>
      </c>
      <c r="AU790" s="11" t="e">
        <f>IF(('OddsRatio_working_3-way'!X790=0),0,'OddsRatio_working_3-way'!AO790)</f>
        <v>#VALUE!</v>
      </c>
      <c r="AV790" s="11" t="e">
        <f>IF(('OddsRatio_working_3-way'!X790=0),0,'OddsRatio_working_3-way'!AP790)</f>
        <v>#VALUE!</v>
      </c>
      <c r="AW790" s="11" t="e">
        <f>IF(('OddsRatio_working_3-way'!X790=0),0,'OddsRatio_working_3-way'!AQ790)</f>
        <v>#VALUE!</v>
      </c>
    </row>
    <row r="791" spans="1:4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9" t="e">
        <f t="shared" si="169"/>
        <v>#VALUE!</v>
      </c>
      <c r="E791" s="9" t="e">
        <f t="shared" si="170"/>
        <v>#VALUE!</v>
      </c>
      <c r="F791" s="9" t="e">
        <f t="shared" si="171"/>
        <v>#VALUE!</v>
      </c>
      <c r="G791" s="9" t="str">
        <f t="shared" si="172"/>
        <v/>
      </c>
      <c r="H791" s="9" t="str">
        <f t="shared" si="173"/>
        <v/>
      </c>
      <c r="I791" s="9" t="str">
        <f t="shared" si="174"/>
        <v/>
      </c>
      <c r="J791" s="9" t="str">
        <f t="shared" si="175"/>
        <v/>
      </c>
      <c r="K791" s="11" t="e">
        <f t="shared" si="176"/>
        <v>#VALUE!</v>
      </c>
      <c r="L791" s="11" t="e">
        <f t="shared" si="177"/>
        <v>#VALUE!</v>
      </c>
      <c r="M791" s="11" t="e">
        <f t="shared" si="178"/>
        <v>#VALUE!</v>
      </c>
      <c r="N791" s="11" t="e">
        <f>'OddsRatio_working_3-way'!K791+'OddsRatio_working_3-way'!L791+'OddsRatio_working_3-way'!M791-('OddsRatio_working_3-way'!K791*'OddsRatio_working_3-way'!L791)-('OddsRatio_working_3-way'!K791*'OddsRatio_working_3-way'!M791)-('OddsRatio_working_3-way'!L791*'OddsRatio_working_3-way'!M791)+('OddsRatio_working_3-way'!K791*'OddsRatio_working_3-way'!L791*'OddsRatio_working_3-way'!M791)-1</f>
        <v>#VALUE!</v>
      </c>
      <c r="O791" s="11">
        <f>0</f>
        <v>0</v>
      </c>
      <c r="P791" s="11" t="e">
        <f>('OddsRatio_working_3-way'!K791*'OddsRatio_working_3-way'!L791)+('OddsRatio_working_3-way'!K791*'OddsRatio_working_3-way'!M791)+('OddsRatio_working_3-way'!L791*'OddsRatio_working_3-way'!M791)-(3*'OddsRatio_working_3-way'!K791*'OddsRatio_working_3-way'!L791*'OddsRatio_working_3-way'!M791)</f>
        <v>#VALUE!</v>
      </c>
      <c r="Q791" s="11" t="e">
        <f>2*'OddsRatio_working_3-way'!K791*'OddsRatio_working_3-way'!L791*'OddsRatio_working_3-way'!M791</f>
        <v>#VALUE!</v>
      </c>
      <c r="R791" s="11" t="e">
        <f t="shared" si="179"/>
        <v>#VALUE!</v>
      </c>
      <c r="S791" s="11" t="e">
        <f t="shared" si="180"/>
        <v>#VALUE!</v>
      </c>
      <c r="T791" s="11" t="e">
        <f t="shared" si="181"/>
        <v>#VALUE!</v>
      </c>
      <c r="U791" s="11" t="e">
        <f>'OddsRatio_working_3-way'!S791-'OddsRatio_working_3-way'!R791^2/3</f>
        <v>#VALUE!</v>
      </c>
      <c r="V791" s="11" t="e">
        <f>'OddsRatio_working_3-way'!S791*'OddsRatio_working_3-way'!R791/3-2*'OddsRatio_working_3-way'!R791^3/27-'OddsRatio_working_3-way'!T791</f>
        <v>#VALUE!</v>
      </c>
      <c r="W791" s="11" t="e">
        <f>'OddsRatio_working_3-way'!V791^2+4*'OddsRatio_working_3-way'!U791^3/27</f>
        <v>#VALUE!</v>
      </c>
      <c r="X791" s="11" t="e">
        <f>IF('OddsRatio_working_3-way'!W791&gt;0,IF(ABS('OddsRatio_working_3-way'!V791+SQRT('OddsRatio_working_3-way'!W791))/2&gt;0,ABS('OddsRatio_working_3-way'!V791+SQRT('OddsRatio_working_3-way'!W791))/2,ABS('OddsRatio_working_3-way'!V791-SQRT('OddsRatio_working_3-way'!W791))/2),SQRT(-'OddsRatio_working_3-way'!U791^3/27))</f>
        <v>#VALUE!</v>
      </c>
      <c r="Y791" s="11" t="e">
        <f>IF('OddsRatio_working_3-way'!W791&gt;=0,IF('OddsRatio_working_3-way'!V791+SQRT('OddsRatio_working_3-way'!W791)&gt;0,0,PI()),ACOS('OddsRatio_working_3-way'!V791/(2*'OddsRatio_working_3-way'!X791)))</f>
        <v>#VALUE!</v>
      </c>
      <c r="Z791" s="11" t="e">
        <f>'OddsRatio_working_3-way'!X791^(1/3)*COS('OddsRatio_working_3-way'!Y791/3)</f>
        <v>#VALUE!</v>
      </c>
      <c r="AA791" s="11" t="e">
        <f>'OddsRatio_working_3-way'!X791^(1/3)*COS(('OddsRatio_working_3-way'!Y791+2*PI())/3)</f>
        <v>#VALUE!</v>
      </c>
      <c r="AB791" s="11" t="e">
        <f>'OddsRatio_working_3-way'!X791^(1/3)*COS(('OddsRatio_working_3-way'!Y791+4*PI())/3)</f>
        <v>#VALUE!</v>
      </c>
      <c r="AC791" s="11" t="e">
        <f>'OddsRatio_working_3-way'!X791^(1/3)*SIN('OddsRatio_working_3-way'!Y791/3)</f>
        <v>#VALUE!</v>
      </c>
      <c r="AD791" s="11" t="e">
        <f>'OddsRatio_working_3-way'!X791^(1/3)*SIN(('OddsRatio_working_3-way'!Y791+2*PI())/3)</f>
        <v>#VALUE!</v>
      </c>
      <c r="AE791" s="11" t="e">
        <f>'OddsRatio_working_3-way'!X791^(1/3)*SIN(('OddsRatio_working_3-way'!Y791+4*PI())/3)</f>
        <v>#VALUE!</v>
      </c>
      <c r="AF791" s="11" t="e">
        <f>-'OddsRatio_working_3-way'!U791/(3*'OddsRatio_working_3-way'!X791^(1/3))*COS(('OddsRatio_working_3-way'!Y791)/3)</f>
        <v>#VALUE!</v>
      </c>
      <c r="AG791" s="11" t="e">
        <f>-'OddsRatio_working_3-way'!U791/(3*'OddsRatio_working_3-way'!X791^(1/3))*COS(('OddsRatio_working_3-way'!Y791+2*PI())/3)</f>
        <v>#VALUE!</v>
      </c>
      <c r="AH791" s="11" t="e">
        <f>-'OddsRatio_working_3-way'!U791/(3*'OddsRatio_working_3-way'!X791^(1/3))*COS(('OddsRatio_working_3-way'!Y791+4*PI())/3)</f>
        <v>#VALUE!</v>
      </c>
      <c r="AI791" s="11" t="e">
        <f>'OddsRatio_working_3-way'!U791/(3*'OddsRatio_working_3-way'!X791^(1/3))*SIN(('OddsRatio_working_3-way'!Y791)/3)</f>
        <v>#VALUE!</v>
      </c>
      <c r="AJ791" s="11" t="e">
        <f>'OddsRatio_working_3-way'!U791/(3*'OddsRatio_working_3-way'!X791^(1/3))*SIN(('OddsRatio_working_3-way'!Y791+2*PI())/3)</f>
        <v>#VALUE!</v>
      </c>
      <c r="AK791" s="11" t="e">
        <f>'OddsRatio_working_3-way'!U791/(3*'OddsRatio_working_3-way'!X791^(1/3))*SIN(('OddsRatio_working_3-way'!Y791+4*PI())/3)</f>
        <v>#VALUE!</v>
      </c>
      <c r="AL791" s="11" t="e">
        <f>'OddsRatio_working_3-way'!Z791+'OddsRatio_working_3-way'!AF791</f>
        <v>#VALUE!</v>
      </c>
      <c r="AM791" s="11" t="e">
        <f>'OddsRatio_working_3-way'!AA791+'OddsRatio_working_3-way'!AG791</f>
        <v>#VALUE!</v>
      </c>
      <c r="AN791" s="11" t="e">
        <f>'OddsRatio_working_3-way'!AB791+'OddsRatio_working_3-way'!AH791</f>
        <v>#VALUE!</v>
      </c>
      <c r="AO791" s="11" t="e">
        <f>'OddsRatio_working_3-way'!AC791+'OddsRatio_working_3-way'!AI791</f>
        <v>#VALUE!</v>
      </c>
      <c r="AP791" s="11" t="e">
        <f>'OddsRatio_working_3-way'!AD791+'OddsRatio_working_3-way'!AJ791</f>
        <v>#VALUE!</v>
      </c>
      <c r="AQ791" s="11" t="e">
        <f>'OddsRatio_working_3-way'!AE791+'OddsRatio_working_3-way'!AK791</f>
        <v>#VALUE!</v>
      </c>
      <c r="AR791" s="10" t="str">
        <f>IF(A791="","",IF(('OddsRatio_working_3-way'!X791=0),IF(Q791&gt;0,-Q791^(1/3),(-Q791)^(1/3)),'OddsRatio_working_3-way'!AL791-'OddsRatio_working_3-way'!R791/3))</f>
        <v/>
      </c>
      <c r="AS791" s="11" t="e">
        <f>IF(('OddsRatio_working_3-way'!X791=0),IF(Q791&gt;0,-Q791^(1/3),(-Q791)^(1/3)),'OddsRatio_working_3-way'!AM791-'OddsRatio_working_3-way'!R791/3)</f>
        <v>#VALUE!</v>
      </c>
      <c r="AT791" s="11" t="e">
        <f>IF(('OddsRatio_working_3-way'!X791=0),IF(Q791&gt;0,-Q791^(1/3),(-Q791)^(1/3)),'OddsRatio_working_3-way'!AN791-'OddsRatio_working_3-way'!R791/3)</f>
        <v>#VALUE!</v>
      </c>
      <c r="AU791" s="11" t="e">
        <f>IF(('OddsRatio_working_3-way'!X791=0),0,'OddsRatio_working_3-way'!AO791)</f>
        <v>#VALUE!</v>
      </c>
      <c r="AV791" s="11" t="e">
        <f>IF(('OddsRatio_working_3-way'!X791=0),0,'OddsRatio_working_3-way'!AP791)</f>
        <v>#VALUE!</v>
      </c>
      <c r="AW791" s="11" t="e">
        <f>IF(('OddsRatio_working_3-way'!X791=0),0,'OddsRatio_working_3-way'!AQ791)</f>
        <v>#VALUE!</v>
      </c>
    </row>
    <row r="792" spans="1:4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9" t="e">
        <f t="shared" si="169"/>
        <v>#VALUE!</v>
      </c>
      <c r="E792" s="9" t="e">
        <f t="shared" si="170"/>
        <v>#VALUE!</v>
      </c>
      <c r="F792" s="9" t="e">
        <f t="shared" si="171"/>
        <v>#VALUE!</v>
      </c>
      <c r="G792" s="9" t="str">
        <f t="shared" si="172"/>
        <v/>
      </c>
      <c r="H792" s="9" t="str">
        <f t="shared" si="173"/>
        <v/>
      </c>
      <c r="I792" s="9" t="str">
        <f t="shared" si="174"/>
        <v/>
      </c>
      <c r="J792" s="9" t="str">
        <f t="shared" si="175"/>
        <v/>
      </c>
      <c r="K792" s="11" t="e">
        <f t="shared" si="176"/>
        <v>#VALUE!</v>
      </c>
      <c r="L792" s="11" t="e">
        <f t="shared" si="177"/>
        <v>#VALUE!</v>
      </c>
      <c r="M792" s="11" t="e">
        <f t="shared" si="178"/>
        <v>#VALUE!</v>
      </c>
      <c r="N792" s="11" t="e">
        <f>'OddsRatio_working_3-way'!K792+'OddsRatio_working_3-way'!L792+'OddsRatio_working_3-way'!M792-('OddsRatio_working_3-way'!K792*'OddsRatio_working_3-way'!L792)-('OddsRatio_working_3-way'!K792*'OddsRatio_working_3-way'!M792)-('OddsRatio_working_3-way'!L792*'OddsRatio_working_3-way'!M792)+('OddsRatio_working_3-way'!K792*'OddsRatio_working_3-way'!L792*'OddsRatio_working_3-way'!M792)-1</f>
        <v>#VALUE!</v>
      </c>
      <c r="O792" s="11">
        <f>0</f>
        <v>0</v>
      </c>
      <c r="P792" s="11" t="e">
        <f>('OddsRatio_working_3-way'!K792*'OddsRatio_working_3-way'!L792)+('OddsRatio_working_3-way'!K792*'OddsRatio_working_3-way'!M792)+('OddsRatio_working_3-way'!L792*'OddsRatio_working_3-way'!M792)-(3*'OddsRatio_working_3-way'!K792*'OddsRatio_working_3-way'!L792*'OddsRatio_working_3-way'!M792)</f>
        <v>#VALUE!</v>
      </c>
      <c r="Q792" s="11" t="e">
        <f>2*'OddsRatio_working_3-way'!K792*'OddsRatio_working_3-way'!L792*'OddsRatio_working_3-way'!M792</f>
        <v>#VALUE!</v>
      </c>
      <c r="R792" s="11" t="e">
        <f t="shared" si="179"/>
        <v>#VALUE!</v>
      </c>
      <c r="S792" s="11" t="e">
        <f t="shared" si="180"/>
        <v>#VALUE!</v>
      </c>
      <c r="T792" s="11" t="e">
        <f t="shared" si="181"/>
        <v>#VALUE!</v>
      </c>
      <c r="U792" s="11" t="e">
        <f>'OddsRatio_working_3-way'!S792-'OddsRatio_working_3-way'!R792^2/3</f>
        <v>#VALUE!</v>
      </c>
      <c r="V792" s="11" t="e">
        <f>'OddsRatio_working_3-way'!S792*'OddsRatio_working_3-way'!R792/3-2*'OddsRatio_working_3-way'!R792^3/27-'OddsRatio_working_3-way'!T792</f>
        <v>#VALUE!</v>
      </c>
      <c r="W792" s="11" t="e">
        <f>'OddsRatio_working_3-way'!V792^2+4*'OddsRatio_working_3-way'!U792^3/27</f>
        <v>#VALUE!</v>
      </c>
      <c r="X792" s="11" t="e">
        <f>IF('OddsRatio_working_3-way'!W792&gt;0,IF(ABS('OddsRatio_working_3-way'!V792+SQRT('OddsRatio_working_3-way'!W792))/2&gt;0,ABS('OddsRatio_working_3-way'!V792+SQRT('OddsRatio_working_3-way'!W792))/2,ABS('OddsRatio_working_3-way'!V792-SQRT('OddsRatio_working_3-way'!W792))/2),SQRT(-'OddsRatio_working_3-way'!U792^3/27))</f>
        <v>#VALUE!</v>
      </c>
      <c r="Y792" s="11" t="e">
        <f>IF('OddsRatio_working_3-way'!W792&gt;=0,IF('OddsRatio_working_3-way'!V792+SQRT('OddsRatio_working_3-way'!W792)&gt;0,0,PI()),ACOS('OddsRatio_working_3-way'!V792/(2*'OddsRatio_working_3-way'!X792)))</f>
        <v>#VALUE!</v>
      </c>
      <c r="Z792" s="11" t="e">
        <f>'OddsRatio_working_3-way'!X792^(1/3)*COS('OddsRatio_working_3-way'!Y792/3)</f>
        <v>#VALUE!</v>
      </c>
      <c r="AA792" s="11" t="e">
        <f>'OddsRatio_working_3-way'!X792^(1/3)*COS(('OddsRatio_working_3-way'!Y792+2*PI())/3)</f>
        <v>#VALUE!</v>
      </c>
      <c r="AB792" s="11" t="e">
        <f>'OddsRatio_working_3-way'!X792^(1/3)*COS(('OddsRatio_working_3-way'!Y792+4*PI())/3)</f>
        <v>#VALUE!</v>
      </c>
      <c r="AC792" s="11" t="e">
        <f>'OddsRatio_working_3-way'!X792^(1/3)*SIN('OddsRatio_working_3-way'!Y792/3)</f>
        <v>#VALUE!</v>
      </c>
      <c r="AD792" s="11" t="e">
        <f>'OddsRatio_working_3-way'!X792^(1/3)*SIN(('OddsRatio_working_3-way'!Y792+2*PI())/3)</f>
        <v>#VALUE!</v>
      </c>
      <c r="AE792" s="11" t="e">
        <f>'OddsRatio_working_3-way'!X792^(1/3)*SIN(('OddsRatio_working_3-way'!Y792+4*PI())/3)</f>
        <v>#VALUE!</v>
      </c>
      <c r="AF792" s="11" t="e">
        <f>-'OddsRatio_working_3-way'!U792/(3*'OddsRatio_working_3-way'!X792^(1/3))*COS(('OddsRatio_working_3-way'!Y792)/3)</f>
        <v>#VALUE!</v>
      </c>
      <c r="AG792" s="11" t="e">
        <f>-'OddsRatio_working_3-way'!U792/(3*'OddsRatio_working_3-way'!X792^(1/3))*COS(('OddsRatio_working_3-way'!Y792+2*PI())/3)</f>
        <v>#VALUE!</v>
      </c>
      <c r="AH792" s="11" t="e">
        <f>-'OddsRatio_working_3-way'!U792/(3*'OddsRatio_working_3-way'!X792^(1/3))*COS(('OddsRatio_working_3-way'!Y792+4*PI())/3)</f>
        <v>#VALUE!</v>
      </c>
      <c r="AI792" s="11" t="e">
        <f>'OddsRatio_working_3-way'!U792/(3*'OddsRatio_working_3-way'!X792^(1/3))*SIN(('OddsRatio_working_3-way'!Y792)/3)</f>
        <v>#VALUE!</v>
      </c>
      <c r="AJ792" s="11" t="e">
        <f>'OddsRatio_working_3-way'!U792/(3*'OddsRatio_working_3-way'!X792^(1/3))*SIN(('OddsRatio_working_3-way'!Y792+2*PI())/3)</f>
        <v>#VALUE!</v>
      </c>
      <c r="AK792" s="11" t="e">
        <f>'OddsRatio_working_3-way'!U792/(3*'OddsRatio_working_3-way'!X792^(1/3))*SIN(('OddsRatio_working_3-way'!Y792+4*PI())/3)</f>
        <v>#VALUE!</v>
      </c>
      <c r="AL792" s="11" t="e">
        <f>'OddsRatio_working_3-way'!Z792+'OddsRatio_working_3-way'!AF792</f>
        <v>#VALUE!</v>
      </c>
      <c r="AM792" s="11" t="e">
        <f>'OddsRatio_working_3-way'!AA792+'OddsRatio_working_3-way'!AG792</f>
        <v>#VALUE!</v>
      </c>
      <c r="AN792" s="11" t="e">
        <f>'OddsRatio_working_3-way'!AB792+'OddsRatio_working_3-way'!AH792</f>
        <v>#VALUE!</v>
      </c>
      <c r="AO792" s="11" t="e">
        <f>'OddsRatio_working_3-way'!AC792+'OddsRatio_working_3-way'!AI792</f>
        <v>#VALUE!</v>
      </c>
      <c r="AP792" s="11" t="e">
        <f>'OddsRatio_working_3-way'!AD792+'OddsRatio_working_3-way'!AJ792</f>
        <v>#VALUE!</v>
      </c>
      <c r="AQ792" s="11" t="e">
        <f>'OddsRatio_working_3-way'!AE792+'OddsRatio_working_3-way'!AK792</f>
        <v>#VALUE!</v>
      </c>
      <c r="AR792" s="10" t="str">
        <f>IF(A792="","",IF(('OddsRatio_working_3-way'!X792=0),IF(Q792&gt;0,-Q792^(1/3),(-Q792)^(1/3)),'OddsRatio_working_3-way'!AL792-'OddsRatio_working_3-way'!R792/3))</f>
        <v/>
      </c>
      <c r="AS792" s="11" t="e">
        <f>IF(('OddsRatio_working_3-way'!X792=0),IF(Q792&gt;0,-Q792^(1/3),(-Q792)^(1/3)),'OddsRatio_working_3-way'!AM792-'OddsRatio_working_3-way'!R792/3)</f>
        <v>#VALUE!</v>
      </c>
      <c r="AT792" s="11" t="e">
        <f>IF(('OddsRatio_working_3-way'!X792=0),IF(Q792&gt;0,-Q792^(1/3),(-Q792)^(1/3)),'OddsRatio_working_3-way'!AN792-'OddsRatio_working_3-way'!R792/3)</f>
        <v>#VALUE!</v>
      </c>
      <c r="AU792" s="11" t="e">
        <f>IF(('OddsRatio_working_3-way'!X792=0),0,'OddsRatio_working_3-way'!AO792)</f>
        <v>#VALUE!</v>
      </c>
      <c r="AV792" s="11" t="e">
        <f>IF(('OddsRatio_working_3-way'!X792=0),0,'OddsRatio_working_3-way'!AP792)</f>
        <v>#VALUE!</v>
      </c>
      <c r="AW792" s="11" t="e">
        <f>IF(('OddsRatio_working_3-way'!X792=0),0,'OddsRatio_working_3-way'!AQ792)</f>
        <v>#VALUE!</v>
      </c>
    </row>
    <row r="793" spans="1:4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9" t="e">
        <f t="shared" si="169"/>
        <v>#VALUE!</v>
      </c>
      <c r="E793" s="9" t="e">
        <f t="shared" si="170"/>
        <v>#VALUE!</v>
      </c>
      <c r="F793" s="9" t="e">
        <f t="shared" si="171"/>
        <v>#VALUE!</v>
      </c>
      <c r="G793" s="9" t="str">
        <f t="shared" si="172"/>
        <v/>
      </c>
      <c r="H793" s="9" t="str">
        <f t="shared" si="173"/>
        <v/>
      </c>
      <c r="I793" s="9" t="str">
        <f t="shared" si="174"/>
        <v/>
      </c>
      <c r="J793" s="9" t="str">
        <f t="shared" si="175"/>
        <v/>
      </c>
      <c r="K793" s="11" t="e">
        <f t="shared" si="176"/>
        <v>#VALUE!</v>
      </c>
      <c r="L793" s="11" t="e">
        <f t="shared" si="177"/>
        <v>#VALUE!</v>
      </c>
      <c r="M793" s="11" t="e">
        <f t="shared" si="178"/>
        <v>#VALUE!</v>
      </c>
      <c r="N793" s="11" t="e">
        <f>'OddsRatio_working_3-way'!K793+'OddsRatio_working_3-way'!L793+'OddsRatio_working_3-way'!M793-('OddsRatio_working_3-way'!K793*'OddsRatio_working_3-way'!L793)-('OddsRatio_working_3-way'!K793*'OddsRatio_working_3-way'!M793)-('OddsRatio_working_3-way'!L793*'OddsRatio_working_3-way'!M793)+('OddsRatio_working_3-way'!K793*'OddsRatio_working_3-way'!L793*'OddsRatio_working_3-way'!M793)-1</f>
        <v>#VALUE!</v>
      </c>
      <c r="O793" s="11">
        <f>0</f>
        <v>0</v>
      </c>
      <c r="P793" s="11" t="e">
        <f>('OddsRatio_working_3-way'!K793*'OddsRatio_working_3-way'!L793)+('OddsRatio_working_3-way'!K793*'OddsRatio_working_3-way'!M793)+('OddsRatio_working_3-way'!L793*'OddsRatio_working_3-way'!M793)-(3*'OddsRatio_working_3-way'!K793*'OddsRatio_working_3-way'!L793*'OddsRatio_working_3-way'!M793)</f>
        <v>#VALUE!</v>
      </c>
      <c r="Q793" s="11" t="e">
        <f>2*'OddsRatio_working_3-way'!K793*'OddsRatio_working_3-way'!L793*'OddsRatio_working_3-way'!M793</f>
        <v>#VALUE!</v>
      </c>
      <c r="R793" s="11" t="e">
        <f t="shared" si="179"/>
        <v>#VALUE!</v>
      </c>
      <c r="S793" s="11" t="e">
        <f t="shared" si="180"/>
        <v>#VALUE!</v>
      </c>
      <c r="T793" s="11" t="e">
        <f t="shared" si="181"/>
        <v>#VALUE!</v>
      </c>
      <c r="U793" s="11" t="e">
        <f>'OddsRatio_working_3-way'!S793-'OddsRatio_working_3-way'!R793^2/3</f>
        <v>#VALUE!</v>
      </c>
      <c r="V793" s="11" t="e">
        <f>'OddsRatio_working_3-way'!S793*'OddsRatio_working_3-way'!R793/3-2*'OddsRatio_working_3-way'!R793^3/27-'OddsRatio_working_3-way'!T793</f>
        <v>#VALUE!</v>
      </c>
      <c r="W793" s="11" t="e">
        <f>'OddsRatio_working_3-way'!V793^2+4*'OddsRatio_working_3-way'!U793^3/27</f>
        <v>#VALUE!</v>
      </c>
      <c r="X793" s="11" t="e">
        <f>IF('OddsRatio_working_3-way'!W793&gt;0,IF(ABS('OddsRatio_working_3-way'!V793+SQRT('OddsRatio_working_3-way'!W793))/2&gt;0,ABS('OddsRatio_working_3-way'!V793+SQRT('OddsRatio_working_3-way'!W793))/2,ABS('OddsRatio_working_3-way'!V793-SQRT('OddsRatio_working_3-way'!W793))/2),SQRT(-'OddsRatio_working_3-way'!U793^3/27))</f>
        <v>#VALUE!</v>
      </c>
      <c r="Y793" s="11" t="e">
        <f>IF('OddsRatio_working_3-way'!W793&gt;=0,IF('OddsRatio_working_3-way'!V793+SQRT('OddsRatio_working_3-way'!W793)&gt;0,0,PI()),ACOS('OddsRatio_working_3-way'!V793/(2*'OddsRatio_working_3-way'!X793)))</f>
        <v>#VALUE!</v>
      </c>
      <c r="Z793" s="11" t="e">
        <f>'OddsRatio_working_3-way'!X793^(1/3)*COS('OddsRatio_working_3-way'!Y793/3)</f>
        <v>#VALUE!</v>
      </c>
      <c r="AA793" s="11" t="e">
        <f>'OddsRatio_working_3-way'!X793^(1/3)*COS(('OddsRatio_working_3-way'!Y793+2*PI())/3)</f>
        <v>#VALUE!</v>
      </c>
      <c r="AB793" s="11" t="e">
        <f>'OddsRatio_working_3-way'!X793^(1/3)*COS(('OddsRatio_working_3-way'!Y793+4*PI())/3)</f>
        <v>#VALUE!</v>
      </c>
      <c r="AC793" s="11" t="e">
        <f>'OddsRatio_working_3-way'!X793^(1/3)*SIN('OddsRatio_working_3-way'!Y793/3)</f>
        <v>#VALUE!</v>
      </c>
      <c r="AD793" s="11" t="e">
        <f>'OddsRatio_working_3-way'!X793^(1/3)*SIN(('OddsRatio_working_3-way'!Y793+2*PI())/3)</f>
        <v>#VALUE!</v>
      </c>
      <c r="AE793" s="11" t="e">
        <f>'OddsRatio_working_3-way'!X793^(1/3)*SIN(('OddsRatio_working_3-way'!Y793+4*PI())/3)</f>
        <v>#VALUE!</v>
      </c>
      <c r="AF793" s="11" t="e">
        <f>-'OddsRatio_working_3-way'!U793/(3*'OddsRatio_working_3-way'!X793^(1/3))*COS(('OddsRatio_working_3-way'!Y793)/3)</f>
        <v>#VALUE!</v>
      </c>
      <c r="AG793" s="11" t="e">
        <f>-'OddsRatio_working_3-way'!U793/(3*'OddsRatio_working_3-way'!X793^(1/3))*COS(('OddsRatio_working_3-way'!Y793+2*PI())/3)</f>
        <v>#VALUE!</v>
      </c>
      <c r="AH793" s="11" t="e">
        <f>-'OddsRatio_working_3-way'!U793/(3*'OddsRatio_working_3-way'!X793^(1/3))*COS(('OddsRatio_working_3-way'!Y793+4*PI())/3)</f>
        <v>#VALUE!</v>
      </c>
      <c r="AI793" s="11" t="e">
        <f>'OddsRatio_working_3-way'!U793/(3*'OddsRatio_working_3-way'!X793^(1/3))*SIN(('OddsRatio_working_3-way'!Y793)/3)</f>
        <v>#VALUE!</v>
      </c>
      <c r="AJ793" s="11" t="e">
        <f>'OddsRatio_working_3-way'!U793/(3*'OddsRatio_working_3-way'!X793^(1/3))*SIN(('OddsRatio_working_3-way'!Y793+2*PI())/3)</f>
        <v>#VALUE!</v>
      </c>
      <c r="AK793" s="11" t="e">
        <f>'OddsRatio_working_3-way'!U793/(3*'OddsRatio_working_3-way'!X793^(1/3))*SIN(('OddsRatio_working_3-way'!Y793+4*PI())/3)</f>
        <v>#VALUE!</v>
      </c>
      <c r="AL793" s="11" t="e">
        <f>'OddsRatio_working_3-way'!Z793+'OddsRatio_working_3-way'!AF793</f>
        <v>#VALUE!</v>
      </c>
      <c r="AM793" s="11" t="e">
        <f>'OddsRatio_working_3-way'!AA793+'OddsRatio_working_3-way'!AG793</f>
        <v>#VALUE!</v>
      </c>
      <c r="AN793" s="11" t="e">
        <f>'OddsRatio_working_3-way'!AB793+'OddsRatio_working_3-way'!AH793</f>
        <v>#VALUE!</v>
      </c>
      <c r="AO793" s="11" t="e">
        <f>'OddsRatio_working_3-way'!AC793+'OddsRatio_working_3-way'!AI793</f>
        <v>#VALUE!</v>
      </c>
      <c r="AP793" s="11" t="e">
        <f>'OddsRatio_working_3-way'!AD793+'OddsRatio_working_3-way'!AJ793</f>
        <v>#VALUE!</v>
      </c>
      <c r="AQ793" s="11" t="e">
        <f>'OddsRatio_working_3-way'!AE793+'OddsRatio_working_3-way'!AK793</f>
        <v>#VALUE!</v>
      </c>
      <c r="AR793" s="10" t="str">
        <f>IF(A793="","",IF(('OddsRatio_working_3-way'!X793=0),IF(Q793&gt;0,-Q793^(1/3),(-Q793)^(1/3)),'OddsRatio_working_3-way'!AL793-'OddsRatio_working_3-way'!R793/3))</f>
        <v/>
      </c>
      <c r="AS793" s="11" t="e">
        <f>IF(('OddsRatio_working_3-way'!X793=0),IF(Q793&gt;0,-Q793^(1/3),(-Q793)^(1/3)),'OddsRatio_working_3-way'!AM793-'OddsRatio_working_3-way'!R793/3)</f>
        <v>#VALUE!</v>
      </c>
      <c r="AT793" s="11" t="e">
        <f>IF(('OddsRatio_working_3-way'!X793=0),IF(Q793&gt;0,-Q793^(1/3),(-Q793)^(1/3)),'OddsRatio_working_3-way'!AN793-'OddsRatio_working_3-way'!R793/3)</f>
        <v>#VALUE!</v>
      </c>
      <c r="AU793" s="11" t="e">
        <f>IF(('OddsRatio_working_3-way'!X793=0),0,'OddsRatio_working_3-way'!AO793)</f>
        <v>#VALUE!</v>
      </c>
      <c r="AV793" s="11" t="e">
        <f>IF(('OddsRatio_working_3-way'!X793=0),0,'OddsRatio_working_3-way'!AP793)</f>
        <v>#VALUE!</v>
      </c>
      <c r="AW793" s="11" t="e">
        <f>IF(('OddsRatio_working_3-way'!X793=0),0,'OddsRatio_working_3-way'!AQ793)</f>
        <v>#VALUE!</v>
      </c>
    </row>
    <row r="794" spans="1:4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9" t="e">
        <f t="shared" si="169"/>
        <v>#VALUE!</v>
      </c>
      <c r="E794" s="9" t="e">
        <f t="shared" si="170"/>
        <v>#VALUE!</v>
      </c>
      <c r="F794" s="9" t="e">
        <f t="shared" si="171"/>
        <v>#VALUE!</v>
      </c>
      <c r="G794" s="9" t="str">
        <f t="shared" si="172"/>
        <v/>
      </c>
      <c r="H794" s="9" t="str">
        <f t="shared" si="173"/>
        <v/>
      </c>
      <c r="I794" s="9" t="str">
        <f t="shared" si="174"/>
        <v/>
      </c>
      <c r="J794" s="9" t="str">
        <f t="shared" si="175"/>
        <v/>
      </c>
      <c r="K794" s="11" t="e">
        <f t="shared" si="176"/>
        <v>#VALUE!</v>
      </c>
      <c r="L794" s="11" t="e">
        <f t="shared" si="177"/>
        <v>#VALUE!</v>
      </c>
      <c r="M794" s="11" t="e">
        <f t="shared" si="178"/>
        <v>#VALUE!</v>
      </c>
      <c r="N794" s="11" t="e">
        <f>'OddsRatio_working_3-way'!K794+'OddsRatio_working_3-way'!L794+'OddsRatio_working_3-way'!M794-('OddsRatio_working_3-way'!K794*'OddsRatio_working_3-way'!L794)-('OddsRatio_working_3-way'!K794*'OddsRatio_working_3-way'!M794)-('OddsRatio_working_3-way'!L794*'OddsRatio_working_3-way'!M794)+('OddsRatio_working_3-way'!K794*'OddsRatio_working_3-way'!L794*'OddsRatio_working_3-way'!M794)-1</f>
        <v>#VALUE!</v>
      </c>
      <c r="O794" s="11">
        <f>0</f>
        <v>0</v>
      </c>
      <c r="P794" s="11" t="e">
        <f>('OddsRatio_working_3-way'!K794*'OddsRatio_working_3-way'!L794)+('OddsRatio_working_3-way'!K794*'OddsRatio_working_3-way'!M794)+('OddsRatio_working_3-way'!L794*'OddsRatio_working_3-way'!M794)-(3*'OddsRatio_working_3-way'!K794*'OddsRatio_working_3-way'!L794*'OddsRatio_working_3-way'!M794)</f>
        <v>#VALUE!</v>
      </c>
      <c r="Q794" s="11" t="e">
        <f>2*'OddsRatio_working_3-way'!K794*'OddsRatio_working_3-way'!L794*'OddsRatio_working_3-way'!M794</f>
        <v>#VALUE!</v>
      </c>
      <c r="R794" s="11" t="e">
        <f t="shared" si="179"/>
        <v>#VALUE!</v>
      </c>
      <c r="S794" s="11" t="e">
        <f t="shared" si="180"/>
        <v>#VALUE!</v>
      </c>
      <c r="T794" s="11" t="e">
        <f t="shared" si="181"/>
        <v>#VALUE!</v>
      </c>
      <c r="U794" s="11" t="e">
        <f>'OddsRatio_working_3-way'!S794-'OddsRatio_working_3-way'!R794^2/3</f>
        <v>#VALUE!</v>
      </c>
      <c r="V794" s="11" t="e">
        <f>'OddsRatio_working_3-way'!S794*'OddsRatio_working_3-way'!R794/3-2*'OddsRatio_working_3-way'!R794^3/27-'OddsRatio_working_3-way'!T794</f>
        <v>#VALUE!</v>
      </c>
      <c r="W794" s="11" t="e">
        <f>'OddsRatio_working_3-way'!V794^2+4*'OddsRatio_working_3-way'!U794^3/27</f>
        <v>#VALUE!</v>
      </c>
      <c r="X794" s="11" t="e">
        <f>IF('OddsRatio_working_3-way'!W794&gt;0,IF(ABS('OddsRatio_working_3-way'!V794+SQRT('OddsRatio_working_3-way'!W794))/2&gt;0,ABS('OddsRatio_working_3-way'!V794+SQRT('OddsRatio_working_3-way'!W794))/2,ABS('OddsRatio_working_3-way'!V794-SQRT('OddsRatio_working_3-way'!W794))/2),SQRT(-'OddsRatio_working_3-way'!U794^3/27))</f>
        <v>#VALUE!</v>
      </c>
      <c r="Y794" s="11" t="e">
        <f>IF('OddsRatio_working_3-way'!W794&gt;=0,IF('OddsRatio_working_3-way'!V794+SQRT('OddsRatio_working_3-way'!W794)&gt;0,0,PI()),ACOS('OddsRatio_working_3-way'!V794/(2*'OddsRatio_working_3-way'!X794)))</f>
        <v>#VALUE!</v>
      </c>
      <c r="Z794" s="11" t="e">
        <f>'OddsRatio_working_3-way'!X794^(1/3)*COS('OddsRatio_working_3-way'!Y794/3)</f>
        <v>#VALUE!</v>
      </c>
      <c r="AA794" s="11" t="e">
        <f>'OddsRatio_working_3-way'!X794^(1/3)*COS(('OddsRatio_working_3-way'!Y794+2*PI())/3)</f>
        <v>#VALUE!</v>
      </c>
      <c r="AB794" s="11" t="e">
        <f>'OddsRatio_working_3-way'!X794^(1/3)*COS(('OddsRatio_working_3-way'!Y794+4*PI())/3)</f>
        <v>#VALUE!</v>
      </c>
      <c r="AC794" s="11" t="e">
        <f>'OddsRatio_working_3-way'!X794^(1/3)*SIN('OddsRatio_working_3-way'!Y794/3)</f>
        <v>#VALUE!</v>
      </c>
      <c r="AD794" s="11" t="e">
        <f>'OddsRatio_working_3-way'!X794^(1/3)*SIN(('OddsRatio_working_3-way'!Y794+2*PI())/3)</f>
        <v>#VALUE!</v>
      </c>
      <c r="AE794" s="11" t="e">
        <f>'OddsRatio_working_3-way'!X794^(1/3)*SIN(('OddsRatio_working_3-way'!Y794+4*PI())/3)</f>
        <v>#VALUE!</v>
      </c>
      <c r="AF794" s="11" t="e">
        <f>-'OddsRatio_working_3-way'!U794/(3*'OddsRatio_working_3-way'!X794^(1/3))*COS(('OddsRatio_working_3-way'!Y794)/3)</f>
        <v>#VALUE!</v>
      </c>
      <c r="AG794" s="11" t="e">
        <f>-'OddsRatio_working_3-way'!U794/(3*'OddsRatio_working_3-way'!X794^(1/3))*COS(('OddsRatio_working_3-way'!Y794+2*PI())/3)</f>
        <v>#VALUE!</v>
      </c>
      <c r="AH794" s="11" t="e">
        <f>-'OddsRatio_working_3-way'!U794/(3*'OddsRatio_working_3-way'!X794^(1/3))*COS(('OddsRatio_working_3-way'!Y794+4*PI())/3)</f>
        <v>#VALUE!</v>
      </c>
      <c r="AI794" s="11" t="e">
        <f>'OddsRatio_working_3-way'!U794/(3*'OddsRatio_working_3-way'!X794^(1/3))*SIN(('OddsRatio_working_3-way'!Y794)/3)</f>
        <v>#VALUE!</v>
      </c>
      <c r="AJ794" s="11" t="e">
        <f>'OddsRatio_working_3-way'!U794/(3*'OddsRatio_working_3-way'!X794^(1/3))*SIN(('OddsRatio_working_3-way'!Y794+2*PI())/3)</f>
        <v>#VALUE!</v>
      </c>
      <c r="AK794" s="11" t="e">
        <f>'OddsRatio_working_3-way'!U794/(3*'OddsRatio_working_3-way'!X794^(1/3))*SIN(('OddsRatio_working_3-way'!Y794+4*PI())/3)</f>
        <v>#VALUE!</v>
      </c>
      <c r="AL794" s="11" t="e">
        <f>'OddsRatio_working_3-way'!Z794+'OddsRatio_working_3-way'!AF794</f>
        <v>#VALUE!</v>
      </c>
      <c r="AM794" s="11" t="e">
        <f>'OddsRatio_working_3-way'!AA794+'OddsRatio_working_3-way'!AG794</f>
        <v>#VALUE!</v>
      </c>
      <c r="AN794" s="11" t="e">
        <f>'OddsRatio_working_3-way'!AB794+'OddsRatio_working_3-way'!AH794</f>
        <v>#VALUE!</v>
      </c>
      <c r="AO794" s="11" t="e">
        <f>'OddsRatio_working_3-way'!AC794+'OddsRatio_working_3-way'!AI794</f>
        <v>#VALUE!</v>
      </c>
      <c r="AP794" s="11" t="e">
        <f>'OddsRatio_working_3-way'!AD794+'OddsRatio_working_3-way'!AJ794</f>
        <v>#VALUE!</v>
      </c>
      <c r="AQ794" s="11" t="e">
        <f>'OddsRatio_working_3-way'!AE794+'OddsRatio_working_3-way'!AK794</f>
        <v>#VALUE!</v>
      </c>
      <c r="AR794" s="10" t="str">
        <f>IF(A794="","",IF(('OddsRatio_working_3-way'!X794=0),IF(Q794&gt;0,-Q794^(1/3),(-Q794)^(1/3)),'OddsRatio_working_3-way'!AL794-'OddsRatio_working_3-way'!R794/3))</f>
        <v/>
      </c>
      <c r="AS794" s="11" t="e">
        <f>IF(('OddsRatio_working_3-way'!X794=0),IF(Q794&gt;0,-Q794^(1/3),(-Q794)^(1/3)),'OddsRatio_working_3-way'!AM794-'OddsRatio_working_3-way'!R794/3)</f>
        <v>#VALUE!</v>
      </c>
      <c r="AT794" s="11" t="e">
        <f>IF(('OddsRatio_working_3-way'!X794=0),IF(Q794&gt;0,-Q794^(1/3),(-Q794)^(1/3)),'OddsRatio_working_3-way'!AN794-'OddsRatio_working_3-way'!R794/3)</f>
        <v>#VALUE!</v>
      </c>
      <c r="AU794" s="11" t="e">
        <f>IF(('OddsRatio_working_3-way'!X794=0),0,'OddsRatio_working_3-way'!AO794)</f>
        <v>#VALUE!</v>
      </c>
      <c r="AV794" s="11" t="e">
        <f>IF(('OddsRatio_working_3-way'!X794=0),0,'OddsRatio_working_3-way'!AP794)</f>
        <v>#VALUE!</v>
      </c>
      <c r="AW794" s="11" t="e">
        <f>IF(('OddsRatio_working_3-way'!X794=0),0,'OddsRatio_working_3-way'!AQ794)</f>
        <v>#VALUE!</v>
      </c>
    </row>
    <row r="795" spans="1:4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9" t="e">
        <f t="shared" si="169"/>
        <v>#VALUE!</v>
      </c>
      <c r="E795" s="9" t="e">
        <f t="shared" si="170"/>
        <v>#VALUE!</v>
      </c>
      <c r="F795" s="9" t="e">
        <f t="shared" si="171"/>
        <v>#VALUE!</v>
      </c>
      <c r="G795" s="9" t="str">
        <f t="shared" si="172"/>
        <v/>
      </c>
      <c r="H795" s="9" t="str">
        <f t="shared" si="173"/>
        <v/>
      </c>
      <c r="I795" s="9" t="str">
        <f t="shared" si="174"/>
        <v/>
      </c>
      <c r="J795" s="9" t="str">
        <f t="shared" si="175"/>
        <v/>
      </c>
      <c r="K795" s="11" t="e">
        <f t="shared" si="176"/>
        <v>#VALUE!</v>
      </c>
      <c r="L795" s="11" t="e">
        <f t="shared" si="177"/>
        <v>#VALUE!</v>
      </c>
      <c r="M795" s="11" t="e">
        <f t="shared" si="178"/>
        <v>#VALUE!</v>
      </c>
      <c r="N795" s="11" t="e">
        <f>'OddsRatio_working_3-way'!K795+'OddsRatio_working_3-way'!L795+'OddsRatio_working_3-way'!M795-('OddsRatio_working_3-way'!K795*'OddsRatio_working_3-way'!L795)-('OddsRatio_working_3-way'!K795*'OddsRatio_working_3-way'!M795)-('OddsRatio_working_3-way'!L795*'OddsRatio_working_3-way'!M795)+('OddsRatio_working_3-way'!K795*'OddsRatio_working_3-way'!L795*'OddsRatio_working_3-way'!M795)-1</f>
        <v>#VALUE!</v>
      </c>
      <c r="O795" s="11">
        <f>0</f>
        <v>0</v>
      </c>
      <c r="P795" s="11" t="e">
        <f>('OddsRatio_working_3-way'!K795*'OddsRatio_working_3-way'!L795)+('OddsRatio_working_3-way'!K795*'OddsRatio_working_3-way'!M795)+('OddsRatio_working_3-way'!L795*'OddsRatio_working_3-way'!M795)-(3*'OddsRatio_working_3-way'!K795*'OddsRatio_working_3-way'!L795*'OddsRatio_working_3-way'!M795)</f>
        <v>#VALUE!</v>
      </c>
      <c r="Q795" s="11" t="e">
        <f>2*'OddsRatio_working_3-way'!K795*'OddsRatio_working_3-way'!L795*'OddsRatio_working_3-way'!M795</f>
        <v>#VALUE!</v>
      </c>
      <c r="R795" s="11" t="e">
        <f t="shared" si="179"/>
        <v>#VALUE!</v>
      </c>
      <c r="S795" s="11" t="e">
        <f t="shared" si="180"/>
        <v>#VALUE!</v>
      </c>
      <c r="T795" s="11" t="e">
        <f t="shared" si="181"/>
        <v>#VALUE!</v>
      </c>
      <c r="U795" s="11" t="e">
        <f>'OddsRatio_working_3-way'!S795-'OddsRatio_working_3-way'!R795^2/3</f>
        <v>#VALUE!</v>
      </c>
      <c r="V795" s="11" t="e">
        <f>'OddsRatio_working_3-way'!S795*'OddsRatio_working_3-way'!R795/3-2*'OddsRatio_working_3-way'!R795^3/27-'OddsRatio_working_3-way'!T795</f>
        <v>#VALUE!</v>
      </c>
      <c r="W795" s="11" t="e">
        <f>'OddsRatio_working_3-way'!V795^2+4*'OddsRatio_working_3-way'!U795^3/27</f>
        <v>#VALUE!</v>
      </c>
      <c r="X795" s="11" t="e">
        <f>IF('OddsRatio_working_3-way'!W795&gt;0,IF(ABS('OddsRatio_working_3-way'!V795+SQRT('OddsRatio_working_3-way'!W795))/2&gt;0,ABS('OddsRatio_working_3-way'!V795+SQRT('OddsRatio_working_3-way'!W795))/2,ABS('OddsRatio_working_3-way'!V795-SQRT('OddsRatio_working_3-way'!W795))/2),SQRT(-'OddsRatio_working_3-way'!U795^3/27))</f>
        <v>#VALUE!</v>
      </c>
      <c r="Y795" s="11" t="e">
        <f>IF('OddsRatio_working_3-way'!W795&gt;=0,IF('OddsRatio_working_3-way'!V795+SQRT('OddsRatio_working_3-way'!W795)&gt;0,0,PI()),ACOS('OddsRatio_working_3-way'!V795/(2*'OddsRatio_working_3-way'!X795)))</f>
        <v>#VALUE!</v>
      </c>
      <c r="Z795" s="11" t="e">
        <f>'OddsRatio_working_3-way'!X795^(1/3)*COS('OddsRatio_working_3-way'!Y795/3)</f>
        <v>#VALUE!</v>
      </c>
      <c r="AA795" s="11" t="e">
        <f>'OddsRatio_working_3-way'!X795^(1/3)*COS(('OddsRatio_working_3-way'!Y795+2*PI())/3)</f>
        <v>#VALUE!</v>
      </c>
      <c r="AB795" s="11" t="e">
        <f>'OddsRatio_working_3-way'!X795^(1/3)*COS(('OddsRatio_working_3-way'!Y795+4*PI())/3)</f>
        <v>#VALUE!</v>
      </c>
      <c r="AC795" s="11" t="e">
        <f>'OddsRatio_working_3-way'!X795^(1/3)*SIN('OddsRatio_working_3-way'!Y795/3)</f>
        <v>#VALUE!</v>
      </c>
      <c r="AD795" s="11" t="e">
        <f>'OddsRatio_working_3-way'!X795^(1/3)*SIN(('OddsRatio_working_3-way'!Y795+2*PI())/3)</f>
        <v>#VALUE!</v>
      </c>
      <c r="AE795" s="11" t="e">
        <f>'OddsRatio_working_3-way'!X795^(1/3)*SIN(('OddsRatio_working_3-way'!Y795+4*PI())/3)</f>
        <v>#VALUE!</v>
      </c>
      <c r="AF795" s="11" t="e">
        <f>-'OddsRatio_working_3-way'!U795/(3*'OddsRatio_working_3-way'!X795^(1/3))*COS(('OddsRatio_working_3-way'!Y795)/3)</f>
        <v>#VALUE!</v>
      </c>
      <c r="AG795" s="11" t="e">
        <f>-'OddsRatio_working_3-way'!U795/(3*'OddsRatio_working_3-way'!X795^(1/3))*COS(('OddsRatio_working_3-way'!Y795+2*PI())/3)</f>
        <v>#VALUE!</v>
      </c>
      <c r="AH795" s="11" t="e">
        <f>-'OddsRatio_working_3-way'!U795/(3*'OddsRatio_working_3-way'!X795^(1/3))*COS(('OddsRatio_working_3-way'!Y795+4*PI())/3)</f>
        <v>#VALUE!</v>
      </c>
      <c r="AI795" s="11" t="e">
        <f>'OddsRatio_working_3-way'!U795/(3*'OddsRatio_working_3-way'!X795^(1/3))*SIN(('OddsRatio_working_3-way'!Y795)/3)</f>
        <v>#VALUE!</v>
      </c>
      <c r="AJ795" s="11" t="e">
        <f>'OddsRatio_working_3-way'!U795/(3*'OddsRatio_working_3-way'!X795^(1/3))*SIN(('OddsRatio_working_3-way'!Y795+2*PI())/3)</f>
        <v>#VALUE!</v>
      </c>
      <c r="AK795" s="11" t="e">
        <f>'OddsRatio_working_3-way'!U795/(3*'OddsRatio_working_3-way'!X795^(1/3))*SIN(('OddsRatio_working_3-way'!Y795+4*PI())/3)</f>
        <v>#VALUE!</v>
      </c>
      <c r="AL795" s="11" t="e">
        <f>'OddsRatio_working_3-way'!Z795+'OddsRatio_working_3-way'!AF795</f>
        <v>#VALUE!</v>
      </c>
      <c r="AM795" s="11" t="e">
        <f>'OddsRatio_working_3-way'!AA795+'OddsRatio_working_3-way'!AG795</f>
        <v>#VALUE!</v>
      </c>
      <c r="AN795" s="11" t="e">
        <f>'OddsRatio_working_3-way'!AB795+'OddsRatio_working_3-way'!AH795</f>
        <v>#VALUE!</v>
      </c>
      <c r="AO795" s="11" t="e">
        <f>'OddsRatio_working_3-way'!AC795+'OddsRatio_working_3-way'!AI795</f>
        <v>#VALUE!</v>
      </c>
      <c r="AP795" s="11" t="e">
        <f>'OddsRatio_working_3-way'!AD795+'OddsRatio_working_3-way'!AJ795</f>
        <v>#VALUE!</v>
      </c>
      <c r="AQ795" s="11" t="e">
        <f>'OddsRatio_working_3-way'!AE795+'OddsRatio_working_3-way'!AK795</f>
        <v>#VALUE!</v>
      </c>
      <c r="AR795" s="10" t="str">
        <f>IF(A795="","",IF(('OddsRatio_working_3-way'!X795=0),IF(Q795&gt;0,-Q795^(1/3),(-Q795)^(1/3)),'OddsRatio_working_3-way'!AL795-'OddsRatio_working_3-way'!R795/3))</f>
        <v/>
      </c>
      <c r="AS795" s="11" t="e">
        <f>IF(('OddsRatio_working_3-way'!X795=0),IF(Q795&gt;0,-Q795^(1/3),(-Q795)^(1/3)),'OddsRatio_working_3-way'!AM795-'OddsRatio_working_3-way'!R795/3)</f>
        <v>#VALUE!</v>
      </c>
      <c r="AT795" s="11" t="e">
        <f>IF(('OddsRatio_working_3-way'!X795=0),IF(Q795&gt;0,-Q795^(1/3),(-Q795)^(1/3)),'OddsRatio_working_3-way'!AN795-'OddsRatio_working_3-way'!R795/3)</f>
        <v>#VALUE!</v>
      </c>
      <c r="AU795" s="11" t="e">
        <f>IF(('OddsRatio_working_3-way'!X795=0),0,'OddsRatio_working_3-way'!AO795)</f>
        <v>#VALUE!</v>
      </c>
      <c r="AV795" s="11" t="e">
        <f>IF(('OddsRatio_working_3-way'!X795=0),0,'OddsRatio_working_3-way'!AP795)</f>
        <v>#VALUE!</v>
      </c>
      <c r="AW795" s="11" t="e">
        <f>IF(('OddsRatio_working_3-way'!X795=0),0,'OddsRatio_working_3-way'!AQ795)</f>
        <v>#VALUE!</v>
      </c>
    </row>
    <row r="796" spans="1:4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9" t="e">
        <f t="shared" si="169"/>
        <v>#VALUE!</v>
      </c>
      <c r="E796" s="9" t="e">
        <f t="shared" si="170"/>
        <v>#VALUE!</v>
      </c>
      <c r="F796" s="9" t="e">
        <f t="shared" si="171"/>
        <v>#VALUE!</v>
      </c>
      <c r="G796" s="9" t="str">
        <f t="shared" si="172"/>
        <v/>
      </c>
      <c r="H796" s="9" t="str">
        <f t="shared" si="173"/>
        <v/>
      </c>
      <c r="I796" s="9" t="str">
        <f t="shared" si="174"/>
        <v/>
      </c>
      <c r="J796" s="9" t="str">
        <f t="shared" si="175"/>
        <v/>
      </c>
      <c r="K796" s="11" t="e">
        <f t="shared" si="176"/>
        <v>#VALUE!</v>
      </c>
      <c r="L796" s="11" t="e">
        <f t="shared" si="177"/>
        <v>#VALUE!</v>
      </c>
      <c r="M796" s="11" t="e">
        <f t="shared" si="178"/>
        <v>#VALUE!</v>
      </c>
      <c r="N796" s="11" t="e">
        <f>'OddsRatio_working_3-way'!K796+'OddsRatio_working_3-way'!L796+'OddsRatio_working_3-way'!M796-('OddsRatio_working_3-way'!K796*'OddsRatio_working_3-way'!L796)-('OddsRatio_working_3-way'!K796*'OddsRatio_working_3-way'!M796)-('OddsRatio_working_3-way'!L796*'OddsRatio_working_3-way'!M796)+('OddsRatio_working_3-way'!K796*'OddsRatio_working_3-way'!L796*'OddsRatio_working_3-way'!M796)-1</f>
        <v>#VALUE!</v>
      </c>
      <c r="O796" s="11">
        <f>0</f>
        <v>0</v>
      </c>
      <c r="P796" s="11" t="e">
        <f>('OddsRatio_working_3-way'!K796*'OddsRatio_working_3-way'!L796)+('OddsRatio_working_3-way'!K796*'OddsRatio_working_3-way'!M796)+('OddsRatio_working_3-way'!L796*'OddsRatio_working_3-way'!M796)-(3*'OddsRatio_working_3-way'!K796*'OddsRatio_working_3-way'!L796*'OddsRatio_working_3-way'!M796)</f>
        <v>#VALUE!</v>
      </c>
      <c r="Q796" s="11" t="e">
        <f>2*'OddsRatio_working_3-way'!K796*'OddsRatio_working_3-way'!L796*'OddsRatio_working_3-way'!M796</f>
        <v>#VALUE!</v>
      </c>
      <c r="R796" s="11" t="e">
        <f t="shared" si="179"/>
        <v>#VALUE!</v>
      </c>
      <c r="S796" s="11" t="e">
        <f t="shared" si="180"/>
        <v>#VALUE!</v>
      </c>
      <c r="T796" s="11" t="e">
        <f t="shared" si="181"/>
        <v>#VALUE!</v>
      </c>
      <c r="U796" s="11" t="e">
        <f>'OddsRatio_working_3-way'!S796-'OddsRatio_working_3-way'!R796^2/3</f>
        <v>#VALUE!</v>
      </c>
      <c r="V796" s="11" t="e">
        <f>'OddsRatio_working_3-way'!S796*'OddsRatio_working_3-way'!R796/3-2*'OddsRatio_working_3-way'!R796^3/27-'OddsRatio_working_3-way'!T796</f>
        <v>#VALUE!</v>
      </c>
      <c r="W796" s="11" t="e">
        <f>'OddsRatio_working_3-way'!V796^2+4*'OddsRatio_working_3-way'!U796^3/27</f>
        <v>#VALUE!</v>
      </c>
      <c r="X796" s="11" t="e">
        <f>IF('OddsRatio_working_3-way'!W796&gt;0,IF(ABS('OddsRatio_working_3-way'!V796+SQRT('OddsRatio_working_3-way'!W796))/2&gt;0,ABS('OddsRatio_working_3-way'!V796+SQRT('OddsRatio_working_3-way'!W796))/2,ABS('OddsRatio_working_3-way'!V796-SQRT('OddsRatio_working_3-way'!W796))/2),SQRT(-'OddsRatio_working_3-way'!U796^3/27))</f>
        <v>#VALUE!</v>
      </c>
      <c r="Y796" s="11" t="e">
        <f>IF('OddsRatio_working_3-way'!W796&gt;=0,IF('OddsRatio_working_3-way'!V796+SQRT('OddsRatio_working_3-way'!W796)&gt;0,0,PI()),ACOS('OddsRatio_working_3-way'!V796/(2*'OddsRatio_working_3-way'!X796)))</f>
        <v>#VALUE!</v>
      </c>
      <c r="Z796" s="11" t="e">
        <f>'OddsRatio_working_3-way'!X796^(1/3)*COS('OddsRatio_working_3-way'!Y796/3)</f>
        <v>#VALUE!</v>
      </c>
      <c r="AA796" s="11" t="e">
        <f>'OddsRatio_working_3-way'!X796^(1/3)*COS(('OddsRatio_working_3-way'!Y796+2*PI())/3)</f>
        <v>#VALUE!</v>
      </c>
      <c r="AB796" s="11" t="e">
        <f>'OddsRatio_working_3-way'!X796^(1/3)*COS(('OddsRatio_working_3-way'!Y796+4*PI())/3)</f>
        <v>#VALUE!</v>
      </c>
      <c r="AC796" s="11" t="e">
        <f>'OddsRatio_working_3-way'!X796^(1/3)*SIN('OddsRatio_working_3-way'!Y796/3)</f>
        <v>#VALUE!</v>
      </c>
      <c r="AD796" s="11" t="e">
        <f>'OddsRatio_working_3-way'!X796^(1/3)*SIN(('OddsRatio_working_3-way'!Y796+2*PI())/3)</f>
        <v>#VALUE!</v>
      </c>
      <c r="AE796" s="11" t="e">
        <f>'OddsRatio_working_3-way'!X796^(1/3)*SIN(('OddsRatio_working_3-way'!Y796+4*PI())/3)</f>
        <v>#VALUE!</v>
      </c>
      <c r="AF796" s="11" t="e">
        <f>-'OddsRatio_working_3-way'!U796/(3*'OddsRatio_working_3-way'!X796^(1/3))*COS(('OddsRatio_working_3-way'!Y796)/3)</f>
        <v>#VALUE!</v>
      </c>
      <c r="AG796" s="11" t="e">
        <f>-'OddsRatio_working_3-way'!U796/(3*'OddsRatio_working_3-way'!X796^(1/3))*COS(('OddsRatio_working_3-way'!Y796+2*PI())/3)</f>
        <v>#VALUE!</v>
      </c>
      <c r="AH796" s="11" t="e">
        <f>-'OddsRatio_working_3-way'!U796/(3*'OddsRatio_working_3-way'!X796^(1/3))*COS(('OddsRatio_working_3-way'!Y796+4*PI())/3)</f>
        <v>#VALUE!</v>
      </c>
      <c r="AI796" s="11" t="e">
        <f>'OddsRatio_working_3-way'!U796/(3*'OddsRatio_working_3-way'!X796^(1/3))*SIN(('OddsRatio_working_3-way'!Y796)/3)</f>
        <v>#VALUE!</v>
      </c>
      <c r="AJ796" s="11" t="e">
        <f>'OddsRatio_working_3-way'!U796/(3*'OddsRatio_working_3-way'!X796^(1/3))*SIN(('OddsRatio_working_3-way'!Y796+2*PI())/3)</f>
        <v>#VALUE!</v>
      </c>
      <c r="AK796" s="11" t="e">
        <f>'OddsRatio_working_3-way'!U796/(3*'OddsRatio_working_3-way'!X796^(1/3))*SIN(('OddsRatio_working_3-way'!Y796+4*PI())/3)</f>
        <v>#VALUE!</v>
      </c>
      <c r="AL796" s="11" t="e">
        <f>'OddsRatio_working_3-way'!Z796+'OddsRatio_working_3-way'!AF796</f>
        <v>#VALUE!</v>
      </c>
      <c r="AM796" s="11" t="e">
        <f>'OddsRatio_working_3-way'!AA796+'OddsRatio_working_3-way'!AG796</f>
        <v>#VALUE!</v>
      </c>
      <c r="AN796" s="11" t="e">
        <f>'OddsRatio_working_3-way'!AB796+'OddsRatio_working_3-way'!AH796</f>
        <v>#VALUE!</v>
      </c>
      <c r="AO796" s="11" t="e">
        <f>'OddsRatio_working_3-way'!AC796+'OddsRatio_working_3-way'!AI796</f>
        <v>#VALUE!</v>
      </c>
      <c r="AP796" s="11" t="e">
        <f>'OddsRatio_working_3-way'!AD796+'OddsRatio_working_3-way'!AJ796</f>
        <v>#VALUE!</v>
      </c>
      <c r="AQ796" s="11" t="e">
        <f>'OddsRatio_working_3-way'!AE796+'OddsRatio_working_3-way'!AK796</f>
        <v>#VALUE!</v>
      </c>
      <c r="AR796" s="10" t="str">
        <f>IF(A796="","",IF(('OddsRatio_working_3-way'!X796=0),IF(Q796&gt;0,-Q796^(1/3),(-Q796)^(1/3)),'OddsRatio_working_3-way'!AL796-'OddsRatio_working_3-way'!R796/3))</f>
        <v/>
      </c>
      <c r="AS796" s="11" t="e">
        <f>IF(('OddsRatio_working_3-way'!X796=0),IF(Q796&gt;0,-Q796^(1/3),(-Q796)^(1/3)),'OddsRatio_working_3-way'!AM796-'OddsRatio_working_3-way'!R796/3)</f>
        <v>#VALUE!</v>
      </c>
      <c r="AT796" s="11" t="e">
        <f>IF(('OddsRatio_working_3-way'!X796=0),IF(Q796&gt;0,-Q796^(1/3),(-Q796)^(1/3)),'OddsRatio_working_3-way'!AN796-'OddsRatio_working_3-way'!R796/3)</f>
        <v>#VALUE!</v>
      </c>
      <c r="AU796" s="11" t="e">
        <f>IF(('OddsRatio_working_3-way'!X796=0),0,'OddsRatio_working_3-way'!AO796)</f>
        <v>#VALUE!</v>
      </c>
      <c r="AV796" s="11" t="e">
        <f>IF(('OddsRatio_working_3-way'!X796=0),0,'OddsRatio_working_3-way'!AP796)</f>
        <v>#VALUE!</v>
      </c>
      <c r="AW796" s="11" t="e">
        <f>IF(('OddsRatio_working_3-way'!X796=0),0,'OddsRatio_working_3-way'!AQ796)</f>
        <v>#VALUE!</v>
      </c>
    </row>
    <row r="797" spans="1:4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9" t="e">
        <f t="shared" si="169"/>
        <v>#VALUE!</v>
      </c>
      <c r="E797" s="9" t="e">
        <f t="shared" si="170"/>
        <v>#VALUE!</v>
      </c>
      <c r="F797" s="9" t="e">
        <f t="shared" si="171"/>
        <v>#VALUE!</v>
      </c>
      <c r="G797" s="9" t="str">
        <f t="shared" si="172"/>
        <v/>
      </c>
      <c r="H797" s="9" t="str">
        <f t="shared" si="173"/>
        <v/>
      </c>
      <c r="I797" s="9" t="str">
        <f t="shared" si="174"/>
        <v/>
      </c>
      <c r="J797" s="9" t="str">
        <f t="shared" si="175"/>
        <v/>
      </c>
      <c r="K797" s="11" t="e">
        <f t="shared" si="176"/>
        <v>#VALUE!</v>
      </c>
      <c r="L797" s="11" t="e">
        <f t="shared" si="177"/>
        <v>#VALUE!</v>
      </c>
      <c r="M797" s="11" t="e">
        <f t="shared" si="178"/>
        <v>#VALUE!</v>
      </c>
      <c r="N797" s="11" t="e">
        <f>'OddsRatio_working_3-way'!K797+'OddsRatio_working_3-way'!L797+'OddsRatio_working_3-way'!M797-('OddsRatio_working_3-way'!K797*'OddsRatio_working_3-way'!L797)-('OddsRatio_working_3-way'!K797*'OddsRatio_working_3-way'!M797)-('OddsRatio_working_3-way'!L797*'OddsRatio_working_3-way'!M797)+('OddsRatio_working_3-way'!K797*'OddsRatio_working_3-way'!L797*'OddsRatio_working_3-way'!M797)-1</f>
        <v>#VALUE!</v>
      </c>
      <c r="O797" s="11">
        <f>0</f>
        <v>0</v>
      </c>
      <c r="P797" s="11" t="e">
        <f>('OddsRatio_working_3-way'!K797*'OddsRatio_working_3-way'!L797)+('OddsRatio_working_3-way'!K797*'OddsRatio_working_3-way'!M797)+('OddsRatio_working_3-way'!L797*'OddsRatio_working_3-way'!M797)-(3*'OddsRatio_working_3-way'!K797*'OddsRatio_working_3-way'!L797*'OddsRatio_working_3-way'!M797)</f>
        <v>#VALUE!</v>
      </c>
      <c r="Q797" s="11" t="e">
        <f>2*'OddsRatio_working_3-way'!K797*'OddsRatio_working_3-way'!L797*'OddsRatio_working_3-way'!M797</f>
        <v>#VALUE!</v>
      </c>
      <c r="R797" s="11" t="e">
        <f t="shared" si="179"/>
        <v>#VALUE!</v>
      </c>
      <c r="S797" s="11" t="e">
        <f t="shared" si="180"/>
        <v>#VALUE!</v>
      </c>
      <c r="T797" s="11" t="e">
        <f t="shared" si="181"/>
        <v>#VALUE!</v>
      </c>
      <c r="U797" s="11" t="e">
        <f>'OddsRatio_working_3-way'!S797-'OddsRatio_working_3-way'!R797^2/3</f>
        <v>#VALUE!</v>
      </c>
      <c r="V797" s="11" t="e">
        <f>'OddsRatio_working_3-way'!S797*'OddsRatio_working_3-way'!R797/3-2*'OddsRatio_working_3-way'!R797^3/27-'OddsRatio_working_3-way'!T797</f>
        <v>#VALUE!</v>
      </c>
      <c r="W797" s="11" t="e">
        <f>'OddsRatio_working_3-way'!V797^2+4*'OddsRatio_working_3-way'!U797^3/27</f>
        <v>#VALUE!</v>
      </c>
      <c r="X797" s="11" t="e">
        <f>IF('OddsRatio_working_3-way'!W797&gt;0,IF(ABS('OddsRatio_working_3-way'!V797+SQRT('OddsRatio_working_3-way'!W797))/2&gt;0,ABS('OddsRatio_working_3-way'!V797+SQRT('OddsRatio_working_3-way'!W797))/2,ABS('OddsRatio_working_3-way'!V797-SQRT('OddsRatio_working_3-way'!W797))/2),SQRT(-'OddsRatio_working_3-way'!U797^3/27))</f>
        <v>#VALUE!</v>
      </c>
      <c r="Y797" s="11" t="e">
        <f>IF('OddsRatio_working_3-way'!W797&gt;=0,IF('OddsRatio_working_3-way'!V797+SQRT('OddsRatio_working_3-way'!W797)&gt;0,0,PI()),ACOS('OddsRatio_working_3-way'!V797/(2*'OddsRatio_working_3-way'!X797)))</f>
        <v>#VALUE!</v>
      </c>
      <c r="Z797" s="11" t="e">
        <f>'OddsRatio_working_3-way'!X797^(1/3)*COS('OddsRatio_working_3-way'!Y797/3)</f>
        <v>#VALUE!</v>
      </c>
      <c r="AA797" s="11" t="e">
        <f>'OddsRatio_working_3-way'!X797^(1/3)*COS(('OddsRatio_working_3-way'!Y797+2*PI())/3)</f>
        <v>#VALUE!</v>
      </c>
      <c r="AB797" s="11" t="e">
        <f>'OddsRatio_working_3-way'!X797^(1/3)*COS(('OddsRatio_working_3-way'!Y797+4*PI())/3)</f>
        <v>#VALUE!</v>
      </c>
      <c r="AC797" s="11" t="e">
        <f>'OddsRatio_working_3-way'!X797^(1/3)*SIN('OddsRatio_working_3-way'!Y797/3)</f>
        <v>#VALUE!</v>
      </c>
      <c r="AD797" s="11" t="e">
        <f>'OddsRatio_working_3-way'!X797^(1/3)*SIN(('OddsRatio_working_3-way'!Y797+2*PI())/3)</f>
        <v>#VALUE!</v>
      </c>
      <c r="AE797" s="11" t="e">
        <f>'OddsRatio_working_3-way'!X797^(1/3)*SIN(('OddsRatio_working_3-way'!Y797+4*PI())/3)</f>
        <v>#VALUE!</v>
      </c>
      <c r="AF797" s="11" t="e">
        <f>-'OddsRatio_working_3-way'!U797/(3*'OddsRatio_working_3-way'!X797^(1/3))*COS(('OddsRatio_working_3-way'!Y797)/3)</f>
        <v>#VALUE!</v>
      </c>
      <c r="AG797" s="11" t="e">
        <f>-'OddsRatio_working_3-way'!U797/(3*'OddsRatio_working_3-way'!X797^(1/3))*COS(('OddsRatio_working_3-way'!Y797+2*PI())/3)</f>
        <v>#VALUE!</v>
      </c>
      <c r="AH797" s="11" t="e">
        <f>-'OddsRatio_working_3-way'!U797/(3*'OddsRatio_working_3-way'!X797^(1/3))*COS(('OddsRatio_working_3-way'!Y797+4*PI())/3)</f>
        <v>#VALUE!</v>
      </c>
      <c r="AI797" s="11" t="e">
        <f>'OddsRatio_working_3-way'!U797/(3*'OddsRatio_working_3-way'!X797^(1/3))*SIN(('OddsRatio_working_3-way'!Y797)/3)</f>
        <v>#VALUE!</v>
      </c>
      <c r="AJ797" s="11" t="e">
        <f>'OddsRatio_working_3-way'!U797/(3*'OddsRatio_working_3-way'!X797^(1/3))*SIN(('OddsRatio_working_3-way'!Y797+2*PI())/3)</f>
        <v>#VALUE!</v>
      </c>
      <c r="AK797" s="11" t="e">
        <f>'OddsRatio_working_3-way'!U797/(3*'OddsRatio_working_3-way'!X797^(1/3))*SIN(('OddsRatio_working_3-way'!Y797+4*PI())/3)</f>
        <v>#VALUE!</v>
      </c>
      <c r="AL797" s="11" t="e">
        <f>'OddsRatio_working_3-way'!Z797+'OddsRatio_working_3-way'!AF797</f>
        <v>#VALUE!</v>
      </c>
      <c r="AM797" s="11" t="e">
        <f>'OddsRatio_working_3-way'!AA797+'OddsRatio_working_3-way'!AG797</f>
        <v>#VALUE!</v>
      </c>
      <c r="AN797" s="11" t="e">
        <f>'OddsRatio_working_3-way'!AB797+'OddsRatio_working_3-way'!AH797</f>
        <v>#VALUE!</v>
      </c>
      <c r="AO797" s="11" t="e">
        <f>'OddsRatio_working_3-way'!AC797+'OddsRatio_working_3-way'!AI797</f>
        <v>#VALUE!</v>
      </c>
      <c r="AP797" s="11" t="e">
        <f>'OddsRatio_working_3-way'!AD797+'OddsRatio_working_3-way'!AJ797</f>
        <v>#VALUE!</v>
      </c>
      <c r="AQ797" s="11" t="e">
        <f>'OddsRatio_working_3-way'!AE797+'OddsRatio_working_3-way'!AK797</f>
        <v>#VALUE!</v>
      </c>
      <c r="AR797" s="10" t="str">
        <f>IF(A797="","",IF(('OddsRatio_working_3-way'!X797=0),IF(Q797&gt;0,-Q797^(1/3),(-Q797)^(1/3)),'OddsRatio_working_3-way'!AL797-'OddsRatio_working_3-way'!R797/3))</f>
        <v/>
      </c>
      <c r="AS797" s="11" t="e">
        <f>IF(('OddsRatio_working_3-way'!X797=0),IF(Q797&gt;0,-Q797^(1/3),(-Q797)^(1/3)),'OddsRatio_working_3-way'!AM797-'OddsRatio_working_3-way'!R797/3)</f>
        <v>#VALUE!</v>
      </c>
      <c r="AT797" s="11" t="e">
        <f>IF(('OddsRatio_working_3-way'!X797=0),IF(Q797&gt;0,-Q797^(1/3),(-Q797)^(1/3)),'OddsRatio_working_3-way'!AN797-'OddsRatio_working_3-way'!R797/3)</f>
        <v>#VALUE!</v>
      </c>
      <c r="AU797" s="11" t="e">
        <f>IF(('OddsRatio_working_3-way'!X797=0),0,'OddsRatio_working_3-way'!AO797)</f>
        <v>#VALUE!</v>
      </c>
      <c r="AV797" s="11" t="e">
        <f>IF(('OddsRatio_working_3-way'!X797=0),0,'OddsRatio_working_3-way'!AP797)</f>
        <v>#VALUE!</v>
      </c>
      <c r="AW797" s="11" t="e">
        <f>IF(('OddsRatio_working_3-way'!X797=0),0,'OddsRatio_working_3-way'!AQ797)</f>
        <v>#VALUE!</v>
      </c>
    </row>
    <row r="798" spans="1:4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9" t="e">
        <f t="shared" si="169"/>
        <v>#VALUE!</v>
      </c>
      <c r="E798" s="9" t="e">
        <f t="shared" si="170"/>
        <v>#VALUE!</v>
      </c>
      <c r="F798" s="9" t="e">
        <f t="shared" si="171"/>
        <v>#VALUE!</v>
      </c>
      <c r="G798" s="9" t="str">
        <f t="shared" si="172"/>
        <v/>
      </c>
      <c r="H798" s="9" t="str">
        <f t="shared" si="173"/>
        <v/>
      </c>
      <c r="I798" s="9" t="str">
        <f t="shared" si="174"/>
        <v/>
      </c>
      <c r="J798" s="9" t="str">
        <f t="shared" si="175"/>
        <v/>
      </c>
      <c r="K798" s="11" t="e">
        <f t="shared" si="176"/>
        <v>#VALUE!</v>
      </c>
      <c r="L798" s="11" t="e">
        <f t="shared" si="177"/>
        <v>#VALUE!</v>
      </c>
      <c r="M798" s="11" t="e">
        <f t="shared" si="178"/>
        <v>#VALUE!</v>
      </c>
      <c r="N798" s="11" t="e">
        <f>'OddsRatio_working_3-way'!K798+'OddsRatio_working_3-way'!L798+'OddsRatio_working_3-way'!M798-('OddsRatio_working_3-way'!K798*'OddsRatio_working_3-way'!L798)-('OddsRatio_working_3-way'!K798*'OddsRatio_working_3-way'!M798)-('OddsRatio_working_3-way'!L798*'OddsRatio_working_3-way'!M798)+('OddsRatio_working_3-way'!K798*'OddsRatio_working_3-way'!L798*'OddsRatio_working_3-way'!M798)-1</f>
        <v>#VALUE!</v>
      </c>
      <c r="O798" s="11">
        <f>0</f>
        <v>0</v>
      </c>
      <c r="P798" s="11" t="e">
        <f>('OddsRatio_working_3-way'!K798*'OddsRatio_working_3-way'!L798)+('OddsRatio_working_3-way'!K798*'OddsRatio_working_3-way'!M798)+('OddsRatio_working_3-way'!L798*'OddsRatio_working_3-way'!M798)-(3*'OddsRatio_working_3-way'!K798*'OddsRatio_working_3-way'!L798*'OddsRatio_working_3-way'!M798)</f>
        <v>#VALUE!</v>
      </c>
      <c r="Q798" s="11" t="e">
        <f>2*'OddsRatio_working_3-way'!K798*'OddsRatio_working_3-way'!L798*'OddsRatio_working_3-way'!M798</f>
        <v>#VALUE!</v>
      </c>
      <c r="R798" s="11" t="e">
        <f t="shared" si="179"/>
        <v>#VALUE!</v>
      </c>
      <c r="S798" s="11" t="e">
        <f t="shared" si="180"/>
        <v>#VALUE!</v>
      </c>
      <c r="T798" s="11" t="e">
        <f t="shared" si="181"/>
        <v>#VALUE!</v>
      </c>
      <c r="U798" s="11" t="e">
        <f>'OddsRatio_working_3-way'!S798-'OddsRatio_working_3-way'!R798^2/3</f>
        <v>#VALUE!</v>
      </c>
      <c r="V798" s="11" t="e">
        <f>'OddsRatio_working_3-way'!S798*'OddsRatio_working_3-way'!R798/3-2*'OddsRatio_working_3-way'!R798^3/27-'OddsRatio_working_3-way'!T798</f>
        <v>#VALUE!</v>
      </c>
      <c r="W798" s="11" t="e">
        <f>'OddsRatio_working_3-way'!V798^2+4*'OddsRatio_working_3-way'!U798^3/27</f>
        <v>#VALUE!</v>
      </c>
      <c r="X798" s="11" t="e">
        <f>IF('OddsRatio_working_3-way'!W798&gt;0,IF(ABS('OddsRatio_working_3-way'!V798+SQRT('OddsRatio_working_3-way'!W798))/2&gt;0,ABS('OddsRatio_working_3-way'!V798+SQRT('OddsRatio_working_3-way'!W798))/2,ABS('OddsRatio_working_3-way'!V798-SQRT('OddsRatio_working_3-way'!W798))/2),SQRT(-'OddsRatio_working_3-way'!U798^3/27))</f>
        <v>#VALUE!</v>
      </c>
      <c r="Y798" s="11" t="e">
        <f>IF('OddsRatio_working_3-way'!W798&gt;=0,IF('OddsRatio_working_3-way'!V798+SQRT('OddsRatio_working_3-way'!W798)&gt;0,0,PI()),ACOS('OddsRatio_working_3-way'!V798/(2*'OddsRatio_working_3-way'!X798)))</f>
        <v>#VALUE!</v>
      </c>
      <c r="Z798" s="11" t="e">
        <f>'OddsRatio_working_3-way'!X798^(1/3)*COS('OddsRatio_working_3-way'!Y798/3)</f>
        <v>#VALUE!</v>
      </c>
      <c r="AA798" s="11" t="e">
        <f>'OddsRatio_working_3-way'!X798^(1/3)*COS(('OddsRatio_working_3-way'!Y798+2*PI())/3)</f>
        <v>#VALUE!</v>
      </c>
      <c r="AB798" s="11" t="e">
        <f>'OddsRatio_working_3-way'!X798^(1/3)*COS(('OddsRatio_working_3-way'!Y798+4*PI())/3)</f>
        <v>#VALUE!</v>
      </c>
      <c r="AC798" s="11" t="e">
        <f>'OddsRatio_working_3-way'!X798^(1/3)*SIN('OddsRatio_working_3-way'!Y798/3)</f>
        <v>#VALUE!</v>
      </c>
      <c r="AD798" s="11" t="e">
        <f>'OddsRatio_working_3-way'!X798^(1/3)*SIN(('OddsRatio_working_3-way'!Y798+2*PI())/3)</f>
        <v>#VALUE!</v>
      </c>
      <c r="AE798" s="11" t="e">
        <f>'OddsRatio_working_3-way'!X798^(1/3)*SIN(('OddsRatio_working_3-way'!Y798+4*PI())/3)</f>
        <v>#VALUE!</v>
      </c>
      <c r="AF798" s="11" t="e">
        <f>-'OddsRatio_working_3-way'!U798/(3*'OddsRatio_working_3-way'!X798^(1/3))*COS(('OddsRatio_working_3-way'!Y798)/3)</f>
        <v>#VALUE!</v>
      </c>
      <c r="AG798" s="11" t="e">
        <f>-'OddsRatio_working_3-way'!U798/(3*'OddsRatio_working_3-way'!X798^(1/3))*COS(('OddsRatio_working_3-way'!Y798+2*PI())/3)</f>
        <v>#VALUE!</v>
      </c>
      <c r="AH798" s="11" t="e">
        <f>-'OddsRatio_working_3-way'!U798/(3*'OddsRatio_working_3-way'!X798^(1/3))*COS(('OddsRatio_working_3-way'!Y798+4*PI())/3)</f>
        <v>#VALUE!</v>
      </c>
      <c r="AI798" s="11" t="e">
        <f>'OddsRatio_working_3-way'!U798/(3*'OddsRatio_working_3-way'!X798^(1/3))*SIN(('OddsRatio_working_3-way'!Y798)/3)</f>
        <v>#VALUE!</v>
      </c>
      <c r="AJ798" s="11" t="e">
        <f>'OddsRatio_working_3-way'!U798/(3*'OddsRatio_working_3-way'!X798^(1/3))*SIN(('OddsRatio_working_3-way'!Y798+2*PI())/3)</f>
        <v>#VALUE!</v>
      </c>
      <c r="AK798" s="11" t="e">
        <f>'OddsRatio_working_3-way'!U798/(3*'OddsRatio_working_3-way'!X798^(1/3))*SIN(('OddsRatio_working_3-way'!Y798+4*PI())/3)</f>
        <v>#VALUE!</v>
      </c>
      <c r="AL798" s="11" t="e">
        <f>'OddsRatio_working_3-way'!Z798+'OddsRatio_working_3-way'!AF798</f>
        <v>#VALUE!</v>
      </c>
      <c r="AM798" s="11" t="e">
        <f>'OddsRatio_working_3-way'!AA798+'OddsRatio_working_3-way'!AG798</f>
        <v>#VALUE!</v>
      </c>
      <c r="AN798" s="11" t="e">
        <f>'OddsRatio_working_3-way'!AB798+'OddsRatio_working_3-way'!AH798</f>
        <v>#VALUE!</v>
      </c>
      <c r="AO798" s="11" t="e">
        <f>'OddsRatio_working_3-way'!AC798+'OddsRatio_working_3-way'!AI798</f>
        <v>#VALUE!</v>
      </c>
      <c r="AP798" s="11" t="e">
        <f>'OddsRatio_working_3-way'!AD798+'OddsRatio_working_3-way'!AJ798</f>
        <v>#VALUE!</v>
      </c>
      <c r="AQ798" s="11" t="e">
        <f>'OddsRatio_working_3-way'!AE798+'OddsRatio_working_3-way'!AK798</f>
        <v>#VALUE!</v>
      </c>
      <c r="AR798" s="10" t="str">
        <f>IF(A798="","",IF(('OddsRatio_working_3-way'!X798=0),IF(Q798&gt;0,-Q798^(1/3),(-Q798)^(1/3)),'OddsRatio_working_3-way'!AL798-'OddsRatio_working_3-way'!R798/3))</f>
        <v/>
      </c>
      <c r="AS798" s="11" t="e">
        <f>IF(('OddsRatio_working_3-way'!X798=0),IF(Q798&gt;0,-Q798^(1/3),(-Q798)^(1/3)),'OddsRatio_working_3-way'!AM798-'OddsRatio_working_3-way'!R798/3)</f>
        <v>#VALUE!</v>
      </c>
      <c r="AT798" s="11" t="e">
        <f>IF(('OddsRatio_working_3-way'!X798=0),IF(Q798&gt;0,-Q798^(1/3),(-Q798)^(1/3)),'OddsRatio_working_3-way'!AN798-'OddsRatio_working_3-way'!R798/3)</f>
        <v>#VALUE!</v>
      </c>
      <c r="AU798" s="11" t="e">
        <f>IF(('OddsRatio_working_3-way'!X798=0),0,'OddsRatio_working_3-way'!AO798)</f>
        <v>#VALUE!</v>
      </c>
      <c r="AV798" s="11" t="e">
        <f>IF(('OddsRatio_working_3-way'!X798=0),0,'OddsRatio_working_3-way'!AP798)</f>
        <v>#VALUE!</v>
      </c>
      <c r="AW798" s="11" t="e">
        <f>IF(('OddsRatio_working_3-way'!X798=0),0,'OddsRatio_working_3-way'!AQ798)</f>
        <v>#VALUE!</v>
      </c>
    </row>
    <row r="799" spans="1:4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9" t="e">
        <f t="shared" si="169"/>
        <v>#VALUE!</v>
      </c>
      <c r="E799" s="9" t="e">
        <f t="shared" si="170"/>
        <v>#VALUE!</v>
      </c>
      <c r="F799" s="9" t="e">
        <f t="shared" si="171"/>
        <v>#VALUE!</v>
      </c>
      <c r="G799" s="9" t="str">
        <f t="shared" si="172"/>
        <v/>
      </c>
      <c r="H799" s="9" t="str">
        <f t="shared" si="173"/>
        <v/>
      </c>
      <c r="I799" s="9" t="str">
        <f t="shared" si="174"/>
        <v/>
      </c>
      <c r="J799" s="9" t="str">
        <f t="shared" si="175"/>
        <v/>
      </c>
      <c r="K799" s="11" t="e">
        <f t="shared" si="176"/>
        <v>#VALUE!</v>
      </c>
      <c r="L799" s="11" t="e">
        <f t="shared" si="177"/>
        <v>#VALUE!</v>
      </c>
      <c r="M799" s="11" t="e">
        <f t="shared" si="178"/>
        <v>#VALUE!</v>
      </c>
      <c r="N799" s="11" t="e">
        <f>'OddsRatio_working_3-way'!K799+'OddsRatio_working_3-way'!L799+'OddsRatio_working_3-way'!M799-('OddsRatio_working_3-way'!K799*'OddsRatio_working_3-way'!L799)-('OddsRatio_working_3-way'!K799*'OddsRatio_working_3-way'!M799)-('OddsRatio_working_3-way'!L799*'OddsRatio_working_3-way'!M799)+('OddsRatio_working_3-way'!K799*'OddsRatio_working_3-way'!L799*'OddsRatio_working_3-way'!M799)-1</f>
        <v>#VALUE!</v>
      </c>
      <c r="O799" s="11">
        <f>0</f>
        <v>0</v>
      </c>
      <c r="P799" s="11" t="e">
        <f>('OddsRatio_working_3-way'!K799*'OddsRatio_working_3-way'!L799)+('OddsRatio_working_3-way'!K799*'OddsRatio_working_3-way'!M799)+('OddsRatio_working_3-way'!L799*'OddsRatio_working_3-way'!M799)-(3*'OddsRatio_working_3-way'!K799*'OddsRatio_working_3-way'!L799*'OddsRatio_working_3-way'!M799)</f>
        <v>#VALUE!</v>
      </c>
      <c r="Q799" s="11" t="e">
        <f>2*'OddsRatio_working_3-way'!K799*'OddsRatio_working_3-way'!L799*'OddsRatio_working_3-way'!M799</f>
        <v>#VALUE!</v>
      </c>
      <c r="R799" s="11" t="e">
        <f t="shared" si="179"/>
        <v>#VALUE!</v>
      </c>
      <c r="S799" s="11" t="e">
        <f t="shared" si="180"/>
        <v>#VALUE!</v>
      </c>
      <c r="T799" s="11" t="e">
        <f t="shared" si="181"/>
        <v>#VALUE!</v>
      </c>
      <c r="U799" s="11" t="e">
        <f>'OddsRatio_working_3-way'!S799-'OddsRatio_working_3-way'!R799^2/3</f>
        <v>#VALUE!</v>
      </c>
      <c r="V799" s="11" t="e">
        <f>'OddsRatio_working_3-way'!S799*'OddsRatio_working_3-way'!R799/3-2*'OddsRatio_working_3-way'!R799^3/27-'OddsRatio_working_3-way'!T799</f>
        <v>#VALUE!</v>
      </c>
      <c r="W799" s="11" t="e">
        <f>'OddsRatio_working_3-way'!V799^2+4*'OddsRatio_working_3-way'!U799^3/27</f>
        <v>#VALUE!</v>
      </c>
      <c r="X799" s="11" t="e">
        <f>IF('OddsRatio_working_3-way'!W799&gt;0,IF(ABS('OddsRatio_working_3-way'!V799+SQRT('OddsRatio_working_3-way'!W799))/2&gt;0,ABS('OddsRatio_working_3-way'!V799+SQRT('OddsRatio_working_3-way'!W799))/2,ABS('OddsRatio_working_3-way'!V799-SQRT('OddsRatio_working_3-way'!W799))/2),SQRT(-'OddsRatio_working_3-way'!U799^3/27))</f>
        <v>#VALUE!</v>
      </c>
      <c r="Y799" s="11" t="e">
        <f>IF('OddsRatio_working_3-way'!W799&gt;=0,IF('OddsRatio_working_3-way'!V799+SQRT('OddsRatio_working_3-way'!W799)&gt;0,0,PI()),ACOS('OddsRatio_working_3-way'!V799/(2*'OddsRatio_working_3-way'!X799)))</f>
        <v>#VALUE!</v>
      </c>
      <c r="Z799" s="11" t="e">
        <f>'OddsRatio_working_3-way'!X799^(1/3)*COS('OddsRatio_working_3-way'!Y799/3)</f>
        <v>#VALUE!</v>
      </c>
      <c r="AA799" s="11" t="e">
        <f>'OddsRatio_working_3-way'!X799^(1/3)*COS(('OddsRatio_working_3-way'!Y799+2*PI())/3)</f>
        <v>#VALUE!</v>
      </c>
      <c r="AB799" s="11" t="e">
        <f>'OddsRatio_working_3-way'!X799^(1/3)*COS(('OddsRatio_working_3-way'!Y799+4*PI())/3)</f>
        <v>#VALUE!</v>
      </c>
      <c r="AC799" s="11" t="e">
        <f>'OddsRatio_working_3-way'!X799^(1/3)*SIN('OddsRatio_working_3-way'!Y799/3)</f>
        <v>#VALUE!</v>
      </c>
      <c r="AD799" s="11" t="e">
        <f>'OddsRatio_working_3-way'!X799^(1/3)*SIN(('OddsRatio_working_3-way'!Y799+2*PI())/3)</f>
        <v>#VALUE!</v>
      </c>
      <c r="AE799" s="11" t="e">
        <f>'OddsRatio_working_3-way'!X799^(1/3)*SIN(('OddsRatio_working_3-way'!Y799+4*PI())/3)</f>
        <v>#VALUE!</v>
      </c>
      <c r="AF799" s="11" t="e">
        <f>-'OddsRatio_working_3-way'!U799/(3*'OddsRatio_working_3-way'!X799^(1/3))*COS(('OddsRatio_working_3-way'!Y799)/3)</f>
        <v>#VALUE!</v>
      </c>
      <c r="AG799" s="11" t="e">
        <f>-'OddsRatio_working_3-way'!U799/(3*'OddsRatio_working_3-way'!X799^(1/3))*COS(('OddsRatio_working_3-way'!Y799+2*PI())/3)</f>
        <v>#VALUE!</v>
      </c>
      <c r="AH799" s="11" t="e">
        <f>-'OddsRatio_working_3-way'!U799/(3*'OddsRatio_working_3-way'!X799^(1/3))*COS(('OddsRatio_working_3-way'!Y799+4*PI())/3)</f>
        <v>#VALUE!</v>
      </c>
      <c r="AI799" s="11" t="e">
        <f>'OddsRatio_working_3-way'!U799/(3*'OddsRatio_working_3-way'!X799^(1/3))*SIN(('OddsRatio_working_3-way'!Y799)/3)</f>
        <v>#VALUE!</v>
      </c>
      <c r="AJ799" s="11" t="e">
        <f>'OddsRatio_working_3-way'!U799/(3*'OddsRatio_working_3-way'!X799^(1/3))*SIN(('OddsRatio_working_3-way'!Y799+2*PI())/3)</f>
        <v>#VALUE!</v>
      </c>
      <c r="AK799" s="11" t="e">
        <f>'OddsRatio_working_3-way'!U799/(3*'OddsRatio_working_3-way'!X799^(1/3))*SIN(('OddsRatio_working_3-way'!Y799+4*PI())/3)</f>
        <v>#VALUE!</v>
      </c>
      <c r="AL799" s="11" t="e">
        <f>'OddsRatio_working_3-way'!Z799+'OddsRatio_working_3-way'!AF799</f>
        <v>#VALUE!</v>
      </c>
      <c r="AM799" s="11" t="e">
        <f>'OddsRatio_working_3-way'!AA799+'OddsRatio_working_3-way'!AG799</f>
        <v>#VALUE!</v>
      </c>
      <c r="AN799" s="11" t="e">
        <f>'OddsRatio_working_3-way'!AB799+'OddsRatio_working_3-way'!AH799</f>
        <v>#VALUE!</v>
      </c>
      <c r="AO799" s="11" t="e">
        <f>'OddsRatio_working_3-way'!AC799+'OddsRatio_working_3-way'!AI799</f>
        <v>#VALUE!</v>
      </c>
      <c r="AP799" s="11" t="e">
        <f>'OddsRatio_working_3-way'!AD799+'OddsRatio_working_3-way'!AJ799</f>
        <v>#VALUE!</v>
      </c>
      <c r="AQ799" s="11" t="e">
        <f>'OddsRatio_working_3-way'!AE799+'OddsRatio_working_3-way'!AK799</f>
        <v>#VALUE!</v>
      </c>
      <c r="AR799" s="10" t="str">
        <f>IF(A799="","",IF(('OddsRatio_working_3-way'!X799=0),IF(Q799&gt;0,-Q799^(1/3),(-Q799)^(1/3)),'OddsRatio_working_3-way'!AL799-'OddsRatio_working_3-way'!R799/3))</f>
        <v/>
      </c>
      <c r="AS799" s="11" t="e">
        <f>IF(('OddsRatio_working_3-way'!X799=0),IF(Q799&gt;0,-Q799^(1/3),(-Q799)^(1/3)),'OddsRatio_working_3-way'!AM799-'OddsRatio_working_3-way'!R799/3)</f>
        <v>#VALUE!</v>
      </c>
      <c r="AT799" s="11" t="e">
        <f>IF(('OddsRatio_working_3-way'!X799=0),IF(Q799&gt;0,-Q799^(1/3),(-Q799)^(1/3)),'OddsRatio_working_3-way'!AN799-'OddsRatio_working_3-way'!R799/3)</f>
        <v>#VALUE!</v>
      </c>
      <c r="AU799" s="11" t="e">
        <f>IF(('OddsRatio_working_3-way'!X799=0),0,'OddsRatio_working_3-way'!AO799)</f>
        <v>#VALUE!</v>
      </c>
      <c r="AV799" s="11" t="e">
        <f>IF(('OddsRatio_working_3-way'!X799=0),0,'OddsRatio_working_3-way'!AP799)</f>
        <v>#VALUE!</v>
      </c>
      <c r="AW799" s="11" t="e">
        <f>IF(('OddsRatio_working_3-way'!X799=0),0,'OddsRatio_working_3-way'!AQ799)</f>
        <v>#VALUE!</v>
      </c>
    </row>
    <row r="800" spans="1:4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9" t="e">
        <f t="shared" si="169"/>
        <v>#VALUE!</v>
      </c>
      <c r="E800" s="9" t="e">
        <f t="shared" si="170"/>
        <v>#VALUE!</v>
      </c>
      <c r="F800" s="9" t="e">
        <f t="shared" si="171"/>
        <v>#VALUE!</v>
      </c>
      <c r="G800" s="9" t="str">
        <f t="shared" si="172"/>
        <v/>
      </c>
      <c r="H800" s="9" t="str">
        <f t="shared" si="173"/>
        <v/>
      </c>
      <c r="I800" s="9" t="str">
        <f t="shared" si="174"/>
        <v/>
      </c>
      <c r="J800" s="9" t="str">
        <f t="shared" si="175"/>
        <v/>
      </c>
      <c r="K800" s="11" t="e">
        <f t="shared" si="176"/>
        <v>#VALUE!</v>
      </c>
      <c r="L800" s="11" t="e">
        <f t="shared" si="177"/>
        <v>#VALUE!</v>
      </c>
      <c r="M800" s="11" t="e">
        <f t="shared" si="178"/>
        <v>#VALUE!</v>
      </c>
      <c r="N800" s="11" t="e">
        <f>'OddsRatio_working_3-way'!K800+'OddsRatio_working_3-way'!L800+'OddsRatio_working_3-way'!M800-('OddsRatio_working_3-way'!K800*'OddsRatio_working_3-way'!L800)-('OddsRatio_working_3-way'!K800*'OddsRatio_working_3-way'!M800)-('OddsRatio_working_3-way'!L800*'OddsRatio_working_3-way'!M800)+('OddsRatio_working_3-way'!K800*'OddsRatio_working_3-way'!L800*'OddsRatio_working_3-way'!M800)-1</f>
        <v>#VALUE!</v>
      </c>
      <c r="O800" s="11">
        <f>0</f>
        <v>0</v>
      </c>
      <c r="P800" s="11" t="e">
        <f>('OddsRatio_working_3-way'!K800*'OddsRatio_working_3-way'!L800)+('OddsRatio_working_3-way'!K800*'OddsRatio_working_3-way'!M800)+('OddsRatio_working_3-way'!L800*'OddsRatio_working_3-way'!M800)-(3*'OddsRatio_working_3-way'!K800*'OddsRatio_working_3-way'!L800*'OddsRatio_working_3-way'!M800)</f>
        <v>#VALUE!</v>
      </c>
      <c r="Q800" s="11" t="e">
        <f>2*'OddsRatio_working_3-way'!K800*'OddsRatio_working_3-way'!L800*'OddsRatio_working_3-way'!M800</f>
        <v>#VALUE!</v>
      </c>
      <c r="R800" s="11" t="e">
        <f t="shared" si="179"/>
        <v>#VALUE!</v>
      </c>
      <c r="S800" s="11" t="e">
        <f t="shared" si="180"/>
        <v>#VALUE!</v>
      </c>
      <c r="T800" s="11" t="e">
        <f t="shared" si="181"/>
        <v>#VALUE!</v>
      </c>
      <c r="U800" s="11" t="e">
        <f>'OddsRatio_working_3-way'!S800-'OddsRatio_working_3-way'!R800^2/3</f>
        <v>#VALUE!</v>
      </c>
      <c r="V800" s="11" t="e">
        <f>'OddsRatio_working_3-way'!S800*'OddsRatio_working_3-way'!R800/3-2*'OddsRatio_working_3-way'!R800^3/27-'OddsRatio_working_3-way'!T800</f>
        <v>#VALUE!</v>
      </c>
      <c r="W800" s="11" t="e">
        <f>'OddsRatio_working_3-way'!V800^2+4*'OddsRatio_working_3-way'!U800^3/27</f>
        <v>#VALUE!</v>
      </c>
      <c r="X800" s="11" t="e">
        <f>IF('OddsRatio_working_3-way'!W800&gt;0,IF(ABS('OddsRatio_working_3-way'!V800+SQRT('OddsRatio_working_3-way'!W800))/2&gt;0,ABS('OddsRatio_working_3-way'!V800+SQRT('OddsRatio_working_3-way'!W800))/2,ABS('OddsRatio_working_3-way'!V800-SQRT('OddsRatio_working_3-way'!W800))/2),SQRT(-'OddsRatio_working_3-way'!U800^3/27))</f>
        <v>#VALUE!</v>
      </c>
      <c r="Y800" s="11" t="e">
        <f>IF('OddsRatio_working_3-way'!W800&gt;=0,IF('OddsRatio_working_3-way'!V800+SQRT('OddsRatio_working_3-way'!W800)&gt;0,0,PI()),ACOS('OddsRatio_working_3-way'!V800/(2*'OddsRatio_working_3-way'!X800)))</f>
        <v>#VALUE!</v>
      </c>
      <c r="Z800" s="11" t="e">
        <f>'OddsRatio_working_3-way'!X800^(1/3)*COS('OddsRatio_working_3-way'!Y800/3)</f>
        <v>#VALUE!</v>
      </c>
      <c r="AA800" s="11" t="e">
        <f>'OddsRatio_working_3-way'!X800^(1/3)*COS(('OddsRatio_working_3-way'!Y800+2*PI())/3)</f>
        <v>#VALUE!</v>
      </c>
      <c r="AB800" s="11" t="e">
        <f>'OddsRatio_working_3-way'!X800^(1/3)*COS(('OddsRatio_working_3-way'!Y800+4*PI())/3)</f>
        <v>#VALUE!</v>
      </c>
      <c r="AC800" s="11" t="e">
        <f>'OddsRatio_working_3-way'!X800^(1/3)*SIN('OddsRatio_working_3-way'!Y800/3)</f>
        <v>#VALUE!</v>
      </c>
      <c r="AD800" s="11" t="e">
        <f>'OddsRatio_working_3-way'!X800^(1/3)*SIN(('OddsRatio_working_3-way'!Y800+2*PI())/3)</f>
        <v>#VALUE!</v>
      </c>
      <c r="AE800" s="11" t="e">
        <f>'OddsRatio_working_3-way'!X800^(1/3)*SIN(('OddsRatio_working_3-way'!Y800+4*PI())/3)</f>
        <v>#VALUE!</v>
      </c>
      <c r="AF800" s="11" t="e">
        <f>-'OddsRatio_working_3-way'!U800/(3*'OddsRatio_working_3-way'!X800^(1/3))*COS(('OddsRatio_working_3-way'!Y800)/3)</f>
        <v>#VALUE!</v>
      </c>
      <c r="AG800" s="11" t="e">
        <f>-'OddsRatio_working_3-way'!U800/(3*'OddsRatio_working_3-way'!X800^(1/3))*COS(('OddsRatio_working_3-way'!Y800+2*PI())/3)</f>
        <v>#VALUE!</v>
      </c>
      <c r="AH800" s="11" t="e">
        <f>-'OddsRatio_working_3-way'!U800/(3*'OddsRatio_working_3-way'!X800^(1/3))*COS(('OddsRatio_working_3-way'!Y800+4*PI())/3)</f>
        <v>#VALUE!</v>
      </c>
      <c r="AI800" s="11" t="e">
        <f>'OddsRatio_working_3-way'!U800/(3*'OddsRatio_working_3-way'!X800^(1/3))*SIN(('OddsRatio_working_3-way'!Y800)/3)</f>
        <v>#VALUE!</v>
      </c>
      <c r="AJ800" s="11" t="e">
        <f>'OddsRatio_working_3-way'!U800/(3*'OddsRatio_working_3-way'!X800^(1/3))*SIN(('OddsRatio_working_3-way'!Y800+2*PI())/3)</f>
        <v>#VALUE!</v>
      </c>
      <c r="AK800" s="11" t="e">
        <f>'OddsRatio_working_3-way'!U800/(3*'OddsRatio_working_3-way'!X800^(1/3))*SIN(('OddsRatio_working_3-way'!Y800+4*PI())/3)</f>
        <v>#VALUE!</v>
      </c>
      <c r="AL800" s="11" t="e">
        <f>'OddsRatio_working_3-way'!Z800+'OddsRatio_working_3-way'!AF800</f>
        <v>#VALUE!</v>
      </c>
      <c r="AM800" s="11" t="e">
        <f>'OddsRatio_working_3-way'!AA800+'OddsRatio_working_3-way'!AG800</f>
        <v>#VALUE!</v>
      </c>
      <c r="AN800" s="11" t="e">
        <f>'OddsRatio_working_3-way'!AB800+'OddsRatio_working_3-way'!AH800</f>
        <v>#VALUE!</v>
      </c>
      <c r="AO800" s="11" t="e">
        <f>'OddsRatio_working_3-way'!AC800+'OddsRatio_working_3-way'!AI800</f>
        <v>#VALUE!</v>
      </c>
      <c r="AP800" s="11" t="e">
        <f>'OddsRatio_working_3-way'!AD800+'OddsRatio_working_3-way'!AJ800</f>
        <v>#VALUE!</v>
      </c>
      <c r="AQ800" s="11" t="e">
        <f>'OddsRatio_working_3-way'!AE800+'OddsRatio_working_3-way'!AK800</f>
        <v>#VALUE!</v>
      </c>
      <c r="AR800" s="10" t="str">
        <f>IF(A800="","",IF(('OddsRatio_working_3-way'!X800=0),IF(Q800&gt;0,-Q800^(1/3),(-Q800)^(1/3)),'OddsRatio_working_3-way'!AL800-'OddsRatio_working_3-way'!R800/3))</f>
        <v/>
      </c>
      <c r="AS800" s="11" t="e">
        <f>IF(('OddsRatio_working_3-way'!X800=0),IF(Q800&gt;0,-Q800^(1/3),(-Q800)^(1/3)),'OddsRatio_working_3-way'!AM800-'OddsRatio_working_3-way'!R800/3)</f>
        <v>#VALUE!</v>
      </c>
      <c r="AT800" s="11" t="e">
        <f>IF(('OddsRatio_working_3-way'!X800=0),IF(Q800&gt;0,-Q800^(1/3),(-Q800)^(1/3)),'OddsRatio_working_3-way'!AN800-'OddsRatio_working_3-way'!R800/3)</f>
        <v>#VALUE!</v>
      </c>
      <c r="AU800" s="11" t="e">
        <f>IF(('OddsRatio_working_3-way'!X800=0),0,'OddsRatio_working_3-way'!AO800)</f>
        <v>#VALUE!</v>
      </c>
      <c r="AV800" s="11" t="e">
        <f>IF(('OddsRatio_working_3-way'!X800=0),0,'OddsRatio_working_3-way'!AP800)</f>
        <v>#VALUE!</v>
      </c>
      <c r="AW800" s="11" t="e">
        <f>IF(('OddsRatio_working_3-way'!X800=0),0,'OddsRatio_working_3-way'!AQ800)</f>
        <v>#VALUE!</v>
      </c>
    </row>
    <row r="801" spans="1:4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9" t="e">
        <f t="shared" si="169"/>
        <v>#VALUE!</v>
      </c>
      <c r="E801" s="9" t="e">
        <f t="shared" si="170"/>
        <v>#VALUE!</v>
      </c>
      <c r="F801" s="9" t="e">
        <f t="shared" si="171"/>
        <v>#VALUE!</v>
      </c>
      <c r="G801" s="9" t="str">
        <f t="shared" si="172"/>
        <v/>
      </c>
      <c r="H801" s="9" t="str">
        <f t="shared" si="173"/>
        <v/>
      </c>
      <c r="I801" s="9" t="str">
        <f t="shared" si="174"/>
        <v/>
      </c>
      <c r="J801" s="9" t="str">
        <f t="shared" si="175"/>
        <v/>
      </c>
      <c r="K801" s="11" t="e">
        <f t="shared" si="176"/>
        <v>#VALUE!</v>
      </c>
      <c r="L801" s="11" t="e">
        <f t="shared" si="177"/>
        <v>#VALUE!</v>
      </c>
      <c r="M801" s="11" t="e">
        <f t="shared" si="178"/>
        <v>#VALUE!</v>
      </c>
      <c r="N801" s="11" t="e">
        <f>'OddsRatio_working_3-way'!K801+'OddsRatio_working_3-way'!L801+'OddsRatio_working_3-way'!M801-('OddsRatio_working_3-way'!K801*'OddsRatio_working_3-way'!L801)-('OddsRatio_working_3-way'!K801*'OddsRatio_working_3-way'!M801)-('OddsRatio_working_3-way'!L801*'OddsRatio_working_3-way'!M801)+('OddsRatio_working_3-way'!K801*'OddsRatio_working_3-way'!L801*'OddsRatio_working_3-way'!M801)-1</f>
        <v>#VALUE!</v>
      </c>
      <c r="O801" s="11">
        <f>0</f>
        <v>0</v>
      </c>
      <c r="P801" s="11" t="e">
        <f>('OddsRatio_working_3-way'!K801*'OddsRatio_working_3-way'!L801)+('OddsRatio_working_3-way'!K801*'OddsRatio_working_3-way'!M801)+('OddsRatio_working_3-way'!L801*'OddsRatio_working_3-way'!M801)-(3*'OddsRatio_working_3-way'!K801*'OddsRatio_working_3-way'!L801*'OddsRatio_working_3-way'!M801)</f>
        <v>#VALUE!</v>
      </c>
      <c r="Q801" s="11" t="e">
        <f>2*'OddsRatio_working_3-way'!K801*'OddsRatio_working_3-way'!L801*'OddsRatio_working_3-way'!M801</f>
        <v>#VALUE!</v>
      </c>
      <c r="R801" s="11" t="e">
        <f t="shared" si="179"/>
        <v>#VALUE!</v>
      </c>
      <c r="S801" s="11" t="e">
        <f t="shared" si="180"/>
        <v>#VALUE!</v>
      </c>
      <c r="T801" s="11" t="e">
        <f t="shared" si="181"/>
        <v>#VALUE!</v>
      </c>
      <c r="U801" s="11" t="e">
        <f>'OddsRatio_working_3-way'!S801-'OddsRatio_working_3-way'!R801^2/3</f>
        <v>#VALUE!</v>
      </c>
      <c r="V801" s="11" t="e">
        <f>'OddsRatio_working_3-way'!S801*'OddsRatio_working_3-way'!R801/3-2*'OddsRatio_working_3-way'!R801^3/27-'OddsRatio_working_3-way'!T801</f>
        <v>#VALUE!</v>
      </c>
      <c r="W801" s="11" t="e">
        <f>'OddsRatio_working_3-way'!V801^2+4*'OddsRatio_working_3-way'!U801^3/27</f>
        <v>#VALUE!</v>
      </c>
      <c r="X801" s="11" t="e">
        <f>IF('OddsRatio_working_3-way'!W801&gt;0,IF(ABS('OddsRatio_working_3-way'!V801+SQRT('OddsRatio_working_3-way'!W801))/2&gt;0,ABS('OddsRatio_working_3-way'!V801+SQRT('OddsRatio_working_3-way'!W801))/2,ABS('OddsRatio_working_3-way'!V801-SQRT('OddsRatio_working_3-way'!W801))/2),SQRT(-'OddsRatio_working_3-way'!U801^3/27))</f>
        <v>#VALUE!</v>
      </c>
      <c r="Y801" s="11" t="e">
        <f>IF('OddsRatio_working_3-way'!W801&gt;=0,IF('OddsRatio_working_3-way'!V801+SQRT('OddsRatio_working_3-way'!W801)&gt;0,0,PI()),ACOS('OddsRatio_working_3-way'!V801/(2*'OddsRatio_working_3-way'!X801)))</f>
        <v>#VALUE!</v>
      </c>
      <c r="Z801" s="11" t="e">
        <f>'OddsRatio_working_3-way'!X801^(1/3)*COS('OddsRatio_working_3-way'!Y801/3)</f>
        <v>#VALUE!</v>
      </c>
      <c r="AA801" s="11" t="e">
        <f>'OddsRatio_working_3-way'!X801^(1/3)*COS(('OddsRatio_working_3-way'!Y801+2*PI())/3)</f>
        <v>#VALUE!</v>
      </c>
      <c r="AB801" s="11" t="e">
        <f>'OddsRatio_working_3-way'!X801^(1/3)*COS(('OddsRatio_working_3-way'!Y801+4*PI())/3)</f>
        <v>#VALUE!</v>
      </c>
      <c r="AC801" s="11" t="e">
        <f>'OddsRatio_working_3-way'!X801^(1/3)*SIN('OddsRatio_working_3-way'!Y801/3)</f>
        <v>#VALUE!</v>
      </c>
      <c r="AD801" s="11" t="e">
        <f>'OddsRatio_working_3-way'!X801^(1/3)*SIN(('OddsRatio_working_3-way'!Y801+2*PI())/3)</f>
        <v>#VALUE!</v>
      </c>
      <c r="AE801" s="11" t="e">
        <f>'OddsRatio_working_3-way'!X801^(1/3)*SIN(('OddsRatio_working_3-way'!Y801+4*PI())/3)</f>
        <v>#VALUE!</v>
      </c>
      <c r="AF801" s="11" t="e">
        <f>-'OddsRatio_working_3-way'!U801/(3*'OddsRatio_working_3-way'!X801^(1/3))*COS(('OddsRatio_working_3-way'!Y801)/3)</f>
        <v>#VALUE!</v>
      </c>
      <c r="AG801" s="11" t="e">
        <f>-'OddsRatio_working_3-way'!U801/(3*'OddsRatio_working_3-way'!X801^(1/3))*COS(('OddsRatio_working_3-way'!Y801+2*PI())/3)</f>
        <v>#VALUE!</v>
      </c>
      <c r="AH801" s="11" t="e">
        <f>-'OddsRatio_working_3-way'!U801/(3*'OddsRatio_working_3-way'!X801^(1/3))*COS(('OddsRatio_working_3-way'!Y801+4*PI())/3)</f>
        <v>#VALUE!</v>
      </c>
      <c r="AI801" s="11" t="e">
        <f>'OddsRatio_working_3-way'!U801/(3*'OddsRatio_working_3-way'!X801^(1/3))*SIN(('OddsRatio_working_3-way'!Y801)/3)</f>
        <v>#VALUE!</v>
      </c>
      <c r="AJ801" s="11" t="e">
        <f>'OddsRatio_working_3-way'!U801/(3*'OddsRatio_working_3-way'!X801^(1/3))*SIN(('OddsRatio_working_3-way'!Y801+2*PI())/3)</f>
        <v>#VALUE!</v>
      </c>
      <c r="AK801" s="11" t="e">
        <f>'OddsRatio_working_3-way'!U801/(3*'OddsRatio_working_3-way'!X801^(1/3))*SIN(('OddsRatio_working_3-way'!Y801+4*PI())/3)</f>
        <v>#VALUE!</v>
      </c>
      <c r="AL801" s="11" t="e">
        <f>'OddsRatio_working_3-way'!Z801+'OddsRatio_working_3-way'!AF801</f>
        <v>#VALUE!</v>
      </c>
      <c r="AM801" s="11" t="e">
        <f>'OddsRatio_working_3-way'!AA801+'OddsRatio_working_3-way'!AG801</f>
        <v>#VALUE!</v>
      </c>
      <c r="AN801" s="11" t="e">
        <f>'OddsRatio_working_3-way'!AB801+'OddsRatio_working_3-way'!AH801</f>
        <v>#VALUE!</v>
      </c>
      <c r="AO801" s="11" t="e">
        <f>'OddsRatio_working_3-way'!AC801+'OddsRatio_working_3-way'!AI801</f>
        <v>#VALUE!</v>
      </c>
      <c r="AP801" s="11" t="e">
        <f>'OddsRatio_working_3-way'!AD801+'OddsRatio_working_3-way'!AJ801</f>
        <v>#VALUE!</v>
      </c>
      <c r="AQ801" s="11" t="e">
        <f>'OddsRatio_working_3-way'!AE801+'OddsRatio_working_3-way'!AK801</f>
        <v>#VALUE!</v>
      </c>
      <c r="AR801" s="10" t="str">
        <f>IF(A801="","",IF(('OddsRatio_working_3-way'!X801=0),IF(Q801&gt;0,-Q801^(1/3),(-Q801)^(1/3)),'OddsRatio_working_3-way'!AL801-'OddsRatio_working_3-way'!R801/3))</f>
        <v/>
      </c>
      <c r="AS801" s="11" t="e">
        <f>IF(('OddsRatio_working_3-way'!X801=0),IF(Q801&gt;0,-Q801^(1/3),(-Q801)^(1/3)),'OddsRatio_working_3-way'!AM801-'OddsRatio_working_3-way'!R801/3)</f>
        <v>#VALUE!</v>
      </c>
      <c r="AT801" s="11" t="e">
        <f>IF(('OddsRatio_working_3-way'!X801=0),IF(Q801&gt;0,-Q801^(1/3),(-Q801)^(1/3)),'OddsRatio_working_3-way'!AN801-'OddsRatio_working_3-way'!R801/3)</f>
        <v>#VALUE!</v>
      </c>
      <c r="AU801" s="11" t="e">
        <f>IF(('OddsRatio_working_3-way'!X801=0),0,'OddsRatio_working_3-way'!AO801)</f>
        <v>#VALUE!</v>
      </c>
      <c r="AV801" s="11" t="e">
        <f>IF(('OddsRatio_working_3-way'!X801=0),0,'OddsRatio_working_3-way'!AP801)</f>
        <v>#VALUE!</v>
      </c>
      <c r="AW801" s="11" t="e">
        <f>IF(('OddsRatio_working_3-way'!X801=0),0,'OddsRatio_working_3-way'!AQ801)</f>
        <v>#VALUE!</v>
      </c>
    </row>
    <row r="802" spans="1:4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9" t="e">
        <f t="shared" si="169"/>
        <v>#VALUE!</v>
      </c>
      <c r="E802" s="9" t="e">
        <f t="shared" si="170"/>
        <v>#VALUE!</v>
      </c>
      <c r="F802" s="9" t="e">
        <f t="shared" si="171"/>
        <v>#VALUE!</v>
      </c>
      <c r="G802" s="9" t="str">
        <f t="shared" si="172"/>
        <v/>
      </c>
      <c r="H802" s="9" t="str">
        <f t="shared" si="173"/>
        <v/>
      </c>
      <c r="I802" s="9" t="str">
        <f t="shared" si="174"/>
        <v/>
      </c>
      <c r="J802" s="9" t="str">
        <f t="shared" si="175"/>
        <v/>
      </c>
      <c r="K802" s="11" t="e">
        <f t="shared" si="176"/>
        <v>#VALUE!</v>
      </c>
      <c r="L802" s="11" t="e">
        <f t="shared" si="177"/>
        <v>#VALUE!</v>
      </c>
      <c r="M802" s="11" t="e">
        <f t="shared" si="178"/>
        <v>#VALUE!</v>
      </c>
      <c r="N802" s="11" t="e">
        <f>'OddsRatio_working_3-way'!K802+'OddsRatio_working_3-way'!L802+'OddsRatio_working_3-way'!M802-('OddsRatio_working_3-way'!K802*'OddsRatio_working_3-way'!L802)-('OddsRatio_working_3-way'!K802*'OddsRatio_working_3-way'!M802)-('OddsRatio_working_3-way'!L802*'OddsRatio_working_3-way'!M802)+('OddsRatio_working_3-way'!K802*'OddsRatio_working_3-way'!L802*'OddsRatio_working_3-way'!M802)-1</f>
        <v>#VALUE!</v>
      </c>
      <c r="O802" s="11">
        <f>0</f>
        <v>0</v>
      </c>
      <c r="P802" s="11" t="e">
        <f>('OddsRatio_working_3-way'!K802*'OddsRatio_working_3-way'!L802)+('OddsRatio_working_3-way'!K802*'OddsRatio_working_3-way'!M802)+('OddsRatio_working_3-way'!L802*'OddsRatio_working_3-way'!M802)-(3*'OddsRatio_working_3-way'!K802*'OddsRatio_working_3-way'!L802*'OddsRatio_working_3-way'!M802)</f>
        <v>#VALUE!</v>
      </c>
      <c r="Q802" s="11" t="e">
        <f>2*'OddsRatio_working_3-way'!K802*'OddsRatio_working_3-way'!L802*'OddsRatio_working_3-way'!M802</f>
        <v>#VALUE!</v>
      </c>
      <c r="R802" s="11" t="e">
        <f t="shared" si="179"/>
        <v>#VALUE!</v>
      </c>
      <c r="S802" s="11" t="e">
        <f t="shared" si="180"/>
        <v>#VALUE!</v>
      </c>
      <c r="T802" s="11" t="e">
        <f t="shared" si="181"/>
        <v>#VALUE!</v>
      </c>
      <c r="U802" s="11" t="e">
        <f>'OddsRatio_working_3-way'!S802-'OddsRatio_working_3-way'!R802^2/3</f>
        <v>#VALUE!</v>
      </c>
      <c r="V802" s="11" t="e">
        <f>'OddsRatio_working_3-way'!S802*'OddsRatio_working_3-way'!R802/3-2*'OddsRatio_working_3-way'!R802^3/27-'OddsRatio_working_3-way'!T802</f>
        <v>#VALUE!</v>
      </c>
      <c r="W802" s="11" t="e">
        <f>'OddsRatio_working_3-way'!V802^2+4*'OddsRatio_working_3-way'!U802^3/27</f>
        <v>#VALUE!</v>
      </c>
      <c r="X802" s="11" t="e">
        <f>IF('OddsRatio_working_3-way'!W802&gt;0,IF(ABS('OddsRatio_working_3-way'!V802+SQRT('OddsRatio_working_3-way'!W802))/2&gt;0,ABS('OddsRatio_working_3-way'!V802+SQRT('OddsRatio_working_3-way'!W802))/2,ABS('OddsRatio_working_3-way'!V802-SQRT('OddsRatio_working_3-way'!W802))/2),SQRT(-'OddsRatio_working_3-way'!U802^3/27))</f>
        <v>#VALUE!</v>
      </c>
      <c r="Y802" s="11" t="e">
        <f>IF('OddsRatio_working_3-way'!W802&gt;=0,IF('OddsRatio_working_3-way'!V802+SQRT('OddsRatio_working_3-way'!W802)&gt;0,0,PI()),ACOS('OddsRatio_working_3-way'!V802/(2*'OddsRatio_working_3-way'!X802)))</f>
        <v>#VALUE!</v>
      </c>
      <c r="Z802" s="11" t="e">
        <f>'OddsRatio_working_3-way'!X802^(1/3)*COS('OddsRatio_working_3-way'!Y802/3)</f>
        <v>#VALUE!</v>
      </c>
      <c r="AA802" s="11" t="e">
        <f>'OddsRatio_working_3-way'!X802^(1/3)*COS(('OddsRatio_working_3-way'!Y802+2*PI())/3)</f>
        <v>#VALUE!</v>
      </c>
      <c r="AB802" s="11" t="e">
        <f>'OddsRatio_working_3-way'!X802^(1/3)*COS(('OddsRatio_working_3-way'!Y802+4*PI())/3)</f>
        <v>#VALUE!</v>
      </c>
      <c r="AC802" s="11" t="e">
        <f>'OddsRatio_working_3-way'!X802^(1/3)*SIN('OddsRatio_working_3-way'!Y802/3)</f>
        <v>#VALUE!</v>
      </c>
      <c r="AD802" s="11" t="e">
        <f>'OddsRatio_working_3-way'!X802^(1/3)*SIN(('OddsRatio_working_3-way'!Y802+2*PI())/3)</f>
        <v>#VALUE!</v>
      </c>
      <c r="AE802" s="11" t="e">
        <f>'OddsRatio_working_3-way'!X802^(1/3)*SIN(('OddsRatio_working_3-way'!Y802+4*PI())/3)</f>
        <v>#VALUE!</v>
      </c>
      <c r="AF802" s="11" t="e">
        <f>-'OddsRatio_working_3-way'!U802/(3*'OddsRatio_working_3-way'!X802^(1/3))*COS(('OddsRatio_working_3-way'!Y802)/3)</f>
        <v>#VALUE!</v>
      </c>
      <c r="AG802" s="11" t="e">
        <f>-'OddsRatio_working_3-way'!U802/(3*'OddsRatio_working_3-way'!X802^(1/3))*COS(('OddsRatio_working_3-way'!Y802+2*PI())/3)</f>
        <v>#VALUE!</v>
      </c>
      <c r="AH802" s="11" t="e">
        <f>-'OddsRatio_working_3-way'!U802/(3*'OddsRatio_working_3-way'!X802^(1/3))*COS(('OddsRatio_working_3-way'!Y802+4*PI())/3)</f>
        <v>#VALUE!</v>
      </c>
      <c r="AI802" s="11" t="e">
        <f>'OddsRatio_working_3-way'!U802/(3*'OddsRatio_working_3-way'!X802^(1/3))*SIN(('OddsRatio_working_3-way'!Y802)/3)</f>
        <v>#VALUE!</v>
      </c>
      <c r="AJ802" s="11" t="e">
        <f>'OddsRatio_working_3-way'!U802/(3*'OddsRatio_working_3-way'!X802^(1/3))*SIN(('OddsRatio_working_3-way'!Y802+2*PI())/3)</f>
        <v>#VALUE!</v>
      </c>
      <c r="AK802" s="11" t="e">
        <f>'OddsRatio_working_3-way'!U802/(3*'OddsRatio_working_3-way'!X802^(1/3))*SIN(('OddsRatio_working_3-way'!Y802+4*PI())/3)</f>
        <v>#VALUE!</v>
      </c>
      <c r="AL802" s="11" t="e">
        <f>'OddsRatio_working_3-way'!Z802+'OddsRatio_working_3-way'!AF802</f>
        <v>#VALUE!</v>
      </c>
      <c r="AM802" s="11" t="e">
        <f>'OddsRatio_working_3-way'!AA802+'OddsRatio_working_3-way'!AG802</f>
        <v>#VALUE!</v>
      </c>
      <c r="AN802" s="11" t="e">
        <f>'OddsRatio_working_3-way'!AB802+'OddsRatio_working_3-way'!AH802</f>
        <v>#VALUE!</v>
      </c>
      <c r="AO802" s="11" t="e">
        <f>'OddsRatio_working_3-way'!AC802+'OddsRatio_working_3-way'!AI802</f>
        <v>#VALUE!</v>
      </c>
      <c r="AP802" s="11" t="e">
        <f>'OddsRatio_working_3-way'!AD802+'OddsRatio_working_3-way'!AJ802</f>
        <v>#VALUE!</v>
      </c>
      <c r="AQ802" s="11" t="e">
        <f>'OddsRatio_working_3-way'!AE802+'OddsRatio_working_3-way'!AK802</f>
        <v>#VALUE!</v>
      </c>
      <c r="AR802" s="10" t="str">
        <f>IF(A802="","",IF(('OddsRatio_working_3-way'!X802=0),IF(Q802&gt;0,-Q802^(1/3),(-Q802)^(1/3)),'OddsRatio_working_3-way'!AL802-'OddsRatio_working_3-way'!R802/3))</f>
        <v/>
      </c>
      <c r="AS802" s="11" t="e">
        <f>IF(('OddsRatio_working_3-way'!X802=0),IF(Q802&gt;0,-Q802^(1/3),(-Q802)^(1/3)),'OddsRatio_working_3-way'!AM802-'OddsRatio_working_3-way'!R802/3)</f>
        <v>#VALUE!</v>
      </c>
      <c r="AT802" s="11" t="e">
        <f>IF(('OddsRatio_working_3-way'!X802=0),IF(Q802&gt;0,-Q802^(1/3),(-Q802)^(1/3)),'OddsRatio_working_3-way'!AN802-'OddsRatio_working_3-way'!R802/3)</f>
        <v>#VALUE!</v>
      </c>
      <c r="AU802" s="11" t="e">
        <f>IF(('OddsRatio_working_3-way'!X802=0),0,'OddsRatio_working_3-way'!AO802)</f>
        <v>#VALUE!</v>
      </c>
      <c r="AV802" s="11" t="e">
        <f>IF(('OddsRatio_working_3-way'!X802=0),0,'OddsRatio_working_3-way'!AP802)</f>
        <v>#VALUE!</v>
      </c>
      <c r="AW802" s="11" t="e">
        <f>IF(('OddsRatio_working_3-way'!X802=0),0,'OddsRatio_working_3-way'!AQ802)</f>
        <v>#VALUE!</v>
      </c>
    </row>
    <row r="803" spans="1:4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9" t="e">
        <f t="shared" si="169"/>
        <v>#VALUE!</v>
      </c>
      <c r="E803" s="9" t="e">
        <f t="shared" si="170"/>
        <v>#VALUE!</v>
      </c>
      <c r="F803" s="9" t="e">
        <f t="shared" si="171"/>
        <v>#VALUE!</v>
      </c>
      <c r="G803" s="9" t="str">
        <f t="shared" si="172"/>
        <v/>
      </c>
      <c r="H803" s="9" t="str">
        <f t="shared" si="173"/>
        <v/>
      </c>
      <c r="I803" s="9" t="str">
        <f t="shared" si="174"/>
        <v/>
      </c>
      <c r="J803" s="9" t="str">
        <f t="shared" si="175"/>
        <v/>
      </c>
      <c r="K803" s="11" t="e">
        <f t="shared" si="176"/>
        <v>#VALUE!</v>
      </c>
      <c r="L803" s="11" t="e">
        <f t="shared" si="177"/>
        <v>#VALUE!</v>
      </c>
      <c r="M803" s="11" t="e">
        <f t="shared" si="178"/>
        <v>#VALUE!</v>
      </c>
      <c r="N803" s="11" t="e">
        <f>'OddsRatio_working_3-way'!K803+'OddsRatio_working_3-way'!L803+'OddsRatio_working_3-way'!M803-('OddsRatio_working_3-way'!K803*'OddsRatio_working_3-way'!L803)-('OddsRatio_working_3-way'!K803*'OddsRatio_working_3-way'!M803)-('OddsRatio_working_3-way'!L803*'OddsRatio_working_3-way'!M803)+('OddsRatio_working_3-way'!K803*'OddsRatio_working_3-way'!L803*'OddsRatio_working_3-way'!M803)-1</f>
        <v>#VALUE!</v>
      </c>
      <c r="O803" s="11">
        <f>0</f>
        <v>0</v>
      </c>
      <c r="P803" s="11" t="e">
        <f>('OddsRatio_working_3-way'!K803*'OddsRatio_working_3-way'!L803)+('OddsRatio_working_3-way'!K803*'OddsRatio_working_3-way'!M803)+('OddsRatio_working_3-way'!L803*'OddsRatio_working_3-way'!M803)-(3*'OddsRatio_working_3-way'!K803*'OddsRatio_working_3-way'!L803*'OddsRatio_working_3-way'!M803)</f>
        <v>#VALUE!</v>
      </c>
      <c r="Q803" s="11" t="e">
        <f>2*'OddsRatio_working_3-way'!K803*'OddsRatio_working_3-way'!L803*'OddsRatio_working_3-way'!M803</f>
        <v>#VALUE!</v>
      </c>
      <c r="R803" s="11" t="e">
        <f t="shared" si="179"/>
        <v>#VALUE!</v>
      </c>
      <c r="S803" s="11" t="e">
        <f t="shared" si="180"/>
        <v>#VALUE!</v>
      </c>
      <c r="T803" s="11" t="e">
        <f t="shared" si="181"/>
        <v>#VALUE!</v>
      </c>
      <c r="U803" s="11" t="e">
        <f>'OddsRatio_working_3-way'!S803-'OddsRatio_working_3-way'!R803^2/3</f>
        <v>#VALUE!</v>
      </c>
      <c r="V803" s="11" t="e">
        <f>'OddsRatio_working_3-way'!S803*'OddsRatio_working_3-way'!R803/3-2*'OddsRatio_working_3-way'!R803^3/27-'OddsRatio_working_3-way'!T803</f>
        <v>#VALUE!</v>
      </c>
      <c r="W803" s="11" t="e">
        <f>'OddsRatio_working_3-way'!V803^2+4*'OddsRatio_working_3-way'!U803^3/27</f>
        <v>#VALUE!</v>
      </c>
      <c r="X803" s="11" t="e">
        <f>IF('OddsRatio_working_3-way'!W803&gt;0,IF(ABS('OddsRatio_working_3-way'!V803+SQRT('OddsRatio_working_3-way'!W803))/2&gt;0,ABS('OddsRatio_working_3-way'!V803+SQRT('OddsRatio_working_3-way'!W803))/2,ABS('OddsRatio_working_3-way'!V803-SQRT('OddsRatio_working_3-way'!W803))/2),SQRT(-'OddsRatio_working_3-way'!U803^3/27))</f>
        <v>#VALUE!</v>
      </c>
      <c r="Y803" s="11" t="e">
        <f>IF('OddsRatio_working_3-way'!W803&gt;=0,IF('OddsRatio_working_3-way'!V803+SQRT('OddsRatio_working_3-way'!W803)&gt;0,0,PI()),ACOS('OddsRatio_working_3-way'!V803/(2*'OddsRatio_working_3-way'!X803)))</f>
        <v>#VALUE!</v>
      </c>
      <c r="Z803" s="11" t="e">
        <f>'OddsRatio_working_3-way'!X803^(1/3)*COS('OddsRatio_working_3-way'!Y803/3)</f>
        <v>#VALUE!</v>
      </c>
      <c r="AA803" s="11" t="e">
        <f>'OddsRatio_working_3-way'!X803^(1/3)*COS(('OddsRatio_working_3-way'!Y803+2*PI())/3)</f>
        <v>#VALUE!</v>
      </c>
      <c r="AB803" s="11" t="e">
        <f>'OddsRatio_working_3-way'!X803^(1/3)*COS(('OddsRatio_working_3-way'!Y803+4*PI())/3)</f>
        <v>#VALUE!</v>
      </c>
      <c r="AC803" s="11" t="e">
        <f>'OddsRatio_working_3-way'!X803^(1/3)*SIN('OddsRatio_working_3-way'!Y803/3)</f>
        <v>#VALUE!</v>
      </c>
      <c r="AD803" s="11" t="e">
        <f>'OddsRatio_working_3-way'!X803^(1/3)*SIN(('OddsRatio_working_3-way'!Y803+2*PI())/3)</f>
        <v>#VALUE!</v>
      </c>
      <c r="AE803" s="11" t="e">
        <f>'OddsRatio_working_3-way'!X803^(1/3)*SIN(('OddsRatio_working_3-way'!Y803+4*PI())/3)</f>
        <v>#VALUE!</v>
      </c>
      <c r="AF803" s="11" t="e">
        <f>-'OddsRatio_working_3-way'!U803/(3*'OddsRatio_working_3-way'!X803^(1/3))*COS(('OddsRatio_working_3-way'!Y803)/3)</f>
        <v>#VALUE!</v>
      </c>
      <c r="AG803" s="11" t="e">
        <f>-'OddsRatio_working_3-way'!U803/(3*'OddsRatio_working_3-way'!X803^(1/3))*COS(('OddsRatio_working_3-way'!Y803+2*PI())/3)</f>
        <v>#VALUE!</v>
      </c>
      <c r="AH803" s="11" t="e">
        <f>-'OddsRatio_working_3-way'!U803/(3*'OddsRatio_working_3-way'!X803^(1/3))*COS(('OddsRatio_working_3-way'!Y803+4*PI())/3)</f>
        <v>#VALUE!</v>
      </c>
      <c r="AI803" s="11" t="e">
        <f>'OddsRatio_working_3-way'!U803/(3*'OddsRatio_working_3-way'!X803^(1/3))*SIN(('OddsRatio_working_3-way'!Y803)/3)</f>
        <v>#VALUE!</v>
      </c>
      <c r="AJ803" s="11" t="e">
        <f>'OddsRatio_working_3-way'!U803/(3*'OddsRatio_working_3-way'!X803^(1/3))*SIN(('OddsRatio_working_3-way'!Y803+2*PI())/3)</f>
        <v>#VALUE!</v>
      </c>
      <c r="AK803" s="11" t="e">
        <f>'OddsRatio_working_3-way'!U803/(3*'OddsRatio_working_3-way'!X803^(1/3))*SIN(('OddsRatio_working_3-way'!Y803+4*PI())/3)</f>
        <v>#VALUE!</v>
      </c>
      <c r="AL803" s="11" t="e">
        <f>'OddsRatio_working_3-way'!Z803+'OddsRatio_working_3-way'!AF803</f>
        <v>#VALUE!</v>
      </c>
      <c r="AM803" s="11" t="e">
        <f>'OddsRatio_working_3-way'!AA803+'OddsRatio_working_3-way'!AG803</f>
        <v>#VALUE!</v>
      </c>
      <c r="AN803" s="11" t="e">
        <f>'OddsRatio_working_3-way'!AB803+'OddsRatio_working_3-way'!AH803</f>
        <v>#VALUE!</v>
      </c>
      <c r="AO803" s="11" t="e">
        <f>'OddsRatio_working_3-way'!AC803+'OddsRatio_working_3-way'!AI803</f>
        <v>#VALUE!</v>
      </c>
      <c r="AP803" s="11" t="e">
        <f>'OddsRatio_working_3-way'!AD803+'OddsRatio_working_3-way'!AJ803</f>
        <v>#VALUE!</v>
      </c>
      <c r="AQ803" s="11" t="e">
        <f>'OddsRatio_working_3-way'!AE803+'OddsRatio_working_3-way'!AK803</f>
        <v>#VALUE!</v>
      </c>
      <c r="AR803" s="10" t="str">
        <f>IF(A803="","",IF(('OddsRatio_working_3-way'!X803=0),IF(Q803&gt;0,-Q803^(1/3),(-Q803)^(1/3)),'OddsRatio_working_3-way'!AL803-'OddsRatio_working_3-way'!R803/3))</f>
        <v/>
      </c>
      <c r="AS803" s="11" t="e">
        <f>IF(('OddsRatio_working_3-way'!X803=0),IF(Q803&gt;0,-Q803^(1/3),(-Q803)^(1/3)),'OddsRatio_working_3-way'!AM803-'OddsRatio_working_3-way'!R803/3)</f>
        <v>#VALUE!</v>
      </c>
      <c r="AT803" s="11" t="e">
        <f>IF(('OddsRatio_working_3-way'!X803=0),IF(Q803&gt;0,-Q803^(1/3),(-Q803)^(1/3)),'OddsRatio_working_3-way'!AN803-'OddsRatio_working_3-way'!R803/3)</f>
        <v>#VALUE!</v>
      </c>
      <c r="AU803" s="11" t="e">
        <f>IF(('OddsRatio_working_3-way'!X803=0),0,'OddsRatio_working_3-way'!AO803)</f>
        <v>#VALUE!</v>
      </c>
      <c r="AV803" s="11" t="e">
        <f>IF(('OddsRatio_working_3-way'!X803=0),0,'OddsRatio_working_3-way'!AP803)</f>
        <v>#VALUE!</v>
      </c>
      <c r="AW803" s="11" t="e">
        <f>IF(('OddsRatio_working_3-way'!X803=0),0,'OddsRatio_working_3-way'!AQ803)</f>
        <v>#VALUE!</v>
      </c>
    </row>
    <row r="804" spans="1:4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9" t="e">
        <f t="shared" si="169"/>
        <v>#VALUE!</v>
      </c>
      <c r="E804" s="9" t="e">
        <f t="shared" si="170"/>
        <v>#VALUE!</v>
      </c>
      <c r="F804" s="9" t="e">
        <f t="shared" si="171"/>
        <v>#VALUE!</v>
      </c>
      <c r="G804" s="9" t="str">
        <f t="shared" si="172"/>
        <v/>
      </c>
      <c r="H804" s="9" t="str">
        <f t="shared" si="173"/>
        <v/>
      </c>
      <c r="I804" s="9" t="str">
        <f t="shared" si="174"/>
        <v/>
      </c>
      <c r="J804" s="9" t="str">
        <f t="shared" si="175"/>
        <v/>
      </c>
      <c r="K804" s="11" t="e">
        <f t="shared" si="176"/>
        <v>#VALUE!</v>
      </c>
      <c r="L804" s="11" t="e">
        <f t="shared" si="177"/>
        <v>#VALUE!</v>
      </c>
      <c r="M804" s="11" t="e">
        <f t="shared" si="178"/>
        <v>#VALUE!</v>
      </c>
      <c r="N804" s="11" t="e">
        <f>'OddsRatio_working_3-way'!K804+'OddsRatio_working_3-way'!L804+'OddsRatio_working_3-way'!M804-('OddsRatio_working_3-way'!K804*'OddsRatio_working_3-way'!L804)-('OddsRatio_working_3-way'!K804*'OddsRatio_working_3-way'!M804)-('OddsRatio_working_3-way'!L804*'OddsRatio_working_3-way'!M804)+('OddsRatio_working_3-way'!K804*'OddsRatio_working_3-way'!L804*'OddsRatio_working_3-way'!M804)-1</f>
        <v>#VALUE!</v>
      </c>
      <c r="O804" s="11">
        <f>0</f>
        <v>0</v>
      </c>
      <c r="P804" s="11" t="e">
        <f>('OddsRatio_working_3-way'!K804*'OddsRatio_working_3-way'!L804)+('OddsRatio_working_3-way'!K804*'OddsRatio_working_3-way'!M804)+('OddsRatio_working_3-way'!L804*'OddsRatio_working_3-way'!M804)-(3*'OddsRatio_working_3-way'!K804*'OddsRatio_working_3-way'!L804*'OddsRatio_working_3-way'!M804)</f>
        <v>#VALUE!</v>
      </c>
      <c r="Q804" s="11" t="e">
        <f>2*'OddsRatio_working_3-way'!K804*'OddsRatio_working_3-way'!L804*'OddsRatio_working_3-way'!M804</f>
        <v>#VALUE!</v>
      </c>
      <c r="R804" s="11" t="e">
        <f t="shared" si="179"/>
        <v>#VALUE!</v>
      </c>
      <c r="S804" s="11" t="e">
        <f t="shared" si="180"/>
        <v>#VALUE!</v>
      </c>
      <c r="T804" s="11" t="e">
        <f t="shared" si="181"/>
        <v>#VALUE!</v>
      </c>
      <c r="U804" s="11" t="e">
        <f>'OddsRatio_working_3-way'!S804-'OddsRatio_working_3-way'!R804^2/3</f>
        <v>#VALUE!</v>
      </c>
      <c r="V804" s="11" t="e">
        <f>'OddsRatio_working_3-way'!S804*'OddsRatio_working_3-way'!R804/3-2*'OddsRatio_working_3-way'!R804^3/27-'OddsRatio_working_3-way'!T804</f>
        <v>#VALUE!</v>
      </c>
      <c r="W804" s="11" t="e">
        <f>'OddsRatio_working_3-way'!V804^2+4*'OddsRatio_working_3-way'!U804^3/27</f>
        <v>#VALUE!</v>
      </c>
      <c r="X804" s="11" t="e">
        <f>IF('OddsRatio_working_3-way'!W804&gt;0,IF(ABS('OddsRatio_working_3-way'!V804+SQRT('OddsRatio_working_3-way'!W804))/2&gt;0,ABS('OddsRatio_working_3-way'!V804+SQRT('OddsRatio_working_3-way'!W804))/2,ABS('OddsRatio_working_3-way'!V804-SQRT('OddsRatio_working_3-way'!W804))/2),SQRT(-'OddsRatio_working_3-way'!U804^3/27))</f>
        <v>#VALUE!</v>
      </c>
      <c r="Y804" s="11" t="e">
        <f>IF('OddsRatio_working_3-way'!W804&gt;=0,IF('OddsRatio_working_3-way'!V804+SQRT('OddsRatio_working_3-way'!W804)&gt;0,0,PI()),ACOS('OddsRatio_working_3-way'!V804/(2*'OddsRatio_working_3-way'!X804)))</f>
        <v>#VALUE!</v>
      </c>
      <c r="Z804" s="11" t="e">
        <f>'OddsRatio_working_3-way'!X804^(1/3)*COS('OddsRatio_working_3-way'!Y804/3)</f>
        <v>#VALUE!</v>
      </c>
      <c r="AA804" s="11" t="e">
        <f>'OddsRatio_working_3-way'!X804^(1/3)*COS(('OddsRatio_working_3-way'!Y804+2*PI())/3)</f>
        <v>#VALUE!</v>
      </c>
      <c r="AB804" s="11" t="e">
        <f>'OddsRatio_working_3-way'!X804^(1/3)*COS(('OddsRatio_working_3-way'!Y804+4*PI())/3)</f>
        <v>#VALUE!</v>
      </c>
      <c r="AC804" s="11" t="e">
        <f>'OddsRatio_working_3-way'!X804^(1/3)*SIN('OddsRatio_working_3-way'!Y804/3)</f>
        <v>#VALUE!</v>
      </c>
      <c r="AD804" s="11" t="e">
        <f>'OddsRatio_working_3-way'!X804^(1/3)*SIN(('OddsRatio_working_3-way'!Y804+2*PI())/3)</f>
        <v>#VALUE!</v>
      </c>
      <c r="AE804" s="11" t="e">
        <f>'OddsRatio_working_3-way'!X804^(1/3)*SIN(('OddsRatio_working_3-way'!Y804+4*PI())/3)</f>
        <v>#VALUE!</v>
      </c>
      <c r="AF804" s="11" t="e">
        <f>-'OddsRatio_working_3-way'!U804/(3*'OddsRatio_working_3-way'!X804^(1/3))*COS(('OddsRatio_working_3-way'!Y804)/3)</f>
        <v>#VALUE!</v>
      </c>
      <c r="AG804" s="11" t="e">
        <f>-'OddsRatio_working_3-way'!U804/(3*'OddsRatio_working_3-way'!X804^(1/3))*COS(('OddsRatio_working_3-way'!Y804+2*PI())/3)</f>
        <v>#VALUE!</v>
      </c>
      <c r="AH804" s="11" t="e">
        <f>-'OddsRatio_working_3-way'!U804/(3*'OddsRatio_working_3-way'!X804^(1/3))*COS(('OddsRatio_working_3-way'!Y804+4*PI())/3)</f>
        <v>#VALUE!</v>
      </c>
      <c r="AI804" s="11" t="e">
        <f>'OddsRatio_working_3-way'!U804/(3*'OddsRatio_working_3-way'!X804^(1/3))*SIN(('OddsRatio_working_3-way'!Y804)/3)</f>
        <v>#VALUE!</v>
      </c>
      <c r="AJ804" s="11" t="e">
        <f>'OddsRatio_working_3-way'!U804/(3*'OddsRatio_working_3-way'!X804^(1/3))*SIN(('OddsRatio_working_3-way'!Y804+2*PI())/3)</f>
        <v>#VALUE!</v>
      </c>
      <c r="AK804" s="11" t="e">
        <f>'OddsRatio_working_3-way'!U804/(3*'OddsRatio_working_3-way'!X804^(1/3))*SIN(('OddsRatio_working_3-way'!Y804+4*PI())/3)</f>
        <v>#VALUE!</v>
      </c>
      <c r="AL804" s="11" t="e">
        <f>'OddsRatio_working_3-way'!Z804+'OddsRatio_working_3-way'!AF804</f>
        <v>#VALUE!</v>
      </c>
      <c r="AM804" s="11" t="e">
        <f>'OddsRatio_working_3-way'!AA804+'OddsRatio_working_3-way'!AG804</f>
        <v>#VALUE!</v>
      </c>
      <c r="AN804" s="11" t="e">
        <f>'OddsRatio_working_3-way'!AB804+'OddsRatio_working_3-way'!AH804</f>
        <v>#VALUE!</v>
      </c>
      <c r="AO804" s="11" t="e">
        <f>'OddsRatio_working_3-way'!AC804+'OddsRatio_working_3-way'!AI804</f>
        <v>#VALUE!</v>
      </c>
      <c r="AP804" s="11" t="e">
        <f>'OddsRatio_working_3-way'!AD804+'OddsRatio_working_3-way'!AJ804</f>
        <v>#VALUE!</v>
      </c>
      <c r="AQ804" s="11" t="e">
        <f>'OddsRatio_working_3-way'!AE804+'OddsRatio_working_3-way'!AK804</f>
        <v>#VALUE!</v>
      </c>
      <c r="AR804" s="10" t="str">
        <f>IF(A804="","",IF(('OddsRatio_working_3-way'!X804=0),IF(Q804&gt;0,-Q804^(1/3),(-Q804)^(1/3)),'OddsRatio_working_3-way'!AL804-'OddsRatio_working_3-way'!R804/3))</f>
        <v/>
      </c>
      <c r="AS804" s="11" t="e">
        <f>IF(('OddsRatio_working_3-way'!X804=0),IF(Q804&gt;0,-Q804^(1/3),(-Q804)^(1/3)),'OddsRatio_working_3-way'!AM804-'OddsRatio_working_3-way'!R804/3)</f>
        <v>#VALUE!</v>
      </c>
      <c r="AT804" s="11" t="e">
        <f>IF(('OddsRatio_working_3-way'!X804=0),IF(Q804&gt;0,-Q804^(1/3),(-Q804)^(1/3)),'OddsRatio_working_3-way'!AN804-'OddsRatio_working_3-way'!R804/3)</f>
        <v>#VALUE!</v>
      </c>
      <c r="AU804" s="11" t="e">
        <f>IF(('OddsRatio_working_3-way'!X804=0),0,'OddsRatio_working_3-way'!AO804)</f>
        <v>#VALUE!</v>
      </c>
      <c r="AV804" s="11" t="e">
        <f>IF(('OddsRatio_working_3-way'!X804=0),0,'OddsRatio_working_3-way'!AP804)</f>
        <v>#VALUE!</v>
      </c>
      <c r="AW804" s="11" t="e">
        <f>IF(('OddsRatio_working_3-way'!X804=0),0,'OddsRatio_working_3-way'!AQ804)</f>
        <v>#VALUE!</v>
      </c>
    </row>
    <row r="805" spans="1:4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9" t="e">
        <f t="shared" si="169"/>
        <v>#VALUE!</v>
      </c>
      <c r="E805" s="9" t="e">
        <f t="shared" si="170"/>
        <v>#VALUE!</v>
      </c>
      <c r="F805" s="9" t="e">
        <f t="shared" si="171"/>
        <v>#VALUE!</v>
      </c>
      <c r="G805" s="9" t="str">
        <f t="shared" si="172"/>
        <v/>
      </c>
      <c r="H805" s="9" t="str">
        <f t="shared" si="173"/>
        <v/>
      </c>
      <c r="I805" s="9" t="str">
        <f t="shared" si="174"/>
        <v/>
      </c>
      <c r="J805" s="9" t="str">
        <f t="shared" si="175"/>
        <v/>
      </c>
      <c r="K805" s="11" t="e">
        <f t="shared" si="176"/>
        <v>#VALUE!</v>
      </c>
      <c r="L805" s="11" t="e">
        <f t="shared" si="177"/>
        <v>#VALUE!</v>
      </c>
      <c r="M805" s="11" t="e">
        <f t="shared" si="178"/>
        <v>#VALUE!</v>
      </c>
      <c r="N805" s="11" t="e">
        <f>'OddsRatio_working_3-way'!K805+'OddsRatio_working_3-way'!L805+'OddsRatio_working_3-way'!M805-('OddsRatio_working_3-way'!K805*'OddsRatio_working_3-way'!L805)-('OddsRatio_working_3-way'!K805*'OddsRatio_working_3-way'!M805)-('OddsRatio_working_3-way'!L805*'OddsRatio_working_3-way'!M805)+('OddsRatio_working_3-way'!K805*'OddsRatio_working_3-way'!L805*'OddsRatio_working_3-way'!M805)-1</f>
        <v>#VALUE!</v>
      </c>
      <c r="O805" s="11">
        <f>0</f>
        <v>0</v>
      </c>
      <c r="P805" s="11" t="e">
        <f>('OddsRatio_working_3-way'!K805*'OddsRatio_working_3-way'!L805)+('OddsRatio_working_3-way'!K805*'OddsRatio_working_3-way'!M805)+('OddsRatio_working_3-way'!L805*'OddsRatio_working_3-way'!M805)-(3*'OddsRatio_working_3-way'!K805*'OddsRatio_working_3-way'!L805*'OddsRatio_working_3-way'!M805)</f>
        <v>#VALUE!</v>
      </c>
      <c r="Q805" s="11" t="e">
        <f>2*'OddsRatio_working_3-way'!K805*'OddsRatio_working_3-way'!L805*'OddsRatio_working_3-way'!M805</f>
        <v>#VALUE!</v>
      </c>
      <c r="R805" s="11" t="e">
        <f t="shared" si="179"/>
        <v>#VALUE!</v>
      </c>
      <c r="S805" s="11" t="e">
        <f t="shared" si="180"/>
        <v>#VALUE!</v>
      </c>
      <c r="T805" s="11" t="e">
        <f t="shared" si="181"/>
        <v>#VALUE!</v>
      </c>
      <c r="U805" s="11" t="e">
        <f>'OddsRatio_working_3-way'!S805-'OddsRatio_working_3-way'!R805^2/3</f>
        <v>#VALUE!</v>
      </c>
      <c r="V805" s="11" t="e">
        <f>'OddsRatio_working_3-way'!S805*'OddsRatio_working_3-way'!R805/3-2*'OddsRatio_working_3-way'!R805^3/27-'OddsRatio_working_3-way'!T805</f>
        <v>#VALUE!</v>
      </c>
      <c r="W805" s="11" t="e">
        <f>'OddsRatio_working_3-way'!V805^2+4*'OddsRatio_working_3-way'!U805^3/27</f>
        <v>#VALUE!</v>
      </c>
      <c r="X805" s="11" t="e">
        <f>IF('OddsRatio_working_3-way'!W805&gt;0,IF(ABS('OddsRatio_working_3-way'!V805+SQRT('OddsRatio_working_3-way'!W805))/2&gt;0,ABS('OddsRatio_working_3-way'!V805+SQRT('OddsRatio_working_3-way'!W805))/2,ABS('OddsRatio_working_3-way'!V805-SQRT('OddsRatio_working_3-way'!W805))/2),SQRT(-'OddsRatio_working_3-way'!U805^3/27))</f>
        <v>#VALUE!</v>
      </c>
      <c r="Y805" s="11" t="e">
        <f>IF('OddsRatio_working_3-way'!W805&gt;=0,IF('OddsRatio_working_3-way'!V805+SQRT('OddsRatio_working_3-way'!W805)&gt;0,0,PI()),ACOS('OddsRatio_working_3-way'!V805/(2*'OddsRatio_working_3-way'!X805)))</f>
        <v>#VALUE!</v>
      </c>
      <c r="Z805" s="11" t="e">
        <f>'OddsRatio_working_3-way'!X805^(1/3)*COS('OddsRatio_working_3-way'!Y805/3)</f>
        <v>#VALUE!</v>
      </c>
      <c r="AA805" s="11" t="e">
        <f>'OddsRatio_working_3-way'!X805^(1/3)*COS(('OddsRatio_working_3-way'!Y805+2*PI())/3)</f>
        <v>#VALUE!</v>
      </c>
      <c r="AB805" s="11" t="e">
        <f>'OddsRatio_working_3-way'!X805^(1/3)*COS(('OddsRatio_working_3-way'!Y805+4*PI())/3)</f>
        <v>#VALUE!</v>
      </c>
      <c r="AC805" s="11" t="e">
        <f>'OddsRatio_working_3-way'!X805^(1/3)*SIN('OddsRatio_working_3-way'!Y805/3)</f>
        <v>#VALUE!</v>
      </c>
      <c r="AD805" s="11" t="e">
        <f>'OddsRatio_working_3-way'!X805^(1/3)*SIN(('OddsRatio_working_3-way'!Y805+2*PI())/3)</f>
        <v>#VALUE!</v>
      </c>
      <c r="AE805" s="11" t="e">
        <f>'OddsRatio_working_3-way'!X805^(1/3)*SIN(('OddsRatio_working_3-way'!Y805+4*PI())/3)</f>
        <v>#VALUE!</v>
      </c>
      <c r="AF805" s="11" t="e">
        <f>-'OddsRatio_working_3-way'!U805/(3*'OddsRatio_working_3-way'!X805^(1/3))*COS(('OddsRatio_working_3-way'!Y805)/3)</f>
        <v>#VALUE!</v>
      </c>
      <c r="AG805" s="11" t="e">
        <f>-'OddsRatio_working_3-way'!U805/(3*'OddsRatio_working_3-way'!X805^(1/3))*COS(('OddsRatio_working_3-way'!Y805+2*PI())/3)</f>
        <v>#VALUE!</v>
      </c>
      <c r="AH805" s="11" t="e">
        <f>-'OddsRatio_working_3-way'!U805/(3*'OddsRatio_working_3-way'!X805^(1/3))*COS(('OddsRatio_working_3-way'!Y805+4*PI())/3)</f>
        <v>#VALUE!</v>
      </c>
      <c r="AI805" s="11" t="e">
        <f>'OddsRatio_working_3-way'!U805/(3*'OddsRatio_working_3-way'!X805^(1/3))*SIN(('OddsRatio_working_3-way'!Y805)/3)</f>
        <v>#VALUE!</v>
      </c>
      <c r="AJ805" s="11" t="e">
        <f>'OddsRatio_working_3-way'!U805/(3*'OddsRatio_working_3-way'!X805^(1/3))*SIN(('OddsRatio_working_3-way'!Y805+2*PI())/3)</f>
        <v>#VALUE!</v>
      </c>
      <c r="AK805" s="11" t="e">
        <f>'OddsRatio_working_3-way'!U805/(3*'OddsRatio_working_3-way'!X805^(1/3))*SIN(('OddsRatio_working_3-way'!Y805+4*PI())/3)</f>
        <v>#VALUE!</v>
      </c>
      <c r="AL805" s="11" t="e">
        <f>'OddsRatio_working_3-way'!Z805+'OddsRatio_working_3-way'!AF805</f>
        <v>#VALUE!</v>
      </c>
      <c r="AM805" s="11" t="e">
        <f>'OddsRatio_working_3-way'!AA805+'OddsRatio_working_3-way'!AG805</f>
        <v>#VALUE!</v>
      </c>
      <c r="AN805" s="11" t="e">
        <f>'OddsRatio_working_3-way'!AB805+'OddsRatio_working_3-way'!AH805</f>
        <v>#VALUE!</v>
      </c>
      <c r="AO805" s="11" t="e">
        <f>'OddsRatio_working_3-way'!AC805+'OddsRatio_working_3-way'!AI805</f>
        <v>#VALUE!</v>
      </c>
      <c r="AP805" s="11" t="e">
        <f>'OddsRatio_working_3-way'!AD805+'OddsRatio_working_3-way'!AJ805</f>
        <v>#VALUE!</v>
      </c>
      <c r="AQ805" s="11" t="e">
        <f>'OddsRatio_working_3-way'!AE805+'OddsRatio_working_3-way'!AK805</f>
        <v>#VALUE!</v>
      </c>
      <c r="AR805" s="10" t="str">
        <f>IF(A805="","",IF(('OddsRatio_working_3-way'!X805=0),IF(Q805&gt;0,-Q805^(1/3),(-Q805)^(1/3)),'OddsRatio_working_3-way'!AL805-'OddsRatio_working_3-way'!R805/3))</f>
        <v/>
      </c>
      <c r="AS805" s="11" t="e">
        <f>IF(('OddsRatio_working_3-way'!X805=0),IF(Q805&gt;0,-Q805^(1/3),(-Q805)^(1/3)),'OddsRatio_working_3-way'!AM805-'OddsRatio_working_3-way'!R805/3)</f>
        <v>#VALUE!</v>
      </c>
      <c r="AT805" s="11" t="e">
        <f>IF(('OddsRatio_working_3-way'!X805=0),IF(Q805&gt;0,-Q805^(1/3),(-Q805)^(1/3)),'OddsRatio_working_3-way'!AN805-'OddsRatio_working_3-way'!R805/3)</f>
        <v>#VALUE!</v>
      </c>
      <c r="AU805" s="11" t="e">
        <f>IF(('OddsRatio_working_3-way'!X805=0),0,'OddsRatio_working_3-way'!AO805)</f>
        <v>#VALUE!</v>
      </c>
      <c r="AV805" s="11" t="e">
        <f>IF(('OddsRatio_working_3-way'!X805=0),0,'OddsRatio_working_3-way'!AP805)</f>
        <v>#VALUE!</v>
      </c>
      <c r="AW805" s="11" t="e">
        <f>IF(('OddsRatio_working_3-way'!X805=0),0,'OddsRatio_working_3-way'!AQ805)</f>
        <v>#VALUE!</v>
      </c>
    </row>
    <row r="806" spans="1:4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9" t="e">
        <f t="shared" si="169"/>
        <v>#VALUE!</v>
      </c>
      <c r="E806" s="9" t="e">
        <f t="shared" si="170"/>
        <v>#VALUE!</v>
      </c>
      <c r="F806" s="9" t="e">
        <f t="shared" si="171"/>
        <v>#VALUE!</v>
      </c>
      <c r="G806" s="9" t="str">
        <f t="shared" si="172"/>
        <v/>
      </c>
      <c r="H806" s="9" t="str">
        <f t="shared" si="173"/>
        <v/>
      </c>
      <c r="I806" s="9" t="str">
        <f t="shared" si="174"/>
        <v/>
      </c>
      <c r="J806" s="9" t="str">
        <f t="shared" si="175"/>
        <v/>
      </c>
      <c r="K806" s="11" t="e">
        <f t="shared" si="176"/>
        <v>#VALUE!</v>
      </c>
      <c r="L806" s="11" t="e">
        <f t="shared" si="177"/>
        <v>#VALUE!</v>
      </c>
      <c r="M806" s="11" t="e">
        <f t="shared" si="178"/>
        <v>#VALUE!</v>
      </c>
      <c r="N806" s="11" t="e">
        <f>'OddsRatio_working_3-way'!K806+'OddsRatio_working_3-way'!L806+'OddsRatio_working_3-way'!M806-('OddsRatio_working_3-way'!K806*'OddsRatio_working_3-way'!L806)-('OddsRatio_working_3-way'!K806*'OddsRatio_working_3-way'!M806)-('OddsRatio_working_3-way'!L806*'OddsRatio_working_3-way'!M806)+('OddsRatio_working_3-way'!K806*'OddsRatio_working_3-way'!L806*'OddsRatio_working_3-way'!M806)-1</f>
        <v>#VALUE!</v>
      </c>
      <c r="O806" s="11">
        <f>0</f>
        <v>0</v>
      </c>
      <c r="P806" s="11" t="e">
        <f>('OddsRatio_working_3-way'!K806*'OddsRatio_working_3-way'!L806)+('OddsRatio_working_3-way'!K806*'OddsRatio_working_3-way'!M806)+('OddsRatio_working_3-way'!L806*'OddsRatio_working_3-way'!M806)-(3*'OddsRatio_working_3-way'!K806*'OddsRatio_working_3-way'!L806*'OddsRatio_working_3-way'!M806)</f>
        <v>#VALUE!</v>
      </c>
      <c r="Q806" s="11" t="e">
        <f>2*'OddsRatio_working_3-way'!K806*'OddsRatio_working_3-way'!L806*'OddsRatio_working_3-way'!M806</f>
        <v>#VALUE!</v>
      </c>
      <c r="R806" s="11" t="e">
        <f t="shared" si="179"/>
        <v>#VALUE!</v>
      </c>
      <c r="S806" s="11" t="e">
        <f t="shared" si="180"/>
        <v>#VALUE!</v>
      </c>
      <c r="T806" s="11" t="e">
        <f t="shared" si="181"/>
        <v>#VALUE!</v>
      </c>
      <c r="U806" s="11" t="e">
        <f>'OddsRatio_working_3-way'!S806-'OddsRatio_working_3-way'!R806^2/3</f>
        <v>#VALUE!</v>
      </c>
      <c r="V806" s="11" t="e">
        <f>'OddsRatio_working_3-way'!S806*'OddsRatio_working_3-way'!R806/3-2*'OddsRatio_working_3-way'!R806^3/27-'OddsRatio_working_3-way'!T806</f>
        <v>#VALUE!</v>
      </c>
      <c r="W806" s="11" t="e">
        <f>'OddsRatio_working_3-way'!V806^2+4*'OddsRatio_working_3-way'!U806^3/27</f>
        <v>#VALUE!</v>
      </c>
      <c r="X806" s="11" t="e">
        <f>IF('OddsRatio_working_3-way'!W806&gt;0,IF(ABS('OddsRatio_working_3-way'!V806+SQRT('OddsRatio_working_3-way'!W806))/2&gt;0,ABS('OddsRatio_working_3-way'!V806+SQRT('OddsRatio_working_3-way'!W806))/2,ABS('OddsRatio_working_3-way'!V806-SQRT('OddsRatio_working_3-way'!W806))/2),SQRT(-'OddsRatio_working_3-way'!U806^3/27))</f>
        <v>#VALUE!</v>
      </c>
      <c r="Y806" s="11" t="e">
        <f>IF('OddsRatio_working_3-way'!W806&gt;=0,IF('OddsRatio_working_3-way'!V806+SQRT('OddsRatio_working_3-way'!W806)&gt;0,0,PI()),ACOS('OddsRatio_working_3-way'!V806/(2*'OddsRatio_working_3-way'!X806)))</f>
        <v>#VALUE!</v>
      </c>
      <c r="Z806" s="11" t="e">
        <f>'OddsRatio_working_3-way'!X806^(1/3)*COS('OddsRatio_working_3-way'!Y806/3)</f>
        <v>#VALUE!</v>
      </c>
      <c r="AA806" s="11" t="e">
        <f>'OddsRatio_working_3-way'!X806^(1/3)*COS(('OddsRatio_working_3-way'!Y806+2*PI())/3)</f>
        <v>#VALUE!</v>
      </c>
      <c r="AB806" s="11" t="e">
        <f>'OddsRatio_working_3-way'!X806^(1/3)*COS(('OddsRatio_working_3-way'!Y806+4*PI())/3)</f>
        <v>#VALUE!</v>
      </c>
      <c r="AC806" s="11" t="e">
        <f>'OddsRatio_working_3-way'!X806^(1/3)*SIN('OddsRatio_working_3-way'!Y806/3)</f>
        <v>#VALUE!</v>
      </c>
      <c r="AD806" s="11" t="e">
        <f>'OddsRatio_working_3-way'!X806^(1/3)*SIN(('OddsRatio_working_3-way'!Y806+2*PI())/3)</f>
        <v>#VALUE!</v>
      </c>
      <c r="AE806" s="11" t="e">
        <f>'OddsRatio_working_3-way'!X806^(1/3)*SIN(('OddsRatio_working_3-way'!Y806+4*PI())/3)</f>
        <v>#VALUE!</v>
      </c>
      <c r="AF806" s="11" t="e">
        <f>-'OddsRatio_working_3-way'!U806/(3*'OddsRatio_working_3-way'!X806^(1/3))*COS(('OddsRatio_working_3-way'!Y806)/3)</f>
        <v>#VALUE!</v>
      </c>
      <c r="AG806" s="11" t="e">
        <f>-'OddsRatio_working_3-way'!U806/(3*'OddsRatio_working_3-way'!X806^(1/3))*COS(('OddsRatio_working_3-way'!Y806+2*PI())/3)</f>
        <v>#VALUE!</v>
      </c>
      <c r="AH806" s="11" t="e">
        <f>-'OddsRatio_working_3-way'!U806/(3*'OddsRatio_working_3-way'!X806^(1/3))*COS(('OddsRatio_working_3-way'!Y806+4*PI())/3)</f>
        <v>#VALUE!</v>
      </c>
      <c r="AI806" s="11" t="e">
        <f>'OddsRatio_working_3-way'!U806/(3*'OddsRatio_working_3-way'!X806^(1/3))*SIN(('OddsRatio_working_3-way'!Y806)/3)</f>
        <v>#VALUE!</v>
      </c>
      <c r="AJ806" s="11" t="e">
        <f>'OddsRatio_working_3-way'!U806/(3*'OddsRatio_working_3-way'!X806^(1/3))*SIN(('OddsRatio_working_3-way'!Y806+2*PI())/3)</f>
        <v>#VALUE!</v>
      </c>
      <c r="AK806" s="11" t="e">
        <f>'OddsRatio_working_3-way'!U806/(3*'OddsRatio_working_3-way'!X806^(1/3))*SIN(('OddsRatio_working_3-way'!Y806+4*PI())/3)</f>
        <v>#VALUE!</v>
      </c>
      <c r="AL806" s="11" t="e">
        <f>'OddsRatio_working_3-way'!Z806+'OddsRatio_working_3-way'!AF806</f>
        <v>#VALUE!</v>
      </c>
      <c r="AM806" s="11" t="e">
        <f>'OddsRatio_working_3-way'!AA806+'OddsRatio_working_3-way'!AG806</f>
        <v>#VALUE!</v>
      </c>
      <c r="AN806" s="11" t="e">
        <f>'OddsRatio_working_3-way'!AB806+'OddsRatio_working_3-way'!AH806</f>
        <v>#VALUE!</v>
      </c>
      <c r="AO806" s="11" t="e">
        <f>'OddsRatio_working_3-way'!AC806+'OddsRatio_working_3-way'!AI806</f>
        <v>#VALUE!</v>
      </c>
      <c r="AP806" s="11" t="e">
        <f>'OddsRatio_working_3-way'!AD806+'OddsRatio_working_3-way'!AJ806</f>
        <v>#VALUE!</v>
      </c>
      <c r="AQ806" s="11" t="e">
        <f>'OddsRatio_working_3-way'!AE806+'OddsRatio_working_3-way'!AK806</f>
        <v>#VALUE!</v>
      </c>
      <c r="AR806" s="10" t="str">
        <f>IF(A806="","",IF(('OddsRatio_working_3-way'!X806=0),IF(Q806&gt;0,-Q806^(1/3),(-Q806)^(1/3)),'OddsRatio_working_3-way'!AL806-'OddsRatio_working_3-way'!R806/3))</f>
        <v/>
      </c>
      <c r="AS806" s="11" t="e">
        <f>IF(('OddsRatio_working_3-way'!X806=0),IF(Q806&gt;0,-Q806^(1/3),(-Q806)^(1/3)),'OddsRatio_working_3-way'!AM806-'OddsRatio_working_3-way'!R806/3)</f>
        <v>#VALUE!</v>
      </c>
      <c r="AT806" s="11" t="e">
        <f>IF(('OddsRatio_working_3-way'!X806=0),IF(Q806&gt;0,-Q806^(1/3),(-Q806)^(1/3)),'OddsRatio_working_3-way'!AN806-'OddsRatio_working_3-way'!R806/3)</f>
        <v>#VALUE!</v>
      </c>
      <c r="AU806" s="11" t="e">
        <f>IF(('OddsRatio_working_3-way'!X806=0),0,'OddsRatio_working_3-way'!AO806)</f>
        <v>#VALUE!</v>
      </c>
      <c r="AV806" s="11" t="e">
        <f>IF(('OddsRatio_working_3-way'!X806=0),0,'OddsRatio_working_3-way'!AP806)</f>
        <v>#VALUE!</v>
      </c>
      <c r="AW806" s="11" t="e">
        <f>IF(('OddsRatio_working_3-way'!X806=0),0,'OddsRatio_working_3-way'!AQ806)</f>
        <v>#VALUE!</v>
      </c>
    </row>
    <row r="807" spans="1:4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9" t="e">
        <f t="shared" si="169"/>
        <v>#VALUE!</v>
      </c>
      <c r="E807" s="9" t="e">
        <f t="shared" si="170"/>
        <v>#VALUE!</v>
      </c>
      <c r="F807" s="9" t="e">
        <f t="shared" si="171"/>
        <v>#VALUE!</v>
      </c>
      <c r="G807" s="9" t="str">
        <f t="shared" si="172"/>
        <v/>
      </c>
      <c r="H807" s="9" t="str">
        <f t="shared" si="173"/>
        <v/>
      </c>
      <c r="I807" s="9" t="str">
        <f t="shared" si="174"/>
        <v/>
      </c>
      <c r="J807" s="9" t="str">
        <f t="shared" si="175"/>
        <v/>
      </c>
      <c r="K807" s="11" t="e">
        <f t="shared" si="176"/>
        <v>#VALUE!</v>
      </c>
      <c r="L807" s="11" t="e">
        <f t="shared" si="177"/>
        <v>#VALUE!</v>
      </c>
      <c r="M807" s="11" t="e">
        <f t="shared" si="178"/>
        <v>#VALUE!</v>
      </c>
      <c r="N807" s="11" t="e">
        <f>'OddsRatio_working_3-way'!K807+'OddsRatio_working_3-way'!L807+'OddsRatio_working_3-way'!M807-('OddsRatio_working_3-way'!K807*'OddsRatio_working_3-way'!L807)-('OddsRatio_working_3-way'!K807*'OddsRatio_working_3-way'!M807)-('OddsRatio_working_3-way'!L807*'OddsRatio_working_3-way'!M807)+('OddsRatio_working_3-way'!K807*'OddsRatio_working_3-way'!L807*'OddsRatio_working_3-way'!M807)-1</f>
        <v>#VALUE!</v>
      </c>
      <c r="O807" s="11">
        <f>0</f>
        <v>0</v>
      </c>
      <c r="P807" s="11" t="e">
        <f>('OddsRatio_working_3-way'!K807*'OddsRatio_working_3-way'!L807)+('OddsRatio_working_3-way'!K807*'OddsRatio_working_3-way'!M807)+('OddsRatio_working_3-way'!L807*'OddsRatio_working_3-way'!M807)-(3*'OddsRatio_working_3-way'!K807*'OddsRatio_working_3-way'!L807*'OddsRatio_working_3-way'!M807)</f>
        <v>#VALUE!</v>
      </c>
      <c r="Q807" s="11" t="e">
        <f>2*'OddsRatio_working_3-way'!K807*'OddsRatio_working_3-way'!L807*'OddsRatio_working_3-way'!M807</f>
        <v>#VALUE!</v>
      </c>
      <c r="R807" s="11" t="e">
        <f t="shared" si="179"/>
        <v>#VALUE!</v>
      </c>
      <c r="S807" s="11" t="e">
        <f t="shared" si="180"/>
        <v>#VALUE!</v>
      </c>
      <c r="T807" s="11" t="e">
        <f t="shared" si="181"/>
        <v>#VALUE!</v>
      </c>
      <c r="U807" s="11" t="e">
        <f>'OddsRatio_working_3-way'!S807-'OddsRatio_working_3-way'!R807^2/3</f>
        <v>#VALUE!</v>
      </c>
      <c r="V807" s="11" t="e">
        <f>'OddsRatio_working_3-way'!S807*'OddsRatio_working_3-way'!R807/3-2*'OddsRatio_working_3-way'!R807^3/27-'OddsRatio_working_3-way'!T807</f>
        <v>#VALUE!</v>
      </c>
      <c r="W807" s="11" t="e">
        <f>'OddsRatio_working_3-way'!V807^2+4*'OddsRatio_working_3-way'!U807^3/27</f>
        <v>#VALUE!</v>
      </c>
      <c r="X807" s="11" t="e">
        <f>IF('OddsRatio_working_3-way'!W807&gt;0,IF(ABS('OddsRatio_working_3-way'!V807+SQRT('OddsRatio_working_3-way'!W807))/2&gt;0,ABS('OddsRatio_working_3-way'!V807+SQRT('OddsRatio_working_3-way'!W807))/2,ABS('OddsRatio_working_3-way'!V807-SQRT('OddsRatio_working_3-way'!W807))/2),SQRT(-'OddsRatio_working_3-way'!U807^3/27))</f>
        <v>#VALUE!</v>
      </c>
      <c r="Y807" s="11" t="e">
        <f>IF('OddsRatio_working_3-way'!W807&gt;=0,IF('OddsRatio_working_3-way'!V807+SQRT('OddsRatio_working_3-way'!W807)&gt;0,0,PI()),ACOS('OddsRatio_working_3-way'!V807/(2*'OddsRatio_working_3-way'!X807)))</f>
        <v>#VALUE!</v>
      </c>
      <c r="Z807" s="11" t="e">
        <f>'OddsRatio_working_3-way'!X807^(1/3)*COS('OddsRatio_working_3-way'!Y807/3)</f>
        <v>#VALUE!</v>
      </c>
      <c r="AA807" s="11" t="e">
        <f>'OddsRatio_working_3-way'!X807^(1/3)*COS(('OddsRatio_working_3-way'!Y807+2*PI())/3)</f>
        <v>#VALUE!</v>
      </c>
      <c r="AB807" s="11" t="e">
        <f>'OddsRatio_working_3-way'!X807^(1/3)*COS(('OddsRatio_working_3-way'!Y807+4*PI())/3)</f>
        <v>#VALUE!</v>
      </c>
      <c r="AC807" s="11" t="e">
        <f>'OddsRatio_working_3-way'!X807^(1/3)*SIN('OddsRatio_working_3-way'!Y807/3)</f>
        <v>#VALUE!</v>
      </c>
      <c r="AD807" s="11" t="e">
        <f>'OddsRatio_working_3-way'!X807^(1/3)*SIN(('OddsRatio_working_3-way'!Y807+2*PI())/3)</f>
        <v>#VALUE!</v>
      </c>
      <c r="AE807" s="11" t="e">
        <f>'OddsRatio_working_3-way'!X807^(1/3)*SIN(('OddsRatio_working_3-way'!Y807+4*PI())/3)</f>
        <v>#VALUE!</v>
      </c>
      <c r="AF807" s="11" t="e">
        <f>-'OddsRatio_working_3-way'!U807/(3*'OddsRatio_working_3-way'!X807^(1/3))*COS(('OddsRatio_working_3-way'!Y807)/3)</f>
        <v>#VALUE!</v>
      </c>
      <c r="AG807" s="11" t="e">
        <f>-'OddsRatio_working_3-way'!U807/(3*'OddsRatio_working_3-way'!X807^(1/3))*COS(('OddsRatio_working_3-way'!Y807+2*PI())/3)</f>
        <v>#VALUE!</v>
      </c>
      <c r="AH807" s="11" t="e">
        <f>-'OddsRatio_working_3-way'!U807/(3*'OddsRatio_working_3-way'!X807^(1/3))*COS(('OddsRatio_working_3-way'!Y807+4*PI())/3)</f>
        <v>#VALUE!</v>
      </c>
      <c r="AI807" s="11" t="e">
        <f>'OddsRatio_working_3-way'!U807/(3*'OddsRatio_working_3-way'!X807^(1/3))*SIN(('OddsRatio_working_3-way'!Y807)/3)</f>
        <v>#VALUE!</v>
      </c>
      <c r="AJ807" s="11" t="e">
        <f>'OddsRatio_working_3-way'!U807/(3*'OddsRatio_working_3-way'!X807^(1/3))*SIN(('OddsRatio_working_3-way'!Y807+2*PI())/3)</f>
        <v>#VALUE!</v>
      </c>
      <c r="AK807" s="11" t="e">
        <f>'OddsRatio_working_3-way'!U807/(3*'OddsRatio_working_3-way'!X807^(1/3))*SIN(('OddsRatio_working_3-way'!Y807+4*PI())/3)</f>
        <v>#VALUE!</v>
      </c>
      <c r="AL807" s="11" t="e">
        <f>'OddsRatio_working_3-way'!Z807+'OddsRatio_working_3-way'!AF807</f>
        <v>#VALUE!</v>
      </c>
      <c r="AM807" s="11" t="e">
        <f>'OddsRatio_working_3-way'!AA807+'OddsRatio_working_3-way'!AG807</f>
        <v>#VALUE!</v>
      </c>
      <c r="AN807" s="11" t="e">
        <f>'OddsRatio_working_3-way'!AB807+'OddsRatio_working_3-way'!AH807</f>
        <v>#VALUE!</v>
      </c>
      <c r="AO807" s="11" t="e">
        <f>'OddsRatio_working_3-way'!AC807+'OddsRatio_working_3-way'!AI807</f>
        <v>#VALUE!</v>
      </c>
      <c r="AP807" s="11" t="e">
        <f>'OddsRatio_working_3-way'!AD807+'OddsRatio_working_3-way'!AJ807</f>
        <v>#VALUE!</v>
      </c>
      <c r="AQ807" s="11" t="e">
        <f>'OddsRatio_working_3-way'!AE807+'OddsRatio_working_3-way'!AK807</f>
        <v>#VALUE!</v>
      </c>
      <c r="AR807" s="10" t="str">
        <f>IF(A807="","",IF(('OddsRatio_working_3-way'!X807=0),IF(Q807&gt;0,-Q807^(1/3),(-Q807)^(1/3)),'OddsRatio_working_3-way'!AL807-'OddsRatio_working_3-way'!R807/3))</f>
        <v/>
      </c>
      <c r="AS807" s="11" t="e">
        <f>IF(('OddsRatio_working_3-way'!X807=0),IF(Q807&gt;0,-Q807^(1/3),(-Q807)^(1/3)),'OddsRatio_working_3-way'!AM807-'OddsRatio_working_3-way'!R807/3)</f>
        <v>#VALUE!</v>
      </c>
      <c r="AT807" s="11" t="e">
        <f>IF(('OddsRatio_working_3-way'!X807=0),IF(Q807&gt;0,-Q807^(1/3),(-Q807)^(1/3)),'OddsRatio_working_3-way'!AN807-'OddsRatio_working_3-way'!R807/3)</f>
        <v>#VALUE!</v>
      </c>
      <c r="AU807" s="11" t="e">
        <f>IF(('OddsRatio_working_3-way'!X807=0),0,'OddsRatio_working_3-way'!AO807)</f>
        <v>#VALUE!</v>
      </c>
      <c r="AV807" s="11" t="e">
        <f>IF(('OddsRatio_working_3-way'!X807=0),0,'OddsRatio_working_3-way'!AP807)</f>
        <v>#VALUE!</v>
      </c>
      <c r="AW807" s="11" t="e">
        <f>IF(('OddsRatio_working_3-way'!X807=0),0,'OddsRatio_working_3-way'!AQ807)</f>
        <v>#VALUE!</v>
      </c>
    </row>
    <row r="808" spans="1:4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9" t="e">
        <f t="shared" si="169"/>
        <v>#VALUE!</v>
      </c>
      <c r="E808" s="9" t="e">
        <f t="shared" si="170"/>
        <v>#VALUE!</v>
      </c>
      <c r="F808" s="9" t="e">
        <f t="shared" si="171"/>
        <v>#VALUE!</v>
      </c>
      <c r="G808" s="9" t="str">
        <f t="shared" si="172"/>
        <v/>
      </c>
      <c r="H808" s="9" t="str">
        <f t="shared" si="173"/>
        <v/>
      </c>
      <c r="I808" s="9" t="str">
        <f t="shared" si="174"/>
        <v/>
      </c>
      <c r="J808" s="9" t="str">
        <f t="shared" si="175"/>
        <v/>
      </c>
      <c r="K808" s="11" t="e">
        <f t="shared" si="176"/>
        <v>#VALUE!</v>
      </c>
      <c r="L808" s="11" t="e">
        <f t="shared" si="177"/>
        <v>#VALUE!</v>
      </c>
      <c r="M808" s="11" t="e">
        <f t="shared" si="178"/>
        <v>#VALUE!</v>
      </c>
      <c r="N808" s="11" t="e">
        <f>'OddsRatio_working_3-way'!K808+'OddsRatio_working_3-way'!L808+'OddsRatio_working_3-way'!M808-('OddsRatio_working_3-way'!K808*'OddsRatio_working_3-way'!L808)-('OddsRatio_working_3-way'!K808*'OddsRatio_working_3-way'!M808)-('OddsRatio_working_3-way'!L808*'OddsRatio_working_3-way'!M808)+('OddsRatio_working_3-way'!K808*'OddsRatio_working_3-way'!L808*'OddsRatio_working_3-way'!M808)-1</f>
        <v>#VALUE!</v>
      </c>
      <c r="O808" s="11">
        <f>0</f>
        <v>0</v>
      </c>
      <c r="P808" s="11" t="e">
        <f>('OddsRatio_working_3-way'!K808*'OddsRatio_working_3-way'!L808)+('OddsRatio_working_3-way'!K808*'OddsRatio_working_3-way'!M808)+('OddsRatio_working_3-way'!L808*'OddsRatio_working_3-way'!M808)-(3*'OddsRatio_working_3-way'!K808*'OddsRatio_working_3-way'!L808*'OddsRatio_working_3-way'!M808)</f>
        <v>#VALUE!</v>
      </c>
      <c r="Q808" s="11" t="e">
        <f>2*'OddsRatio_working_3-way'!K808*'OddsRatio_working_3-way'!L808*'OddsRatio_working_3-way'!M808</f>
        <v>#VALUE!</v>
      </c>
      <c r="R808" s="11" t="e">
        <f t="shared" si="179"/>
        <v>#VALUE!</v>
      </c>
      <c r="S808" s="11" t="e">
        <f t="shared" si="180"/>
        <v>#VALUE!</v>
      </c>
      <c r="T808" s="11" t="e">
        <f t="shared" si="181"/>
        <v>#VALUE!</v>
      </c>
      <c r="U808" s="11" t="e">
        <f>'OddsRatio_working_3-way'!S808-'OddsRatio_working_3-way'!R808^2/3</f>
        <v>#VALUE!</v>
      </c>
      <c r="V808" s="11" t="e">
        <f>'OddsRatio_working_3-way'!S808*'OddsRatio_working_3-way'!R808/3-2*'OddsRatio_working_3-way'!R808^3/27-'OddsRatio_working_3-way'!T808</f>
        <v>#VALUE!</v>
      </c>
      <c r="W808" s="11" t="e">
        <f>'OddsRatio_working_3-way'!V808^2+4*'OddsRatio_working_3-way'!U808^3/27</f>
        <v>#VALUE!</v>
      </c>
      <c r="X808" s="11" t="e">
        <f>IF('OddsRatio_working_3-way'!W808&gt;0,IF(ABS('OddsRatio_working_3-way'!V808+SQRT('OddsRatio_working_3-way'!W808))/2&gt;0,ABS('OddsRatio_working_3-way'!V808+SQRT('OddsRatio_working_3-way'!W808))/2,ABS('OddsRatio_working_3-way'!V808-SQRT('OddsRatio_working_3-way'!W808))/2),SQRT(-'OddsRatio_working_3-way'!U808^3/27))</f>
        <v>#VALUE!</v>
      </c>
      <c r="Y808" s="11" t="e">
        <f>IF('OddsRatio_working_3-way'!W808&gt;=0,IF('OddsRatio_working_3-way'!V808+SQRT('OddsRatio_working_3-way'!W808)&gt;0,0,PI()),ACOS('OddsRatio_working_3-way'!V808/(2*'OddsRatio_working_3-way'!X808)))</f>
        <v>#VALUE!</v>
      </c>
      <c r="Z808" s="11" t="e">
        <f>'OddsRatio_working_3-way'!X808^(1/3)*COS('OddsRatio_working_3-way'!Y808/3)</f>
        <v>#VALUE!</v>
      </c>
      <c r="AA808" s="11" t="e">
        <f>'OddsRatio_working_3-way'!X808^(1/3)*COS(('OddsRatio_working_3-way'!Y808+2*PI())/3)</f>
        <v>#VALUE!</v>
      </c>
      <c r="AB808" s="11" t="e">
        <f>'OddsRatio_working_3-way'!X808^(1/3)*COS(('OddsRatio_working_3-way'!Y808+4*PI())/3)</f>
        <v>#VALUE!</v>
      </c>
      <c r="AC808" s="11" t="e">
        <f>'OddsRatio_working_3-way'!X808^(1/3)*SIN('OddsRatio_working_3-way'!Y808/3)</f>
        <v>#VALUE!</v>
      </c>
      <c r="AD808" s="11" t="e">
        <f>'OddsRatio_working_3-way'!X808^(1/3)*SIN(('OddsRatio_working_3-way'!Y808+2*PI())/3)</f>
        <v>#VALUE!</v>
      </c>
      <c r="AE808" s="11" t="e">
        <f>'OddsRatio_working_3-way'!X808^(1/3)*SIN(('OddsRatio_working_3-way'!Y808+4*PI())/3)</f>
        <v>#VALUE!</v>
      </c>
      <c r="AF808" s="11" t="e">
        <f>-'OddsRatio_working_3-way'!U808/(3*'OddsRatio_working_3-way'!X808^(1/3))*COS(('OddsRatio_working_3-way'!Y808)/3)</f>
        <v>#VALUE!</v>
      </c>
      <c r="AG808" s="11" t="e">
        <f>-'OddsRatio_working_3-way'!U808/(3*'OddsRatio_working_3-way'!X808^(1/3))*COS(('OddsRatio_working_3-way'!Y808+2*PI())/3)</f>
        <v>#VALUE!</v>
      </c>
      <c r="AH808" s="11" t="e">
        <f>-'OddsRatio_working_3-way'!U808/(3*'OddsRatio_working_3-way'!X808^(1/3))*COS(('OddsRatio_working_3-way'!Y808+4*PI())/3)</f>
        <v>#VALUE!</v>
      </c>
      <c r="AI808" s="11" t="e">
        <f>'OddsRatio_working_3-way'!U808/(3*'OddsRatio_working_3-way'!X808^(1/3))*SIN(('OddsRatio_working_3-way'!Y808)/3)</f>
        <v>#VALUE!</v>
      </c>
      <c r="AJ808" s="11" t="e">
        <f>'OddsRatio_working_3-way'!U808/(3*'OddsRatio_working_3-way'!X808^(1/3))*SIN(('OddsRatio_working_3-way'!Y808+2*PI())/3)</f>
        <v>#VALUE!</v>
      </c>
      <c r="AK808" s="11" t="e">
        <f>'OddsRatio_working_3-way'!U808/(3*'OddsRatio_working_3-way'!X808^(1/3))*SIN(('OddsRatio_working_3-way'!Y808+4*PI())/3)</f>
        <v>#VALUE!</v>
      </c>
      <c r="AL808" s="11" t="e">
        <f>'OddsRatio_working_3-way'!Z808+'OddsRatio_working_3-way'!AF808</f>
        <v>#VALUE!</v>
      </c>
      <c r="AM808" s="11" t="e">
        <f>'OddsRatio_working_3-way'!AA808+'OddsRatio_working_3-way'!AG808</f>
        <v>#VALUE!</v>
      </c>
      <c r="AN808" s="11" t="e">
        <f>'OddsRatio_working_3-way'!AB808+'OddsRatio_working_3-way'!AH808</f>
        <v>#VALUE!</v>
      </c>
      <c r="AO808" s="11" t="e">
        <f>'OddsRatio_working_3-way'!AC808+'OddsRatio_working_3-way'!AI808</f>
        <v>#VALUE!</v>
      </c>
      <c r="AP808" s="11" t="e">
        <f>'OddsRatio_working_3-way'!AD808+'OddsRatio_working_3-way'!AJ808</f>
        <v>#VALUE!</v>
      </c>
      <c r="AQ808" s="11" t="e">
        <f>'OddsRatio_working_3-way'!AE808+'OddsRatio_working_3-way'!AK808</f>
        <v>#VALUE!</v>
      </c>
      <c r="AR808" s="10" t="str">
        <f>IF(A808="","",IF(('OddsRatio_working_3-way'!X808=0),IF(Q808&gt;0,-Q808^(1/3),(-Q808)^(1/3)),'OddsRatio_working_3-way'!AL808-'OddsRatio_working_3-way'!R808/3))</f>
        <v/>
      </c>
      <c r="AS808" s="11" t="e">
        <f>IF(('OddsRatio_working_3-way'!X808=0),IF(Q808&gt;0,-Q808^(1/3),(-Q808)^(1/3)),'OddsRatio_working_3-way'!AM808-'OddsRatio_working_3-way'!R808/3)</f>
        <v>#VALUE!</v>
      </c>
      <c r="AT808" s="11" t="e">
        <f>IF(('OddsRatio_working_3-way'!X808=0),IF(Q808&gt;0,-Q808^(1/3),(-Q808)^(1/3)),'OddsRatio_working_3-way'!AN808-'OddsRatio_working_3-way'!R808/3)</f>
        <v>#VALUE!</v>
      </c>
      <c r="AU808" s="11" t="e">
        <f>IF(('OddsRatio_working_3-way'!X808=0),0,'OddsRatio_working_3-way'!AO808)</f>
        <v>#VALUE!</v>
      </c>
      <c r="AV808" s="11" t="e">
        <f>IF(('OddsRatio_working_3-way'!X808=0),0,'OddsRatio_working_3-way'!AP808)</f>
        <v>#VALUE!</v>
      </c>
      <c r="AW808" s="11" t="e">
        <f>IF(('OddsRatio_working_3-way'!X808=0),0,'OddsRatio_working_3-way'!AQ808)</f>
        <v>#VALUE!</v>
      </c>
    </row>
    <row r="809" spans="1:4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9" t="e">
        <f t="shared" si="169"/>
        <v>#VALUE!</v>
      </c>
      <c r="E809" s="9" t="e">
        <f t="shared" si="170"/>
        <v>#VALUE!</v>
      </c>
      <c r="F809" s="9" t="e">
        <f t="shared" si="171"/>
        <v>#VALUE!</v>
      </c>
      <c r="G809" s="9" t="str">
        <f t="shared" si="172"/>
        <v/>
      </c>
      <c r="H809" s="9" t="str">
        <f t="shared" si="173"/>
        <v/>
      </c>
      <c r="I809" s="9" t="str">
        <f t="shared" si="174"/>
        <v/>
      </c>
      <c r="J809" s="9" t="str">
        <f t="shared" si="175"/>
        <v/>
      </c>
      <c r="K809" s="11" t="e">
        <f t="shared" si="176"/>
        <v>#VALUE!</v>
      </c>
      <c r="L809" s="11" t="e">
        <f t="shared" si="177"/>
        <v>#VALUE!</v>
      </c>
      <c r="M809" s="11" t="e">
        <f t="shared" si="178"/>
        <v>#VALUE!</v>
      </c>
      <c r="N809" s="11" t="e">
        <f>'OddsRatio_working_3-way'!K809+'OddsRatio_working_3-way'!L809+'OddsRatio_working_3-way'!M809-('OddsRatio_working_3-way'!K809*'OddsRatio_working_3-way'!L809)-('OddsRatio_working_3-way'!K809*'OddsRatio_working_3-way'!M809)-('OddsRatio_working_3-way'!L809*'OddsRatio_working_3-way'!M809)+('OddsRatio_working_3-way'!K809*'OddsRatio_working_3-way'!L809*'OddsRatio_working_3-way'!M809)-1</f>
        <v>#VALUE!</v>
      </c>
      <c r="O809" s="11">
        <f>0</f>
        <v>0</v>
      </c>
      <c r="P809" s="11" t="e">
        <f>('OddsRatio_working_3-way'!K809*'OddsRatio_working_3-way'!L809)+('OddsRatio_working_3-way'!K809*'OddsRatio_working_3-way'!M809)+('OddsRatio_working_3-way'!L809*'OddsRatio_working_3-way'!M809)-(3*'OddsRatio_working_3-way'!K809*'OddsRatio_working_3-way'!L809*'OddsRatio_working_3-way'!M809)</f>
        <v>#VALUE!</v>
      </c>
      <c r="Q809" s="11" t="e">
        <f>2*'OddsRatio_working_3-way'!K809*'OddsRatio_working_3-way'!L809*'OddsRatio_working_3-way'!M809</f>
        <v>#VALUE!</v>
      </c>
      <c r="R809" s="11" t="e">
        <f t="shared" si="179"/>
        <v>#VALUE!</v>
      </c>
      <c r="S809" s="11" t="e">
        <f t="shared" si="180"/>
        <v>#VALUE!</v>
      </c>
      <c r="T809" s="11" t="e">
        <f t="shared" si="181"/>
        <v>#VALUE!</v>
      </c>
      <c r="U809" s="11" t="e">
        <f>'OddsRatio_working_3-way'!S809-'OddsRatio_working_3-way'!R809^2/3</f>
        <v>#VALUE!</v>
      </c>
      <c r="V809" s="11" t="e">
        <f>'OddsRatio_working_3-way'!S809*'OddsRatio_working_3-way'!R809/3-2*'OddsRatio_working_3-way'!R809^3/27-'OddsRatio_working_3-way'!T809</f>
        <v>#VALUE!</v>
      </c>
      <c r="W809" s="11" t="e">
        <f>'OddsRatio_working_3-way'!V809^2+4*'OddsRatio_working_3-way'!U809^3/27</f>
        <v>#VALUE!</v>
      </c>
      <c r="X809" s="11" t="e">
        <f>IF('OddsRatio_working_3-way'!W809&gt;0,IF(ABS('OddsRatio_working_3-way'!V809+SQRT('OddsRatio_working_3-way'!W809))/2&gt;0,ABS('OddsRatio_working_3-way'!V809+SQRT('OddsRatio_working_3-way'!W809))/2,ABS('OddsRatio_working_3-way'!V809-SQRT('OddsRatio_working_3-way'!W809))/2),SQRT(-'OddsRatio_working_3-way'!U809^3/27))</f>
        <v>#VALUE!</v>
      </c>
      <c r="Y809" s="11" t="e">
        <f>IF('OddsRatio_working_3-way'!W809&gt;=0,IF('OddsRatio_working_3-way'!V809+SQRT('OddsRatio_working_3-way'!W809)&gt;0,0,PI()),ACOS('OddsRatio_working_3-way'!V809/(2*'OddsRatio_working_3-way'!X809)))</f>
        <v>#VALUE!</v>
      </c>
      <c r="Z809" s="11" t="e">
        <f>'OddsRatio_working_3-way'!X809^(1/3)*COS('OddsRatio_working_3-way'!Y809/3)</f>
        <v>#VALUE!</v>
      </c>
      <c r="AA809" s="11" t="e">
        <f>'OddsRatio_working_3-way'!X809^(1/3)*COS(('OddsRatio_working_3-way'!Y809+2*PI())/3)</f>
        <v>#VALUE!</v>
      </c>
      <c r="AB809" s="11" t="e">
        <f>'OddsRatio_working_3-way'!X809^(1/3)*COS(('OddsRatio_working_3-way'!Y809+4*PI())/3)</f>
        <v>#VALUE!</v>
      </c>
      <c r="AC809" s="11" t="e">
        <f>'OddsRatio_working_3-way'!X809^(1/3)*SIN('OddsRatio_working_3-way'!Y809/3)</f>
        <v>#VALUE!</v>
      </c>
      <c r="AD809" s="11" t="e">
        <f>'OddsRatio_working_3-way'!X809^(1/3)*SIN(('OddsRatio_working_3-way'!Y809+2*PI())/3)</f>
        <v>#VALUE!</v>
      </c>
      <c r="AE809" s="11" t="e">
        <f>'OddsRatio_working_3-way'!X809^(1/3)*SIN(('OddsRatio_working_3-way'!Y809+4*PI())/3)</f>
        <v>#VALUE!</v>
      </c>
      <c r="AF809" s="11" t="e">
        <f>-'OddsRatio_working_3-way'!U809/(3*'OddsRatio_working_3-way'!X809^(1/3))*COS(('OddsRatio_working_3-way'!Y809)/3)</f>
        <v>#VALUE!</v>
      </c>
      <c r="AG809" s="11" t="e">
        <f>-'OddsRatio_working_3-way'!U809/(3*'OddsRatio_working_3-way'!X809^(1/3))*COS(('OddsRatio_working_3-way'!Y809+2*PI())/3)</f>
        <v>#VALUE!</v>
      </c>
      <c r="AH809" s="11" t="e">
        <f>-'OddsRatio_working_3-way'!U809/(3*'OddsRatio_working_3-way'!X809^(1/3))*COS(('OddsRatio_working_3-way'!Y809+4*PI())/3)</f>
        <v>#VALUE!</v>
      </c>
      <c r="AI809" s="11" t="e">
        <f>'OddsRatio_working_3-way'!U809/(3*'OddsRatio_working_3-way'!X809^(1/3))*SIN(('OddsRatio_working_3-way'!Y809)/3)</f>
        <v>#VALUE!</v>
      </c>
      <c r="AJ809" s="11" t="e">
        <f>'OddsRatio_working_3-way'!U809/(3*'OddsRatio_working_3-way'!X809^(1/3))*SIN(('OddsRatio_working_3-way'!Y809+2*PI())/3)</f>
        <v>#VALUE!</v>
      </c>
      <c r="AK809" s="11" t="e">
        <f>'OddsRatio_working_3-way'!U809/(3*'OddsRatio_working_3-way'!X809^(1/3))*SIN(('OddsRatio_working_3-way'!Y809+4*PI())/3)</f>
        <v>#VALUE!</v>
      </c>
      <c r="AL809" s="11" t="e">
        <f>'OddsRatio_working_3-way'!Z809+'OddsRatio_working_3-way'!AF809</f>
        <v>#VALUE!</v>
      </c>
      <c r="AM809" s="11" t="e">
        <f>'OddsRatio_working_3-way'!AA809+'OddsRatio_working_3-way'!AG809</f>
        <v>#VALUE!</v>
      </c>
      <c r="AN809" s="11" t="e">
        <f>'OddsRatio_working_3-way'!AB809+'OddsRatio_working_3-way'!AH809</f>
        <v>#VALUE!</v>
      </c>
      <c r="AO809" s="11" t="e">
        <f>'OddsRatio_working_3-way'!AC809+'OddsRatio_working_3-way'!AI809</f>
        <v>#VALUE!</v>
      </c>
      <c r="AP809" s="11" t="e">
        <f>'OddsRatio_working_3-way'!AD809+'OddsRatio_working_3-way'!AJ809</f>
        <v>#VALUE!</v>
      </c>
      <c r="AQ809" s="11" t="e">
        <f>'OddsRatio_working_3-way'!AE809+'OddsRatio_working_3-way'!AK809</f>
        <v>#VALUE!</v>
      </c>
      <c r="AR809" s="10" t="str">
        <f>IF(A809="","",IF(('OddsRatio_working_3-way'!X809=0),IF(Q809&gt;0,-Q809^(1/3),(-Q809)^(1/3)),'OddsRatio_working_3-way'!AL809-'OddsRatio_working_3-way'!R809/3))</f>
        <v/>
      </c>
      <c r="AS809" s="11" t="e">
        <f>IF(('OddsRatio_working_3-way'!X809=0),IF(Q809&gt;0,-Q809^(1/3),(-Q809)^(1/3)),'OddsRatio_working_3-way'!AM809-'OddsRatio_working_3-way'!R809/3)</f>
        <v>#VALUE!</v>
      </c>
      <c r="AT809" s="11" t="e">
        <f>IF(('OddsRatio_working_3-way'!X809=0),IF(Q809&gt;0,-Q809^(1/3),(-Q809)^(1/3)),'OddsRatio_working_3-way'!AN809-'OddsRatio_working_3-way'!R809/3)</f>
        <v>#VALUE!</v>
      </c>
      <c r="AU809" s="11" t="e">
        <f>IF(('OddsRatio_working_3-way'!X809=0),0,'OddsRatio_working_3-way'!AO809)</f>
        <v>#VALUE!</v>
      </c>
      <c r="AV809" s="11" t="e">
        <f>IF(('OddsRatio_working_3-way'!X809=0),0,'OddsRatio_working_3-way'!AP809)</f>
        <v>#VALUE!</v>
      </c>
      <c r="AW809" s="11" t="e">
        <f>IF(('OddsRatio_working_3-way'!X809=0),0,'OddsRatio_working_3-way'!AQ809)</f>
        <v>#VALUE!</v>
      </c>
    </row>
    <row r="810" spans="1:4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9" t="e">
        <f t="shared" si="169"/>
        <v>#VALUE!</v>
      </c>
      <c r="E810" s="9" t="e">
        <f t="shared" si="170"/>
        <v>#VALUE!</v>
      </c>
      <c r="F810" s="9" t="e">
        <f t="shared" si="171"/>
        <v>#VALUE!</v>
      </c>
      <c r="G810" s="9" t="str">
        <f t="shared" si="172"/>
        <v/>
      </c>
      <c r="H810" s="9" t="str">
        <f t="shared" si="173"/>
        <v/>
      </c>
      <c r="I810" s="9" t="str">
        <f t="shared" si="174"/>
        <v/>
      </c>
      <c r="J810" s="9" t="str">
        <f t="shared" si="175"/>
        <v/>
      </c>
      <c r="K810" s="11" t="e">
        <f t="shared" si="176"/>
        <v>#VALUE!</v>
      </c>
      <c r="L810" s="11" t="e">
        <f t="shared" si="177"/>
        <v>#VALUE!</v>
      </c>
      <c r="M810" s="11" t="e">
        <f t="shared" si="178"/>
        <v>#VALUE!</v>
      </c>
      <c r="N810" s="11" t="e">
        <f>'OddsRatio_working_3-way'!K810+'OddsRatio_working_3-way'!L810+'OddsRatio_working_3-way'!M810-('OddsRatio_working_3-way'!K810*'OddsRatio_working_3-way'!L810)-('OddsRatio_working_3-way'!K810*'OddsRatio_working_3-way'!M810)-('OddsRatio_working_3-way'!L810*'OddsRatio_working_3-way'!M810)+('OddsRatio_working_3-way'!K810*'OddsRatio_working_3-way'!L810*'OddsRatio_working_3-way'!M810)-1</f>
        <v>#VALUE!</v>
      </c>
      <c r="O810" s="11">
        <f>0</f>
        <v>0</v>
      </c>
      <c r="P810" s="11" t="e">
        <f>('OddsRatio_working_3-way'!K810*'OddsRatio_working_3-way'!L810)+('OddsRatio_working_3-way'!K810*'OddsRatio_working_3-way'!M810)+('OddsRatio_working_3-way'!L810*'OddsRatio_working_3-way'!M810)-(3*'OddsRatio_working_3-way'!K810*'OddsRatio_working_3-way'!L810*'OddsRatio_working_3-way'!M810)</f>
        <v>#VALUE!</v>
      </c>
      <c r="Q810" s="11" t="e">
        <f>2*'OddsRatio_working_3-way'!K810*'OddsRatio_working_3-way'!L810*'OddsRatio_working_3-way'!M810</f>
        <v>#VALUE!</v>
      </c>
      <c r="R810" s="11" t="e">
        <f t="shared" si="179"/>
        <v>#VALUE!</v>
      </c>
      <c r="S810" s="11" t="e">
        <f t="shared" si="180"/>
        <v>#VALUE!</v>
      </c>
      <c r="T810" s="11" t="e">
        <f t="shared" si="181"/>
        <v>#VALUE!</v>
      </c>
      <c r="U810" s="11" t="e">
        <f>'OddsRatio_working_3-way'!S810-'OddsRatio_working_3-way'!R810^2/3</f>
        <v>#VALUE!</v>
      </c>
      <c r="V810" s="11" t="e">
        <f>'OddsRatio_working_3-way'!S810*'OddsRatio_working_3-way'!R810/3-2*'OddsRatio_working_3-way'!R810^3/27-'OddsRatio_working_3-way'!T810</f>
        <v>#VALUE!</v>
      </c>
      <c r="W810" s="11" t="e">
        <f>'OddsRatio_working_3-way'!V810^2+4*'OddsRatio_working_3-way'!U810^3/27</f>
        <v>#VALUE!</v>
      </c>
      <c r="X810" s="11" t="e">
        <f>IF('OddsRatio_working_3-way'!W810&gt;0,IF(ABS('OddsRatio_working_3-way'!V810+SQRT('OddsRatio_working_3-way'!W810))/2&gt;0,ABS('OddsRatio_working_3-way'!V810+SQRT('OddsRatio_working_3-way'!W810))/2,ABS('OddsRatio_working_3-way'!V810-SQRT('OddsRatio_working_3-way'!W810))/2),SQRT(-'OddsRatio_working_3-way'!U810^3/27))</f>
        <v>#VALUE!</v>
      </c>
      <c r="Y810" s="11" t="e">
        <f>IF('OddsRatio_working_3-way'!W810&gt;=0,IF('OddsRatio_working_3-way'!V810+SQRT('OddsRatio_working_3-way'!W810)&gt;0,0,PI()),ACOS('OddsRatio_working_3-way'!V810/(2*'OddsRatio_working_3-way'!X810)))</f>
        <v>#VALUE!</v>
      </c>
      <c r="Z810" s="11" t="e">
        <f>'OddsRatio_working_3-way'!X810^(1/3)*COS('OddsRatio_working_3-way'!Y810/3)</f>
        <v>#VALUE!</v>
      </c>
      <c r="AA810" s="11" t="e">
        <f>'OddsRatio_working_3-way'!X810^(1/3)*COS(('OddsRatio_working_3-way'!Y810+2*PI())/3)</f>
        <v>#VALUE!</v>
      </c>
      <c r="AB810" s="11" t="e">
        <f>'OddsRatio_working_3-way'!X810^(1/3)*COS(('OddsRatio_working_3-way'!Y810+4*PI())/3)</f>
        <v>#VALUE!</v>
      </c>
      <c r="AC810" s="11" t="e">
        <f>'OddsRatio_working_3-way'!X810^(1/3)*SIN('OddsRatio_working_3-way'!Y810/3)</f>
        <v>#VALUE!</v>
      </c>
      <c r="AD810" s="11" t="e">
        <f>'OddsRatio_working_3-way'!X810^(1/3)*SIN(('OddsRatio_working_3-way'!Y810+2*PI())/3)</f>
        <v>#VALUE!</v>
      </c>
      <c r="AE810" s="11" t="e">
        <f>'OddsRatio_working_3-way'!X810^(1/3)*SIN(('OddsRatio_working_3-way'!Y810+4*PI())/3)</f>
        <v>#VALUE!</v>
      </c>
      <c r="AF810" s="11" t="e">
        <f>-'OddsRatio_working_3-way'!U810/(3*'OddsRatio_working_3-way'!X810^(1/3))*COS(('OddsRatio_working_3-way'!Y810)/3)</f>
        <v>#VALUE!</v>
      </c>
      <c r="AG810" s="11" t="e">
        <f>-'OddsRatio_working_3-way'!U810/(3*'OddsRatio_working_3-way'!X810^(1/3))*COS(('OddsRatio_working_3-way'!Y810+2*PI())/3)</f>
        <v>#VALUE!</v>
      </c>
      <c r="AH810" s="11" t="e">
        <f>-'OddsRatio_working_3-way'!U810/(3*'OddsRatio_working_3-way'!X810^(1/3))*COS(('OddsRatio_working_3-way'!Y810+4*PI())/3)</f>
        <v>#VALUE!</v>
      </c>
      <c r="AI810" s="11" t="e">
        <f>'OddsRatio_working_3-way'!U810/(3*'OddsRatio_working_3-way'!X810^(1/3))*SIN(('OddsRatio_working_3-way'!Y810)/3)</f>
        <v>#VALUE!</v>
      </c>
      <c r="AJ810" s="11" t="e">
        <f>'OddsRatio_working_3-way'!U810/(3*'OddsRatio_working_3-way'!X810^(1/3))*SIN(('OddsRatio_working_3-way'!Y810+2*PI())/3)</f>
        <v>#VALUE!</v>
      </c>
      <c r="AK810" s="11" t="e">
        <f>'OddsRatio_working_3-way'!U810/(3*'OddsRatio_working_3-way'!X810^(1/3))*SIN(('OddsRatio_working_3-way'!Y810+4*PI())/3)</f>
        <v>#VALUE!</v>
      </c>
      <c r="AL810" s="11" t="e">
        <f>'OddsRatio_working_3-way'!Z810+'OddsRatio_working_3-way'!AF810</f>
        <v>#VALUE!</v>
      </c>
      <c r="AM810" s="11" t="e">
        <f>'OddsRatio_working_3-way'!AA810+'OddsRatio_working_3-way'!AG810</f>
        <v>#VALUE!</v>
      </c>
      <c r="AN810" s="11" t="e">
        <f>'OddsRatio_working_3-way'!AB810+'OddsRatio_working_3-way'!AH810</f>
        <v>#VALUE!</v>
      </c>
      <c r="AO810" s="11" t="e">
        <f>'OddsRatio_working_3-way'!AC810+'OddsRatio_working_3-way'!AI810</f>
        <v>#VALUE!</v>
      </c>
      <c r="AP810" s="11" t="e">
        <f>'OddsRatio_working_3-way'!AD810+'OddsRatio_working_3-way'!AJ810</f>
        <v>#VALUE!</v>
      </c>
      <c r="AQ810" s="11" t="e">
        <f>'OddsRatio_working_3-way'!AE810+'OddsRatio_working_3-way'!AK810</f>
        <v>#VALUE!</v>
      </c>
      <c r="AR810" s="10" t="str">
        <f>IF(A810="","",IF(('OddsRatio_working_3-way'!X810=0),IF(Q810&gt;0,-Q810^(1/3),(-Q810)^(1/3)),'OddsRatio_working_3-way'!AL810-'OddsRatio_working_3-way'!R810/3))</f>
        <v/>
      </c>
      <c r="AS810" s="11" t="e">
        <f>IF(('OddsRatio_working_3-way'!X810=0),IF(Q810&gt;0,-Q810^(1/3),(-Q810)^(1/3)),'OddsRatio_working_3-way'!AM810-'OddsRatio_working_3-way'!R810/3)</f>
        <v>#VALUE!</v>
      </c>
      <c r="AT810" s="11" t="e">
        <f>IF(('OddsRatio_working_3-way'!X810=0),IF(Q810&gt;0,-Q810^(1/3),(-Q810)^(1/3)),'OddsRatio_working_3-way'!AN810-'OddsRatio_working_3-way'!R810/3)</f>
        <v>#VALUE!</v>
      </c>
      <c r="AU810" s="11" t="e">
        <f>IF(('OddsRatio_working_3-way'!X810=0),0,'OddsRatio_working_3-way'!AO810)</f>
        <v>#VALUE!</v>
      </c>
      <c r="AV810" s="11" t="e">
        <f>IF(('OddsRatio_working_3-way'!X810=0),0,'OddsRatio_working_3-way'!AP810)</f>
        <v>#VALUE!</v>
      </c>
      <c r="AW810" s="11" t="e">
        <f>IF(('OddsRatio_working_3-way'!X810=0),0,'OddsRatio_working_3-way'!AQ810)</f>
        <v>#VALUE!</v>
      </c>
    </row>
    <row r="811" spans="1:4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9" t="e">
        <f t="shared" si="169"/>
        <v>#VALUE!</v>
      </c>
      <c r="E811" s="9" t="e">
        <f t="shared" si="170"/>
        <v>#VALUE!</v>
      </c>
      <c r="F811" s="9" t="e">
        <f t="shared" si="171"/>
        <v>#VALUE!</v>
      </c>
      <c r="G811" s="9" t="str">
        <f t="shared" si="172"/>
        <v/>
      </c>
      <c r="H811" s="9" t="str">
        <f t="shared" si="173"/>
        <v/>
      </c>
      <c r="I811" s="9" t="str">
        <f t="shared" si="174"/>
        <v/>
      </c>
      <c r="J811" s="9" t="str">
        <f t="shared" si="175"/>
        <v/>
      </c>
      <c r="K811" s="11" t="e">
        <f t="shared" si="176"/>
        <v>#VALUE!</v>
      </c>
      <c r="L811" s="11" t="e">
        <f t="shared" si="177"/>
        <v>#VALUE!</v>
      </c>
      <c r="M811" s="11" t="e">
        <f t="shared" si="178"/>
        <v>#VALUE!</v>
      </c>
      <c r="N811" s="11" t="e">
        <f>'OddsRatio_working_3-way'!K811+'OddsRatio_working_3-way'!L811+'OddsRatio_working_3-way'!M811-('OddsRatio_working_3-way'!K811*'OddsRatio_working_3-way'!L811)-('OddsRatio_working_3-way'!K811*'OddsRatio_working_3-way'!M811)-('OddsRatio_working_3-way'!L811*'OddsRatio_working_3-way'!M811)+('OddsRatio_working_3-way'!K811*'OddsRatio_working_3-way'!L811*'OddsRatio_working_3-way'!M811)-1</f>
        <v>#VALUE!</v>
      </c>
      <c r="O811" s="11">
        <f>0</f>
        <v>0</v>
      </c>
      <c r="P811" s="11" t="e">
        <f>('OddsRatio_working_3-way'!K811*'OddsRatio_working_3-way'!L811)+('OddsRatio_working_3-way'!K811*'OddsRatio_working_3-way'!M811)+('OddsRatio_working_3-way'!L811*'OddsRatio_working_3-way'!M811)-(3*'OddsRatio_working_3-way'!K811*'OddsRatio_working_3-way'!L811*'OddsRatio_working_3-way'!M811)</f>
        <v>#VALUE!</v>
      </c>
      <c r="Q811" s="11" t="e">
        <f>2*'OddsRatio_working_3-way'!K811*'OddsRatio_working_3-way'!L811*'OddsRatio_working_3-way'!M811</f>
        <v>#VALUE!</v>
      </c>
      <c r="R811" s="11" t="e">
        <f t="shared" si="179"/>
        <v>#VALUE!</v>
      </c>
      <c r="S811" s="11" t="e">
        <f t="shared" si="180"/>
        <v>#VALUE!</v>
      </c>
      <c r="T811" s="11" t="e">
        <f t="shared" si="181"/>
        <v>#VALUE!</v>
      </c>
      <c r="U811" s="11" t="e">
        <f>'OddsRatio_working_3-way'!S811-'OddsRatio_working_3-way'!R811^2/3</f>
        <v>#VALUE!</v>
      </c>
      <c r="V811" s="11" t="e">
        <f>'OddsRatio_working_3-way'!S811*'OddsRatio_working_3-way'!R811/3-2*'OddsRatio_working_3-way'!R811^3/27-'OddsRatio_working_3-way'!T811</f>
        <v>#VALUE!</v>
      </c>
      <c r="W811" s="11" t="e">
        <f>'OddsRatio_working_3-way'!V811^2+4*'OddsRatio_working_3-way'!U811^3/27</f>
        <v>#VALUE!</v>
      </c>
      <c r="X811" s="11" t="e">
        <f>IF('OddsRatio_working_3-way'!W811&gt;0,IF(ABS('OddsRatio_working_3-way'!V811+SQRT('OddsRatio_working_3-way'!W811))/2&gt;0,ABS('OddsRatio_working_3-way'!V811+SQRT('OddsRatio_working_3-way'!W811))/2,ABS('OddsRatio_working_3-way'!V811-SQRT('OddsRatio_working_3-way'!W811))/2),SQRT(-'OddsRatio_working_3-way'!U811^3/27))</f>
        <v>#VALUE!</v>
      </c>
      <c r="Y811" s="11" t="e">
        <f>IF('OddsRatio_working_3-way'!W811&gt;=0,IF('OddsRatio_working_3-way'!V811+SQRT('OddsRatio_working_3-way'!W811)&gt;0,0,PI()),ACOS('OddsRatio_working_3-way'!V811/(2*'OddsRatio_working_3-way'!X811)))</f>
        <v>#VALUE!</v>
      </c>
      <c r="Z811" s="11" t="e">
        <f>'OddsRatio_working_3-way'!X811^(1/3)*COS('OddsRatio_working_3-way'!Y811/3)</f>
        <v>#VALUE!</v>
      </c>
      <c r="AA811" s="11" t="e">
        <f>'OddsRatio_working_3-way'!X811^(1/3)*COS(('OddsRatio_working_3-way'!Y811+2*PI())/3)</f>
        <v>#VALUE!</v>
      </c>
      <c r="AB811" s="11" t="e">
        <f>'OddsRatio_working_3-way'!X811^(1/3)*COS(('OddsRatio_working_3-way'!Y811+4*PI())/3)</f>
        <v>#VALUE!</v>
      </c>
      <c r="AC811" s="11" t="e">
        <f>'OddsRatio_working_3-way'!X811^(1/3)*SIN('OddsRatio_working_3-way'!Y811/3)</f>
        <v>#VALUE!</v>
      </c>
      <c r="AD811" s="11" t="e">
        <f>'OddsRatio_working_3-way'!X811^(1/3)*SIN(('OddsRatio_working_3-way'!Y811+2*PI())/3)</f>
        <v>#VALUE!</v>
      </c>
      <c r="AE811" s="11" t="e">
        <f>'OddsRatio_working_3-way'!X811^(1/3)*SIN(('OddsRatio_working_3-way'!Y811+4*PI())/3)</f>
        <v>#VALUE!</v>
      </c>
      <c r="AF811" s="11" t="e">
        <f>-'OddsRatio_working_3-way'!U811/(3*'OddsRatio_working_3-way'!X811^(1/3))*COS(('OddsRatio_working_3-way'!Y811)/3)</f>
        <v>#VALUE!</v>
      </c>
      <c r="AG811" s="11" t="e">
        <f>-'OddsRatio_working_3-way'!U811/(3*'OddsRatio_working_3-way'!X811^(1/3))*COS(('OddsRatio_working_3-way'!Y811+2*PI())/3)</f>
        <v>#VALUE!</v>
      </c>
      <c r="AH811" s="11" t="e">
        <f>-'OddsRatio_working_3-way'!U811/(3*'OddsRatio_working_3-way'!X811^(1/3))*COS(('OddsRatio_working_3-way'!Y811+4*PI())/3)</f>
        <v>#VALUE!</v>
      </c>
      <c r="AI811" s="11" t="e">
        <f>'OddsRatio_working_3-way'!U811/(3*'OddsRatio_working_3-way'!X811^(1/3))*SIN(('OddsRatio_working_3-way'!Y811)/3)</f>
        <v>#VALUE!</v>
      </c>
      <c r="AJ811" s="11" t="e">
        <f>'OddsRatio_working_3-way'!U811/(3*'OddsRatio_working_3-way'!X811^(1/3))*SIN(('OddsRatio_working_3-way'!Y811+2*PI())/3)</f>
        <v>#VALUE!</v>
      </c>
      <c r="AK811" s="11" t="e">
        <f>'OddsRatio_working_3-way'!U811/(3*'OddsRatio_working_3-way'!X811^(1/3))*SIN(('OddsRatio_working_3-way'!Y811+4*PI())/3)</f>
        <v>#VALUE!</v>
      </c>
      <c r="AL811" s="11" t="e">
        <f>'OddsRatio_working_3-way'!Z811+'OddsRatio_working_3-way'!AF811</f>
        <v>#VALUE!</v>
      </c>
      <c r="AM811" s="11" t="e">
        <f>'OddsRatio_working_3-way'!AA811+'OddsRatio_working_3-way'!AG811</f>
        <v>#VALUE!</v>
      </c>
      <c r="AN811" s="11" t="e">
        <f>'OddsRatio_working_3-way'!AB811+'OddsRatio_working_3-way'!AH811</f>
        <v>#VALUE!</v>
      </c>
      <c r="AO811" s="11" t="e">
        <f>'OddsRatio_working_3-way'!AC811+'OddsRatio_working_3-way'!AI811</f>
        <v>#VALUE!</v>
      </c>
      <c r="AP811" s="11" t="e">
        <f>'OddsRatio_working_3-way'!AD811+'OddsRatio_working_3-way'!AJ811</f>
        <v>#VALUE!</v>
      </c>
      <c r="AQ811" s="11" t="e">
        <f>'OddsRatio_working_3-way'!AE811+'OddsRatio_working_3-way'!AK811</f>
        <v>#VALUE!</v>
      </c>
      <c r="AR811" s="10" t="str">
        <f>IF(A811="","",IF(('OddsRatio_working_3-way'!X811=0),IF(Q811&gt;0,-Q811^(1/3),(-Q811)^(1/3)),'OddsRatio_working_3-way'!AL811-'OddsRatio_working_3-way'!R811/3))</f>
        <v/>
      </c>
      <c r="AS811" s="11" t="e">
        <f>IF(('OddsRatio_working_3-way'!X811=0),IF(Q811&gt;0,-Q811^(1/3),(-Q811)^(1/3)),'OddsRatio_working_3-way'!AM811-'OddsRatio_working_3-way'!R811/3)</f>
        <v>#VALUE!</v>
      </c>
      <c r="AT811" s="11" t="e">
        <f>IF(('OddsRatio_working_3-way'!X811=0),IF(Q811&gt;0,-Q811^(1/3),(-Q811)^(1/3)),'OddsRatio_working_3-way'!AN811-'OddsRatio_working_3-way'!R811/3)</f>
        <v>#VALUE!</v>
      </c>
      <c r="AU811" s="11" t="e">
        <f>IF(('OddsRatio_working_3-way'!X811=0),0,'OddsRatio_working_3-way'!AO811)</f>
        <v>#VALUE!</v>
      </c>
      <c r="AV811" s="11" t="e">
        <f>IF(('OddsRatio_working_3-way'!X811=0),0,'OddsRatio_working_3-way'!AP811)</f>
        <v>#VALUE!</v>
      </c>
      <c r="AW811" s="11" t="e">
        <f>IF(('OddsRatio_working_3-way'!X811=0),0,'OddsRatio_working_3-way'!AQ811)</f>
        <v>#VALUE!</v>
      </c>
    </row>
    <row r="812" spans="1:4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9" t="e">
        <f t="shared" si="169"/>
        <v>#REF!</v>
      </c>
      <c r="E812" s="9" t="e">
        <f t="shared" si="170"/>
        <v>#REF!</v>
      </c>
      <c r="F812" s="9" t="e">
        <f t="shared" si="171"/>
        <v>#REF!</v>
      </c>
      <c r="G812" s="9" t="e">
        <f t="shared" si="172"/>
        <v>#REF!</v>
      </c>
      <c r="H812" s="9" t="e">
        <f t="shared" si="173"/>
        <v>#REF!</v>
      </c>
      <c r="I812" s="9" t="e">
        <f t="shared" si="174"/>
        <v>#REF!</v>
      </c>
      <c r="J812" s="9" t="e">
        <f t="shared" si="175"/>
        <v>#REF!</v>
      </c>
      <c r="K812" s="11" t="e">
        <f t="shared" si="176"/>
        <v>#REF!</v>
      </c>
      <c r="L812" s="11" t="e">
        <f t="shared" si="177"/>
        <v>#REF!</v>
      </c>
      <c r="M812" s="11" t="e">
        <f t="shared" si="178"/>
        <v>#REF!</v>
      </c>
      <c r="N812" s="11" t="e">
        <f>'OddsRatio_working_3-way'!K812+'OddsRatio_working_3-way'!L812+'OddsRatio_working_3-way'!M812-('OddsRatio_working_3-way'!K812*'OddsRatio_working_3-way'!L812)-('OddsRatio_working_3-way'!K812*'OddsRatio_working_3-way'!M812)-('OddsRatio_working_3-way'!L812*'OddsRatio_working_3-way'!M812)+('OddsRatio_working_3-way'!K812*'OddsRatio_working_3-way'!L812*'OddsRatio_working_3-way'!M812)-1</f>
        <v>#REF!</v>
      </c>
      <c r="O812" s="11">
        <f>0</f>
        <v>0</v>
      </c>
      <c r="P812" s="11" t="e">
        <f>('OddsRatio_working_3-way'!K812*'OddsRatio_working_3-way'!L812)+('OddsRatio_working_3-way'!K812*'OddsRatio_working_3-way'!M812)+('OddsRatio_working_3-way'!L812*'OddsRatio_working_3-way'!M812)-(3*'OddsRatio_working_3-way'!K812*'OddsRatio_working_3-way'!L812*'OddsRatio_working_3-way'!M812)</f>
        <v>#REF!</v>
      </c>
      <c r="Q812" s="11" t="e">
        <f>2*'OddsRatio_working_3-way'!K812*'OddsRatio_working_3-way'!L812*'OddsRatio_working_3-way'!M812</f>
        <v>#REF!</v>
      </c>
      <c r="R812" s="11" t="e">
        <f t="shared" si="179"/>
        <v>#REF!</v>
      </c>
      <c r="S812" s="11" t="e">
        <f t="shared" si="180"/>
        <v>#REF!</v>
      </c>
      <c r="T812" s="11" t="e">
        <f t="shared" si="181"/>
        <v>#REF!</v>
      </c>
      <c r="U812" s="11" t="e">
        <f>'OddsRatio_working_3-way'!S812-'OddsRatio_working_3-way'!R812^2/3</f>
        <v>#REF!</v>
      </c>
      <c r="V812" s="11" t="e">
        <f>'OddsRatio_working_3-way'!S812*'OddsRatio_working_3-way'!R812/3-2*'OddsRatio_working_3-way'!R812^3/27-'OddsRatio_working_3-way'!T812</f>
        <v>#REF!</v>
      </c>
      <c r="W812" s="11" t="e">
        <f>'OddsRatio_working_3-way'!V812^2+4*'OddsRatio_working_3-way'!U812^3/27</f>
        <v>#REF!</v>
      </c>
      <c r="X812" s="11" t="e">
        <f>IF('OddsRatio_working_3-way'!W812&gt;0,IF(ABS('OddsRatio_working_3-way'!V812+SQRT('OddsRatio_working_3-way'!W812))/2&gt;0,ABS('OddsRatio_working_3-way'!V812+SQRT('OddsRatio_working_3-way'!W812))/2,ABS('OddsRatio_working_3-way'!V812-SQRT('OddsRatio_working_3-way'!W812))/2),SQRT(-'OddsRatio_working_3-way'!U812^3/27))</f>
        <v>#REF!</v>
      </c>
      <c r="Y812" s="11" t="e">
        <f>IF('OddsRatio_working_3-way'!W812&gt;=0,IF('OddsRatio_working_3-way'!V812+SQRT('OddsRatio_working_3-way'!W812)&gt;0,0,PI()),ACOS('OddsRatio_working_3-way'!V812/(2*'OddsRatio_working_3-way'!X812)))</f>
        <v>#REF!</v>
      </c>
      <c r="Z812" s="11" t="e">
        <f>'OddsRatio_working_3-way'!X812^(1/3)*COS('OddsRatio_working_3-way'!Y812/3)</f>
        <v>#REF!</v>
      </c>
      <c r="AA812" s="11" t="e">
        <f>'OddsRatio_working_3-way'!X812^(1/3)*COS(('OddsRatio_working_3-way'!Y812+2*PI())/3)</f>
        <v>#REF!</v>
      </c>
      <c r="AB812" s="11" t="e">
        <f>'OddsRatio_working_3-way'!X812^(1/3)*COS(('OddsRatio_working_3-way'!Y812+4*PI())/3)</f>
        <v>#REF!</v>
      </c>
      <c r="AC812" s="11" t="e">
        <f>'OddsRatio_working_3-way'!X812^(1/3)*SIN('OddsRatio_working_3-way'!Y812/3)</f>
        <v>#REF!</v>
      </c>
      <c r="AD812" s="11" t="e">
        <f>'OddsRatio_working_3-way'!X812^(1/3)*SIN(('OddsRatio_working_3-way'!Y812+2*PI())/3)</f>
        <v>#REF!</v>
      </c>
      <c r="AE812" s="11" t="e">
        <f>'OddsRatio_working_3-way'!X812^(1/3)*SIN(('OddsRatio_working_3-way'!Y812+4*PI())/3)</f>
        <v>#REF!</v>
      </c>
      <c r="AF812" s="11" t="e">
        <f>-'OddsRatio_working_3-way'!U812/(3*'OddsRatio_working_3-way'!X812^(1/3))*COS(('OddsRatio_working_3-way'!Y812)/3)</f>
        <v>#REF!</v>
      </c>
      <c r="AG812" s="11" t="e">
        <f>-'OddsRatio_working_3-way'!U812/(3*'OddsRatio_working_3-way'!X812^(1/3))*COS(('OddsRatio_working_3-way'!Y812+2*PI())/3)</f>
        <v>#REF!</v>
      </c>
      <c r="AH812" s="11" t="e">
        <f>-'OddsRatio_working_3-way'!U812/(3*'OddsRatio_working_3-way'!X812^(1/3))*COS(('OddsRatio_working_3-way'!Y812+4*PI())/3)</f>
        <v>#REF!</v>
      </c>
      <c r="AI812" s="11" t="e">
        <f>'OddsRatio_working_3-way'!U812/(3*'OddsRatio_working_3-way'!X812^(1/3))*SIN(('OddsRatio_working_3-way'!Y812)/3)</f>
        <v>#REF!</v>
      </c>
      <c r="AJ812" s="11" t="e">
        <f>'OddsRatio_working_3-way'!U812/(3*'OddsRatio_working_3-way'!X812^(1/3))*SIN(('OddsRatio_working_3-way'!Y812+2*PI())/3)</f>
        <v>#REF!</v>
      </c>
      <c r="AK812" s="11" t="e">
        <f>'OddsRatio_working_3-way'!U812/(3*'OddsRatio_working_3-way'!X812^(1/3))*SIN(('OddsRatio_working_3-way'!Y812+4*PI())/3)</f>
        <v>#REF!</v>
      </c>
      <c r="AL812" s="11" t="e">
        <f>'OddsRatio_working_3-way'!Z812+'OddsRatio_working_3-way'!AF812</f>
        <v>#REF!</v>
      </c>
      <c r="AM812" s="11" t="e">
        <f>'OddsRatio_working_3-way'!AA812+'OddsRatio_working_3-way'!AG812</f>
        <v>#REF!</v>
      </c>
      <c r="AN812" s="11" t="e">
        <f>'OddsRatio_working_3-way'!AB812+'OddsRatio_working_3-way'!AH812</f>
        <v>#REF!</v>
      </c>
      <c r="AO812" s="11" t="e">
        <f>'OddsRatio_working_3-way'!AC812+'OddsRatio_working_3-way'!AI812</f>
        <v>#REF!</v>
      </c>
      <c r="AP812" s="11" t="e">
        <f>'OddsRatio_working_3-way'!AD812+'OddsRatio_working_3-way'!AJ812</f>
        <v>#REF!</v>
      </c>
      <c r="AQ812" s="11" t="e">
        <f>'OddsRatio_working_3-way'!AE812+'OddsRatio_working_3-way'!AK812</f>
        <v>#REF!</v>
      </c>
      <c r="AR812" s="10" t="e">
        <f>IF(A812="","",IF(('OddsRatio_working_3-way'!X812=0),IF(Q812&gt;0,-Q812^(1/3),(-Q812)^(1/3)),'OddsRatio_working_3-way'!AL812-'OddsRatio_working_3-way'!R812/3))</f>
        <v>#REF!</v>
      </c>
      <c r="AS812" s="11" t="e">
        <f>IF(('OddsRatio_working_3-way'!X812=0),IF(Q812&gt;0,-Q812^(1/3),(-Q812)^(1/3)),'OddsRatio_working_3-way'!AM812-'OddsRatio_working_3-way'!R812/3)</f>
        <v>#REF!</v>
      </c>
      <c r="AT812" s="11" t="e">
        <f>IF(('OddsRatio_working_3-way'!X812=0),IF(Q812&gt;0,-Q812^(1/3),(-Q812)^(1/3)),'OddsRatio_working_3-way'!AN812-'OddsRatio_working_3-way'!R812/3)</f>
        <v>#REF!</v>
      </c>
      <c r="AU812" s="11" t="e">
        <f>IF(('OddsRatio_working_3-way'!X812=0),0,'OddsRatio_working_3-way'!AO812)</f>
        <v>#REF!</v>
      </c>
      <c r="AV812" s="11" t="e">
        <f>IF(('OddsRatio_working_3-way'!X812=0),0,'OddsRatio_working_3-way'!AP812)</f>
        <v>#REF!</v>
      </c>
      <c r="AW812" s="11" t="e">
        <f>IF(('OddsRatio_working_3-way'!X812=0),0,'OddsRatio_working_3-way'!AQ812)</f>
        <v>#REF!</v>
      </c>
    </row>
    <row r="813" spans="1:4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9" t="e">
        <f t="shared" si="169"/>
        <v>#VALUE!</v>
      </c>
      <c r="E813" s="9" t="e">
        <f t="shared" si="170"/>
        <v>#VALUE!</v>
      </c>
      <c r="F813" s="9" t="e">
        <f t="shared" si="171"/>
        <v>#VALUE!</v>
      </c>
      <c r="G813" s="9" t="str">
        <f t="shared" si="172"/>
        <v/>
      </c>
      <c r="H813" s="9" t="str">
        <f t="shared" si="173"/>
        <v/>
      </c>
      <c r="I813" s="9" t="str">
        <f t="shared" si="174"/>
        <v/>
      </c>
      <c r="J813" s="9" t="str">
        <f t="shared" si="175"/>
        <v/>
      </c>
      <c r="K813" s="11" t="e">
        <f t="shared" si="176"/>
        <v>#VALUE!</v>
      </c>
      <c r="L813" s="11" t="e">
        <f t="shared" si="177"/>
        <v>#VALUE!</v>
      </c>
      <c r="M813" s="11" t="e">
        <f t="shared" si="178"/>
        <v>#VALUE!</v>
      </c>
      <c r="N813" s="11" t="e">
        <f>'OddsRatio_working_3-way'!K813+'OddsRatio_working_3-way'!L813+'OddsRatio_working_3-way'!M813-('OddsRatio_working_3-way'!K813*'OddsRatio_working_3-way'!L813)-('OddsRatio_working_3-way'!K813*'OddsRatio_working_3-way'!M813)-('OddsRatio_working_3-way'!L813*'OddsRatio_working_3-way'!M813)+('OddsRatio_working_3-way'!K813*'OddsRatio_working_3-way'!L813*'OddsRatio_working_3-way'!M813)-1</f>
        <v>#VALUE!</v>
      </c>
      <c r="O813" s="11">
        <f>0</f>
        <v>0</v>
      </c>
      <c r="P813" s="11" t="e">
        <f>('OddsRatio_working_3-way'!K813*'OddsRatio_working_3-way'!L813)+('OddsRatio_working_3-way'!K813*'OddsRatio_working_3-way'!M813)+('OddsRatio_working_3-way'!L813*'OddsRatio_working_3-way'!M813)-(3*'OddsRatio_working_3-way'!K813*'OddsRatio_working_3-way'!L813*'OddsRatio_working_3-way'!M813)</f>
        <v>#VALUE!</v>
      </c>
      <c r="Q813" s="11" t="e">
        <f>2*'OddsRatio_working_3-way'!K813*'OddsRatio_working_3-way'!L813*'OddsRatio_working_3-way'!M813</f>
        <v>#VALUE!</v>
      </c>
      <c r="R813" s="11" t="e">
        <f t="shared" si="179"/>
        <v>#VALUE!</v>
      </c>
      <c r="S813" s="11" t="e">
        <f t="shared" si="180"/>
        <v>#VALUE!</v>
      </c>
      <c r="T813" s="11" t="e">
        <f t="shared" si="181"/>
        <v>#VALUE!</v>
      </c>
      <c r="U813" s="11" t="e">
        <f>'OddsRatio_working_3-way'!S813-'OddsRatio_working_3-way'!R813^2/3</f>
        <v>#VALUE!</v>
      </c>
      <c r="V813" s="11" t="e">
        <f>'OddsRatio_working_3-way'!S813*'OddsRatio_working_3-way'!R813/3-2*'OddsRatio_working_3-way'!R813^3/27-'OddsRatio_working_3-way'!T813</f>
        <v>#VALUE!</v>
      </c>
      <c r="W813" s="11" t="e">
        <f>'OddsRatio_working_3-way'!V813^2+4*'OddsRatio_working_3-way'!U813^3/27</f>
        <v>#VALUE!</v>
      </c>
      <c r="X813" s="11" t="e">
        <f>IF('OddsRatio_working_3-way'!W813&gt;0,IF(ABS('OddsRatio_working_3-way'!V813+SQRT('OddsRatio_working_3-way'!W813))/2&gt;0,ABS('OddsRatio_working_3-way'!V813+SQRT('OddsRatio_working_3-way'!W813))/2,ABS('OddsRatio_working_3-way'!V813-SQRT('OddsRatio_working_3-way'!W813))/2),SQRT(-'OddsRatio_working_3-way'!U813^3/27))</f>
        <v>#VALUE!</v>
      </c>
      <c r="Y813" s="11" t="e">
        <f>IF('OddsRatio_working_3-way'!W813&gt;=0,IF('OddsRatio_working_3-way'!V813+SQRT('OddsRatio_working_3-way'!W813)&gt;0,0,PI()),ACOS('OddsRatio_working_3-way'!V813/(2*'OddsRatio_working_3-way'!X813)))</f>
        <v>#VALUE!</v>
      </c>
      <c r="Z813" s="11" t="e">
        <f>'OddsRatio_working_3-way'!X813^(1/3)*COS('OddsRatio_working_3-way'!Y813/3)</f>
        <v>#VALUE!</v>
      </c>
      <c r="AA813" s="11" t="e">
        <f>'OddsRatio_working_3-way'!X813^(1/3)*COS(('OddsRatio_working_3-way'!Y813+2*PI())/3)</f>
        <v>#VALUE!</v>
      </c>
      <c r="AB813" s="11" t="e">
        <f>'OddsRatio_working_3-way'!X813^(1/3)*COS(('OddsRatio_working_3-way'!Y813+4*PI())/3)</f>
        <v>#VALUE!</v>
      </c>
      <c r="AC813" s="11" t="e">
        <f>'OddsRatio_working_3-way'!X813^(1/3)*SIN('OddsRatio_working_3-way'!Y813/3)</f>
        <v>#VALUE!</v>
      </c>
      <c r="AD813" s="11" t="e">
        <f>'OddsRatio_working_3-way'!X813^(1/3)*SIN(('OddsRatio_working_3-way'!Y813+2*PI())/3)</f>
        <v>#VALUE!</v>
      </c>
      <c r="AE813" s="11" t="e">
        <f>'OddsRatio_working_3-way'!X813^(1/3)*SIN(('OddsRatio_working_3-way'!Y813+4*PI())/3)</f>
        <v>#VALUE!</v>
      </c>
      <c r="AF813" s="11" t="e">
        <f>-'OddsRatio_working_3-way'!U813/(3*'OddsRatio_working_3-way'!X813^(1/3))*COS(('OddsRatio_working_3-way'!Y813)/3)</f>
        <v>#VALUE!</v>
      </c>
      <c r="AG813" s="11" t="e">
        <f>-'OddsRatio_working_3-way'!U813/(3*'OddsRatio_working_3-way'!X813^(1/3))*COS(('OddsRatio_working_3-way'!Y813+2*PI())/3)</f>
        <v>#VALUE!</v>
      </c>
      <c r="AH813" s="11" t="e">
        <f>-'OddsRatio_working_3-way'!U813/(3*'OddsRatio_working_3-way'!X813^(1/3))*COS(('OddsRatio_working_3-way'!Y813+4*PI())/3)</f>
        <v>#VALUE!</v>
      </c>
      <c r="AI813" s="11" t="e">
        <f>'OddsRatio_working_3-way'!U813/(3*'OddsRatio_working_3-way'!X813^(1/3))*SIN(('OddsRatio_working_3-way'!Y813)/3)</f>
        <v>#VALUE!</v>
      </c>
      <c r="AJ813" s="11" t="e">
        <f>'OddsRatio_working_3-way'!U813/(3*'OddsRatio_working_3-way'!X813^(1/3))*SIN(('OddsRatio_working_3-way'!Y813+2*PI())/3)</f>
        <v>#VALUE!</v>
      </c>
      <c r="AK813" s="11" t="e">
        <f>'OddsRatio_working_3-way'!U813/(3*'OddsRatio_working_3-way'!X813^(1/3))*SIN(('OddsRatio_working_3-way'!Y813+4*PI())/3)</f>
        <v>#VALUE!</v>
      </c>
      <c r="AL813" s="11" t="e">
        <f>'OddsRatio_working_3-way'!Z813+'OddsRatio_working_3-way'!AF813</f>
        <v>#VALUE!</v>
      </c>
      <c r="AM813" s="11" t="e">
        <f>'OddsRatio_working_3-way'!AA813+'OddsRatio_working_3-way'!AG813</f>
        <v>#VALUE!</v>
      </c>
      <c r="AN813" s="11" t="e">
        <f>'OddsRatio_working_3-way'!AB813+'OddsRatio_working_3-way'!AH813</f>
        <v>#VALUE!</v>
      </c>
      <c r="AO813" s="11" t="e">
        <f>'OddsRatio_working_3-way'!AC813+'OddsRatio_working_3-way'!AI813</f>
        <v>#VALUE!</v>
      </c>
      <c r="AP813" s="11" t="e">
        <f>'OddsRatio_working_3-way'!AD813+'OddsRatio_working_3-way'!AJ813</f>
        <v>#VALUE!</v>
      </c>
      <c r="AQ813" s="11" t="e">
        <f>'OddsRatio_working_3-way'!AE813+'OddsRatio_working_3-way'!AK813</f>
        <v>#VALUE!</v>
      </c>
      <c r="AR813" s="10" t="str">
        <f>IF(A813="","",IF(('OddsRatio_working_3-way'!X813=0),IF(Q813&gt;0,-Q813^(1/3),(-Q813)^(1/3)),'OddsRatio_working_3-way'!AL813-'OddsRatio_working_3-way'!R813/3))</f>
        <v/>
      </c>
      <c r="AS813" s="11" t="e">
        <f>IF(('OddsRatio_working_3-way'!X813=0),IF(Q813&gt;0,-Q813^(1/3),(-Q813)^(1/3)),'OddsRatio_working_3-way'!AM813-'OddsRatio_working_3-way'!R813/3)</f>
        <v>#VALUE!</v>
      </c>
      <c r="AT813" s="11" t="e">
        <f>IF(('OddsRatio_working_3-way'!X813=0),IF(Q813&gt;0,-Q813^(1/3),(-Q813)^(1/3)),'OddsRatio_working_3-way'!AN813-'OddsRatio_working_3-way'!R813/3)</f>
        <v>#VALUE!</v>
      </c>
      <c r="AU813" s="11" t="e">
        <f>IF(('OddsRatio_working_3-way'!X813=0),0,'OddsRatio_working_3-way'!AO813)</f>
        <v>#VALUE!</v>
      </c>
      <c r="AV813" s="11" t="e">
        <f>IF(('OddsRatio_working_3-way'!X813=0),0,'OddsRatio_working_3-way'!AP813)</f>
        <v>#VALUE!</v>
      </c>
      <c r="AW813" s="11" t="e">
        <f>IF(('OddsRatio_working_3-way'!X813=0),0,'OddsRatio_working_3-way'!AQ813)</f>
        <v>#VALUE!</v>
      </c>
    </row>
    <row r="814" spans="1:4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9" t="e">
        <f t="shared" si="169"/>
        <v>#VALUE!</v>
      </c>
      <c r="E814" s="9" t="e">
        <f t="shared" si="170"/>
        <v>#VALUE!</v>
      </c>
      <c r="F814" s="9" t="e">
        <f t="shared" si="171"/>
        <v>#VALUE!</v>
      </c>
      <c r="G814" s="9" t="str">
        <f t="shared" si="172"/>
        <v/>
      </c>
      <c r="H814" s="9" t="str">
        <f t="shared" si="173"/>
        <v/>
      </c>
      <c r="I814" s="9" t="str">
        <f t="shared" si="174"/>
        <v/>
      </c>
      <c r="J814" s="9" t="str">
        <f t="shared" si="175"/>
        <v/>
      </c>
      <c r="K814" s="11" t="e">
        <f t="shared" si="176"/>
        <v>#VALUE!</v>
      </c>
      <c r="L814" s="11" t="e">
        <f t="shared" si="177"/>
        <v>#VALUE!</v>
      </c>
      <c r="M814" s="11" t="e">
        <f t="shared" si="178"/>
        <v>#VALUE!</v>
      </c>
      <c r="N814" s="11" t="e">
        <f>'OddsRatio_working_3-way'!K814+'OddsRatio_working_3-way'!L814+'OddsRatio_working_3-way'!M814-('OddsRatio_working_3-way'!K814*'OddsRatio_working_3-way'!L814)-('OddsRatio_working_3-way'!K814*'OddsRatio_working_3-way'!M814)-('OddsRatio_working_3-way'!L814*'OddsRatio_working_3-way'!M814)+('OddsRatio_working_3-way'!K814*'OddsRatio_working_3-way'!L814*'OddsRatio_working_3-way'!M814)-1</f>
        <v>#VALUE!</v>
      </c>
      <c r="O814" s="11">
        <f>0</f>
        <v>0</v>
      </c>
      <c r="P814" s="11" t="e">
        <f>('OddsRatio_working_3-way'!K814*'OddsRatio_working_3-way'!L814)+('OddsRatio_working_3-way'!K814*'OddsRatio_working_3-way'!M814)+('OddsRatio_working_3-way'!L814*'OddsRatio_working_3-way'!M814)-(3*'OddsRatio_working_3-way'!K814*'OddsRatio_working_3-way'!L814*'OddsRatio_working_3-way'!M814)</f>
        <v>#VALUE!</v>
      </c>
      <c r="Q814" s="11" t="e">
        <f>2*'OddsRatio_working_3-way'!K814*'OddsRatio_working_3-way'!L814*'OddsRatio_working_3-way'!M814</f>
        <v>#VALUE!</v>
      </c>
      <c r="R814" s="11" t="e">
        <f t="shared" si="179"/>
        <v>#VALUE!</v>
      </c>
      <c r="S814" s="11" t="e">
        <f t="shared" si="180"/>
        <v>#VALUE!</v>
      </c>
      <c r="T814" s="11" t="e">
        <f t="shared" si="181"/>
        <v>#VALUE!</v>
      </c>
      <c r="U814" s="11" t="e">
        <f>'OddsRatio_working_3-way'!S814-'OddsRatio_working_3-way'!R814^2/3</f>
        <v>#VALUE!</v>
      </c>
      <c r="V814" s="11" t="e">
        <f>'OddsRatio_working_3-way'!S814*'OddsRatio_working_3-way'!R814/3-2*'OddsRatio_working_3-way'!R814^3/27-'OddsRatio_working_3-way'!T814</f>
        <v>#VALUE!</v>
      </c>
      <c r="W814" s="11" t="e">
        <f>'OddsRatio_working_3-way'!V814^2+4*'OddsRatio_working_3-way'!U814^3/27</f>
        <v>#VALUE!</v>
      </c>
      <c r="X814" s="11" t="e">
        <f>IF('OddsRatio_working_3-way'!W814&gt;0,IF(ABS('OddsRatio_working_3-way'!V814+SQRT('OddsRatio_working_3-way'!W814))/2&gt;0,ABS('OddsRatio_working_3-way'!V814+SQRT('OddsRatio_working_3-way'!W814))/2,ABS('OddsRatio_working_3-way'!V814-SQRT('OddsRatio_working_3-way'!W814))/2),SQRT(-'OddsRatio_working_3-way'!U814^3/27))</f>
        <v>#VALUE!</v>
      </c>
      <c r="Y814" s="11" t="e">
        <f>IF('OddsRatio_working_3-way'!W814&gt;=0,IF('OddsRatio_working_3-way'!V814+SQRT('OddsRatio_working_3-way'!W814)&gt;0,0,PI()),ACOS('OddsRatio_working_3-way'!V814/(2*'OddsRatio_working_3-way'!X814)))</f>
        <v>#VALUE!</v>
      </c>
      <c r="Z814" s="11" t="e">
        <f>'OddsRatio_working_3-way'!X814^(1/3)*COS('OddsRatio_working_3-way'!Y814/3)</f>
        <v>#VALUE!</v>
      </c>
      <c r="AA814" s="11" t="e">
        <f>'OddsRatio_working_3-way'!X814^(1/3)*COS(('OddsRatio_working_3-way'!Y814+2*PI())/3)</f>
        <v>#VALUE!</v>
      </c>
      <c r="AB814" s="11" t="e">
        <f>'OddsRatio_working_3-way'!X814^(1/3)*COS(('OddsRatio_working_3-way'!Y814+4*PI())/3)</f>
        <v>#VALUE!</v>
      </c>
      <c r="AC814" s="11" t="e">
        <f>'OddsRatio_working_3-way'!X814^(1/3)*SIN('OddsRatio_working_3-way'!Y814/3)</f>
        <v>#VALUE!</v>
      </c>
      <c r="AD814" s="11" t="e">
        <f>'OddsRatio_working_3-way'!X814^(1/3)*SIN(('OddsRatio_working_3-way'!Y814+2*PI())/3)</f>
        <v>#VALUE!</v>
      </c>
      <c r="AE814" s="11" t="e">
        <f>'OddsRatio_working_3-way'!X814^(1/3)*SIN(('OddsRatio_working_3-way'!Y814+4*PI())/3)</f>
        <v>#VALUE!</v>
      </c>
      <c r="AF814" s="11" t="e">
        <f>-'OddsRatio_working_3-way'!U814/(3*'OddsRatio_working_3-way'!X814^(1/3))*COS(('OddsRatio_working_3-way'!Y814)/3)</f>
        <v>#VALUE!</v>
      </c>
      <c r="AG814" s="11" t="e">
        <f>-'OddsRatio_working_3-way'!U814/(3*'OddsRatio_working_3-way'!X814^(1/3))*COS(('OddsRatio_working_3-way'!Y814+2*PI())/3)</f>
        <v>#VALUE!</v>
      </c>
      <c r="AH814" s="11" t="e">
        <f>-'OddsRatio_working_3-way'!U814/(3*'OddsRatio_working_3-way'!X814^(1/3))*COS(('OddsRatio_working_3-way'!Y814+4*PI())/3)</f>
        <v>#VALUE!</v>
      </c>
      <c r="AI814" s="11" t="e">
        <f>'OddsRatio_working_3-way'!U814/(3*'OddsRatio_working_3-way'!X814^(1/3))*SIN(('OddsRatio_working_3-way'!Y814)/3)</f>
        <v>#VALUE!</v>
      </c>
      <c r="AJ814" s="11" t="e">
        <f>'OddsRatio_working_3-way'!U814/(3*'OddsRatio_working_3-way'!X814^(1/3))*SIN(('OddsRatio_working_3-way'!Y814+2*PI())/3)</f>
        <v>#VALUE!</v>
      </c>
      <c r="AK814" s="11" t="e">
        <f>'OddsRatio_working_3-way'!U814/(3*'OddsRatio_working_3-way'!X814^(1/3))*SIN(('OddsRatio_working_3-way'!Y814+4*PI())/3)</f>
        <v>#VALUE!</v>
      </c>
      <c r="AL814" s="11" t="e">
        <f>'OddsRatio_working_3-way'!Z814+'OddsRatio_working_3-way'!AF814</f>
        <v>#VALUE!</v>
      </c>
      <c r="AM814" s="11" t="e">
        <f>'OddsRatio_working_3-way'!AA814+'OddsRatio_working_3-way'!AG814</f>
        <v>#VALUE!</v>
      </c>
      <c r="AN814" s="11" t="e">
        <f>'OddsRatio_working_3-way'!AB814+'OddsRatio_working_3-way'!AH814</f>
        <v>#VALUE!</v>
      </c>
      <c r="AO814" s="11" t="e">
        <f>'OddsRatio_working_3-way'!AC814+'OddsRatio_working_3-way'!AI814</f>
        <v>#VALUE!</v>
      </c>
      <c r="AP814" s="11" t="e">
        <f>'OddsRatio_working_3-way'!AD814+'OddsRatio_working_3-way'!AJ814</f>
        <v>#VALUE!</v>
      </c>
      <c r="AQ814" s="11" t="e">
        <f>'OddsRatio_working_3-way'!AE814+'OddsRatio_working_3-way'!AK814</f>
        <v>#VALUE!</v>
      </c>
      <c r="AR814" s="10" t="str">
        <f>IF(A814="","",IF(('OddsRatio_working_3-way'!X814=0),IF(Q814&gt;0,-Q814^(1/3),(-Q814)^(1/3)),'OddsRatio_working_3-way'!AL814-'OddsRatio_working_3-way'!R814/3))</f>
        <v/>
      </c>
      <c r="AS814" s="11" t="e">
        <f>IF(('OddsRatio_working_3-way'!X814=0),IF(Q814&gt;0,-Q814^(1/3),(-Q814)^(1/3)),'OddsRatio_working_3-way'!AM814-'OddsRatio_working_3-way'!R814/3)</f>
        <v>#VALUE!</v>
      </c>
      <c r="AT814" s="11" t="e">
        <f>IF(('OddsRatio_working_3-way'!X814=0),IF(Q814&gt;0,-Q814^(1/3),(-Q814)^(1/3)),'OddsRatio_working_3-way'!AN814-'OddsRatio_working_3-way'!R814/3)</f>
        <v>#VALUE!</v>
      </c>
      <c r="AU814" s="11" t="e">
        <f>IF(('OddsRatio_working_3-way'!X814=0),0,'OddsRatio_working_3-way'!AO814)</f>
        <v>#VALUE!</v>
      </c>
      <c r="AV814" s="11" t="e">
        <f>IF(('OddsRatio_working_3-way'!X814=0),0,'OddsRatio_working_3-way'!AP814)</f>
        <v>#VALUE!</v>
      </c>
      <c r="AW814" s="11" t="e">
        <f>IF(('OddsRatio_working_3-way'!X814=0),0,'OddsRatio_working_3-way'!AQ814)</f>
        <v>#VALUE!</v>
      </c>
    </row>
    <row r="815" spans="1:4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9" t="e">
        <f t="shared" si="169"/>
        <v>#REF!</v>
      </c>
      <c r="E815" s="9" t="e">
        <f t="shared" si="170"/>
        <v>#REF!</v>
      </c>
      <c r="F815" s="9" t="e">
        <f t="shared" si="171"/>
        <v>#REF!</v>
      </c>
      <c r="G815" s="9" t="e">
        <f t="shared" si="172"/>
        <v>#REF!</v>
      </c>
      <c r="H815" s="9" t="e">
        <f t="shared" si="173"/>
        <v>#REF!</v>
      </c>
      <c r="I815" s="9" t="e">
        <f t="shared" si="174"/>
        <v>#REF!</v>
      </c>
      <c r="J815" s="9" t="e">
        <f t="shared" si="175"/>
        <v>#REF!</v>
      </c>
      <c r="K815" s="11" t="e">
        <f t="shared" si="176"/>
        <v>#REF!</v>
      </c>
      <c r="L815" s="11" t="e">
        <f t="shared" si="177"/>
        <v>#REF!</v>
      </c>
      <c r="M815" s="11" t="e">
        <f t="shared" si="178"/>
        <v>#REF!</v>
      </c>
      <c r="N815" s="11" t="e">
        <f>'OddsRatio_working_3-way'!K815+'OddsRatio_working_3-way'!L815+'OddsRatio_working_3-way'!M815-('OddsRatio_working_3-way'!K815*'OddsRatio_working_3-way'!L815)-('OddsRatio_working_3-way'!K815*'OddsRatio_working_3-way'!M815)-('OddsRatio_working_3-way'!L815*'OddsRatio_working_3-way'!M815)+('OddsRatio_working_3-way'!K815*'OddsRatio_working_3-way'!L815*'OddsRatio_working_3-way'!M815)-1</f>
        <v>#REF!</v>
      </c>
      <c r="O815" s="11">
        <f>0</f>
        <v>0</v>
      </c>
      <c r="P815" s="11" t="e">
        <f>('OddsRatio_working_3-way'!K815*'OddsRatio_working_3-way'!L815)+('OddsRatio_working_3-way'!K815*'OddsRatio_working_3-way'!M815)+('OddsRatio_working_3-way'!L815*'OddsRatio_working_3-way'!M815)-(3*'OddsRatio_working_3-way'!K815*'OddsRatio_working_3-way'!L815*'OddsRatio_working_3-way'!M815)</f>
        <v>#REF!</v>
      </c>
      <c r="Q815" s="11" t="e">
        <f>2*'OddsRatio_working_3-way'!K815*'OddsRatio_working_3-way'!L815*'OddsRatio_working_3-way'!M815</f>
        <v>#REF!</v>
      </c>
      <c r="R815" s="11" t="e">
        <f t="shared" si="179"/>
        <v>#REF!</v>
      </c>
      <c r="S815" s="11" t="e">
        <f t="shared" si="180"/>
        <v>#REF!</v>
      </c>
      <c r="T815" s="11" t="e">
        <f t="shared" si="181"/>
        <v>#REF!</v>
      </c>
      <c r="U815" s="11" t="e">
        <f>'OddsRatio_working_3-way'!S815-'OddsRatio_working_3-way'!R815^2/3</f>
        <v>#REF!</v>
      </c>
      <c r="V815" s="11" t="e">
        <f>'OddsRatio_working_3-way'!S815*'OddsRatio_working_3-way'!R815/3-2*'OddsRatio_working_3-way'!R815^3/27-'OddsRatio_working_3-way'!T815</f>
        <v>#REF!</v>
      </c>
      <c r="W815" s="11" t="e">
        <f>'OddsRatio_working_3-way'!V815^2+4*'OddsRatio_working_3-way'!U815^3/27</f>
        <v>#REF!</v>
      </c>
      <c r="X815" s="11" t="e">
        <f>IF('OddsRatio_working_3-way'!W815&gt;0,IF(ABS('OddsRatio_working_3-way'!V815+SQRT('OddsRatio_working_3-way'!W815))/2&gt;0,ABS('OddsRatio_working_3-way'!V815+SQRT('OddsRatio_working_3-way'!W815))/2,ABS('OddsRatio_working_3-way'!V815-SQRT('OddsRatio_working_3-way'!W815))/2),SQRT(-'OddsRatio_working_3-way'!U815^3/27))</f>
        <v>#REF!</v>
      </c>
      <c r="Y815" s="11" t="e">
        <f>IF('OddsRatio_working_3-way'!W815&gt;=0,IF('OddsRatio_working_3-way'!V815+SQRT('OddsRatio_working_3-way'!W815)&gt;0,0,PI()),ACOS('OddsRatio_working_3-way'!V815/(2*'OddsRatio_working_3-way'!X815)))</f>
        <v>#REF!</v>
      </c>
      <c r="Z815" s="11" t="e">
        <f>'OddsRatio_working_3-way'!X815^(1/3)*COS('OddsRatio_working_3-way'!Y815/3)</f>
        <v>#REF!</v>
      </c>
      <c r="AA815" s="11" t="e">
        <f>'OddsRatio_working_3-way'!X815^(1/3)*COS(('OddsRatio_working_3-way'!Y815+2*PI())/3)</f>
        <v>#REF!</v>
      </c>
      <c r="AB815" s="11" t="e">
        <f>'OddsRatio_working_3-way'!X815^(1/3)*COS(('OddsRatio_working_3-way'!Y815+4*PI())/3)</f>
        <v>#REF!</v>
      </c>
      <c r="AC815" s="11" t="e">
        <f>'OddsRatio_working_3-way'!X815^(1/3)*SIN('OddsRatio_working_3-way'!Y815/3)</f>
        <v>#REF!</v>
      </c>
      <c r="AD815" s="11" t="e">
        <f>'OddsRatio_working_3-way'!X815^(1/3)*SIN(('OddsRatio_working_3-way'!Y815+2*PI())/3)</f>
        <v>#REF!</v>
      </c>
      <c r="AE815" s="11" t="e">
        <f>'OddsRatio_working_3-way'!X815^(1/3)*SIN(('OddsRatio_working_3-way'!Y815+4*PI())/3)</f>
        <v>#REF!</v>
      </c>
      <c r="AF815" s="11" t="e">
        <f>-'OddsRatio_working_3-way'!U815/(3*'OddsRatio_working_3-way'!X815^(1/3))*COS(('OddsRatio_working_3-way'!Y815)/3)</f>
        <v>#REF!</v>
      </c>
      <c r="AG815" s="11" t="e">
        <f>-'OddsRatio_working_3-way'!U815/(3*'OddsRatio_working_3-way'!X815^(1/3))*COS(('OddsRatio_working_3-way'!Y815+2*PI())/3)</f>
        <v>#REF!</v>
      </c>
      <c r="AH815" s="11" t="e">
        <f>-'OddsRatio_working_3-way'!U815/(3*'OddsRatio_working_3-way'!X815^(1/3))*COS(('OddsRatio_working_3-way'!Y815+4*PI())/3)</f>
        <v>#REF!</v>
      </c>
      <c r="AI815" s="11" t="e">
        <f>'OddsRatio_working_3-way'!U815/(3*'OddsRatio_working_3-way'!X815^(1/3))*SIN(('OddsRatio_working_3-way'!Y815)/3)</f>
        <v>#REF!</v>
      </c>
      <c r="AJ815" s="11" t="e">
        <f>'OddsRatio_working_3-way'!U815/(3*'OddsRatio_working_3-way'!X815^(1/3))*SIN(('OddsRatio_working_3-way'!Y815+2*PI())/3)</f>
        <v>#REF!</v>
      </c>
      <c r="AK815" s="11" t="e">
        <f>'OddsRatio_working_3-way'!U815/(3*'OddsRatio_working_3-way'!X815^(1/3))*SIN(('OddsRatio_working_3-way'!Y815+4*PI())/3)</f>
        <v>#REF!</v>
      </c>
      <c r="AL815" s="11" t="e">
        <f>'OddsRatio_working_3-way'!Z815+'OddsRatio_working_3-way'!AF815</f>
        <v>#REF!</v>
      </c>
      <c r="AM815" s="11" t="e">
        <f>'OddsRatio_working_3-way'!AA815+'OddsRatio_working_3-way'!AG815</f>
        <v>#REF!</v>
      </c>
      <c r="AN815" s="11" t="e">
        <f>'OddsRatio_working_3-way'!AB815+'OddsRatio_working_3-way'!AH815</f>
        <v>#REF!</v>
      </c>
      <c r="AO815" s="11" t="e">
        <f>'OddsRatio_working_3-way'!AC815+'OddsRatio_working_3-way'!AI815</f>
        <v>#REF!</v>
      </c>
      <c r="AP815" s="11" t="e">
        <f>'OddsRatio_working_3-way'!AD815+'OddsRatio_working_3-way'!AJ815</f>
        <v>#REF!</v>
      </c>
      <c r="AQ815" s="11" t="e">
        <f>'OddsRatio_working_3-way'!AE815+'OddsRatio_working_3-way'!AK815</f>
        <v>#REF!</v>
      </c>
      <c r="AR815" s="10" t="e">
        <f>IF(A815="","",IF(('OddsRatio_working_3-way'!X815=0),IF(Q815&gt;0,-Q815^(1/3),(-Q815)^(1/3)),'OddsRatio_working_3-way'!AL815-'OddsRatio_working_3-way'!R815/3))</f>
        <v>#REF!</v>
      </c>
      <c r="AS815" s="11" t="e">
        <f>IF(('OddsRatio_working_3-way'!X815=0),IF(Q815&gt;0,-Q815^(1/3),(-Q815)^(1/3)),'OddsRatio_working_3-way'!AM815-'OddsRatio_working_3-way'!R815/3)</f>
        <v>#REF!</v>
      </c>
      <c r="AT815" s="11" t="e">
        <f>IF(('OddsRatio_working_3-way'!X815=0),IF(Q815&gt;0,-Q815^(1/3),(-Q815)^(1/3)),'OddsRatio_working_3-way'!AN815-'OddsRatio_working_3-way'!R815/3)</f>
        <v>#REF!</v>
      </c>
      <c r="AU815" s="11" t="e">
        <f>IF(('OddsRatio_working_3-way'!X815=0),0,'OddsRatio_working_3-way'!AO815)</f>
        <v>#REF!</v>
      </c>
      <c r="AV815" s="11" t="e">
        <f>IF(('OddsRatio_working_3-way'!X815=0),0,'OddsRatio_working_3-way'!AP815)</f>
        <v>#REF!</v>
      </c>
      <c r="AW815" s="11" t="e">
        <f>IF(('OddsRatio_working_3-way'!X815=0),0,'OddsRatio_working_3-way'!AQ815)</f>
        <v>#REF!</v>
      </c>
    </row>
    <row r="816" spans="1:4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9" t="e">
        <f t="shared" si="169"/>
        <v>#REF!</v>
      </c>
      <c r="E816" s="9" t="e">
        <f t="shared" si="170"/>
        <v>#REF!</v>
      </c>
      <c r="F816" s="9" t="e">
        <f t="shared" si="171"/>
        <v>#REF!</v>
      </c>
      <c r="G816" s="9" t="e">
        <f t="shared" si="172"/>
        <v>#REF!</v>
      </c>
      <c r="H816" s="9" t="e">
        <f t="shared" si="173"/>
        <v>#REF!</v>
      </c>
      <c r="I816" s="9" t="e">
        <f t="shared" si="174"/>
        <v>#REF!</v>
      </c>
      <c r="J816" s="9" t="e">
        <f t="shared" si="175"/>
        <v>#REF!</v>
      </c>
      <c r="K816" s="11" t="e">
        <f t="shared" si="176"/>
        <v>#REF!</v>
      </c>
      <c r="L816" s="11" t="e">
        <f t="shared" si="177"/>
        <v>#REF!</v>
      </c>
      <c r="M816" s="11" t="e">
        <f t="shared" si="178"/>
        <v>#REF!</v>
      </c>
      <c r="N816" s="11" t="e">
        <f>'OddsRatio_working_3-way'!K816+'OddsRatio_working_3-way'!L816+'OddsRatio_working_3-way'!M816-('OddsRatio_working_3-way'!K816*'OddsRatio_working_3-way'!L816)-('OddsRatio_working_3-way'!K816*'OddsRatio_working_3-way'!M816)-('OddsRatio_working_3-way'!L816*'OddsRatio_working_3-way'!M816)+('OddsRatio_working_3-way'!K816*'OddsRatio_working_3-way'!L816*'OddsRatio_working_3-way'!M816)-1</f>
        <v>#REF!</v>
      </c>
      <c r="O816" s="11">
        <f>0</f>
        <v>0</v>
      </c>
      <c r="P816" s="11" t="e">
        <f>('OddsRatio_working_3-way'!K816*'OddsRatio_working_3-way'!L816)+('OddsRatio_working_3-way'!K816*'OddsRatio_working_3-way'!M816)+('OddsRatio_working_3-way'!L816*'OddsRatio_working_3-way'!M816)-(3*'OddsRatio_working_3-way'!K816*'OddsRatio_working_3-way'!L816*'OddsRatio_working_3-way'!M816)</f>
        <v>#REF!</v>
      </c>
      <c r="Q816" s="11" t="e">
        <f>2*'OddsRatio_working_3-way'!K816*'OddsRatio_working_3-way'!L816*'OddsRatio_working_3-way'!M816</f>
        <v>#REF!</v>
      </c>
      <c r="R816" s="11" t="e">
        <f t="shared" si="179"/>
        <v>#REF!</v>
      </c>
      <c r="S816" s="11" t="e">
        <f t="shared" si="180"/>
        <v>#REF!</v>
      </c>
      <c r="T816" s="11" t="e">
        <f t="shared" si="181"/>
        <v>#REF!</v>
      </c>
      <c r="U816" s="11" t="e">
        <f>'OddsRatio_working_3-way'!S816-'OddsRatio_working_3-way'!R816^2/3</f>
        <v>#REF!</v>
      </c>
      <c r="V816" s="11" t="e">
        <f>'OddsRatio_working_3-way'!S816*'OddsRatio_working_3-way'!R816/3-2*'OddsRatio_working_3-way'!R816^3/27-'OddsRatio_working_3-way'!T816</f>
        <v>#REF!</v>
      </c>
      <c r="W816" s="11" t="e">
        <f>'OddsRatio_working_3-way'!V816^2+4*'OddsRatio_working_3-way'!U816^3/27</f>
        <v>#REF!</v>
      </c>
      <c r="X816" s="11" t="e">
        <f>IF('OddsRatio_working_3-way'!W816&gt;0,IF(ABS('OddsRatio_working_3-way'!V816+SQRT('OddsRatio_working_3-way'!W816))/2&gt;0,ABS('OddsRatio_working_3-way'!V816+SQRT('OddsRatio_working_3-way'!W816))/2,ABS('OddsRatio_working_3-way'!V816-SQRT('OddsRatio_working_3-way'!W816))/2),SQRT(-'OddsRatio_working_3-way'!U816^3/27))</f>
        <v>#REF!</v>
      </c>
      <c r="Y816" s="11" t="e">
        <f>IF('OddsRatio_working_3-way'!W816&gt;=0,IF('OddsRatio_working_3-way'!V816+SQRT('OddsRatio_working_3-way'!W816)&gt;0,0,PI()),ACOS('OddsRatio_working_3-way'!V816/(2*'OddsRatio_working_3-way'!X816)))</f>
        <v>#REF!</v>
      </c>
      <c r="Z816" s="11" t="e">
        <f>'OddsRatio_working_3-way'!X816^(1/3)*COS('OddsRatio_working_3-way'!Y816/3)</f>
        <v>#REF!</v>
      </c>
      <c r="AA816" s="11" t="e">
        <f>'OddsRatio_working_3-way'!X816^(1/3)*COS(('OddsRatio_working_3-way'!Y816+2*PI())/3)</f>
        <v>#REF!</v>
      </c>
      <c r="AB816" s="11" t="e">
        <f>'OddsRatio_working_3-way'!X816^(1/3)*COS(('OddsRatio_working_3-way'!Y816+4*PI())/3)</f>
        <v>#REF!</v>
      </c>
      <c r="AC816" s="11" t="e">
        <f>'OddsRatio_working_3-way'!X816^(1/3)*SIN('OddsRatio_working_3-way'!Y816/3)</f>
        <v>#REF!</v>
      </c>
      <c r="AD816" s="11" t="e">
        <f>'OddsRatio_working_3-way'!X816^(1/3)*SIN(('OddsRatio_working_3-way'!Y816+2*PI())/3)</f>
        <v>#REF!</v>
      </c>
      <c r="AE816" s="11" t="e">
        <f>'OddsRatio_working_3-way'!X816^(1/3)*SIN(('OddsRatio_working_3-way'!Y816+4*PI())/3)</f>
        <v>#REF!</v>
      </c>
      <c r="AF816" s="11" t="e">
        <f>-'OddsRatio_working_3-way'!U816/(3*'OddsRatio_working_3-way'!X816^(1/3))*COS(('OddsRatio_working_3-way'!Y816)/3)</f>
        <v>#REF!</v>
      </c>
      <c r="AG816" s="11" t="e">
        <f>-'OddsRatio_working_3-way'!U816/(3*'OddsRatio_working_3-way'!X816^(1/3))*COS(('OddsRatio_working_3-way'!Y816+2*PI())/3)</f>
        <v>#REF!</v>
      </c>
      <c r="AH816" s="11" t="e">
        <f>-'OddsRatio_working_3-way'!U816/(3*'OddsRatio_working_3-way'!X816^(1/3))*COS(('OddsRatio_working_3-way'!Y816+4*PI())/3)</f>
        <v>#REF!</v>
      </c>
      <c r="AI816" s="11" t="e">
        <f>'OddsRatio_working_3-way'!U816/(3*'OddsRatio_working_3-way'!X816^(1/3))*SIN(('OddsRatio_working_3-way'!Y816)/3)</f>
        <v>#REF!</v>
      </c>
      <c r="AJ816" s="11" t="e">
        <f>'OddsRatio_working_3-way'!U816/(3*'OddsRatio_working_3-way'!X816^(1/3))*SIN(('OddsRatio_working_3-way'!Y816+2*PI())/3)</f>
        <v>#REF!</v>
      </c>
      <c r="AK816" s="11" t="e">
        <f>'OddsRatio_working_3-way'!U816/(3*'OddsRatio_working_3-way'!X816^(1/3))*SIN(('OddsRatio_working_3-way'!Y816+4*PI())/3)</f>
        <v>#REF!</v>
      </c>
      <c r="AL816" s="11" t="e">
        <f>'OddsRatio_working_3-way'!Z816+'OddsRatio_working_3-way'!AF816</f>
        <v>#REF!</v>
      </c>
      <c r="AM816" s="11" t="e">
        <f>'OddsRatio_working_3-way'!AA816+'OddsRatio_working_3-way'!AG816</f>
        <v>#REF!</v>
      </c>
      <c r="AN816" s="11" t="e">
        <f>'OddsRatio_working_3-way'!AB816+'OddsRatio_working_3-way'!AH816</f>
        <v>#REF!</v>
      </c>
      <c r="AO816" s="11" t="e">
        <f>'OddsRatio_working_3-way'!AC816+'OddsRatio_working_3-way'!AI816</f>
        <v>#REF!</v>
      </c>
      <c r="AP816" s="11" t="e">
        <f>'OddsRatio_working_3-way'!AD816+'OddsRatio_working_3-way'!AJ816</f>
        <v>#REF!</v>
      </c>
      <c r="AQ816" s="11" t="e">
        <f>'OddsRatio_working_3-way'!AE816+'OddsRatio_working_3-way'!AK816</f>
        <v>#REF!</v>
      </c>
      <c r="AR816" s="10" t="e">
        <f>IF(A816="","",IF(('OddsRatio_working_3-way'!X816=0),IF(Q816&gt;0,-Q816^(1/3),(-Q816)^(1/3)),'OddsRatio_working_3-way'!AL816-'OddsRatio_working_3-way'!R816/3))</f>
        <v>#REF!</v>
      </c>
      <c r="AS816" s="11" t="e">
        <f>IF(('OddsRatio_working_3-way'!X816=0),IF(Q816&gt;0,-Q816^(1/3),(-Q816)^(1/3)),'OddsRatio_working_3-way'!AM816-'OddsRatio_working_3-way'!R816/3)</f>
        <v>#REF!</v>
      </c>
      <c r="AT816" s="11" t="e">
        <f>IF(('OddsRatio_working_3-way'!X816=0),IF(Q816&gt;0,-Q816^(1/3),(-Q816)^(1/3)),'OddsRatio_working_3-way'!AN816-'OddsRatio_working_3-way'!R816/3)</f>
        <v>#REF!</v>
      </c>
      <c r="AU816" s="11" t="e">
        <f>IF(('OddsRatio_working_3-way'!X816=0),0,'OddsRatio_working_3-way'!AO816)</f>
        <v>#REF!</v>
      </c>
      <c r="AV816" s="11" t="e">
        <f>IF(('OddsRatio_working_3-way'!X816=0),0,'OddsRatio_working_3-way'!AP816)</f>
        <v>#REF!</v>
      </c>
      <c r="AW816" s="11" t="e">
        <f>IF(('OddsRatio_working_3-way'!X816=0),0,'OddsRatio_working_3-way'!AQ816)</f>
        <v>#REF!</v>
      </c>
    </row>
    <row r="817" spans="1:4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9" t="e">
        <f t="shared" si="169"/>
        <v>#VALUE!</v>
      </c>
      <c r="E817" s="9" t="e">
        <f t="shared" si="170"/>
        <v>#VALUE!</v>
      </c>
      <c r="F817" s="9" t="e">
        <f t="shared" si="171"/>
        <v>#VALUE!</v>
      </c>
      <c r="G817" s="9" t="str">
        <f t="shared" si="172"/>
        <v/>
      </c>
      <c r="H817" s="9" t="str">
        <f t="shared" si="173"/>
        <v/>
      </c>
      <c r="I817" s="9" t="str">
        <f t="shared" si="174"/>
        <v/>
      </c>
      <c r="J817" s="9" t="str">
        <f t="shared" si="175"/>
        <v/>
      </c>
      <c r="K817" s="11" t="e">
        <f t="shared" si="176"/>
        <v>#VALUE!</v>
      </c>
      <c r="L817" s="11" t="e">
        <f t="shared" si="177"/>
        <v>#VALUE!</v>
      </c>
      <c r="M817" s="11" t="e">
        <f t="shared" si="178"/>
        <v>#VALUE!</v>
      </c>
      <c r="N817" s="11" t="e">
        <f>'OddsRatio_working_3-way'!K817+'OddsRatio_working_3-way'!L817+'OddsRatio_working_3-way'!M817-('OddsRatio_working_3-way'!K817*'OddsRatio_working_3-way'!L817)-('OddsRatio_working_3-way'!K817*'OddsRatio_working_3-way'!M817)-('OddsRatio_working_3-way'!L817*'OddsRatio_working_3-way'!M817)+('OddsRatio_working_3-way'!K817*'OddsRatio_working_3-way'!L817*'OddsRatio_working_3-way'!M817)-1</f>
        <v>#VALUE!</v>
      </c>
      <c r="O817" s="11">
        <f>0</f>
        <v>0</v>
      </c>
      <c r="P817" s="11" t="e">
        <f>('OddsRatio_working_3-way'!K817*'OddsRatio_working_3-way'!L817)+('OddsRatio_working_3-way'!K817*'OddsRatio_working_3-way'!M817)+('OddsRatio_working_3-way'!L817*'OddsRatio_working_3-way'!M817)-(3*'OddsRatio_working_3-way'!K817*'OddsRatio_working_3-way'!L817*'OddsRatio_working_3-way'!M817)</f>
        <v>#VALUE!</v>
      </c>
      <c r="Q817" s="11" t="e">
        <f>2*'OddsRatio_working_3-way'!K817*'OddsRatio_working_3-way'!L817*'OddsRatio_working_3-way'!M817</f>
        <v>#VALUE!</v>
      </c>
      <c r="R817" s="11" t="e">
        <f t="shared" si="179"/>
        <v>#VALUE!</v>
      </c>
      <c r="S817" s="11" t="e">
        <f t="shared" si="180"/>
        <v>#VALUE!</v>
      </c>
      <c r="T817" s="11" t="e">
        <f t="shared" si="181"/>
        <v>#VALUE!</v>
      </c>
      <c r="U817" s="11" t="e">
        <f>'OddsRatio_working_3-way'!S817-'OddsRatio_working_3-way'!R817^2/3</f>
        <v>#VALUE!</v>
      </c>
      <c r="V817" s="11" t="e">
        <f>'OddsRatio_working_3-way'!S817*'OddsRatio_working_3-way'!R817/3-2*'OddsRatio_working_3-way'!R817^3/27-'OddsRatio_working_3-way'!T817</f>
        <v>#VALUE!</v>
      </c>
      <c r="W817" s="11" t="e">
        <f>'OddsRatio_working_3-way'!V817^2+4*'OddsRatio_working_3-way'!U817^3/27</f>
        <v>#VALUE!</v>
      </c>
      <c r="X817" s="11" t="e">
        <f>IF('OddsRatio_working_3-way'!W817&gt;0,IF(ABS('OddsRatio_working_3-way'!V817+SQRT('OddsRatio_working_3-way'!W817))/2&gt;0,ABS('OddsRatio_working_3-way'!V817+SQRT('OddsRatio_working_3-way'!W817))/2,ABS('OddsRatio_working_3-way'!V817-SQRT('OddsRatio_working_3-way'!W817))/2),SQRT(-'OddsRatio_working_3-way'!U817^3/27))</f>
        <v>#VALUE!</v>
      </c>
      <c r="Y817" s="11" t="e">
        <f>IF('OddsRatio_working_3-way'!W817&gt;=0,IF('OddsRatio_working_3-way'!V817+SQRT('OddsRatio_working_3-way'!W817)&gt;0,0,PI()),ACOS('OddsRatio_working_3-way'!V817/(2*'OddsRatio_working_3-way'!X817)))</f>
        <v>#VALUE!</v>
      </c>
      <c r="Z817" s="11" t="e">
        <f>'OddsRatio_working_3-way'!X817^(1/3)*COS('OddsRatio_working_3-way'!Y817/3)</f>
        <v>#VALUE!</v>
      </c>
      <c r="AA817" s="11" t="e">
        <f>'OddsRatio_working_3-way'!X817^(1/3)*COS(('OddsRatio_working_3-way'!Y817+2*PI())/3)</f>
        <v>#VALUE!</v>
      </c>
      <c r="AB817" s="11" t="e">
        <f>'OddsRatio_working_3-way'!X817^(1/3)*COS(('OddsRatio_working_3-way'!Y817+4*PI())/3)</f>
        <v>#VALUE!</v>
      </c>
      <c r="AC817" s="11" t="e">
        <f>'OddsRatio_working_3-way'!X817^(1/3)*SIN('OddsRatio_working_3-way'!Y817/3)</f>
        <v>#VALUE!</v>
      </c>
      <c r="AD817" s="11" t="e">
        <f>'OddsRatio_working_3-way'!X817^(1/3)*SIN(('OddsRatio_working_3-way'!Y817+2*PI())/3)</f>
        <v>#VALUE!</v>
      </c>
      <c r="AE817" s="11" t="e">
        <f>'OddsRatio_working_3-way'!X817^(1/3)*SIN(('OddsRatio_working_3-way'!Y817+4*PI())/3)</f>
        <v>#VALUE!</v>
      </c>
      <c r="AF817" s="11" t="e">
        <f>-'OddsRatio_working_3-way'!U817/(3*'OddsRatio_working_3-way'!X817^(1/3))*COS(('OddsRatio_working_3-way'!Y817)/3)</f>
        <v>#VALUE!</v>
      </c>
      <c r="AG817" s="11" t="e">
        <f>-'OddsRatio_working_3-way'!U817/(3*'OddsRatio_working_3-way'!X817^(1/3))*COS(('OddsRatio_working_3-way'!Y817+2*PI())/3)</f>
        <v>#VALUE!</v>
      </c>
      <c r="AH817" s="11" t="e">
        <f>-'OddsRatio_working_3-way'!U817/(3*'OddsRatio_working_3-way'!X817^(1/3))*COS(('OddsRatio_working_3-way'!Y817+4*PI())/3)</f>
        <v>#VALUE!</v>
      </c>
      <c r="AI817" s="11" t="e">
        <f>'OddsRatio_working_3-way'!U817/(3*'OddsRatio_working_3-way'!X817^(1/3))*SIN(('OddsRatio_working_3-way'!Y817)/3)</f>
        <v>#VALUE!</v>
      </c>
      <c r="AJ817" s="11" t="e">
        <f>'OddsRatio_working_3-way'!U817/(3*'OddsRatio_working_3-way'!X817^(1/3))*SIN(('OddsRatio_working_3-way'!Y817+2*PI())/3)</f>
        <v>#VALUE!</v>
      </c>
      <c r="AK817" s="11" t="e">
        <f>'OddsRatio_working_3-way'!U817/(3*'OddsRatio_working_3-way'!X817^(1/3))*SIN(('OddsRatio_working_3-way'!Y817+4*PI())/3)</f>
        <v>#VALUE!</v>
      </c>
      <c r="AL817" s="11" t="e">
        <f>'OddsRatio_working_3-way'!Z817+'OddsRatio_working_3-way'!AF817</f>
        <v>#VALUE!</v>
      </c>
      <c r="AM817" s="11" t="e">
        <f>'OddsRatio_working_3-way'!AA817+'OddsRatio_working_3-way'!AG817</f>
        <v>#VALUE!</v>
      </c>
      <c r="AN817" s="11" t="e">
        <f>'OddsRatio_working_3-way'!AB817+'OddsRatio_working_3-way'!AH817</f>
        <v>#VALUE!</v>
      </c>
      <c r="AO817" s="11" t="e">
        <f>'OddsRatio_working_3-way'!AC817+'OddsRatio_working_3-way'!AI817</f>
        <v>#VALUE!</v>
      </c>
      <c r="AP817" s="11" t="e">
        <f>'OddsRatio_working_3-way'!AD817+'OddsRatio_working_3-way'!AJ817</f>
        <v>#VALUE!</v>
      </c>
      <c r="AQ817" s="11" t="e">
        <f>'OddsRatio_working_3-way'!AE817+'OddsRatio_working_3-way'!AK817</f>
        <v>#VALUE!</v>
      </c>
      <c r="AR817" s="10" t="str">
        <f>IF(A817="","",IF(('OddsRatio_working_3-way'!X817=0),IF(Q817&gt;0,-Q817^(1/3),(-Q817)^(1/3)),'OddsRatio_working_3-way'!AL817-'OddsRatio_working_3-way'!R817/3))</f>
        <v/>
      </c>
      <c r="AS817" s="11" t="e">
        <f>IF(('OddsRatio_working_3-way'!X817=0),IF(Q817&gt;0,-Q817^(1/3),(-Q817)^(1/3)),'OddsRatio_working_3-way'!AM817-'OddsRatio_working_3-way'!R817/3)</f>
        <v>#VALUE!</v>
      </c>
      <c r="AT817" s="11" t="e">
        <f>IF(('OddsRatio_working_3-way'!X817=0),IF(Q817&gt;0,-Q817^(1/3),(-Q817)^(1/3)),'OddsRatio_working_3-way'!AN817-'OddsRatio_working_3-way'!R817/3)</f>
        <v>#VALUE!</v>
      </c>
      <c r="AU817" s="11" t="e">
        <f>IF(('OddsRatio_working_3-way'!X817=0),0,'OddsRatio_working_3-way'!AO817)</f>
        <v>#VALUE!</v>
      </c>
      <c r="AV817" s="11" t="e">
        <f>IF(('OddsRatio_working_3-way'!X817=0),0,'OddsRatio_working_3-way'!AP817)</f>
        <v>#VALUE!</v>
      </c>
      <c r="AW817" s="11" t="e">
        <f>IF(('OddsRatio_working_3-way'!X817=0),0,'OddsRatio_working_3-way'!AQ817)</f>
        <v>#VALUE!</v>
      </c>
    </row>
    <row r="818" spans="1:4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9" t="e">
        <f t="shared" si="169"/>
        <v>#VALUE!</v>
      </c>
      <c r="E818" s="9" t="e">
        <f t="shared" si="170"/>
        <v>#VALUE!</v>
      </c>
      <c r="F818" s="9" t="e">
        <f t="shared" si="171"/>
        <v>#VALUE!</v>
      </c>
      <c r="G818" s="9" t="str">
        <f t="shared" si="172"/>
        <v/>
      </c>
      <c r="H818" s="9" t="str">
        <f t="shared" si="173"/>
        <v/>
      </c>
      <c r="I818" s="9" t="str">
        <f t="shared" si="174"/>
        <v/>
      </c>
      <c r="J818" s="9" t="str">
        <f t="shared" si="175"/>
        <v/>
      </c>
      <c r="K818" s="11" t="e">
        <f t="shared" si="176"/>
        <v>#VALUE!</v>
      </c>
      <c r="L818" s="11" t="e">
        <f t="shared" si="177"/>
        <v>#VALUE!</v>
      </c>
      <c r="M818" s="11" t="e">
        <f t="shared" si="178"/>
        <v>#VALUE!</v>
      </c>
      <c r="N818" s="11" t="e">
        <f>'OddsRatio_working_3-way'!K818+'OddsRatio_working_3-way'!L818+'OddsRatio_working_3-way'!M818-('OddsRatio_working_3-way'!K818*'OddsRatio_working_3-way'!L818)-('OddsRatio_working_3-way'!K818*'OddsRatio_working_3-way'!M818)-('OddsRatio_working_3-way'!L818*'OddsRatio_working_3-way'!M818)+('OddsRatio_working_3-way'!K818*'OddsRatio_working_3-way'!L818*'OddsRatio_working_3-way'!M818)-1</f>
        <v>#VALUE!</v>
      </c>
      <c r="O818" s="11">
        <f>0</f>
        <v>0</v>
      </c>
      <c r="P818" s="11" t="e">
        <f>('OddsRatio_working_3-way'!K818*'OddsRatio_working_3-way'!L818)+('OddsRatio_working_3-way'!K818*'OddsRatio_working_3-way'!M818)+('OddsRatio_working_3-way'!L818*'OddsRatio_working_3-way'!M818)-(3*'OddsRatio_working_3-way'!K818*'OddsRatio_working_3-way'!L818*'OddsRatio_working_3-way'!M818)</f>
        <v>#VALUE!</v>
      </c>
      <c r="Q818" s="11" t="e">
        <f>2*'OddsRatio_working_3-way'!K818*'OddsRatio_working_3-way'!L818*'OddsRatio_working_3-way'!M818</f>
        <v>#VALUE!</v>
      </c>
      <c r="R818" s="11" t="e">
        <f t="shared" si="179"/>
        <v>#VALUE!</v>
      </c>
      <c r="S818" s="11" t="e">
        <f t="shared" si="180"/>
        <v>#VALUE!</v>
      </c>
      <c r="T818" s="11" t="e">
        <f t="shared" si="181"/>
        <v>#VALUE!</v>
      </c>
      <c r="U818" s="11" t="e">
        <f>'OddsRatio_working_3-way'!S818-'OddsRatio_working_3-way'!R818^2/3</f>
        <v>#VALUE!</v>
      </c>
      <c r="V818" s="11" t="e">
        <f>'OddsRatio_working_3-way'!S818*'OddsRatio_working_3-way'!R818/3-2*'OddsRatio_working_3-way'!R818^3/27-'OddsRatio_working_3-way'!T818</f>
        <v>#VALUE!</v>
      </c>
      <c r="W818" s="11" t="e">
        <f>'OddsRatio_working_3-way'!V818^2+4*'OddsRatio_working_3-way'!U818^3/27</f>
        <v>#VALUE!</v>
      </c>
      <c r="X818" s="11" t="e">
        <f>IF('OddsRatio_working_3-way'!W818&gt;0,IF(ABS('OddsRatio_working_3-way'!V818+SQRT('OddsRatio_working_3-way'!W818))/2&gt;0,ABS('OddsRatio_working_3-way'!V818+SQRT('OddsRatio_working_3-way'!W818))/2,ABS('OddsRatio_working_3-way'!V818-SQRT('OddsRatio_working_3-way'!W818))/2),SQRT(-'OddsRatio_working_3-way'!U818^3/27))</f>
        <v>#VALUE!</v>
      </c>
      <c r="Y818" s="11" t="e">
        <f>IF('OddsRatio_working_3-way'!W818&gt;=0,IF('OddsRatio_working_3-way'!V818+SQRT('OddsRatio_working_3-way'!W818)&gt;0,0,PI()),ACOS('OddsRatio_working_3-way'!V818/(2*'OddsRatio_working_3-way'!X818)))</f>
        <v>#VALUE!</v>
      </c>
      <c r="Z818" s="11" t="e">
        <f>'OddsRatio_working_3-way'!X818^(1/3)*COS('OddsRatio_working_3-way'!Y818/3)</f>
        <v>#VALUE!</v>
      </c>
      <c r="AA818" s="11" t="e">
        <f>'OddsRatio_working_3-way'!X818^(1/3)*COS(('OddsRatio_working_3-way'!Y818+2*PI())/3)</f>
        <v>#VALUE!</v>
      </c>
      <c r="AB818" s="11" t="e">
        <f>'OddsRatio_working_3-way'!X818^(1/3)*COS(('OddsRatio_working_3-way'!Y818+4*PI())/3)</f>
        <v>#VALUE!</v>
      </c>
      <c r="AC818" s="11" t="e">
        <f>'OddsRatio_working_3-way'!X818^(1/3)*SIN('OddsRatio_working_3-way'!Y818/3)</f>
        <v>#VALUE!</v>
      </c>
      <c r="AD818" s="11" t="e">
        <f>'OddsRatio_working_3-way'!X818^(1/3)*SIN(('OddsRatio_working_3-way'!Y818+2*PI())/3)</f>
        <v>#VALUE!</v>
      </c>
      <c r="AE818" s="11" t="e">
        <f>'OddsRatio_working_3-way'!X818^(1/3)*SIN(('OddsRatio_working_3-way'!Y818+4*PI())/3)</f>
        <v>#VALUE!</v>
      </c>
      <c r="AF818" s="11" t="e">
        <f>-'OddsRatio_working_3-way'!U818/(3*'OddsRatio_working_3-way'!X818^(1/3))*COS(('OddsRatio_working_3-way'!Y818)/3)</f>
        <v>#VALUE!</v>
      </c>
      <c r="AG818" s="11" t="e">
        <f>-'OddsRatio_working_3-way'!U818/(3*'OddsRatio_working_3-way'!X818^(1/3))*COS(('OddsRatio_working_3-way'!Y818+2*PI())/3)</f>
        <v>#VALUE!</v>
      </c>
      <c r="AH818" s="11" t="e">
        <f>-'OddsRatio_working_3-way'!U818/(3*'OddsRatio_working_3-way'!X818^(1/3))*COS(('OddsRatio_working_3-way'!Y818+4*PI())/3)</f>
        <v>#VALUE!</v>
      </c>
      <c r="AI818" s="11" t="e">
        <f>'OddsRatio_working_3-way'!U818/(3*'OddsRatio_working_3-way'!X818^(1/3))*SIN(('OddsRatio_working_3-way'!Y818)/3)</f>
        <v>#VALUE!</v>
      </c>
      <c r="AJ818" s="11" t="e">
        <f>'OddsRatio_working_3-way'!U818/(3*'OddsRatio_working_3-way'!X818^(1/3))*SIN(('OddsRatio_working_3-way'!Y818+2*PI())/3)</f>
        <v>#VALUE!</v>
      </c>
      <c r="AK818" s="11" t="e">
        <f>'OddsRatio_working_3-way'!U818/(3*'OddsRatio_working_3-way'!X818^(1/3))*SIN(('OddsRatio_working_3-way'!Y818+4*PI())/3)</f>
        <v>#VALUE!</v>
      </c>
      <c r="AL818" s="11" t="e">
        <f>'OddsRatio_working_3-way'!Z818+'OddsRatio_working_3-way'!AF818</f>
        <v>#VALUE!</v>
      </c>
      <c r="AM818" s="11" t="e">
        <f>'OddsRatio_working_3-way'!AA818+'OddsRatio_working_3-way'!AG818</f>
        <v>#VALUE!</v>
      </c>
      <c r="AN818" s="11" t="e">
        <f>'OddsRatio_working_3-way'!AB818+'OddsRatio_working_3-way'!AH818</f>
        <v>#VALUE!</v>
      </c>
      <c r="AO818" s="11" t="e">
        <f>'OddsRatio_working_3-way'!AC818+'OddsRatio_working_3-way'!AI818</f>
        <v>#VALUE!</v>
      </c>
      <c r="AP818" s="11" t="e">
        <f>'OddsRatio_working_3-way'!AD818+'OddsRatio_working_3-way'!AJ818</f>
        <v>#VALUE!</v>
      </c>
      <c r="AQ818" s="11" t="e">
        <f>'OddsRatio_working_3-way'!AE818+'OddsRatio_working_3-way'!AK818</f>
        <v>#VALUE!</v>
      </c>
      <c r="AR818" s="10" t="str">
        <f>IF(A818="","",IF(('OddsRatio_working_3-way'!X818=0),IF(Q818&gt;0,-Q818^(1/3),(-Q818)^(1/3)),'OddsRatio_working_3-way'!AL818-'OddsRatio_working_3-way'!R818/3))</f>
        <v/>
      </c>
      <c r="AS818" s="11" t="e">
        <f>IF(('OddsRatio_working_3-way'!X818=0),IF(Q818&gt;0,-Q818^(1/3),(-Q818)^(1/3)),'OddsRatio_working_3-way'!AM818-'OddsRatio_working_3-way'!R818/3)</f>
        <v>#VALUE!</v>
      </c>
      <c r="AT818" s="11" t="e">
        <f>IF(('OddsRatio_working_3-way'!X818=0),IF(Q818&gt;0,-Q818^(1/3),(-Q818)^(1/3)),'OddsRatio_working_3-way'!AN818-'OddsRatio_working_3-way'!R818/3)</f>
        <v>#VALUE!</v>
      </c>
      <c r="AU818" s="11" t="e">
        <f>IF(('OddsRatio_working_3-way'!X818=0),0,'OddsRatio_working_3-way'!AO818)</f>
        <v>#VALUE!</v>
      </c>
      <c r="AV818" s="11" t="e">
        <f>IF(('OddsRatio_working_3-way'!X818=0),0,'OddsRatio_working_3-way'!AP818)</f>
        <v>#VALUE!</v>
      </c>
      <c r="AW818" s="11" t="e">
        <f>IF(('OddsRatio_working_3-way'!X818=0),0,'OddsRatio_working_3-way'!AQ818)</f>
        <v>#VALUE!</v>
      </c>
    </row>
    <row r="819" spans="1:4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9" t="e">
        <f t="shared" si="169"/>
        <v>#VALUE!</v>
      </c>
      <c r="E819" s="9" t="e">
        <f t="shared" si="170"/>
        <v>#VALUE!</v>
      </c>
      <c r="F819" s="9" t="e">
        <f t="shared" si="171"/>
        <v>#VALUE!</v>
      </c>
      <c r="G819" s="9" t="str">
        <f t="shared" si="172"/>
        <v/>
      </c>
      <c r="H819" s="9" t="str">
        <f t="shared" si="173"/>
        <v/>
      </c>
      <c r="I819" s="9" t="str">
        <f t="shared" si="174"/>
        <v/>
      </c>
      <c r="J819" s="9" t="str">
        <f t="shared" si="175"/>
        <v/>
      </c>
      <c r="K819" s="11" t="e">
        <f t="shared" si="176"/>
        <v>#VALUE!</v>
      </c>
      <c r="L819" s="11" t="e">
        <f t="shared" si="177"/>
        <v>#VALUE!</v>
      </c>
      <c r="M819" s="11" t="e">
        <f t="shared" si="178"/>
        <v>#VALUE!</v>
      </c>
      <c r="N819" s="11" t="e">
        <f>'OddsRatio_working_3-way'!K819+'OddsRatio_working_3-way'!L819+'OddsRatio_working_3-way'!M819-('OddsRatio_working_3-way'!K819*'OddsRatio_working_3-way'!L819)-('OddsRatio_working_3-way'!K819*'OddsRatio_working_3-way'!M819)-('OddsRatio_working_3-way'!L819*'OddsRatio_working_3-way'!M819)+('OddsRatio_working_3-way'!K819*'OddsRatio_working_3-way'!L819*'OddsRatio_working_3-way'!M819)-1</f>
        <v>#VALUE!</v>
      </c>
      <c r="O819" s="11">
        <f>0</f>
        <v>0</v>
      </c>
      <c r="P819" s="11" t="e">
        <f>('OddsRatio_working_3-way'!K819*'OddsRatio_working_3-way'!L819)+('OddsRatio_working_3-way'!K819*'OddsRatio_working_3-way'!M819)+('OddsRatio_working_3-way'!L819*'OddsRatio_working_3-way'!M819)-(3*'OddsRatio_working_3-way'!K819*'OddsRatio_working_3-way'!L819*'OddsRatio_working_3-way'!M819)</f>
        <v>#VALUE!</v>
      </c>
      <c r="Q819" s="11" t="e">
        <f>2*'OddsRatio_working_3-way'!K819*'OddsRatio_working_3-way'!L819*'OddsRatio_working_3-way'!M819</f>
        <v>#VALUE!</v>
      </c>
      <c r="R819" s="11" t="e">
        <f t="shared" si="179"/>
        <v>#VALUE!</v>
      </c>
      <c r="S819" s="11" t="e">
        <f t="shared" si="180"/>
        <v>#VALUE!</v>
      </c>
      <c r="T819" s="11" t="e">
        <f t="shared" si="181"/>
        <v>#VALUE!</v>
      </c>
      <c r="U819" s="11" t="e">
        <f>'OddsRatio_working_3-way'!S819-'OddsRatio_working_3-way'!R819^2/3</f>
        <v>#VALUE!</v>
      </c>
      <c r="V819" s="11" t="e">
        <f>'OddsRatio_working_3-way'!S819*'OddsRatio_working_3-way'!R819/3-2*'OddsRatio_working_3-way'!R819^3/27-'OddsRatio_working_3-way'!T819</f>
        <v>#VALUE!</v>
      </c>
      <c r="W819" s="11" t="e">
        <f>'OddsRatio_working_3-way'!V819^2+4*'OddsRatio_working_3-way'!U819^3/27</f>
        <v>#VALUE!</v>
      </c>
      <c r="X819" s="11" t="e">
        <f>IF('OddsRatio_working_3-way'!W819&gt;0,IF(ABS('OddsRatio_working_3-way'!V819+SQRT('OddsRatio_working_3-way'!W819))/2&gt;0,ABS('OddsRatio_working_3-way'!V819+SQRT('OddsRatio_working_3-way'!W819))/2,ABS('OddsRatio_working_3-way'!V819-SQRT('OddsRatio_working_3-way'!W819))/2),SQRT(-'OddsRatio_working_3-way'!U819^3/27))</f>
        <v>#VALUE!</v>
      </c>
      <c r="Y819" s="11" t="e">
        <f>IF('OddsRatio_working_3-way'!W819&gt;=0,IF('OddsRatio_working_3-way'!V819+SQRT('OddsRatio_working_3-way'!W819)&gt;0,0,PI()),ACOS('OddsRatio_working_3-way'!V819/(2*'OddsRatio_working_3-way'!X819)))</f>
        <v>#VALUE!</v>
      </c>
      <c r="Z819" s="11" t="e">
        <f>'OddsRatio_working_3-way'!X819^(1/3)*COS('OddsRatio_working_3-way'!Y819/3)</f>
        <v>#VALUE!</v>
      </c>
      <c r="AA819" s="11" t="e">
        <f>'OddsRatio_working_3-way'!X819^(1/3)*COS(('OddsRatio_working_3-way'!Y819+2*PI())/3)</f>
        <v>#VALUE!</v>
      </c>
      <c r="AB819" s="11" t="e">
        <f>'OddsRatio_working_3-way'!X819^(1/3)*COS(('OddsRatio_working_3-way'!Y819+4*PI())/3)</f>
        <v>#VALUE!</v>
      </c>
      <c r="AC819" s="11" t="e">
        <f>'OddsRatio_working_3-way'!X819^(1/3)*SIN('OddsRatio_working_3-way'!Y819/3)</f>
        <v>#VALUE!</v>
      </c>
      <c r="AD819" s="11" t="e">
        <f>'OddsRatio_working_3-way'!X819^(1/3)*SIN(('OddsRatio_working_3-way'!Y819+2*PI())/3)</f>
        <v>#VALUE!</v>
      </c>
      <c r="AE819" s="11" t="e">
        <f>'OddsRatio_working_3-way'!X819^(1/3)*SIN(('OddsRatio_working_3-way'!Y819+4*PI())/3)</f>
        <v>#VALUE!</v>
      </c>
      <c r="AF819" s="11" t="e">
        <f>-'OddsRatio_working_3-way'!U819/(3*'OddsRatio_working_3-way'!X819^(1/3))*COS(('OddsRatio_working_3-way'!Y819)/3)</f>
        <v>#VALUE!</v>
      </c>
      <c r="AG819" s="11" t="e">
        <f>-'OddsRatio_working_3-way'!U819/(3*'OddsRatio_working_3-way'!X819^(1/3))*COS(('OddsRatio_working_3-way'!Y819+2*PI())/3)</f>
        <v>#VALUE!</v>
      </c>
      <c r="AH819" s="11" t="e">
        <f>-'OddsRatio_working_3-way'!U819/(3*'OddsRatio_working_3-way'!X819^(1/3))*COS(('OddsRatio_working_3-way'!Y819+4*PI())/3)</f>
        <v>#VALUE!</v>
      </c>
      <c r="AI819" s="11" t="e">
        <f>'OddsRatio_working_3-way'!U819/(3*'OddsRatio_working_3-way'!X819^(1/3))*SIN(('OddsRatio_working_3-way'!Y819)/3)</f>
        <v>#VALUE!</v>
      </c>
      <c r="AJ819" s="11" t="e">
        <f>'OddsRatio_working_3-way'!U819/(3*'OddsRatio_working_3-way'!X819^(1/3))*SIN(('OddsRatio_working_3-way'!Y819+2*PI())/3)</f>
        <v>#VALUE!</v>
      </c>
      <c r="AK819" s="11" t="e">
        <f>'OddsRatio_working_3-way'!U819/(3*'OddsRatio_working_3-way'!X819^(1/3))*SIN(('OddsRatio_working_3-way'!Y819+4*PI())/3)</f>
        <v>#VALUE!</v>
      </c>
      <c r="AL819" s="11" t="e">
        <f>'OddsRatio_working_3-way'!Z819+'OddsRatio_working_3-way'!AF819</f>
        <v>#VALUE!</v>
      </c>
      <c r="AM819" s="11" t="e">
        <f>'OddsRatio_working_3-way'!AA819+'OddsRatio_working_3-way'!AG819</f>
        <v>#VALUE!</v>
      </c>
      <c r="AN819" s="11" t="e">
        <f>'OddsRatio_working_3-way'!AB819+'OddsRatio_working_3-way'!AH819</f>
        <v>#VALUE!</v>
      </c>
      <c r="AO819" s="11" t="e">
        <f>'OddsRatio_working_3-way'!AC819+'OddsRatio_working_3-way'!AI819</f>
        <v>#VALUE!</v>
      </c>
      <c r="AP819" s="11" t="e">
        <f>'OddsRatio_working_3-way'!AD819+'OddsRatio_working_3-way'!AJ819</f>
        <v>#VALUE!</v>
      </c>
      <c r="AQ819" s="11" t="e">
        <f>'OddsRatio_working_3-way'!AE819+'OddsRatio_working_3-way'!AK819</f>
        <v>#VALUE!</v>
      </c>
      <c r="AR819" s="10" t="str">
        <f>IF(A819="","",IF(('OddsRatio_working_3-way'!X819=0),IF(Q819&gt;0,-Q819^(1/3),(-Q819)^(1/3)),'OddsRatio_working_3-way'!AL819-'OddsRatio_working_3-way'!R819/3))</f>
        <v/>
      </c>
      <c r="AS819" s="11" t="e">
        <f>IF(('OddsRatio_working_3-way'!X819=0),IF(Q819&gt;0,-Q819^(1/3),(-Q819)^(1/3)),'OddsRatio_working_3-way'!AM819-'OddsRatio_working_3-way'!R819/3)</f>
        <v>#VALUE!</v>
      </c>
      <c r="AT819" s="11" t="e">
        <f>IF(('OddsRatio_working_3-way'!X819=0),IF(Q819&gt;0,-Q819^(1/3),(-Q819)^(1/3)),'OddsRatio_working_3-way'!AN819-'OddsRatio_working_3-way'!R819/3)</f>
        <v>#VALUE!</v>
      </c>
      <c r="AU819" s="11" t="e">
        <f>IF(('OddsRatio_working_3-way'!X819=0),0,'OddsRatio_working_3-way'!AO819)</f>
        <v>#VALUE!</v>
      </c>
      <c r="AV819" s="11" t="e">
        <f>IF(('OddsRatio_working_3-way'!X819=0),0,'OddsRatio_working_3-way'!AP819)</f>
        <v>#VALUE!</v>
      </c>
      <c r="AW819" s="11" t="e">
        <f>IF(('OddsRatio_working_3-way'!X819=0),0,'OddsRatio_working_3-way'!AQ819)</f>
        <v>#VALUE!</v>
      </c>
    </row>
    <row r="820" spans="1:4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9" t="e">
        <f t="shared" si="169"/>
        <v>#VALUE!</v>
      </c>
      <c r="E820" s="9" t="e">
        <f t="shared" si="170"/>
        <v>#VALUE!</v>
      </c>
      <c r="F820" s="9" t="e">
        <f t="shared" si="171"/>
        <v>#VALUE!</v>
      </c>
      <c r="G820" s="9" t="str">
        <f t="shared" si="172"/>
        <v/>
      </c>
      <c r="H820" s="9" t="str">
        <f t="shared" si="173"/>
        <v/>
      </c>
      <c r="I820" s="9" t="str">
        <f t="shared" si="174"/>
        <v/>
      </c>
      <c r="J820" s="9" t="str">
        <f t="shared" si="175"/>
        <v/>
      </c>
      <c r="K820" s="11" t="e">
        <f t="shared" si="176"/>
        <v>#VALUE!</v>
      </c>
      <c r="L820" s="11" t="e">
        <f t="shared" si="177"/>
        <v>#VALUE!</v>
      </c>
      <c r="M820" s="11" t="e">
        <f t="shared" si="178"/>
        <v>#VALUE!</v>
      </c>
      <c r="N820" s="11" t="e">
        <f>'OddsRatio_working_3-way'!K820+'OddsRatio_working_3-way'!L820+'OddsRatio_working_3-way'!M820-('OddsRatio_working_3-way'!K820*'OddsRatio_working_3-way'!L820)-('OddsRatio_working_3-way'!K820*'OddsRatio_working_3-way'!M820)-('OddsRatio_working_3-way'!L820*'OddsRatio_working_3-way'!M820)+('OddsRatio_working_3-way'!K820*'OddsRatio_working_3-way'!L820*'OddsRatio_working_3-way'!M820)-1</f>
        <v>#VALUE!</v>
      </c>
      <c r="O820" s="11">
        <f>0</f>
        <v>0</v>
      </c>
      <c r="P820" s="11" t="e">
        <f>('OddsRatio_working_3-way'!K820*'OddsRatio_working_3-way'!L820)+('OddsRatio_working_3-way'!K820*'OddsRatio_working_3-way'!M820)+('OddsRatio_working_3-way'!L820*'OddsRatio_working_3-way'!M820)-(3*'OddsRatio_working_3-way'!K820*'OddsRatio_working_3-way'!L820*'OddsRatio_working_3-way'!M820)</f>
        <v>#VALUE!</v>
      </c>
      <c r="Q820" s="11" t="e">
        <f>2*'OddsRatio_working_3-way'!K820*'OddsRatio_working_3-way'!L820*'OddsRatio_working_3-way'!M820</f>
        <v>#VALUE!</v>
      </c>
      <c r="R820" s="11" t="e">
        <f t="shared" si="179"/>
        <v>#VALUE!</v>
      </c>
      <c r="S820" s="11" t="e">
        <f t="shared" si="180"/>
        <v>#VALUE!</v>
      </c>
      <c r="T820" s="11" t="e">
        <f t="shared" si="181"/>
        <v>#VALUE!</v>
      </c>
      <c r="U820" s="11" t="e">
        <f>'OddsRatio_working_3-way'!S820-'OddsRatio_working_3-way'!R820^2/3</f>
        <v>#VALUE!</v>
      </c>
      <c r="V820" s="11" t="e">
        <f>'OddsRatio_working_3-way'!S820*'OddsRatio_working_3-way'!R820/3-2*'OddsRatio_working_3-way'!R820^3/27-'OddsRatio_working_3-way'!T820</f>
        <v>#VALUE!</v>
      </c>
      <c r="W820" s="11" t="e">
        <f>'OddsRatio_working_3-way'!V820^2+4*'OddsRatio_working_3-way'!U820^3/27</f>
        <v>#VALUE!</v>
      </c>
      <c r="X820" s="11" t="e">
        <f>IF('OddsRatio_working_3-way'!W820&gt;0,IF(ABS('OddsRatio_working_3-way'!V820+SQRT('OddsRatio_working_3-way'!W820))/2&gt;0,ABS('OddsRatio_working_3-way'!V820+SQRT('OddsRatio_working_3-way'!W820))/2,ABS('OddsRatio_working_3-way'!V820-SQRT('OddsRatio_working_3-way'!W820))/2),SQRT(-'OddsRatio_working_3-way'!U820^3/27))</f>
        <v>#VALUE!</v>
      </c>
      <c r="Y820" s="11" t="e">
        <f>IF('OddsRatio_working_3-way'!W820&gt;=0,IF('OddsRatio_working_3-way'!V820+SQRT('OddsRatio_working_3-way'!W820)&gt;0,0,PI()),ACOS('OddsRatio_working_3-way'!V820/(2*'OddsRatio_working_3-way'!X820)))</f>
        <v>#VALUE!</v>
      </c>
      <c r="Z820" s="11" t="e">
        <f>'OddsRatio_working_3-way'!X820^(1/3)*COS('OddsRatio_working_3-way'!Y820/3)</f>
        <v>#VALUE!</v>
      </c>
      <c r="AA820" s="11" t="e">
        <f>'OddsRatio_working_3-way'!X820^(1/3)*COS(('OddsRatio_working_3-way'!Y820+2*PI())/3)</f>
        <v>#VALUE!</v>
      </c>
      <c r="AB820" s="11" t="e">
        <f>'OddsRatio_working_3-way'!X820^(1/3)*COS(('OddsRatio_working_3-way'!Y820+4*PI())/3)</f>
        <v>#VALUE!</v>
      </c>
      <c r="AC820" s="11" t="e">
        <f>'OddsRatio_working_3-way'!X820^(1/3)*SIN('OddsRatio_working_3-way'!Y820/3)</f>
        <v>#VALUE!</v>
      </c>
      <c r="AD820" s="11" t="e">
        <f>'OddsRatio_working_3-way'!X820^(1/3)*SIN(('OddsRatio_working_3-way'!Y820+2*PI())/3)</f>
        <v>#VALUE!</v>
      </c>
      <c r="AE820" s="11" t="e">
        <f>'OddsRatio_working_3-way'!X820^(1/3)*SIN(('OddsRatio_working_3-way'!Y820+4*PI())/3)</f>
        <v>#VALUE!</v>
      </c>
      <c r="AF820" s="11" t="e">
        <f>-'OddsRatio_working_3-way'!U820/(3*'OddsRatio_working_3-way'!X820^(1/3))*COS(('OddsRatio_working_3-way'!Y820)/3)</f>
        <v>#VALUE!</v>
      </c>
      <c r="AG820" s="11" t="e">
        <f>-'OddsRatio_working_3-way'!U820/(3*'OddsRatio_working_3-way'!X820^(1/3))*COS(('OddsRatio_working_3-way'!Y820+2*PI())/3)</f>
        <v>#VALUE!</v>
      </c>
      <c r="AH820" s="11" t="e">
        <f>-'OddsRatio_working_3-way'!U820/(3*'OddsRatio_working_3-way'!X820^(1/3))*COS(('OddsRatio_working_3-way'!Y820+4*PI())/3)</f>
        <v>#VALUE!</v>
      </c>
      <c r="AI820" s="11" t="e">
        <f>'OddsRatio_working_3-way'!U820/(3*'OddsRatio_working_3-way'!X820^(1/3))*SIN(('OddsRatio_working_3-way'!Y820)/3)</f>
        <v>#VALUE!</v>
      </c>
      <c r="AJ820" s="11" t="e">
        <f>'OddsRatio_working_3-way'!U820/(3*'OddsRatio_working_3-way'!X820^(1/3))*SIN(('OddsRatio_working_3-way'!Y820+2*PI())/3)</f>
        <v>#VALUE!</v>
      </c>
      <c r="AK820" s="11" t="e">
        <f>'OddsRatio_working_3-way'!U820/(3*'OddsRatio_working_3-way'!X820^(1/3))*SIN(('OddsRatio_working_3-way'!Y820+4*PI())/3)</f>
        <v>#VALUE!</v>
      </c>
      <c r="AL820" s="11" t="e">
        <f>'OddsRatio_working_3-way'!Z820+'OddsRatio_working_3-way'!AF820</f>
        <v>#VALUE!</v>
      </c>
      <c r="AM820" s="11" t="e">
        <f>'OddsRatio_working_3-way'!AA820+'OddsRatio_working_3-way'!AG820</f>
        <v>#VALUE!</v>
      </c>
      <c r="AN820" s="11" t="e">
        <f>'OddsRatio_working_3-way'!AB820+'OddsRatio_working_3-way'!AH820</f>
        <v>#VALUE!</v>
      </c>
      <c r="AO820" s="11" t="e">
        <f>'OddsRatio_working_3-way'!AC820+'OddsRatio_working_3-way'!AI820</f>
        <v>#VALUE!</v>
      </c>
      <c r="AP820" s="11" t="e">
        <f>'OddsRatio_working_3-way'!AD820+'OddsRatio_working_3-way'!AJ820</f>
        <v>#VALUE!</v>
      </c>
      <c r="AQ820" s="11" t="e">
        <f>'OddsRatio_working_3-way'!AE820+'OddsRatio_working_3-way'!AK820</f>
        <v>#VALUE!</v>
      </c>
      <c r="AR820" s="10" t="str">
        <f>IF(A820="","",IF(('OddsRatio_working_3-way'!X820=0),IF(Q820&gt;0,-Q820^(1/3),(-Q820)^(1/3)),'OddsRatio_working_3-way'!AL820-'OddsRatio_working_3-way'!R820/3))</f>
        <v/>
      </c>
      <c r="AS820" s="11" t="e">
        <f>IF(('OddsRatio_working_3-way'!X820=0),IF(Q820&gt;0,-Q820^(1/3),(-Q820)^(1/3)),'OddsRatio_working_3-way'!AM820-'OddsRatio_working_3-way'!R820/3)</f>
        <v>#VALUE!</v>
      </c>
      <c r="AT820" s="11" t="e">
        <f>IF(('OddsRatio_working_3-way'!X820=0),IF(Q820&gt;0,-Q820^(1/3),(-Q820)^(1/3)),'OddsRatio_working_3-way'!AN820-'OddsRatio_working_3-way'!R820/3)</f>
        <v>#VALUE!</v>
      </c>
      <c r="AU820" s="11" t="e">
        <f>IF(('OddsRatio_working_3-way'!X820=0),0,'OddsRatio_working_3-way'!AO820)</f>
        <v>#VALUE!</v>
      </c>
      <c r="AV820" s="11" t="e">
        <f>IF(('OddsRatio_working_3-way'!X820=0),0,'OddsRatio_working_3-way'!AP820)</f>
        <v>#VALUE!</v>
      </c>
      <c r="AW820" s="11" t="e">
        <f>IF(('OddsRatio_working_3-way'!X820=0),0,'OddsRatio_working_3-way'!AQ820)</f>
        <v>#VALUE!</v>
      </c>
    </row>
    <row r="821" spans="1:4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9" t="e">
        <f t="shared" si="169"/>
        <v>#VALUE!</v>
      </c>
      <c r="E821" s="9" t="e">
        <f t="shared" si="170"/>
        <v>#VALUE!</v>
      </c>
      <c r="F821" s="9" t="e">
        <f t="shared" si="171"/>
        <v>#VALUE!</v>
      </c>
      <c r="G821" s="9" t="str">
        <f t="shared" si="172"/>
        <v/>
      </c>
      <c r="H821" s="9" t="str">
        <f t="shared" si="173"/>
        <v/>
      </c>
      <c r="I821" s="9" t="str">
        <f t="shared" si="174"/>
        <v/>
      </c>
      <c r="J821" s="9" t="str">
        <f t="shared" si="175"/>
        <v/>
      </c>
      <c r="K821" s="11" t="e">
        <f t="shared" si="176"/>
        <v>#VALUE!</v>
      </c>
      <c r="L821" s="11" t="e">
        <f t="shared" si="177"/>
        <v>#VALUE!</v>
      </c>
      <c r="M821" s="11" t="e">
        <f t="shared" si="178"/>
        <v>#VALUE!</v>
      </c>
      <c r="N821" s="11" t="e">
        <f>'OddsRatio_working_3-way'!K821+'OddsRatio_working_3-way'!L821+'OddsRatio_working_3-way'!M821-('OddsRatio_working_3-way'!K821*'OddsRatio_working_3-way'!L821)-('OddsRatio_working_3-way'!K821*'OddsRatio_working_3-way'!M821)-('OddsRatio_working_3-way'!L821*'OddsRatio_working_3-way'!M821)+('OddsRatio_working_3-way'!K821*'OddsRatio_working_3-way'!L821*'OddsRatio_working_3-way'!M821)-1</f>
        <v>#VALUE!</v>
      </c>
      <c r="O821" s="11">
        <f>0</f>
        <v>0</v>
      </c>
      <c r="P821" s="11" t="e">
        <f>('OddsRatio_working_3-way'!K821*'OddsRatio_working_3-way'!L821)+('OddsRatio_working_3-way'!K821*'OddsRatio_working_3-way'!M821)+('OddsRatio_working_3-way'!L821*'OddsRatio_working_3-way'!M821)-(3*'OddsRatio_working_3-way'!K821*'OddsRatio_working_3-way'!L821*'OddsRatio_working_3-way'!M821)</f>
        <v>#VALUE!</v>
      </c>
      <c r="Q821" s="11" t="e">
        <f>2*'OddsRatio_working_3-way'!K821*'OddsRatio_working_3-way'!L821*'OddsRatio_working_3-way'!M821</f>
        <v>#VALUE!</v>
      </c>
      <c r="R821" s="11" t="e">
        <f t="shared" si="179"/>
        <v>#VALUE!</v>
      </c>
      <c r="S821" s="11" t="e">
        <f t="shared" si="180"/>
        <v>#VALUE!</v>
      </c>
      <c r="T821" s="11" t="e">
        <f t="shared" si="181"/>
        <v>#VALUE!</v>
      </c>
      <c r="U821" s="11" t="e">
        <f>'OddsRatio_working_3-way'!S821-'OddsRatio_working_3-way'!R821^2/3</f>
        <v>#VALUE!</v>
      </c>
      <c r="V821" s="11" t="e">
        <f>'OddsRatio_working_3-way'!S821*'OddsRatio_working_3-way'!R821/3-2*'OddsRatio_working_3-way'!R821^3/27-'OddsRatio_working_3-way'!T821</f>
        <v>#VALUE!</v>
      </c>
      <c r="W821" s="11" t="e">
        <f>'OddsRatio_working_3-way'!V821^2+4*'OddsRatio_working_3-way'!U821^3/27</f>
        <v>#VALUE!</v>
      </c>
      <c r="X821" s="11" t="e">
        <f>IF('OddsRatio_working_3-way'!W821&gt;0,IF(ABS('OddsRatio_working_3-way'!V821+SQRT('OddsRatio_working_3-way'!W821))/2&gt;0,ABS('OddsRatio_working_3-way'!V821+SQRT('OddsRatio_working_3-way'!W821))/2,ABS('OddsRatio_working_3-way'!V821-SQRT('OddsRatio_working_3-way'!W821))/2),SQRT(-'OddsRatio_working_3-way'!U821^3/27))</f>
        <v>#VALUE!</v>
      </c>
      <c r="Y821" s="11" t="e">
        <f>IF('OddsRatio_working_3-way'!W821&gt;=0,IF('OddsRatio_working_3-way'!V821+SQRT('OddsRatio_working_3-way'!W821)&gt;0,0,PI()),ACOS('OddsRatio_working_3-way'!V821/(2*'OddsRatio_working_3-way'!X821)))</f>
        <v>#VALUE!</v>
      </c>
      <c r="Z821" s="11" t="e">
        <f>'OddsRatio_working_3-way'!X821^(1/3)*COS('OddsRatio_working_3-way'!Y821/3)</f>
        <v>#VALUE!</v>
      </c>
      <c r="AA821" s="11" t="e">
        <f>'OddsRatio_working_3-way'!X821^(1/3)*COS(('OddsRatio_working_3-way'!Y821+2*PI())/3)</f>
        <v>#VALUE!</v>
      </c>
      <c r="AB821" s="11" t="e">
        <f>'OddsRatio_working_3-way'!X821^(1/3)*COS(('OddsRatio_working_3-way'!Y821+4*PI())/3)</f>
        <v>#VALUE!</v>
      </c>
      <c r="AC821" s="11" t="e">
        <f>'OddsRatio_working_3-way'!X821^(1/3)*SIN('OddsRatio_working_3-way'!Y821/3)</f>
        <v>#VALUE!</v>
      </c>
      <c r="AD821" s="11" t="e">
        <f>'OddsRatio_working_3-way'!X821^(1/3)*SIN(('OddsRatio_working_3-way'!Y821+2*PI())/3)</f>
        <v>#VALUE!</v>
      </c>
      <c r="AE821" s="11" t="e">
        <f>'OddsRatio_working_3-way'!X821^(1/3)*SIN(('OddsRatio_working_3-way'!Y821+4*PI())/3)</f>
        <v>#VALUE!</v>
      </c>
      <c r="AF821" s="11" t="e">
        <f>-'OddsRatio_working_3-way'!U821/(3*'OddsRatio_working_3-way'!X821^(1/3))*COS(('OddsRatio_working_3-way'!Y821)/3)</f>
        <v>#VALUE!</v>
      </c>
      <c r="AG821" s="11" t="e">
        <f>-'OddsRatio_working_3-way'!U821/(3*'OddsRatio_working_3-way'!X821^(1/3))*COS(('OddsRatio_working_3-way'!Y821+2*PI())/3)</f>
        <v>#VALUE!</v>
      </c>
      <c r="AH821" s="11" t="e">
        <f>-'OddsRatio_working_3-way'!U821/(3*'OddsRatio_working_3-way'!X821^(1/3))*COS(('OddsRatio_working_3-way'!Y821+4*PI())/3)</f>
        <v>#VALUE!</v>
      </c>
      <c r="AI821" s="11" t="e">
        <f>'OddsRatio_working_3-way'!U821/(3*'OddsRatio_working_3-way'!X821^(1/3))*SIN(('OddsRatio_working_3-way'!Y821)/3)</f>
        <v>#VALUE!</v>
      </c>
      <c r="AJ821" s="11" t="e">
        <f>'OddsRatio_working_3-way'!U821/(3*'OddsRatio_working_3-way'!X821^(1/3))*SIN(('OddsRatio_working_3-way'!Y821+2*PI())/3)</f>
        <v>#VALUE!</v>
      </c>
      <c r="AK821" s="11" t="e">
        <f>'OddsRatio_working_3-way'!U821/(3*'OddsRatio_working_3-way'!X821^(1/3))*SIN(('OddsRatio_working_3-way'!Y821+4*PI())/3)</f>
        <v>#VALUE!</v>
      </c>
      <c r="AL821" s="11" t="e">
        <f>'OddsRatio_working_3-way'!Z821+'OddsRatio_working_3-way'!AF821</f>
        <v>#VALUE!</v>
      </c>
      <c r="AM821" s="11" t="e">
        <f>'OddsRatio_working_3-way'!AA821+'OddsRatio_working_3-way'!AG821</f>
        <v>#VALUE!</v>
      </c>
      <c r="AN821" s="11" t="e">
        <f>'OddsRatio_working_3-way'!AB821+'OddsRatio_working_3-way'!AH821</f>
        <v>#VALUE!</v>
      </c>
      <c r="AO821" s="11" t="e">
        <f>'OddsRatio_working_3-way'!AC821+'OddsRatio_working_3-way'!AI821</f>
        <v>#VALUE!</v>
      </c>
      <c r="AP821" s="11" t="e">
        <f>'OddsRatio_working_3-way'!AD821+'OddsRatio_working_3-way'!AJ821</f>
        <v>#VALUE!</v>
      </c>
      <c r="AQ821" s="11" t="e">
        <f>'OddsRatio_working_3-way'!AE821+'OddsRatio_working_3-way'!AK821</f>
        <v>#VALUE!</v>
      </c>
      <c r="AR821" s="10" t="str">
        <f>IF(A821="","",IF(('OddsRatio_working_3-way'!X821=0),IF(Q821&gt;0,-Q821^(1/3),(-Q821)^(1/3)),'OddsRatio_working_3-way'!AL821-'OddsRatio_working_3-way'!R821/3))</f>
        <v/>
      </c>
      <c r="AS821" s="11" t="e">
        <f>IF(('OddsRatio_working_3-way'!X821=0),IF(Q821&gt;0,-Q821^(1/3),(-Q821)^(1/3)),'OddsRatio_working_3-way'!AM821-'OddsRatio_working_3-way'!R821/3)</f>
        <v>#VALUE!</v>
      </c>
      <c r="AT821" s="11" t="e">
        <f>IF(('OddsRatio_working_3-way'!X821=0),IF(Q821&gt;0,-Q821^(1/3),(-Q821)^(1/3)),'OddsRatio_working_3-way'!AN821-'OddsRatio_working_3-way'!R821/3)</f>
        <v>#VALUE!</v>
      </c>
      <c r="AU821" s="11" t="e">
        <f>IF(('OddsRatio_working_3-way'!X821=0),0,'OddsRatio_working_3-way'!AO821)</f>
        <v>#VALUE!</v>
      </c>
      <c r="AV821" s="11" t="e">
        <f>IF(('OddsRatio_working_3-way'!X821=0),0,'OddsRatio_working_3-way'!AP821)</f>
        <v>#VALUE!</v>
      </c>
      <c r="AW821" s="11" t="e">
        <f>IF(('OddsRatio_working_3-way'!X821=0),0,'OddsRatio_working_3-way'!AQ821)</f>
        <v>#VALUE!</v>
      </c>
    </row>
    <row r="822" spans="1:4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9" t="e">
        <f t="shared" si="169"/>
        <v>#VALUE!</v>
      </c>
      <c r="E822" s="9" t="e">
        <f t="shared" si="170"/>
        <v>#VALUE!</v>
      </c>
      <c r="F822" s="9" t="e">
        <f t="shared" si="171"/>
        <v>#VALUE!</v>
      </c>
      <c r="G822" s="9" t="str">
        <f t="shared" si="172"/>
        <v/>
      </c>
      <c r="H822" s="9" t="str">
        <f t="shared" si="173"/>
        <v/>
      </c>
      <c r="I822" s="9" t="str">
        <f t="shared" si="174"/>
        <v/>
      </c>
      <c r="J822" s="9" t="str">
        <f t="shared" si="175"/>
        <v/>
      </c>
      <c r="K822" s="11" t="e">
        <f t="shared" si="176"/>
        <v>#VALUE!</v>
      </c>
      <c r="L822" s="11" t="e">
        <f t="shared" si="177"/>
        <v>#VALUE!</v>
      </c>
      <c r="M822" s="11" t="e">
        <f t="shared" si="178"/>
        <v>#VALUE!</v>
      </c>
      <c r="N822" s="11" t="e">
        <f>'OddsRatio_working_3-way'!K822+'OddsRatio_working_3-way'!L822+'OddsRatio_working_3-way'!M822-('OddsRatio_working_3-way'!K822*'OddsRatio_working_3-way'!L822)-('OddsRatio_working_3-way'!K822*'OddsRatio_working_3-way'!M822)-('OddsRatio_working_3-way'!L822*'OddsRatio_working_3-way'!M822)+('OddsRatio_working_3-way'!K822*'OddsRatio_working_3-way'!L822*'OddsRatio_working_3-way'!M822)-1</f>
        <v>#VALUE!</v>
      </c>
      <c r="O822" s="11">
        <f>0</f>
        <v>0</v>
      </c>
      <c r="P822" s="11" t="e">
        <f>('OddsRatio_working_3-way'!K822*'OddsRatio_working_3-way'!L822)+('OddsRatio_working_3-way'!K822*'OddsRatio_working_3-way'!M822)+('OddsRatio_working_3-way'!L822*'OddsRatio_working_3-way'!M822)-(3*'OddsRatio_working_3-way'!K822*'OddsRatio_working_3-way'!L822*'OddsRatio_working_3-way'!M822)</f>
        <v>#VALUE!</v>
      </c>
      <c r="Q822" s="11" t="e">
        <f>2*'OddsRatio_working_3-way'!K822*'OddsRatio_working_3-way'!L822*'OddsRatio_working_3-way'!M822</f>
        <v>#VALUE!</v>
      </c>
      <c r="R822" s="11" t="e">
        <f t="shared" si="179"/>
        <v>#VALUE!</v>
      </c>
      <c r="S822" s="11" t="e">
        <f t="shared" si="180"/>
        <v>#VALUE!</v>
      </c>
      <c r="T822" s="11" t="e">
        <f t="shared" si="181"/>
        <v>#VALUE!</v>
      </c>
      <c r="U822" s="11" t="e">
        <f>'OddsRatio_working_3-way'!S822-'OddsRatio_working_3-way'!R822^2/3</f>
        <v>#VALUE!</v>
      </c>
      <c r="V822" s="11" t="e">
        <f>'OddsRatio_working_3-way'!S822*'OddsRatio_working_3-way'!R822/3-2*'OddsRatio_working_3-way'!R822^3/27-'OddsRatio_working_3-way'!T822</f>
        <v>#VALUE!</v>
      </c>
      <c r="W822" s="11" t="e">
        <f>'OddsRatio_working_3-way'!V822^2+4*'OddsRatio_working_3-way'!U822^3/27</f>
        <v>#VALUE!</v>
      </c>
      <c r="X822" s="11" t="e">
        <f>IF('OddsRatio_working_3-way'!W822&gt;0,IF(ABS('OddsRatio_working_3-way'!V822+SQRT('OddsRatio_working_3-way'!W822))/2&gt;0,ABS('OddsRatio_working_3-way'!V822+SQRT('OddsRatio_working_3-way'!W822))/2,ABS('OddsRatio_working_3-way'!V822-SQRT('OddsRatio_working_3-way'!W822))/2),SQRT(-'OddsRatio_working_3-way'!U822^3/27))</f>
        <v>#VALUE!</v>
      </c>
      <c r="Y822" s="11" t="e">
        <f>IF('OddsRatio_working_3-way'!W822&gt;=0,IF('OddsRatio_working_3-way'!V822+SQRT('OddsRatio_working_3-way'!W822)&gt;0,0,PI()),ACOS('OddsRatio_working_3-way'!V822/(2*'OddsRatio_working_3-way'!X822)))</f>
        <v>#VALUE!</v>
      </c>
      <c r="Z822" s="11" t="e">
        <f>'OddsRatio_working_3-way'!X822^(1/3)*COS('OddsRatio_working_3-way'!Y822/3)</f>
        <v>#VALUE!</v>
      </c>
      <c r="AA822" s="11" t="e">
        <f>'OddsRatio_working_3-way'!X822^(1/3)*COS(('OddsRatio_working_3-way'!Y822+2*PI())/3)</f>
        <v>#VALUE!</v>
      </c>
      <c r="AB822" s="11" t="e">
        <f>'OddsRatio_working_3-way'!X822^(1/3)*COS(('OddsRatio_working_3-way'!Y822+4*PI())/3)</f>
        <v>#VALUE!</v>
      </c>
      <c r="AC822" s="11" t="e">
        <f>'OddsRatio_working_3-way'!X822^(1/3)*SIN('OddsRatio_working_3-way'!Y822/3)</f>
        <v>#VALUE!</v>
      </c>
      <c r="AD822" s="11" t="e">
        <f>'OddsRatio_working_3-way'!X822^(1/3)*SIN(('OddsRatio_working_3-way'!Y822+2*PI())/3)</f>
        <v>#VALUE!</v>
      </c>
      <c r="AE822" s="11" t="e">
        <f>'OddsRatio_working_3-way'!X822^(1/3)*SIN(('OddsRatio_working_3-way'!Y822+4*PI())/3)</f>
        <v>#VALUE!</v>
      </c>
      <c r="AF822" s="11" t="e">
        <f>-'OddsRatio_working_3-way'!U822/(3*'OddsRatio_working_3-way'!X822^(1/3))*COS(('OddsRatio_working_3-way'!Y822)/3)</f>
        <v>#VALUE!</v>
      </c>
      <c r="AG822" s="11" t="e">
        <f>-'OddsRatio_working_3-way'!U822/(3*'OddsRatio_working_3-way'!X822^(1/3))*COS(('OddsRatio_working_3-way'!Y822+2*PI())/3)</f>
        <v>#VALUE!</v>
      </c>
      <c r="AH822" s="11" t="e">
        <f>-'OddsRatio_working_3-way'!U822/(3*'OddsRatio_working_3-way'!X822^(1/3))*COS(('OddsRatio_working_3-way'!Y822+4*PI())/3)</f>
        <v>#VALUE!</v>
      </c>
      <c r="AI822" s="11" t="e">
        <f>'OddsRatio_working_3-way'!U822/(3*'OddsRatio_working_3-way'!X822^(1/3))*SIN(('OddsRatio_working_3-way'!Y822)/3)</f>
        <v>#VALUE!</v>
      </c>
      <c r="AJ822" s="11" t="e">
        <f>'OddsRatio_working_3-way'!U822/(3*'OddsRatio_working_3-way'!X822^(1/3))*SIN(('OddsRatio_working_3-way'!Y822+2*PI())/3)</f>
        <v>#VALUE!</v>
      </c>
      <c r="AK822" s="11" t="e">
        <f>'OddsRatio_working_3-way'!U822/(3*'OddsRatio_working_3-way'!X822^(1/3))*SIN(('OddsRatio_working_3-way'!Y822+4*PI())/3)</f>
        <v>#VALUE!</v>
      </c>
      <c r="AL822" s="11" t="e">
        <f>'OddsRatio_working_3-way'!Z822+'OddsRatio_working_3-way'!AF822</f>
        <v>#VALUE!</v>
      </c>
      <c r="AM822" s="11" t="e">
        <f>'OddsRatio_working_3-way'!AA822+'OddsRatio_working_3-way'!AG822</f>
        <v>#VALUE!</v>
      </c>
      <c r="AN822" s="11" t="e">
        <f>'OddsRatio_working_3-way'!AB822+'OddsRatio_working_3-way'!AH822</f>
        <v>#VALUE!</v>
      </c>
      <c r="AO822" s="11" t="e">
        <f>'OddsRatio_working_3-way'!AC822+'OddsRatio_working_3-way'!AI822</f>
        <v>#VALUE!</v>
      </c>
      <c r="AP822" s="11" t="e">
        <f>'OddsRatio_working_3-way'!AD822+'OddsRatio_working_3-way'!AJ822</f>
        <v>#VALUE!</v>
      </c>
      <c r="AQ822" s="11" t="e">
        <f>'OddsRatio_working_3-way'!AE822+'OddsRatio_working_3-way'!AK822</f>
        <v>#VALUE!</v>
      </c>
      <c r="AR822" s="10" t="str">
        <f>IF(A822="","",IF(('OddsRatio_working_3-way'!X822=0),IF(Q822&gt;0,-Q822^(1/3),(-Q822)^(1/3)),'OddsRatio_working_3-way'!AL822-'OddsRatio_working_3-way'!R822/3))</f>
        <v/>
      </c>
      <c r="AS822" s="11" t="e">
        <f>IF(('OddsRatio_working_3-way'!X822=0),IF(Q822&gt;0,-Q822^(1/3),(-Q822)^(1/3)),'OddsRatio_working_3-way'!AM822-'OddsRatio_working_3-way'!R822/3)</f>
        <v>#VALUE!</v>
      </c>
      <c r="AT822" s="11" t="e">
        <f>IF(('OddsRatio_working_3-way'!X822=0),IF(Q822&gt;0,-Q822^(1/3),(-Q822)^(1/3)),'OddsRatio_working_3-way'!AN822-'OddsRatio_working_3-way'!R822/3)</f>
        <v>#VALUE!</v>
      </c>
      <c r="AU822" s="11" t="e">
        <f>IF(('OddsRatio_working_3-way'!X822=0),0,'OddsRatio_working_3-way'!AO822)</f>
        <v>#VALUE!</v>
      </c>
      <c r="AV822" s="11" t="e">
        <f>IF(('OddsRatio_working_3-way'!X822=0),0,'OddsRatio_working_3-way'!AP822)</f>
        <v>#VALUE!</v>
      </c>
      <c r="AW822" s="11" t="e">
        <f>IF(('OddsRatio_working_3-way'!X822=0),0,'OddsRatio_working_3-way'!AQ822)</f>
        <v>#VALUE!</v>
      </c>
    </row>
    <row r="823" spans="1:4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9" t="e">
        <f t="shared" si="169"/>
        <v>#VALUE!</v>
      </c>
      <c r="E823" s="9" t="e">
        <f t="shared" si="170"/>
        <v>#VALUE!</v>
      </c>
      <c r="F823" s="9" t="e">
        <f t="shared" si="171"/>
        <v>#VALUE!</v>
      </c>
      <c r="G823" s="9" t="str">
        <f t="shared" si="172"/>
        <v/>
      </c>
      <c r="H823" s="9" t="str">
        <f t="shared" si="173"/>
        <v/>
      </c>
      <c r="I823" s="9" t="str">
        <f t="shared" si="174"/>
        <v/>
      </c>
      <c r="J823" s="9" t="str">
        <f t="shared" si="175"/>
        <v/>
      </c>
      <c r="K823" s="11" t="e">
        <f t="shared" si="176"/>
        <v>#VALUE!</v>
      </c>
      <c r="L823" s="11" t="e">
        <f t="shared" si="177"/>
        <v>#VALUE!</v>
      </c>
      <c r="M823" s="11" t="e">
        <f t="shared" si="178"/>
        <v>#VALUE!</v>
      </c>
      <c r="N823" s="11" t="e">
        <f>'OddsRatio_working_3-way'!K823+'OddsRatio_working_3-way'!L823+'OddsRatio_working_3-way'!M823-('OddsRatio_working_3-way'!K823*'OddsRatio_working_3-way'!L823)-('OddsRatio_working_3-way'!K823*'OddsRatio_working_3-way'!M823)-('OddsRatio_working_3-way'!L823*'OddsRatio_working_3-way'!M823)+('OddsRatio_working_3-way'!K823*'OddsRatio_working_3-way'!L823*'OddsRatio_working_3-way'!M823)-1</f>
        <v>#VALUE!</v>
      </c>
      <c r="O823" s="11">
        <f>0</f>
        <v>0</v>
      </c>
      <c r="P823" s="11" t="e">
        <f>('OddsRatio_working_3-way'!K823*'OddsRatio_working_3-way'!L823)+('OddsRatio_working_3-way'!K823*'OddsRatio_working_3-way'!M823)+('OddsRatio_working_3-way'!L823*'OddsRatio_working_3-way'!M823)-(3*'OddsRatio_working_3-way'!K823*'OddsRatio_working_3-way'!L823*'OddsRatio_working_3-way'!M823)</f>
        <v>#VALUE!</v>
      </c>
      <c r="Q823" s="11" t="e">
        <f>2*'OddsRatio_working_3-way'!K823*'OddsRatio_working_3-way'!L823*'OddsRatio_working_3-way'!M823</f>
        <v>#VALUE!</v>
      </c>
      <c r="R823" s="11" t="e">
        <f t="shared" si="179"/>
        <v>#VALUE!</v>
      </c>
      <c r="S823" s="11" t="e">
        <f t="shared" si="180"/>
        <v>#VALUE!</v>
      </c>
      <c r="T823" s="11" t="e">
        <f t="shared" si="181"/>
        <v>#VALUE!</v>
      </c>
      <c r="U823" s="11" t="e">
        <f>'OddsRatio_working_3-way'!S823-'OddsRatio_working_3-way'!R823^2/3</f>
        <v>#VALUE!</v>
      </c>
      <c r="V823" s="11" t="e">
        <f>'OddsRatio_working_3-way'!S823*'OddsRatio_working_3-way'!R823/3-2*'OddsRatio_working_3-way'!R823^3/27-'OddsRatio_working_3-way'!T823</f>
        <v>#VALUE!</v>
      </c>
      <c r="W823" s="11" t="e">
        <f>'OddsRatio_working_3-way'!V823^2+4*'OddsRatio_working_3-way'!U823^3/27</f>
        <v>#VALUE!</v>
      </c>
      <c r="X823" s="11" t="e">
        <f>IF('OddsRatio_working_3-way'!W823&gt;0,IF(ABS('OddsRatio_working_3-way'!V823+SQRT('OddsRatio_working_3-way'!W823))/2&gt;0,ABS('OddsRatio_working_3-way'!V823+SQRT('OddsRatio_working_3-way'!W823))/2,ABS('OddsRatio_working_3-way'!V823-SQRT('OddsRatio_working_3-way'!W823))/2),SQRT(-'OddsRatio_working_3-way'!U823^3/27))</f>
        <v>#VALUE!</v>
      </c>
      <c r="Y823" s="11" t="e">
        <f>IF('OddsRatio_working_3-way'!W823&gt;=0,IF('OddsRatio_working_3-way'!V823+SQRT('OddsRatio_working_3-way'!W823)&gt;0,0,PI()),ACOS('OddsRatio_working_3-way'!V823/(2*'OddsRatio_working_3-way'!X823)))</f>
        <v>#VALUE!</v>
      </c>
      <c r="Z823" s="11" t="e">
        <f>'OddsRatio_working_3-way'!X823^(1/3)*COS('OddsRatio_working_3-way'!Y823/3)</f>
        <v>#VALUE!</v>
      </c>
      <c r="AA823" s="11" t="e">
        <f>'OddsRatio_working_3-way'!X823^(1/3)*COS(('OddsRatio_working_3-way'!Y823+2*PI())/3)</f>
        <v>#VALUE!</v>
      </c>
      <c r="AB823" s="11" t="e">
        <f>'OddsRatio_working_3-way'!X823^(1/3)*COS(('OddsRatio_working_3-way'!Y823+4*PI())/3)</f>
        <v>#VALUE!</v>
      </c>
      <c r="AC823" s="11" t="e">
        <f>'OddsRatio_working_3-way'!X823^(1/3)*SIN('OddsRatio_working_3-way'!Y823/3)</f>
        <v>#VALUE!</v>
      </c>
      <c r="AD823" s="11" t="e">
        <f>'OddsRatio_working_3-way'!X823^(1/3)*SIN(('OddsRatio_working_3-way'!Y823+2*PI())/3)</f>
        <v>#VALUE!</v>
      </c>
      <c r="AE823" s="11" t="e">
        <f>'OddsRatio_working_3-way'!X823^(1/3)*SIN(('OddsRatio_working_3-way'!Y823+4*PI())/3)</f>
        <v>#VALUE!</v>
      </c>
      <c r="AF823" s="11" t="e">
        <f>-'OddsRatio_working_3-way'!U823/(3*'OddsRatio_working_3-way'!X823^(1/3))*COS(('OddsRatio_working_3-way'!Y823)/3)</f>
        <v>#VALUE!</v>
      </c>
      <c r="AG823" s="11" t="e">
        <f>-'OddsRatio_working_3-way'!U823/(3*'OddsRatio_working_3-way'!X823^(1/3))*COS(('OddsRatio_working_3-way'!Y823+2*PI())/3)</f>
        <v>#VALUE!</v>
      </c>
      <c r="AH823" s="11" t="e">
        <f>-'OddsRatio_working_3-way'!U823/(3*'OddsRatio_working_3-way'!X823^(1/3))*COS(('OddsRatio_working_3-way'!Y823+4*PI())/3)</f>
        <v>#VALUE!</v>
      </c>
      <c r="AI823" s="11" t="e">
        <f>'OddsRatio_working_3-way'!U823/(3*'OddsRatio_working_3-way'!X823^(1/3))*SIN(('OddsRatio_working_3-way'!Y823)/3)</f>
        <v>#VALUE!</v>
      </c>
      <c r="AJ823" s="11" t="e">
        <f>'OddsRatio_working_3-way'!U823/(3*'OddsRatio_working_3-way'!X823^(1/3))*SIN(('OddsRatio_working_3-way'!Y823+2*PI())/3)</f>
        <v>#VALUE!</v>
      </c>
      <c r="AK823" s="11" t="e">
        <f>'OddsRatio_working_3-way'!U823/(3*'OddsRatio_working_3-way'!X823^(1/3))*SIN(('OddsRatio_working_3-way'!Y823+4*PI())/3)</f>
        <v>#VALUE!</v>
      </c>
      <c r="AL823" s="11" t="e">
        <f>'OddsRatio_working_3-way'!Z823+'OddsRatio_working_3-way'!AF823</f>
        <v>#VALUE!</v>
      </c>
      <c r="AM823" s="11" t="e">
        <f>'OddsRatio_working_3-way'!AA823+'OddsRatio_working_3-way'!AG823</f>
        <v>#VALUE!</v>
      </c>
      <c r="AN823" s="11" t="e">
        <f>'OddsRatio_working_3-way'!AB823+'OddsRatio_working_3-way'!AH823</f>
        <v>#VALUE!</v>
      </c>
      <c r="AO823" s="11" t="e">
        <f>'OddsRatio_working_3-way'!AC823+'OddsRatio_working_3-way'!AI823</f>
        <v>#VALUE!</v>
      </c>
      <c r="AP823" s="11" t="e">
        <f>'OddsRatio_working_3-way'!AD823+'OddsRatio_working_3-way'!AJ823</f>
        <v>#VALUE!</v>
      </c>
      <c r="AQ823" s="11" t="e">
        <f>'OddsRatio_working_3-way'!AE823+'OddsRatio_working_3-way'!AK823</f>
        <v>#VALUE!</v>
      </c>
      <c r="AR823" s="10" t="str">
        <f>IF(A823="","",IF(('OddsRatio_working_3-way'!X823=0),IF(Q823&gt;0,-Q823^(1/3),(-Q823)^(1/3)),'OddsRatio_working_3-way'!AL823-'OddsRatio_working_3-way'!R823/3))</f>
        <v/>
      </c>
      <c r="AS823" s="11" t="e">
        <f>IF(('OddsRatio_working_3-way'!X823=0),IF(Q823&gt;0,-Q823^(1/3),(-Q823)^(1/3)),'OddsRatio_working_3-way'!AM823-'OddsRatio_working_3-way'!R823/3)</f>
        <v>#VALUE!</v>
      </c>
      <c r="AT823" s="11" t="e">
        <f>IF(('OddsRatio_working_3-way'!X823=0),IF(Q823&gt;0,-Q823^(1/3),(-Q823)^(1/3)),'OddsRatio_working_3-way'!AN823-'OddsRatio_working_3-way'!R823/3)</f>
        <v>#VALUE!</v>
      </c>
      <c r="AU823" s="11" t="e">
        <f>IF(('OddsRatio_working_3-way'!X823=0),0,'OddsRatio_working_3-way'!AO823)</f>
        <v>#VALUE!</v>
      </c>
      <c r="AV823" s="11" t="e">
        <f>IF(('OddsRatio_working_3-way'!X823=0),0,'OddsRatio_working_3-way'!AP823)</f>
        <v>#VALUE!</v>
      </c>
      <c r="AW823" s="11" t="e">
        <f>IF(('OddsRatio_working_3-way'!X823=0),0,'OddsRatio_working_3-way'!AQ823)</f>
        <v>#VALUE!</v>
      </c>
    </row>
    <row r="824" spans="1:4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9" t="e">
        <f t="shared" si="169"/>
        <v>#VALUE!</v>
      </c>
      <c r="E824" s="9" t="e">
        <f t="shared" si="170"/>
        <v>#VALUE!</v>
      </c>
      <c r="F824" s="9" t="e">
        <f t="shared" si="171"/>
        <v>#VALUE!</v>
      </c>
      <c r="G824" s="9" t="str">
        <f t="shared" si="172"/>
        <v/>
      </c>
      <c r="H824" s="9" t="str">
        <f t="shared" si="173"/>
        <v/>
      </c>
      <c r="I824" s="9" t="str">
        <f t="shared" si="174"/>
        <v/>
      </c>
      <c r="J824" s="9" t="str">
        <f t="shared" si="175"/>
        <v/>
      </c>
      <c r="K824" s="11" t="e">
        <f t="shared" si="176"/>
        <v>#VALUE!</v>
      </c>
      <c r="L824" s="11" t="e">
        <f t="shared" si="177"/>
        <v>#VALUE!</v>
      </c>
      <c r="M824" s="11" t="e">
        <f t="shared" si="178"/>
        <v>#VALUE!</v>
      </c>
      <c r="N824" s="11" t="e">
        <f>'OddsRatio_working_3-way'!K824+'OddsRatio_working_3-way'!L824+'OddsRatio_working_3-way'!M824-('OddsRatio_working_3-way'!K824*'OddsRatio_working_3-way'!L824)-('OddsRatio_working_3-way'!K824*'OddsRatio_working_3-way'!M824)-('OddsRatio_working_3-way'!L824*'OddsRatio_working_3-way'!M824)+('OddsRatio_working_3-way'!K824*'OddsRatio_working_3-way'!L824*'OddsRatio_working_3-way'!M824)-1</f>
        <v>#VALUE!</v>
      </c>
      <c r="O824" s="11">
        <f>0</f>
        <v>0</v>
      </c>
      <c r="P824" s="11" t="e">
        <f>('OddsRatio_working_3-way'!K824*'OddsRatio_working_3-way'!L824)+('OddsRatio_working_3-way'!K824*'OddsRatio_working_3-way'!M824)+('OddsRatio_working_3-way'!L824*'OddsRatio_working_3-way'!M824)-(3*'OddsRatio_working_3-way'!K824*'OddsRatio_working_3-way'!L824*'OddsRatio_working_3-way'!M824)</f>
        <v>#VALUE!</v>
      </c>
      <c r="Q824" s="11" t="e">
        <f>2*'OddsRatio_working_3-way'!K824*'OddsRatio_working_3-way'!L824*'OddsRatio_working_3-way'!M824</f>
        <v>#VALUE!</v>
      </c>
      <c r="R824" s="11" t="e">
        <f t="shared" si="179"/>
        <v>#VALUE!</v>
      </c>
      <c r="S824" s="11" t="e">
        <f t="shared" si="180"/>
        <v>#VALUE!</v>
      </c>
      <c r="T824" s="11" t="e">
        <f t="shared" si="181"/>
        <v>#VALUE!</v>
      </c>
      <c r="U824" s="11" t="e">
        <f>'OddsRatio_working_3-way'!S824-'OddsRatio_working_3-way'!R824^2/3</f>
        <v>#VALUE!</v>
      </c>
      <c r="V824" s="11" t="e">
        <f>'OddsRatio_working_3-way'!S824*'OddsRatio_working_3-way'!R824/3-2*'OddsRatio_working_3-way'!R824^3/27-'OddsRatio_working_3-way'!T824</f>
        <v>#VALUE!</v>
      </c>
      <c r="W824" s="11" t="e">
        <f>'OddsRatio_working_3-way'!V824^2+4*'OddsRatio_working_3-way'!U824^3/27</f>
        <v>#VALUE!</v>
      </c>
      <c r="X824" s="11" t="e">
        <f>IF('OddsRatio_working_3-way'!W824&gt;0,IF(ABS('OddsRatio_working_3-way'!V824+SQRT('OddsRatio_working_3-way'!W824))/2&gt;0,ABS('OddsRatio_working_3-way'!V824+SQRT('OddsRatio_working_3-way'!W824))/2,ABS('OddsRatio_working_3-way'!V824-SQRT('OddsRatio_working_3-way'!W824))/2),SQRT(-'OddsRatio_working_3-way'!U824^3/27))</f>
        <v>#VALUE!</v>
      </c>
      <c r="Y824" s="11" t="e">
        <f>IF('OddsRatio_working_3-way'!W824&gt;=0,IF('OddsRatio_working_3-way'!V824+SQRT('OddsRatio_working_3-way'!W824)&gt;0,0,PI()),ACOS('OddsRatio_working_3-way'!V824/(2*'OddsRatio_working_3-way'!X824)))</f>
        <v>#VALUE!</v>
      </c>
      <c r="Z824" s="11" t="e">
        <f>'OddsRatio_working_3-way'!X824^(1/3)*COS('OddsRatio_working_3-way'!Y824/3)</f>
        <v>#VALUE!</v>
      </c>
      <c r="AA824" s="11" t="e">
        <f>'OddsRatio_working_3-way'!X824^(1/3)*COS(('OddsRatio_working_3-way'!Y824+2*PI())/3)</f>
        <v>#VALUE!</v>
      </c>
      <c r="AB824" s="11" t="e">
        <f>'OddsRatio_working_3-way'!X824^(1/3)*COS(('OddsRatio_working_3-way'!Y824+4*PI())/3)</f>
        <v>#VALUE!</v>
      </c>
      <c r="AC824" s="11" t="e">
        <f>'OddsRatio_working_3-way'!X824^(1/3)*SIN('OddsRatio_working_3-way'!Y824/3)</f>
        <v>#VALUE!</v>
      </c>
      <c r="AD824" s="11" t="e">
        <f>'OddsRatio_working_3-way'!X824^(1/3)*SIN(('OddsRatio_working_3-way'!Y824+2*PI())/3)</f>
        <v>#VALUE!</v>
      </c>
      <c r="AE824" s="11" t="e">
        <f>'OddsRatio_working_3-way'!X824^(1/3)*SIN(('OddsRatio_working_3-way'!Y824+4*PI())/3)</f>
        <v>#VALUE!</v>
      </c>
      <c r="AF824" s="11" t="e">
        <f>-'OddsRatio_working_3-way'!U824/(3*'OddsRatio_working_3-way'!X824^(1/3))*COS(('OddsRatio_working_3-way'!Y824)/3)</f>
        <v>#VALUE!</v>
      </c>
      <c r="AG824" s="11" t="e">
        <f>-'OddsRatio_working_3-way'!U824/(3*'OddsRatio_working_3-way'!X824^(1/3))*COS(('OddsRatio_working_3-way'!Y824+2*PI())/3)</f>
        <v>#VALUE!</v>
      </c>
      <c r="AH824" s="11" t="e">
        <f>-'OddsRatio_working_3-way'!U824/(3*'OddsRatio_working_3-way'!X824^(1/3))*COS(('OddsRatio_working_3-way'!Y824+4*PI())/3)</f>
        <v>#VALUE!</v>
      </c>
      <c r="AI824" s="11" t="e">
        <f>'OddsRatio_working_3-way'!U824/(3*'OddsRatio_working_3-way'!X824^(1/3))*SIN(('OddsRatio_working_3-way'!Y824)/3)</f>
        <v>#VALUE!</v>
      </c>
      <c r="AJ824" s="11" t="e">
        <f>'OddsRatio_working_3-way'!U824/(3*'OddsRatio_working_3-way'!X824^(1/3))*SIN(('OddsRatio_working_3-way'!Y824+2*PI())/3)</f>
        <v>#VALUE!</v>
      </c>
      <c r="AK824" s="11" t="e">
        <f>'OddsRatio_working_3-way'!U824/(3*'OddsRatio_working_3-way'!X824^(1/3))*SIN(('OddsRatio_working_3-way'!Y824+4*PI())/3)</f>
        <v>#VALUE!</v>
      </c>
      <c r="AL824" s="11" t="e">
        <f>'OddsRatio_working_3-way'!Z824+'OddsRatio_working_3-way'!AF824</f>
        <v>#VALUE!</v>
      </c>
      <c r="AM824" s="11" t="e">
        <f>'OddsRatio_working_3-way'!AA824+'OddsRatio_working_3-way'!AG824</f>
        <v>#VALUE!</v>
      </c>
      <c r="AN824" s="11" t="e">
        <f>'OddsRatio_working_3-way'!AB824+'OddsRatio_working_3-way'!AH824</f>
        <v>#VALUE!</v>
      </c>
      <c r="AO824" s="11" t="e">
        <f>'OddsRatio_working_3-way'!AC824+'OddsRatio_working_3-way'!AI824</f>
        <v>#VALUE!</v>
      </c>
      <c r="AP824" s="11" t="e">
        <f>'OddsRatio_working_3-way'!AD824+'OddsRatio_working_3-way'!AJ824</f>
        <v>#VALUE!</v>
      </c>
      <c r="AQ824" s="11" t="e">
        <f>'OddsRatio_working_3-way'!AE824+'OddsRatio_working_3-way'!AK824</f>
        <v>#VALUE!</v>
      </c>
      <c r="AR824" s="10" t="str">
        <f>IF(A824="","",IF(('OddsRatio_working_3-way'!X824=0),IF(Q824&gt;0,-Q824^(1/3),(-Q824)^(1/3)),'OddsRatio_working_3-way'!AL824-'OddsRatio_working_3-way'!R824/3))</f>
        <v/>
      </c>
      <c r="AS824" s="11" t="e">
        <f>IF(('OddsRatio_working_3-way'!X824=0),IF(Q824&gt;0,-Q824^(1/3),(-Q824)^(1/3)),'OddsRatio_working_3-way'!AM824-'OddsRatio_working_3-way'!R824/3)</f>
        <v>#VALUE!</v>
      </c>
      <c r="AT824" s="11" t="e">
        <f>IF(('OddsRatio_working_3-way'!X824=0),IF(Q824&gt;0,-Q824^(1/3),(-Q824)^(1/3)),'OddsRatio_working_3-way'!AN824-'OddsRatio_working_3-way'!R824/3)</f>
        <v>#VALUE!</v>
      </c>
      <c r="AU824" s="11" t="e">
        <f>IF(('OddsRatio_working_3-way'!X824=0),0,'OddsRatio_working_3-way'!AO824)</f>
        <v>#VALUE!</v>
      </c>
      <c r="AV824" s="11" t="e">
        <f>IF(('OddsRatio_working_3-way'!X824=0),0,'OddsRatio_working_3-way'!AP824)</f>
        <v>#VALUE!</v>
      </c>
      <c r="AW824" s="11" t="e">
        <f>IF(('OddsRatio_working_3-way'!X824=0),0,'OddsRatio_working_3-way'!AQ824)</f>
        <v>#VALUE!</v>
      </c>
    </row>
    <row r="825" spans="1:4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9" t="e">
        <f t="shared" si="169"/>
        <v>#VALUE!</v>
      </c>
      <c r="E825" s="9" t="e">
        <f t="shared" si="170"/>
        <v>#VALUE!</v>
      </c>
      <c r="F825" s="9" t="e">
        <f t="shared" si="171"/>
        <v>#VALUE!</v>
      </c>
      <c r="G825" s="9" t="str">
        <f t="shared" si="172"/>
        <v/>
      </c>
      <c r="H825" s="9" t="str">
        <f t="shared" si="173"/>
        <v/>
      </c>
      <c r="I825" s="9" t="str">
        <f t="shared" si="174"/>
        <v/>
      </c>
      <c r="J825" s="9" t="str">
        <f t="shared" si="175"/>
        <v/>
      </c>
      <c r="K825" s="11" t="e">
        <f t="shared" si="176"/>
        <v>#VALUE!</v>
      </c>
      <c r="L825" s="11" t="e">
        <f t="shared" si="177"/>
        <v>#VALUE!</v>
      </c>
      <c r="M825" s="11" t="e">
        <f t="shared" si="178"/>
        <v>#VALUE!</v>
      </c>
      <c r="N825" s="11" t="e">
        <f>'OddsRatio_working_3-way'!K825+'OddsRatio_working_3-way'!L825+'OddsRatio_working_3-way'!M825-('OddsRatio_working_3-way'!K825*'OddsRatio_working_3-way'!L825)-('OddsRatio_working_3-way'!K825*'OddsRatio_working_3-way'!M825)-('OddsRatio_working_3-way'!L825*'OddsRatio_working_3-way'!M825)+('OddsRatio_working_3-way'!K825*'OddsRatio_working_3-way'!L825*'OddsRatio_working_3-way'!M825)-1</f>
        <v>#VALUE!</v>
      </c>
      <c r="O825" s="11">
        <f>0</f>
        <v>0</v>
      </c>
      <c r="P825" s="11" t="e">
        <f>('OddsRatio_working_3-way'!K825*'OddsRatio_working_3-way'!L825)+('OddsRatio_working_3-way'!K825*'OddsRatio_working_3-way'!M825)+('OddsRatio_working_3-way'!L825*'OddsRatio_working_3-way'!M825)-(3*'OddsRatio_working_3-way'!K825*'OddsRatio_working_3-way'!L825*'OddsRatio_working_3-way'!M825)</f>
        <v>#VALUE!</v>
      </c>
      <c r="Q825" s="11" t="e">
        <f>2*'OddsRatio_working_3-way'!K825*'OddsRatio_working_3-way'!L825*'OddsRatio_working_3-way'!M825</f>
        <v>#VALUE!</v>
      </c>
      <c r="R825" s="11" t="e">
        <f t="shared" si="179"/>
        <v>#VALUE!</v>
      </c>
      <c r="S825" s="11" t="e">
        <f t="shared" si="180"/>
        <v>#VALUE!</v>
      </c>
      <c r="T825" s="11" t="e">
        <f t="shared" si="181"/>
        <v>#VALUE!</v>
      </c>
      <c r="U825" s="11" t="e">
        <f>'OddsRatio_working_3-way'!S825-'OddsRatio_working_3-way'!R825^2/3</f>
        <v>#VALUE!</v>
      </c>
      <c r="V825" s="11" t="e">
        <f>'OddsRatio_working_3-way'!S825*'OddsRatio_working_3-way'!R825/3-2*'OddsRatio_working_3-way'!R825^3/27-'OddsRatio_working_3-way'!T825</f>
        <v>#VALUE!</v>
      </c>
      <c r="W825" s="11" t="e">
        <f>'OddsRatio_working_3-way'!V825^2+4*'OddsRatio_working_3-way'!U825^3/27</f>
        <v>#VALUE!</v>
      </c>
      <c r="X825" s="11" t="e">
        <f>IF('OddsRatio_working_3-way'!W825&gt;0,IF(ABS('OddsRatio_working_3-way'!V825+SQRT('OddsRatio_working_3-way'!W825))/2&gt;0,ABS('OddsRatio_working_3-way'!V825+SQRT('OddsRatio_working_3-way'!W825))/2,ABS('OddsRatio_working_3-way'!V825-SQRT('OddsRatio_working_3-way'!W825))/2),SQRT(-'OddsRatio_working_3-way'!U825^3/27))</f>
        <v>#VALUE!</v>
      </c>
      <c r="Y825" s="11" t="e">
        <f>IF('OddsRatio_working_3-way'!W825&gt;=0,IF('OddsRatio_working_3-way'!V825+SQRT('OddsRatio_working_3-way'!W825)&gt;0,0,PI()),ACOS('OddsRatio_working_3-way'!V825/(2*'OddsRatio_working_3-way'!X825)))</f>
        <v>#VALUE!</v>
      </c>
      <c r="Z825" s="11" t="e">
        <f>'OddsRatio_working_3-way'!X825^(1/3)*COS('OddsRatio_working_3-way'!Y825/3)</f>
        <v>#VALUE!</v>
      </c>
      <c r="AA825" s="11" t="e">
        <f>'OddsRatio_working_3-way'!X825^(1/3)*COS(('OddsRatio_working_3-way'!Y825+2*PI())/3)</f>
        <v>#VALUE!</v>
      </c>
      <c r="AB825" s="11" t="e">
        <f>'OddsRatio_working_3-way'!X825^(1/3)*COS(('OddsRatio_working_3-way'!Y825+4*PI())/3)</f>
        <v>#VALUE!</v>
      </c>
      <c r="AC825" s="11" t="e">
        <f>'OddsRatio_working_3-way'!X825^(1/3)*SIN('OddsRatio_working_3-way'!Y825/3)</f>
        <v>#VALUE!</v>
      </c>
      <c r="AD825" s="11" t="e">
        <f>'OddsRatio_working_3-way'!X825^(1/3)*SIN(('OddsRatio_working_3-way'!Y825+2*PI())/3)</f>
        <v>#VALUE!</v>
      </c>
      <c r="AE825" s="11" t="e">
        <f>'OddsRatio_working_3-way'!X825^(1/3)*SIN(('OddsRatio_working_3-way'!Y825+4*PI())/3)</f>
        <v>#VALUE!</v>
      </c>
      <c r="AF825" s="11" t="e">
        <f>-'OddsRatio_working_3-way'!U825/(3*'OddsRatio_working_3-way'!X825^(1/3))*COS(('OddsRatio_working_3-way'!Y825)/3)</f>
        <v>#VALUE!</v>
      </c>
      <c r="AG825" s="11" t="e">
        <f>-'OddsRatio_working_3-way'!U825/(3*'OddsRatio_working_3-way'!X825^(1/3))*COS(('OddsRatio_working_3-way'!Y825+2*PI())/3)</f>
        <v>#VALUE!</v>
      </c>
      <c r="AH825" s="11" t="e">
        <f>-'OddsRatio_working_3-way'!U825/(3*'OddsRatio_working_3-way'!X825^(1/3))*COS(('OddsRatio_working_3-way'!Y825+4*PI())/3)</f>
        <v>#VALUE!</v>
      </c>
      <c r="AI825" s="11" t="e">
        <f>'OddsRatio_working_3-way'!U825/(3*'OddsRatio_working_3-way'!X825^(1/3))*SIN(('OddsRatio_working_3-way'!Y825)/3)</f>
        <v>#VALUE!</v>
      </c>
      <c r="AJ825" s="11" t="e">
        <f>'OddsRatio_working_3-way'!U825/(3*'OddsRatio_working_3-way'!X825^(1/3))*SIN(('OddsRatio_working_3-way'!Y825+2*PI())/3)</f>
        <v>#VALUE!</v>
      </c>
      <c r="AK825" s="11" t="e">
        <f>'OddsRatio_working_3-way'!U825/(3*'OddsRatio_working_3-way'!X825^(1/3))*SIN(('OddsRatio_working_3-way'!Y825+4*PI())/3)</f>
        <v>#VALUE!</v>
      </c>
      <c r="AL825" s="11" t="e">
        <f>'OddsRatio_working_3-way'!Z825+'OddsRatio_working_3-way'!AF825</f>
        <v>#VALUE!</v>
      </c>
      <c r="AM825" s="11" t="e">
        <f>'OddsRatio_working_3-way'!AA825+'OddsRatio_working_3-way'!AG825</f>
        <v>#VALUE!</v>
      </c>
      <c r="AN825" s="11" t="e">
        <f>'OddsRatio_working_3-way'!AB825+'OddsRatio_working_3-way'!AH825</f>
        <v>#VALUE!</v>
      </c>
      <c r="AO825" s="11" t="e">
        <f>'OddsRatio_working_3-way'!AC825+'OddsRatio_working_3-way'!AI825</f>
        <v>#VALUE!</v>
      </c>
      <c r="AP825" s="11" t="e">
        <f>'OddsRatio_working_3-way'!AD825+'OddsRatio_working_3-way'!AJ825</f>
        <v>#VALUE!</v>
      </c>
      <c r="AQ825" s="11" t="e">
        <f>'OddsRatio_working_3-way'!AE825+'OddsRatio_working_3-way'!AK825</f>
        <v>#VALUE!</v>
      </c>
      <c r="AR825" s="10" t="str">
        <f>IF(A825="","",IF(('OddsRatio_working_3-way'!X825=0),IF(Q825&gt;0,-Q825^(1/3),(-Q825)^(1/3)),'OddsRatio_working_3-way'!AL825-'OddsRatio_working_3-way'!R825/3))</f>
        <v/>
      </c>
      <c r="AS825" s="11" t="e">
        <f>IF(('OddsRatio_working_3-way'!X825=0),IF(Q825&gt;0,-Q825^(1/3),(-Q825)^(1/3)),'OddsRatio_working_3-way'!AM825-'OddsRatio_working_3-way'!R825/3)</f>
        <v>#VALUE!</v>
      </c>
      <c r="AT825" s="11" t="e">
        <f>IF(('OddsRatio_working_3-way'!X825=0),IF(Q825&gt;0,-Q825^(1/3),(-Q825)^(1/3)),'OddsRatio_working_3-way'!AN825-'OddsRatio_working_3-way'!R825/3)</f>
        <v>#VALUE!</v>
      </c>
      <c r="AU825" s="11" t="e">
        <f>IF(('OddsRatio_working_3-way'!X825=0),0,'OddsRatio_working_3-way'!AO825)</f>
        <v>#VALUE!</v>
      </c>
      <c r="AV825" s="11" t="e">
        <f>IF(('OddsRatio_working_3-way'!X825=0),0,'OddsRatio_working_3-way'!AP825)</f>
        <v>#VALUE!</v>
      </c>
      <c r="AW825" s="11" t="e">
        <f>IF(('OddsRatio_working_3-way'!X825=0),0,'OddsRatio_working_3-way'!AQ825)</f>
        <v>#VALUE!</v>
      </c>
    </row>
    <row r="826" spans="1:4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9" t="e">
        <f t="shared" si="169"/>
        <v>#VALUE!</v>
      </c>
      <c r="E826" s="9" t="e">
        <f t="shared" si="170"/>
        <v>#VALUE!</v>
      </c>
      <c r="F826" s="9" t="e">
        <f t="shared" si="171"/>
        <v>#VALUE!</v>
      </c>
      <c r="G826" s="9" t="str">
        <f t="shared" si="172"/>
        <v/>
      </c>
      <c r="H826" s="9" t="str">
        <f t="shared" si="173"/>
        <v/>
      </c>
      <c r="I826" s="9" t="str">
        <f t="shared" si="174"/>
        <v/>
      </c>
      <c r="J826" s="9" t="str">
        <f t="shared" si="175"/>
        <v/>
      </c>
      <c r="K826" s="11" t="e">
        <f t="shared" si="176"/>
        <v>#VALUE!</v>
      </c>
      <c r="L826" s="11" t="e">
        <f t="shared" si="177"/>
        <v>#VALUE!</v>
      </c>
      <c r="M826" s="11" t="e">
        <f t="shared" si="178"/>
        <v>#VALUE!</v>
      </c>
      <c r="N826" s="11" t="e">
        <f>'OddsRatio_working_3-way'!K826+'OddsRatio_working_3-way'!L826+'OddsRatio_working_3-way'!M826-('OddsRatio_working_3-way'!K826*'OddsRatio_working_3-way'!L826)-('OddsRatio_working_3-way'!K826*'OddsRatio_working_3-way'!M826)-('OddsRatio_working_3-way'!L826*'OddsRatio_working_3-way'!M826)+('OddsRatio_working_3-way'!K826*'OddsRatio_working_3-way'!L826*'OddsRatio_working_3-way'!M826)-1</f>
        <v>#VALUE!</v>
      </c>
      <c r="O826" s="11">
        <f>0</f>
        <v>0</v>
      </c>
      <c r="P826" s="11" t="e">
        <f>('OddsRatio_working_3-way'!K826*'OddsRatio_working_3-way'!L826)+('OddsRatio_working_3-way'!K826*'OddsRatio_working_3-way'!M826)+('OddsRatio_working_3-way'!L826*'OddsRatio_working_3-way'!M826)-(3*'OddsRatio_working_3-way'!K826*'OddsRatio_working_3-way'!L826*'OddsRatio_working_3-way'!M826)</f>
        <v>#VALUE!</v>
      </c>
      <c r="Q826" s="11" t="e">
        <f>2*'OddsRatio_working_3-way'!K826*'OddsRatio_working_3-way'!L826*'OddsRatio_working_3-way'!M826</f>
        <v>#VALUE!</v>
      </c>
      <c r="R826" s="11" t="e">
        <f t="shared" si="179"/>
        <v>#VALUE!</v>
      </c>
      <c r="S826" s="11" t="e">
        <f t="shared" si="180"/>
        <v>#VALUE!</v>
      </c>
      <c r="T826" s="11" t="e">
        <f t="shared" si="181"/>
        <v>#VALUE!</v>
      </c>
      <c r="U826" s="11" t="e">
        <f>'OddsRatio_working_3-way'!S826-'OddsRatio_working_3-way'!R826^2/3</f>
        <v>#VALUE!</v>
      </c>
      <c r="V826" s="11" t="e">
        <f>'OddsRatio_working_3-way'!S826*'OddsRatio_working_3-way'!R826/3-2*'OddsRatio_working_3-way'!R826^3/27-'OddsRatio_working_3-way'!T826</f>
        <v>#VALUE!</v>
      </c>
      <c r="W826" s="11" t="e">
        <f>'OddsRatio_working_3-way'!V826^2+4*'OddsRatio_working_3-way'!U826^3/27</f>
        <v>#VALUE!</v>
      </c>
      <c r="X826" s="11" t="e">
        <f>IF('OddsRatio_working_3-way'!W826&gt;0,IF(ABS('OddsRatio_working_3-way'!V826+SQRT('OddsRatio_working_3-way'!W826))/2&gt;0,ABS('OddsRatio_working_3-way'!V826+SQRT('OddsRatio_working_3-way'!W826))/2,ABS('OddsRatio_working_3-way'!V826-SQRT('OddsRatio_working_3-way'!W826))/2),SQRT(-'OddsRatio_working_3-way'!U826^3/27))</f>
        <v>#VALUE!</v>
      </c>
      <c r="Y826" s="11" t="e">
        <f>IF('OddsRatio_working_3-way'!W826&gt;=0,IF('OddsRatio_working_3-way'!V826+SQRT('OddsRatio_working_3-way'!W826)&gt;0,0,PI()),ACOS('OddsRatio_working_3-way'!V826/(2*'OddsRatio_working_3-way'!X826)))</f>
        <v>#VALUE!</v>
      </c>
      <c r="Z826" s="11" t="e">
        <f>'OddsRatio_working_3-way'!X826^(1/3)*COS('OddsRatio_working_3-way'!Y826/3)</f>
        <v>#VALUE!</v>
      </c>
      <c r="AA826" s="11" t="e">
        <f>'OddsRatio_working_3-way'!X826^(1/3)*COS(('OddsRatio_working_3-way'!Y826+2*PI())/3)</f>
        <v>#VALUE!</v>
      </c>
      <c r="AB826" s="11" t="e">
        <f>'OddsRatio_working_3-way'!X826^(1/3)*COS(('OddsRatio_working_3-way'!Y826+4*PI())/3)</f>
        <v>#VALUE!</v>
      </c>
      <c r="AC826" s="11" t="e">
        <f>'OddsRatio_working_3-way'!X826^(1/3)*SIN('OddsRatio_working_3-way'!Y826/3)</f>
        <v>#VALUE!</v>
      </c>
      <c r="AD826" s="11" t="e">
        <f>'OddsRatio_working_3-way'!X826^(1/3)*SIN(('OddsRatio_working_3-way'!Y826+2*PI())/3)</f>
        <v>#VALUE!</v>
      </c>
      <c r="AE826" s="11" t="e">
        <f>'OddsRatio_working_3-way'!X826^(1/3)*SIN(('OddsRatio_working_3-way'!Y826+4*PI())/3)</f>
        <v>#VALUE!</v>
      </c>
      <c r="AF826" s="11" t="e">
        <f>-'OddsRatio_working_3-way'!U826/(3*'OddsRatio_working_3-way'!X826^(1/3))*COS(('OddsRatio_working_3-way'!Y826)/3)</f>
        <v>#VALUE!</v>
      </c>
      <c r="AG826" s="11" t="e">
        <f>-'OddsRatio_working_3-way'!U826/(3*'OddsRatio_working_3-way'!X826^(1/3))*COS(('OddsRatio_working_3-way'!Y826+2*PI())/3)</f>
        <v>#VALUE!</v>
      </c>
      <c r="AH826" s="11" t="e">
        <f>-'OddsRatio_working_3-way'!U826/(3*'OddsRatio_working_3-way'!X826^(1/3))*COS(('OddsRatio_working_3-way'!Y826+4*PI())/3)</f>
        <v>#VALUE!</v>
      </c>
      <c r="AI826" s="11" t="e">
        <f>'OddsRatio_working_3-way'!U826/(3*'OddsRatio_working_3-way'!X826^(1/3))*SIN(('OddsRatio_working_3-way'!Y826)/3)</f>
        <v>#VALUE!</v>
      </c>
      <c r="AJ826" s="11" t="e">
        <f>'OddsRatio_working_3-way'!U826/(3*'OddsRatio_working_3-way'!X826^(1/3))*SIN(('OddsRatio_working_3-way'!Y826+2*PI())/3)</f>
        <v>#VALUE!</v>
      </c>
      <c r="AK826" s="11" t="e">
        <f>'OddsRatio_working_3-way'!U826/(3*'OddsRatio_working_3-way'!X826^(1/3))*SIN(('OddsRatio_working_3-way'!Y826+4*PI())/3)</f>
        <v>#VALUE!</v>
      </c>
      <c r="AL826" s="11" t="e">
        <f>'OddsRatio_working_3-way'!Z826+'OddsRatio_working_3-way'!AF826</f>
        <v>#VALUE!</v>
      </c>
      <c r="AM826" s="11" t="e">
        <f>'OddsRatio_working_3-way'!AA826+'OddsRatio_working_3-way'!AG826</f>
        <v>#VALUE!</v>
      </c>
      <c r="AN826" s="11" t="e">
        <f>'OddsRatio_working_3-way'!AB826+'OddsRatio_working_3-way'!AH826</f>
        <v>#VALUE!</v>
      </c>
      <c r="AO826" s="11" t="e">
        <f>'OddsRatio_working_3-way'!AC826+'OddsRatio_working_3-way'!AI826</f>
        <v>#VALUE!</v>
      </c>
      <c r="AP826" s="11" t="e">
        <f>'OddsRatio_working_3-way'!AD826+'OddsRatio_working_3-way'!AJ826</f>
        <v>#VALUE!</v>
      </c>
      <c r="AQ826" s="11" t="e">
        <f>'OddsRatio_working_3-way'!AE826+'OddsRatio_working_3-way'!AK826</f>
        <v>#VALUE!</v>
      </c>
      <c r="AR826" s="10" t="str">
        <f>IF(A826="","",IF(('OddsRatio_working_3-way'!X826=0),IF(Q826&gt;0,-Q826^(1/3),(-Q826)^(1/3)),'OddsRatio_working_3-way'!AL826-'OddsRatio_working_3-way'!R826/3))</f>
        <v/>
      </c>
      <c r="AS826" s="11" t="e">
        <f>IF(('OddsRatio_working_3-way'!X826=0),IF(Q826&gt;0,-Q826^(1/3),(-Q826)^(1/3)),'OddsRatio_working_3-way'!AM826-'OddsRatio_working_3-way'!R826/3)</f>
        <v>#VALUE!</v>
      </c>
      <c r="AT826" s="11" t="e">
        <f>IF(('OddsRatio_working_3-way'!X826=0),IF(Q826&gt;0,-Q826^(1/3),(-Q826)^(1/3)),'OddsRatio_working_3-way'!AN826-'OddsRatio_working_3-way'!R826/3)</f>
        <v>#VALUE!</v>
      </c>
      <c r="AU826" s="11" t="e">
        <f>IF(('OddsRatio_working_3-way'!X826=0),0,'OddsRatio_working_3-way'!AO826)</f>
        <v>#VALUE!</v>
      </c>
      <c r="AV826" s="11" t="e">
        <f>IF(('OddsRatio_working_3-way'!X826=0),0,'OddsRatio_working_3-way'!AP826)</f>
        <v>#VALUE!</v>
      </c>
      <c r="AW826" s="11" t="e">
        <f>IF(('OddsRatio_working_3-way'!X826=0),0,'OddsRatio_working_3-way'!AQ826)</f>
        <v>#VALUE!</v>
      </c>
    </row>
    <row r="827" spans="1:4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9" t="e">
        <f t="shared" si="169"/>
        <v>#VALUE!</v>
      </c>
      <c r="E827" s="9" t="e">
        <f t="shared" si="170"/>
        <v>#VALUE!</v>
      </c>
      <c r="F827" s="9" t="e">
        <f t="shared" si="171"/>
        <v>#VALUE!</v>
      </c>
      <c r="G827" s="9" t="str">
        <f t="shared" si="172"/>
        <v/>
      </c>
      <c r="H827" s="9" t="str">
        <f t="shared" si="173"/>
        <v/>
      </c>
      <c r="I827" s="9" t="str">
        <f t="shared" si="174"/>
        <v/>
      </c>
      <c r="J827" s="9" t="str">
        <f t="shared" si="175"/>
        <v/>
      </c>
      <c r="K827" s="11" t="e">
        <f t="shared" si="176"/>
        <v>#VALUE!</v>
      </c>
      <c r="L827" s="11" t="e">
        <f t="shared" si="177"/>
        <v>#VALUE!</v>
      </c>
      <c r="M827" s="11" t="e">
        <f t="shared" si="178"/>
        <v>#VALUE!</v>
      </c>
      <c r="N827" s="11" t="e">
        <f>'OddsRatio_working_3-way'!K827+'OddsRatio_working_3-way'!L827+'OddsRatio_working_3-way'!M827-('OddsRatio_working_3-way'!K827*'OddsRatio_working_3-way'!L827)-('OddsRatio_working_3-way'!K827*'OddsRatio_working_3-way'!M827)-('OddsRatio_working_3-way'!L827*'OddsRatio_working_3-way'!M827)+('OddsRatio_working_3-way'!K827*'OddsRatio_working_3-way'!L827*'OddsRatio_working_3-way'!M827)-1</f>
        <v>#VALUE!</v>
      </c>
      <c r="O827" s="11">
        <f>0</f>
        <v>0</v>
      </c>
      <c r="P827" s="11" t="e">
        <f>('OddsRatio_working_3-way'!K827*'OddsRatio_working_3-way'!L827)+('OddsRatio_working_3-way'!K827*'OddsRatio_working_3-way'!M827)+('OddsRatio_working_3-way'!L827*'OddsRatio_working_3-way'!M827)-(3*'OddsRatio_working_3-way'!K827*'OddsRatio_working_3-way'!L827*'OddsRatio_working_3-way'!M827)</f>
        <v>#VALUE!</v>
      </c>
      <c r="Q827" s="11" t="e">
        <f>2*'OddsRatio_working_3-way'!K827*'OddsRatio_working_3-way'!L827*'OddsRatio_working_3-way'!M827</f>
        <v>#VALUE!</v>
      </c>
      <c r="R827" s="11" t="e">
        <f t="shared" si="179"/>
        <v>#VALUE!</v>
      </c>
      <c r="S827" s="11" t="e">
        <f t="shared" si="180"/>
        <v>#VALUE!</v>
      </c>
      <c r="T827" s="11" t="e">
        <f t="shared" si="181"/>
        <v>#VALUE!</v>
      </c>
      <c r="U827" s="11" t="e">
        <f>'OddsRatio_working_3-way'!S827-'OddsRatio_working_3-way'!R827^2/3</f>
        <v>#VALUE!</v>
      </c>
      <c r="V827" s="11" t="e">
        <f>'OddsRatio_working_3-way'!S827*'OddsRatio_working_3-way'!R827/3-2*'OddsRatio_working_3-way'!R827^3/27-'OddsRatio_working_3-way'!T827</f>
        <v>#VALUE!</v>
      </c>
      <c r="W827" s="11" t="e">
        <f>'OddsRatio_working_3-way'!V827^2+4*'OddsRatio_working_3-way'!U827^3/27</f>
        <v>#VALUE!</v>
      </c>
      <c r="X827" s="11" t="e">
        <f>IF('OddsRatio_working_3-way'!W827&gt;0,IF(ABS('OddsRatio_working_3-way'!V827+SQRT('OddsRatio_working_3-way'!W827))/2&gt;0,ABS('OddsRatio_working_3-way'!V827+SQRT('OddsRatio_working_3-way'!W827))/2,ABS('OddsRatio_working_3-way'!V827-SQRT('OddsRatio_working_3-way'!W827))/2),SQRT(-'OddsRatio_working_3-way'!U827^3/27))</f>
        <v>#VALUE!</v>
      </c>
      <c r="Y827" s="11" t="e">
        <f>IF('OddsRatio_working_3-way'!W827&gt;=0,IF('OddsRatio_working_3-way'!V827+SQRT('OddsRatio_working_3-way'!W827)&gt;0,0,PI()),ACOS('OddsRatio_working_3-way'!V827/(2*'OddsRatio_working_3-way'!X827)))</f>
        <v>#VALUE!</v>
      </c>
      <c r="Z827" s="11" t="e">
        <f>'OddsRatio_working_3-way'!X827^(1/3)*COS('OddsRatio_working_3-way'!Y827/3)</f>
        <v>#VALUE!</v>
      </c>
      <c r="AA827" s="11" t="e">
        <f>'OddsRatio_working_3-way'!X827^(1/3)*COS(('OddsRatio_working_3-way'!Y827+2*PI())/3)</f>
        <v>#VALUE!</v>
      </c>
      <c r="AB827" s="11" t="e">
        <f>'OddsRatio_working_3-way'!X827^(1/3)*COS(('OddsRatio_working_3-way'!Y827+4*PI())/3)</f>
        <v>#VALUE!</v>
      </c>
      <c r="AC827" s="11" t="e">
        <f>'OddsRatio_working_3-way'!X827^(1/3)*SIN('OddsRatio_working_3-way'!Y827/3)</f>
        <v>#VALUE!</v>
      </c>
      <c r="AD827" s="11" t="e">
        <f>'OddsRatio_working_3-way'!X827^(1/3)*SIN(('OddsRatio_working_3-way'!Y827+2*PI())/3)</f>
        <v>#VALUE!</v>
      </c>
      <c r="AE827" s="11" t="e">
        <f>'OddsRatio_working_3-way'!X827^(1/3)*SIN(('OddsRatio_working_3-way'!Y827+4*PI())/3)</f>
        <v>#VALUE!</v>
      </c>
      <c r="AF827" s="11" t="e">
        <f>-'OddsRatio_working_3-way'!U827/(3*'OddsRatio_working_3-way'!X827^(1/3))*COS(('OddsRatio_working_3-way'!Y827)/3)</f>
        <v>#VALUE!</v>
      </c>
      <c r="AG827" s="11" t="e">
        <f>-'OddsRatio_working_3-way'!U827/(3*'OddsRatio_working_3-way'!X827^(1/3))*COS(('OddsRatio_working_3-way'!Y827+2*PI())/3)</f>
        <v>#VALUE!</v>
      </c>
      <c r="AH827" s="11" t="e">
        <f>-'OddsRatio_working_3-way'!U827/(3*'OddsRatio_working_3-way'!X827^(1/3))*COS(('OddsRatio_working_3-way'!Y827+4*PI())/3)</f>
        <v>#VALUE!</v>
      </c>
      <c r="AI827" s="11" t="e">
        <f>'OddsRatio_working_3-way'!U827/(3*'OddsRatio_working_3-way'!X827^(1/3))*SIN(('OddsRatio_working_3-way'!Y827)/3)</f>
        <v>#VALUE!</v>
      </c>
      <c r="AJ827" s="11" t="e">
        <f>'OddsRatio_working_3-way'!U827/(3*'OddsRatio_working_3-way'!X827^(1/3))*SIN(('OddsRatio_working_3-way'!Y827+2*PI())/3)</f>
        <v>#VALUE!</v>
      </c>
      <c r="AK827" s="11" t="e">
        <f>'OddsRatio_working_3-way'!U827/(3*'OddsRatio_working_3-way'!X827^(1/3))*SIN(('OddsRatio_working_3-way'!Y827+4*PI())/3)</f>
        <v>#VALUE!</v>
      </c>
      <c r="AL827" s="11" t="e">
        <f>'OddsRatio_working_3-way'!Z827+'OddsRatio_working_3-way'!AF827</f>
        <v>#VALUE!</v>
      </c>
      <c r="AM827" s="11" t="e">
        <f>'OddsRatio_working_3-way'!AA827+'OddsRatio_working_3-way'!AG827</f>
        <v>#VALUE!</v>
      </c>
      <c r="AN827" s="11" t="e">
        <f>'OddsRatio_working_3-way'!AB827+'OddsRatio_working_3-way'!AH827</f>
        <v>#VALUE!</v>
      </c>
      <c r="AO827" s="11" t="e">
        <f>'OddsRatio_working_3-way'!AC827+'OddsRatio_working_3-way'!AI827</f>
        <v>#VALUE!</v>
      </c>
      <c r="AP827" s="11" t="e">
        <f>'OddsRatio_working_3-way'!AD827+'OddsRatio_working_3-way'!AJ827</f>
        <v>#VALUE!</v>
      </c>
      <c r="AQ827" s="11" t="e">
        <f>'OddsRatio_working_3-way'!AE827+'OddsRatio_working_3-way'!AK827</f>
        <v>#VALUE!</v>
      </c>
      <c r="AR827" s="10" t="str">
        <f>IF(A827="","",IF(('OddsRatio_working_3-way'!X827=0),IF(Q827&gt;0,-Q827^(1/3),(-Q827)^(1/3)),'OddsRatio_working_3-way'!AL827-'OddsRatio_working_3-way'!R827/3))</f>
        <v/>
      </c>
      <c r="AS827" s="11" t="e">
        <f>IF(('OddsRatio_working_3-way'!X827=0),IF(Q827&gt;0,-Q827^(1/3),(-Q827)^(1/3)),'OddsRatio_working_3-way'!AM827-'OddsRatio_working_3-way'!R827/3)</f>
        <v>#VALUE!</v>
      </c>
      <c r="AT827" s="11" t="e">
        <f>IF(('OddsRatio_working_3-way'!X827=0),IF(Q827&gt;0,-Q827^(1/3),(-Q827)^(1/3)),'OddsRatio_working_3-way'!AN827-'OddsRatio_working_3-way'!R827/3)</f>
        <v>#VALUE!</v>
      </c>
      <c r="AU827" s="11" t="e">
        <f>IF(('OddsRatio_working_3-way'!X827=0),0,'OddsRatio_working_3-way'!AO827)</f>
        <v>#VALUE!</v>
      </c>
      <c r="AV827" s="11" t="e">
        <f>IF(('OddsRatio_working_3-way'!X827=0),0,'OddsRatio_working_3-way'!AP827)</f>
        <v>#VALUE!</v>
      </c>
      <c r="AW827" s="11" t="e">
        <f>IF(('OddsRatio_working_3-way'!X827=0),0,'OddsRatio_working_3-way'!AQ827)</f>
        <v>#VALUE!</v>
      </c>
    </row>
    <row r="828" spans="1:4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9" t="e">
        <f t="shared" si="169"/>
        <v>#VALUE!</v>
      </c>
      <c r="E828" s="9" t="e">
        <f t="shared" si="170"/>
        <v>#VALUE!</v>
      </c>
      <c r="F828" s="9" t="e">
        <f t="shared" si="171"/>
        <v>#VALUE!</v>
      </c>
      <c r="G828" s="9" t="str">
        <f t="shared" si="172"/>
        <v/>
      </c>
      <c r="H828" s="9" t="str">
        <f t="shared" si="173"/>
        <v/>
      </c>
      <c r="I828" s="9" t="str">
        <f t="shared" si="174"/>
        <v/>
      </c>
      <c r="J828" s="9" t="str">
        <f t="shared" si="175"/>
        <v/>
      </c>
      <c r="K828" s="11" t="e">
        <f t="shared" si="176"/>
        <v>#VALUE!</v>
      </c>
      <c r="L828" s="11" t="e">
        <f t="shared" si="177"/>
        <v>#VALUE!</v>
      </c>
      <c r="M828" s="11" t="e">
        <f t="shared" si="178"/>
        <v>#VALUE!</v>
      </c>
      <c r="N828" s="11" t="e">
        <f>'OddsRatio_working_3-way'!K828+'OddsRatio_working_3-way'!L828+'OddsRatio_working_3-way'!M828-('OddsRatio_working_3-way'!K828*'OddsRatio_working_3-way'!L828)-('OddsRatio_working_3-way'!K828*'OddsRatio_working_3-way'!M828)-('OddsRatio_working_3-way'!L828*'OddsRatio_working_3-way'!M828)+('OddsRatio_working_3-way'!K828*'OddsRatio_working_3-way'!L828*'OddsRatio_working_3-way'!M828)-1</f>
        <v>#VALUE!</v>
      </c>
      <c r="O828" s="11">
        <f>0</f>
        <v>0</v>
      </c>
      <c r="P828" s="11" t="e">
        <f>('OddsRatio_working_3-way'!K828*'OddsRatio_working_3-way'!L828)+('OddsRatio_working_3-way'!K828*'OddsRatio_working_3-way'!M828)+('OddsRatio_working_3-way'!L828*'OddsRatio_working_3-way'!M828)-(3*'OddsRatio_working_3-way'!K828*'OddsRatio_working_3-way'!L828*'OddsRatio_working_3-way'!M828)</f>
        <v>#VALUE!</v>
      </c>
      <c r="Q828" s="11" t="e">
        <f>2*'OddsRatio_working_3-way'!K828*'OddsRatio_working_3-way'!L828*'OddsRatio_working_3-way'!M828</f>
        <v>#VALUE!</v>
      </c>
      <c r="R828" s="11" t="e">
        <f t="shared" si="179"/>
        <v>#VALUE!</v>
      </c>
      <c r="S828" s="11" t="e">
        <f t="shared" si="180"/>
        <v>#VALUE!</v>
      </c>
      <c r="T828" s="11" t="e">
        <f t="shared" si="181"/>
        <v>#VALUE!</v>
      </c>
      <c r="U828" s="11" t="e">
        <f>'OddsRatio_working_3-way'!S828-'OddsRatio_working_3-way'!R828^2/3</f>
        <v>#VALUE!</v>
      </c>
      <c r="V828" s="11" t="e">
        <f>'OddsRatio_working_3-way'!S828*'OddsRatio_working_3-way'!R828/3-2*'OddsRatio_working_3-way'!R828^3/27-'OddsRatio_working_3-way'!T828</f>
        <v>#VALUE!</v>
      </c>
      <c r="W828" s="11" t="e">
        <f>'OddsRatio_working_3-way'!V828^2+4*'OddsRatio_working_3-way'!U828^3/27</f>
        <v>#VALUE!</v>
      </c>
      <c r="X828" s="11" t="e">
        <f>IF('OddsRatio_working_3-way'!W828&gt;0,IF(ABS('OddsRatio_working_3-way'!V828+SQRT('OddsRatio_working_3-way'!W828))/2&gt;0,ABS('OddsRatio_working_3-way'!V828+SQRT('OddsRatio_working_3-way'!W828))/2,ABS('OddsRatio_working_3-way'!V828-SQRT('OddsRatio_working_3-way'!W828))/2),SQRT(-'OddsRatio_working_3-way'!U828^3/27))</f>
        <v>#VALUE!</v>
      </c>
      <c r="Y828" s="11" t="e">
        <f>IF('OddsRatio_working_3-way'!W828&gt;=0,IF('OddsRatio_working_3-way'!V828+SQRT('OddsRatio_working_3-way'!W828)&gt;0,0,PI()),ACOS('OddsRatio_working_3-way'!V828/(2*'OddsRatio_working_3-way'!X828)))</f>
        <v>#VALUE!</v>
      </c>
      <c r="Z828" s="11" t="e">
        <f>'OddsRatio_working_3-way'!X828^(1/3)*COS('OddsRatio_working_3-way'!Y828/3)</f>
        <v>#VALUE!</v>
      </c>
      <c r="AA828" s="11" t="e">
        <f>'OddsRatio_working_3-way'!X828^(1/3)*COS(('OddsRatio_working_3-way'!Y828+2*PI())/3)</f>
        <v>#VALUE!</v>
      </c>
      <c r="AB828" s="11" t="e">
        <f>'OddsRatio_working_3-way'!X828^(1/3)*COS(('OddsRatio_working_3-way'!Y828+4*PI())/3)</f>
        <v>#VALUE!</v>
      </c>
      <c r="AC828" s="11" t="e">
        <f>'OddsRatio_working_3-way'!X828^(1/3)*SIN('OddsRatio_working_3-way'!Y828/3)</f>
        <v>#VALUE!</v>
      </c>
      <c r="AD828" s="11" t="e">
        <f>'OddsRatio_working_3-way'!X828^(1/3)*SIN(('OddsRatio_working_3-way'!Y828+2*PI())/3)</f>
        <v>#VALUE!</v>
      </c>
      <c r="AE828" s="11" t="e">
        <f>'OddsRatio_working_3-way'!X828^(1/3)*SIN(('OddsRatio_working_3-way'!Y828+4*PI())/3)</f>
        <v>#VALUE!</v>
      </c>
      <c r="AF828" s="11" t="e">
        <f>-'OddsRatio_working_3-way'!U828/(3*'OddsRatio_working_3-way'!X828^(1/3))*COS(('OddsRatio_working_3-way'!Y828)/3)</f>
        <v>#VALUE!</v>
      </c>
      <c r="AG828" s="11" t="e">
        <f>-'OddsRatio_working_3-way'!U828/(3*'OddsRatio_working_3-way'!X828^(1/3))*COS(('OddsRatio_working_3-way'!Y828+2*PI())/3)</f>
        <v>#VALUE!</v>
      </c>
      <c r="AH828" s="11" t="e">
        <f>-'OddsRatio_working_3-way'!U828/(3*'OddsRatio_working_3-way'!X828^(1/3))*COS(('OddsRatio_working_3-way'!Y828+4*PI())/3)</f>
        <v>#VALUE!</v>
      </c>
      <c r="AI828" s="11" t="e">
        <f>'OddsRatio_working_3-way'!U828/(3*'OddsRatio_working_3-way'!X828^(1/3))*SIN(('OddsRatio_working_3-way'!Y828)/3)</f>
        <v>#VALUE!</v>
      </c>
      <c r="AJ828" s="11" t="e">
        <f>'OddsRatio_working_3-way'!U828/(3*'OddsRatio_working_3-way'!X828^(1/3))*SIN(('OddsRatio_working_3-way'!Y828+2*PI())/3)</f>
        <v>#VALUE!</v>
      </c>
      <c r="AK828" s="11" t="e">
        <f>'OddsRatio_working_3-way'!U828/(3*'OddsRatio_working_3-way'!X828^(1/3))*SIN(('OddsRatio_working_3-way'!Y828+4*PI())/3)</f>
        <v>#VALUE!</v>
      </c>
      <c r="AL828" s="11" t="e">
        <f>'OddsRatio_working_3-way'!Z828+'OddsRatio_working_3-way'!AF828</f>
        <v>#VALUE!</v>
      </c>
      <c r="AM828" s="11" t="e">
        <f>'OddsRatio_working_3-way'!AA828+'OddsRatio_working_3-way'!AG828</f>
        <v>#VALUE!</v>
      </c>
      <c r="AN828" s="11" t="e">
        <f>'OddsRatio_working_3-way'!AB828+'OddsRatio_working_3-way'!AH828</f>
        <v>#VALUE!</v>
      </c>
      <c r="AO828" s="11" t="e">
        <f>'OddsRatio_working_3-way'!AC828+'OddsRatio_working_3-way'!AI828</f>
        <v>#VALUE!</v>
      </c>
      <c r="AP828" s="11" t="e">
        <f>'OddsRatio_working_3-way'!AD828+'OddsRatio_working_3-way'!AJ828</f>
        <v>#VALUE!</v>
      </c>
      <c r="AQ828" s="11" t="e">
        <f>'OddsRatio_working_3-way'!AE828+'OddsRatio_working_3-way'!AK828</f>
        <v>#VALUE!</v>
      </c>
      <c r="AR828" s="10" t="str">
        <f>IF(A828="","",IF(('OddsRatio_working_3-way'!X828=0),IF(Q828&gt;0,-Q828^(1/3),(-Q828)^(1/3)),'OddsRatio_working_3-way'!AL828-'OddsRatio_working_3-way'!R828/3))</f>
        <v/>
      </c>
      <c r="AS828" s="11" t="e">
        <f>IF(('OddsRatio_working_3-way'!X828=0),IF(Q828&gt;0,-Q828^(1/3),(-Q828)^(1/3)),'OddsRatio_working_3-way'!AM828-'OddsRatio_working_3-way'!R828/3)</f>
        <v>#VALUE!</v>
      </c>
      <c r="AT828" s="11" t="e">
        <f>IF(('OddsRatio_working_3-way'!X828=0),IF(Q828&gt;0,-Q828^(1/3),(-Q828)^(1/3)),'OddsRatio_working_3-way'!AN828-'OddsRatio_working_3-way'!R828/3)</f>
        <v>#VALUE!</v>
      </c>
      <c r="AU828" s="11" t="e">
        <f>IF(('OddsRatio_working_3-way'!X828=0),0,'OddsRatio_working_3-way'!AO828)</f>
        <v>#VALUE!</v>
      </c>
      <c r="AV828" s="11" t="e">
        <f>IF(('OddsRatio_working_3-way'!X828=0),0,'OddsRatio_working_3-way'!AP828)</f>
        <v>#VALUE!</v>
      </c>
      <c r="AW828" s="11" t="e">
        <f>IF(('OddsRatio_working_3-way'!X828=0),0,'OddsRatio_working_3-way'!AQ828)</f>
        <v>#VALUE!</v>
      </c>
    </row>
    <row r="829" spans="1:4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9" t="e">
        <f t="shared" si="169"/>
        <v>#VALUE!</v>
      </c>
      <c r="E829" s="9" t="e">
        <f t="shared" si="170"/>
        <v>#VALUE!</v>
      </c>
      <c r="F829" s="9" t="e">
        <f t="shared" si="171"/>
        <v>#VALUE!</v>
      </c>
      <c r="G829" s="9" t="str">
        <f t="shared" si="172"/>
        <v/>
      </c>
      <c r="H829" s="9" t="str">
        <f t="shared" si="173"/>
        <v/>
      </c>
      <c r="I829" s="9" t="str">
        <f t="shared" si="174"/>
        <v/>
      </c>
      <c r="J829" s="9" t="str">
        <f t="shared" si="175"/>
        <v/>
      </c>
      <c r="K829" s="11" t="e">
        <f t="shared" si="176"/>
        <v>#VALUE!</v>
      </c>
      <c r="L829" s="11" t="e">
        <f t="shared" si="177"/>
        <v>#VALUE!</v>
      </c>
      <c r="M829" s="11" t="e">
        <f t="shared" si="178"/>
        <v>#VALUE!</v>
      </c>
      <c r="N829" s="11" t="e">
        <f>'OddsRatio_working_3-way'!K829+'OddsRatio_working_3-way'!L829+'OddsRatio_working_3-way'!M829-('OddsRatio_working_3-way'!K829*'OddsRatio_working_3-way'!L829)-('OddsRatio_working_3-way'!K829*'OddsRatio_working_3-way'!M829)-('OddsRatio_working_3-way'!L829*'OddsRatio_working_3-way'!M829)+('OddsRatio_working_3-way'!K829*'OddsRatio_working_3-way'!L829*'OddsRatio_working_3-way'!M829)-1</f>
        <v>#VALUE!</v>
      </c>
      <c r="O829" s="11">
        <f>0</f>
        <v>0</v>
      </c>
      <c r="P829" s="11" t="e">
        <f>('OddsRatio_working_3-way'!K829*'OddsRatio_working_3-way'!L829)+('OddsRatio_working_3-way'!K829*'OddsRatio_working_3-way'!M829)+('OddsRatio_working_3-way'!L829*'OddsRatio_working_3-way'!M829)-(3*'OddsRatio_working_3-way'!K829*'OddsRatio_working_3-way'!L829*'OddsRatio_working_3-way'!M829)</f>
        <v>#VALUE!</v>
      </c>
      <c r="Q829" s="11" t="e">
        <f>2*'OddsRatio_working_3-way'!K829*'OddsRatio_working_3-way'!L829*'OddsRatio_working_3-way'!M829</f>
        <v>#VALUE!</v>
      </c>
      <c r="R829" s="11" t="e">
        <f t="shared" si="179"/>
        <v>#VALUE!</v>
      </c>
      <c r="S829" s="11" t="e">
        <f t="shared" si="180"/>
        <v>#VALUE!</v>
      </c>
      <c r="T829" s="11" t="e">
        <f t="shared" si="181"/>
        <v>#VALUE!</v>
      </c>
      <c r="U829" s="11" t="e">
        <f>'OddsRatio_working_3-way'!S829-'OddsRatio_working_3-way'!R829^2/3</f>
        <v>#VALUE!</v>
      </c>
      <c r="V829" s="11" t="e">
        <f>'OddsRatio_working_3-way'!S829*'OddsRatio_working_3-way'!R829/3-2*'OddsRatio_working_3-way'!R829^3/27-'OddsRatio_working_3-way'!T829</f>
        <v>#VALUE!</v>
      </c>
      <c r="W829" s="11" t="e">
        <f>'OddsRatio_working_3-way'!V829^2+4*'OddsRatio_working_3-way'!U829^3/27</f>
        <v>#VALUE!</v>
      </c>
      <c r="X829" s="11" t="e">
        <f>IF('OddsRatio_working_3-way'!W829&gt;0,IF(ABS('OddsRatio_working_3-way'!V829+SQRT('OddsRatio_working_3-way'!W829))/2&gt;0,ABS('OddsRatio_working_3-way'!V829+SQRT('OddsRatio_working_3-way'!W829))/2,ABS('OddsRatio_working_3-way'!V829-SQRT('OddsRatio_working_3-way'!W829))/2),SQRT(-'OddsRatio_working_3-way'!U829^3/27))</f>
        <v>#VALUE!</v>
      </c>
      <c r="Y829" s="11" t="e">
        <f>IF('OddsRatio_working_3-way'!W829&gt;=0,IF('OddsRatio_working_3-way'!V829+SQRT('OddsRatio_working_3-way'!W829)&gt;0,0,PI()),ACOS('OddsRatio_working_3-way'!V829/(2*'OddsRatio_working_3-way'!X829)))</f>
        <v>#VALUE!</v>
      </c>
      <c r="Z829" s="11" t="e">
        <f>'OddsRatio_working_3-way'!X829^(1/3)*COS('OddsRatio_working_3-way'!Y829/3)</f>
        <v>#VALUE!</v>
      </c>
      <c r="AA829" s="11" t="e">
        <f>'OddsRatio_working_3-way'!X829^(1/3)*COS(('OddsRatio_working_3-way'!Y829+2*PI())/3)</f>
        <v>#VALUE!</v>
      </c>
      <c r="AB829" s="11" t="e">
        <f>'OddsRatio_working_3-way'!X829^(1/3)*COS(('OddsRatio_working_3-way'!Y829+4*PI())/3)</f>
        <v>#VALUE!</v>
      </c>
      <c r="AC829" s="11" t="e">
        <f>'OddsRatio_working_3-way'!X829^(1/3)*SIN('OddsRatio_working_3-way'!Y829/3)</f>
        <v>#VALUE!</v>
      </c>
      <c r="AD829" s="11" t="e">
        <f>'OddsRatio_working_3-way'!X829^(1/3)*SIN(('OddsRatio_working_3-way'!Y829+2*PI())/3)</f>
        <v>#VALUE!</v>
      </c>
      <c r="AE829" s="11" t="e">
        <f>'OddsRatio_working_3-way'!X829^(1/3)*SIN(('OddsRatio_working_3-way'!Y829+4*PI())/3)</f>
        <v>#VALUE!</v>
      </c>
      <c r="AF829" s="11" t="e">
        <f>-'OddsRatio_working_3-way'!U829/(3*'OddsRatio_working_3-way'!X829^(1/3))*COS(('OddsRatio_working_3-way'!Y829)/3)</f>
        <v>#VALUE!</v>
      </c>
      <c r="AG829" s="11" t="e">
        <f>-'OddsRatio_working_3-way'!U829/(3*'OddsRatio_working_3-way'!X829^(1/3))*COS(('OddsRatio_working_3-way'!Y829+2*PI())/3)</f>
        <v>#VALUE!</v>
      </c>
      <c r="AH829" s="11" t="e">
        <f>-'OddsRatio_working_3-way'!U829/(3*'OddsRatio_working_3-way'!X829^(1/3))*COS(('OddsRatio_working_3-way'!Y829+4*PI())/3)</f>
        <v>#VALUE!</v>
      </c>
      <c r="AI829" s="11" t="e">
        <f>'OddsRatio_working_3-way'!U829/(3*'OddsRatio_working_3-way'!X829^(1/3))*SIN(('OddsRatio_working_3-way'!Y829)/3)</f>
        <v>#VALUE!</v>
      </c>
      <c r="AJ829" s="11" t="e">
        <f>'OddsRatio_working_3-way'!U829/(3*'OddsRatio_working_3-way'!X829^(1/3))*SIN(('OddsRatio_working_3-way'!Y829+2*PI())/3)</f>
        <v>#VALUE!</v>
      </c>
      <c r="AK829" s="11" t="e">
        <f>'OddsRatio_working_3-way'!U829/(3*'OddsRatio_working_3-way'!X829^(1/3))*SIN(('OddsRatio_working_3-way'!Y829+4*PI())/3)</f>
        <v>#VALUE!</v>
      </c>
      <c r="AL829" s="11" t="e">
        <f>'OddsRatio_working_3-way'!Z829+'OddsRatio_working_3-way'!AF829</f>
        <v>#VALUE!</v>
      </c>
      <c r="AM829" s="11" t="e">
        <f>'OddsRatio_working_3-way'!AA829+'OddsRatio_working_3-way'!AG829</f>
        <v>#VALUE!</v>
      </c>
      <c r="AN829" s="11" t="e">
        <f>'OddsRatio_working_3-way'!AB829+'OddsRatio_working_3-way'!AH829</f>
        <v>#VALUE!</v>
      </c>
      <c r="AO829" s="11" t="e">
        <f>'OddsRatio_working_3-way'!AC829+'OddsRatio_working_3-way'!AI829</f>
        <v>#VALUE!</v>
      </c>
      <c r="AP829" s="11" t="e">
        <f>'OddsRatio_working_3-way'!AD829+'OddsRatio_working_3-way'!AJ829</f>
        <v>#VALUE!</v>
      </c>
      <c r="AQ829" s="11" t="e">
        <f>'OddsRatio_working_3-way'!AE829+'OddsRatio_working_3-way'!AK829</f>
        <v>#VALUE!</v>
      </c>
      <c r="AR829" s="10" t="str">
        <f>IF(A829="","",IF(('OddsRatio_working_3-way'!X829=0),IF(Q829&gt;0,-Q829^(1/3),(-Q829)^(1/3)),'OddsRatio_working_3-way'!AL829-'OddsRatio_working_3-way'!R829/3))</f>
        <v/>
      </c>
      <c r="AS829" s="11" t="e">
        <f>IF(('OddsRatio_working_3-way'!X829=0),IF(Q829&gt;0,-Q829^(1/3),(-Q829)^(1/3)),'OddsRatio_working_3-way'!AM829-'OddsRatio_working_3-way'!R829/3)</f>
        <v>#VALUE!</v>
      </c>
      <c r="AT829" s="11" t="e">
        <f>IF(('OddsRatio_working_3-way'!X829=0),IF(Q829&gt;0,-Q829^(1/3),(-Q829)^(1/3)),'OddsRatio_working_3-way'!AN829-'OddsRatio_working_3-way'!R829/3)</f>
        <v>#VALUE!</v>
      </c>
      <c r="AU829" s="11" t="e">
        <f>IF(('OddsRatio_working_3-way'!X829=0),0,'OddsRatio_working_3-way'!AO829)</f>
        <v>#VALUE!</v>
      </c>
      <c r="AV829" s="11" t="e">
        <f>IF(('OddsRatio_working_3-way'!X829=0),0,'OddsRatio_working_3-way'!AP829)</f>
        <v>#VALUE!</v>
      </c>
      <c r="AW829" s="11" t="e">
        <f>IF(('OddsRatio_working_3-way'!X829=0),0,'OddsRatio_working_3-way'!AQ829)</f>
        <v>#VALUE!</v>
      </c>
    </row>
    <row r="830" spans="1:4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9" t="e">
        <f t="shared" si="169"/>
        <v>#VALUE!</v>
      </c>
      <c r="E830" s="9" t="e">
        <f t="shared" si="170"/>
        <v>#VALUE!</v>
      </c>
      <c r="F830" s="9" t="e">
        <f t="shared" si="171"/>
        <v>#VALUE!</v>
      </c>
      <c r="G830" s="9" t="str">
        <f t="shared" si="172"/>
        <v/>
      </c>
      <c r="H830" s="9" t="str">
        <f t="shared" si="173"/>
        <v/>
      </c>
      <c r="I830" s="9" t="str">
        <f t="shared" si="174"/>
        <v/>
      </c>
      <c r="J830" s="9" t="str">
        <f t="shared" si="175"/>
        <v/>
      </c>
      <c r="K830" s="11" t="e">
        <f t="shared" si="176"/>
        <v>#VALUE!</v>
      </c>
      <c r="L830" s="11" t="e">
        <f t="shared" si="177"/>
        <v>#VALUE!</v>
      </c>
      <c r="M830" s="11" t="e">
        <f t="shared" si="178"/>
        <v>#VALUE!</v>
      </c>
      <c r="N830" s="11" t="e">
        <f>'OddsRatio_working_3-way'!K830+'OddsRatio_working_3-way'!L830+'OddsRatio_working_3-way'!M830-('OddsRatio_working_3-way'!K830*'OddsRatio_working_3-way'!L830)-('OddsRatio_working_3-way'!K830*'OddsRatio_working_3-way'!M830)-('OddsRatio_working_3-way'!L830*'OddsRatio_working_3-way'!M830)+('OddsRatio_working_3-way'!K830*'OddsRatio_working_3-way'!L830*'OddsRatio_working_3-way'!M830)-1</f>
        <v>#VALUE!</v>
      </c>
      <c r="O830" s="11">
        <f>0</f>
        <v>0</v>
      </c>
      <c r="P830" s="11" t="e">
        <f>('OddsRatio_working_3-way'!K830*'OddsRatio_working_3-way'!L830)+('OddsRatio_working_3-way'!K830*'OddsRatio_working_3-way'!M830)+('OddsRatio_working_3-way'!L830*'OddsRatio_working_3-way'!M830)-(3*'OddsRatio_working_3-way'!K830*'OddsRatio_working_3-way'!L830*'OddsRatio_working_3-way'!M830)</f>
        <v>#VALUE!</v>
      </c>
      <c r="Q830" s="11" t="e">
        <f>2*'OddsRatio_working_3-way'!K830*'OddsRatio_working_3-way'!L830*'OddsRatio_working_3-way'!M830</f>
        <v>#VALUE!</v>
      </c>
      <c r="R830" s="11" t="e">
        <f t="shared" si="179"/>
        <v>#VALUE!</v>
      </c>
      <c r="S830" s="11" t="e">
        <f t="shared" si="180"/>
        <v>#VALUE!</v>
      </c>
      <c r="T830" s="11" t="e">
        <f t="shared" si="181"/>
        <v>#VALUE!</v>
      </c>
      <c r="U830" s="11" t="e">
        <f>'OddsRatio_working_3-way'!S830-'OddsRatio_working_3-way'!R830^2/3</f>
        <v>#VALUE!</v>
      </c>
      <c r="V830" s="11" t="e">
        <f>'OddsRatio_working_3-way'!S830*'OddsRatio_working_3-way'!R830/3-2*'OddsRatio_working_3-way'!R830^3/27-'OddsRatio_working_3-way'!T830</f>
        <v>#VALUE!</v>
      </c>
      <c r="W830" s="11" t="e">
        <f>'OddsRatio_working_3-way'!V830^2+4*'OddsRatio_working_3-way'!U830^3/27</f>
        <v>#VALUE!</v>
      </c>
      <c r="X830" s="11" t="e">
        <f>IF('OddsRatio_working_3-way'!W830&gt;0,IF(ABS('OddsRatio_working_3-way'!V830+SQRT('OddsRatio_working_3-way'!W830))/2&gt;0,ABS('OddsRatio_working_3-way'!V830+SQRT('OddsRatio_working_3-way'!W830))/2,ABS('OddsRatio_working_3-way'!V830-SQRT('OddsRatio_working_3-way'!W830))/2),SQRT(-'OddsRatio_working_3-way'!U830^3/27))</f>
        <v>#VALUE!</v>
      </c>
      <c r="Y830" s="11" t="e">
        <f>IF('OddsRatio_working_3-way'!W830&gt;=0,IF('OddsRatio_working_3-way'!V830+SQRT('OddsRatio_working_3-way'!W830)&gt;0,0,PI()),ACOS('OddsRatio_working_3-way'!V830/(2*'OddsRatio_working_3-way'!X830)))</f>
        <v>#VALUE!</v>
      </c>
      <c r="Z830" s="11" t="e">
        <f>'OddsRatio_working_3-way'!X830^(1/3)*COS('OddsRatio_working_3-way'!Y830/3)</f>
        <v>#VALUE!</v>
      </c>
      <c r="AA830" s="11" t="e">
        <f>'OddsRatio_working_3-way'!X830^(1/3)*COS(('OddsRatio_working_3-way'!Y830+2*PI())/3)</f>
        <v>#VALUE!</v>
      </c>
      <c r="AB830" s="11" t="e">
        <f>'OddsRatio_working_3-way'!X830^(1/3)*COS(('OddsRatio_working_3-way'!Y830+4*PI())/3)</f>
        <v>#VALUE!</v>
      </c>
      <c r="AC830" s="11" t="e">
        <f>'OddsRatio_working_3-way'!X830^(1/3)*SIN('OddsRatio_working_3-way'!Y830/3)</f>
        <v>#VALUE!</v>
      </c>
      <c r="AD830" s="11" t="e">
        <f>'OddsRatio_working_3-way'!X830^(1/3)*SIN(('OddsRatio_working_3-way'!Y830+2*PI())/3)</f>
        <v>#VALUE!</v>
      </c>
      <c r="AE830" s="11" t="e">
        <f>'OddsRatio_working_3-way'!X830^(1/3)*SIN(('OddsRatio_working_3-way'!Y830+4*PI())/3)</f>
        <v>#VALUE!</v>
      </c>
      <c r="AF830" s="11" t="e">
        <f>-'OddsRatio_working_3-way'!U830/(3*'OddsRatio_working_3-way'!X830^(1/3))*COS(('OddsRatio_working_3-way'!Y830)/3)</f>
        <v>#VALUE!</v>
      </c>
      <c r="AG830" s="11" t="e">
        <f>-'OddsRatio_working_3-way'!U830/(3*'OddsRatio_working_3-way'!X830^(1/3))*COS(('OddsRatio_working_3-way'!Y830+2*PI())/3)</f>
        <v>#VALUE!</v>
      </c>
      <c r="AH830" s="11" t="e">
        <f>-'OddsRatio_working_3-way'!U830/(3*'OddsRatio_working_3-way'!X830^(1/3))*COS(('OddsRatio_working_3-way'!Y830+4*PI())/3)</f>
        <v>#VALUE!</v>
      </c>
      <c r="AI830" s="11" t="e">
        <f>'OddsRatio_working_3-way'!U830/(3*'OddsRatio_working_3-way'!X830^(1/3))*SIN(('OddsRatio_working_3-way'!Y830)/3)</f>
        <v>#VALUE!</v>
      </c>
      <c r="AJ830" s="11" t="e">
        <f>'OddsRatio_working_3-way'!U830/(3*'OddsRatio_working_3-way'!X830^(1/3))*SIN(('OddsRatio_working_3-way'!Y830+2*PI())/3)</f>
        <v>#VALUE!</v>
      </c>
      <c r="AK830" s="11" t="e">
        <f>'OddsRatio_working_3-way'!U830/(3*'OddsRatio_working_3-way'!X830^(1/3))*SIN(('OddsRatio_working_3-way'!Y830+4*PI())/3)</f>
        <v>#VALUE!</v>
      </c>
      <c r="AL830" s="11" t="e">
        <f>'OddsRatio_working_3-way'!Z830+'OddsRatio_working_3-way'!AF830</f>
        <v>#VALUE!</v>
      </c>
      <c r="AM830" s="11" t="e">
        <f>'OddsRatio_working_3-way'!AA830+'OddsRatio_working_3-way'!AG830</f>
        <v>#VALUE!</v>
      </c>
      <c r="AN830" s="11" t="e">
        <f>'OddsRatio_working_3-way'!AB830+'OddsRatio_working_3-way'!AH830</f>
        <v>#VALUE!</v>
      </c>
      <c r="AO830" s="11" t="e">
        <f>'OddsRatio_working_3-way'!AC830+'OddsRatio_working_3-way'!AI830</f>
        <v>#VALUE!</v>
      </c>
      <c r="AP830" s="11" t="e">
        <f>'OddsRatio_working_3-way'!AD830+'OddsRatio_working_3-way'!AJ830</f>
        <v>#VALUE!</v>
      </c>
      <c r="AQ830" s="11" t="e">
        <f>'OddsRatio_working_3-way'!AE830+'OddsRatio_working_3-way'!AK830</f>
        <v>#VALUE!</v>
      </c>
      <c r="AR830" s="10" t="str">
        <f>IF(A830="","",IF(('OddsRatio_working_3-way'!X830=0),IF(Q830&gt;0,-Q830^(1/3),(-Q830)^(1/3)),'OddsRatio_working_3-way'!AL830-'OddsRatio_working_3-way'!R830/3))</f>
        <v/>
      </c>
      <c r="AS830" s="11" t="e">
        <f>IF(('OddsRatio_working_3-way'!X830=0),IF(Q830&gt;0,-Q830^(1/3),(-Q830)^(1/3)),'OddsRatio_working_3-way'!AM830-'OddsRatio_working_3-way'!R830/3)</f>
        <v>#VALUE!</v>
      </c>
      <c r="AT830" s="11" t="e">
        <f>IF(('OddsRatio_working_3-way'!X830=0),IF(Q830&gt;0,-Q830^(1/3),(-Q830)^(1/3)),'OddsRatio_working_3-way'!AN830-'OddsRatio_working_3-way'!R830/3)</f>
        <v>#VALUE!</v>
      </c>
      <c r="AU830" s="11" t="e">
        <f>IF(('OddsRatio_working_3-way'!X830=0),0,'OddsRatio_working_3-way'!AO830)</f>
        <v>#VALUE!</v>
      </c>
      <c r="AV830" s="11" t="e">
        <f>IF(('OddsRatio_working_3-way'!X830=0),0,'OddsRatio_working_3-way'!AP830)</f>
        <v>#VALUE!</v>
      </c>
      <c r="AW830" s="11" t="e">
        <f>IF(('OddsRatio_working_3-way'!X830=0),0,'OddsRatio_working_3-way'!AQ830)</f>
        <v>#VALUE!</v>
      </c>
    </row>
    <row r="831" spans="1:4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9" t="e">
        <f t="shared" si="169"/>
        <v>#VALUE!</v>
      </c>
      <c r="E831" s="9" t="e">
        <f t="shared" si="170"/>
        <v>#VALUE!</v>
      </c>
      <c r="F831" s="9" t="e">
        <f t="shared" si="171"/>
        <v>#VALUE!</v>
      </c>
      <c r="G831" s="9" t="str">
        <f t="shared" si="172"/>
        <v/>
      </c>
      <c r="H831" s="9" t="str">
        <f t="shared" si="173"/>
        <v/>
      </c>
      <c r="I831" s="9" t="str">
        <f t="shared" si="174"/>
        <v/>
      </c>
      <c r="J831" s="9" t="str">
        <f t="shared" si="175"/>
        <v/>
      </c>
      <c r="K831" s="11" t="e">
        <f t="shared" si="176"/>
        <v>#VALUE!</v>
      </c>
      <c r="L831" s="11" t="e">
        <f t="shared" si="177"/>
        <v>#VALUE!</v>
      </c>
      <c r="M831" s="11" t="e">
        <f t="shared" si="178"/>
        <v>#VALUE!</v>
      </c>
      <c r="N831" s="11" t="e">
        <f>'OddsRatio_working_3-way'!K831+'OddsRatio_working_3-way'!L831+'OddsRatio_working_3-way'!M831-('OddsRatio_working_3-way'!K831*'OddsRatio_working_3-way'!L831)-('OddsRatio_working_3-way'!K831*'OddsRatio_working_3-way'!M831)-('OddsRatio_working_3-way'!L831*'OddsRatio_working_3-way'!M831)+('OddsRatio_working_3-way'!K831*'OddsRatio_working_3-way'!L831*'OddsRatio_working_3-way'!M831)-1</f>
        <v>#VALUE!</v>
      </c>
      <c r="O831" s="11">
        <f>0</f>
        <v>0</v>
      </c>
      <c r="P831" s="11" t="e">
        <f>('OddsRatio_working_3-way'!K831*'OddsRatio_working_3-way'!L831)+('OddsRatio_working_3-way'!K831*'OddsRatio_working_3-way'!M831)+('OddsRatio_working_3-way'!L831*'OddsRatio_working_3-way'!M831)-(3*'OddsRatio_working_3-way'!K831*'OddsRatio_working_3-way'!L831*'OddsRatio_working_3-way'!M831)</f>
        <v>#VALUE!</v>
      </c>
      <c r="Q831" s="11" t="e">
        <f>2*'OddsRatio_working_3-way'!K831*'OddsRatio_working_3-way'!L831*'OddsRatio_working_3-way'!M831</f>
        <v>#VALUE!</v>
      </c>
      <c r="R831" s="11" t="e">
        <f t="shared" si="179"/>
        <v>#VALUE!</v>
      </c>
      <c r="S831" s="11" t="e">
        <f t="shared" si="180"/>
        <v>#VALUE!</v>
      </c>
      <c r="T831" s="11" t="e">
        <f t="shared" si="181"/>
        <v>#VALUE!</v>
      </c>
      <c r="U831" s="11" t="e">
        <f>'OddsRatio_working_3-way'!S831-'OddsRatio_working_3-way'!R831^2/3</f>
        <v>#VALUE!</v>
      </c>
      <c r="V831" s="11" t="e">
        <f>'OddsRatio_working_3-way'!S831*'OddsRatio_working_3-way'!R831/3-2*'OddsRatio_working_3-way'!R831^3/27-'OddsRatio_working_3-way'!T831</f>
        <v>#VALUE!</v>
      </c>
      <c r="W831" s="11" t="e">
        <f>'OddsRatio_working_3-way'!V831^2+4*'OddsRatio_working_3-way'!U831^3/27</f>
        <v>#VALUE!</v>
      </c>
      <c r="X831" s="11" t="e">
        <f>IF('OddsRatio_working_3-way'!W831&gt;0,IF(ABS('OddsRatio_working_3-way'!V831+SQRT('OddsRatio_working_3-way'!W831))/2&gt;0,ABS('OddsRatio_working_3-way'!V831+SQRT('OddsRatio_working_3-way'!W831))/2,ABS('OddsRatio_working_3-way'!V831-SQRT('OddsRatio_working_3-way'!W831))/2),SQRT(-'OddsRatio_working_3-way'!U831^3/27))</f>
        <v>#VALUE!</v>
      </c>
      <c r="Y831" s="11" t="e">
        <f>IF('OddsRatio_working_3-way'!W831&gt;=0,IF('OddsRatio_working_3-way'!V831+SQRT('OddsRatio_working_3-way'!W831)&gt;0,0,PI()),ACOS('OddsRatio_working_3-way'!V831/(2*'OddsRatio_working_3-way'!X831)))</f>
        <v>#VALUE!</v>
      </c>
      <c r="Z831" s="11" t="e">
        <f>'OddsRatio_working_3-way'!X831^(1/3)*COS('OddsRatio_working_3-way'!Y831/3)</f>
        <v>#VALUE!</v>
      </c>
      <c r="AA831" s="11" t="e">
        <f>'OddsRatio_working_3-way'!X831^(1/3)*COS(('OddsRatio_working_3-way'!Y831+2*PI())/3)</f>
        <v>#VALUE!</v>
      </c>
      <c r="AB831" s="11" t="e">
        <f>'OddsRatio_working_3-way'!X831^(1/3)*COS(('OddsRatio_working_3-way'!Y831+4*PI())/3)</f>
        <v>#VALUE!</v>
      </c>
      <c r="AC831" s="11" t="e">
        <f>'OddsRatio_working_3-way'!X831^(1/3)*SIN('OddsRatio_working_3-way'!Y831/3)</f>
        <v>#VALUE!</v>
      </c>
      <c r="AD831" s="11" t="e">
        <f>'OddsRatio_working_3-way'!X831^(1/3)*SIN(('OddsRatio_working_3-way'!Y831+2*PI())/3)</f>
        <v>#VALUE!</v>
      </c>
      <c r="AE831" s="11" t="e">
        <f>'OddsRatio_working_3-way'!X831^(1/3)*SIN(('OddsRatio_working_3-way'!Y831+4*PI())/3)</f>
        <v>#VALUE!</v>
      </c>
      <c r="AF831" s="11" t="e">
        <f>-'OddsRatio_working_3-way'!U831/(3*'OddsRatio_working_3-way'!X831^(1/3))*COS(('OddsRatio_working_3-way'!Y831)/3)</f>
        <v>#VALUE!</v>
      </c>
      <c r="AG831" s="11" t="e">
        <f>-'OddsRatio_working_3-way'!U831/(3*'OddsRatio_working_3-way'!X831^(1/3))*COS(('OddsRatio_working_3-way'!Y831+2*PI())/3)</f>
        <v>#VALUE!</v>
      </c>
      <c r="AH831" s="11" t="e">
        <f>-'OddsRatio_working_3-way'!U831/(3*'OddsRatio_working_3-way'!X831^(1/3))*COS(('OddsRatio_working_3-way'!Y831+4*PI())/3)</f>
        <v>#VALUE!</v>
      </c>
      <c r="AI831" s="11" t="e">
        <f>'OddsRatio_working_3-way'!U831/(3*'OddsRatio_working_3-way'!X831^(1/3))*SIN(('OddsRatio_working_3-way'!Y831)/3)</f>
        <v>#VALUE!</v>
      </c>
      <c r="AJ831" s="11" t="e">
        <f>'OddsRatio_working_3-way'!U831/(3*'OddsRatio_working_3-way'!X831^(1/3))*SIN(('OddsRatio_working_3-way'!Y831+2*PI())/3)</f>
        <v>#VALUE!</v>
      </c>
      <c r="AK831" s="11" t="e">
        <f>'OddsRatio_working_3-way'!U831/(3*'OddsRatio_working_3-way'!X831^(1/3))*SIN(('OddsRatio_working_3-way'!Y831+4*PI())/3)</f>
        <v>#VALUE!</v>
      </c>
      <c r="AL831" s="11" t="e">
        <f>'OddsRatio_working_3-way'!Z831+'OddsRatio_working_3-way'!AF831</f>
        <v>#VALUE!</v>
      </c>
      <c r="AM831" s="11" t="e">
        <f>'OddsRatio_working_3-way'!AA831+'OddsRatio_working_3-way'!AG831</f>
        <v>#VALUE!</v>
      </c>
      <c r="AN831" s="11" t="e">
        <f>'OddsRatio_working_3-way'!AB831+'OddsRatio_working_3-way'!AH831</f>
        <v>#VALUE!</v>
      </c>
      <c r="AO831" s="11" t="e">
        <f>'OddsRatio_working_3-way'!AC831+'OddsRatio_working_3-way'!AI831</f>
        <v>#VALUE!</v>
      </c>
      <c r="AP831" s="11" t="e">
        <f>'OddsRatio_working_3-way'!AD831+'OddsRatio_working_3-way'!AJ831</f>
        <v>#VALUE!</v>
      </c>
      <c r="AQ831" s="11" t="e">
        <f>'OddsRatio_working_3-way'!AE831+'OddsRatio_working_3-way'!AK831</f>
        <v>#VALUE!</v>
      </c>
      <c r="AR831" s="10" t="str">
        <f>IF(A831="","",IF(('OddsRatio_working_3-way'!X831=0),IF(Q831&gt;0,-Q831^(1/3),(-Q831)^(1/3)),'OddsRatio_working_3-way'!AL831-'OddsRatio_working_3-way'!R831/3))</f>
        <v/>
      </c>
      <c r="AS831" s="11" t="e">
        <f>IF(('OddsRatio_working_3-way'!X831=0),IF(Q831&gt;0,-Q831^(1/3),(-Q831)^(1/3)),'OddsRatio_working_3-way'!AM831-'OddsRatio_working_3-way'!R831/3)</f>
        <v>#VALUE!</v>
      </c>
      <c r="AT831" s="11" t="e">
        <f>IF(('OddsRatio_working_3-way'!X831=0),IF(Q831&gt;0,-Q831^(1/3),(-Q831)^(1/3)),'OddsRatio_working_3-way'!AN831-'OddsRatio_working_3-way'!R831/3)</f>
        <v>#VALUE!</v>
      </c>
      <c r="AU831" s="11" t="e">
        <f>IF(('OddsRatio_working_3-way'!X831=0),0,'OddsRatio_working_3-way'!AO831)</f>
        <v>#VALUE!</v>
      </c>
      <c r="AV831" s="11" t="e">
        <f>IF(('OddsRatio_working_3-way'!X831=0),0,'OddsRatio_working_3-way'!AP831)</f>
        <v>#VALUE!</v>
      </c>
      <c r="AW831" s="11" t="e">
        <f>IF(('OddsRatio_working_3-way'!X831=0),0,'OddsRatio_working_3-way'!AQ831)</f>
        <v>#VALUE!</v>
      </c>
    </row>
    <row r="832" spans="1:4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9" t="e">
        <f t="shared" si="169"/>
        <v>#VALUE!</v>
      </c>
      <c r="E832" s="9" t="e">
        <f t="shared" si="170"/>
        <v>#VALUE!</v>
      </c>
      <c r="F832" s="9" t="e">
        <f t="shared" si="171"/>
        <v>#VALUE!</v>
      </c>
      <c r="G832" s="9" t="str">
        <f t="shared" si="172"/>
        <v/>
      </c>
      <c r="H832" s="9" t="str">
        <f t="shared" si="173"/>
        <v/>
      </c>
      <c r="I832" s="9" t="str">
        <f t="shared" si="174"/>
        <v/>
      </c>
      <c r="J832" s="9" t="str">
        <f t="shared" si="175"/>
        <v/>
      </c>
      <c r="K832" s="11" t="e">
        <f t="shared" si="176"/>
        <v>#VALUE!</v>
      </c>
      <c r="L832" s="11" t="e">
        <f t="shared" si="177"/>
        <v>#VALUE!</v>
      </c>
      <c r="M832" s="11" t="e">
        <f t="shared" si="178"/>
        <v>#VALUE!</v>
      </c>
      <c r="N832" s="11" t="e">
        <f>'OddsRatio_working_3-way'!K832+'OddsRatio_working_3-way'!L832+'OddsRatio_working_3-way'!M832-('OddsRatio_working_3-way'!K832*'OddsRatio_working_3-way'!L832)-('OddsRatio_working_3-way'!K832*'OddsRatio_working_3-way'!M832)-('OddsRatio_working_3-way'!L832*'OddsRatio_working_3-way'!M832)+('OddsRatio_working_3-way'!K832*'OddsRatio_working_3-way'!L832*'OddsRatio_working_3-way'!M832)-1</f>
        <v>#VALUE!</v>
      </c>
      <c r="O832" s="11">
        <f>0</f>
        <v>0</v>
      </c>
      <c r="P832" s="11" t="e">
        <f>('OddsRatio_working_3-way'!K832*'OddsRatio_working_3-way'!L832)+('OddsRatio_working_3-way'!K832*'OddsRatio_working_3-way'!M832)+('OddsRatio_working_3-way'!L832*'OddsRatio_working_3-way'!M832)-(3*'OddsRatio_working_3-way'!K832*'OddsRatio_working_3-way'!L832*'OddsRatio_working_3-way'!M832)</f>
        <v>#VALUE!</v>
      </c>
      <c r="Q832" s="11" t="e">
        <f>2*'OddsRatio_working_3-way'!K832*'OddsRatio_working_3-way'!L832*'OddsRatio_working_3-way'!M832</f>
        <v>#VALUE!</v>
      </c>
      <c r="R832" s="11" t="e">
        <f t="shared" si="179"/>
        <v>#VALUE!</v>
      </c>
      <c r="S832" s="11" t="e">
        <f t="shared" si="180"/>
        <v>#VALUE!</v>
      </c>
      <c r="T832" s="11" t="e">
        <f t="shared" si="181"/>
        <v>#VALUE!</v>
      </c>
      <c r="U832" s="11" t="e">
        <f>'OddsRatio_working_3-way'!S832-'OddsRatio_working_3-way'!R832^2/3</f>
        <v>#VALUE!</v>
      </c>
      <c r="V832" s="11" t="e">
        <f>'OddsRatio_working_3-way'!S832*'OddsRatio_working_3-way'!R832/3-2*'OddsRatio_working_3-way'!R832^3/27-'OddsRatio_working_3-way'!T832</f>
        <v>#VALUE!</v>
      </c>
      <c r="W832" s="11" t="e">
        <f>'OddsRatio_working_3-way'!V832^2+4*'OddsRatio_working_3-way'!U832^3/27</f>
        <v>#VALUE!</v>
      </c>
      <c r="X832" s="11" t="e">
        <f>IF('OddsRatio_working_3-way'!W832&gt;0,IF(ABS('OddsRatio_working_3-way'!V832+SQRT('OddsRatio_working_3-way'!W832))/2&gt;0,ABS('OddsRatio_working_3-way'!V832+SQRT('OddsRatio_working_3-way'!W832))/2,ABS('OddsRatio_working_3-way'!V832-SQRT('OddsRatio_working_3-way'!W832))/2),SQRT(-'OddsRatio_working_3-way'!U832^3/27))</f>
        <v>#VALUE!</v>
      </c>
      <c r="Y832" s="11" t="e">
        <f>IF('OddsRatio_working_3-way'!W832&gt;=0,IF('OddsRatio_working_3-way'!V832+SQRT('OddsRatio_working_3-way'!W832)&gt;0,0,PI()),ACOS('OddsRatio_working_3-way'!V832/(2*'OddsRatio_working_3-way'!X832)))</f>
        <v>#VALUE!</v>
      </c>
      <c r="Z832" s="11" t="e">
        <f>'OddsRatio_working_3-way'!X832^(1/3)*COS('OddsRatio_working_3-way'!Y832/3)</f>
        <v>#VALUE!</v>
      </c>
      <c r="AA832" s="11" t="e">
        <f>'OddsRatio_working_3-way'!X832^(1/3)*COS(('OddsRatio_working_3-way'!Y832+2*PI())/3)</f>
        <v>#VALUE!</v>
      </c>
      <c r="AB832" s="11" t="e">
        <f>'OddsRatio_working_3-way'!X832^(1/3)*COS(('OddsRatio_working_3-way'!Y832+4*PI())/3)</f>
        <v>#VALUE!</v>
      </c>
      <c r="AC832" s="11" t="e">
        <f>'OddsRatio_working_3-way'!X832^(1/3)*SIN('OddsRatio_working_3-way'!Y832/3)</f>
        <v>#VALUE!</v>
      </c>
      <c r="AD832" s="11" t="e">
        <f>'OddsRatio_working_3-way'!X832^(1/3)*SIN(('OddsRatio_working_3-way'!Y832+2*PI())/3)</f>
        <v>#VALUE!</v>
      </c>
      <c r="AE832" s="11" t="e">
        <f>'OddsRatio_working_3-way'!X832^(1/3)*SIN(('OddsRatio_working_3-way'!Y832+4*PI())/3)</f>
        <v>#VALUE!</v>
      </c>
      <c r="AF832" s="11" t="e">
        <f>-'OddsRatio_working_3-way'!U832/(3*'OddsRatio_working_3-way'!X832^(1/3))*COS(('OddsRatio_working_3-way'!Y832)/3)</f>
        <v>#VALUE!</v>
      </c>
      <c r="AG832" s="11" t="e">
        <f>-'OddsRatio_working_3-way'!U832/(3*'OddsRatio_working_3-way'!X832^(1/3))*COS(('OddsRatio_working_3-way'!Y832+2*PI())/3)</f>
        <v>#VALUE!</v>
      </c>
      <c r="AH832" s="11" t="e">
        <f>-'OddsRatio_working_3-way'!U832/(3*'OddsRatio_working_3-way'!X832^(1/3))*COS(('OddsRatio_working_3-way'!Y832+4*PI())/3)</f>
        <v>#VALUE!</v>
      </c>
      <c r="AI832" s="11" t="e">
        <f>'OddsRatio_working_3-way'!U832/(3*'OddsRatio_working_3-way'!X832^(1/3))*SIN(('OddsRatio_working_3-way'!Y832)/3)</f>
        <v>#VALUE!</v>
      </c>
      <c r="AJ832" s="11" t="e">
        <f>'OddsRatio_working_3-way'!U832/(3*'OddsRatio_working_3-way'!X832^(1/3))*SIN(('OddsRatio_working_3-way'!Y832+2*PI())/3)</f>
        <v>#VALUE!</v>
      </c>
      <c r="AK832" s="11" t="e">
        <f>'OddsRatio_working_3-way'!U832/(3*'OddsRatio_working_3-way'!X832^(1/3))*SIN(('OddsRatio_working_3-way'!Y832+4*PI())/3)</f>
        <v>#VALUE!</v>
      </c>
      <c r="AL832" s="11" t="e">
        <f>'OddsRatio_working_3-way'!Z832+'OddsRatio_working_3-way'!AF832</f>
        <v>#VALUE!</v>
      </c>
      <c r="AM832" s="11" t="e">
        <f>'OddsRatio_working_3-way'!AA832+'OddsRatio_working_3-way'!AG832</f>
        <v>#VALUE!</v>
      </c>
      <c r="AN832" s="11" t="e">
        <f>'OddsRatio_working_3-way'!AB832+'OddsRatio_working_3-way'!AH832</f>
        <v>#VALUE!</v>
      </c>
      <c r="AO832" s="11" t="e">
        <f>'OddsRatio_working_3-way'!AC832+'OddsRatio_working_3-way'!AI832</f>
        <v>#VALUE!</v>
      </c>
      <c r="AP832" s="11" t="e">
        <f>'OddsRatio_working_3-way'!AD832+'OddsRatio_working_3-way'!AJ832</f>
        <v>#VALUE!</v>
      </c>
      <c r="AQ832" s="11" t="e">
        <f>'OddsRatio_working_3-way'!AE832+'OddsRatio_working_3-way'!AK832</f>
        <v>#VALUE!</v>
      </c>
      <c r="AR832" s="10" t="str">
        <f>IF(A832="","",IF(('OddsRatio_working_3-way'!X832=0),IF(Q832&gt;0,-Q832^(1/3),(-Q832)^(1/3)),'OddsRatio_working_3-way'!AL832-'OddsRatio_working_3-way'!R832/3))</f>
        <v/>
      </c>
      <c r="AS832" s="11" t="e">
        <f>IF(('OddsRatio_working_3-way'!X832=0),IF(Q832&gt;0,-Q832^(1/3),(-Q832)^(1/3)),'OddsRatio_working_3-way'!AM832-'OddsRatio_working_3-way'!R832/3)</f>
        <v>#VALUE!</v>
      </c>
      <c r="AT832" s="11" t="e">
        <f>IF(('OddsRatio_working_3-way'!X832=0),IF(Q832&gt;0,-Q832^(1/3),(-Q832)^(1/3)),'OddsRatio_working_3-way'!AN832-'OddsRatio_working_3-way'!R832/3)</f>
        <v>#VALUE!</v>
      </c>
      <c r="AU832" s="11" t="e">
        <f>IF(('OddsRatio_working_3-way'!X832=0),0,'OddsRatio_working_3-way'!AO832)</f>
        <v>#VALUE!</v>
      </c>
      <c r="AV832" s="11" t="e">
        <f>IF(('OddsRatio_working_3-way'!X832=0),0,'OddsRatio_working_3-way'!AP832)</f>
        <v>#VALUE!</v>
      </c>
      <c r="AW832" s="11" t="e">
        <f>IF(('OddsRatio_working_3-way'!X832=0),0,'OddsRatio_working_3-way'!AQ832)</f>
        <v>#VALUE!</v>
      </c>
    </row>
    <row r="833" spans="1:4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9" t="e">
        <f t="shared" si="169"/>
        <v>#VALUE!</v>
      </c>
      <c r="E833" s="9" t="e">
        <f t="shared" si="170"/>
        <v>#VALUE!</v>
      </c>
      <c r="F833" s="9" t="e">
        <f t="shared" si="171"/>
        <v>#VALUE!</v>
      </c>
      <c r="G833" s="9" t="str">
        <f t="shared" si="172"/>
        <v/>
      </c>
      <c r="H833" s="9" t="str">
        <f t="shared" si="173"/>
        <v/>
      </c>
      <c r="I833" s="9" t="str">
        <f t="shared" si="174"/>
        <v/>
      </c>
      <c r="J833" s="9" t="str">
        <f t="shared" si="175"/>
        <v/>
      </c>
      <c r="K833" s="11" t="e">
        <f t="shared" si="176"/>
        <v>#VALUE!</v>
      </c>
      <c r="L833" s="11" t="e">
        <f t="shared" si="177"/>
        <v>#VALUE!</v>
      </c>
      <c r="M833" s="11" t="e">
        <f t="shared" si="178"/>
        <v>#VALUE!</v>
      </c>
      <c r="N833" s="11" t="e">
        <f>'OddsRatio_working_3-way'!K833+'OddsRatio_working_3-way'!L833+'OddsRatio_working_3-way'!M833-('OddsRatio_working_3-way'!K833*'OddsRatio_working_3-way'!L833)-('OddsRatio_working_3-way'!K833*'OddsRatio_working_3-way'!M833)-('OddsRatio_working_3-way'!L833*'OddsRatio_working_3-way'!M833)+('OddsRatio_working_3-way'!K833*'OddsRatio_working_3-way'!L833*'OddsRatio_working_3-way'!M833)-1</f>
        <v>#VALUE!</v>
      </c>
      <c r="O833" s="11">
        <f>0</f>
        <v>0</v>
      </c>
      <c r="P833" s="11" t="e">
        <f>('OddsRatio_working_3-way'!K833*'OddsRatio_working_3-way'!L833)+('OddsRatio_working_3-way'!K833*'OddsRatio_working_3-way'!M833)+('OddsRatio_working_3-way'!L833*'OddsRatio_working_3-way'!M833)-(3*'OddsRatio_working_3-way'!K833*'OddsRatio_working_3-way'!L833*'OddsRatio_working_3-way'!M833)</f>
        <v>#VALUE!</v>
      </c>
      <c r="Q833" s="11" t="e">
        <f>2*'OddsRatio_working_3-way'!K833*'OddsRatio_working_3-way'!L833*'OddsRatio_working_3-way'!M833</f>
        <v>#VALUE!</v>
      </c>
      <c r="R833" s="11" t="e">
        <f t="shared" si="179"/>
        <v>#VALUE!</v>
      </c>
      <c r="S833" s="11" t="e">
        <f t="shared" si="180"/>
        <v>#VALUE!</v>
      </c>
      <c r="T833" s="11" t="e">
        <f t="shared" si="181"/>
        <v>#VALUE!</v>
      </c>
      <c r="U833" s="11" t="e">
        <f>'OddsRatio_working_3-way'!S833-'OddsRatio_working_3-way'!R833^2/3</f>
        <v>#VALUE!</v>
      </c>
      <c r="V833" s="11" t="e">
        <f>'OddsRatio_working_3-way'!S833*'OddsRatio_working_3-way'!R833/3-2*'OddsRatio_working_3-way'!R833^3/27-'OddsRatio_working_3-way'!T833</f>
        <v>#VALUE!</v>
      </c>
      <c r="W833" s="11" t="e">
        <f>'OddsRatio_working_3-way'!V833^2+4*'OddsRatio_working_3-way'!U833^3/27</f>
        <v>#VALUE!</v>
      </c>
      <c r="X833" s="11" t="e">
        <f>IF('OddsRatio_working_3-way'!W833&gt;0,IF(ABS('OddsRatio_working_3-way'!V833+SQRT('OddsRatio_working_3-way'!W833))/2&gt;0,ABS('OddsRatio_working_3-way'!V833+SQRT('OddsRatio_working_3-way'!W833))/2,ABS('OddsRatio_working_3-way'!V833-SQRT('OddsRatio_working_3-way'!W833))/2),SQRT(-'OddsRatio_working_3-way'!U833^3/27))</f>
        <v>#VALUE!</v>
      </c>
      <c r="Y833" s="11" t="e">
        <f>IF('OddsRatio_working_3-way'!W833&gt;=0,IF('OddsRatio_working_3-way'!V833+SQRT('OddsRatio_working_3-way'!W833)&gt;0,0,PI()),ACOS('OddsRatio_working_3-way'!V833/(2*'OddsRatio_working_3-way'!X833)))</f>
        <v>#VALUE!</v>
      </c>
      <c r="Z833" s="11" t="e">
        <f>'OddsRatio_working_3-way'!X833^(1/3)*COS('OddsRatio_working_3-way'!Y833/3)</f>
        <v>#VALUE!</v>
      </c>
      <c r="AA833" s="11" t="e">
        <f>'OddsRatio_working_3-way'!X833^(1/3)*COS(('OddsRatio_working_3-way'!Y833+2*PI())/3)</f>
        <v>#VALUE!</v>
      </c>
      <c r="AB833" s="11" t="e">
        <f>'OddsRatio_working_3-way'!X833^(1/3)*COS(('OddsRatio_working_3-way'!Y833+4*PI())/3)</f>
        <v>#VALUE!</v>
      </c>
      <c r="AC833" s="11" t="e">
        <f>'OddsRatio_working_3-way'!X833^(1/3)*SIN('OddsRatio_working_3-way'!Y833/3)</f>
        <v>#VALUE!</v>
      </c>
      <c r="AD833" s="11" t="e">
        <f>'OddsRatio_working_3-way'!X833^(1/3)*SIN(('OddsRatio_working_3-way'!Y833+2*PI())/3)</f>
        <v>#VALUE!</v>
      </c>
      <c r="AE833" s="11" t="e">
        <f>'OddsRatio_working_3-way'!X833^(1/3)*SIN(('OddsRatio_working_3-way'!Y833+4*PI())/3)</f>
        <v>#VALUE!</v>
      </c>
      <c r="AF833" s="11" t="e">
        <f>-'OddsRatio_working_3-way'!U833/(3*'OddsRatio_working_3-way'!X833^(1/3))*COS(('OddsRatio_working_3-way'!Y833)/3)</f>
        <v>#VALUE!</v>
      </c>
      <c r="AG833" s="11" t="e">
        <f>-'OddsRatio_working_3-way'!U833/(3*'OddsRatio_working_3-way'!X833^(1/3))*COS(('OddsRatio_working_3-way'!Y833+2*PI())/3)</f>
        <v>#VALUE!</v>
      </c>
      <c r="AH833" s="11" t="e">
        <f>-'OddsRatio_working_3-way'!U833/(3*'OddsRatio_working_3-way'!X833^(1/3))*COS(('OddsRatio_working_3-way'!Y833+4*PI())/3)</f>
        <v>#VALUE!</v>
      </c>
      <c r="AI833" s="11" t="e">
        <f>'OddsRatio_working_3-way'!U833/(3*'OddsRatio_working_3-way'!X833^(1/3))*SIN(('OddsRatio_working_3-way'!Y833)/3)</f>
        <v>#VALUE!</v>
      </c>
      <c r="AJ833" s="11" t="e">
        <f>'OddsRatio_working_3-way'!U833/(3*'OddsRatio_working_3-way'!X833^(1/3))*SIN(('OddsRatio_working_3-way'!Y833+2*PI())/3)</f>
        <v>#VALUE!</v>
      </c>
      <c r="AK833" s="11" t="e">
        <f>'OddsRatio_working_3-way'!U833/(3*'OddsRatio_working_3-way'!X833^(1/3))*SIN(('OddsRatio_working_3-way'!Y833+4*PI())/3)</f>
        <v>#VALUE!</v>
      </c>
      <c r="AL833" s="11" t="e">
        <f>'OddsRatio_working_3-way'!Z833+'OddsRatio_working_3-way'!AF833</f>
        <v>#VALUE!</v>
      </c>
      <c r="AM833" s="11" t="e">
        <f>'OddsRatio_working_3-way'!AA833+'OddsRatio_working_3-way'!AG833</f>
        <v>#VALUE!</v>
      </c>
      <c r="AN833" s="11" t="e">
        <f>'OddsRatio_working_3-way'!AB833+'OddsRatio_working_3-way'!AH833</f>
        <v>#VALUE!</v>
      </c>
      <c r="AO833" s="11" t="e">
        <f>'OddsRatio_working_3-way'!AC833+'OddsRatio_working_3-way'!AI833</f>
        <v>#VALUE!</v>
      </c>
      <c r="AP833" s="11" t="e">
        <f>'OddsRatio_working_3-way'!AD833+'OddsRatio_working_3-way'!AJ833</f>
        <v>#VALUE!</v>
      </c>
      <c r="AQ833" s="11" t="e">
        <f>'OddsRatio_working_3-way'!AE833+'OddsRatio_working_3-way'!AK833</f>
        <v>#VALUE!</v>
      </c>
      <c r="AR833" s="10" t="str">
        <f>IF(A833="","",IF(('OddsRatio_working_3-way'!X833=0),IF(Q833&gt;0,-Q833^(1/3),(-Q833)^(1/3)),'OddsRatio_working_3-way'!AL833-'OddsRatio_working_3-way'!R833/3))</f>
        <v/>
      </c>
      <c r="AS833" s="11" t="e">
        <f>IF(('OddsRatio_working_3-way'!X833=0),IF(Q833&gt;0,-Q833^(1/3),(-Q833)^(1/3)),'OddsRatio_working_3-way'!AM833-'OddsRatio_working_3-way'!R833/3)</f>
        <v>#VALUE!</v>
      </c>
      <c r="AT833" s="11" t="e">
        <f>IF(('OddsRatio_working_3-way'!X833=0),IF(Q833&gt;0,-Q833^(1/3),(-Q833)^(1/3)),'OddsRatio_working_3-way'!AN833-'OddsRatio_working_3-way'!R833/3)</f>
        <v>#VALUE!</v>
      </c>
      <c r="AU833" s="11" t="e">
        <f>IF(('OddsRatio_working_3-way'!X833=0),0,'OddsRatio_working_3-way'!AO833)</f>
        <v>#VALUE!</v>
      </c>
      <c r="AV833" s="11" t="e">
        <f>IF(('OddsRatio_working_3-way'!X833=0),0,'OddsRatio_working_3-way'!AP833)</f>
        <v>#VALUE!</v>
      </c>
      <c r="AW833" s="11" t="e">
        <f>IF(('OddsRatio_working_3-way'!X833=0),0,'OddsRatio_working_3-way'!AQ833)</f>
        <v>#VALUE!</v>
      </c>
    </row>
    <row r="834" spans="1:4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9" t="e">
        <f t="shared" si="169"/>
        <v>#VALUE!</v>
      </c>
      <c r="E834" s="9" t="e">
        <f t="shared" si="170"/>
        <v>#VALUE!</v>
      </c>
      <c r="F834" s="9" t="e">
        <f t="shared" si="171"/>
        <v>#VALUE!</v>
      </c>
      <c r="G834" s="9" t="str">
        <f t="shared" si="172"/>
        <v/>
      </c>
      <c r="H834" s="9" t="str">
        <f t="shared" si="173"/>
        <v/>
      </c>
      <c r="I834" s="9" t="str">
        <f t="shared" si="174"/>
        <v/>
      </c>
      <c r="J834" s="9" t="str">
        <f t="shared" si="175"/>
        <v/>
      </c>
      <c r="K834" s="11" t="e">
        <f t="shared" si="176"/>
        <v>#VALUE!</v>
      </c>
      <c r="L834" s="11" t="e">
        <f t="shared" si="177"/>
        <v>#VALUE!</v>
      </c>
      <c r="M834" s="11" t="e">
        <f t="shared" si="178"/>
        <v>#VALUE!</v>
      </c>
      <c r="N834" s="11" t="e">
        <f>'OddsRatio_working_3-way'!K834+'OddsRatio_working_3-way'!L834+'OddsRatio_working_3-way'!M834-('OddsRatio_working_3-way'!K834*'OddsRatio_working_3-way'!L834)-('OddsRatio_working_3-way'!K834*'OddsRatio_working_3-way'!M834)-('OddsRatio_working_3-way'!L834*'OddsRatio_working_3-way'!M834)+('OddsRatio_working_3-way'!K834*'OddsRatio_working_3-way'!L834*'OddsRatio_working_3-way'!M834)-1</f>
        <v>#VALUE!</v>
      </c>
      <c r="O834" s="11">
        <f>0</f>
        <v>0</v>
      </c>
      <c r="P834" s="11" t="e">
        <f>('OddsRatio_working_3-way'!K834*'OddsRatio_working_3-way'!L834)+('OddsRatio_working_3-way'!K834*'OddsRatio_working_3-way'!M834)+('OddsRatio_working_3-way'!L834*'OddsRatio_working_3-way'!M834)-(3*'OddsRatio_working_3-way'!K834*'OddsRatio_working_3-way'!L834*'OddsRatio_working_3-way'!M834)</f>
        <v>#VALUE!</v>
      </c>
      <c r="Q834" s="11" t="e">
        <f>2*'OddsRatio_working_3-way'!K834*'OddsRatio_working_3-way'!L834*'OddsRatio_working_3-way'!M834</f>
        <v>#VALUE!</v>
      </c>
      <c r="R834" s="11" t="e">
        <f t="shared" si="179"/>
        <v>#VALUE!</v>
      </c>
      <c r="S834" s="11" t="e">
        <f t="shared" si="180"/>
        <v>#VALUE!</v>
      </c>
      <c r="T834" s="11" t="e">
        <f t="shared" si="181"/>
        <v>#VALUE!</v>
      </c>
      <c r="U834" s="11" t="e">
        <f>'OddsRatio_working_3-way'!S834-'OddsRatio_working_3-way'!R834^2/3</f>
        <v>#VALUE!</v>
      </c>
      <c r="V834" s="11" t="e">
        <f>'OddsRatio_working_3-way'!S834*'OddsRatio_working_3-way'!R834/3-2*'OddsRatio_working_3-way'!R834^3/27-'OddsRatio_working_3-way'!T834</f>
        <v>#VALUE!</v>
      </c>
      <c r="W834" s="11" t="e">
        <f>'OddsRatio_working_3-way'!V834^2+4*'OddsRatio_working_3-way'!U834^3/27</f>
        <v>#VALUE!</v>
      </c>
      <c r="X834" s="11" t="e">
        <f>IF('OddsRatio_working_3-way'!W834&gt;0,IF(ABS('OddsRatio_working_3-way'!V834+SQRT('OddsRatio_working_3-way'!W834))/2&gt;0,ABS('OddsRatio_working_3-way'!V834+SQRT('OddsRatio_working_3-way'!W834))/2,ABS('OddsRatio_working_3-way'!V834-SQRT('OddsRatio_working_3-way'!W834))/2),SQRT(-'OddsRatio_working_3-way'!U834^3/27))</f>
        <v>#VALUE!</v>
      </c>
      <c r="Y834" s="11" t="e">
        <f>IF('OddsRatio_working_3-way'!W834&gt;=0,IF('OddsRatio_working_3-way'!V834+SQRT('OddsRatio_working_3-way'!W834)&gt;0,0,PI()),ACOS('OddsRatio_working_3-way'!V834/(2*'OddsRatio_working_3-way'!X834)))</f>
        <v>#VALUE!</v>
      </c>
      <c r="Z834" s="11" t="e">
        <f>'OddsRatio_working_3-way'!X834^(1/3)*COS('OddsRatio_working_3-way'!Y834/3)</f>
        <v>#VALUE!</v>
      </c>
      <c r="AA834" s="11" t="e">
        <f>'OddsRatio_working_3-way'!X834^(1/3)*COS(('OddsRatio_working_3-way'!Y834+2*PI())/3)</f>
        <v>#VALUE!</v>
      </c>
      <c r="AB834" s="11" t="e">
        <f>'OddsRatio_working_3-way'!X834^(1/3)*COS(('OddsRatio_working_3-way'!Y834+4*PI())/3)</f>
        <v>#VALUE!</v>
      </c>
      <c r="AC834" s="11" t="e">
        <f>'OddsRatio_working_3-way'!X834^(1/3)*SIN('OddsRatio_working_3-way'!Y834/3)</f>
        <v>#VALUE!</v>
      </c>
      <c r="AD834" s="11" t="e">
        <f>'OddsRatio_working_3-way'!X834^(1/3)*SIN(('OddsRatio_working_3-way'!Y834+2*PI())/3)</f>
        <v>#VALUE!</v>
      </c>
      <c r="AE834" s="11" t="e">
        <f>'OddsRatio_working_3-way'!X834^(1/3)*SIN(('OddsRatio_working_3-way'!Y834+4*PI())/3)</f>
        <v>#VALUE!</v>
      </c>
      <c r="AF834" s="11" t="e">
        <f>-'OddsRatio_working_3-way'!U834/(3*'OddsRatio_working_3-way'!X834^(1/3))*COS(('OddsRatio_working_3-way'!Y834)/3)</f>
        <v>#VALUE!</v>
      </c>
      <c r="AG834" s="11" t="e">
        <f>-'OddsRatio_working_3-way'!U834/(3*'OddsRatio_working_3-way'!X834^(1/3))*COS(('OddsRatio_working_3-way'!Y834+2*PI())/3)</f>
        <v>#VALUE!</v>
      </c>
      <c r="AH834" s="11" t="e">
        <f>-'OddsRatio_working_3-way'!U834/(3*'OddsRatio_working_3-way'!X834^(1/3))*COS(('OddsRatio_working_3-way'!Y834+4*PI())/3)</f>
        <v>#VALUE!</v>
      </c>
      <c r="AI834" s="11" t="e">
        <f>'OddsRatio_working_3-way'!U834/(3*'OddsRatio_working_3-way'!X834^(1/3))*SIN(('OddsRatio_working_3-way'!Y834)/3)</f>
        <v>#VALUE!</v>
      </c>
      <c r="AJ834" s="11" t="e">
        <f>'OddsRatio_working_3-way'!U834/(3*'OddsRatio_working_3-way'!X834^(1/3))*SIN(('OddsRatio_working_3-way'!Y834+2*PI())/3)</f>
        <v>#VALUE!</v>
      </c>
      <c r="AK834" s="11" t="e">
        <f>'OddsRatio_working_3-way'!U834/(3*'OddsRatio_working_3-way'!X834^(1/3))*SIN(('OddsRatio_working_3-way'!Y834+4*PI())/3)</f>
        <v>#VALUE!</v>
      </c>
      <c r="AL834" s="11" t="e">
        <f>'OddsRatio_working_3-way'!Z834+'OddsRatio_working_3-way'!AF834</f>
        <v>#VALUE!</v>
      </c>
      <c r="AM834" s="11" t="e">
        <f>'OddsRatio_working_3-way'!AA834+'OddsRatio_working_3-way'!AG834</f>
        <v>#VALUE!</v>
      </c>
      <c r="AN834" s="11" t="e">
        <f>'OddsRatio_working_3-way'!AB834+'OddsRatio_working_3-way'!AH834</f>
        <v>#VALUE!</v>
      </c>
      <c r="AO834" s="11" t="e">
        <f>'OddsRatio_working_3-way'!AC834+'OddsRatio_working_3-way'!AI834</f>
        <v>#VALUE!</v>
      </c>
      <c r="AP834" s="11" t="e">
        <f>'OddsRatio_working_3-way'!AD834+'OddsRatio_working_3-way'!AJ834</f>
        <v>#VALUE!</v>
      </c>
      <c r="AQ834" s="11" t="e">
        <f>'OddsRatio_working_3-way'!AE834+'OddsRatio_working_3-way'!AK834</f>
        <v>#VALUE!</v>
      </c>
      <c r="AR834" s="10" t="str">
        <f>IF(A834="","",IF(('OddsRatio_working_3-way'!X834=0),IF(Q834&gt;0,-Q834^(1/3),(-Q834)^(1/3)),'OddsRatio_working_3-way'!AL834-'OddsRatio_working_3-way'!R834/3))</f>
        <v/>
      </c>
      <c r="AS834" s="11" t="e">
        <f>IF(('OddsRatio_working_3-way'!X834=0),IF(Q834&gt;0,-Q834^(1/3),(-Q834)^(1/3)),'OddsRatio_working_3-way'!AM834-'OddsRatio_working_3-way'!R834/3)</f>
        <v>#VALUE!</v>
      </c>
      <c r="AT834" s="11" t="e">
        <f>IF(('OddsRatio_working_3-way'!X834=0),IF(Q834&gt;0,-Q834^(1/3),(-Q834)^(1/3)),'OddsRatio_working_3-way'!AN834-'OddsRatio_working_3-way'!R834/3)</f>
        <v>#VALUE!</v>
      </c>
      <c r="AU834" s="11" t="e">
        <f>IF(('OddsRatio_working_3-way'!X834=0),0,'OddsRatio_working_3-way'!AO834)</f>
        <v>#VALUE!</v>
      </c>
      <c r="AV834" s="11" t="e">
        <f>IF(('OddsRatio_working_3-way'!X834=0),0,'OddsRatio_working_3-way'!AP834)</f>
        <v>#VALUE!</v>
      </c>
      <c r="AW834" s="11" t="e">
        <f>IF(('OddsRatio_working_3-way'!X834=0),0,'OddsRatio_working_3-way'!AQ834)</f>
        <v>#VALUE!</v>
      </c>
    </row>
    <row r="835" spans="1:4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9" t="e">
        <f t="shared" si="169"/>
        <v>#VALUE!</v>
      </c>
      <c r="E835" s="9" t="e">
        <f t="shared" si="170"/>
        <v>#VALUE!</v>
      </c>
      <c r="F835" s="9" t="e">
        <f t="shared" si="171"/>
        <v>#VALUE!</v>
      </c>
      <c r="G835" s="9" t="str">
        <f t="shared" si="172"/>
        <v/>
      </c>
      <c r="H835" s="9" t="str">
        <f t="shared" si="173"/>
        <v/>
      </c>
      <c r="I835" s="9" t="str">
        <f t="shared" si="174"/>
        <v/>
      </c>
      <c r="J835" s="9" t="str">
        <f t="shared" si="175"/>
        <v/>
      </c>
      <c r="K835" s="11" t="e">
        <f t="shared" si="176"/>
        <v>#VALUE!</v>
      </c>
      <c r="L835" s="11" t="e">
        <f t="shared" si="177"/>
        <v>#VALUE!</v>
      </c>
      <c r="M835" s="11" t="e">
        <f t="shared" si="178"/>
        <v>#VALUE!</v>
      </c>
      <c r="N835" s="11" t="e">
        <f>'OddsRatio_working_3-way'!K835+'OddsRatio_working_3-way'!L835+'OddsRatio_working_3-way'!M835-('OddsRatio_working_3-way'!K835*'OddsRatio_working_3-way'!L835)-('OddsRatio_working_3-way'!K835*'OddsRatio_working_3-way'!M835)-('OddsRatio_working_3-way'!L835*'OddsRatio_working_3-way'!M835)+('OddsRatio_working_3-way'!K835*'OddsRatio_working_3-way'!L835*'OddsRatio_working_3-way'!M835)-1</f>
        <v>#VALUE!</v>
      </c>
      <c r="O835" s="11">
        <f>0</f>
        <v>0</v>
      </c>
      <c r="P835" s="11" t="e">
        <f>('OddsRatio_working_3-way'!K835*'OddsRatio_working_3-way'!L835)+('OddsRatio_working_3-way'!K835*'OddsRatio_working_3-way'!M835)+('OddsRatio_working_3-way'!L835*'OddsRatio_working_3-way'!M835)-(3*'OddsRatio_working_3-way'!K835*'OddsRatio_working_3-way'!L835*'OddsRatio_working_3-way'!M835)</f>
        <v>#VALUE!</v>
      </c>
      <c r="Q835" s="11" t="e">
        <f>2*'OddsRatio_working_3-way'!K835*'OddsRatio_working_3-way'!L835*'OddsRatio_working_3-way'!M835</f>
        <v>#VALUE!</v>
      </c>
      <c r="R835" s="11" t="e">
        <f t="shared" si="179"/>
        <v>#VALUE!</v>
      </c>
      <c r="S835" s="11" t="e">
        <f t="shared" si="180"/>
        <v>#VALUE!</v>
      </c>
      <c r="T835" s="11" t="e">
        <f t="shared" si="181"/>
        <v>#VALUE!</v>
      </c>
      <c r="U835" s="11" t="e">
        <f>'OddsRatio_working_3-way'!S835-'OddsRatio_working_3-way'!R835^2/3</f>
        <v>#VALUE!</v>
      </c>
      <c r="V835" s="11" t="e">
        <f>'OddsRatio_working_3-way'!S835*'OddsRatio_working_3-way'!R835/3-2*'OddsRatio_working_3-way'!R835^3/27-'OddsRatio_working_3-way'!T835</f>
        <v>#VALUE!</v>
      </c>
      <c r="W835" s="11" t="e">
        <f>'OddsRatio_working_3-way'!V835^2+4*'OddsRatio_working_3-way'!U835^3/27</f>
        <v>#VALUE!</v>
      </c>
      <c r="X835" s="11" t="e">
        <f>IF('OddsRatio_working_3-way'!W835&gt;0,IF(ABS('OddsRatio_working_3-way'!V835+SQRT('OddsRatio_working_3-way'!W835))/2&gt;0,ABS('OddsRatio_working_3-way'!V835+SQRT('OddsRatio_working_3-way'!W835))/2,ABS('OddsRatio_working_3-way'!V835-SQRT('OddsRatio_working_3-way'!W835))/2),SQRT(-'OddsRatio_working_3-way'!U835^3/27))</f>
        <v>#VALUE!</v>
      </c>
      <c r="Y835" s="11" t="e">
        <f>IF('OddsRatio_working_3-way'!W835&gt;=0,IF('OddsRatio_working_3-way'!V835+SQRT('OddsRatio_working_3-way'!W835)&gt;0,0,PI()),ACOS('OddsRatio_working_3-way'!V835/(2*'OddsRatio_working_3-way'!X835)))</f>
        <v>#VALUE!</v>
      </c>
      <c r="Z835" s="11" t="e">
        <f>'OddsRatio_working_3-way'!X835^(1/3)*COS('OddsRatio_working_3-way'!Y835/3)</f>
        <v>#VALUE!</v>
      </c>
      <c r="AA835" s="11" t="e">
        <f>'OddsRatio_working_3-way'!X835^(1/3)*COS(('OddsRatio_working_3-way'!Y835+2*PI())/3)</f>
        <v>#VALUE!</v>
      </c>
      <c r="AB835" s="11" t="e">
        <f>'OddsRatio_working_3-way'!X835^(1/3)*COS(('OddsRatio_working_3-way'!Y835+4*PI())/3)</f>
        <v>#VALUE!</v>
      </c>
      <c r="AC835" s="11" t="e">
        <f>'OddsRatio_working_3-way'!X835^(1/3)*SIN('OddsRatio_working_3-way'!Y835/3)</f>
        <v>#VALUE!</v>
      </c>
      <c r="AD835" s="11" t="e">
        <f>'OddsRatio_working_3-way'!X835^(1/3)*SIN(('OddsRatio_working_3-way'!Y835+2*PI())/3)</f>
        <v>#VALUE!</v>
      </c>
      <c r="AE835" s="11" t="e">
        <f>'OddsRatio_working_3-way'!X835^(1/3)*SIN(('OddsRatio_working_3-way'!Y835+4*PI())/3)</f>
        <v>#VALUE!</v>
      </c>
      <c r="AF835" s="11" t="e">
        <f>-'OddsRatio_working_3-way'!U835/(3*'OddsRatio_working_3-way'!X835^(1/3))*COS(('OddsRatio_working_3-way'!Y835)/3)</f>
        <v>#VALUE!</v>
      </c>
      <c r="AG835" s="11" t="e">
        <f>-'OddsRatio_working_3-way'!U835/(3*'OddsRatio_working_3-way'!X835^(1/3))*COS(('OddsRatio_working_3-way'!Y835+2*PI())/3)</f>
        <v>#VALUE!</v>
      </c>
      <c r="AH835" s="11" t="e">
        <f>-'OddsRatio_working_3-way'!U835/(3*'OddsRatio_working_3-way'!X835^(1/3))*COS(('OddsRatio_working_3-way'!Y835+4*PI())/3)</f>
        <v>#VALUE!</v>
      </c>
      <c r="AI835" s="11" t="e">
        <f>'OddsRatio_working_3-way'!U835/(3*'OddsRatio_working_3-way'!X835^(1/3))*SIN(('OddsRatio_working_3-way'!Y835)/3)</f>
        <v>#VALUE!</v>
      </c>
      <c r="AJ835" s="11" t="e">
        <f>'OddsRatio_working_3-way'!U835/(3*'OddsRatio_working_3-way'!X835^(1/3))*SIN(('OddsRatio_working_3-way'!Y835+2*PI())/3)</f>
        <v>#VALUE!</v>
      </c>
      <c r="AK835" s="11" t="e">
        <f>'OddsRatio_working_3-way'!U835/(3*'OddsRatio_working_3-way'!X835^(1/3))*SIN(('OddsRatio_working_3-way'!Y835+4*PI())/3)</f>
        <v>#VALUE!</v>
      </c>
      <c r="AL835" s="11" t="e">
        <f>'OddsRatio_working_3-way'!Z835+'OddsRatio_working_3-way'!AF835</f>
        <v>#VALUE!</v>
      </c>
      <c r="AM835" s="11" t="e">
        <f>'OddsRatio_working_3-way'!AA835+'OddsRatio_working_3-way'!AG835</f>
        <v>#VALUE!</v>
      </c>
      <c r="AN835" s="11" t="e">
        <f>'OddsRatio_working_3-way'!AB835+'OddsRatio_working_3-way'!AH835</f>
        <v>#VALUE!</v>
      </c>
      <c r="AO835" s="11" t="e">
        <f>'OddsRatio_working_3-way'!AC835+'OddsRatio_working_3-way'!AI835</f>
        <v>#VALUE!</v>
      </c>
      <c r="AP835" s="11" t="e">
        <f>'OddsRatio_working_3-way'!AD835+'OddsRatio_working_3-way'!AJ835</f>
        <v>#VALUE!</v>
      </c>
      <c r="AQ835" s="11" t="e">
        <f>'OddsRatio_working_3-way'!AE835+'OddsRatio_working_3-way'!AK835</f>
        <v>#VALUE!</v>
      </c>
      <c r="AR835" s="10" t="str">
        <f>IF(A835="","",IF(('OddsRatio_working_3-way'!X835=0),IF(Q835&gt;0,-Q835^(1/3),(-Q835)^(1/3)),'OddsRatio_working_3-way'!AL835-'OddsRatio_working_3-way'!R835/3))</f>
        <v/>
      </c>
      <c r="AS835" s="11" t="e">
        <f>IF(('OddsRatio_working_3-way'!X835=0),IF(Q835&gt;0,-Q835^(1/3),(-Q835)^(1/3)),'OddsRatio_working_3-way'!AM835-'OddsRatio_working_3-way'!R835/3)</f>
        <v>#VALUE!</v>
      </c>
      <c r="AT835" s="11" t="e">
        <f>IF(('OddsRatio_working_3-way'!X835=0),IF(Q835&gt;0,-Q835^(1/3),(-Q835)^(1/3)),'OddsRatio_working_3-way'!AN835-'OddsRatio_working_3-way'!R835/3)</f>
        <v>#VALUE!</v>
      </c>
      <c r="AU835" s="11" t="e">
        <f>IF(('OddsRatio_working_3-way'!X835=0),0,'OddsRatio_working_3-way'!AO835)</f>
        <v>#VALUE!</v>
      </c>
      <c r="AV835" s="11" t="e">
        <f>IF(('OddsRatio_working_3-way'!X835=0),0,'OddsRatio_working_3-way'!AP835)</f>
        <v>#VALUE!</v>
      </c>
      <c r="AW835" s="11" t="e">
        <f>IF(('OddsRatio_working_3-way'!X835=0),0,'OddsRatio_working_3-way'!AQ835)</f>
        <v>#VALUE!</v>
      </c>
    </row>
    <row r="836" spans="1:4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9" t="e">
        <f t="shared" ref="D836:D899" si="182">(K836/(AR836+K836-(AR836*K836)))</f>
        <v>#VALUE!</v>
      </c>
      <c r="E836" s="9" t="e">
        <f t="shared" ref="E836:E899" si="183">(L836/(AR836+L836-(AR836*L836)))</f>
        <v>#VALUE!</v>
      </c>
      <c r="F836" s="9" t="e">
        <f t="shared" ref="F836:F899" si="184">(M836/(AR836+M836-(AR836*M836)))</f>
        <v>#VALUE!</v>
      </c>
      <c r="G836" s="9" t="str">
        <f t="shared" ref="G836:G899" si="185">AR836</f>
        <v/>
      </c>
      <c r="H836" s="9" t="str">
        <f t="shared" ref="H836:H899" si="186">IF(A836="","",1/D836)</f>
        <v/>
      </c>
      <c r="I836" s="9" t="str">
        <f t="shared" ref="I836:I899" si="187">IF(B836="","",1/E836)</f>
        <v/>
      </c>
      <c r="J836" s="9" t="str">
        <f t="shared" ref="J836:J899" si="188">IF(C836="","",1/F836)</f>
        <v/>
      </c>
      <c r="K836" s="11" t="e">
        <f t="shared" ref="K836:K899" si="189">1/A836</f>
        <v>#VALUE!</v>
      </c>
      <c r="L836" s="11" t="e">
        <f t="shared" ref="L836:L899" si="190">1/B836</f>
        <v>#VALUE!</v>
      </c>
      <c r="M836" s="11" t="e">
        <f t="shared" ref="M836:M899" si="191">1/C836</f>
        <v>#VALUE!</v>
      </c>
      <c r="N836" s="11" t="e">
        <f>'OddsRatio_working_3-way'!K836+'OddsRatio_working_3-way'!L836+'OddsRatio_working_3-way'!M836-('OddsRatio_working_3-way'!K836*'OddsRatio_working_3-way'!L836)-('OddsRatio_working_3-way'!K836*'OddsRatio_working_3-way'!M836)-('OddsRatio_working_3-way'!L836*'OddsRatio_working_3-way'!M836)+('OddsRatio_working_3-way'!K836*'OddsRatio_working_3-way'!L836*'OddsRatio_working_3-way'!M836)-1</f>
        <v>#VALUE!</v>
      </c>
      <c r="O836" s="11">
        <f>0</f>
        <v>0</v>
      </c>
      <c r="P836" s="11" t="e">
        <f>('OddsRatio_working_3-way'!K836*'OddsRatio_working_3-way'!L836)+('OddsRatio_working_3-way'!K836*'OddsRatio_working_3-way'!M836)+('OddsRatio_working_3-way'!L836*'OddsRatio_working_3-way'!M836)-(3*'OddsRatio_working_3-way'!K836*'OddsRatio_working_3-way'!L836*'OddsRatio_working_3-way'!M836)</f>
        <v>#VALUE!</v>
      </c>
      <c r="Q836" s="11" t="e">
        <f>2*'OddsRatio_working_3-way'!K836*'OddsRatio_working_3-way'!L836*'OddsRatio_working_3-way'!M836</f>
        <v>#VALUE!</v>
      </c>
      <c r="R836" s="11" t="e">
        <f t="shared" ref="R836:R899" si="192">O836/N836</f>
        <v>#VALUE!</v>
      </c>
      <c r="S836" s="11" t="e">
        <f t="shared" ref="S836:S899" si="193">P836/N836</f>
        <v>#VALUE!</v>
      </c>
      <c r="T836" s="11" t="e">
        <f t="shared" ref="T836:T899" si="194">Q836/N836</f>
        <v>#VALUE!</v>
      </c>
      <c r="U836" s="11" t="e">
        <f>'OddsRatio_working_3-way'!S836-'OddsRatio_working_3-way'!R836^2/3</f>
        <v>#VALUE!</v>
      </c>
      <c r="V836" s="11" t="e">
        <f>'OddsRatio_working_3-way'!S836*'OddsRatio_working_3-way'!R836/3-2*'OddsRatio_working_3-way'!R836^3/27-'OddsRatio_working_3-way'!T836</f>
        <v>#VALUE!</v>
      </c>
      <c r="W836" s="11" t="e">
        <f>'OddsRatio_working_3-way'!V836^2+4*'OddsRatio_working_3-way'!U836^3/27</f>
        <v>#VALUE!</v>
      </c>
      <c r="X836" s="11" t="e">
        <f>IF('OddsRatio_working_3-way'!W836&gt;0,IF(ABS('OddsRatio_working_3-way'!V836+SQRT('OddsRatio_working_3-way'!W836))/2&gt;0,ABS('OddsRatio_working_3-way'!V836+SQRT('OddsRatio_working_3-way'!W836))/2,ABS('OddsRatio_working_3-way'!V836-SQRT('OddsRatio_working_3-way'!W836))/2),SQRT(-'OddsRatio_working_3-way'!U836^3/27))</f>
        <v>#VALUE!</v>
      </c>
      <c r="Y836" s="11" t="e">
        <f>IF('OddsRatio_working_3-way'!W836&gt;=0,IF('OddsRatio_working_3-way'!V836+SQRT('OddsRatio_working_3-way'!W836)&gt;0,0,PI()),ACOS('OddsRatio_working_3-way'!V836/(2*'OddsRatio_working_3-way'!X836)))</f>
        <v>#VALUE!</v>
      </c>
      <c r="Z836" s="11" t="e">
        <f>'OddsRatio_working_3-way'!X836^(1/3)*COS('OddsRatio_working_3-way'!Y836/3)</f>
        <v>#VALUE!</v>
      </c>
      <c r="AA836" s="11" t="e">
        <f>'OddsRatio_working_3-way'!X836^(1/3)*COS(('OddsRatio_working_3-way'!Y836+2*PI())/3)</f>
        <v>#VALUE!</v>
      </c>
      <c r="AB836" s="11" t="e">
        <f>'OddsRatio_working_3-way'!X836^(1/3)*COS(('OddsRatio_working_3-way'!Y836+4*PI())/3)</f>
        <v>#VALUE!</v>
      </c>
      <c r="AC836" s="11" t="e">
        <f>'OddsRatio_working_3-way'!X836^(1/3)*SIN('OddsRatio_working_3-way'!Y836/3)</f>
        <v>#VALUE!</v>
      </c>
      <c r="AD836" s="11" t="e">
        <f>'OddsRatio_working_3-way'!X836^(1/3)*SIN(('OddsRatio_working_3-way'!Y836+2*PI())/3)</f>
        <v>#VALUE!</v>
      </c>
      <c r="AE836" s="11" t="e">
        <f>'OddsRatio_working_3-way'!X836^(1/3)*SIN(('OddsRatio_working_3-way'!Y836+4*PI())/3)</f>
        <v>#VALUE!</v>
      </c>
      <c r="AF836" s="11" t="e">
        <f>-'OddsRatio_working_3-way'!U836/(3*'OddsRatio_working_3-way'!X836^(1/3))*COS(('OddsRatio_working_3-way'!Y836)/3)</f>
        <v>#VALUE!</v>
      </c>
      <c r="AG836" s="11" t="e">
        <f>-'OddsRatio_working_3-way'!U836/(3*'OddsRatio_working_3-way'!X836^(1/3))*COS(('OddsRatio_working_3-way'!Y836+2*PI())/3)</f>
        <v>#VALUE!</v>
      </c>
      <c r="AH836" s="11" t="e">
        <f>-'OddsRatio_working_3-way'!U836/(3*'OddsRatio_working_3-way'!X836^(1/3))*COS(('OddsRatio_working_3-way'!Y836+4*PI())/3)</f>
        <v>#VALUE!</v>
      </c>
      <c r="AI836" s="11" t="e">
        <f>'OddsRatio_working_3-way'!U836/(3*'OddsRatio_working_3-way'!X836^(1/3))*SIN(('OddsRatio_working_3-way'!Y836)/3)</f>
        <v>#VALUE!</v>
      </c>
      <c r="AJ836" s="11" t="e">
        <f>'OddsRatio_working_3-way'!U836/(3*'OddsRatio_working_3-way'!X836^(1/3))*SIN(('OddsRatio_working_3-way'!Y836+2*PI())/3)</f>
        <v>#VALUE!</v>
      </c>
      <c r="AK836" s="11" t="e">
        <f>'OddsRatio_working_3-way'!U836/(3*'OddsRatio_working_3-way'!X836^(1/3))*SIN(('OddsRatio_working_3-way'!Y836+4*PI())/3)</f>
        <v>#VALUE!</v>
      </c>
      <c r="AL836" s="11" t="e">
        <f>'OddsRatio_working_3-way'!Z836+'OddsRatio_working_3-way'!AF836</f>
        <v>#VALUE!</v>
      </c>
      <c r="AM836" s="11" t="e">
        <f>'OddsRatio_working_3-way'!AA836+'OddsRatio_working_3-way'!AG836</f>
        <v>#VALUE!</v>
      </c>
      <c r="AN836" s="11" t="e">
        <f>'OddsRatio_working_3-way'!AB836+'OddsRatio_working_3-way'!AH836</f>
        <v>#VALUE!</v>
      </c>
      <c r="AO836" s="11" t="e">
        <f>'OddsRatio_working_3-way'!AC836+'OddsRatio_working_3-way'!AI836</f>
        <v>#VALUE!</v>
      </c>
      <c r="AP836" s="11" t="e">
        <f>'OddsRatio_working_3-way'!AD836+'OddsRatio_working_3-way'!AJ836</f>
        <v>#VALUE!</v>
      </c>
      <c r="AQ836" s="11" t="e">
        <f>'OddsRatio_working_3-way'!AE836+'OddsRatio_working_3-way'!AK836</f>
        <v>#VALUE!</v>
      </c>
      <c r="AR836" s="10" t="str">
        <f>IF(A836="","",IF(('OddsRatio_working_3-way'!X836=0),IF(Q836&gt;0,-Q836^(1/3),(-Q836)^(1/3)),'OddsRatio_working_3-way'!AL836-'OddsRatio_working_3-way'!R836/3))</f>
        <v/>
      </c>
      <c r="AS836" s="11" t="e">
        <f>IF(('OddsRatio_working_3-way'!X836=0),IF(Q836&gt;0,-Q836^(1/3),(-Q836)^(1/3)),'OddsRatio_working_3-way'!AM836-'OddsRatio_working_3-way'!R836/3)</f>
        <v>#VALUE!</v>
      </c>
      <c r="AT836" s="11" t="e">
        <f>IF(('OddsRatio_working_3-way'!X836=0),IF(Q836&gt;0,-Q836^(1/3),(-Q836)^(1/3)),'OddsRatio_working_3-way'!AN836-'OddsRatio_working_3-way'!R836/3)</f>
        <v>#VALUE!</v>
      </c>
      <c r="AU836" s="11" t="e">
        <f>IF(('OddsRatio_working_3-way'!X836=0),0,'OddsRatio_working_3-way'!AO836)</f>
        <v>#VALUE!</v>
      </c>
      <c r="AV836" s="11" t="e">
        <f>IF(('OddsRatio_working_3-way'!X836=0),0,'OddsRatio_working_3-way'!AP836)</f>
        <v>#VALUE!</v>
      </c>
      <c r="AW836" s="11" t="e">
        <f>IF(('OddsRatio_working_3-way'!X836=0),0,'OddsRatio_working_3-way'!AQ836)</f>
        <v>#VALUE!</v>
      </c>
    </row>
    <row r="837" spans="1:4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9" t="e">
        <f t="shared" si="182"/>
        <v>#VALUE!</v>
      </c>
      <c r="E837" s="9" t="e">
        <f t="shared" si="183"/>
        <v>#VALUE!</v>
      </c>
      <c r="F837" s="9" t="e">
        <f t="shared" si="184"/>
        <v>#VALUE!</v>
      </c>
      <c r="G837" s="9" t="str">
        <f t="shared" si="185"/>
        <v/>
      </c>
      <c r="H837" s="9" t="str">
        <f t="shared" si="186"/>
        <v/>
      </c>
      <c r="I837" s="9" t="str">
        <f t="shared" si="187"/>
        <v/>
      </c>
      <c r="J837" s="9" t="str">
        <f t="shared" si="188"/>
        <v/>
      </c>
      <c r="K837" s="11" t="e">
        <f t="shared" si="189"/>
        <v>#VALUE!</v>
      </c>
      <c r="L837" s="11" t="e">
        <f t="shared" si="190"/>
        <v>#VALUE!</v>
      </c>
      <c r="M837" s="11" t="e">
        <f t="shared" si="191"/>
        <v>#VALUE!</v>
      </c>
      <c r="N837" s="11" t="e">
        <f>'OddsRatio_working_3-way'!K837+'OddsRatio_working_3-way'!L837+'OddsRatio_working_3-way'!M837-('OddsRatio_working_3-way'!K837*'OddsRatio_working_3-way'!L837)-('OddsRatio_working_3-way'!K837*'OddsRatio_working_3-way'!M837)-('OddsRatio_working_3-way'!L837*'OddsRatio_working_3-way'!M837)+('OddsRatio_working_3-way'!K837*'OddsRatio_working_3-way'!L837*'OddsRatio_working_3-way'!M837)-1</f>
        <v>#VALUE!</v>
      </c>
      <c r="O837" s="11">
        <f>0</f>
        <v>0</v>
      </c>
      <c r="P837" s="11" t="e">
        <f>('OddsRatio_working_3-way'!K837*'OddsRatio_working_3-way'!L837)+('OddsRatio_working_3-way'!K837*'OddsRatio_working_3-way'!M837)+('OddsRatio_working_3-way'!L837*'OddsRatio_working_3-way'!M837)-(3*'OddsRatio_working_3-way'!K837*'OddsRatio_working_3-way'!L837*'OddsRatio_working_3-way'!M837)</f>
        <v>#VALUE!</v>
      </c>
      <c r="Q837" s="11" t="e">
        <f>2*'OddsRatio_working_3-way'!K837*'OddsRatio_working_3-way'!L837*'OddsRatio_working_3-way'!M837</f>
        <v>#VALUE!</v>
      </c>
      <c r="R837" s="11" t="e">
        <f t="shared" si="192"/>
        <v>#VALUE!</v>
      </c>
      <c r="S837" s="11" t="e">
        <f t="shared" si="193"/>
        <v>#VALUE!</v>
      </c>
      <c r="T837" s="11" t="e">
        <f t="shared" si="194"/>
        <v>#VALUE!</v>
      </c>
      <c r="U837" s="11" t="e">
        <f>'OddsRatio_working_3-way'!S837-'OddsRatio_working_3-way'!R837^2/3</f>
        <v>#VALUE!</v>
      </c>
      <c r="V837" s="11" t="e">
        <f>'OddsRatio_working_3-way'!S837*'OddsRatio_working_3-way'!R837/3-2*'OddsRatio_working_3-way'!R837^3/27-'OddsRatio_working_3-way'!T837</f>
        <v>#VALUE!</v>
      </c>
      <c r="W837" s="11" t="e">
        <f>'OddsRatio_working_3-way'!V837^2+4*'OddsRatio_working_3-way'!U837^3/27</f>
        <v>#VALUE!</v>
      </c>
      <c r="X837" s="11" t="e">
        <f>IF('OddsRatio_working_3-way'!W837&gt;0,IF(ABS('OddsRatio_working_3-way'!V837+SQRT('OddsRatio_working_3-way'!W837))/2&gt;0,ABS('OddsRatio_working_3-way'!V837+SQRT('OddsRatio_working_3-way'!W837))/2,ABS('OddsRatio_working_3-way'!V837-SQRT('OddsRatio_working_3-way'!W837))/2),SQRT(-'OddsRatio_working_3-way'!U837^3/27))</f>
        <v>#VALUE!</v>
      </c>
      <c r="Y837" s="11" t="e">
        <f>IF('OddsRatio_working_3-way'!W837&gt;=0,IF('OddsRatio_working_3-way'!V837+SQRT('OddsRatio_working_3-way'!W837)&gt;0,0,PI()),ACOS('OddsRatio_working_3-way'!V837/(2*'OddsRatio_working_3-way'!X837)))</f>
        <v>#VALUE!</v>
      </c>
      <c r="Z837" s="11" t="e">
        <f>'OddsRatio_working_3-way'!X837^(1/3)*COS('OddsRatio_working_3-way'!Y837/3)</f>
        <v>#VALUE!</v>
      </c>
      <c r="AA837" s="11" t="e">
        <f>'OddsRatio_working_3-way'!X837^(1/3)*COS(('OddsRatio_working_3-way'!Y837+2*PI())/3)</f>
        <v>#VALUE!</v>
      </c>
      <c r="AB837" s="11" t="e">
        <f>'OddsRatio_working_3-way'!X837^(1/3)*COS(('OddsRatio_working_3-way'!Y837+4*PI())/3)</f>
        <v>#VALUE!</v>
      </c>
      <c r="AC837" s="11" t="e">
        <f>'OddsRatio_working_3-way'!X837^(1/3)*SIN('OddsRatio_working_3-way'!Y837/3)</f>
        <v>#VALUE!</v>
      </c>
      <c r="AD837" s="11" t="e">
        <f>'OddsRatio_working_3-way'!X837^(1/3)*SIN(('OddsRatio_working_3-way'!Y837+2*PI())/3)</f>
        <v>#VALUE!</v>
      </c>
      <c r="AE837" s="11" t="e">
        <f>'OddsRatio_working_3-way'!X837^(1/3)*SIN(('OddsRatio_working_3-way'!Y837+4*PI())/3)</f>
        <v>#VALUE!</v>
      </c>
      <c r="AF837" s="11" t="e">
        <f>-'OddsRatio_working_3-way'!U837/(3*'OddsRatio_working_3-way'!X837^(1/3))*COS(('OddsRatio_working_3-way'!Y837)/3)</f>
        <v>#VALUE!</v>
      </c>
      <c r="AG837" s="11" t="e">
        <f>-'OddsRatio_working_3-way'!U837/(3*'OddsRatio_working_3-way'!X837^(1/3))*COS(('OddsRatio_working_3-way'!Y837+2*PI())/3)</f>
        <v>#VALUE!</v>
      </c>
      <c r="AH837" s="11" t="e">
        <f>-'OddsRatio_working_3-way'!U837/(3*'OddsRatio_working_3-way'!X837^(1/3))*COS(('OddsRatio_working_3-way'!Y837+4*PI())/3)</f>
        <v>#VALUE!</v>
      </c>
      <c r="AI837" s="11" t="e">
        <f>'OddsRatio_working_3-way'!U837/(3*'OddsRatio_working_3-way'!X837^(1/3))*SIN(('OddsRatio_working_3-way'!Y837)/3)</f>
        <v>#VALUE!</v>
      </c>
      <c r="AJ837" s="11" t="e">
        <f>'OddsRatio_working_3-way'!U837/(3*'OddsRatio_working_3-way'!X837^(1/3))*SIN(('OddsRatio_working_3-way'!Y837+2*PI())/3)</f>
        <v>#VALUE!</v>
      </c>
      <c r="AK837" s="11" t="e">
        <f>'OddsRatio_working_3-way'!U837/(3*'OddsRatio_working_3-way'!X837^(1/3))*SIN(('OddsRatio_working_3-way'!Y837+4*PI())/3)</f>
        <v>#VALUE!</v>
      </c>
      <c r="AL837" s="11" t="e">
        <f>'OddsRatio_working_3-way'!Z837+'OddsRatio_working_3-way'!AF837</f>
        <v>#VALUE!</v>
      </c>
      <c r="AM837" s="11" t="e">
        <f>'OddsRatio_working_3-way'!AA837+'OddsRatio_working_3-way'!AG837</f>
        <v>#VALUE!</v>
      </c>
      <c r="AN837" s="11" t="e">
        <f>'OddsRatio_working_3-way'!AB837+'OddsRatio_working_3-way'!AH837</f>
        <v>#VALUE!</v>
      </c>
      <c r="AO837" s="11" t="e">
        <f>'OddsRatio_working_3-way'!AC837+'OddsRatio_working_3-way'!AI837</f>
        <v>#VALUE!</v>
      </c>
      <c r="AP837" s="11" t="e">
        <f>'OddsRatio_working_3-way'!AD837+'OddsRatio_working_3-way'!AJ837</f>
        <v>#VALUE!</v>
      </c>
      <c r="AQ837" s="11" t="e">
        <f>'OddsRatio_working_3-way'!AE837+'OddsRatio_working_3-way'!AK837</f>
        <v>#VALUE!</v>
      </c>
      <c r="AR837" s="10" t="str">
        <f>IF(A837="","",IF(('OddsRatio_working_3-way'!X837=0),IF(Q837&gt;0,-Q837^(1/3),(-Q837)^(1/3)),'OddsRatio_working_3-way'!AL837-'OddsRatio_working_3-way'!R837/3))</f>
        <v/>
      </c>
      <c r="AS837" s="11" t="e">
        <f>IF(('OddsRatio_working_3-way'!X837=0),IF(Q837&gt;0,-Q837^(1/3),(-Q837)^(1/3)),'OddsRatio_working_3-way'!AM837-'OddsRatio_working_3-way'!R837/3)</f>
        <v>#VALUE!</v>
      </c>
      <c r="AT837" s="11" t="e">
        <f>IF(('OddsRatio_working_3-way'!X837=0),IF(Q837&gt;0,-Q837^(1/3),(-Q837)^(1/3)),'OddsRatio_working_3-way'!AN837-'OddsRatio_working_3-way'!R837/3)</f>
        <v>#VALUE!</v>
      </c>
      <c r="AU837" s="11" t="e">
        <f>IF(('OddsRatio_working_3-way'!X837=0),0,'OddsRatio_working_3-way'!AO837)</f>
        <v>#VALUE!</v>
      </c>
      <c r="AV837" s="11" t="e">
        <f>IF(('OddsRatio_working_3-way'!X837=0),0,'OddsRatio_working_3-way'!AP837)</f>
        <v>#VALUE!</v>
      </c>
      <c r="AW837" s="11" t="e">
        <f>IF(('OddsRatio_working_3-way'!X837=0),0,'OddsRatio_working_3-way'!AQ837)</f>
        <v>#VALUE!</v>
      </c>
    </row>
    <row r="838" spans="1:4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9" t="e">
        <f t="shared" si="182"/>
        <v>#VALUE!</v>
      </c>
      <c r="E838" s="9" t="e">
        <f t="shared" si="183"/>
        <v>#VALUE!</v>
      </c>
      <c r="F838" s="9" t="e">
        <f t="shared" si="184"/>
        <v>#VALUE!</v>
      </c>
      <c r="G838" s="9" t="str">
        <f t="shared" si="185"/>
        <v/>
      </c>
      <c r="H838" s="9" t="str">
        <f t="shared" si="186"/>
        <v/>
      </c>
      <c r="I838" s="9" t="str">
        <f t="shared" si="187"/>
        <v/>
      </c>
      <c r="J838" s="9" t="str">
        <f t="shared" si="188"/>
        <v/>
      </c>
      <c r="K838" s="11" t="e">
        <f t="shared" si="189"/>
        <v>#VALUE!</v>
      </c>
      <c r="L838" s="11" t="e">
        <f t="shared" si="190"/>
        <v>#VALUE!</v>
      </c>
      <c r="M838" s="11" t="e">
        <f t="shared" si="191"/>
        <v>#VALUE!</v>
      </c>
      <c r="N838" s="11" t="e">
        <f>'OddsRatio_working_3-way'!K838+'OddsRatio_working_3-way'!L838+'OddsRatio_working_3-way'!M838-('OddsRatio_working_3-way'!K838*'OddsRatio_working_3-way'!L838)-('OddsRatio_working_3-way'!K838*'OddsRatio_working_3-way'!M838)-('OddsRatio_working_3-way'!L838*'OddsRatio_working_3-way'!M838)+('OddsRatio_working_3-way'!K838*'OddsRatio_working_3-way'!L838*'OddsRatio_working_3-way'!M838)-1</f>
        <v>#VALUE!</v>
      </c>
      <c r="O838" s="11">
        <f>0</f>
        <v>0</v>
      </c>
      <c r="P838" s="11" t="e">
        <f>('OddsRatio_working_3-way'!K838*'OddsRatio_working_3-way'!L838)+('OddsRatio_working_3-way'!K838*'OddsRatio_working_3-way'!M838)+('OddsRatio_working_3-way'!L838*'OddsRatio_working_3-way'!M838)-(3*'OddsRatio_working_3-way'!K838*'OddsRatio_working_3-way'!L838*'OddsRatio_working_3-way'!M838)</f>
        <v>#VALUE!</v>
      </c>
      <c r="Q838" s="11" t="e">
        <f>2*'OddsRatio_working_3-way'!K838*'OddsRatio_working_3-way'!L838*'OddsRatio_working_3-way'!M838</f>
        <v>#VALUE!</v>
      </c>
      <c r="R838" s="11" t="e">
        <f t="shared" si="192"/>
        <v>#VALUE!</v>
      </c>
      <c r="S838" s="11" t="e">
        <f t="shared" si="193"/>
        <v>#VALUE!</v>
      </c>
      <c r="T838" s="11" t="e">
        <f t="shared" si="194"/>
        <v>#VALUE!</v>
      </c>
      <c r="U838" s="11" t="e">
        <f>'OddsRatio_working_3-way'!S838-'OddsRatio_working_3-way'!R838^2/3</f>
        <v>#VALUE!</v>
      </c>
      <c r="V838" s="11" t="e">
        <f>'OddsRatio_working_3-way'!S838*'OddsRatio_working_3-way'!R838/3-2*'OddsRatio_working_3-way'!R838^3/27-'OddsRatio_working_3-way'!T838</f>
        <v>#VALUE!</v>
      </c>
      <c r="W838" s="11" t="e">
        <f>'OddsRatio_working_3-way'!V838^2+4*'OddsRatio_working_3-way'!U838^3/27</f>
        <v>#VALUE!</v>
      </c>
      <c r="X838" s="11" t="e">
        <f>IF('OddsRatio_working_3-way'!W838&gt;0,IF(ABS('OddsRatio_working_3-way'!V838+SQRT('OddsRatio_working_3-way'!W838))/2&gt;0,ABS('OddsRatio_working_3-way'!V838+SQRT('OddsRatio_working_3-way'!W838))/2,ABS('OddsRatio_working_3-way'!V838-SQRT('OddsRatio_working_3-way'!W838))/2),SQRT(-'OddsRatio_working_3-way'!U838^3/27))</f>
        <v>#VALUE!</v>
      </c>
      <c r="Y838" s="11" t="e">
        <f>IF('OddsRatio_working_3-way'!W838&gt;=0,IF('OddsRatio_working_3-way'!V838+SQRT('OddsRatio_working_3-way'!W838)&gt;0,0,PI()),ACOS('OddsRatio_working_3-way'!V838/(2*'OddsRatio_working_3-way'!X838)))</f>
        <v>#VALUE!</v>
      </c>
      <c r="Z838" s="11" t="e">
        <f>'OddsRatio_working_3-way'!X838^(1/3)*COS('OddsRatio_working_3-way'!Y838/3)</f>
        <v>#VALUE!</v>
      </c>
      <c r="AA838" s="11" t="e">
        <f>'OddsRatio_working_3-way'!X838^(1/3)*COS(('OddsRatio_working_3-way'!Y838+2*PI())/3)</f>
        <v>#VALUE!</v>
      </c>
      <c r="AB838" s="11" t="e">
        <f>'OddsRatio_working_3-way'!X838^(1/3)*COS(('OddsRatio_working_3-way'!Y838+4*PI())/3)</f>
        <v>#VALUE!</v>
      </c>
      <c r="AC838" s="11" t="e">
        <f>'OddsRatio_working_3-way'!X838^(1/3)*SIN('OddsRatio_working_3-way'!Y838/3)</f>
        <v>#VALUE!</v>
      </c>
      <c r="AD838" s="11" t="e">
        <f>'OddsRatio_working_3-way'!X838^(1/3)*SIN(('OddsRatio_working_3-way'!Y838+2*PI())/3)</f>
        <v>#VALUE!</v>
      </c>
      <c r="AE838" s="11" t="e">
        <f>'OddsRatio_working_3-way'!X838^(1/3)*SIN(('OddsRatio_working_3-way'!Y838+4*PI())/3)</f>
        <v>#VALUE!</v>
      </c>
      <c r="AF838" s="11" t="e">
        <f>-'OddsRatio_working_3-way'!U838/(3*'OddsRatio_working_3-way'!X838^(1/3))*COS(('OddsRatio_working_3-way'!Y838)/3)</f>
        <v>#VALUE!</v>
      </c>
      <c r="AG838" s="11" t="e">
        <f>-'OddsRatio_working_3-way'!U838/(3*'OddsRatio_working_3-way'!X838^(1/3))*COS(('OddsRatio_working_3-way'!Y838+2*PI())/3)</f>
        <v>#VALUE!</v>
      </c>
      <c r="AH838" s="11" t="e">
        <f>-'OddsRatio_working_3-way'!U838/(3*'OddsRatio_working_3-way'!X838^(1/3))*COS(('OddsRatio_working_3-way'!Y838+4*PI())/3)</f>
        <v>#VALUE!</v>
      </c>
      <c r="AI838" s="11" t="e">
        <f>'OddsRatio_working_3-way'!U838/(3*'OddsRatio_working_3-way'!X838^(1/3))*SIN(('OddsRatio_working_3-way'!Y838)/3)</f>
        <v>#VALUE!</v>
      </c>
      <c r="AJ838" s="11" t="e">
        <f>'OddsRatio_working_3-way'!U838/(3*'OddsRatio_working_3-way'!X838^(1/3))*SIN(('OddsRatio_working_3-way'!Y838+2*PI())/3)</f>
        <v>#VALUE!</v>
      </c>
      <c r="AK838" s="11" t="e">
        <f>'OddsRatio_working_3-way'!U838/(3*'OddsRatio_working_3-way'!X838^(1/3))*SIN(('OddsRatio_working_3-way'!Y838+4*PI())/3)</f>
        <v>#VALUE!</v>
      </c>
      <c r="AL838" s="11" t="e">
        <f>'OddsRatio_working_3-way'!Z838+'OddsRatio_working_3-way'!AF838</f>
        <v>#VALUE!</v>
      </c>
      <c r="AM838" s="11" t="e">
        <f>'OddsRatio_working_3-way'!AA838+'OddsRatio_working_3-way'!AG838</f>
        <v>#VALUE!</v>
      </c>
      <c r="AN838" s="11" t="e">
        <f>'OddsRatio_working_3-way'!AB838+'OddsRatio_working_3-way'!AH838</f>
        <v>#VALUE!</v>
      </c>
      <c r="AO838" s="11" t="e">
        <f>'OddsRatio_working_3-way'!AC838+'OddsRatio_working_3-way'!AI838</f>
        <v>#VALUE!</v>
      </c>
      <c r="AP838" s="11" t="e">
        <f>'OddsRatio_working_3-way'!AD838+'OddsRatio_working_3-way'!AJ838</f>
        <v>#VALUE!</v>
      </c>
      <c r="AQ838" s="11" t="e">
        <f>'OddsRatio_working_3-way'!AE838+'OddsRatio_working_3-way'!AK838</f>
        <v>#VALUE!</v>
      </c>
      <c r="AR838" s="10" t="str">
        <f>IF(A838="","",IF(('OddsRatio_working_3-way'!X838=0),IF(Q838&gt;0,-Q838^(1/3),(-Q838)^(1/3)),'OddsRatio_working_3-way'!AL838-'OddsRatio_working_3-way'!R838/3))</f>
        <v/>
      </c>
      <c r="AS838" s="11" t="e">
        <f>IF(('OddsRatio_working_3-way'!X838=0),IF(Q838&gt;0,-Q838^(1/3),(-Q838)^(1/3)),'OddsRatio_working_3-way'!AM838-'OddsRatio_working_3-way'!R838/3)</f>
        <v>#VALUE!</v>
      </c>
      <c r="AT838" s="11" t="e">
        <f>IF(('OddsRatio_working_3-way'!X838=0),IF(Q838&gt;0,-Q838^(1/3),(-Q838)^(1/3)),'OddsRatio_working_3-way'!AN838-'OddsRatio_working_3-way'!R838/3)</f>
        <v>#VALUE!</v>
      </c>
      <c r="AU838" s="11" t="e">
        <f>IF(('OddsRatio_working_3-way'!X838=0),0,'OddsRatio_working_3-way'!AO838)</f>
        <v>#VALUE!</v>
      </c>
      <c r="AV838" s="11" t="e">
        <f>IF(('OddsRatio_working_3-way'!X838=0),0,'OddsRatio_working_3-way'!AP838)</f>
        <v>#VALUE!</v>
      </c>
      <c r="AW838" s="11" t="e">
        <f>IF(('OddsRatio_working_3-way'!X838=0),0,'OddsRatio_working_3-way'!AQ838)</f>
        <v>#VALUE!</v>
      </c>
    </row>
    <row r="839" spans="1:4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9" t="e">
        <f t="shared" si="182"/>
        <v>#VALUE!</v>
      </c>
      <c r="E839" s="9" t="e">
        <f t="shared" si="183"/>
        <v>#VALUE!</v>
      </c>
      <c r="F839" s="9" t="e">
        <f t="shared" si="184"/>
        <v>#VALUE!</v>
      </c>
      <c r="G839" s="9" t="str">
        <f t="shared" si="185"/>
        <v/>
      </c>
      <c r="H839" s="9" t="str">
        <f t="shared" si="186"/>
        <v/>
      </c>
      <c r="I839" s="9" t="str">
        <f t="shared" si="187"/>
        <v/>
      </c>
      <c r="J839" s="9" t="str">
        <f t="shared" si="188"/>
        <v/>
      </c>
      <c r="K839" s="11" t="e">
        <f t="shared" si="189"/>
        <v>#VALUE!</v>
      </c>
      <c r="L839" s="11" t="e">
        <f t="shared" si="190"/>
        <v>#VALUE!</v>
      </c>
      <c r="M839" s="11" t="e">
        <f t="shared" si="191"/>
        <v>#VALUE!</v>
      </c>
      <c r="N839" s="11" t="e">
        <f>'OddsRatio_working_3-way'!K839+'OddsRatio_working_3-way'!L839+'OddsRatio_working_3-way'!M839-('OddsRatio_working_3-way'!K839*'OddsRatio_working_3-way'!L839)-('OddsRatio_working_3-way'!K839*'OddsRatio_working_3-way'!M839)-('OddsRatio_working_3-way'!L839*'OddsRatio_working_3-way'!M839)+('OddsRatio_working_3-way'!K839*'OddsRatio_working_3-way'!L839*'OddsRatio_working_3-way'!M839)-1</f>
        <v>#VALUE!</v>
      </c>
      <c r="O839" s="11">
        <f>0</f>
        <v>0</v>
      </c>
      <c r="P839" s="11" t="e">
        <f>('OddsRatio_working_3-way'!K839*'OddsRatio_working_3-way'!L839)+('OddsRatio_working_3-way'!K839*'OddsRatio_working_3-way'!M839)+('OddsRatio_working_3-way'!L839*'OddsRatio_working_3-way'!M839)-(3*'OddsRatio_working_3-way'!K839*'OddsRatio_working_3-way'!L839*'OddsRatio_working_3-way'!M839)</f>
        <v>#VALUE!</v>
      </c>
      <c r="Q839" s="11" t="e">
        <f>2*'OddsRatio_working_3-way'!K839*'OddsRatio_working_3-way'!L839*'OddsRatio_working_3-way'!M839</f>
        <v>#VALUE!</v>
      </c>
      <c r="R839" s="11" t="e">
        <f t="shared" si="192"/>
        <v>#VALUE!</v>
      </c>
      <c r="S839" s="11" t="e">
        <f t="shared" si="193"/>
        <v>#VALUE!</v>
      </c>
      <c r="T839" s="11" t="e">
        <f t="shared" si="194"/>
        <v>#VALUE!</v>
      </c>
      <c r="U839" s="11" t="e">
        <f>'OddsRatio_working_3-way'!S839-'OddsRatio_working_3-way'!R839^2/3</f>
        <v>#VALUE!</v>
      </c>
      <c r="V839" s="11" t="e">
        <f>'OddsRatio_working_3-way'!S839*'OddsRatio_working_3-way'!R839/3-2*'OddsRatio_working_3-way'!R839^3/27-'OddsRatio_working_3-way'!T839</f>
        <v>#VALUE!</v>
      </c>
      <c r="W839" s="11" t="e">
        <f>'OddsRatio_working_3-way'!V839^2+4*'OddsRatio_working_3-way'!U839^3/27</f>
        <v>#VALUE!</v>
      </c>
      <c r="X839" s="11" t="e">
        <f>IF('OddsRatio_working_3-way'!W839&gt;0,IF(ABS('OddsRatio_working_3-way'!V839+SQRT('OddsRatio_working_3-way'!W839))/2&gt;0,ABS('OddsRatio_working_3-way'!V839+SQRT('OddsRatio_working_3-way'!W839))/2,ABS('OddsRatio_working_3-way'!V839-SQRT('OddsRatio_working_3-way'!W839))/2),SQRT(-'OddsRatio_working_3-way'!U839^3/27))</f>
        <v>#VALUE!</v>
      </c>
      <c r="Y839" s="11" t="e">
        <f>IF('OddsRatio_working_3-way'!W839&gt;=0,IF('OddsRatio_working_3-way'!V839+SQRT('OddsRatio_working_3-way'!W839)&gt;0,0,PI()),ACOS('OddsRatio_working_3-way'!V839/(2*'OddsRatio_working_3-way'!X839)))</f>
        <v>#VALUE!</v>
      </c>
      <c r="Z839" s="11" t="e">
        <f>'OddsRatio_working_3-way'!X839^(1/3)*COS('OddsRatio_working_3-way'!Y839/3)</f>
        <v>#VALUE!</v>
      </c>
      <c r="AA839" s="11" t="e">
        <f>'OddsRatio_working_3-way'!X839^(1/3)*COS(('OddsRatio_working_3-way'!Y839+2*PI())/3)</f>
        <v>#VALUE!</v>
      </c>
      <c r="AB839" s="11" t="e">
        <f>'OddsRatio_working_3-way'!X839^(1/3)*COS(('OddsRatio_working_3-way'!Y839+4*PI())/3)</f>
        <v>#VALUE!</v>
      </c>
      <c r="AC839" s="11" t="e">
        <f>'OddsRatio_working_3-way'!X839^(1/3)*SIN('OddsRatio_working_3-way'!Y839/3)</f>
        <v>#VALUE!</v>
      </c>
      <c r="AD839" s="11" t="e">
        <f>'OddsRatio_working_3-way'!X839^(1/3)*SIN(('OddsRatio_working_3-way'!Y839+2*PI())/3)</f>
        <v>#VALUE!</v>
      </c>
      <c r="AE839" s="11" t="e">
        <f>'OddsRatio_working_3-way'!X839^(1/3)*SIN(('OddsRatio_working_3-way'!Y839+4*PI())/3)</f>
        <v>#VALUE!</v>
      </c>
      <c r="AF839" s="11" t="e">
        <f>-'OddsRatio_working_3-way'!U839/(3*'OddsRatio_working_3-way'!X839^(1/3))*COS(('OddsRatio_working_3-way'!Y839)/3)</f>
        <v>#VALUE!</v>
      </c>
      <c r="AG839" s="11" t="e">
        <f>-'OddsRatio_working_3-way'!U839/(3*'OddsRatio_working_3-way'!X839^(1/3))*COS(('OddsRatio_working_3-way'!Y839+2*PI())/3)</f>
        <v>#VALUE!</v>
      </c>
      <c r="AH839" s="11" t="e">
        <f>-'OddsRatio_working_3-way'!U839/(3*'OddsRatio_working_3-way'!X839^(1/3))*COS(('OddsRatio_working_3-way'!Y839+4*PI())/3)</f>
        <v>#VALUE!</v>
      </c>
      <c r="AI839" s="11" t="e">
        <f>'OddsRatio_working_3-way'!U839/(3*'OddsRatio_working_3-way'!X839^(1/3))*SIN(('OddsRatio_working_3-way'!Y839)/3)</f>
        <v>#VALUE!</v>
      </c>
      <c r="AJ839" s="11" t="e">
        <f>'OddsRatio_working_3-way'!U839/(3*'OddsRatio_working_3-way'!X839^(1/3))*SIN(('OddsRatio_working_3-way'!Y839+2*PI())/3)</f>
        <v>#VALUE!</v>
      </c>
      <c r="AK839" s="11" t="e">
        <f>'OddsRatio_working_3-way'!U839/(3*'OddsRatio_working_3-way'!X839^(1/3))*SIN(('OddsRatio_working_3-way'!Y839+4*PI())/3)</f>
        <v>#VALUE!</v>
      </c>
      <c r="AL839" s="11" t="e">
        <f>'OddsRatio_working_3-way'!Z839+'OddsRatio_working_3-way'!AF839</f>
        <v>#VALUE!</v>
      </c>
      <c r="AM839" s="11" t="e">
        <f>'OddsRatio_working_3-way'!AA839+'OddsRatio_working_3-way'!AG839</f>
        <v>#VALUE!</v>
      </c>
      <c r="AN839" s="11" t="e">
        <f>'OddsRatio_working_3-way'!AB839+'OddsRatio_working_3-way'!AH839</f>
        <v>#VALUE!</v>
      </c>
      <c r="AO839" s="11" t="e">
        <f>'OddsRatio_working_3-way'!AC839+'OddsRatio_working_3-way'!AI839</f>
        <v>#VALUE!</v>
      </c>
      <c r="AP839" s="11" t="e">
        <f>'OddsRatio_working_3-way'!AD839+'OddsRatio_working_3-way'!AJ839</f>
        <v>#VALUE!</v>
      </c>
      <c r="AQ839" s="11" t="e">
        <f>'OddsRatio_working_3-way'!AE839+'OddsRatio_working_3-way'!AK839</f>
        <v>#VALUE!</v>
      </c>
      <c r="AR839" s="10" t="str">
        <f>IF(A839="","",IF(('OddsRatio_working_3-way'!X839=0),IF(Q839&gt;0,-Q839^(1/3),(-Q839)^(1/3)),'OddsRatio_working_3-way'!AL839-'OddsRatio_working_3-way'!R839/3))</f>
        <v/>
      </c>
      <c r="AS839" s="11" t="e">
        <f>IF(('OddsRatio_working_3-way'!X839=0),IF(Q839&gt;0,-Q839^(1/3),(-Q839)^(1/3)),'OddsRatio_working_3-way'!AM839-'OddsRatio_working_3-way'!R839/3)</f>
        <v>#VALUE!</v>
      </c>
      <c r="AT839" s="11" t="e">
        <f>IF(('OddsRatio_working_3-way'!X839=0),IF(Q839&gt;0,-Q839^(1/3),(-Q839)^(1/3)),'OddsRatio_working_3-way'!AN839-'OddsRatio_working_3-way'!R839/3)</f>
        <v>#VALUE!</v>
      </c>
      <c r="AU839" s="11" t="e">
        <f>IF(('OddsRatio_working_3-way'!X839=0),0,'OddsRatio_working_3-way'!AO839)</f>
        <v>#VALUE!</v>
      </c>
      <c r="AV839" s="11" t="e">
        <f>IF(('OddsRatio_working_3-way'!X839=0),0,'OddsRatio_working_3-way'!AP839)</f>
        <v>#VALUE!</v>
      </c>
      <c r="AW839" s="11" t="e">
        <f>IF(('OddsRatio_working_3-way'!X839=0),0,'OddsRatio_working_3-way'!AQ839)</f>
        <v>#VALUE!</v>
      </c>
    </row>
    <row r="840" spans="1:4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9" t="e">
        <f t="shared" si="182"/>
        <v>#VALUE!</v>
      </c>
      <c r="E840" s="9" t="e">
        <f t="shared" si="183"/>
        <v>#VALUE!</v>
      </c>
      <c r="F840" s="9" t="e">
        <f t="shared" si="184"/>
        <v>#VALUE!</v>
      </c>
      <c r="G840" s="9" t="str">
        <f t="shared" si="185"/>
        <v/>
      </c>
      <c r="H840" s="9" t="str">
        <f t="shared" si="186"/>
        <v/>
      </c>
      <c r="I840" s="9" t="str">
        <f t="shared" si="187"/>
        <v/>
      </c>
      <c r="J840" s="9" t="str">
        <f t="shared" si="188"/>
        <v/>
      </c>
      <c r="K840" s="11" t="e">
        <f t="shared" si="189"/>
        <v>#VALUE!</v>
      </c>
      <c r="L840" s="11" t="e">
        <f t="shared" si="190"/>
        <v>#VALUE!</v>
      </c>
      <c r="M840" s="11" t="e">
        <f t="shared" si="191"/>
        <v>#VALUE!</v>
      </c>
      <c r="N840" s="11" t="e">
        <f>'OddsRatio_working_3-way'!K840+'OddsRatio_working_3-way'!L840+'OddsRatio_working_3-way'!M840-('OddsRatio_working_3-way'!K840*'OddsRatio_working_3-way'!L840)-('OddsRatio_working_3-way'!K840*'OddsRatio_working_3-way'!M840)-('OddsRatio_working_3-way'!L840*'OddsRatio_working_3-way'!M840)+('OddsRatio_working_3-way'!K840*'OddsRatio_working_3-way'!L840*'OddsRatio_working_3-way'!M840)-1</f>
        <v>#VALUE!</v>
      </c>
      <c r="O840" s="11">
        <f>0</f>
        <v>0</v>
      </c>
      <c r="P840" s="11" t="e">
        <f>('OddsRatio_working_3-way'!K840*'OddsRatio_working_3-way'!L840)+('OddsRatio_working_3-way'!K840*'OddsRatio_working_3-way'!M840)+('OddsRatio_working_3-way'!L840*'OddsRatio_working_3-way'!M840)-(3*'OddsRatio_working_3-way'!K840*'OddsRatio_working_3-way'!L840*'OddsRatio_working_3-way'!M840)</f>
        <v>#VALUE!</v>
      </c>
      <c r="Q840" s="11" t="e">
        <f>2*'OddsRatio_working_3-way'!K840*'OddsRatio_working_3-way'!L840*'OddsRatio_working_3-way'!M840</f>
        <v>#VALUE!</v>
      </c>
      <c r="R840" s="11" t="e">
        <f t="shared" si="192"/>
        <v>#VALUE!</v>
      </c>
      <c r="S840" s="11" t="e">
        <f t="shared" si="193"/>
        <v>#VALUE!</v>
      </c>
      <c r="T840" s="11" t="e">
        <f t="shared" si="194"/>
        <v>#VALUE!</v>
      </c>
      <c r="U840" s="11" t="e">
        <f>'OddsRatio_working_3-way'!S840-'OddsRatio_working_3-way'!R840^2/3</f>
        <v>#VALUE!</v>
      </c>
      <c r="V840" s="11" t="e">
        <f>'OddsRatio_working_3-way'!S840*'OddsRatio_working_3-way'!R840/3-2*'OddsRatio_working_3-way'!R840^3/27-'OddsRatio_working_3-way'!T840</f>
        <v>#VALUE!</v>
      </c>
      <c r="W840" s="11" t="e">
        <f>'OddsRatio_working_3-way'!V840^2+4*'OddsRatio_working_3-way'!U840^3/27</f>
        <v>#VALUE!</v>
      </c>
      <c r="X840" s="11" t="e">
        <f>IF('OddsRatio_working_3-way'!W840&gt;0,IF(ABS('OddsRatio_working_3-way'!V840+SQRT('OddsRatio_working_3-way'!W840))/2&gt;0,ABS('OddsRatio_working_3-way'!V840+SQRT('OddsRatio_working_3-way'!W840))/2,ABS('OddsRatio_working_3-way'!V840-SQRT('OddsRatio_working_3-way'!W840))/2),SQRT(-'OddsRatio_working_3-way'!U840^3/27))</f>
        <v>#VALUE!</v>
      </c>
      <c r="Y840" s="11" t="e">
        <f>IF('OddsRatio_working_3-way'!W840&gt;=0,IF('OddsRatio_working_3-way'!V840+SQRT('OddsRatio_working_3-way'!W840)&gt;0,0,PI()),ACOS('OddsRatio_working_3-way'!V840/(2*'OddsRatio_working_3-way'!X840)))</f>
        <v>#VALUE!</v>
      </c>
      <c r="Z840" s="11" t="e">
        <f>'OddsRatio_working_3-way'!X840^(1/3)*COS('OddsRatio_working_3-way'!Y840/3)</f>
        <v>#VALUE!</v>
      </c>
      <c r="AA840" s="11" t="e">
        <f>'OddsRatio_working_3-way'!X840^(1/3)*COS(('OddsRatio_working_3-way'!Y840+2*PI())/3)</f>
        <v>#VALUE!</v>
      </c>
      <c r="AB840" s="11" t="e">
        <f>'OddsRatio_working_3-way'!X840^(1/3)*COS(('OddsRatio_working_3-way'!Y840+4*PI())/3)</f>
        <v>#VALUE!</v>
      </c>
      <c r="AC840" s="11" t="e">
        <f>'OddsRatio_working_3-way'!X840^(1/3)*SIN('OddsRatio_working_3-way'!Y840/3)</f>
        <v>#VALUE!</v>
      </c>
      <c r="AD840" s="11" t="e">
        <f>'OddsRatio_working_3-way'!X840^(1/3)*SIN(('OddsRatio_working_3-way'!Y840+2*PI())/3)</f>
        <v>#VALUE!</v>
      </c>
      <c r="AE840" s="11" t="e">
        <f>'OddsRatio_working_3-way'!X840^(1/3)*SIN(('OddsRatio_working_3-way'!Y840+4*PI())/3)</f>
        <v>#VALUE!</v>
      </c>
      <c r="AF840" s="11" t="e">
        <f>-'OddsRatio_working_3-way'!U840/(3*'OddsRatio_working_3-way'!X840^(1/3))*COS(('OddsRatio_working_3-way'!Y840)/3)</f>
        <v>#VALUE!</v>
      </c>
      <c r="AG840" s="11" t="e">
        <f>-'OddsRatio_working_3-way'!U840/(3*'OddsRatio_working_3-way'!X840^(1/3))*COS(('OddsRatio_working_3-way'!Y840+2*PI())/3)</f>
        <v>#VALUE!</v>
      </c>
      <c r="AH840" s="11" t="e">
        <f>-'OddsRatio_working_3-way'!U840/(3*'OddsRatio_working_3-way'!X840^(1/3))*COS(('OddsRatio_working_3-way'!Y840+4*PI())/3)</f>
        <v>#VALUE!</v>
      </c>
      <c r="AI840" s="11" t="e">
        <f>'OddsRatio_working_3-way'!U840/(3*'OddsRatio_working_3-way'!X840^(1/3))*SIN(('OddsRatio_working_3-way'!Y840)/3)</f>
        <v>#VALUE!</v>
      </c>
      <c r="AJ840" s="11" t="e">
        <f>'OddsRatio_working_3-way'!U840/(3*'OddsRatio_working_3-way'!X840^(1/3))*SIN(('OddsRatio_working_3-way'!Y840+2*PI())/3)</f>
        <v>#VALUE!</v>
      </c>
      <c r="AK840" s="11" t="e">
        <f>'OddsRatio_working_3-way'!U840/(3*'OddsRatio_working_3-way'!X840^(1/3))*SIN(('OddsRatio_working_3-way'!Y840+4*PI())/3)</f>
        <v>#VALUE!</v>
      </c>
      <c r="AL840" s="11" t="e">
        <f>'OddsRatio_working_3-way'!Z840+'OddsRatio_working_3-way'!AF840</f>
        <v>#VALUE!</v>
      </c>
      <c r="AM840" s="11" t="e">
        <f>'OddsRatio_working_3-way'!AA840+'OddsRatio_working_3-way'!AG840</f>
        <v>#VALUE!</v>
      </c>
      <c r="AN840" s="11" t="e">
        <f>'OddsRatio_working_3-way'!AB840+'OddsRatio_working_3-way'!AH840</f>
        <v>#VALUE!</v>
      </c>
      <c r="AO840" s="11" t="e">
        <f>'OddsRatio_working_3-way'!AC840+'OddsRatio_working_3-way'!AI840</f>
        <v>#VALUE!</v>
      </c>
      <c r="AP840" s="11" t="e">
        <f>'OddsRatio_working_3-way'!AD840+'OddsRatio_working_3-way'!AJ840</f>
        <v>#VALUE!</v>
      </c>
      <c r="AQ840" s="11" t="e">
        <f>'OddsRatio_working_3-way'!AE840+'OddsRatio_working_3-way'!AK840</f>
        <v>#VALUE!</v>
      </c>
      <c r="AR840" s="10" t="str">
        <f>IF(A840="","",IF(('OddsRatio_working_3-way'!X840=0),IF(Q840&gt;0,-Q840^(1/3),(-Q840)^(1/3)),'OddsRatio_working_3-way'!AL840-'OddsRatio_working_3-way'!R840/3))</f>
        <v/>
      </c>
      <c r="AS840" s="11" t="e">
        <f>IF(('OddsRatio_working_3-way'!X840=0),IF(Q840&gt;0,-Q840^(1/3),(-Q840)^(1/3)),'OddsRatio_working_3-way'!AM840-'OddsRatio_working_3-way'!R840/3)</f>
        <v>#VALUE!</v>
      </c>
      <c r="AT840" s="11" t="e">
        <f>IF(('OddsRatio_working_3-way'!X840=0),IF(Q840&gt;0,-Q840^(1/3),(-Q840)^(1/3)),'OddsRatio_working_3-way'!AN840-'OddsRatio_working_3-way'!R840/3)</f>
        <v>#VALUE!</v>
      </c>
      <c r="AU840" s="11" t="e">
        <f>IF(('OddsRatio_working_3-way'!X840=0),0,'OddsRatio_working_3-way'!AO840)</f>
        <v>#VALUE!</v>
      </c>
      <c r="AV840" s="11" t="e">
        <f>IF(('OddsRatio_working_3-way'!X840=0),0,'OddsRatio_working_3-way'!AP840)</f>
        <v>#VALUE!</v>
      </c>
      <c r="AW840" s="11" t="e">
        <f>IF(('OddsRatio_working_3-way'!X840=0),0,'OddsRatio_working_3-way'!AQ840)</f>
        <v>#VALUE!</v>
      </c>
    </row>
    <row r="841" spans="1:4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9" t="e">
        <f t="shared" si="182"/>
        <v>#VALUE!</v>
      </c>
      <c r="E841" s="9" t="e">
        <f t="shared" si="183"/>
        <v>#VALUE!</v>
      </c>
      <c r="F841" s="9" t="e">
        <f t="shared" si="184"/>
        <v>#VALUE!</v>
      </c>
      <c r="G841" s="9" t="str">
        <f t="shared" si="185"/>
        <v/>
      </c>
      <c r="H841" s="9" t="str">
        <f t="shared" si="186"/>
        <v/>
      </c>
      <c r="I841" s="9" t="str">
        <f t="shared" si="187"/>
        <v/>
      </c>
      <c r="J841" s="9" t="str">
        <f t="shared" si="188"/>
        <v/>
      </c>
      <c r="K841" s="11" t="e">
        <f t="shared" si="189"/>
        <v>#VALUE!</v>
      </c>
      <c r="L841" s="11" t="e">
        <f t="shared" si="190"/>
        <v>#VALUE!</v>
      </c>
      <c r="M841" s="11" t="e">
        <f t="shared" si="191"/>
        <v>#VALUE!</v>
      </c>
      <c r="N841" s="11" t="e">
        <f>'OddsRatio_working_3-way'!K841+'OddsRatio_working_3-way'!L841+'OddsRatio_working_3-way'!M841-('OddsRatio_working_3-way'!K841*'OddsRatio_working_3-way'!L841)-('OddsRatio_working_3-way'!K841*'OddsRatio_working_3-way'!M841)-('OddsRatio_working_3-way'!L841*'OddsRatio_working_3-way'!M841)+('OddsRatio_working_3-way'!K841*'OddsRatio_working_3-way'!L841*'OddsRatio_working_3-way'!M841)-1</f>
        <v>#VALUE!</v>
      </c>
      <c r="O841" s="11">
        <f>0</f>
        <v>0</v>
      </c>
      <c r="P841" s="11" t="e">
        <f>('OddsRatio_working_3-way'!K841*'OddsRatio_working_3-way'!L841)+('OddsRatio_working_3-way'!K841*'OddsRatio_working_3-way'!M841)+('OddsRatio_working_3-way'!L841*'OddsRatio_working_3-way'!M841)-(3*'OddsRatio_working_3-way'!K841*'OddsRatio_working_3-way'!L841*'OddsRatio_working_3-way'!M841)</f>
        <v>#VALUE!</v>
      </c>
      <c r="Q841" s="11" t="e">
        <f>2*'OddsRatio_working_3-way'!K841*'OddsRatio_working_3-way'!L841*'OddsRatio_working_3-way'!M841</f>
        <v>#VALUE!</v>
      </c>
      <c r="R841" s="11" t="e">
        <f t="shared" si="192"/>
        <v>#VALUE!</v>
      </c>
      <c r="S841" s="11" t="e">
        <f t="shared" si="193"/>
        <v>#VALUE!</v>
      </c>
      <c r="T841" s="11" t="e">
        <f t="shared" si="194"/>
        <v>#VALUE!</v>
      </c>
      <c r="U841" s="11" t="e">
        <f>'OddsRatio_working_3-way'!S841-'OddsRatio_working_3-way'!R841^2/3</f>
        <v>#VALUE!</v>
      </c>
      <c r="V841" s="11" t="e">
        <f>'OddsRatio_working_3-way'!S841*'OddsRatio_working_3-way'!R841/3-2*'OddsRatio_working_3-way'!R841^3/27-'OddsRatio_working_3-way'!T841</f>
        <v>#VALUE!</v>
      </c>
      <c r="W841" s="11" t="e">
        <f>'OddsRatio_working_3-way'!V841^2+4*'OddsRatio_working_3-way'!U841^3/27</f>
        <v>#VALUE!</v>
      </c>
      <c r="X841" s="11" t="e">
        <f>IF('OddsRatio_working_3-way'!W841&gt;0,IF(ABS('OddsRatio_working_3-way'!V841+SQRT('OddsRatio_working_3-way'!W841))/2&gt;0,ABS('OddsRatio_working_3-way'!V841+SQRT('OddsRatio_working_3-way'!W841))/2,ABS('OddsRatio_working_3-way'!V841-SQRT('OddsRatio_working_3-way'!W841))/2),SQRT(-'OddsRatio_working_3-way'!U841^3/27))</f>
        <v>#VALUE!</v>
      </c>
      <c r="Y841" s="11" t="e">
        <f>IF('OddsRatio_working_3-way'!W841&gt;=0,IF('OddsRatio_working_3-way'!V841+SQRT('OddsRatio_working_3-way'!W841)&gt;0,0,PI()),ACOS('OddsRatio_working_3-way'!V841/(2*'OddsRatio_working_3-way'!X841)))</f>
        <v>#VALUE!</v>
      </c>
      <c r="Z841" s="11" t="e">
        <f>'OddsRatio_working_3-way'!X841^(1/3)*COS('OddsRatio_working_3-way'!Y841/3)</f>
        <v>#VALUE!</v>
      </c>
      <c r="AA841" s="11" t="e">
        <f>'OddsRatio_working_3-way'!X841^(1/3)*COS(('OddsRatio_working_3-way'!Y841+2*PI())/3)</f>
        <v>#VALUE!</v>
      </c>
      <c r="AB841" s="11" t="e">
        <f>'OddsRatio_working_3-way'!X841^(1/3)*COS(('OddsRatio_working_3-way'!Y841+4*PI())/3)</f>
        <v>#VALUE!</v>
      </c>
      <c r="AC841" s="11" t="e">
        <f>'OddsRatio_working_3-way'!X841^(1/3)*SIN('OddsRatio_working_3-way'!Y841/3)</f>
        <v>#VALUE!</v>
      </c>
      <c r="AD841" s="11" t="e">
        <f>'OddsRatio_working_3-way'!X841^(1/3)*SIN(('OddsRatio_working_3-way'!Y841+2*PI())/3)</f>
        <v>#VALUE!</v>
      </c>
      <c r="AE841" s="11" t="e">
        <f>'OddsRatio_working_3-way'!X841^(1/3)*SIN(('OddsRatio_working_3-way'!Y841+4*PI())/3)</f>
        <v>#VALUE!</v>
      </c>
      <c r="AF841" s="11" t="e">
        <f>-'OddsRatio_working_3-way'!U841/(3*'OddsRatio_working_3-way'!X841^(1/3))*COS(('OddsRatio_working_3-way'!Y841)/3)</f>
        <v>#VALUE!</v>
      </c>
      <c r="AG841" s="11" t="e">
        <f>-'OddsRatio_working_3-way'!U841/(3*'OddsRatio_working_3-way'!X841^(1/3))*COS(('OddsRatio_working_3-way'!Y841+2*PI())/3)</f>
        <v>#VALUE!</v>
      </c>
      <c r="AH841" s="11" t="e">
        <f>-'OddsRatio_working_3-way'!U841/(3*'OddsRatio_working_3-way'!X841^(1/3))*COS(('OddsRatio_working_3-way'!Y841+4*PI())/3)</f>
        <v>#VALUE!</v>
      </c>
      <c r="AI841" s="11" t="e">
        <f>'OddsRatio_working_3-way'!U841/(3*'OddsRatio_working_3-way'!X841^(1/3))*SIN(('OddsRatio_working_3-way'!Y841)/3)</f>
        <v>#VALUE!</v>
      </c>
      <c r="AJ841" s="11" t="e">
        <f>'OddsRatio_working_3-way'!U841/(3*'OddsRatio_working_3-way'!X841^(1/3))*SIN(('OddsRatio_working_3-way'!Y841+2*PI())/3)</f>
        <v>#VALUE!</v>
      </c>
      <c r="AK841" s="11" t="e">
        <f>'OddsRatio_working_3-way'!U841/(3*'OddsRatio_working_3-way'!X841^(1/3))*SIN(('OddsRatio_working_3-way'!Y841+4*PI())/3)</f>
        <v>#VALUE!</v>
      </c>
      <c r="AL841" s="11" t="e">
        <f>'OddsRatio_working_3-way'!Z841+'OddsRatio_working_3-way'!AF841</f>
        <v>#VALUE!</v>
      </c>
      <c r="AM841" s="11" t="e">
        <f>'OddsRatio_working_3-way'!AA841+'OddsRatio_working_3-way'!AG841</f>
        <v>#VALUE!</v>
      </c>
      <c r="AN841" s="11" t="e">
        <f>'OddsRatio_working_3-way'!AB841+'OddsRatio_working_3-way'!AH841</f>
        <v>#VALUE!</v>
      </c>
      <c r="AO841" s="11" t="e">
        <f>'OddsRatio_working_3-way'!AC841+'OddsRatio_working_3-way'!AI841</f>
        <v>#VALUE!</v>
      </c>
      <c r="AP841" s="11" t="e">
        <f>'OddsRatio_working_3-way'!AD841+'OddsRatio_working_3-way'!AJ841</f>
        <v>#VALUE!</v>
      </c>
      <c r="AQ841" s="11" t="e">
        <f>'OddsRatio_working_3-way'!AE841+'OddsRatio_working_3-way'!AK841</f>
        <v>#VALUE!</v>
      </c>
      <c r="AR841" s="10" t="str">
        <f>IF(A841="","",IF(('OddsRatio_working_3-way'!X841=0),IF(Q841&gt;0,-Q841^(1/3),(-Q841)^(1/3)),'OddsRatio_working_3-way'!AL841-'OddsRatio_working_3-way'!R841/3))</f>
        <v/>
      </c>
      <c r="AS841" s="11" t="e">
        <f>IF(('OddsRatio_working_3-way'!X841=0),IF(Q841&gt;0,-Q841^(1/3),(-Q841)^(1/3)),'OddsRatio_working_3-way'!AM841-'OddsRatio_working_3-way'!R841/3)</f>
        <v>#VALUE!</v>
      </c>
      <c r="AT841" s="11" t="e">
        <f>IF(('OddsRatio_working_3-way'!X841=0),IF(Q841&gt;0,-Q841^(1/3),(-Q841)^(1/3)),'OddsRatio_working_3-way'!AN841-'OddsRatio_working_3-way'!R841/3)</f>
        <v>#VALUE!</v>
      </c>
      <c r="AU841" s="11" t="e">
        <f>IF(('OddsRatio_working_3-way'!X841=0),0,'OddsRatio_working_3-way'!AO841)</f>
        <v>#VALUE!</v>
      </c>
      <c r="AV841" s="11" t="e">
        <f>IF(('OddsRatio_working_3-way'!X841=0),0,'OddsRatio_working_3-way'!AP841)</f>
        <v>#VALUE!</v>
      </c>
      <c r="AW841" s="11" t="e">
        <f>IF(('OddsRatio_working_3-way'!X841=0),0,'OddsRatio_working_3-way'!AQ841)</f>
        <v>#VALUE!</v>
      </c>
    </row>
    <row r="842" spans="1:4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9" t="e">
        <f t="shared" si="182"/>
        <v>#VALUE!</v>
      </c>
      <c r="E842" s="9" t="e">
        <f t="shared" si="183"/>
        <v>#VALUE!</v>
      </c>
      <c r="F842" s="9" t="e">
        <f t="shared" si="184"/>
        <v>#VALUE!</v>
      </c>
      <c r="G842" s="9" t="str">
        <f t="shared" si="185"/>
        <v/>
      </c>
      <c r="H842" s="9" t="str">
        <f t="shared" si="186"/>
        <v/>
      </c>
      <c r="I842" s="9" t="str">
        <f t="shared" si="187"/>
        <v/>
      </c>
      <c r="J842" s="9" t="str">
        <f t="shared" si="188"/>
        <v/>
      </c>
      <c r="K842" s="11" t="e">
        <f t="shared" si="189"/>
        <v>#VALUE!</v>
      </c>
      <c r="L842" s="11" t="e">
        <f t="shared" si="190"/>
        <v>#VALUE!</v>
      </c>
      <c r="M842" s="11" t="e">
        <f t="shared" si="191"/>
        <v>#VALUE!</v>
      </c>
      <c r="N842" s="11" t="e">
        <f>'OddsRatio_working_3-way'!K842+'OddsRatio_working_3-way'!L842+'OddsRatio_working_3-way'!M842-('OddsRatio_working_3-way'!K842*'OddsRatio_working_3-way'!L842)-('OddsRatio_working_3-way'!K842*'OddsRatio_working_3-way'!M842)-('OddsRatio_working_3-way'!L842*'OddsRatio_working_3-way'!M842)+('OddsRatio_working_3-way'!K842*'OddsRatio_working_3-way'!L842*'OddsRatio_working_3-way'!M842)-1</f>
        <v>#VALUE!</v>
      </c>
      <c r="O842" s="11">
        <f>0</f>
        <v>0</v>
      </c>
      <c r="P842" s="11" t="e">
        <f>('OddsRatio_working_3-way'!K842*'OddsRatio_working_3-way'!L842)+('OddsRatio_working_3-way'!K842*'OddsRatio_working_3-way'!M842)+('OddsRatio_working_3-way'!L842*'OddsRatio_working_3-way'!M842)-(3*'OddsRatio_working_3-way'!K842*'OddsRatio_working_3-way'!L842*'OddsRatio_working_3-way'!M842)</f>
        <v>#VALUE!</v>
      </c>
      <c r="Q842" s="11" t="e">
        <f>2*'OddsRatio_working_3-way'!K842*'OddsRatio_working_3-way'!L842*'OddsRatio_working_3-way'!M842</f>
        <v>#VALUE!</v>
      </c>
      <c r="R842" s="11" t="e">
        <f t="shared" si="192"/>
        <v>#VALUE!</v>
      </c>
      <c r="S842" s="11" t="e">
        <f t="shared" si="193"/>
        <v>#VALUE!</v>
      </c>
      <c r="T842" s="11" t="e">
        <f t="shared" si="194"/>
        <v>#VALUE!</v>
      </c>
      <c r="U842" s="11" t="e">
        <f>'OddsRatio_working_3-way'!S842-'OddsRatio_working_3-way'!R842^2/3</f>
        <v>#VALUE!</v>
      </c>
      <c r="V842" s="11" t="e">
        <f>'OddsRatio_working_3-way'!S842*'OddsRatio_working_3-way'!R842/3-2*'OddsRatio_working_3-way'!R842^3/27-'OddsRatio_working_3-way'!T842</f>
        <v>#VALUE!</v>
      </c>
      <c r="W842" s="11" t="e">
        <f>'OddsRatio_working_3-way'!V842^2+4*'OddsRatio_working_3-way'!U842^3/27</f>
        <v>#VALUE!</v>
      </c>
      <c r="X842" s="11" t="e">
        <f>IF('OddsRatio_working_3-way'!W842&gt;0,IF(ABS('OddsRatio_working_3-way'!V842+SQRT('OddsRatio_working_3-way'!W842))/2&gt;0,ABS('OddsRatio_working_3-way'!V842+SQRT('OddsRatio_working_3-way'!W842))/2,ABS('OddsRatio_working_3-way'!V842-SQRT('OddsRatio_working_3-way'!W842))/2),SQRT(-'OddsRatio_working_3-way'!U842^3/27))</f>
        <v>#VALUE!</v>
      </c>
      <c r="Y842" s="11" t="e">
        <f>IF('OddsRatio_working_3-way'!W842&gt;=0,IF('OddsRatio_working_3-way'!V842+SQRT('OddsRatio_working_3-way'!W842)&gt;0,0,PI()),ACOS('OddsRatio_working_3-way'!V842/(2*'OddsRatio_working_3-way'!X842)))</f>
        <v>#VALUE!</v>
      </c>
      <c r="Z842" s="11" t="e">
        <f>'OddsRatio_working_3-way'!X842^(1/3)*COS('OddsRatio_working_3-way'!Y842/3)</f>
        <v>#VALUE!</v>
      </c>
      <c r="AA842" s="11" t="e">
        <f>'OddsRatio_working_3-way'!X842^(1/3)*COS(('OddsRatio_working_3-way'!Y842+2*PI())/3)</f>
        <v>#VALUE!</v>
      </c>
      <c r="AB842" s="11" t="e">
        <f>'OddsRatio_working_3-way'!X842^(1/3)*COS(('OddsRatio_working_3-way'!Y842+4*PI())/3)</f>
        <v>#VALUE!</v>
      </c>
      <c r="AC842" s="11" t="e">
        <f>'OddsRatio_working_3-way'!X842^(1/3)*SIN('OddsRatio_working_3-way'!Y842/3)</f>
        <v>#VALUE!</v>
      </c>
      <c r="AD842" s="11" t="e">
        <f>'OddsRatio_working_3-way'!X842^(1/3)*SIN(('OddsRatio_working_3-way'!Y842+2*PI())/3)</f>
        <v>#VALUE!</v>
      </c>
      <c r="AE842" s="11" t="e">
        <f>'OddsRatio_working_3-way'!X842^(1/3)*SIN(('OddsRatio_working_3-way'!Y842+4*PI())/3)</f>
        <v>#VALUE!</v>
      </c>
      <c r="AF842" s="11" t="e">
        <f>-'OddsRatio_working_3-way'!U842/(3*'OddsRatio_working_3-way'!X842^(1/3))*COS(('OddsRatio_working_3-way'!Y842)/3)</f>
        <v>#VALUE!</v>
      </c>
      <c r="AG842" s="11" t="e">
        <f>-'OddsRatio_working_3-way'!U842/(3*'OddsRatio_working_3-way'!X842^(1/3))*COS(('OddsRatio_working_3-way'!Y842+2*PI())/3)</f>
        <v>#VALUE!</v>
      </c>
      <c r="AH842" s="11" t="e">
        <f>-'OddsRatio_working_3-way'!U842/(3*'OddsRatio_working_3-way'!X842^(1/3))*COS(('OddsRatio_working_3-way'!Y842+4*PI())/3)</f>
        <v>#VALUE!</v>
      </c>
      <c r="AI842" s="11" t="e">
        <f>'OddsRatio_working_3-way'!U842/(3*'OddsRatio_working_3-way'!X842^(1/3))*SIN(('OddsRatio_working_3-way'!Y842)/3)</f>
        <v>#VALUE!</v>
      </c>
      <c r="AJ842" s="11" t="e">
        <f>'OddsRatio_working_3-way'!U842/(3*'OddsRatio_working_3-way'!X842^(1/3))*SIN(('OddsRatio_working_3-way'!Y842+2*PI())/3)</f>
        <v>#VALUE!</v>
      </c>
      <c r="AK842" s="11" t="e">
        <f>'OddsRatio_working_3-way'!U842/(3*'OddsRatio_working_3-way'!X842^(1/3))*SIN(('OddsRatio_working_3-way'!Y842+4*PI())/3)</f>
        <v>#VALUE!</v>
      </c>
      <c r="AL842" s="11" t="e">
        <f>'OddsRatio_working_3-way'!Z842+'OddsRatio_working_3-way'!AF842</f>
        <v>#VALUE!</v>
      </c>
      <c r="AM842" s="11" t="e">
        <f>'OddsRatio_working_3-way'!AA842+'OddsRatio_working_3-way'!AG842</f>
        <v>#VALUE!</v>
      </c>
      <c r="AN842" s="11" t="e">
        <f>'OddsRatio_working_3-way'!AB842+'OddsRatio_working_3-way'!AH842</f>
        <v>#VALUE!</v>
      </c>
      <c r="AO842" s="11" t="e">
        <f>'OddsRatio_working_3-way'!AC842+'OddsRatio_working_3-way'!AI842</f>
        <v>#VALUE!</v>
      </c>
      <c r="AP842" s="11" t="e">
        <f>'OddsRatio_working_3-way'!AD842+'OddsRatio_working_3-way'!AJ842</f>
        <v>#VALUE!</v>
      </c>
      <c r="AQ842" s="11" t="e">
        <f>'OddsRatio_working_3-way'!AE842+'OddsRatio_working_3-way'!AK842</f>
        <v>#VALUE!</v>
      </c>
      <c r="AR842" s="10" t="str">
        <f>IF(A842="","",IF(('OddsRatio_working_3-way'!X842=0),IF(Q842&gt;0,-Q842^(1/3),(-Q842)^(1/3)),'OddsRatio_working_3-way'!AL842-'OddsRatio_working_3-way'!R842/3))</f>
        <v/>
      </c>
      <c r="AS842" s="11" t="e">
        <f>IF(('OddsRatio_working_3-way'!X842=0),IF(Q842&gt;0,-Q842^(1/3),(-Q842)^(1/3)),'OddsRatio_working_3-way'!AM842-'OddsRatio_working_3-way'!R842/3)</f>
        <v>#VALUE!</v>
      </c>
      <c r="AT842" s="11" t="e">
        <f>IF(('OddsRatio_working_3-way'!X842=0),IF(Q842&gt;0,-Q842^(1/3),(-Q842)^(1/3)),'OddsRatio_working_3-way'!AN842-'OddsRatio_working_3-way'!R842/3)</f>
        <v>#VALUE!</v>
      </c>
      <c r="AU842" s="11" t="e">
        <f>IF(('OddsRatio_working_3-way'!X842=0),0,'OddsRatio_working_3-way'!AO842)</f>
        <v>#VALUE!</v>
      </c>
      <c r="AV842" s="11" t="e">
        <f>IF(('OddsRatio_working_3-way'!X842=0),0,'OddsRatio_working_3-way'!AP842)</f>
        <v>#VALUE!</v>
      </c>
      <c r="AW842" s="11" t="e">
        <f>IF(('OddsRatio_working_3-way'!X842=0),0,'OddsRatio_working_3-way'!AQ842)</f>
        <v>#VALUE!</v>
      </c>
    </row>
    <row r="843" spans="1:4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9" t="e">
        <f t="shared" si="182"/>
        <v>#VALUE!</v>
      </c>
      <c r="E843" s="9" t="e">
        <f t="shared" si="183"/>
        <v>#VALUE!</v>
      </c>
      <c r="F843" s="9" t="e">
        <f t="shared" si="184"/>
        <v>#VALUE!</v>
      </c>
      <c r="G843" s="9" t="str">
        <f t="shared" si="185"/>
        <v/>
      </c>
      <c r="H843" s="9" t="str">
        <f t="shared" si="186"/>
        <v/>
      </c>
      <c r="I843" s="9" t="str">
        <f t="shared" si="187"/>
        <v/>
      </c>
      <c r="J843" s="9" t="str">
        <f t="shared" si="188"/>
        <v/>
      </c>
      <c r="K843" s="11" t="e">
        <f t="shared" si="189"/>
        <v>#VALUE!</v>
      </c>
      <c r="L843" s="11" t="e">
        <f t="shared" si="190"/>
        <v>#VALUE!</v>
      </c>
      <c r="M843" s="11" t="e">
        <f t="shared" si="191"/>
        <v>#VALUE!</v>
      </c>
      <c r="N843" s="11" t="e">
        <f>'OddsRatio_working_3-way'!K843+'OddsRatio_working_3-way'!L843+'OddsRatio_working_3-way'!M843-('OddsRatio_working_3-way'!K843*'OddsRatio_working_3-way'!L843)-('OddsRatio_working_3-way'!K843*'OddsRatio_working_3-way'!M843)-('OddsRatio_working_3-way'!L843*'OddsRatio_working_3-way'!M843)+('OddsRatio_working_3-way'!K843*'OddsRatio_working_3-way'!L843*'OddsRatio_working_3-way'!M843)-1</f>
        <v>#VALUE!</v>
      </c>
      <c r="O843" s="11">
        <f>0</f>
        <v>0</v>
      </c>
      <c r="P843" s="11" t="e">
        <f>('OddsRatio_working_3-way'!K843*'OddsRatio_working_3-way'!L843)+('OddsRatio_working_3-way'!K843*'OddsRatio_working_3-way'!M843)+('OddsRatio_working_3-way'!L843*'OddsRatio_working_3-way'!M843)-(3*'OddsRatio_working_3-way'!K843*'OddsRatio_working_3-way'!L843*'OddsRatio_working_3-way'!M843)</f>
        <v>#VALUE!</v>
      </c>
      <c r="Q843" s="11" t="e">
        <f>2*'OddsRatio_working_3-way'!K843*'OddsRatio_working_3-way'!L843*'OddsRatio_working_3-way'!M843</f>
        <v>#VALUE!</v>
      </c>
      <c r="R843" s="11" t="e">
        <f t="shared" si="192"/>
        <v>#VALUE!</v>
      </c>
      <c r="S843" s="11" t="e">
        <f t="shared" si="193"/>
        <v>#VALUE!</v>
      </c>
      <c r="T843" s="11" t="e">
        <f t="shared" si="194"/>
        <v>#VALUE!</v>
      </c>
      <c r="U843" s="11" t="e">
        <f>'OddsRatio_working_3-way'!S843-'OddsRatio_working_3-way'!R843^2/3</f>
        <v>#VALUE!</v>
      </c>
      <c r="V843" s="11" t="e">
        <f>'OddsRatio_working_3-way'!S843*'OddsRatio_working_3-way'!R843/3-2*'OddsRatio_working_3-way'!R843^3/27-'OddsRatio_working_3-way'!T843</f>
        <v>#VALUE!</v>
      </c>
      <c r="W843" s="11" t="e">
        <f>'OddsRatio_working_3-way'!V843^2+4*'OddsRatio_working_3-way'!U843^3/27</f>
        <v>#VALUE!</v>
      </c>
      <c r="X843" s="11" t="e">
        <f>IF('OddsRatio_working_3-way'!W843&gt;0,IF(ABS('OddsRatio_working_3-way'!V843+SQRT('OddsRatio_working_3-way'!W843))/2&gt;0,ABS('OddsRatio_working_3-way'!V843+SQRT('OddsRatio_working_3-way'!W843))/2,ABS('OddsRatio_working_3-way'!V843-SQRT('OddsRatio_working_3-way'!W843))/2),SQRT(-'OddsRatio_working_3-way'!U843^3/27))</f>
        <v>#VALUE!</v>
      </c>
      <c r="Y843" s="11" t="e">
        <f>IF('OddsRatio_working_3-way'!W843&gt;=0,IF('OddsRatio_working_3-way'!V843+SQRT('OddsRatio_working_3-way'!W843)&gt;0,0,PI()),ACOS('OddsRatio_working_3-way'!V843/(2*'OddsRatio_working_3-way'!X843)))</f>
        <v>#VALUE!</v>
      </c>
      <c r="Z843" s="11" t="e">
        <f>'OddsRatio_working_3-way'!X843^(1/3)*COS('OddsRatio_working_3-way'!Y843/3)</f>
        <v>#VALUE!</v>
      </c>
      <c r="AA843" s="11" t="e">
        <f>'OddsRatio_working_3-way'!X843^(1/3)*COS(('OddsRatio_working_3-way'!Y843+2*PI())/3)</f>
        <v>#VALUE!</v>
      </c>
      <c r="AB843" s="11" t="e">
        <f>'OddsRatio_working_3-way'!X843^(1/3)*COS(('OddsRatio_working_3-way'!Y843+4*PI())/3)</f>
        <v>#VALUE!</v>
      </c>
      <c r="AC843" s="11" t="e">
        <f>'OddsRatio_working_3-way'!X843^(1/3)*SIN('OddsRatio_working_3-way'!Y843/3)</f>
        <v>#VALUE!</v>
      </c>
      <c r="AD843" s="11" t="e">
        <f>'OddsRatio_working_3-way'!X843^(1/3)*SIN(('OddsRatio_working_3-way'!Y843+2*PI())/3)</f>
        <v>#VALUE!</v>
      </c>
      <c r="AE843" s="11" t="e">
        <f>'OddsRatio_working_3-way'!X843^(1/3)*SIN(('OddsRatio_working_3-way'!Y843+4*PI())/3)</f>
        <v>#VALUE!</v>
      </c>
      <c r="AF843" s="11" t="e">
        <f>-'OddsRatio_working_3-way'!U843/(3*'OddsRatio_working_3-way'!X843^(1/3))*COS(('OddsRatio_working_3-way'!Y843)/3)</f>
        <v>#VALUE!</v>
      </c>
      <c r="AG843" s="11" t="e">
        <f>-'OddsRatio_working_3-way'!U843/(3*'OddsRatio_working_3-way'!X843^(1/3))*COS(('OddsRatio_working_3-way'!Y843+2*PI())/3)</f>
        <v>#VALUE!</v>
      </c>
      <c r="AH843" s="11" t="e">
        <f>-'OddsRatio_working_3-way'!U843/(3*'OddsRatio_working_3-way'!X843^(1/3))*COS(('OddsRatio_working_3-way'!Y843+4*PI())/3)</f>
        <v>#VALUE!</v>
      </c>
      <c r="AI843" s="11" t="e">
        <f>'OddsRatio_working_3-way'!U843/(3*'OddsRatio_working_3-way'!X843^(1/3))*SIN(('OddsRatio_working_3-way'!Y843)/3)</f>
        <v>#VALUE!</v>
      </c>
      <c r="AJ843" s="11" t="e">
        <f>'OddsRatio_working_3-way'!U843/(3*'OddsRatio_working_3-way'!X843^(1/3))*SIN(('OddsRatio_working_3-way'!Y843+2*PI())/3)</f>
        <v>#VALUE!</v>
      </c>
      <c r="AK843" s="11" t="e">
        <f>'OddsRatio_working_3-way'!U843/(3*'OddsRatio_working_3-way'!X843^(1/3))*SIN(('OddsRatio_working_3-way'!Y843+4*PI())/3)</f>
        <v>#VALUE!</v>
      </c>
      <c r="AL843" s="11" t="e">
        <f>'OddsRatio_working_3-way'!Z843+'OddsRatio_working_3-way'!AF843</f>
        <v>#VALUE!</v>
      </c>
      <c r="AM843" s="11" t="e">
        <f>'OddsRatio_working_3-way'!AA843+'OddsRatio_working_3-way'!AG843</f>
        <v>#VALUE!</v>
      </c>
      <c r="AN843" s="11" t="e">
        <f>'OddsRatio_working_3-way'!AB843+'OddsRatio_working_3-way'!AH843</f>
        <v>#VALUE!</v>
      </c>
      <c r="AO843" s="11" t="e">
        <f>'OddsRatio_working_3-way'!AC843+'OddsRatio_working_3-way'!AI843</f>
        <v>#VALUE!</v>
      </c>
      <c r="AP843" s="11" t="e">
        <f>'OddsRatio_working_3-way'!AD843+'OddsRatio_working_3-way'!AJ843</f>
        <v>#VALUE!</v>
      </c>
      <c r="AQ843" s="11" t="e">
        <f>'OddsRatio_working_3-way'!AE843+'OddsRatio_working_3-way'!AK843</f>
        <v>#VALUE!</v>
      </c>
      <c r="AR843" s="10" t="str">
        <f>IF(A843="","",IF(('OddsRatio_working_3-way'!X843=0),IF(Q843&gt;0,-Q843^(1/3),(-Q843)^(1/3)),'OddsRatio_working_3-way'!AL843-'OddsRatio_working_3-way'!R843/3))</f>
        <v/>
      </c>
      <c r="AS843" s="11" t="e">
        <f>IF(('OddsRatio_working_3-way'!X843=0),IF(Q843&gt;0,-Q843^(1/3),(-Q843)^(1/3)),'OddsRatio_working_3-way'!AM843-'OddsRatio_working_3-way'!R843/3)</f>
        <v>#VALUE!</v>
      </c>
      <c r="AT843" s="11" t="e">
        <f>IF(('OddsRatio_working_3-way'!X843=0),IF(Q843&gt;0,-Q843^(1/3),(-Q843)^(1/3)),'OddsRatio_working_3-way'!AN843-'OddsRatio_working_3-way'!R843/3)</f>
        <v>#VALUE!</v>
      </c>
      <c r="AU843" s="11" t="e">
        <f>IF(('OddsRatio_working_3-way'!X843=0),0,'OddsRatio_working_3-way'!AO843)</f>
        <v>#VALUE!</v>
      </c>
      <c r="AV843" s="11" t="e">
        <f>IF(('OddsRatio_working_3-way'!X843=0),0,'OddsRatio_working_3-way'!AP843)</f>
        <v>#VALUE!</v>
      </c>
      <c r="AW843" s="11" t="e">
        <f>IF(('OddsRatio_working_3-way'!X843=0),0,'OddsRatio_working_3-way'!AQ843)</f>
        <v>#VALUE!</v>
      </c>
    </row>
    <row r="844" spans="1:4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9" t="e">
        <f t="shared" si="182"/>
        <v>#VALUE!</v>
      </c>
      <c r="E844" s="9" t="e">
        <f t="shared" si="183"/>
        <v>#VALUE!</v>
      </c>
      <c r="F844" s="9" t="e">
        <f t="shared" si="184"/>
        <v>#VALUE!</v>
      </c>
      <c r="G844" s="9" t="str">
        <f t="shared" si="185"/>
        <v/>
      </c>
      <c r="H844" s="9" t="str">
        <f t="shared" si="186"/>
        <v/>
      </c>
      <c r="I844" s="9" t="str">
        <f t="shared" si="187"/>
        <v/>
      </c>
      <c r="J844" s="9" t="str">
        <f t="shared" si="188"/>
        <v/>
      </c>
      <c r="K844" s="11" t="e">
        <f t="shared" si="189"/>
        <v>#VALUE!</v>
      </c>
      <c r="L844" s="11" t="e">
        <f t="shared" si="190"/>
        <v>#VALUE!</v>
      </c>
      <c r="M844" s="11" t="e">
        <f t="shared" si="191"/>
        <v>#VALUE!</v>
      </c>
      <c r="N844" s="11" t="e">
        <f>'OddsRatio_working_3-way'!K844+'OddsRatio_working_3-way'!L844+'OddsRatio_working_3-way'!M844-('OddsRatio_working_3-way'!K844*'OddsRatio_working_3-way'!L844)-('OddsRatio_working_3-way'!K844*'OddsRatio_working_3-way'!M844)-('OddsRatio_working_3-way'!L844*'OddsRatio_working_3-way'!M844)+('OddsRatio_working_3-way'!K844*'OddsRatio_working_3-way'!L844*'OddsRatio_working_3-way'!M844)-1</f>
        <v>#VALUE!</v>
      </c>
      <c r="O844" s="11">
        <f>0</f>
        <v>0</v>
      </c>
      <c r="P844" s="11" t="e">
        <f>('OddsRatio_working_3-way'!K844*'OddsRatio_working_3-way'!L844)+('OddsRatio_working_3-way'!K844*'OddsRatio_working_3-way'!M844)+('OddsRatio_working_3-way'!L844*'OddsRatio_working_3-way'!M844)-(3*'OddsRatio_working_3-way'!K844*'OddsRatio_working_3-way'!L844*'OddsRatio_working_3-way'!M844)</f>
        <v>#VALUE!</v>
      </c>
      <c r="Q844" s="11" t="e">
        <f>2*'OddsRatio_working_3-way'!K844*'OddsRatio_working_3-way'!L844*'OddsRatio_working_3-way'!M844</f>
        <v>#VALUE!</v>
      </c>
      <c r="R844" s="11" t="e">
        <f t="shared" si="192"/>
        <v>#VALUE!</v>
      </c>
      <c r="S844" s="11" t="e">
        <f t="shared" si="193"/>
        <v>#VALUE!</v>
      </c>
      <c r="T844" s="11" t="e">
        <f t="shared" si="194"/>
        <v>#VALUE!</v>
      </c>
      <c r="U844" s="11" t="e">
        <f>'OddsRatio_working_3-way'!S844-'OddsRatio_working_3-way'!R844^2/3</f>
        <v>#VALUE!</v>
      </c>
      <c r="V844" s="11" t="e">
        <f>'OddsRatio_working_3-way'!S844*'OddsRatio_working_3-way'!R844/3-2*'OddsRatio_working_3-way'!R844^3/27-'OddsRatio_working_3-way'!T844</f>
        <v>#VALUE!</v>
      </c>
      <c r="W844" s="11" t="e">
        <f>'OddsRatio_working_3-way'!V844^2+4*'OddsRatio_working_3-way'!U844^3/27</f>
        <v>#VALUE!</v>
      </c>
      <c r="X844" s="11" t="e">
        <f>IF('OddsRatio_working_3-way'!W844&gt;0,IF(ABS('OddsRatio_working_3-way'!V844+SQRT('OddsRatio_working_3-way'!W844))/2&gt;0,ABS('OddsRatio_working_3-way'!V844+SQRT('OddsRatio_working_3-way'!W844))/2,ABS('OddsRatio_working_3-way'!V844-SQRT('OddsRatio_working_3-way'!W844))/2),SQRT(-'OddsRatio_working_3-way'!U844^3/27))</f>
        <v>#VALUE!</v>
      </c>
      <c r="Y844" s="11" t="e">
        <f>IF('OddsRatio_working_3-way'!W844&gt;=0,IF('OddsRatio_working_3-way'!V844+SQRT('OddsRatio_working_3-way'!W844)&gt;0,0,PI()),ACOS('OddsRatio_working_3-way'!V844/(2*'OddsRatio_working_3-way'!X844)))</f>
        <v>#VALUE!</v>
      </c>
      <c r="Z844" s="11" t="e">
        <f>'OddsRatio_working_3-way'!X844^(1/3)*COS('OddsRatio_working_3-way'!Y844/3)</f>
        <v>#VALUE!</v>
      </c>
      <c r="AA844" s="11" t="e">
        <f>'OddsRatio_working_3-way'!X844^(1/3)*COS(('OddsRatio_working_3-way'!Y844+2*PI())/3)</f>
        <v>#VALUE!</v>
      </c>
      <c r="AB844" s="11" t="e">
        <f>'OddsRatio_working_3-way'!X844^(1/3)*COS(('OddsRatio_working_3-way'!Y844+4*PI())/3)</f>
        <v>#VALUE!</v>
      </c>
      <c r="AC844" s="11" t="e">
        <f>'OddsRatio_working_3-way'!X844^(1/3)*SIN('OddsRatio_working_3-way'!Y844/3)</f>
        <v>#VALUE!</v>
      </c>
      <c r="AD844" s="11" t="e">
        <f>'OddsRatio_working_3-way'!X844^(1/3)*SIN(('OddsRatio_working_3-way'!Y844+2*PI())/3)</f>
        <v>#VALUE!</v>
      </c>
      <c r="AE844" s="11" t="e">
        <f>'OddsRatio_working_3-way'!X844^(1/3)*SIN(('OddsRatio_working_3-way'!Y844+4*PI())/3)</f>
        <v>#VALUE!</v>
      </c>
      <c r="AF844" s="11" t="e">
        <f>-'OddsRatio_working_3-way'!U844/(3*'OddsRatio_working_3-way'!X844^(1/3))*COS(('OddsRatio_working_3-way'!Y844)/3)</f>
        <v>#VALUE!</v>
      </c>
      <c r="AG844" s="11" t="e">
        <f>-'OddsRatio_working_3-way'!U844/(3*'OddsRatio_working_3-way'!X844^(1/3))*COS(('OddsRatio_working_3-way'!Y844+2*PI())/3)</f>
        <v>#VALUE!</v>
      </c>
      <c r="AH844" s="11" t="e">
        <f>-'OddsRatio_working_3-way'!U844/(3*'OddsRatio_working_3-way'!X844^(1/3))*COS(('OddsRatio_working_3-way'!Y844+4*PI())/3)</f>
        <v>#VALUE!</v>
      </c>
      <c r="AI844" s="11" t="e">
        <f>'OddsRatio_working_3-way'!U844/(3*'OddsRatio_working_3-way'!X844^(1/3))*SIN(('OddsRatio_working_3-way'!Y844)/3)</f>
        <v>#VALUE!</v>
      </c>
      <c r="AJ844" s="11" t="e">
        <f>'OddsRatio_working_3-way'!U844/(3*'OddsRatio_working_3-way'!X844^(1/3))*SIN(('OddsRatio_working_3-way'!Y844+2*PI())/3)</f>
        <v>#VALUE!</v>
      </c>
      <c r="AK844" s="11" t="e">
        <f>'OddsRatio_working_3-way'!U844/(3*'OddsRatio_working_3-way'!X844^(1/3))*SIN(('OddsRatio_working_3-way'!Y844+4*PI())/3)</f>
        <v>#VALUE!</v>
      </c>
      <c r="AL844" s="11" t="e">
        <f>'OddsRatio_working_3-way'!Z844+'OddsRatio_working_3-way'!AF844</f>
        <v>#VALUE!</v>
      </c>
      <c r="AM844" s="11" t="e">
        <f>'OddsRatio_working_3-way'!AA844+'OddsRatio_working_3-way'!AG844</f>
        <v>#VALUE!</v>
      </c>
      <c r="AN844" s="11" t="e">
        <f>'OddsRatio_working_3-way'!AB844+'OddsRatio_working_3-way'!AH844</f>
        <v>#VALUE!</v>
      </c>
      <c r="AO844" s="11" t="e">
        <f>'OddsRatio_working_3-way'!AC844+'OddsRatio_working_3-way'!AI844</f>
        <v>#VALUE!</v>
      </c>
      <c r="AP844" s="11" t="e">
        <f>'OddsRatio_working_3-way'!AD844+'OddsRatio_working_3-way'!AJ844</f>
        <v>#VALUE!</v>
      </c>
      <c r="AQ844" s="11" t="e">
        <f>'OddsRatio_working_3-way'!AE844+'OddsRatio_working_3-way'!AK844</f>
        <v>#VALUE!</v>
      </c>
      <c r="AR844" s="10" t="str">
        <f>IF(A844="","",IF(('OddsRatio_working_3-way'!X844=0),IF(Q844&gt;0,-Q844^(1/3),(-Q844)^(1/3)),'OddsRatio_working_3-way'!AL844-'OddsRatio_working_3-way'!R844/3))</f>
        <v/>
      </c>
      <c r="AS844" s="11" t="e">
        <f>IF(('OddsRatio_working_3-way'!X844=0),IF(Q844&gt;0,-Q844^(1/3),(-Q844)^(1/3)),'OddsRatio_working_3-way'!AM844-'OddsRatio_working_3-way'!R844/3)</f>
        <v>#VALUE!</v>
      </c>
      <c r="AT844" s="11" t="e">
        <f>IF(('OddsRatio_working_3-way'!X844=0),IF(Q844&gt;0,-Q844^(1/3),(-Q844)^(1/3)),'OddsRatio_working_3-way'!AN844-'OddsRatio_working_3-way'!R844/3)</f>
        <v>#VALUE!</v>
      </c>
      <c r="AU844" s="11" t="e">
        <f>IF(('OddsRatio_working_3-way'!X844=0),0,'OddsRatio_working_3-way'!AO844)</f>
        <v>#VALUE!</v>
      </c>
      <c r="AV844" s="11" t="e">
        <f>IF(('OddsRatio_working_3-way'!X844=0),0,'OddsRatio_working_3-way'!AP844)</f>
        <v>#VALUE!</v>
      </c>
      <c r="AW844" s="11" t="e">
        <f>IF(('OddsRatio_working_3-way'!X844=0),0,'OddsRatio_working_3-way'!AQ844)</f>
        <v>#VALUE!</v>
      </c>
    </row>
    <row r="845" spans="1:4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9" t="e">
        <f t="shared" si="182"/>
        <v>#VALUE!</v>
      </c>
      <c r="E845" s="9" t="e">
        <f t="shared" si="183"/>
        <v>#VALUE!</v>
      </c>
      <c r="F845" s="9" t="e">
        <f t="shared" si="184"/>
        <v>#VALUE!</v>
      </c>
      <c r="G845" s="9" t="str">
        <f t="shared" si="185"/>
        <v/>
      </c>
      <c r="H845" s="9" t="str">
        <f t="shared" si="186"/>
        <v/>
      </c>
      <c r="I845" s="9" t="str">
        <f t="shared" si="187"/>
        <v/>
      </c>
      <c r="J845" s="9" t="str">
        <f t="shared" si="188"/>
        <v/>
      </c>
      <c r="K845" s="11" t="e">
        <f t="shared" si="189"/>
        <v>#VALUE!</v>
      </c>
      <c r="L845" s="11" t="e">
        <f t="shared" si="190"/>
        <v>#VALUE!</v>
      </c>
      <c r="M845" s="11" t="e">
        <f t="shared" si="191"/>
        <v>#VALUE!</v>
      </c>
      <c r="N845" s="11" t="e">
        <f>'OddsRatio_working_3-way'!K845+'OddsRatio_working_3-way'!L845+'OddsRatio_working_3-way'!M845-('OddsRatio_working_3-way'!K845*'OddsRatio_working_3-way'!L845)-('OddsRatio_working_3-way'!K845*'OddsRatio_working_3-way'!M845)-('OddsRatio_working_3-way'!L845*'OddsRatio_working_3-way'!M845)+('OddsRatio_working_3-way'!K845*'OddsRatio_working_3-way'!L845*'OddsRatio_working_3-way'!M845)-1</f>
        <v>#VALUE!</v>
      </c>
      <c r="O845" s="11">
        <f>0</f>
        <v>0</v>
      </c>
      <c r="P845" s="11" t="e">
        <f>('OddsRatio_working_3-way'!K845*'OddsRatio_working_3-way'!L845)+('OddsRatio_working_3-way'!K845*'OddsRatio_working_3-way'!M845)+('OddsRatio_working_3-way'!L845*'OddsRatio_working_3-way'!M845)-(3*'OddsRatio_working_3-way'!K845*'OddsRatio_working_3-way'!L845*'OddsRatio_working_3-way'!M845)</f>
        <v>#VALUE!</v>
      </c>
      <c r="Q845" s="11" t="e">
        <f>2*'OddsRatio_working_3-way'!K845*'OddsRatio_working_3-way'!L845*'OddsRatio_working_3-way'!M845</f>
        <v>#VALUE!</v>
      </c>
      <c r="R845" s="11" t="e">
        <f t="shared" si="192"/>
        <v>#VALUE!</v>
      </c>
      <c r="S845" s="11" t="e">
        <f t="shared" si="193"/>
        <v>#VALUE!</v>
      </c>
      <c r="T845" s="11" t="e">
        <f t="shared" si="194"/>
        <v>#VALUE!</v>
      </c>
      <c r="U845" s="11" t="e">
        <f>'OddsRatio_working_3-way'!S845-'OddsRatio_working_3-way'!R845^2/3</f>
        <v>#VALUE!</v>
      </c>
      <c r="V845" s="11" t="e">
        <f>'OddsRatio_working_3-way'!S845*'OddsRatio_working_3-way'!R845/3-2*'OddsRatio_working_3-way'!R845^3/27-'OddsRatio_working_3-way'!T845</f>
        <v>#VALUE!</v>
      </c>
      <c r="W845" s="11" t="e">
        <f>'OddsRatio_working_3-way'!V845^2+4*'OddsRatio_working_3-way'!U845^3/27</f>
        <v>#VALUE!</v>
      </c>
      <c r="X845" s="11" t="e">
        <f>IF('OddsRatio_working_3-way'!W845&gt;0,IF(ABS('OddsRatio_working_3-way'!V845+SQRT('OddsRatio_working_3-way'!W845))/2&gt;0,ABS('OddsRatio_working_3-way'!V845+SQRT('OddsRatio_working_3-way'!W845))/2,ABS('OddsRatio_working_3-way'!V845-SQRT('OddsRatio_working_3-way'!W845))/2),SQRT(-'OddsRatio_working_3-way'!U845^3/27))</f>
        <v>#VALUE!</v>
      </c>
      <c r="Y845" s="11" t="e">
        <f>IF('OddsRatio_working_3-way'!W845&gt;=0,IF('OddsRatio_working_3-way'!V845+SQRT('OddsRatio_working_3-way'!W845)&gt;0,0,PI()),ACOS('OddsRatio_working_3-way'!V845/(2*'OddsRatio_working_3-way'!X845)))</f>
        <v>#VALUE!</v>
      </c>
      <c r="Z845" s="11" t="e">
        <f>'OddsRatio_working_3-way'!X845^(1/3)*COS('OddsRatio_working_3-way'!Y845/3)</f>
        <v>#VALUE!</v>
      </c>
      <c r="AA845" s="11" t="e">
        <f>'OddsRatio_working_3-way'!X845^(1/3)*COS(('OddsRatio_working_3-way'!Y845+2*PI())/3)</f>
        <v>#VALUE!</v>
      </c>
      <c r="AB845" s="11" t="e">
        <f>'OddsRatio_working_3-way'!X845^(1/3)*COS(('OddsRatio_working_3-way'!Y845+4*PI())/3)</f>
        <v>#VALUE!</v>
      </c>
      <c r="AC845" s="11" t="e">
        <f>'OddsRatio_working_3-way'!X845^(1/3)*SIN('OddsRatio_working_3-way'!Y845/3)</f>
        <v>#VALUE!</v>
      </c>
      <c r="AD845" s="11" t="e">
        <f>'OddsRatio_working_3-way'!X845^(1/3)*SIN(('OddsRatio_working_3-way'!Y845+2*PI())/3)</f>
        <v>#VALUE!</v>
      </c>
      <c r="AE845" s="11" t="e">
        <f>'OddsRatio_working_3-way'!X845^(1/3)*SIN(('OddsRatio_working_3-way'!Y845+4*PI())/3)</f>
        <v>#VALUE!</v>
      </c>
      <c r="AF845" s="11" t="e">
        <f>-'OddsRatio_working_3-way'!U845/(3*'OddsRatio_working_3-way'!X845^(1/3))*COS(('OddsRatio_working_3-way'!Y845)/3)</f>
        <v>#VALUE!</v>
      </c>
      <c r="AG845" s="11" t="e">
        <f>-'OddsRatio_working_3-way'!U845/(3*'OddsRatio_working_3-way'!X845^(1/3))*COS(('OddsRatio_working_3-way'!Y845+2*PI())/3)</f>
        <v>#VALUE!</v>
      </c>
      <c r="AH845" s="11" t="e">
        <f>-'OddsRatio_working_3-way'!U845/(3*'OddsRatio_working_3-way'!X845^(1/3))*COS(('OddsRatio_working_3-way'!Y845+4*PI())/3)</f>
        <v>#VALUE!</v>
      </c>
      <c r="AI845" s="11" t="e">
        <f>'OddsRatio_working_3-way'!U845/(3*'OddsRatio_working_3-way'!X845^(1/3))*SIN(('OddsRatio_working_3-way'!Y845)/3)</f>
        <v>#VALUE!</v>
      </c>
      <c r="AJ845" s="11" t="e">
        <f>'OddsRatio_working_3-way'!U845/(3*'OddsRatio_working_3-way'!X845^(1/3))*SIN(('OddsRatio_working_3-way'!Y845+2*PI())/3)</f>
        <v>#VALUE!</v>
      </c>
      <c r="AK845" s="11" t="e">
        <f>'OddsRatio_working_3-way'!U845/(3*'OddsRatio_working_3-way'!X845^(1/3))*SIN(('OddsRatio_working_3-way'!Y845+4*PI())/3)</f>
        <v>#VALUE!</v>
      </c>
      <c r="AL845" s="11" t="e">
        <f>'OddsRatio_working_3-way'!Z845+'OddsRatio_working_3-way'!AF845</f>
        <v>#VALUE!</v>
      </c>
      <c r="AM845" s="11" t="e">
        <f>'OddsRatio_working_3-way'!AA845+'OddsRatio_working_3-way'!AG845</f>
        <v>#VALUE!</v>
      </c>
      <c r="AN845" s="11" t="e">
        <f>'OddsRatio_working_3-way'!AB845+'OddsRatio_working_3-way'!AH845</f>
        <v>#VALUE!</v>
      </c>
      <c r="AO845" s="11" t="e">
        <f>'OddsRatio_working_3-way'!AC845+'OddsRatio_working_3-way'!AI845</f>
        <v>#VALUE!</v>
      </c>
      <c r="AP845" s="11" t="e">
        <f>'OddsRatio_working_3-way'!AD845+'OddsRatio_working_3-way'!AJ845</f>
        <v>#VALUE!</v>
      </c>
      <c r="AQ845" s="11" t="e">
        <f>'OddsRatio_working_3-way'!AE845+'OddsRatio_working_3-way'!AK845</f>
        <v>#VALUE!</v>
      </c>
      <c r="AR845" s="10" t="str">
        <f>IF(A845="","",IF(('OddsRatio_working_3-way'!X845=0),IF(Q845&gt;0,-Q845^(1/3),(-Q845)^(1/3)),'OddsRatio_working_3-way'!AL845-'OddsRatio_working_3-way'!R845/3))</f>
        <v/>
      </c>
      <c r="AS845" s="11" t="e">
        <f>IF(('OddsRatio_working_3-way'!X845=0),IF(Q845&gt;0,-Q845^(1/3),(-Q845)^(1/3)),'OddsRatio_working_3-way'!AM845-'OddsRatio_working_3-way'!R845/3)</f>
        <v>#VALUE!</v>
      </c>
      <c r="AT845" s="11" t="e">
        <f>IF(('OddsRatio_working_3-way'!X845=0),IF(Q845&gt;0,-Q845^(1/3),(-Q845)^(1/3)),'OddsRatio_working_3-way'!AN845-'OddsRatio_working_3-way'!R845/3)</f>
        <v>#VALUE!</v>
      </c>
      <c r="AU845" s="11" t="e">
        <f>IF(('OddsRatio_working_3-way'!X845=0),0,'OddsRatio_working_3-way'!AO845)</f>
        <v>#VALUE!</v>
      </c>
      <c r="AV845" s="11" t="e">
        <f>IF(('OddsRatio_working_3-way'!X845=0),0,'OddsRatio_working_3-way'!AP845)</f>
        <v>#VALUE!</v>
      </c>
      <c r="AW845" s="11" t="e">
        <f>IF(('OddsRatio_working_3-way'!X845=0),0,'OddsRatio_working_3-way'!AQ845)</f>
        <v>#VALUE!</v>
      </c>
    </row>
    <row r="846" spans="1:4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9" t="e">
        <f t="shared" si="182"/>
        <v>#VALUE!</v>
      </c>
      <c r="E846" s="9" t="e">
        <f t="shared" si="183"/>
        <v>#VALUE!</v>
      </c>
      <c r="F846" s="9" t="e">
        <f t="shared" si="184"/>
        <v>#VALUE!</v>
      </c>
      <c r="G846" s="9" t="str">
        <f t="shared" si="185"/>
        <v/>
      </c>
      <c r="H846" s="9" t="str">
        <f t="shared" si="186"/>
        <v/>
      </c>
      <c r="I846" s="9" t="str">
        <f t="shared" si="187"/>
        <v/>
      </c>
      <c r="J846" s="9" t="str">
        <f t="shared" si="188"/>
        <v/>
      </c>
      <c r="K846" s="11" t="e">
        <f t="shared" si="189"/>
        <v>#VALUE!</v>
      </c>
      <c r="L846" s="11" t="e">
        <f t="shared" si="190"/>
        <v>#VALUE!</v>
      </c>
      <c r="M846" s="11" t="e">
        <f t="shared" si="191"/>
        <v>#VALUE!</v>
      </c>
      <c r="N846" s="11" t="e">
        <f>'OddsRatio_working_3-way'!K846+'OddsRatio_working_3-way'!L846+'OddsRatio_working_3-way'!M846-('OddsRatio_working_3-way'!K846*'OddsRatio_working_3-way'!L846)-('OddsRatio_working_3-way'!K846*'OddsRatio_working_3-way'!M846)-('OddsRatio_working_3-way'!L846*'OddsRatio_working_3-way'!M846)+('OddsRatio_working_3-way'!K846*'OddsRatio_working_3-way'!L846*'OddsRatio_working_3-way'!M846)-1</f>
        <v>#VALUE!</v>
      </c>
      <c r="O846" s="11">
        <f>0</f>
        <v>0</v>
      </c>
      <c r="P846" s="11" t="e">
        <f>('OddsRatio_working_3-way'!K846*'OddsRatio_working_3-way'!L846)+('OddsRatio_working_3-way'!K846*'OddsRatio_working_3-way'!M846)+('OddsRatio_working_3-way'!L846*'OddsRatio_working_3-way'!M846)-(3*'OddsRatio_working_3-way'!K846*'OddsRatio_working_3-way'!L846*'OddsRatio_working_3-way'!M846)</f>
        <v>#VALUE!</v>
      </c>
      <c r="Q846" s="11" t="e">
        <f>2*'OddsRatio_working_3-way'!K846*'OddsRatio_working_3-way'!L846*'OddsRatio_working_3-way'!M846</f>
        <v>#VALUE!</v>
      </c>
      <c r="R846" s="11" t="e">
        <f t="shared" si="192"/>
        <v>#VALUE!</v>
      </c>
      <c r="S846" s="11" t="e">
        <f t="shared" si="193"/>
        <v>#VALUE!</v>
      </c>
      <c r="T846" s="11" t="e">
        <f t="shared" si="194"/>
        <v>#VALUE!</v>
      </c>
      <c r="U846" s="11" t="e">
        <f>'OddsRatio_working_3-way'!S846-'OddsRatio_working_3-way'!R846^2/3</f>
        <v>#VALUE!</v>
      </c>
      <c r="V846" s="11" t="e">
        <f>'OddsRatio_working_3-way'!S846*'OddsRatio_working_3-way'!R846/3-2*'OddsRatio_working_3-way'!R846^3/27-'OddsRatio_working_3-way'!T846</f>
        <v>#VALUE!</v>
      </c>
      <c r="W846" s="11" t="e">
        <f>'OddsRatio_working_3-way'!V846^2+4*'OddsRatio_working_3-way'!U846^3/27</f>
        <v>#VALUE!</v>
      </c>
      <c r="X846" s="11" t="e">
        <f>IF('OddsRatio_working_3-way'!W846&gt;0,IF(ABS('OddsRatio_working_3-way'!V846+SQRT('OddsRatio_working_3-way'!W846))/2&gt;0,ABS('OddsRatio_working_3-way'!V846+SQRT('OddsRatio_working_3-way'!W846))/2,ABS('OddsRatio_working_3-way'!V846-SQRT('OddsRatio_working_3-way'!W846))/2),SQRT(-'OddsRatio_working_3-way'!U846^3/27))</f>
        <v>#VALUE!</v>
      </c>
      <c r="Y846" s="11" t="e">
        <f>IF('OddsRatio_working_3-way'!W846&gt;=0,IF('OddsRatio_working_3-way'!V846+SQRT('OddsRatio_working_3-way'!W846)&gt;0,0,PI()),ACOS('OddsRatio_working_3-way'!V846/(2*'OddsRatio_working_3-way'!X846)))</f>
        <v>#VALUE!</v>
      </c>
      <c r="Z846" s="11" t="e">
        <f>'OddsRatio_working_3-way'!X846^(1/3)*COS('OddsRatio_working_3-way'!Y846/3)</f>
        <v>#VALUE!</v>
      </c>
      <c r="AA846" s="11" t="e">
        <f>'OddsRatio_working_3-way'!X846^(1/3)*COS(('OddsRatio_working_3-way'!Y846+2*PI())/3)</f>
        <v>#VALUE!</v>
      </c>
      <c r="AB846" s="11" t="e">
        <f>'OddsRatio_working_3-way'!X846^(1/3)*COS(('OddsRatio_working_3-way'!Y846+4*PI())/3)</f>
        <v>#VALUE!</v>
      </c>
      <c r="AC846" s="11" t="e">
        <f>'OddsRatio_working_3-way'!X846^(1/3)*SIN('OddsRatio_working_3-way'!Y846/3)</f>
        <v>#VALUE!</v>
      </c>
      <c r="AD846" s="11" t="e">
        <f>'OddsRatio_working_3-way'!X846^(1/3)*SIN(('OddsRatio_working_3-way'!Y846+2*PI())/3)</f>
        <v>#VALUE!</v>
      </c>
      <c r="AE846" s="11" t="e">
        <f>'OddsRatio_working_3-way'!X846^(1/3)*SIN(('OddsRatio_working_3-way'!Y846+4*PI())/3)</f>
        <v>#VALUE!</v>
      </c>
      <c r="AF846" s="11" t="e">
        <f>-'OddsRatio_working_3-way'!U846/(3*'OddsRatio_working_3-way'!X846^(1/3))*COS(('OddsRatio_working_3-way'!Y846)/3)</f>
        <v>#VALUE!</v>
      </c>
      <c r="AG846" s="11" t="e">
        <f>-'OddsRatio_working_3-way'!U846/(3*'OddsRatio_working_3-way'!X846^(1/3))*COS(('OddsRatio_working_3-way'!Y846+2*PI())/3)</f>
        <v>#VALUE!</v>
      </c>
      <c r="AH846" s="11" t="e">
        <f>-'OddsRatio_working_3-way'!U846/(3*'OddsRatio_working_3-way'!X846^(1/3))*COS(('OddsRatio_working_3-way'!Y846+4*PI())/3)</f>
        <v>#VALUE!</v>
      </c>
      <c r="AI846" s="11" t="e">
        <f>'OddsRatio_working_3-way'!U846/(3*'OddsRatio_working_3-way'!X846^(1/3))*SIN(('OddsRatio_working_3-way'!Y846)/3)</f>
        <v>#VALUE!</v>
      </c>
      <c r="AJ846" s="11" t="e">
        <f>'OddsRatio_working_3-way'!U846/(3*'OddsRatio_working_3-way'!X846^(1/3))*SIN(('OddsRatio_working_3-way'!Y846+2*PI())/3)</f>
        <v>#VALUE!</v>
      </c>
      <c r="AK846" s="11" t="e">
        <f>'OddsRatio_working_3-way'!U846/(3*'OddsRatio_working_3-way'!X846^(1/3))*SIN(('OddsRatio_working_3-way'!Y846+4*PI())/3)</f>
        <v>#VALUE!</v>
      </c>
      <c r="AL846" s="11" t="e">
        <f>'OddsRatio_working_3-way'!Z846+'OddsRatio_working_3-way'!AF846</f>
        <v>#VALUE!</v>
      </c>
      <c r="AM846" s="11" t="e">
        <f>'OddsRatio_working_3-way'!AA846+'OddsRatio_working_3-way'!AG846</f>
        <v>#VALUE!</v>
      </c>
      <c r="AN846" s="11" t="e">
        <f>'OddsRatio_working_3-way'!AB846+'OddsRatio_working_3-way'!AH846</f>
        <v>#VALUE!</v>
      </c>
      <c r="AO846" s="11" t="e">
        <f>'OddsRatio_working_3-way'!AC846+'OddsRatio_working_3-way'!AI846</f>
        <v>#VALUE!</v>
      </c>
      <c r="AP846" s="11" t="e">
        <f>'OddsRatio_working_3-way'!AD846+'OddsRatio_working_3-way'!AJ846</f>
        <v>#VALUE!</v>
      </c>
      <c r="AQ846" s="11" t="e">
        <f>'OddsRatio_working_3-way'!AE846+'OddsRatio_working_3-way'!AK846</f>
        <v>#VALUE!</v>
      </c>
      <c r="AR846" s="10" t="str">
        <f>IF(A846="","",IF(('OddsRatio_working_3-way'!X846=0),IF(Q846&gt;0,-Q846^(1/3),(-Q846)^(1/3)),'OddsRatio_working_3-way'!AL846-'OddsRatio_working_3-way'!R846/3))</f>
        <v/>
      </c>
      <c r="AS846" s="11" t="e">
        <f>IF(('OddsRatio_working_3-way'!X846=0),IF(Q846&gt;0,-Q846^(1/3),(-Q846)^(1/3)),'OddsRatio_working_3-way'!AM846-'OddsRatio_working_3-way'!R846/3)</f>
        <v>#VALUE!</v>
      </c>
      <c r="AT846" s="11" t="e">
        <f>IF(('OddsRatio_working_3-way'!X846=0),IF(Q846&gt;0,-Q846^(1/3),(-Q846)^(1/3)),'OddsRatio_working_3-way'!AN846-'OddsRatio_working_3-way'!R846/3)</f>
        <v>#VALUE!</v>
      </c>
      <c r="AU846" s="11" t="e">
        <f>IF(('OddsRatio_working_3-way'!X846=0),0,'OddsRatio_working_3-way'!AO846)</f>
        <v>#VALUE!</v>
      </c>
      <c r="AV846" s="11" t="e">
        <f>IF(('OddsRatio_working_3-way'!X846=0),0,'OddsRatio_working_3-way'!AP846)</f>
        <v>#VALUE!</v>
      </c>
      <c r="AW846" s="11" t="e">
        <f>IF(('OddsRatio_working_3-way'!X846=0),0,'OddsRatio_working_3-way'!AQ846)</f>
        <v>#VALUE!</v>
      </c>
    </row>
    <row r="847" spans="1:4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9" t="e">
        <f t="shared" si="182"/>
        <v>#VALUE!</v>
      </c>
      <c r="E847" s="9" t="e">
        <f t="shared" si="183"/>
        <v>#VALUE!</v>
      </c>
      <c r="F847" s="9" t="e">
        <f t="shared" si="184"/>
        <v>#VALUE!</v>
      </c>
      <c r="G847" s="9" t="str">
        <f t="shared" si="185"/>
        <v/>
      </c>
      <c r="H847" s="9" t="str">
        <f t="shared" si="186"/>
        <v/>
      </c>
      <c r="I847" s="9" t="str">
        <f t="shared" si="187"/>
        <v/>
      </c>
      <c r="J847" s="9" t="str">
        <f t="shared" si="188"/>
        <v/>
      </c>
      <c r="K847" s="11" t="e">
        <f t="shared" si="189"/>
        <v>#VALUE!</v>
      </c>
      <c r="L847" s="11" t="e">
        <f t="shared" si="190"/>
        <v>#VALUE!</v>
      </c>
      <c r="M847" s="11" t="e">
        <f t="shared" si="191"/>
        <v>#VALUE!</v>
      </c>
      <c r="N847" s="11" t="e">
        <f>'OddsRatio_working_3-way'!K847+'OddsRatio_working_3-way'!L847+'OddsRatio_working_3-way'!M847-('OddsRatio_working_3-way'!K847*'OddsRatio_working_3-way'!L847)-('OddsRatio_working_3-way'!K847*'OddsRatio_working_3-way'!M847)-('OddsRatio_working_3-way'!L847*'OddsRatio_working_3-way'!M847)+('OddsRatio_working_3-way'!K847*'OddsRatio_working_3-way'!L847*'OddsRatio_working_3-way'!M847)-1</f>
        <v>#VALUE!</v>
      </c>
      <c r="O847" s="11">
        <f>0</f>
        <v>0</v>
      </c>
      <c r="P847" s="11" t="e">
        <f>('OddsRatio_working_3-way'!K847*'OddsRatio_working_3-way'!L847)+('OddsRatio_working_3-way'!K847*'OddsRatio_working_3-way'!M847)+('OddsRatio_working_3-way'!L847*'OddsRatio_working_3-way'!M847)-(3*'OddsRatio_working_3-way'!K847*'OddsRatio_working_3-way'!L847*'OddsRatio_working_3-way'!M847)</f>
        <v>#VALUE!</v>
      </c>
      <c r="Q847" s="11" t="e">
        <f>2*'OddsRatio_working_3-way'!K847*'OddsRatio_working_3-way'!L847*'OddsRatio_working_3-way'!M847</f>
        <v>#VALUE!</v>
      </c>
      <c r="R847" s="11" t="e">
        <f t="shared" si="192"/>
        <v>#VALUE!</v>
      </c>
      <c r="S847" s="11" t="e">
        <f t="shared" si="193"/>
        <v>#VALUE!</v>
      </c>
      <c r="T847" s="11" t="e">
        <f t="shared" si="194"/>
        <v>#VALUE!</v>
      </c>
      <c r="U847" s="11" t="e">
        <f>'OddsRatio_working_3-way'!S847-'OddsRatio_working_3-way'!R847^2/3</f>
        <v>#VALUE!</v>
      </c>
      <c r="V847" s="11" t="e">
        <f>'OddsRatio_working_3-way'!S847*'OddsRatio_working_3-way'!R847/3-2*'OddsRatio_working_3-way'!R847^3/27-'OddsRatio_working_3-way'!T847</f>
        <v>#VALUE!</v>
      </c>
      <c r="W847" s="11" t="e">
        <f>'OddsRatio_working_3-way'!V847^2+4*'OddsRatio_working_3-way'!U847^3/27</f>
        <v>#VALUE!</v>
      </c>
      <c r="X847" s="11" t="e">
        <f>IF('OddsRatio_working_3-way'!W847&gt;0,IF(ABS('OddsRatio_working_3-way'!V847+SQRT('OddsRatio_working_3-way'!W847))/2&gt;0,ABS('OddsRatio_working_3-way'!V847+SQRT('OddsRatio_working_3-way'!W847))/2,ABS('OddsRatio_working_3-way'!V847-SQRT('OddsRatio_working_3-way'!W847))/2),SQRT(-'OddsRatio_working_3-way'!U847^3/27))</f>
        <v>#VALUE!</v>
      </c>
      <c r="Y847" s="11" t="e">
        <f>IF('OddsRatio_working_3-way'!W847&gt;=0,IF('OddsRatio_working_3-way'!V847+SQRT('OddsRatio_working_3-way'!W847)&gt;0,0,PI()),ACOS('OddsRatio_working_3-way'!V847/(2*'OddsRatio_working_3-way'!X847)))</f>
        <v>#VALUE!</v>
      </c>
      <c r="Z847" s="11" t="e">
        <f>'OddsRatio_working_3-way'!X847^(1/3)*COS('OddsRatio_working_3-way'!Y847/3)</f>
        <v>#VALUE!</v>
      </c>
      <c r="AA847" s="11" t="e">
        <f>'OddsRatio_working_3-way'!X847^(1/3)*COS(('OddsRatio_working_3-way'!Y847+2*PI())/3)</f>
        <v>#VALUE!</v>
      </c>
      <c r="AB847" s="11" t="e">
        <f>'OddsRatio_working_3-way'!X847^(1/3)*COS(('OddsRatio_working_3-way'!Y847+4*PI())/3)</f>
        <v>#VALUE!</v>
      </c>
      <c r="AC847" s="11" t="e">
        <f>'OddsRatio_working_3-way'!X847^(1/3)*SIN('OddsRatio_working_3-way'!Y847/3)</f>
        <v>#VALUE!</v>
      </c>
      <c r="AD847" s="11" t="e">
        <f>'OddsRatio_working_3-way'!X847^(1/3)*SIN(('OddsRatio_working_3-way'!Y847+2*PI())/3)</f>
        <v>#VALUE!</v>
      </c>
      <c r="AE847" s="11" t="e">
        <f>'OddsRatio_working_3-way'!X847^(1/3)*SIN(('OddsRatio_working_3-way'!Y847+4*PI())/3)</f>
        <v>#VALUE!</v>
      </c>
      <c r="AF847" s="11" t="e">
        <f>-'OddsRatio_working_3-way'!U847/(3*'OddsRatio_working_3-way'!X847^(1/3))*COS(('OddsRatio_working_3-way'!Y847)/3)</f>
        <v>#VALUE!</v>
      </c>
      <c r="AG847" s="11" t="e">
        <f>-'OddsRatio_working_3-way'!U847/(3*'OddsRatio_working_3-way'!X847^(1/3))*COS(('OddsRatio_working_3-way'!Y847+2*PI())/3)</f>
        <v>#VALUE!</v>
      </c>
      <c r="AH847" s="11" t="e">
        <f>-'OddsRatio_working_3-way'!U847/(3*'OddsRatio_working_3-way'!X847^(1/3))*COS(('OddsRatio_working_3-way'!Y847+4*PI())/3)</f>
        <v>#VALUE!</v>
      </c>
      <c r="AI847" s="11" t="e">
        <f>'OddsRatio_working_3-way'!U847/(3*'OddsRatio_working_3-way'!X847^(1/3))*SIN(('OddsRatio_working_3-way'!Y847)/3)</f>
        <v>#VALUE!</v>
      </c>
      <c r="AJ847" s="11" t="e">
        <f>'OddsRatio_working_3-way'!U847/(3*'OddsRatio_working_3-way'!X847^(1/3))*SIN(('OddsRatio_working_3-way'!Y847+2*PI())/3)</f>
        <v>#VALUE!</v>
      </c>
      <c r="AK847" s="11" t="e">
        <f>'OddsRatio_working_3-way'!U847/(3*'OddsRatio_working_3-way'!X847^(1/3))*SIN(('OddsRatio_working_3-way'!Y847+4*PI())/3)</f>
        <v>#VALUE!</v>
      </c>
      <c r="AL847" s="11" t="e">
        <f>'OddsRatio_working_3-way'!Z847+'OddsRatio_working_3-way'!AF847</f>
        <v>#VALUE!</v>
      </c>
      <c r="AM847" s="11" t="e">
        <f>'OddsRatio_working_3-way'!AA847+'OddsRatio_working_3-way'!AG847</f>
        <v>#VALUE!</v>
      </c>
      <c r="AN847" s="11" t="e">
        <f>'OddsRatio_working_3-way'!AB847+'OddsRatio_working_3-way'!AH847</f>
        <v>#VALUE!</v>
      </c>
      <c r="AO847" s="11" t="e">
        <f>'OddsRatio_working_3-way'!AC847+'OddsRatio_working_3-way'!AI847</f>
        <v>#VALUE!</v>
      </c>
      <c r="AP847" s="11" t="e">
        <f>'OddsRatio_working_3-way'!AD847+'OddsRatio_working_3-way'!AJ847</f>
        <v>#VALUE!</v>
      </c>
      <c r="AQ847" s="11" t="e">
        <f>'OddsRatio_working_3-way'!AE847+'OddsRatio_working_3-way'!AK847</f>
        <v>#VALUE!</v>
      </c>
      <c r="AR847" s="10" t="str">
        <f>IF(A847="","",IF(('OddsRatio_working_3-way'!X847=0),IF(Q847&gt;0,-Q847^(1/3),(-Q847)^(1/3)),'OddsRatio_working_3-way'!AL847-'OddsRatio_working_3-way'!R847/3))</f>
        <v/>
      </c>
      <c r="AS847" s="11" t="e">
        <f>IF(('OddsRatio_working_3-way'!X847=0),IF(Q847&gt;0,-Q847^(1/3),(-Q847)^(1/3)),'OddsRatio_working_3-way'!AM847-'OddsRatio_working_3-way'!R847/3)</f>
        <v>#VALUE!</v>
      </c>
      <c r="AT847" s="11" t="e">
        <f>IF(('OddsRatio_working_3-way'!X847=0),IF(Q847&gt;0,-Q847^(1/3),(-Q847)^(1/3)),'OddsRatio_working_3-way'!AN847-'OddsRatio_working_3-way'!R847/3)</f>
        <v>#VALUE!</v>
      </c>
      <c r="AU847" s="11" t="e">
        <f>IF(('OddsRatio_working_3-way'!X847=0),0,'OddsRatio_working_3-way'!AO847)</f>
        <v>#VALUE!</v>
      </c>
      <c r="AV847" s="11" t="e">
        <f>IF(('OddsRatio_working_3-way'!X847=0),0,'OddsRatio_working_3-way'!AP847)</f>
        <v>#VALUE!</v>
      </c>
      <c r="AW847" s="11" t="e">
        <f>IF(('OddsRatio_working_3-way'!X847=0),0,'OddsRatio_working_3-way'!AQ847)</f>
        <v>#VALUE!</v>
      </c>
    </row>
    <row r="848" spans="1:4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9" t="e">
        <f t="shared" si="182"/>
        <v>#VALUE!</v>
      </c>
      <c r="E848" s="9" t="e">
        <f t="shared" si="183"/>
        <v>#VALUE!</v>
      </c>
      <c r="F848" s="9" t="e">
        <f t="shared" si="184"/>
        <v>#VALUE!</v>
      </c>
      <c r="G848" s="9" t="str">
        <f t="shared" si="185"/>
        <v/>
      </c>
      <c r="H848" s="9" t="str">
        <f t="shared" si="186"/>
        <v/>
      </c>
      <c r="I848" s="9" t="str">
        <f t="shared" si="187"/>
        <v/>
      </c>
      <c r="J848" s="9" t="str">
        <f t="shared" si="188"/>
        <v/>
      </c>
      <c r="K848" s="11" t="e">
        <f t="shared" si="189"/>
        <v>#VALUE!</v>
      </c>
      <c r="L848" s="11" t="e">
        <f t="shared" si="190"/>
        <v>#VALUE!</v>
      </c>
      <c r="M848" s="11" t="e">
        <f t="shared" si="191"/>
        <v>#VALUE!</v>
      </c>
      <c r="N848" s="11" t="e">
        <f>'OddsRatio_working_3-way'!K848+'OddsRatio_working_3-way'!L848+'OddsRatio_working_3-way'!M848-('OddsRatio_working_3-way'!K848*'OddsRatio_working_3-way'!L848)-('OddsRatio_working_3-way'!K848*'OddsRatio_working_3-way'!M848)-('OddsRatio_working_3-way'!L848*'OddsRatio_working_3-way'!M848)+('OddsRatio_working_3-way'!K848*'OddsRatio_working_3-way'!L848*'OddsRatio_working_3-way'!M848)-1</f>
        <v>#VALUE!</v>
      </c>
      <c r="O848" s="11">
        <f>0</f>
        <v>0</v>
      </c>
      <c r="P848" s="11" t="e">
        <f>('OddsRatio_working_3-way'!K848*'OddsRatio_working_3-way'!L848)+('OddsRatio_working_3-way'!K848*'OddsRatio_working_3-way'!M848)+('OddsRatio_working_3-way'!L848*'OddsRatio_working_3-way'!M848)-(3*'OddsRatio_working_3-way'!K848*'OddsRatio_working_3-way'!L848*'OddsRatio_working_3-way'!M848)</f>
        <v>#VALUE!</v>
      </c>
      <c r="Q848" s="11" t="e">
        <f>2*'OddsRatio_working_3-way'!K848*'OddsRatio_working_3-way'!L848*'OddsRatio_working_3-way'!M848</f>
        <v>#VALUE!</v>
      </c>
      <c r="R848" s="11" t="e">
        <f t="shared" si="192"/>
        <v>#VALUE!</v>
      </c>
      <c r="S848" s="11" t="e">
        <f t="shared" si="193"/>
        <v>#VALUE!</v>
      </c>
      <c r="T848" s="11" t="e">
        <f t="shared" si="194"/>
        <v>#VALUE!</v>
      </c>
      <c r="U848" s="11" t="e">
        <f>'OddsRatio_working_3-way'!S848-'OddsRatio_working_3-way'!R848^2/3</f>
        <v>#VALUE!</v>
      </c>
      <c r="V848" s="11" t="e">
        <f>'OddsRatio_working_3-way'!S848*'OddsRatio_working_3-way'!R848/3-2*'OddsRatio_working_3-way'!R848^3/27-'OddsRatio_working_3-way'!T848</f>
        <v>#VALUE!</v>
      </c>
      <c r="W848" s="11" t="e">
        <f>'OddsRatio_working_3-way'!V848^2+4*'OddsRatio_working_3-way'!U848^3/27</f>
        <v>#VALUE!</v>
      </c>
      <c r="X848" s="11" t="e">
        <f>IF('OddsRatio_working_3-way'!W848&gt;0,IF(ABS('OddsRatio_working_3-way'!V848+SQRT('OddsRatio_working_3-way'!W848))/2&gt;0,ABS('OddsRatio_working_3-way'!V848+SQRT('OddsRatio_working_3-way'!W848))/2,ABS('OddsRatio_working_3-way'!V848-SQRT('OddsRatio_working_3-way'!W848))/2),SQRT(-'OddsRatio_working_3-way'!U848^3/27))</f>
        <v>#VALUE!</v>
      </c>
      <c r="Y848" s="11" t="e">
        <f>IF('OddsRatio_working_3-way'!W848&gt;=0,IF('OddsRatio_working_3-way'!V848+SQRT('OddsRatio_working_3-way'!W848)&gt;0,0,PI()),ACOS('OddsRatio_working_3-way'!V848/(2*'OddsRatio_working_3-way'!X848)))</f>
        <v>#VALUE!</v>
      </c>
      <c r="Z848" s="11" t="e">
        <f>'OddsRatio_working_3-way'!X848^(1/3)*COS('OddsRatio_working_3-way'!Y848/3)</f>
        <v>#VALUE!</v>
      </c>
      <c r="AA848" s="11" t="e">
        <f>'OddsRatio_working_3-way'!X848^(1/3)*COS(('OddsRatio_working_3-way'!Y848+2*PI())/3)</f>
        <v>#VALUE!</v>
      </c>
      <c r="AB848" s="11" t="e">
        <f>'OddsRatio_working_3-way'!X848^(1/3)*COS(('OddsRatio_working_3-way'!Y848+4*PI())/3)</f>
        <v>#VALUE!</v>
      </c>
      <c r="AC848" s="11" t="e">
        <f>'OddsRatio_working_3-way'!X848^(1/3)*SIN('OddsRatio_working_3-way'!Y848/3)</f>
        <v>#VALUE!</v>
      </c>
      <c r="AD848" s="11" t="e">
        <f>'OddsRatio_working_3-way'!X848^(1/3)*SIN(('OddsRatio_working_3-way'!Y848+2*PI())/3)</f>
        <v>#VALUE!</v>
      </c>
      <c r="AE848" s="11" t="e">
        <f>'OddsRatio_working_3-way'!X848^(1/3)*SIN(('OddsRatio_working_3-way'!Y848+4*PI())/3)</f>
        <v>#VALUE!</v>
      </c>
      <c r="AF848" s="11" t="e">
        <f>-'OddsRatio_working_3-way'!U848/(3*'OddsRatio_working_3-way'!X848^(1/3))*COS(('OddsRatio_working_3-way'!Y848)/3)</f>
        <v>#VALUE!</v>
      </c>
      <c r="AG848" s="11" t="e">
        <f>-'OddsRatio_working_3-way'!U848/(3*'OddsRatio_working_3-way'!X848^(1/3))*COS(('OddsRatio_working_3-way'!Y848+2*PI())/3)</f>
        <v>#VALUE!</v>
      </c>
      <c r="AH848" s="11" t="e">
        <f>-'OddsRatio_working_3-way'!U848/(3*'OddsRatio_working_3-way'!X848^(1/3))*COS(('OddsRatio_working_3-way'!Y848+4*PI())/3)</f>
        <v>#VALUE!</v>
      </c>
      <c r="AI848" s="11" t="e">
        <f>'OddsRatio_working_3-way'!U848/(3*'OddsRatio_working_3-way'!X848^(1/3))*SIN(('OddsRatio_working_3-way'!Y848)/3)</f>
        <v>#VALUE!</v>
      </c>
      <c r="AJ848" s="11" t="e">
        <f>'OddsRatio_working_3-way'!U848/(3*'OddsRatio_working_3-way'!X848^(1/3))*SIN(('OddsRatio_working_3-way'!Y848+2*PI())/3)</f>
        <v>#VALUE!</v>
      </c>
      <c r="AK848" s="11" t="e">
        <f>'OddsRatio_working_3-way'!U848/(3*'OddsRatio_working_3-way'!X848^(1/3))*SIN(('OddsRatio_working_3-way'!Y848+4*PI())/3)</f>
        <v>#VALUE!</v>
      </c>
      <c r="AL848" s="11" t="e">
        <f>'OddsRatio_working_3-way'!Z848+'OddsRatio_working_3-way'!AF848</f>
        <v>#VALUE!</v>
      </c>
      <c r="AM848" s="11" t="e">
        <f>'OddsRatio_working_3-way'!AA848+'OddsRatio_working_3-way'!AG848</f>
        <v>#VALUE!</v>
      </c>
      <c r="AN848" s="11" t="e">
        <f>'OddsRatio_working_3-way'!AB848+'OddsRatio_working_3-way'!AH848</f>
        <v>#VALUE!</v>
      </c>
      <c r="AO848" s="11" t="e">
        <f>'OddsRatio_working_3-way'!AC848+'OddsRatio_working_3-way'!AI848</f>
        <v>#VALUE!</v>
      </c>
      <c r="AP848" s="11" t="e">
        <f>'OddsRatio_working_3-way'!AD848+'OddsRatio_working_3-way'!AJ848</f>
        <v>#VALUE!</v>
      </c>
      <c r="AQ848" s="11" t="e">
        <f>'OddsRatio_working_3-way'!AE848+'OddsRatio_working_3-way'!AK848</f>
        <v>#VALUE!</v>
      </c>
      <c r="AR848" s="10" t="str">
        <f>IF(A848="","",IF(('OddsRatio_working_3-way'!X848=0),IF(Q848&gt;0,-Q848^(1/3),(-Q848)^(1/3)),'OddsRatio_working_3-way'!AL848-'OddsRatio_working_3-way'!R848/3))</f>
        <v/>
      </c>
      <c r="AS848" s="11" t="e">
        <f>IF(('OddsRatio_working_3-way'!X848=0),IF(Q848&gt;0,-Q848^(1/3),(-Q848)^(1/3)),'OddsRatio_working_3-way'!AM848-'OddsRatio_working_3-way'!R848/3)</f>
        <v>#VALUE!</v>
      </c>
      <c r="AT848" s="11" t="e">
        <f>IF(('OddsRatio_working_3-way'!X848=0),IF(Q848&gt;0,-Q848^(1/3),(-Q848)^(1/3)),'OddsRatio_working_3-way'!AN848-'OddsRatio_working_3-way'!R848/3)</f>
        <v>#VALUE!</v>
      </c>
      <c r="AU848" s="11" t="e">
        <f>IF(('OddsRatio_working_3-way'!X848=0),0,'OddsRatio_working_3-way'!AO848)</f>
        <v>#VALUE!</v>
      </c>
      <c r="AV848" s="11" t="e">
        <f>IF(('OddsRatio_working_3-way'!X848=0),0,'OddsRatio_working_3-way'!AP848)</f>
        <v>#VALUE!</v>
      </c>
      <c r="AW848" s="11" t="e">
        <f>IF(('OddsRatio_working_3-way'!X848=0),0,'OddsRatio_working_3-way'!AQ848)</f>
        <v>#VALUE!</v>
      </c>
    </row>
    <row r="849" spans="1:4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9" t="e">
        <f t="shared" si="182"/>
        <v>#VALUE!</v>
      </c>
      <c r="E849" s="9" t="e">
        <f t="shared" si="183"/>
        <v>#VALUE!</v>
      </c>
      <c r="F849" s="9" t="e">
        <f t="shared" si="184"/>
        <v>#VALUE!</v>
      </c>
      <c r="G849" s="9" t="str">
        <f t="shared" si="185"/>
        <v/>
      </c>
      <c r="H849" s="9" t="str">
        <f t="shared" si="186"/>
        <v/>
      </c>
      <c r="I849" s="9" t="str">
        <f t="shared" si="187"/>
        <v/>
      </c>
      <c r="J849" s="9" t="str">
        <f t="shared" si="188"/>
        <v/>
      </c>
      <c r="K849" s="11" t="e">
        <f t="shared" si="189"/>
        <v>#VALUE!</v>
      </c>
      <c r="L849" s="11" t="e">
        <f t="shared" si="190"/>
        <v>#VALUE!</v>
      </c>
      <c r="M849" s="11" t="e">
        <f t="shared" si="191"/>
        <v>#VALUE!</v>
      </c>
      <c r="N849" s="11" t="e">
        <f>'OddsRatio_working_3-way'!K849+'OddsRatio_working_3-way'!L849+'OddsRatio_working_3-way'!M849-('OddsRatio_working_3-way'!K849*'OddsRatio_working_3-way'!L849)-('OddsRatio_working_3-way'!K849*'OddsRatio_working_3-way'!M849)-('OddsRatio_working_3-way'!L849*'OddsRatio_working_3-way'!M849)+('OddsRatio_working_3-way'!K849*'OddsRatio_working_3-way'!L849*'OddsRatio_working_3-way'!M849)-1</f>
        <v>#VALUE!</v>
      </c>
      <c r="O849" s="11">
        <f>0</f>
        <v>0</v>
      </c>
      <c r="P849" s="11" t="e">
        <f>('OddsRatio_working_3-way'!K849*'OddsRatio_working_3-way'!L849)+('OddsRatio_working_3-way'!K849*'OddsRatio_working_3-way'!M849)+('OddsRatio_working_3-way'!L849*'OddsRatio_working_3-way'!M849)-(3*'OddsRatio_working_3-way'!K849*'OddsRatio_working_3-way'!L849*'OddsRatio_working_3-way'!M849)</f>
        <v>#VALUE!</v>
      </c>
      <c r="Q849" s="11" t="e">
        <f>2*'OddsRatio_working_3-way'!K849*'OddsRatio_working_3-way'!L849*'OddsRatio_working_3-way'!M849</f>
        <v>#VALUE!</v>
      </c>
      <c r="R849" s="11" t="e">
        <f t="shared" si="192"/>
        <v>#VALUE!</v>
      </c>
      <c r="S849" s="11" t="e">
        <f t="shared" si="193"/>
        <v>#VALUE!</v>
      </c>
      <c r="T849" s="11" t="e">
        <f t="shared" si="194"/>
        <v>#VALUE!</v>
      </c>
      <c r="U849" s="11" t="e">
        <f>'OddsRatio_working_3-way'!S849-'OddsRatio_working_3-way'!R849^2/3</f>
        <v>#VALUE!</v>
      </c>
      <c r="V849" s="11" t="e">
        <f>'OddsRatio_working_3-way'!S849*'OddsRatio_working_3-way'!R849/3-2*'OddsRatio_working_3-way'!R849^3/27-'OddsRatio_working_3-way'!T849</f>
        <v>#VALUE!</v>
      </c>
      <c r="W849" s="11" t="e">
        <f>'OddsRatio_working_3-way'!V849^2+4*'OddsRatio_working_3-way'!U849^3/27</f>
        <v>#VALUE!</v>
      </c>
      <c r="X849" s="11" t="e">
        <f>IF('OddsRatio_working_3-way'!W849&gt;0,IF(ABS('OddsRatio_working_3-way'!V849+SQRT('OddsRatio_working_3-way'!W849))/2&gt;0,ABS('OddsRatio_working_3-way'!V849+SQRT('OddsRatio_working_3-way'!W849))/2,ABS('OddsRatio_working_3-way'!V849-SQRT('OddsRatio_working_3-way'!W849))/2),SQRT(-'OddsRatio_working_3-way'!U849^3/27))</f>
        <v>#VALUE!</v>
      </c>
      <c r="Y849" s="11" t="e">
        <f>IF('OddsRatio_working_3-way'!W849&gt;=0,IF('OddsRatio_working_3-way'!V849+SQRT('OddsRatio_working_3-way'!W849)&gt;0,0,PI()),ACOS('OddsRatio_working_3-way'!V849/(2*'OddsRatio_working_3-way'!X849)))</f>
        <v>#VALUE!</v>
      </c>
      <c r="Z849" s="11" t="e">
        <f>'OddsRatio_working_3-way'!X849^(1/3)*COS('OddsRatio_working_3-way'!Y849/3)</f>
        <v>#VALUE!</v>
      </c>
      <c r="AA849" s="11" t="e">
        <f>'OddsRatio_working_3-way'!X849^(1/3)*COS(('OddsRatio_working_3-way'!Y849+2*PI())/3)</f>
        <v>#VALUE!</v>
      </c>
      <c r="AB849" s="11" t="e">
        <f>'OddsRatio_working_3-way'!X849^(1/3)*COS(('OddsRatio_working_3-way'!Y849+4*PI())/3)</f>
        <v>#VALUE!</v>
      </c>
      <c r="AC849" s="11" t="e">
        <f>'OddsRatio_working_3-way'!X849^(1/3)*SIN('OddsRatio_working_3-way'!Y849/3)</f>
        <v>#VALUE!</v>
      </c>
      <c r="AD849" s="11" t="e">
        <f>'OddsRatio_working_3-way'!X849^(1/3)*SIN(('OddsRatio_working_3-way'!Y849+2*PI())/3)</f>
        <v>#VALUE!</v>
      </c>
      <c r="AE849" s="11" t="e">
        <f>'OddsRatio_working_3-way'!X849^(1/3)*SIN(('OddsRatio_working_3-way'!Y849+4*PI())/3)</f>
        <v>#VALUE!</v>
      </c>
      <c r="AF849" s="11" t="e">
        <f>-'OddsRatio_working_3-way'!U849/(3*'OddsRatio_working_3-way'!X849^(1/3))*COS(('OddsRatio_working_3-way'!Y849)/3)</f>
        <v>#VALUE!</v>
      </c>
      <c r="AG849" s="11" t="e">
        <f>-'OddsRatio_working_3-way'!U849/(3*'OddsRatio_working_3-way'!X849^(1/3))*COS(('OddsRatio_working_3-way'!Y849+2*PI())/3)</f>
        <v>#VALUE!</v>
      </c>
      <c r="AH849" s="11" t="e">
        <f>-'OddsRatio_working_3-way'!U849/(3*'OddsRatio_working_3-way'!X849^(1/3))*COS(('OddsRatio_working_3-way'!Y849+4*PI())/3)</f>
        <v>#VALUE!</v>
      </c>
      <c r="AI849" s="11" t="e">
        <f>'OddsRatio_working_3-way'!U849/(3*'OddsRatio_working_3-way'!X849^(1/3))*SIN(('OddsRatio_working_3-way'!Y849)/3)</f>
        <v>#VALUE!</v>
      </c>
      <c r="AJ849" s="11" t="e">
        <f>'OddsRatio_working_3-way'!U849/(3*'OddsRatio_working_3-way'!X849^(1/3))*SIN(('OddsRatio_working_3-way'!Y849+2*PI())/3)</f>
        <v>#VALUE!</v>
      </c>
      <c r="AK849" s="11" t="e">
        <f>'OddsRatio_working_3-way'!U849/(3*'OddsRatio_working_3-way'!X849^(1/3))*SIN(('OddsRatio_working_3-way'!Y849+4*PI())/3)</f>
        <v>#VALUE!</v>
      </c>
      <c r="AL849" s="11" t="e">
        <f>'OddsRatio_working_3-way'!Z849+'OddsRatio_working_3-way'!AF849</f>
        <v>#VALUE!</v>
      </c>
      <c r="AM849" s="11" t="e">
        <f>'OddsRatio_working_3-way'!AA849+'OddsRatio_working_3-way'!AG849</f>
        <v>#VALUE!</v>
      </c>
      <c r="AN849" s="11" t="e">
        <f>'OddsRatio_working_3-way'!AB849+'OddsRatio_working_3-way'!AH849</f>
        <v>#VALUE!</v>
      </c>
      <c r="AO849" s="11" t="e">
        <f>'OddsRatio_working_3-way'!AC849+'OddsRatio_working_3-way'!AI849</f>
        <v>#VALUE!</v>
      </c>
      <c r="AP849" s="11" t="e">
        <f>'OddsRatio_working_3-way'!AD849+'OddsRatio_working_3-way'!AJ849</f>
        <v>#VALUE!</v>
      </c>
      <c r="AQ849" s="11" t="e">
        <f>'OddsRatio_working_3-way'!AE849+'OddsRatio_working_3-way'!AK849</f>
        <v>#VALUE!</v>
      </c>
      <c r="AR849" s="10" t="str">
        <f>IF(A849="","",IF(('OddsRatio_working_3-way'!X849=0),IF(Q849&gt;0,-Q849^(1/3),(-Q849)^(1/3)),'OddsRatio_working_3-way'!AL849-'OddsRatio_working_3-way'!R849/3))</f>
        <v/>
      </c>
      <c r="AS849" s="11" t="e">
        <f>IF(('OddsRatio_working_3-way'!X849=0),IF(Q849&gt;0,-Q849^(1/3),(-Q849)^(1/3)),'OddsRatio_working_3-way'!AM849-'OddsRatio_working_3-way'!R849/3)</f>
        <v>#VALUE!</v>
      </c>
      <c r="AT849" s="11" t="e">
        <f>IF(('OddsRatio_working_3-way'!X849=0),IF(Q849&gt;0,-Q849^(1/3),(-Q849)^(1/3)),'OddsRatio_working_3-way'!AN849-'OddsRatio_working_3-way'!R849/3)</f>
        <v>#VALUE!</v>
      </c>
      <c r="AU849" s="11" t="e">
        <f>IF(('OddsRatio_working_3-way'!X849=0),0,'OddsRatio_working_3-way'!AO849)</f>
        <v>#VALUE!</v>
      </c>
      <c r="AV849" s="11" t="e">
        <f>IF(('OddsRatio_working_3-way'!X849=0),0,'OddsRatio_working_3-way'!AP849)</f>
        <v>#VALUE!</v>
      </c>
      <c r="AW849" s="11" t="e">
        <f>IF(('OddsRatio_working_3-way'!X849=0),0,'OddsRatio_working_3-way'!AQ849)</f>
        <v>#VALUE!</v>
      </c>
    </row>
    <row r="850" spans="1:4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9" t="e">
        <f t="shared" si="182"/>
        <v>#VALUE!</v>
      </c>
      <c r="E850" s="9" t="e">
        <f t="shared" si="183"/>
        <v>#VALUE!</v>
      </c>
      <c r="F850" s="9" t="e">
        <f t="shared" si="184"/>
        <v>#VALUE!</v>
      </c>
      <c r="G850" s="9" t="str">
        <f t="shared" si="185"/>
        <v/>
      </c>
      <c r="H850" s="9" t="str">
        <f t="shared" si="186"/>
        <v/>
      </c>
      <c r="I850" s="9" t="str">
        <f t="shared" si="187"/>
        <v/>
      </c>
      <c r="J850" s="9" t="str">
        <f t="shared" si="188"/>
        <v/>
      </c>
      <c r="K850" s="11" t="e">
        <f t="shared" si="189"/>
        <v>#VALUE!</v>
      </c>
      <c r="L850" s="11" t="e">
        <f t="shared" si="190"/>
        <v>#VALUE!</v>
      </c>
      <c r="M850" s="11" t="e">
        <f t="shared" si="191"/>
        <v>#VALUE!</v>
      </c>
      <c r="N850" s="11" t="e">
        <f>'OddsRatio_working_3-way'!K850+'OddsRatio_working_3-way'!L850+'OddsRatio_working_3-way'!M850-('OddsRatio_working_3-way'!K850*'OddsRatio_working_3-way'!L850)-('OddsRatio_working_3-way'!K850*'OddsRatio_working_3-way'!M850)-('OddsRatio_working_3-way'!L850*'OddsRatio_working_3-way'!M850)+('OddsRatio_working_3-way'!K850*'OddsRatio_working_3-way'!L850*'OddsRatio_working_3-way'!M850)-1</f>
        <v>#VALUE!</v>
      </c>
      <c r="O850" s="11">
        <f>0</f>
        <v>0</v>
      </c>
      <c r="P850" s="11" t="e">
        <f>('OddsRatio_working_3-way'!K850*'OddsRatio_working_3-way'!L850)+('OddsRatio_working_3-way'!K850*'OddsRatio_working_3-way'!M850)+('OddsRatio_working_3-way'!L850*'OddsRatio_working_3-way'!M850)-(3*'OddsRatio_working_3-way'!K850*'OddsRatio_working_3-way'!L850*'OddsRatio_working_3-way'!M850)</f>
        <v>#VALUE!</v>
      </c>
      <c r="Q850" s="11" t="e">
        <f>2*'OddsRatio_working_3-way'!K850*'OddsRatio_working_3-way'!L850*'OddsRatio_working_3-way'!M850</f>
        <v>#VALUE!</v>
      </c>
      <c r="R850" s="11" t="e">
        <f t="shared" si="192"/>
        <v>#VALUE!</v>
      </c>
      <c r="S850" s="11" t="e">
        <f t="shared" si="193"/>
        <v>#VALUE!</v>
      </c>
      <c r="T850" s="11" t="e">
        <f t="shared" si="194"/>
        <v>#VALUE!</v>
      </c>
      <c r="U850" s="11" t="e">
        <f>'OddsRatio_working_3-way'!S850-'OddsRatio_working_3-way'!R850^2/3</f>
        <v>#VALUE!</v>
      </c>
      <c r="V850" s="11" t="e">
        <f>'OddsRatio_working_3-way'!S850*'OddsRatio_working_3-way'!R850/3-2*'OddsRatio_working_3-way'!R850^3/27-'OddsRatio_working_3-way'!T850</f>
        <v>#VALUE!</v>
      </c>
      <c r="W850" s="11" t="e">
        <f>'OddsRatio_working_3-way'!V850^2+4*'OddsRatio_working_3-way'!U850^3/27</f>
        <v>#VALUE!</v>
      </c>
      <c r="X850" s="11" t="e">
        <f>IF('OddsRatio_working_3-way'!W850&gt;0,IF(ABS('OddsRatio_working_3-way'!V850+SQRT('OddsRatio_working_3-way'!W850))/2&gt;0,ABS('OddsRatio_working_3-way'!V850+SQRT('OddsRatio_working_3-way'!W850))/2,ABS('OddsRatio_working_3-way'!V850-SQRT('OddsRatio_working_3-way'!W850))/2),SQRT(-'OddsRatio_working_3-way'!U850^3/27))</f>
        <v>#VALUE!</v>
      </c>
      <c r="Y850" s="11" t="e">
        <f>IF('OddsRatio_working_3-way'!W850&gt;=0,IF('OddsRatio_working_3-way'!V850+SQRT('OddsRatio_working_3-way'!W850)&gt;0,0,PI()),ACOS('OddsRatio_working_3-way'!V850/(2*'OddsRatio_working_3-way'!X850)))</f>
        <v>#VALUE!</v>
      </c>
      <c r="Z850" s="11" t="e">
        <f>'OddsRatio_working_3-way'!X850^(1/3)*COS('OddsRatio_working_3-way'!Y850/3)</f>
        <v>#VALUE!</v>
      </c>
      <c r="AA850" s="11" t="e">
        <f>'OddsRatio_working_3-way'!X850^(1/3)*COS(('OddsRatio_working_3-way'!Y850+2*PI())/3)</f>
        <v>#VALUE!</v>
      </c>
      <c r="AB850" s="11" t="e">
        <f>'OddsRatio_working_3-way'!X850^(1/3)*COS(('OddsRatio_working_3-way'!Y850+4*PI())/3)</f>
        <v>#VALUE!</v>
      </c>
      <c r="AC850" s="11" t="e">
        <f>'OddsRatio_working_3-way'!X850^(1/3)*SIN('OddsRatio_working_3-way'!Y850/3)</f>
        <v>#VALUE!</v>
      </c>
      <c r="AD850" s="11" t="e">
        <f>'OddsRatio_working_3-way'!X850^(1/3)*SIN(('OddsRatio_working_3-way'!Y850+2*PI())/3)</f>
        <v>#VALUE!</v>
      </c>
      <c r="AE850" s="11" t="e">
        <f>'OddsRatio_working_3-way'!X850^(1/3)*SIN(('OddsRatio_working_3-way'!Y850+4*PI())/3)</f>
        <v>#VALUE!</v>
      </c>
      <c r="AF850" s="11" t="e">
        <f>-'OddsRatio_working_3-way'!U850/(3*'OddsRatio_working_3-way'!X850^(1/3))*COS(('OddsRatio_working_3-way'!Y850)/3)</f>
        <v>#VALUE!</v>
      </c>
      <c r="AG850" s="11" t="e">
        <f>-'OddsRatio_working_3-way'!U850/(3*'OddsRatio_working_3-way'!X850^(1/3))*COS(('OddsRatio_working_3-way'!Y850+2*PI())/3)</f>
        <v>#VALUE!</v>
      </c>
      <c r="AH850" s="11" t="e">
        <f>-'OddsRatio_working_3-way'!U850/(3*'OddsRatio_working_3-way'!X850^(1/3))*COS(('OddsRatio_working_3-way'!Y850+4*PI())/3)</f>
        <v>#VALUE!</v>
      </c>
      <c r="AI850" s="11" t="e">
        <f>'OddsRatio_working_3-way'!U850/(3*'OddsRatio_working_3-way'!X850^(1/3))*SIN(('OddsRatio_working_3-way'!Y850)/3)</f>
        <v>#VALUE!</v>
      </c>
      <c r="AJ850" s="11" t="e">
        <f>'OddsRatio_working_3-way'!U850/(3*'OddsRatio_working_3-way'!X850^(1/3))*SIN(('OddsRatio_working_3-way'!Y850+2*PI())/3)</f>
        <v>#VALUE!</v>
      </c>
      <c r="AK850" s="11" t="e">
        <f>'OddsRatio_working_3-way'!U850/(3*'OddsRatio_working_3-way'!X850^(1/3))*SIN(('OddsRatio_working_3-way'!Y850+4*PI())/3)</f>
        <v>#VALUE!</v>
      </c>
      <c r="AL850" s="11" t="e">
        <f>'OddsRatio_working_3-way'!Z850+'OddsRatio_working_3-way'!AF850</f>
        <v>#VALUE!</v>
      </c>
      <c r="AM850" s="11" t="e">
        <f>'OddsRatio_working_3-way'!AA850+'OddsRatio_working_3-way'!AG850</f>
        <v>#VALUE!</v>
      </c>
      <c r="AN850" s="11" t="e">
        <f>'OddsRatio_working_3-way'!AB850+'OddsRatio_working_3-way'!AH850</f>
        <v>#VALUE!</v>
      </c>
      <c r="AO850" s="11" t="e">
        <f>'OddsRatio_working_3-way'!AC850+'OddsRatio_working_3-way'!AI850</f>
        <v>#VALUE!</v>
      </c>
      <c r="AP850" s="11" t="e">
        <f>'OddsRatio_working_3-way'!AD850+'OddsRatio_working_3-way'!AJ850</f>
        <v>#VALUE!</v>
      </c>
      <c r="AQ850" s="11" t="e">
        <f>'OddsRatio_working_3-way'!AE850+'OddsRatio_working_3-way'!AK850</f>
        <v>#VALUE!</v>
      </c>
      <c r="AR850" s="10" t="str">
        <f>IF(A850="","",IF(('OddsRatio_working_3-way'!X850=0),IF(Q850&gt;0,-Q850^(1/3),(-Q850)^(1/3)),'OddsRatio_working_3-way'!AL850-'OddsRatio_working_3-way'!R850/3))</f>
        <v/>
      </c>
      <c r="AS850" s="11" t="e">
        <f>IF(('OddsRatio_working_3-way'!X850=0),IF(Q850&gt;0,-Q850^(1/3),(-Q850)^(1/3)),'OddsRatio_working_3-way'!AM850-'OddsRatio_working_3-way'!R850/3)</f>
        <v>#VALUE!</v>
      </c>
      <c r="AT850" s="11" t="e">
        <f>IF(('OddsRatio_working_3-way'!X850=0),IF(Q850&gt;0,-Q850^(1/3),(-Q850)^(1/3)),'OddsRatio_working_3-way'!AN850-'OddsRatio_working_3-way'!R850/3)</f>
        <v>#VALUE!</v>
      </c>
      <c r="AU850" s="11" t="e">
        <f>IF(('OddsRatio_working_3-way'!X850=0),0,'OddsRatio_working_3-way'!AO850)</f>
        <v>#VALUE!</v>
      </c>
      <c r="AV850" s="11" t="e">
        <f>IF(('OddsRatio_working_3-way'!X850=0),0,'OddsRatio_working_3-way'!AP850)</f>
        <v>#VALUE!</v>
      </c>
      <c r="AW850" s="11" t="e">
        <f>IF(('OddsRatio_working_3-way'!X850=0),0,'OddsRatio_working_3-way'!AQ850)</f>
        <v>#VALUE!</v>
      </c>
    </row>
    <row r="851" spans="1:4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9" t="e">
        <f t="shared" si="182"/>
        <v>#VALUE!</v>
      </c>
      <c r="E851" s="9" t="e">
        <f t="shared" si="183"/>
        <v>#VALUE!</v>
      </c>
      <c r="F851" s="9" t="e">
        <f t="shared" si="184"/>
        <v>#VALUE!</v>
      </c>
      <c r="G851" s="9" t="str">
        <f t="shared" si="185"/>
        <v/>
      </c>
      <c r="H851" s="9" t="str">
        <f t="shared" si="186"/>
        <v/>
      </c>
      <c r="I851" s="9" t="str">
        <f t="shared" si="187"/>
        <v/>
      </c>
      <c r="J851" s="9" t="str">
        <f t="shared" si="188"/>
        <v/>
      </c>
      <c r="K851" s="11" t="e">
        <f t="shared" si="189"/>
        <v>#VALUE!</v>
      </c>
      <c r="L851" s="11" t="e">
        <f t="shared" si="190"/>
        <v>#VALUE!</v>
      </c>
      <c r="M851" s="11" t="e">
        <f t="shared" si="191"/>
        <v>#VALUE!</v>
      </c>
      <c r="N851" s="11" t="e">
        <f>'OddsRatio_working_3-way'!K851+'OddsRatio_working_3-way'!L851+'OddsRatio_working_3-way'!M851-('OddsRatio_working_3-way'!K851*'OddsRatio_working_3-way'!L851)-('OddsRatio_working_3-way'!K851*'OddsRatio_working_3-way'!M851)-('OddsRatio_working_3-way'!L851*'OddsRatio_working_3-way'!M851)+('OddsRatio_working_3-way'!K851*'OddsRatio_working_3-way'!L851*'OddsRatio_working_3-way'!M851)-1</f>
        <v>#VALUE!</v>
      </c>
      <c r="O851" s="11">
        <f>0</f>
        <v>0</v>
      </c>
      <c r="P851" s="11" t="e">
        <f>('OddsRatio_working_3-way'!K851*'OddsRatio_working_3-way'!L851)+('OddsRatio_working_3-way'!K851*'OddsRatio_working_3-way'!M851)+('OddsRatio_working_3-way'!L851*'OddsRatio_working_3-way'!M851)-(3*'OddsRatio_working_3-way'!K851*'OddsRatio_working_3-way'!L851*'OddsRatio_working_3-way'!M851)</f>
        <v>#VALUE!</v>
      </c>
      <c r="Q851" s="11" t="e">
        <f>2*'OddsRatio_working_3-way'!K851*'OddsRatio_working_3-way'!L851*'OddsRatio_working_3-way'!M851</f>
        <v>#VALUE!</v>
      </c>
      <c r="R851" s="11" t="e">
        <f t="shared" si="192"/>
        <v>#VALUE!</v>
      </c>
      <c r="S851" s="11" t="e">
        <f t="shared" si="193"/>
        <v>#VALUE!</v>
      </c>
      <c r="T851" s="11" t="e">
        <f t="shared" si="194"/>
        <v>#VALUE!</v>
      </c>
      <c r="U851" s="11" t="e">
        <f>'OddsRatio_working_3-way'!S851-'OddsRatio_working_3-way'!R851^2/3</f>
        <v>#VALUE!</v>
      </c>
      <c r="V851" s="11" t="e">
        <f>'OddsRatio_working_3-way'!S851*'OddsRatio_working_3-way'!R851/3-2*'OddsRatio_working_3-way'!R851^3/27-'OddsRatio_working_3-way'!T851</f>
        <v>#VALUE!</v>
      </c>
      <c r="W851" s="11" t="e">
        <f>'OddsRatio_working_3-way'!V851^2+4*'OddsRatio_working_3-way'!U851^3/27</f>
        <v>#VALUE!</v>
      </c>
      <c r="X851" s="11" t="e">
        <f>IF('OddsRatio_working_3-way'!W851&gt;0,IF(ABS('OddsRatio_working_3-way'!V851+SQRT('OddsRatio_working_3-way'!W851))/2&gt;0,ABS('OddsRatio_working_3-way'!V851+SQRT('OddsRatio_working_3-way'!W851))/2,ABS('OddsRatio_working_3-way'!V851-SQRT('OddsRatio_working_3-way'!W851))/2),SQRT(-'OddsRatio_working_3-way'!U851^3/27))</f>
        <v>#VALUE!</v>
      </c>
      <c r="Y851" s="11" t="e">
        <f>IF('OddsRatio_working_3-way'!W851&gt;=0,IF('OddsRatio_working_3-way'!V851+SQRT('OddsRatio_working_3-way'!W851)&gt;0,0,PI()),ACOS('OddsRatio_working_3-way'!V851/(2*'OddsRatio_working_3-way'!X851)))</f>
        <v>#VALUE!</v>
      </c>
      <c r="Z851" s="11" t="e">
        <f>'OddsRatio_working_3-way'!X851^(1/3)*COS('OddsRatio_working_3-way'!Y851/3)</f>
        <v>#VALUE!</v>
      </c>
      <c r="AA851" s="11" t="e">
        <f>'OddsRatio_working_3-way'!X851^(1/3)*COS(('OddsRatio_working_3-way'!Y851+2*PI())/3)</f>
        <v>#VALUE!</v>
      </c>
      <c r="AB851" s="11" t="e">
        <f>'OddsRatio_working_3-way'!X851^(1/3)*COS(('OddsRatio_working_3-way'!Y851+4*PI())/3)</f>
        <v>#VALUE!</v>
      </c>
      <c r="AC851" s="11" t="e">
        <f>'OddsRatio_working_3-way'!X851^(1/3)*SIN('OddsRatio_working_3-way'!Y851/3)</f>
        <v>#VALUE!</v>
      </c>
      <c r="AD851" s="11" t="e">
        <f>'OddsRatio_working_3-way'!X851^(1/3)*SIN(('OddsRatio_working_3-way'!Y851+2*PI())/3)</f>
        <v>#VALUE!</v>
      </c>
      <c r="AE851" s="11" t="e">
        <f>'OddsRatio_working_3-way'!X851^(1/3)*SIN(('OddsRatio_working_3-way'!Y851+4*PI())/3)</f>
        <v>#VALUE!</v>
      </c>
      <c r="AF851" s="11" t="e">
        <f>-'OddsRatio_working_3-way'!U851/(3*'OddsRatio_working_3-way'!X851^(1/3))*COS(('OddsRatio_working_3-way'!Y851)/3)</f>
        <v>#VALUE!</v>
      </c>
      <c r="AG851" s="11" t="e">
        <f>-'OddsRatio_working_3-way'!U851/(3*'OddsRatio_working_3-way'!X851^(1/3))*COS(('OddsRatio_working_3-way'!Y851+2*PI())/3)</f>
        <v>#VALUE!</v>
      </c>
      <c r="AH851" s="11" t="e">
        <f>-'OddsRatio_working_3-way'!U851/(3*'OddsRatio_working_3-way'!X851^(1/3))*COS(('OddsRatio_working_3-way'!Y851+4*PI())/3)</f>
        <v>#VALUE!</v>
      </c>
      <c r="AI851" s="11" t="e">
        <f>'OddsRatio_working_3-way'!U851/(3*'OddsRatio_working_3-way'!X851^(1/3))*SIN(('OddsRatio_working_3-way'!Y851)/3)</f>
        <v>#VALUE!</v>
      </c>
      <c r="AJ851" s="11" t="e">
        <f>'OddsRatio_working_3-way'!U851/(3*'OddsRatio_working_3-way'!X851^(1/3))*SIN(('OddsRatio_working_3-way'!Y851+2*PI())/3)</f>
        <v>#VALUE!</v>
      </c>
      <c r="AK851" s="11" t="e">
        <f>'OddsRatio_working_3-way'!U851/(3*'OddsRatio_working_3-way'!X851^(1/3))*SIN(('OddsRatio_working_3-way'!Y851+4*PI())/3)</f>
        <v>#VALUE!</v>
      </c>
      <c r="AL851" s="11" t="e">
        <f>'OddsRatio_working_3-way'!Z851+'OddsRatio_working_3-way'!AF851</f>
        <v>#VALUE!</v>
      </c>
      <c r="AM851" s="11" t="e">
        <f>'OddsRatio_working_3-way'!AA851+'OddsRatio_working_3-way'!AG851</f>
        <v>#VALUE!</v>
      </c>
      <c r="AN851" s="11" t="e">
        <f>'OddsRatio_working_3-way'!AB851+'OddsRatio_working_3-way'!AH851</f>
        <v>#VALUE!</v>
      </c>
      <c r="AO851" s="11" t="e">
        <f>'OddsRatio_working_3-way'!AC851+'OddsRatio_working_3-way'!AI851</f>
        <v>#VALUE!</v>
      </c>
      <c r="AP851" s="11" t="e">
        <f>'OddsRatio_working_3-way'!AD851+'OddsRatio_working_3-way'!AJ851</f>
        <v>#VALUE!</v>
      </c>
      <c r="AQ851" s="11" t="e">
        <f>'OddsRatio_working_3-way'!AE851+'OddsRatio_working_3-way'!AK851</f>
        <v>#VALUE!</v>
      </c>
      <c r="AR851" s="10" t="str">
        <f>IF(A851="","",IF(('OddsRatio_working_3-way'!X851=0),IF(Q851&gt;0,-Q851^(1/3),(-Q851)^(1/3)),'OddsRatio_working_3-way'!AL851-'OddsRatio_working_3-way'!R851/3))</f>
        <v/>
      </c>
      <c r="AS851" s="11" t="e">
        <f>IF(('OddsRatio_working_3-way'!X851=0),IF(Q851&gt;0,-Q851^(1/3),(-Q851)^(1/3)),'OddsRatio_working_3-way'!AM851-'OddsRatio_working_3-way'!R851/3)</f>
        <v>#VALUE!</v>
      </c>
      <c r="AT851" s="11" t="e">
        <f>IF(('OddsRatio_working_3-way'!X851=0),IF(Q851&gt;0,-Q851^(1/3),(-Q851)^(1/3)),'OddsRatio_working_3-way'!AN851-'OddsRatio_working_3-way'!R851/3)</f>
        <v>#VALUE!</v>
      </c>
      <c r="AU851" s="11" t="e">
        <f>IF(('OddsRatio_working_3-way'!X851=0),0,'OddsRatio_working_3-way'!AO851)</f>
        <v>#VALUE!</v>
      </c>
      <c r="AV851" s="11" t="e">
        <f>IF(('OddsRatio_working_3-way'!X851=0),0,'OddsRatio_working_3-way'!AP851)</f>
        <v>#VALUE!</v>
      </c>
      <c r="AW851" s="11" t="e">
        <f>IF(('OddsRatio_working_3-way'!X851=0),0,'OddsRatio_working_3-way'!AQ851)</f>
        <v>#VALUE!</v>
      </c>
    </row>
    <row r="852" spans="1:4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9" t="e">
        <f t="shared" si="182"/>
        <v>#VALUE!</v>
      </c>
      <c r="E852" s="9" t="e">
        <f t="shared" si="183"/>
        <v>#VALUE!</v>
      </c>
      <c r="F852" s="9" t="e">
        <f t="shared" si="184"/>
        <v>#VALUE!</v>
      </c>
      <c r="G852" s="9" t="str">
        <f t="shared" si="185"/>
        <v/>
      </c>
      <c r="H852" s="9" t="str">
        <f t="shared" si="186"/>
        <v/>
      </c>
      <c r="I852" s="9" t="str">
        <f t="shared" si="187"/>
        <v/>
      </c>
      <c r="J852" s="9" t="str">
        <f t="shared" si="188"/>
        <v/>
      </c>
      <c r="K852" s="11" t="e">
        <f t="shared" si="189"/>
        <v>#VALUE!</v>
      </c>
      <c r="L852" s="11" t="e">
        <f t="shared" si="190"/>
        <v>#VALUE!</v>
      </c>
      <c r="M852" s="11" t="e">
        <f t="shared" si="191"/>
        <v>#VALUE!</v>
      </c>
      <c r="N852" s="11" t="e">
        <f>'OddsRatio_working_3-way'!K852+'OddsRatio_working_3-way'!L852+'OddsRatio_working_3-way'!M852-('OddsRatio_working_3-way'!K852*'OddsRatio_working_3-way'!L852)-('OddsRatio_working_3-way'!K852*'OddsRatio_working_3-way'!M852)-('OddsRatio_working_3-way'!L852*'OddsRatio_working_3-way'!M852)+('OddsRatio_working_3-way'!K852*'OddsRatio_working_3-way'!L852*'OddsRatio_working_3-way'!M852)-1</f>
        <v>#VALUE!</v>
      </c>
      <c r="O852" s="11">
        <f>0</f>
        <v>0</v>
      </c>
      <c r="P852" s="11" t="e">
        <f>('OddsRatio_working_3-way'!K852*'OddsRatio_working_3-way'!L852)+('OddsRatio_working_3-way'!K852*'OddsRatio_working_3-way'!M852)+('OddsRatio_working_3-way'!L852*'OddsRatio_working_3-way'!M852)-(3*'OddsRatio_working_3-way'!K852*'OddsRatio_working_3-way'!L852*'OddsRatio_working_3-way'!M852)</f>
        <v>#VALUE!</v>
      </c>
      <c r="Q852" s="11" t="e">
        <f>2*'OddsRatio_working_3-way'!K852*'OddsRatio_working_3-way'!L852*'OddsRatio_working_3-way'!M852</f>
        <v>#VALUE!</v>
      </c>
      <c r="R852" s="11" t="e">
        <f t="shared" si="192"/>
        <v>#VALUE!</v>
      </c>
      <c r="S852" s="11" t="e">
        <f t="shared" si="193"/>
        <v>#VALUE!</v>
      </c>
      <c r="T852" s="11" t="e">
        <f t="shared" si="194"/>
        <v>#VALUE!</v>
      </c>
      <c r="U852" s="11" t="e">
        <f>'OddsRatio_working_3-way'!S852-'OddsRatio_working_3-way'!R852^2/3</f>
        <v>#VALUE!</v>
      </c>
      <c r="V852" s="11" t="e">
        <f>'OddsRatio_working_3-way'!S852*'OddsRatio_working_3-way'!R852/3-2*'OddsRatio_working_3-way'!R852^3/27-'OddsRatio_working_3-way'!T852</f>
        <v>#VALUE!</v>
      </c>
      <c r="W852" s="11" t="e">
        <f>'OddsRatio_working_3-way'!V852^2+4*'OddsRatio_working_3-way'!U852^3/27</f>
        <v>#VALUE!</v>
      </c>
      <c r="X852" s="11" t="e">
        <f>IF('OddsRatio_working_3-way'!W852&gt;0,IF(ABS('OddsRatio_working_3-way'!V852+SQRT('OddsRatio_working_3-way'!W852))/2&gt;0,ABS('OddsRatio_working_3-way'!V852+SQRT('OddsRatio_working_3-way'!W852))/2,ABS('OddsRatio_working_3-way'!V852-SQRT('OddsRatio_working_3-way'!W852))/2),SQRT(-'OddsRatio_working_3-way'!U852^3/27))</f>
        <v>#VALUE!</v>
      </c>
      <c r="Y852" s="11" t="e">
        <f>IF('OddsRatio_working_3-way'!W852&gt;=0,IF('OddsRatio_working_3-way'!V852+SQRT('OddsRatio_working_3-way'!W852)&gt;0,0,PI()),ACOS('OddsRatio_working_3-way'!V852/(2*'OddsRatio_working_3-way'!X852)))</f>
        <v>#VALUE!</v>
      </c>
      <c r="Z852" s="11" t="e">
        <f>'OddsRatio_working_3-way'!X852^(1/3)*COS('OddsRatio_working_3-way'!Y852/3)</f>
        <v>#VALUE!</v>
      </c>
      <c r="AA852" s="11" t="e">
        <f>'OddsRatio_working_3-way'!X852^(1/3)*COS(('OddsRatio_working_3-way'!Y852+2*PI())/3)</f>
        <v>#VALUE!</v>
      </c>
      <c r="AB852" s="11" t="e">
        <f>'OddsRatio_working_3-way'!X852^(1/3)*COS(('OddsRatio_working_3-way'!Y852+4*PI())/3)</f>
        <v>#VALUE!</v>
      </c>
      <c r="AC852" s="11" t="e">
        <f>'OddsRatio_working_3-way'!X852^(1/3)*SIN('OddsRatio_working_3-way'!Y852/3)</f>
        <v>#VALUE!</v>
      </c>
      <c r="AD852" s="11" t="e">
        <f>'OddsRatio_working_3-way'!X852^(1/3)*SIN(('OddsRatio_working_3-way'!Y852+2*PI())/3)</f>
        <v>#VALUE!</v>
      </c>
      <c r="AE852" s="11" t="e">
        <f>'OddsRatio_working_3-way'!X852^(1/3)*SIN(('OddsRatio_working_3-way'!Y852+4*PI())/3)</f>
        <v>#VALUE!</v>
      </c>
      <c r="AF852" s="11" t="e">
        <f>-'OddsRatio_working_3-way'!U852/(3*'OddsRatio_working_3-way'!X852^(1/3))*COS(('OddsRatio_working_3-way'!Y852)/3)</f>
        <v>#VALUE!</v>
      </c>
      <c r="AG852" s="11" t="e">
        <f>-'OddsRatio_working_3-way'!U852/(3*'OddsRatio_working_3-way'!X852^(1/3))*COS(('OddsRatio_working_3-way'!Y852+2*PI())/3)</f>
        <v>#VALUE!</v>
      </c>
      <c r="AH852" s="11" t="e">
        <f>-'OddsRatio_working_3-way'!U852/(3*'OddsRatio_working_3-way'!X852^(1/3))*COS(('OddsRatio_working_3-way'!Y852+4*PI())/3)</f>
        <v>#VALUE!</v>
      </c>
      <c r="AI852" s="11" t="e">
        <f>'OddsRatio_working_3-way'!U852/(3*'OddsRatio_working_3-way'!X852^(1/3))*SIN(('OddsRatio_working_3-way'!Y852)/3)</f>
        <v>#VALUE!</v>
      </c>
      <c r="AJ852" s="11" t="e">
        <f>'OddsRatio_working_3-way'!U852/(3*'OddsRatio_working_3-way'!X852^(1/3))*SIN(('OddsRatio_working_3-way'!Y852+2*PI())/3)</f>
        <v>#VALUE!</v>
      </c>
      <c r="AK852" s="11" t="e">
        <f>'OddsRatio_working_3-way'!U852/(3*'OddsRatio_working_3-way'!X852^(1/3))*SIN(('OddsRatio_working_3-way'!Y852+4*PI())/3)</f>
        <v>#VALUE!</v>
      </c>
      <c r="AL852" s="11" t="e">
        <f>'OddsRatio_working_3-way'!Z852+'OddsRatio_working_3-way'!AF852</f>
        <v>#VALUE!</v>
      </c>
      <c r="AM852" s="11" t="e">
        <f>'OddsRatio_working_3-way'!AA852+'OddsRatio_working_3-way'!AG852</f>
        <v>#VALUE!</v>
      </c>
      <c r="AN852" s="11" t="e">
        <f>'OddsRatio_working_3-way'!AB852+'OddsRatio_working_3-way'!AH852</f>
        <v>#VALUE!</v>
      </c>
      <c r="AO852" s="11" t="e">
        <f>'OddsRatio_working_3-way'!AC852+'OddsRatio_working_3-way'!AI852</f>
        <v>#VALUE!</v>
      </c>
      <c r="AP852" s="11" t="e">
        <f>'OddsRatio_working_3-way'!AD852+'OddsRatio_working_3-way'!AJ852</f>
        <v>#VALUE!</v>
      </c>
      <c r="AQ852" s="11" t="e">
        <f>'OddsRatio_working_3-way'!AE852+'OddsRatio_working_3-way'!AK852</f>
        <v>#VALUE!</v>
      </c>
      <c r="AR852" s="10" t="str">
        <f>IF(A852="","",IF(('OddsRatio_working_3-way'!X852=0),IF(Q852&gt;0,-Q852^(1/3),(-Q852)^(1/3)),'OddsRatio_working_3-way'!AL852-'OddsRatio_working_3-way'!R852/3))</f>
        <v/>
      </c>
      <c r="AS852" s="11" t="e">
        <f>IF(('OddsRatio_working_3-way'!X852=0),IF(Q852&gt;0,-Q852^(1/3),(-Q852)^(1/3)),'OddsRatio_working_3-way'!AM852-'OddsRatio_working_3-way'!R852/3)</f>
        <v>#VALUE!</v>
      </c>
      <c r="AT852" s="11" t="e">
        <f>IF(('OddsRatio_working_3-way'!X852=0),IF(Q852&gt;0,-Q852^(1/3),(-Q852)^(1/3)),'OddsRatio_working_3-way'!AN852-'OddsRatio_working_3-way'!R852/3)</f>
        <v>#VALUE!</v>
      </c>
      <c r="AU852" s="11" t="e">
        <f>IF(('OddsRatio_working_3-way'!X852=0),0,'OddsRatio_working_3-way'!AO852)</f>
        <v>#VALUE!</v>
      </c>
      <c r="AV852" s="11" t="e">
        <f>IF(('OddsRatio_working_3-way'!X852=0),0,'OddsRatio_working_3-way'!AP852)</f>
        <v>#VALUE!</v>
      </c>
      <c r="AW852" s="11" t="e">
        <f>IF(('OddsRatio_working_3-way'!X852=0),0,'OddsRatio_working_3-way'!AQ852)</f>
        <v>#VALUE!</v>
      </c>
    </row>
    <row r="853" spans="1:4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9" t="e">
        <f t="shared" si="182"/>
        <v>#VALUE!</v>
      </c>
      <c r="E853" s="9" t="e">
        <f t="shared" si="183"/>
        <v>#VALUE!</v>
      </c>
      <c r="F853" s="9" t="e">
        <f t="shared" si="184"/>
        <v>#VALUE!</v>
      </c>
      <c r="G853" s="9" t="str">
        <f t="shared" si="185"/>
        <v/>
      </c>
      <c r="H853" s="9" t="str">
        <f t="shared" si="186"/>
        <v/>
      </c>
      <c r="I853" s="9" t="str">
        <f t="shared" si="187"/>
        <v/>
      </c>
      <c r="J853" s="9" t="str">
        <f t="shared" si="188"/>
        <v/>
      </c>
      <c r="K853" s="11" t="e">
        <f t="shared" si="189"/>
        <v>#VALUE!</v>
      </c>
      <c r="L853" s="11" t="e">
        <f t="shared" si="190"/>
        <v>#VALUE!</v>
      </c>
      <c r="M853" s="11" t="e">
        <f t="shared" si="191"/>
        <v>#VALUE!</v>
      </c>
      <c r="N853" s="11" t="e">
        <f>'OddsRatio_working_3-way'!K853+'OddsRatio_working_3-way'!L853+'OddsRatio_working_3-way'!M853-('OddsRatio_working_3-way'!K853*'OddsRatio_working_3-way'!L853)-('OddsRatio_working_3-way'!K853*'OddsRatio_working_3-way'!M853)-('OddsRatio_working_3-way'!L853*'OddsRatio_working_3-way'!M853)+('OddsRatio_working_3-way'!K853*'OddsRatio_working_3-way'!L853*'OddsRatio_working_3-way'!M853)-1</f>
        <v>#VALUE!</v>
      </c>
      <c r="O853" s="11">
        <f>0</f>
        <v>0</v>
      </c>
      <c r="P853" s="11" t="e">
        <f>('OddsRatio_working_3-way'!K853*'OddsRatio_working_3-way'!L853)+('OddsRatio_working_3-way'!K853*'OddsRatio_working_3-way'!M853)+('OddsRatio_working_3-way'!L853*'OddsRatio_working_3-way'!M853)-(3*'OddsRatio_working_3-way'!K853*'OddsRatio_working_3-way'!L853*'OddsRatio_working_3-way'!M853)</f>
        <v>#VALUE!</v>
      </c>
      <c r="Q853" s="11" t="e">
        <f>2*'OddsRatio_working_3-way'!K853*'OddsRatio_working_3-way'!L853*'OddsRatio_working_3-way'!M853</f>
        <v>#VALUE!</v>
      </c>
      <c r="R853" s="11" t="e">
        <f t="shared" si="192"/>
        <v>#VALUE!</v>
      </c>
      <c r="S853" s="11" t="e">
        <f t="shared" si="193"/>
        <v>#VALUE!</v>
      </c>
      <c r="T853" s="11" t="e">
        <f t="shared" si="194"/>
        <v>#VALUE!</v>
      </c>
      <c r="U853" s="11" t="e">
        <f>'OddsRatio_working_3-way'!S853-'OddsRatio_working_3-way'!R853^2/3</f>
        <v>#VALUE!</v>
      </c>
      <c r="V853" s="11" t="e">
        <f>'OddsRatio_working_3-way'!S853*'OddsRatio_working_3-way'!R853/3-2*'OddsRatio_working_3-way'!R853^3/27-'OddsRatio_working_3-way'!T853</f>
        <v>#VALUE!</v>
      </c>
      <c r="W853" s="11" t="e">
        <f>'OddsRatio_working_3-way'!V853^2+4*'OddsRatio_working_3-way'!U853^3/27</f>
        <v>#VALUE!</v>
      </c>
      <c r="X853" s="11" t="e">
        <f>IF('OddsRatio_working_3-way'!W853&gt;0,IF(ABS('OddsRatio_working_3-way'!V853+SQRT('OddsRatio_working_3-way'!W853))/2&gt;0,ABS('OddsRatio_working_3-way'!V853+SQRT('OddsRatio_working_3-way'!W853))/2,ABS('OddsRatio_working_3-way'!V853-SQRT('OddsRatio_working_3-way'!W853))/2),SQRT(-'OddsRatio_working_3-way'!U853^3/27))</f>
        <v>#VALUE!</v>
      </c>
      <c r="Y853" s="11" t="e">
        <f>IF('OddsRatio_working_3-way'!W853&gt;=0,IF('OddsRatio_working_3-way'!V853+SQRT('OddsRatio_working_3-way'!W853)&gt;0,0,PI()),ACOS('OddsRatio_working_3-way'!V853/(2*'OddsRatio_working_3-way'!X853)))</f>
        <v>#VALUE!</v>
      </c>
      <c r="Z853" s="11" t="e">
        <f>'OddsRatio_working_3-way'!X853^(1/3)*COS('OddsRatio_working_3-way'!Y853/3)</f>
        <v>#VALUE!</v>
      </c>
      <c r="AA853" s="11" t="e">
        <f>'OddsRatio_working_3-way'!X853^(1/3)*COS(('OddsRatio_working_3-way'!Y853+2*PI())/3)</f>
        <v>#VALUE!</v>
      </c>
      <c r="AB853" s="11" t="e">
        <f>'OddsRatio_working_3-way'!X853^(1/3)*COS(('OddsRatio_working_3-way'!Y853+4*PI())/3)</f>
        <v>#VALUE!</v>
      </c>
      <c r="AC853" s="11" t="e">
        <f>'OddsRatio_working_3-way'!X853^(1/3)*SIN('OddsRatio_working_3-way'!Y853/3)</f>
        <v>#VALUE!</v>
      </c>
      <c r="AD853" s="11" t="e">
        <f>'OddsRatio_working_3-way'!X853^(1/3)*SIN(('OddsRatio_working_3-way'!Y853+2*PI())/3)</f>
        <v>#VALUE!</v>
      </c>
      <c r="AE853" s="11" t="e">
        <f>'OddsRatio_working_3-way'!X853^(1/3)*SIN(('OddsRatio_working_3-way'!Y853+4*PI())/3)</f>
        <v>#VALUE!</v>
      </c>
      <c r="AF853" s="11" t="e">
        <f>-'OddsRatio_working_3-way'!U853/(3*'OddsRatio_working_3-way'!X853^(1/3))*COS(('OddsRatio_working_3-way'!Y853)/3)</f>
        <v>#VALUE!</v>
      </c>
      <c r="AG853" s="11" t="e">
        <f>-'OddsRatio_working_3-way'!U853/(3*'OddsRatio_working_3-way'!X853^(1/3))*COS(('OddsRatio_working_3-way'!Y853+2*PI())/3)</f>
        <v>#VALUE!</v>
      </c>
      <c r="AH853" s="11" t="e">
        <f>-'OddsRatio_working_3-way'!U853/(3*'OddsRatio_working_3-way'!X853^(1/3))*COS(('OddsRatio_working_3-way'!Y853+4*PI())/3)</f>
        <v>#VALUE!</v>
      </c>
      <c r="AI853" s="11" t="e">
        <f>'OddsRatio_working_3-way'!U853/(3*'OddsRatio_working_3-way'!X853^(1/3))*SIN(('OddsRatio_working_3-way'!Y853)/3)</f>
        <v>#VALUE!</v>
      </c>
      <c r="AJ853" s="11" t="e">
        <f>'OddsRatio_working_3-way'!U853/(3*'OddsRatio_working_3-way'!X853^(1/3))*SIN(('OddsRatio_working_3-way'!Y853+2*PI())/3)</f>
        <v>#VALUE!</v>
      </c>
      <c r="AK853" s="11" t="e">
        <f>'OddsRatio_working_3-way'!U853/(3*'OddsRatio_working_3-way'!X853^(1/3))*SIN(('OddsRatio_working_3-way'!Y853+4*PI())/3)</f>
        <v>#VALUE!</v>
      </c>
      <c r="AL853" s="11" t="e">
        <f>'OddsRatio_working_3-way'!Z853+'OddsRatio_working_3-way'!AF853</f>
        <v>#VALUE!</v>
      </c>
      <c r="AM853" s="11" t="e">
        <f>'OddsRatio_working_3-way'!AA853+'OddsRatio_working_3-way'!AG853</f>
        <v>#VALUE!</v>
      </c>
      <c r="AN853" s="11" t="e">
        <f>'OddsRatio_working_3-way'!AB853+'OddsRatio_working_3-way'!AH853</f>
        <v>#VALUE!</v>
      </c>
      <c r="AO853" s="11" t="e">
        <f>'OddsRatio_working_3-way'!AC853+'OddsRatio_working_3-way'!AI853</f>
        <v>#VALUE!</v>
      </c>
      <c r="AP853" s="11" t="e">
        <f>'OddsRatio_working_3-way'!AD853+'OddsRatio_working_3-way'!AJ853</f>
        <v>#VALUE!</v>
      </c>
      <c r="AQ853" s="11" t="e">
        <f>'OddsRatio_working_3-way'!AE853+'OddsRatio_working_3-way'!AK853</f>
        <v>#VALUE!</v>
      </c>
      <c r="AR853" s="10" t="str">
        <f>IF(A853="","",IF(('OddsRatio_working_3-way'!X853=0),IF(Q853&gt;0,-Q853^(1/3),(-Q853)^(1/3)),'OddsRatio_working_3-way'!AL853-'OddsRatio_working_3-way'!R853/3))</f>
        <v/>
      </c>
      <c r="AS853" s="11" t="e">
        <f>IF(('OddsRatio_working_3-way'!X853=0),IF(Q853&gt;0,-Q853^(1/3),(-Q853)^(1/3)),'OddsRatio_working_3-way'!AM853-'OddsRatio_working_3-way'!R853/3)</f>
        <v>#VALUE!</v>
      </c>
      <c r="AT853" s="11" t="e">
        <f>IF(('OddsRatio_working_3-way'!X853=0),IF(Q853&gt;0,-Q853^(1/3),(-Q853)^(1/3)),'OddsRatio_working_3-way'!AN853-'OddsRatio_working_3-way'!R853/3)</f>
        <v>#VALUE!</v>
      </c>
      <c r="AU853" s="11" t="e">
        <f>IF(('OddsRatio_working_3-way'!X853=0),0,'OddsRatio_working_3-way'!AO853)</f>
        <v>#VALUE!</v>
      </c>
      <c r="AV853" s="11" t="e">
        <f>IF(('OddsRatio_working_3-way'!X853=0),0,'OddsRatio_working_3-way'!AP853)</f>
        <v>#VALUE!</v>
      </c>
      <c r="AW853" s="11" t="e">
        <f>IF(('OddsRatio_working_3-way'!X853=0),0,'OddsRatio_working_3-way'!AQ853)</f>
        <v>#VALUE!</v>
      </c>
    </row>
    <row r="854" spans="1:4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9" t="e">
        <f t="shared" si="182"/>
        <v>#VALUE!</v>
      </c>
      <c r="E854" s="9" t="e">
        <f t="shared" si="183"/>
        <v>#VALUE!</v>
      </c>
      <c r="F854" s="9" t="e">
        <f t="shared" si="184"/>
        <v>#VALUE!</v>
      </c>
      <c r="G854" s="9" t="str">
        <f t="shared" si="185"/>
        <v/>
      </c>
      <c r="H854" s="9" t="str">
        <f t="shared" si="186"/>
        <v/>
      </c>
      <c r="I854" s="9" t="str">
        <f t="shared" si="187"/>
        <v/>
      </c>
      <c r="J854" s="9" t="str">
        <f t="shared" si="188"/>
        <v/>
      </c>
      <c r="K854" s="11" t="e">
        <f t="shared" si="189"/>
        <v>#VALUE!</v>
      </c>
      <c r="L854" s="11" t="e">
        <f t="shared" si="190"/>
        <v>#VALUE!</v>
      </c>
      <c r="M854" s="11" t="e">
        <f t="shared" si="191"/>
        <v>#VALUE!</v>
      </c>
      <c r="N854" s="11" t="e">
        <f>'OddsRatio_working_3-way'!K854+'OddsRatio_working_3-way'!L854+'OddsRatio_working_3-way'!M854-('OddsRatio_working_3-way'!K854*'OddsRatio_working_3-way'!L854)-('OddsRatio_working_3-way'!K854*'OddsRatio_working_3-way'!M854)-('OddsRatio_working_3-way'!L854*'OddsRatio_working_3-way'!M854)+('OddsRatio_working_3-way'!K854*'OddsRatio_working_3-way'!L854*'OddsRatio_working_3-way'!M854)-1</f>
        <v>#VALUE!</v>
      </c>
      <c r="O854" s="11">
        <f>0</f>
        <v>0</v>
      </c>
      <c r="P854" s="11" t="e">
        <f>('OddsRatio_working_3-way'!K854*'OddsRatio_working_3-way'!L854)+('OddsRatio_working_3-way'!K854*'OddsRatio_working_3-way'!M854)+('OddsRatio_working_3-way'!L854*'OddsRatio_working_3-way'!M854)-(3*'OddsRatio_working_3-way'!K854*'OddsRatio_working_3-way'!L854*'OddsRatio_working_3-way'!M854)</f>
        <v>#VALUE!</v>
      </c>
      <c r="Q854" s="11" t="e">
        <f>2*'OddsRatio_working_3-way'!K854*'OddsRatio_working_3-way'!L854*'OddsRatio_working_3-way'!M854</f>
        <v>#VALUE!</v>
      </c>
      <c r="R854" s="11" t="e">
        <f t="shared" si="192"/>
        <v>#VALUE!</v>
      </c>
      <c r="S854" s="11" t="e">
        <f t="shared" si="193"/>
        <v>#VALUE!</v>
      </c>
      <c r="T854" s="11" t="e">
        <f t="shared" si="194"/>
        <v>#VALUE!</v>
      </c>
      <c r="U854" s="11" t="e">
        <f>'OddsRatio_working_3-way'!S854-'OddsRatio_working_3-way'!R854^2/3</f>
        <v>#VALUE!</v>
      </c>
      <c r="V854" s="11" t="e">
        <f>'OddsRatio_working_3-way'!S854*'OddsRatio_working_3-way'!R854/3-2*'OddsRatio_working_3-way'!R854^3/27-'OddsRatio_working_3-way'!T854</f>
        <v>#VALUE!</v>
      </c>
      <c r="W854" s="11" t="e">
        <f>'OddsRatio_working_3-way'!V854^2+4*'OddsRatio_working_3-way'!U854^3/27</f>
        <v>#VALUE!</v>
      </c>
      <c r="X854" s="11" t="e">
        <f>IF('OddsRatio_working_3-way'!W854&gt;0,IF(ABS('OddsRatio_working_3-way'!V854+SQRT('OddsRatio_working_3-way'!W854))/2&gt;0,ABS('OddsRatio_working_3-way'!V854+SQRT('OddsRatio_working_3-way'!W854))/2,ABS('OddsRatio_working_3-way'!V854-SQRT('OddsRatio_working_3-way'!W854))/2),SQRT(-'OddsRatio_working_3-way'!U854^3/27))</f>
        <v>#VALUE!</v>
      </c>
      <c r="Y854" s="11" t="e">
        <f>IF('OddsRatio_working_3-way'!W854&gt;=0,IF('OddsRatio_working_3-way'!V854+SQRT('OddsRatio_working_3-way'!W854)&gt;0,0,PI()),ACOS('OddsRatio_working_3-way'!V854/(2*'OddsRatio_working_3-way'!X854)))</f>
        <v>#VALUE!</v>
      </c>
      <c r="Z854" s="11" t="e">
        <f>'OddsRatio_working_3-way'!X854^(1/3)*COS('OddsRatio_working_3-way'!Y854/3)</f>
        <v>#VALUE!</v>
      </c>
      <c r="AA854" s="11" t="e">
        <f>'OddsRatio_working_3-way'!X854^(1/3)*COS(('OddsRatio_working_3-way'!Y854+2*PI())/3)</f>
        <v>#VALUE!</v>
      </c>
      <c r="AB854" s="11" t="e">
        <f>'OddsRatio_working_3-way'!X854^(1/3)*COS(('OddsRatio_working_3-way'!Y854+4*PI())/3)</f>
        <v>#VALUE!</v>
      </c>
      <c r="AC854" s="11" t="e">
        <f>'OddsRatio_working_3-way'!X854^(1/3)*SIN('OddsRatio_working_3-way'!Y854/3)</f>
        <v>#VALUE!</v>
      </c>
      <c r="AD854" s="11" t="e">
        <f>'OddsRatio_working_3-way'!X854^(1/3)*SIN(('OddsRatio_working_3-way'!Y854+2*PI())/3)</f>
        <v>#VALUE!</v>
      </c>
      <c r="AE854" s="11" t="e">
        <f>'OddsRatio_working_3-way'!X854^(1/3)*SIN(('OddsRatio_working_3-way'!Y854+4*PI())/3)</f>
        <v>#VALUE!</v>
      </c>
      <c r="AF854" s="11" t="e">
        <f>-'OddsRatio_working_3-way'!U854/(3*'OddsRatio_working_3-way'!X854^(1/3))*COS(('OddsRatio_working_3-way'!Y854)/3)</f>
        <v>#VALUE!</v>
      </c>
      <c r="AG854" s="11" t="e">
        <f>-'OddsRatio_working_3-way'!U854/(3*'OddsRatio_working_3-way'!X854^(1/3))*COS(('OddsRatio_working_3-way'!Y854+2*PI())/3)</f>
        <v>#VALUE!</v>
      </c>
      <c r="AH854" s="11" t="e">
        <f>-'OddsRatio_working_3-way'!U854/(3*'OddsRatio_working_3-way'!X854^(1/3))*COS(('OddsRatio_working_3-way'!Y854+4*PI())/3)</f>
        <v>#VALUE!</v>
      </c>
      <c r="AI854" s="11" t="e">
        <f>'OddsRatio_working_3-way'!U854/(3*'OddsRatio_working_3-way'!X854^(1/3))*SIN(('OddsRatio_working_3-way'!Y854)/3)</f>
        <v>#VALUE!</v>
      </c>
      <c r="AJ854" s="11" t="e">
        <f>'OddsRatio_working_3-way'!U854/(3*'OddsRatio_working_3-way'!X854^(1/3))*SIN(('OddsRatio_working_3-way'!Y854+2*PI())/3)</f>
        <v>#VALUE!</v>
      </c>
      <c r="AK854" s="11" t="e">
        <f>'OddsRatio_working_3-way'!U854/(3*'OddsRatio_working_3-way'!X854^(1/3))*SIN(('OddsRatio_working_3-way'!Y854+4*PI())/3)</f>
        <v>#VALUE!</v>
      </c>
      <c r="AL854" s="11" t="e">
        <f>'OddsRatio_working_3-way'!Z854+'OddsRatio_working_3-way'!AF854</f>
        <v>#VALUE!</v>
      </c>
      <c r="AM854" s="11" t="e">
        <f>'OddsRatio_working_3-way'!AA854+'OddsRatio_working_3-way'!AG854</f>
        <v>#VALUE!</v>
      </c>
      <c r="AN854" s="11" t="e">
        <f>'OddsRatio_working_3-way'!AB854+'OddsRatio_working_3-way'!AH854</f>
        <v>#VALUE!</v>
      </c>
      <c r="AO854" s="11" t="e">
        <f>'OddsRatio_working_3-way'!AC854+'OddsRatio_working_3-way'!AI854</f>
        <v>#VALUE!</v>
      </c>
      <c r="AP854" s="11" t="e">
        <f>'OddsRatio_working_3-way'!AD854+'OddsRatio_working_3-way'!AJ854</f>
        <v>#VALUE!</v>
      </c>
      <c r="AQ854" s="11" t="e">
        <f>'OddsRatio_working_3-way'!AE854+'OddsRatio_working_3-way'!AK854</f>
        <v>#VALUE!</v>
      </c>
      <c r="AR854" s="10" t="str">
        <f>IF(A854="","",IF(('OddsRatio_working_3-way'!X854=0),IF(Q854&gt;0,-Q854^(1/3),(-Q854)^(1/3)),'OddsRatio_working_3-way'!AL854-'OddsRatio_working_3-way'!R854/3))</f>
        <v/>
      </c>
      <c r="AS854" s="11" t="e">
        <f>IF(('OddsRatio_working_3-way'!X854=0),IF(Q854&gt;0,-Q854^(1/3),(-Q854)^(1/3)),'OddsRatio_working_3-way'!AM854-'OddsRatio_working_3-way'!R854/3)</f>
        <v>#VALUE!</v>
      </c>
      <c r="AT854" s="11" t="e">
        <f>IF(('OddsRatio_working_3-way'!X854=0),IF(Q854&gt;0,-Q854^(1/3),(-Q854)^(1/3)),'OddsRatio_working_3-way'!AN854-'OddsRatio_working_3-way'!R854/3)</f>
        <v>#VALUE!</v>
      </c>
      <c r="AU854" s="11" t="e">
        <f>IF(('OddsRatio_working_3-way'!X854=0),0,'OddsRatio_working_3-way'!AO854)</f>
        <v>#VALUE!</v>
      </c>
      <c r="AV854" s="11" t="e">
        <f>IF(('OddsRatio_working_3-way'!X854=0),0,'OddsRatio_working_3-way'!AP854)</f>
        <v>#VALUE!</v>
      </c>
      <c r="AW854" s="11" t="e">
        <f>IF(('OddsRatio_working_3-way'!X854=0),0,'OddsRatio_working_3-way'!AQ854)</f>
        <v>#VALUE!</v>
      </c>
    </row>
    <row r="855" spans="1:4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9" t="e">
        <f t="shared" si="182"/>
        <v>#VALUE!</v>
      </c>
      <c r="E855" s="9" t="e">
        <f t="shared" si="183"/>
        <v>#VALUE!</v>
      </c>
      <c r="F855" s="9" t="e">
        <f t="shared" si="184"/>
        <v>#VALUE!</v>
      </c>
      <c r="G855" s="9" t="str">
        <f t="shared" si="185"/>
        <v/>
      </c>
      <c r="H855" s="9" t="str">
        <f t="shared" si="186"/>
        <v/>
      </c>
      <c r="I855" s="9" t="str">
        <f t="shared" si="187"/>
        <v/>
      </c>
      <c r="J855" s="9" t="str">
        <f t="shared" si="188"/>
        <v/>
      </c>
      <c r="K855" s="11" t="e">
        <f t="shared" si="189"/>
        <v>#VALUE!</v>
      </c>
      <c r="L855" s="11" t="e">
        <f t="shared" si="190"/>
        <v>#VALUE!</v>
      </c>
      <c r="M855" s="11" t="e">
        <f t="shared" si="191"/>
        <v>#VALUE!</v>
      </c>
      <c r="N855" s="11" t="e">
        <f>'OddsRatio_working_3-way'!K855+'OddsRatio_working_3-way'!L855+'OddsRatio_working_3-way'!M855-('OddsRatio_working_3-way'!K855*'OddsRatio_working_3-way'!L855)-('OddsRatio_working_3-way'!K855*'OddsRatio_working_3-way'!M855)-('OddsRatio_working_3-way'!L855*'OddsRatio_working_3-way'!M855)+('OddsRatio_working_3-way'!K855*'OddsRatio_working_3-way'!L855*'OddsRatio_working_3-way'!M855)-1</f>
        <v>#VALUE!</v>
      </c>
      <c r="O855" s="11">
        <f>0</f>
        <v>0</v>
      </c>
      <c r="P855" s="11" t="e">
        <f>('OddsRatio_working_3-way'!K855*'OddsRatio_working_3-way'!L855)+('OddsRatio_working_3-way'!K855*'OddsRatio_working_3-way'!M855)+('OddsRatio_working_3-way'!L855*'OddsRatio_working_3-way'!M855)-(3*'OddsRatio_working_3-way'!K855*'OddsRatio_working_3-way'!L855*'OddsRatio_working_3-way'!M855)</f>
        <v>#VALUE!</v>
      </c>
      <c r="Q855" s="11" t="e">
        <f>2*'OddsRatio_working_3-way'!K855*'OddsRatio_working_3-way'!L855*'OddsRatio_working_3-way'!M855</f>
        <v>#VALUE!</v>
      </c>
      <c r="R855" s="11" t="e">
        <f t="shared" si="192"/>
        <v>#VALUE!</v>
      </c>
      <c r="S855" s="11" t="e">
        <f t="shared" si="193"/>
        <v>#VALUE!</v>
      </c>
      <c r="T855" s="11" t="e">
        <f t="shared" si="194"/>
        <v>#VALUE!</v>
      </c>
      <c r="U855" s="11" t="e">
        <f>'OddsRatio_working_3-way'!S855-'OddsRatio_working_3-way'!R855^2/3</f>
        <v>#VALUE!</v>
      </c>
      <c r="V855" s="11" t="e">
        <f>'OddsRatio_working_3-way'!S855*'OddsRatio_working_3-way'!R855/3-2*'OddsRatio_working_3-way'!R855^3/27-'OddsRatio_working_3-way'!T855</f>
        <v>#VALUE!</v>
      </c>
      <c r="W855" s="11" t="e">
        <f>'OddsRatio_working_3-way'!V855^2+4*'OddsRatio_working_3-way'!U855^3/27</f>
        <v>#VALUE!</v>
      </c>
      <c r="X855" s="11" t="e">
        <f>IF('OddsRatio_working_3-way'!W855&gt;0,IF(ABS('OddsRatio_working_3-way'!V855+SQRT('OddsRatio_working_3-way'!W855))/2&gt;0,ABS('OddsRatio_working_3-way'!V855+SQRT('OddsRatio_working_3-way'!W855))/2,ABS('OddsRatio_working_3-way'!V855-SQRT('OddsRatio_working_3-way'!W855))/2),SQRT(-'OddsRatio_working_3-way'!U855^3/27))</f>
        <v>#VALUE!</v>
      </c>
      <c r="Y855" s="11" t="e">
        <f>IF('OddsRatio_working_3-way'!W855&gt;=0,IF('OddsRatio_working_3-way'!V855+SQRT('OddsRatio_working_3-way'!W855)&gt;0,0,PI()),ACOS('OddsRatio_working_3-way'!V855/(2*'OddsRatio_working_3-way'!X855)))</f>
        <v>#VALUE!</v>
      </c>
      <c r="Z855" s="11" t="e">
        <f>'OddsRatio_working_3-way'!X855^(1/3)*COS('OddsRatio_working_3-way'!Y855/3)</f>
        <v>#VALUE!</v>
      </c>
      <c r="AA855" s="11" t="e">
        <f>'OddsRatio_working_3-way'!X855^(1/3)*COS(('OddsRatio_working_3-way'!Y855+2*PI())/3)</f>
        <v>#VALUE!</v>
      </c>
      <c r="AB855" s="11" t="e">
        <f>'OddsRatio_working_3-way'!X855^(1/3)*COS(('OddsRatio_working_3-way'!Y855+4*PI())/3)</f>
        <v>#VALUE!</v>
      </c>
      <c r="AC855" s="11" t="e">
        <f>'OddsRatio_working_3-way'!X855^(1/3)*SIN('OddsRatio_working_3-way'!Y855/3)</f>
        <v>#VALUE!</v>
      </c>
      <c r="AD855" s="11" t="e">
        <f>'OddsRatio_working_3-way'!X855^(1/3)*SIN(('OddsRatio_working_3-way'!Y855+2*PI())/3)</f>
        <v>#VALUE!</v>
      </c>
      <c r="AE855" s="11" t="e">
        <f>'OddsRatio_working_3-way'!X855^(1/3)*SIN(('OddsRatio_working_3-way'!Y855+4*PI())/3)</f>
        <v>#VALUE!</v>
      </c>
      <c r="AF855" s="11" t="e">
        <f>-'OddsRatio_working_3-way'!U855/(3*'OddsRatio_working_3-way'!X855^(1/3))*COS(('OddsRatio_working_3-way'!Y855)/3)</f>
        <v>#VALUE!</v>
      </c>
      <c r="AG855" s="11" t="e">
        <f>-'OddsRatio_working_3-way'!U855/(3*'OddsRatio_working_3-way'!X855^(1/3))*COS(('OddsRatio_working_3-way'!Y855+2*PI())/3)</f>
        <v>#VALUE!</v>
      </c>
      <c r="AH855" s="11" t="e">
        <f>-'OddsRatio_working_3-way'!U855/(3*'OddsRatio_working_3-way'!X855^(1/3))*COS(('OddsRatio_working_3-way'!Y855+4*PI())/3)</f>
        <v>#VALUE!</v>
      </c>
      <c r="AI855" s="11" t="e">
        <f>'OddsRatio_working_3-way'!U855/(3*'OddsRatio_working_3-way'!X855^(1/3))*SIN(('OddsRatio_working_3-way'!Y855)/3)</f>
        <v>#VALUE!</v>
      </c>
      <c r="AJ855" s="11" t="e">
        <f>'OddsRatio_working_3-way'!U855/(3*'OddsRatio_working_3-way'!X855^(1/3))*SIN(('OddsRatio_working_3-way'!Y855+2*PI())/3)</f>
        <v>#VALUE!</v>
      </c>
      <c r="AK855" s="11" t="e">
        <f>'OddsRatio_working_3-way'!U855/(3*'OddsRatio_working_3-way'!X855^(1/3))*SIN(('OddsRatio_working_3-way'!Y855+4*PI())/3)</f>
        <v>#VALUE!</v>
      </c>
      <c r="AL855" s="11" t="e">
        <f>'OddsRatio_working_3-way'!Z855+'OddsRatio_working_3-way'!AF855</f>
        <v>#VALUE!</v>
      </c>
      <c r="AM855" s="11" t="e">
        <f>'OddsRatio_working_3-way'!AA855+'OddsRatio_working_3-way'!AG855</f>
        <v>#VALUE!</v>
      </c>
      <c r="AN855" s="11" t="e">
        <f>'OddsRatio_working_3-way'!AB855+'OddsRatio_working_3-way'!AH855</f>
        <v>#VALUE!</v>
      </c>
      <c r="AO855" s="11" t="e">
        <f>'OddsRatio_working_3-way'!AC855+'OddsRatio_working_3-way'!AI855</f>
        <v>#VALUE!</v>
      </c>
      <c r="AP855" s="11" t="e">
        <f>'OddsRatio_working_3-way'!AD855+'OddsRatio_working_3-way'!AJ855</f>
        <v>#VALUE!</v>
      </c>
      <c r="AQ855" s="11" t="e">
        <f>'OddsRatio_working_3-way'!AE855+'OddsRatio_working_3-way'!AK855</f>
        <v>#VALUE!</v>
      </c>
      <c r="AR855" s="10" t="str">
        <f>IF(A855="","",IF(('OddsRatio_working_3-way'!X855=0),IF(Q855&gt;0,-Q855^(1/3),(-Q855)^(1/3)),'OddsRatio_working_3-way'!AL855-'OddsRatio_working_3-way'!R855/3))</f>
        <v/>
      </c>
      <c r="AS855" s="11" t="e">
        <f>IF(('OddsRatio_working_3-way'!X855=0),IF(Q855&gt;0,-Q855^(1/3),(-Q855)^(1/3)),'OddsRatio_working_3-way'!AM855-'OddsRatio_working_3-way'!R855/3)</f>
        <v>#VALUE!</v>
      </c>
      <c r="AT855" s="11" t="e">
        <f>IF(('OddsRatio_working_3-way'!X855=0),IF(Q855&gt;0,-Q855^(1/3),(-Q855)^(1/3)),'OddsRatio_working_3-way'!AN855-'OddsRatio_working_3-way'!R855/3)</f>
        <v>#VALUE!</v>
      </c>
      <c r="AU855" s="11" t="e">
        <f>IF(('OddsRatio_working_3-way'!X855=0),0,'OddsRatio_working_3-way'!AO855)</f>
        <v>#VALUE!</v>
      </c>
      <c r="AV855" s="11" t="e">
        <f>IF(('OddsRatio_working_3-way'!X855=0),0,'OddsRatio_working_3-way'!AP855)</f>
        <v>#VALUE!</v>
      </c>
      <c r="AW855" s="11" t="e">
        <f>IF(('OddsRatio_working_3-way'!X855=0),0,'OddsRatio_working_3-way'!AQ855)</f>
        <v>#VALUE!</v>
      </c>
    </row>
    <row r="856" spans="1:4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9" t="e">
        <f t="shared" si="182"/>
        <v>#VALUE!</v>
      </c>
      <c r="E856" s="9" t="e">
        <f t="shared" si="183"/>
        <v>#VALUE!</v>
      </c>
      <c r="F856" s="9" t="e">
        <f t="shared" si="184"/>
        <v>#VALUE!</v>
      </c>
      <c r="G856" s="9" t="str">
        <f t="shared" si="185"/>
        <v/>
      </c>
      <c r="H856" s="9" t="str">
        <f t="shared" si="186"/>
        <v/>
      </c>
      <c r="I856" s="9" t="str">
        <f t="shared" si="187"/>
        <v/>
      </c>
      <c r="J856" s="9" t="str">
        <f t="shared" si="188"/>
        <v/>
      </c>
      <c r="K856" s="11" t="e">
        <f t="shared" si="189"/>
        <v>#VALUE!</v>
      </c>
      <c r="L856" s="11" t="e">
        <f t="shared" si="190"/>
        <v>#VALUE!</v>
      </c>
      <c r="M856" s="11" t="e">
        <f t="shared" si="191"/>
        <v>#VALUE!</v>
      </c>
      <c r="N856" s="11" t="e">
        <f>'OddsRatio_working_3-way'!K856+'OddsRatio_working_3-way'!L856+'OddsRatio_working_3-way'!M856-('OddsRatio_working_3-way'!K856*'OddsRatio_working_3-way'!L856)-('OddsRatio_working_3-way'!K856*'OddsRatio_working_3-way'!M856)-('OddsRatio_working_3-way'!L856*'OddsRatio_working_3-way'!M856)+('OddsRatio_working_3-way'!K856*'OddsRatio_working_3-way'!L856*'OddsRatio_working_3-way'!M856)-1</f>
        <v>#VALUE!</v>
      </c>
      <c r="O856" s="11">
        <f>0</f>
        <v>0</v>
      </c>
      <c r="P856" s="11" t="e">
        <f>('OddsRatio_working_3-way'!K856*'OddsRatio_working_3-way'!L856)+('OddsRatio_working_3-way'!K856*'OddsRatio_working_3-way'!M856)+('OddsRatio_working_3-way'!L856*'OddsRatio_working_3-way'!M856)-(3*'OddsRatio_working_3-way'!K856*'OddsRatio_working_3-way'!L856*'OddsRatio_working_3-way'!M856)</f>
        <v>#VALUE!</v>
      </c>
      <c r="Q856" s="11" t="e">
        <f>2*'OddsRatio_working_3-way'!K856*'OddsRatio_working_3-way'!L856*'OddsRatio_working_3-way'!M856</f>
        <v>#VALUE!</v>
      </c>
      <c r="R856" s="11" t="e">
        <f t="shared" si="192"/>
        <v>#VALUE!</v>
      </c>
      <c r="S856" s="11" t="e">
        <f t="shared" si="193"/>
        <v>#VALUE!</v>
      </c>
      <c r="T856" s="11" t="e">
        <f t="shared" si="194"/>
        <v>#VALUE!</v>
      </c>
      <c r="U856" s="11" t="e">
        <f>'OddsRatio_working_3-way'!S856-'OddsRatio_working_3-way'!R856^2/3</f>
        <v>#VALUE!</v>
      </c>
      <c r="V856" s="11" t="e">
        <f>'OddsRatio_working_3-way'!S856*'OddsRatio_working_3-way'!R856/3-2*'OddsRatio_working_3-way'!R856^3/27-'OddsRatio_working_3-way'!T856</f>
        <v>#VALUE!</v>
      </c>
      <c r="W856" s="11" t="e">
        <f>'OddsRatio_working_3-way'!V856^2+4*'OddsRatio_working_3-way'!U856^3/27</f>
        <v>#VALUE!</v>
      </c>
      <c r="X856" s="11" t="e">
        <f>IF('OddsRatio_working_3-way'!W856&gt;0,IF(ABS('OddsRatio_working_3-way'!V856+SQRT('OddsRatio_working_3-way'!W856))/2&gt;0,ABS('OddsRatio_working_3-way'!V856+SQRT('OddsRatio_working_3-way'!W856))/2,ABS('OddsRatio_working_3-way'!V856-SQRT('OddsRatio_working_3-way'!W856))/2),SQRT(-'OddsRatio_working_3-way'!U856^3/27))</f>
        <v>#VALUE!</v>
      </c>
      <c r="Y856" s="11" t="e">
        <f>IF('OddsRatio_working_3-way'!W856&gt;=0,IF('OddsRatio_working_3-way'!V856+SQRT('OddsRatio_working_3-way'!W856)&gt;0,0,PI()),ACOS('OddsRatio_working_3-way'!V856/(2*'OddsRatio_working_3-way'!X856)))</f>
        <v>#VALUE!</v>
      </c>
      <c r="Z856" s="11" t="e">
        <f>'OddsRatio_working_3-way'!X856^(1/3)*COS('OddsRatio_working_3-way'!Y856/3)</f>
        <v>#VALUE!</v>
      </c>
      <c r="AA856" s="11" t="e">
        <f>'OddsRatio_working_3-way'!X856^(1/3)*COS(('OddsRatio_working_3-way'!Y856+2*PI())/3)</f>
        <v>#VALUE!</v>
      </c>
      <c r="AB856" s="11" t="e">
        <f>'OddsRatio_working_3-way'!X856^(1/3)*COS(('OddsRatio_working_3-way'!Y856+4*PI())/3)</f>
        <v>#VALUE!</v>
      </c>
      <c r="AC856" s="11" t="e">
        <f>'OddsRatio_working_3-way'!X856^(1/3)*SIN('OddsRatio_working_3-way'!Y856/3)</f>
        <v>#VALUE!</v>
      </c>
      <c r="AD856" s="11" t="e">
        <f>'OddsRatio_working_3-way'!X856^(1/3)*SIN(('OddsRatio_working_3-way'!Y856+2*PI())/3)</f>
        <v>#VALUE!</v>
      </c>
      <c r="AE856" s="11" t="e">
        <f>'OddsRatio_working_3-way'!X856^(1/3)*SIN(('OddsRatio_working_3-way'!Y856+4*PI())/3)</f>
        <v>#VALUE!</v>
      </c>
      <c r="AF856" s="11" t="e">
        <f>-'OddsRatio_working_3-way'!U856/(3*'OddsRatio_working_3-way'!X856^(1/3))*COS(('OddsRatio_working_3-way'!Y856)/3)</f>
        <v>#VALUE!</v>
      </c>
      <c r="AG856" s="11" t="e">
        <f>-'OddsRatio_working_3-way'!U856/(3*'OddsRatio_working_3-way'!X856^(1/3))*COS(('OddsRatio_working_3-way'!Y856+2*PI())/3)</f>
        <v>#VALUE!</v>
      </c>
      <c r="AH856" s="11" t="e">
        <f>-'OddsRatio_working_3-way'!U856/(3*'OddsRatio_working_3-way'!X856^(1/3))*COS(('OddsRatio_working_3-way'!Y856+4*PI())/3)</f>
        <v>#VALUE!</v>
      </c>
      <c r="AI856" s="11" t="e">
        <f>'OddsRatio_working_3-way'!U856/(3*'OddsRatio_working_3-way'!X856^(1/3))*SIN(('OddsRatio_working_3-way'!Y856)/3)</f>
        <v>#VALUE!</v>
      </c>
      <c r="AJ856" s="11" t="e">
        <f>'OddsRatio_working_3-way'!U856/(3*'OddsRatio_working_3-way'!X856^(1/3))*SIN(('OddsRatio_working_3-way'!Y856+2*PI())/3)</f>
        <v>#VALUE!</v>
      </c>
      <c r="AK856" s="11" t="e">
        <f>'OddsRatio_working_3-way'!U856/(3*'OddsRatio_working_3-way'!X856^(1/3))*SIN(('OddsRatio_working_3-way'!Y856+4*PI())/3)</f>
        <v>#VALUE!</v>
      </c>
      <c r="AL856" s="11" t="e">
        <f>'OddsRatio_working_3-way'!Z856+'OddsRatio_working_3-way'!AF856</f>
        <v>#VALUE!</v>
      </c>
      <c r="AM856" s="11" t="e">
        <f>'OddsRatio_working_3-way'!AA856+'OddsRatio_working_3-way'!AG856</f>
        <v>#VALUE!</v>
      </c>
      <c r="AN856" s="11" t="e">
        <f>'OddsRatio_working_3-way'!AB856+'OddsRatio_working_3-way'!AH856</f>
        <v>#VALUE!</v>
      </c>
      <c r="AO856" s="11" t="e">
        <f>'OddsRatio_working_3-way'!AC856+'OddsRatio_working_3-way'!AI856</f>
        <v>#VALUE!</v>
      </c>
      <c r="AP856" s="11" t="e">
        <f>'OddsRatio_working_3-way'!AD856+'OddsRatio_working_3-way'!AJ856</f>
        <v>#VALUE!</v>
      </c>
      <c r="AQ856" s="11" t="e">
        <f>'OddsRatio_working_3-way'!AE856+'OddsRatio_working_3-way'!AK856</f>
        <v>#VALUE!</v>
      </c>
      <c r="AR856" s="10" t="str">
        <f>IF(A856="","",IF(('OddsRatio_working_3-way'!X856=0),IF(Q856&gt;0,-Q856^(1/3),(-Q856)^(1/3)),'OddsRatio_working_3-way'!AL856-'OddsRatio_working_3-way'!R856/3))</f>
        <v/>
      </c>
      <c r="AS856" s="11" t="e">
        <f>IF(('OddsRatio_working_3-way'!X856=0),IF(Q856&gt;0,-Q856^(1/3),(-Q856)^(1/3)),'OddsRatio_working_3-way'!AM856-'OddsRatio_working_3-way'!R856/3)</f>
        <v>#VALUE!</v>
      </c>
      <c r="AT856" s="11" t="e">
        <f>IF(('OddsRatio_working_3-way'!X856=0),IF(Q856&gt;0,-Q856^(1/3),(-Q856)^(1/3)),'OddsRatio_working_3-way'!AN856-'OddsRatio_working_3-way'!R856/3)</f>
        <v>#VALUE!</v>
      </c>
      <c r="AU856" s="11" t="e">
        <f>IF(('OddsRatio_working_3-way'!X856=0),0,'OddsRatio_working_3-way'!AO856)</f>
        <v>#VALUE!</v>
      </c>
      <c r="AV856" s="11" t="e">
        <f>IF(('OddsRatio_working_3-way'!X856=0),0,'OddsRatio_working_3-way'!AP856)</f>
        <v>#VALUE!</v>
      </c>
      <c r="AW856" s="11" t="e">
        <f>IF(('OddsRatio_working_3-way'!X856=0),0,'OddsRatio_working_3-way'!AQ856)</f>
        <v>#VALUE!</v>
      </c>
    </row>
    <row r="857" spans="1:4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9" t="e">
        <f t="shared" si="182"/>
        <v>#VALUE!</v>
      </c>
      <c r="E857" s="9" t="e">
        <f t="shared" si="183"/>
        <v>#VALUE!</v>
      </c>
      <c r="F857" s="9" t="e">
        <f t="shared" si="184"/>
        <v>#VALUE!</v>
      </c>
      <c r="G857" s="9" t="str">
        <f t="shared" si="185"/>
        <v/>
      </c>
      <c r="H857" s="9" t="str">
        <f t="shared" si="186"/>
        <v/>
      </c>
      <c r="I857" s="9" t="str">
        <f t="shared" si="187"/>
        <v/>
      </c>
      <c r="J857" s="9" t="str">
        <f t="shared" si="188"/>
        <v/>
      </c>
      <c r="K857" s="11" t="e">
        <f t="shared" si="189"/>
        <v>#VALUE!</v>
      </c>
      <c r="L857" s="11" t="e">
        <f t="shared" si="190"/>
        <v>#VALUE!</v>
      </c>
      <c r="M857" s="11" t="e">
        <f t="shared" si="191"/>
        <v>#VALUE!</v>
      </c>
      <c r="N857" s="11" t="e">
        <f>'OddsRatio_working_3-way'!K857+'OddsRatio_working_3-way'!L857+'OddsRatio_working_3-way'!M857-('OddsRatio_working_3-way'!K857*'OddsRatio_working_3-way'!L857)-('OddsRatio_working_3-way'!K857*'OddsRatio_working_3-way'!M857)-('OddsRatio_working_3-way'!L857*'OddsRatio_working_3-way'!M857)+('OddsRatio_working_3-way'!K857*'OddsRatio_working_3-way'!L857*'OddsRatio_working_3-way'!M857)-1</f>
        <v>#VALUE!</v>
      </c>
      <c r="O857" s="11">
        <f>0</f>
        <v>0</v>
      </c>
      <c r="P857" s="11" t="e">
        <f>('OddsRatio_working_3-way'!K857*'OddsRatio_working_3-way'!L857)+('OddsRatio_working_3-way'!K857*'OddsRatio_working_3-way'!M857)+('OddsRatio_working_3-way'!L857*'OddsRatio_working_3-way'!M857)-(3*'OddsRatio_working_3-way'!K857*'OddsRatio_working_3-way'!L857*'OddsRatio_working_3-way'!M857)</f>
        <v>#VALUE!</v>
      </c>
      <c r="Q857" s="11" t="e">
        <f>2*'OddsRatio_working_3-way'!K857*'OddsRatio_working_3-way'!L857*'OddsRatio_working_3-way'!M857</f>
        <v>#VALUE!</v>
      </c>
      <c r="R857" s="11" t="e">
        <f t="shared" si="192"/>
        <v>#VALUE!</v>
      </c>
      <c r="S857" s="11" t="e">
        <f t="shared" si="193"/>
        <v>#VALUE!</v>
      </c>
      <c r="T857" s="11" t="e">
        <f t="shared" si="194"/>
        <v>#VALUE!</v>
      </c>
      <c r="U857" s="11" t="e">
        <f>'OddsRatio_working_3-way'!S857-'OddsRatio_working_3-way'!R857^2/3</f>
        <v>#VALUE!</v>
      </c>
      <c r="V857" s="11" t="e">
        <f>'OddsRatio_working_3-way'!S857*'OddsRatio_working_3-way'!R857/3-2*'OddsRatio_working_3-way'!R857^3/27-'OddsRatio_working_3-way'!T857</f>
        <v>#VALUE!</v>
      </c>
      <c r="W857" s="11" t="e">
        <f>'OddsRatio_working_3-way'!V857^2+4*'OddsRatio_working_3-way'!U857^3/27</f>
        <v>#VALUE!</v>
      </c>
      <c r="X857" s="11" t="e">
        <f>IF('OddsRatio_working_3-way'!W857&gt;0,IF(ABS('OddsRatio_working_3-way'!V857+SQRT('OddsRatio_working_3-way'!W857))/2&gt;0,ABS('OddsRatio_working_3-way'!V857+SQRT('OddsRatio_working_3-way'!W857))/2,ABS('OddsRatio_working_3-way'!V857-SQRT('OddsRatio_working_3-way'!W857))/2),SQRT(-'OddsRatio_working_3-way'!U857^3/27))</f>
        <v>#VALUE!</v>
      </c>
      <c r="Y857" s="11" t="e">
        <f>IF('OddsRatio_working_3-way'!W857&gt;=0,IF('OddsRatio_working_3-way'!V857+SQRT('OddsRatio_working_3-way'!W857)&gt;0,0,PI()),ACOS('OddsRatio_working_3-way'!V857/(2*'OddsRatio_working_3-way'!X857)))</f>
        <v>#VALUE!</v>
      </c>
      <c r="Z857" s="11" t="e">
        <f>'OddsRatio_working_3-way'!X857^(1/3)*COS('OddsRatio_working_3-way'!Y857/3)</f>
        <v>#VALUE!</v>
      </c>
      <c r="AA857" s="11" t="e">
        <f>'OddsRatio_working_3-way'!X857^(1/3)*COS(('OddsRatio_working_3-way'!Y857+2*PI())/3)</f>
        <v>#VALUE!</v>
      </c>
      <c r="AB857" s="11" t="e">
        <f>'OddsRatio_working_3-way'!X857^(1/3)*COS(('OddsRatio_working_3-way'!Y857+4*PI())/3)</f>
        <v>#VALUE!</v>
      </c>
      <c r="AC857" s="11" t="e">
        <f>'OddsRatio_working_3-way'!X857^(1/3)*SIN('OddsRatio_working_3-way'!Y857/3)</f>
        <v>#VALUE!</v>
      </c>
      <c r="AD857" s="11" t="e">
        <f>'OddsRatio_working_3-way'!X857^(1/3)*SIN(('OddsRatio_working_3-way'!Y857+2*PI())/3)</f>
        <v>#VALUE!</v>
      </c>
      <c r="AE857" s="11" t="e">
        <f>'OddsRatio_working_3-way'!X857^(1/3)*SIN(('OddsRatio_working_3-way'!Y857+4*PI())/3)</f>
        <v>#VALUE!</v>
      </c>
      <c r="AF857" s="11" t="e">
        <f>-'OddsRatio_working_3-way'!U857/(3*'OddsRatio_working_3-way'!X857^(1/3))*COS(('OddsRatio_working_3-way'!Y857)/3)</f>
        <v>#VALUE!</v>
      </c>
      <c r="AG857" s="11" t="e">
        <f>-'OddsRatio_working_3-way'!U857/(3*'OddsRatio_working_3-way'!X857^(1/3))*COS(('OddsRatio_working_3-way'!Y857+2*PI())/3)</f>
        <v>#VALUE!</v>
      </c>
      <c r="AH857" s="11" t="e">
        <f>-'OddsRatio_working_3-way'!U857/(3*'OddsRatio_working_3-way'!X857^(1/3))*COS(('OddsRatio_working_3-way'!Y857+4*PI())/3)</f>
        <v>#VALUE!</v>
      </c>
      <c r="AI857" s="11" t="e">
        <f>'OddsRatio_working_3-way'!U857/(3*'OddsRatio_working_3-way'!X857^(1/3))*SIN(('OddsRatio_working_3-way'!Y857)/3)</f>
        <v>#VALUE!</v>
      </c>
      <c r="AJ857" s="11" t="e">
        <f>'OddsRatio_working_3-way'!U857/(3*'OddsRatio_working_3-way'!X857^(1/3))*SIN(('OddsRatio_working_3-way'!Y857+2*PI())/3)</f>
        <v>#VALUE!</v>
      </c>
      <c r="AK857" s="11" t="e">
        <f>'OddsRatio_working_3-way'!U857/(3*'OddsRatio_working_3-way'!X857^(1/3))*SIN(('OddsRatio_working_3-way'!Y857+4*PI())/3)</f>
        <v>#VALUE!</v>
      </c>
      <c r="AL857" s="11" t="e">
        <f>'OddsRatio_working_3-way'!Z857+'OddsRatio_working_3-way'!AF857</f>
        <v>#VALUE!</v>
      </c>
      <c r="AM857" s="11" t="e">
        <f>'OddsRatio_working_3-way'!AA857+'OddsRatio_working_3-way'!AG857</f>
        <v>#VALUE!</v>
      </c>
      <c r="AN857" s="11" t="e">
        <f>'OddsRatio_working_3-way'!AB857+'OddsRatio_working_3-way'!AH857</f>
        <v>#VALUE!</v>
      </c>
      <c r="AO857" s="11" t="e">
        <f>'OddsRatio_working_3-way'!AC857+'OddsRatio_working_3-way'!AI857</f>
        <v>#VALUE!</v>
      </c>
      <c r="AP857" s="11" t="e">
        <f>'OddsRatio_working_3-way'!AD857+'OddsRatio_working_3-way'!AJ857</f>
        <v>#VALUE!</v>
      </c>
      <c r="AQ857" s="11" t="e">
        <f>'OddsRatio_working_3-way'!AE857+'OddsRatio_working_3-way'!AK857</f>
        <v>#VALUE!</v>
      </c>
      <c r="AR857" s="10" t="str">
        <f>IF(A857="","",IF(('OddsRatio_working_3-way'!X857=0),IF(Q857&gt;0,-Q857^(1/3),(-Q857)^(1/3)),'OddsRatio_working_3-way'!AL857-'OddsRatio_working_3-way'!R857/3))</f>
        <v/>
      </c>
      <c r="AS857" s="11" t="e">
        <f>IF(('OddsRatio_working_3-way'!X857=0),IF(Q857&gt;0,-Q857^(1/3),(-Q857)^(1/3)),'OddsRatio_working_3-way'!AM857-'OddsRatio_working_3-way'!R857/3)</f>
        <v>#VALUE!</v>
      </c>
      <c r="AT857" s="11" t="e">
        <f>IF(('OddsRatio_working_3-way'!X857=0),IF(Q857&gt;0,-Q857^(1/3),(-Q857)^(1/3)),'OddsRatio_working_3-way'!AN857-'OddsRatio_working_3-way'!R857/3)</f>
        <v>#VALUE!</v>
      </c>
      <c r="AU857" s="11" t="e">
        <f>IF(('OddsRatio_working_3-way'!X857=0),0,'OddsRatio_working_3-way'!AO857)</f>
        <v>#VALUE!</v>
      </c>
      <c r="AV857" s="11" t="e">
        <f>IF(('OddsRatio_working_3-way'!X857=0),0,'OddsRatio_working_3-way'!AP857)</f>
        <v>#VALUE!</v>
      </c>
      <c r="AW857" s="11" t="e">
        <f>IF(('OddsRatio_working_3-way'!X857=0),0,'OddsRatio_working_3-way'!AQ857)</f>
        <v>#VALUE!</v>
      </c>
    </row>
    <row r="858" spans="1:4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9" t="e">
        <f t="shared" si="182"/>
        <v>#VALUE!</v>
      </c>
      <c r="E858" s="9" t="e">
        <f t="shared" si="183"/>
        <v>#VALUE!</v>
      </c>
      <c r="F858" s="9" t="e">
        <f t="shared" si="184"/>
        <v>#VALUE!</v>
      </c>
      <c r="G858" s="9" t="str">
        <f t="shared" si="185"/>
        <v/>
      </c>
      <c r="H858" s="9" t="str">
        <f t="shared" si="186"/>
        <v/>
      </c>
      <c r="I858" s="9" t="str">
        <f t="shared" si="187"/>
        <v/>
      </c>
      <c r="J858" s="9" t="str">
        <f t="shared" si="188"/>
        <v/>
      </c>
      <c r="K858" s="11" t="e">
        <f t="shared" si="189"/>
        <v>#VALUE!</v>
      </c>
      <c r="L858" s="11" t="e">
        <f t="shared" si="190"/>
        <v>#VALUE!</v>
      </c>
      <c r="M858" s="11" t="e">
        <f t="shared" si="191"/>
        <v>#VALUE!</v>
      </c>
      <c r="N858" s="11" t="e">
        <f>'OddsRatio_working_3-way'!K858+'OddsRatio_working_3-way'!L858+'OddsRatio_working_3-way'!M858-('OddsRatio_working_3-way'!K858*'OddsRatio_working_3-way'!L858)-('OddsRatio_working_3-way'!K858*'OddsRatio_working_3-way'!M858)-('OddsRatio_working_3-way'!L858*'OddsRatio_working_3-way'!M858)+('OddsRatio_working_3-way'!K858*'OddsRatio_working_3-way'!L858*'OddsRatio_working_3-way'!M858)-1</f>
        <v>#VALUE!</v>
      </c>
      <c r="O858" s="11">
        <f>0</f>
        <v>0</v>
      </c>
      <c r="P858" s="11" t="e">
        <f>('OddsRatio_working_3-way'!K858*'OddsRatio_working_3-way'!L858)+('OddsRatio_working_3-way'!K858*'OddsRatio_working_3-way'!M858)+('OddsRatio_working_3-way'!L858*'OddsRatio_working_3-way'!M858)-(3*'OddsRatio_working_3-way'!K858*'OddsRatio_working_3-way'!L858*'OddsRatio_working_3-way'!M858)</f>
        <v>#VALUE!</v>
      </c>
      <c r="Q858" s="11" t="e">
        <f>2*'OddsRatio_working_3-way'!K858*'OddsRatio_working_3-way'!L858*'OddsRatio_working_3-way'!M858</f>
        <v>#VALUE!</v>
      </c>
      <c r="R858" s="11" t="e">
        <f t="shared" si="192"/>
        <v>#VALUE!</v>
      </c>
      <c r="S858" s="11" t="e">
        <f t="shared" si="193"/>
        <v>#VALUE!</v>
      </c>
      <c r="T858" s="11" t="e">
        <f t="shared" si="194"/>
        <v>#VALUE!</v>
      </c>
      <c r="U858" s="11" t="e">
        <f>'OddsRatio_working_3-way'!S858-'OddsRatio_working_3-way'!R858^2/3</f>
        <v>#VALUE!</v>
      </c>
      <c r="V858" s="11" t="e">
        <f>'OddsRatio_working_3-way'!S858*'OddsRatio_working_3-way'!R858/3-2*'OddsRatio_working_3-way'!R858^3/27-'OddsRatio_working_3-way'!T858</f>
        <v>#VALUE!</v>
      </c>
      <c r="W858" s="11" t="e">
        <f>'OddsRatio_working_3-way'!V858^2+4*'OddsRatio_working_3-way'!U858^3/27</f>
        <v>#VALUE!</v>
      </c>
      <c r="X858" s="11" t="e">
        <f>IF('OddsRatio_working_3-way'!W858&gt;0,IF(ABS('OddsRatio_working_3-way'!V858+SQRT('OddsRatio_working_3-way'!W858))/2&gt;0,ABS('OddsRatio_working_3-way'!V858+SQRT('OddsRatio_working_3-way'!W858))/2,ABS('OddsRatio_working_3-way'!V858-SQRT('OddsRatio_working_3-way'!W858))/2),SQRT(-'OddsRatio_working_3-way'!U858^3/27))</f>
        <v>#VALUE!</v>
      </c>
      <c r="Y858" s="11" t="e">
        <f>IF('OddsRatio_working_3-way'!W858&gt;=0,IF('OddsRatio_working_3-way'!V858+SQRT('OddsRatio_working_3-way'!W858)&gt;0,0,PI()),ACOS('OddsRatio_working_3-way'!V858/(2*'OddsRatio_working_3-way'!X858)))</f>
        <v>#VALUE!</v>
      </c>
      <c r="Z858" s="11" t="e">
        <f>'OddsRatio_working_3-way'!X858^(1/3)*COS('OddsRatio_working_3-way'!Y858/3)</f>
        <v>#VALUE!</v>
      </c>
      <c r="AA858" s="11" t="e">
        <f>'OddsRatio_working_3-way'!X858^(1/3)*COS(('OddsRatio_working_3-way'!Y858+2*PI())/3)</f>
        <v>#VALUE!</v>
      </c>
      <c r="AB858" s="11" t="e">
        <f>'OddsRatio_working_3-way'!X858^(1/3)*COS(('OddsRatio_working_3-way'!Y858+4*PI())/3)</f>
        <v>#VALUE!</v>
      </c>
      <c r="AC858" s="11" t="e">
        <f>'OddsRatio_working_3-way'!X858^(1/3)*SIN('OddsRatio_working_3-way'!Y858/3)</f>
        <v>#VALUE!</v>
      </c>
      <c r="AD858" s="11" t="e">
        <f>'OddsRatio_working_3-way'!X858^(1/3)*SIN(('OddsRatio_working_3-way'!Y858+2*PI())/3)</f>
        <v>#VALUE!</v>
      </c>
      <c r="AE858" s="11" t="e">
        <f>'OddsRatio_working_3-way'!X858^(1/3)*SIN(('OddsRatio_working_3-way'!Y858+4*PI())/3)</f>
        <v>#VALUE!</v>
      </c>
      <c r="AF858" s="11" t="e">
        <f>-'OddsRatio_working_3-way'!U858/(3*'OddsRatio_working_3-way'!X858^(1/3))*COS(('OddsRatio_working_3-way'!Y858)/3)</f>
        <v>#VALUE!</v>
      </c>
      <c r="AG858" s="11" t="e">
        <f>-'OddsRatio_working_3-way'!U858/(3*'OddsRatio_working_3-way'!X858^(1/3))*COS(('OddsRatio_working_3-way'!Y858+2*PI())/3)</f>
        <v>#VALUE!</v>
      </c>
      <c r="AH858" s="11" t="e">
        <f>-'OddsRatio_working_3-way'!U858/(3*'OddsRatio_working_3-way'!X858^(1/3))*COS(('OddsRatio_working_3-way'!Y858+4*PI())/3)</f>
        <v>#VALUE!</v>
      </c>
      <c r="AI858" s="11" t="e">
        <f>'OddsRatio_working_3-way'!U858/(3*'OddsRatio_working_3-way'!X858^(1/3))*SIN(('OddsRatio_working_3-way'!Y858)/3)</f>
        <v>#VALUE!</v>
      </c>
      <c r="AJ858" s="11" t="e">
        <f>'OddsRatio_working_3-way'!U858/(3*'OddsRatio_working_3-way'!X858^(1/3))*SIN(('OddsRatio_working_3-way'!Y858+2*PI())/3)</f>
        <v>#VALUE!</v>
      </c>
      <c r="AK858" s="11" t="e">
        <f>'OddsRatio_working_3-way'!U858/(3*'OddsRatio_working_3-way'!X858^(1/3))*SIN(('OddsRatio_working_3-way'!Y858+4*PI())/3)</f>
        <v>#VALUE!</v>
      </c>
      <c r="AL858" s="11" t="e">
        <f>'OddsRatio_working_3-way'!Z858+'OddsRatio_working_3-way'!AF858</f>
        <v>#VALUE!</v>
      </c>
      <c r="AM858" s="11" t="e">
        <f>'OddsRatio_working_3-way'!AA858+'OddsRatio_working_3-way'!AG858</f>
        <v>#VALUE!</v>
      </c>
      <c r="AN858" s="11" t="e">
        <f>'OddsRatio_working_3-way'!AB858+'OddsRatio_working_3-way'!AH858</f>
        <v>#VALUE!</v>
      </c>
      <c r="AO858" s="11" t="e">
        <f>'OddsRatio_working_3-way'!AC858+'OddsRatio_working_3-way'!AI858</f>
        <v>#VALUE!</v>
      </c>
      <c r="AP858" s="11" t="e">
        <f>'OddsRatio_working_3-way'!AD858+'OddsRatio_working_3-way'!AJ858</f>
        <v>#VALUE!</v>
      </c>
      <c r="AQ858" s="11" t="e">
        <f>'OddsRatio_working_3-way'!AE858+'OddsRatio_working_3-way'!AK858</f>
        <v>#VALUE!</v>
      </c>
      <c r="AR858" s="10" t="str">
        <f>IF(A858="","",IF(('OddsRatio_working_3-way'!X858=0),IF(Q858&gt;0,-Q858^(1/3),(-Q858)^(1/3)),'OddsRatio_working_3-way'!AL858-'OddsRatio_working_3-way'!R858/3))</f>
        <v/>
      </c>
      <c r="AS858" s="11" t="e">
        <f>IF(('OddsRatio_working_3-way'!X858=0),IF(Q858&gt;0,-Q858^(1/3),(-Q858)^(1/3)),'OddsRatio_working_3-way'!AM858-'OddsRatio_working_3-way'!R858/3)</f>
        <v>#VALUE!</v>
      </c>
      <c r="AT858" s="11" t="e">
        <f>IF(('OddsRatio_working_3-way'!X858=0),IF(Q858&gt;0,-Q858^(1/3),(-Q858)^(1/3)),'OddsRatio_working_3-way'!AN858-'OddsRatio_working_3-way'!R858/3)</f>
        <v>#VALUE!</v>
      </c>
      <c r="AU858" s="11" t="e">
        <f>IF(('OddsRatio_working_3-way'!X858=0),0,'OddsRatio_working_3-way'!AO858)</f>
        <v>#VALUE!</v>
      </c>
      <c r="AV858" s="11" t="e">
        <f>IF(('OddsRatio_working_3-way'!X858=0),0,'OddsRatio_working_3-way'!AP858)</f>
        <v>#VALUE!</v>
      </c>
      <c r="AW858" s="11" t="e">
        <f>IF(('OddsRatio_working_3-way'!X858=0),0,'OddsRatio_working_3-way'!AQ858)</f>
        <v>#VALUE!</v>
      </c>
    </row>
    <row r="859" spans="1:4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9" t="e">
        <f t="shared" si="182"/>
        <v>#VALUE!</v>
      </c>
      <c r="E859" s="9" t="e">
        <f t="shared" si="183"/>
        <v>#VALUE!</v>
      </c>
      <c r="F859" s="9" t="e">
        <f t="shared" si="184"/>
        <v>#VALUE!</v>
      </c>
      <c r="G859" s="9" t="str">
        <f t="shared" si="185"/>
        <v/>
      </c>
      <c r="H859" s="9" t="str">
        <f t="shared" si="186"/>
        <v/>
      </c>
      <c r="I859" s="9" t="str">
        <f t="shared" si="187"/>
        <v/>
      </c>
      <c r="J859" s="9" t="str">
        <f t="shared" si="188"/>
        <v/>
      </c>
      <c r="K859" s="11" t="e">
        <f t="shared" si="189"/>
        <v>#VALUE!</v>
      </c>
      <c r="L859" s="11" t="e">
        <f t="shared" si="190"/>
        <v>#VALUE!</v>
      </c>
      <c r="M859" s="11" t="e">
        <f t="shared" si="191"/>
        <v>#VALUE!</v>
      </c>
      <c r="N859" s="11" t="e">
        <f>'OddsRatio_working_3-way'!K859+'OddsRatio_working_3-way'!L859+'OddsRatio_working_3-way'!M859-('OddsRatio_working_3-way'!K859*'OddsRatio_working_3-way'!L859)-('OddsRatio_working_3-way'!K859*'OddsRatio_working_3-way'!M859)-('OddsRatio_working_3-way'!L859*'OddsRatio_working_3-way'!M859)+('OddsRatio_working_3-way'!K859*'OddsRatio_working_3-way'!L859*'OddsRatio_working_3-way'!M859)-1</f>
        <v>#VALUE!</v>
      </c>
      <c r="O859" s="11">
        <f>0</f>
        <v>0</v>
      </c>
      <c r="P859" s="11" t="e">
        <f>('OddsRatio_working_3-way'!K859*'OddsRatio_working_3-way'!L859)+('OddsRatio_working_3-way'!K859*'OddsRatio_working_3-way'!M859)+('OddsRatio_working_3-way'!L859*'OddsRatio_working_3-way'!M859)-(3*'OddsRatio_working_3-way'!K859*'OddsRatio_working_3-way'!L859*'OddsRatio_working_3-way'!M859)</f>
        <v>#VALUE!</v>
      </c>
      <c r="Q859" s="11" t="e">
        <f>2*'OddsRatio_working_3-way'!K859*'OddsRatio_working_3-way'!L859*'OddsRatio_working_3-way'!M859</f>
        <v>#VALUE!</v>
      </c>
      <c r="R859" s="11" t="e">
        <f t="shared" si="192"/>
        <v>#VALUE!</v>
      </c>
      <c r="S859" s="11" t="e">
        <f t="shared" si="193"/>
        <v>#VALUE!</v>
      </c>
      <c r="T859" s="11" t="e">
        <f t="shared" si="194"/>
        <v>#VALUE!</v>
      </c>
      <c r="U859" s="11" t="e">
        <f>'OddsRatio_working_3-way'!S859-'OddsRatio_working_3-way'!R859^2/3</f>
        <v>#VALUE!</v>
      </c>
      <c r="V859" s="11" t="e">
        <f>'OddsRatio_working_3-way'!S859*'OddsRatio_working_3-way'!R859/3-2*'OddsRatio_working_3-way'!R859^3/27-'OddsRatio_working_3-way'!T859</f>
        <v>#VALUE!</v>
      </c>
      <c r="W859" s="11" t="e">
        <f>'OddsRatio_working_3-way'!V859^2+4*'OddsRatio_working_3-way'!U859^3/27</f>
        <v>#VALUE!</v>
      </c>
      <c r="X859" s="11" t="e">
        <f>IF('OddsRatio_working_3-way'!W859&gt;0,IF(ABS('OddsRatio_working_3-way'!V859+SQRT('OddsRatio_working_3-way'!W859))/2&gt;0,ABS('OddsRatio_working_3-way'!V859+SQRT('OddsRatio_working_3-way'!W859))/2,ABS('OddsRatio_working_3-way'!V859-SQRT('OddsRatio_working_3-way'!W859))/2),SQRT(-'OddsRatio_working_3-way'!U859^3/27))</f>
        <v>#VALUE!</v>
      </c>
      <c r="Y859" s="11" t="e">
        <f>IF('OddsRatio_working_3-way'!W859&gt;=0,IF('OddsRatio_working_3-way'!V859+SQRT('OddsRatio_working_3-way'!W859)&gt;0,0,PI()),ACOS('OddsRatio_working_3-way'!V859/(2*'OddsRatio_working_3-way'!X859)))</f>
        <v>#VALUE!</v>
      </c>
      <c r="Z859" s="11" t="e">
        <f>'OddsRatio_working_3-way'!X859^(1/3)*COS('OddsRatio_working_3-way'!Y859/3)</f>
        <v>#VALUE!</v>
      </c>
      <c r="AA859" s="11" t="e">
        <f>'OddsRatio_working_3-way'!X859^(1/3)*COS(('OddsRatio_working_3-way'!Y859+2*PI())/3)</f>
        <v>#VALUE!</v>
      </c>
      <c r="AB859" s="11" t="e">
        <f>'OddsRatio_working_3-way'!X859^(1/3)*COS(('OddsRatio_working_3-way'!Y859+4*PI())/3)</f>
        <v>#VALUE!</v>
      </c>
      <c r="AC859" s="11" t="e">
        <f>'OddsRatio_working_3-way'!X859^(1/3)*SIN('OddsRatio_working_3-way'!Y859/3)</f>
        <v>#VALUE!</v>
      </c>
      <c r="AD859" s="11" t="e">
        <f>'OddsRatio_working_3-way'!X859^(1/3)*SIN(('OddsRatio_working_3-way'!Y859+2*PI())/3)</f>
        <v>#VALUE!</v>
      </c>
      <c r="AE859" s="11" t="e">
        <f>'OddsRatio_working_3-way'!X859^(1/3)*SIN(('OddsRatio_working_3-way'!Y859+4*PI())/3)</f>
        <v>#VALUE!</v>
      </c>
      <c r="AF859" s="11" t="e">
        <f>-'OddsRatio_working_3-way'!U859/(3*'OddsRatio_working_3-way'!X859^(1/3))*COS(('OddsRatio_working_3-way'!Y859)/3)</f>
        <v>#VALUE!</v>
      </c>
      <c r="AG859" s="11" t="e">
        <f>-'OddsRatio_working_3-way'!U859/(3*'OddsRatio_working_3-way'!X859^(1/3))*COS(('OddsRatio_working_3-way'!Y859+2*PI())/3)</f>
        <v>#VALUE!</v>
      </c>
      <c r="AH859" s="11" t="e">
        <f>-'OddsRatio_working_3-way'!U859/(3*'OddsRatio_working_3-way'!X859^(1/3))*COS(('OddsRatio_working_3-way'!Y859+4*PI())/3)</f>
        <v>#VALUE!</v>
      </c>
      <c r="AI859" s="11" t="e">
        <f>'OddsRatio_working_3-way'!U859/(3*'OddsRatio_working_3-way'!X859^(1/3))*SIN(('OddsRatio_working_3-way'!Y859)/3)</f>
        <v>#VALUE!</v>
      </c>
      <c r="AJ859" s="11" t="e">
        <f>'OddsRatio_working_3-way'!U859/(3*'OddsRatio_working_3-way'!X859^(1/3))*SIN(('OddsRatio_working_3-way'!Y859+2*PI())/3)</f>
        <v>#VALUE!</v>
      </c>
      <c r="AK859" s="11" t="e">
        <f>'OddsRatio_working_3-way'!U859/(3*'OddsRatio_working_3-way'!X859^(1/3))*SIN(('OddsRatio_working_3-way'!Y859+4*PI())/3)</f>
        <v>#VALUE!</v>
      </c>
      <c r="AL859" s="11" t="e">
        <f>'OddsRatio_working_3-way'!Z859+'OddsRatio_working_3-way'!AF859</f>
        <v>#VALUE!</v>
      </c>
      <c r="AM859" s="11" t="e">
        <f>'OddsRatio_working_3-way'!AA859+'OddsRatio_working_3-way'!AG859</f>
        <v>#VALUE!</v>
      </c>
      <c r="AN859" s="11" t="e">
        <f>'OddsRatio_working_3-way'!AB859+'OddsRatio_working_3-way'!AH859</f>
        <v>#VALUE!</v>
      </c>
      <c r="AO859" s="11" t="e">
        <f>'OddsRatio_working_3-way'!AC859+'OddsRatio_working_3-way'!AI859</f>
        <v>#VALUE!</v>
      </c>
      <c r="AP859" s="11" t="e">
        <f>'OddsRatio_working_3-way'!AD859+'OddsRatio_working_3-way'!AJ859</f>
        <v>#VALUE!</v>
      </c>
      <c r="AQ859" s="11" t="e">
        <f>'OddsRatio_working_3-way'!AE859+'OddsRatio_working_3-way'!AK859</f>
        <v>#VALUE!</v>
      </c>
      <c r="AR859" s="10" t="str">
        <f>IF(A859="","",IF(('OddsRatio_working_3-way'!X859=0),IF(Q859&gt;0,-Q859^(1/3),(-Q859)^(1/3)),'OddsRatio_working_3-way'!AL859-'OddsRatio_working_3-way'!R859/3))</f>
        <v/>
      </c>
      <c r="AS859" s="11" t="e">
        <f>IF(('OddsRatio_working_3-way'!X859=0),IF(Q859&gt;0,-Q859^(1/3),(-Q859)^(1/3)),'OddsRatio_working_3-way'!AM859-'OddsRatio_working_3-way'!R859/3)</f>
        <v>#VALUE!</v>
      </c>
      <c r="AT859" s="11" t="e">
        <f>IF(('OddsRatio_working_3-way'!X859=0),IF(Q859&gt;0,-Q859^(1/3),(-Q859)^(1/3)),'OddsRatio_working_3-way'!AN859-'OddsRatio_working_3-way'!R859/3)</f>
        <v>#VALUE!</v>
      </c>
      <c r="AU859" s="11" t="e">
        <f>IF(('OddsRatio_working_3-way'!X859=0),0,'OddsRatio_working_3-way'!AO859)</f>
        <v>#VALUE!</v>
      </c>
      <c r="AV859" s="11" t="e">
        <f>IF(('OddsRatio_working_3-way'!X859=0),0,'OddsRatio_working_3-way'!AP859)</f>
        <v>#VALUE!</v>
      </c>
      <c r="AW859" s="11" t="e">
        <f>IF(('OddsRatio_working_3-way'!X859=0),0,'OddsRatio_working_3-way'!AQ859)</f>
        <v>#VALUE!</v>
      </c>
    </row>
    <row r="860" spans="1:4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9" t="e">
        <f t="shared" si="182"/>
        <v>#VALUE!</v>
      </c>
      <c r="E860" s="9" t="e">
        <f t="shared" si="183"/>
        <v>#VALUE!</v>
      </c>
      <c r="F860" s="9" t="e">
        <f t="shared" si="184"/>
        <v>#VALUE!</v>
      </c>
      <c r="G860" s="9" t="str">
        <f t="shared" si="185"/>
        <v/>
      </c>
      <c r="H860" s="9" t="str">
        <f t="shared" si="186"/>
        <v/>
      </c>
      <c r="I860" s="9" t="str">
        <f t="shared" si="187"/>
        <v/>
      </c>
      <c r="J860" s="9" t="str">
        <f t="shared" si="188"/>
        <v/>
      </c>
      <c r="K860" s="11" t="e">
        <f t="shared" si="189"/>
        <v>#VALUE!</v>
      </c>
      <c r="L860" s="11" t="e">
        <f t="shared" si="190"/>
        <v>#VALUE!</v>
      </c>
      <c r="M860" s="11" t="e">
        <f t="shared" si="191"/>
        <v>#VALUE!</v>
      </c>
      <c r="N860" s="11" t="e">
        <f>'OddsRatio_working_3-way'!K860+'OddsRatio_working_3-way'!L860+'OddsRatio_working_3-way'!M860-('OddsRatio_working_3-way'!K860*'OddsRatio_working_3-way'!L860)-('OddsRatio_working_3-way'!K860*'OddsRatio_working_3-way'!M860)-('OddsRatio_working_3-way'!L860*'OddsRatio_working_3-way'!M860)+('OddsRatio_working_3-way'!K860*'OddsRatio_working_3-way'!L860*'OddsRatio_working_3-way'!M860)-1</f>
        <v>#VALUE!</v>
      </c>
      <c r="O860" s="11">
        <f>0</f>
        <v>0</v>
      </c>
      <c r="P860" s="11" t="e">
        <f>('OddsRatio_working_3-way'!K860*'OddsRatio_working_3-way'!L860)+('OddsRatio_working_3-way'!K860*'OddsRatio_working_3-way'!M860)+('OddsRatio_working_3-way'!L860*'OddsRatio_working_3-way'!M860)-(3*'OddsRatio_working_3-way'!K860*'OddsRatio_working_3-way'!L860*'OddsRatio_working_3-way'!M860)</f>
        <v>#VALUE!</v>
      </c>
      <c r="Q860" s="11" t="e">
        <f>2*'OddsRatio_working_3-way'!K860*'OddsRatio_working_3-way'!L860*'OddsRatio_working_3-way'!M860</f>
        <v>#VALUE!</v>
      </c>
      <c r="R860" s="11" t="e">
        <f t="shared" si="192"/>
        <v>#VALUE!</v>
      </c>
      <c r="S860" s="11" t="e">
        <f t="shared" si="193"/>
        <v>#VALUE!</v>
      </c>
      <c r="T860" s="11" t="e">
        <f t="shared" si="194"/>
        <v>#VALUE!</v>
      </c>
      <c r="U860" s="11" t="e">
        <f>'OddsRatio_working_3-way'!S860-'OddsRatio_working_3-way'!R860^2/3</f>
        <v>#VALUE!</v>
      </c>
      <c r="V860" s="11" t="e">
        <f>'OddsRatio_working_3-way'!S860*'OddsRatio_working_3-way'!R860/3-2*'OddsRatio_working_3-way'!R860^3/27-'OddsRatio_working_3-way'!T860</f>
        <v>#VALUE!</v>
      </c>
      <c r="W860" s="11" t="e">
        <f>'OddsRatio_working_3-way'!V860^2+4*'OddsRatio_working_3-way'!U860^3/27</f>
        <v>#VALUE!</v>
      </c>
      <c r="X860" s="11" t="e">
        <f>IF('OddsRatio_working_3-way'!W860&gt;0,IF(ABS('OddsRatio_working_3-way'!V860+SQRT('OddsRatio_working_3-way'!W860))/2&gt;0,ABS('OddsRatio_working_3-way'!V860+SQRT('OddsRatio_working_3-way'!W860))/2,ABS('OddsRatio_working_3-way'!V860-SQRT('OddsRatio_working_3-way'!W860))/2),SQRT(-'OddsRatio_working_3-way'!U860^3/27))</f>
        <v>#VALUE!</v>
      </c>
      <c r="Y860" s="11" t="e">
        <f>IF('OddsRatio_working_3-way'!W860&gt;=0,IF('OddsRatio_working_3-way'!V860+SQRT('OddsRatio_working_3-way'!W860)&gt;0,0,PI()),ACOS('OddsRatio_working_3-way'!V860/(2*'OddsRatio_working_3-way'!X860)))</f>
        <v>#VALUE!</v>
      </c>
      <c r="Z860" s="11" t="e">
        <f>'OddsRatio_working_3-way'!X860^(1/3)*COS('OddsRatio_working_3-way'!Y860/3)</f>
        <v>#VALUE!</v>
      </c>
      <c r="AA860" s="11" t="e">
        <f>'OddsRatio_working_3-way'!X860^(1/3)*COS(('OddsRatio_working_3-way'!Y860+2*PI())/3)</f>
        <v>#VALUE!</v>
      </c>
      <c r="AB860" s="11" t="e">
        <f>'OddsRatio_working_3-way'!X860^(1/3)*COS(('OddsRatio_working_3-way'!Y860+4*PI())/3)</f>
        <v>#VALUE!</v>
      </c>
      <c r="AC860" s="11" t="e">
        <f>'OddsRatio_working_3-way'!X860^(1/3)*SIN('OddsRatio_working_3-way'!Y860/3)</f>
        <v>#VALUE!</v>
      </c>
      <c r="AD860" s="11" t="e">
        <f>'OddsRatio_working_3-way'!X860^(1/3)*SIN(('OddsRatio_working_3-way'!Y860+2*PI())/3)</f>
        <v>#VALUE!</v>
      </c>
      <c r="AE860" s="11" t="e">
        <f>'OddsRatio_working_3-way'!X860^(1/3)*SIN(('OddsRatio_working_3-way'!Y860+4*PI())/3)</f>
        <v>#VALUE!</v>
      </c>
      <c r="AF860" s="11" t="e">
        <f>-'OddsRatio_working_3-way'!U860/(3*'OddsRatio_working_3-way'!X860^(1/3))*COS(('OddsRatio_working_3-way'!Y860)/3)</f>
        <v>#VALUE!</v>
      </c>
      <c r="AG860" s="11" t="e">
        <f>-'OddsRatio_working_3-way'!U860/(3*'OddsRatio_working_3-way'!X860^(1/3))*COS(('OddsRatio_working_3-way'!Y860+2*PI())/3)</f>
        <v>#VALUE!</v>
      </c>
      <c r="AH860" s="11" t="e">
        <f>-'OddsRatio_working_3-way'!U860/(3*'OddsRatio_working_3-way'!X860^(1/3))*COS(('OddsRatio_working_3-way'!Y860+4*PI())/3)</f>
        <v>#VALUE!</v>
      </c>
      <c r="AI860" s="11" t="e">
        <f>'OddsRatio_working_3-way'!U860/(3*'OddsRatio_working_3-way'!X860^(1/3))*SIN(('OddsRatio_working_3-way'!Y860)/3)</f>
        <v>#VALUE!</v>
      </c>
      <c r="AJ860" s="11" t="e">
        <f>'OddsRatio_working_3-way'!U860/(3*'OddsRatio_working_3-way'!X860^(1/3))*SIN(('OddsRatio_working_3-way'!Y860+2*PI())/3)</f>
        <v>#VALUE!</v>
      </c>
      <c r="AK860" s="11" t="e">
        <f>'OddsRatio_working_3-way'!U860/(3*'OddsRatio_working_3-way'!X860^(1/3))*SIN(('OddsRatio_working_3-way'!Y860+4*PI())/3)</f>
        <v>#VALUE!</v>
      </c>
      <c r="AL860" s="11" t="e">
        <f>'OddsRatio_working_3-way'!Z860+'OddsRatio_working_3-way'!AF860</f>
        <v>#VALUE!</v>
      </c>
      <c r="AM860" s="11" t="e">
        <f>'OddsRatio_working_3-way'!AA860+'OddsRatio_working_3-way'!AG860</f>
        <v>#VALUE!</v>
      </c>
      <c r="AN860" s="11" t="e">
        <f>'OddsRatio_working_3-way'!AB860+'OddsRatio_working_3-way'!AH860</f>
        <v>#VALUE!</v>
      </c>
      <c r="AO860" s="11" t="e">
        <f>'OddsRatio_working_3-way'!AC860+'OddsRatio_working_3-way'!AI860</f>
        <v>#VALUE!</v>
      </c>
      <c r="AP860" s="11" t="e">
        <f>'OddsRatio_working_3-way'!AD860+'OddsRatio_working_3-way'!AJ860</f>
        <v>#VALUE!</v>
      </c>
      <c r="AQ860" s="11" t="e">
        <f>'OddsRatio_working_3-way'!AE860+'OddsRatio_working_3-way'!AK860</f>
        <v>#VALUE!</v>
      </c>
      <c r="AR860" s="10" t="str">
        <f>IF(A860="","",IF(('OddsRatio_working_3-way'!X860=0),IF(Q860&gt;0,-Q860^(1/3),(-Q860)^(1/3)),'OddsRatio_working_3-way'!AL860-'OddsRatio_working_3-way'!R860/3))</f>
        <v/>
      </c>
      <c r="AS860" s="11" t="e">
        <f>IF(('OddsRatio_working_3-way'!X860=0),IF(Q860&gt;0,-Q860^(1/3),(-Q860)^(1/3)),'OddsRatio_working_3-way'!AM860-'OddsRatio_working_3-way'!R860/3)</f>
        <v>#VALUE!</v>
      </c>
      <c r="AT860" s="11" t="e">
        <f>IF(('OddsRatio_working_3-way'!X860=0),IF(Q860&gt;0,-Q860^(1/3),(-Q860)^(1/3)),'OddsRatio_working_3-way'!AN860-'OddsRatio_working_3-way'!R860/3)</f>
        <v>#VALUE!</v>
      </c>
      <c r="AU860" s="11" t="e">
        <f>IF(('OddsRatio_working_3-way'!X860=0),0,'OddsRatio_working_3-way'!AO860)</f>
        <v>#VALUE!</v>
      </c>
      <c r="AV860" s="11" t="e">
        <f>IF(('OddsRatio_working_3-way'!X860=0),0,'OddsRatio_working_3-way'!AP860)</f>
        <v>#VALUE!</v>
      </c>
      <c r="AW860" s="11" t="e">
        <f>IF(('OddsRatio_working_3-way'!X860=0),0,'OddsRatio_working_3-way'!AQ860)</f>
        <v>#VALUE!</v>
      </c>
    </row>
    <row r="861" spans="1:4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9" t="e">
        <f t="shared" si="182"/>
        <v>#VALUE!</v>
      </c>
      <c r="E861" s="9" t="e">
        <f t="shared" si="183"/>
        <v>#VALUE!</v>
      </c>
      <c r="F861" s="9" t="e">
        <f t="shared" si="184"/>
        <v>#VALUE!</v>
      </c>
      <c r="G861" s="9" t="str">
        <f t="shared" si="185"/>
        <v/>
      </c>
      <c r="H861" s="9" t="str">
        <f t="shared" si="186"/>
        <v/>
      </c>
      <c r="I861" s="9" t="str">
        <f t="shared" si="187"/>
        <v/>
      </c>
      <c r="J861" s="9" t="str">
        <f t="shared" si="188"/>
        <v/>
      </c>
      <c r="K861" s="11" t="e">
        <f t="shared" si="189"/>
        <v>#VALUE!</v>
      </c>
      <c r="L861" s="11" t="e">
        <f t="shared" si="190"/>
        <v>#VALUE!</v>
      </c>
      <c r="M861" s="11" t="e">
        <f t="shared" si="191"/>
        <v>#VALUE!</v>
      </c>
      <c r="N861" s="11" t="e">
        <f>'OddsRatio_working_3-way'!K861+'OddsRatio_working_3-way'!L861+'OddsRatio_working_3-way'!M861-('OddsRatio_working_3-way'!K861*'OddsRatio_working_3-way'!L861)-('OddsRatio_working_3-way'!K861*'OddsRatio_working_3-way'!M861)-('OddsRatio_working_3-way'!L861*'OddsRatio_working_3-way'!M861)+('OddsRatio_working_3-way'!K861*'OddsRatio_working_3-way'!L861*'OddsRatio_working_3-way'!M861)-1</f>
        <v>#VALUE!</v>
      </c>
      <c r="O861" s="11">
        <f>0</f>
        <v>0</v>
      </c>
      <c r="P861" s="11" t="e">
        <f>('OddsRatio_working_3-way'!K861*'OddsRatio_working_3-way'!L861)+('OddsRatio_working_3-way'!K861*'OddsRatio_working_3-way'!M861)+('OddsRatio_working_3-way'!L861*'OddsRatio_working_3-way'!M861)-(3*'OddsRatio_working_3-way'!K861*'OddsRatio_working_3-way'!L861*'OddsRatio_working_3-way'!M861)</f>
        <v>#VALUE!</v>
      </c>
      <c r="Q861" s="11" t="e">
        <f>2*'OddsRatio_working_3-way'!K861*'OddsRatio_working_3-way'!L861*'OddsRatio_working_3-way'!M861</f>
        <v>#VALUE!</v>
      </c>
      <c r="R861" s="11" t="e">
        <f t="shared" si="192"/>
        <v>#VALUE!</v>
      </c>
      <c r="S861" s="11" t="e">
        <f t="shared" si="193"/>
        <v>#VALUE!</v>
      </c>
      <c r="T861" s="11" t="e">
        <f t="shared" si="194"/>
        <v>#VALUE!</v>
      </c>
      <c r="U861" s="11" t="e">
        <f>'OddsRatio_working_3-way'!S861-'OddsRatio_working_3-way'!R861^2/3</f>
        <v>#VALUE!</v>
      </c>
      <c r="V861" s="11" t="e">
        <f>'OddsRatio_working_3-way'!S861*'OddsRatio_working_3-way'!R861/3-2*'OddsRatio_working_3-way'!R861^3/27-'OddsRatio_working_3-way'!T861</f>
        <v>#VALUE!</v>
      </c>
      <c r="W861" s="11" t="e">
        <f>'OddsRatio_working_3-way'!V861^2+4*'OddsRatio_working_3-way'!U861^3/27</f>
        <v>#VALUE!</v>
      </c>
      <c r="X861" s="11" t="e">
        <f>IF('OddsRatio_working_3-way'!W861&gt;0,IF(ABS('OddsRatio_working_3-way'!V861+SQRT('OddsRatio_working_3-way'!W861))/2&gt;0,ABS('OddsRatio_working_3-way'!V861+SQRT('OddsRatio_working_3-way'!W861))/2,ABS('OddsRatio_working_3-way'!V861-SQRT('OddsRatio_working_3-way'!W861))/2),SQRT(-'OddsRatio_working_3-way'!U861^3/27))</f>
        <v>#VALUE!</v>
      </c>
      <c r="Y861" s="11" t="e">
        <f>IF('OddsRatio_working_3-way'!W861&gt;=0,IF('OddsRatio_working_3-way'!V861+SQRT('OddsRatio_working_3-way'!W861)&gt;0,0,PI()),ACOS('OddsRatio_working_3-way'!V861/(2*'OddsRatio_working_3-way'!X861)))</f>
        <v>#VALUE!</v>
      </c>
      <c r="Z861" s="11" t="e">
        <f>'OddsRatio_working_3-way'!X861^(1/3)*COS('OddsRatio_working_3-way'!Y861/3)</f>
        <v>#VALUE!</v>
      </c>
      <c r="AA861" s="11" t="e">
        <f>'OddsRatio_working_3-way'!X861^(1/3)*COS(('OddsRatio_working_3-way'!Y861+2*PI())/3)</f>
        <v>#VALUE!</v>
      </c>
      <c r="AB861" s="11" t="e">
        <f>'OddsRatio_working_3-way'!X861^(1/3)*COS(('OddsRatio_working_3-way'!Y861+4*PI())/3)</f>
        <v>#VALUE!</v>
      </c>
      <c r="AC861" s="11" t="e">
        <f>'OddsRatio_working_3-way'!X861^(1/3)*SIN('OddsRatio_working_3-way'!Y861/3)</f>
        <v>#VALUE!</v>
      </c>
      <c r="AD861" s="11" t="e">
        <f>'OddsRatio_working_3-way'!X861^(1/3)*SIN(('OddsRatio_working_3-way'!Y861+2*PI())/3)</f>
        <v>#VALUE!</v>
      </c>
      <c r="AE861" s="11" t="e">
        <f>'OddsRatio_working_3-way'!X861^(1/3)*SIN(('OddsRatio_working_3-way'!Y861+4*PI())/3)</f>
        <v>#VALUE!</v>
      </c>
      <c r="AF861" s="11" t="e">
        <f>-'OddsRatio_working_3-way'!U861/(3*'OddsRatio_working_3-way'!X861^(1/3))*COS(('OddsRatio_working_3-way'!Y861)/3)</f>
        <v>#VALUE!</v>
      </c>
      <c r="AG861" s="11" t="e">
        <f>-'OddsRatio_working_3-way'!U861/(3*'OddsRatio_working_3-way'!X861^(1/3))*COS(('OddsRatio_working_3-way'!Y861+2*PI())/3)</f>
        <v>#VALUE!</v>
      </c>
      <c r="AH861" s="11" t="e">
        <f>-'OddsRatio_working_3-way'!U861/(3*'OddsRatio_working_3-way'!X861^(1/3))*COS(('OddsRatio_working_3-way'!Y861+4*PI())/3)</f>
        <v>#VALUE!</v>
      </c>
      <c r="AI861" s="11" t="e">
        <f>'OddsRatio_working_3-way'!U861/(3*'OddsRatio_working_3-way'!X861^(1/3))*SIN(('OddsRatio_working_3-way'!Y861)/3)</f>
        <v>#VALUE!</v>
      </c>
      <c r="AJ861" s="11" t="e">
        <f>'OddsRatio_working_3-way'!U861/(3*'OddsRatio_working_3-way'!X861^(1/3))*SIN(('OddsRatio_working_3-way'!Y861+2*PI())/3)</f>
        <v>#VALUE!</v>
      </c>
      <c r="AK861" s="11" t="e">
        <f>'OddsRatio_working_3-way'!U861/(3*'OddsRatio_working_3-way'!X861^(1/3))*SIN(('OddsRatio_working_3-way'!Y861+4*PI())/3)</f>
        <v>#VALUE!</v>
      </c>
      <c r="AL861" s="11" t="e">
        <f>'OddsRatio_working_3-way'!Z861+'OddsRatio_working_3-way'!AF861</f>
        <v>#VALUE!</v>
      </c>
      <c r="AM861" s="11" t="e">
        <f>'OddsRatio_working_3-way'!AA861+'OddsRatio_working_3-way'!AG861</f>
        <v>#VALUE!</v>
      </c>
      <c r="AN861" s="11" t="e">
        <f>'OddsRatio_working_3-way'!AB861+'OddsRatio_working_3-way'!AH861</f>
        <v>#VALUE!</v>
      </c>
      <c r="AO861" s="11" t="e">
        <f>'OddsRatio_working_3-way'!AC861+'OddsRatio_working_3-way'!AI861</f>
        <v>#VALUE!</v>
      </c>
      <c r="AP861" s="11" t="e">
        <f>'OddsRatio_working_3-way'!AD861+'OddsRatio_working_3-way'!AJ861</f>
        <v>#VALUE!</v>
      </c>
      <c r="AQ861" s="11" t="e">
        <f>'OddsRatio_working_3-way'!AE861+'OddsRatio_working_3-way'!AK861</f>
        <v>#VALUE!</v>
      </c>
      <c r="AR861" s="10" t="str">
        <f>IF(A861="","",IF(('OddsRatio_working_3-way'!X861=0),IF(Q861&gt;0,-Q861^(1/3),(-Q861)^(1/3)),'OddsRatio_working_3-way'!AL861-'OddsRatio_working_3-way'!R861/3))</f>
        <v/>
      </c>
      <c r="AS861" s="11" t="e">
        <f>IF(('OddsRatio_working_3-way'!X861=0),IF(Q861&gt;0,-Q861^(1/3),(-Q861)^(1/3)),'OddsRatio_working_3-way'!AM861-'OddsRatio_working_3-way'!R861/3)</f>
        <v>#VALUE!</v>
      </c>
      <c r="AT861" s="11" t="e">
        <f>IF(('OddsRatio_working_3-way'!X861=0),IF(Q861&gt;0,-Q861^(1/3),(-Q861)^(1/3)),'OddsRatio_working_3-way'!AN861-'OddsRatio_working_3-way'!R861/3)</f>
        <v>#VALUE!</v>
      </c>
      <c r="AU861" s="11" t="e">
        <f>IF(('OddsRatio_working_3-way'!X861=0),0,'OddsRatio_working_3-way'!AO861)</f>
        <v>#VALUE!</v>
      </c>
      <c r="AV861" s="11" t="e">
        <f>IF(('OddsRatio_working_3-way'!X861=0),0,'OddsRatio_working_3-way'!AP861)</f>
        <v>#VALUE!</v>
      </c>
      <c r="AW861" s="11" t="e">
        <f>IF(('OddsRatio_working_3-way'!X861=0),0,'OddsRatio_working_3-way'!AQ861)</f>
        <v>#VALUE!</v>
      </c>
    </row>
    <row r="862" spans="1:4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9" t="e">
        <f t="shared" si="182"/>
        <v>#VALUE!</v>
      </c>
      <c r="E862" s="9" t="e">
        <f t="shared" si="183"/>
        <v>#VALUE!</v>
      </c>
      <c r="F862" s="9" t="e">
        <f t="shared" si="184"/>
        <v>#VALUE!</v>
      </c>
      <c r="G862" s="9" t="str">
        <f t="shared" si="185"/>
        <v/>
      </c>
      <c r="H862" s="9" t="str">
        <f t="shared" si="186"/>
        <v/>
      </c>
      <c r="I862" s="9" t="str">
        <f t="shared" si="187"/>
        <v/>
      </c>
      <c r="J862" s="9" t="str">
        <f t="shared" si="188"/>
        <v/>
      </c>
      <c r="K862" s="11" t="e">
        <f t="shared" si="189"/>
        <v>#VALUE!</v>
      </c>
      <c r="L862" s="11" t="e">
        <f t="shared" si="190"/>
        <v>#VALUE!</v>
      </c>
      <c r="M862" s="11" t="e">
        <f t="shared" si="191"/>
        <v>#VALUE!</v>
      </c>
      <c r="N862" s="11" t="e">
        <f>'OddsRatio_working_3-way'!K862+'OddsRatio_working_3-way'!L862+'OddsRatio_working_3-way'!M862-('OddsRatio_working_3-way'!K862*'OddsRatio_working_3-way'!L862)-('OddsRatio_working_3-way'!K862*'OddsRatio_working_3-way'!M862)-('OddsRatio_working_3-way'!L862*'OddsRatio_working_3-way'!M862)+('OddsRatio_working_3-way'!K862*'OddsRatio_working_3-way'!L862*'OddsRatio_working_3-way'!M862)-1</f>
        <v>#VALUE!</v>
      </c>
      <c r="O862" s="11">
        <f>0</f>
        <v>0</v>
      </c>
      <c r="P862" s="11" t="e">
        <f>('OddsRatio_working_3-way'!K862*'OddsRatio_working_3-way'!L862)+('OddsRatio_working_3-way'!K862*'OddsRatio_working_3-way'!M862)+('OddsRatio_working_3-way'!L862*'OddsRatio_working_3-way'!M862)-(3*'OddsRatio_working_3-way'!K862*'OddsRatio_working_3-way'!L862*'OddsRatio_working_3-way'!M862)</f>
        <v>#VALUE!</v>
      </c>
      <c r="Q862" s="11" t="e">
        <f>2*'OddsRatio_working_3-way'!K862*'OddsRatio_working_3-way'!L862*'OddsRatio_working_3-way'!M862</f>
        <v>#VALUE!</v>
      </c>
      <c r="R862" s="11" t="e">
        <f t="shared" si="192"/>
        <v>#VALUE!</v>
      </c>
      <c r="S862" s="11" t="e">
        <f t="shared" si="193"/>
        <v>#VALUE!</v>
      </c>
      <c r="T862" s="11" t="e">
        <f t="shared" si="194"/>
        <v>#VALUE!</v>
      </c>
      <c r="U862" s="11" t="e">
        <f>'OddsRatio_working_3-way'!S862-'OddsRatio_working_3-way'!R862^2/3</f>
        <v>#VALUE!</v>
      </c>
      <c r="V862" s="11" t="e">
        <f>'OddsRatio_working_3-way'!S862*'OddsRatio_working_3-way'!R862/3-2*'OddsRatio_working_3-way'!R862^3/27-'OddsRatio_working_3-way'!T862</f>
        <v>#VALUE!</v>
      </c>
      <c r="W862" s="11" t="e">
        <f>'OddsRatio_working_3-way'!V862^2+4*'OddsRatio_working_3-way'!U862^3/27</f>
        <v>#VALUE!</v>
      </c>
      <c r="X862" s="11" t="e">
        <f>IF('OddsRatio_working_3-way'!W862&gt;0,IF(ABS('OddsRatio_working_3-way'!V862+SQRT('OddsRatio_working_3-way'!W862))/2&gt;0,ABS('OddsRatio_working_3-way'!V862+SQRT('OddsRatio_working_3-way'!W862))/2,ABS('OddsRatio_working_3-way'!V862-SQRT('OddsRatio_working_3-way'!W862))/2),SQRT(-'OddsRatio_working_3-way'!U862^3/27))</f>
        <v>#VALUE!</v>
      </c>
      <c r="Y862" s="11" t="e">
        <f>IF('OddsRatio_working_3-way'!W862&gt;=0,IF('OddsRatio_working_3-way'!V862+SQRT('OddsRatio_working_3-way'!W862)&gt;0,0,PI()),ACOS('OddsRatio_working_3-way'!V862/(2*'OddsRatio_working_3-way'!X862)))</f>
        <v>#VALUE!</v>
      </c>
      <c r="Z862" s="11" t="e">
        <f>'OddsRatio_working_3-way'!X862^(1/3)*COS('OddsRatio_working_3-way'!Y862/3)</f>
        <v>#VALUE!</v>
      </c>
      <c r="AA862" s="11" t="e">
        <f>'OddsRatio_working_3-way'!X862^(1/3)*COS(('OddsRatio_working_3-way'!Y862+2*PI())/3)</f>
        <v>#VALUE!</v>
      </c>
      <c r="AB862" s="11" t="e">
        <f>'OddsRatio_working_3-way'!X862^(1/3)*COS(('OddsRatio_working_3-way'!Y862+4*PI())/3)</f>
        <v>#VALUE!</v>
      </c>
      <c r="AC862" s="11" t="e">
        <f>'OddsRatio_working_3-way'!X862^(1/3)*SIN('OddsRatio_working_3-way'!Y862/3)</f>
        <v>#VALUE!</v>
      </c>
      <c r="AD862" s="11" t="e">
        <f>'OddsRatio_working_3-way'!X862^(1/3)*SIN(('OddsRatio_working_3-way'!Y862+2*PI())/3)</f>
        <v>#VALUE!</v>
      </c>
      <c r="AE862" s="11" t="e">
        <f>'OddsRatio_working_3-way'!X862^(1/3)*SIN(('OddsRatio_working_3-way'!Y862+4*PI())/3)</f>
        <v>#VALUE!</v>
      </c>
      <c r="AF862" s="11" t="e">
        <f>-'OddsRatio_working_3-way'!U862/(3*'OddsRatio_working_3-way'!X862^(1/3))*COS(('OddsRatio_working_3-way'!Y862)/3)</f>
        <v>#VALUE!</v>
      </c>
      <c r="AG862" s="11" t="e">
        <f>-'OddsRatio_working_3-way'!U862/(3*'OddsRatio_working_3-way'!X862^(1/3))*COS(('OddsRatio_working_3-way'!Y862+2*PI())/3)</f>
        <v>#VALUE!</v>
      </c>
      <c r="AH862" s="11" t="e">
        <f>-'OddsRatio_working_3-way'!U862/(3*'OddsRatio_working_3-way'!X862^(1/3))*COS(('OddsRatio_working_3-way'!Y862+4*PI())/3)</f>
        <v>#VALUE!</v>
      </c>
      <c r="AI862" s="11" t="e">
        <f>'OddsRatio_working_3-way'!U862/(3*'OddsRatio_working_3-way'!X862^(1/3))*SIN(('OddsRatio_working_3-way'!Y862)/3)</f>
        <v>#VALUE!</v>
      </c>
      <c r="AJ862" s="11" t="e">
        <f>'OddsRatio_working_3-way'!U862/(3*'OddsRatio_working_3-way'!X862^(1/3))*SIN(('OddsRatio_working_3-way'!Y862+2*PI())/3)</f>
        <v>#VALUE!</v>
      </c>
      <c r="AK862" s="11" t="e">
        <f>'OddsRatio_working_3-way'!U862/(3*'OddsRatio_working_3-way'!X862^(1/3))*SIN(('OddsRatio_working_3-way'!Y862+4*PI())/3)</f>
        <v>#VALUE!</v>
      </c>
      <c r="AL862" s="11" t="e">
        <f>'OddsRatio_working_3-way'!Z862+'OddsRatio_working_3-way'!AF862</f>
        <v>#VALUE!</v>
      </c>
      <c r="AM862" s="11" t="e">
        <f>'OddsRatio_working_3-way'!AA862+'OddsRatio_working_3-way'!AG862</f>
        <v>#VALUE!</v>
      </c>
      <c r="AN862" s="11" t="e">
        <f>'OddsRatio_working_3-way'!AB862+'OddsRatio_working_3-way'!AH862</f>
        <v>#VALUE!</v>
      </c>
      <c r="AO862" s="11" t="e">
        <f>'OddsRatio_working_3-way'!AC862+'OddsRatio_working_3-way'!AI862</f>
        <v>#VALUE!</v>
      </c>
      <c r="AP862" s="11" t="e">
        <f>'OddsRatio_working_3-way'!AD862+'OddsRatio_working_3-way'!AJ862</f>
        <v>#VALUE!</v>
      </c>
      <c r="AQ862" s="11" t="e">
        <f>'OddsRatio_working_3-way'!AE862+'OddsRatio_working_3-way'!AK862</f>
        <v>#VALUE!</v>
      </c>
      <c r="AR862" s="10" t="str">
        <f>IF(A862="","",IF(('OddsRatio_working_3-way'!X862=0),IF(Q862&gt;0,-Q862^(1/3),(-Q862)^(1/3)),'OddsRatio_working_3-way'!AL862-'OddsRatio_working_3-way'!R862/3))</f>
        <v/>
      </c>
      <c r="AS862" s="11" t="e">
        <f>IF(('OddsRatio_working_3-way'!X862=0),IF(Q862&gt;0,-Q862^(1/3),(-Q862)^(1/3)),'OddsRatio_working_3-way'!AM862-'OddsRatio_working_3-way'!R862/3)</f>
        <v>#VALUE!</v>
      </c>
      <c r="AT862" s="11" t="e">
        <f>IF(('OddsRatio_working_3-way'!X862=0),IF(Q862&gt;0,-Q862^(1/3),(-Q862)^(1/3)),'OddsRatio_working_3-way'!AN862-'OddsRatio_working_3-way'!R862/3)</f>
        <v>#VALUE!</v>
      </c>
      <c r="AU862" s="11" t="e">
        <f>IF(('OddsRatio_working_3-way'!X862=0),0,'OddsRatio_working_3-way'!AO862)</f>
        <v>#VALUE!</v>
      </c>
      <c r="AV862" s="11" t="e">
        <f>IF(('OddsRatio_working_3-way'!X862=0),0,'OddsRatio_working_3-way'!AP862)</f>
        <v>#VALUE!</v>
      </c>
      <c r="AW862" s="11" t="e">
        <f>IF(('OddsRatio_working_3-way'!X862=0),0,'OddsRatio_working_3-way'!AQ862)</f>
        <v>#VALUE!</v>
      </c>
    </row>
    <row r="863" spans="1:4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9" t="e">
        <f t="shared" si="182"/>
        <v>#VALUE!</v>
      </c>
      <c r="E863" s="9" t="e">
        <f t="shared" si="183"/>
        <v>#VALUE!</v>
      </c>
      <c r="F863" s="9" t="e">
        <f t="shared" si="184"/>
        <v>#VALUE!</v>
      </c>
      <c r="G863" s="9" t="str">
        <f t="shared" si="185"/>
        <v/>
      </c>
      <c r="H863" s="9" t="str">
        <f t="shared" si="186"/>
        <v/>
      </c>
      <c r="I863" s="9" t="str">
        <f t="shared" si="187"/>
        <v/>
      </c>
      <c r="J863" s="9" t="str">
        <f t="shared" si="188"/>
        <v/>
      </c>
      <c r="K863" s="11" t="e">
        <f t="shared" si="189"/>
        <v>#VALUE!</v>
      </c>
      <c r="L863" s="11" t="e">
        <f t="shared" si="190"/>
        <v>#VALUE!</v>
      </c>
      <c r="M863" s="11" t="e">
        <f t="shared" si="191"/>
        <v>#VALUE!</v>
      </c>
      <c r="N863" s="11" t="e">
        <f>'OddsRatio_working_3-way'!K863+'OddsRatio_working_3-way'!L863+'OddsRatio_working_3-way'!M863-('OddsRatio_working_3-way'!K863*'OddsRatio_working_3-way'!L863)-('OddsRatio_working_3-way'!K863*'OddsRatio_working_3-way'!M863)-('OddsRatio_working_3-way'!L863*'OddsRatio_working_3-way'!M863)+('OddsRatio_working_3-way'!K863*'OddsRatio_working_3-way'!L863*'OddsRatio_working_3-way'!M863)-1</f>
        <v>#VALUE!</v>
      </c>
      <c r="O863" s="11">
        <f>0</f>
        <v>0</v>
      </c>
      <c r="P863" s="11" t="e">
        <f>('OddsRatio_working_3-way'!K863*'OddsRatio_working_3-way'!L863)+('OddsRatio_working_3-way'!K863*'OddsRatio_working_3-way'!M863)+('OddsRatio_working_3-way'!L863*'OddsRatio_working_3-way'!M863)-(3*'OddsRatio_working_3-way'!K863*'OddsRatio_working_3-way'!L863*'OddsRatio_working_3-way'!M863)</f>
        <v>#VALUE!</v>
      </c>
      <c r="Q863" s="11" t="e">
        <f>2*'OddsRatio_working_3-way'!K863*'OddsRatio_working_3-way'!L863*'OddsRatio_working_3-way'!M863</f>
        <v>#VALUE!</v>
      </c>
      <c r="R863" s="11" t="e">
        <f t="shared" si="192"/>
        <v>#VALUE!</v>
      </c>
      <c r="S863" s="11" t="e">
        <f t="shared" si="193"/>
        <v>#VALUE!</v>
      </c>
      <c r="T863" s="11" t="e">
        <f t="shared" si="194"/>
        <v>#VALUE!</v>
      </c>
      <c r="U863" s="11" t="e">
        <f>'OddsRatio_working_3-way'!S863-'OddsRatio_working_3-way'!R863^2/3</f>
        <v>#VALUE!</v>
      </c>
      <c r="V863" s="11" t="e">
        <f>'OddsRatio_working_3-way'!S863*'OddsRatio_working_3-way'!R863/3-2*'OddsRatio_working_3-way'!R863^3/27-'OddsRatio_working_3-way'!T863</f>
        <v>#VALUE!</v>
      </c>
      <c r="W863" s="11" t="e">
        <f>'OddsRatio_working_3-way'!V863^2+4*'OddsRatio_working_3-way'!U863^3/27</f>
        <v>#VALUE!</v>
      </c>
      <c r="X863" s="11" t="e">
        <f>IF('OddsRatio_working_3-way'!W863&gt;0,IF(ABS('OddsRatio_working_3-way'!V863+SQRT('OddsRatio_working_3-way'!W863))/2&gt;0,ABS('OddsRatio_working_3-way'!V863+SQRT('OddsRatio_working_3-way'!W863))/2,ABS('OddsRatio_working_3-way'!V863-SQRT('OddsRatio_working_3-way'!W863))/2),SQRT(-'OddsRatio_working_3-way'!U863^3/27))</f>
        <v>#VALUE!</v>
      </c>
      <c r="Y863" s="11" t="e">
        <f>IF('OddsRatio_working_3-way'!W863&gt;=0,IF('OddsRatio_working_3-way'!V863+SQRT('OddsRatio_working_3-way'!W863)&gt;0,0,PI()),ACOS('OddsRatio_working_3-way'!V863/(2*'OddsRatio_working_3-way'!X863)))</f>
        <v>#VALUE!</v>
      </c>
      <c r="Z863" s="11" t="e">
        <f>'OddsRatio_working_3-way'!X863^(1/3)*COS('OddsRatio_working_3-way'!Y863/3)</f>
        <v>#VALUE!</v>
      </c>
      <c r="AA863" s="11" t="e">
        <f>'OddsRatio_working_3-way'!X863^(1/3)*COS(('OddsRatio_working_3-way'!Y863+2*PI())/3)</f>
        <v>#VALUE!</v>
      </c>
      <c r="AB863" s="11" t="e">
        <f>'OddsRatio_working_3-way'!X863^(1/3)*COS(('OddsRatio_working_3-way'!Y863+4*PI())/3)</f>
        <v>#VALUE!</v>
      </c>
      <c r="AC863" s="11" t="e">
        <f>'OddsRatio_working_3-way'!X863^(1/3)*SIN('OddsRatio_working_3-way'!Y863/3)</f>
        <v>#VALUE!</v>
      </c>
      <c r="AD863" s="11" t="e">
        <f>'OddsRatio_working_3-way'!X863^(1/3)*SIN(('OddsRatio_working_3-way'!Y863+2*PI())/3)</f>
        <v>#VALUE!</v>
      </c>
      <c r="AE863" s="11" t="e">
        <f>'OddsRatio_working_3-way'!X863^(1/3)*SIN(('OddsRatio_working_3-way'!Y863+4*PI())/3)</f>
        <v>#VALUE!</v>
      </c>
      <c r="AF863" s="11" t="e">
        <f>-'OddsRatio_working_3-way'!U863/(3*'OddsRatio_working_3-way'!X863^(1/3))*COS(('OddsRatio_working_3-way'!Y863)/3)</f>
        <v>#VALUE!</v>
      </c>
      <c r="AG863" s="11" t="e">
        <f>-'OddsRatio_working_3-way'!U863/(3*'OddsRatio_working_3-way'!X863^(1/3))*COS(('OddsRatio_working_3-way'!Y863+2*PI())/3)</f>
        <v>#VALUE!</v>
      </c>
      <c r="AH863" s="11" t="e">
        <f>-'OddsRatio_working_3-way'!U863/(3*'OddsRatio_working_3-way'!X863^(1/3))*COS(('OddsRatio_working_3-way'!Y863+4*PI())/3)</f>
        <v>#VALUE!</v>
      </c>
      <c r="AI863" s="11" t="e">
        <f>'OddsRatio_working_3-way'!U863/(3*'OddsRatio_working_3-way'!X863^(1/3))*SIN(('OddsRatio_working_3-way'!Y863)/3)</f>
        <v>#VALUE!</v>
      </c>
      <c r="AJ863" s="11" t="e">
        <f>'OddsRatio_working_3-way'!U863/(3*'OddsRatio_working_3-way'!X863^(1/3))*SIN(('OddsRatio_working_3-way'!Y863+2*PI())/3)</f>
        <v>#VALUE!</v>
      </c>
      <c r="AK863" s="11" t="e">
        <f>'OddsRatio_working_3-way'!U863/(3*'OddsRatio_working_3-way'!X863^(1/3))*SIN(('OddsRatio_working_3-way'!Y863+4*PI())/3)</f>
        <v>#VALUE!</v>
      </c>
      <c r="AL863" s="11" t="e">
        <f>'OddsRatio_working_3-way'!Z863+'OddsRatio_working_3-way'!AF863</f>
        <v>#VALUE!</v>
      </c>
      <c r="AM863" s="11" t="e">
        <f>'OddsRatio_working_3-way'!AA863+'OddsRatio_working_3-way'!AG863</f>
        <v>#VALUE!</v>
      </c>
      <c r="AN863" s="11" t="e">
        <f>'OddsRatio_working_3-way'!AB863+'OddsRatio_working_3-way'!AH863</f>
        <v>#VALUE!</v>
      </c>
      <c r="AO863" s="11" t="e">
        <f>'OddsRatio_working_3-way'!AC863+'OddsRatio_working_3-way'!AI863</f>
        <v>#VALUE!</v>
      </c>
      <c r="AP863" s="11" t="e">
        <f>'OddsRatio_working_3-way'!AD863+'OddsRatio_working_3-way'!AJ863</f>
        <v>#VALUE!</v>
      </c>
      <c r="AQ863" s="11" t="e">
        <f>'OddsRatio_working_3-way'!AE863+'OddsRatio_working_3-way'!AK863</f>
        <v>#VALUE!</v>
      </c>
      <c r="AR863" s="10" t="str">
        <f>IF(A863="","",IF(('OddsRatio_working_3-way'!X863=0),IF(Q863&gt;0,-Q863^(1/3),(-Q863)^(1/3)),'OddsRatio_working_3-way'!AL863-'OddsRatio_working_3-way'!R863/3))</f>
        <v/>
      </c>
      <c r="AS863" s="11" t="e">
        <f>IF(('OddsRatio_working_3-way'!X863=0),IF(Q863&gt;0,-Q863^(1/3),(-Q863)^(1/3)),'OddsRatio_working_3-way'!AM863-'OddsRatio_working_3-way'!R863/3)</f>
        <v>#VALUE!</v>
      </c>
      <c r="AT863" s="11" t="e">
        <f>IF(('OddsRatio_working_3-way'!X863=0),IF(Q863&gt;0,-Q863^(1/3),(-Q863)^(1/3)),'OddsRatio_working_3-way'!AN863-'OddsRatio_working_3-way'!R863/3)</f>
        <v>#VALUE!</v>
      </c>
      <c r="AU863" s="11" t="e">
        <f>IF(('OddsRatio_working_3-way'!X863=0),0,'OddsRatio_working_3-way'!AO863)</f>
        <v>#VALUE!</v>
      </c>
      <c r="AV863" s="11" t="e">
        <f>IF(('OddsRatio_working_3-way'!X863=0),0,'OddsRatio_working_3-way'!AP863)</f>
        <v>#VALUE!</v>
      </c>
      <c r="AW863" s="11" t="e">
        <f>IF(('OddsRatio_working_3-way'!X863=0),0,'OddsRatio_working_3-way'!AQ863)</f>
        <v>#VALUE!</v>
      </c>
    </row>
    <row r="864" spans="1:4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9" t="e">
        <f t="shared" si="182"/>
        <v>#VALUE!</v>
      </c>
      <c r="E864" s="9" t="e">
        <f t="shared" si="183"/>
        <v>#VALUE!</v>
      </c>
      <c r="F864" s="9" t="e">
        <f t="shared" si="184"/>
        <v>#VALUE!</v>
      </c>
      <c r="G864" s="9" t="str">
        <f t="shared" si="185"/>
        <v/>
      </c>
      <c r="H864" s="9" t="str">
        <f t="shared" si="186"/>
        <v/>
      </c>
      <c r="I864" s="9" t="str">
        <f t="shared" si="187"/>
        <v/>
      </c>
      <c r="J864" s="9" t="str">
        <f t="shared" si="188"/>
        <v/>
      </c>
      <c r="K864" s="11" t="e">
        <f t="shared" si="189"/>
        <v>#VALUE!</v>
      </c>
      <c r="L864" s="11" t="e">
        <f t="shared" si="190"/>
        <v>#VALUE!</v>
      </c>
      <c r="M864" s="11" t="e">
        <f t="shared" si="191"/>
        <v>#VALUE!</v>
      </c>
      <c r="N864" s="11" t="e">
        <f>'OddsRatio_working_3-way'!K864+'OddsRatio_working_3-way'!L864+'OddsRatio_working_3-way'!M864-('OddsRatio_working_3-way'!K864*'OddsRatio_working_3-way'!L864)-('OddsRatio_working_3-way'!K864*'OddsRatio_working_3-way'!M864)-('OddsRatio_working_3-way'!L864*'OddsRatio_working_3-way'!M864)+('OddsRatio_working_3-way'!K864*'OddsRatio_working_3-way'!L864*'OddsRatio_working_3-way'!M864)-1</f>
        <v>#VALUE!</v>
      </c>
      <c r="O864" s="11">
        <f>0</f>
        <v>0</v>
      </c>
      <c r="P864" s="11" t="e">
        <f>('OddsRatio_working_3-way'!K864*'OddsRatio_working_3-way'!L864)+('OddsRatio_working_3-way'!K864*'OddsRatio_working_3-way'!M864)+('OddsRatio_working_3-way'!L864*'OddsRatio_working_3-way'!M864)-(3*'OddsRatio_working_3-way'!K864*'OddsRatio_working_3-way'!L864*'OddsRatio_working_3-way'!M864)</f>
        <v>#VALUE!</v>
      </c>
      <c r="Q864" s="11" t="e">
        <f>2*'OddsRatio_working_3-way'!K864*'OddsRatio_working_3-way'!L864*'OddsRatio_working_3-way'!M864</f>
        <v>#VALUE!</v>
      </c>
      <c r="R864" s="11" t="e">
        <f t="shared" si="192"/>
        <v>#VALUE!</v>
      </c>
      <c r="S864" s="11" t="e">
        <f t="shared" si="193"/>
        <v>#VALUE!</v>
      </c>
      <c r="T864" s="11" t="e">
        <f t="shared" si="194"/>
        <v>#VALUE!</v>
      </c>
      <c r="U864" s="11" t="e">
        <f>'OddsRatio_working_3-way'!S864-'OddsRatio_working_3-way'!R864^2/3</f>
        <v>#VALUE!</v>
      </c>
      <c r="V864" s="11" t="e">
        <f>'OddsRatio_working_3-way'!S864*'OddsRatio_working_3-way'!R864/3-2*'OddsRatio_working_3-way'!R864^3/27-'OddsRatio_working_3-way'!T864</f>
        <v>#VALUE!</v>
      </c>
      <c r="W864" s="11" t="e">
        <f>'OddsRatio_working_3-way'!V864^2+4*'OddsRatio_working_3-way'!U864^3/27</f>
        <v>#VALUE!</v>
      </c>
      <c r="X864" s="11" t="e">
        <f>IF('OddsRatio_working_3-way'!W864&gt;0,IF(ABS('OddsRatio_working_3-way'!V864+SQRT('OddsRatio_working_3-way'!W864))/2&gt;0,ABS('OddsRatio_working_3-way'!V864+SQRT('OddsRatio_working_3-way'!W864))/2,ABS('OddsRatio_working_3-way'!V864-SQRT('OddsRatio_working_3-way'!W864))/2),SQRT(-'OddsRatio_working_3-way'!U864^3/27))</f>
        <v>#VALUE!</v>
      </c>
      <c r="Y864" s="11" t="e">
        <f>IF('OddsRatio_working_3-way'!W864&gt;=0,IF('OddsRatio_working_3-way'!V864+SQRT('OddsRatio_working_3-way'!W864)&gt;0,0,PI()),ACOS('OddsRatio_working_3-way'!V864/(2*'OddsRatio_working_3-way'!X864)))</f>
        <v>#VALUE!</v>
      </c>
      <c r="Z864" s="11" t="e">
        <f>'OddsRatio_working_3-way'!X864^(1/3)*COS('OddsRatio_working_3-way'!Y864/3)</f>
        <v>#VALUE!</v>
      </c>
      <c r="AA864" s="11" t="e">
        <f>'OddsRatio_working_3-way'!X864^(1/3)*COS(('OddsRatio_working_3-way'!Y864+2*PI())/3)</f>
        <v>#VALUE!</v>
      </c>
      <c r="AB864" s="11" t="e">
        <f>'OddsRatio_working_3-way'!X864^(1/3)*COS(('OddsRatio_working_3-way'!Y864+4*PI())/3)</f>
        <v>#VALUE!</v>
      </c>
      <c r="AC864" s="11" t="e">
        <f>'OddsRatio_working_3-way'!X864^(1/3)*SIN('OddsRatio_working_3-way'!Y864/3)</f>
        <v>#VALUE!</v>
      </c>
      <c r="AD864" s="11" t="e">
        <f>'OddsRatio_working_3-way'!X864^(1/3)*SIN(('OddsRatio_working_3-way'!Y864+2*PI())/3)</f>
        <v>#VALUE!</v>
      </c>
      <c r="AE864" s="11" t="e">
        <f>'OddsRatio_working_3-way'!X864^(1/3)*SIN(('OddsRatio_working_3-way'!Y864+4*PI())/3)</f>
        <v>#VALUE!</v>
      </c>
      <c r="AF864" s="11" t="e">
        <f>-'OddsRatio_working_3-way'!U864/(3*'OddsRatio_working_3-way'!X864^(1/3))*COS(('OddsRatio_working_3-way'!Y864)/3)</f>
        <v>#VALUE!</v>
      </c>
      <c r="AG864" s="11" t="e">
        <f>-'OddsRatio_working_3-way'!U864/(3*'OddsRatio_working_3-way'!X864^(1/3))*COS(('OddsRatio_working_3-way'!Y864+2*PI())/3)</f>
        <v>#VALUE!</v>
      </c>
      <c r="AH864" s="11" t="e">
        <f>-'OddsRatio_working_3-way'!U864/(3*'OddsRatio_working_3-way'!X864^(1/3))*COS(('OddsRatio_working_3-way'!Y864+4*PI())/3)</f>
        <v>#VALUE!</v>
      </c>
      <c r="AI864" s="11" t="e">
        <f>'OddsRatio_working_3-way'!U864/(3*'OddsRatio_working_3-way'!X864^(1/3))*SIN(('OddsRatio_working_3-way'!Y864)/3)</f>
        <v>#VALUE!</v>
      </c>
      <c r="AJ864" s="11" t="e">
        <f>'OddsRatio_working_3-way'!U864/(3*'OddsRatio_working_3-way'!X864^(1/3))*SIN(('OddsRatio_working_3-way'!Y864+2*PI())/3)</f>
        <v>#VALUE!</v>
      </c>
      <c r="AK864" s="11" t="e">
        <f>'OddsRatio_working_3-way'!U864/(3*'OddsRatio_working_3-way'!X864^(1/3))*SIN(('OddsRatio_working_3-way'!Y864+4*PI())/3)</f>
        <v>#VALUE!</v>
      </c>
      <c r="AL864" s="11" t="e">
        <f>'OddsRatio_working_3-way'!Z864+'OddsRatio_working_3-way'!AF864</f>
        <v>#VALUE!</v>
      </c>
      <c r="AM864" s="11" t="e">
        <f>'OddsRatio_working_3-way'!AA864+'OddsRatio_working_3-way'!AG864</f>
        <v>#VALUE!</v>
      </c>
      <c r="AN864" s="11" t="e">
        <f>'OddsRatio_working_3-way'!AB864+'OddsRatio_working_3-way'!AH864</f>
        <v>#VALUE!</v>
      </c>
      <c r="AO864" s="11" t="e">
        <f>'OddsRatio_working_3-way'!AC864+'OddsRatio_working_3-way'!AI864</f>
        <v>#VALUE!</v>
      </c>
      <c r="AP864" s="11" t="e">
        <f>'OddsRatio_working_3-way'!AD864+'OddsRatio_working_3-way'!AJ864</f>
        <v>#VALUE!</v>
      </c>
      <c r="AQ864" s="11" t="e">
        <f>'OddsRatio_working_3-way'!AE864+'OddsRatio_working_3-way'!AK864</f>
        <v>#VALUE!</v>
      </c>
      <c r="AR864" s="10" t="str">
        <f>IF(A864="","",IF(('OddsRatio_working_3-way'!X864=0),IF(Q864&gt;0,-Q864^(1/3),(-Q864)^(1/3)),'OddsRatio_working_3-way'!AL864-'OddsRatio_working_3-way'!R864/3))</f>
        <v/>
      </c>
      <c r="AS864" s="11" t="e">
        <f>IF(('OddsRatio_working_3-way'!X864=0),IF(Q864&gt;0,-Q864^(1/3),(-Q864)^(1/3)),'OddsRatio_working_3-way'!AM864-'OddsRatio_working_3-way'!R864/3)</f>
        <v>#VALUE!</v>
      </c>
      <c r="AT864" s="11" t="e">
        <f>IF(('OddsRatio_working_3-way'!X864=0),IF(Q864&gt;0,-Q864^(1/3),(-Q864)^(1/3)),'OddsRatio_working_3-way'!AN864-'OddsRatio_working_3-way'!R864/3)</f>
        <v>#VALUE!</v>
      </c>
      <c r="AU864" s="11" t="e">
        <f>IF(('OddsRatio_working_3-way'!X864=0),0,'OddsRatio_working_3-way'!AO864)</f>
        <v>#VALUE!</v>
      </c>
      <c r="AV864" s="11" t="e">
        <f>IF(('OddsRatio_working_3-way'!X864=0),0,'OddsRatio_working_3-way'!AP864)</f>
        <v>#VALUE!</v>
      </c>
      <c r="AW864" s="11" t="e">
        <f>IF(('OddsRatio_working_3-way'!X864=0),0,'OddsRatio_working_3-way'!AQ864)</f>
        <v>#VALUE!</v>
      </c>
    </row>
    <row r="865" spans="1:4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9" t="e">
        <f t="shared" si="182"/>
        <v>#VALUE!</v>
      </c>
      <c r="E865" s="9" t="e">
        <f t="shared" si="183"/>
        <v>#VALUE!</v>
      </c>
      <c r="F865" s="9" t="e">
        <f t="shared" si="184"/>
        <v>#VALUE!</v>
      </c>
      <c r="G865" s="9" t="str">
        <f t="shared" si="185"/>
        <v/>
      </c>
      <c r="H865" s="9" t="str">
        <f t="shared" si="186"/>
        <v/>
      </c>
      <c r="I865" s="9" t="str">
        <f t="shared" si="187"/>
        <v/>
      </c>
      <c r="J865" s="9" t="str">
        <f t="shared" si="188"/>
        <v/>
      </c>
      <c r="K865" s="11" t="e">
        <f t="shared" si="189"/>
        <v>#VALUE!</v>
      </c>
      <c r="L865" s="11" t="e">
        <f t="shared" si="190"/>
        <v>#VALUE!</v>
      </c>
      <c r="M865" s="11" t="e">
        <f t="shared" si="191"/>
        <v>#VALUE!</v>
      </c>
      <c r="N865" s="11" t="e">
        <f>'OddsRatio_working_3-way'!K865+'OddsRatio_working_3-way'!L865+'OddsRatio_working_3-way'!M865-('OddsRatio_working_3-way'!K865*'OddsRatio_working_3-way'!L865)-('OddsRatio_working_3-way'!K865*'OddsRatio_working_3-way'!M865)-('OddsRatio_working_3-way'!L865*'OddsRatio_working_3-way'!M865)+('OddsRatio_working_3-way'!K865*'OddsRatio_working_3-way'!L865*'OddsRatio_working_3-way'!M865)-1</f>
        <v>#VALUE!</v>
      </c>
      <c r="O865" s="11">
        <f>0</f>
        <v>0</v>
      </c>
      <c r="P865" s="11" t="e">
        <f>('OddsRatio_working_3-way'!K865*'OddsRatio_working_3-way'!L865)+('OddsRatio_working_3-way'!K865*'OddsRatio_working_3-way'!M865)+('OddsRatio_working_3-way'!L865*'OddsRatio_working_3-way'!M865)-(3*'OddsRatio_working_3-way'!K865*'OddsRatio_working_3-way'!L865*'OddsRatio_working_3-way'!M865)</f>
        <v>#VALUE!</v>
      </c>
      <c r="Q865" s="11" t="e">
        <f>2*'OddsRatio_working_3-way'!K865*'OddsRatio_working_3-way'!L865*'OddsRatio_working_3-way'!M865</f>
        <v>#VALUE!</v>
      </c>
      <c r="R865" s="11" t="e">
        <f t="shared" si="192"/>
        <v>#VALUE!</v>
      </c>
      <c r="S865" s="11" t="e">
        <f t="shared" si="193"/>
        <v>#VALUE!</v>
      </c>
      <c r="T865" s="11" t="e">
        <f t="shared" si="194"/>
        <v>#VALUE!</v>
      </c>
      <c r="U865" s="11" t="e">
        <f>'OddsRatio_working_3-way'!S865-'OddsRatio_working_3-way'!R865^2/3</f>
        <v>#VALUE!</v>
      </c>
      <c r="V865" s="11" t="e">
        <f>'OddsRatio_working_3-way'!S865*'OddsRatio_working_3-way'!R865/3-2*'OddsRatio_working_3-way'!R865^3/27-'OddsRatio_working_3-way'!T865</f>
        <v>#VALUE!</v>
      </c>
      <c r="W865" s="11" t="e">
        <f>'OddsRatio_working_3-way'!V865^2+4*'OddsRatio_working_3-way'!U865^3/27</f>
        <v>#VALUE!</v>
      </c>
      <c r="X865" s="11" t="e">
        <f>IF('OddsRatio_working_3-way'!W865&gt;0,IF(ABS('OddsRatio_working_3-way'!V865+SQRT('OddsRatio_working_3-way'!W865))/2&gt;0,ABS('OddsRatio_working_3-way'!V865+SQRT('OddsRatio_working_3-way'!W865))/2,ABS('OddsRatio_working_3-way'!V865-SQRT('OddsRatio_working_3-way'!W865))/2),SQRT(-'OddsRatio_working_3-way'!U865^3/27))</f>
        <v>#VALUE!</v>
      </c>
      <c r="Y865" s="11" t="e">
        <f>IF('OddsRatio_working_3-way'!W865&gt;=0,IF('OddsRatio_working_3-way'!V865+SQRT('OddsRatio_working_3-way'!W865)&gt;0,0,PI()),ACOS('OddsRatio_working_3-way'!V865/(2*'OddsRatio_working_3-way'!X865)))</f>
        <v>#VALUE!</v>
      </c>
      <c r="Z865" s="11" t="e">
        <f>'OddsRatio_working_3-way'!X865^(1/3)*COS('OddsRatio_working_3-way'!Y865/3)</f>
        <v>#VALUE!</v>
      </c>
      <c r="AA865" s="11" t="e">
        <f>'OddsRatio_working_3-way'!X865^(1/3)*COS(('OddsRatio_working_3-way'!Y865+2*PI())/3)</f>
        <v>#VALUE!</v>
      </c>
      <c r="AB865" s="11" t="e">
        <f>'OddsRatio_working_3-way'!X865^(1/3)*COS(('OddsRatio_working_3-way'!Y865+4*PI())/3)</f>
        <v>#VALUE!</v>
      </c>
      <c r="AC865" s="11" t="e">
        <f>'OddsRatio_working_3-way'!X865^(1/3)*SIN('OddsRatio_working_3-way'!Y865/3)</f>
        <v>#VALUE!</v>
      </c>
      <c r="AD865" s="11" t="e">
        <f>'OddsRatio_working_3-way'!X865^(1/3)*SIN(('OddsRatio_working_3-way'!Y865+2*PI())/3)</f>
        <v>#VALUE!</v>
      </c>
      <c r="AE865" s="11" t="e">
        <f>'OddsRatio_working_3-way'!X865^(1/3)*SIN(('OddsRatio_working_3-way'!Y865+4*PI())/3)</f>
        <v>#VALUE!</v>
      </c>
      <c r="AF865" s="11" t="e">
        <f>-'OddsRatio_working_3-way'!U865/(3*'OddsRatio_working_3-way'!X865^(1/3))*COS(('OddsRatio_working_3-way'!Y865)/3)</f>
        <v>#VALUE!</v>
      </c>
      <c r="AG865" s="11" t="e">
        <f>-'OddsRatio_working_3-way'!U865/(3*'OddsRatio_working_3-way'!X865^(1/3))*COS(('OddsRatio_working_3-way'!Y865+2*PI())/3)</f>
        <v>#VALUE!</v>
      </c>
      <c r="AH865" s="11" t="e">
        <f>-'OddsRatio_working_3-way'!U865/(3*'OddsRatio_working_3-way'!X865^(1/3))*COS(('OddsRatio_working_3-way'!Y865+4*PI())/3)</f>
        <v>#VALUE!</v>
      </c>
      <c r="AI865" s="11" t="e">
        <f>'OddsRatio_working_3-way'!U865/(3*'OddsRatio_working_3-way'!X865^(1/3))*SIN(('OddsRatio_working_3-way'!Y865)/3)</f>
        <v>#VALUE!</v>
      </c>
      <c r="AJ865" s="11" t="e">
        <f>'OddsRatio_working_3-way'!U865/(3*'OddsRatio_working_3-way'!X865^(1/3))*SIN(('OddsRatio_working_3-way'!Y865+2*PI())/3)</f>
        <v>#VALUE!</v>
      </c>
      <c r="AK865" s="11" t="e">
        <f>'OddsRatio_working_3-way'!U865/(3*'OddsRatio_working_3-way'!X865^(1/3))*SIN(('OddsRatio_working_3-way'!Y865+4*PI())/3)</f>
        <v>#VALUE!</v>
      </c>
      <c r="AL865" s="11" t="e">
        <f>'OddsRatio_working_3-way'!Z865+'OddsRatio_working_3-way'!AF865</f>
        <v>#VALUE!</v>
      </c>
      <c r="AM865" s="11" t="e">
        <f>'OddsRatio_working_3-way'!AA865+'OddsRatio_working_3-way'!AG865</f>
        <v>#VALUE!</v>
      </c>
      <c r="AN865" s="11" t="e">
        <f>'OddsRatio_working_3-way'!AB865+'OddsRatio_working_3-way'!AH865</f>
        <v>#VALUE!</v>
      </c>
      <c r="AO865" s="11" t="e">
        <f>'OddsRatio_working_3-way'!AC865+'OddsRatio_working_3-way'!AI865</f>
        <v>#VALUE!</v>
      </c>
      <c r="AP865" s="11" t="e">
        <f>'OddsRatio_working_3-way'!AD865+'OddsRatio_working_3-way'!AJ865</f>
        <v>#VALUE!</v>
      </c>
      <c r="AQ865" s="11" t="e">
        <f>'OddsRatio_working_3-way'!AE865+'OddsRatio_working_3-way'!AK865</f>
        <v>#VALUE!</v>
      </c>
      <c r="AR865" s="10" t="str">
        <f>IF(A865="","",IF(('OddsRatio_working_3-way'!X865=0),IF(Q865&gt;0,-Q865^(1/3),(-Q865)^(1/3)),'OddsRatio_working_3-way'!AL865-'OddsRatio_working_3-way'!R865/3))</f>
        <v/>
      </c>
      <c r="AS865" s="11" t="e">
        <f>IF(('OddsRatio_working_3-way'!X865=0),IF(Q865&gt;0,-Q865^(1/3),(-Q865)^(1/3)),'OddsRatio_working_3-way'!AM865-'OddsRatio_working_3-way'!R865/3)</f>
        <v>#VALUE!</v>
      </c>
      <c r="AT865" s="11" t="e">
        <f>IF(('OddsRatio_working_3-way'!X865=0),IF(Q865&gt;0,-Q865^(1/3),(-Q865)^(1/3)),'OddsRatio_working_3-way'!AN865-'OddsRatio_working_3-way'!R865/3)</f>
        <v>#VALUE!</v>
      </c>
      <c r="AU865" s="11" t="e">
        <f>IF(('OddsRatio_working_3-way'!X865=0),0,'OddsRatio_working_3-way'!AO865)</f>
        <v>#VALUE!</v>
      </c>
      <c r="AV865" s="11" t="e">
        <f>IF(('OddsRatio_working_3-way'!X865=0),0,'OddsRatio_working_3-way'!AP865)</f>
        <v>#VALUE!</v>
      </c>
      <c r="AW865" s="11" t="e">
        <f>IF(('OddsRatio_working_3-way'!X865=0),0,'OddsRatio_working_3-way'!AQ865)</f>
        <v>#VALUE!</v>
      </c>
    </row>
    <row r="866" spans="1:4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9" t="e">
        <f t="shared" si="182"/>
        <v>#VALUE!</v>
      </c>
      <c r="E866" s="9" t="e">
        <f t="shared" si="183"/>
        <v>#VALUE!</v>
      </c>
      <c r="F866" s="9" t="e">
        <f t="shared" si="184"/>
        <v>#VALUE!</v>
      </c>
      <c r="G866" s="9" t="str">
        <f t="shared" si="185"/>
        <v/>
      </c>
      <c r="H866" s="9" t="str">
        <f t="shared" si="186"/>
        <v/>
      </c>
      <c r="I866" s="9" t="str">
        <f t="shared" si="187"/>
        <v/>
      </c>
      <c r="J866" s="9" t="str">
        <f t="shared" si="188"/>
        <v/>
      </c>
      <c r="K866" s="11" t="e">
        <f t="shared" si="189"/>
        <v>#VALUE!</v>
      </c>
      <c r="L866" s="11" t="e">
        <f t="shared" si="190"/>
        <v>#VALUE!</v>
      </c>
      <c r="M866" s="11" t="e">
        <f t="shared" si="191"/>
        <v>#VALUE!</v>
      </c>
      <c r="N866" s="11" t="e">
        <f>'OddsRatio_working_3-way'!K866+'OddsRatio_working_3-way'!L866+'OddsRatio_working_3-way'!M866-('OddsRatio_working_3-way'!K866*'OddsRatio_working_3-way'!L866)-('OddsRatio_working_3-way'!K866*'OddsRatio_working_3-way'!M866)-('OddsRatio_working_3-way'!L866*'OddsRatio_working_3-way'!M866)+('OddsRatio_working_3-way'!K866*'OddsRatio_working_3-way'!L866*'OddsRatio_working_3-way'!M866)-1</f>
        <v>#VALUE!</v>
      </c>
      <c r="O866" s="11">
        <f>0</f>
        <v>0</v>
      </c>
      <c r="P866" s="11" t="e">
        <f>('OddsRatio_working_3-way'!K866*'OddsRatio_working_3-way'!L866)+('OddsRatio_working_3-way'!K866*'OddsRatio_working_3-way'!M866)+('OddsRatio_working_3-way'!L866*'OddsRatio_working_3-way'!M866)-(3*'OddsRatio_working_3-way'!K866*'OddsRatio_working_3-way'!L866*'OddsRatio_working_3-way'!M866)</f>
        <v>#VALUE!</v>
      </c>
      <c r="Q866" s="11" t="e">
        <f>2*'OddsRatio_working_3-way'!K866*'OddsRatio_working_3-way'!L866*'OddsRatio_working_3-way'!M866</f>
        <v>#VALUE!</v>
      </c>
      <c r="R866" s="11" t="e">
        <f t="shared" si="192"/>
        <v>#VALUE!</v>
      </c>
      <c r="S866" s="11" t="e">
        <f t="shared" si="193"/>
        <v>#VALUE!</v>
      </c>
      <c r="T866" s="11" t="e">
        <f t="shared" si="194"/>
        <v>#VALUE!</v>
      </c>
      <c r="U866" s="11" t="e">
        <f>'OddsRatio_working_3-way'!S866-'OddsRatio_working_3-way'!R866^2/3</f>
        <v>#VALUE!</v>
      </c>
      <c r="V866" s="11" t="e">
        <f>'OddsRatio_working_3-way'!S866*'OddsRatio_working_3-way'!R866/3-2*'OddsRatio_working_3-way'!R866^3/27-'OddsRatio_working_3-way'!T866</f>
        <v>#VALUE!</v>
      </c>
      <c r="W866" s="11" t="e">
        <f>'OddsRatio_working_3-way'!V866^2+4*'OddsRatio_working_3-way'!U866^3/27</f>
        <v>#VALUE!</v>
      </c>
      <c r="X866" s="11" t="e">
        <f>IF('OddsRatio_working_3-way'!W866&gt;0,IF(ABS('OddsRatio_working_3-way'!V866+SQRT('OddsRatio_working_3-way'!W866))/2&gt;0,ABS('OddsRatio_working_3-way'!V866+SQRT('OddsRatio_working_3-way'!W866))/2,ABS('OddsRatio_working_3-way'!V866-SQRT('OddsRatio_working_3-way'!W866))/2),SQRT(-'OddsRatio_working_3-way'!U866^3/27))</f>
        <v>#VALUE!</v>
      </c>
      <c r="Y866" s="11" t="e">
        <f>IF('OddsRatio_working_3-way'!W866&gt;=0,IF('OddsRatio_working_3-way'!V866+SQRT('OddsRatio_working_3-way'!W866)&gt;0,0,PI()),ACOS('OddsRatio_working_3-way'!V866/(2*'OddsRatio_working_3-way'!X866)))</f>
        <v>#VALUE!</v>
      </c>
      <c r="Z866" s="11" t="e">
        <f>'OddsRatio_working_3-way'!X866^(1/3)*COS('OddsRatio_working_3-way'!Y866/3)</f>
        <v>#VALUE!</v>
      </c>
      <c r="AA866" s="11" t="e">
        <f>'OddsRatio_working_3-way'!X866^(1/3)*COS(('OddsRatio_working_3-way'!Y866+2*PI())/3)</f>
        <v>#VALUE!</v>
      </c>
      <c r="AB866" s="11" t="e">
        <f>'OddsRatio_working_3-way'!X866^(1/3)*COS(('OddsRatio_working_3-way'!Y866+4*PI())/3)</f>
        <v>#VALUE!</v>
      </c>
      <c r="AC866" s="11" t="e">
        <f>'OddsRatio_working_3-way'!X866^(1/3)*SIN('OddsRatio_working_3-way'!Y866/3)</f>
        <v>#VALUE!</v>
      </c>
      <c r="AD866" s="11" t="e">
        <f>'OddsRatio_working_3-way'!X866^(1/3)*SIN(('OddsRatio_working_3-way'!Y866+2*PI())/3)</f>
        <v>#VALUE!</v>
      </c>
      <c r="AE866" s="11" t="e">
        <f>'OddsRatio_working_3-way'!X866^(1/3)*SIN(('OddsRatio_working_3-way'!Y866+4*PI())/3)</f>
        <v>#VALUE!</v>
      </c>
      <c r="AF866" s="11" t="e">
        <f>-'OddsRatio_working_3-way'!U866/(3*'OddsRatio_working_3-way'!X866^(1/3))*COS(('OddsRatio_working_3-way'!Y866)/3)</f>
        <v>#VALUE!</v>
      </c>
      <c r="AG866" s="11" t="e">
        <f>-'OddsRatio_working_3-way'!U866/(3*'OddsRatio_working_3-way'!X866^(1/3))*COS(('OddsRatio_working_3-way'!Y866+2*PI())/3)</f>
        <v>#VALUE!</v>
      </c>
      <c r="AH866" s="11" t="e">
        <f>-'OddsRatio_working_3-way'!U866/(3*'OddsRatio_working_3-way'!X866^(1/3))*COS(('OddsRatio_working_3-way'!Y866+4*PI())/3)</f>
        <v>#VALUE!</v>
      </c>
      <c r="AI866" s="11" t="e">
        <f>'OddsRatio_working_3-way'!U866/(3*'OddsRatio_working_3-way'!X866^(1/3))*SIN(('OddsRatio_working_3-way'!Y866)/3)</f>
        <v>#VALUE!</v>
      </c>
      <c r="AJ866" s="11" t="e">
        <f>'OddsRatio_working_3-way'!U866/(3*'OddsRatio_working_3-way'!X866^(1/3))*SIN(('OddsRatio_working_3-way'!Y866+2*PI())/3)</f>
        <v>#VALUE!</v>
      </c>
      <c r="AK866" s="11" t="e">
        <f>'OddsRatio_working_3-way'!U866/(3*'OddsRatio_working_3-way'!X866^(1/3))*SIN(('OddsRatio_working_3-way'!Y866+4*PI())/3)</f>
        <v>#VALUE!</v>
      </c>
      <c r="AL866" s="11" t="e">
        <f>'OddsRatio_working_3-way'!Z866+'OddsRatio_working_3-way'!AF866</f>
        <v>#VALUE!</v>
      </c>
      <c r="AM866" s="11" t="e">
        <f>'OddsRatio_working_3-way'!AA866+'OddsRatio_working_3-way'!AG866</f>
        <v>#VALUE!</v>
      </c>
      <c r="AN866" s="11" t="e">
        <f>'OddsRatio_working_3-way'!AB866+'OddsRatio_working_3-way'!AH866</f>
        <v>#VALUE!</v>
      </c>
      <c r="AO866" s="11" t="e">
        <f>'OddsRatio_working_3-way'!AC866+'OddsRatio_working_3-way'!AI866</f>
        <v>#VALUE!</v>
      </c>
      <c r="AP866" s="11" t="e">
        <f>'OddsRatio_working_3-way'!AD866+'OddsRatio_working_3-way'!AJ866</f>
        <v>#VALUE!</v>
      </c>
      <c r="AQ866" s="11" t="e">
        <f>'OddsRatio_working_3-way'!AE866+'OddsRatio_working_3-way'!AK866</f>
        <v>#VALUE!</v>
      </c>
      <c r="AR866" s="10" t="str">
        <f>IF(A866="","",IF(('OddsRatio_working_3-way'!X866=0),IF(Q866&gt;0,-Q866^(1/3),(-Q866)^(1/3)),'OddsRatio_working_3-way'!AL866-'OddsRatio_working_3-way'!R866/3))</f>
        <v/>
      </c>
      <c r="AS866" s="11" t="e">
        <f>IF(('OddsRatio_working_3-way'!X866=0),IF(Q866&gt;0,-Q866^(1/3),(-Q866)^(1/3)),'OddsRatio_working_3-way'!AM866-'OddsRatio_working_3-way'!R866/3)</f>
        <v>#VALUE!</v>
      </c>
      <c r="AT866" s="11" t="e">
        <f>IF(('OddsRatio_working_3-way'!X866=0),IF(Q866&gt;0,-Q866^(1/3),(-Q866)^(1/3)),'OddsRatio_working_3-way'!AN866-'OddsRatio_working_3-way'!R866/3)</f>
        <v>#VALUE!</v>
      </c>
      <c r="AU866" s="11" t="e">
        <f>IF(('OddsRatio_working_3-way'!X866=0),0,'OddsRatio_working_3-way'!AO866)</f>
        <v>#VALUE!</v>
      </c>
      <c r="AV866" s="11" t="e">
        <f>IF(('OddsRatio_working_3-way'!X866=0),0,'OddsRatio_working_3-way'!AP866)</f>
        <v>#VALUE!</v>
      </c>
      <c r="AW866" s="11" t="e">
        <f>IF(('OddsRatio_working_3-way'!X866=0),0,'OddsRatio_working_3-way'!AQ866)</f>
        <v>#VALUE!</v>
      </c>
    </row>
    <row r="867" spans="1:4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9" t="e">
        <f t="shared" si="182"/>
        <v>#VALUE!</v>
      </c>
      <c r="E867" s="9" t="e">
        <f t="shared" si="183"/>
        <v>#VALUE!</v>
      </c>
      <c r="F867" s="9" t="e">
        <f t="shared" si="184"/>
        <v>#VALUE!</v>
      </c>
      <c r="G867" s="9" t="str">
        <f t="shared" si="185"/>
        <v/>
      </c>
      <c r="H867" s="9" t="str">
        <f t="shared" si="186"/>
        <v/>
      </c>
      <c r="I867" s="9" t="str">
        <f t="shared" si="187"/>
        <v/>
      </c>
      <c r="J867" s="9" t="str">
        <f t="shared" si="188"/>
        <v/>
      </c>
      <c r="K867" s="11" t="e">
        <f t="shared" si="189"/>
        <v>#VALUE!</v>
      </c>
      <c r="L867" s="11" t="e">
        <f t="shared" si="190"/>
        <v>#VALUE!</v>
      </c>
      <c r="M867" s="11" t="e">
        <f t="shared" si="191"/>
        <v>#VALUE!</v>
      </c>
      <c r="N867" s="11" t="e">
        <f>'OddsRatio_working_3-way'!K867+'OddsRatio_working_3-way'!L867+'OddsRatio_working_3-way'!M867-('OddsRatio_working_3-way'!K867*'OddsRatio_working_3-way'!L867)-('OddsRatio_working_3-way'!K867*'OddsRatio_working_3-way'!M867)-('OddsRatio_working_3-way'!L867*'OddsRatio_working_3-way'!M867)+('OddsRatio_working_3-way'!K867*'OddsRatio_working_3-way'!L867*'OddsRatio_working_3-way'!M867)-1</f>
        <v>#VALUE!</v>
      </c>
      <c r="O867" s="11">
        <f>0</f>
        <v>0</v>
      </c>
      <c r="P867" s="11" t="e">
        <f>('OddsRatio_working_3-way'!K867*'OddsRatio_working_3-way'!L867)+('OddsRatio_working_3-way'!K867*'OddsRatio_working_3-way'!M867)+('OddsRatio_working_3-way'!L867*'OddsRatio_working_3-way'!M867)-(3*'OddsRatio_working_3-way'!K867*'OddsRatio_working_3-way'!L867*'OddsRatio_working_3-way'!M867)</f>
        <v>#VALUE!</v>
      </c>
      <c r="Q867" s="11" t="e">
        <f>2*'OddsRatio_working_3-way'!K867*'OddsRatio_working_3-way'!L867*'OddsRatio_working_3-way'!M867</f>
        <v>#VALUE!</v>
      </c>
      <c r="R867" s="11" t="e">
        <f t="shared" si="192"/>
        <v>#VALUE!</v>
      </c>
      <c r="S867" s="11" t="e">
        <f t="shared" si="193"/>
        <v>#VALUE!</v>
      </c>
      <c r="T867" s="11" t="e">
        <f t="shared" si="194"/>
        <v>#VALUE!</v>
      </c>
      <c r="U867" s="11" t="e">
        <f>'OddsRatio_working_3-way'!S867-'OddsRatio_working_3-way'!R867^2/3</f>
        <v>#VALUE!</v>
      </c>
      <c r="V867" s="11" t="e">
        <f>'OddsRatio_working_3-way'!S867*'OddsRatio_working_3-way'!R867/3-2*'OddsRatio_working_3-way'!R867^3/27-'OddsRatio_working_3-way'!T867</f>
        <v>#VALUE!</v>
      </c>
      <c r="W867" s="11" t="e">
        <f>'OddsRatio_working_3-way'!V867^2+4*'OddsRatio_working_3-way'!U867^3/27</f>
        <v>#VALUE!</v>
      </c>
      <c r="X867" s="11" t="e">
        <f>IF('OddsRatio_working_3-way'!W867&gt;0,IF(ABS('OddsRatio_working_3-way'!V867+SQRT('OddsRatio_working_3-way'!W867))/2&gt;0,ABS('OddsRatio_working_3-way'!V867+SQRT('OddsRatio_working_3-way'!W867))/2,ABS('OddsRatio_working_3-way'!V867-SQRT('OddsRatio_working_3-way'!W867))/2),SQRT(-'OddsRatio_working_3-way'!U867^3/27))</f>
        <v>#VALUE!</v>
      </c>
      <c r="Y867" s="11" t="e">
        <f>IF('OddsRatio_working_3-way'!W867&gt;=0,IF('OddsRatio_working_3-way'!V867+SQRT('OddsRatio_working_3-way'!W867)&gt;0,0,PI()),ACOS('OddsRatio_working_3-way'!V867/(2*'OddsRatio_working_3-way'!X867)))</f>
        <v>#VALUE!</v>
      </c>
      <c r="Z867" s="11" t="e">
        <f>'OddsRatio_working_3-way'!X867^(1/3)*COS('OddsRatio_working_3-way'!Y867/3)</f>
        <v>#VALUE!</v>
      </c>
      <c r="AA867" s="11" t="e">
        <f>'OddsRatio_working_3-way'!X867^(1/3)*COS(('OddsRatio_working_3-way'!Y867+2*PI())/3)</f>
        <v>#VALUE!</v>
      </c>
      <c r="AB867" s="11" t="e">
        <f>'OddsRatio_working_3-way'!X867^(1/3)*COS(('OddsRatio_working_3-way'!Y867+4*PI())/3)</f>
        <v>#VALUE!</v>
      </c>
      <c r="AC867" s="11" t="e">
        <f>'OddsRatio_working_3-way'!X867^(1/3)*SIN('OddsRatio_working_3-way'!Y867/3)</f>
        <v>#VALUE!</v>
      </c>
      <c r="AD867" s="11" t="e">
        <f>'OddsRatio_working_3-way'!X867^(1/3)*SIN(('OddsRatio_working_3-way'!Y867+2*PI())/3)</f>
        <v>#VALUE!</v>
      </c>
      <c r="AE867" s="11" t="e">
        <f>'OddsRatio_working_3-way'!X867^(1/3)*SIN(('OddsRatio_working_3-way'!Y867+4*PI())/3)</f>
        <v>#VALUE!</v>
      </c>
      <c r="AF867" s="11" t="e">
        <f>-'OddsRatio_working_3-way'!U867/(3*'OddsRatio_working_3-way'!X867^(1/3))*COS(('OddsRatio_working_3-way'!Y867)/3)</f>
        <v>#VALUE!</v>
      </c>
      <c r="AG867" s="11" t="e">
        <f>-'OddsRatio_working_3-way'!U867/(3*'OddsRatio_working_3-way'!X867^(1/3))*COS(('OddsRatio_working_3-way'!Y867+2*PI())/3)</f>
        <v>#VALUE!</v>
      </c>
      <c r="AH867" s="11" t="e">
        <f>-'OddsRatio_working_3-way'!U867/(3*'OddsRatio_working_3-way'!X867^(1/3))*COS(('OddsRatio_working_3-way'!Y867+4*PI())/3)</f>
        <v>#VALUE!</v>
      </c>
      <c r="AI867" s="11" t="e">
        <f>'OddsRatio_working_3-way'!U867/(3*'OddsRatio_working_3-way'!X867^(1/3))*SIN(('OddsRatio_working_3-way'!Y867)/3)</f>
        <v>#VALUE!</v>
      </c>
      <c r="AJ867" s="11" t="e">
        <f>'OddsRatio_working_3-way'!U867/(3*'OddsRatio_working_3-way'!X867^(1/3))*SIN(('OddsRatio_working_3-way'!Y867+2*PI())/3)</f>
        <v>#VALUE!</v>
      </c>
      <c r="AK867" s="11" t="e">
        <f>'OddsRatio_working_3-way'!U867/(3*'OddsRatio_working_3-way'!X867^(1/3))*SIN(('OddsRatio_working_3-way'!Y867+4*PI())/3)</f>
        <v>#VALUE!</v>
      </c>
      <c r="AL867" s="11" t="e">
        <f>'OddsRatio_working_3-way'!Z867+'OddsRatio_working_3-way'!AF867</f>
        <v>#VALUE!</v>
      </c>
      <c r="AM867" s="11" t="e">
        <f>'OddsRatio_working_3-way'!AA867+'OddsRatio_working_3-way'!AG867</f>
        <v>#VALUE!</v>
      </c>
      <c r="AN867" s="11" t="e">
        <f>'OddsRatio_working_3-way'!AB867+'OddsRatio_working_3-way'!AH867</f>
        <v>#VALUE!</v>
      </c>
      <c r="AO867" s="11" t="e">
        <f>'OddsRatio_working_3-way'!AC867+'OddsRatio_working_3-way'!AI867</f>
        <v>#VALUE!</v>
      </c>
      <c r="AP867" s="11" t="e">
        <f>'OddsRatio_working_3-way'!AD867+'OddsRatio_working_3-way'!AJ867</f>
        <v>#VALUE!</v>
      </c>
      <c r="AQ867" s="11" t="e">
        <f>'OddsRatio_working_3-way'!AE867+'OddsRatio_working_3-way'!AK867</f>
        <v>#VALUE!</v>
      </c>
      <c r="AR867" s="10" t="str">
        <f>IF(A867="","",IF(('OddsRatio_working_3-way'!X867=0),IF(Q867&gt;0,-Q867^(1/3),(-Q867)^(1/3)),'OddsRatio_working_3-way'!AL867-'OddsRatio_working_3-way'!R867/3))</f>
        <v/>
      </c>
      <c r="AS867" s="11" t="e">
        <f>IF(('OddsRatio_working_3-way'!X867=0),IF(Q867&gt;0,-Q867^(1/3),(-Q867)^(1/3)),'OddsRatio_working_3-way'!AM867-'OddsRatio_working_3-way'!R867/3)</f>
        <v>#VALUE!</v>
      </c>
      <c r="AT867" s="11" t="e">
        <f>IF(('OddsRatio_working_3-way'!X867=0),IF(Q867&gt;0,-Q867^(1/3),(-Q867)^(1/3)),'OddsRatio_working_3-way'!AN867-'OddsRatio_working_3-way'!R867/3)</f>
        <v>#VALUE!</v>
      </c>
      <c r="AU867" s="11" t="e">
        <f>IF(('OddsRatio_working_3-way'!X867=0),0,'OddsRatio_working_3-way'!AO867)</f>
        <v>#VALUE!</v>
      </c>
      <c r="AV867" s="11" t="e">
        <f>IF(('OddsRatio_working_3-way'!X867=0),0,'OddsRatio_working_3-way'!AP867)</f>
        <v>#VALUE!</v>
      </c>
      <c r="AW867" s="11" t="e">
        <f>IF(('OddsRatio_working_3-way'!X867=0),0,'OddsRatio_working_3-way'!AQ867)</f>
        <v>#VALUE!</v>
      </c>
    </row>
    <row r="868" spans="1:4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9" t="e">
        <f t="shared" si="182"/>
        <v>#VALUE!</v>
      </c>
      <c r="E868" s="9" t="e">
        <f t="shared" si="183"/>
        <v>#VALUE!</v>
      </c>
      <c r="F868" s="9" t="e">
        <f t="shared" si="184"/>
        <v>#VALUE!</v>
      </c>
      <c r="G868" s="9" t="str">
        <f t="shared" si="185"/>
        <v/>
      </c>
      <c r="H868" s="9" t="str">
        <f t="shared" si="186"/>
        <v/>
      </c>
      <c r="I868" s="9" t="str">
        <f t="shared" si="187"/>
        <v/>
      </c>
      <c r="J868" s="9" t="str">
        <f t="shared" si="188"/>
        <v/>
      </c>
      <c r="K868" s="11" t="e">
        <f t="shared" si="189"/>
        <v>#VALUE!</v>
      </c>
      <c r="L868" s="11" t="e">
        <f t="shared" si="190"/>
        <v>#VALUE!</v>
      </c>
      <c r="M868" s="11" t="e">
        <f t="shared" si="191"/>
        <v>#VALUE!</v>
      </c>
      <c r="N868" s="11" t="e">
        <f>'OddsRatio_working_3-way'!K868+'OddsRatio_working_3-way'!L868+'OddsRatio_working_3-way'!M868-('OddsRatio_working_3-way'!K868*'OddsRatio_working_3-way'!L868)-('OddsRatio_working_3-way'!K868*'OddsRatio_working_3-way'!M868)-('OddsRatio_working_3-way'!L868*'OddsRatio_working_3-way'!M868)+('OddsRatio_working_3-way'!K868*'OddsRatio_working_3-way'!L868*'OddsRatio_working_3-way'!M868)-1</f>
        <v>#VALUE!</v>
      </c>
      <c r="O868" s="11">
        <f>0</f>
        <v>0</v>
      </c>
      <c r="P868" s="11" t="e">
        <f>('OddsRatio_working_3-way'!K868*'OddsRatio_working_3-way'!L868)+('OddsRatio_working_3-way'!K868*'OddsRatio_working_3-way'!M868)+('OddsRatio_working_3-way'!L868*'OddsRatio_working_3-way'!M868)-(3*'OddsRatio_working_3-way'!K868*'OddsRatio_working_3-way'!L868*'OddsRatio_working_3-way'!M868)</f>
        <v>#VALUE!</v>
      </c>
      <c r="Q868" s="11" t="e">
        <f>2*'OddsRatio_working_3-way'!K868*'OddsRatio_working_3-way'!L868*'OddsRatio_working_3-way'!M868</f>
        <v>#VALUE!</v>
      </c>
      <c r="R868" s="11" t="e">
        <f t="shared" si="192"/>
        <v>#VALUE!</v>
      </c>
      <c r="S868" s="11" t="e">
        <f t="shared" si="193"/>
        <v>#VALUE!</v>
      </c>
      <c r="T868" s="11" t="e">
        <f t="shared" si="194"/>
        <v>#VALUE!</v>
      </c>
      <c r="U868" s="11" t="e">
        <f>'OddsRatio_working_3-way'!S868-'OddsRatio_working_3-way'!R868^2/3</f>
        <v>#VALUE!</v>
      </c>
      <c r="V868" s="11" t="e">
        <f>'OddsRatio_working_3-way'!S868*'OddsRatio_working_3-way'!R868/3-2*'OddsRatio_working_3-way'!R868^3/27-'OddsRatio_working_3-way'!T868</f>
        <v>#VALUE!</v>
      </c>
      <c r="W868" s="11" t="e">
        <f>'OddsRatio_working_3-way'!V868^2+4*'OddsRatio_working_3-way'!U868^3/27</f>
        <v>#VALUE!</v>
      </c>
      <c r="X868" s="11" t="e">
        <f>IF('OddsRatio_working_3-way'!W868&gt;0,IF(ABS('OddsRatio_working_3-way'!V868+SQRT('OddsRatio_working_3-way'!W868))/2&gt;0,ABS('OddsRatio_working_3-way'!V868+SQRT('OddsRatio_working_3-way'!W868))/2,ABS('OddsRatio_working_3-way'!V868-SQRT('OddsRatio_working_3-way'!W868))/2),SQRT(-'OddsRatio_working_3-way'!U868^3/27))</f>
        <v>#VALUE!</v>
      </c>
      <c r="Y868" s="11" t="e">
        <f>IF('OddsRatio_working_3-way'!W868&gt;=0,IF('OddsRatio_working_3-way'!V868+SQRT('OddsRatio_working_3-way'!W868)&gt;0,0,PI()),ACOS('OddsRatio_working_3-way'!V868/(2*'OddsRatio_working_3-way'!X868)))</f>
        <v>#VALUE!</v>
      </c>
      <c r="Z868" s="11" t="e">
        <f>'OddsRatio_working_3-way'!X868^(1/3)*COS('OddsRatio_working_3-way'!Y868/3)</f>
        <v>#VALUE!</v>
      </c>
      <c r="AA868" s="11" t="e">
        <f>'OddsRatio_working_3-way'!X868^(1/3)*COS(('OddsRatio_working_3-way'!Y868+2*PI())/3)</f>
        <v>#VALUE!</v>
      </c>
      <c r="AB868" s="11" t="e">
        <f>'OddsRatio_working_3-way'!X868^(1/3)*COS(('OddsRatio_working_3-way'!Y868+4*PI())/3)</f>
        <v>#VALUE!</v>
      </c>
      <c r="AC868" s="11" t="e">
        <f>'OddsRatio_working_3-way'!X868^(1/3)*SIN('OddsRatio_working_3-way'!Y868/3)</f>
        <v>#VALUE!</v>
      </c>
      <c r="AD868" s="11" t="e">
        <f>'OddsRatio_working_3-way'!X868^(1/3)*SIN(('OddsRatio_working_3-way'!Y868+2*PI())/3)</f>
        <v>#VALUE!</v>
      </c>
      <c r="AE868" s="11" t="e">
        <f>'OddsRatio_working_3-way'!X868^(1/3)*SIN(('OddsRatio_working_3-way'!Y868+4*PI())/3)</f>
        <v>#VALUE!</v>
      </c>
      <c r="AF868" s="11" t="e">
        <f>-'OddsRatio_working_3-way'!U868/(3*'OddsRatio_working_3-way'!X868^(1/3))*COS(('OddsRatio_working_3-way'!Y868)/3)</f>
        <v>#VALUE!</v>
      </c>
      <c r="AG868" s="11" t="e">
        <f>-'OddsRatio_working_3-way'!U868/(3*'OddsRatio_working_3-way'!X868^(1/3))*COS(('OddsRatio_working_3-way'!Y868+2*PI())/3)</f>
        <v>#VALUE!</v>
      </c>
      <c r="AH868" s="11" t="e">
        <f>-'OddsRatio_working_3-way'!U868/(3*'OddsRatio_working_3-way'!X868^(1/3))*COS(('OddsRatio_working_3-way'!Y868+4*PI())/3)</f>
        <v>#VALUE!</v>
      </c>
      <c r="AI868" s="11" t="e">
        <f>'OddsRatio_working_3-way'!U868/(3*'OddsRatio_working_3-way'!X868^(1/3))*SIN(('OddsRatio_working_3-way'!Y868)/3)</f>
        <v>#VALUE!</v>
      </c>
      <c r="AJ868" s="11" t="e">
        <f>'OddsRatio_working_3-way'!U868/(3*'OddsRatio_working_3-way'!X868^(1/3))*SIN(('OddsRatio_working_3-way'!Y868+2*PI())/3)</f>
        <v>#VALUE!</v>
      </c>
      <c r="AK868" s="11" t="e">
        <f>'OddsRatio_working_3-way'!U868/(3*'OddsRatio_working_3-way'!X868^(1/3))*SIN(('OddsRatio_working_3-way'!Y868+4*PI())/3)</f>
        <v>#VALUE!</v>
      </c>
      <c r="AL868" s="11" t="e">
        <f>'OddsRatio_working_3-way'!Z868+'OddsRatio_working_3-way'!AF868</f>
        <v>#VALUE!</v>
      </c>
      <c r="AM868" s="11" t="e">
        <f>'OddsRatio_working_3-way'!AA868+'OddsRatio_working_3-way'!AG868</f>
        <v>#VALUE!</v>
      </c>
      <c r="AN868" s="11" t="e">
        <f>'OddsRatio_working_3-way'!AB868+'OddsRatio_working_3-way'!AH868</f>
        <v>#VALUE!</v>
      </c>
      <c r="AO868" s="11" t="e">
        <f>'OddsRatio_working_3-way'!AC868+'OddsRatio_working_3-way'!AI868</f>
        <v>#VALUE!</v>
      </c>
      <c r="AP868" s="11" t="e">
        <f>'OddsRatio_working_3-way'!AD868+'OddsRatio_working_3-way'!AJ868</f>
        <v>#VALUE!</v>
      </c>
      <c r="AQ868" s="11" t="e">
        <f>'OddsRatio_working_3-way'!AE868+'OddsRatio_working_3-way'!AK868</f>
        <v>#VALUE!</v>
      </c>
      <c r="AR868" s="10" t="str">
        <f>IF(A868="","",IF(('OddsRatio_working_3-way'!X868=0),IF(Q868&gt;0,-Q868^(1/3),(-Q868)^(1/3)),'OddsRatio_working_3-way'!AL868-'OddsRatio_working_3-way'!R868/3))</f>
        <v/>
      </c>
      <c r="AS868" s="11" t="e">
        <f>IF(('OddsRatio_working_3-way'!X868=0),IF(Q868&gt;0,-Q868^(1/3),(-Q868)^(1/3)),'OddsRatio_working_3-way'!AM868-'OddsRatio_working_3-way'!R868/3)</f>
        <v>#VALUE!</v>
      </c>
      <c r="AT868" s="11" t="e">
        <f>IF(('OddsRatio_working_3-way'!X868=0),IF(Q868&gt;0,-Q868^(1/3),(-Q868)^(1/3)),'OddsRatio_working_3-way'!AN868-'OddsRatio_working_3-way'!R868/3)</f>
        <v>#VALUE!</v>
      </c>
      <c r="AU868" s="11" t="e">
        <f>IF(('OddsRatio_working_3-way'!X868=0),0,'OddsRatio_working_3-way'!AO868)</f>
        <v>#VALUE!</v>
      </c>
      <c r="AV868" s="11" t="e">
        <f>IF(('OddsRatio_working_3-way'!X868=0),0,'OddsRatio_working_3-way'!AP868)</f>
        <v>#VALUE!</v>
      </c>
      <c r="AW868" s="11" t="e">
        <f>IF(('OddsRatio_working_3-way'!X868=0),0,'OddsRatio_working_3-way'!AQ868)</f>
        <v>#VALUE!</v>
      </c>
    </row>
    <row r="869" spans="1:4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9" t="e">
        <f t="shared" si="182"/>
        <v>#VALUE!</v>
      </c>
      <c r="E869" s="9" t="e">
        <f t="shared" si="183"/>
        <v>#VALUE!</v>
      </c>
      <c r="F869" s="9" t="e">
        <f t="shared" si="184"/>
        <v>#VALUE!</v>
      </c>
      <c r="G869" s="9" t="str">
        <f t="shared" si="185"/>
        <v/>
      </c>
      <c r="H869" s="9" t="str">
        <f t="shared" si="186"/>
        <v/>
      </c>
      <c r="I869" s="9" t="str">
        <f t="shared" si="187"/>
        <v/>
      </c>
      <c r="J869" s="9" t="str">
        <f t="shared" si="188"/>
        <v/>
      </c>
      <c r="K869" s="11" t="e">
        <f t="shared" si="189"/>
        <v>#VALUE!</v>
      </c>
      <c r="L869" s="11" t="e">
        <f t="shared" si="190"/>
        <v>#VALUE!</v>
      </c>
      <c r="M869" s="11" t="e">
        <f t="shared" si="191"/>
        <v>#VALUE!</v>
      </c>
      <c r="N869" s="11" t="e">
        <f>'OddsRatio_working_3-way'!K869+'OddsRatio_working_3-way'!L869+'OddsRatio_working_3-way'!M869-('OddsRatio_working_3-way'!K869*'OddsRatio_working_3-way'!L869)-('OddsRatio_working_3-way'!K869*'OddsRatio_working_3-way'!M869)-('OddsRatio_working_3-way'!L869*'OddsRatio_working_3-way'!M869)+('OddsRatio_working_3-way'!K869*'OddsRatio_working_3-way'!L869*'OddsRatio_working_3-way'!M869)-1</f>
        <v>#VALUE!</v>
      </c>
      <c r="O869" s="11">
        <f>0</f>
        <v>0</v>
      </c>
      <c r="P869" s="11" t="e">
        <f>('OddsRatio_working_3-way'!K869*'OddsRatio_working_3-way'!L869)+('OddsRatio_working_3-way'!K869*'OddsRatio_working_3-way'!M869)+('OddsRatio_working_3-way'!L869*'OddsRatio_working_3-way'!M869)-(3*'OddsRatio_working_3-way'!K869*'OddsRatio_working_3-way'!L869*'OddsRatio_working_3-way'!M869)</f>
        <v>#VALUE!</v>
      </c>
      <c r="Q869" s="11" t="e">
        <f>2*'OddsRatio_working_3-way'!K869*'OddsRatio_working_3-way'!L869*'OddsRatio_working_3-way'!M869</f>
        <v>#VALUE!</v>
      </c>
      <c r="R869" s="11" t="e">
        <f t="shared" si="192"/>
        <v>#VALUE!</v>
      </c>
      <c r="S869" s="11" t="e">
        <f t="shared" si="193"/>
        <v>#VALUE!</v>
      </c>
      <c r="T869" s="11" t="e">
        <f t="shared" si="194"/>
        <v>#VALUE!</v>
      </c>
      <c r="U869" s="11" t="e">
        <f>'OddsRatio_working_3-way'!S869-'OddsRatio_working_3-way'!R869^2/3</f>
        <v>#VALUE!</v>
      </c>
      <c r="V869" s="11" t="e">
        <f>'OddsRatio_working_3-way'!S869*'OddsRatio_working_3-way'!R869/3-2*'OddsRatio_working_3-way'!R869^3/27-'OddsRatio_working_3-way'!T869</f>
        <v>#VALUE!</v>
      </c>
      <c r="W869" s="11" t="e">
        <f>'OddsRatio_working_3-way'!V869^2+4*'OddsRatio_working_3-way'!U869^3/27</f>
        <v>#VALUE!</v>
      </c>
      <c r="X869" s="11" t="e">
        <f>IF('OddsRatio_working_3-way'!W869&gt;0,IF(ABS('OddsRatio_working_3-way'!V869+SQRT('OddsRatio_working_3-way'!W869))/2&gt;0,ABS('OddsRatio_working_3-way'!V869+SQRT('OddsRatio_working_3-way'!W869))/2,ABS('OddsRatio_working_3-way'!V869-SQRT('OddsRatio_working_3-way'!W869))/2),SQRT(-'OddsRatio_working_3-way'!U869^3/27))</f>
        <v>#VALUE!</v>
      </c>
      <c r="Y869" s="11" t="e">
        <f>IF('OddsRatio_working_3-way'!W869&gt;=0,IF('OddsRatio_working_3-way'!V869+SQRT('OddsRatio_working_3-way'!W869)&gt;0,0,PI()),ACOS('OddsRatio_working_3-way'!V869/(2*'OddsRatio_working_3-way'!X869)))</f>
        <v>#VALUE!</v>
      </c>
      <c r="Z869" s="11" t="e">
        <f>'OddsRatio_working_3-way'!X869^(1/3)*COS('OddsRatio_working_3-way'!Y869/3)</f>
        <v>#VALUE!</v>
      </c>
      <c r="AA869" s="11" t="e">
        <f>'OddsRatio_working_3-way'!X869^(1/3)*COS(('OddsRatio_working_3-way'!Y869+2*PI())/3)</f>
        <v>#VALUE!</v>
      </c>
      <c r="AB869" s="11" t="e">
        <f>'OddsRatio_working_3-way'!X869^(1/3)*COS(('OddsRatio_working_3-way'!Y869+4*PI())/3)</f>
        <v>#VALUE!</v>
      </c>
      <c r="AC869" s="11" t="e">
        <f>'OddsRatio_working_3-way'!X869^(1/3)*SIN('OddsRatio_working_3-way'!Y869/3)</f>
        <v>#VALUE!</v>
      </c>
      <c r="AD869" s="11" t="e">
        <f>'OddsRatio_working_3-way'!X869^(1/3)*SIN(('OddsRatio_working_3-way'!Y869+2*PI())/3)</f>
        <v>#VALUE!</v>
      </c>
      <c r="AE869" s="11" t="e">
        <f>'OddsRatio_working_3-way'!X869^(1/3)*SIN(('OddsRatio_working_3-way'!Y869+4*PI())/3)</f>
        <v>#VALUE!</v>
      </c>
      <c r="AF869" s="11" t="e">
        <f>-'OddsRatio_working_3-way'!U869/(3*'OddsRatio_working_3-way'!X869^(1/3))*COS(('OddsRatio_working_3-way'!Y869)/3)</f>
        <v>#VALUE!</v>
      </c>
      <c r="AG869" s="11" t="e">
        <f>-'OddsRatio_working_3-way'!U869/(3*'OddsRatio_working_3-way'!X869^(1/3))*COS(('OddsRatio_working_3-way'!Y869+2*PI())/3)</f>
        <v>#VALUE!</v>
      </c>
      <c r="AH869" s="11" t="e">
        <f>-'OddsRatio_working_3-way'!U869/(3*'OddsRatio_working_3-way'!X869^(1/3))*COS(('OddsRatio_working_3-way'!Y869+4*PI())/3)</f>
        <v>#VALUE!</v>
      </c>
      <c r="AI869" s="11" t="e">
        <f>'OddsRatio_working_3-way'!U869/(3*'OddsRatio_working_3-way'!X869^(1/3))*SIN(('OddsRatio_working_3-way'!Y869)/3)</f>
        <v>#VALUE!</v>
      </c>
      <c r="AJ869" s="11" t="e">
        <f>'OddsRatio_working_3-way'!U869/(3*'OddsRatio_working_3-way'!X869^(1/3))*SIN(('OddsRatio_working_3-way'!Y869+2*PI())/3)</f>
        <v>#VALUE!</v>
      </c>
      <c r="AK869" s="11" t="e">
        <f>'OddsRatio_working_3-way'!U869/(3*'OddsRatio_working_3-way'!X869^(1/3))*SIN(('OddsRatio_working_3-way'!Y869+4*PI())/3)</f>
        <v>#VALUE!</v>
      </c>
      <c r="AL869" s="11" t="e">
        <f>'OddsRatio_working_3-way'!Z869+'OddsRatio_working_3-way'!AF869</f>
        <v>#VALUE!</v>
      </c>
      <c r="AM869" s="11" t="e">
        <f>'OddsRatio_working_3-way'!AA869+'OddsRatio_working_3-way'!AG869</f>
        <v>#VALUE!</v>
      </c>
      <c r="AN869" s="11" t="e">
        <f>'OddsRatio_working_3-way'!AB869+'OddsRatio_working_3-way'!AH869</f>
        <v>#VALUE!</v>
      </c>
      <c r="AO869" s="11" t="e">
        <f>'OddsRatio_working_3-way'!AC869+'OddsRatio_working_3-way'!AI869</f>
        <v>#VALUE!</v>
      </c>
      <c r="AP869" s="11" t="e">
        <f>'OddsRatio_working_3-way'!AD869+'OddsRatio_working_3-way'!AJ869</f>
        <v>#VALUE!</v>
      </c>
      <c r="AQ869" s="11" t="e">
        <f>'OddsRatio_working_3-way'!AE869+'OddsRatio_working_3-way'!AK869</f>
        <v>#VALUE!</v>
      </c>
      <c r="AR869" s="10" t="str">
        <f>IF(A869="","",IF(('OddsRatio_working_3-way'!X869=0),IF(Q869&gt;0,-Q869^(1/3),(-Q869)^(1/3)),'OddsRatio_working_3-way'!AL869-'OddsRatio_working_3-way'!R869/3))</f>
        <v/>
      </c>
      <c r="AS869" s="11" t="e">
        <f>IF(('OddsRatio_working_3-way'!X869=0),IF(Q869&gt;0,-Q869^(1/3),(-Q869)^(1/3)),'OddsRatio_working_3-way'!AM869-'OddsRatio_working_3-way'!R869/3)</f>
        <v>#VALUE!</v>
      </c>
      <c r="AT869" s="11" t="e">
        <f>IF(('OddsRatio_working_3-way'!X869=0),IF(Q869&gt;0,-Q869^(1/3),(-Q869)^(1/3)),'OddsRatio_working_3-way'!AN869-'OddsRatio_working_3-way'!R869/3)</f>
        <v>#VALUE!</v>
      </c>
      <c r="AU869" s="11" t="e">
        <f>IF(('OddsRatio_working_3-way'!X869=0),0,'OddsRatio_working_3-way'!AO869)</f>
        <v>#VALUE!</v>
      </c>
      <c r="AV869" s="11" t="e">
        <f>IF(('OddsRatio_working_3-way'!X869=0),0,'OddsRatio_working_3-way'!AP869)</f>
        <v>#VALUE!</v>
      </c>
      <c r="AW869" s="11" t="e">
        <f>IF(('OddsRatio_working_3-way'!X869=0),0,'OddsRatio_working_3-way'!AQ869)</f>
        <v>#VALUE!</v>
      </c>
    </row>
    <row r="870" spans="1:4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9" t="e">
        <f t="shared" si="182"/>
        <v>#VALUE!</v>
      </c>
      <c r="E870" s="9" t="e">
        <f t="shared" si="183"/>
        <v>#VALUE!</v>
      </c>
      <c r="F870" s="9" t="e">
        <f t="shared" si="184"/>
        <v>#VALUE!</v>
      </c>
      <c r="G870" s="9" t="str">
        <f t="shared" si="185"/>
        <v/>
      </c>
      <c r="H870" s="9" t="str">
        <f t="shared" si="186"/>
        <v/>
      </c>
      <c r="I870" s="9" t="str">
        <f t="shared" si="187"/>
        <v/>
      </c>
      <c r="J870" s="9" t="str">
        <f t="shared" si="188"/>
        <v/>
      </c>
      <c r="K870" s="11" t="e">
        <f t="shared" si="189"/>
        <v>#VALUE!</v>
      </c>
      <c r="L870" s="11" t="e">
        <f t="shared" si="190"/>
        <v>#VALUE!</v>
      </c>
      <c r="M870" s="11" t="e">
        <f t="shared" si="191"/>
        <v>#VALUE!</v>
      </c>
      <c r="N870" s="11" t="e">
        <f>'OddsRatio_working_3-way'!K870+'OddsRatio_working_3-way'!L870+'OddsRatio_working_3-way'!M870-('OddsRatio_working_3-way'!K870*'OddsRatio_working_3-way'!L870)-('OddsRatio_working_3-way'!K870*'OddsRatio_working_3-way'!M870)-('OddsRatio_working_3-way'!L870*'OddsRatio_working_3-way'!M870)+('OddsRatio_working_3-way'!K870*'OddsRatio_working_3-way'!L870*'OddsRatio_working_3-way'!M870)-1</f>
        <v>#VALUE!</v>
      </c>
      <c r="O870" s="11">
        <f>0</f>
        <v>0</v>
      </c>
      <c r="P870" s="11" t="e">
        <f>('OddsRatio_working_3-way'!K870*'OddsRatio_working_3-way'!L870)+('OddsRatio_working_3-way'!K870*'OddsRatio_working_3-way'!M870)+('OddsRatio_working_3-way'!L870*'OddsRatio_working_3-way'!M870)-(3*'OddsRatio_working_3-way'!K870*'OddsRatio_working_3-way'!L870*'OddsRatio_working_3-way'!M870)</f>
        <v>#VALUE!</v>
      </c>
      <c r="Q870" s="11" t="e">
        <f>2*'OddsRatio_working_3-way'!K870*'OddsRatio_working_3-way'!L870*'OddsRatio_working_3-way'!M870</f>
        <v>#VALUE!</v>
      </c>
      <c r="R870" s="11" t="e">
        <f t="shared" si="192"/>
        <v>#VALUE!</v>
      </c>
      <c r="S870" s="11" t="e">
        <f t="shared" si="193"/>
        <v>#VALUE!</v>
      </c>
      <c r="T870" s="11" t="e">
        <f t="shared" si="194"/>
        <v>#VALUE!</v>
      </c>
      <c r="U870" s="11" t="e">
        <f>'OddsRatio_working_3-way'!S870-'OddsRatio_working_3-way'!R870^2/3</f>
        <v>#VALUE!</v>
      </c>
      <c r="V870" s="11" t="e">
        <f>'OddsRatio_working_3-way'!S870*'OddsRatio_working_3-way'!R870/3-2*'OddsRatio_working_3-way'!R870^3/27-'OddsRatio_working_3-way'!T870</f>
        <v>#VALUE!</v>
      </c>
      <c r="W870" s="11" t="e">
        <f>'OddsRatio_working_3-way'!V870^2+4*'OddsRatio_working_3-way'!U870^3/27</f>
        <v>#VALUE!</v>
      </c>
      <c r="X870" s="11" t="e">
        <f>IF('OddsRatio_working_3-way'!W870&gt;0,IF(ABS('OddsRatio_working_3-way'!V870+SQRT('OddsRatio_working_3-way'!W870))/2&gt;0,ABS('OddsRatio_working_3-way'!V870+SQRT('OddsRatio_working_3-way'!W870))/2,ABS('OddsRatio_working_3-way'!V870-SQRT('OddsRatio_working_3-way'!W870))/2),SQRT(-'OddsRatio_working_3-way'!U870^3/27))</f>
        <v>#VALUE!</v>
      </c>
      <c r="Y870" s="11" t="e">
        <f>IF('OddsRatio_working_3-way'!W870&gt;=0,IF('OddsRatio_working_3-way'!V870+SQRT('OddsRatio_working_3-way'!W870)&gt;0,0,PI()),ACOS('OddsRatio_working_3-way'!V870/(2*'OddsRatio_working_3-way'!X870)))</f>
        <v>#VALUE!</v>
      </c>
      <c r="Z870" s="11" t="e">
        <f>'OddsRatio_working_3-way'!X870^(1/3)*COS('OddsRatio_working_3-way'!Y870/3)</f>
        <v>#VALUE!</v>
      </c>
      <c r="AA870" s="11" t="e">
        <f>'OddsRatio_working_3-way'!X870^(1/3)*COS(('OddsRatio_working_3-way'!Y870+2*PI())/3)</f>
        <v>#VALUE!</v>
      </c>
      <c r="AB870" s="11" t="e">
        <f>'OddsRatio_working_3-way'!X870^(1/3)*COS(('OddsRatio_working_3-way'!Y870+4*PI())/3)</f>
        <v>#VALUE!</v>
      </c>
      <c r="AC870" s="11" t="e">
        <f>'OddsRatio_working_3-way'!X870^(1/3)*SIN('OddsRatio_working_3-way'!Y870/3)</f>
        <v>#VALUE!</v>
      </c>
      <c r="AD870" s="11" t="e">
        <f>'OddsRatio_working_3-way'!X870^(1/3)*SIN(('OddsRatio_working_3-way'!Y870+2*PI())/3)</f>
        <v>#VALUE!</v>
      </c>
      <c r="AE870" s="11" t="e">
        <f>'OddsRatio_working_3-way'!X870^(1/3)*SIN(('OddsRatio_working_3-way'!Y870+4*PI())/3)</f>
        <v>#VALUE!</v>
      </c>
      <c r="AF870" s="11" t="e">
        <f>-'OddsRatio_working_3-way'!U870/(3*'OddsRatio_working_3-way'!X870^(1/3))*COS(('OddsRatio_working_3-way'!Y870)/3)</f>
        <v>#VALUE!</v>
      </c>
      <c r="AG870" s="11" t="e">
        <f>-'OddsRatio_working_3-way'!U870/(3*'OddsRatio_working_3-way'!X870^(1/3))*COS(('OddsRatio_working_3-way'!Y870+2*PI())/3)</f>
        <v>#VALUE!</v>
      </c>
      <c r="AH870" s="11" t="e">
        <f>-'OddsRatio_working_3-way'!U870/(3*'OddsRatio_working_3-way'!X870^(1/3))*COS(('OddsRatio_working_3-way'!Y870+4*PI())/3)</f>
        <v>#VALUE!</v>
      </c>
      <c r="AI870" s="11" t="e">
        <f>'OddsRatio_working_3-way'!U870/(3*'OddsRatio_working_3-way'!X870^(1/3))*SIN(('OddsRatio_working_3-way'!Y870)/3)</f>
        <v>#VALUE!</v>
      </c>
      <c r="AJ870" s="11" t="e">
        <f>'OddsRatio_working_3-way'!U870/(3*'OddsRatio_working_3-way'!X870^(1/3))*SIN(('OddsRatio_working_3-way'!Y870+2*PI())/3)</f>
        <v>#VALUE!</v>
      </c>
      <c r="AK870" s="11" t="e">
        <f>'OddsRatio_working_3-way'!U870/(3*'OddsRatio_working_3-way'!X870^(1/3))*SIN(('OddsRatio_working_3-way'!Y870+4*PI())/3)</f>
        <v>#VALUE!</v>
      </c>
      <c r="AL870" s="11" t="e">
        <f>'OddsRatio_working_3-way'!Z870+'OddsRatio_working_3-way'!AF870</f>
        <v>#VALUE!</v>
      </c>
      <c r="AM870" s="11" t="e">
        <f>'OddsRatio_working_3-way'!AA870+'OddsRatio_working_3-way'!AG870</f>
        <v>#VALUE!</v>
      </c>
      <c r="AN870" s="11" t="e">
        <f>'OddsRatio_working_3-way'!AB870+'OddsRatio_working_3-way'!AH870</f>
        <v>#VALUE!</v>
      </c>
      <c r="AO870" s="11" t="e">
        <f>'OddsRatio_working_3-way'!AC870+'OddsRatio_working_3-way'!AI870</f>
        <v>#VALUE!</v>
      </c>
      <c r="AP870" s="11" t="e">
        <f>'OddsRatio_working_3-way'!AD870+'OddsRatio_working_3-way'!AJ870</f>
        <v>#VALUE!</v>
      </c>
      <c r="AQ870" s="11" t="e">
        <f>'OddsRatio_working_3-way'!AE870+'OddsRatio_working_3-way'!AK870</f>
        <v>#VALUE!</v>
      </c>
      <c r="AR870" s="10" t="str">
        <f>IF(A870="","",IF(('OddsRatio_working_3-way'!X870=0),IF(Q870&gt;0,-Q870^(1/3),(-Q870)^(1/3)),'OddsRatio_working_3-way'!AL870-'OddsRatio_working_3-way'!R870/3))</f>
        <v/>
      </c>
      <c r="AS870" s="11" t="e">
        <f>IF(('OddsRatio_working_3-way'!X870=0),IF(Q870&gt;0,-Q870^(1/3),(-Q870)^(1/3)),'OddsRatio_working_3-way'!AM870-'OddsRatio_working_3-way'!R870/3)</f>
        <v>#VALUE!</v>
      </c>
      <c r="AT870" s="11" t="e">
        <f>IF(('OddsRatio_working_3-way'!X870=0),IF(Q870&gt;0,-Q870^(1/3),(-Q870)^(1/3)),'OddsRatio_working_3-way'!AN870-'OddsRatio_working_3-way'!R870/3)</f>
        <v>#VALUE!</v>
      </c>
      <c r="AU870" s="11" t="e">
        <f>IF(('OddsRatio_working_3-way'!X870=0),0,'OddsRatio_working_3-way'!AO870)</f>
        <v>#VALUE!</v>
      </c>
      <c r="AV870" s="11" t="e">
        <f>IF(('OddsRatio_working_3-way'!X870=0),0,'OddsRatio_working_3-way'!AP870)</f>
        <v>#VALUE!</v>
      </c>
      <c r="AW870" s="11" t="e">
        <f>IF(('OddsRatio_working_3-way'!X870=0),0,'OddsRatio_working_3-way'!AQ870)</f>
        <v>#VALUE!</v>
      </c>
    </row>
    <row r="871" spans="1:4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9" t="e">
        <f t="shared" si="182"/>
        <v>#VALUE!</v>
      </c>
      <c r="E871" s="9" t="e">
        <f t="shared" si="183"/>
        <v>#VALUE!</v>
      </c>
      <c r="F871" s="9" t="e">
        <f t="shared" si="184"/>
        <v>#VALUE!</v>
      </c>
      <c r="G871" s="9" t="str">
        <f t="shared" si="185"/>
        <v/>
      </c>
      <c r="H871" s="9" t="str">
        <f t="shared" si="186"/>
        <v/>
      </c>
      <c r="I871" s="9" t="str">
        <f t="shared" si="187"/>
        <v/>
      </c>
      <c r="J871" s="9" t="str">
        <f t="shared" si="188"/>
        <v/>
      </c>
      <c r="K871" s="11" t="e">
        <f t="shared" si="189"/>
        <v>#VALUE!</v>
      </c>
      <c r="L871" s="11" t="e">
        <f t="shared" si="190"/>
        <v>#VALUE!</v>
      </c>
      <c r="M871" s="11" t="e">
        <f t="shared" si="191"/>
        <v>#VALUE!</v>
      </c>
      <c r="N871" s="11" t="e">
        <f>'OddsRatio_working_3-way'!K871+'OddsRatio_working_3-way'!L871+'OddsRatio_working_3-way'!M871-('OddsRatio_working_3-way'!K871*'OddsRatio_working_3-way'!L871)-('OddsRatio_working_3-way'!K871*'OddsRatio_working_3-way'!M871)-('OddsRatio_working_3-way'!L871*'OddsRatio_working_3-way'!M871)+('OddsRatio_working_3-way'!K871*'OddsRatio_working_3-way'!L871*'OddsRatio_working_3-way'!M871)-1</f>
        <v>#VALUE!</v>
      </c>
      <c r="O871" s="11">
        <f>0</f>
        <v>0</v>
      </c>
      <c r="P871" s="11" t="e">
        <f>('OddsRatio_working_3-way'!K871*'OddsRatio_working_3-way'!L871)+('OddsRatio_working_3-way'!K871*'OddsRatio_working_3-way'!M871)+('OddsRatio_working_3-way'!L871*'OddsRatio_working_3-way'!M871)-(3*'OddsRatio_working_3-way'!K871*'OddsRatio_working_3-way'!L871*'OddsRatio_working_3-way'!M871)</f>
        <v>#VALUE!</v>
      </c>
      <c r="Q871" s="11" t="e">
        <f>2*'OddsRatio_working_3-way'!K871*'OddsRatio_working_3-way'!L871*'OddsRatio_working_3-way'!M871</f>
        <v>#VALUE!</v>
      </c>
      <c r="R871" s="11" t="e">
        <f t="shared" si="192"/>
        <v>#VALUE!</v>
      </c>
      <c r="S871" s="11" t="e">
        <f t="shared" si="193"/>
        <v>#VALUE!</v>
      </c>
      <c r="T871" s="11" t="e">
        <f t="shared" si="194"/>
        <v>#VALUE!</v>
      </c>
      <c r="U871" s="11" t="e">
        <f>'OddsRatio_working_3-way'!S871-'OddsRatio_working_3-way'!R871^2/3</f>
        <v>#VALUE!</v>
      </c>
      <c r="V871" s="11" t="e">
        <f>'OddsRatio_working_3-way'!S871*'OddsRatio_working_3-way'!R871/3-2*'OddsRatio_working_3-way'!R871^3/27-'OddsRatio_working_3-way'!T871</f>
        <v>#VALUE!</v>
      </c>
      <c r="W871" s="11" t="e">
        <f>'OddsRatio_working_3-way'!V871^2+4*'OddsRatio_working_3-way'!U871^3/27</f>
        <v>#VALUE!</v>
      </c>
      <c r="X871" s="11" t="e">
        <f>IF('OddsRatio_working_3-way'!W871&gt;0,IF(ABS('OddsRatio_working_3-way'!V871+SQRT('OddsRatio_working_3-way'!W871))/2&gt;0,ABS('OddsRatio_working_3-way'!V871+SQRT('OddsRatio_working_3-way'!W871))/2,ABS('OddsRatio_working_3-way'!V871-SQRT('OddsRatio_working_3-way'!W871))/2),SQRT(-'OddsRatio_working_3-way'!U871^3/27))</f>
        <v>#VALUE!</v>
      </c>
      <c r="Y871" s="11" t="e">
        <f>IF('OddsRatio_working_3-way'!W871&gt;=0,IF('OddsRatio_working_3-way'!V871+SQRT('OddsRatio_working_3-way'!W871)&gt;0,0,PI()),ACOS('OddsRatio_working_3-way'!V871/(2*'OddsRatio_working_3-way'!X871)))</f>
        <v>#VALUE!</v>
      </c>
      <c r="Z871" s="11" t="e">
        <f>'OddsRatio_working_3-way'!X871^(1/3)*COS('OddsRatio_working_3-way'!Y871/3)</f>
        <v>#VALUE!</v>
      </c>
      <c r="AA871" s="11" t="e">
        <f>'OddsRatio_working_3-way'!X871^(1/3)*COS(('OddsRatio_working_3-way'!Y871+2*PI())/3)</f>
        <v>#VALUE!</v>
      </c>
      <c r="AB871" s="11" t="e">
        <f>'OddsRatio_working_3-way'!X871^(1/3)*COS(('OddsRatio_working_3-way'!Y871+4*PI())/3)</f>
        <v>#VALUE!</v>
      </c>
      <c r="AC871" s="11" t="e">
        <f>'OddsRatio_working_3-way'!X871^(1/3)*SIN('OddsRatio_working_3-way'!Y871/3)</f>
        <v>#VALUE!</v>
      </c>
      <c r="AD871" s="11" t="e">
        <f>'OddsRatio_working_3-way'!X871^(1/3)*SIN(('OddsRatio_working_3-way'!Y871+2*PI())/3)</f>
        <v>#VALUE!</v>
      </c>
      <c r="AE871" s="11" t="e">
        <f>'OddsRatio_working_3-way'!X871^(1/3)*SIN(('OddsRatio_working_3-way'!Y871+4*PI())/3)</f>
        <v>#VALUE!</v>
      </c>
      <c r="AF871" s="11" t="e">
        <f>-'OddsRatio_working_3-way'!U871/(3*'OddsRatio_working_3-way'!X871^(1/3))*COS(('OddsRatio_working_3-way'!Y871)/3)</f>
        <v>#VALUE!</v>
      </c>
      <c r="AG871" s="11" t="e">
        <f>-'OddsRatio_working_3-way'!U871/(3*'OddsRatio_working_3-way'!X871^(1/3))*COS(('OddsRatio_working_3-way'!Y871+2*PI())/3)</f>
        <v>#VALUE!</v>
      </c>
      <c r="AH871" s="11" t="e">
        <f>-'OddsRatio_working_3-way'!U871/(3*'OddsRatio_working_3-way'!X871^(1/3))*COS(('OddsRatio_working_3-way'!Y871+4*PI())/3)</f>
        <v>#VALUE!</v>
      </c>
      <c r="AI871" s="11" t="e">
        <f>'OddsRatio_working_3-way'!U871/(3*'OddsRatio_working_3-way'!X871^(1/3))*SIN(('OddsRatio_working_3-way'!Y871)/3)</f>
        <v>#VALUE!</v>
      </c>
      <c r="AJ871" s="11" t="e">
        <f>'OddsRatio_working_3-way'!U871/(3*'OddsRatio_working_3-way'!X871^(1/3))*SIN(('OddsRatio_working_3-way'!Y871+2*PI())/3)</f>
        <v>#VALUE!</v>
      </c>
      <c r="AK871" s="11" t="e">
        <f>'OddsRatio_working_3-way'!U871/(3*'OddsRatio_working_3-way'!X871^(1/3))*SIN(('OddsRatio_working_3-way'!Y871+4*PI())/3)</f>
        <v>#VALUE!</v>
      </c>
      <c r="AL871" s="11" t="e">
        <f>'OddsRatio_working_3-way'!Z871+'OddsRatio_working_3-way'!AF871</f>
        <v>#VALUE!</v>
      </c>
      <c r="AM871" s="11" t="e">
        <f>'OddsRatio_working_3-way'!AA871+'OddsRatio_working_3-way'!AG871</f>
        <v>#VALUE!</v>
      </c>
      <c r="AN871" s="11" t="e">
        <f>'OddsRatio_working_3-way'!AB871+'OddsRatio_working_3-way'!AH871</f>
        <v>#VALUE!</v>
      </c>
      <c r="AO871" s="11" t="e">
        <f>'OddsRatio_working_3-way'!AC871+'OddsRatio_working_3-way'!AI871</f>
        <v>#VALUE!</v>
      </c>
      <c r="AP871" s="11" t="e">
        <f>'OddsRatio_working_3-way'!AD871+'OddsRatio_working_3-way'!AJ871</f>
        <v>#VALUE!</v>
      </c>
      <c r="AQ871" s="11" t="e">
        <f>'OddsRatio_working_3-way'!AE871+'OddsRatio_working_3-way'!AK871</f>
        <v>#VALUE!</v>
      </c>
      <c r="AR871" s="10" t="str">
        <f>IF(A871="","",IF(('OddsRatio_working_3-way'!X871=0),IF(Q871&gt;0,-Q871^(1/3),(-Q871)^(1/3)),'OddsRatio_working_3-way'!AL871-'OddsRatio_working_3-way'!R871/3))</f>
        <v/>
      </c>
      <c r="AS871" s="11" t="e">
        <f>IF(('OddsRatio_working_3-way'!X871=0),IF(Q871&gt;0,-Q871^(1/3),(-Q871)^(1/3)),'OddsRatio_working_3-way'!AM871-'OddsRatio_working_3-way'!R871/3)</f>
        <v>#VALUE!</v>
      </c>
      <c r="AT871" s="11" t="e">
        <f>IF(('OddsRatio_working_3-way'!X871=0),IF(Q871&gt;0,-Q871^(1/3),(-Q871)^(1/3)),'OddsRatio_working_3-way'!AN871-'OddsRatio_working_3-way'!R871/3)</f>
        <v>#VALUE!</v>
      </c>
      <c r="AU871" s="11" t="e">
        <f>IF(('OddsRatio_working_3-way'!X871=0),0,'OddsRatio_working_3-way'!AO871)</f>
        <v>#VALUE!</v>
      </c>
      <c r="AV871" s="11" t="e">
        <f>IF(('OddsRatio_working_3-way'!X871=0),0,'OddsRatio_working_3-way'!AP871)</f>
        <v>#VALUE!</v>
      </c>
      <c r="AW871" s="11" t="e">
        <f>IF(('OddsRatio_working_3-way'!X871=0),0,'OddsRatio_working_3-way'!AQ871)</f>
        <v>#VALUE!</v>
      </c>
    </row>
    <row r="872" spans="1:4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9" t="e">
        <f t="shared" si="182"/>
        <v>#VALUE!</v>
      </c>
      <c r="E872" s="9" t="e">
        <f t="shared" si="183"/>
        <v>#VALUE!</v>
      </c>
      <c r="F872" s="9" t="e">
        <f t="shared" si="184"/>
        <v>#VALUE!</v>
      </c>
      <c r="G872" s="9" t="str">
        <f t="shared" si="185"/>
        <v/>
      </c>
      <c r="H872" s="9" t="str">
        <f t="shared" si="186"/>
        <v/>
      </c>
      <c r="I872" s="9" t="str">
        <f t="shared" si="187"/>
        <v/>
      </c>
      <c r="J872" s="9" t="str">
        <f t="shared" si="188"/>
        <v/>
      </c>
      <c r="K872" s="11" t="e">
        <f t="shared" si="189"/>
        <v>#VALUE!</v>
      </c>
      <c r="L872" s="11" t="e">
        <f t="shared" si="190"/>
        <v>#VALUE!</v>
      </c>
      <c r="M872" s="11" t="e">
        <f t="shared" si="191"/>
        <v>#VALUE!</v>
      </c>
      <c r="N872" s="11" t="e">
        <f>'OddsRatio_working_3-way'!K872+'OddsRatio_working_3-way'!L872+'OddsRatio_working_3-way'!M872-('OddsRatio_working_3-way'!K872*'OddsRatio_working_3-way'!L872)-('OddsRatio_working_3-way'!K872*'OddsRatio_working_3-way'!M872)-('OddsRatio_working_3-way'!L872*'OddsRatio_working_3-way'!M872)+('OddsRatio_working_3-way'!K872*'OddsRatio_working_3-way'!L872*'OddsRatio_working_3-way'!M872)-1</f>
        <v>#VALUE!</v>
      </c>
      <c r="O872" s="11">
        <f>0</f>
        <v>0</v>
      </c>
      <c r="P872" s="11" t="e">
        <f>('OddsRatio_working_3-way'!K872*'OddsRatio_working_3-way'!L872)+('OddsRatio_working_3-way'!K872*'OddsRatio_working_3-way'!M872)+('OddsRatio_working_3-way'!L872*'OddsRatio_working_3-way'!M872)-(3*'OddsRatio_working_3-way'!K872*'OddsRatio_working_3-way'!L872*'OddsRatio_working_3-way'!M872)</f>
        <v>#VALUE!</v>
      </c>
      <c r="Q872" s="11" t="e">
        <f>2*'OddsRatio_working_3-way'!K872*'OddsRatio_working_3-way'!L872*'OddsRatio_working_3-way'!M872</f>
        <v>#VALUE!</v>
      </c>
      <c r="R872" s="11" t="e">
        <f t="shared" si="192"/>
        <v>#VALUE!</v>
      </c>
      <c r="S872" s="11" t="e">
        <f t="shared" si="193"/>
        <v>#VALUE!</v>
      </c>
      <c r="T872" s="11" t="e">
        <f t="shared" si="194"/>
        <v>#VALUE!</v>
      </c>
      <c r="U872" s="11" t="e">
        <f>'OddsRatio_working_3-way'!S872-'OddsRatio_working_3-way'!R872^2/3</f>
        <v>#VALUE!</v>
      </c>
      <c r="V872" s="11" t="e">
        <f>'OddsRatio_working_3-way'!S872*'OddsRatio_working_3-way'!R872/3-2*'OddsRatio_working_3-way'!R872^3/27-'OddsRatio_working_3-way'!T872</f>
        <v>#VALUE!</v>
      </c>
      <c r="W872" s="11" t="e">
        <f>'OddsRatio_working_3-way'!V872^2+4*'OddsRatio_working_3-way'!U872^3/27</f>
        <v>#VALUE!</v>
      </c>
      <c r="X872" s="11" t="e">
        <f>IF('OddsRatio_working_3-way'!W872&gt;0,IF(ABS('OddsRatio_working_3-way'!V872+SQRT('OddsRatio_working_3-way'!W872))/2&gt;0,ABS('OddsRatio_working_3-way'!V872+SQRT('OddsRatio_working_3-way'!W872))/2,ABS('OddsRatio_working_3-way'!V872-SQRT('OddsRatio_working_3-way'!W872))/2),SQRT(-'OddsRatio_working_3-way'!U872^3/27))</f>
        <v>#VALUE!</v>
      </c>
      <c r="Y872" s="11" t="e">
        <f>IF('OddsRatio_working_3-way'!W872&gt;=0,IF('OddsRatio_working_3-way'!V872+SQRT('OddsRatio_working_3-way'!W872)&gt;0,0,PI()),ACOS('OddsRatio_working_3-way'!V872/(2*'OddsRatio_working_3-way'!X872)))</f>
        <v>#VALUE!</v>
      </c>
      <c r="Z872" s="11" t="e">
        <f>'OddsRatio_working_3-way'!X872^(1/3)*COS('OddsRatio_working_3-way'!Y872/3)</f>
        <v>#VALUE!</v>
      </c>
      <c r="AA872" s="11" t="e">
        <f>'OddsRatio_working_3-way'!X872^(1/3)*COS(('OddsRatio_working_3-way'!Y872+2*PI())/3)</f>
        <v>#VALUE!</v>
      </c>
      <c r="AB872" s="11" t="e">
        <f>'OddsRatio_working_3-way'!X872^(1/3)*COS(('OddsRatio_working_3-way'!Y872+4*PI())/3)</f>
        <v>#VALUE!</v>
      </c>
      <c r="AC872" s="11" t="e">
        <f>'OddsRatio_working_3-way'!X872^(1/3)*SIN('OddsRatio_working_3-way'!Y872/3)</f>
        <v>#VALUE!</v>
      </c>
      <c r="AD872" s="11" t="e">
        <f>'OddsRatio_working_3-way'!X872^(1/3)*SIN(('OddsRatio_working_3-way'!Y872+2*PI())/3)</f>
        <v>#VALUE!</v>
      </c>
      <c r="AE872" s="11" t="e">
        <f>'OddsRatio_working_3-way'!X872^(1/3)*SIN(('OddsRatio_working_3-way'!Y872+4*PI())/3)</f>
        <v>#VALUE!</v>
      </c>
      <c r="AF872" s="11" t="e">
        <f>-'OddsRatio_working_3-way'!U872/(3*'OddsRatio_working_3-way'!X872^(1/3))*COS(('OddsRatio_working_3-way'!Y872)/3)</f>
        <v>#VALUE!</v>
      </c>
      <c r="AG872" s="11" t="e">
        <f>-'OddsRatio_working_3-way'!U872/(3*'OddsRatio_working_3-way'!X872^(1/3))*COS(('OddsRatio_working_3-way'!Y872+2*PI())/3)</f>
        <v>#VALUE!</v>
      </c>
      <c r="AH872" s="11" t="e">
        <f>-'OddsRatio_working_3-way'!U872/(3*'OddsRatio_working_3-way'!X872^(1/3))*COS(('OddsRatio_working_3-way'!Y872+4*PI())/3)</f>
        <v>#VALUE!</v>
      </c>
      <c r="AI872" s="11" t="e">
        <f>'OddsRatio_working_3-way'!U872/(3*'OddsRatio_working_3-way'!X872^(1/3))*SIN(('OddsRatio_working_3-way'!Y872)/3)</f>
        <v>#VALUE!</v>
      </c>
      <c r="AJ872" s="11" t="e">
        <f>'OddsRatio_working_3-way'!U872/(3*'OddsRatio_working_3-way'!X872^(1/3))*SIN(('OddsRatio_working_3-way'!Y872+2*PI())/3)</f>
        <v>#VALUE!</v>
      </c>
      <c r="AK872" s="11" t="e">
        <f>'OddsRatio_working_3-way'!U872/(3*'OddsRatio_working_3-way'!X872^(1/3))*SIN(('OddsRatio_working_3-way'!Y872+4*PI())/3)</f>
        <v>#VALUE!</v>
      </c>
      <c r="AL872" s="11" t="e">
        <f>'OddsRatio_working_3-way'!Z872+'OddsRatio_working_3-way'!AF872</f>
        <v>#VALUE!</v>
      </c>
      <c r="AM872" s="11" t="e">
        <f>'OddsRatio_working_3-way'!AA872+'OddsRatio_working_3-way'!AG872</f>
        <v>#VALUE!</v>
      </c>
      <c r="AN872" s="11" t="e">
        <f>'OddsRatio_working_3-way'!AB872+'OddsRatio_working_3-way'!AH872</f>
        <v>#VALUE!</v>
      </c>
      <c r="AO872" s="11" t="e">
        <f>'OddsRatio_working_3-way'!AC872+'OddsRatio_working_3-way'!AI872</f>
        <v>#VALUE!</v>
      </c>
      <c r="AP872" s="11" t="e">
        <f>'OddsRatio_working_3-way'!AD872+'OddsRatio_working_3-way'!AJ872</f>
        <v>#VALUE!</v>
      </c>
      <c r="AQ872" s="11" t="e">
        <f>'OddsRatio_working_3-way'!AE872+'OddsRatio_working_3-way'!AK872</f>
        <v>#VALUE!</v>
      </c>
      <c r="AR872" s="10" t="str">
        <f>IF(A872="","",IF(('OddsRatio_working_3-way'!X872=0),IF(Q872&gt;0,-Q872^(1/3),(-Q872)^(1/3)),'OddsRatio_working_3-way'!AL872-'OddsRatio_working_3-way'!R872/3))</f>
        <v/>
      </c>
      <c r="AS872" s="11" t="e">
        <f>IF(('OddsRatio_working_3-way'!X872=0),IF(Q872&gt;0,-Q872^(1/3),(-Q872)^(1/3)),'OddsRatio_working_3-way'!AM872-'OddsRatio_working_3-way'!R872/3)</f>
        <v>#VALUE!</v>
      </c>
      <c r="AT872" s="11" t="e">
        <f>IF(('OddsRatio_working_3-way'!X872=0),IF(Q872&gt;0,-Q872^(1/3),(-Q872)^(1/3)),'OddsRatio_working_3-way'!AN872-'OddsRatio_working_3-way'!R872/3)</f>
        <v>#VALUE!</v>
      </c>
      <c r="AU872" s="11" t="e">
        <f>IF(('OddsRatio_working_3-way'!X872=0),0,'OddsRatio_working_3-way'!AO872)</f>
        <v>#VALUE!</v>
      </c>
      <c r="AV872" s="11" t="e">
        <f>IF(('OddsRatio_working_3-way'!X872=0),0,'OddsRatio_working_3-way'!AP872)</f>
        <v>#VALUE!</v>
      </c>
      <c r="AW872" s="11" t="e">
        <f>IF(('OddsRatio_working_3-way'!X872=0),0,'OddsRatio_working_3-way'!AQ872)</f>
        <v>#VALUE!</v>
      </c>
    </row>
    <row r="873" spans="1:4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9" t="e">
        <f t="shared" si="182"/>
        <v>#VALUE!</v>
      </c>
      <c r="E873" s="9" t="e">
        <f t="shared" si="183"/>
        <v>#VALUE!</v>
      </c>
      <c r="F873" s="9" t="e">
        <f t="shared" si="184"/>
        <v>#VALUE!</v>
      </c>
      <c r="G873" s="9" t="str">
        <f t="shared" si="185"/>
        <v/>
      </c>
      <c r="H873" s="9" t="str">
        <f t="shared" si="186"/>
        <v/>
      </c>
      <c r="I873" s="9" t="str">
        <f t="shared" si="187"/>
        <v/>
      </c>
      <c r="J873" s="9" t="str">
        <f t="shared" si="188"/>
        <v/>
      </c>
      <c r="K873" s="11" t="e">
        <f t="shared" si="189"/>
        <v>#VALUE!</v>
      </c>
      <c r="L873" s="11" t="e">
        <f t="shared" si="190"/>
        <v>#VALUE!</v>
      </c>
      <c r="M873" s="11" t="e">
        <f t="shared" si="191"/>
        <v>#VALUE!</v>
      </c>
      <c r="N873" s="11" t="e">
        <f>'OddsRatio_working_3-way'!K873+'OddsRatio_working_3-way'!L873+'OddsRatio_working_3-way'!M873-('OddsRatio_working_3-way'!K873*'OddsRatio_working_3-way'!L873)-('OddsRatio_working_3-way'!K873*'OddsRatio_working_3-way'!M873)-('OddsRatio_working_3-way'!L873*'OddsRatio_working_3-way'!M873)+('OddsRatio_working_3-way'!K873*'OddsRatio_working_3-way'!L873*'OddsRatio_working_3-way'!M873)-1</f>
        <v>#VALUE!</v>
      </c>
      <c r="O873" s="11">
        <f>0</f>
        <v>0</v>
      </c>
      <c r="P873" s="11" t="e">
        <f>('OddsRatio_working_3-way'!K873*'OddsRatio_working_3-way'!L873)+('OddsRatio_working_3-way'!K873*'OddsRatio_working_3-way'!M873)+('OddsRatio_working_3-way'!L873*'OddsRatio_working_3-way'!M873)-(3*'OddsRatio_working_3-way'!K873*'OddsRatio_working_3-way'!L873*'OddsRatio_working_3-way'!M873)</f>
        <v>#VALUE!</v>
      </c>
      <c r="Q873" s="11" t="e">
        <f>2*'OddsRatio_working_3-way'!K873*'OddsRatio_working_3-way'!L873*'OddsRatio_working_3-way'!M873</f>
        <v>#VALUE!</v>
      </c>
      <c r="R873" s="11" t="e">
        <f t="shared" si="192"/>
        <v>#VALUE!</v>
      </c>
      <c r="S873" s="11" t="e">
        <f t="shared" si="193"/>
        <v>#VALUE!</v>
      </c>
      <c r="T873" s="11" t="e">
        <f t="shared" si="194"/>
        <v>#VALUE!</v>
      </c>
      <c r="U873" s="11" t="e">
        <f>'OddsRatio_working_3-way'!S873-'OddsRatio_working_3-way'!R873^2/3</f>
        <v>#VALUE!</v>
      </c>
      <c r="V873" s="11" t="e">
        <f>'OddsRatio_working_3-way'!S873*'OddsRatio_working_3-way'!R873/3-2*'OddsRatio_working_3-way'!R873^3/27-'OddsRatio_working_3-way'!T873</f>
        <v>#VALUE!</v>
      </c>
      <c r="W873" s="11" t="e">
        <f>'OddsRatio_working_3-way'!V873^2+4*'OddsRatio_working_3-way'!U873^3/27</f>
        <v>#VALUE!</v>
      </c>
      <c r="X873" s="11" t="e">
        <f>IF('OddsRatio_working_3-way'!W873&gt;0,IF(ABS('OddsRatio_working_3-way'!V873+SQRT('OddsRatio_working_3-way'!W873))/2&gt;0,ABS('OddsRatio_working_3-way'!V873+SQRT('OddsRatio_working_3-way'!W873))/2,ABS('OddsRatio_working_3-way'!V873-SQRT('OddsRatio_working_3-way'!W873))/2),SQRT(-'OddsRatio_working_3-way'!U873^3/27))</f>
        <v>#VALUE!</v>
      </c>
      <c r="Y873" s="11" t="e">
        <f>IF('OddsRatio_working_3-way'!W873&gt;=0,IF('OddsRatio_working_3-way'!V873+SQRT('OddsRatio_working_3-way'!W873)&gt;0,0,PI()),ACOS('OddsRatio_working_3-way'!V873/(2*'OddsRatio_working_3-way'!X873)))</f>
        <v>#VALUE!</v>
      </c>
      <c r="Z873" s="11" t="e">
        <f>'OddsRatio_working_3-way'!X873^(1/3)*COS('OddsRatio_working_3-way'!Y873/3)</f>
        <v>#VALUE!</v>
      </c>
      <c r="AA873" s="11" t="e">
        <f>'OddsRatio_working_3-way'!X873^(1/3)*COS(('OddsRatio_working_3-way'!Y873+2*PI())/3)</f>
        <v>#VALUE!</v>
      </c>
      <c r="AB873" s="11" t="e">
        <f>'OddsRatio_working_3-way'!X873^(1/3)*COS(('OddsRatio_working_3-way'!Y873+4*PI())/3)</f>
        <v>#VALUE!</v>
      </c>
      <c r="AC873" s="11" t="e">
        <f>'OddsRatio_working_3-way'!X873^(1/3)*SIN('OddsRatio_working_3-way'!Y873/3)</f>
        <v>#VALUE!</v>
      </c>
      <c r="AD873" s="11" t="e">
        <f>'OddsRatio_working_3-way'!X873^(1/3)*SIN(('OddsRatio_working_3-way'!Y873+2*PI())/3)</f>
        <v>#VALUE!</v>
      </c>
      <c r="AE873" s="11" t="e">
        <f>'OddsRatio_working_3-way'!X873^(1/3)*SIN(('OddsRatio_working_3-way'!Y873+4*PI())/3)</f>
        <v>#VALUE!</v>
      </c>
      <c r="AF873" s="11" t="e">
        <f>-'OddsRatio_working_3-way'!U873/(3*'OddsRatio_working_3-way'!X873^(1/3))*COS(('OddsRatio_working_3-way'!Y873)/3)</f>
        <v>#VALUE!</v>
      </c>
      <c r="AG873" s="11" t="e">
        <f>-'OddsRatio_working_3-way'!U873/(3*'OddsRatio_working_3-way'!X873^(1/3))*COS(('OddsRatio_working_3-way'!Y873+2*PI())/3)</f>
        <v>#VALUE!</v>
      </c>
      <c r="AH873" s="11" t="e">
        <f>-'OddsRatio_working_3-way'!U873/(3*'OddsRatio_working_3-way'!X873^(1/3))*COS(('OddsRatio_working_3-way'!Y873+4*PI())/3)</f>
        <v>#VALUE!</v>
      </c>
      <c r="AI873" s="11" t="e">
        <f>'OddsRatio_working_3-way'!U873/(3*'OddsRatio_working_3-way'!X873^(1/3))*SIN(('OddsRatio_working_3-way'!Y873)/3)</f>
        <v>#VALUE!</v>
      </c>
      <c r="AJ873" s="11" t="e">
        <f>'OddsRatio_working_3-way'!U873/(3*'OddsRatio_working_3-way'!X873^(1/3))*SIN(('OddsRatio_working_3-way'!Y873+2*PI())/3)</f>
        <v>#VALUE!</v>
      </c>
      <c r="AK873" s="11" t="e">
        <f>'OddsRatio_working_3-way'!U873/(3*'OddsRatio_working_3-way'!X873^(1/3))*SIN(('OddsRatio_working_3-way'!Y873+4*PI())/3)</f>
        <v>#VALUE!</v>
      </c>
      <c r="AL873" s="11" t="e">
        <f>'OddsRatio_working_3-way'!Z873+'OddsRatio_working_3-way'!AF873</f>
        <v>#VALUE!</v>
      </c>
      <c r="AM873" s="11" t="e">
        <f>'OddsRatio_working_3-way'!AA873+'OddsRatio_working_3-way'!AG873</f>
        <v>#VALUE!</v>
      </c>
      <c r="AN873" s="11" t="e">
        <f>'OddsRatio_working_3-way'!AB873+'OddsRatio_working_3-way'!AH873</f>
        <v>#VALUE!</v>
      </c>
      <c r="AO873" s="11" t="e">
        <f>'OddsRatio_working_3-way'!AC873+'OddsRatio_working_3-way'!AI873</f>
        <v>#VALUE!</v>
      </c>
      <c r="AP873" s="11" t="e">
        <f>'OddsRatio_working_3-way'!AD873+'OddsRatio_working_3-way'!AJ873</f>
        <v>#VALUE!</v>
      </c>
      <c r="AQ873" s="11" t="e">
        <f>'OddsRatio_working_3-way'!AE873+'OddsRatio_working_3-way'!AK873</f>
        <v>#VALUE!</v>
      </c>
      <c r="AR873" s="10" t="str">
        <f>IF(A873="","",IF(('OddsRatio_working_3-way'!X873=0),IF(Q873&gt;0,-Q873^(1/3),(-Q873)^(1/3)),'OddsRatio_working_3-way'!AL873-'OddsRatio_working_3-way'!R873/3))</f>
        <v/>
      </c>
      <c r="AS873" s="11" t="e">
        <f>IF(('OddsRatio_working_3-way'!X873=0),IF(Q873&gt;0,-Q873^(1/3),(-Q873)^(1/3)),'OddsRatio_working_3-way'!AM873-'OddsRatio_working_3-way'!R873/3)</f>
        <v>#VALUE!</v>
      </c>
      <c r="AT873" s="11" t="e">
        <f>IF(('OddsRatio_working_3-way'!X873=0),IF(Q873&gt;0,-Q873^(1/3),(-Q873)^(1/3)),'OddsRatio_working_3-way'!AN873-'OddsRatio_working_3-way'!R873/3)</f>
        <v>#VALUE!</v>
      </c>
      <c r="AU873" s="11" t="e">
        <f>IF(('OddsRatio_working_3-way'!X873=0),0,'OddsRatio_working_3-way'!AO873)</f>
        <v>#VALUE!</v>
      </c>
      <c r="AV873" s="11" t="e">
        <f>IF(('OddsRatio_working_3-way'!X873=0),0,'OddsRatio_working_3-way'!AP873)</f>
        <v>#VALUE!</v>
      </c>
      <c r="AW873" s="11" t="e">
        <f>IF(('OddsRatio_working_3-way'!X873=0),0,'OddsRatio_working_3-way'!AQ873)</f>
        <v>#VALUE!</v>
      </c>
    </row>
    <row r="874" spans="1:4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9" t="e">
        <f t="shared" si="182"/>
        <v>#VALUE!</v>
      </c>
      <c r="E874" s="9" t="e">
        <f t="shared" si="183"/>
        <v>#VALUE!</v>
      </c>
      <c r="F874" s="9" t="e">
        <f t="shared" si="184"/>
        <v>#VALUE!</v>
      </c>
      <c r="G874" s="9" t="str">
        <f t="shared" si="185"/>
        <v/>
      </c>
      <c r="H874" s="9" t="str">
        <f t="shared" si="186"/>
        <v/>
      </c>
      <c r="I874" s="9" t="str">
        <f t="shared" si="187"/>
        <v/>
      </c>
      <c r="J874" s="9" t="str">
        <f t="shared" si="188"/>
        <v/>
      </c>
      <c r="K874" s="11" t="e">
        <f t="shared" si="189"/>
        <v>#VALUE!</v>
      </c>
      <c r="L874" s="11" t="e">
        <f t="shared" si="190"/>
        <v>#VALUE!</v>
      </c>
      <c r="M874" s="11" t="e">
        <f t="shared" si="191"/>
        <v>#VALUE!</v>
      </c>
      <c r="N874" s="11" t="e">
        <f>'OddsRatio_working_3-way'!K874+'OddsRatio_working_3-way'!L874+'OddsRatio_working_3-way'!M874-('OddsRatio_working_3-way'!K874*'OddsRatio_working_3-way'!L874)-('OddsRatio_working_3-way'!K874*'OddsRatio_working_3-way'!M874)-('OddsRatio_working_3-way'!L874*'OddsRatio_working_3-way'!M874)+('OddsRatio_working_3-way'!K874*'OddsRatio_working_3-way'!L874*'OddsRatio_working_3-way'!M874)-1</f>
        <v>#VALUE!</v>
      </c>
      <c r="O874" s="11">
        <f>0</f>
        <v>0</v>
      </c>
      <c r="P874" s="11" t="e">
        <f>('OddsRatio_working_3-way'!K874*'OddsRatio_working_3-way'!L874)+('OddsRatio_working_3-way'!K874*'OddsRatio_working_3-way'!M874)+('OddsRatio_working_3-way'!L874*'OddsRatio_working_3-way'!M874)-(3*'OddsRatio_working_3-way'!K874*'OddsRatio_working_3-way'!L874*'OddsRatio_working_3-way'!M874)</f>
        <v>#VALUE!</v>
      </c>
      <c r="Q874" s="11" t="e">
        <f>2*'OddsRatio_working_3-way'!K874*'OddsRatio_working_3-way'!L874*'OddsRatio_working_3-way'!M874</f>
        <v>#VALUE!</v>
      </c>
      <c r="R874" s="11" t="e">
        <f t="shared" si="192"/>
        <v>#VALUE!</v>
      </c>
      <c r="S874" s="11" t="e">
        <f t="shared" si="193"/>
        <v>#VALUE!</v>
      </c>
      <c r="T874" s="11" t="e">
        <f t="shared" si="194"/>
        <v>#VALUE!</v>
      </c>
      <c r="U874" s="11" t="e">
        <f>'OddsRatio_working_3-way'!S874-'OddsRatio_working_3-way'!R874^2/3</f>
        <v>#VALUE!</v>
      </c>
      <c r="V874" s="11" t="e">
        <f>'OddsRatio_working_3-way'!S874*'OddsRatio_working_3-way'!R874/3-2*'OddsRatio_working_3-way'!R874^3/27-'OddsRatio_working_3-way'!T874</f>
        <v>#VALUE!</v>
      </c>
      <c r="W874" s="11" t="e">
        <f>'OddsRatio_working_3-way'!V874^2+4*'OddsRatio_working_3-way'!U874^3/27</f>
        <v>#VALUE!</v>
      </c>
      <c r="X874" s="11" t="e">
        <f>IF('OddsRatio_working_3-way'!W874&gt;0,IF(ABS('OddsRatio_working_3-way'!V874+SQRT('OddsRatio_working_3-way'!W874))/2&gt;0,ABS('OddsRatio_working_3-way'!V874+SQRT('OddsRatio_working_3-way'!W874))/2,ABS('OddsRatio_working_3-way'!V874-SQRT('OddsRatio_working_3-way'!W874))/2),SQRT(-'OddsRatio_working_3-way'!U874^3/27))</f>
        <v>#VALUE!</v>
      </c>
      <c r="Y874" s="11" t="e">
        <f>IF('OddsRatio_working_3-way'!W874&gt;=0,IF('OddsRatio_working_3-way'!V874+SQRT('OddsRatio_working_3-way'!W874)&gt;0,0,PI()),ACOS('OddsRatio_working_3-way'!V874/(2*'OddsRatio_working_3-way'!X874)))</f>
        <v>#VALUE!</v>
      </c>
      <c r="Z874" s="11" t="e">
        <f>'OddsRatio_working_3-way'!X874^(1/3)*COS('OddsRatio_working_3-way'!Y874/3)</f>
        <v>#VALUE!</v>
      </c>
      <c r="AA874" s="11" t="e">
        <f>'OddsRatio_working_3-way'!X874^(1/3)*COS(('OddsRatio_working_3-way'!Y874+2*PI())/3)</f>
        <v>#VALUE!</v>
      </c>
      <c r="AB874" s="11" t="e">
        <f>'OddsRatio_working_3-way'!X874^(1/3)*COS(('OddsRatio_working_3-way'!Y874+4*PI())/3)</f>
        <v>#VALUE!</v>
      </c>
      <c r="AC874" s="11" t="e">
        <f>'OddsRatio_working_3-way'!X874^(1/3)*SIN('OddsRatio_working_3-way'!Y874/3)</f>
        <v>#VALUE!</v>
      </c>
      <c r="AD874" s="11" t="e">
        <f>'OddsRatio_working_3-way'!X874^(1/3)*SIN(('OddsRatio_working_3-way'!Y874+2*PI())/3)</f>
        <v>#VALUE!</v>
      </c>
      <c r="AE874" s="11" t="e">
        <f>'OddsRatio_working_3-way'!X874^(1/3)*SIN(('OddsRatio_working_3-way'!Y874+4*PI())/3)</f>
        <v>#VALUE!</v>
      </c>
      <c r="AF874" s="11" t="e">
        <f>-'OddsRatio_working_3-way'!U874/(3*'OddsRatio_working_3-way'!X874^(1/3))*COS(('OddsRatio_working_3-way'!Y874)/3)</f>
        <v>#VALUE!</v>
      </c>
      <c r="AG874" s="11" t="e">
        <f>-'OddsRatio_working_3-way'!U874/(3*'OddsRatio_working_3-way'!X874^(1/3))*COS(('OddsRatio_working_3-way'!Y874+2*PI())/3)</f>
        <v>#VALUE!</v>
      </c>
      <c r="AH874" s="11" t="e">
        <f>-'OddsRatio_working_3-way'!U874/(3*'OddsRatio_working_3-way'!X874^(1/3))*COS(('OddsRatio_working_3-way'!Y874+4*PI())/3)</f>
        <v>#VALUE!</v>
      </c>
      <c r="AI874" s="11" t="e">
        <f>'OddsRatio_working_3-way'!U874/(3*'OddsRatio_working_3-way'!X874^(1/3))*SIN(('OddsRatio_working_3-way'!Y874)/3)</f>
        <v>#VALUE!</v>
      </c>
      <c r="AJ874" s="11" t="e">
        <f>'OddsRatio_working_3-way'!U874/(3*'OddsRatio_working_3-way'!X874^(1/3))*SIN(('OddsRatio_working_3-way'!Y874+2*PI())/3)</f>
        <v>#VALUE!</v>
      </c>
      <c r="AK874" s="11" t="e">
        <f>'OddsRatio_working_3-way'!U874/(3*'OddsRatio_working_3-way'!X874^(1/3))*SIN(('OddsRatio_working_3-way'!Y874+4*PI())/3)</f>
        <v>#VALUE!</v>
      </c>
      <c r="AL874" s="11" t="e">
        <f>'OddsRatio_working_3-way'!Z874+'OddsRatio_working_3-way'!AF874</f>
        <v>#VALUE!</v>
      </c>
      <c r="AM874" s="11" t="e">
        <f>'OddsRatio_working_3-way'!AA874+'OddsRatio_working_3-way'!AG874</f>
        <v>#VALUE!</v>
      </c>
      <c r="AN874" s="11" t="e">
        <f>'OddsRatio_working_3-way'!AB874+'OddsRatio_working_3-way'!AH874</f>
        <v>#VALUE!</v>
      </c>
      <c r="AO874" s="11" t="e">
        <f>'OddsRatio_working_3-way'!AC874+'OddsRatio_working_3-way'!AI874</f>
        <v>#VALUE!</v>
      </c>
      <c r="AP874" s="11" t="e">
        <f>'OddsRatio_working_3-way'!AD874+'OddsRatio_working_3-way'!AJ874</f>
        <v>#VALUE!</v>
      </c>
      <c r="AQ874" s="11" t="e">
        <f>'OddsRatio_working_3-way'!AE874+'OddsRatio_working_3-way'!AK874</f>
        <v>#VALUE!</v>
      </c>
      <c r="AR874" s="10" t="str">
        <f>IF(A874="","",IF(('OddsRatio_working_3-way'!X874=0),IF(Q874&gt;0,-Q874^(1/3),(-Q874)^(1/3)),'OddsRatio_working_3-way'!AL874-'OddsRatio_working_3-way'!R874/3))</f>
        <v/>
      </c>
      <c r="AS874" s="11" t="e">
        <f>IF(('OddsRatio_working_3-way'!X874=0),IF(Q874&gt;0,-Q874^(1/3),(-Q874)^(1/3)),'OddsRatio_working_3-way'!AM874-'OddsRatio_working_3-way'!R874/3)</f>
        <v>#VALUE!</v>
      </c>
      <c r="AT874" s="11" t="e">
        <f>IF(('OddsRatio_working_3-way'!X874=0),IF(Q874&gt;0,-Q874^(1/3),(-Q874)^(1/3)),'OddsRatio_working_3-way'!AN874-'OddsRatio_working_3-way'!R874/3)</f>
        <v>#VALUE!</v>
      </c>
      <c r="AU874" s="11" t="e">
        <f>IF(('OddsRatio_working_3-way'!X874=0),0,'OddsRatio_working_3-way'!AO874)</f>
        <v>#VALUE!</v>
      </c>
      <c r="AV874" s="11" t="e">
        <f>IF(('OddsRatio_working_3-way'!X874=0),0,'OddsRatio_working_3-way'!AP874)</f>
        <v>#VALUE!</v>
      </c>
      <c r="AW874" s="11" t="e">
        <f>IF(('OddsRatio_working_3-way'!X874=0),0,'OddsRatio_working_3-way'!AQ874)</f>
        <v>#VALUE!</v>
      </c>
    </row>
    <row r="875" spans="1:4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9" t="e">
        <f t="shared" si="182"/>
        <v>#VALUE!</v>
      </c>
      <c r="E875" s="9" t="e">
        <f t="shared" si="183"/>
        <v>#VALUE!</v>
      </c>
      <c r="F875" s="9" t="e">
        <f t="shared" si="184"/>
        <v>#VALUE!</v>
      </c>
      <c r="G875" s="9" t="str">
        <f t="shared" si="185"/>
        <v/>
      </c>
      <c r="H875" s="9" t="str">
        <f t="shared" si="186"/>
        <v/>
      </c>
      <c r="I875" s="9" t="str">
        <f t="shared" si="187"/>
        <v/>
      </c>
      <c r="J875" s="9" t="str">
        <f t="shared" si="188"/>
        <v/>
      </c>
      <c r="K875" s="11" t="e">
        <f t="shared" si="189"/>
        <v>#VALUE!</v>
      </c>
      <c r="L875" s="11" t="e">
        <f t="shared" si="190"/>
        <v>#VALUE!</v>
      </c>
      <c r="M875" s="11" t="e">
        <f t="shared" si="191"/>
        <v>#VALUE!</v>
      </c>
      <c r="N875" s="11" t="e">
        <f>'OddsRatio_working_3-way'!K875+'OddsRatio_working_3-way'!L875+'OddsRatio_working_3-way'!M875-('OddsRatio_working_3-way'!K875*'OddsRatio_working_3-way'!L875)-('OddsRatio_working_3-way'!K875*'OddsRatio_working_3-way'!M875)-('OddsRatio_working_3-way'!L875*'OddsRatio_working_3-way'!M875)+('OddsRatio_working_3-way'!K875*'OddsRatio_working_3-way'!L875*'OddsRatio_working_3-way'!M875)-1</f>
        <v>#VALUE!</v>
      </c>
      <c r="O875" s="11">
        <f>0</f>
        <v>0</v>
      </c>
      <c r="P875" s="11" t="e">
        <f>('OddsRatio_working_3-way'!K875*'OddsRatio_working_3-way'!L875)+('OddsRatio_working_3-way'!K875*'OddsRatio_working_3-way'!M875)+('OddsRatio_working_3-way'!L875*'OddsRatio_working_3-way'!M875)-(3*'OddsRatio_working_3-way'!K875*'OddsRatio_working_3-way'!L875*'OddsRatio_working_3-way'!M875)</f>
        <v>#VALUE!</v>
      </c>
      <c r="Q875" s="11" t="e">
        <f>2*'OddsRatio_working_3-way'!K875*'OddsRatio_working_3-way'!L875*'OddsRatio_working_3-way'!M875</f>
        <v>#VALUE!</v>
      </c>
      <c r="R875" s="11" t="e">
        <f t="shared" si="192"/>
        <v>#VALUE!</v>
      </c>
      <c r="S875" s="11" t="e">
        <f t="shared" si="193"/>
        <v>#VALUE!</v>
      </c>
      <c r="T875" s="11" t="e">
        <f t="shared" si="194"/>
        <v>#VALUE!</v>
      </c>
      <c r="U875" s="11" t="e">
        <f>'OddsRatio_working_3-way'!S875-'OddsRatio_working_3-way'!R875^2/3</f>
        <v>#VALUE!</v>
      </c>
      <c r="V875" s="11" t="e">
        <f>'OddsRatio_working_3-way'!S875*'OddsRatio_working_3-way'!R875/3-2*'OddsRatio_working_3-way'!R875^3/27-'OddsRatio_working_3-way'!T875</f>
        <v>#VALUE!</v>
      </c>
      <c r="W875" s="11" t="e">
        <f>'OddsRatio_working_3-way'!V875^2+4*'OddsRatio_working_3-way'!U875^3/27</f>
        <v>#VALUE!</v>
      </c>
      <c r="X875" s="11" t="e">
        <f>IF('OddsRatio_working_3-way'!W875&gt;0,IF(ABS('OddsRatio_working_3-way'!V875+SQRT('OddsRatio_working_3-way'!W875))/2&gt;0,ABS('OddsRatio_working_3-way'!V875+SQRT('OddsRatio_working_3-way'!W875))/2,ABS('OddsRatio_working_3-way'!V875-SQRT('OddsRatio_working_3-way'!W875))/2),SQRT(-'OddsRatio_working_3-way'!U875^3/27))</f>
        <v>#VALUE!</v>
      </c>
      <c r="Y875" s="11" t="e">
        <f>IF('OddsRatio_working_3-way'!W875&gt;=0,IF('OddsRatio_working_3-way'!V875+SQRT('OddsRatio_working_3-way'!W875)&gt;0,0,PI()),ACOS('OddsRatio_working_3-way'!V875/(2*'OddsRatio_working_3-way'!X875)))</f>
        <v>#VALUE!</v>
      </c>
      <c r="Z875" s="11" t="e">
        <f>'OddsRatio_working_3-way'!X875^(1/3)*COS('OddsRatio_working_3-way'!Y875/3)</f>
        <v>#VALUE!</v>
      </c>
      <c r="AA875" s="11" t="e">
        <f>'OddsRatio_working_3-way'!X875^(1/3)*COS(('OddsRatio_working_3-way'!Y875+2*PI())/3)</f>
        <v>#VALUE!</v>
      </c>
      <c r="AB875" s="11" t="e">
        <f>'OddsRatio_working_3-way'!X875^(1/3)*COS(('OddsRatio_working_3-way'!Y875+4*PI())/3)</f>
        <v>#VALUE!</v>
      </c>
      <c r="AC875" s="11" t="e">
        <f>'OddsRatio_working_3-way'!X875^(1/3)*SIN('OddsRatio_working_3-way'!Y875/3)</f>
        <v>#VALUE!</v>
      </c>
      <c r="AD875" s="11" t="e">
        <f>'OddsRatio_working_3-way'!X875^(1/3)*SIN(('OddsRatio_working_3-way'!Y875+2*PI())/3)</f>
        <v>#VALUE!</v>
      </c>
      <c r="AE875" s="11" t="e">
        <f>'OddsRatio_working_3-way'!X875^(1/3)*SIN(('OddsRatio_working_3-way'!Y875+4*PI())/3)</f>
        <v>#VALUE!</v>
      </c>
      <c r="AF875" s="11" t="e">
        <f>-'OddsRatio_working_3-way'!U875/(3*'OddsRatio_working_3-way'!X875^(1/3))*COS(('OddsRatio_working_3-way'!Y875)/3)</f>
        <v>#VALUE!</v>
      </c>
      <c r="AG875" s="11" t="e">
        <f>-'OddsRatio_working_3-way'!U875/(3*'OddsRatio_working_3-way'!X875^(1/3))*COS(('OddsRatio_working_3-way'!Y875+2*PI())/3)</f>
        <v>#VALUE!</v>
      </c>
      <c r="AH875" s="11" t="e">
        <f>-'OddsRatio_working_3-way'!U875/(3*'OddsRatio_working_3-way'!X875^(1/3))*COS(('OddsRatio_working_3-way'!Y875+4*PI())/3)</f>
        <v>#VALUE!</v>
      </c>
      <c r="AI875" s="11" t="e">
        <f>'OddsRatio_working_3-way'!U875/(3*'OddsRatio_working_3-way'!X875^(1/3))*SIN(('OddsRatio_working_3-way'!Y875)/3)</f>
        <v>#VALUE!</v>
      </c>
      <c r="AJ875" s="11" t="e">
        <f>'OddsRatio_working_3-way'!U875/(3*'OddsRatio_working_3-way'!X875^(1/3))*SIN(('OddsRatio_working_3-way'!Y875+2*PI())/3)</f>
        <v>#VALUE!</v>
      </c>
      <c r="AK875" s="11" t="e">
        <f>'OddsRatio_working_3-way'!U875/(3*'OddsRatio_working_3-way'!X875^(1/3))*SIN(('OddsRatio_working_3-way'!Y875+4*PI())/3)</f>
        <v>#VALUE!</v>
      </c>
      <c r="AL875" s="11" t="e">
        <f>'OddsRatio_working_3-way'!Z875+'OddsRatio_working_3-way'!AF875</f>
        <v>#VALUE!</v>
      </c>
      <c r="AM875" s="11" t="e">
        <f>'OddsRatio_working_3-way'!AA875+'OddsRatio_working_3-way'!AG875</f>
        <v>#VALUE!</v>
      </c>
      <c r="AN875" s="11" t="e">
        <f>'OddsRatio_working_3-way'!AB875+'OddsRatio_working_3-way'!AH875</f>
        <v>#VALUE!</v>
      </c>
      <c r="AO875" s="11" t="e">
        <f>'OddsRatio_working_3-way'!AC875+'OddsRatio_working_3-way'!AI875</f>
        <v>#VALUE!</v>
      </c>
      <c r="AP875" s="11" t="e">
        <f>'OddsRatio_working_3-way'!AD875+'OddsRatio_working_3-way'!AJ875</f>
        <v>#VALUE!</v>
      </c>
      <c r="AQ875" s="11" t="e">
        <f>'OddsRatio_working_3-way'!AE875+'OddsRatio_working_3-way'!AK875</f>
        <v>#VALUE!</v>
      </c>
      <c r="AR875" s="10" t="str">
        <f>IF(A875="","",IF(('OddsRatio_working_3-way'!X875=0),IF(Q875&gt;0,-Q875^(1/3),(-Q875)^(1/3)),'OddsRatio_working_3-way'!AL875-'OddsRatio_working_3-way'!R875/3))</f>
        <v/>
      </c>
      <c r="AS875" s="11" t="e">
        <f>IF(('OddsRatio_working_3-way'!X875=0),IF(Q875&gt;0,-Q875^(1/3),(-Q875)^(1/3)),'OddsRatio_working_3-way'!AM875-'OddsRatio_working_3-way'!R875/3)</f>
        <v>#VALUE!</v>
      </c>
      <c r="AT875" s="11" t="e">
        <f>IF(('OddsRatio_working_3-way'!X875=0),IF(Q875&gt;0,-Q875^(1/3),(-Q875)^(1/3)),'OddsRatio_working_3-way'!AN875-'OddsRatio_working_3-way'!R875/3)</f>
        <v>#VALUE!</v>
      </c>
      <c r="AU875" s="11" t="e">
        <f>IF(('OddsRatio_working_3-way'!X875=0),0,'OddsRatio_working_3-way'!AO875)</f>
        <v>#VALUE!</v>
      </c>
      <c r="AV875" s="11" t="e">
        <f>IF(('OddsRatio_working_3-way'!X875=0),0,'OddsRatio_working_3-way'!AP875)</f>
        <v>#VALUE!</v>
      </c>
      <c r="AW875" s="11" t="e">
        <f>IF(('OddsRatio_working_3-way'!X875=0),0,'OddsRatio_working_3-way'!AQ875)</f>
        <v>#VALUE!</v>
      </c>
    </row>
    <row r="876" spans="1:4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9" t="e">
        <f t="shared" si="182"/>
        <v>#VALUE!</v>
      </c>
      <c r="E876" s="9" t="e">
        <f t="shared" si="183"/>
        <v>#VALUE!</v>
      </c>
      <c r="F876" s="9" t="e">
        <f t="shared" si="184"/>
        <v>#VALUE!</v>
      </c>
      <c r="G876" s="9" t="str">
        <f t="shared" si="185"/>
        <v/>
      </c>
      <c r="H876" s="9" t="str">
        <f t="shared" si="186"/>
        <v/>
      </c>
      <c r="I876" s="9" t="str">
        <f t="shared" si="187"/>
        <v/>
      </c>
      <c r="J876" s="9" t="str">
        <f t="shared" si="188"/>
        <v/>
      </c>
      <c r="K876" s="11" t="e">
        <f t="shared" si="189"/>
        <v>#VALUE!</v>
      </c>
      <c r="L876" s="11" t="e">
        <f t="shared" si="190"/>
        <v>#VALUE!</v>
      </c>
      <c r="M876" s="11" t="e">
        <f t="shared" si="191"/>
        <v>#VALUE!</v>
      </c>
      <c r="N876" s="11" t="e">
        <f>'OddsRatio_working_3-way'!K876+'OddsRatio_working_3-way'!L876+'OddsRatio_working_3-way'!M876-('OddsRatio_working_3-way'!K876*'OddsRatio_working_3-way'!L876)-('OddsRatio_working_3-way'!K876*'OddsRatio_working_3-way'!M876)-('OddsRatio_working_3-way'!L876*'OddsRatio_working_3-way'!M876)+('OddsRatio_working_3-way'!K876*'OddsRatio_working_3-way'!L876*'OddsRatio_working_3-way'!M876)-1</f>
        <v>#VALUE!</v>
      </c>
      <c r="O876" s="11">
        <f>0</f>
        <v>0</v>
      </c>
      <c r="P876" s="11" t="e">
        <f>('OddsRatio_working_3-way'!K876*'OddsRatio_working_3-way'!L876)+('OddsRatio_working_3-way'!K876*'OddsRatio_working_3-way'!M876)+('OddsRatio_working_3-way'!L876*'OddsRatio_working_3-way'!M876)-(3*'OddsRatio_working_3-way'!K876*'OddsRatio_working_3-way'!L876*'OddsRatio_working_3-way'!M876)</f>
        <v>#VALUE!</v>
      </c>
      <c r="Q876" s="11" t="e">
        <f>2*'OddsRatio_working_3-way'!K876*'OddsRatio_working_3-way'!L876*'OddsRatio_working_3-way'!M876</f>
        <v>#VALUE!</v>
      </c>
      <c r="R876" s="11" t="e">
        <f t="shared" si="192"/>
        <v>#VALUE!</v>
      </c>
      <c r="S876" s="11" t="e">
        <f t="shared" si="193"/>
        <v>#VALUE!</v>
      </c>
      <c r="T876" s="11" t="e">
        <f t="shared" si="194"/>
        <v>#VALUE!</v>
      </c>
      <c r="U876" s="11" t="e">
        <f>'OddsRatio_working_3-way'!S876-'OddsRatio_working_3-way'!R876^2/3</f>
        <v>#VALUE!</v>
      </c>
      <c r="V876" s="11" t="e">
        <f>'OddsRatio_working_3-way'!S876*'OddsRatio_working_3-way'!R876/3-2*'OddsRatio_working_3-way'!R876^3/27-'OddsRatio_working_3-way'!T876</f>
        <v>#VALUE!</v>
      </c>
      <c r="W876" s="11" t="e">
        <f>'OddsRatio_working_3-way'!V876^2+4*'OddsRatio_working_3-way'!U876^3/27</f>
        <v>#VALUE!</v>
      </c>
      <c r="X876" s="11" t="e">
        <f>IF('OddsRatio_working_3-way'!W876&gt;0,IF(ABS('OddsRatio_working_3-way'!V876+SQRT('OddsRatio_working_3-way'!W876))/2&gt;0,ABS('OddsRatio_working_3-way'!V876+SQRT('OddsRatio_working_3-way'!W876))/2,ABS('OddsRatio_working_3-way'!V876-SQRT('OddsRatio_working_3-way'!W876))/2),SQRT(-'OddsRatio_working_3-way'!U876^3/27))</f>
        <v>#VALUE!</v>
      </c>
      <c r="Y876" s="11" t="e">
        <f>IF('OddsRatio_working_3-way'!W876&gt;=0,IF('OddsRatio_working_3-way'!V876+SQRT('OddsRatio_working_3-way'!W876)&gt;0,0,PI()),ACOS('OddsRatio_working_3-way'!V876/(2*'OddsRatio_working_3-way'!X876)))</f>
        <v>#VALUE!</v>
      </c>
      <c r="Z876" s="11" t="e">
        <f>'OddsRatio_working_3-way'!X876^(1/3)*COS('OddsRatio_working_3-way'!Y876/3)</f>
        <v>#VALUE!</v>
      </c>
      <c r="AA876" s="11" t="e">
        <f>'OddsRatio_working_3-way'!X876^(1/3)*COS(('OddsRatio_working_3-way'!Y876+2*PI())/3)</f>
        <v>#VALUE!</v>
      </c>
      <c r="AB876" s="11" t="e">
        <f>'OddsRatio_working_3-way'!X876^(1/3)*COS(('OddsRatio_working_3-way'!Y876+4*PI())/3)</f>
        <v>#VALUE!</v>
      </c>
      <c r="AC876" s="11" t="e">
        <f>'OddsRatio_working_3-way'!X876^(1/3)*SIN('OddsRatio_working_3-way'!Y876/3)</f>
        <v>#VALUE!</v>
      </c>
      <c r="AD876" s="11" t="e">
        <f>'OddsRatio_working_3-way'!X876^(1/3)*SIN(('OddsRatio_working_3-way'!Y876+2*PI())/3)</f>
        <v>#VALUE!</v>
      </c>
      <c r="AE876" s="11" t="e">
        <f>'OddsRatio_working_3-way'!X876^(1/3)*SIN(('OddsRatio_working_3-way'!Y876+4*PI())/3)</f>
        <v>#VALUE!</v>
      </c>
      <c r="AF876" s="11" t="e">
        <f>-'OddsRatio_working_3-way'!U876/(3*'OddsRatio_working_3-way'!X876^(1/3))*COS(('OddsRatio_working_3-way'!Y876)/3)</f>
        <v>#VALUE!</v>
      </c>
      <c r="AG876" s="11" t="e">
        <f>-'OddsRatio_working_3-way'!U876/(3*'OddsRatio_working_3-way'!X876^(1/3))*COS(('OddsRatio_working_3-way'!Y876+2*PI())/3)</f>
        <v>#VALUE!</v>
      </c>
      <c r="AH876" s="11" t="e">
        <f>-'OddsRatio_working_3-way'!U876/(3*'OddsRatio_working_3-way'!X876^(1/3))*COS(('OddsRatio_working_3-way'!Y876+4*PI())/3)</f>
        <v>#VALUE!</v>
      </c>
      <c r="AI876" s="11" t="e">
        <f>'OddsRatio_working_3-way'!U876/(3*'OddsRatio_working_3-way'!X876^(1/3))*SIN(('OddsRatio_working_3-way'!Y876)/3)</f>
        <v>#VALUE!</v>
      </c>
      <c r="AJ876" s="11" t="e">
        <f>'OddsRatio_working_3-way'!U876/(3*'OddsRatio_working_3-way'!X876^(1/3))*SIN(('OddsRatio_working_3-way'!Y876+2*PI())/3)</f>
        <v>#VALUE!</v>
      </c>
      <c r="AK876" s="11" t="e">
        <f>'OddsRatio_working_3-way'!U876/(3*'OddsRatio_working_3-way'!X876^(1/3))*SIN(('OddsRatio_working_3-way'!Y876+4*PI())/3)</f>
        <v>#VALUE!</v>
      </c>
      <c r="AL876" s="11" t="e">
        <f>'OddsRatio_working_3-way'!Z876+'OddsRatio_working_3-way'!AF876</f>
        <v>#VALUE!</v>
      </c>
      <c r="AM876" s="11" t="e">
        <f>'OddsRatio_working_3-way'!AA876+'OddsRatio_working_3-way'!AG876</f>
        <v>#VALUE!</v>
      </c>
      <c r="AN876" s="11" t="e">
        <f>'OddsRatio_working_3-way'!AB876+'OddsRatio_working_3-way'!AH876</f>
        <v>#VALUE!</v>
      </c>
      <c r="AO876" s="11" t="e">
        <f>'OddsRatio_working_3-way'!AC876+'OddsRatio_working_3-way'!AI876</f>
        <v>#VALUE!</v>
      </c>
      <c r="AP876" s="11" t="e">
        <f>'OddsRatio_working_3-way'!AD876+'OddsRatio_working_3-way'!AJ876</f>
        <v>#VALUE!</v>
      </c>
      <c r="AQ876" s="11" t="e">
        <f>'OddsRatio_working_3-way'!AE876+'OddsRatio_working_3-way'!AK876</f>
        <v>#VALUE!</v>
      </c>
      <c r="AR876" s="10" t="str">
        <f>IF(A876="","",IF(('OddsRatio_working_3-way'!X876=0),IF(Q876&gt;0,-Q876^(1/3),(-Q876)^(1/3)),'OddsRatio_working_3-way'!AL876-'OddsRatio_working_3-way'!R876/3))</f>
        <v/>
      </c>
      <c r="AS876" s="11" t="e">
        <f>IF(('OddsRatio_working_3-way'!X876=0),IF(Q876&gt;0,-Q876^(1/3),(-Q876)^(1/3)),'OddsRatio_working_3-way'!AM876-'OddsRatio_working_3-way'!R876/3)</f>
        <v>#VALUE!</v>
      </c>
      <c r="AT876" s="11" t="e">
        <f>IF(('OddsRatio_working_3-way'!X876=0),IF(Q876&gt;0,-Q876^(1/3),(-Q876)^(1/3)),'OddsRatio_working_3-way'!AN876-'OddsRatio_working_3-way'!R876/3)</f>
        <v>#VALUE!</v>
      </c>
      <c r="AU876" s="11" t="e">
        <f>IF(('OddsRatio_working_3-way'!X876=0),0,'OddsRatio_working_3-way'!AO876)</f>
        <v>#VALUE!</v>
      </c>
      <c r="AV876" s="11" t="e">
        <f>IF(('OddsRatio_working_3-way'!X876=0),0,'OddsRatio_working_3-way'!AP876)</f>
        <v>#VALUE!</v>
      </c>
      <c r="AW876" s="11" t="e">
        <f>IF(('OddsRatio_working_3-way'!X876=0),0,'OddsRatio_working_3-way'!AQ876)</f>
        <v>#VALUE!</v>
      </c>
    </row>
    <row r="877" spans="1:4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9" t="e">
        <f t="shared" si="182"/>
        <v>#VALUE!</v>
      </c>
      <c r="E877" s="9" t="e">
        <f t="shared" si="183"/>
        <v>#VALUE!</v>
      </c>
      <c r="F877" s="9" t="e">
        <f t="shared" si="184"/>
        <v>#VALUE!</v>
      </c>
      <c r="G877" s="9" t="str">
        <f t="shared" si="185"/>
        <v/>
      </c>
      <c r="H877" s="9" t="str">
        <f t="shared" si="186"/>
        <v/>
      </c>
      <c r="I877" s="9" t="str">
        <f t="shared" si="187"/>
        <v/>
      </c>
      <c r="J877" s="9" t="str">
        <f t="shared" si="188"/>
        <v/>
      </c>
      <c r="K877" s="11" t="e">
        <f t="shared" si="189"/>
        <v>#VALUE!</v>
      </c>
      <c r="L877" s="11" t="e">
        <f t="shared" si="190"/>
        <v>#VALUE!</v>
      </c>
      <c r="M877" s="11" t="e">
        <f t="shared" si="191"/>
        <v>#VALUE!</v>
      </c>
      <c r="N877" s="11" t="e">
        <f>'OddsRatio_working_3-way'!K877+'OddsRatio_working_3-way'!L877+'OddsRatio_working_3-way'!M877-('OddsRatio_working_3-way'!K877*'OddsRatio_working_3-way'!L877)-('OddsRatio_working_3-way'!K877*'OddsRatio_working_3-way'!M877)-('OddsRatio_working_3-way'!L877*'OddsRatio_working_3-way'!M877)+('OddsRatio_working_3-way'!K877*'OddsRatio_working_3-way'!L877*'OddsRatio_working_3-way'!M877)-1</f>
        <v>#VALUE!</v>
      </c>
      <c r="O877" s="11">
        <f>0</f>
        <v>0</v>
      </c>
      <c r="P877" s="11" t="e">
        <f>('OddsRatio_working_3-way'!K877*'OddsRatio_working_3-way'!L877)+('OddsRatio_working_3-way'!K877*'OddsRatio_working_3-way'!M877)+('OddsRatio_working_3-way'!L877*'OddsRatio_working_3-way'!M877)-(3*'OddsRatio_working_3-way'!K877*'OddsRatio_working_3-way'!L877*'OddsRatio_working_3-way'!M877)</f>
        <v>#VALUE!</v>
      </c>
      <c r="Q877" s="11" t="e">
        <f>2*'OddsRatio_working_3-way'!K877*'OddsRatio_working_3-way'!L877*'OddsRatio_working_3-way'!M877</f>
        <v>#VALUE!</v>
      </c>
      <c r="R877" s="11" t="e">
        <f t="shared" si="192"/>
        <v>#VALUE!</v>
      </c>
      <c r="S877" s="11" t="e">
        <f t="shared" si="193"/>
        <v>#VALUE!</v>
      </c>
      <c r="T877" s="11" t="e">
        <f t="shared" si="194"/>
        <v>#VALUE!</v>
      </c>
      <c r="U877" s="11" t="e">
        <f>'OddsRatio_working_3-way'!S877-'OddsRatio_working_3-way'!R877^2/3</f>
        <v>#VALUE!</v>
      </c>
      <c r="V877" s="11" t="e">
        <f>'OddsRatio_working_3-way'!S877*'OddsRatio_working_3-way'!R877/3-2*'OddsRatio_working_3-way'!R877^3/27-'OddsRatio_working_3-way'!T877</f>
        <v>#VALUE!</v>
      </c>
      <c r="W877" s="11" t="e">
        <f>'OddsRatio_working_3-way'!V877^2+4*'OddsRatio_working_3-way'!U877^3/27</f>
        <v>#VALUE!</v>
      </c>
      <c r="X877" s="11" t="e">
        <f>IF('OddsRatio_working_3-way'!W877&gt;0,IF(ABS('OddsRatio_working_3-way'!V877+SQRT('OddsRatio_working_3-way'!W877))/2&gt;0,ABS('OddsRatio_working_3-way'!V877+SQRT('OddsRatio_working_3-way'!W877))/2,ABS('OddsRatio_working_3-way'!V877-SQRT('OddsRatio_working_3-way'!W877))/2),SQRT(-'OddsRatio_working_3-way'!U877^3/27))</f>
        <v>#VALUE!</v>
      </c>
      <c r="Y877" s="11" t="e">
        <f>IF('OddsRatio_working_3-way'!W877&gt;=0,IF('OddsRatio_working_3-way'!V877+SQRT('OddsRatio_working_3-way'!W877)&gt;0,0,PI()),ACOS('OddsRatio_working_3-way'!V877/(2*'OddsRatio_working_3-way'!X877)))</f>
        <v>#VALUE!</v>
      </c>
      <c r="Z877" s="11" t="e">
        <f>'OddsRatio_working_3-way'!X877^(1/3)*COS('OddsRatio_working_3-way'!Y877/3)</f>
        <v>#VALUE!</v>
      </c>
      <c r="AA877" s="11" t="e">
        <f>'OddsRatio_working_3-way'!X877^(1/3)*COS(('OddsRatio_working_3-way'!Y877+2*PI())/3)</f>
        <v>#VALUE!</v>
      </c>
      <c r="AB877" s="11" t="e">
        <f>'OddsRatio_working_3-way'!X877^(1/3)*COS(('OddsRatio_working_3-way'!Y877+4*PI())/3)</f>
        <v>#VALUE!</v>
      </c>
      <c r="AC877" s="11" t="e">
        <f>'OddsRatio_working_3-way'!X877^(1/3)*SIN('OddsRatio_working_3-way'!Y877/3)</f>
        <v>#VALUE!</v>
      </c>
      <c r="AD877" s="11" t="e">
        <f>'OddsRatio_working_3-way'!X877^(1/3)*SIN(('OddsRatio_working_3-way'!Y877+2*PI())/3)</f>
        <v>#VALUE!</v>
      </c>
      <c r="AE877" s="11" t="e">
        <f>'OddsRatio_working_3-way'!X877^(1/3)*SIN(('OddsRatio_working_3-way'!Y877+4*PI())/3)</f>
        <v>#VALUE!</v>
      </c>
      <c r="AF877" s="11" t="e">
        <f>-'OddsRatio_working_3-way'!U877/(3*'OddsRatio_working_3-way'!X877^(1/3))*COS(('OddsRatio_working_3-way'!Y877)/3)</f>
        <v>#VALUE!</v>
      </c>
      <c r="AG877" s="11" t="e">
        <f>-'OddsRatio_working_3-way'!U877/(3*'OddsRatio_working_3-way'!X877^(1/3))*COS(('OddsRatio_working_3-way'!Y877+2*PI())/3)</f>
        <v>#VALUE!</v>
      </c>
      <c r="AH877" s="11" t="e">
        <f>-'OddsRatio_working_3-way'!U877/(3*'OddsRatio_working_3-way'!X877^(1/3))*COS(('OddsRatio_working_3-way'!Y877+4*PI())/3)</f>
        <v>#VALUE!</v>
      </c>
      <c r="AI877" s="11" t="e">
        <f>'OddsRatio_working_3-way'!U877/(3*'OddsRatio_working_3-way'!X877^(1/3))*SIN(('OddsRatio_working_3-way'!Y877)/3)</f>
        <v>#VALUE!</v>
      </c>
      <c r="AJ877" s="11" t="e">
        <f>'OddsRatio_working_3-way'!U877/(3*'OddsRatio_working_3-way'!X877^(1/3))*SIN(('OddsRatio_working_3-way'!Y877+2*PI())/3)</f>
        <v>#VALUE!</v>
      </c>
      <c r="AK877" s="11" t="e">
        <f>'OddsRatio_working_3-way'!U877/(3*'OddsRatio_working_3-way'!X877^(1/3))*SIN(('OddsRatio_working_3-way'!Y877+4*PI())/3)</f>
        <v>#VALUE!</v>
      </c>
      <c r="AL877" s="11" t="e">
        <f>'OddsRatio_working_3-way'!Z877+'OddsRatio_working_3-way'!AF877</f>
        <v>#VALUE!</v>
      </c>
      <c r="AM877" s="11" t="e">
        <f>'OddsRatio_working_3-way'!AA877+'OddsRatio_working_3-way'!AG877</f>
        <v>#VALUE!</v>
      </c>
      <c r="AN877" s="11" t="e">
        <f>'OddsRatio_working_3-way'!AB877+'OddsRatio_working_3-way'!AH877</f>
        <v>#VALUE!</v>
      </c>
      <c r="AO877" s="11" t="e">
        <f>'OddsRatio_working_3-way'!AC877+'OddsRatio_working_3-way'!AI877</f>
        <v>#VALUE!</v>
      </c>
      <c r="AP877" s="11" t="e">
        <f>'OddsRatio_working_3-way'!AD877+'OddsRatio_working_3-way'!AJ877</f>
        <v>#VALUE!</v>
      </c>
      <c r="AQ877" s="11" t="e">
        <f>'OddsRatio_working_3-way'!AE877+'OddsRatio_working_3-way'!AK877</f>
        <v>#VALUE!</v>
      </c>
      <c r="AR877" s="10" t="str">
        <f>IF(A877="","",IF(('OddsRatio_working_3-way'!X877=0),IF(Q877&gt;0,-Q877^(1/3),(-Q877)^(1/3)),'OddsRatio_working_3-way'!AL877-'OddsRatio_working_3-way'!R877/3))</f>
        <v/>
      </c>
      <c r="AS877" s="11" t="e">
        <f>IF(('OddsRatio_working_3-way'!X877=0),IF(Q877&gt;0,-Q877^(1/3),(-Q877)^(1/3)),'OddsRatio_working_3-way'!AM877-'OddsRatio_working_3-way'!R877/3)</f>
        <v>#VALUE!</v>
      </c>
      <c r="AT877" s="11" t="e">
        <f>IF(('OddsRatio_working_3-way'!X877=0),IF(Q877&gt;0,-Q877^(1/3),(-Q877)^(1/3)),'OddsRatio_working_3-way'!AN877-'OddsRatio_working_3-way'!R877/3)</f>
        <v>#VALUE!</v>
      </c>
      <c r="AU877" s="11" t="e">
        <f>IF(('OddsRatio_working_3-way'!X877=0),0,'OddsRatio_working_3-way'!AO877)</f>
        <v>#VALUE!</v>
      </c>
      <c r="AV877" s="11" t="e">
        <f>IF(('OddsRatio_working_3-way'!X877=0),0,'OddsRatio_working_3-way'!AP877)</f>
        <v>#VALUE!</v>
      </c>
      <c r="AW877" s="11" t="e">
        <f>IF(('OddsRatio_working_3-way'!X877=0),0,'OddsRatio_working_3-way'!AQ877)</f>
        <v>#VALUE!</v>
      </c>
    </row>
    <row r="878" spans="1:4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9" t="e">
        <f t="shared" si="182"/>
        <v>#VALUE!</v>
      </c>
      <c r="E878" s="9" t="e">
        <f t="shared" si="183"/>
        <v>#VALUE!</v>
      </c>
      <c r="F878" s="9" t="e">
        <f t="shared" si="184"/>
        <v>#VALUE!</v>
      </c>
      <c r="G878" s="9" t="str">
        <f t="shared" si="185"/>
        <v/>
      </c>
      <c r="H878" s="9" t="str">
        <f t="shared" si="186"/>
        <v/>
      </c>
      <c r="I878" s="9" t="str">
        <f t="shared" si="187"/>
        <v/>
      </c>
      <c r="J878" s="9" t="str">
        <f t="shared" si="188"/>
        <v/>
      </c>
      <c r="K878" s="11" t="e">
        <f t="shared" si="189"/>
        <v>#VALUE!</v>
      </c>
      <c r="L878" s="11" t="e">
        <f t="shared" si="190"/>
        <v>#VALUE!</v>
      </c>
      <c r="M878" s="11" t="e">
        <f t="shared" si="191"/>
        <v>#VALUE!</v>
      </c>
      <c r="N878" s="11" t="e">
        <f>'OddsRatio_working_3-way'!K878+'OddsRatio_working_3-way'!L878+'OddsRatio_working_3-way'!M878-('OddsRatio_working_3-way'!K878*'OddsRatio_working_3-way'!L878)-('OddsRatio_working_3-way'!K878*'OddsRatio_working_3-way'!M878)-('OddsRatio_working_3-way'!L878*'OddsRatio_working_3-way'!M878)+('OddsRatio_working_3-way'!K878*'OddsRatio_working_3-way'!L878*'OddsRatio_working_3-way'!M878)-1</f>
        <v>#VALUE!</v>
      </c>
      <c r="O878" s="11">
        <f>0</f>
        <v>0</v>
      </c>
      <c r="P878" s="11" t="e">
        <f>('OddsRatio_working_3-way'!K878*'OddsRatio_working_3-way'!L878)+('OddsRatio_working_3-way'!K878*'OddsRatio_working_3-way'!M878)+('OddsRatio_working_3-way'!L878*'OddsRatio_working_3-way'!M878)-(3*'OddsRatio_working_3-way'!K878*'OddsRatio_working_3-way'!L878*'OddsRatio_working_3-way'!M878)</f>
        <v>#VALUE!</v>
      </c>
      <c r="Q878" s="11" t="e">
        <f>2*'OddsRatio_working_3-way'!K878*'OddsRatio_working_3-way'!L878*'OddsRatio_working_3-way'!M878</f>
        <v>#VALUE!</v>
      </c>
      <c r="R878" s="11" t="e">
        <f t="shared" si="192"/>
        <v>#VALUE!</v>
      </c>
      <c r="S878" s="11" t="e">
        <f t="shared" si="193"/>
        <v>#VALUE!</v>
      </c>
      <c r="T878" s="11" t="e">
        <f t="shared" si="194"/>
        <v>#VALUE!</v>
      </c>
      <c r="U878" s="11" t="e">
        <f>'OddsRatio_working_3-way'!S878-'OddsRatio_working_3-way'!R878^2/3</f>
        <v>#VALUE!</v>
      </c>
      <c r="V878" s="11" t="e">
        <f>'OddsRatio_working_3-way'!S878*'OddsRatio_working_3-way'!R878/3-2*'OddsRatio_working_3-way'!R878^3/27-'OddsRatio_working_3-way'!T878</f>
        <v>#VALUE!</v>
      </c>
      <c r="W878" s="11" t="e">
        <f>'OddsRatio_working_3-way'!V878^2+4*'OddsRatio_working_3-way'!U878^3/27</f>
        <v>#VALUE!</v>
      </c>
      <c r="X878" s="11" t="e">
        <f>IF('OddsRatio_working_3-way'!W878&gt;0,IF(ABS('OddsRatio_working_3-way'!V878+SQRT('OddsRatio_working_3-way'!W878))/2&gt;0,ABS('OddsRatio_working_3-way'!V878+SQRT('OddsRatio_working_3-way'!W878))/2,ABS('OddsRatio_working_3-way'!V878-SQRT('OddsRatio_working_3-way'!W878))/2),SQRT(-'OddsRatio_working_3-way'!U878^3/27))</f>
        <v>#VALUE!</v>
      </c>
      <c r="Y878" s="11" t="e">
        <f>IF('OddsRatio_working_3-way'!W878&gt;=0,IF('OddsRatio_working_3-way'!V878+SQRT('OddsRatio_working_3-way'!W878)&gt;0,0,PI()),ACOS('OddsRatio_working_3-way'!V878/(2*'OddsRatio_working_3-way'!X878)))</f>
        <v>#VALUE!</v>
      </c>
      <c r="Z878" s="11" t="e">
        <f>'OddsRatio_working_3-way'!X878^(1/3)*COS('OddsRatio_working_3-way'!Y878/3)</f>
        <v>#VALUE!</v>
      </c>
      <c r="AA878" s="11" t="e">
        <f>'OddsRatio_working_3-way'!X878^(1/3)*COS(('OddsRatio_working_3-way'!Y878+2*PI())/3)</f>
        <v>#VALUE!</v>
      </c>
      <c r="AB878" s="11" t="e">
        <f>'OddsRatio_working_3-way'!X878^(1/3)*COS(('OddsRatio_working_3-way'!Y878+4*PI())/3)</f>
        <v>#VALUE!</v>
      </c>
      <c r="AC878" s="11" t="e">
        <f>'OddsRatio_working_3-way'!X878^(1/3)*SIN('OddsRatio_working_3-way'!Y878/3)</f>
        <v>#VALUE!</v>
      </c>
      <c r="AD878" s="11" t="e">
        <f>'OddsRatio_working_3-way'!X878^(1/3)*SIN(('OddsRatio_working_3-way'!Y878+2*PI())/3)</f>
        <v>#VALUE!</v>
      </c>
      <c r="AE878" s="11" t="e">
        <f>'OddsRatio_working_3-way'!X878^(1/3)*SIN(('OddsRatio_working_3-way'!Y878+4*PI())/3)</f>
        <v>#VALUE!</v>
      </c>
      <c r="AF878" s="11" t="e">
        <f>-'OddsRatio_working_3-way'!U878/(3*'OddsRatio_working_3-way'!X878^(1/3))*COS(('OddsRatio_working_3-way'!Y878)/3)</f>
        <v>#VALUE!</v>
      </c>
      <c r="AG878" s="11" t="e">
        <f>-'OddsRatio_working_3-way'!U878/(3*'OddsRatio_working_3-way'!X878^(1/3))*COS(('OddsRatio_working_3-way'!Y878+2*PI())/3)</f>
        <v>#VALUE!</v>
      </c>
      <c r="AH878" s="11" t="e">
        <f>-'OddsRatio_working_3-way'!U878/(3*'OddsRatio_working_3-way'!X878^(1/3))*COS(('OddsRatio_working_3-way'!Y878+4*PI())/3)</f>
        <v>#VALUE!</v>
      </c>
      <c r="AI878" s="11" t="e">
        <f>'OddsRatio_working_3-way'!U878/(3*'OddsRatio_working_3-way'!X878^(1/3))*SIN(('OddsRatio_working_3-way'!Y878)/3)</f>
        <v>#VALUE!</v>
      </c>
      <c r="AJ878" s="11" t="e">
        <f>'OddsRatio_working_3-way'!U878/(3*'OddsRatio_working_3-way'!X878^(1/3))*SIN(('OddsRatio_working_3-way'!Y878+2*PI())/3)</f>
        <v>#VALUE!</v>
      </c>
      <c r="AK878" s="11" t="e">
        <f>'OddsRatio_working_3-way'!U878/(3*'OddsRatio_working_3-way'!X878^(1/3))*SIN(('OddsRatio_working_3-way'!Y878+4*PI())/3)</f>
        <v>#VALUE!</v>
      </c>
      <c r="AL878" s="11" t="e">
        <f>'OddsRatio_working_3-way'!Z878+'OddsRatio_working_3-way'!AF878</f>
        <v>#VALUE!</v>
      </c>
      <c r="AM878" s="11" t="e">
        <f>'OddsRatio_working_3-way'!AA878+'OddsRatio_working_3-way'!AG878</f>
        <v>#VALUE!</v>
      </c>
      <c r="AN878" s="11" t="e">
        <f>'OddsRatio_working_3-way'!AB878+'OddsRatio_working_3-way'!AH878</f>
        <v>#VALUE!</v>
      </c>
      <c r="AO878" s="11" t="e">
        <f>'OddsRatio_working_3-way'!AC878+'OddsRatio_working_3-way'!AI878</f>
        <v>#VALUE!</v>
      </c>
      <c r="AP878" s="11" t="e">
        <f>'OddsRatio_working_3-way'!AD878+'OddsRatio_working_3-way'!AJ878</f>
        <v>#VALUE!</v>
      </c>
      <c r="AQ878" s="11" t="e">
        <f>'OddsRatio_working_3-way'!AE878+'OddsRatio_working_3-way'!AK878</f>
        <v>#VALUE!</v>
      </c>
      <c r="AR878" s="10" t="str">
        <f>IF(A878="","",IF(('OddsRatio_working_3-way'!X878=0),IF(Q878&gt;0,-Q878^(1/3),(-Q878)^(1/3)),'OddsRatio_working_3-way'!AL878-'OddsRatio_working_3-way'!R878/3))</f>
        <v/>
      </c>
      <c r="AS878" s="11" t="e">
        <f>IF(('OddsRatio_working_3-way'!X878=0),IF(Q878&gt;0,-Q878^(1/3),(-Q878)^(1/3)),'OddsRatio_working_3-way'!AM878-'OddsRatio_working_3-way'!R878/3)</f>
        <v>#VALUE!</v>
      </c>
      <c r="AT878" s="11" t="e">
        <f>IF(('OddsRatio_working_3-way'!X878=0),IF(Q878&gt;0,-Q878^(1/3),(-Q878)^(1/3)),'OddsRatio_working_3-way'!AN878-'OddsRatio_working_3-way'!R878/3)</f>
        <v>#VALUE!</v>
      </c>
      <c r="AU878" s="11" t="e">
        <f>IF(('OddsRatio_working_3-way'!X878=0),0,'OddsRatio_working_3-way'!AO878)</f>
        <v>#VALUE!</v>
      </c>
      <c r="AV878" s="11" t="e">
        <f>IF(('OddsRatio_working_3-way'!X878=0),0,'OddsRatio_working_3-way'!AP878)</f>
        <v>#VALUE!</v>
      </c>
      <c r="AW878" s="11" t="e">
        <f>IF(('OddsRatio_working_3-way'!X878=0),0,'OddsRatio_working_3-way'!AQ878)</f>
        <v>#VALUE!</v>
      </c>
    </row>
    <row r="879" spans="1:4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9" t="e">
        <f t="shared" si="182"/>
        <v>#VALUE!</v>
      </c>
      <c r="E879" s="9" t="e">
        <f t="shared" si="183"/>
        <v>#VALUE!</v>
      </c>
      <c r="F879" s="9" t="e">
        <f t="shared" si="184"/>
        <v>#VALUE!</v>
      </c>
      <c r="G879" s="9" t="str">
        <f t="shared" si="185"/>
        <v/>
      </c>
      <c r="H879" s="9" t="str">
        <f t="shared" si="186"/>
        <v/>
      </c>
      <c r="I879" s="9" t="str">
        <f t="shared" si="187"/>
        <v/>
      </c>
      <c r="J879" s="9" t="str">
        <f t="shared" si="188"/>
        <v/>
      </c>
      <c r="K879" s="11" t="e">
        <f t="shared" si="189"/>
        <v>#VALUE!</v>
      </c>
      <c r="L879" s="11" t="e">
        <f t="shared" si="190"/>
        <v>#VALUE!</v>
      </c>
      <c r="M879" s="11" t="e">
        <f t="shared" si="191"/>
        <v>#VALUE!</v>
      </c>
      <c r="N879" s="11" t="e">
        <f>'OddsRatio_working_3-way'!K879+'OddsRatio_working_3-way'!L879+'OddsRatio_working_3-way'!M879-('OddsRatio_working_3-way'!K879*'OddsRatio_working_3-way'!L879)-('OddsRatio_working_3-way'!K879*'OddsRatio_working_3-way'!M879)-('OddsRatio_working_3-way'!L879*'OddsRatio_working_3-way'!M879)+('OddsRatio_working_3-way'!K879*'OddsRatio_working_3-way'!L879*'OddsRatio_working_3-way'!M879)-1</f>
        <v>#VALUE!</v>
      </c>
      <c r="O879" s="11">
        <f>0</f>
        <v>0</v>
      </c>
      <c r="P879" s="11" t="e">
        <f>('OddsRatio_working_3-way'!K879*'OddsRatio_working_3-way'!L879)+('OddsRatio_working_3-way'!K879*'OddsRatio_working_3-way'!M879)+('OddsRatio_working_3-way'!L879*'OddsRatio_working_3-way'!M879)-(3*'OddsRatio_working_3-way'!K879*'OddsRatio_working_3-way'!L879*'OddsRatio_working_3-way'!M879)</f>
        <v>#VALUE!</v>
      </c>
      <c r="Q879" s="11" t="e">
        <f>2*'OddsRatio_working_3-way'!K879*'OddsRatio_working_3-way'!L879*'OddsRatio_working_3-way'!M879</f>
        <v>#VALUE!</v>
      </c>
      <c r="R879" s="11" t="e">
        <f t="shared" si="192"/>
        <v>#VALUE!</v>
      </c>
      <c r="S879" s="11" t="e">
        <f t="shared" si="193"/>
        <v>#VALUE!</v>
      </c>
      <c r="T879" s="11" t="e">
        <f t="shared" si="194"/>
        <v>#VALUE!</v>
      </c>
      <c r="U879" s="11" t="e">
        <f>'OddsRatio_working_3-way'!S879-'OddsRatio_working_3-way'!R879^2/3</f>
        <v>#VALUE!</v>
      </c>
      <c r="V879" s="11" t="e">
        <f>'OddsRatio_working_3-way'!S879*'OddsRatio_working_3-way'!R879/3-2*'OddsRatio_working_3-way'!R879^3/27-'OddsRatio_working_3-way'!T879</f>
        <v>#VALUE!</v>
      </c>
      <c r="W879" s="11" t="e">
        <f>'OddsRatio_working_3-way'!V879^2+4*'OddsRatio_working_3-way'!U879^3/27</f>
        <v>#VALUE!</v>
      </c>
      <c r="X879" s="11" t="e">
        <f>IF('OddsRatio_working_3-way'!W879&gt;0,IF(ABS('OddsRatio_working_3-way'!V879+SQRT('OddsRatio_working_3-way'!W879))/2&gt;0,ABS('OddsRatio_working_3-way'!V879+SQRT('OddsRatio_working_3-way'!W879))/2,ABS('OddsRatio_working_3-way'!V879-SQRT('OddsRatio_working_3-way'!W879))/2),SQRT(-'OddsRatio_working_3-way'!U879^3/27))</f>
        <v>#VALUE!</v>
      </c>
      <c r="Y879" s="11" t="e">
        <f>IF('OddsRatio_working_3-way'!W879&gt;=0,IF('OddsRatio_working_3-way'!V879+SQRT('OddsRatio_working_3-way'!W879)&gt;0,0,PI()),ACOS('OddsRatio_working_3-way'!V879/(2*'OddsRatio_working_3-way'!X879)))</f>
        <v>#VALUE!</v>
      </c>
      <c r="Z879" s="11" t="e">
        <f>'OddsRatio_working_3-way'!X879^(1/3)*COS('OddsRatio_working_3-way'!Y879/3)</f>
        <v>#VALUE!</v>
      </c>
      <c r="AA879" s="11" t="e">
        <f>'OddsRatio_working_3-way'!X879^(1/3)*COS(('OddsRatio_working_3-way'!Y879+2*PI())/3)</f>
        <v>#VALUE!</v>
      </c>
      <c r="AB879" s="11" t="e">
        <f>'OddsRatio_working_3-way'!X879^(1/3)*COS(('OddsRatio_working_3-way'!Y879+4*PI())/3)</f>
        <v>#VALUE!</v>
      </c>
      <c r="AC879" s="11" t="e">
        <f>'OddsRatio_working_3-way'!X879^(1/3)*SIN('OddsRatio_working_3-way'!Y879/3)</f>
        <v>#VALUE!</v>
      </c>
      <c r="AD879" s="11" t="e">
        <f>'OddsRatio_working_3-way'!X879^(1/3)*SIN(('OddsRatio_working_3-way'!Y879+2*PI())/3)</f>
        <v>#VALUE!</v>
      </c>
      <c r="AE879" s="11" t="e">
        <f>'OddsRatio_working_3-way'!X879^(1/3)*SIN(('OddsRatio_working_3-way'!Y879+4*PI())/3)</f>
        <v>#VALUE!</v>
      </c>
      <c r="AF879" s="11" t="e">
        <f>-'OddsRatio_working_3-way'!U879/(3*'OddsRatio_working_3-way'!X879^(1/3))*COS(('OddsRatio_working_3-way'!Y879)/3)</f>
        <v>#VALUE!</v>
      </c>
      <c r="AG879" s="11" t="e">
        <f>-'OddsRatio_working_3-way'!U879/(3*'OddsRatio_working_3-way'!X879^(1/3))*COS(('OddsRatio_working_3-way'!Y879+2*PI())/3)</f>
        <v>#VALUE!</v>
      </c>
      <c r="AH879" s="11" t="e">
        <f>-'OddsRatio_working_3-way'!U879/(3*'OddsRatio_working_3-way'!X879^(1/3))*COS(('OddsRatio_working_3-way'!Y879+4*PI())/3)</f>
        <v>#VALUE!</v>
      </c>
      <c r="AI879" s="11" t="e">
        <f>'OddsRatio_working_3-way'!U879/(3*'OddsRatio_working_3-way'!X879^(1/3))*SIN(('OddsRatio_working_3-way'!Y879)/3)</f>
        <v>#VALUE!</v>
      </c>
      <c r="AJ879" s="11" t="e">
        <f>'OddsRatio_working_3-way'!U879/(3*'OddsRatio_working_3-way'!X879^(1/3))*SIN(('OddsRatio_working_3-way'!Y879+2*PI())/3)</f>
        <v>#VALUE!</v>
      </c>
      <c r="AK879" s="11" t="e">
        <f>'OddsRatio_working_3-way'!U879/(3*'OddsRatio_working_3-way'!X879^(1/3))*SIN(('OddsRatio_working_3-way'!Y879+4*PI())/3)</f>
        <v>#VALUE!</v>
      </c>
      <c r="AL879" s="11" t="e">
        <f>'OddsRatio_working_3-way'!Z879+'OddsRatio_working_3-way'!AF879</f>
        <v>#VALUE!</v>
      </c>
      <c r="AM879" s="11" t="e">
        <f>'OddsRatio_working_3-way'!AA879+'OddsRatio_working_3-way'!AG879</f>
        <v>#VALUE!</v>
      </c>
      <c r="AN879" s="11" t="e">
        <f>'OddsRatio_working_3-way'!AB879+'OddsRatio_working_3-way'!AH879</f>
        <v>#VALUE!</v>
      </c>
      <c r="AO879" s="11" t="e">
        <f>'OddsRatio_working_3-way'!AC879+'OddsRatio_working_3-way'!AI879</f>
        <v>#VALUE!</v>
      </c>
      <c r="AP879" s="11" t="e">
        <f>'OddsRatio_working_3-way'!AD879+'OddsRatio_working_3-way'!AJ879</f>
        <v>#VALUE!</v>
      </c>
      <c r="AQ879" s="11" t="e">
        <f>'OddsRatio_working_3-way'!AE879+'OddsRatio_working_3-way'!AK879</f>
        <v>#VALUE!</v>
      </c>
      <c r="AR879" s="10" t="str">
        <f>IF(A879="","",IF(('OddsRatio_working_3-way'!X879=0),IF(Q879&gt;0,-Q879^(1/3),(-Q879)^(1/3)),'OddsRatio_working_3-way'!AL879-'OddsRatio_working_3-way'!R879/3))</f>
        <v/>
      </c>
      <c r="AS879" s="11" t="e">
        <f>IF(('OddsRatio_working_3-way'!X879=0),IF(Q879&gt;0,-Q879^(1/3),(-Q879)^(1/3)),'OddsRatio_working_3-way'!AM879-'OddsRatio_working_3-way'!R879/3)</f>
        <v>#VALUE!</v>
      </c>
      <c r="AT879" s="11" t="e">
        <f>IF(('OddsRatio_working_3-way'!X879=0),IF(Q879&gt;0,-Q879^(1/3),(-Q879)^(1/3)),'OddsRatio_working_3-way'!AN879-'OddsRatio_working_3-way'!R879/3)</f>
        <v>#VALUE!</v>
      </c>
      <c r="AU879" s="11" t="e">
        <f>IF(('OddsRatio_working_3-way'!X879=0),0,'OddsRatio_working_3-way'!AO879)</f>
        <v>#VALUE!</v>
      </c>
      <c r="AV879" s="11" t="e">
        <f>IF(('OddsRatio_working_3-way'!X879=0),0,'OddsRatio_working_3-way'!AP879)</f>
        <v>#VALUE!</v>
      </c>
      <c r="AW879" s="11" t="e">
        <f>IF(('OddsRatio_working_3-way'!X879=0),0,'OddsRatio_working_3-way'!AQ879)</f>
        <v>#VALUE!</v>
      </c>
    </row>
    <row r="880" spans="1:4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9" t="e">
        <f t="shared" si="182"/>
        <v>#VALUE!</v>
      </c>
      <c r="E880" s="9" t="e">
        <f t="shared" si="183"/>
        <v>#VALUE!</v>
      </c>
      <c r="F880" s="9" t="e">
        <f t="shared" si="184"/>
        <v>#VALUE!</v>
      </c>
      <c r="G880" s="9" t="str">
        <f t="shared" si="185"/>
        <v/>
      </c>
      <c r="H880" s="9" t="str">
        <f t="shared" si="186"/>
        <v/>
      </c>
      <c r="I880" s="9" t="str">
        <f t="shared" si="187"/>
        <v/>
      </c>
      <c r="J880" s="9" t="str">
        <f t="shared" si="188"/>
        <v/>
      </c>
      <c r="K880" s="11" t="e">
        <f t="shared" si="189"/>
        <v>#VALUE!</v>
      </c>
      <c r="L880" s="11" t="e">
        <f t="shared" si="190"/>
        <v>#VALUE!</v>
      </c>
      <c r="M880" s="11" t="e">
        <f t="shared" si="191"/>
        <v>#VALUE!</v>
      </c>
      <c r="N880" s="11" t="e">
        <f>'OddsRatio_working_3-way'!K880+'OddsRatio_working_3-way'!L880+'OddsRatio_working_3-way'!M880-('OddsRatio_working_3-way'!K880*'OddsRatio_working_3-way'!L880)-('OddsRatio_working_3-way'!K880*'OddsRatio_working_3-way'!M880)-('OddsRatio_working_3-way'!L880*'OddsRatio_working_3-way'!M880)+('OddsRatio_working_3-way'!K880*'OddsRatio_working_3-way'!L880*'OddsRatio_working_3-way'!M880)-1</f>
        <v>#VALUE!</v>
      </c>
      <c r="O880" s="11">
        <f>0</f>
        <v>0</v>
      </c>
      <c r="P880" s="11" t="e">
        <f>('OddsRatio_working_3-way'!K880*'OddsRatio_working_3-way'!L880)+('OddsRatio_working_3-way'!K880*'OddsRatio_working_3-way'!M880)+('OddsRatio_working_3-way'!L880*'OddsRatio_working_3-way'!M880)-(3*'OddsRatio_working_3-way'!K880*'OddsRatio_working_3-way'!L880*'OddsRatio_working_3-way'!M880)</f>
        <v>#VALUE!</v>
      </c>
      <c r="Q880" s="11" t="e">
        <f>2*'OddsRatio_working_3-way'!K880*'OddsRatio_working_3-way'!L880*'OddsRatio_working_3-way'!M880</f>
        <v>#VALUE!</v>
      </c>
      <c r="R880" s="11" t="e">
        <f t="shared" si="192"/>
        <v>#VALUE!</v>
      </c>
      <c r="S880" s="11" t="e">
        <f t="shared" si="193"/>
        <v>#VALUE!</v>
      </c>
      <c r="T880" s="11" t="e">
        <f t="shared" si="194"/>
        <v>#VALUE!</v>
      </c>
      <c r="U880" s="11" t="e">
        <f>'OddsRatio_working_3-way'!S880-'OddsRatio_working_3-way'!R880^2/3</f>
        <v>#VALUE!</v>
      </c>
      <c r="V880" s="11" t="e">
        <f>'OddsRatio_working_3-way'!S880*'OddsRatio_working_3-way'!R880/3-2*'OddsRatio_working_3-way'!R880^3/27-'OddsRatio_working_3-way'!T880</f>
        <v>#VALUE!</v>
      </c>
      <c r="W880" s="11" t="e">
        <f>'OddsRatio_working_3-way'!V880^2+4*'OddsRatio_working_3-way'!U880^3/27</f>
        <v>#VALUE!</v>
      </c>
      <c r="X880" s="11" t="e">
        <f>IF('OddsRatio_working_3-way'!W880&gt;0,IF(ABS('OddsRatio_working_3-way'!V880+SQRT('OddsRatio_working_3-way'!W880))/2&gt;0,ABS('OddsRatio_working_3-way'!V880+SQRT('OddsRatio_working_3-way'!W880))/2,ABS('OddsRatio_working_3-way'!V880-SQRT('OddsRatio_working_3-way'!W880))/2),SQRT(-'OddsRatio_working_3-way'!U880^3/27))</f>
        <v>#VALUE!</v>
      </c>
      <c r="Y880" s="11" t="e">
        <f>IF('OddsRatio_working_3-way'!W880&gt;=0,IF('OddsRatio_working_3-way'!V880+SQRT('OddsRatio_working_3-way'!W880)&gt;0,0,PI()),ACOS('OddsRatio_working_3-way'!V880/(2*'OddsRatio_working_3-way'!X880)))</f>
        <v>#VALUE!</v>
      </c>
      <c r="Z880" s="11" t="e">
        <f>'OddsRatio_working_3-way'!X880^(1/3)*COS('OddsRatio_working_3-way'!Y880/3)</f>
        <v>#VALUE!</v>
      </c>
      <c r="AA880" s="11" t="e">
        <f>'OddsRatio_working_3-way'!X880^(1/3)*COS(('OddsRatio_working_3-way'!Y880+2*PI())/3)</f>
        <v>#VALUE!</v>
      </c>
      <c r="AB880" s="11" t="e">
        <f>'OddsRatio_working_3-way'!X880^(1/3)*COS(('OddsRatio_working_3-way'!Y880+4*PI())/3)</f>
        <v>#VALUE!</v>
      </c>
      <c r="AC880" s="11" t="e">
        <f>'OddsRatio_working_3-way'!X880^(1/3)*SIN('OddsRatio_working_3-way'!Y880/3)</f>
        <v>#VALUE!</v>
      </c>
      <c r="AD880" s="11" t="e">
        <f>'OddsRatio_working_3-way'!X880^(1/3)*SIN(('OddsRatio_working_3-way'!Y880+2*PI())/3)</f>
        <v>#VALUE!</v>
      </c>
      <c r="AE880" s="11" t="e">
        <f>'OddsRatio_working_3-way'!X880^(1/3)*SIN(('OddsRatio_working_3-way'!Y880+4*PI())/3)</f>
        <v>#VALUE!</v>
      </c>
      <c r="AF880" s="11" t="e">
        <f>-'OddsRatio_working_3-way'!U880/(3*'OddsRatio_working_3-way'!X880^(1/3))*COS(('OddsRatio_working_3-way'!Y880)/3)</f>
        <v>#VALUE!</v>
      </c>
      <c r="AG880" s="11" t="e">
        <f>-'OddsRatio_working_3-way'!U880/(3*'OddsRatio_working_3-way'!X880^(1/3))*COS(('OddsRatio_working_3-way'!Y880+2*PI())/3)</f>
        <v>#VALUE!</v>
      </c>
      <c r="AH880" s="11" t="e">
        <f>-'OddsRatio_working_3-way'!U880/(3*'OddsRatio_working_3-way'!X880^(1/3))*COS(('OddsRatio_working_3-way'!Y880+4*PI())/3)</f>
        <v>#VALUE!</v>
      </c>
      <c r="AI880" s="11" t="e">
        <f>'OddsRatio_working_3-way'!U880/(3*'OddsRatio_working_3-way'!X880^(1/3))*SIN(('OddsRatio_working_3-way'!Y880)/3)</f>
        <v>#VALUE!</v>
      </c>
      <c r="AJ880" s="11" t="e">
        <f>'OddsRatio_working_3-way'!U880/(3*'OddsRatio_working_3-way'!X880^(1/3))*SIN(('OddsRatio_working_3-way'!Y880+2*PI())/3)</f>
        <v>#VALUE!</v>
      </c>
      <c r="AK880" s="11" t="e">
        <f>'OddsRatio_working_3-way'!U880/(3*'OddsRatio_working_3-way'!X880^(1/3))*SIN(('OddsRatio_working_3-way'!Y880+4*PI())/3)</f>
        <v>#VALUE!</v>
      </c>
      <c r="AL880" s="11" t="e">
        <f>'OddsRatio_working_3-way'!Z880+'OddsRatio_working_3-way'!AF880</f>
        <v>#VALUE!</v>
      </c>
      <c r="AM880" s="11" t="e">
        <f>'OddsRatio_working_3-way'!AA880+'OddsRatio_working_3-way'!AG880</f>
        <v>#VALUE!</v>
      </c>
      <c r="AN880" s="11" t="e">
        <f>'OddsRatio_working_3-way'!AB880+'OddsRatio_working_3-way'!AH880</f>
        <v>#VALUE!</v>
      </c>
      <c r="AO880" s="11" t="e">
        <f>'OddsRatio_working_3-way'!AC880+'OddsRatio_working_3-way'!AI880</f>
        <v>#VALUE!</v>
      </c>
      <c r="AP880" s="11" t="e">
        <f>'OddsRatio_working_3-way'!AD880+'OddsRatio_working_3-way'!AJ880</f>
        <v>#VALUE!</v>
      </c>
      <c r="AQ880" s="11" t="e">
        <f>'OddsRatio_working_3-way'!AE880+'OddsRatio_working_3-way'!AK880</f>
        <v>#VALUE!</v>
      </c>
      <c r="AR880" s="10" t="str">
        <f>IF(A880="","",IF(('OddsRatio_working_3-way'!X880=0),IF(Q880&gt;0,-Q880^(1/3),(-Q880)^(1/3)),'OddsRatio_working_3-way'!AL880-'OddsRatio_working_3-way'!R880/3))</f>
        <v/>
      </c>
      <c r="AS880" s="11" t="e">
        <f>IF(('OddsRatio_working_3-way'!X880=0),IF(Q880&gt;0,-Q880^(1/3),(-Q880)^(1/3)),'OddsRatio_working_3-way'!AM880-'OddsRatio_working_3-way'!R880/3)</f>
        <v>#VALUE!</v>
      </c>
      <c r="AT880" s="11" t="e">
        <f>IF(('OddsRatio_working_3-way'!X880=0),IF(Q880&gt;0,-Q880^(1/3),(-Q880)^(1/3)),'OddsRatio_working_3-way'!AN880-'OddsRatio_working_3-way'!R880/3)</f>
        <v>#VALUE!</v>
      </c>
      <c r="AU880" s="11" t="e">
        <f>IF(('OddsRatio_working_3-way'!X880=0),0,'OddsRatio_working_3-way'!AO880)</f>
        <v>#VALUE!</v>
      </c>
      <c r="AV880" s="11" t="e">
        <f>IF(('OddsRatio_working_3-way'!X880=0),0,'OddsRatio_working_3-way'!AP880)</f>
        <v>#VALUE!</v>
      </c>
      <c r="AW880" s="11" t="e">
        <f>IF(('OddsRatio_working_3-way'!X880=0),0,'OddsRatio_working_3-way'!AQ880)</f>
        <v>#VALUE!</v>
      </c>
    </row>
    <row r="881" spans="1:4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9" t="e">
        <f t="shared" si="182"/>
        <v>#VALUE!</v>
      </c>
      <c r="E881" s="9" t="e">
        <f t="shared" si="183"/>
        <v>#VALUE!</v>
      </c>
      <c r="F881" s="9" t="e">
        <f t="shared" si="184"/>
        <v>#VALUE!</v>
      </c>
      <c r="G881" s="9" t="str">
        <f t="shared" si="185"/>
        <v/>
      </c>
      <c r="H881" s="9" t="str">
        <f t="shared" si="186"/>
        <v/>
      </c>
      <c r="I881" s="9" t="str">
        <f t="shared" si="187"/>
        <v/>
      </c>
      <c r="J881" s="9" t="str">
        <f t="shared" si="188"/>
        <v/>
      </c>
      <c r="K881" s="11" t="e">
        <f t="shared" si="189"/>
        <v>#VALUE!</v>
      </c>
      <c r="L881" s="11" t="e">
        <f t="shared" si="190"/>
        <v>#VALUE!</v>
      </c>
      <c r="M881" s="11" t="e">
        <f t="shared" si="191"/>
        <v>#VALUE!</v>
      </c>
      <c r="N881" s="11" t="e">
        <f>'OddsRatio_working_3-way'!K881+'OddsRatio_working_3-way'!L881+'OddsRatio_working_3-way'!M881-('OddsRatio_working_3-way'!K881*'OddsRatio_working_3-way'!L881)-('OddsRatio_working_3-way'!K881*'OddsRatio_working_3-way'!M881)-('OddsRatio_working_3-way'!L881*'OddsRatio_working_3-way'!M881)+('OddsRatio_working_3-way'!K881*'OddsRatio_working_3-way'!L881*'OddsRatio_working_3-way'!M881)-1</f>
        <v>#VALUE!</v>
      </c>
      <c r="O881" s="11">
        <f>0</f>
        <v>0</v>
      </c>
      <c r="P881" s="11" t="e">
        <f>('OddsRatio_working_3-way'!K881*'OddsRatio_working_3-way'!L881)+('OddsRatio_working_3-way'!K881*'OddsRatio_working_3-way'!M881)+('OddsRatio_working_3-way'!L881*'OddsRatio_working_3-way'!M881)-(3*'OddsRatio_working_3-way'!K881*'OddsRatio_working_3-way'!L881*'OddsRatio_working_3-way'!M881)</f>
        <v>#VALUE!</v>
      </c>
      <c r="Q881" s="11" t="e">
        <f>2*'OddsRatio_working_3-way'!K881*'OddsRatio_working_3-way'!L881*'OddsRatio_working_3-way'!M881</f>
        <v>#VALUE!</v>
      </c>
      <c r="R881" s="11" t="e">
        <f t="shared" si="192"/>
        <v>#VALUE!</v>
      </c>
      <c r="S881" s="11" t="e">
        <f t="shared" si="193"/>
        <v>#VALUE!</v>
      </c>
      <c r="T881" s="11" t="e">
        <f t="shared" si="194"/>
        <v>#VALUE!</v>
      </c>
      <c r="U881" s="11" t="e">
        <f>'OddsRatio_working_3-way'!S881-'OddsRatio_working_3-way'!R881^2/3</f>
        <v>#VALUE!</v>
      </c>
      <c r="V881" s="11" t="e">
        <f>'OddsRatio_working_3-way'!S881*'OddsRatio_working_3-way'!R881/3-2*'OddsRatio_working_3-way'!R881^3/27-'OddsRatio_working_3-way'!T881</f>
        <v>#VALUE!</v>
      </c>
      <c r="W881" s="11" t="e">
        <f>'OddsRatio_working_3-way'!V881^2+4*'OddsRatio_working_3-way'!U881^3/27</f>
        <v>#VALUE!</v>
      </c>
      <c r="X881" s="11" t="e">
        <f>IF('OddsRatio_working_3-way'!W881&gt;0,IF(ABS('OddsRatio_working_3-way'!V881+SQRT('OddsRatio_working_3-way'!W881))/2&gt;0,ABS('OddsRatio_working_3-way'!V881+SQRT('OddsRatio_working_3-way'!W881))/2,ABS('OddsRatio_working_3-way'!V881-SQRT('OddsRatio_working_3-way'!W881))/2),SQRT(-'OddsRatio_working_3-way'!U881^3/27))</f>
        <v>#VALUE!</v>
      </c>
      <c r="Y881" s="11" t="e">
        <f>IF('OddsRatio_working_3-way'!W881&gt;=0,IF('OddsRatio_working_3-way'!V881+SQRT('OddsRatio_working_3-way'!W881)&gt;0,0,PI()),ACOS('OddsRatio_working_3-way'!V881/(2*'OddsRatio_working_3-way'!X881)))</f>
        <v>#VALUE!</v>
      </c>
      <c r="Z881" s="11" t="e">
        <f>'OddsRatio_working_3-way'!X881^(1/3)*COS('OddsRatio_working_3-way'!Y881/3)</f>
        <v>#VALUE!</v>
      </c>
      <c r="AA881" s="11" t="e">
        <f>'OddsRatio_working_3-way'!X881^(1/3)*COS(('OddsRatio_working_3-way'!Y881+2*PI())/3)</f>
        <v>#VALUE!</v>
      </c>
      <c r="AB881" s="11" t="e">
        <f>'OddsRatio_working_3-way'!X881^(1/3)*COS(('OddsRatio_working_3-way'!Y881+4*PI())/3)</f>
        <v>#VALUE!</v>
      </c>
      <c r="AC881" s="11" t="e">
        <f>'OddsRatio_working_3-way'!X881^(1/3)*SIN('OddsRatio_working_3-way'!Y881/3)</f>
        <v>#VALUE!</v>
      </c>
      <c r="AD881" s="11" t="e">
        <f>'OddsRatio_working_3-way'!X881^(1/3)*SIN(('OddsRatio_working_3-way'!Y881+2*PI())/3)</f>
        <v>#VALUE!</v>
      </c>
      <c r="AE881" s="11" t="e">
        <f>'OddsRatio_working_3-way'!X881^(1/3)*SIN(('OddsRatio_working_3-way'!Y881+4*PI())/3)</f>
        <v>#VALUE!</v>
      </c>
      <c r="AF881" s="11" t="e">
        <f>-'OddsRatio_working_3-way'!U881/(3*'OddsRatio_working_3-way'!X881^(1/3))*COS(('OddsRatio_working_3-way'!Y881)/3)</f>
        <v>#VALUE!</v>
      </c>
      <c r="AG881" s="11" t="e">
        <f>-'OddsRatio_working_3-way'!U881/(3*'OddsRatio_working_3-way'!X881^(1/3))*COS(('OddsRatio_working_3-way'!Y881+2*PI())/3)</f>
        <v>#VALUE!</v>
      </c>
      <c r="AH881" s="11" t="e">
        <f>-'OddsRatio_working_3-way'!U881/(3*'OddsRatio_working_3-way'!X881^(1/3))*COS(('OddsRatio_working_3-way'!Y881+4*PI())/3)</f>
        <v>#VALUE!</v>
      </c>
      <c r="AI881" s="11" t="e">
        <f>'OddsRatio_working_3-way'!U881/(3*'OddsRatio_working_3-way'!X881^(1/3))*SIN(('OddsRatio_working_3-way'!Y881)/3)</f>
        <v>#VALUE!</v>
      </c>
      <c r="AJ881" s="11" t="e">
        <f>'OddsRatio_working_3-way'!U881/(3*'OddsRatio_working_3-way'!X881^(1/3))*SIN(('OddsRatio_working_3-way'!Y881+2*PI())/3)</f>
        <v>#VALUE!</v>
      </c>
      <c r="AK881" s="11" t="e">
        <f>'OddsRatio_working_3-way'!U881/(3*'OddsRatio_working_3-way'!X881^(1/3))*SIN(('OddsRatio_working_3-way'!Y881+4*PI())/3)</f>
        <v>#VALUE!</v>
      </c>
      <c r="AL881" s="11" t="e">
        <f>'OddsRatio_working_3-way'!Z881+'OddsRatio_working_3-way'!AF881</f>
        <v>#VALUE!</v>
      </c>
      <c r="AM881" s="11" t="e">
        <f>'OddsRatio_working_3-way'!AA881+'OddsRatio_working_3-way'!AG881</f>
        <v>#VALUE!</v>
      </c>
      <c r="AN881" s="11" t="e">
        <f>'OddsRatio_working_3-way'!AB881+'OddsRatio_working_3-way'!AH881</f>
        <v>#VALUE!</v>
      </c>
      <c r="AO881" s="11" t="e">
        <f>'OddsRatio_working_3-way'!AC881+'OddsRatio_working_3-way'!AI881</f>
        <v>#VALUE!</v>
      </c>
      <c r="AP881" s="11" t="e">
        <f>'OddsRatio_working_3-way'!AD881+'OddsRatio_working_3-way'!AJ881</f>
        <v>#VALUE!</v>
      </c>
      <c r="AQ881" s="11" t="e">
        <f>'OddsRatio_working_3-way'!AE881+'OddsRatio_working_3-way'!AK881</f>
        <v>#VALUE!</v>
      </c>
      <c r="AR881" s="10" t="str">
        <f>IF(A881="","",IF(('OddsRatio_working_3-way'!X881=0),IF(Q881&gt;0,-Q881^(1/3),(-Q881)^(1/3)),'OddsRatio_working_3-way'!AL881-'OddsRatio_working_3-way'!R881/3))</f>
        <v/>
      </c>
      <c r="AS881" s="11" t="e">
        <f>IF(('OddsRatio_working_3-way'!X881=0),IF(Q881&gt;0,-Q881^(1/3),(-Q881)^(1/3)),'OddsRatio_working_3-way'!AM881-'OddsRatio_working_3-way'!R881/3)</f>
        <v>#VALUE!</v>
      </c>
      <c r="AT881" s="11" t="e">
        <f>IF(('OddsRatio_working_3-way'!X881=0),IF(Q881&gt;0,-Q881^(1/3),(-Q881)^(1/3)),'OddsRatio_working_3-way'!AN881-'OddsRatio_working_3-way'!R881/3)</f>
        <v>#VALUE!</v>
      </c>
      <c r="AU881" s="11" t="e">
        <f>IF(('OddsRatio_working_3-way'!X881=0),0,'OddsRatio_working_3-way'!AO881)</f>
        <v>#VALUE!</v>
      </c>
      <c r="AV881" s="11" t="e">
        <f>IF(('OddsRatio_working_3-way'!X881=0),0,'OddsRatio_working_3-way'!AP881)</f>
        <v>#VALUE!</v>
      </c>
      <c r="AW881" s="11" t="e">
        <f>IF(('OddsRatio_working_3-way'!X881=0),0,'OddsRatio_working_3-way'!AQ881)</f>
        <v>#VALUE!</v>
      </c>
    </row>
    <row r="882" spans="1:4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9" t="e">
        <f t="shared" si="182"/>
        <v>#VALUE!</v>
      </c>
      <c r="E882" s="9" t="e">
        <f t="shared" si="183"/>
        <v>#VALUE!</v>
      </c>
      <c r="F882" s="9" t="e">
        <f t="shared" si="184"/>
        <v>#VALUE!</v>
      </c>
      <c r="G882" s="9" t="str">
        <f t="shared" si="185"/>
        <v/>
      </c>
      <c r="H882" s="9" t="str">
        <f t="shared" si="186"/>
        <v/>
      </c>
      <c r="I882" s="9" t="str">
        <f t="shared" si="187"/>
        <v/>
      </c>
      <c r="J882" s="9" t="str">
        <f t="shared" si="188"/>
        <v/>
      </c>
      <c r="K882" s="11" t="e">
        <f t="shared" si="189"/>
        <v>#VALUE!</v>
      </c>
      <c r="L882" s="11" t="e">
        <f t="shared" si="190"/>
        <v>#VALUE!</v>
      </c>
      <c r="M882" s="11" t="e">
        <f t="shared" si="191"/>
        <v>#VALUE!</v>
      </c>
      <c r="N882" s="11" t="e">
        <f>'OddsRatio_working_3-way'!K882+'OddsRatio_working_3-way'!L882+'OddsRatio_working_3-way'!M882-('OddsRatio_working_3-way'!K882*'OddsRatio_working_3-way'!L882)-('OddsRatio_working_3-way'!K882*'OddsRatio_working_3-way'!M882)-('OddsRatio_working_3-way'!L882*'OddsRatio_working_3-way'!M882)+('OddsRatio_working_3-way'!K882*'OddsRatio_working_3-way'!L882*'OddsRatio_working_3-way'!M882)-1</f>
        <v>#VALUE!</v>
      </c>
      <c r="O882" s="11">
        <f>0</f>
        <v>0</v>
      </c>
      <c r="P882" s="11" t="e">
        <f>('OddsRatio_working_3-way'!K882*'OddsRatio_working_3-way'!L882)+('OddsRatio_working_3-way'!K882*'OddsRatio_working_3-way'!M882)+('OddsRatio_working_3-way'!L882*'OddsRatio_working_3-way'!M882)-(3*'OddsRatio_working_3-way'!K882*'OddsRatio_working_3-way'!L882*'OddsRatio_working_3-way'!M882)</f>
        <v>#VALUE!</v>
      </c>
      <c r="Q882" s="11" t="e">
        <f>2*'OddsRatio_working_3-way'!K882*'OddsRatio_working_3-way'!L882*'OddsRatio_working_3-way'!M882</f>
        <v>#VALUE!</v>
      </c>
      <c r="R882" s="11" t="e">
        <f t="shared" si="192"/>
        <v>#VALUE!</v>
      </c>
      <c r="S882" s="11" t="e">
        <f t="shared" si="193"/>
        <v>#VALUE!</v>
      </c>
      <c r="T882" s="11" t="e">
        <f t="shared" si="194"/>
        <v>#VALUE!</v>
      </c>
      <c r="U882" s="11" t="e">
        <f>'OddsRatio_working_3-way'!S882-'OddsRatio_working_3-way'!R882^2/3</f>
        <v>#VALUE!</v>
      </c>
      <c r="V882" s="11" t="e">
        <f>'OddsRatio_working_3-way'!S882*'OddsRatio_working_3-way'!R882/3-2*'OddsRatio_working_3-way'!R882^3/27-'OddsRatio_working_3-way'!T882</f>
        <v>#VALUE!</v>
      </c>
      <c r="W882" s="11" t="e">
        <f>'OddsRatio_working_3-way'!V882^2+4*'OddsRatio_working_3-way'!U882^3/27</f>
        <v>#VALUE!</v>
      </c>
      <c r="X882" s="11" t="e">
        <f>IF('OddsRatio_working_3-way'!W882&gt;0,IF(ABS('OddsRatio_working_3-way'!V882+SQRT('OddsRatio_working_3-way'!W882))/2&gt;0,ABS('OddsRatio_working_3-way'!V882+SQRT('OddsRatio_working_3-way'!W882))/2,ABS('OddsRatio_working_3-way'!V882-SQRT('OddsRatio_working_3-way'!W882))/2),SQRT(-'OddsRatio_working_3-way'!U882^3/27))</f>
        <v>#VALUE!</v>
      </c>
      <c r="Y882" s="11" t="e">
        <f>IF('OddsRatio_working_3-way'!W882&gt;=0,IF('OddsRatio_working_3-way'!V882+SQRT('OddsRatio_working_3-way'!W882)&gt;0,0,PI()),ACOS('OddsRatio_working_3-way'!V882/(2*'OddsRatio_working_3-way'!X882)))</f>
        <v>#VALUE!</v>
      </c>
      <c r="Z882" s="11" t="e">
        <f>'OddsRatio_working_3-way'!X882^(1/3)*COS('OddsRatio_working_3-way'!Y882/3)</f>
        <v>#VALUE!</v>
      </c>
      <c r="AA882" s="11" t="e">
        <f>'OddsRatio_working_3-way'!X882^(1/3)*COS(('OddsRatio_working_3-way'!Y882+2*PI())/3)</f>
        <v>#VALUE!</v>
      </c>
      <c r="AB882" s="11" t="e">
        <f>'OddsRatio_working_3-way'!X882^(1/3)*COS(('OddsRatio_working_3-way'!Y882+4*PI())/3)</f>
        <v>#VALUE!</v>
      </c>
      <c r="AC882" s="11" t="e">
        <f>'OddsRatio_working_3-way'!X882^(1/3)*SIN('OddsRatio_working_3-way'!Y882/3)</f>
        <v>#VALUE!</v>
      </c>
      <c r="AD882" s="11" t="e">
        <f>'OddsRatio_working_3-way'!X882^(1/3)*SIN(('OddsRatio_working_3-way'!Y882+2*PI())/3)</f>
        <v>#VALUE!</v>
      </c>
      <c r="AE882" s="11" t="e">
        <f>'OddsRatio_working_3-way'!X882^(1/3)*SIN(('OddsRatio_working_3-way'!Y882+4*PI())/3)</f>
        <v>#VALUE!</v>
      </c>
      <c r="AF882" s="11" t="e">
        <f>-'OddsRatio_working_3-way'!U882/(3*'OddsRatio_working_3-way'!X882^(1/3))*COS(('OddsRatio_working_3-way'!Y882)/3)</f>
        <v>#VALUE!</v>
      </c>
      <c r="AG882" s="11" t="e">
        <f>-'OddsRatio_working_3-way'!U882/(3*'OddsRatio_working_3-way'!X882^(1/3))*COS(('OddsRatio_working_3-way'!Y882+2*PI())/3)</f>
        <v>#VALUE!</v>
      </c>
      <c r="AH882" s="11" t="e">
        <f>-'OddsRatio_working_3-way'!U882/(3*'OddsRatio_working_3-way'!X882^(1/3))*COS(('OddsRatio_working_3-way'!Y882+4*PI())/3)</f>
        <v>#VALUE!</v>
      </c>
      <c r="AI882" s="11" t="e">
        <f>'OddsRatio_working_3-way'!U882/(3*'OddsRatio_working_3-way'!X882^(1/3))*SIN(('OddsRatio_working_3-way'!Y882)/3)</f>
        <v>#VALUE!</v>
      </c>
      <c r="AJ882" s="11" t="e">
        <f>'OddsRatio_working_3-way'!U882/(3*'OddsRatio_working_3-way'!X882^(1/3))*SIN(('OddsRatio_working_3-way'!Y882+2*PI())/3)</f>
        <v>#VALUE!</v>
      </c>
      <c r="AK882" s="11" t="e">
        <f>'OddsRatio_working_3-way'!U882/(3*'OddsRatio_working_3-way'!X882^(1/3))*SIN(('OddsRatio_working_3-way'!Y882+4*PI())/3)</f>
        <v>#VALUE!</v>
      </c>
      <c r="AL882" s="11" t="e">
        <f>'OddsRatio_working_3-way'!Z882+'OddsRatio_working_3-way'!AF882</f>
        <v>#VALUE!</v>
      </c>
      <c r="AM882" s="11" t="e">
        <f>'OddsRatio_working_3-way'!AA882+'OddsRatio_working_3-way'!AG882</f>
        <v>#VALUE!</v>
      </c>
      <c r="AN882" s="11" t="e">
        <f>'OddsRatio_working_3-way'!AB882+'OddsRatio_working_3-way'!AH882</f>
        <v>#VALUE!</v>
      </c>
      <c r="AO882" s="11" t="e">
        <f>'OddsRatio_working_3-way'!AC882+'OddsRatio_working_3-way'!AI882</f>
        <v>#VALUE!</v>
      </c>
      <c r="AP882" s="11" t="e">
        <f>'OddsRatio_working_3-way'!AD882+'OddsRatio_working_3-way'!AJ882</f>
        <v>#VALUE!</v>
      </c>
      <c r="AQ882" s="11" t="e">
        <f>'OddsRatio_working_3-way'!AE882+'OddsRatio_working_3-way'!AK882</f>
        <v>#VALUE!</v>
      </c>
      <c r="AR882" s="10" t="str">
        <f>IF(A882="","",IF(('OddsRatio_working_3-way'!X882=0),IF(Q882&gt;0,-Q882^(1/3),(-Q882)^(1/3)),'OddsRatio_working_3-way'!AL882-'OddsRatio_working_3-way'!R882/3))</f>
        <v/>
      </c>
      <c r="AS882" s="11" t="e">
        <f>IF(('OddsRatio_working_3-way'!X882=0),IF(Q882&gt;0,-Q882^(1/3),(-Q882)^(1/3)),'OddsRatio_working_3-way'!AM882-'OddsRatio_working_3-way'!R882/3)</f>
        <v>#VALUE!</v>
      </c>
      <c r="AT882" s="11" t="e">
        <f>IF(('OddsRatio_working_3-way'!X882=0),IF(Q882&gt;0,-Q882^(1/3),(-Q882)^(1/3)),'OddsRatio_working_3-way'!AN882-'OddsRatio_working_3-way'!R882/3)</f>
        <v>#VALUE!</v>
      </c>
      <c r="AU882" s="11" t="e">
        <f>IF(('OddsRatio_working_3-way'!X882=0),0,'OddsRatio_working_3-way'!AO882)</f>
        <v>#VALUE!</v>
      </c>
      <c r="AV882" s="11" t="e">
        <f>IF(('OddsRatio_working_3-way'!X882=0),0,'OddsRatio_working_3-way'!AP882)</f>
        <v>#VALUE!</v>
      </c>
      <c r="AW882" s="11" t="e">
        <f>IF(('OddsRatio_working_3-way'!X882=0),0,'OddsRatio_working_3-way'!AQ882)</f>
        <v>#VALUE!</v>
      </c>
    </row>
    <row r="883" spans="1:4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9" t="e">
        <f t="shared" si="182"/>
        <v>#VALUE!</v>
      </c>
      <c r="E883" s="9" t="e">
        <f t="shared" si="183"/>
        <v>#VALUE!</v>
      </c>
      <c r="F883" s="9" t="e">
        <f t="shared" si="184"/>
        <v>#VALUE!</v>
      </c>
      <c r="G883" s="9" t="str">
        <f t="shared" si="185"/>
        <v/>
      </c>
      <c r="H883" s="9" t="str">
        <f t="shared" si="186"/>
        <v/>
      </c>
      <c r="I883" s="9" t="str">
        <f t="shared" si="187"/>
        <v/>
      </c>
      <c r="J883" s="9" t="str">
        <f t="shared" si="188"/>
        <v/>
      </c>
      <c r="K883" s="11" t="e">
        <f t="shared" si="189"/>
        <v>#VALUE!</v>
      </c>
      <c r="L883" s="11" t="e">
        <f t="shared" si="190"/>
        <v>#VALUE!</v>
      </c>
      <c r="M883" s="11" t="e">
        <f t="shared" si="191"/>
        <v>#VALUE!</v>
      </c>
      <c r="N883" s="11" t="e">
        <f>'OddsRatio_working_3-way'!K883+'OddsRatio_working_3-way'!L883+'OddsRatio_working_3-way'!M883-('OddsRatio_working_3-way'!K883*'OddsRatio_working_3-way'!L883)-('OddsRatio_working_3-way'!K883*'OddsRatio_working_3-way'!M883)-('OddsRatio_working_3-way'!L883*'OddsRatio_working_3-way'!M883)+('OddsRatio_working_3-way'!K883*'OddsRatio_working_3-way'!L883*'OddsRatio_working_3-way'!M883)-1</f>
        <v>#VALUE!</v>
      </c>
      <c r="O883" s="11">
        <f>0</f>
        <v>0</v>
      </c>
      <c r="P883" s="11" t="e">
        <f>('OddsRatio_working_3-way'!K883*'OddsRatio_working_3-way'!L883)+('OddsRatio_working_3-way'!K883*'OddsRatio_working_3-way'!M883)+('OddsRatio_working_3-way'!L883*'OddsRatio_working_3-way'!M883)-(3*'OddsRatio_working_3-way'!K883*'OddsRatio_working_3-way'!L883*'OddsRatio_working_3-way'!M883)</f>
        <v>#VALUE!</v>
      </c>
      <c r="Q883" s="11" t="e">
        <f>2*'OddsRatio_working_3-way'!K883*'OddsRatio_working_3-way'!L883*'OddsRatio_working_3-way'!M883</f>
        <v>#VALUE!</v>
      </c>
      <c r="R883" s="11" t="e">
        <f t="shared" si="192"/>
        <v>#VALUE!</v>
      </c>
      <c r="S883" s="11" t="e">
        <f t="shared" si="193"/>
        <v>#VALUE!</v>
      </c>
      <c r="T883" s="11" t="e">
        <f t="shared" si="194"/>
        <v>#VALUE!</v>
      </c>
      <c r="U883" s="11" t="e">
        <f>'OddsRatio_working_3-way'!S883-'OddsRatio_working_3-way'!R883^2/3</f>
        <v>#VALUE!</v>
      </c>
      <c r="V883" s="11" t="e">
        <f>'OddsRatio_working_3-way'!S883*'OddsRatio_working_3-way'!R883/3-2*'OddsRatio_working_3-way'!R883^3/27-'OddsRatio_working_3-way'!T883</f>
        <v>#VALUE!</v>
      </c>
      <c r="W883" s="11" t="e">
        <f>'OddsRatio_working_3-way'!V883^2+4*'OddsRatio_working_3-way'!U883^3/27</f>
        <v>#VALUE!</v>
      </c>
      <c r="X883" s="11" t="e">
        <f>IF('OddsRatio_working_3-way'!W883&gt;0,IF(ABS('OddsRatio_working_3-way'!V883+SQRT('OddsRatio_working_3-way'!W883))/2&gt;0,ABS('OddsRatio_working_3-way'!V883+SQRT('OddsRatio_working_3-way'!W883))/2,ABS('OddsRatio_working_3-way'!V883-SQRT('OddsRatio_working_3-way'!W883))/2),SQRT(-'OddsRatio_working_3-way'!U883^3/27))</f>
        <v>#VALUE!</v>
      </c>
      <c r="Y883" s="11" t="e">
        <f>IF('OddsRatio_working_3-way'!W883&gt;=0,IF('OddsRatio_working_3-way'!V883+SQRT('OddsRatio_working_3-way'!W883)&gt;0,0,PI()),ACOS('OddsRatio_working_3-way'!V883/(2*'OddsRatio_working_3-way'!X883)))</f>
        <v>#VALUE!</v>
      </c>
      <c r="Z883" s="11" t="e">
        <f>'OddsRatio_working_3-way'!X883^(1/3)*COS('OddsRatio_working_3-way'!Y883/3)</f>
        <v>#VALUE!</v>
      </c>
      <c r="AA883" s="11" t="e">
        <f>'OddsRatio_working_3-way'!X883^(1/3)*COS(('OddsRatio_working_3-way'!Y883+2*PI())/3)</f>
        <v>#VALUE!</v>
      </c>
      <c r="AB883" s="11" t="e">
        <f>'OddsRatio_working_3-way'!X883^(1/3)*COS(('OddsRatio_working_3-way'!Y883+4*PI())/3)</f>
        <v>#VALUE!</v>
      </c>
      <c r="AC883" s="11" t="e">
        <f>'OddsRatio_working_3-way'!X883^(1/3)*SIN('OddsRatio_working_3-way'!Y883/3)</f>
        <v>#VALUE!</v>
      </c>
      <c r="AD883" s="11" t="e">
        <f>'OddsRatio_working_3-way'!X883^(1/3)*SIN(('OddsRatio_working_3-way'!Y883+2*PI())/3)</f>
        <v>#VALUE!</v>
      </c>
      <c r="AE883" s="11" t="e">
        <f>'OddsRatio_working_3-way'!X883^(1/3)*SIN(('OddsRatio_working_3-way'!Y883+4*PI())/3)</f>
        <v>#VALUE!</v>
      </c>
      <c r="AF883" s="11" t="e">
        <f>-'OddsRatio_working_3-way'!U883/(3*'OddsRatio_working_3-way'!X883^(1/3))*COS(('OddsRatio_working_3-way'!Y883)/3)</f>
        <v>#VALUE!</v>
      </c>
      <c r="AG883" s="11" t="e">
        <f>-'OddsRatio_working_3-way'!U883/(3*'OddsRatio_working_3-way'!X883^(1/3))*COS(('OddsRatio_working_3-way'!Y883+2*PI())/3)</f>
        <v>#VALUE!</v>
      </c>
      <c r="AH883" s="11" t="e">
        <f>-'OddsRatio_working_3-way'!U883/(3*'OddsRatio_working_3-way'!X883^(1/3))*COS(('OddsRatio_working_3-way'!Y883+4*PI())/3)</f>
        <v>#VALUE!</v>
      </c>
      <c r="AI883" s="11" t="e">
        <f>'OddsRatio_working_3-way'!U883/(3*'OddsRatio_working_3-way'!X883^(1/3))*SIN(('OddsRatio_working_3-way'!Y883)/3)</f>
        <v>#VALUE!</v>
      </c>
      <c r="AJ883" s="11" t="e">
        <f>'OddsRatio_working_3-way'!U883/(3*'OddsRatio_working_3-way'!X883^(1/3))*SIN(('OddsRatio_working_3-way'!Y883+2*PI())/3)</f>
        <v>#VALUE!</v>
      </c>
      <c r="AK883" s="11" t="e">
        <f>'OddsRatio_working_3-way'!U883/(3*'OddsRatio_working_3-way'!X883^(1/3))*SIN(('OddsRatio_working_3-way'!Y883+4*PI())/3)</f>
        <v>#VALUE!</v>
      </c>
      <c r="AL883" s="11" t="e">
        <f>'OddsRatio_working_3-way'!Z883+'OddsRatio_working_3-way'!AF883</f>
        <v>#VALUE!</v>
      </c>
      <c r="AM883" s="11" t="e">
        <f>'OddsRatio_working_3-way'!AA883+'OddsRatio_working_3-way'!AG883</f>
        <v>#VALUE!</v>
      </c>
      <c r="AN883" s="11" t="e">
        <f>'OddsRatio_working_3-way'!AB883+'OddsRatio_working_3-way'!AH883</f>
        <v>#VALUE!</v>
      </c>
      <c r="AO883" s="11" t="e">
        <f>'OddsRatio_working_3-way'!AC883+'OddsRatio_working_3-way'!AI883</f>
        <v>#VALUE!</v>
      </c>
      <c r="AP883" s="11" t="e">
        <f>'OddsRatio_working_3-way'!AD883+'OddsRatio_working_3-way'!AJ883</f>
        <v>#VALUE!</v>
      </c>
      <c r="AQ883" s="11" t="e">
        <f>'OddsRatio_working_3-way'!AE883+'OddsRatio_working_3-way'!AK883</f>
        <v>#VALUE!</v>
      </c>
      <c r="AR883" s="10" t="str">
        <f>IF(A883="","",IF(('OddsRatio_working_3-way'!X883=0),IF(Q883&gt;0,-Q883^(1/3),(-Q883)^(1/3)),'OddsRatio_working_3-way'!AL883-'OddsRatio_working_3-way'!R883/3))</f>
        <v/>
      </c>
      <c r="AS883" s="11" t="e">
        <f>IF(('OddsRatio_working_3-way'!X883=0),IF(Q883&gt;0,-Q883^(1/3),(-Q883)^(1/3)),'OddsRatio_working_3-way'!AM883-'OddsRatio_working_3-way'!R883/3)</f>
        <v>#VALUE!</v>
      </c>
      <c r="AT883" s="11" t="e">
        <f>IF(('OddsRatio_working_3-way'!X883=0),IF(Q883&gt;0,-Q883^(1/3),(-Q883)^(1/3)),'OddsRatio_working_3-way'!AN883-'OddsRatio_working_3-way'!R883/3)</f>
        <v>#VALUE!</v>
      </c>
      <c r="AU883" s="11" t="e">
        <f>IF(('OddsRatio_working_3-way'!X883=0),0,'OddsRatio_working_3-way'!AO883)</f>
        <v>#VALUE!</v>
      </c>
      <c r="AV883" s="11" t="e">
        <f>IF(('OddsRatio_working_3-way'!X883=0),0,'OddsRatio_working_3-way'!AP883)</f>
        <v>#VALUE!</v>
      </c>
      <c r="AW883" s="11" t="e">
        <f>IF(('OddsRatio_working_3-way'!X883=0),0,'OddsRatio_working_3-way'!AQ883)</f>
        <v>#VALUE!</v>
      </c>
    </row>
    <row r="884" spans="1:4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9" t="e">
        <f t="shared" si="182"/>
        <v>#VALUE!</v>
      </c>
      <c r="E884" s="9" t="e">
        <f t="shared" si="183"/>
        <v>#VALUE!</v>
      </c>
      <c r="F884" s="9" t="e">
        <f t="shared" si="184"/>
        <v>#VALUE!</v>
      </c>
      <c r="G884" s="9" t="str">
        <f t="shared" si="185"/>
        <v/>
      </c>
      <c r="H884" s="9" t="str">
        <f t="shared" si="186"/>
        <v/>
      </c>
      <c r="I884" s="9" t="str">
        <f t="shared" si="187"/>
        <v/>
      </c>
      <c r="J884" s="9" t="str">
        <f t="shared" si="188"/>
        <v/>
      </c>
      <c r="K884" s="11" t="e">
        <f t="shared" si="189"/>
        <v>#VALUE!</v>
      </c>
      <c r="L884" s="11" t="e">
        <f t="shared" si="190"/>
        <v>#VALUE!</v>
      </c>
      <c r="M884" s="11" t="e">
        <f t="shared" si="191"/>
        <v>#VALUE!</v>
      </c>
      <c r="N884" s="11" t="e">
        <f>'OddsRatio_working_3-way'!K884+'OddsRatio_working_3-way'!L884+'OddsRatio_working_3-way'!M884-('OddsRatio_working_3-way'!K884*'OddsRatio_working_3-way'!L884)-('OddsRatio_working_3-way'!K884*'OddsRatio_working_3-way'!M884)-('OddsRatio_working_3-way'!L884*'OddsRatio_working_3-way'!M884)+('OddsRatio_working_3-way'!K884*'OddsRatio_working_3-way'!L884*'OddsRatio_working_3-way'!M884)-1</f>
        <v>#VALUE!</v>
      </c>
      <c r="O884" s="11">
        <f>0</f>
        <v>0</v>
      </c>
      <c r="P884" s="11" t="e">
        <f>('OddsRatio_working_3-way'!K884*'OddsRatio_working_3-way'!L884)+('OddsRatio_working_3-way'!K884*'OddsRatio_working_3-way'!M884)+('OddsRatio_working_3-way'!L884*'OddsRatio_working_3-way'!M884)-(3*'OddsRatio_working_3-way'!K884*'OddsRatio_working_3-way'!L884*'OddsRatio_working_3-way'!M884)</f>
        <v>#VALUE!</v>
      </c>
      <c r="Q884" s="11" t="e">
        <f>2*'OddsRatio_working_3-way'!K884*'OddsRatio_working_3-way'!L884*'OddsRatio_working_3-way'!M884</f>
        <v>#VALUE!</v>
      </c>
      <c r="R884" s="11" t="e">
        <f t="shared" si="192"/>
        <v>#VALUE!</v>
      </c>
      <c r="S884" s="11" t="e">
        <f t="shared" si="193"/>
        <v>#VALUE!</v>
      </c>
      <c r="T884" s="11" t="e">
        <f t="shared" si="194"/>
        <v>#VALUE!</v>
      </c>
      <c r="U884" s="11" t="e">
        <f>'OddsRatio_working_3-way'!S884-'OddsRatio_working_3-way'!R884^2/3</f>
        <v>#VALUE!</v>
      </c>
      <c r="V884" s="11" t="e">
        <f>'OddsRatio_working_3-way'!S884*'OddsRatio_working_3-way'!R884/3-2*'OddsRatio_working_3-way'!R884^3/27-'OddsRatio_working_3-way'!T884</f>
        <v>#VALUE!</v>
      </c>
      <c r="W884" s="11" t="e">
        <f>'OddsRatio_working_3-way'!V884^2+4*'OddsRatio_working_3-way'!U884^3/27</f>
        <v>#VALUE!</v>
      </c>
      <c r="X884" s="11" t="e">
        <f>IF('OddsRatio_working_3-way'!W884&gt;0,IF(ABS('OddsRatio_working_3-way'!V884+SQRT('OddsRatio_working_3-way'!W884))/2&gt;0,ABS('OddsRatio_working_3-way'!V884+SQRT('OddsRatio_working_3-way'!W884))/2,ABS('OddsRatio_working_3-way'!V884-SQRT('OddsRatio_working_3-way'!W884))/2),SQRT(-'OddsRatio_working_3-way'!U884^3/27))</f>
        <v>#VALUE!</v>
      </c>
      <c r="Y884" s="11" t="e">
        <f>IF('OddsRatio_working_3-way'!W884&gt;=0,IF('OddsRatio_working_3-way'!V884+SQRT('OddsRatio_working_3-way'!W884)&gt;0,0,PI()),ACOS('OddsRatio_working_3-way'!V884/(2*'OddsRatio_working_3-way'!X884)))</f>
        <v>#VALUE!</v>
      </c>
      <c r="Z884" s="11" t="e">
        <f>'OddsRatio_working_3-way'!X884^(1/3)*COS('OddsRatio_working_3-way'!Y884/3)</f>
        <v>#VALUE!</v>
      </c>
      <c r="AA884" s="11" t="e">
        <f>'OddsRatio_working_3-way'!X884^(1/3)*COS(('OddsRatio_working_3-way'!Y884+2*PI())/3)</f>
        <v>#VALUE!</v>
      </c>
      <c r="AB884" s="11" t="e">
        <f>'OddsRatio_working_3-way'!X884^(1/3)*COS(('OddsRatio_working_3-way'!Y884+4*PI())/3)</f>
        <v>#VALUE!</v>
      </c>
      <c r="AC884" s="11" t="e">
        <f>'OddsRatio_working_3-way'!X884^(1/3)*SIN('OddsRatio_working_3-way'!Y884/3)</f>
        <v>#VALUE!</v>
      </c>
      <c r="AD884" s="11" t="e">
        <f>'OddsRatio_working_3-way'!X884^(1/3)*SIN(('OddsRatio_working_3-way'!Y884+2*PI())/3)</f>
        <v>#VALUE!</v>
      </c>
      <c r="AE884" s="11" t="e">
        <f>'OddsRatio_working_3-way'!X884^(1/3)*SIN(('OddsRatio_working_3-way'!Y884+4*PI())/3)</f>
        <v>#VALUE!</v>
      </c>
      <c r="AF884" s="11" t="e">
        <f>-'OddsRatio_working_3-way'!U884/(3*'OddsRatio_working_3-way'!X884^(1/3))*COS(('OddsRatio_working_3-way'!Y884)/3)</f>
        <v>#VALUE!</v>
      </c>
      <c r="AG884" s="11" t="e">
        <f>-'OddsRatio_working_3-way'!U884/(3*'OddsRatio_working_3-way'!X884^(1/3))*COS(('OddsRatio_working_3-way'!Y884+2*PI())/3)</f>
        <v>#VALUE!</v>
      </c>
      <c r="AH884" s="11" t="e">
        <f>-'OddsRatio_working_3-way'!U884/(3*'OddsRatio_working_3-way'!X884^(1/3))*COS(('OddsRatio_working_3-way'!Y884+4*PI())/3)</f>
        <v>#VALUE!</v>
      </c>
      <c r="AI884" s="11" t="e">
        <f>'OddsRatio_working_3-way'!U884/(3*'OddsRatio_working_3-way'!X884^(1/3))*SIN(('OddsRatio_working_3-way'!Y884)/3)</f>
        <v>#VALUE!</v>
      </c>
      <c r="AJ884" s="11" t="e">
        <f>'OddsRatio_working_3-way'!U884/(3*'OddsRatio_working_3-way'!X884^(1/3))*SIN(('OddsRatio_working_3-way'!Y884+2*PI())/3)</f>
        <v>#VALUE!</v>
      </c>
      <c r="AK884" s="11" t="e">
        <f>'OddsRatio_working_3-way'!U884/(3*'OddsRatio_working_3-way'!X884^(1/3))*SIN(('OddsRatio_working_3-way'!Y884+4*PI())/3)</f>
        <v>#VALUE!</v>
      </c>
      <c r="AL884" s="11" t="e">
        <f>'OddsRatio_working_3-way'!Z884+'OddsRatio_working_3-way'!AF884</f>
        <v>#VALUE!</v>
      </c>
      <c r="AM884" s="11" t="e">
        <f>'OddsRatio_working_3-way'!AA884+'OddsRatio_working_3-way'!AG884</f>
        <v>#VALUE!</v>
      </c>
      <c r="AN884" s="11" t="e">
        <f>'OddsRatio_working_3-way'!AB884+'OddsRatio_working_3-way'!AH884</f>
        <v>#VALUE!</v>
      </c>
      <c r="AO884" s="11" t="e">
        <f>'OddsRatio_working_3-way'!AC884+'OddsRatio_working_3-way'!AI884</f>
        <v>#VALUE!</v>
      </c>
      <c r="AP884" s="11" t="e">
        <f>'OddsRatio_working_3-way'!AD884+'OddsRatio_working_3-way'!AJ884</f>
        <v>#VALUE!</v>
      </c>
      <c r="AQ884" s="11" t="e">
        <f>'OddsRatio_working_3-way'!AE884+'OddsRatio_working_3-way'!AK884</f>
        <v>#VALUE!</v>
      </c>
      <c r="AR884" s="10" t="str">
        <f>IF(A884="","",IF(('OddsRatio_working_3-way'!X884=0),IF(Q884&gt;0,-Q884^(1/3),(-Q884)^(1/3)),'OddsRatio_working_3-way'!AL884-'OddsRatio_working_3-way'!R884/3))</f>
        <v/>
      </c>
      <c r="AS884" s="11" t="e">
        <f>IF(('OddsRatio_working_3-way'!X884=0),IF(Q884&gt;0,-Q884^(1/3),(-Q884)^(1/3)),'OddsRatio_working_3-way'!AM884-'OddsRatio_working_3-way'!R884/3)</f>
        <v>#VALUE!</v>
      </c>
      <c r="AT884" s="11" t="e">
        <f>IF(('OddsRatio_working_3-way'!X884=0),IF(Q884&gt;0,-Q884^(1/3),(-Q884)^(1/3)),'OddsRatio_working_3-way'!AN884-'OddsRatio_working_3-way'!R884/3)</f>
        <v>#VALUE!</v>
      </c>
      <c r="AU884" s="11" t="e">
        <f>IF(('OddsRatio_working_3-way'!X884=0),0,'OddsRatio_working_3-way'!AO884)</f>
        <v>#VALUE!</v>
      </c>
      <c r="AV884" s="11" t="e">
        <f>IF(('OddsRatio_working_3-way'!X884=0),0,'OddsRatio_working_3-way'!AP884)</f>
        <v>#VALUE!</v>
      </c>
      <c r="AW884" s="11" t="e">
        <f>IF(('OddsRatio_working_3-way'!X884=0),0,'OddsRatio_working_3-way'!AQ884)</f>
        <v>#VALUE!</v>
      </c>
    </row>
    <row r="885" spans="1:4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9" t="e">
        <f t="shared" si="182"/>
        <v>#VALUE!</v>
      </c>
      <c r="E885" s="9" t="e">
        <f t="shared" si="183"/>
        <v>#VALUE!</v>
      </c>
      <c r="F885" s="9" t="e">
        <f t="shared" si="184"/>
        <v>#VALUE!</v>
      </c>
      <c r="G885" s="9" t="str">
        <f t="shared" si="185"/>
        <v/>
      </c>
      <c r="H885" s="9" t="str">
        <f t="shared" si="186"/>
        <v/>
      </c>
      <c r="I885" s="9" t="str">
        <f t="shared" si="187"/>
        <v/>
      </c>
      <c r="J885" s="9" t="str">
        <f t="shared" si="188"/>
        <v/>
      </c>
      <c r="K885" s="11" t="e">
        <f t="shared" si="189"/>
        <v>#VALUE!</v>
      </c>
      <c r="L885" s="11" t="e">
        <f t="shared" si="190"/>
        <v>#VALUE!</v>
      </c>
      <c r="M885" s="11" t="e">
        <f t="shared" si="191"/>
        <v>#VALUE!</v>
      </c>
      <c r="N885" s="11" t="e">
        <f>'OddsRatio_working_3-way'!K885+'OddsRatio_working_3-way'!L885+'OddsRatio_working_3-way'!M885-('OddsRatio_working_3-way'!K885*'OddsRatio_working_3-way'!L885)-('OddsRatio_working_3-way'!K885*'OddsRatio_working_3-way'!M885)-('OddsRatio_working_3-way'!L885*'OddsRatio_working_3-way'!M885)+('OddsRatio_working_3-way'!K885*'OddsRatio_working_3-way'!L885*'OddsRatio_working_3-way'!M885)-1</f>
        <v>#VALUE!</v>
      </c>
      <c r="O885" s="11">
        <f>0</f>
        <v>0</v>
      </c>
      <c r="P885" s="11" t="e">
        <f>('OddsRatio_working_3-way'!K885*'OddsRatio_working_3-way'!L885)+('OddsRatio_working_3-way'!K885*'OddsRatio_working_3-way'!M885)+('OddsRatio_working_3-way'!L885*'OddsRatio_working_3-way'!M885)-(3*'OddsRatio_working_3-way'!K885*'OddsRatio_working_3-way'!L885*'OddsRatio_working_3-way'!M885)</f>
        <v>#VALUE!</v>
      </c>
      <c r="Q885" s="11" t="e">
        <f>2*'OddsRatio_working_3-way'!K885*'OddsRatio_working_3-way'!L885*'OddsRatio_working_3-way'!M885</f>
        <v>#VALUE!</v>
      </c>
      <c r="R885" s="11" t="e">
        <f t="shared" si="192"/>
        <v>#VALUE!</v>
      </c>
      <c r="S885" s="11" t="e">
        <f t="shared" si="193"/>
        <v>#VALUE!</v>
      </c>
      <c r="T885" s="11" t="e">
        <f t="shared" si="194"/>
        <v>#VALUE!</v>
      </c>
      <c r="U885" s="11" t="e">
        <f>'OddsRatio_working_3-way'!S885-'OddsRatio_working_3-way'!R885^2/3</f>
        <v>#VALUE!</v>
      </c>
      <c r="V885" s="11" t="e">
        <f>'OddsRatio_working_3-way'!S885*'OddsRatio_working_3-way'!R885/3-2*'OddsRatio_working_3-way'!R885^3/27-'OddsRatio_working_3-way'!T885</f>
        <v>#VALUE!</v>
      </c>
      <c r="W885" s="11" t="e">
        <f>'OddsRatio_working_3-way'!V885^2+4*'OddsRatio_working_3-way'!U885^3/27</f>
        <v>#VALUE!</v>
      </c>
      <c r="X885" s="11" t="e">
        <f>IF('OddsRatio_working_3-way'!W885&gt;0,IF(ABS('OddsRatio_working_3-way'!V885+SQRT('OddsRatio_working_3-way'!W885))/2&gt;0,ABS('OddsRatio_working_3-way'!V885+SQRT('OddsRatio_working_3-way'!W885))/2,ABS('OddsRatio_working_3-way'!V885-SQRT('OddsRatio_working_3-way'!W885))/2),SQRT(-'OddsRatio_working_3-way'!U885^3/27))</f>
        <v>#VALUE!</v>
      </c>
      <c r="Y885" s="11" t="e">
        <f>IF('OddsRatio_working_3-way'!W885&gt;=0,IF('OddsRatio_working_3-way'!V885+SQRT('OddsRatio_working_3-way'!W885)&gt;0,0,PI()),ACOS('OddsRatio_working_3-way'!V885/(2*'OddsRatio_working_3-way'!X885)))</f>
        <v>#VALUE!</v>
      </c>
      <c r="Z885" s="11" t="e">
        <f>'OddsRatio_working_3-way'!X885^(1/3)*COS('OddsRatio_working_3-way'!Y885/3)</f>
        <v>#VALUE!</v>
      </c>
      <c r="AA885" s="11" t="e">
        <f>'OddsRatio_working_3-way'!X885^(1/3)*COS(('OddsRatio_working_3-way'!Y885+2*PI())/3)</f>
        <v>#VALUE!</v>
      </c>
      <c r="AB885" s="11" t="e">
        <f>'OddsRatio_working_3-way'!X885^(1/3)*COS(('OddsRatio_working_3-way'!Y885+4*PI())/3)</f>
        <v>#VALUE!</v>
      </c>
      <c r="AC885" s="11" t="e">
        <f>'OddsRatio_working_3-way'!X885^(1/3)*SIN('OddsRatio_working_3-way'!Y885/3)</f>
        <v>#VALUE!</v>
      </c>
      <c r="AD885" s="11" t="e">
        <f>'OddsRatio_working_3-way'!X885^(1/3)*SIN(('OddsRatio_working_3-way'!Y885+2*PI())/3)</f>
        <v>#VALUE!</v>
      </c>
      <c r="AE885" s="11" t="e">
        <f>'OddsRatio_working_3-way'!X885^(1/3)*SIN(('OddsRatio_working_3-way'!Y885+4*PI())/3)</f>
        <v>#VALUE!</v>
      </c>
      <c r="AF885" s="11" t="e">
        <f>-'OddsRatio_working_3-way'!U885/(3*'OddsRatio_working_3-way'!X885^(1/3))*COS(('OddsRatio_working_3-way'!Y885)/3)</f>
        <v>#VALUE!</v>
      </c>
      <c r="AG885" s="11" t="e">
        <f>-'OddsRatio_working_3-way'!U885/(3*'OddsRatio_working_3-way'!X885^(1/3))*COS(('OddsRatio_working_3-way'!Y885+2*PI())/3)</f>
        <v>#VALUE!</v>
      </c>
      <c r="AH885" s="11" t="e">
        <f>-'OddsRatio_working_3-way'!U885/(3*'OddsRatio_working_3-way'!X885^(1/3))*COS(('OddsRatio_working_3-way'!Y885+4*PI())/3)</f>
        <v>#VALUE!</v>
      </c>
      <c r="AI885" s="11" t="e">
        <f>'OddsRatio_working_3-way'!U885/(3*'OddsRatio_working_3-way'!X885^(1/3))*SIN(('OddsRatio_working_3-way'!Y885)/3)</f>
        <v>#VALUE!</v>
      </c>
      <c r="AJ885" s="11" t="e">
        <f>'OddsRatio_working_3-way'!U885/(3*'OddsRatio_working_3-way'!X885^(1/3))*SIN(('OddsRatio_working_3-way'!Y885+2*PI())/3)</f>
        <v>#VALUE!</v>
      </c>
      <c r="AK885" s="11" t="e">
        <f>'OddsRatio_working_3-way'!U885/(3*'OddsRatio_working_3-way'!X885^(1/3))*SIN(('OddsRatio_working_3-way'!Y885+4*PI())/3)</f>
        <v>#VALUE!</v>
      </c>
      <c r="AL885" s="11" t="e">
        <f>'OddsRatio_working_3-way'!Z885+'OddsRatio_working_3-way'!AF885</f>
        <v>#VALUE!</v>
      </c>
      <c r="AM885" s="11" t="e">
        <f>'OddsRatio_working_3-way'!AA885+'OddsRatio_working_3-way'!AG885</f>
        <v>#VALUE!</v>
      </c>
      <c r="AN885" s="11" t="e">
        <f>'OddsRatio_working_3-way'!AB885+'OddsRatio_working_3-way'!AH885</f>
        <v>#VALUE!</v>
      </c>
      <c r="AO885" s="11" t="e">
        <f>'OddsRatio_working_3-way'!AC885+'OddsRatio_working_3-way'!AI885</f>
        <v>#VALUE!</v>
      </c>
      <c r="AP885" s="11" t="e">
        <f>'OddsRatio_working_3-way'!AD885+'OddsRatio_working_3-way'!AJ885</f>
        <v>#VALUE!</v>
      </c>
      <c r="AQ885" s="11" t="e">
        <f>'OddsRatio_working_3-way'!AE885+'OddsRatio_working_3-way'!AK885</f>
        <v>#VALUE!</v>
      </c>
      <c r="AR885" s="10" t="str">
        <f>IF(A885="","",IF(('OddsRatio_working_3-way'!X885=0),IF(Q885&gt;0,-Q885^(1/3),(-Q885)^(1/3)),'OddsRatio_working_3-way'!AL885-'OddsRatio_working_3-way'!R885/3))</f>
        <v/>
      </c>
      <c r="AS885" s="11" t="e">
        <f>IF(('OddsRatio_working_3-way'!X885=0),IF(Q885&gt;0,-Q885^(1/3),(-Q885)^(1/3)),'OddsRatio_working_3-way'!AM885-'OddsRatio_working_3-way'!R885/3)</f>
        <v>#VALUE!</v>
      </c>
      <c r="AT885" s="11" t="e">
        <f>IF(('OddsRatio_working_3-way'!X885=0),IF(Q885&gt;0,-Q885^(1/3),(-Q885)^(1/3)),'OddsRatio_working_3-way'!AN885-'OddsRatio_working_3-way'!R885/3)</f>
        <v>#VALUE!</v>
      </c>
      <c r="AU885" s="11" t="e">
        <f>IF(('OddsRatio_working_3-way'!X885=0),0,'OddsRatio_working_3-way'!AO885)</f>
        <v>#VALUE!</v>
      </c>
      <c r="AV885" s="11" t="e">
        <f>IF(('OddsRatio_working_3-way'!X885=0),0,'OddsRatio_working_3-way'!AP885)</f>
        <v>#VALUE!</v>
      </c>
      <c r="AW885" s="11" t="e">
        <f>IF(('OddsRatio_working_3-way'!X885=0),0,'OddsRatio_working_3-way'!AQ885)</f>
        <v>#VALUE!</v>
      </c>
    </row>
    <row r="886" spans="1:4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9" t="e">
        <f t="shared" si="182"/>
        <v>#VALUE!</v>
      </c>
      <c r="E886" s="9" t="e">
        <f t="shared" si="183"/>
        <v>#VALUE!</v>
      </c>
      <c r="F886" s="9" t="e">
        <f t="shared" si="184"/>
        <v>#VALUE!</v>
      </c>
      <c r="G886" s="9" t="str">
        <f t="shared" si="185"/>
        <v/>
      </c>
      <c r="H886" s="9" t="str">
        <f t="shared" si="186"/>
        <v/>
      </c>
      <c r="I886" s="9" t="str">
        <f t="shared" si="187"/>
        <v/>
      </c>
      <c r="J886" s="9" t="str">
        <f t="shared" si="188"/>
        <v/>
      </c>
      <c r="K886" s="11" t="e">
        <f t="shared" si="189"/>
        <v>#VALUE!</v>
      </c>
      <c r="L886" s="11" t="e">
        <f t="shared" si="190"/>
        <v>#VALUE!</v>
      </c>
      <c r="M886" s="11" t="e">
        <f t="shared" si="191"/>
        <v>#VALUE!</v>
      </c>
      <c r="N886" s="11" t="e">
        <f>'OddsRatio_working_3-way'!K886+'OddsRatio_working_3-way'!L886+'OddsRatio_working_3-way'!M886-('OddsRatio_working_3-way'!K886*'OddsRatio_working_3-way'!L886)-('OddsRatio_working_3-way'!K886*'OddsRatio_working_3-way'!M886)-('OddsRatio_working_3-way'!L886*'OddsRatio_working_3-way'!M886)+('OddsRatio_working_3-way'!K886*'OddsRatio_working_3-way'!L886*'OddsRatio_working_3-way'!M886)-1</f>
        <v>#VALUE!</v>
      </c>
      <c r="O886" s="11">
        <f>0</f>
        <v>0</v>
      </c>
      <c r="P886" s="11" t="e">
        <f>('OddsRatio_working_3-way'!K886*'OddsRatio_working_3-way'!L886)+('OddsRatio_working_3-way'!K886*'OddsRatio_working_3-way'!M886)+('OddsRatio_working_3-way'!L886*'OddsRatio_working_3-way'!M886)-(3*'OddsRatio_working_3-way'!K886*'OddsRatio_working_3-way'!L886*'OddsRatio_working_3-way'!M886)</f>
        <v>#VALUE!</v>
      </c>
      <c r="Q886" s="11" t="e">
        <f>2*'OddsRatio_working_3-way'!K886*'OddsRatio_working_3-way'!L886*'OddsRatio_working_3-way'!M886</f>
        <v>#VALUE!</v>
      </c>
      <c r="R886" s="11" t="e">
        <f t="shared" si="192"/>
        <v>#VALUE!</v>
      </c>
      <c r="S886" s="11" t="e">
        <f t="shared" si="193"/>
        <v>#VALUE!</v>
      </c>
      <c r="T886" s="11" t="e">
        <f t="shared" si="194"/>
        <v>#VALUE!</v>
      </c>
      <c r="U886" s="11" t="e">
        <f>'OddsRatio_working_3-way'!S886-'OddsRatio_working_3-way'!R886^2/3</f>
        <v>#VALUE!</v>
      </c>
      <c r="V886" s="11" t="e">
        <f>'OddsRatio_working_3-way'!S886*'OddsRatio_working_3-way'!R886/3-2*'OddsRatio_working_3-way'!R886^3/27-'OddsRatio_working_3-way'!T886</f>
        <v>#VALUE!</v>
      </c>
      <c r="W886" s="11" t="e">
        <f>'OddsRatio_working_3-way'!V886^2+4*'OddsRatio_working_3-way'!U886^3/27</f>
        <v>#VALUE!</v>
      </c>
      <c r="X886" s="11" t="e">
        <f>IF('OddsRatio_working_3-way'!W886&gt;0,IF(ABS('OddsRatio_working_3-way'!V886+SQRT('OddsRatio_working_3-way'!W886))/2&gt;0,ABS('OddsRatio_working_3-way'!V886+SQRT('OddsRatio_working_3-way'!W886))/2,ABS('OddsRatio_working_3-way'!V886-SQRT('OddsRatio_working_3-way'!W886))/2),SQRT(-'OddsRatio_working_3-way'!U886^3/27))</f>
        <v>#VALUE!</v>
      </c>
      <c r="Y886" s="11" t="e">
        <f>IF('OddsRatio_working_3-way'!W886&gt;=0,IF('OddsRatio_working_3-way'!V886+SQRT('OddsRatio_working_3-way'!W886)&gt;0,0,PI()),ACOS('OddsRatio_working_3-way'!V886/(2*'OddsRatio_working_3-way'!X886)))</f>
        <v>#VALUE!</v>
      </c>
      <c r="Z886" s="11" t="e">
        <f>'OddsRatio_working_3-way'!X886^(1/3)*COS('OddsRatio_working_3-way'!Y886/3)</f>
        <v>#VALUE!</v>
      </c>
      <c r="AA886" s="11" t="e">
        <f>'OddsRatio_working_3-way'!X886^(1/3)*COS(('OddsRatio_working_3-way'!Y886+2*PI())/3)</f>
        <v>#VALUE!</v>
      </c>
      <c r="AB886" s="11" t="e">
        <f>'OddsRatio_working_3-way'!X886^(1/3)*COS(('OddsRatio_working_3-way'!Y886+4*PI())/3)</f>
        <v>#VALUE!</v>
      </c>
      <c r="AC886" s="11" t="e">
        <f>'OddsRatio_working_3-way'!X886^(1/3)*SIN('OddsRatio_working_3-way'!Y886/3)</f>
        <v>#VALUE!</v>
      </c>
      <c r="AD886" s="11" t="e">
        <f>'OddsRatio_working_3-way'!X886^(1/3)*SIN(('OddsRatio_working_3-way'!Y886+2*PI())/3)</f>
        <v>#VALUE!</v>
      </c>
      <c r="AE886" s="11" t="e">
        <f>'OddsRatio_working_3-way'!X886^(1/3)*SIN(('OddsRatio_working_3-way'!Y886+4*PI())/3)</f>
        <v>#VALUE!</v>
      </c>
      <c r="AF886" s="11" t="e">
        <f>-'OddsRatio_working_3-way'!U886/(3*'OddsRatio_working_3-way'!X886^(1/3))*COS(('OddsRatio_working_3-way'!Y886)/3)</f>
        <v>#VALUE!</v>
      </c>
      <c r="AG886" s="11" t="e">
        <f>-'OddsRatio_working_3-way'!U886/(3*'OddsRatio_working_3-way'!X886^(1/3))*COS(('OddsRatio_working_3-way'!Y886+2*PI())/3)</f>
        <v>#VALUE!</v>
      </c>
      <c r="AH886" s="11" t="e">
        <f>-'OddsRatio_working_3-way'!U886/(3*'OddsRatio_working_3-way'!X886^(1/3))*COS(('OddsRatio_working_3-way'!Y886+4*PI())/3)</f>
        <v>#VALUE!</v>
      </c>
      <c r="AI886" s="11" t="e">
        <f>'OddsRatio_working_3-way'!U886/(3*'OddsRatio_working_3-way'!X886^(1/3))*SIN(('OddsRatio_working_3-way'!Y886)/3)</f>
        <v>#VALUE!</v>
      </c>
      <c r="AJ886" s="11" t="e">
        <f>'OddsRatio_working_3-way'!U886/(3*'OddsRatio_working_3-way'!X886^(1/3))*SIN(('OddsRatio_working_3-way'!Y886+2*PI())/3)</f>
        <v>#VALUE!</v>
      </c>
      <c r="AK886" s="11" t="e">
        <f>'OddsRatio_working_3-way'!U886/(3*'OddsRatio_working_3-way'!X886^(1/3))*SIN(('OddsRatio_working_3-way'!Y886+4*PI())/3)</f>
        <v>#VALUE!</v>
      </c>
      <c r="AL886" s="11" t="e">
        <f>'OddsRatio_working_3-way'!Z886+'OddsRatio_working_3-way'!AF886</f>
        <v>#VALUE!</v>
      </c>
      <c r="AM886" s="11" t="e">
        <f>'OddsRatio_working_3-way'!AA886+'OddsRatio_working_3-way'!AG886</f>
        <v>#VALUE!</v>
      </c>
      <c r="AN886" s="11" t="e">
        <f>'OddsRatio_working_3-way'!AB886+'OddsRatio_working_3-way'!AH886</f>
        <v>#VALUE!</v>
      </c>
      <c r="AO886" s="11" t="e">
        <f>'OddsRatio_working_3-way'!AC886+'OddsRatio_working_3-way'!AI886</f>
        <v>#VALUE!</v>
      </c>
      <c r="AP886" s="11" t="e">
        <f>'OddsRatio_working_3-way'!AD886+'OddsRatio_working_3-way'!AJ886</f>
        <v>#VALUE!</v>
      </c>
      <c r="AQ886" s="11" t="e">
        <f>'OddsRatio_working_3-way'!AE886+'OddsRatio_working_3-way'!AK886</f>
        <v>#VALUE!</v>
      </c>
      <c r="AR886" s="10" t="str">
        <f>IF(A886="","",IF(('OddsRatio_working_3-way'!X886=0),IF(Q886&gt;0,-Q886^(1/3),(-Q886)^(1/3)),'OddsRatio_working_3-way'!AL886-'OddsRatio_working_3-way'!R886/3))</f>
        <v/>
      </c>
      <c r="AS886" s="11" t="e">
        <f>IF(('OddsRatio_working_3-way'!X886=0),IF(Q886&gt;0,-Q886^(1/3),(-Q886)^(1/3)),'OddsRatio_working_3-way'!AM886-'OddsRatio_working_3-way'!R886/3)</f>
        <v>#VALUE!</v>
      </c>
      <c r="AT886" s="11" t="e">
        <f>IF(('OddsRatio_working_3-way'!X886=0),IF(Q886&gt;0,-Q886^(1/3),(-Q886)^(1/3)),'OddsRatio_working_3-way'!AN886-'OddsRatio_working_3-way'!R886/3)</f>
        <v>#VALUE!</v>
      </c>
      <c r="AU886" s="11" t="e">
        <f>IF(('OddsRatio_working_3-way'!X886=0),0,'OddsRatio_working_3-way'!AO886)</f>
        <v>#VALUE!</v>
      </c>
      <c r="AV886" s="11" t="e">
        <f>IF(('OddsRatio_working_3-way'!X886=0),0,'OddsRatio_working_3-way'!AP886)</f>
        <v>#VALUE!</v>
      </c>
      <c r="AW886" s="11" t="e">
        <f>IF(('OddsRatio_working_3-way'!X886=0),0,'OddsRatio_working_3-way'!AQ886)</f>
        <v>#VALUE!</v>
      </c>
    </row>
    <row r="887" spans="1:4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9" t="e">
        <f t="shared" si="182"/>
        <v>#VALUE!</v>
      </c>
      <c r="E887" s="9" t="e">
        <f t="shared" si="183"/>
        <v>#VALUE!</v>
      </c>
      <c r="F887" s="9" t="e">
        <f t="shared" si="184"/>
        <v>#VALUE!</v>
      </c>
      <c r="G887" s="9" t="str">
        <f t="shared" si="185"/>
        <v/>
      </c>
      <c r="H887" s="9" t="str">
        <f t="shared" si="186"/>
        <v/>
      </c>
      <c r="I887" s="9" t="str">
        <f t="shared" si="187"/>
        <v/>
      </c>
      <c r="J887" s="9" t="str">
        <f t="shared" si="188"/>
        <v/>
      </c>
      <c r="K887" s="11" t="e">
        <f t="shared" si="189"/>
        <v>#VALUE!</v>
      </c>
      <c r="L887" s="11" t="e">
        <f t="shared" si="190"/>
        <v>#VALUE!</v>
      </c>
      <c r="M887" s="11" t="e">
        <f t="shared" si="191"/>
        <v>#VALUE!</v>
      </c>
      <c r="N887" s="11" t="e">
        <f>'OddsRatio_working_3-way'!K887+'OddsRatio_working_3-way'!L887+'OddsRatio_working_3-way'!M887-('OddsRatio_working_3-way'!K887*'OddsRatio_working_3-way'!L887)-('OddsRatio_working_3-way'!K887*'OddsRatio_working_3-way'!M887)-('OddsRatio_working_3-way'!L887*'OddsRatio_working_3-way'!M887)+('OddsRatio_working_3-way'!K887*'OddsRatio_working_3-way'!L887*'OddsRatio_working_3-way'!M887)-1</f>
        <v>#VALUE!</v>
      </c>
      <c r="O887" s="11">
        <f>0</f>
        <v>0</v>
      </c>
      <c r="P887" s="11" t="e">
        <f>('OddsRatio_working_3-way'!K887*'OddsRatio_working_3-way'!L887)+('OddsRatio_working_3-way'!K887*'OddsRatio_working_3-way'!M887)+('OddsRatio_working_3-way'!L887*'OddsRatio_working_3-way'!M887)-(3*'OddsRatio_working_3-way'!K887*'OddsRatio_working_3-way'!L887*'OddsRatio_working_3-way'!M887)</f>
        <v>#VALUE!</v>
      </c>
      <c r="Q887" s="11" t="e">
        <f>2*'OddsRatio_working_3-way'!K887*'OddsRatio_working_3-way'!L887*'OddsRatio_working_3-way'!M887</f>
        <v>#VALUE!</v>
      </c>
      <c r="R887" s="11" t="e">
        <f t="shared" si="192"/>
        <v>#VALUE!</v>
      </c>
      <c r="S887" s="11" t="e">
        <f t="shared" si="193"/>
        <v>#VALUE!</v>
      </c>
      <c r="T887" s="11" t="e">
        <f t="shared" si="194"/>
        <v>#VALUE!</v>
      </c>
      <c r="U887" s="11" t="e">
        <f>'OddsRatio_working_3-way'!S887-'OddsRatio_working_3-way'!R887^2/3</f>
        <v>#VALUE!</v>
      </c>
      <c r="V887" s="11" t="e">
        <f>'OddsRatio_working_3-way'!S887*'OddsRatio_working_3-way'!R887/3-2*'OddsRatio_working_3-way'!R887^3/27-'OddsRatio_working_3-way'!T887</f>
        <v>#VALUE!</v>
      </c>
      <c r="W887" s="11" t="e">
        <f>'OddsRatio_working_3-way'!V887^2+4*'OddsRatio_working_3-way'!U887^3/27</f>
        <v>#VALUE!</v>
      </c>
      <c r="X887" s="11" t="e">
        <f>IF('OddsRatio_working_3-way'!W887&gt;0,IF(ABS('OddsRatio_working_3-way'!V887+SQRT('OddsRatio_working_3-way'!W887))/2&gt;0,ABS('OddsRatio_working_3-way'!V887+SQRT('OddsRatio_working_3-way'!W887))/2,ABS('OddsRatio_working_3-way'!V887-SQRT('OddsRatio_working_3-way'!W887))/2),SQRT(-'OddsRatio_working_3-way'!U887^3/27))</f>
        <v>#VALUE!</v>
      </c>
      <c r="Y887" s="11" t="e">
        <f>IF('OddsRatio_working_3-way'!W887&gt;=0,IF('OddsRatio_working_3-way'!V887+SQRT('OddsRatio_working_3-way'!W887)&gt;0,0,PI()),ACOS('OddsRatio_working_3-way'!V887/(2*'OddsRatio_working_3-way'!X887)))</f>
        <v>#VALUE!</v>
      </c>
      <c r="Z887" s="11" t="e">
        <f>'OddsRatio_working_3-way'!X887^(1/3)*COS('OddsRatio_working_3-way'!Y887/3)</f>
        <v>#VALUE!</v>
      </c>
      <c r="AA887" s="11" t="e">
        <f>'OddsRatio_working_3-way'!X887^(1/3)*COS(('OddsRatio_working_3-way'!Y887+2*PI())/3)</f>
        <v>#VALUE!</v>
      </c>
      <c r="AB887" s="11" t="e">
        <f>'OddsRatio_working_3-way'!X887^(1/3)*COS(('OddsRatio_working_3-way'!Y887+4*PI())/3)</f>
        <v>#VALUE!</v>
      </c>
      <c r="AC887" s="11" t="e">
        <f>'OddsRatio_working_3-way'!X887^(1/3)*SIN('OddsRatio_working_3-way'!Y887/3)</f>
        <v>#VALUE!</v>
      </c>
      <c r="AD887" s="11" t="e">
        <f>'OddsRatio_working_3-way'!X887^(1/3)*SIN(('OddsRatio_working_3-way'!Y887+2*PI())/3)</f>
        <v>#VALUE!</v>
      </c>
      <c r="AE887" s="11" t="e">
        <f>'OddsRatio_working_3-way'!X887^(1/3)*SIN(('OddsRatio_working_3-way'!Y887+4*PI())/3)</f>
        <v>#VALUE!</v>
      </c>
      <c r="AF887" s="11" t="e">
        <f>-'OddsRatio_working_3-way'!U887/(3*'OddsRatio_working_3-way'!X887^(1/3))*COS(('OddsRatio_working_3-way'!Y887)/3)</f>
        <v>#VALUE!</v>
      </c>
      <c r="AG887" s="11" t="e">
        <f>-'OddsRatio_working_3-way'!U887/(3*'OddsRatio_working_3-way'!X887^(1/3))*COS(('OddsRatio_working_3-way'!Y887+2*PI())/3)</f>
        <v>#VALUE!</v>
      </c>
      <c r="AH887" s="11" t="e">
        <f>-'OddsRatio_working_3-way'!U887/(3*'OddsRatio_working_3-way'!X887^(1/3))*COS(('OddsRatio_working_3-way'!Y887+4*PI())/3)</f>
        <v>#VALUE!</v>
      </c>
      <c r="AI887" s="11" t="e">
        <f>'OddsRatio_working_3-way'!U887/(3*'OddsRatio_working_3-way'!X887^(1/3))*SIN(('OddsRatio_working_3-way'!Y887)/3)</f>
        <v>#VALUE!</v>
      </c>
      <c r="AJ887" s="11" t="e">
        <f>'OddsRatio_working_3-way'!U887/(3*'OddsRatio_working_3-way'!X887^(1/3))*SIN(('OddsRatio_working_3-way'!Y887+2*PI())/3)</f>
        <v>#VALUE!</v>
      </c>
      <c r="AK887" s="11" t="e">
        <f>'OddsRatio_working_3-way'!U887/(3*'OddsRatio_working_3-way'!X887^(1/3))*SIN(('OddsRatio_working_3-way'!Y887+4*PI())/3)</f>
        <v>#VALUE!</v>
      </c>
      <c r="AL887" s="11" t="e">
        <f>'OddsRatio_working_3-way'!Z887+'OddsRatio_working_3-way'!AF887</f>
        <v>#VALUE!</v>
      </c>
      <c r="AM887" s="11" t="e">
        <f>'OddsRatio_working_3-way'!AA887+'OddsRatio_working_3-way'!AG887</f>
        <v>#VALUE!</v>
      </c>
      <c r="AN887" s="11" t="e">
        <f>'OddsRatio_working_3-way'!AB887+'OddsRatio_working_3-way'!AH887</f>
        <v>#VALUE!</v>
      </c>
      <c r="AO887" s="11" t="e">
        <f>'OddsRatio_working_3-way'!AC887+'OddsRatio_working_3-way'!AI887</f>
        <v>#VALUE!</v>
      </c>
      <c r="AP887" s="11" t="e">
        <f>'OddsRatio_working_3-way'!AD887+'OddsRatio_working_3-way'!AJ887</f>
        <v>#VALUE!</v>
      </c>
      <c r="AQ887" s="11" t="e">
        <f>'OddsRatio_working_3-way'!AE887+'OddsRatio_working_3-way'!AK887</f>
        <v>#VALUE!</v>
      </c>
      <c r="AR887" s="10" t="str">
        <f>IF(A887="","",IF(('OddsRatio_working_3-way'!X887=0),IF(Q887&gt;0,-Q887^(1/3),(-Q887)^(1/3)),'OddsRatio_working_3-way'!AL887-'OddsRatio_working_3-way'!R887/3))</f>
        <v/>
      </c>
      <c r="AS887" s="11" t="e">
        <f>IF(('OddsRatio_working_3-way'!X887=0),IF(Q887&gt;0,-Q887^(1/3),(-Q887)^(1/3)),'OddsRatio_working_3-way'!AM887-'OddsRatio_working_3-way'!R887/3)</f>
        <v>#VALUE!</v>
      </c>
      <c r="AT887" s="11" t="e">
        <f>IF(('OddsRatio_working_3-way'!X887=0),IF(Q887&gt;0,-Q887^(1/3),(-Q887)^(1/3)),'OddsRatio_working_3-way'!AN887-'OddsRatio_working_3-way'!R887/3)</f>
        <v>#VALUE!</v>
      </c>
      <c r="AU887" s="11" t="e">
        <f>IF(('OddsRatio_working_3-way'!X887=0),0,'OddsRatio_working_3-way'!AO887)</f>
        <v>#VALUE!</v>
      </c>
      <c r="AV887" s="11" t="e">
        <f>IF(('OddsRatio_working_3-way'!X887=0),0,'OddsRatio_working_3-way'!AP887)</f>
        <v>#VALUE!</v>
      </c>
      <c r="AW887" s="11" t="e">
        <f>IF(('OddsRatio_working_3-way'!X887=0),0,'OddsRatio_working_3-way'!AQ887)</f>
        <v>#VALUE!</v>
      </c>
    </row>
    <row r="888" spans="1:4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9" t="e">
        <f t="shared" si="182"/>
        <v>#VALUE!</v>
      </c>
      <c r="E888" s="9" t="e">
        <f t="shared" si="183"/>
        <v>#VALUE!</v>
      </c>
      <c r="F888" s="9" t="e">
        <f t="shared" si="184"/>
        <v>#VALUE!</v>
      </c>
      <c r="G888" s="9" t="str">
        <f t="shared" si="185"/>
        <v/>
      </c>
      <c r="H888" s="9" t="str">
        <f t="shared" si="186"/>
        <v/>
      </c>
      <c r="I888" s="9" t="str">
        <f t="shared" si="187"/>
        <v/>
      </c>
      <c r="J888" s="9" t="str">
        <f t="shared" si="188"/>
        <v/>
      </c>
      <c r="K888" s="11" t="e">
        <f t="shared" si="189"/>
        <v>#VALUE!</v>
      </c>
      <c r="L888" s="11" t="e">
        <f t="shared" si="190"/>
        <v>#VALUE!</v>
      </c>
      <c r="M888" s="11" t="e">
        <f t="shared" si="191"/>
        <v>#VALUE!</v>
      </c>
      <c r="N888" s="11" t="e">
        <f>'OddsRatio_working_3-way'!K888+'OddsRatio_working_3-way'!L888+'OddsRatio_working_3-way'!M888-('OddsRatio_working_3-way'!K888*'OddsRatio_working_3-way'!L888)-('OddsRatio_working_3-way'!K888*'OddsRatio_working_3-way'!M888)-('OddsRatio_working_3-way'!L888*'OddsRatio_working_3-way'!M888)+('OddsRatio_working_3-way'!K888*'OddsRatio_working_3-way'!L888*'OddsRatio_working_3-way'!M888)-1</f>
        <v>#VALUE!</v>
      </c>
      <c r="O888" s="11">
        <f>0</f>
        <v>0</v>
      </c>
      <c r="P888" s="11" t="e">
        <f>('OddsRatio_working_3-way'!K888*'OddsRatio_working_3-way'!L888)+('OddsRatio_working_3-way'!K888*'OddsRatio_working_3-way'!M888)+('OddsRatio_working_3-way'!L888*'OddsRatio_working_3-way'!M888)-(3*'OddsRatio_working_3-way'!K888*'OddsRatio_working_3-way'!L888*'OddsRatio_working_3-way'!M888)</f>
        <v>#VALUE!</v>
      </c>
      <c r="Q888" s="11" t="e">
        <f>2*'OddsRatio_working_3-way'!K888*'OddsRatio_working_3-way'!L888*'OddsRatio_working_3-way'!M888</f>
        <v>#VALUE!</v>
      </c>
      <c r="R888" s="11" t="e">
        <f t="shared" si="192"/>
        <v>#VALUE!</v>
      </c>
      <c r="S888" s="11" t="e">
        <f t="shared" si="193"/>
        <v>#VALUE!</v>
      </c>
      <c r="T888" s="11" t="e">
        <f t="shared" si="194"/>
        <v>#VALUE!</v>
      </c>
      <c r="U888" s="11" t="e">
        <f>'OddsRatio_working_3-way'!S888-'OddsRatio_working_3-way'!R888^2/3</f>
        <v>#VALUE!</v>
      </c>
      <c r="V888" s="11" t="e">
        <f>'OddsRatio_working_3-way'!S888*'OddsRatio_working_3-way'!R888/3-2*'OddsRatio_working_3-way'!R888^3/27-'OddsRatio_working_3-way'!T888</f>
        <v>#VALUE!</v>
      </c>
      <c r="W888" s="11" t="e">
        <f>'OddsRatio_working_3-way'!V888^2+4*'OddsRatio_working_3-way'!U888^3/27</f>
        <v>#VALUE!</v>
      </c>
      <c r="X888" s="11" t="e">
        <f>IF('OddsRatio_working_3-way'!W888&gt;0,IF(ABS('OddsRatio_working_3-way'!V888+SQRT('OddsRatio_working_3-way'!W888))/2&gt;0,ABS('OddsRatio_working_3-way'!V888+SQRT('OddsRatio_working_3-way'!W888))/2,ABS('OddsRatio_working_3-way'!V888-SQRT('OddsRatio_working_3-way'!W888))/2),SQRT(-'OddsRatio_working_3-way'!U888^3/27))</f>
        <v>#VALUE!</v>
      </c>
      <c r="Y888" s="11" t="e">
        <f>IF('OddsRatio_working_3-way'!W888&gt;=0,IF('OddsRatio_working_3-way'!V888+SQRT('OddsRatio_working_3-way'!W888)&gt;0,0,PI()),ACOS('OddsRatio_working_3-way'!V888/(2*'OddsRatio_working_3-way'!X888)))</f>
        <v>#VALUE!</v>
      </c>
      <c r="Z888" s="11" t="e">
        <f>'OddsRatio_working_3-way'!X888^(1/3)*COS('OddsRatio_working_3-way'!Y888/3)</f>
        <v>#VALUE!</v>
      </c>
      <c r="AA888" s="11" t="e">
        <f>'OddsRatio_working_3-way'!X888^(1/3)*COS(('OddsRatio_working_3-way'!Y888+2*PI())/3)</f>
        <v>#VALUE!</v>
      </c>
      <c r="AB888" s="11" t="e">
        <f>'OddsRatio_working_3-way'!X888^(1/3)*COS(('OddsRatio_working_3-way'!Y888+4*PI())/3)</f>
        <v>#VALUE!</v>
      </c>
      <c r="AC888" s="11" t="e">
        <f>'OddsRatio_working_3-way'!X888^(1/3)*SIN('OddsRatio_working_3-way'!Y888/3)</f>
        <v>#VALUE!</v>
      </c>
      <c r="AD888" s="11" t="e">
        <f>'OddsRatio_working_3-way'!X888^(1/3)*SIN(('OddsRatio_working_3-way'!Y888+2*PI())/3)</f>
        <v>#VALUE!</v>
      </c>
      <c r="AE888" s="11" t="e">
        <f>'OddsRatio_working_3-way'!X888^(1/3)*SIN(('OddsRatio_working_3-way'!Y888+4*PI())/3)</f>
        <v>#VALUE!</v>
      </c>
      <c r="AF888" s="11" t="e">
        <f>-'OddsRatio_working_3-way'!U888/(3*'OddsRatio_working_3-way'!X888^(1/3))*COS(('OddsRatio_working_3-way'!Y888)/3)</f>
        <v>#VALUE!</v>
      </c>
      <c r="AG888" s="11" t="e">
        <f>-'OddsRatio_working_3-way'!U888/(3*'OddsRatio_working_3-way'!X888^(1/3))*COS(('OddsRatio_working_3-way'!Y888+2*PI())/3)</f>
        <v>#VALUE!</v>
      </c>
      <c r="AH888" s="11" t="e">
        <f>-'OddsRatio_working_3-way'!U888/(3*'OddsRatio_working_3-way'!X888^(1/3))*COS(('OddsRatio_working_3-way'!Y888+4*PI())/3)</f>
        <v>#VALUE!</v>
      </c>
      <c r="AI888" s="11" t="e">
        <f>'OddsRatio_working_3-way'!U888/(3*'OddsRatio_working_3-way'!X888^(1/3))*SIN(('OddsRatio_working_3-way'!Y888)/3)</f>
        <v>#VALUE!</v>
      </c>
      <c r="AJ888" s="11" t="e">
        <f>'OddsRatio_working_3-way'!U888/(3*'OddsRatio_working_3-way'!X888^(1/3))*SIN(('OddsRatio_working_3-way'!Y888+2*PI())/3)</f>
        <v>#VALUE!</v>
      </c>
      <c r="AK888" s="11" t="e">
        <f>'OddsRatio_working_3-way'!U888/(3*'OddsRatio_working_3-way'!X888^(1/3))*SIN(('OddsRatio_working_3-way'!Y888+4*PI())/3)</f>
        <v>#VALUE!</v>
      </c>
      <c r="AL888" s="11" t="e">
        <f>'OddsRatio_working_3-way'!Z888+'OddsRatio_working_3-way'!AF888</f>
        <v>#VALUE!</v>
      </c>
      <c r="AM888" s="11" t="e">
        <f>'OddsRatio_working_3-way'!AA888+'OddsRatio_working_3-way'!AG888</f>
        <v>#VALUE!</v>
      </c>
      <c r="AN888" s="11" t="e">
        <f>'OddsRatio_working_3-way'!AB888+'OddsRatio_working_3-way'!AH888</f>
        <v>#VALUE!</v>
      </c>
      <c r="AO888" s="11" t="e">
        <f>'OddsRatio_working_3-way'!AC888+'OddsRatio_working_3-way'!AI888</f>
        <v>#VALUE!</v>
      </c>
      <c r="AP888" s="11" t="e">
        <f>'OddsRatio_working_3-way'!AD888+'OddsRatio_working_3-way'!AJ888</f>
        <v>#VALUE!</v>
      </c>
      <c r="AQ888" s="11" t="e">
        <f>'OddsRatio_working_3-way'!AE888+'OddsRatio_working_3-way'!AK888</f>
        <v>#VALUE!</v>
      </c>
      <c r="AR888" s="10" t="str">
        <f>IF(A888="","",IF(('OddsRatio_working_3-way'!X888=0),IF(Q888&gt;0,-Q888^(1/3),(-Q888)^(1/3)),'OddsRatio_working_3-way'!AL888-'OddsRatio_working_3-way'!R888/3))</f>
        <v/>
      </c>
      <c r="AS888" s="11" t="e">
        <f>IF(('OddsRatio_working_3-way'!X888=0),IF(Q888&gt;0,-Q888^(1/3),(-Q888)^(1/3)),'OddsRatio_working_3-way'!AM888-'OddsRatio_working_3-way'!R888/3)</f>
        <v>#VALUE!</v>
      </c>
      <c r="AT888" s="11" t="e">
        <f>IF(('OddsRatio_working_3-way'!X888=0),IF(Q888&gt;0,-Q888^(1/3),(-Q888)^(1/3)),'OddsRatio_working_3-way'!AN888-'OddsRatio_working_3-way'!R888/3)</f>
        <v>#VALUE!</v>
      </c>
      <c r="AU888" s="11" t="e">
        <f>IF(('OddsRatio_working_3-way'!X888=0),0,'OddsRatio_working_3-way'!AO888)</f>
        <v>#VALUE!</v>
      </c>
      <c r="AV888" s="11" t="e">
        <f>IF(('OddsRatio_working_3-way'!X888=0),0,'OddsRatio_working_3-way'!AP888)</f>
        <v>#VALUE!</v>
      </c>
      <c r="AW888" s="11" t="e">
        <f>IF(('OddsRatio_working_3-way'!X888=0),0,'OddsRatio_working_3-way'!AQ888)</f>
        <v>#VALUE!</v>
      </c>
    </row>
    <row r="889" spans="1:4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9" t="e">
        <f t="shared" si="182"/>
        <v>#VALUE!</v>
      </c>
      <c r="E889" s="9" t="e">
        <f t="shared" si="183"/>
        <v>#VALUE!</v>
      </c>
      <c r="F889" s="9" t="e">
        <f t="shared" si="184"/>
        <v>#VALUE!</v>
      </c>
      <c r="G889" s="9" t="str">
        <f t="shared" si="185"/>
        <v/>
      </c>
      <c r="H889" s="9" t="str">
        <f t="shared" si="186"/>
        <v/>
      </c>
      <c r="I889" s="9" t="str">
        <f t="shared" si="187"/>
        <v/>
      </c>
      <c r="J889" s="9" t="str">
        <f t="shared" si="188"/>
        <v/>
      </c>
      <c r="K889" s="11" t="e">
        <f t="shared" si="189"/>
        <v>#VALUE!</v>
      </c>
      <c r="L889" s="11" t="e">
        <f t="shared" si="190"/>
        <v>#VALUE!</v>
      </c>
      <c r="M889" s="11" t="e">
        <f t="shared" si="191"/>
        <v>#VALUE!</v>
      </c>
      <c r="N889" s="11" t="e">
        <f>'OddsRatio_working_3-way'!K889+'OddsRatio_working_3-way'!L889+'OddsRatio_working_3-way'!M889-('OddsRatio_working_3-way'!K889*'OddsRatio_working_3-way'!L889)-('OddsRatio_working_3-way'!K889*'OddsRatio_working_3-way'!M889)-('OddsRatio_working_3-way'!L889*'OddsRatio_working_3-way'!M889)+('OddsRatio_working_3-way'!K889*'OddsRatio_working_3-way'!L889*'OddsRatio_working_3-way'!M889)-1</f>
        <v>#VALUE!</v>
      </c>
      <c r="O889" s="11">
        <f>0</f>
        <v>0</v>
      </c>
      <c r="P889" s="11" t="e">
        <f>('OddsRatio_working_3-way'!K889*'OddsRatio_working_3-way'!L889)+('OddsRatio_working_3-way'!K889*'OddsRatio_working_3-way'!M889)+('OddsRatio_working_3-way'!L889*'OddsRatio_working_3-way'!M889)-(3*'OddsRatio_working_3-way'!K889*'OddsRatio_working_3-way'!L889*'OddsRatio_working_3-way'!M889)</f>
        <v>#VALUE!</v>
      </c>
      <c r="Q889" s="11" t="e">
        <f>2*'OddsRatio_working_3-way'!K889*'OddsRatio_working_3-way'!L889*'OddsRatio_working_3-way'!M889</f>
        <v>#VALUE!</v>
      </c>
      <c r="R889" s="11" t="e">
        <f t="shared" si="192"/>
        <v>#VALUE!</v>
      </c>
      <c r="S889" s="11" t="e">
        <f t="shared" si="193"/>
        <v>#VALUE!</v>
      </c>
      <c r="T889" s="11" t="e">
        <f t="shared" si="194"/>
        <v>#VALUE!</v>
      </c>
      <c r="U889" s="11" t="e">
        <f>'OddsRatio_working_3-way'!S889-'OddsRatio_working_3-way'!R889^2/3</f>
        <v>#VALUE!</v>
      </c>
      <c r="V889" s="11" t="e">
        <f>'OddsRatio_working_3-way'!S889*'OddsRatio_working_3-way'!R889/3-2*'OddsRatio_working_3-way'!R889^3/27-'OddsRatio_working_3-way'!T889</f>
        <v>#VALUE!</v>
      </c>
      <c r="W889" s="11" t="e">
        <f>'OddsRatio_working_3-way'!V889^2+4*'OddsRatio_working_3-way'!U889^3/27</f>
        <v>#VALUE!</v>
      </c>
      <c r="X889" s="11" t="e">
        <f>IF('OddsRatio_working_3-way'!W889&gt;0,IF(ABS('OddsRatio_working_3-way'!V889+SQRT('OddsRatio_working_3-way'!W889))/2&gt;0,ABS('OddsRatio_working_3-way'!V889+SQRT('OddsRatio_working_3-way'!W889))/2,ABS('OddsRatio_working_3-way'!V889-SQRT('OddsRatio_working_3-way'!W889))/2),SQRT(-'OddsRatio_working_3-way'!U889^3/27))</f>
        <v>#VALUE!</v>
      </c>
      <c r="Y889" s="11" t="e">
        <f>IF('OddsRatio_working_3-way'!W889&gt;=0,IF('OddsRatio_working_3-way'!V889+SQRT('OddsRatio_working_3-way'!W889)&gt;0,0,PI()),ACOS('OddsRatio_working_3-way'!V889/(2*'OddsRatio_working_3-way'!X889)))</f>
        <v>#VALUE!</v>
      </c>
      <c r="Z889" s="11" t="e">
        <f>'OddsRatio_working_3-way'!X889^(1/3)*COS('OddsRatio_working_3-way'!Y889/3)</f>
        <v>#VALUE!</v>
      </c>
      <c r="AA889" s="11" t="e">
        <f>'OddsRatio_working_3-way'!X889^(1/3)*COS(('OddsRatio_working_3-way'!Y889+2*PI())/3)</f>
        <v>#VALUE!</v>
      </c>
      <c r="AB889" s="11" t="e">
        <f>'OddsRatio_working_3-way'!X889^(1/3)*COS(('OddsRatio_working_3-way'!Y889+4*PI())/3)</f>
        <v>#VALUE!</v>
      </c>
      <c r="AC889" s="11" t="e">
        <f>'OddsRatio_working_3-way'!X889^(1/3)*SIN('OddsRatio_working_3-way'!Y889/3)</f>
        <v>#VALUE!</v>
      </c>
      <c r="AD889" s="11" t="e">
        <f>'OddsRatio_working_3-way'!X889^(1/3)*SIN(('OddsRatio_working_3-way'!Y889+2*PI())/3)</f>
        <v>#VALUE!</v>
      </c>
      <c r="AE889" s="11" t="e">
        <f>'OddsRatio_working_3-way'!X889^(1/3)*SIN(('OddsRatio_working_3-way'!Y889+4*PI())/3)</f>
        <v>#VALUE!</v>
      </c>
      <c r="AF889" s="11" t="e">
        <f>-'OddsRatio_working_3-way'!U889/(3*'OddsRatio_working_3-way'!X889^(1/3))*COS(('OddsRatio_working_3-way'!Y889)/3)</f>
        <v>#VALUE!</v>
      </c>
      <c r="AG889" s="11" t="e">
        <f>-'OddsRatio_working_3-way'!U889/(3*'OddsRatio_working_3-way'!X889^(1/3))*COS(('OddsRatio_working_3-way'!Y889+2*PI())/3)</f>
        <v>#VALUE!</v>
      </c>
      <c r="AH889" s="11" t="e">
        <f>-'OddsRatio_working_3-way'!U889/(3*'OddsRatio_working_3-way'!X889^(1/3))*COS(('OddsRatio_working_3-way'!Y889+4*PI())/3)</f>
        <v>#VALUE!</v>
      </c>
      <c r="AI889" s="11" t="e">
        <f>'OddsRatio_working_3-way'!U889/(3*'OddsRatio_working_3-way'!X889^(1/3))*SIN(('OddsRatio_working_3-way'!Y889)/3)</f>
        <v>#VALUE!</v>
      </c>
      <c r="AJ889" s="11" t="e">
        <f>'OddsRatio_working_3-way'!U889/(3*'OddsRatio_working_3-way'!X889^(1/3))*SIN(('OddsRatio_working_3-way'!Y889+2*PI())/3)</f>
        <v>#VALUE!</v>
      </c>
      <c r="AK889" s="11" t="e">
        <f>'OddsRatio_working_3-way'!U889/(3*'OddsRatio_working_3-way'!X889^(1/3))*SIN(('OddsRatio_working_3-way'!Y889+4*PI())/3)</f>
        <v>#VALUE!</v>
      </c>
      <c r="AL889" s="11" t="e">
        <f>'OddsRatio_working_3-way'!Z889+'OddsRatio_working_3-way'!AF889</f>
        <v>#VALUE!</v>
      </c>
      <c r="AM889" s="11" t="e">
        <f>'OddsRatio_working_3-way'!AA889+'OddsRatio_working_3-way'!AG889</f>
        <v>#VALUE!</v>
      </c>
      <c r="AN889" s="11" t="e">
        <f>'OddsRatio_working_3-way'!AB889+'OddsRatio_working_3-way'!AH889</f>
        <v>#VALUE!</v>
      </c>
      <c r="AO889" s="11" t="e">
        <f>'OddsRatio_working_3-way'!AC889+'OddsRatio_working_3-way'!AI889</f>
        <v>#VALUE!</v>
      </c>
      <c r="AP889" s="11" t="e">
        <f>'OddsRatio_working_3-way'!AD889+'OddsRatio_working_3-way'!AJ889</f>
        <v>#VALUE!</v>
      </c>
      <c r="AQ889" s="11" t="e">
        <f>'OddsRatio_working_3-way'!AE889+'OddsRatio_working_3-way'!AK889</f>
        <v>#VALUE!</v>
      </c>
      <c r="AR889" s="10" t="str">
        <f>IF(A889="","",IF(('OddsRatio_working_3-way'!X889=0),IF(Q889&gt;0,-Q889^(1/3),(-Q889)^(1/3)),'OddsRatio_working_3-way'!AL889-'OddsRatio_working_3-way'!R889/3))</f>
        <v/>
      </c>
      <c r="AS889" s="11" t="e">
        <f>IF(('OddsRatio_working_3-way'!X889=0),IF(Q889&gt;0,-Q889^(1/3),(-Q889)^(1/3)),'OddsRatio_working_3-way'!AM889-'OddsRatio_working_3-way'!R889/3)</f>
        <v>#VALUE!</v>
      </c>
      <c r="AT889" s="11" t="e">
        <f>IF(('OddsRatio_working_3-way'!X889=0),IF(Q889&gt;0,-Q889^(1/3),(-Q889)^(1/3)),'OddsRatio_working_3-way'!AN889-'OddsRatio_working_3-way'!R889/3)</f>
        <v>#VALUE!</v>
      </c>
      <c r="AU889" s="11" t="e">
        <f>IF(('OddsRatio_working_3-way'!X889=0),0,'OddsRatio_working_3-way'!AO889)</f>
        <v>#VALUE!</v>
      </c>
      <c r="AV889" s="11" t="e">
        <f>IF(('OddsRatio_working_3-way'!X889=0),0,'OddsRatio_working_3-way'!AP889)</f>
        <v>#VALUE!</v>
      </c>
      <c r="AW889" s="11" t="e">
        <f>IF(('OddsRatio_working_3-way'!X889=0),0,'OddsRatio_working_3-way'!AQ889)</f>
        <v>#VALUE!</v>
      </c>
    </row>
    <row r="890" spans="1:4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9" t="e">
        <f t="shared" si="182"/>
        <v>#VALUE!</v>
      </c>
      <c r="E890" s="9" t="e">
        <f t="shared" si="183"/>
        <v>#VALUE!</v>
      </c>
      <c r="F890" s="9" t="e">
        <f t="shared" si="184"/>
        <v>#VALUE!</v>
      </c>
      <c r="G890" s="9" t="str">
        <f t="shared" si="185"/>
        <v/>
      </c>
      <c r="H890" s="9" t="str">
        <f t="shared" si="186"/>
        <v/>
      </c>
      <c r="I890" s="9" t="str">
        <f t="shared" si="187"/>
        <v/>
      </c>
      <c r="J890" s="9" t="str">
        <f t="shared" si="188"/>
        <v/>
      </c>
      <c r="K890" s="11" t="e">
        <f t="shared" si="189"/>
        <v>#VALUE!</v>
      </c>
      <c r="L890" s="11" t="e">
        <f t="shared" si="190"/>
        <v>#VALUE!</v>
      </c>
      <c r="M890" s="11" t="e">
        <f t="shared" si="191"/>
        <v>#VALUE!</v>
      </c>
      <c r="N890" s="11" t="e">
        <f>'OddsRatio_working_3-way'!K890+'OddsRatio_working_3-way'!L890+'OddsRatio_working_3-way'!M890-('OddsRatio_working_3-way'!K890*'OddsRatio_working_3-way'!L890)-('OddsRatio_working_3-way'!K890*'OddsRatio_working_3-way'!M890)-('OddsRatio_working_3-way'!L890*'OddsRatio_working_3-way'!M890)+('OddsRatio_working_3-way'!K890*'OddsRatio_working_3-way'!L890*'OddsRatio_working_3-way'!M890)-1</f>
        <v>#VALUE!</v>
      </c>
      <c r="O890" s="11">
        <f>0</f>
        <v>0</v>
      </c>
      <c r="P890" s="11" t="e">
        <f>('OddsRatio_working_3-way'!K890*'OddsRatio_working_3-way'!L890)+('OddsRatio_working_3-way'!K890*'OddsRatio_working_3-way'!M890)+('OddsRatio_working_3-way'!L890*'OddsRatio_working_3-way'!M890)-(3*'OddsRatio_working_3-way'!K890*'OddsRatio_working_3-way'!L890*'OddsRatio_working_3-way'!M890)</f>
        <v>#VALUE!</v>
      </c>
      <c r="Q890" s="11" t="e">
        <f>2*'OddsRatio_working_3-way'!K890*'OddsRatio_working_3-way'!L890*'OddsRatio_working_3-way'!M890</f>
        <v>#VALUE!</v>
      </c>
      <c r="R890" s="11" t="e">
        <f t="shared" si="192"/>
        <v>#VALUE!</v>
      </c>
      <c r="S890" s="11" t="e">
        <f t="shared" si="193"/>
        <v>#VALUE!</v>
      </c>
      <c r="T890" s="11" t="e">
        <f t="shared" si="194"/>
        <v>#VALUE!</v>
      </c>
      <c r="U890" s="11" t="e">
        <f>'OddsRatio_working_3-way'!S890-'OddsRatio_working_3-way'!R890^2/3</f>
        <v>#VALUE!</v>
      </c>
      <c r="V890" s="11" t="e">
        <f>'OddsRatio_working_3-way'!S890*'OddsRatio_working_3-way'!R890/3-2*'OddsRatio_working_3-way'!R890^3/27-'OddsRatio_working_3-way'!T890</f>
        <v>#VALUE!</v>
      </c>
      <c r="W890" s="11" t="e">
        <f>'OddsRatio_working_3-way'!V890^2+4*'OddsRatio_working_3-way'!U890^3/27</f>
        <v>#VALUE!</v>
      </c>
      <c r="X890" s="11" t="e">
        <f>IF('OddsRatio_working_3-way'!W890&gt;0,IF(ABS('OddsRatio_working_3-way'!V890+SQRT('OddsRatio_working_3-way'!W890))/2&gt;0,ABS('OddsRatio_working_3-way'!V890+SQRT('OddsRatio_working_3-way'!W890))/2,ABS('OddsRatio_working_3-way'!V890-SQRT('OddsRatio_working_3-way'!W890))/2),SQRT(-'OddsRatio_working_3-way'!U890^3/27))</f>
        <v>#VALUE!</v>
      </c>
      <c r="Y890" s="11" t="e">
        <f>IF('OddsRatio_working_3-way'!W890&gt;=0,IF('OddsRatio_working_3-way'!V890+SQRT('OddsRatio_working_3-way'!W890)&gt;0,0,PI()),ACOS('OddsRatio_working_3-way'!V890/(2*'OddsRatio_working_3-way'!X890)))</f>
        <v>#VALUE!</v>
      </c>
      <c r="Z890" s="11" t="e">
        <f>'OddsRatio_working_3-way'!X890^(1/3)*COS('OddsRatio_working_3-way'!Y890/3)</f>
        <v>#VALUE!</v>
      </c>
      <c r="AA890" s="11" t="e">
        <f>'OddsRatio_working_3-way'!X890^(1/3)*COS(('OddsRatio_working_3-way'!Y890+2*PI())/3)</f>
        <v>#VALUE!</v>
      </c>
      <c r="AB890" s="11" t="e">
        <f>'OddsRatio_working_3-way'!X890^(1/3)*COS(('OddsRatio_working_3-way'!Y890+4*PI())/3)</f>
        <v>#VALUE!</v>
      </c>
      <c r="AC890" s="11" t="e">
        <f>'OddsRatio_working_3-way'!X890^(1/3)*SIN('OddsRatio_working_3-way'!Y890/3)</f>
        <v>#VALUE!</v>
      </c>
      <c r="AD890" s="11" t="e">
        <f>'OddsRatio_working_3-way'!X890^(1/3)*SIN(('OddsRatio_working_3-way'!Y890+2*PI())/3)</f>
        <v>#VALUE!</v>
      </c>
      <c r="AE890" s="11" t="e">
        <f>'OddsRatio_working_3-way'!X890^(1/3)*SIN(('OddsRatio_working_3-way'!Y890+4*PI())/3)</f>
        <v>#VALUE!</v>
      </c>
      <c r="AF890" s="11" t="e">
        <f>-'OddsRatio_working_3-way'!U890/(3*'OddsRatio_working_3-way'!X890^(1/3))*COS(('OddsRatio_working_3-way'!Y890)/3)</f>
        <v>#VALUE!</v>
      </c>
      <c r="AG890" s="11" t="e">
        <f>-'OddsRatio_working_3-way'!U890/(3*'OddsRatio_working_3-way'!X890^(1/3))*COS(('OddsRatio_working_3-way'!Y890+2*PI())/3)</f>
        <v>#VALUE!</v>
      </c>
      <c r="AH890" s="11" t="e">
        <f>-'OddsRatio_working_3-way'!U890/(3*'OddsRatio_working_3-way'!X890^(1/3))*COS(('OddsRatio_working_3-way'!Y890+4*PI())/3)</f>
        <v>#VALUE!</v>
      </c>
      <c r="AI890" s="11" t="e">
        <f>'OddsRatio_working_3-way'!U890/(3*'OddsRatio_working_3-way'!X890^(1/3))*SIN(('OddsRatio_working_3-way'!Y890)/3)</f>
        <v>#VALUE!</v>
      </c>
      <c r="AJ890" s="11" t="e">
        <f>'OddsRatio_working_3-way'!U890/(3*'OddsRatio_working_3-way'!X890^(1/3))*SIN(('OddsRatio_working_3-way'!Y890+2*PI())/3)</f>
        <v>#VALUE!</v>
      </c>
      <c r="AK890" s="11" t="e">
        <f>'OddsRatio_working_3-way'!U890/(3*'OddsRatio_working_3-way'!X890^(1/3))*SIN(('OddsRatio_working_3-way'!Y890+4*PI())/3)</f>
        <v>#VALUE!</v>
      </c>
      <c r="AL890" s="11" t="e">
        <f>'OddsRatio_working_3-way'!Z890+'OddsRatio_working_3-way'!AF890</f>
        <v>#VALUE!</v>
      </c>
      <c r="AM890" s="11" t="e">
        <f>'OddsRatio_working_3-way'!AA890+'OddsRatio_working_3-way'!AG890</f>
        <v>#VALUE!</v>
      </c>
      <c r="AN890" s="11" t="e">
        <f>'OddsRatio_working_3-way'!AB890+'OddsRatio_working_3-way'!AH890</f>
        <v>#VALUE!</v>
      </c>
      <c r="AO890" s="11" t="e">
        <f>'OddsRatio_working_3-way'!AC890+'OddsRatio_working_3-way'!AI890</f>
        <v>#VALUE!</v>
      </c>
      <c r="AP890" s="11" t="e">
        <f>'OddsRatio_working_3-way'!AD890+'OddsRatio_working_3-way'!AJ890</f>
        <v>#VALUE!</v>
      </c>
      <c r="AQ890" s="11" t="e">
        <f>'OddsRatio_working_3-way'!AE890+'OddsRatio_working_3-way'!AK890</f>
        <v>#VALUE!</v>
      </c>
      <c r="AR890" s="10" t="str">
        <f>IF(A890="","",IF(('OddsRatio_working_3-way'!X890=0),IF(Q890&gt;0,-Q890^(1/3),(-Q890)^(1/3)),'OddsRatio_working_3-way'!AL890-'OddsRatio_working_3-way'!R890/3))</f>
        <v/>
      </c>
      <c r="AS890" s="11" t="e">
        <f>IF(('OddsRatio_working_3-way'!X890=0),IF(Q890&gt;0,-Q890^(1/3),(-Q890)^(1/3)),'OddsRatio_working_3-way'!AM890-'OddsRatio_working_3-way'!R890/3)</f>
        <v>#VALUE!</v>
      </c>
      <c r="AT890" s="11" t="e">
        <f>IF(('OddsRatio_working_3-way'!X890=0),IF(Q890&gt;0,-Q890^(1/3),(-Q890)^(1/3)),'OddsRatio_working_3-way'!AN890-'OddsRatio_working_3-way'!R890/3)</f>
        <v>#VALUE!</v>
      </c>
      <c r="AU890" s="11" t="e">
        <f>IF(('OddsRatio_working_3-way'!X890=0),0,'OddsRatio_working_3-way'!AO890)</f>
        <v>#VALUE!</v>
      </c>
      <c r="AV890" s="11" t="e">
        <f>IF(('OddsRatio_working_3-way'!X890=0),0,'OddsRatio_working_3-way'!AP890)</f>
        <v>#VALUE!</v>
      </c>
      <c r="AW890" s="11" t="e">
        <f>IF(('OddsRatio_working_3-way'!X890=0),0,'OddsRatio_working_3-way'!AQ890)</f>
        <v>#VALUE!</v>
      </c>
    </row>
    <row r="891" spans="1:4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9" t="e">
        <f t="shared" si="182"/>
        <v>#VALUE!</v>
      </c>
      <c r="E891" s="9" t="e">
        <f t="shared" si="183"/>
        <v>#VALUE!</v>
      </c>
      <c r="F891" s="9" t="e">
        <f t="shared" si="184"/>
        <v>#VALUE!</v>
      </c>
      <c r="G891" s="9" t="str">
        <f t="shared" si="185"/>
        <v/>
      </c>
      <c r="H891" s="9" t="str">
        <f t="shared" si="186"/>
        <v/>
      </c>
      <c r="I891" s="9" t="str">
        <f t="shared" si="187"/>
        <v/>
      </c>
      <c r="J891" s="9" t="str">
        <f t="shared" si="188"/>
        <v/>
      </c>
      <c r="K891" s="11" t="e">
        <f t="shared" si="189"/>
        <v>#VALUE!</v>
      </c>
      <c r="L891" s="11" t="e">
        <f t="shared" si="190"/>
        <v>#VALUE!</v>
      </c>
      <c r="M891" s="11" t="e">
        <f t="shared" si="191"/>
        <v>#VALUE!</v>
      </c>
      <c r="N891" s="11" t="e">
        <f>'OddsRatio_working_3-way'!K891+'OddsRatio_working_3-way'!L891+'OddsRatio_working_3-way'!M891-('OddsRatio_working_3-way'!K891*'OddsRatio_working_3-way'!L891)-('OddsRatio_working_3-way'!K891*'OddsRatio_working_3-way'!M891)-('OddsRatio_working_3-way'!L891*'OddsRatio_working_3-way'!M891)+('OddsRatio_working_3-way'!K891*'OddsRatio_working_3-way'!L891*'OddsRatio_working_3-way'!M891)-1</f>
        <v>#VALUE!</v>
      </c>
      <c r="O891" s="11">
        <f>0</f>
        <v>0</v>
      </c>
      <c r="P891" s="11" t="e">
        <f>('OddsRatio_working_3-way'!K891*'OddsRatio_working_3-way'!L891)+('OddsRatio_working_3-way'!K891*'OddsRatio_working_3-way'!M891)+('OddsRatio_working_3-way'!L891*'OddsRatio_working_3-way'!M891)-(3*'OddsRatio_working_3-way'!K891*'OddsRatio_working_3-way'!L891*'OddsRatio_working_3-way'!M891)</f>
        <v>#VALUE!</v>
      </c>
      <c r="Q891" s="11" t="e">
        <f>2*'OddsRatio_working_3-way'!K891*'OddsRatio_working_3-way'!L891*'OddsRatio_working_3-way'!M891</f>
        <v>#VALUE!</v>
      </c>
      <c r="R891" s="11" t="e">
        <f t="shared" si="192"/>
        <v>#VALUE!</v>
      </c>
      <c r="S891" s="11" t="e">
        <f t="shared" si="193"/>
        <v>#VALUE!</v>
      </c>
      <c r="T891" s="11" t="e">
        <f t="shared" si="194"/>
        <v>#VALUE!</v>
      </c>
      <c r="U891" s="11" t="e">
        <f>'OddsRatio_working_3-way'!S891-'OddsRatio_working_3-way'!R891^2/3</f>
        <v>#VALUE!</v>
      </c>
      <c r="V891" s="11" t="e">
        <f>'OddsRatio_working_3-way'!S891*'OddsRatio_working_3-way'!R891/3-2*'OddsRatio_working_3-way'!R891^3/27-'OddsRatio_working_3-way'!T891</f>
        <v>#VALUE!</v>
      </c>
      <c r="W891" s="11" t="e">
        <f>'OddsRatio_working_3-way'!V891^2+4*'OddsRatio_working_3-way'!U891^3/27</f>
        <v>#VALUE!</v>
      </c>
      <c r="X891" s="11" t="e">
        <f>IF('OddsRatio_working_3-way'!W891&gt;0,IF(ABS('OddsRatio_working_3-way'!V891+SQRT('OddsRatio_working_3-way'!W891))/2&gt;0,ABS('OddsRatio_working_3-way'!V891+SQRT('OddsRatio_working_3-way'!W891))/2,ABS('OddsRatio_working_3-way'!V891-SQRT('OddsRatio_working_3-way'!W891))/2),SQRT(-'OddsRatio_working_3-way'!U891^3/27))</f>
        <v>#VALUE!</v>
      </c>
      <c r="Y891" s="11" t="e">
        <f>IF('OddsRatio_working_3-way'!W891&gt;=0,IF('OddsRatio_working_3-way'!V891+SQRT('OddsRatio_working_3-way'!W891)&gt;0,0,PI()),ACOS('OddsRatio_working_3-way'!V891/(2*'OddsRatio_working_3-way'!X891)))</f>
        <v>#VALUE!</v>
      </c>
      <c r="Z891" s="11" t="e">
        <f>'OddsRatio_working_3-way'!X891^(1/3)*COS('OddsRatio_working_3-way'!Y891/3)</f>
        <v>#VALUE!</v>
      </c>
      <c r="AA891" s="11" t="e">
        <f>'OddsRatio_working_3-way'!X891^(1/3)*COS(('OddsRatio_working_3-way'!Y891+2*PI())/3)</f>
        <v>#VALUE!</v>
      </c>
      <c r="AB891" s="11" t="e">
        <f>'OddsRatio_working_3-way'!X891^(1/3)*COS(('OddsRatio_working_3-way'!Y891+4*PI())/3)</f>
        <v>#VALUE!</v>
      </c>
      <c r="AC891" s="11" t="e">
        <f>'OddsRatio_working_3-way'!X891^(1/3)*SIN('OddsRatio_working_3-way'!Y891/3)</f>
        <v>#VALUE!</v>
      </c>
      <c r="AD891" s="11" t="e">
        <f>'OddsRatio_working_3-way'!X891^(1/3)*SIN(('OddsRatio_working_3-way'!Y891+2*PI())/3)</f>
        <v>#VALUE!</v>
      </c>
      <c r="AE891" s="11" t="e">
        <f>'OddsRatio_working_3-way'!X891^(1/3)*SIN(('OddsRatio_working_3-way'!Y891+4*PI())/3)</f>
        <v>#VALUE!</v>
      </c>
      <c r="AF891" s="11" t="e">
        <f>-'OddsRatio_working_3-way'!U891/(3*'OddsRatio_working_3-way'!X891^(1/3))*COS(('OddsRatio_working_3-way'!Y891)/3)</f>
        <v>#VALUE!</v>
      </c>
      <c r="AG891" s="11" t="e">
        <f>-'OddsRatio_working_3-way'!U891/(3*'OddsRatio_working_3-way'!X891^(1/3))*COS(('OddsRatio_working_3-way'!Y891+2*PI())/3)</f>
        <v>#VALUE!</v>
      </c>
      <c r="AH891" s="11" t="e">
        <f>-'OddsRatio_working_3-way'!U891/(3*'OddsRatio_working_3-way'!X891^(1/3))*COS(('OddsRatio_working_3-way'!Y891+4*PI())/3)</f>
        <v>#VALUE!</v>
      </c>
      <c r="AI891" s="11" t="e">
        <f>'OddsRatio_working_3-way'!U891/(3*'OddsRatio_working_3-way'!X891^(1/3))*SIN(('OddsRatio_working_3-way'!Y891)/3)</f>
        <v>#VALUE!</v>
      </c>
      <c r="AJ891" s="11" t="e">
        <f>'OddsRatio_working_3-way'!U891/(3*'OddsRatio_working_3-way'!X891^(1/3))*SIN(('OddsRatio_working_3-way'!Y891+2*PI())/3)</f>
        <v>#VALUE!</v>
      </c>
      <c r="AK891" s="11" t="e">
        <f>'OddsRatio_working_3-way'!U891/(3*'OddsRatio_working_3-way'!X891^(1/3))*SIN(('OddsRatio_working_3-way'!Y891+4*PI())/3)</f>
        <v>#VALUE!</v>
      </c>
      <c r="AL891" s="11" t="e">
        <f>'OddsRatio_working_3-way'!Z891+'OddsRatio_working_3-way'!AF891</f>
        <v>#VALUE!</v>
      </c>
      <c r="AM891" s="11" t="e">
        <f>'OddsRatio_working_3-way'!AA891+'OddsRatio_working_3-way'!AG891</f>
        <v>#VALUE!</v>
      </c>
      <c r="AN891" s="11" t="e">
        <f>'OddsRatio_working_3-way'!AB891+'OddsRatio_working_3-way'!AH891</f>
        <v>#VALUE!</v>
      </c>
      <c r="AO891" s="11" t="e">
        <f>'OddsRatio_working_3-way'!AC891+'OddsRatio_working_3-way'!AI891</f>
        <v>#VALUE!</v>
      </c>
      <c r="AP891" s="11" t="e">
        <f>'OddsRatio_working_3-way'!AD891+'OddsRatio_working_3-way'!AJ891</f>
        <v>#VALUE!</v>
      </c>
      <c r="AQ891" s="11" t="e">
        <f>'OddsRatio_working_3-way'!AE891+'OddsRatio_working_3-way'!AK891</f>
        <v>#VALUE!</v>
      </c>
      <c r="AR891" s="10" t="str">
        <f>IF(A891="","",IF(('OddsRatio_working_3-way'!X891=0),IF(Q891&gt;0,-Q891^(1/3),(-Q891)^(1/3)),'OddsRatio_working_3-way'!AL891-'OddsRatio_working_3-way'!R891/3))</f>
        <v/>
      </c>
      <c r="AS891" s="11" t="e">
        <f>IF(('OddsRatio_working_3-way'!X891=0),IF(Q891&gt;0,-Q891^(1/3),(-Q891)^(1/3)),'OddsRatio_working_3-way'!AM891-'OddsRatio_working_3-way'!R891/3)</f>
        <v>#VALUE!</v>
      </c>
      <c r="AT891" s="11" t="e">
        <f>IF(('OddsRatio_working_3-way'!X891=0),IF(Q891&gt;0,-Q891^(1/3),(-Q891)^(1/3)),'OddsRatio_working_3-way'!AN891-'OddsRatio_working_3-way'!R891/3)</f>
        <v>#VALUE!</v>
      </c>
      <c r="AU891" s="11" t="e">
        <f>IF(('OddsRatio_working_3-way'!X891=0),0,'OddsRatio_working_3-way'!AO891)</f>
        <v>#VALUE!</v>
      </c>
      <c r="AV891" s="11" t="e">
        <f>IF(('OddsRatio_working_3-way'!X891=0),0,'OddsRatio_working_3-way'!AP891)</f>
        <v>#VALUE!</v>
      </c>
      <c r="AW891" s="11" t="e">
        <f>IF(('OddsRatio_working_3-way'!X891=0),0,'OddsRatio_working_3-way'!AQ891)</f>
        <v>#VALUE!</v>
      </c>
    </row>
    <row r="892" spans="1:4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9" t="e">
        <f t="shared" si="182"/>
        <v>#VALUE!</v>
      </c>
      <c r="E892" s="9" t="e">
        <f t="shared" si="183"/>
        <v>#VALUE!</v>
      </c>
      <c r="F892" s="9" t="e">
        <f t="shared" si="184"/>
        <v>#VALUE!</v>
      </c>
      <c r="G892" s="9" t="str">
        <f t="shared" si="185"/>
        <v/>
      </c>
      <c r="H892" s="9" t="str">
        <f t="shared" si="186"/>
        <v/>
      </c>
      <c r="I892" s="9" t="str">
        <f t="shared" si="187"/>
        <v/>
      </c>
      <c r="J892" s="9" t="str">
        <f t="shared" si="188"/>
        <v/>
      </c>
      <c r="K892" s="11" t="e">
        <f t="shared" si="189"/>
        <v>#VALUE!</v>
      </c>
      <c r="L892" s="11" t="e">
        <f t="shared" si="190"/>
        <v>#VALUE!</v>
      </c>
      <c r="M892" s="11" t="e">
        <f t="shared" si="191"/>
        <v>#VALUE!</v>
      </c>
      <c r="N892" s="11" t="e">
        <f>'OddsRatio_working_3-way'!K892+'OddsRatio_working_3-way'!L892+'OddsRatio_working_3-way'!M892-('OddsRatio_working_3-way'!K892*'OddsRatio_working_3-way'!L892)-('OddsRatio_working_3-way'!K892*'OddsRatio_working_3-way'!M892)-('OddsRatio_working_3-way'!L892*'OddsRatio_working_3-way'!M892)+('OddsRatio_working_3-way'!K892*'OddsRatio_working_3-way'!L892*'OddsRatio_working_3-way'!M892)-1</f>
        <v>#VALUE!</v>
      </c>
      <c r="O892" s="11">
        <f>0</f>
        <v>0</v>
      </c>
      <c r="P892" s="11" t="e">
        <f>('OddsRatio_working_3-way'!K892*'OddsRatio_working_3-way'!L892)+('OddsRatio_working_3-way'!K892*'OddsRatio_working_3-way'!M892)+('OddsRatio_working_3-way'!L892*'OddsRatio_working_3-way'!M892)-(3*'OddsRatio_working_3-way'!K892*'OddsRatio_working_3-way'!L892*'OddsRatio_working_3-way'!M892)</f>
        <v>#VALUE!</v>
      </c>
      <c r="Q892" s="11" t="e">
        <f>2*'OddsRatio_working_3-way'!K892*'OddsRatio_working_3-way'!L892*'OddsRatio_working_3-way'!M892</f>
        <v>#VALUE!</v>
      </c>
      <c r="R892" s="11" t="e">
        <f t="shared" si="192"/>
        <v>#VALUE!</v>
      </c>
      <c r="S892" s="11" t="e">
        <f t="shared" si="193"/>
        <v>#VALUE!</v>
      </c>
      <c r="T892" s="11" t="e">
        <f t="shared" si="194"/>
        <v>#VALUE!</v>
      </c>
      <c r="U892" s="11" t="e">
        <f>'OddsRatio_working_3-way'!S892-'OddsRatio_working_3-way'!R892^2/3</f>
        <v>#VALUE!</v>
      </c>
      <c r="V892" s="11" t="e">
        <f>'OddsRatio_working_3-way'!S892*'OddsRatio_working_3-way'!R892/3-2*'OddsRatio_working_3-way'!R892^3/27-'OddsRatio_working_3-way'!T892</f>
        <v>#VALUE!</v>
      </c>
      <c r="W892" s="11" t="e">
        <f>'OddsRatio_working_3-way'!V892^2+4*'OddsRatio_working_3-way'!U892^3/27</f>
        <v>#VALUE!</v>
      </c>
      <c r="X892" s="11" t="e">
        <f>IF('OddsRatio_working_3-way'!W892&gt;0,IF(ABS('OddsRatio_working_3-way'!V892+SQRT('OddsRatio_working_3-way'!W892))/2&gt;0,ABS('OddsRatio_working_3-way'!V892+SQRT('OddsRatio_working_3-way'!W892))/2,ABS('OddsRatio_working_3-way'!V892-SQRT('OddsRatio_working_3-way'!W892))/2),SQRT(-'OddsRatio_working_3-way'!U892^3/27))</f>
        <v>#VALUE!</v>
      </c>
      <c r="Y892" s="11" t="e">
        <f>IF('OddsRatio_working_3-way'!W892&gt;=0,IF('OddsRatio_working_3-way'!V892+SQRT('OddsRatio_working_3-way'!W892)&gt;0,0,PI()),ACOS('OddsRatio_working_3-way'!V892/(2*'OddsRatio_working_3-way'!X892)))</f>
        <v>#VALUE!</v>
      </c>
      <c r="Z892" s="11" t="e">
        <f>'OddsRatio_working_3-way'!X892^(1/3)*COS('OddsRatio_working_3-way'!Y892/3)</f>
        <v>#VALUE!</v>
      </c>
      <c r="AA892" s="11" t="e">
        <f>'OddsRatio_working_3-way'!X892^(1/3)*COS(('OddsRatio_working_3-way'!Y892+2*PI())/3)</f>
        <v>#VALUE!</v>
      </c>
      <c r="AB892" s="11" t="e">
        <f>'OddsRatio_working_3-way'!X892^(1/3)*COS(('OddsRatio_working_3-way'!Y892+4*PI())/3)</f>
        <v>#VALUE!</v>
      </c>
      <c r="AC892" s="11" t="e">
        <f>'OddsRatio_working_3-way'!X892^(1/3)*SIN('OddsRatio_working_3-way'!Y892/3)</f>
        <v>#VALUE!</v>
      </c>
      <c r="AD892" s="11" t="e">
        <f>'OddsRatio_working_3-way'!X892^(1/3)*SIN(('OddsRatio_working_3-way'!Y892+2*PI())/3)</f>
        <v>#VALUE!</v>
      </c>
      <c r="AE892" s="11" t="e">
        <f>'OddsRatio_working_3-way'!X892^(1/3)*SIN(('OddsRatio_working_3-way'!Y892+4*PI())/3)</f>
        <v>#VALUE!</v>
      </c>
      <c r="AF892" s="11" t="e">
        <f>-'OddsRatio_working_3-way'!U892/(3*'OddsRatio_working_3-way'!X892^(1/3))*COS(('OddsRatio_working_3-way'!Y892)/3)</f>
        <v>#VALUE!</v>
      </c>
      <c r="AG892" s="11" t="e">
        <f>-'OddsRatio_working_3-way'!U892/(3*'OddsRatio_working_3-way'!X892^(1/3))*COS(('OddsRatio_working_3-way'!Y892+2*PI())/3)</f>
        <v>#VALUE!</v>
      </c>
      <c r="AH892" s="11" t="e">
        <f>-'OddsRatio_working_3-way'!U892/(3*'OddsRatio_working_3-way'!X892^(1/3))*COS(('OddsRatio_working_3-way'!Y892+4*PI())/3)</f>
        <v>#VALUE!</v>
      </c>
      <c r="AI892" s="11" t="e">
        <f>'OddsRatio_working_3-way'!U892/(3*'OddsRatio_working_3-way'!X892^(1/3))*SIN(('OddsRatio_working_3-way'!Y892)/3)</f>
        <v>#VALUE!</v>
      </c>
      <c r="AJ892" s="11" t="e">
        <f>'OddsRatio_working_3-way'!U892/(3*'OddsRatio_working_3-way'!X892^(1/3))*SIN(('OddsRatio_working_3-way'!Y892+2*PI())/3)</f>
        <v>#VALUE!</v>
      </c>
      <c r="AK892" s="11" t="e">
        <f>'OddsRatio_working_3-way'!U892/(3*'OddsRatio_working_3-way'!X892^(1/3))*SIN(('OddsRatio_working_3-way'!Y892+4*PI())/3)</f>
        <v>#VALUE!</v>
      </c>
      <c r="AL892" s="11" t="e">
        <f>'OddsRatio_working_3-way'!Z892+'OddsRatio_working_3-way'!AF892</f>
        <v>#VALUE!</v>
      </c>
      <c r="AM892" s="11" t="e">
        <f>'OddsRatio_working_3-way'!AA892+'OddsRatio_working_3-way'!AG892</f>
        <v>#VALUE!</v>
      </c>
      <c r="AN892" s="11" t="e">
        <f>'OddsRatio_working_3-way'!AB892+'OddsRatio_working_3-way'!AH892</f>
        <v>#VALUE!</v>
      </c>
      <c r="AO892" s="11" t="e">
        <f>'OddsRatio_working_3-way'!AC892+'OddsRatio_working_3-way'!AI892</f>
        <v>#VALUE!</v>
      </c>
      <c r="AP892" s="11" t="e">
        <f>'OddsRatio_working_3-way'!AD892+'OddsRatio_working_3-way'!AJ892</f>
        <v>#VALUE!</v>
      </c>
      <c r="AQ892" s="11" t="e">
        <f>'OddsRatio_working_3-way'!AE892+'OddsRatio_working_3-way'!AK892</f>
        <v>#VALUE!</v>
      </c>
      <c r="AR892" s="10" t="str">
        <f>IF(A892="","",IF(('OddsRatio_working_3-way'!X892=0),IF(Q892&gt;0,-Q892^(1/3),(-Q892)^(1/3)),'OddsRatio_working_3-way'!AL892-'OddsRatio_working_3-way'!R892/3))</f>
        <v/>
      </c>
      <c r="AS892" s="11" t="e">
        <f>IF(('OddsRatio_working_3-way'!X892=0),IF(Q892&gt;0,-Q892^(1/3),(-Q892)^(1/3)),'OddsRatio_working_3-way'!AM892-'OddsRatio_working_3-way'!R892/3)</f>
        <v>#VALUE!</v>
      </c>
      <c r="AT892" s="11" t="e">
        <f>IF(('OddsRatio_working_3-way'!X892=0),IF(Q892&gt;0,-Q892^(1/3),(-Q892)^(1/3)),'OddsRatio_working_3-way'!AN892-'OddsRatio_working_3-way'!R892/3)</f>
        <v>#VALUE!</v>
      </c>
      <c r="AU892" s="11" t="e">
        <f>IF(('OddsRatio_working_3-way'!X892=0),0,'OddsRatio_working_3-way'!AO892)</f>
        <v>#VALUE!</v>
      </c>
      <c r="AV892" s="11" t="e">
        <f>IF(('OddsRatio_working_3-way'!X892=0),0,'OddsRatio_working_3-way'!AP892)</f>
        <v>#VALUE!</v>
      </c>
      <c r="AW892" s="11" t="e">
        <f>IF(('OddsRatio_working_3-way'!X892=0),0,'OddsRatio_working_3-way'!AQ892)</f>
        <v>#VALUE!</v>
      </c>
    </row>
    <row r="893" spans="1:4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9" t="e">
        <f t="shared" si="182"/>
        <v>#VALUE!</v>
      </c>
      <c r="E893" s="9" t="e">
        <f t="shared" si="183"/>
        <v>#VALUE!</v>
      </c>
      <c r="F893" s="9" t="e">
        <f t="shared" si="184"/>
        <v>#VALUE!</v>
      </c>
      <c r="G893" s="9" t="str">
        <f t="shared" si="185"/>
        <v/>
      </c>
      <c r="H893" s="9" t="str">
        <f t="shared" si="186"/>
        <v/>
      </c>
      <c r="I893" s="9" t="str">
        <f t="shared" si="187"/>
        <v/>
      </c>
      <c r="J893" s="9" t="str">
        <f t="shared" si="188"/>
        <v/>
      </c>
      <c r="K893" s="11" t="e">
        <f t="shared" si="189"/>
        <v>#VALUE!</v>
      </c>
      <c r="L893" s="11" t="e">
        <f t="shared" si="190"/>
        <v>#VALUE!</v>
      </c>
      <c r="M893" s="11" t="e">
        <f t="shared" si="191"/>
        <v>#VALUE!</v>
      </c>
      <c r="N893" s="11" t="e">
        <f>'OddsRatio_working_3-way'!K893+'OddsRatio_working_3-way'!L893+'OddsRatio_working_3-way'!M893-('OddsRatio_working_3-way'!K893*'OddsRatio_working_3-way'!L893)-('OddsRatio_working_3-way'!K893*'OddsRatio_working_3-way'!M893)-('OddsRatio_working_3-way'!L893*'OddsRatio_working_3-way'!M893)+('OddsRatio_working_3-way'!K893*'OddsRatio_working_3-way'!L893*'OddsRatio_working_3-way'!M893)-1</f>
        <v>#VALUE!</v>
      </c>
      <c r="O893" s="11">
        <f>0</f>
        <v>0</v>
      </c>
      <c r="P893" s="11" t="e">
        <f>('OddsRatio_working_3-way'!K893*'OddsRatio_working_3-way'!L893)+('OddsRatio_working_3-way'!K893*'OddsRatio_working_3-way'!M893)+('OddsRatio_working_3-way'!L893*'OddsRatio_working_3-way'!M893)-(3*'OddsRatio_working_3-way'!K893*'OddsRatio_working_3-way'!L893*'OddsRatio_working_3-way'!M893)</f>
        <v>#VALUE!</v>
      </c>
      <c r="Q893" s="11" t="e">
        <f>2*'OddsRatio_working_3-way'!K893*'OddsRatio_working_3-way'!L893*'OddsRatio_working_3-way'!M893</f>
        <v>#VALUE!</v>
      </c>
      <c r="R893" s="11" t="e">
        <f t="shared" si="192"/>
        <v>#VALUE!</v>
      </c>
      <c r="S893" s="11" t="e">
        <f t="shared" si="193"/>
        <v>#VALUE!</v>
      </c>
      <c r="T893" s="11" t="e">
        <f t="shared" si="194"/>
        <v>#VALUE!</v>
      </c>
      <c r="U893" s="11" t="e">
        <f>'OddsRatio_working_3-way'!S893-'OddsRatio_working_3-way'!R893^2/3</f>
        <v>#VALUE!</v>
      </c>
      <c r="V893" s="11" t="e">
        <f>'OddsRatio_working_3-way'!S893*'OddsRatio_working_3-way'!R893/3-2*'OddsRatio_working_3-way'!R893^3/27-'OddsRatio_working_3-way'!T893</f>
        <v>#VALUE!</v>
      </c>
      <c r="W893" s="11" t="e">
        <f>'OddsRatio_working_3-way'!V893^2+4*'OddsRatio_working_3-way'!U893^3/27</f>
        <v>#VALUE!</v>
      </c>
      <c r="X893" s="11" t="e">
        <f>IF('OddsRatio_working_3-way'!W893&gt;0,IF(ABS('OddsRatio_working_3-way'!V893+SQRT('OddsRatio_working_3-way'!W893))/2&gt;0,ABS('OddsRatio_working_3-way'!V893+SQRT('OddsRatio_working_3-way'!W893))/2,ABS('OddsRatio_working_3-way'!V893-SQRT('OddsRatio_working_3-way'!W893))/2),SQRT(-'OddsRatio_working_3-way'!U893^3/27))</f>
        <v>#VALUE!</v>
      </c>
      <c r="Y893" s="11" t="e">
        <f>IF('OddsRatio_working_3-way'!W893&gt;=0,IF('OddsRatio_working_3-way'!V893+SQRT('OddsRatio_working_3-way'!W893)&gt;0,0,PI()),ACOS('OddsRatio_working_3-way'!V893/(2*'OddsRatio_working_3-way'!X893)))</f>
        <v>#VALUE!</v>
      </c>
      <c r="Z893" s="11" t="e">
        <f>'OddsRatio_working_3-way'!X893^(1/3)*COS('OddsRatio_working_3-way'!Y893/3)</f>
        <v>#VALUE!</v>
      </c>
      <c r="AA893" s="11" t="e">
        <f>'OddsRatio_working_3-way'!X893^(1/3)*COS(('OddsRatio_working_3-way'!Y893+2*PI())/3)</f>
        <v>#VALUE!</v>
      </c>
      <c r="AB893" s="11" t="e">
        <f>'OddsRatio_working_3-way'!X893^(1/3)*COS(('OddsRatio_working_3-way'!Y893+4*PI())/3)</f>
        <v>#VALUE!</v>
      </c>
      <c r="AC893" s="11" t="e">
        <f>'OddsRatio_working_3-way'!X893^(1/3)*SIN('OddsRatio_working_3-way'!Y893/3)</f>
        <v>#VALUE!</v>
      </c>
      <c r="AD893" s="11" t="e">
        <f>'OddsRatio_working_3-way'!X893^(1/3)*SIN(('OddsRatio_working_3-way'!Y893+2*PI())/3)</f>
        <v>#VALUE!</v>
      </c>
      <c r="AE893" s="11" t="e">
        <f>'OddsRatio_working_3-way'!X893^(1/3)*SIN(('OddsRatio_working_3-way'!Y893+4*PI())/3)</f>
        <v>#VALUE!</v>
      </c>
      <c r="AF893" s="11" t="e">
        <f>-'OddsRatio_working_3-way'!U893/(3*'OddsRatio_working_3-way'!X893^(1/3))*COS(('OddsRatio_working_3-way'!Y893)/3)</f>
        <v>#VALUE!</v>
      </c>
      <c r="AG893" s="11" t="e">
        <f>-'OddsRatio_working_3-way'!U893/(3*'OddsRatio_working_3-way'!X893^(1/3))*COS(('OddsRatio_working_3-way'!Y893+2*PI())/3)</f>
        <v>#VALUE!</v>
      </c>
      <c r="AH893" s="11" t="e">
        <f>-'OddsRatio_working_3-way'!U893/(3*'OddsRatio_working_3-way'!X893^(1/3))*COS(('OddsRatio_working_3-way'!Y893+4*PI())/3)</f>
        <v>#VALUE!</v>
      </c>
      <c r="AI893" s="11" t="e">
        <f>'OddsRatio_working_3-way'!U893/(3*'OddsRatio_working_3-way'!X893^(1/3))*SIN(('OddsRatio_working_3-way'!Y893)/3)</f>
        <v>#VALUE!</v>
      </c>
      <c r="AJ893" s="11" t="e">
        <f>'OddsRatio_working_3-way'!U893/(3*'OddsRatio_working_3-way'!X893^(1/3))*SIN(('OddsRatio_working_3-way'!Y893+2*PI())/3)</f>
        <v>#VALUE!</v>
      </c>
      <c r="AK893" s="11" t="e">
        <f>'OddsRatio_working_3-way'!U893/(3*'OddsRatio_working_3-way'!X893^(1/3))*SIN(('OddsRatio_working_3-way'!Y893+4*PI())/3)</f>
        <v>#VALUE!</v>
      </c>
      <c r="AL893" s="11" t="e">
        <f>'OddsRatio_working_3-way'!Z893+'OddsRatio_working_3-way'!AF893</f>
        <v>#VALUE!</v>
      </c>
      <c r="AM893" s="11" t="e">
        <f>'OddsRatio_working_3-way'!AA893+'OddsRatio_working_3-way'!AG893</f>
        <v>#VALUE!</v>
      </c>
      <c r="AN893" s="11" t="e">
        <f>'OddsRatio_working_3-way'!AB893+'OddsRatio_working_3-way'!AH893</f>
        <v>#VALUE!</v>
      </c>
      <c r="AO893" s="11" t="e">
        <f>'OddsRatio_working_3-way'!AC893+'OddsRatio_working_3-way'!AI893</f>
        <v>#VALUE!</v>
      </c>
      <c r="AP893" s="11" t="e">
        <f>'OddsRatio_working_3-way'!AD893+'OddsRatio_working_3-way'!AJ893</f>
        <v>#VALUE!</v>
      </c>
      <c r="AQ893" s="11" t="e">
        <f>'OddsRatio_working_3-way'!AE893+'OddsRatio_working_3-way'!AK893</f>
        <v>#VALUE!</v>
      </c>
      <c r="AR893" s="10" t="str">
        <f>IF(A893="","",IF(('OddsRatio_working_3-way'!X893=0),IF(Q893&gt;0,-Q893^(1/3),(-Q893)^(1/3)),'OddsRatio_working_3-way'!AL893-'OddsRatio_working_3-way'!R893/3))</f>
        <v/>
      </c>
      <c r="AS893" s="11" t="e">
        <f>IF(('OddsRatio_working_3-way'!X893=0),IF(Q893&gt;0,-Q893^(1/3),(-Q893)^(1/3)),'OddsRatio_working_3-way'!AM893-'OddsRatio_working_3-way'!R893/3)</f>
        <v>#VALUE!</v>
      </c>
      <c r="AT893" s="11" t="e">
        <f>IF(('OddsRatio_working_3-way'!X893=0),IF(Q893&gt;0,-Q893^(1/3),(-Q893)^(1/3)),'OddsRatio_working_3-way'!AN893-'OddsRatio_working_3-way'!R893/3)</f>
        <v>#VALUE!</v>
      </c>
      <c r="AU893" s="11" t="e">
        <f>IF(('OddsRatio_working_3-way'!X893=0),0,'OddsRatio_working_3-way'!AO893)</f>
        <v>#VALUE!</v>
      </c>
      <c r="AV893" s="11" t="e">
        <f>IF(('OddsRatio_working_3-way'!X893=0),0,'OddsRatio_working_3-way'!AP893)</f>
        <v>#VALUE!</v>
      </c>
      <c r="AW893" s="11" t="e">
        <f>IF(('OddsRatio_working_3-way'!X893=0),0,'OddsRatio_working_3-way'!AQ893)</f>
        <v>#VALUE!</v>
      </c>
    </row>
    <row r="894" spans="1:4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9" t="e">
        <f t="shared" si="182"/>
        <v>#VALUE!</v>
      </c>
      <c r="E894" s="9" t="e">
        <f t="shared" si="183"/>
        <v>#VALUE!</v>
      </c>
      <c r="F894" s="9" t="e">
        <f t="shared" si="184"/>
        <v>#VALUE!</v>
      </c>
      <c r="G894" s="9" t="str">
        <f t="shared" si="185"/>
        <v/>
      </c>
      <c r="H894" s="9" t="str">
        <f t="shared" si="186"/>
        <v/>
      </c>
      <c r="I894" s="9" t="str">
        <f t="shared" si="187"/>
        <v/>
      </c>
      <c r="J894" s="9" t="str">
        <f t="shared" si="188"/>
        <v/>
      </c>
      <c r="K894" s="11" t="e">
        <f t="shared" si="189"/>
        <v>#VALUE!</v>
      </c>
      <c r="L894" s="11" t="e">
        <f t="shared" si="190"/>
        <v>#VALUE!</v>
      </c>
      <c r="M894" s="11" t="e">
        <f t="shared" si="191"/>
        <v>#VALUE!</v>
      </c>
      <c r="N894" s="11" t="e">
        <f>'OddsRatio_working_3-way'!K894+'OddsRatio_working_3-way'!L894+'OddsRatio_working_3-way'!M894-('OddsRatio_working_3-way'!K894*'OddsRatio_working_3-way'!L894)-('OddsRatio_working_3-way'!K894*'OddsRatio_working_3-way'!M894)-('OddsRatio_working_3-way'!L894*'OddsRatio_working_3-way'!M894)+('OddsRatio_working_3-way'!K894*'OddsRatio_working_3-way'!L894*'OddsRatio_working_3-way'!M894)-1</f>
        <v>#VALUE!</v>
      </c>
      <c r="O894" s="11">
        <f>0</f>
        <v>0</v>
      </c>
      <c r="P894" s="11" t="e">
        <f>('OddsRatio_working_3-way'!K894*'OddsRatio_working_3-way'!L894)+('OddsRatio_working_3-way'!K894*'OddsRatio_working_3-way'!M894)+('OddsRatio_working_3-way'!L894*'OddsRatio_working_3-way'!M894)-(3*'OddsRatio_working_3-way'!K894*'OddsRatio_working_3-way'!L894*'OddsRatio_working_3-way'!M894)</f>
        <v>#VALUE!</v>
      </c>
      <c r="Q894" s="11" t="e">
        <f>2*'OddsRatio_working_3-way'!K894*'OddsRatio_working_3-way'!L894*'OddsRatio_working_3-way'!M894</f>
        <v>#VALUE!</v>
      </c>
      <c r="R894" s="11" t="e">
        <f t="shared" si="192"/>
        <v>#VALUE!</v>
      </c>
      <c r="S894" s="11" t="e">
        <f t="shared" si="193"/>
        <v>#VALUE!</v>
      </c>
      <c r="T894" s="11" t="e">
        <f t="shared" si="194"/>
        <v>#VALUE!</v>
      </c>
      <c r="U894" s="11" t="e">
        <f>'OddsRatio_working_3-way'!S894-'OddsRatio_working_3-way'!R894^2/3</f>
        <v>#VALUE!</v>
      </c>
      <c r="V894" s="11" t="e">
        <f>'OddsRatio_working_3-way'!S894*'OddsRatio_working_3-way'!R894/3-2*'OddsRatio_working_3-way'!R894^3/27-'OddsRatio_working_3-way'!T894</f>
        <v>#VALUE!</v>
      </c>
      <c r="W894" s="11" t="e">
        <f>'OddsRatio_working_3-way'!V894^2+4*'OddsRatio_working_3-way'!U894^3/27</f>
        <v>#VALUE!</v>
      </c>
      <c r="X894" s="11" t="e">
        <f>IF('OddsRatio_working_3-way'!W894&gt;0,IF(ABS('OddsRatio_working_3-way'!V894+SQRT('OddsRatio_working_3-way'!W894))/2&gt;0,ABS('OddsRatio_working_3-way'!V894+SQRT('OddsRatio_working_3-way'!W894))/2,ABS('OddsRatio_working_3-way'!V894-SQRT('OddsRatio_working_3-way'!W894))/2),SQRT(-'OddsRatio_working_3-way'!U894^3/27))</f>
        <v>#VALUE!</v>
      </c>
      <c r="Y894" s="11" t="e">
        <f>IF('OddsRatio_working_3-way'!W894&gt;=0,IF('OddsRatio_working_3-way'!V894+SQRT('OddsRatio_working_3-way'!W894)&gt;0,0,PI()),ACOS('OddsRatio_working_3-way'!V894/(2*'OddsRatio_working_3-way'!X894)))</f>
        <v>#VALUE!</v>
      </c>
      <c r="Z894" s="11" t="e">
        <f>'OddsRatio_working_3-way'!X894^(1/3)*COS('OddsRatio_working_3-way'!Y894/3)</f>
        <v>#VALUE!</v>
      </c>
      <c r="AA894" s="11" t="e">
        <f>'OddsRatio_working_3-way'!X894^(1/3)*COS(('OddsRatio_working_3-way'!Y894+2*PI())/3)</f>
        <v>#VALUE!</v>
      </c>
      <c r="AB894" s="11" t="e">
        <f>'OddsRatio_working_3-way'!X894^(1/3)*COS(('OddsRatio_working_3-way'!Y894+4*PI())/3)</f>
        <v>#VALUE!</v>
      </c>
      <c r="AC894" s="11" t="e">
        <f>'OddsRatio_working_3-way'!X894^(1/3)*SIN('OddsRatio_working_3-way'!Y894/3)</f>
        <v>#VALUE!</v>
      </c>
      <c r="AD894" s="11" t="e">
        <f>'OddsRatio_working_3-way'!X894^(1/3)*SIN(('OddsRatio_working_3-way'!Y894+2*PI())/3)</f>
        <v>#VALUE!</v>
      </c>
      <c r="AE894" s="11" t="e">
        <f>'OddsRatio_working_3-way'!X894^(1/3)*SIN(('OddsRatio_working_3-way'!Y894+4*PI())/3)</f>
        <v>#VALUE!</v>
      </c>
      <c r="AF894" s="11" t="e">
        <f>-'OddsRatio_working_3-way'!U894/(3*'OddsRatio_working_3-way'!X894^(1/3))*COS(('OddsRatio_working_3-way'!Y894)/3)</f>
        <v>#VALUE!</v>
      </c>
      <c r="AG894" s="11" t="e">
        <f>-'OddsRatio_working_3-way'!U894/(3*'OddsRatio_working_3-way'!X894^(1/3))*COS(('OddsRatio_working_3-way'!Y894+2*PI())/3)</f>
        <v>#VALUE!</v>
      </c>
      <c r="AH894" s="11" t="e">
        <f>-'OddsRatio_working_3-way'!U894/(3*'OddsRatio_working_3-way'!X894^(1/3))*COS(('OddsRatio_working_3-way'!Y894+4*PI())/3)</f>
        <v>#VALUE!</v>
      </c>
      <c r="AI894" s="11" t="e">
        <f>'OddsRatio_working_3-way'!U894/(3*'OddsRatio_working_3-way'!X894^(1/3))*SIN(('OddsRatio_working_3-way'!Y894)/3)</f>
        <v>#VALUE!</v>
      </c>
      <c r="AJ894" s="11" t="e">
        <f>'OddsRatio_working_3-way'!U894/(3*'OddsRatio_working_3-way'!X894^(1/3))*SIN(('OddsRatio_working_3-way'!Y894+2*PI())/3)</f>
        <v>#VALUE!</v>
      </c>
      <c r="AK894" s="11" t="e">
        <f>'OddsRatio_working_3-way'!U894/(3*'OddsRatio_working_3-way'!X894^(1/3))*SIN(('OddsRatio_working_3-way'!Y894+4*PI())/3)</f>
        <v>#VALUE!</v>
      </c>
      <c r="AL894" s="11" t="e">
        <f>'OddsRatio_working_3-way'!Z894+'OddsRatio_working_3-way'!AF894</f>
        <v>#VALUE!</v>
      </c>
      <c r="AM894" s="11" t="e">
        <f>'OddsRatio_working_3-way'!AA894+'OddsRatio_working_3-way'!AG894</f>
        <v>#VALUE!</v>
      </c>
      <c r="AN894" s="11" t="e">
        <f>'OddsRatio_working_3-way'!AB894+'OddsRatio_working_3-way'!AH894</f>
        <v>#VALUE!</v>
      </c>
      <c r="AO894" s="11" t="e">
        <f>'OddsRatio_working_3-way'!AC894+'OddsRatio_working_3-way'!AI894</f>
        <v>#VALUE!</v>
      </c>
      <c r="AP894" s="11" t="e">
        <f>'OddsRatio_working_3-way'!AD894+'OddsRatio_working_3-way'!AJ894</f>
        <v>#VALUE!</v>
      </c>
      <c r="AQ894" s="11" t="e">
        <f>'OddsRatio_working_3-way'!AE894+'OddsRatio_working_3-way'!AK894</f>
        <v>#VALUE!</v>
      </c>
      <c r="AR894" s="10" t="str">
        <f>IF(A894="","",IF(('OddsRatio_working_3-way'!X894=0),IF(Q894&gt;0,-Q894^(1/3),(-Q894)^(1/3)),'OddsRatio_working_3-way'!AL894-'OddsRatio_working_3-way'!R894/3))</f>
        <v/>
      </c>
      <c r="AS894" s="11" t="e">
        <f>IF(('OddsRatio_working_3-way'!X894=0),IF(Q894&gt;0,-Q894^(1/3),(-Q894)^(1/3)),'OddsRatio_working_3-way'!AM894-'OddsRatio_working_3-way'!R894/3)</f>
        <v>#VALUE!</v>
      </c>
      <c r="AT894" s="11" t="e">
        <f>IF(('OddsRatio_working_3-way'!X894=0),IF(Q894&gt;0,-Q894^(1/3),(-Q894)^(1/3)),'OddsRatio_working_3-way'!AN894-'OddsRatio_working_3-way'!R894/3)</f>
        <v>#VALUE!</v>
      </c>
      <c r="AU894" s="11" t="e">
        <f>IF(('OddsRatio_working_3-way'!X894=0),0,'OddsRatio_working_3-way'!AO894)</f>
        <v>#VALUE!</v>
      </c>
      <c r="AV894" s="11" t="e">
        <f>IF(('OddsRatio_working_3-way'!X894=0),0,'OddsRatio_working_3-way'!AP894)</f>
        <v>#VALUE!</v>
      </c>
      <c r="AW894" s="11" t="e">
        <f>IF(('OddsRatio_working_3-way'!X894=0),0,'OddsRatio_working_3-way'!AQ894)</f>
        <v>#VALUE!</v>
      </c>
    </row>
    <row r="895" spans="1:4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9" t="e">
        <f t="shared" si="182"/>
        <v>#VALUE!</v>
      </c>
      <c r="E895" s="9" t="e">
        <f t="shared" si="183"/>
        <v>#VALUE!</v>
      </c>
      <c r="F895" s="9" t="e">
        <f t="shared" si="184"/>
        <v>#VALUE!</v>
      </c>
      <c r="G895" s="9" t="str">
        <f t="shared" si="185"/>
        <v/>
      </c>
      <c r="H895" s="9" t="str">
        <f t="shared" si="186"/>
        <v/>
      </c>
      <c r="I895" s="9" t="str">
        <f t="shared" si="187"/>
        <v/>
      </c>
      <c r="J895" s="9" t="str">
        <f t="shared" si="188"/>
        <v/>
      </c>
      <c r="K895" s="11" t="e">
        <f t="shared" si="189"/>
        <v>#VALUE!</v>
      </c>
      <c r="L895" s="11" t="e">
        <f t="shared" si="190"/>
        <v>#VALUE!</v>
      </c>
      <c r="M895" s="11" t="e">
        <f t="shared" si="191"/>
        <v>#VALUE!</v>
      </c>
      <c r="N895" s="11" t="e">
        <f>'OddsRatio_working_3-way'!K895+'OddsRatio_working_3-way'!L895+'OddsRatio_working_3-way'!M895-('OddsRatio_working_3-way'!K895*'OddsRatio_working_3-way'!L895)-('OddsRatio_working_3-way'!K895*'OddsRatio_working_3-way'!M895)-('OddsRatio_working_3-way'!L895*'OddsRatio_working_3-way'!M895)+('OddsRatio_working_3-way'!K895*'OddsRatio_working_3-way'!L895*'OddsRatio_working_3-way'!M895)-1</f>
        <v>#VALUE!</v>
      </c>
      <c r="O895" s="11">
        <f>0</f>
        <v>0</v>
      </c>
      <c r="P895" s="11" t="e">
        <f>('OddsRatio_working_3-way'!K895*'OddsRatio_working_3-way'!L895)+('OddsRatio_working_3-way'!K895*'OddsRatio_working_3-way'!M895)+('OddsRatio_working_3-way'!L895*'OddsRatio_working_3-way'!M895)-(3*'OddsRatio_working_3-way'!K895*'OddsRatio_working_3-way'!L895*'OddsRatio_working_3-way'!M895)</f>
        <v>#VALUE!</v>
      </c>
      <c r="Q895" s="11" t="e">
        <f>2*'OddsRatio_working_3-way'!K895*'OddsRatio_working_3-way'!L895*'OddsRatio_working_3-way'!M895</f>
        <v>#VALUE!</v>
      </c>
      <c r="R895" s="11" t="e">
        <f t="shared" si="192"/>
        <v>#VALUE!</v>
      </c>
      <c r="S895" s="11" t="e">
        <f t="shared" si="193"/>
        <v>#VALUE!</v>
      </c>
      <c r="T895" s="11" t="e">
        <f t="shared" si="194"/>
        <v>#VALUE!</v>
      </c>
      <c r="U895" s="11" t="e">
        <f>'OddsRatio_working_3-way'!S895-'OddsRatio_working_3-way'!R895^2/3</f>
        <v>#VALUE!</v>
      </c>
      <c r="V895" s="11" t="e">
        <f>'OddsRatio_working_3-way'!S895*'OddsRatio_working_3-way'!R895/3-2*'OddsRatio_working_3-way'!R895^3/27-'OddsRatio_working_3-way'!T895</f>
        <v>#VALUE!</v>
      </c>
      <c r="W895" s="11" t="e">
        <f>'OddsRatio_working_3-way'!V895^2+4*'OddsRatio_working_3-way'!U895^3/27</f>
        <v>#VALUE!</v>
      </c>
      <c r="X895" s="11" t="e">
        <f>IF('OddsRatio_working_3-way'!W895&gt;0,IF(ABS('OddsRatio_working_3-way'!V895+SQRT('OddsRatio_working_3-way'!W895))/2&gt;0,ABS('OddsRatio_working_3-way'!V895+SQRT('OddsRatio_working_3-way'!W895))/2,ABS('OddsRatio_working_3-way'!V895-SQRT('OddsRatio_working_3-way'!W895))/2),SQRT(-'OddsRatio_working_3-way'!U895^3/27))</f>
        <v>#VALUE!</v>
      </c>
      <c r="Y895" s="11" t="e">
        <f>IF('OddsRatio_working_3-way'!W895&gt;=0,IF('OddsRatio_working_3-way'!V895+SQRT('OddsRatio_working_3-way'!W895)&gt;0,0,PI()),ACOS('OddsRatio_working_3-way'!V895/(2*'OddsRatio_working_3-way'!X895)))</f>
        <v>#VALUE!</v>
      </c>
      <c r="Z895" s="11" t="e">
        <f>'OddsRatio_working_3-way'!X895^(1/3)*COS('OddsRatio_working_3-way'!Y895/3)</f>
        <v>#VALUE!</v>
      </c>
      <c r="AA895" s="11" t="e">
        <f>'OddsRatio_working_3-way'!X895^(1/3)*COS(('OddsRatio_working_3-way'!Y895+2*PI())/3)</f>
        <v>#VALUE!</v>
      </c>
      <c r="AB895" s="11" t="e">
        <f>'OddsRatio_working_3-way'!X895^(1/3)*COS(('OddsRatio_working_3-way'!Y895+4*PI())/3)</f>
        <v>#VALUE!</v>
      </c>
      <c r="AC895" s="11" t="e">
        <f>'OddsRatio_working_3-way'!X895^(1/3)*SIN('OddsRatio_working_3-way'!Y895/3)</f>
        <v>#VALUE!</v>
      </c>
      <c r="AD895" s="11" t="e">
        <f>'OddsRatio_working_3-way'!X895^(1/3)*SIN(('OddsRatio_working_3-way'!Y895+2*PI())/3)</f>
        <v>#VALUE!</v>
      </c>
      <c r="AE895" s="11" t="e">
        <f>'OddsRatio_working_3-way'!X895^(1/3)*SIN(('OddsRatio_working_3-way'!Y895+4*PI())/3)</f>
        <v>#VALUE!</v>
      </c>
      <c r="AF895" s="11" t="e">
        <f>-'OddsRatio_working_3-way'!U895/(3*'OddsRatio_working_3-way'!X895^(1/3))*COS(('OddsRatio_working_3-way'!Y895)/3)</f>
        <v>#VALUE!</v>
      </c>
      <c r="AG895" s="11" t="e">
        <f>-'OddsRatio_working_3-way'!U895/(3*'OddsRatio_working_3-way'!X895^(1/3))*COS(('OddsRatio_working_3-way'!Y895+2*PI())/3)</f>
        <v>#VALUE!</v>
      </c>
      <c r="AH895" s="11" t="e">
        <f>-'OddsRatio_working_3-way'!U895/(3*'OddsRatio_working_3-way'!X895^(1/3))*COS(('OddsRatio_working_3-way'!Y895+4*PI())/3)</f>
        <v>#VALUE!</v>
      </c>
      <c r="AI895" s="11" t="e">
        <f>'OddsRatio_working_3-way'!U895/(3*'OddsRatio_working_3-way'!X895^(1/3))*SIN(('OddsRatio_working_3-way'!Y895)/3)</f>
        <v>#VALUE!</v>
      </c>
      <c r="AJ895" s="11" t="e">
        <f>'OddsRatio_working_3-way'!U895/(3*'OddsRatio_working_3-way'!X895^(1/3))*SIN(('OddsRatio_working_3-way'!Y895+2*PI())/3)</f>
        <v>#VALUE!</v>
      </c>
      <c r="AK895" s="11" t="e">
        <f>'OddsRatio_working_3-way'!U895/(3*'OddsRatio_working_3-way'!X895^(1/3))*SIN(('OddsRatio_working_3-way'!Y895+4*PI())/3)</f>
        <v>#VALUE!</v>
      </c>
      <c r="AL895" s="11" t="e">
        <f>'OddsRatio_working_3-way'!Z895+'OddsRatio_working_3-way'!AF895</f>
        <v>#VALUE!</v>
      </c>
      <c r="AM895" s="11" t="e">
        <f>'OddsRatio_working_3-way'!AA895+'OddsRatio_working_3-way'!AG895</f>
        <v>#VALUE!</v>
      </c>
      <c r="AN895" s="11" t="e">
        <f>'OddsRatio_working_3-way'!AB895+'OddsRatio_working_3-way'!AH895</f>
        <v>#VALUE!</v>
      </c>
      <c r="AO895" s="11" t="e">
        <f>'OddsRatio_working_3-way'!AC895+'OddsRatio_working_3-way'!AI895</f>
        <v>#VALUE!</v>
      </c>
      <c r="AP895" s="11" t="e">
        <f>'OddsRatio_working_3-way'!AD895+'OddsRatio_working_3-way'!AJ895</f>
        <v>#VALUE!</v>
      </c>
      <c r="AQ895" s="11" t="e">
        <f>'OddsRatio_working_3-way'!AE895+'OddsRatio_working_3-way'!AK895</f>
        <v>#VALUE!</v>
      </c>
      <c r="AR895" s="10" t="str">
        <f>IF(A895="","",IF(('OddsRatio_working_3-way'!X895=0),IF(Q895&gt;0,-Q895^(1/3),(-Q895)^(1/3)),'OddsRatio_working_3-way'!AL895-'OddsRatio_working_3-way'!R895/3))</f>
        <v/>
      </c>
      <c r="AS895" s="11" t="e">
        <f>IF(('OddsRatio_working_3-way'!X895=0),IF(Q895&gt;0,-Q895^(1/3),(-Q895)^(1/3)),'OddsRatio_working_3-way'!AM895-'OddsRatio_working_3-way'!R895/3)</f>
        <v>#VALUE!</v>
      </c>
      <c r="AT895" s="11" t="e">
        <f>IF(('OddsRatio_working_3-way'!X895=0),IF(Q895&gt;0,-Q895^(1/3),(-Q895)^(1/3)),'OddsRatio_working_3-way'!AN895-'OddsRatio_working_3-way'!R895/3)</f>
        <v>#VALUE!</v>
      </c>
      <c r="AU895" s="11" t="e">
        <f>IF(('OddsRatio_working_3-way'!X895=0),0,'OddsRatio_working_3-way'!AO895)</f>
        <v>#VALUE!</v>
      </c>
      <c r="AV895" s="11" t="e">
        <f>IF(('OddsRatio_working_3-way'!X895=0),0,'OddsRatio_working_3-way'!AP895)</f>
        <v>#VALUE!</v>
      </c>
      <c r="AW895" s="11" t="e">
        <f>IF(('OddsRatio_working_3-way'!X895=0),0,'OddsRatio_working_3-way'!AQ895)</f>
        <v>#VALUE!</v>
      </c>
    </row>
    <row r="896" spans="1:4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9" t="e">
        <f t="shared" si="182"/>
        <v>#VALUE!</v>
      </c>
      <c r="E896" s="9" t="e">
        <f t="shared" si="183"/>
        <v>#VALUE!</v>
      </c>
      <c r="F896" s="9" t="e">
        <f t="shared" si="184"/>
        <v>#VALUE!</v>
      </c>
      <c r="G896" s="9" t="str">
        <f t="shared" si="185"/>
        <v/>
      </c>
      <c r="H896" s="9" t="str">
        <f t="shared" si="186"/>
        <v/>
      </c>
      <c r="I896" s="9" t="str">
        <f t="shared" si="187"/>
        <v/>
      </c>
      <c r="J896" s="9" t="str">
        <f t="shared" si="188"/>
        <v/>
      </c>
      <c r="K896" s="11" t="e">
        <f t="shared" si="189"/>
        <v>#VALUE!</v>
      </c>
      <c r="L896" s="11" t="e">
        <f t="shared" si="190"/>
        <v>#VALUE!</v>
      </c>
      <c r="M896" s="11" t="e">
        <f t="shared" si="191"/>
        <v>#VALUE!</v>
      </c>
      <c r="N896" s="11" t="e">
        <f>'OddsRatio_working_3-way'!K896+'OddsRatio_working_3-way'!L896+'OddsRatio_working_3-way'!M896-('OddsRatio_working_3-way'!K896*'OddsRatio_working_3-way'!L896)-('OddsRatio_working_3-way'!K896*'OddsRatio_working_3-way'!M896)-('OddsRatio_working_3-way'!L896*'OddsRatio_working_3-way'!M896)+('OddsRatio_working_3-way'!K896*'OddsRatio_working_3-way'!L896*'OddsRatio_working_3-way'!M896)-1</f>
        <v>#VALUE!</v>
      </c>
      <c r="O896" s="11">
        <f>0</f>
        <v>0</v>
      </c>
      <c r="P896" s="11" t="e">
        <f>('OddsRatio_working_3-way'!K896*'OddsRatio_working_3-way'!L896)+('OddsRatio_working_3-way'!K896*'OddsRatio_working_3-way'!M896)+('OddsRatio_working_3-way'!L896*'OddsRatio_working_3-way'!M896)-(3*'OddsRatio_working_3-way'!K896*'OddsRatio_working_3-way'!L896*'OddsRatio_working_3-way'!M896)</f>
        <v>#VALUE!</v>
      </c>
      <c r="Q896" s="11" t="e">
        <f>2*'OddsRatio_working_3-way'!K896*'OddsRatio_working_3-way'!L896*'OddsRatio_working_3-way'!M896</f>
        <v>#VALUE!</v>
      </c>
      <c r="R896" s="11" t="e">
        <f t="shared" si="192"/>
        <v>#VALUE!</v>
      </c>
      <c r="S896" s="11" t="e">
        <f t="shared" si="193"/>
        <v>#VALUE!</v>
      </c>
      <c r="T896" s="11" t="e">
        <f t="shared" si="194"/>
        <v>#VALUE!</v>
      </c>
      <c r="U896" s="11" t="e">
        <f>'OddsRatio_working_3-way'!S896-'OddsRatio_working_3-way'!R896^2/3</f>
        <v>#VALUE!</v>
      </c>
      <c r="V896" s="11" t="e">
        <f>'OddsRatio_working_3-way'!S896*'OddsRatio_working_3-way'!R896/3-2*'OddsRatio_working_3-way'!R896^3/27-'OddsRatio_working_3-way'!T896</f>
        <v>#VALUE!</v>
      </c>
      <c r="W896" s="11" t="e">
        <f>'OddsRatio_working_3-way'!V896^2+4*'OddsRatio_working_3-way'!U896^3/27</f>
        <v>#VALUE!</v>
      </c>
      <c r="X896" s="11" t="e">
        <f>IF('OddsRatio_working_3-way'!W896&gt;0,IF(ABS('OddsRatio_working_3-way'!V896+SQRT('OddsRatio_working_3-way'!W896))/2&gt;0,ABS('OddsRatio_working_3-way'!V896+SQRT('OddsRatio_working_3-way'!W896))/2,ABS('OddsRatio_working_3-way'!V896-SQRT('OddsRatio_working_3-way'!W896))/2),SQRT(-'OddsRatio_working_3-way'!U896^3/27))</f>
        <v>#VALUE!</v>
      </c>
      <c r="Y896" s="11" t="e">
        <f>IF('OddsRatio_working_3-way'!W896&gt;=0,IF('OddsRatio_working_3-way'!V896+SQRT('OddsRatio_working_3-way'!W896)&gt;0,0,PI()),ACOS('OddsRatio_working_3-way'!V896/(2*'OddsRatio_working_3-way'!X896)))</f>
        <v>#VALUE!</v>
      </c>
      <c r="Z896" s="11" t="e">
        <f>'OddsRatio_working_3-way'!X896^(1/3)*COS('OddsRatio_working_3-way'!Y896/3)</f>
        <v>#VALUE!</v>
      </c>
      <c r="AA896" s="11" t="e">
        <f>'OddsRatio_working_3-way'!X896^(1/3)*COS(('OddsRatio_working_3-way'!Y896+2*PI())/3)</f>
        <v>#VALUE!</v>
      </c>
      <c r="AB896" s="11" t="e">
        <f>'OddsRatio_working_3-way'!X896^(1/3)*COS(('OddsRatio_working_3-way'!Y896+4*PI())/3)</f>
        <v>#VALUE!</v>
      </c>
      <c r="AC896" s="11" t="e">
        <f>'OddsRatio_working_3-way'!X896^(1/3)*SIN('OddsRatio_working_3-way'!Y896/3)</f>
        <v>#VALUE!</v>
      </c>
      <c r="AD896" s="11" t="e">
        <f>'OddsRatio_working_3-way'!X896^(1/3)*SIN(('OddsRatio_working_3-way'!Y896+2*PI())/3)</f>
        <v>#VALUE!</v>
      </c>
      <c r="AE896" s="11" t="e">
        <f>'OddsRatio_working_3-way'!X896^(1/3)*SIN(('OddsRatio_working_3-way'!Y896+4*PI())/3)</f>
        <v>#VALUE!</v>
      </c>
      <c r="AF896" s="11" t="e">
        <f>-'OddsRatio_working_3-way'!U896/(3*'OddsRatio_working_3-way'!X896^(1/3))*COS(('OddsRatio_working_3-way'!Y896)/3)</f>
        <v>#VALUE!</v>
      </c>
      <c r="AG896" s="11" t="e">
        <f>-'OddsRatio_working_3-way'!U896/(3*'OddsRatio_working_3-way'!X896^(1/3))*COS(('OddsRatio_working_3-way'!Y896+2*PI())/3)</f>
        <v>#VALUE!</v>
      </c>
      <c r="AH896" s="11" t="e">
        <f>-'OddsRatio_working_3-way'!U896/(3*'OddsRatio_working_3-way'!X896^(1/3))*COS(('OddsRatio_working_3-way'!Y896+4*PI())/3)</f>
        <v>#VALUE!</v>
      </c>
      <c r="AI896" s="11" t="e">
        <f>'OddsRatio_working_3-way'!U896/(3*'OddsRatio_working_3-way'!X896^(1/3))*SIN(('OddsRatio_working_3-way'!Y896)/3)</f>
        <v>#VALUE!</v>
      </c>
      <c r="AJ896" s="11" t="e">
        <f>'OddsRatio_working_3-way'!U896/(3*'OddsRatio_working_3-way'!X896^(1/3))*SIN(('OddsRatio_working_3-way'!Y896+2*PI())/3)</f>
        <v>#VALUE!</v>
      </c>
      <c r="AK896" s="11" t="e">
        <f>'OddsRatio_working_3-way'!U896/(3*'OddsRatio_working_3-way'!X896^(1/3))*SIN(('OddsRatio_working_3-way'!Y896+4*PI())/3)</f>
        <v>#VALUE!</v>
      </c>
      <c r="AL896" s="11" t="e">
        <f>'OddsRatio_working_3-way'!Z896+'OddsRatio_working_3-way'!AF896</f>
        <v>#VALUE!</v>
      </c>
      <c r="AM896" s="11" t="e">
        <f>'OddsRatio_working_3-way'!AA896+'OddsRatio_working_3-way'!AG896</f>
        <v>#VALUE!</v>
      </c>
      <c r="AN896" s="11" t="e">
        <f>'OddsRatio_working_3-way'!AB896+'OddsRatio_working_3-way'!AH896</f>
        <v>#VALUE!</v>
      </c>
      <c r="AO896" s="11" t="e">
        <f>'OddsRatio_working_3-way'!AC896+'OddsRatio_working_3-way'!AI896</f>
        <v>#VALUE!</v>
      </c>
      <c r="AP896" s="11" t="e">
        <f>'OddsRatio_working_3-way'!AD896+'OddsRatio_working_3-way'!AJ896</f>
        <v>#VALUE!</v>
      </c>
      <c r="AQ896" s="11" t="e">
        <f>'OddsRatio_working_3-way'!AE896+'OddsRatio_working_3-way'!AK896</f>
        <v>#VALUE!</v>
      </c>
      <c r="AR896" s="10" t="str">
        <f>IF(A896="","",IF(('OddsRatio_working_3-way'!X896=0),IF(Q896&gt;0,-Q896^(1/3),(-Q896)^(1/3)),'OddsRatio_working_3-way'!AL896-'OddsRatio_working_3-way'!R896/3))</f>
        <v/>
      </c>
      <c r="AS896" s="11" t="e">
        <f>IF(('OddsRatio_working_3-way'!X896=0),IF(Q896&gt;0,-Q896^(1/3),(-Q896)^(1/3)),'OddsRatio_working_3-way'!AM896-'OddsRatio_working_3-way'!R896/3)</f>
        <v>#VALUE!</v>
      </c>
      <c r="AT896" s="11" t="e">
        <f>IF(('OddsRatio_working_3-way'!X896=0),IF(Q896&gt;0,-Q896^(1/3),(-Q896)^(1/3)),'OddsRatio_working_3-way'!AN896-'OddsRatio_working_3-way'!R896/3)</f>
        <v>#VALUE!</v>
      </c>
      <c r="AU896" s="11" t="e">
        <f>IF(('OddsRatio_working_3-way'!X896=0),0,'OddsRatio_working_3-way'!AO896)</f>
        <v>#VALUE!</v>
      </c>
      <c r="AV896" s="11" t="e">
        <f>IF(('OddsRatio_working_3-way'!X896=0),0,'OddsRatio_working_3-way'!AP896)</f>
        <v>#VALUE!</v>
      </c>
      <c r="AW896" s="11" t="e">
        <f>IF(('OddsRatio_working_3-way'!X896=0),0,'OddsRatio_working_3-way'!AQ896)</f>
        <v>#VALUE!</v>
      </c>
    </row>
    <row r="897" spans="1:4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9" t="e">
        <f t="shared" si="182"/>
        <v>#VALUE!</v>
      </c>
      <c r="E897" s="9" t="e">
        <f t="shared" si="183"/>
        <v>#VALUE!</v>
      </c>
      <c r="F897" s="9" t="e">
        <f t="shared" si="184"/>
        <v>#VALUE!</v>
      </c>
      <c r="G897" s="9" t="str">
        <f t="shared" si="185"/>
        <v/>
      </c>
      <c r="H897" s="9" t="str">
        <f t="shared" si="186"/>
        <v/>
      </c>
      <c r="I897" s="9" t="str">
        <f t="shared" si="187"/>
        <v/>
      </c>
      <c r="J897" s="9" t="str">
        <f t="shared" si="188"/>
        <v/>
      </c>
      <c r="K897" s="11" t="e">
        <f t="shared" si="189"/>
        <v>#VALUE!</v>
      </c>
      <c r="L897" s="11" t="e">
        <f t="shared" si="190"/>
        <v>#VALUE!</v>
      </c>
      <c r="M897" s="11" t="e">
        <f t="shared" si="191"/>
        <v>#VALUE!</v>
      </c>
      <c r="N897" s="11" t="e">
        <f>'OddsRatio_working_3-way'!K897+'OddsRatio_working_3-way'!L897+'OddsRatio_working_3-way'!M897-('OddsRatio_working_3-way'!K897*'OddsRatio_working_3-way'!L897)-('OddsRatio_working_3-way'!K897*'OddsRatio_working_3-way'!M897)-('OddsRatio_working_3-way'!L897*'OddsRatio_working_3-way'!M897)+('OddsRatio_working_3-way'!K897*'OddsRatio_working_3-way'!L897*'OddsRatio_working_3-way'!M897)-1</f>
        <v>#VALUE!</v>
      </c>
      <c r="O897" s="11">
        <f>0</f>
        <v>0</v>
      </c>
      <c r="P897" s="11" t="e">
        <f>('OddsRatio_working_3-way'!K897*'OddsRatio_working_3-way'!L897)+('OddsRatio_working_3-way'!K897*'OddsRatio_working_3-way'!M897)+('OddsRatio_working_3-way'!L897*'OddsRatio_working_3-way'!M897)-(3*'OddsRatio_working_3-way'!K897*'OddsRatio_working_3-way'!L897*'OddsRatio_working_3-way'!M897)</f>
        <v>#VALUE!</v>
      </c>
      <c r="Q897" s="11" t="e">
        <f>2*'OddsRatio_working_3-way'!K897*'OddsRatio_working_3-way'!L897*'OddsRatio_working_3-way'!M897</f>
        <v>#VALUE!</v>
      </c>
      <c r="R897" s="11" t="e">
        <f t="shared" si="192"/>
        <v>#VALUE!</v>
      </c>
      <c r="S897" s="11" t="e">
        <f t="shared" si="193"/>
        <v>#VALUE!</v>
      </c>
      <c r="T897" s="11" t="e">
        <f t="shared" si="194"/>
        <v>#VALUE!</v>
      </c>
      <c r="U897" s="11" t="e">
        <f>'OddsRatio_working_3-way'!S897-'OddsRatio_working_3-way'!R897^2/3</f>
        <v>#VALUE!</v>
      </c>
      <c r="V897" s="11" t="e">
        <f>'OddsRatio_working_3-way'!S897*'OddsRatio_working_3-way'!R897/3-2*'OddsRatio_working_3-way'!R897^3/27-'OddsRatio_working_3-way'!T897</f>
        <v>#VALUE!</v>
      </c>
      <c r="W897" s="11" t="e">
        <f>'OddsRatio_working_3-way'!V897^2+4*'OddsRatio_working_3-way'!U897^3/27</f>
        <v>#VALUE!</v>
      </c>
      <c r="X897" s="11" t="e">
        <f>IF('OddsRatio_working_3-way'!W897&gt;0,IF(ABS('OddsRatio_working_3-way'!V897+SQRT('OddsRatio_working_3-way'!W897))/2&gt;0,ABS('OddsRatio_working_3-way'!V897+SQRT('OddsRatio_working_3-way'!W897))/2,ABS('OddsRatio_working_3-way'!V897-SQRT('OddsRatio_working_3-way'!W897))/2),SQRT(-'OddsRatio_working_3-way'!U897^3/27))</f>
        <v>#VALUE!</v>
      </c>
      <c r="Y897" s="11" t="e">
        <f>IF('OddsRatio_working_3-way'!W897&gt;=0,IF('OddsRatio_working_3-way'!V897+SQRT('OddsRatio_working_3-way'!W897)&gt;0,0,PI()),ACOS('OddsRatio_working_3-way'!V897/(2*'OddsRatio_working_3-way'!X897)))</f>
        <v>#VALUE!</v>
      </c>
      <c r="Z897" s="11" t="e">
        <f>'OddsRatio_working_3-way'!X897^(1/3)*COS('OddsRatio_working_3-way'!Y897/3)</f>
        <v>#VALUE!</v>
      </c>
      <c r="AA897" s="11" t="e">
        <f>'OddsRatio_working_3-way'!X897^(1/3)*COS(('OddsRatio_working_3-way'!Y897+2*PI())/3)</f>
        <v>#VALUE!</v>
      </c>
      <c r="AB897" s="11" t="e">
        <f>'OddsRatio_working_3-way'!X897^(1/3)*COS(('OddsRatio_working_3-way'!Y897+4*PI())/3)</f>
        <v>#VALUE!</v>
      </c>
      <c r="AC897" s="11" t="e">
        <f>'OddsRatio_working_3-way'!X897^(1/3)*SIN('OddsRatio_working_3-way'!Y897/3)</f>
        <v>#VALUE!</v>
      </c>
      <c r="AD897" s="11" t="e">
        <f>'OddsRatio_working_3-way'!X897^(1/3)*SIN(('OddsRatio_working_3-way'!Y897+2*PI())/3)</f>
        <v>#VALUE!</v>
      </c>
      <c r="AE897" s="11" t="e">
        <f>'OddsRatio_working_3-way'!X897^(1/3)*SIN(('OddsRatio_working_3-way'!Y897+4*PI())/3)</f>
        <v>#VALUE!</v>
      </c>
      <c r="AF897" s="11" t="e">
        <f>-'OddsRatio_working_3-way'!U897/(3*'OddsRatio_working_3-way'!X897^(1/3))*COS(('OddsRatio_working_3-way'!Y897)/3)</f>
        <v>#VALUE!</v>
      </c>
      <c r="AG897" s="11" t="e">
        <f>-'OddsRatio_working_3-way'!U897/(3*'OddsRatio_working_3-way'!X897^(1/3))*COS(('OddsRatio_working_3-way'!Y897+2*PI())/3)</f>
        <v>#VALUE!</v>
      </c>
      <c r="AH897" s="11" t="e">
        <f>-'OddsRatio_working_3-way'!U897/(3*'OddsRatio_working_3-way'!X897^(1/3))*COS(('OddsRatio_working_3-way'!Y897+4*PI())/3)</f>
        <v>#VALUE!</v>
      </c>
      <c r="AI897" s="11" t="e">
        <f>'OddsRatio_working_3-way'!U897/(3*'OddsRatio_working_3-way'!X897^(1/3))*SIN(('OddsRatio_working_3-way'!Y897)/3)</f>
        <v>#VALUE!</v>
      </c>
      <c r="AJ897" s="11" t="e">
        <f>'OddsRatio_working_3-way'!U897/(3*'OddsRatio_working_3-way'!X897^(1/3))*SIN(('OddsRatio_working_3-way'!Y897+2*PI())/3)</f>
        <v>#VALUE!</v>
      </c>
      <c r="AK897" s="11" t="e">
        <f>'OddsRatio_working_3-way'!U897/(3*'OddsRatio_working_3-way'!X897^(1/3))*SIN(('OddsRatio_working_3-way'!Y897+4*PI())/3)</f>
        <v>#VALUE!</v>
      </c>
      <c r="AL897" s="11" t="e">
        <f>'OddsRatio_working_3-way'!Z897+'OddsRatio_working_3-way'!AF897</f>
        <v>#VALUE!</v>
      </c>
      <c r="AM897" s="11" t="e">
        <f>'OddsRatio_working_3-way'!AA897+'OddsRatio_working_3-way'!AG897</f>
        <v>#VALUE!</v>
      </c>
      <c r="AN897" s="11" t="e">
        <f>'OddsRatio_working_3-way'!AB897+'OddsRatio_working_3-way'!AH897</f>
        <v>#VALUE!</v>
      </c>
      <c r="AO897" s="11" t="e">
        <f>'OddsRatio_working_3-way'!AC897+'OddsRatio_working_3-way'!AI897</f>
        <v>#VALUE!</v>
      </c>
      <c r="AP897" s="11" t="e">
        <f>'OddsRatio_working_3-way'!AD897+'OddsRatio_working_3-way'!AJ897</f>
        <v>#VALUE!</v>
      </c>
      <c r="AQ897" s="11" t="e">
        <f>'OddsRatio_working_3-way'!AE897+'OddsRatio_working_3-way'!AK897</f>
        <v>#VALUE!</v>
      </c>
      <c r="AR897" s="10" t="str">
        <f>IF(A897="","",IF(('OddsRatio_working_3-way'!X897=0),IF(Q897&gt;0,-Q897^(1/3),(-Q897)^(1/3)),'OddsRatio_working_3-way'!AL897-'OddsRatio_working_3-way'!R897/3))</f>
        <v/>
      </c>
      <c r="AS897" s="11" t="e">
        <f>IF(('OddsRatio_working_3-way'!X897=0),IF(Q897&gt;0,-Q897^(1/3),(-Q897)^(1/3)),'OddsRatio_working_3-way'!AM897-'OddsRatio_working_3-way'!R897/3)</f>
        <v>#VALUE!</v>
      </c>
      <c r="AT897" s="11" t="e">
        <f>IF(('OddsRatio_working_3-way'!X897=0),IF(Q897&gt;0,-Q897^(1/3),(-Q897)^(1/3)),'OddsRatio_working_3-way'!AN897-'OddsRatio_working_3-way'!R897/3)</f>
        <v>#VALUE!</v>
      </c>
      <c r="AU897" s="11" t="e">
        <f>IF(('OddsRatio_working_3-way'!X897=0),0,'OddsRatio_working_3-way'!AO897)</f>
        <v>#VALUE!</v>
      </c>
      <c r="AV897" s="11" t="e">
        <f>IF(('OddsRatio_working_3-way'!X897=0),0,'OddsRatio_working_3-way'!AP897)</f>
        <v>#VALUE!</v>
      </c>
      <c r="AW897" s="11" t="e">
        <f>IF(('OddsRatio_working_3-way'!X897=0),0,'OddsRatio_working_3-way'!AQ897)</f>
        <v>#VALUE!</v>
      </c>
    </row>
    <row r="898" spans="1:4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9" t="e">
        <f t="shared" si="182"/>
        <v>#VALUE!</v>
      </c>
      <c r="E898" s="9" t="e">
        <f t="shared" si="183"/>
        <v>#VALUE!</v>
      </c>
      <c r="F898" s="9" t="e">
        <f t="shared" si="184"/>
        <v>#VALUE!</v>
      </c>
      <c r="G898" s="9" t="str">
        <f t="shared" si="185"/>
        <v/>
      </c>
      <c r="H898" s="9" t="str">
        <f t="shared" si="186"/>
        <v/>
      </c>
      <c r="I898" s="9" t="str">
        <f t="shared" si="187"/>
        <v/>
      </c>
      <c r="J898" s="9" t="str">
        <f t="shared" si="188"/>
        <v/>
      </c>
      <c r="K898" s="11" t="e">
        <f t="shared" si="189"/>
        <v>#VALUE!</v>
      </c>
      <c r="L898" s="11" t="e">
        <f t="shared" si="190"/>
        <v>#VALUE!</v>
      </c>
      <c r="M898" s="11" t="e">
        <f t="shared" si="191"/>
        <v>#VALUE!</v>
      </c>
      <c r="N898" s="11" t="e">
        <f>'OddsRatio_working_3-way'!K898+'OddsRatio_working_3-way'!L898+'OddsRatio_working_3-way'!M898-('OddsRatio_working_3-way'!K898*'OddsRatio_working_3-way'!L898)-('OddsRatio_working_3-way'!K898*'OddsRatio_working_3-way'!M898)-('OddsRatio_working_3-way'!L898*'OddsRatio_working_3-way'!M898)+('OddsRatio_working_3-way'!K898*'OddsRatio_working_3-way'!L898*'OddsRatio_working_3-way'!M898)-1</f>
        <v>#VALUE!</v>
      </c>
      <c r="O898" s="11">
        <f>0</f>
        <v>0</v>
      </c>
      <c r="P898" s="11" t="e">
        <f>('OddsRatio_working_3-way'!K898*'OddsRatio_working_3-way'!L898)+('OddsRatio_working_3-way'!K898*'OddsRatio_working_3-way'!M898)+('OddsRatio_working_3-way'!L898*'OddsRatio_working_3-way'!M898)-(3*'OddsRatio_working_3-way'!K898*'OddsRatio_working_3-way'!L898*'OddsRatio_working_3-way'!M898)</f>
        <v>#VALUE!</v>
      </c>
      <c r="Q898" s="11" t="e">
        <f>2*'OddsRatio_working_3-way'!K898*'OddsRatio_working_3-way'!L898*'OddsRatio_working_3-way'!M898</f>
        <v>#VALUE!</v>
      </c>
      <c r="R898" s="11" t="e">
        <f t="shared" si="192"/>
        <v>#VALUE!</v>
      </c>
      <c r="S898" s="11" t="e">
        <f t="shared" si="193"/>
        <v>#VALUE!</v>
      </c>
      <c r="T898" s="11" t="e">
        <f t="shared" si="194"/>
        <v>#VALUE!</v>
      </c>
      <c r="U898" s="11" t="e">
        <f>'OddsRatio_working_3-way'!S898-'OddsRatio_working_3-way'!R898^2/3</f>
        <v>#VALUE!</v>
      </c>
      <c r="V898" s="11" t="e">
        <f>'OddsRatio_working_3-way'!S898*'OddsRatio_working_3-way'!R898/3-2*'OddsRatio_working_3-way'!R898^3/27-'OddsRatio_working_3-way'!T898</f>
        <v>#VALUE!</v>
      </c>
      <c r="W898" s="11" t="e">
        <f>'OddsRatio_working_3-way'!V898^2+4*'OddsRatio_working_3-way'!U898^3/27</f>
        <v>#VALUE!</v>
      </c>
      <c r="X898" s="11" t="e">
        <f>IF('OddsRatio_working_3-way'!W898&gt;0,IF(ABS('OddsRatio_working_3-way'!V898+SQRT('OddsRatio_working_3-way'!W898))/2&gt;0,ABS('OddsRatio_working_3-way'!V898+SQRT('OddsRatio_working_3-way'!W898))/2,ABS('OddsRatio_working_3-way'!V898-SQRT('OddsRatio_working_3-way'!W898))/2),SQRT(-'OddsRatio_working_3-way'!U898^3/27))</f>
        <v>#VALUE!</v>
      </c>
      <c r="Y898" s="11" t="e">
        <f>IF('OddsRatio_working_3-way'!W898&gt;=0,IF('OddsRatio_working_3-way'!V898+SQRT('OddsRatio_working_3-way'!W898)&gt;0,0,PI()),ACOS('OddsRatio_working_3-way'!V898/(2*'OddsRatio_working_3-way'!X898)))</f>
        <v>#VALUE!</v>
      </c>
      <c r="Z898" s="11" t="e">
        <f>'OddsRatio_working_3-way'!X898^(1/3)*COS('OddsRatio_working_3-way'!Y898/3)</f>
        <v>#VALUE!</v>
      </c>
      <c r="AA898" s="11" t="e">
        <f>'OddsRatio_working_3-way'!X898^(1/3)*COS(('OddsRatio_working_3-way'!Y898+2*PI())/3)</f>
        <v>#VALUE!</v>
      </c>
      <c r="AB898" s="11" t="e">
        <f>'OddsRatio_working_3-way'!X898^(1/3)*COS(('OddsRatio_working_3-way'!Y898+4*PI())/3)</f>
        <v>#VALUE!</v>
      </c>
      <c r="AC898" s="11" t="e">
        <f>'OddsRatio_working_3-way'!X898^(1/3)*SIN('OddsRatio_working_3-way'!Y898/3)</f>
        <v>#VALUE!</v>
      </c>
      <c r="AD898" s="11" t="e">
        <f>'OddsRatio_working_3-way'!X898^(1/3)*SIN(('OddsRatio_working_3-way'!Y898+2*PI())/3)</f>
        <v>#VALUE!</v>
      </c>
      <c r="AE898" s="11" t="e">
        <f>'OddsRatio_working_3-way'!X898^(1/3)*SIN(('OddsRatio_working_3-way'!Y898+4*PI())/3)</f>
        <v>#VALUE!</v>
      </c>
      <c r="AF898" s="11" t="e">
        <f>-'OddsRatio_working_3-way'!U898/(3*'OddsRatio_working_3-way'!X898^(1/3))*COS(('OddsRatio_working_3-way'!Y898)/3)</f>
        <v>#VALUE!</v>
      </c>
      <c r="AG898" s="11" t="e">
        <f>-'OddsRatio_working_3-way'!U898/(3*'OddsRatio_working_3-way'!X898^(1/3))*COS(('OddsRatio_working_3-way'!Y898+2*PI())/3)</f>
        <v>#VALUE!</v>
      </c>
      <c r="AH898" s="11" t="e">
        <f>-'OddsRatio_working_3-way'!U898/(3*'OddsRatio_working_3-way'!X898^(1/3))*COS(('OddsRatio_working_3-way'!Y898+4*PI())/3)</f>
        <v>#VALUE!</v>
      </c>
      <c r="AI898" s="11" t="e">
        <f>'OddsRatio_working_3-way'!U898/(3*'OddsRatio_working_3-way'!X898^(1/3))*SIN(('OddsRatio_working_3-way'!Y898)/3)</f>
        <v>#VALUE!</v>
      </c>
      <c r="AJ898" s="11" t="e">
        <f>'OddsRatio_working_3-way'!U898/(3*'OddsRatio_working_3-way'!X898^(1/3))*SIN(('OddsRatio_working_3-way'!Y898+2*PI())/3)</f>
        <v>#VALUE!</v>
      </c>
      <c r="AK898" s="11" t="e">
        <f>'OddsRatio_working_3-way'!U898/(3*'OddsRatio_working_3-way'!X898^(1/3))*SIN(('OddsRatio_working_3-way'!Y898+4*PI())/3)</f>
        <v>#VALUE!</v>
      </c>
      <c r="AL898" s="11" t="e">
        <f>'OddsRatio_working_3-way'!Z898+'OddsRatio_working_3-way'!AF898</f>
        <v>#VALUE!</v>
      </c>
      <c r="AM898" s="11" t="e">
        <f>'OddsRatio_working_3-way'!AA898+'OddsRatio_working_3-way'!AG898</f>
        <v>#VALUE!</v>
      </c>
      <c r="AN898" s="11" t="e">
        <f>'OddsRatio_working_3-way'!AB898+'OddsRatio_working_3-way'!AH898</f>
        <v>#VALUE!</v>
      </c>
      <c r="AO898" s="11" t="e">
        <f>'OddsRatio_working_3-way'!AC898+'OddsRatio_working_3-way'!AI898</f>
        <v>#VALUE!</v>
      </c>
      <c r="AP898" s="11" t="e">
        <f>'OddsRatio_working_3-way'!AD898+'OddsRatio_working_3-way'!AJ898</f>
        <v>#VALUE!</v>
      </c>
      <c r="AQ898" s="11" t="e">
        <f>'OddsRatio_working_3-way'!AE898+'OddsRatio_working_3-way'!AK898</f>
        <v>#VALUE!</v>
      </c>
      <c r="AR898" s="10" t="str">
        <f>IF(A898="","",IF(('OddsRatio_working_3-way'!X898=0),IF(Q898&gt;0,-Q898^(1/3),(-Q898)^(1/3)),'OddsRatio_working_3-way'!AL898-'OddsRatio_working_3-way'!R898/3))</f>
        <v/>
      </c>
      <c r="AS898" s="11" t="e">
        <f>IF(('OddsRatio_working_3-way'!X898=0),IF(Q898&gt;0,-Q898^(1/3),(-Q898)^(1/3)),'OddsRatio_working_3-way'!AM898-'OddsRatio_working_3-way'!R898/3)</f>
        <v>#VALUE!</v>
      </c>
      <c r="AT898" s="11" t="e">
        <f>IF(('OddsRatio_working_3-way'!X898=0),IF(Q898&gt;0,-Q898^(1/3),(-Q898)^(1/3)),'OddsRatio_working_3-way'!AN898-'OddsRatio_working_3-way'!R898/3)</f>
        <v>#VALUE!</v>
      </c>
      <c r="AU898" s="11" t="e">
        <f>IF(('OddsRatio_working_3-way'!X898=0),0,'OddsRatio_working_3-way'!AO898)</f>
        <v>#VALUE!</v>
      </c>
      <c r="AV898" s="11" t="e">
        <f>IF(('OddsRatio_working_3-way'!X898=0),0,'OddsRatio_working_3-way'!AP898)</f>
        <v>#VALUE!</v>
      </c>
      <c r="AW898" s="11" t="e">
        <f>IF(('OddsRatio_working_3-way'!X898=0),0,'OddsRatio_working_3-way'!AQ898)</f>
        <v>#VALUE!</v>
      </c>
    </row>
    <row r="899" spans="1:4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9" t="e">
        <f t="shared" si="182"/>
        <v>#VALUE!</v>
      </c>
      <c r="E899" s="9" t="e">
        <f t="shared" si="183"/>
        <v>#VALUE!</v>
      </c>
      <c r="F899" s="9" t="e">
        <f t="shared" si="184"/>
        <v>#VALUE!</v>
      </c>
      <c r="G899" s="9" t="str">
        <f t="shared" si="185"/>
        <v/>
      </c>
      <c r="H899" s="9" t="str">
        <f t="shared" si="186"/>
        <v/>
      </c>
      <c r="I899" s="9" t="str">
        <f t="shared" si="187"/>
        <v/>
      </c>
      <c r="J899" s="9" t="str">
        <f t="shared" si="188"/>
        <v/>
      </c>
      <c r="K899" s="11" t="e">
        <f t="shared" si="189"/>
        <v>#VALUE!</v>
      </c>
      <c r="L899" s="11" t="e">
        <f t="shared" si="190"/>
        <v>#VALUE!</v>
      </c>
      <c r="M899" s="11" t="e">
        <f t="shared" si="191"/>
        <v>#VALUE!</v>
      </c>
      <c r="N899" s="11" t="e">
        <f>'OddsRatio_working_3-way'!K899+'OddsRatio_working_3-way'!L899+'OddsRatio_working_3-way'!M899-('OddsRatio_working_3-way'!K899*'OddsRatio_working_3-way'!L899)-('OddsRatio_working_3-way'!K899*'OddsRatio_working_3-way'!M899)-('OddsRatio_working_3-way'!L899*'OddsRatio_working_3-way'!M899)+('OddsRatio_working_3-way'!K899*'OddsRatio_working_3-way'!L899*'OddsRatio_working_3-way'!M899)-1</f>
        <v>#VALUE!</v>
      </c>
      <c r="O899" s="11">
        <f>0</f>
        <v>0</v>
      </c>
      <c r="P899" s="11" t="e">
        <f>('OddsRatio_working_3-way'!K899*'OddsRatio_working_3-way'!L899)+('OddsRatio_working_3-way'!K899*'OddsRatio_working_3-way'!M899)+('OddsRatio_working_3-way'!L899*'OddsRatio_working_3-way'!M899)-(3*'OddsRatio_working_3-way'!K899*'OddsRatio_working_3-way'!L899*'OddsRatio_working_3-way'!M899)</f>
        <v>#VALUE!</v>
      </c>
      <c r="Q899" s="11" t="e">
        <f>2*'OddsRatio_working_3-way'!K899*'OddsRatio_working_3-way'!L899*'OddsRatio_working_3-way'!M899</f>
        <v>#VALUE!</v>
      </c>
      <c r="R899" s="11" t="e">
        <f t="shared" si="192"/>
        <v>#VALUE!</v>
      </c>
      <c r="S899" s="11" t="e">
        <f t="shared" si="193"/>
        <v>#VALUE!</v>
      </c>
      <c r="T899" s="11" t="e">
        <f t="shared" si="194"/>
        <v>#VALUE!</v>
      </c>
      <c r="U899" s="11" t="e">
        <f>'OddsRatio_working_3-way'!S899-'OddsRatio_working_3-way'!R899^2/3</f>
        <v>#VALUE!</v>
      </c>
      <c r="V899" s="11" t="e">
        <f>'OddsRatio_working_3-way'!S899*'OddsRatio_working_3-way'!R899/3-2*'OddsRatio_working_3-way'!R899^3/27-'OddsRatio_working_3-way'!T899</f>
        <v>#VALUE!</v>
      </c>
      <c r="W899" s="11" t="e">
        <f>'OddsRatio_working_3-way'!V899^2+4*'OddsRatio_working_3-way'!U899^3/27</f>
        <v>#VALUE!</v>
      </c>
      <c r="X899" s="11" t="e">
        <f>IF('OddsRatio_working_3-way'!W899&gt;0,IF(ABS('OddsRatio_working_3-way'!V899+SQRT('OddsRatio_working_3-way'!W899))/2&gt;0,ABS('OddsRatio_working_3-way'!V899+SQRT('OddsRatio_working_3-way'!W899))/2,ABS('OddsRatio_working_3-way'!V899-SQRT('OddsRatio_working_3-way'!W899))/2),SQRT(-'OddsRatio_working_3-way'!U899^3/27))</f>
        <v>#VALUE!</v>
      </c>
      <c r="Y899" s="11" t="e">
        <f>IF('OddsRatio_working_3-way'!W899&gt;=0,IF('OddsRatio_working_3-way'!V899+SQRT('OddsRatio_working_3-way'!W899)&gt;0,0,PI()),ACOS('OddsRatio_working_3-way'!V899/(2*'OddsRatio_working_3-way'!X899)))</f>
        <v>#VALUE!</v>
      </c>
      <c r="Z899" s="11" t="e">
        <f>'OddsRatio_working_3-way'!X899^(1/3)*COS('OddsRatio_working_3-way'!Y899/3)</f>
        <v>#VALUE!</v>
      </c>
      <c r="AA899" s="11" t="e">
        <f>'OddsRatio_working_3-way'!X899^(1/3)*COS(('OddsRatio_working_3-way'!Y899+2*PI())/3)</f>
        <v>#VALUE!</v>
      </c>
      <c r="AB899" s="11" t="e">
        <f>'OddsRatio_working_3-way'!X899^(1/3)*COS(('OddsRatio_working_3-way'!Y899+4*PI())/3)</f>
        <v>#VALUE!</v>
      </c>
      <c r="AC899" s="11" t="e">
        <f>'OddsRatio_working_3-way'!X899^(1/3)*SIN('OddsRatio_working_3-way'!Y899/3)</f>
        <v>#VALUE!</v>
      </c>
      <c r="AD899" s="11" t="e">
        <f>'OddsRatio_working_3-way'!X899^(1/3)*SIN(('OddsRatio_working_3-way'!Y899+2*PI())/3)</f>
        <v>#VALUE!</v>
      </c>
      <c r="AE899" s="11" t="e">
        <f>'OddsRatio_working_3-way'!X899^(1/3)*SIN(('OddsRatio_working_3-way'!Y899+4*PI())/3)</f>
        <v>#VALUE!</v>
      </c>
      <c r="AF899" s="11" t="e">
        <f>-'OddsRatio_working_3-way'!U899/(3*'OddsRatio_working_3-way'!X899^(1/3))*COS(('OddsRatio_working_3-way'!Y899)/3)</f>
        <v>#VALUE!</v>
      </c>
      <c r="AG899" s="11" t="e">
        <f>-'OddsRatio_working_3-way'!U899/(3*'OddsRatio_working_3-way'!X899^(1/3))*COS(('OddsRatio_working_3-way'!Y899+2*PI())/3)</f>
        <v>#VALUE!</v>
      </c>
      <c r="AH899" s="11" t="e">
        <f>-'OddsRatio_working_3-way'!U899/(3*'OddsRatio_working_3-way'!X899^(1/3))*COS(('OddsRatio_working_3-way'!Y899+4*PI())/3)</f>
        <v>#VALUE!</v>
      </c>
      <c r="AI899" s="11" t="e">
        <f>'OddsRatio_working_3-way'!U899/(3*'OddsRatio_working_3-way'!X899^(1/3))*SIN(('OddsRatio_working_3-way'!Y899)/3)</f>
        <v>#VALUE!</v>
      </c>
      <c r="AJ899" s="11" t="e">
        <f>'OddsRatio_working_3-way'!U899/(3*'OddsRatio_working_3-way'!X899^(1/3))*SIN(('OddsRatio_working_3-way'!Y899+2*PI())/3)</f>
        <v>#VALUE!</v>
      </c>
      <c r="AK899" s="11" t="e">
        <f>'OddsRatio_working_3-way'!U899/(3*'OddsRatio_working_3-way'!X899^(1/3))*SIN(('OddsRatio_working_3-way'!Y899+4*PI())/3)</f>
        <v>#VALUE!</v>
      </c>
      <c r="AL899" s="11" t="e">
        <f>'OddsRatio_working_3-way'!Z899+'OddsRatio_working_3-way'!AF899</f>
        <v>#VALUE!</v>
      </c>
      <c r="AM899" s="11" t="e">
        <f>'OddsRatio_working_3-way'!AA899+'OddsRatio_working_3-way'!AG899</f>
        <v>#VALUE!</v>
      </c>
      <c r="AN899" s="11" t="e">
        <f>'OddsRatio_working_3-way'!AB899+'OddsRatio_working_3-way'!AH899</f>
        <v>#VALUE!</v>
      </c>
      <c r="AO899" s="11" t="e">
        <f>'OddsRatio_working_3-way'!AC899+'OddsRatio_working_3-way'!AI899</f>
        <v>#VALUE!</v>
      </c>
      <c r="AP899" s="11" t="e">
        <f>'OddsRatio_working_3-way'!AD899+'OddsRatio_working_3-way'!AJ899</f>
        <v>#VALUE!</v>
      </c>
      <c r="AQ899" s="11" t="e">
        <f>'OddsRatio_working_3-way'!AE899+'OddsRatio_working_3-way'!AK899</f>
        <v>#VALUE!</v>
      </c>
      <c r="AR899" s="10" t="str">
        <f>IF(A899="","",IF(('OddsRatio_working_3-way'!X899=0),IF(Q899&gt;0,-Q899^(1/3),(-Q899)^(1/3)),'OddsRatio_working_3-way'!AL899-'OddsRatio_working_3-way'!R899/3))</f>
        <v/>
      </c>
      <c r="AS899" s="11" t="e">
        <f>IF(('OddsRatio_working_3-way'!X899=0),IF(Q899&gt;0,-Q899^(1/3),(-Q899)^(1/3)),'OddsRatio_working_3-way'!AM899-'OddsRatio_working_3-way'!R899/3)</f>
        <v>#VALUE!</v>
      </c>
      <c r="AT899" s="11" t="e">
        <f>IF(('OddsRatio_working_3-way'!X899=0),IF(Q899&gt;0,-Q899^(1/3),(-Q899)^(1/3)),'OddsRatio_working_3-way'!AN899-'OddsRatio_working_3-way'!R899/3)</f>
        <v>#VALUE!</v>
      </c>
      <c r="AU899" s="11" t="e">
        <f>IF(('OddsRatio_working_3-way'!X899=0),0,'OddsRatio_working_3-way'!AO899)</f>
        <v>#VALUE!</v>
      </c>
      <c r="AV899" s="11" t="e">
        <f>IF(('OddsRatio_working_3-way'!X899=0),0,'OddsRatio_working_3-way'!AP899)</f>
        <v>#VALUE!</v>
      </c>
      <c r="AW899" s="11" t="e">
        <f>IF(('OddsRatio_working_3-way'!X899=0),0,'OddsRatio_working_3-way'!AQ899)</f>
        <v>#VALUE!</v>
      </c>
    </row>
    <row r="900" spans="1:4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9" t="e">
        <f t="shared" ref="D900:D963" si="195">(K900/(AR900+K900-(AR900*K900)))</f>
        <v>#VALUE!</v>
      </c>
      <c r="E900" s="9" t="e">
        <f t="shared" ref="E900:E963" si="196">(L900/(AR900+L900-(AR900*L900)))</f>
        <v>#VALUE!</v>
      </c>
      <c r="F900" s="9" t="e">
        <f t="shared" ref="F900:F963" si="197">(M900/(AR900+M900-(AR900*M900)))</f>
        <v>#VALUE!</v>
      </c>
      <c r="G900" s="9" t="str">
        <f t="shared" ref="G900:G963" si="198">AR900</f>
        <v/>
      </c>
      <c r="H900" s="9" t="str">
        <f t="shared" ref="H900:H963" si="199">IF(A900="","",1/D900)</f>
        <v/>
      </c>
      <c r="I900" s="9" t="str">
        <f t="shared" ref="I900:I963" si="200">IF(B900="","",1/E900)</f>
        <v/>
      </c>
      <c r="J900" s="9" t="str">
        <f t="shared" ref="J900:J963" si="201">IF(C900="","",1/F900)</f>
        <v/>
      </c>
      <c r="K900" s="11" t="e">
        <f t="shared" ref="K900:K963" si="202">1/A900</f>
        <v>#VALUE!</v>
      </c>
      <c r="L900" s="11" t="e">
        <f t="shared" ref="L900:L963" si="203">1/B900</f>
        <v>#VALUE!</v>
      </c>
      <c r="M900" s="11" t="e">
        <f t="shared" ref="M900:M963" si="204">1/C900</f>
        <v>#VALUE!</v>
      </c>
      <c r="N900" s="11" t="e">
        <f>'OddsRatio_working_3-way'!K900+'OddsRatio_working_3-way'!L900+'OddsRatio_working_3-way'!M900-('OddsRatio_working_3-way'!K900*'OddsRatio_working_3-way'!L900)-('OddsRatio_working_3-way'!K900*'OddsRatio_working_3-way'!M900)-('OddsRatio_working_3-way'!L900*'OddsRatio_working_3-way'!M900)+('OddsRatio_working_3-way'!K900*'OddsRatio_working_3-way'!L900*'OddsRatio_working_3-way'!M900)-1</f>
        <v>#VALUE!</v>
      </c>
      <c r="O900" s="11">
        <f>0</f>
        <v>0</v>
      </c>
      <c r="P900" s="11" t="e">
        <f>('OddsRatio_working_3-way'!K900*'OddsRatio_working_3-way'!L900)+('OddsRatio_working_3-way'!K900*'OddsRatio_working_3-way'!M900)+('OddsRatio_working_3-way'!L900*'OddsRatio_working_3-way'!M900)-(3*'OddsRatio_working_3-way'!K900*'OddsRatio_working_3-way'!L900*'OddsRatio_working_3-way'!M900)</f>
        <v>#VALUE!</v>
      </c>
      <c r="Q900" s="11" t="e">
        <f>2*'OddsRatio_working_3-way'!K900*'OddsRatio_working_3-way'!L900*'OddsRatio_working_3-way'!M900</f>
        <v>#VALUE!</v>
      </c>
      <c r="R900" s="11" t="e">
        <f t="shared" ref="R900:R963" si="205">O900/N900</f>
        <v>#VALUE!</v>
      </c>
      <c r="S900" s="11" t="e">
        <f t="shared" ref="S900:S963" si="206">P900/N900</f>
        <v>#VALUE!</v>
      </c>
      <c r="T900" s="11" t="e">
        <f t="shared" ref="T900:T963" si="207">Q900/N900</f>
        <v>#VALUE!</v>
      </c>
      <c r="U900" s="11" t="e">
        <f>'OddsRatio_working_3-way'!S900-'OddsRatio_working_3-way'!R900^2/3</f>
        <v>#VALUE!</v>
      </c>
      <c r="V900" s="11" t="e">
        <f>'OddsRatio_working_3-way'!S900*'OddsRatio_working_3-way'!R900/3-2*'OddsRatio_working_3-way'!R900^3/27-'OddsRatio_working_3-way'!T900</f>
        <v>#VALUE!</v>
      </c>
      <c r="W900" s="11" t="e">
        <f>'OddsRatio_working_3-way'!V900^2+4*'OddsRatio_working_3-way'!U900^3/27</f>
        <v>#VALUE!</v>
      </c>
      <c r="X900" s="11" t="e">
        <f>IF('OddsRatio_working_3-way'!W900&gt;0,IF(ABS('OddsRatio_working_3-way'!V900+SQRT('OddsRatio_working_3-way'!W900))/2&gt;0,ABS('OddsRatio_working_3-way'!V900+SQRT('OddsRatio_working_3-way'!W900))/2,ABS('OddsRatio_working_3-way'!V900-SQRT('OddsRatio_working_3-way'!W900))/2),SQRT(-'OddsRatio_working_3-way'!U900^3/27))</f>
        <v>#VALUE!</v>
      </c>
      <c r="Y900" s="11" t="e">
        <f>IF('OddsRatio_working_3-way'!W900&gt;=0,IF('OddsRatio_working_3-way'!V900+SQRT('OddsRatio_working_3-way'!W900)&gt;0,0,PI()),ACOS('OddsRatio_working_3-way'!V900/(2*'OddsRatio_working_3-way'!X900)))</f>
        <v>#VALUE!</v>
      </c>
      <c r="Z900" s="11" t="e">
        <f>'OddsRatio_working_3-way'!X900^(1/3)*COS('OddsRatio_working_3-way'!Y900/3)</f>
        <v>#VALUE!</v>
      </c>
      <c r="AA900" s="11" t="e">
        <f>'OddsRatio_working_3-way'!X900^(1/3)*COS(('OddsRatio_working_3-way'!Y900+2*PI())/3)</f>
        <v>#VALUE!</v>
      </c>
      <c r="AB900" s="11" t="e">
        <f>'OddsRatio_working_3-way'!X900^(1/3)*COS(('OddsRatio_working_3-way'!Y900+4*PI())/3)</f>
        <v>#VALUE!</v>
      </c>
      <c r="AC900" s="11" t="e">
        <f>'OddsRatio_working_3-way'!X900^(1/3)*SIN('OddsRatio_working_3-way'!Y900/3)</f>
        <v>#VALUE!</v>
      </c>
      <c r="AD900" s="11" t="e">
        <f>'OddsRatio_working_3-way'!X900^(1/3)*SIN(('OddsRatio_working_3-way'!Y900+2*PI())/3)</f>
        <v>#VALUE!</v>
      </c>
      <c r="AE900" s="11" t="e">
        <f>'OddsRatio_working_3-way'!X900^(1/3)*SIN(('OddsRatio_working_3-way'!Y900+4*PI())/3)</f>
        <v>#VALUE!</v>
      </c>
      <c r="AF900" s="11" t="e">
        <f>-'OddsRatio_working_3-way'!U900/(3*'OddsRatio_working_3-way'!X900^(1/3))*COS(('OddsRatio_working_3-way'!Y900)/3)</f>
        <v>#VALUE!</v>
      </c>
      <c r="AG900" s="11" t="e">
        <f>-'OddsRatio_working_3-way'!U900/(3*'OddsRatio_working_3-way'!X900^(1/3))*COS(('OddsRatio_working_3-way'!Y900+2*PI())/3)</f>
        <v>#VALUE!</v>
      </c>
      <c r="AH900" s="11" t="e">
        <f>-'OddsRatio_working_3-way'!U900/(3*'OddsRatio_working_3-way'!X900^(1/3))*COS(('OddsRatio_working_3-way'!Y900+4*PI())/3)</f>
        <v>#VALUE!</v>
      </c>
      <c r="AI900" s="11" t="e">
        <f>'OddsRatio_working_3-way'!U900/(3*'OddsRatio_working_3-way'!X900^(1/3))*SIN(('OddsRatio_working_3-way'!Y900)/3)</f>
        <v>#VALUE!</v>
      </c>
      <c r="AJ900" s="11" t="e">
        <f>'OddsRatio_working_3-way'!U900/(3*'OddsRatio_working_3-way'!X900^(1/3))*SIN(('OddsRatio_working_3-way'!Y900+2*PI())/3)</f>
        <v>#VALUE!</v>
      </c>
      <c r="AK900" s="11" t="e">
        <f>'OddsRatio_working_3-way'!U900/(3*'OddsRatio_working_3-way'!X900^(1/3))*SIN(('OddsRatio_working_3-way'!Y900+4*PI())/3)</f>
        <v>#VALUE!</v>
      </c>
      <c r="AL900" s="11" t="e">
        <f>'OddsRatio_working_3-way'!Z900+'OddsRatio_working_3-way'!AF900</f>
        <v>#VALUE!</v>
      </c>
      <c r="AM900" s="11" t="e">
        <f>'OddsRatio_working_3-way'!AA900+'OddsRatio_working_3-way'!AG900</f>
        <v>#VALUE!</v>
      </c>
      <c r="AN900" s="11" t="e">
        <f>'OddsRatio_working_3-way'!AB900+'OddsRatio_working_3-way'!AH900</f>
        <v>#VALUE!</v>
      </c>
      <c r="AO900" s="11" t="e">
        <f>'OddsRatio_working_3-way'!AC900+'OddsRatio_working_3-way'!AI900</f>
        <v>#VALUE!</v>
      </c>
      <c r="AP900" s="11" t="e">
        <f>'OddsRatio_working_3-way'!AD900+'OddsRatio_working_3-way'!AJ900</f>
        <v>#VALUE!</v>
      </c>
      <c r="AQ900" s="11" t="e">
        <f>'OddsRatio_working_3-way'!AE900+'OddsRatio_working_3-way'!AK900</f>
        <v>#VALUE!</v>
      </c>
      <c r="AR900" s="10" t="str">
        <f>IF(A900="","",IF(('OddsRatio_working_3-way'!X900=0),IF(Q900&gt;0,-Q900^(1/3),(-Q900)^(1/3)),'OddsRatio_working_3-way'!AL900-'OddsRatio_working_3-way'!R900/3))</f>
        <v/>
      </c>
      <c r="AS900" s="11" t="e">
        <f>IF(('OddsRatio_working_3-way'!X900=0),IF(Q900&gt;0,-Q900^(1/3),(-Q900)^(1/3)),'OddsRatio_working_3-way'!AM900-'OddsRatio_working_3-way'!R900/3)</f>
        <v>#VALUE!</v>
      </c>
      <c r="AT900" s="11" t="e">
        <f>IF(('OddsRatio_working_3-way'!X900=0),IF(Q900&gt;0,-Q900^(1/3),(-Q900)^(1/3)),'OddsRatio_working_3-way'!AN900-'OddsRatio_working_3-way'!R900/3)</f>
        <v>#VALUE!</v>
      </c>
      <c r="AU900" s="11" t="e">
        <f>IF(('OddsRatio_working_3-way'!X900=0),0,'OddsRatio_working_3-way'!AO900)</f>
        <v>#VALUE!</v>
      </c>
      <c r="AV900" s="11" t="e">
        <f>IF(('OddsRatio_working_3-way'!X900=0),0,'OddsRatio_working_3-way'!AP900)</f>
        <v>#VALUE!</v>
      </c>
      <c r="AW900" s="11" t="e">
        <f>IF(('OddsRatio_working_3-way'!X900=0),0,'OddsRatio_working_3-way'!AQ900)</f>
        <v>#VALUE!</v>
      </c>
    </row>
    <row r="901" spans="1:4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9" t="e">
        <f t="shared" si="195"/>
        <v>#VALUE!</v>
      </c>
      <c r="E901" s="9" t="e">
        <f t="shared" si="196"/>
        <v>#VALUE!</v>
      </c>
      <c r="F901" s="9" t="e">
        <f t="shared" si="197"/>
        <v>#VALUE!</v>
      </c>
      <c r="G901" s="9" t="str">
        <f t="shared" si="198"/>
        <v/>
      </c>
      <c r="H901" s="9" t="str">
        <f t="shared" si="199"/>
        <v/>
      </c>
      <c r="I901" s="9" t="str">
        <f t="shared" si="200"/>
        <v/>
      </c>
      <c r="J901" s="9" t="str">
        <f t="shared" si="201"/>
        <v/>
      </c>
      <c r="K901" s="11" t="e">
        <f t="shared" si="202"/>
        <v>#VALUE!</v>
      </c>
      <c r="L901" s="11" t="e">
        <f t="shared" si="203"/>
        <v>#VALUE!</v>
      </c>
      <c r="M901" s="11" t="e">
        <f t="shared" si="204"/>
        <v>#VALUE!</v>
      </c>
      <c r="N901" s="11" t="e">
        <f>'OddsRatio_working_3-way'!K901+'OddsRatio_working_3-way'!L901+'OddsRatio_working_3-way'!M901-('OddsRatio_working_3-way'!K901*'OddsRatio_working_3-way'!L901)-('OddsRatio_working_3-way'!K901*'OddsRatio_working_3-way'!M901)-('OddsRatio_working_3-way'!L901*'OddsRatio_working_3-way'!M901)+('OddsRatio_working_3-way'!K901*'OddsRatio_working_3-way'!L901*'OddsRatio_working_3-way'!M901)-1</f>
        <v>#VALUE!</v>
      </c>
      <c r="O901" s="11">
        <f>0</f>
        <v>0</v>
      </c>
      <c r="P901" s="11" t="e">
        <f>('OddsRatio_working_3-way'!K901*'OddsRatio_working_3-way'!L901)+('OddsRatio_working_3-way'!K901*'OddsRatio_working_3-way'!M901)+('OddsRatio_working_3-way'!L901*'OddsRatio_working_3-way'!M901)-(3*'OddsRatio_working_3-way'!K901*'OddsRatio_working_3-way'!L901*'OddsRatio_working_3-way'!M901)</f>
        <v>#VALUE!</v>
      </c>
      <c r="Q901" s="11" t="e">
        <f>2*'OddsRatio_working_3-way'!K901*'OddsRatio_working_3-way'!L901*'OddsRatio_working_3-way'!M901</f>
        <v>#VALUE!</v>
      </c>
      <c r="R901" s="11" t="e">
        <f t="shared" si="205"/>
        <v>#VALUE!</v>
      </c>
      <c r="S901" s="11" t="e">
        <f t="shared" si="206"/>
        <v>#VALUE!</v>
      </c>
      <c r="T901" s="11" t="e">
        <f t="shared" si="207"/>
        <v>#VALUE!</v>
      </c>
      <c r="U901" s="11" t="e">
        <f>'OddsRatio_working_3-way'!S901-'OddsRatio_working_3-way'!R901^2/3</f>
        <v>#VALUE!</v>
      </c>
      <c r="V901" s="11" t="e">
        <f>'OddsRatio_working_3-way'!S901*'OddsRatio_working_3-way'!R901/3-2*'OddsRatio_working_3-way'!R901^3/27-'OddsRatio_working_3-way'!T901</f>
        <v>#VALUE!</v>
      </c>
      <c r="W901" s="11" t="e">
        <f>'OddsRatio_working_3-way'!V901^2+4*'OddsRatio_working_3-way'!U901^3/27</f>
        <v>#VALUE!</v>
      </c>
      <c r="X901" s="11" t="e">
        <f>IF('OddsRatio_working_3-way'!W901&gt;0,IF(ABS('OddsRatio_working_3-way'!V901+SQRT('OddsRatio_working_3-way'!W901))/2&gt;0,ABS('OddsRatio_working_3-way'!V901+SQRT('OddsRatio_working_3-way'!W901))/2,ABS('OddsRatio_working_3-way'!V901-SQRT('OddsRatio_working_3-way'!W901))/2),SQRT(-'OddsRatio_working_3-way'!U901^3/27))</f>
        <v>#VALUE!</v>
      </c>
      <c r="Y901" s="11" t="e">
        <f>IF('OddsRatio_working_3-way'!W901&gt;=0,IF('OddsRatio_working_3-way'!V901+SQRT('OddsRatio_working_3-way'!W901)&gt;0,0,PI()),ACOS('OddsRatio_working_3-way'!V901/(2*'OddsRatio_working_3-way'!X901)))</f>
        <v>#VALUE!</v>
      </c>
      <c r="Z901" s="11" t="e">
        <f>'OddsRatio_working_3-way'!X901^(1/3)*COS('OddsRatio_working_3-way'!Y901/3)</f>
        <v>#VALUE!</v>
      </c>
      <c r="AA901" s="11" t="e">
        <f>'OddsRatio_working_3-way'!X901^(1/3)*COS(('OddsRatio_working_3-way'!Y901+2*PI())/3)</f>
        <v>#VALUE!</v>
      </c>
      <c r="AB901" s="11" t="e">
        <f>'OddsRatio_working_3-way'!X901^(1/3)*COS(('OddsRatio_working_3-way'!Y901+4*PI())/3)</f>
        <v>#VALUE!</v>
      </c>
      <c r="AC901" s="11" t="e">
        <f>'OddsRatio_working_3-way'!X901^(1/3)*SIN('OddsRatio_working_3-way'!Y901/3)</f>
        <v>#VALUE!</v>
      </c>
      <c r="AD901" s="11" t="e">
        <f>'OddsRatio_working_3-way'!X901^(1/3)*SIN(('OddsRatio_working_3-way'!Y901+2*PI())/3)</f>
        <v>#VALUE!</v>
      </c>
      <c r="AE901" s="11" t="e">
        <f>'OddsRatio_working_3-way'!X901^(1/3)*SIN(('OddsRatio_working_3-way'!Y901+4*PI())/3)</f>
        <v>#VALUE!</v>
      </c>
      <c r="AF901" s="11" t="e">
        <f>-'OddsRatio_working_3-way'!U901/(3*'OddsRatio_working_3-way'!X901^(1/3))*COS(('OddsRatio_working_3-way'!Y901)/3)</f>
        <v>#VALUE!</v>
      </c>
      <c r="AG901" s="11" t="e">
        <f>-'OddsRatio_working_3-way'!U901/(3*'OddsRatio_working_3-way'!X901^(1/3))*COS(('OddsRatio_working_3-way'!Y901+2*PI())/3)</f>
        <v>#VALUE!</v>
      </c>
      <c r="AH901" s="11" t="e">
        <f>-'OddsRatio_working_3-way'!U901/(3*'OddsRatio_working_3-way'!X901^(1/3))*COS(('OddsRatio_working_3-way'!Y901+4*PI())/3)</f>
        <v>#VALUE!</v>
      </c>
      <c r="AI901" s="11" t="e">
        <f>'OddsRatio_working_3-way'!U901/(3*'OddsRatio_working_3-way'!X901^(1/3))*SIN(('OddsRatio_working_3-way'!Y901)/3)</f>
        <v>#VALUE!</v>
      </c>
      <c r="AJ901" s="11" t="e">
        <f>'OddsRatio_working_3-way'!U901/(3*'OddsRatio_working_3-way'!X901^(1/3))*SIN(('OddsRatio_working_3-way'!Y901+2*PI())/3)</f>
        <v>#VALUE!</v>
      </c>
      <c r="AK901" s="11" t="e">
        <f>'OddsRatio_working_3-way'!U901/(3*'OddsRatio_working_3-way'!X901^(1/3))*SIN(('OddsRatio_working_3-way'!Y901+4*PI())/3)</f>
        <v>#VALUE!</v>
      </c>
      <c r="AL901" s="11" t="e">
        <f>'OddsRatio_working_3-way'!Z901+'OddsRatio_working_3-way'!AF901</f>
        <v>#VALUE!</v>
      </c>
      <c r="AM901" s="11" t="e">
        <f>'OddsRatio_working_3-way'!AA901+'OddsRatio_working_3-way'!AG901</f>
        <v>#VALUE!</v>
      </c>
      <c r="AN901" s="11" t="e">
        <f>'OddsRatio_working_3-way'!AB901+'OddsRatio_working_3-way'!AH901</f>
        <v>#VALUE!</v>
      </c>
      <c r="AO901" s="11" t="e">
        <f>'OddsRatio_working_3-way'!AC901+'OddsRatio_working_3-way'!AI901</f>
        <v>#VALUE!</v>
      </c>
      <c r="AP901" s="11" t="e">
        <f>'OddsRatio_working_3-way'!AD901+'OddsRatio_working_3-way'!AJ901</f>
        <v>#VALUE!</v>
      </c>
      <c r="AQ901" s="11" t="e">
        <f>'OddsRatio_working_3-way'!AE901+'OddsRatio_working_3-way'!AK901</f>
        <v>#VALUE!</v>
      </c>
      <c r="AR901" s="10" t="str">
        <f>IF(A901="","",IF(('OddsRatio_working_3-way'!X901=0),IF(Q901&gt;0,-Q901^(1/3),(-Q901)^(1/3)),'OddsRatio_working_3-way'!AL901-'OddsRatio_working_3-way'!R901/3))</f>
        <v/>
      </c>
      <c r="AS901" s="11" t="e">
        <f>IF(('OddsRatio_working_3-way'!X901=0),IF(Q901&gt;0,-Q901^(1/3),(-Q901)^(1/3)),'OddsRatio_working_3-way'!AM901-'OddsRatio_working_3-way'!R901/3)</f>
        <v>#VALUE!</v>
      </c>
      <c r="AT901" s="11" t="e">
        <f>IF(('OddsRatio_working_3-way'!X901=0),IF(Q901&gt;0,-Q901^(1/3),(-Q901)^(1/3)),'OddsRatio_working_3-way'!AN901-'OddsRatio_working_3-way'!R901/3)</f>
        <v>#VALUE!</v>
      </c>
      <c r="AU901" s="11" t="e">
        <f>IF(('OddsRatio_working_3-way'!X901=0),0,'OddsRatio_working_3-way'!AO901)</f>
        <v>#VALUE!</v>
      </c>
      <c r="AV901" s="11" t="e">
        <f>IF(('OddsRatio_working_3-way'!X901=0),0,'OddsRatio_working_3-way'!AP901)</f>
        <v>#VALUE!</v>
      </c>
      <c r="AW901" s="11" t="e">
        <f>IF(('OddsRatio_working_3-way'!X901=0),0,'OddsRatio_working_3-way'!AQ901)</f>
        <v>#VALUE!</v>
      </c>
    </row>
    <row r="902" spans="1:4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9" t="e">
        <f t="shared" si="195"/>
        <v>#VALUE!</v>
      </c>
      <c r="E902" s="9" t="e">
        <f t="shared" si="196"/>
        <v>#VALUE!</v>
      </c>
      <c r="F902" s="9" t="e">
        <f t="shared" si="197"/>
        <v>#VALUE!</v>
      </c>
      <c r="G902" s="9" t="str">
        <f t="shared" si="198"/>
        <v/>
      </c>
      <c r="H902" s="9" t="str">
        <f t="shared" si="199"/>
        <v/>
      </c>
      <c r="I902" s="9" t="str">
        <f t="shared" si="200"/>
        <v/>
      </c>
      <c r="J902" s="9" t="str">
        <f t="shared" si="201"/>
        <v/>
      </c>
      <c r="K902" s="11" t="e">
        <f t="shared" si="202"/>
        <v>#VALUE!</v>
      </c>
      <c r="L902" s="11" t="e">
        <f t="shared" si="203"/>
        <v>#VALUE!</v>
      </c>
      <c r="M902" s="11" t="e">
        <f t="shared" si="204"/>
        <v>#VALUE!</v>
      </c>
      <c r="N902" s="11" t="e">
        <f>'OddsRatio_working_3-way'!K902+'OddsRatio_working_3-way'!L902+'OddsRatio_working_3-way'!M902-('OddsRatio_working_3-way'!K902*'OddsRatio_working_3-way'!L902)-('OddsRatio_working_3-way'!K902*'OddsRatio_working_3-way'!M902)-('OddsRatio_working_3-way'!L902*'OddsRatio_working_3-way'!M902)+('OddsRatio_working_3-way'!K902*'OddsRatio_working_3-way'!L902*'OddsRatio_working_3-way'!M902)-1</f>
        <v>#VALUE!</v>
      </c>
      <c r="O902" s="11">
        <f>0</f>
        <v>0</v>
      </c>
      <c r="P902" s="11" t="e">
        <f>('OddsRatio_working_3-way'!K902*'OddsRatio_working_3-way'!L902)+('OddsRatio_working_3-way'!K902*'OddsRatio_working_3-way'!M902)+('OddsRatio_working_3-way'!L902*'OddsRatio_working_3-way'!M902)-(3*'OddsRatio_working_3-way'!K902*'OddsRatio_working_3-way'!L902*'OddsRatio_working_3-way'!M902)</f>
        <v>#VALUE!</v>
      </c>
      <c r="Q902" s="11" t="e">
        <f>2*'OddsRatio_working_3-way'!K902*'OddsRatio_working_3-way'!L902*'OddsRatio_working_3-way'!M902</f>
        <v>#VALUE!</v>
      </c>
      <c r="R902" s="11" t="e">
        <f t="shared" si="205"/>
        <v>#VALUE!</v>
      </c>
      <c r="S902" s="11" t="e">
        <f t="shared" si="206"/>
        <v>#VALUE!</v>
      </c>
      <c r="T902" s="11" t="e">
        <f t="shared" si="207"/>
        <v>#VALUE!</v>
      </c>
      <c r="U902" s="11" t="e">
        <f>'OddsRatio_working_3-way'!S902-'OddsRatio_working_3-way'!R902^2/3</f>
        <v>#VALUE!</v>
      </c>
      <c r="V902" s="11" t="e">
        <f>'OddsRatio_working_3-way'!S902*'OddsRatio_working_3-way'!R902/3-2*'OddsRatio_working_3-way'!R902^3/27-'OddsRatio_working_3-way'!T902</f>
        <v>#VALUE!</v>
      </c>
      <c r="W902" s="11" t="e">
        <f>'OddsRatio_working_3-way'!V902^2+4*'OddsRatio_working_3-way'!U902^3/27</f>
        <v>#VALUE!</v>
      </c>
      <c r="X902" s="11" t="e">
        <f>IF('OddsRatio_working_3-way'!W902&gt;0,IF(ABS('OddsRatio_working_3-way'!V902+SQRT('OddsRatio_working_3-way'!W902))/2&gt;0,ABS('OddsRatio_working_3-way'!V902+SQRT('OddsRatio_working_3-way'!W902))/2,ABS('OddsRatio_working_3-way'!V902-SQRT('OddsRatio_working_3-way'!W902))/2),SQRT(-'OddsRatio_working_3-way'!U902^3/27))</f>
        <v>#VALUE!</v>
      </c>
      <c r="Y902" s="11" t="e">
        <f>IF('OddsRatio_working_3-way'!W902&gt;=0,IF('OddsRatio_working_3-way'!V902+SQRT('OddsRatio_working_3-way'!W902)&gt;0,0,PI()),ACOS('OddsRatio_working_3-way'!V902/(2*'OddsRatio_working_3-way'!X902)))</f>
        <v>#VALUE!</v>
      </c>
      <c r="Z902" s="11" t="e">
        <f>'OddsRatio_working_3-way'!X902^(1/3)*COS('OddsRatio_working_3-way'!Y902/3)</f>
        <v>#VALUE!</v>
      </c>
      <c r="AA902" s="11" t="e">
        <f>'OddsRatio_working_3-way'!X902^(1/3)*COS(('OddsRatio_working_3-way'!Y902+2*PI())/3)</f>
        <v>#VALUE!</v>
      </c>
      <c r="AB902" s="11" t="e">
        <f>'OddsRatio_working_3-way'!X902^(1/3)*COS(('OddsRatio_working_3-way'!Y902+4*PI())/3)</f>
        <v>#VALUE!</v>
      </c>
      <c r="AC902" s="11" t="e">
        <f>'OddsRatio_working_3-way'!X902^(1/3)*SIN('OddsRatio_working_3-way'!Y902/3)</f>
        <v>#VALUE!</v>
      </c>
      <c r="AD902" s="11" t="e">
        <f>'OddsRatio_working_3-way'!X902^(1/3)*SIN(('OddsRatio_working_3-way'!Y902+2*PI())/3)</f>
        <v>#VALUE!</v>
      </c>
      <c r="AE902" s="11" t="e">
        <f>'OddsRatio_working_3-way'!X902^(1/3)*SIN(('OddsRatio_working_3-way'!Y902+4*PI())/3)</f>
        <v>#VALUE!</v>
      </c>
      <c r="AF902" s="11" t="e">
        <f>-'OddsRatio_working_3-way'!U902/(3*'OddsRatio_working_3-way'!X902^(1/3))*COS(('OddsRatio_working_3-way'!Y902)/3)</f>
        <v>#VALUE!</v>
      </c>
      <c r="AG902" s="11" t="e">
        <f>-'OddsRatio_working_3-way'!U902/(3*'OddsRatio_working_3-way'!X902^(1/3))*COS(('OddsRatio_working_3-way'!Y902+2*PI())/3)</f>
        <v>#VALUE!</v>
      </c>
      <c r="AH902" s="11" t="e">
        <f>-'OddsRatio_working_3-way'!U902/(3*'OddsRatio_working_3-way'!X902^(1/3))*COS(('OddsRatio_working_3-way'!Y902+4*PI())/3)</f>
        <v>#VALUE!</v>
      </c>
      <c r="AI902" s="11" t="e">
        <f>'OddsRatio_working_3-way'!U902/(3*'OddsRatio_working_3-way'!X902^(1/3))*SIN(('OddsRatio_working_3-way'!Y902)/3)</f>
        <v>#VALUE!</v>
      </c>
      <c r="AJ902" s="11" t="e">
        <f>'OddsRatio_working_3-way'!U902/(3*'OddsRatio_working_3-way'!X902^(1/3))*SIN(('OddsRatio_working_3-way'!Y902+2*PI())/3)</f>
        <v>#VALUE!</v>
      </c>
      <c r="AK902" s="11" t="e">
        <f>'OddsRatio_working_3-way'!U902/(3*'OddsRatio_working_3-way'!X902^(1/3))*SIN(('OddsRatio_working_3-way'!Y902+4*PI())/3)</f>
        <v>#VALUE!</v>
      </c>
      <c r="AL902" s="11" t="e">
        <f>'OddsRatio_working_3-way'!Z902+'OddsRatio_working_3-way'!AF902</f>
        <v>#VALUE!</v>
      </c>
      <c r="AM902" s="11" t="e">
        <f>'OddsRatio_working_3-way'!AA902+'OddsRatio_working_3-way'!AG902</f>
        <v>#VALUE!</v>
      </c>
      <c r="AN902" s="11" t="e">
        <f>'OddsRatio_working_3-way'!AB902+'OddsRatio_working_3-way'!AH902</f>
        <v>#VALUE!</v>
      </c>
      <c r="AO902" s="11" t="e">
        <f>'OddsRatio_working_3-way'!AC902+'OddsRatio_working_3-way'!AI902</f>
        <v>#VALUE!</v>
      </c>
      <c r="AP902" s="11" t="e">
        <f>'OddsRatio_working_3-way'!AD902+'OddsRatio_working_3-way'!AJ902</f>
        <v>#VALUE!</v>
      </c>
      <c r="AQ902" s="11" t="e">
        <f>'OddsRatio_working_3-way'!AE902+'OddsRatio_working_3-way'!AK902</f>
        <v>#VALUE!</v>
      </c>
      <c r="AR902" s="10" t="str">
        <f>IF(A902="","",IF(('OddsRatio_working_3-way'!X902=0),IF(Q902&gt;0,-Q902^(1/3),(-Q902)^(1/3)),'OddsRatio_working_3-way'!AL902-'OddsRatio_working_3-way'!R902/3))</f>
        <v/>
      </c>
      <c r="AS902" s="11" t="e">
        <f>IF(('OddsRatio_working_3-way'!X902=0),IF(Q902&gt;0,-Q902^(1/3),(-Q902)^(1/3)),'OddsRatio_working_3-way'!AM902-'OddsRatio_working_3-way'!R902/3)</f>
        <v>#VALUE!</v>
      </c>
      <c r="AT902" s="11" t="e">
        <f>IF(('OddsRatio_working_3-way'!X902=0),IF(Q902&gt;0,-Q902^(1/3),(-Q902)^(1/3)),'OddsRatio_working_3-way'!AN902-'OddsRatio_working_3-way'!R902/3)</f>
        <v>#VALUE!</v>
      </c>
      <c r="AU902" s="11" t="e">
        <f>IF(('OddsRatio_working_3-way'!X902=0),0,'OddsRatio_working_3-way'!AO902)</f>
        <v>#VALUE!</v>
      </c>
      <c r="AV902" s="11" t="e">
        <f>IF(('OddsRatio_working_3-way'!X902=0),0,'OddsRatio_working_3-way'!AP902)</f>
        <v>#VALUE!</v>
      </c>
      <c r="AW902" s="11" t="e">
        <f>IF(('OddsRatio_working_3-way'!X902=0),0,'OddsRatio_working_3-way'!AQ902)</f>
        <v>#VALUE!</v>
      </c>
    </row>
    <row r="903" spans="1:4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9" t="e">
        <f t="shared" si="195"/>
        <v>#VALUE!</v>
      </c>
      <c r="E903" s="9" t="e">
        <f t="shared" si="196"/>
        <v>#VALUE!</v>
      </c>
      <c r="F903" s="9" t="e">
        <f t="shared" si="197"/>
        <v>#VALUE!</v>
      </c>
      <c r="G903" s="9" t="str">
        <f t="shared" si="198"/>
        <v/>
      </c>
      <c r="H903" s="9" t="str">
        <f t="shared" si="199"/>
        <v/>
      </c>
      <c r="I903" s="9" t="str">
        <f t="shared" si="200"/>
        <v/>
      </c>
      <c r="J903" s="9" t="str">
        <f t="shared" si="201"/>
        <v/>
      </c>
      <c r="K903" s="11" t="e">
        <f t="shared" si="202"/>
        <v>#VALUE!</v>
      </c>
      <c r="L903" s="11" t="e">
        <f t="shared" si="203"/>
        <v>#VALUE!</v>
      </c>
      <c r="M903" s="11" t="e">
        <f t="shared" si="204"/>
        <v>#VALUE!</v>
      </c>
      <c r="N903" s="11" t="e">
        <f>'OddsRatio_working_3-way'!K903+'OddsRatio_working_3-way'!L903+'OddsRatio_working_3-way'!M903-('OddsRatio_working_3-way'!K903*'OddsRatio_working_3-way'!L903)-('OddsRatio_working_3-way'!K903*'OddsRatio_working_3-way'!M903)-('OddsRatio_working_3-way'!L903*'OddsRatio_working_3-way'!M903)+('OddsRatio_working_3-way'!K903*'OddsRatio_working_3-way'!L903*'OddsRatio_working_3-way'!M903)-1</f>
        <v>#VALUE!</v>
      </c>
      <c r="O903" s="11">
        <f>0</f>
        <v>0</v>
      </c>
      <c r="P903" s="11" t="e">
        <f>('OddsRatio_working_3-way'!K903*'OddsRatio_working_3-way'!L903)+('OddsRatio_working_3-way'!K903*'OddsRatio_working_3-way'!M903)+('OddsRatio_working_3-way'!L903*'OddsRatio_working_3-way'!M903)-(3*'OddsRatio_working_3-way'!K903*'OddsRatio_working_3-way'!L903*'OddsRatio_working_3-way'!M903)</f>
        <v>#VALUE!</v>
      </c>
      <c r="Q903" s="11" t="e">
        <f>2*'OddsRatio_working_3-way'!K903*'OddsRatio_working_3-way'!L903*'OddsRatio_working_3-way'!M903</f>
        <v>#VALUE!</v>
      </c>
      <c r="R903" s="11" t="e">
        <f t="shared" si="205"/>
        <v>#VALUE!</v>
      </c>
      <c r="S903" s="11" t="e">
        <f t="shared" si="206"/>
        <v>#VALUE!</v>
      </c>
      <c r="T903" s="11" t="e">
        <f t="shared" si="207"/>
        <v>#VALUE!</v>
      </c>
      <c r="U903" s="11" t="e">
        <f>'OddsRatio_working_3-way'!S903-'OddsRatio_working_3-way'!R903^2/3</f>
        <v>#VALUE!</v>
      </c>
      <c r="V903" s="11" t="e">
        <f>'OddsRatio_working_3-way'!S903*'OddsRatio_working_3-way'!R903/3-2*'OddsRatio_working_3-way'!R903^3/27-'OddsRatio_working_3-way'!T903</f>
        <v>#VALUE!</v>
      </c>
      <c r="W903" s="11" t="e">
        <f>'OddsRatio_working_3-way'!V903^2+4*'OddsRatio_working_3-way'!U903^3/27</f>
        <v>#VALUE!</v>
      </c>
      <c r="X903" s="11" t="e">
        <f>IF('OddsRatio_working_3-way'!W903&gt;0,IF(ABS('OddsRatio_working_3-way'!V903+SQRT('OddsRatio_working_3-way'!W903))/2&gt;0,ABS('OddsRatio_working_3-way'!V903+SQRT('OddsRatio_working_3-way'!W903))/2,ABS('OddsRatio_working_3-way'!V903-SQRT('OddsRatio_working_3-way'!W903))/2),SQRT(-'OddsRatio_working_3-way'!U903^3/27))</f>
        <v>#VALUE!</v>
      </c>
      <c r="Y903" s="11" t="e">
        <f>IF('OddsRatio_working_3-way'!W903&gt;=0,IF('OddsRatio_working_3-way'!V903+SQRT('OddsRatio_working_3-way'!W903)&gt;0,0,PI()),ACOS('OddsRatio_working_3-way'!V903/(2*'OddsRatio_working_3-way'!X903)))</f>
        <v>#VALUE!</v>
      </c>
      <c r="Z903" s="11" t="e">
        <f>'OddsRatio_working_3-way'!X903^(1/3)*COS('OddsRatio_working_3-way'!Y903/3)</f>
        <v>#VALUE!</v>
      </c>
      <c r="AA903" s="11" t="e">
        <f>'OddsRatio_working_3-way'!X903^(1/3)*COS(('OddsRatio_working_3-way'!Y903+2*PI())/3)</f>
        <v>#VALUE!</v>
      </c>
      <c r="AB903" s="11" t="e">
        <f>'OddsRatio_working_3-way'!X903^(1/3)*COS(('OddsRatio_working_3-way'!Y903+4*PI())/3)</f>
        <v>#VALUE!</v>
      </c>
      <c r="AC903" s="11" t="e">
        <f>'OddsRatio_working_3-way'!X903^(1/3)*SIN('OddsRatio_working_3-way'!Y903/3)</f>
        <v>#VALUE!</v>
      </c>
      <c r="AD903" s="11" t="e">
        <f>'OddsRatio_working_3-way'!X903^(1/3)*SIN(('OddsRatio_working_3-way'!Y903+2*PI())/3)</f>
        <v>#VALUE!</v>
      </c>
      <c r="AE903" s="11" t="e">
        <f>'OddsRatio_working_3-way'!X903^(1/3)*SIN(('OddsRatio_working_3-way'!Y903+4*PI())/3)</f>
        <v>#VALUE!</v>
      </c>
      <c r="AF903" s="11" t="e">
        <f>-'OddsRatio_working_3-way'!U903/(3*'OddsRatio_working_3-way'!X903^(1/3))*COS(('OddsRatio_working_3-way'!Y903)/3)</f>
        <v>#VALUE!</v>
      </c>
      <c r="AG903" s="11" t="e">
        <f>-'OddsRatio_working_3-way'!U903/(3*'OddsRatio_working_3-way'!X903^(1/3))*COS(('OddsRatio_working_3-way'!Y903+2*PI())/3)</f>
        <v>#VALUE!</v>
      </c>
      <c r="AH903" s="11" t="e">
        <f>-'OddsRatio_working_3-way'!U903/(3*'OddsRatio_working_3-way'!X903^(1/3))*COS(('OddsRatio_working_3-way'!Y903+4*PI())/3)</f>
        <v>#VALUE!</v>
      </c>
      <c r="AI903" s="11" t="e">
        <f>'OddsRatio_working_3-way'!U903/(3*'OddsRatio_working_3-way'!X903^(1/3))*SIN(('OddsRatio_working_3-way'!Y903)/3)</f>
        <v>#VALUE!</v>
      </c>
      <c r="AJ903" s="11" t="e">
        <f>'OddsRatio_working_3-way'!U903/(3*'OddsRatio_working_3-way'!X903^(1/3))*SIN(('OddsRatio_working_3-way'!Y903+2*PI())/3)</f>
        <v>#VALUE!</v>
      </c>
      <c r="AK903" s="11" t="e">
        <f>'OddsRatio_working_3-way'!U903/(3*'OddsRatio_working_3-way'!X903^(1/3))*SIN(('OddsRatio_working_3-way'!Y903+4*PI())/3)</f>
        <v>#VALUE!</v>
      </c>
      <c r="AL903" s="11" t="e">
        <f>'OddsRatio_working_3-way'!Z903+'OddsRatio_working_3-way'!AF903</f>
        <v>#VALUE!</v>
      </c>
      <c r="AM903" s="11" t="e">
        <f>'OddsRatio_working_3-way'!AA903+'OddsRatio_working_3-way'!AG903</f>
        <v>#VALUE!</v>
      </c>
      <c r="AN903" s="11" t="e">
        <f>'OddsRatio_working_3-way'!AB903+'OddsRatio_working_3-way'!AH903</f>
        <v>#VALUE!</v>
      </c>
      <c r="AO903" s="11" t="e">
        <f>'OddsRatio_working_3-way'!AC903+'OddsRatio_working_3-way'!AI903</f>
        <v>#VALUE!</v>
      </c>
      <c r="AP903" s="11" t="e">
        <f>'OddsRatio_working_3-way'!AD903+'OddsRatio_working_3-way'!AJ903</f>
        <v>#VALUE!</v>
      </c>
      <c r="AQ903" s="11" t="e">
        <f>'OddsRatio_working_3-way'!AE903+'OddsRatio_working_3-way'!AK903</f>
        <v>#VALUE!</v>
      </c>
      <c r="AR903" s="10" t="str">
        <f>IF(A903="","",IF(('OddsRatio_working_3-way'!X903=0),IF(Q903&gt;0,-Q903^(1/3),(-Q903)^(1/3)),'OddsRatio_working_3-way'!AL903-'OddsRatio_working_3-way'!R903/3))</f>
        <v/>
      </c>
      <c r="AS903" s="11" t="e">
        <f>IF(('OddsRatio_working_3-way'!X903=0),IF(Q903&gt;0,-Q903^(1/3),(-Q903)^(1/3)),'OddsRatio_working_3-way'!AM903-'OddsRatio_working_3-way'!R903/3)</f>
        <v>#VALUE!</v>
      </c>
      <c r="AT903" s="11" t="e">
        <f>IF(('OddsRatio_working_3-way'!X903=0),IF(Q903&gt;0,-Q903^(1/3),(-Q903)^(1/3)),'OddsRatio_working_3-way'!AN903-'OddsRatio_working_3-way'!R903/3)</f>
        <v>#VALUE!</v>
      </c>
      <c r="AU903" s="11" t="e">
        <f>IF(('OddsRatio_working_3-way'!X903=0),0,'OddsRatio_working_3-way'!AO903)</f>
        <v>#VALUE!</v>
      </c>
      <c r="AV903" s="11" t="e">
        <f>IF(('OddsRatio_working_3-way'!X903=0),0,'OddsRatio_working_3-way'!AP903)</f>
        <v>#VALUE!</v>
      </c>
      <c r="AW903" s="11" t="e">
        <f>IF(('OddsRatio_working_3-way'!X903=0),0,'OddsRatio_working_3-way'!AQ903)</f>
        <v>#VALUE!</v>
      </c>
    </row>
    <row r="904" spans="1:4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9" t="e">
        <f t="shared" si="195"/>
        <v>#VALUE!</v>
      </c>
      <c r="E904" s="9" t="e">
        <f t="shared" si="196"/>
        <v>#VALUE!</v>
      </c>
      <c r="F904" s="9" t="e">
        <f t="shared" si="197"/>
        <v>#VALUE!</v>
      </c>
      <c r="G904" s="9" t="str">
        <f t="shared" si="198"/>
        <v/>
      </c>
      <c r="H904" s="9" t="str">
        <f t="shared" si="199"/>
        <v/>
      </c>
      <c r="I904" s="9" t="str">
        <f t="shared" si="200"/>
        <v/>
      </c>
      <c r="J904" s="9" t="str">
        <f t="shared" si="201"/>
        <v/>
      </c>
      <c r="K904" s="11" t="e">
        <f t="shared" si="202"/>
        <v>#VALUE!</v>
      </c>
      <c r="L904" s="11" t="e">
        <f t="shared" si="203"/>
        <v>#VALUE!</v>
      </c>
      <c r="M904" s="11" t="e">
        <f t="shared" si="204"/>
        <v>#VALUE!</v>
      </c>
      <c r="N904" s="11" t="e">
        <f>'OddsRatio_working_3-way'!K904+'OddsRatio_working_3-way'!L904+'OddsRatio_working_3-way'!M904-('OddsRatio_working_3-way'!K904*'OddsRatio_working_3-way'!L904)-('OddsRatio_working_3-way'!K904*'OddsRatio_working_3-way'!M904)-('OddsRatio_working_3-way'!L904*'OddsRatio_working_3-way'!M904)+('OddsRatio_working_3-way'!K904*'OddsRatio_working_3-way'!L904*'OddsRatio_working_3-way'!M904)-1</f>
        <v>#VALUE!</v>
      </c>
      <c r="O904" s="11">
        <f>0</f>
        <v>0</v>
      </c>
      <c r="P904" s="11" t="e">
        <f>('OddsRatio_working_3-way'!K904*'OddsRatio_working_3-way'!L904)+('OddsRatio_working_3-way'!K904*'OddsRatio_working_3-way'!M904)+('OddsRatio_working_3-way'!L904*'OddsRatio_working_3-way'!M904)-(3*'OddsRatio_working_3-way'!K904*'OddsRatio_working_3-way'!L904*'OddsRatio_working_3-way'!M904)</f>
        <v>#VALUE!</v>
      </c>
      <c r="Q904" s="11" t="e">
        <f>2*'OddsRatio_working_3-way'!K904*'OddsRatio_working_3-way'!L904*'OddsRatio_working_3-way'!M904</f>
        <v>#VALUE!</v>
      </c>
      <c r="R904" s="11" t="e">
        <f t="shared" si="205"/>
        <v>#VALUE!</v>
      </c>
      <c r="S904" s="11" t="e">
        <f t="shared" si="206"/>
        <v>#VALUE!</v>
      </c>
      <c r="T904" s="11" t="e">
        <f t="shared" si="207"/>
        <v>#VALUE!</v>
      </c>
      <c r="U904" s="11" t="e">
        <f>'OddsRatio_working_3-way'!S904-'OddsRatio_working_3-way'!R904^2/3</f>
        <v>#VALUE!</v>
      </c>
      <c r="V904" s="11" t="e">
        <f>'OddsRatio_working_3-way'!S904*'OddsRatio_working_3-way'!R904/3-2*'OddsRatio_working_3-way'!R904^3/27-'OddsRatio_working_3-way'!T904</f>
        <v>#VALUE!</v>
      </c>
      <c r="W904" s="11" t="e">
        <f>'OddsRatio_working_3-way'!V904^2+4*'OddsRatio_working_3-way'!U904^3/27</f>
        <v>#VALUE!</v>
      </c>
      <c r="X904" s="11" t="e">
        <f>IF('OddsRatio_working_3-way'!W904&gt;0,IF(ABS('OddsRatio_working_3-way'!V904+SQRT('OddsRatio_working_3-way'!W904))/2&gt;0,ABS('OddsRatio_working_3-way'!V904+SQRT('OddsRatio_working_3-way'!W904))/2,ABS('OddsRatio_working_3-way'!V904-SQRT('OddsRatio_working_3-way'!W904))/2),SQRT(-'OddsRatio_working_3-way'!U904^3/27))</f>
        <v>#VALUE!</v>
      </c>
      <c r="Y904" s="11" t="e">
        <f>IF('OddsRatio_working_3-way'!W904&gt;=0,IF('OddsRatio_working_3-way'!V904+SQRT('OddsRatio_working_3-way'!W904)&gt;0,0,PI()),ACOS('OddsRatio_working_3-way'!V904/(2*'OddsRatio_working_3-way'!X904)))</f>
        <v>#VALUE!</v>
      </c>
      <c r="Z904" s="11" t="e">
        <f>'OddsRatio_working_3-way'!X904^(1/3)*COS('OddsRatio_working_3-way'!Y904/3)</f>
        <v>#VALUE!</v>
      </c>
      <c r="AA904" s="11" t="e">
        <f>'OddsRatio_working_3-way'!X904^(1/3)*COS(('OddsRatio_working_3-way'!Y904+2*PI())/3)</f>
        <v>#VALUE!</v>
      </c>
      <c r="AB904" s="11" t="e">
        <f>'OddsRatio_working_3-way'!X904^(1/3)*COS(('OddsRatio_working_3-way'!Y904+4*PI())/3)</f>
        <v>#VALUE!</v>
      </c>
      <c r="AC904" s="11" t="e">
        <f>'OddsRatio_working_3-way'!X904^(1/3)*SIN('OddsRatio_working_3-way'!Y904/3)</f>
        <v>#VALUE!</v>
      </c>
      <c r="AD904" s="11" t="e">
        <f>'OddsRatio_working_3-way'!X904^(1/3)*SIN(('OddsRatio_working_3-way'!Y904+2*PI())/3)</f>
        <v>#VALUE!</v>
      </c>
      <c r="AE904" s="11" t="e">
        <f>'OddsRatio_working_3-way'!X904^(1/3)*SIN(('OddsRatio_working_3-way'!Y904+4*PI())/3)</f>
        <v>#VALUE!</v>
      </c>
      <c r="AF904" s="11" t="e">
        <f>-'OddsRatio_working_3-way'!U904/(3*'OddsRatio_working_3-way'!X904^(1/3))*COS(('OddsRatio_working_3-way'!Y904)/3)</f>
        <v>#VALUE!</v>
      </c>
      <c r="AG904" s="11" t="e">
        <f>-'OddsRatio_working_3-way'!U904/(3*'OddsRatio_working_3-way'!X904^(1/3))*COS(('OddsRatio_working_3-way'!Y904+2*PI())/3)</f>
        <v>#VALUE!</v>
      </c>
      <c r="AH904" s="11" t="e">
        <f>-'OddsRatio_working_3-way'!U904/(3*'OddsRatio_working_3-way'!X904^(1/3))*COS(('OddsRatio_working_3-way'!Y904+4*PI())/3)</f>
        <v>#VALUE!</v>
      </c>
      <c r="AI904" s="11" t="e">
        <f>'OddsRatio_working_3-way'!U904/(3*'OddsRatio_working_3-way'!X904^(1/3))*SIN(('OddsRatio_working_3-way'!Y904)/3)</f>
        <v>#VALUE!</v>
      </c>
      <c r="AJ904" s="11" t="e">
        <f>'OddsRatio_working_3-way'!U904/(3*'OddsRatio_working_3-way'!X904^(1/3))*SIN(('OddsRatio_working_3-way'!Y904+2*PI())/3)</f>
        <v>#VALUE!</v>
      </c>
      <c r="AK904" s="11" t="e">
        <f>'OddsRatio_working_3-way'!U904/(3*'OddsRatio_working_3-way'!X904^(1/3))*SIN(('OddsRatio_working_3-way'!Y904+4*PI())/3)</f>
        <v>#VALUE!</v>
      </c>
      <c r="AL904" s="11" t="e">
        <f>'OddsRatio_working_3-way'!Z904+'OddsRatio_working_3-way'!AF904</f>
        <v>#VALUE!</v>
      </c>
      <c r="AM904" s="11" t="e">
        <f>'OddsRatio_working_3-way'!AA904+'OddsRatio_working_3-way'!AG904</f>
        <v>#VALUE!</v>
      </c>
      <c r="AN904" s="11" t="e">
        <f>'OddsRatio_working_3-way'!AB904+'OddsRatio_working_3-way'!AH904</f>
        <v>#VALUE!</v>
      </c>
      <c r="AO904" s="11" t="e">
        <f>'OddsRatio_working_3-way'!AC904+'OddsRatio_working_3-way'!AI904</f>
        <v>#VALUE!</v>
      </c>
      <c r="AP904" s="11" t="e">
        <f>'OddsRatio_working_3-way'!AD904+'OddsRatio_working_3-way'!AJ904</f>
        <v>#VALUE!</v>
      </c>
      <c r="AQ904" s="11" t="e">
        <f>'OddsRatio_working_3-way'!AE904+'OddsRatio_working_3-way'!AK904</f>
        <v>#VALUE!</v>
      </c>
      <c r="AR904" s="10" t="str">
        <f>IF(A904="","",IF(('OddsRatio_working_3-way'!X904=0),IF(Q904&gt;0,-Q904^(1/3),(-Q904)^(1/3)),'OddsRatio_working_3-way'!AL904-'OddsRatio_working_3-way'!R904/3))</f>
        <v/>
      </c>
      <c r="AS904" s="11" t="e">
        <f>IF(('OddsRatio_working_3-way'!X904=0),IF(Q904&gt;0,-Q904^(1/3),(-Q904)^(1/3)),'OddsRatio_working_3-way'!AM904-'OddsRatio_working_3-way'!R904/3)</f>
        <v>#VALUE!</v>
      </c>
      <c r="AT904" s="11" t="e">
        <f>IF(('OddsRatio_working_3-way'!X904=0),IF(Q904&gt;0,-Q904^(1/3),(-Q904)^(1/3)),'OddsRatio_working_3-way'!AN904-'OddsRatio_working_3-way'!R904/3)</f>
        <v>#VALUE!</v>
      </c>
      <c r="AU904" s="11" t="e">
        <f>IF(('OddsRatio_working_3-way'!X904=0),0,'OddsRatio_working_3-way'!AO904)</f>
        <v>#VALUE!</v>
      </c>
      <c r="AV904" s="11" t="e">
        <f>IF(('OddsRatio_working_3-way'!X904=0),0,'OddsRatio_working_3-way'!AP904)</f>
        <v>#VALUE!</v>
      </c>
      <c r="AW904" s="11" t="e">
        <f>IF(('OddsRatio_working_3-way'!X904=0),0,'OddsRatio_working_3-way'!AQ904)</f>
        <v>#VALUE!</v>
      </c>
    </row>
    <row r="905" spans="1:4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9" t="e">
        <f t="shared" si="195"/>
        <v>#VALUE!</v>
      </c>
      <c r="E905" s="9" t="e">
        <f t="shared" si="196"/>
        <v>#VALUE!</v>
      </c>
      <c r="F905" s="9" t="e">
        <f t="shared" si="197"/>
        <v>#VALUE!</v>
      </c>
      <c r="G905" s="9" t="str">
        <f t="shared" si="198"/>
        <v/>
      </c>
      <c r="H905" s="9" t="str">
        <f t="shared" si="199"/>
        <v/>
      </c>
      <c r="I905" s="9" t="str">
        <f t="shared" si="200"/>
        <v/>
      </c>
      <c r="J905" s="9" t="str">
        <f t="shared" si="201"/>
        <v/>
      </c>
      <c r="K905" s="11" t="e">
        <f t="shared" si="202"/>
        <v>#VALUE!</v>
      </c>
      <c r="L905" s="11" t="e">
        <f t="shared" si="203"/>
        <v>#VALUE!</v>
      </c>
      <c r="M905" s="11" t="e">
        <f t="shared" si="204"/>
        <v>#VALUE!</v>
      </c>
      <c r="N905" s="11" t="e">
        <f>'OddsRatio_working_3-way'!K905+'OddsRatio_working_3-way'!L905+'OddsRatio_working_3-way'!M905-('OddsRatio_working_3-way'!K905*'OddsRatio_working_3-way'!L905)-('OddsRatio_working_3-way'!K905*'OddsRatio_working_3-way'!M905)-('OddsRatio_working_3-way'!L905*'OddsRatio_working_3-way'!M905)+('OddsRatio_working_3-way'!K905*'OddsRatio_working_3-way'!L905*'OddsRatio_working_3-way'!M905)-1</f>
        <v>#VALUE!</v>
      </c>
      <c r="O905" s="11">
        <f>0</f>
        <v>0</v>
      </c>
      <c r="P905" s="11" t="e">
        <f>('OddsRatio_working_3-way'!K905*'OddsRatio_working_3-way'!L905)+('OddsRatio_working_3-way'!K905*'OddsRatio_working_3-way'!M905)+('OddsRatio_working_3-way'!L905*'OddsRatio_working_3-way'!M905)-(3*'OddsRatio_working_3-way'!K905*'OddsRatio_working_3-way'!L905*'OddsRatio_working_3-way'!M905)</f>
        <v>#VALUE!</v>
      </c>
      <c r="Q905" s="11" t="e">
        <f>2*'OddsRatio_working_3-way'!K905*'OddsRatio_working_3-way'!L905*'OddsRatio_working_3-way'!M905</f>
        <v>#VALUE!</v>
      </c>
      <c r="R905" s="11" t="e">
        <f t="shared" si="205"/>
        <v>#VALUE!</v>
      </c>
      <c r="S905" s="11" t="e">
        <f t="shared" si="206"/>
        <v>#VALUE!</v>
      </c>
      <c r="T905" s="11" t="e">
        <f t="shared" si="207"/>
        <v>#VALUE!</v>
      </c>
      <c r="U905" s="11" t="e">
        <f>'OddsRatio_working_3-way'!S905-'OddsRatio_working_3-way'!R905^2/3</f>
        <v>#VALUE!</v>
      </c>
      <c r="V905" s="11" t="e">
        <f>'OddsRatio_working_3-way'!S905*'OddsRatio_working_3-way'!R905/3-2*'OddsRatio_working_3-way'!R905^3/27-'OddsRatio_working_3-way'!T905</f>
        <v>#VALUE!</v>
      </c>
      <c r="W905" s="11" t="e">
        <f>'OddsRatio_working_3-way'!V905^2+4*'OddsRatio_working_3-way'!U905^3/27</f>
        <v>#VALUE!</v>
      </c>
      <c r="X905" s="11" t="e">
        <f>IF('OddsRatio_working_3-way'!W905&gt;0,IF(ABS('OddsRatio_working_3-way'!V905+SQRT('OddsRatio_working_3-way'!W905))/2&gt;0,ABS('OddsRatio_working_3-way'!V905+SQRT('OddsRatio_working_3-way'!W905))/2,ABS('OddsRatio_working_3-way'!V905-SQRT('OddsRatio_working_3-way'!W905))/2),SQRT(-'OddsRatio_working_3-way'!U905^3/27))</f>
        <v>#VALUE!</v>
      </c>
      <c r="Y905" s="11" t="e">
        <f>IF('OddsRatio_working_3-way'!W905&gt;=0,IF('OddsRatio_working_3-way'!V905+SQRT('OddsRatio_working_3-way'!W905)&gt;0,0,PI()),ACOS('OddsRatio_working_3-way'!V905/(2*'OddsRatio_working_3-way'!X905)))</f>
        <v>#VALUE!</v>
      </c>
      <c r="Z905" s="11" t="e">
        <f>'OddsRatio_working_3-way'!X905^(1/3)*COS('OddsRatio_working_3-way'!Y905/3)</f>
        <v>#VALUE!</v>
      </c>
      <c r="AA905" s="11" t="e">
        <f>'OddsRatio_working_3-way'!X905^(1/3)*COS(('OddsRatio_working_3-way'!Y905+2*PI())/3)</f>
        <v>#VALUE!</v>
      </c>
      <c r="AB905" s="11" t="e">
        <f>'OddsRatio_working_3-way'!X905^(1/3)*COS(('OddsRatio_working_3-way'!Y905+4*PI())/3)</f>
        <v>#VALUE!</v>
      </c>
      <c r="AC905" s="11" t="e">
        <f>'OddsRatio_working_3-way'!X905^(1/3)*SIN('OddsRatio_working_3-way'!Y905/3)</f>
        <v>#VALUE!</v>
      </c>
      <c r="AD905" s="11" t="e">
        <f>'OddsRatio_working_3-way'!X905^(1/3)*SIN(('OddsRatio_working_3-way'!Y905+2*PI())/3)</f>
        <v>#VALUE!</v>
      </c>
      <c r="AE905" s="11" t="e">
        <f>'OddsRatio_working_3-way'!X905^(1/3)*SIN(('OddsRatio_working_3-way'!Y905+4*PI())/3)</f>
        <v>#VALUE!</v>
      </c>
      <c r="AF905" s="11" t="e">
        <f>-'OddsRatio_working_3-way'!U905/(3*'OddsRatio_working_3-way'!X905^(1/3))*COS(('OddsRatio_working_3-way'!Y905)/3)</f>
        <v>#VALUE!</v>
      </c>
      <c r="AG905" s="11" t="e">
        <f>-'OddsRatio_working_3-way'!U905/(3*'OddsRatio_working_3-way'!X905^(1/3))*COS(('OddsRatio_working_3-way'!Y905+2*PI())/3)</f>
        <v>#VALUE!</v>
      </c>
      <c r="AH905" s="11" t="e">
        <f>-'OddsRatio_working_3-way'!U905/(3*'OddsRatio_working_3-way'!X905^(1/3))*COS(('OddsRatio_working_3-way'!Y905+4*PI())/3)</f>
        <v>#VALUE!</v>
      </c>
      <c r="AI905" s="11" t="e">
        <f>'OddsRatio_working_3-way'!U905/(3*'OddsRatio_working_3-way'!X905^(1/3))*SIN(('OddsRatio_working_3-way'!Y905)/3)</f>
        <v>#VALUE!</v>
      </c>
      <c r="AJ905" s="11" t="e">
        <f>'OddsRatio_working_3-way'!U905/(3*'OddsRatio_working_3-way'!X905^(1/3))*SIN(('OddsRatio_working_3-way'!Y905+2*PI())/3)</f>
        <v>#VALUE!</v>
      </c>
      <c r="AK905" s="11" t="e">
        <f>'OddsRatio_working_3-way'!U905/(3*'OddsRatio_working_3-way'!X905^(1/3))*SIN(('OddsRatio_working_3-way'!Y905+4*PI())/3)</f>
        <v>#VALUE!</v>
      </c>
      <c r="AL905" s="11" t="e">
        <f>'OddsRatio_working_3-way'!Z905+'OddsRatio_working_3-way'!AF905</f>
        <v>#VALUE!</v>
      </c>
      <c r="AM905" s="11" t="e">
        <f>'OddsRatio_working_3-way'!AA905+'OddsRatio_working_3-way'!AG905</f>
        <v>#VALUE!</v>
      </c>
      <c r="AN905" s="11" t="e">
        <f>'OddsRatio_working_3-way'!AB905+'OddsRatio_working_3-way'!AH905</f>
        <v>#VALUE!</v>
      </c>
      <c r="AO905" s="11" t="e">
        <f>'OddsRatio_working_3-way'!AC905+'OddsRatio_working_3-way'!AI905</f>
        <v>#VALUE!</v>
      </c>
      <c r="AP905" s="11" t="e">
        <f>'OddsRatio_working_3-way'!AD905+'OddsRatio_working_3-way'!AJ905</f>
        <v>#VALUE!</v>
      </c>
      <c r="AQ905" s="11" t="e">
        <f>'OddsRatio_working_3-way'!AE905+'OddsRatio_working_3-way'!AK905</f>
        <v>#VALUE!</v>
      </c>
      <c r="AR905" s="10" t="str">
        <f>IF(A905="","",IF(('OddsRatio_working_3-way'!X905=0),IF(Q905&gt;0,-Q905^(1/3),(-Q905)^(1/3)),'OddsRatio_working_3-way'!AL905-'OddsRatio_working_3-way'!R905/3))</f>
        <v/>
      </c>
      <c r="AS905" s="11" t="e">
        <f>IF(('OddsRatio_working_3-way'!X905=0),IF(Q905&gt;0,-Q905^(1/3),(-Q905)^(1/3)),'OddsRatio_working_3-way'!AM905-'OddsRatio_working_3-way'!R905/3)</f>
        <v>#VALUE!</v>
      </c>
      <c r="AT905" s="11" t="e">
        <f>IF(('OddsRatio_working_3-way'!X905=0),IF(Q905&gt;0,-Q905^(1/3),(-Q905)^(1/3)),'OddsRatio_working_3-way'!AN905-'OddsRatio_working_3-way'!R905/3)</f>
        <v>#VALUE!</v>
      </c>
      <c r="AU905" s="11" t="e">
        <f>IF(('OddsRatio_working_3-way'!X905=0),0,'OddsRatio_working_3-way'!AO905)</f>
        <v>#VALUE!</v>
      </c>
      <c r="AV905" s="11" t="e">
        <f>IF(('OddsRatio_working_3-way'!X905=0),0,'OddsRatio_working_3-way'!AP905)</f>
        <v>#VALUE!</v>
      </c>
      <c r="AW905" s="11" t="e">
        <f>IF(('OddsRatio_working_3-way'!X905=0),0,'OddsRatio_working_3-way'!AQ905)</f>
        <v>#VALUE!</v>
      </c>
    </row>
    <row r="906" spans="1:4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9" t="e">
        <f t="shared" si="195"/>
        <v>#VALUE!</v>
      </c>
      <c r="E906" s="9" t="e">
        <f t="shared" si="196"/>
        <v>#VALUE!</v>
      </c>
      <c r="F906" s="9" t="e">
        <f t="shared" si="197"/>
        <v>#VALUE!</v>
      </c>
      <c r="G906" s="9" t="str">
        <f t="shared" si="198"/>
        <v/>
      </c>
      <c r="H906" s="9" t="str">
        <f t="shared" si="199"/>
        <v/>
      </c>
      <c r="I906" s="9" t="str">
        <f t="shared" si="200"/>
        <v/>
      </c>
      <c r="J906" s="9" t="str">
        <f t="shared" si="201"/>
        <v/>
      </c>
      <c r="K906" s="11" t="e">
        <f t="shared" si="202"/>
        <v>#VALUE!</v>
      </c>
      <c r="L906" s="11" t="e">
        <f t="shared" si="203"/>
        <v>#VALUE!</v>
      </c>
      <c r="M906" s="11" t="e">
        <f t="shared" si="204"/>
        <v>#VALUE!</v>
      </c>
      <c r="N906" s="11" t="e">
        <f>'OddsRatio_working_3-way'!K906+'OddsRatio_working_3-way'!L906+'OddsRatio_working_3-way'!M906-('OddsRatio_working_3-way'!K906*'OddsRatio_working_3-way'!L906)-('OddsRatio_working_3-way'!K906*'OddsRatio_working_3-way'!M906)-('OddsRatio_working_3-way'!L906*'OddsRatio_working_3-way'!M906)+('OddsRatio_working_3-way'!K906*'OddsRatio_working_3-way'!L906*'OddsRatio_working_3-way'!M906)-1</f>
        <v>#VALUE!</v>
      </c>
      <c r="O906" s="11">
        <f>0</f>
        <v>0</v>
      </c>
      <c r="P906" s="11" t="e">
        <f>('OddsRatio_working_3-way'!K906*'OddsRatio_working_3-way'!L906)+('OddsRatio_working_3-way'!K906*'OddsRatio_working_3-way'!M906)+('OddsRatio_working_3-way'!L906*'OddsRatio_working_3-way'!M906)-(3*'OddsRatio_working_3-way'!K906*'OddsRatio_working_3-way'!L906*'OddsRatio_working_3-way'!M906)</f>
        <v>#VALUE!</v>
      </c>
      <c r="Q906" s="11" t="e">
        <f>2*'OddsRatio_working_3-way'!K906*'OddsRatio_working_3-way'!L906*'OddsRatio_working_3-way'!M906</f>
        <v>#VALUE!</v>
      </c>
      <c r="R906" s="11" t="e">
        <f t="shared" si="205"/>
        <v>#VALUE!</v>
      </c>
      <c r="S906" s="11" t="e">
        <f t="shared" si="206"/>
        <v>#VALUE!</v>
      </c>
      <c r="T906" s="11" t="e">
        <f t="shared" si="207"/>
        <v>#VALUE!</v>
      </c>
      <c r="U906" s="11" t="e">
        <f>'OddsRatio_working_3-way'!S906-'OddsRatio_working_3-way'!R906^2/3</f>
        <v>#VALUE!</v>
      </c>
      <c r="V906" s="11" t="e">
        <f>'OddsRatio_working_3-way'!S906*'OddsRatio_working_3-way'!R906/3-2*'OddsRatio_working_3-way'!R906^3/27-'OddsRatio_working_3-way'!T906</f>
        <v>#VALUE!</v>
      </c>
      <c r="W906" s="11" t="e">
        <f>'OddsRatio_working_3-way'!V906^2+4*'OddsRatio_working_3-way'!U906^3/27</f>
        <v>#VALUE!</v>
      </c>
      <c r="X906" s="11" t="e">
        <f>IF('OddsRatio_working_3-way'!W906&gt;0,IF(ABS('OddsRatio_working_3-way'!V906+SQRT('OddsRatio_working_3-way'!W906))/2&gt;0,ABS('OddsRatio_working_3-way'!V906+SQRT('OddsRatio_working_3-way'!W906))/2,ABS('OddsRatio_working_3-way'!V906-SQRT('OddsRatio_working_3-way'!W906))/2),SQRT(-'OddsRatio_working_3-way'!U906^3/27))</f>
        <v>#VALUE!</v>
      </c>
      <c r="Y906" s="11" t="e">
        <f>IF('OddsRatio_working_3-way'!W906&gt;=0,IF('OddsRatio_working_3-way'!V906+SQRT('OddsRatio_working_3-way'!W906)&gt;0,0,PI()),ACOS('OddsRatio_working_3-way'!V906/(2*'OddsRatio_working_3-way'!X906)))</f>
        <v>#VALUE!</v>
      </c>
      <c r="Z906" s="11" t="e">
        <f>'OddsRatio_working_3-way'!X906^(1/3)*COS('OddsRatio_working_3-way'!Y906/3)</f>
        <v>#VALUE!</v>
      </c>
      <c r="AA906" s="11" t="e">
        <f>'OddsRatio_working_3-way'!X906^(1/3)*COS(('OddsRatio_working_3-way'!Y906+2*PI())/3)</f>
        <v>#VALUE!</v>
      </c>
      <c r="AB906" s="11" t="e">
        <f>'OddsRatio_working_3-way'!X906^(1/3)*COS(('OddsRatio_working_3-way'!Y906+4*PI())/3)</f>
        <v>#VALUE!</v>
      </c>
      <c r="AC906" s="11" t="e">
        <f>'OddsRatio_working_3-way'!X906^(1/3)*SIN('OddsRatio_working_3-way'!Y906/3)</f>
        <v>#VALUE!</v>
      </c>
      <c r="AD906" s="11" t="e">
        <f>'OddsRatio_working_3-way'!X906^(1/3)*SIN(('OddsRatio_working_3-way'!Y906+2*PI())/3)</f>
        <v>#VALUE!</v>
      </c>
      <c r="AE906" s="11" t="e">
        <f>'OddsRatio_working_3-way'!X906^(1/3)*SIN(('OddsRatio_working_3-way'!Y906+4*PI())/3)</f>
        <v>#VALUE!</v>
      </c>
      <c r="AF906" s="11" t="e">
        <f>-'OddsRatio_working_3-way'!U906/(3*'OddsRatio_working_3-way'!X906^(1/3))*COS(('OddsRatio_working_3-way'!Y906)/3)</f>
        <v>#VALUE!</v>
      </c>
      <c r="AG906" s="11" t="e">
        <f>-'OddsRatio_working_3-way'!U906/(3*'OddsRatio_working_3-way'!X906^(1/3))*COS(('OddsRatio_working_3-way'!Y906+2*PI())/3)</f>
        <v>#VALUE!</v>
      </c>
      <c r="AH906" s="11" t="e">
        <f>-'OddsRatio_working_3-way'!U906/(3*'OddsRatio_working_3-way'!X906^(1/3))*COS(('OddsRatio_working_3-way'!Y906+4*PI())/3)</f>
        <v>#VALUE!</v>
      </c>
      <c r="AI906" s="11" t="e">
        <f>'OddsRatio_working_3-way'!U906/(3*'OddsRatio_working_3-way'!X906^(1/3))*SIN(('OddsRatio_working_3-way'!Y906)/3)</f>
        <v>#VALUE!</v>
      </c>
      <c r="AJ906" s="11" t="e">
        <f>'OddsRatio_working_3-way'!U906/(3*'OddsRatio_working_3-way'!X906^(1/3))*SIN(('OddsRatio_working_3-way'!Y906+2*PI())/3)</f>
        <v>#VALUE!</v>
      </c>
      <c r="AK906" s="11" t="e">
        <f>'OddsRatio_working_3-way'!U906/(3*'OddsRatio_working_3-way'!X906^(1/3))*SIN(('OddsRatio_working_3-way'!Y906+4*PI())/3)</f>
        <v>#VALUE!</v>
      </c>
      <c r="AL906" s="11" t="e">
        <f>'OddsRatio_working_3-way'!Z906+'OddsRatio_working_3-way'!AF906</f>
        <v>#VALUE!</v>
      </c>
      <c r="AM906" s="11" t="e">
        <f>'OddsRatio_working_3-way'!AA906+'OddsRatio_working_3-way'!AG906</f>
        <v>#VALUE!</v>
      </c>
      <c r="AN906" s="11" t="e">
        <f>'OddsRatio_working_3-way'!AB906+'OddsRatio_working_3-way'!AH906</f>
        <v>#VALUE!</v>
      </c>
      <c r="AO906" s="11" t="e">
        <f>'OddsRatio_working_3-way'!AC906+'OddsRatio_working_3-way'!AI906</f>
        <v>#VALUE!</v>
      </c>
      <c r="AP906" s="11" t="e">
        <f>'OddsRatio_working_3-way'!AD906+'OddsRatio_working_3-way'!AJ906</f>
        <v>#VALUE!</v>
      </c>
      <c r="AQ906" s="11" t="e">
        <f>'OddsRatio_working_3-way'!AE906+'OddsRatio_working_3-way'!AK906</f>
        <v>#VALUE!</v>
      </c>
      <c r="AR906" s="10" t="str">
        <f>IF(A906="","",IF(('OddsRatio_working_3-way'!X906=0),IF(Q906&gt;0,-Q906^(1/3),(-Q906)^(1/3)),'OddsRatio_working_3-way'!AL906-'OddsRatio_working_3-way'!R906/3))</f>
        <v/>
      </c>
      <c r="AS906" s="11" t="e">
        <f>IF(('OddsRatio_working_3-way'!X906=0),IF(Q906&gt;0,-Q906^(1/3),(-Q906)^(1/3)),'OddsRatio_working_3-way'!AM906-'OddsRatio_working_3-way'!R906/3)</f>
        <v>#VALUE!</v>
      </c>
      <c r="AT906" s="11" t="e">
        <f>IF(('OddsRatio_working_3-way'!X906=0),IF(Q906&gt;0,-Q906^(1/3),(-Q906)^(1/3)),'OddsRatio_working_3-way'!AN906-'OddsRatio_working_3-way'!R906/3)</f>
        <v>#VALUE!</v>
      </c>
      <c r="AU906" s="11" t="e">
        <f>IF(('OddsRatio_working_3-way'!X906=0),0,'OddsRatio_working_3-way'!AO906)</f>
        <v>#VALUE!</v>
      </c>
      <c r="AV906" s="11" t="e">
        <f>IF(('OddsRatio_working_3-way'!X906=0),0,'OddsRatio_working_3-way'!AP906)</f>
        <v>#VALUE!</v>
      </c>
      <c r="AW906" s="11" t="e">
        <f>IF(('OddsRatio_working_3-way'!X906=0),0,'OddsRatio_working_3-way'!AQ906)</f>
        <v>#VALUE!</v>
      </c>
    </row>
    <row r="907" spans="1:4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9" t="e">
        <f t="shared" si="195"/>
        <v>#VALUE!</v>
      </c>
      <c r="E907" s="9" t="e">
        <f t="shared" si="196"/>
        <v>#VALUE!</v>
      </c>
      <c r="F907" s="9" t="e">
        <f t="shared" si="197"/>
        <v>#VALUE!</v>
      </c>
      <c r="G907" s="9" t="str">
        <f t="shared" si="198"/>
        <v/>
      </c>
      <c r="H907" s="9" t="str">
        <f t="shared" si="199"/>
        <v/>
      </c>
      <c r="I907" s="9" t="str">
        <f t="shared" si="200"/>
        <v/>
      </c>
      <c r="J907" s="9" t="str">
        <f t="shared" si="201"/>
        <v/>
      </c>
      <c r="K907" s="11" t="e">
        <f t="shared" si="202"/>
        <v>#VALUE!</v>
      </c>
      <c r="L907" s="11" t="e">
        <f t="shared" si="203"/>
        <v>#VALUE!</v>
      </c>
      <c r="M907" s="11" t="e">
        <f t="shared" si="204"/>
        <v>#VALUE!</v>
      </c>
      <c r="N907" s="11" t="e">
        <f>'OddsRatio_working_3-way'!K907+'OddsRatio_working_3-way'!L907+'OddsRatio_working_3-way'!M907-('OddsRatio_working_3-way'!K907*'OddsRatio_working_3-way'!L907)-('OddsRatio_working_3-way'!K907*'OddsRatio_working_3-way'!M907)-('OddsRatio_working_3-way'!L907*'OddsRatio_working_3-way'!M907)+('OddsRatio_working_3-way'!K907*'OddsRatio_working_3-way'!L907*'OddsRatio_working_3-way'!M907)-1</f>
        <v>#VALUE!</v>
      </c>
      <c r="O907" s="11">
        <f>0</f>
        <v>0</v>
      </c>
      <c r="P907" s="11" t="e">
        <f>('OddsRatio_working_3-way'!K907*'OddsRatio_working_3-way'!L907)+('OddsRatio_working_3-way'!K907*'OddsRatio_working_3-way'!M907)+('OddsRatio_working_3-way'!L907*'OddsRatio_working_3-way'!M907)-(3*'OddsRatio_working_3-way'!K907*'OddsRatio_working_3-way'!L907*'OddsRatio_working_3-way'!M907)</f>
        <v>#VALUE!</v>
      </c>
      <c r="Q907" s="11" t="e">
        <f>2*'OddsRatio_working_3-way'!K907*'OddsRatio_working_3-way'!L907*'OddsRatio_working_3-way'!M907</f>
        <v>#VALUE!</v>
      </c>
      <c r="R907" s="11" t="e">
        <f t="shared" si="205"/>
        <v>#VALUE!</v>
      </c>
      <c r="S907" s="11" t="e">
        <f t="shared" si="206"/>
        <v>#VALUE!</v>
      </c>
      <c r="T907" s="11" t="e">
        <f t="shared" si="207"/>
        <v>#VALUE!</v>
      </c>
      <c r="U907" s="11" t="e">
        <f>'OddsRatio_working_3-way'!S907-'OddsRatio_working_3-way'!R907^2/3</f>
        <v>#VALUE!</v>
      </c>
      <c r="V907" s="11" t="e">
        <f>'OddsRatio_working_3-way'!S907*'OddsRatio_working_3-way'!R907/3-2*'OddsRatio_working_3-way'!R907^3/27-'OddsRatio_working_3-way'!T907</f>
        <v>#VALUE!</v>
      </c>
      <c r="W907" s="11" t="e">
        <f>'OddsRatio_working_3-way'!V907^2+4*'OddsRatio_working_3-way'!U907^3/27</f>
        <v>#VALUE!</v>
      </c>
      <c r="X907" s="11" t="e">
        <f>IF('OddsRatio_working_3-way'!W907&gt;0,IF(ABS('OddsRatio_working_3-way'!V907+SQRT('OddsRatio_working_3-way'!W907))/2&gt;0,ABS('OddsRatio_working_3-way'!V907+SQRT('OddsRatio_working_3-way'!W907))/2,ABS('OddsRatio_working_3-way'!V907-SQRT('OddsRatio_working_3-way'!W907))/2),SQRT(-'OddsRatio_working_3-way'!U907^3/27))</f>
        <v>#VALUE!</v>
      </c>
      <c r="Y907" s="11" t="e">
        <f>IF('OddsRatio_working_3-way'!W907&gt;=0,IF('OddsRatio_working_3-way'!V907+SQRT('OddsRatio_working_3-way'!W907)&gt;0,0,PI()),ACOS('OddsRatio_working_3-way'!V907/(2*'OddsRatio_working_3-way'!X907)))</f>
        <v>#VALUE!</v>
      </c>
      <c r="Z907" s="11" t="e">
        <f>'OddsRatio_working_3-way'!X907^(1/3)*COS('OddsRatio_working_3-way'!Y907/3)</f>
        <v>#VALUE!</v>
      </c>
      <c r="AA907" s="11" t="e">
        <f>'OddsRatio_working_3-way'!X907^(1/3)*COS(('OddsRatio_working_3-way'!Y907+2*PI())/3)</f>
        <v>#VALUE!</v>
      </c>
      <c r="AB907" s="11" t="e">
        <f>'OddsRatio_working_3-way'!X907^(1/3)*COS(('OddsRatio_working_3-way'!Y907+4*PI())/3)</f>
        <v>#VALUE!</v>
      </c>
      <c r="AC907" s="11" t="e">
        <f>'OddsRatio_working_3-way'!X907^(1/3)*SIN('OddsRatio_working_3-way'!Y907/3)</f>
        <v>#VALUE!</v>
      </c>
      <c r="AD907" s="11" t="e">
        <f>'OddsRatio_working_3-way'!X907^(1/3)*SIN(('OddsRatio_working_3-way'!Y907+2*PI())/3)</f>
        <v>#VALUE!</v>
      </c>
      <c r="AE907" s="11" t="e">
        <f>'OddsRatio_working_3-way'!X907^(1/3)*SIN(('OddsRatio_working_3-way'!Y907+4*PI())/3)</f>
        <v>#VALUE!</v>
      </c>
      <c r="AF907" s="11" t="e">
        <f>-'OddsRatio_working_3-way'!U907/(3*'OddsRatio_working_3-way'!X907^(1/3))*COS(('OddsRatio_working_3-way'!Y907)/3)</f>
        <v>#VALUE!</v>
      </c>
      <c r="AG907" s="11" t="e">
        <f>-'OddsRatio_working_3-way'!U907/(3*'OddsRatio_working_3-way'!X907^(1/3))*COS(('OddsRatio_working_3-way'!Y907+2*PI())/3)</f>
        <v>#VALUE!</v>
      </c>
      <c r="AH907" s="11" t="e">
        <f>-'OddsRatio_working_3-way'!U907/(3*'OddsRatio_working_3-way'!X907^(1/3))*COS(('OddsRatio_working_3-way'!Y907+4*PI())/3)</f>
        <v>#VALUE!</v>
      </c>
      <c r="AI907" s="11" t="e">
        <f>'OddsRatio_working_3-way'!U907/(3*'OddsRatio_working_3-way'!X907^(1/3))*SIN(('OddsRatio_working_3-way'!Y907)/3)</f>
        <v>#VALUE!</v>
      </c>
      <c r="AJ907" s="11" t="e">
        <f>'OddsRatio_working_3-way'!U907/(3*'OddsRatio_working_3-way'!X907^(1/3))*SIN(('OddsRatio_working_3-way'!Y907+2*PI())/3)</f>
        <v>#VALUE!</v>
      </c>
      <c r="AK907" s="11" t="e">
        <f>'OddsRatio_working_3-way'!U907/(3*'OddsRatio_working_3-way'!X907^(1/3))*SIN(('OddsRatio_working_3-way'!Y907+4*PI())/3)</f>
        <v>#VALUE!</v>
      </c>
      <c r="AL907" s="11" t="e">
        <f>'OddsRatio_working_3-way'!Z907+'OddsRatio_working_3-way'!AF907</f>
        <v>#VALUE!</v>
      </c>
      <c r="AM907" s="11" t="e">
        <f>'OddsRatio_working_3-way'!AA907+'OddsRatio_working_3-way'!AG907</f>
        <v>#VALUE!</v>
      </c>
      <c r="AN907" s="11" t="e">
        <f>'OddsRatio_working_3-way'!AB907+'OddsRatio_working_3-way'!AH907</f>
        <v>#VALUE!</v>
      </c>
      <c r="AO907" s="11" t="e">
        <f>'OddsRatio_working_3-way'!AC907+'OddsRatio_working_3-way'!AI907</f>
        <v>#VALUE!</v>
      </c>
      <c r="AP907" s="11" t="e">
        <f>'OddsRatio_working_3-way'!AD907+'OddsRatio_working_3-way'!AJ907</f>
        <v>#VALUE!</v>
      </c>
      <c r="AQ907" s="11" t="e">
        <f>'OddsRatio_working_3-way'!AE907+'OddsRatio_working_3-way'!AK907</f>
        <v>#VALUE!</v>
      </c>
      <c r="AR907" s="10" t="str">
        <f>IF(A907="","",IF(('OddsRatio_working_3-way'!X907=0),IF(Q907&gt;0,-Q907^(1/3),(-Q907)^(1/3)),'OddsRatio_working_3-way'!AL907-'OddsRatio_working_3-way'!R907/3))</f>
        <v/>
      </c>
      <c r="AS907" s="11" t="e">
        <f>IF(('OddsRatio_working_3-way'!X907=0),IF(Q907&gt;0,-Q907^(1/3),(-Q907)^(1/3)),'OddsRatio_working_3-way'!AM907-'OddsRatio_working_3-way'!R907/3)</f>
        <v>#VALUE!</v>
      </c>
      <c r="AT907" s="11" t="e">
        <f>IF(('OddsRatio_working_3-way'!X907=0),IF(Q907&gt;0,-Q907^(1/3),(-Q907)^(1/3)),'OddsRatio_working_3-way'!AN907-'OddsRatio_working_3-way'!R907/3)</f>
        <v>#VALUE!</v>
      </c>
      <c r="AU907" s="11" t="e">
        <f>IF(('OddsRatio_working_3-way'!X907=0),0,'OddsRatio_working_3-way'!AO907)</f>
        <v>#VALUE!</v>
      </c>
      <c r="AV907" s="11" t="e">
        <f>IF(('OddsRatio_working_3-way'!X907=0),0,'OddsRatio_working_3-way'!AP907)</f>
        <v>#VALUE!</v>
      </c>
      <c r="AW907" s="11" t="e">
        <f>IF(('OddsRatio_working_3-way'!X907=0),0,'OddsRatio_working_3-way'!AQ907)</f>
        <v>#VALUE!</v>
      </c>
    </row>
    <row r="908" spans="1:4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9" t="e">
        <f t="shared" si="195"/>
        <v>#VALUE!</v>
      </c>
      <c r="E908" s="9" t="e">
        <f t="shared" si="196"/>
        <v>#VALUE!</v>
      </c>
      <c r="F908" s="9" t="e">
        <f t="shared" si="197"/>
        <v>#VALUE!</v>
      </c>
      <c r="G908" s="9" t="str">
        <f t="shared" si="198"/>
        <v/>
      </c>
      <c r="H908" s="9" t="str">
        <f t="shared" si="199"/>
        <v/>
      </c>
      <c r="I908" s="9" t="str">
        <f t="shared" si="200"/>
        <v/>
      </c>
      <c r="J908" s="9" t="str">
        <f t="shared" si="201"/>
        <v/>
      </c>
      <c r="K908" s="11" t="e">
        <f t="shared" si="202"/>
        <v>#VALUE!</v>
      </c>
      <c r="L908" s="11" t="e">
        <f t="shared" si="203"/>
        <v>#VALUE!</v>
      </c>
      <c r="M908" s="11" t="e">
        <f t="shared" si="204"/>
        <v>#VALUE!</v>
      </c>
      <c r="N908" s="11" t="e">
        <f>'OddsRatio_working_3-way'!K908+'OddsRatio_working_3-way'!L908+'OddsRatio_working_3-way'!M908-('OddsRatio_working_3-way'!K908*'OddsRatio_working_3-way'!L908)-('OddsRatio_working_3-way'!K908*'OddsRatio_working_3-way'!M908)-('OddsRatio_working_3-way'!L908*'OddsRatio_working_3-way'!M908)+('OddsRatio_working_3-way'!K908*'OddsRatio_working_3-way'!L908*'OddsRatio_working_3-way'!M908)-1</f>
        <v>#VALUE!</v>
      </c>
      <c r="O908" s="11">
        <f>0</f>
        <v>0</v>
      </c>
      <c r="P908" s="11" t="e">
        <f>('OddsRatio_working_3-way'!K908*'OddsRatio_working_3-way'!L908)+('OddsRatio_working_3-way'!K908*'OddsRatio_working_3-way'!M908)+('OddsRatio_working_3-way'!L908*'OddsRatio_working_3-way'!M908)-(3*'OddsRatio_working_3-way'!K908*'OddsRatio_working_3-way'!L908*'OddsRatio_working_3-way'!M908)</f>
        <v>#VALUE!</v>
      </c>
      <c r="Q908" s="11" t="e">
        <f>2*'OddsRatio_working_3-way'!K908*'OddsRatio_working_3-way'!L908*'OddsRatio_working_3-way'!M908</f>
        <v>#VALUE!</v>
      </c>
      <c r="R908" s="11" t="e">
        <f t="shared" si="205"/>
        <v>#VALUE!</v>
      </c>
      <c r="S908" s="11" t="e">
        <f t="shared" si="206"/>
        <v>#VALUE!</v>
      </c>
      <c r="T908" s="11" t="e">
        <f t="shared" si="207"/>
        <v>#VALUE!</v>
      </c>
      <c r="U908" s="11" t="e">
        <f>'OddsRatio_working_3-way'!S908-'OddsRatio_working_3-way'!R908^2/3</f>
        <v>#VALUE!</v>
      </c>
      <c r="V908" s="11" t="e">
        <f>'OddsRatio_working_3-way'!S908*'OddsRatio_working_3-way'!R908/3-2*'OddsRatio_working_3-way'!R908^3/27-'OddsRatio_working_3-way'!T908</f>
        <v>#VALUE!</v>
      </c>
      <c r="W908" s="11" t="e">
        <f>'OddsRatio_working_3-way'!V908^2+4*'OddsRatio_working_3-way'!U908^3/27</f>
        <v>#VALUE!</v>
      </c>
      <c r="X908" s="11" t="e">
        <f>IF('OddsRatio_working_3-way'!W908&gt;0,IF(ABS('OddsRatio_working_3-way'!V908+SQRT('OddsRatio_working_3-way'!W908))/2&gt;0,ABS('OddsRatio_working_3-way'!V908+SQRT('OddsRatio_working_3-way'!W908))/2,ABS('OddsRatio_working_3-way'!V908-SQRT('OddsRatio_working_3-way'!W908))/2),SQRT(-'OddsRatio_working_3-way'!U908^3/27))</f>
        <v>#VALUE!</v>
      </c>
      <c r="Y908" s="11" t="e">
        <f>IF('OddsRatio_working_3-way'!W908&gt;=0,IF('OddsRatio_working_3-way'!V908+SQRT('OddsRatio_working_3-way'!W908)&gt;0,0,PI()),ACOS('OddsRatio_working_3-way'!V908/(2*'OddsRatio_working_3-way'!X908)))</f>
        <v>#VALUE!</v>
      </c>
      <c r="Z908" s="11" t="e">
        <f>'OddsRatio_working_3-way'!X908^(1/3)*COS('OddsRatio_working_3-way'!Y908/3)</f>
        <v>#VALUE!</v>
      </c>
      <c r="AA908" s="11" t="e">
        <f>'OddsRatio_working_3-way'!X908^(1/3)*COS(('OddsRatio_working_3-way'!Y908+2*PI())/3)</f>
        <v>#VALUE!</v>
      </c>
      <c r="AB908" s="11" t="e">
        <f>'OddsRatio_working_3-way'!X908^(1/3)*COS(('OddsRatio_working_3-way'!Y908+4*PI())/3)</f>
        <v>#VALUE!</v>
      </c>
      <c r="AC908" s="11" t="e">
        <f>'OddsRatio_working_3-way'!X908^(1/3)*SIN('OddsRatio_working_3-way'!Y908/3)</f>
        <v>#VALUE!</v>
      </c>
      <c r="AD908" s="11" t="e">
        <f>'OddsRatio_working_3-way'!X908^(1/3)*SIN(('OddsRatio_working_3-way'!Y908+2*PI())/3)</f>
        <v>#VALUE!</v>
      </c>
      <c r="AE908" s="11" t="e">
        <f>'OddsRatio_working_3-way'!X908^(1/3)*SIN(('OddsRatio_working_3-way'!Y908+4*PI())/3)</f>
        <v>#VALUE!</v>
      </c>
      <c r="AF908" s="11" t="e">
        <f>-'OddsRatio_working_3-way'!U908/(3*'OddsRatio_working_3-way'!X908^(1/3))*COS(('OddsRatio_working_3-way'!Y908)/3)</f>
        <v>#VALUE!</v>
      </c>
      <c r="AG908" s="11" t="e">
        <f>-'OddsRatio_working_3-way'!U908/(3*'OddsRatio_working_3-way'!X908^(1/3))*COS(('OddsRatio_working_3-way'!Y908+2*PI())/3)</f>
        <v>#VALUE!</v>
      </c>
      <c r="AH908" s="11" t="e">
        <f>-'OddsRatio_working_3-way'!U908/(3*'OddsRatio_working_3-way'!X908^(1/3))*COS(('OddsRatio_working_3-way'!Y908+4*PI())/3)</f>
        <v>#VALUE!</v>
      </c>
      <c r="AI908" s="11" t="e">
        <f>'OddsRatio_working_3-way'!U908/(3*'OddsRatio_working_3-way'!X908^(1/3))*SIN(('OddsRatio_working_3-way'!Y908)/3)</f>
        <v>#VALUE!</v>
      </c>
      <c r="AJ908" s="11" t="e">
        <f>'OddsRatio_working_3-way'!U908/(3*'OddsRatio_working_3-way'!X908^(1/3))*SIN(('OddsRatio_working_3-way'!Y908+2*PI())/3)</f>
        <v>#VALUE!</v>
      </c>
      <c r="AK908" s="11" t="e">
        <f>'OddsRatio_working_3-way'!U908/(3*'OddsRatio_working_3-way'!X908^(1/3))*SIN(('OddsRatio_working_3-way'!Y908+4*PI())/3)</f>
        <v>#VALUE!</v>
      </c>
      <c r="AL908" s="11" t="e">
        <f>'OddsRatio_working_3-way'!Z908+'OddsRatio_working_3-way'!AF908</f>
        <v>#VALUE!</v>
      </c>
      <c r="AM908" s="11" t="e">
        <f>'OddsRatio_working_3-way'!AA908+'OddsRatio_working_3-way'!AG908</f>
        <v>#VALUE!</v>
      </c>
      <c r="AN908" s="11" t="e">
        <f>'OddsRatio_working_3-way'!AB908+'OddsRatio_working_3-way'!AH908</f>
        <v>#VALUE!</v>
      </c>
      <c r="AO908" s="11" t="e">
        <f>'OddsRatio_working_3-way'!AC908+'OddsRatio_working_3-way'!AI908</f>
        <v>#VALUE!</v>
      </c>
      <c r="AP908" s="11" t="e">
        <f>'OddsRatio_working_3-way'!AD908+'OddsRatio_working_3-way'!AJ908</f>
        <v>#VALUE!</v>
      </c>
      <c r="AQ908" s="11" t="e">
        <f>'OddsRatio_working_3-way'!AE908+'OddsRatio_working_3-way'!AK908</f>
        <v>#VALUE!</v>
      </c>
      <c r="AR908" s="10" t="str">
        <f>IF(A908="","",IF(('OddsRatio_working_3-way'!X908=0),IF(Q908&gt;0,-Q908^(1/3),(-Q908)^(1/3)),'OddsRatio_working_3-way'!AL908-'OddsRatio_working_3-way'!R908/3))</f>
        <v/>
      </c>
      <c r="AS908" s="11" t="e">
        <f>IF(('OddsRatio_working_3-way'!X908=0),IF(Q908&gt;0,-Q908^(1/3),(-Q908)^(1/3)),'OddsRatio_working_3-way'!AM908-'OddsRatio_working_3-way'!R908/3)</f>
        <v>#VALUE!</v>
      </c>
      <c r="AT908" s="11" t="e">
        <f>IF(('OddsRatio_working_3-way'!X908=0),IF(Q908&gt;0,-Q908^(1/3),(-Q908)^(1/3)),'OddsRatio_working_3-way'!AN908-'OddsRatio_working_3-way'!R908/3)</f>
        <v>#VALUE!</v>
      </c>
      <c r="AU908" s="11" t="e">
        <f>IF(('OddsRatio_working_3-way'!X908=0),0,'OddsRatio_working_3-way'!AO908)</f>
        <v>#VALUE!</v>
      </c>
      <c r="AV908" s="11" t="e">
        <f>IF(('OddsRatio_working_3-way'!X908=0),0,'OddsRatio_working_3-way'!AP908)</f>
        <v>#VALUE!</v>
      </c>
      <c r="AW908" s="11" t="e">
        <f>IF(('OddsRatio_working_3-way'!X908=0),0,'OddsRatio_working_3-way'!AQ908)</f>
        <v>#VALUE!</v>
      </c>
    </row>
    <row r="909" spans="1:4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9" t="e">
        <f t="shared" si="195"/>
        <v>#VALUE!</v>
      </c>
      <c r="E909" s="9" t="e">
        <f t="shared" si="196"/>
        <v>#VALUE!</v>
      </c>
      <c r="F909" s="9" t="e">
        <f t="shared" si="197"/>
        <v>#VALUE!</v>
      </c>
      <c r="G909" s="9" t="str">
        <f t="shared" si="198"/>
        <v/>
      </c>
      <c r="H909" s="9" t="str">
        <f t="shared" si="199"/>
        <v/>
      </c>
      <c r="I909" s="9" t="str">
        <f t="shared" si="200"/>
        <v/>
      </c>
      <c r="J909" s="9" t="str">
        <f t="shared" si="201"/>
        <v/>
      </c>
      <c r="K909" s="11" t="e">
        <f t="shared" si="202"/>
        <v>#VALUE!</v>
      </c>
      <c r="L909" s="11" t="e">
        <f t="shared" si="203"/>
        <v>#VALUE!</v>
      </c>
      <c r="M909" s="11" t="e">
        <f t="shared" si="204"/>
        <v>#VALUE!</v>
      </c>
      <c r="N909" s="11" t="e">
        <f>'OddsRatio_working_3-way'!K909+'OddsRatio_working_3-way'!L909+'OddsRatio_working_3-way'!M909-('OddsRatio_working_3-way'!K909*'OddsRatio_working_3-way'!L909)-('OddsRatio_working_3-way'!K909*'OddsRatio_working_3-way'!M909)-('OddsRatio_working_3-way'!L909*'OddsRatio_working_3-way'!M909)+('OddsRatio_working_3-way'!K909*'OddsRatio_working_3-way'!L909*'OddsRatio_working_3-way'!M909)-1</f>
        <v>#VALUE!</v>
      </c>
      <c r="O909" s="11">
        <f>0</f>
        <v>0</v>
      </c>
      <c r="P909" s="11" t="e">
        <f>('OddsRatio_working_3-way'!K909*'OddsRatio_working_3-way'!L909)+('OddsRatio_working_3-way'!K909*'OddsRatio_working_3-way'!M909)+('OddsRatio_working_3-way'!L909*'OddsRatio_working_3-way'!M909)-(3*'OddsRatio_working_3-way'!K909*'OddsRatio_working_3-way'!L909*'OddsRatio_working_3-way'!M909)</f>
        <v>#VALUE!</v>
      </c>
      <c r="Q909" s="11" t="e">
        <f>2*'OddsRatio_working_3-way'!K909*'OddsRatio_working_3-way'!L909*'OddsRatio_working_3-way'!M909</f>
        <v>#VALUE!</v>
      </c>
      <c r="R909" s="11" t="e">
        <f t="shared" si="205"/>
        <v>#VALUE!</v>
      </c>
      <c r="S909" s="11" t="e">
        <f t="shared" si="206"/>
        <v>#VALUE!</v>
      </c>
      <c r="T909" s="11" t="e">
        <f t="shared" si="207"/>
        <v>#VALUE!</v>
      </c>
      <c r="U909" s="11" t="e">
        <f>'OddsRatio_working_3-way'!S909-'OddsRatio_working_3-way'!R909^2/3</f>
        <v>#VALUE!</v>
      </c>
      <c r="V909" s="11" t="e">
        <f>'OddsRatio_working_3-way'!S909*'OddsRatio_working_3-way'!R909/3-2*'OddsRatio_working_3-way'!R909^3/27-'OddsRatio_working_3-way'!T909</f>
        <v>#VALUE!</v>
      </c>
      <c r="W909" s="11" t="e">
        <f>'OddsRatio_working_3-way'!V909^2+4*'OddsRatio_working_3-way'!U909^3/27</f>
        <v>#VALUE!</v>
      </c>
      <c r="X909" s="11" t="e">
        <f>IF('OddsRatio_working_3-way'!W909&gt;0,IF(ABS('OddsRatio_working_3-way'!V909+SQRT('OddsRatio_working_3-way'!W909))/2&gt;0,ABS('OddsRatio_working_3-way'!V909+SQRT('OddsRatio_working_3-way'!W909))/2,ABS('OddsRatio_working_3-way'!V909-SQRT('OddsRatio_working_3-way'!W909))/2),SQRT(-'OddsRatio_working_3-way'!U909^3/27))</f>
        <v>#VALUE!</v>
      </c>
      <c r="Y909" s="11" t="e">
        <f>IF('OddsRatio_working_3-way'!W909&gt;=0,IF('OddsRatio_working_3-way'!V909+SQRT('OddsRatio_working_3-way'!W909)&gt;0,0,PI()),ACOS('OddsRatio_working_3-way'!V909/(2*'OddsRatio_working_3-way'!X909)))</f>
        <v>#VALUE!</v>
      </c>
      <c r="Z909" s="11" t="e">
        <f>'OddsRatio_working_3-way'!X909^(1/3)*COS('OddsRatio_working_3-way'!Y909/3)</f>
        <v>#VALUE!</v>
      </c>
      <c r="AA909" s="11" t="e">
        <f>'OddsRatio_working_3-way'!X909^(1/3)*COS(('OddsRatio_working_3-way'!Y909+2*PI())/3)</f>
        <v>#VALUE!</v>
      </c>
      <c r="AB909" s="11" t="e">
        <f>'OddsRatio_working_3-way'!X909^(1/3)*COS(('OddsRatio_working_3-way'!Y909+4*PI())/3)</f>
        <v>#VALUE!</v>
      </c>
      <c r="AC909" s="11" t="e">
        <f>'OddsRatio_working_3-way'!X909^(1/3)*SIN('OddsRatio_working_3-way'!Y909/3)</f>
        <v>#VALUE!</v>
      </c>
      <c r="AD909" s="11" t="e">
        <f>'OddsRatio_working_3-way'!X909^(1/3)*SIN(('OddsRatio_working_3-way'!Y909+2*PI())/3)</f>
        <v>#VALUE!</v>
      </c>
      <c r="AE909" s="11" t="e">
        <f>'OddsRatio_working_3-way'!X909^(1/3)*SIN(('OddsRatio_working_3-way'!Y909+4*PI())/3)</f>
        <v>#VALUE!</v>
      </c>
      <c r="AF909" s="11" t="e">
        <f>-'OddsRatio_working_3-way'!U909/(3*'OddsRatio_working_3-way'!X909^(1/3))*COS(('OddsRatio_working_3-way'!Y909)/3)</f>
        <v>#VALUE!</v>
      </c>
      <c r="AG909" s="11" t="e">
        <f>-'OddsRatio_working_3-way'!U909/(3*'OddsRatio_working_3-way'!X909^(1/3))*COS(('OddsRatio_working_3-way'!Y909+2*PI())/3)</f>
        <v>#VALUE!</v>
      </c>
      <c r="AH909" s="11" t="e">
        <f>-'OddsRatio_working_3-way'!U909/(3*'OddsRatio_working_3-way'!X909^(1/3))*COS(('OddsRatio_working_3-way'!Y909+4*PI())/3)</f>
        <v>#VALUE!</v>
      </c>
      <c r="AI909" s="11" t="e">
        <f>'OddsRatio_working_3-way'!U909/(3*'OddsRatio_working_3-way'!X909^(1/3))*SIN(('OddsRatio_working_3-way'!Y909)/3)</f>
        <v>#VALUE!</v>
      </c>
      <c r="AJ909" s="11" t="e">
        <f>'OddsRatio_working_3-way'!U909/(3*'OddsRatio_working_3-way'!X909^(1/3))*SIN(('OddsRatio_working_3-way'!Y909+2*PI())/3)</f>
        <v>#VALUE!</v>
      </c>
      <c r="AK909" s="11" t="e">
        <f>'OddsRatio_working_3-way'!U909/(3*'OddsRatio_working_3-way'!X909^(1/3))*SIN(('OddsRatio_working_3-way'!Y909+4*PI())/3)</f>
        <v>#VALUE!</v>
      </c>
      <c r="AL909" s="11" t="e">
        <f>'OddsRatio_working_3-way'!Z909+'OddsRatio_working_3-way'!AF909</f>
        <v>#VALUE!</v>
      </c>
      <c r="AM909" s="11" t="e">
        <f>'OddsRatio_working_3-way'!AA909+'OddsRatio_working_3-way'!AG909</f>
        <v>#VALUE!</v>
      </c>
      <c r="AN909" s="11" t="e">
        <f>'OddsRatio_working_3-way'!AB909+'OddsRatio_working_3-way'!AH909</f>
        <v>#VALUE!</v>
      </c>
      <c r="AO909" s="11" t="e">
        <f>'OddsRatio_working_3-way'!AC909+'OddsRatio_working_3-way'!AI909</f>
        <v>#VALUE!</v>
      </c>
      <c r="AP909" s="11" t="e">
        <f>'OddsRatio_working_3-way'!AD909+'OddsRatio_working_3-way'!AJ909</f>
        <v>#VALUE!</v>
      </c>
      <c r="AQ909" s="11" t="e">
        <f>'OddsRatio_working_3-way'!AE909+'OddsRatio_working_3-way'!AK909</f>
        <v>#VALUE!</v>
      </c>
      <c r="AR909" s="10" t="str">
        <f>IF(A909="","",IF(('OddsRatio_working_3-way'!X909=0),IF(Q909&gt;0,-Q909^(1/3),(-Q909)^(1/3)),'OddsRatio_working_3-way'!AL909-'OddsRatio_working_3-way'!R909/3))</f>
        <v/>
      </c>
      <c r="AS909" s="11" t="e">
        <f>IF(('OddsRatio_working_3-way'!X909=0),IF(Q909&gt;0,-Q909^(1/3),(-Q909)^(1/3)),'OddsRatio_working_3-way'!AM909-'OddsRatio_working_3-way'!R909/3)</f>
        <v>#VALUE!</v>
      </c>
      <c r="AT909" s="11" t="e">
        <f>IF(('OddsRatio_working_3-way'!X909=0),IF(Q909&gt;0,-Q909^(1/3),(-Q909)^(1/3)),'OddsRatio_working_3-way'!AN909-'OddsRatio_working_3-way'!R909/3)</f>
        <v>#VALUE!</v>
      </c>
      <c r="AU909" s="11" t="e">
        <f>IF(('OddsRatio_working_3-way'!X909=0),0,'OddsRatio_working_3-way'!AO909)</f>
        <v>#VALUE!</v>
      </c>
      <c r="AV909" s="11" t="e">
        <f>IF(('OddsRatio_working_3-way'!X909=0),0,'OddsRatio_working_3-way'!AP909)</f>
        <v>#VALUE!</v>
      </c>
      <c r="AW909" s="11" t="e">
        <f>IF(('OddsRatio_working_3-way'!X909=0),0,'OddsRatio_working_3-way'!AQ909)</f>
        <v>#VALUE!</v>
      </c>
    </row>
    <row r="910" spans="1:4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9" t="e">
        <f t="shared" si="195"/>
        <v>#VALUE!</v>
      </c>
      <c r="E910" s="9" t="e">
        <f t="shared" si="196"/>
        <v>#VALUE!</v>
      </c>
      <c r="F910" s="9" t="e">
        <f t="shared" si="197"/>
        <v>#VALUE!</v>
      </c>
      <c r="G910" s="9" t="str">
        <f t="shared" si="198"/>
        <v/>
      </c>
      <c r="H910" s="9" t="str">
        <f t="shared" si="199"/>
        <v/>
      </c>
      <c r="I910" s="9" t="str">
        <f t="shared" si="200"/>
        <v/>
      </c>
      <c r="J910" s="9" t="str">
        <f t="shared" si="201"/>
        <v/>
      </c>
      <c r="K910" s="11" t="e">
        <f t="shared" si="202"/>
        <v>#VALUE!</v>
      </c>
      <c r="L910" s="11" t="e">
        <f t="shared" si="203"/>
        <v>#VALUE!</v>
      </c>
      <c r="M910" s="11" t="e">
        <f t="shared" si="204"/>
        <v>#VALUE!</v>
      </c>
      <c r="N910" s="11" t="e">
        <f>'OddsRatio_working_3-way'!K910+'OddsRatio_working_3-way'!L910+'OddsRatio_working_3-way'!M910-('OddsRatio_working_3-way'!K910*'OddsRatio_working_3-way'!L910)-('OddsRatio_working_3-way'!K910*'OddsRatio_working_3-way'!M910)-('OddsRatio_working_3-way'!L910*'OddsRatio_working_3-way'!M910)+('OddsRatio_working_3-way'!K910*'OddsRatio_working_3-way'!L910*'OddsRatio_working_3-way'!M910)-1</f>
        <v>#VALUE!</v>
      </c>
      <c r="O910" s="11">
        <f>0</f>
        <v>0</v>
      </c>
      <c r="P910" s="11" t="e">
        <f>('OddsRatio_working_3-way'!K910*'OddsRatio_working_3-way'!L910)+('OddsRatio_working_3-way'!K910*'OddsRatio_working_3-way'!M910)+('OddsRatio_working_3-way'!L910*'OddsRatio_working_3-way'!M910)-(3*'OddsRatio_working_3-way'!K910*'OddsRatio_working_3-way'!L910*'OddsRatio_working_3-way'!M910)</f>
        <v>#VALUE!</v>
      </c>
      <c r="Q910" s="11" t="e">
        <f>2*'OddsRatio_working_3-way'!K910*'OddsRatio_working_3-way'!L910*'OddsRatio_working_3-way'!M910</f>
        <v>#VALUE!</v>
      </c>
      <c r="R910" s="11" t="e">
        <f t="shared" si="205"/>
        <v>#VALUE!</v>
      </c>
      <c r="S910" s="11" t="e">
        <f t="shared" si="206"/>
        <v>#VALUE!</v>
      </c>
      <c r="T910" s="11" t="e">
        <f t="shared" si="207"/>
        <v>#VALUE!</v>
      </c>
      <c r="U910" s="11" t="e">
        <f>'OddsRatio_working_3-way'!S910-'OddsRatio_working_3-way'!R910^2/3</f>
        <v>#VALUE!</v>
      </c>
      <c r="V910" s="11" t="e">
        <f>'OddsRatio_working_3-way'!S910*'OddsRatio_working_3-way'!R910/3-2*'OddsRatio_working_3-way'!R910^3/27-'OddsRatio_working_3-way'!T910</f>
        <v>#VALUE!</v>
      </c>
      <c r="W910" s="11" t="e">
        <f>'OddsRatio_working_3-way'!V910^2+4*'OddsRatio_working_3-way'!U910^3/27</f>
        <v>#VALUE!</v>
      </c>
      <c r="X910" s="11" t="e">
        <f>IF('OddsRatio_working_3-way'!W910&gt;0,IF(ABS('OddsRatio_working_3-way'!V910+SQRT('OddsRatio_working_3-way'!W910))/2&gt;0,ABS('OddsRatio_working_3-way'!V910+SQRT('OddsRatio_working_3-way'!W910))/2,ABS('OddsRatio_working_3-way'!V910-SQRT('OddsRatio_working_3-way'!W910))/2),SQRT(-'OddsRatio_working_3-way'!U910^3/27))</f>
        <v>#VALUE!</v>
      </c>
      <c r="Y910" s="11" t="e">
        <f>IF('OddsRatio_working_3-way'!W910&gt;=0,IF('OddsRatio_working_3-way'!V910+SQRT('OddsRatio_working_3-way'!W910)&gt;0,0,PI()),ACOS('OddsRatio_working_3-way'!V910/(2*'OddsRatio_working_3-way'!X910)))</f>
        <v>#VALUE!</v>
      </c>
      <c r="Z910" s="11" t="e">
        <f>'OddsRatio_working_3-way'!X910^(1/3)*COS('OddsRatio_working_3-way'!Y910/3)</f>
        <v>#VALUE!</v>
      </c>
      <c r="AA910" s="11" t="e">
        <f>'OddsRatio_working_3-way'!X910^(1/3)*COS(('OddsRatio_working_3-way'!Y910+2*PI())/3)</f>
        <v>#VALUE!</v>
      </c>
      <c r="AB910" s="11" t="e">
        <f>'OddsRatio_working_3-way'!X910^(1/3)*COS(('OddsRatio_working_3-way'!Y910+4*PI())/3)</f>
        <v>#VALUE!</v>
      </c>
      <c r="AC910" s="11" t="e">
        <f>'OddsRatio_working_3-way'!X910^(1/3)*SIN('OddsRatio_working_3-way'!Y910/3)</f>
        <v>#VALUE!</v>
      </c>
      <c r="AD910" s="11" t="e">
        <f>'OddsRatio_working_3-way'!X910^(1/3)*SIN(('OddsRatio_working_3-way'!Y910+2*PI())/3)</f>
        <v>#VALUE!</v>
      </c>
      <c r="AE910" s="11" t="e">
        <f>'OddsRatio_working_3-way'!X910^(1/3)*SIN(('OddsRatio_working_3-way'!Y910+4*PI())/3)</f>
        <v>#VALUE!</v>
      </c>
      <c r="AF910" s="11" t="e">
        <f>-'OddsRatio_working_3-way'!U910/(3*'OddsRatio_working_3-way'!X910^(1/3))*COS(('OddsRatio_working_3-way'!Y910)/3)</f>
        <v>#VALUE!</v>
      </c>
      <c r="AG910" s="11" t="e">
        <f>-'OddsRatio_working_3-way'!U910/(3*'OddsRatio_working_3-way'!X910^(1/3))*COS(('OddsRatio_working_3-way'!Y910+2*PI())/3)</f>
        <v>#VALUE!</v>
      </c>
      <c r="AH910" s="11" t="e">
        <f>-'OddsRatio_working_3-way'!U910/(3*'OddsRatio_working_3-way'!X910^(1/3))*COS(('OddsRatio_working_3-way'!Y910+4*PI())/3)</f>
        <v>#VALUE!</v>
      </c>
      <c r="AI910" s="11" t="e">
        <f>'OddsRatio_working_3-way'!U910/(3*'OddsRatio_working_3-way'!X910^(1/3))*SIN(('OddsRatio_working_3-way'!Y910)/3)</f>
        <v>#VALUE!</v>
      </c>
      <c r="AJ910" s="11" t="e">
        <f>'OddsRatio_working_3-way'!U910/(3*'OddsRatio_working_3-way'!X910^(1/3))*SIN(('OddsRatio_working_3-way'!Y910+2*PI())/3)</f>
        <v>#VALUE!</v>
      </c>
      <c r="AK910" s="11" t="e">
        <f>'OddsRatio_working_3-way'!U910/(3*'OddsRatio_working_3-way'!X910^(1/3))*SIN(('OddsRatio_working_3-way'!Y910+4*PI())/3)</f>
        <v>#VALUE!</v>
      </c>
      <c r="AL910" s="11" t="e">
        <f>'OddsRatio_working_3-way'!Z910+'OddsRatio_working_3-way'!AF910</f>
        <v>#VALUE!</v>
      </c>
      <c r="AM910" s="11" t="e">
        <f>'OddsRatio_working_3-way'!AA910+'OddsRatio_working_3-way'!AG910</f>
        <v>#VALUE!</v>
      </c>
      <c r="AN910" s="11" t="e">
        <f>'OddsRatio_working_3-way'!AB910+'OddsRatio_working_3-way'!AH910</f>
        <v>#VALUE!</v>
      </c>
      <c r="AO910" s="11" t="e">
        <f>'OddsRatio_working_3-way'!AC910+'OddsRatio_working_3-way'!AI910</f>
        <v>#VALUE!</v>
      </c>
      <c r="AP910" s="11" t="e">
        <f>'OddsRatio_working_3-way'!AD910+'OddsRatio_working_3-way'!AJ910</f>
        <v>#VALUE!</v>
      </c>
      <c r="AQ910" s="11" t="e">
        <f>'OddsRatio_working_3-way'!AE910+'OddsRatio_working_3-way'!AK910</f>
        <v>#VALUE!</v>
      </c>
      <c r="AR910" s="10" t="str">
        <f>IF(A910="","",IF(('OddsRatio_working_3-way'!X910=0),IF(Q910&gt;0,-Q910^(1/3),(-Q910)^(1/3)),'OddsRatio_working_3-way'!AL910-'OddsRatio_working_3-way'!R910/3))</f>
        <v/>
      </c>
      <c r="AS910" s="11" t="e">
        <f>IF(('OddsRatio_working_3-way'!X910=0),IF(Q910&gt;0,-Q910^(1/3),(-Q910)^(1/3)),'OddsRatio_working_3-way'!AM910-'OddsRatio_working_3-way'!R910/3)</f>
        <v>#VALUE!</v>
      </c>
      <c r="AT910" s="11" t="e">
        <f>IF(('OddsRatio_working_3-way'!X910=0),IF(Q910&gt;0,-Q910^(1/3),(-Q910)^(1/3)),'OddsRatio_working_3-way'!AN910-'OddsRatio_working_3-way'!R910/3)</f>
        <v>#VALUE!</v>
      </c>
      <c r="AU910" s="11" t="e">
        <f>IF(('OddsRatio_working_3-way'!X910=0),0,'OddsRatio_working_3-way'!AO910)</f>
        <v>#VALUE!</v>
      </c>
      <c r="AV910" s="11" t="e">
        <f>IF(('OddsRatio_working_3-way'!X910=0),0,'OddsRatio_working_3-way'!AP910)</f>
        <v>#VALUE!</v>
      </c>
      <c r="AW910" s="11" t="e">
        <f>IF(('OddsRatio_working_3-way'!X910=0),0,'OddsRatio_working_3-way'!AQ910)</f>
        <v>#VALUE!</v>
      </c>
    </row>
    <row r="911" spans="1:4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9" t="e">
        <f t="shared" si="195"/>
        <v>#VALUE!</v>
      </c>
      <c r="E911" s="9" t="e">
        <f t="shared" si="196"/>
        <v>#VALUE!</v>
      </c>
      <c r="F911" s="9" t="e">
        <f t="shared" si="197"/>
        <v>#VALUE!</v>
      </c>
      <c r="G911" s="9" t="str">
        <f t="shared" si="198"/>
        <v/>
      </c>
      <c r="H911" s="9" t="str">
        <f t="shared" si="199"/>
        <v/>
      </c>
      <c r="I911" s="9" t="str">
        <f t="shared" si="200"/>
        <v/>
      </c>
      <c r="J911" s="9" t="str">
        <f t="shared" si="201"/>
        <v/>
      </c>
      <c r="K911" s="11" t="e">
        <f t="shared" si="202"/>
        <v>#VALUE!</v>
      </c>
      <c r="L911" s="11" t="e">
        <f t="shared" si="203"/>
        <v>#VALUE!</v>
      </c>
      <c r="M911" s="11" t="e">
        <f t="shared" si="204"/>
        <v>#VALUE!</v>
      </c>
      <c r="N911" s="11" t="e">
        <f>'OddsRatio_working_3-way'!K911+'OddsRatio_working_3-way'!L911+'OddsRatio_working_3-way'!M911-('OddsRatio_working_3-way'!K911*'OddsRatio_working_3-way'!L911)-('OddsRatio_working_3-way'!K911*'OddsRatio_working_3-way'!M911)-('OddsRatio_working_3-way'!L911*'OddsRatio_working_3-way'!M911)+('OddsRatio_working_3-way'!K911*'OddsRatio_working_3-way'!L911*'OddsRatio_working_3-way'!M911)-1</f>
        <v>#VALUE!</v>
      </c>
      <c r="O911" s="11">
        <f>0</f>
        <v>0</v>
      </c>
      <c r="P911" s="11" t="e">
        <f>('OddsRatio_working_3-way'!K911*'OddsRatio_working_3-way'!L911)+('OddsRatio_working_3-way'!K911*'OddsRatio_working_3-way'!M911)+('OddsRatio_working_3-way'!L911*'OddsRatio_working_3-way'!M911)-(3*'OddsRatio_working_3-way'!K911*'OddsRatio_working_3-way'!L911*'OddsRatio_working_3-way'!M911)</f>
        <v>#VALUE!</v>
      </c>
      <c r="Q911" s="11" t="e">
        <f>2*'OddsRatio_working_3-way'!K911*'OddsRatio_working_3-way'!L911*'OddsRatio_working_3-way'!M911</f>
        <v>#VALUE!</v>
      </c>
      <c r="R911" s="11" t="e">
        <f t="shared" si="205"/>
        <v>#VALUE!</v>
      </c>
      <c r="S911" s="11" t="e">
        <f t="shared" si="206"/>
        <v>#VALUE!</v>
      </c>
      <c r="T911" s="11" t="e">
        <f t="shared" si="207"/>
        <v>#VALUE!</v>
      </c>
      <c r="U911" s="11" t="e">
        <f>'OddsRatio_working_3-way'!S911-'OddsRatio_working_3-way'!R911^2/3</f>
        <v>#VALUE!</v>
      </c>
      <c r="V911" s="11" t="e">
        <f>'OddsRatio_working_3-way'!S911*'OddsRatio_working_3-way'!R911/3-2*'OddsRatio_working_3-way'!R911^3/27-'OddsRatio_working_3-way'!T911</f>
        <v>#VALUE!</v>
      </c>
      <c r="W911" s="11" t="e">
        <f>'OddsRatio_working_3-way'!V911^2+4*'OddsRatio_working_3-way'!U911^3/27</f>
        <v>#VALUE!</v>
      </c>
      <c r="X911" s="11" t="e">
        <f>IF('OddsRatio_working_3-way'!W911&gt;0,IF(ABS('OddsRatio_working_3-way'!V911+SQRT('OddsRatio_working_3-way'!W911))/2&gt;0,ABS('OddsRatio_working_3-way'!V911+SQRT('OddsRatio_working_3-way'!W911))/2,ABS('OddsRatio_working_3-way'!V911-SQRT('OddsRatio_working_3-way'!W911))/2),SQRT(-'OddsRatio_working_3-way'!U911^3/27))</f>
        <v>#VALUE!</v>
      </c>
      <c r="Y911" s="11" t="e">
        <f>IF('OddsRatio_working_3-way'!W911&gt;=0,IF('OddsRatio_working_3-way'!V911+SQRT('OddsRatio_working_3-way'!W911)&gt;0,0,PI()),ACOS('OddsRatio_working_3-way'!V911/(2*'OddsRatio_working_3-way'!X911)))</f>
        <v>#VALUE!</v>
      </c>
      <c r="Z911" s="11" t="e">
        <f>'OddsRatio_working_3-way'!X911^(1/3)*COS('OddsRatio_working_3-way'!Y911/3)</f>
        <v>#VALUE!</v>
      </c>
      <c r="AA911" s="11" t="e">
        <f>'OddsRatio_working_3-way'!X911^(1/3)*COS(('OddsRatio_working_3-way'!Y911+2*PI())/3)</f>
        <v>#VALUE!</v>
      </c>
      <c r="AB911" s="11" t="e">
        <f>'OddsRatio_working_3-way'!X911^(1/3)*COS(('OddsRatio_working_3-way'!Y911+4*PI())/3)</f>
        <v>#VALUE!</v>
      </c>
      <c r="AC911" s="11" t="e">
        <f>'OddsRatio_working_3-way'!X911^(1/3)*SIN('OddsRatio_working_3-way'!Y911/3)</f>
        <v>#VALUE!</v>
      </c>
      <c r="AD911" s="11" t="e">
        <f>'OddsRatio_working_3-way'!X911^(1/3)*SIN(('OddsRatio_working_3-way'!Y911+2*PI())/3)</f>
        <v>#VALUE!</v>
      </c>
      <c r="AE911" s="11" t="e">
        <f>'OddsRatio_working_3-way'!X911^(1/3)*SIN(('OddsRatio_working_3-way'!Y911+4*PI())/3)</f>
        <v>#VALUE!</v>
      </c>
      <c r="AF911" s="11" t="e">
        <f>-'OddsRatio_working_3-way'!U911/(3*'OddsRatio_working_3-way'!X911^(1/3))*COS(('OddsRatio_working_3-way'!Y911)/3)</f>
        <v>#VALUE!</v>
      </c>
      <c r="AG911" s="11" t="e">
        <f>-'OddsRatio_working_3-way'!U911/(3*'OddsRatio_working_3-way'!X911^(1/3))*COS(('OddsRatio_working_3-way'!Y911+2*PI())/3)</f>
        <v>#VALUE!</v>
      </c>
      <c r="AH911" s="11" t="e">
        <f>-'OddsRatio_working_3-way'!U911/(3*'OddsRatio_working_3-way'!X911^(1/3))*COS(('OddsRatio_working_3-way'!Y911+4*PI())/3)</f>
        <v>#VALUE!</v>
      </c>
      <c r="AI911" s="11" t="e">
        <f>'OddsRatio_working_3-way'!U911/(3*'OddsRatio_working_3-way'!X911^(1/3))*SIN(('OddsRatio_working_3-way'!Y911)/3)</f>
        <v>#VALUE!</v>
      </c>
      <c r="AJ911" s="11" t="e">
        <f>'OddsRatio_working_3-way'!U911/(3*'OddsRatio_working_3-way'!X911^(1/3))*SIN(('OddsRatio_working_3-way'!Y911+2*PI())/3)</f>
        <v>#VALUE!</v>
      </c>
      <c r="AK911" s="11" t="e">
        <f>'OddsRatio_working_3-way'!U911/(3*'OddsRatio_working_3-way'!X911^(1/3))*SIN(('OddsRatio_working_3-way'!Y911+4*PI())/3)</f>
        <v>#VALUE!</v>
      </c>
      <c r="AL911" s="11" t="e">
        <f>'OddsRatio_working_3-way'!Z911+'OddsRatio_working_3-way'!AF911</f>
        <v>#VALUE!</v>
      </c>
      <c r="AM911" s="11" t="e">
        <f>'OddsRatio_working_3-way'!AA911+'OddsRatio_working_3-way'!AG911</f>
        <v>#VALUE!</v>
      </c>
      <c r="AN911" s="11" t="e">
        <f>'OddsRatio_working_3-way'!AB911+'OddsRatio_working_3-way'!AH911</f>
        <v>#VALUE!</v>
      </c>
      <c r="AO911" s="11" t="e">
        <f>'OddsRatio_working_3-way'!AC911+'OddsRatio_working_3-way'!AI911</f>
        <v>#VALUE!</v>
      </c>
      <c r="AP911" s="11" t="e">
        <f>'OddsRatio_working_3-way'!AD911+'OddsRatio_working_3-way'!AJ911</f>
        <v>#VALUE!</v>
      </c>
      <c r="AQ911" s="11" t="e">
        <f>'OddsRatio_working_3-way'!AE911+'OddsRatio_working_3-way'!AK911</f>
        <v>#VALUE!</v>
      </c>
      <c r="AR911" s="10" t="str">
        <f>IF(A911="","",IF(('OddsRatio_working_3-way'!X911=0),IF(Q911&gt;0,-Q911^(1/3),(-Q911)^(1/3)),'OddsRatio_working_3-way'!AL911-'OddsRatio_working_3-way'!R911/3))</f>
        <v/>
      </c>
      <c r="AS911" s="11" t="e">
        <f>IF(('OddsRatio_working_3-way'!X911=0),IF(Q911&gt;0,-Q911^(1/3),(-Q911)^(1/3)),'OddsRatio_working_3-way'!AM911-'OddsRatio_working_3-way'!R911/3)</f>
        <v>#VALUE!</v>
      </c>
      <c r="AT911" s="11" t="e">
        <f>IF(('OddsRatio_working_3-way'!X911=0),IF(Q911&gt;0,-Q911^(1/3),(-Q911)^(1/3)),'OddsRatio_working_3-way'!AN911-'OddsRatio_working_3-way'!R911/3)</f>
        <v>#VALUE!</v>
      </c>
      <c r="AU911" s="11" t="e">
        <f>IF(('OddsRatio_working_3-way'!X911=0),0,'OddsRatio_working_3-way'!AO911)</f>
        <v>#VALUE!</v>
      </c>
      <c r="AV911" s="11" t="e">
        <f>IF(('OddsRatio_working_3-way'!X911=0),0,'OddsRatio_working_3-way'!AP911)</f>
        <v>#VALUE!</v>
      </c>
      <c r="AW911" s="11" t="e">
        <f>IF(('OddsRatio_working_3-way'!X911=0),0,'OddsRatio_working_3-way'!AQ911)</f>
        <v>#VALUE!</v>
      </c>
    </row>
    <row r="912" spans="1:4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9" t="e">
        <f t="shared" si="195"/>
        <v>#VALUE!</v>
      </c>
      <c r="E912" s="9" t="e">
        <f t="shared" si="196"/>
        <v>#VALUE!</v>
      </c>
      <c r="F912" s="9" t="e">
        <f t="shared" si="197"/>
        <v>#VALUE!</v>
      </c>
      <c r="G912" s="9" t="str">
        <f t="shared" si="198"/>
        <v/>
      </c>
      <c r="H912" s="9" t="str">
        <f t="shared" si="199"/>
        <v/>
      </c>
      <c r="I912" s="9" t="str">
        <f t="shared" si="200"/>
        <v/>
      </c>
      <c r="J912" s="9" t="str">
        <f t="shared" si="201"/>
        <v/>
      </c>
      <c r="K912" s="11" t="e">
        <f t="shared" si="202"/>
        <v>#VALUE!</v>
      </c>
      <c r="L912" s="11" t="e">
        <f t="shared" si="203"/>
        <v>#VALUE!</v>
      </c>
      <c r="M912" s="11" t="e">
        <f t="shared" si="204"/>
        <v>#VALUE!</v>
      </c>
      <c r="N912" s="11" t="e">
        <f>'OddsRatio_working_3-way'!K912+'OddsRatio_working_3-way'!L912+'OddsRatio_working_3-way'!M912-('OddsRatio_working_3-way'!K912*'OddsRatio_working_3-way'!L912)-('OddsRatio_working_3-way'!K912*'OddsRatio_working_3-way'!M912)-('OddsRatio_working_3-way'!L912*'OddsRatio_working_3-way'!M912)+('OddsRatio_working_3-way'!K912*'OddsRatio_working_3-way'!L912*'OddsRatio_working_3-way'!M912)-1</f>
        <v>#VALUE!</v>
      </c>
      <c r="O912" s="11">
        <f>0</f>
        <v>0</v>
      </c>
      <c r="P912" s="11" t="e">
        <f>('OddsRatio_working_3-way'!K912*'OddsRatio_working_3-way'!L912)+('OddsRatio_working_3-way'!K912*'OddsRatio_working_3-way'!M912)+('OddsRatio_working_3-way'!L912*'OddsRatio_working_3-way'!M912)-(3*'OddsRatio_working_3-way'!K912*'OddsRatio_working_3-way'!L912*'OddsRatio_working_3-way'!M912)</f>
        <v>#VALUE!</v>
      </c>
      <c r="Q912" s="11" t="e">
        <f>2*'OddsRatio_working_3-way'!K912*'OddsRatio_working_3-way'!L912*'OddsRatio_working_3-way'!M912</f>
        <v>#VALUE!</v>
      </c>
      <c r="R912" s="11" t="e">
        <f t="shared" si="205"/>
        <v>#VALUE!</v>
      </c>
      <c r="S912" s="11" t="e">
        <f t="shared" si="206"/>
        <v>#VALUE!</v>
      </c>
      <c r="T912" s="11" t="e">
        <f t="shared" si="207"/>
        <v>#VALUE!</v>
      </c>
      <c r="U912" s="11" t="e">
        <f>'OddsRatio_working_3-way'!S912-'OddsRatio_working_3-way'!R912^2/3</f>
        <v>#VALUE!</v>
      </c>
      <c r="V912" s="11" t="e">
        <f>'OddsRatio_working_3-way'!S912*'OddsRatio_working_3-way'!R912/3-2*'OddsRatio_working_3-way'!R912^3/27-'OddsRatio_working_3-way'!T912</f>
        <v>#VALUE!</v>
      </c>
      <c r="W912" s="11" t="e">
        <f>'OddsRatio_working_3-way'!V912^2+4*'OddsRatio_working_3-way'!U912^3/27</f>
        <v>#VALUE!</v>
      </c>
      <c r="X912" s="11" t="e">
        <f>IF('OddsRatio_working_3-way'!W912&gt;0,IF(ABS('OddsRatio_working_3-way'!V912+SQRT('OddsRatio_working_3-way'!W912))/2&gt;0,ABS('OddsRatio_working_3-way'!V912+SQRT('OddsRatio_working_3-way'!W912))/2,ABS('OddsRatio_working_3-way'!V912-SQRT('OddsRatio_working_3-way'!W912))/2),SQRT(-'OddsRatio_working_3-way'!U912^3/27))</f>
        <v>#VALUE!</v>
      </c>
      <c r="Y912" s="11" t="e">
        <f>IF('OddsRatio_working_3-way'!W912&gt;=0,IF('OddsRatio_working_3-way'!V912+SQRT('OddsRatio_working_3-way'!W912)&gt;0,0,PI()),ACOS('OddsRatio_working_3-way'!V912/(2*'OddsRatio_working_3-way'!X912)))</f>
        <v>#VALUE!</v>
      </c>
      <c r="Z912" s="11" t="e">
        <f>'OddsRatio_working_3-way'!X912^(1/3)*COS('OddsRatio_working_3-way'!Y912/3)</f>
        <v>#VALUE!</v>
      </c>
      <c r="AA912" s="11" t="e">
        <f>'OddsRatio_working_3-way'!X912^(1/3)*COS(('OddsRatio_working_3-way'!Y912+2*PI())/3)</f>
        <v>#VALUE!</v>
      </c>
      <c r="AB912" s="11" t="e">
        <f>'OddsRatio_working_3-way'!X912^(1/3)*COS(('OddsRatio_working_3-way'!Y912+4*PI())/3)</f>
        <v>#VALUE!</v>
      </c>
      <c r="AC912" s="11" t="e">
        <f>'OddsRatio_working_3-way'!X912^(1/3)*SIN('OddsRatio_working_3-way'!Y912/3)</f>
        <v>#VALUE!</v>
      </c>
      <c r="AD912" s="11" t="e">
        <f>'OddsRatio_working_3-way'!X912^(1/3)*SIN(('OddsRatio_working_3-way'!Y912+2*PI())/3)</f>
        <v>#VALUE!</v>
      </c>
      <c r="AE912" s="11" t="e">
        <f>'OddsRatio_working_3-way'!X912^(1/3)*SIN(('OddsRatio_working_3-way'!Y912+4*PI())/3)</f>
        <v>#VALUE!</v>
      </c>
      <c r="AF912" s="11" t="e">
        <f>-'OddsRatio_working_3-way'!U912/(3*'OddsRatio_working_3-way'!X912^(1/3))*COS(('OddsRatio_working_3-way'!Y912)/3)</f>
        <v>#VALUE!</v>
      </c>
      <c r="AG912" s="11" t="e">
        <f>-'OddsRatio_working_3-way'!U912/(3*'OddsRatio_working_3-way'!X912^(1/3))*COS(('OddsRatio_working_3-way'!Y912+2*PI())/3)</f>
        <v>#VALUE!</v>
      </c>
      <c r="AH912" s="11" t="e">
        <f>-'OddsRatio_working_3-way'!U912/(3*'OddsRatio_working_3-way'!X912^(1/3))*COS(('OddsRatio_working_3-way'!Y912+4*PI())/3)</f>
        <v>#VALUE!</v>
      </c>
      <c r="AI912" s="11" t="e">
        <f>'OddsRatio_working_3-way'!U912/(3*'OddsRatio_working_3-way'!X912^(1/3))*SIN(('OddsRatio_working_3-way'!Y912)/3)</f>
        <v>#VALUE!</v>
      </c>
      <c r="AJ912" s="11" t="e">
        <f>'OddsRatio_working_3-way'!U912/(3*'OddsRatio_working_3-way'!X912^(1/3))*SIN(('OddsRatio_working_3-way'!Y912+2*PI())/3)</f>
        <v>#VALUE!</v>
      </c>
      <c r="AK912" s="11" t="e">
        <f>'OddsRatio_working_3-way'!U912/(3*'OddsRatio_working_3-way'!X912^(1/3))*SIN(('OddsRatio_working_3-way'!Y912+4*PI())/3)</f>
        <v>#VALUE!</v>
      </c>
      <c r="AL912" s="11" t="e">
        <f>'OddsRatio_working_3-way'!Z912+'OddsRatio_working_3-way'!AF912</f>
        <v>#VALUE!</v>
      </c>
      <c r="AM912" s="11" t="e">
        <f>'OddsRatio_working_3-way'!AA912+'OddsRatio_working_3-way'!AG912</f>
        <v>#VALUE!</v>
      </c>
      <c r="AN912" s="11" t="e">
        <f>'OddsRatio_working_3-way'!AB912+'OddsRatio_working_3-way'!AH912</f>
        <v>#VALUE!</v>
      </c>
      <c r="AO912" s="11" t="e">
        <f>'OddsRatio_working_3-way'!AC912+'OddsRatio_working_3-way'!AI912</f>
        <v>#VALUE!</v>
      </c>
      <c r="AP912" s="11" t="e">
        <f>'OddsRatio_working_3-way'!AD912+'OddsRatio_working_3-way'!AJ912</f>
        <v>#VALUE!</v>
      </c>
      <c r="AQ912" s="11" t="e">
        <f>'OddsRatio_working_3-way'!AE912+'OddsRatio_working_3-way'!AK912</f>
        <v>#VALUE!</v>
      </c>
      <c r="AR912" s="10" t="str">
        <f>IF(A912="","",IF(('OddsRatio_working_3-way'!X912=0),IF(Q912&gt;0,-Q912^(1/3),(-Q912)^(1/3)),'OddsRatio_working_3-way'!AL912-'OddsRatio_working_3-way'!R912/3))</f>
        <v/>
      </c>
      <c r="AS912" s="11" t="e">
        <f>IF(('OddsRatio_working_3-way'!X912=0),IF(Q912&gt;0,-Q912^(1/3),(-Q912)^(1/3)),'OddsRatio_working_3-way'!AM912-'OddsRatio_working_3-way'!R912/3)</f>
        <v>#VALUE!</v>
      </c>
      <c r="AT912" s="11" t="e">
        <f>IF(('OddsRatio_working_3-way'!X912=0),IF(Q912&gt;0,-Q912^(1/3),(-Q912)^(1/3)),'OddsRatio_working_3-way'!AN912-'OddsRatio_working_3-way'!R912/3)</f>
        <v>#VALUE!</v>
      </c>
      <c r="AU912" s="11" t="e">
        <f>IF(('OddsRatio_working_3-way'!X912=0),0,'OddsRatio_working_3-way'!AO912)</f>
        <v>#VALUE!</v>
      </c>
      <c r="AV912" s="11" t="e">
        <f>IF(('OddsRatio_working_3-way'!X912=0),0,'OddsRatio_working_3-way'!AP912)</f>
        <v>#VALUE!</v>
      </c>
      <c r="AW912" s="11" t="e">
        <f>IF(('OddsRatio_working_3-way'!X912=0),0,'OddsRatio_working_3-way'!AQ912)</f>
        <v>#VALUE!</v>
      </c>
    </row>
    <row r="913" spans="1:4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9" t="e">
        <f t="shared" si="195"/>
        <v>#VALUE!</v>
      </c>
      <c r="E913" s="9" t="e">
        <f t="shared" si="196"/>
        <v>#VALUE!</v>
      </c>
      <c r="F913" s="9" t="e">
        <f t="shared" si="197"/>
        <v>#VALUE!</v>
      </c>
      <c r="G913" s="9" t="str">
        <f t="shared" si="198"/>
        <v/>
      </c>
      <c r="H913" s="9" t="str">
        <f t="shared" si="199"/>
        <v/>
      </c>
      <c r="I913" s="9" t="str">
        <f t="shared" si="200"/>
        <v/>
      </c>
      <c r="J913" s="9" t="str">
        <f t="shared" si="201"/>
        <v/>
      </c>
      <c r="K913" s="11" t="e">
        <f t="shared" si="202"/>
        <v>#VALUE!</v>
      </c>
      <c r="L913" s="11" t="e">
        <f t="shared" si="203"/>
        <v>#VALUE!</v>
      </c>
      <c r="M913" s="11" t="e">
        <f t="shared" si="204"/>
        <v>#VALUE!</v>
      </c>
      <c r="N913" s="11" t="e">
        <f>'OddsRatio_working_3-way'!K913+'OddsRatio_working_3-way'!L913+'OddsRatio_working_3-way'!M913-('OddsRatio_working_3-way'!K913*'OddsRatio_working_3-way'!L913)-('OddsRatio_working_3-way'!K913*'OddsRatio_working_3-way'!M913)-('OddsRatio_working_3-way'!L913*'OddsRatio_working_3-way'!M913)+('OddsRatio_working_3-way'!K913*'OddsRatio_working_3-way'!L913*'OddsRatio_working_3-way'!M913)-1</f>
        <v>#VALUE!</v>
      </c>
      <c r="O913" s="11">
        <f>0</f>
        <v>0</v>
      </c>
      <c r="P913" s="11" t="e">
        <f>('OddsRatio_working_3-way'!K913*'OddsRatio_working_3-way'!L913)+('OddsRatio_working_3-way'!K913*'OddsRatio_working_3-way'!M913)+('OddsRatio_working_3-way'!L913*'OddsRatio_working_3-way'!M913)-(3*'OddsRatio_working_3-way'!K913*'OddsRatio_working_3-way'!L913*'OddsRatio_working_3-way'!M913)</f>
        <v>#VALUE!</v>
      </c>
      <c r="Q913" s="11" t="e">
        <f>2*'OddsRatio_working_3-way'!K913*'OddsRatio_working_3-way'!L913*'OddsRatio_working_3-way'!M913</f>
        <v>#VALUE!</v>
      </c>
      <c r="R913" s="11" t="e">
        <f t="shared" si="205"/>
        <v>#VALUE!</v>
      </c>
      <c r="S913" s="11" t="e">
        <f t="shared" si="206"/>
        <v>#VALUE!</v>
      </c>
      <c r="T913" s="11" t="e">
        <f t="shared" si="207"/>
        <v>#VALUE!</v>
      </c>
      <c r="U913" s="11" t="e">
        <f>'OddsRatio_working_3-way'!S913-'OddsRatio_working_3-way'!R913^2/3</f>
        <v>#VALUE!</v>
      </c>
      <c r="V913" s="11" t="e">
        <f>'OddsRatio_working_3-way'!S913*'OddsRatio_working_3-way'!R913/3-2*'OddsRatio_working_3-way'!R913^3/27-'OddsRatio_working_3-way'!T913</f>
        <v>#VALUE!</v>
      </c>
      <c r="W913" s="11" t="e">
        <f>'OddsRatio_working_3-way'!V913^2+4*'OddsRatio_working_3-way'!U913^3/27</f>
        <v>#VALUE!</v>
      </c>
      <c r="X913" s="11" t="e">
        <f>IF('OddsRatio_working_3-way'!W913&gt;0,IF(ABS('OddsRatio_working_3-way'!V913+SQRT('OddsRatio_working_3-way'!W913))/2&gt;0,ABS('OddsRatio_working_3-way'!V913+SQRT('OddsRatio_working_3-way'!W913))/2,ABS('OddsRatio_working_3-way'!V913-SQRT('OddsRatio_working_3-way'!W913))/2),SQRT(-'OddsRatio_working_3-way'!U913^3/27))</f>
        <v>#VALUE!</v>
      </c>
      <c r="Y913" s="11" t="e">
        <f>IF('OddsRatio_working_3-way'!W913&gt;=0,IF('OddsRatio_working_3-way'!V913+SQRT('OddsRatio_working_3-way'!W913)&gt;0,0,PI()),ACOS('OddsRatio_working_3-way'!V913/(2*'OddsRatio_working_3-way'!X913)))</f>
        <v>#VALUE!</v>
      </c>
      <c r="Z913" s="11" t="e">
        <f>'OddsRatio_working_3-way'!X913^(1/3)*COS('OddsRatio_working_3-way'!Y913/3)</f>
        <v>#VALUE!</v>
      </c>
      <c r="AA913" s="11" t="e">
        <f>'OddsRatio_working_3-way'!X913^(1/3)*COS(('OddsRatio_working_3-way'!Y913+2*PI())/3)</f>
        <v>#VALUE!</v>
      </c>
      <c r="AB913" s="11" t="e">
        <f>'OddsRatio_working_3-way'!X913^(1/3)*COS(('OddsRatio_working_3-way'!Y913+4*PI())/3)</f>
        <v>#VALUE!</v>
      </c>
      <c r="AC913" s="11" t="e">
        <f>'OddsRatio_working_3-way'!X913^(1/3)*SIN('OddsRatio_working_3-way'!Y913/3)</f>
        <v>#VALUE!</v>
      </c>
      <c r="AD913" s="11" t="e">
        <f>'OddsRatio_working_3-way'!X913^(1/3)*SIN(('OddsRatio_working_3-way'!Y913+2*PI())/3)</f>
        <v>#VALUE!</v>
      </c>
      <c r="AE913" s="11" t="e">
        <f>'OddsRatio_working_3-way'!X913^(1/3)*SIN(('OddsRatio_working_3-way'!Y913+4*PI())/3)</f>
        <v>#VALUE!</v>
      </c>
      <c r="AF913" s="11" t="e">
        <f>-'OddsRatio_working_3-way'!U913/(3*'OddsRatio_working_3-way'!X913^(1/3))*COS(('OddsRatio_working_3-way'!Y913)/3)</f>
        <v>#VALUE!</v>
      </c>
      <c r="AG913" s="11" t="e">
        <f>-'OddsRatio_working_3-way'!U913/(3*'OddsRatio_working_3-way'!X913^(1/3))*COS(('OddsRatio_working_3-way'!Y913+2*PI())/3)</f>
        <v>#VALUE!</v>
      </c>
      <c r="AH913" s="11" t="e">
        <f>-'OddsRatio_working_3-way'!U913/(3*'OddsRatio_working_3-way'!X913^(1/3))*COS(('OddsRatio_working_3-way'!Y913+4*PI())/3)</f>
        <v>#VALUE!</v>
      </c>
      <c r="AI913" s="11" t="e">
        <f>'OddsRatio_working_3-way'!U913/(3*'OddsRatio_working_3-way'!X913^(1/3))*SIN(('OddsRatio_working_3-way'!Y913)/3)</f>
        <v>#VALUE!</v>
      </c>
      <c r="AJ913" s="11" t="e">
        <f>'OddsRatio_working_3-way'!U913/(3*'OddsRatio_working_3-way'!X913^(1/3))*SIN(('OddsRatio_working_3-way'!Y913+2*PI())/3)</f>
        <v>#VALUE!</v>
      </c>
      <c r="AK913" s="11" t="e">
        <f>'OddsRatio_working_3-way'!U913/(3*'OddsRatio_working_3-way'!X913^(1/3))*SIN(('OddsRatio_working_3-way'!Y913+4*PI())/3)</f>
        <v>#VALUE!</v>
      </c>
      <c r="AL913" s="11" t="e">
        <f>'OddsRatio_working_3-way'!Z913+'OddsRatio_working_3-way'!AF913</f>
        <v>#VALUE!</v>
      </c>
      <c r="AM913" s="11" t="e">
        <f>'OddsRatio_working_3-way'!AA913+'OddsRatio_working_3-way'!AG913</f>
        <v>#VALUE!</v>
      </c>
      <c r="AN913" s="11" t="e">
        <f>'OddsRatio_working_3-way'!AB913+'OddsRatio_working_3-way'!AH913</f>
        <v>#VALUE!</v>
      </c>
      <c r="AO913" s="11" t="e">
        <f>'OddsRatio_working_3-way'!AC913+'OddsRatio_working_3-way'!AI913</f>
        <v>#VALUE!</v>
      </c>
      <c r="AP913" s="11" t="e">
        <f>'OddsRatio_working_3-way'!AD913+'OddsRatio_working_3-way'!AJ913</f>
        <v>#VALUE!</v>
      </c>
      <c r="AQ913" s="11" t="e">
        <f>'OddsRatio_working_3-way'!AE913+'OddsRatio_working_3-way'!AK913</f>
        <v>#VALUE!</v>
      </c>
      <c r="AR913" s="10" t="str">
        <f>IF(A913="","",IF(('OddsRatio_working_3-way'!X913=0),IF(Q913&gt;0,-Q913^(1/3),(-Q913)^(1/3)),'OddsRatio_working_3-way'!AL913-'OddsRatio_working_3-way'!R913/3))</f>
        <v/>
      </c>
      <c r="AS913" s="11" t="e">
        <f>IF(('OddsRatio_working_3-way'!X913=0),IF(Q913&gt;0,-Q913^(1/3),(-Q913)^(1/3)),'OddsRatio_working_3-way'!AM913-'OddsRatio_working_3-way'!R913/3)</f>
        <v>#VALUE!</v>
      </c>
      <c r="AT913" s="11" t="e">
        <f>IF(('OddsRatio_working_3-way'!X913=0),IF(Q913&gt;0,-Q913^(1/3),(-Q913)^(1/3)),'OddsRatio_working_3-way'!AN913-'OddsRatio_working_3-way'!R913/3)</f>
        <v>#VALUE!</v>
      </c>
      <c r="AU913" s="11" t="e">
        <f>IF(('OddsRatio_working_3-way'!X913=0),0,'OddsRatio_working_3-way'!AO913)</f>
        <v>#VALUE!</v>
      </c>
      <c r="AV913" s="11" t="e">
        <f>IF(('OddsRatio_working_3-way'!X913=0),0,'OddsRatio_working_3-way'!AP913)</f>
        <v>#VALUE!</v>
      </c>
      <c r="AW913" s="11" t="e">
        <f>IF(('OddsRatio_working_3-way'!X913=0),0,'OddsRatio_working_3-way'!AQ913)</f>
        <v>#VALUE!</v>
      </c>
    </row>
    <row r="914" spans="1:4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9" t="e">
        <f t="shared" si="195"/>
        <v>#VALUE!</v>
      </c>
      <c r="E914" s="9" t="e">
        <f t="shared" si="196"/>
        <v>#VALUE!</v>
      </c>
      <c r="F914" s="9" t="e">
        <f t="shared" si="197"/>
        <v>#VALUE!</v>
      </c>
      <c r="G914" s="9" t="str">
        <f t="shared" si="198"/>
        <v/>
      </c>
      <c r="H914" s="9" t="str">
        <f t="shared" si="199"/>
        <v/>
      </c>
      <c r="I914" s="9" t="str">
        <f t="shared" si="200"/>
        <v/>
      </c>
      <c r="J914" s="9" t="str">
        <f t="shared" si="201"/>
        <v/>
      </c>
      <c r="K914" s="11" t="e">
        <f t="shared" si="202"/>
        <v>#VALUE!</v>
      </c>
      <c r="L914" s="11" t="e">
        <f t="shared" si="203"/>
        <v>#VALUE!</v>
      </c>
      <c r="M914" s="11" t="e">
        <f t="shared" si="204"/>
        <v>#VALUE!</v>
      </c>
      <c r="N914" s="11" t="e">
        <f>'OddsRatio_working_3-way'!K914+'OddsRatio_working_3-way'!L914+'OddsRatio_working_3-way'!M914-('OddsRatio_working_3-way'!K914*'OddsRatio_working_3-way'!L914)-('OddsRatio_working_3-way'!K914*'OddsRatio_working_3-way'!M914)-('OddsRatio_working_3-way'!L914*'OddsRatio_working_3-way'!M914)+('OddsRatio_working_3-way'!K914*'OddsRatio_working_3-way'!L914*'OddsRatio_working_3-way'!M914)-1</f>
        <v>#VALUE!</v>
      </c>
      <c r="O914" s="11">
        <f>0</f>
        <v>0</v>
      </c>
      <c r="P914" s="11" t="e">
        <f>('OddsRatio_working_3-way'!K914*'OddsRatio_working_3-way'!L914)+('OddsRatio_working_3-way'!K914*'OddsRatio_working_3-way'!M914)+('OddsRatio_working_3-way'!L914*'OddsRatio_working_3-way'!M914)-(3*'OddsRatio_working_3-way'!K914*'OddsRatio_working_3-way'!L914*'OddsRatio_working_3-way'!M914)</f>
        <v>#VALUE!</v>
      </c>
      <c r="Q914" s="11" t="e">
        <f>2*'OddsRatio_working_3-way'!K914*'OddsRatio_working_3-way'!L914*'OddsRatio_working_3-way'!M914</f>
        <v>#VALUE!</v>
      </c>
      <c r="R914" s="11" t="e">
        <f t="shared" si="205"/>
        <v>#VALUE!</v>
      </c>
      <c r="S914" s="11" t="e">
        <f t="shared" si="206"/>
        <v>#VALUE!</v>
      </c>
      <c r="T914" s="11" t="e">
        <f t="shared" si="207"/>
        <v>#VALUE!</v>
      </c>
      <c r="U914" s="11" t="e">
        <f>'OddsRatio_working_3-way'!S914-'OddsRatio_working_3-way'!R914^2/3</f>
        <v>#VALUE!</v>
      </c>
      <c r="V914" s="11" t="e">
        <f>'OddsRatio_working_3-way'!S914*'OddsRatio_working_3-way'!R914/3-2*'OddsRatio_working_3-way'!R914^3/27-'OddsRatio_working_3-way'!T914</f>
        <v>#VALUE!</v>
      </c>
      <c r="W914" s="11" t="e">
        <f>'OddsRatio_working_3-way'!V914^2+4*'OddsRatio_working_3-way'!U914^3/27</f>
        <v>#VALUE!</v>
      </c>
      <c r="X914" s="11" t="e">
        <f>IF('OddsRatio_working_3-way'!W914&gt;0,IF(ABS('OddsRatio_working_3-way'!V914+SQRT('OddsRatio_working_3-way'!W914))/2&gt;0,ABS('OddsRatio_working_3-way'!V914+SQRT('OddsRatio_working_3-way'!W914))/2,ABS('OddsRatio_working_3-way'!V914-SQRT('OddsRatio_working_3-way'!W914))/2),SQRT(-'OddsRatio_working_3-way'!U914^3/27))</f>
        <v>#VALUE!</v>
      </c>
      <c r="Y914" s="11" t="e">
        <f>IF('OddsRatio_working_3-way'!W914&gt;=0,IF('OddsRatio_working_3-way'!V914+SQRT('OddsRatio_working_3-way'!W914)&gt;0,0,PI()),ACOS('OddsRatio_working_3-way'!V914/(2*'OddsRatio_working_3-way'!X914)))</f>
        <v>#VALUE!</v>
      </c>
      <c r="Z914" s="11" t="e">
        <f>'OddsRatio_working_3-way'!X914^(1/3)*COS('OddsRatio_working_3-way'!Y914/3)</f>
        <v>#VALUE!</v>
      </c>
      <c r="AA914" s="11" t="e">
        <f>'OddsRatio_working_3-way'!X914^(1/3)*COS(('OddsRatio_working_3-way'!Y914+2*PI())/3)</f>
        <v>#VALUE!</v>
      </c>
      <c r="AB914" s="11" t="e">
        <f>'OddsRatio_working_3-way'!X914^(1/3)*COS(('OddsRatio_working_3-way'!Y914+4*PI())/3)</f>
        <v>#VALUE!</v>
      </c>
      <c r="AC914" s="11" t="e">
        <f>'OddsRatio_working_3-way'!X914^(1/3)*SIN('OddsRatio_working_3-way'!Y914/3)</f>
        <v>#VALUE!</v>
      </c>
      <c r="AD914" s="11" t="e">
        <f>'OddsRatio_working_3-way'!X914^(1/3)*SIN(('OddsRatio_working_3-way'!Y914+2*PI())/3)</f>
        <v>#VALUE!</v>
      </c>
      <c r="AE914" s="11" t="e">
        <f>'OddsRatio_working_3-way'!X914^(1/3)*SIN(('OddsRatio_working_3-way'!Y914+4*PI())/3)</f>
        <v>#VALUE!</v>
      </c>
      <c r="AF914" s="11" t="e">
        <f>-'OddsRatio_working_3-way'!U914/(3*'OddsRatio_working_3-way'!X914^(1/3))*COS(('OddsRatio_working_3-way'!Y914)/3)</f>
        <v>#VALUE!</v>
      </c>
      <c r="AG914" s="11" t="e">
        <f>-'OddsRatio_working_3-way'!U914/(3*'OddsRatio_working_3-way'!X914^(1/3))*COS(('OddsRatio_working_3-way'!Y914+2*PI())/3)</f>
        <v>#VALUE!</v>
      </c>
      <c r="AH914" s="11" t="e">
        <f>-'OddsRatio_working_3-way'!U914/(3*'OddsRatio_working_3-way'!X914^(1/3))*COS(('OddsRatio_working_3-way'!Y914+4*PI())/3)</f>
        <v>#VALUE!</v>
      </c>
      <c r="AI914" s="11" t="e">
        <f>'OddsRatio_working_3-way'!U914/(3*'OddsRatio_working_3-way'!X914^(1/3))*SIN(('OddsRatio_working_3-way'!Y914)/3)</f>
        <v>#VALUE!</v>
      </c>
      <c r="AJ914" s="11" t="e">
        <f>'OddsRatio_working_3-way'!U914/(3*'OddsRatio_working_3-way'!X914^(1/3))*SIN(('OddsRatio_working_3-way'!Y914+2*PI())/3)</f>
        <v>#VALUE!</v>
      </c>
      <c r="AK914" s="11" t="e">
        <f>'OddsRatio_working_3-way'!U914/(3*'OddsRatio_working_3-way'!X914^(1/3))*SIN(('OddsRatio_working_3-way'!Y914+4*PI())/3)</f>
        <v>#VALUE!</v>
      </c>
      <c r="AL914" s="11" t="e">
        <f>'OddsRatio_working_3-way'!Z914+'OddsRatio_working_3-way'!AF914</f>
        <v>#VALUE!</v>
      </c>
      <c r="AM914" s="11" t="e">
        <f>'OddsRatio_working_3-way'!AA914+'OddsRatio_working_3-way'!AG914</f>
        <v>#VALUE!</v>
      </c>
      <c r="AN914" s="11" t="e">
        <f>'OddsRatio_working_3-way'!AB914+'OddsRatio_working_3-way'!AH914</f>
        <v>#VALUE!</v>
      </c>
      <c r="AO914" s="11" t="e">
        <f>'OddsRatio_working_3-way'!AC914+'OddsRatio_working_3-way'!AI914</f>
        <v>#VALUE!</v>
      </c>
      <c r="AP914" s="11" t="e">
        <f>'OddsRatio_working_3-way'!AD914+'OddsRatio_working_3-way'!AJ914</f>
        <v>#VALUE!</v>
      </c>
      <c r="AQ914" s="11" t="e">
        <f>'OddsRatio_working_3-way'!AE914+'OddsRatio_working_3-way'!AK914</f>
        <v>#VALUE!</v>
      </c>
      <c r="AR914" s="10" t="str">
        <f>IF(A914="","",IF(('OddsRatio_working_3-way'!X914=0),IF(Q914&gt;0,-Q914^(1/3),(-Q914)^(1/3)),'OddsRatio_working_3-way'!AL914-'OddsRatio_working_3-way'!R914/3))</f>
        <v/>
      </c>
      <c r="AS914" s="11" t="e">
        <f>IF(('OddsRatio_working_3-way'!X914=0),IF(Q914&gt;0,-Q914^(1/3),(-Q914)^(1/3)),'OddsRatio_working_3-way'!AM914-'OddsRatio_working_3-way'!R914/3)</f>
        <v>#VALUE!</v>
      </c>
      <c r="AT914" s="11" t="e">
        <f>IF(('OddsRatio_working_3-way'!X914=0),IF(Q914&gt;0,-Q914^(1/3),(-Q914)^(1/3)),'OddsRatio_working_3-way'!AN914-'OddsRatio_working_3-way'!R914/3)</f>
        <v>#VALUE!</v>
      </c>
      <c r="AU914" s="11" t="e">
        <f>IF(('OddsRatio_working_3-way'!X914=0),0,'OddsRatio_working_3-way'!AO914)</f>
        <v>#VALUE!</v>
      </c>
      <c r="AV914" s="11" t="e">
        <f>IF(('OddsRatio_working_3-way'!X914=0),0,'OddsRatio_working_3-way'!AP914)</f>
        <v>#VALUE!</v>
      </c>
      <c r="AW914" s="11" t="e">
        <f>IF(('OddsRatio_working_3-way'!X914=0),0,'OddsRatio_working_3-way'!AQ914)</f>
        <v>#VALUE!</v>
      </c>
    </row>
    <row r="915" spans="1:4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9" t="e">
        <f t="shared" si="195"/>
        <v>#VALUE!</v>
      </c>
      <c r="E915" s="9" t="e">
        <f t="shared" si="196"/>
        <v>#VALUE!</v>
      </c>
      <c r="F915" s="9" t="e">
        <f t="shared" si="197"/>
        <v>#VALUE!</v>
      </c>
      <c r="G915" s="9" t="str">
        <f t="shared" si="198"/>
        <v/>
      </c>
      <c r="H915" s="9" t="str">
        <f t="shared" si="199"/>
        <v/>
      </c>
      <c r="I915" s="9" t="str">
        <f t="shared" si="200"/>
        <v/>
      </c>
      <c r="J915" s="9" t="str">
        <f t="shared" si="201"/>
        <v/>
      </c>
      <c r="K915" s="11" t="e">
        <f t="shared" si="202"/>
        <v>#VALUE!</v>
      </c>
      <c r="L915" s="11" t="e">
        <f t="shared" si="203"/>
        <v>#VALUE!</v>
      </c>
      <c r="M915" s="11" t="e">
        <f t="shared" si="204"/>
        <v>#VALUE!</v>
      </c>
      <c r="N915" s="11" t="e">
        <f>'OddsRatio_working_3-way'!K915+'OddsRatio_working_3-way'!L915+'OddsRatio_working_3-way'!M915-('OddsRatio_working_3-way'!K915*'OddsRatio_working_3-way'!L915)-('OddsRatio_working_3-way'!K915*'OddsRatio_working_3-way'!M915)-('OddsRatio_working_3-way'!L915*'OddsRatio_working_3-way'!M915)+('OddsRatio_working_3-way'!K915*'OddsRatio_working_3-way'!L915*'OddsRatio_working_3-way'!M915)-1</f>
        <v>#VALUE!</v>
      </c>
      <c r="O915" s="11">
        <f>0</f>
        <v>0</v>
      </c>
      <c r="P915" s="11" t="e">
        <f>('OddsRatio_working_3-way'!K915*'OddsRatio_working_3-way'!L915)+('OddsRatio_working_3-way'!K915*'OddsRatio_working_3-way'!M915)+('OddsRatio_working_3-way'!L915*'OddsRatio_working_3-way'!M915)-(3*'OddsRatio_working_3-way'!K915*'OddsRatio_working_3-way'!L915*'OddsRatio_working_3-way'!M915)</f>
        <v>#VALUE!</v>
      </c>
      <c r="Q915" s="11" t="e">
        <f>2*'OddsRatio_working_3-way'!K915*'OddsRatio_working_3-way'!L915*'OddsRatio_working_3-way'!M915</f>
        <v>#VALUE!</v>
      </c>
      <c r="R915" s="11" t="e">
        <f t="shared" si="205"/>
        <v>#VALUE!</v>
      </c>
      <c r="S915" s="11" t="e">
        <f t="shared" si="206"/>
        <v>#VALUE!</v>
      </c>
      <c r="T915" s="11" t="e">
        <f t="shared" si="207"/>
        <v>#VALUE!</v>
      </c>
      <c r="U915" s="11" t="e">
        <f>'OddsRatio_working_3-way'!S915-'OddsRatio_working_3-way'!R915^2/3</f>
        <v>#VALUE!</v>
      </c>
      <c r="V915" s="11" t="e">
        <f>'OddsRatio_working_3-way'!S915*'OddsRatio_working_3-way'!R915/3-2*'OddsRatio_working_3-way'!R915^3/27-'OddsRatio_working_3-way'!T915</f>
        <v>#VALUE!</v>
      </c>
      <c r="W915" s="11" t="e">
        <f>'OddsRatio_working_3-way'!V915^2+4*'OddsRatio_working_3-way'!U915^3/27</f>
        <v>#VALUE!</v>
      </c>
      <c r="X915" s="11" t="e">
        <f>IF('OddsRatio_working_3-way'!W915&gt;0,IF(ABS('OddsRatio_working_3-way'!V915+SQRT('OddsRatio_working_3-way'!W915))/2&gt;0,ABS('OddsRatio_working_3-way'!V915+SQRT('OddsRatio_working_3-way'!W915))/2,ABS('OddsRatio_working_3-way'!V915-SQRT('OddsRatio_working_3-way'!W915))/2),SQRT(-'OddsRatio_working_3-way'!U915^3/27))</f>
        <v>#VALUE!</v>
      </c>
      <c r="Y915" s="11" t="e">
        <f>IF('OddsRatio_working_3-way'!W915&gt;=0,IF('OddsRatio_working_3-way'!V915+SQRT('OddsRatio_working_3-way'!W915)&gt;0,0,PI()),ACOS('OddsRatio_working_3-way'!V915/(2*'OddsRatio_working_3-way'!X915)))</f>
        <v>#VALUE!</v>
      </c>
      <c r="Z915" s="11" t="e">
        <f>'OddsRatio_working_3-way'!X915^(1/3)*COS('OddsRatio_working_3-way'!Y915/3)</f>
        <v>#VALUE!</v>
      </c>
      <c r="AA915" s="11" t="e">
        <f>'OddsRatio_working_3-way'!X915^(1/3)*COS(('OddsRatio_working_3-way'!Y915+2*PI())/3)</f>
        <v>#VALUE!</v>
      </c>
      <c r="AB915" s="11" t="e">
        <f>'OddsRatio_working_3-way'!X915^(1/3)*COS(('OddsRatio_working_3-way'!Y915+4*PI())/3)</f>
        <v>#VALUE!</v>
      </c>
      <c r="AC915" s="11" t="e">
        <f>'OddsRatio_working_3-way'!X915^(1/3)*SIN('OddsRatio_working_3-way'!Y915/3)</f>
        <v>#VALUE!</v>
      </c>
      <c r="AD915" s="11" t="e">
        <f>'OddsRatio_working_3-way'!X915^(1/3)*SIN(('OddsRatio_working_3-way'!Y915+2*PI())/3)</f>
        <v>#VALUE!</v>
      </c>
      <c r="AE915" s="11" t="e">
        <f>'OddsRatio_working_3-way'!X915^(1/3)*SIN(('OddsRatio_working_3-way'!Y915+4*PI())/3)</f>
        <v>#VALUE!</v>
      </c>
      <c r="AF915" s="11" t="e">
        <f>-'OddsRatio_working_3-way'!U915/(3*'OddsRatio_working_3-way'!X915^(1/3))*COS(('OddsRatio_working_3-way'!Y915)/3)</f>
        <v>#VALUE!</v>
      </c>
      <c r="AG915" s="11" t="e">
        <f>-'OddsRatio_working_3-way'!U915/(3*'OddsRatio_working_3-way'!X915^(1/3))*COS(('OddsRatio_working_3-way'!Y915+2*PI())/3)</f>
        <v>#VALUE!</v>
      </c>
      <c r="AH915" s="11" t="e">
        <f>-'OddsRatio_working_3-way'!U915/(3*'OddsRatio_working_3-way'!X915^(1/3))*COS(('OddsRatio_working_3-way'!Y915+4*PI())/3)</f>
        <v>#VALUE!</v>
      </c>
      <c r="AI915" s="11" t="e">
        <f>'OddsRatio_working_3-way'!U915/(3*'OddsRatio_working_3-way'!X915^(1/3))*SIN(('OddsRatio_working_3-way'!Y915)/3)</f>
        <v>#VALUE!</v>
      </c>
      <c r="AJ915" s="11" t="e">
        <f>'OddsRatio_working_3-way'!U915/(3*'OddsRatio_working_3-way'!X915^(1/3))*SIN(('OddsRatio_working_3-way'!Y915+2*PI())/3)</f>
        <v>#VALUE!</v>
      </c>
      <c r="AK915" s="11" t="e">
        <f>'OddsRatio_working_3-way'!U915/(3*'OddsRatio_working_3-way'!X915^(1/3))*SIN(('OddsRatio_working_3-way'!Y915+4*PI())/3)</f>
        <v>#VALUE!</v>
      </c>
      <c r="AL915" s="11" t="e">
        <f>'OddsRatio_working_3-way'!Z915+'OddsRatio_working_3-way'!AF915</f>
        <v>#VALUE!</v>
      </c>
      <c r="AM915" s="11" t="e">
        <f>'OddsRatio_working_3-way'!AA915+'OddsRatio_working_3-way'!AG915</f>
        <v>#VALUE!</v>
      </c>
      <c r="AN915" s="11" t="e">
        <f>'OddsRatio_working_3-way'!AB915+'OddsRatio_working_3-way'!AH915</f>
        <v>#VALUE!</v>
      </c>
      <c r="AO915" s="11" t="e">
        <f>'OddsRatio_working_3-way'!AC915+'OddsRatio_working_3-way'!AI915</f>
        <v>#VALUE!</v>
      </c>
      <c r="AP915" s="11" t="e">
        <f>'OddsRatio_working_3-way'!AD915+'OddsRatio_working_3-way'!AJ915</f>
        <v>#VALUE!</v>
      </c>
      <c r="AQ915" s="11" t="e">
        <f>'OddsRatio_working_3-way'!AE915+'OddsRatio_working_3-way'!AK915</f>
        <v>#VALUE!</v>
      </c>
      <c r="AR915" s="10" t="str">
        <f>IF(A915="","",IF(('OddsRatio_working_3-way'!X915=0),IF(Q915&gt;0,-Q915^(1/3),(-Q915)^(1/3)),'OddsRatio_working_3-way'!AL915-'OddsRatio_working_3-way'!R915/3))</f>
        <v/>
      </c>
      <c r="AS915" s="11" t="e">
        <f>IF(('OddsRatio_working_3-way'!X915=0),IF(Q915&gt;0,-Q915^(1/3),(-Q915)^(1/3)),'OddsRatio_working_3-way'!AM915-'OddsRatio_working_3-way'!R915/3)</f>
        <v>#VALUE!</v>
      </c>
      <c r="AT915" s="11" t="e">
        <f>IF(('OddsRatio_working_3-way'!X915=0),IF(Q915&gt;0,-Q915^(1/3),(-Q915)^(1/3)),'OddsRatio_working_3-way'!AN915-'OddsRatio_working_3-way'!R915/3)</f>
        <v>#VALUE!</v>
      </c>
      <c r="AU915" s="11" t="e">
        <f>IF(('OddsRatio_working_3-way'!X915=0),0,'OddsRatio_working_3-way'!AO915)</f>
        <v>#VALUE!</v>
      </c>
      <c r="AV915" s="11" t="e">
        <f>IF(('OddsRatio_working_3-way'!X915=0),0,'OddsRatio_working_3-way'!AP915)</f>
        <v>#VALUE!</v>
      </c>
      <c r="AW915" s="11" t="e">
        <f>IF(('OddsRatio_working_3-way'!X915=0),0,'OddsRatio_working_3-way'!AQ915)</f>
        <v>#VALUE!</v>
      </c>
    </row>
    <row r="916" spans="1:4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9" t="e">
        <f t="shared" si="195"/>
        <v>#VALUE!</v>
      </c>
      <c r="E916" s="9" t="e">
        <f t="shared" si="196"/>
        <v>#VALUE!</v>
      </c>
      <c r="F916" s="9" t="e">
        <f t="shared" si="197"/>
        <v>#VALUE!</v>
      </c>
      <c r="G916" s="9" t="str">
        <f t="shared" si="198"/>
        <v/>
      </c>
      <c r="H916" s="9" t="str">
        <f t="shared" si="199"/>
        <v/>
      </c>
      <c r="I916" s="9" t="str">
        <f t="shared" si="200"/>
        <v/>
      </c>
      <c r="J916" s="9" t="str">
        <f t="shared" si="201"/>
        <v/>
      </c>
      <c r="K916" s="11" t="e">
        <f t="shared" si="202"/>
        <v>#VALUE!</v>
      </c>
      <c r="L916" s="11" t="e">
        <f t="shared" si="203"/>
        <v>#VALUE!</v>
      </c>
      <c r="M916" s="11" t="e">
        <f t="shared" si="204"/>
        <v>#VALUE!</v>
      </c>
      <c r="N916" s="11" t="e">
        <f>'OddsRatio_working_3-way'!K916+'OddsRatio_working_3-way'!L916+'OddsRatio_working_3-way'!M916-('OddsRatio_working_3-way'!K916*'OddsRatio_working_3-way'!L916)-('OddsRatio_working_3-way'!K916*'OddsRatio_working_3-way'!M916)-('OddsRatio_working_3-way'!L916*'OddsRatio_working_3-way'!M916)+('OddsRatio_working_3-way'!K916*'OddsRatio_working_3-way'!L916*'OddsRatio_working_3-way'!M916)-1</f>
        <v>#VALUE!</v>
      </c>
      <c r="O916" s="11">
        <f>0</f>
        <v>0</v>
      </c>
      <c r="P916" s="11" t="e">
        <f>('OddsRatio_working_3-way'!K916*'OddsRatio_working_3-way'!L916)+('OddsRatio_working_3-way'!K916*'OddsRatio_working_3-way'!M916)+('OddsRatio_working_3-way'!L916*'OddsRatio_working_3-way'!M916)-(3*'OddsRatio_working_3-way'!K916*'OddsRatio_working_3-way'!L916*'OddsRatio_working_3-way'!M916)</f>
        <v>#VALUE!</v>
      </c>
      <c r="Q916" s="11" t="e">
        <f>2*'OddsRatio_working_3-way'!K916*'OddsRatio_working_3-way'!L916*'OddsRatio_working_3-way'!M916</f>
        <v>#VALUE!</v>
      </c>
      <c r="R916" s="11" t="e">
        <f t="shared" si="205"/>
        <v>#VALUE!</v>
      </c>
      <c r="S916" s="11" t="e">
        <f t="shared" si="206"/>
        <v>#VALUE!</v>
      </c>
      <c r="T916" s="11" t="e">
        <f t="shared" si="207"/>
        <v>#VALUE!</v>
      </c>
      <c r="U916" s="11" t="e">
        <f>'OddsRatio_working_3-way'!S916-'OddsRatio_working_3-way'!R916^2/3</f>
        <v>#VALUE!</v>
      </c>
      <c r="V916" s="11" t="e">
        <f>'OddsRatio_working_3-way'!S916*'OddsRatio_working_3-way'!R916/3-2*'OddsRatio_working_3-way'!R916^3/27-'OddsRatio_working_3-way'!T916</f>
        <v>#VALUE!</v>
      </c>
      <c r="W916" s="11" t="e">
        <f>'OddsRatio_working_3-way'!V916^2+4*'OddsRatio_working_3-way'!U916^3/27</f>
        <v>#VALUE!</v>
      </c>
      <c r="X916" s="11" t="e">
        <f>IF('OddsRatio_working_3-way'!W916&gt;0,IF(ABS('OddsRatio_working_3-way'!V916+SQRT('OddsRatio_working_3-way'!W916))/2&gt;0,ABS('OddsRatio_working_3-way'!V916+SQRT('OddsRatio_working_3-way'!W916))/2,ABS('OddsRatio_working_3-way'!V916-SQRT('OddsRatio_working_3-way'!W916))/2),SQRT(-'OddsRatio_working_3-way'!U916^3/27))</f>
        <v>#VALUE!</v>
      </c>
      <c r="Y916" s="11" t="e">
        <f>IF('OddsRatio_working_3-way'!W916&gt;=0,IF('OddsRatio_working_3-way'!V916+SQRT('OddsRatio_working_3-way'!W916)&gt;0,0,PI()),ACOS('OddsRatio_working_3-way'!V916/(2*'OddsRatio_working_3-way'!X916)))</f>
        <v>#VALUE!</v>
      </c>
      <c r="Z916" s="11" t="e">
        <f>'OddsRatio_working_3-way'!X916^(1/3)*COS('OddsRatio_working_3-way'!Y916/3)</f>
        <v>#VALUE!</v>
      </c>
      <c r="AA916" s="11" t="e">
        <f>'OddsRatio_working_3-way'!X916^(1/3)*COS(('OddsRatio_working_3-way'!Y916+2*PI())/3)</f>
        <v>#VALUE!</v>
      </c>
      <c r="AB916" s="11" t="e">
        <f>'OddsRatio_working_3-way'!X916^(1/3)*COS(('OddsRatio_working_3-way'!Y916+4*PI())/3)</f>
        <v>#VALUE!</v>
      </c>
      <c r="AC916" s="11" t="e">
        <f>'OddsRatio_working_3-way'!X916^(1/3)*SIN('OddsRatio_working_3-way'!Y916/3)</f>
        <v>#VALUE!</v>
      </c>
      <c r="AD916" s="11" t="e">
        <f>'OddsRatio_working_3-way'!X916^(1/3)*SIN(('OddsRatio_working_3-way'!Y916+2*PI())/3)</f>
        <v>#VALUE!</v>
      </c>
      <c r="AE916" s="11" t="e">
        <f>'OddsRatio_working_3-way'!X916^(1/3)*SIN(('OddsRatio_working_3-way'!Y916+4*PI())/3)</f>
        <v>#VALUE!</v>
      </c>
      <c r="AF916" s="11" t="e">
        <f>-'OddsRatio_working_3-way'!U916/(3*'OddsRatio_working_3-way'!X916^(1/3))*COS(('OddsRatio_working_3-way'!Y916)/3)</f>
        <v>#VALUE!</v>
      </c>
      <c r="AG916" s="11" t="e">
        <f>-'OddsRatio_working_3-way'!U916/(3*'OddsRatio_working_3-way'!X916^(1/3))*COS(('OddsRatio_working_3-way'!Y916+2*PI())/3)</f>
        <v>#VALUE!</v>
      </c>
      <c r="AH916" s="11" t="e">
        <f>-'OddsRatio_working_3-way'!U916/(3*'OddsRatio_working_3-way'!X916^(1/3))*COS(('OddsRatio_working_3-way'!Y916+4*PI())/3)</f>
        <v>#VALUE!</v>
      </c>
      <c r="AI916" s="11" t="e">
        <f>'OddsRatio_working_3-way'!U916/(3*'OddsRatio_working_3-way'!X916^(1/3))*SIN(('OddsRatio_working_3-way'!Y916)/3)</f>
        <v>#VALUE!</v>
      </c>
      <c r="AJ916" s="11" t="e">
        <f>'OddsRatio_working_3-way'!U916/(3*'OddsRatio_working_3-way'!X916^(1/3))*SIN(('OddsRatio_working_3-way'!Y916+2*PI())/3)</f>
        <v>#VALUE!</v>
      </c>
      <c r="AK916" s="11" t="e">
        <f>'OddsRatio_working_3-way'!U916/(3*'OddsRatio_working_3-way'!X916^(1/3))*SIN(('OddsRatio_working_3-way'!Y916+4*PI())/3)</f>
        <v>#VALUE!</v>
      </c>
      <c r="AL916" s="11" t="e">
        <f>'OddsRatio_working_3-way'!Z916+'OddsRatio_working_3-way'!AF916</f>
        <v>#VALUE!</v>
      </c>
      <c r="AM916" s="11" t="e">
        <f>'OddsRatio_working_3-way'!AA916+'OddsRatio_working_3-way'!AG916</f>
        <v>#VALUE!</v>
      </c>
      <c r="AN916" s="11" t="e">
        <f>'OddsRatio_working_3-way'!AB916+'OddsRatio_working_3-way'!AH916</f>
        <v>#VALUE!</v>
      </c>
      <c r="AO916" s="11" t="e">
        <f>'OddsRatio_working_3-way'!AC916+'OddsRatio_working_3-way'!AI916</f>
        <v>#VALUE!</v>
      </c>
      <c r="AP916" s="11" t="e">
        <f>'OddsRatio_working_3-way'!AD916+'OddsRatio_working_3-way'!AJ916</f>
        <v>#VALUE!</v>
      </c>
      <c r="AQ916" s="11" t="e">
        <f>'OddsRatio_working_3-way'!AE916+'OddsRatio_working_3-way'!AK916</f>
        <v>#VALUE!</v>
      </c>
      <c r="AR916" s="10" t="str">
        <f>IF(A916="","",IF(('OddsRatio_working_3-way'!X916=0),IF(Q916&gt;0,-Q916^(1/3),(-Q916)^(1/3)),'OddsRatio_working_3-way'!AL916-'OddsRatio_working_3-way'!R916/3))</f>
        <v/>
      </c>
      <c r="AS916" s="11" t="e">
        <f>IF(('OddsRatio_working_3-way'!X916=0),IF(Q916&gt;0,-Q916^(1/3),(-Q916)^(1/3)),'OddsRatio_working_3-way'!AM916-'OddsRatio_working_3-way'!R916/3)</f>
        <v>#VALUE!</v>
      </c>
      <c r="AT916" s="11" t="e">
        <f>IF(('OddsRatio_working_3-way'!X916=0),IF(Q916&gt;0,-Q916^(1/3),(-Q916)^(1/3)),'OddsRatio_working_3-way'!AN916-'OddsRatio_working_3-way'!R916/3)</f>
        <v>#VALUE!</v>
      </c>
      <c r="AU916" s="11" t="e">
        <f>IF(('OddsRatio_working_3-way'!X916=0),0,'OddsRatio_working_3-way'!AO916)</f>
        <v>#VALUE!</v>
      </c>
      <c r="AV916" s="11" t="e">
        <f>IF(('OddsRatio_working_3-way'!X916=0),0,'OddsRatio_working_3-way'!AP916)</f>
        <v>#VALUE!</v>
      </c>
      <c r="AW916" s="11" t="e">
        <f>IF(('OddsRatio_working_3-way'!X916=0),0,'OddsRatio_working_3-way'!AQ916)</f>
        <v>#VALUE!</v>
      </c>
    </row>
    <row r="917" spans="1:4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9" t="e">
        <f t="shared" si="195"/>
        <v>#VALUE!</v>
      </c>
      <c r="E917" s="9" t="e">
        <f t="shared" si="196"/>
        <v>#VALUE!</v>
      </c>
      <c r="F917" s="9" t="e">
        <f t="shared" si="197"/>
        <v>#VALUE!</v>
      </c>
      <c r="G917" s="9" t="str">
        <f t="shared" si="198"/>
        <v/>
      </c>
      <c r="H917" s="9" t="str">
        <f t="shared" si="199"/>
        <v/>
      </c>
      <c r="I917" s="9" t="str">
        <f t="shared" si="200"/>
        <v/>
      </c>
      <c r="J917" s="9" t="str">
        <f t="shared" si="201"/>
        <v/>
      </c>
      <c r="K917" s="11" t="e">
        <f t="shared" si="202"/>
        <v>#VALUE!</v>
      </c>
      <c r="L917" s="11" t="e">
        <f t="shared" si="203"/>
        <v>#VALUE!</v>
      </c>
      <c r="M917" s="11" t="e">
        <f t="shared" si="204"/>
        <v>#VALUE!</v>
      </c>
      <c r="N917" s="11" t="e">
        <f>'OddsRatio_working_3-way'!K917+'OddsRatio_working_3-way'!L917+'OddsRatio_working_3-way'!M917-('OddsRatio_working_3-way'!K917*'OddsRatio_working_3-way'!L917)-('OddsRatio_working_3-way'!K917*'OddsRatio_working_3-way'!M917)-('OddsRatio_working_3-way'!L917*'OddsRatio_working_3-way'!M917)+('OddsRatio_working_3-way'!K917*'OddsRatio_working_3-way'!L917*'OddsRatio_working_3-way'!M917)-1</f>
        <v>#VALUE!</v>
      </c>
      <c r="O917" s="11">
        <f>0</f>
        <v>0</v>
      </c>
      <c r="P917" s="11" t="e">
        <f>('OddsRatio_working_3-way'!K917*'OddsRatio_working_3-way'!L917)+('OddsRatio_working_3-way'!K917*'OddsRatio_working_3-way'!M917)+('OddsRatio_working_3-way'!L917*'OddsRatio_working_3-way'!M917)-(3*'OddsRatio_working_3-way'!K917*'OddsRatio_working_3-way'!L917*'OddsRatio_working_3-way'!M917)</f>
        <v>#VALUE!</v>
      </c>
      <c r="Q917" s="11" t="e">
        <f>2*'OddsRatio_working_3-way'!K917*'OddsRatio_working_3-way'!L917*'OddsRatio_working_3-way'!M917</f>
        <v>#VALUE!</v>
      </c>
      <c r="R917" s="11" t="e">
        <f t="shared" si="205"/>
        <v>#VALUE!</v>
      </c>
      <c r="S917" s="11" t="e">
        <f t="shared" si="206"/>
        <v>#VALUE!</v>
      </c>
      <c r="T917" s="11" t="e">
        <f t="shared" si="207"/>
        <v>#VALUE!</v>
      </c>
      <c r="U917" s="11" t="e">
        <f>'OddsRatio_working_3-way'!S917-'OddsRatio_working_3-way'!R917^2/3</f>
        <v>#VALUE!</v>
      </c>
      <c r="V917" s="11" t="e">
        <f>'OddsRatio_working_3-way'!S917*'OddsRatio_working_3-way'!R917/3-2*'OddsRatio_working_3-way'!R917^3/27-'OddsRatio_working_3-way'!T917</f>
        <v>#VALUE!</v>
      </c>
      <c r="W917" s="11" t="e">
        <f>'OddsRatio_working_3-way'!V917^2+4*'OddsRatio_working_3-way'!U917^3/27</f>
        <v>#VALUE!</v>
      </c>
      <c r="X917" s="11" t="e">
        <f>IF('OddsRatio_working_3-way'!W917&gt;0,IF(ABS('OddsRatio_working_3-way'!V917+SQRT('OddsRatio_working_3-way'!W917))/2&gt;0,ABS('OddsRatio_working_3-way'!V917+SQRT('OddsRatio_working_3-way'!W917))/2,ABS('OddsRatio_working_3-way'!V917-SQRT('OddsRatio_working_3-way'!W917))/2),SQRT(-'OddsRatio_working_3-way'!U917^3/27))</f>
        <v>#VALUE!</v>
      </c>
      <c r="Y917" s="11" t="e">
        <f>IF('OddsRatio_working_3-way'!W917&gt;=0,IF('OddsRatio_working_3-way'!V917+SQRT('OddsRatio_working_3-way'!W917)&gt;0,0,PI()),ACOS('OddsRatio_working_3-way'!V917/(2*'OddsRatio_working_3-way'!X917)))</f>
        <v>#VALUE!</v>
      </c>
      <c r="Z917" s="11" t="e">
        <f>'OddsRatio_working_3-way'!X917^(1/3)*COS('OddsRatio_working_3-way'!Y917/3)</f>
        <v>#VALUE!</v>
      </c>
      <c r="AA917" s="11" t="e">
        <f>'OddsRatio_working_3-way'!X917^(1/3)*COS(('OddsRatio_working_3-way'!Y917+2*PI())/3)</f>
        <v>#VALUE!</v>
      </c>
      <c r="AB917" s="11" t="e">
        <f>'OddsRatio_working_3-way'!X917^(1/3)*COS(('OddsRatio_working_3-way'!Y917+4*PI())/3)</f>
        <v>#VALUE!</v>
      </c>
      <c r="AC917" s="11" t="e">
        <f>'OddsRatio_working_3-way'!X917^(1/3)*SIN('OddsRatio_working_3-way'!Y917/3)</f>
        <v>#VALUE!</v>
      </c>
      <c r="AD917" s="11" t="e">
        <f>'OddsRatio_working_3-way'!X917^(1/3)*SIN(('OddsRatio_working_3-way'!Y917+2*PI())/3)</f>
        <v>#VALUE!</v>
      </c>
      <c r="AE917" s="11" t="e">
        <f>'OddsRatio_working_3-way'!X917^(1/3)*SIN(('OddsRatio_working_3-way'!Y917+4*PI())/3)</f>
        <v>#VALUE!</v>
      </c>
      <c r="AF917" s="11" t="e">
        <f>-'OddsRatio_working_3-way'!U917/(3*'OddsRatio_working_3-way'!X917^(1/3))*COS(('OddsRatio_working_3-way'!Y917)/3)</f>
        <v>#VALUE!</v>
      </c>
      <c r="AG917" s="11" t="e">
        <f>-'OddsRatio_working_3-way'!U917/(3*'OddsRatio_working_3-way'!X917^(1/3))*COS(('OddsRatio_working_3-way'!Y917+2*PI())/3)</f>
        <v>#VALUE!</v>
      </c>
      <c r="AH917" s="11" t="e">
        <f>-'OddsRatio_working_3-way'!U917/(3*'OddsRatio_working_3-way'!X917^(1/3))*COS(('OddsRatio_working_3-way'!Y917+4*PI())/3)</f>
        <v>#VALUE!</v>
      </c>
      <c r="AI917" s="11" t="e">
        <f>'OddsRatio_working_3-way'!U917/(3*'OddsRatio_working_3-way'!X917^(1/3))*SIN(('OddsRatio_working_3-way'!Y917)/3)</f>
        <v>#VALUE!</v>
      </c>
      <c r="AJ917" s="11" t="e">
        <f>'OddsRatio_working_3-way'!U917/(3*'OddsRatio_working_3-way'!X917^(1/3))*SIN(('OddsRatio_working_3-way'!Y917+2*PI())/3)</f>
        <v>#VALUE!</v>
      </c>
      <c r="AK917" s="11" t="e">
        <f>'OddsRatio_working_3-way'!U917/(3*'OddsRatio_working_3-way'!X917^(1/3))*SIN(('OddsRatio_working_3-way'!Y917+4*PI())/3)</f>
        <v>#VALUE!</v>
      </c>
      <c r="AL917" s="11" t="e">
        <f>'OddsRatio_working_3-way'!Z917+'OddsRatio_working_3-way'!AF917</f>
        <v>#VALUE!</v>
      </c>
      <c r="AM917" s="11" t="e">
        <f>'OddsRatio_working_3-way'!AA917+'OddsRatio_working_3-way'!AG917</f>
        <v>#VALUE!</v>
      </c>
      <c r="AN917" s="11" t="e">
        <f>'OddsRatio_working_3-way'!AB917+'OddsRatio_working_3-way'!AH917</f>
        <v>#VALUE!</v>
      </c>
      <c r="AO917" s="11" t="e">
        <f>'OddsRatio_working_3-way'!AC917+'OddsRatio_working_3-way'!AI917</f>
        <v>#VALUE!</v>
      </c>
      <c r="AP917" s="11" t="e">
        <f>'OddsRatio_working_3-way'!AD917+'OddsRatio_working_3-way'!AJ917</f>
        <v>#VALUE!</v>
      </c>
      <c r="AQ917" s="11" t="e">
        <f>'OddsRatio_working_3-way'!AE917+'OddsRatio_working_3-way'!AK917</f>
        <v>#VALUE!</v>
      </c>
      <c r="AR917" s="10" t="str">
        <f>IF(A917="","",IF(('OddsRatio_working_3-way'!X917=0),IF(Q917&gt;0,-Q917^(1/3),(-Q917)^(1/3)),'OddsRatio_working_3-way'!AL917-'OddsRatio_working_3-way'!R917/3))</f>
        <v/>
      </c>
      <c r="AS917" s="11" t="e">
        <f>IF(('OddsRatio_working_3-way'!X917=0),IF(Q917&gt;0,-Q917^(1/3),(-Q917)^(1/3)),'OddsRatio_working_3-way'!AM917-'OddsRatio_working_3-way'!R917/3)</f>
        <v>#VALUE!</v>
      </c>
      <c r="AT917" s="11" t="e">
        <f>IF(('OddsRatio_working_3-way'!X917=0),IF(Q917&gt;0,-Q917^(1/3),(-Q917)^(1/3)),'OddsRatio_working_3-way'!AN917-'OddsRatio_working_3-way'!R917/3)</f>
        <v>#VALUE!</v>
      </c>
      <c r="AU917" s="11" t="e">
        <f>IF(('OddsRatio_working_3-way'!X917=0),0,'OddsRatio_working_3-way'!AO917)</f>
        <v>#VALUE!</v>
      </c>
      <c r="AV917" s="11" t="e">
        <f>IF(('OddsRatio_working_3-way'!X917=0),0,'OddsRatio_working_3-way'!AP917)</f>
        <v>#VALUE!</v>
      </c>
      <c r="AW917" s="11" t="e">
        <f>IF(('OddsRatio_working_3-way'!X917=0),0,'OddsRatio_working_3-way'!AQ917)</f>
        <v>#VALUE!</v>
      </c>
    </row>
    <row r="918" spans="1:4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9" t="e">
        <f t="shared" si="195"/>
        <v>#VALUE!</v>
      </c>
      <c r="E918" s="9" t="e">
        <f t="shared" si="196"/>
        <v>#VALUE!</v>
      </c>
      <c r="F918" s="9" t="e">
        <f t="shared" si="197"/>
        <v>#VALUE!</v>
      </c>
      <c r="G918" s="9" t="str">
        <f t="shared" si="198"/>
        <v/>
      </c>
      <c r="H918" s="9" t="str">
        <f t="shared" si="199"/>
        <v/>
      </c>
      <c r="I918" s="9" t="str">
        <f t="shared" si="200"/>
        <v/>
      </c>
      <c r="J918" s="9" t="str">
        <f t="shared" si="201"/>
        <v/>
      </c>
      <c r="K918" s="11" t="e">
        <f t="shared" si="202"/>
        <v>#VALUE!</v>
      </c>
      <c r="L918" s="11" t="e">
        <f t="shared" si="203"/>
        <v>#VALUE!</v>
      </c>
      <c r="M918" s="11" t="e">
        <f t="shared" si="204"/>
        <v>#VALUE!</v>
      </c>
      <c r="N918" s="11" t="e">
        <f>'OddsRatio_working_3-way'!K918+'OddsRatio_working_3-way'!L918+'OddsRatio_working_3-way'!M918-('OddsRatio_working_3-way'!K918*'OddsRatio_working_3-way'!L918)-('OddsRatio_working_3-way'!K918*'OddsRatio_working_3-way'!M918)-('OddsRatio_working_3-way'!L918*'OddsRatio_working_3-way'!M918)+('OddsRatio_working_3-way'!K918*'OddsRatio_working_3-way'!L918*'OddsRatio_working_3-way'!M918)-1</f>
        <v>#VALUE!</v>
      </c>
      <c r="O918" s="11">
        <f>0</f>
        <v>0</v>
      </c>
      <c r="P918" s="11" t="e">
        <f>('OddsRatio_working_3-way'!K918*'OddsRatio_working_3-way'!L918)+('OddsRatio_working_3-way'!K918*'OddsRatio_working_3-way'!M918)+('OddsRatio_working_3-way'!L918*'OddsRatio_working_3-way'!M918)-(3*'OddsRatio_working_3-way'!K918*'OddsRatio_working_3-way'!L918*'OddsRatio_working_3-way'!M918)</f>
        <v>#VALUE!</v>
      </c>
      <c r="Q918" s="11" t="e">
        <f>2*'OddsRatio_working_3-way'!K918*'OddsRatio_working_3-way'!L918*'OddsRatio_working_3-way'!M918</f>
        <v>#VALUE!</v>
      </c>
      <c r="R918" s="11" t="e">
        <f t="shared" si="205"/>
        <v>#VALUE!</v>
      </c>
      <c r="S918" s="11" t="e">
        <f t="shared" si="206"/>
        <v>#VALUE!</v>
      </c>
      <c r="T918" s="11" t="e">
        <f t="shared" si="207"/>
        <v>#VALUE!</v>
      </c>
      <c r="U918" s="11" t="e">
        <f>'OddsRatio_working_3-way'!S918-'OddsRatio_working_3-way'!R918^2/3</f>
        <v>#VALUE!</v>
      </c>
      <c r="V918" s="11" t="e">
        <f>'OddsRatio_working_3-way'!S918*'OddsRatio_working_3-way'!R918/3-2*'OddsRatio_working_3-way'!R918^3/27-'OddsRatio_working_3-way'!T918</f>
        <v>#VALUE!</v>
      </c>
      <c r="W918" s="11" t="e">
        <f>'OddsRatio_working_3-way'!V918^2+4*'OddsRatio_working_3-way'!U918^3/27</f>
        <v>#VALUE!</v>
      </c>
      <c r="X918" s="11" t="e">
        <f>IF('OddsRatio_working_3-way'!W918&gt;0,IF(ABS('OddsRatio_working_3-way'!V918+SQRT('OddsRatio_working_3-way'!W918))/2&gt;0,ABS('OddsRatio_working_3-way'!V918+SQRT('OddsRatio_working_3-way'!W918))/2,ABS('OddsRatio_working_3-way'!V918-SQRT('OddsRatio_working_3-way'!W918))/2),SQRT(-'OddsRatio_working_3-way'!U918^3/27))</f>
        <v>#VALUE!</v>
      </c>
      <c r="Y918" s="11" t="e">
        <f>IF('OddsRatio_working_3-way'!W918&gt;=0,IF('OddsRatio_working_3-way'!V918+SQRT('OddsRatio_working_3-way'!W918)&gt;0,0,PI()),ACOS('OddsRatio_working_3-way'!V918/(2*'OddsRatio_working_3-way'!X918)))</f>
        <v>#VALUE!</v>
      </c>
      <c r="Z918" s="11" t="e">
        <f>'OddsRatio_working_3-way'!X918^(1/3)*COS('OddsRatio_working_3-way'!Y918/3)</f>
        <v>#VALUE!</v>
      </c>
      <c r="AA918" s="11" t="e">
        <f>'OddsRatio_working_3-way'!X918^(1/3)*COS(('OddsRatio_working_3-way'!Y918+2*PI())/3)</f>
        <v>#VALUE!</v>
      </c>
      <c r="AB918" s="11" t="e">
        <f>'OddsRatio_working_3-way'!X918^(1/3)*COS(('OddsRatio_working_3-way'!Y918+4*PI())/3)</f>
        <v>#VALUE!</v>
      </c>
      <c r="AC918" s="11" t="e">
        <f>'OddsRatio_working_3-way'!X918^(1/3)*SIN('OddsRatio_working_3-way'!Y918/3)</f>
        <v>#VALUE!</v>
      </c>
      <c r="AD918" s="11" t="e">
        <f>'OddsRatio_working_3-way'!X918^(1/3)*SIN(('OddsRatio_working_3-way'!Y918+2*PI())/3)</f>
        <v>#VALUE!</v>
      </c>
      <c r="AE918" s="11" t="e">
        <f>'OddsRatio_working_3-way'!X918^(1/3)*SIN(('OddsRatio_working_3-way'!Y918+4*PI())/3)</f>
        <v>#VALUE!</v>
      </c>
      <c r="AF918" s="11" t="e">
        <f>-'OddsRatio_working_3-way'!U918/(3*'OddsRatio_working_3-way'!X918^(1/3))*COS(('OddsRatio_working_3-way'!Y918)/3)</f>
        <v>#VALUE!</v>
      </c>
      <c r="AG918" s="11" t="e">
        <f>-'OddsRatio_working_3-way'!U918/(3*'OddsRatio_working_3-way'!X918^(1/3))*COS(('OddsRatio_working_3-way'!Y918+2*PI())/3)</f>
        <v>#VALUE!</v>
      </c>
      <c r="AH918" s="11" t="e">
        <f>-'OddsRatio_working_3-way'!U918/(3*'OddsRatio_working_3-way'!X918^(1/3))*COS(('OddsRatio_working_3-way'!Y918+4*PI())/3)</f>
        <v>#VALUE!</v>
      </c>
      <c r="AI918" s="11" t="e">
        <f>'OddsRatio_working_3-way'!U918/(3*'OddsRatio_working_3-way'!X918^(1/3))*SIN(('OddsRatio_working_3-way'!Y918)/3)</f>
        <v>#VALUE!</v>
      </c>
      <c r="AJ918" s="11" t="e">
        <f>'OddsRatio_working_3-way'!U918/(3*'OddsRatio_working_3-way'!X918^(1/3))*SIN(('OddsRatio_working_3-way'!Y918+2*PI())/3)</f>
        <v>#VALUE!</v>
      </c>
      <c r="AK918" s="11" t="e">
        <f>'OddsRatio_working_3-way'!U918/(3*'OddsRatio_working_3-way'!X918^(1/3))*SIN(('OddsRatio_working_3-way'!Y918+4*PI())/3)</f>
        <v>#VALUE!</v>
      </c>
      <c r="AL918" s="11" t="e">
        <f>'OddsRatio_working_3-way'!Z918+'OddsRatio_working_3-way'!AF918</f>
        <v>#VALUE!</v>
      </c>
      <c r="AM918" s="11" t="e">
        <f>'OddsRatio_working_3-way'!AA918+'OddsRatio_working_3-way'!AG918</f>
        <v>#VALUE!</v>
      </c>
      <c r="AN918" s="11" t="e">
        <f>'OddsRatio_working_3-way'!AB918+'OddsRatio_working_3-way'!AH918</f>
        <v>#VALUE!</v>
      </c>
      <c r="AO918" s="11" t="e">
        <f>'OddsRatio_working_3-way'!AC918+'OddsRatio_working_3-way'!AI918</f>
        <v>#VALUE!</v>
      </c>
      <c r="AP918" s="11" t="e">
        <f>'OddsRatio_working_3-way'!AD918+'OddsRatio_working_3-way'!AJ918</f>
        <v>#VALUE!</v>
      </c>
      <c r="AQ918" s="11" t="e">
        <f>'OddsRatio_working_3-way'!AE918+'OddsRatio_working_3-way'!AK918</f>
        <v>#VALUE!</v>
      </c>
      <c r="AR918" s="10" t="str">
        <f>IF(A918="","",IF(('OddsRatio_working_3-way'!X918=0),IF(Q918&gt;0,-Q918^(1/3),(-Q918)^(1/3)),'OddsRatio_working_3-way'!AL918-'OddsRatio_working_3-way'!R918/3))</f>
        <v/>
      </c>
      <c r="AS918" s="11" t="e">
        <f>IF(('OddsRatio_working_3-way'!X918=0),IF(Q918&gt;0,-Q918^(1/3),(-Q918)^(1/3)),'OddsRatio_working_3-way'!AM918-'OddsRatio_working_3-way'!R918/3)</f>
        <v>#VALUE!</v>
      </c>
      <c r="AT918" s="11" t="e">
        <f>IF(('OddsRatio_working_3-way'!X918=0),IF(Q918&gt;0,-Q918^(1/3),(-Q918)^(1/3)),'OddsRatio_working_3-way'!AN918-'OddsRatio_working_3-way'!R918/3)</f>
        <v>#VALUE!</v>
      </c>
      <c r="AU918" s="11" t="e">
        <f>IF(('OddsRatio_working_3-way'!X918=0),0,'OddsRatio_working_3-way'!AO918)</f>
        <v>#VALUE!</v>
      </c>
      <c r="AV918" s="11" t="e">
        <f>IF(('OddsRatio_working_3-way'!X918=0),0,'OddsRatio_working_3-way'!AP918)</f>
        <v>#VALUE!</v>
      </c>
      <c r="AW918" s="11" t="e">
        <f>IF(('OddsRatio_working_3-way'!X918=0),0,'OddsRatio_working_3-way'!AQ918)</f>
        <v>#VALUE!</v>
      </c>
    </row>
    <row r="919" spans="1:4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9" t="e">
        <f t="shared" si="195"/>
        <v>#VALUE!</v>
      </c>
      <c r="E919" s="9" t="e">
        <f t="shared" si="196"/>
        <v>#VALUE!</v>
      </c>
      <c r="F919" s="9" t="e">
        <f t="shared" si="197"/>
        <v>#VALUE!</v>
      </c>
      <c r="G919" s="9" t="str">
        <f t="shared" si="198"/>
        <v/>
      </c>
      <c r="H919" s="9" t="str">
        <f t="shared" si="199"/>
        <v/>
      </c>
      <c r="I919" s="9" t="str">
        <f t="shared" si="200"/>
        <v/>
      </c>
      <c r="J919" s="9" t="str">
        <f t="shared" si="201"/>
        <v/>
      </c>
      <c r="K919" s="11" t="e">
        <f t="shared" si="202"/>
        <v>#VALUE!</v>
      </c>
      <c r="L919" s="11" t="e">
        <f t="shared" si="203"/>
        <v>#VALUE!</v>
      </c>
      <c r="M919" s="11" t="e">
        <f t="shared" si="204"/>
        <v>#VALUE!</v>
      </c>
      <c r="N919" s="11" t="e">
        <f>'OddsRatio_working_3-way'!K919+'OddsRatio_working_3-way'!L919+'OddsRatio_working_3-way'!M919-('OddsRatio_working_3-way'!K919*'OddsRatio_working_3-way'!L919)-('OddsRatio_working_3-way'!K919*'OddsRatio_working_3-way'!M919)-('OddsRatio_working_3-way'!L919*'OddsRatio_working_3-way'!M919)+('OddsRatio_working_3-way'!K919*'OddsRatio_working_3-way'!L919*'OddsRatio_working_3-way'!M919)-1</f>
        <v>#VALUE!</v>
      </c>
      <c r="O919" s="11">
        <f>0</f>
        <v>0</v>
      </c>
      <c r="P919" s="11" t="e">
        <f>('OddsRatio_working_3-way'!K919*'OddsRatio_working_3-way'!L919)+('OddsRatio_working_3-way'!K919*'OddsRatio_working_3-way'!M919)+('OddsRatio_working_3-way'!L919*'OddsRatio_working_3-way'!M919)-(3*'OddsRatio_working_3-way'!K919*'OddsRatio_working_3-way'!L919*'OddsRatio_working_3-way'!M919)</f>
        <v>#VALUE!</v>
      </c>
      <c r="Q919" s="11" t="e">
        <f>2*'OddsRatio_working_3-way'!K919*'OddsRatio_working_3-way'!L919*'OddsRatio_working_3-way'!M919</f>
        <v>#VALUE!</v>
      </c>
      <c r="R919" s="11" t="e">
        <f t="shared" si="205"/>
        <v>#VALUE!</v>
      </c>
      <c r="S919" s="11" t="e">
        <f t="shared" si="206"/>
        <v>#VALUE!</v>
      </c>
      <c r="T919" s="11" t="e">
        <f t="shared" si="207"/>
        <v>#VALUE!</v>
      </c>
      <c r="U919" s="11" t="e">
        <f>'OddsRatio_working_3-way'!S919-'OddsRatio_working_3-way'!R919^2/3</f>
        <v>#VALUE!</v>
      </c>
      <c r="V919" s="11" t="e">
        <f>'OddsRatio_working_3-way'!S919*'OddsRatio_working_3-way'!R919/3-2*'OddsRatio_working_3-way'!R919^3/27-'OddsRatio_working_3-way'!T919</f>
        <v>#VALUE!</v>
      </c>
      <c r="W919" s="11" t="e">
        <f>'OddsRatio_working_3-way'!V919^2+4*'OddsRatio_working_3-way'!U919^3/27</f>
        <v>#VALUE!</v>
      </c>
      <c r="X919" s="11" t="e">
        <f>IF('OddsRatio_working_3-way'!W919&gt;0,IF(ABS('OddsRatio_working_3-way'!V919+SQRT('OddsRatio_working_3-way'!W919))/2&gt;0,ABS('OddsRatio_working_3-way'!V919+SQRT('OddsRatio_working_3-way'!W919))/2,ABS('OddsRatio_working_3-way'!V919-SQRT('OddsRatio_working_3-way'!W919))/2),SQRT(-'OddsRatio_working_3-way'!U919^3/27))</f>
        <v>#VALUE!</v>
      </c>
      <c r="Y919" s="11" t="e">
        <f>IF('OddsRatio_working_3-way'!W919&gt;=0,IF('OddsRatio_working_3-way'!V919+SQRT('OddsRatio_working_3-way'!W919)&gt;0,0,PI()),ACOS('OddsRatio_working_3-way'!V919/(2*'OddsRatio_working_3-way'!X919)))</f>
        <v>#VALUE!</v>
      </c>
      <c r="Z919" s="11" t="e">
        <f>'OddsRatio_working_3-way'!X919^(1/3)*COS('OddsRatio_working_3-way'!Y919/3)</f>
        <v>#VALUE!</v>
      </c>
      <c r="AA919" s="11" t="e">
        <f>'OddsRatio_working_3-way'!X919^(1/3)*COS(('OddsRatio_working_3-way'!Y919+2*PI())/3)</f>
        <v>#VALUE!</v>
      </c>
      <c r="AB919" s="11" t="e">
        <f>'OddsRatio_working_3-way'!X919^(1/3)*COS(('OddsRatio_working_3-way'!Y919+4*PI())/3)</f>
        <v>#VALUE!</v>
      </c>
      <c r="AC919" s="11" t="e">
        <f>'OddsRatio_working_3-way'!X919^(1/3)*SIN('OddsRatio_working_3-way'!Y919/3)</f>
        <v>#VALUE!</v>
      </c>
      <c r="AD919" s="11" t="e">
        <f>'OddsRatio_working_3-way'!X919^(1/3)*SIN(('OddsRatio_working_3-way'!Y919+2*PI())/3)</f>
        <v>#VALUE!</v>
      </c>
      <c r="AE919" s="11" t="e">
        <f>'OddsRatio_working_3-way'!X919^(1/3)*SIN(('OddsRatio_working_3-way'!Y919+4*PI())/3)</f>
        <v>#VALUE!</v>
      </c>
      <c r="AF919" s="11" t="e">
        <f>-'OddsRatio_working_3-way'!U919/(3*'OddsRatio_working_3-way'!X919^(1/3))*COS(('OddsRatio_working_3-way'!Y919)/3)</f>
        <v>#VALUE!</v>
      </c>
      <c r="AG919" s="11" t="e">
        <f>-'OddsRatio_working_3-way'!U919/(3*'OddsRatio_working_3-way'!X919^(1/3))*COS(('OddsRatio_working_3-way'!Y919+2*PI())/3)</f>
        <v>#VALUE!</v>
      </c>
      <c r="AH919" s="11" t="e">
        <f>-'OddsRatio_working_3-way'!U919/(3*'OddsRatio_working_3-way'!X919^(1/3))*COS(('OddsRatio_working_3-way'!Y919+4*PI())/3)</f>
        <v>#VALUE!</v>
      </c>
      <c r="AI919" s="11" t="e">
        <f>'OddsRatio_working_3-way'!U919/(3*'OddsRatio_working_3-way'!X919^(1/3))*SIN(('OddsRatio_working_3-way'!Y919)/3)</f>
        <v>#VALUE!</v>
      </c>
      <c r="AJ919" s="11" t="e">
        <f>'OddsRatio_working_3-way'!U919/(3*'OddsRatio_working_3-way'!X919^(1/3))*SIN(('OddsRatio_working_3-way'!Y919+2*PI())/3)</f>
        <v>#VALUE!</v>
      </c>
      <c r="AK919" s="11" t="e">
        <f>'OddsRatio_working_3-way'!U919/(3*'OddsRatio_working_3-way'!X919^(1/3))*SIN(('OddsRatio_working_3-way'!Y919+4*PI())/3)</f>
        <v>#VALUE!</v>
      </c>
      <c r="AL919" s="11" t="e">
        <f>'OddsRatio_working_3-way'!Z919+'OddsRatio_working_3-way'!AF919</f>
        <v>#VALUE!</v>
      </c>
      <c r="AM919" s="11" t="e">
        <f>'OddsRatio_working_3-way'!AA919+'OddsRatio_working_3-way'!AG919</f>
        <v>#VALUE!</v>
      </c>
      <c r="AN919" s="11" t="e">
        <f>'OddsRatio_working_3-way'!AB919+'OddsRatio_working_3-way'!AH919</f>
        <v>#VALUE!</v>
      </c>
      <c r="AO919" s="11" t="e">
        <f>'OddsRatio_working_3-way'!AC919+'OddsRatio_working_3-way'!AI919</f>
        <v>#VALUE!</v>
      </c>
      <c r="AP919" s="11" t="e">
        <f>'OddsRatio_working_3-way'!AD919+'OddsRatio_working_3-way'!AJ919</f>
        <v>#VALUE!</v>
      </c>
      <c r="AQ919" s="11" t="e">
        <f>'OddsRatio_working_3-way'!AE919+'OddsRatio_working_3-way'!AK919</f>
        <v>#VALUE!</v>
      </c>
      <c r="AR919" s="10" t="str">
        <f>IF(A919="","",IF(('OddsRatio_working_3-way'!X919=0),IF(Q919&gt;0,-Q919^(1/3),(-Q919)^(1/3)),'OddsRatio_working_3-way'!AL919-'OddsRatio_working_3-way'!R919/3))</f>
        <v/>
      </c>
      <c r="AS919" s="11" t="e">
        <f>IF(('OddsRatio_working_3-way'!X919=0),IF(Q919&gt;0,-Q919^(1/3),(-Q919)^(1/3)),'OddsRatio_working_3-way'!AM919-'OddsRatio_working_3-way'!R919/3)</f>
        <v>#VALUE!</v>
      </c>
      <c r="AT919" s="11" t="e">
        <f>IF(('OddsRatio_working_3-way'!X919=0),IF(Q919&gt;0,-Q919^(1/3),(-Q919)^(1/3)),'OddsRatio_working_3-way'!AN919-'OddsRatio_working_3-way'!R919/3)</f>
        <v>#VALUE!</v>
      </c>
      <c r="AU919" s="11" t="e">
        <f>IF(('OddsRatio_working_3-way'!X919=0),0,'OddsRatio_working_3-way'!AO919)</f>
        <v>#VALUE!</v>
      </c>
      <c r="AV919" s="11" t="e">
        <f>IF(('OddsRatio_working_3-way'!X919=0),0,'OddsRatio_working_3-way'!AP919)</f>
        <v>#VALUE!</v>
      </c>
      <c r="AW919" s="11" t="e">
        <f>IF(('OddsRatio_working_3-way'!X919=0),0,'OddsRatio_working_3-way'!AQ919)</f>
        <v>#VALUE!</v>
      </c>
    </row>
    <row r="920" spans="1:4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9" t="e">
        <f t="shared" si="195"/>
        <v>#VALUE!</v>
      </c>
      <c r="E920" s="9" t="e">
        <f t="shared" si="196"/>
        <v>#VALUE!</v>
      </c>
      <c r="F920" s="9" t="e">
        <f t="shared" si="197"/>
        <v>#VALUE!</v>
      </c>
      <c r="G920" s="9" t="str">
        <f t="shared" si="198"/>
        <v/>
      </c>
      <c r="H920" s="9" t="str">
        <f t="shared" si="199"/>
        <v/>
      </c>
      <c r="I920" s="9" t="str">
        <f t="shared" si="200"/>
        <v/>
      </c>
      <c r="J920" s="9" t="str">
        <f t="shared" si="201"/>
        <v/>
      </c>
      <c r="K920" s="11" t="e">
        <f t="shared" si="202"/>
        <v>#VALUE!</v>
      </c>
      <c r="L920" s="11" t="e">
        <f t="shared" si="203"/>
        <v>#VALUE!</v>
      </c>
      <c r="M920" s="11" t="e">
        <f t="shared" si="204"/>
        <v>#VALUE!</v>
      </c>
      <c r="N920" s="11" t="e">
        <f>'OddsRatio_working_3-way'!K920+'OddsRatio_working_3-way'!L920+'OddsRatio_working_3-way'!M920-('OddsRatio_working_3-way'!K920*'OddsRatio_working_3-way'!L920)-('OddsRatio_working_3-way'!K920*'OddsRatio_working_3-way'!M920)-('OddsRatio_working_3-way'!L920*'OddsRatio_working_3-way'!M920)+('OddsRatio_working_3-way'!K920*'OddsRatio_working_3-way'!L920*'OddsRatio_working_3-way'!M920)-1</f>
        <v>#VALUE!</v>
      </c>
      <c r="O920" s="11">
        <f>0</f>
        <v>0</v>
      </c>
      <c r="P920" s="11" t="e">
        <f>('OddsRatio_working_3-way'!K920*'OddsRatio_working_3-way'!L920)+('OddsRatio_working_3-way'!K920*'OddsRatio_working_3-way'!M920)+('OddsRatio_working_3-way'!L920*'OddsRatio_working_3-way'!M920)-(3*'OddsRatio_working_3-way'!K920*'OddsRatio_working_3-way'!L920*'OddsRatio_working_3-way'!M920)</f>
        <v>#VALUE!</v>
      </c>
      <c r="Q920" s="11" t="e">
        <f>2*'OddsRatio_working_3-way'!K920*'OddsRatio_working_3-way'!L920*'OddsRatio_working_3-way'!M920</f>
        <v>#VALUE!</v>
      </c>
      <c r="R920" s="11" t="e">
        <f t="shared" si="205"/>
        <v>#VALUE!</v>
      </c>
      <c r="S920" s="11" t="e">
        <f t="shared" si="206"/>
        <v>#VALUE!</v>
      </c>
      <c r="T920" s="11" t="e">
        <f t="shared" si="207"/>
        <v>#VALUE!</v>
      </c>
      <c r="U920" s="11" t="e">
        <f>'OddsRatio_working_3-way'!S920-'OddsRatio_working_3-way'!R920^2/3</f>
        <v>#VALUE!</v>
      </c>
      <c r="V920" s="11" t="e">
        <f>'OddsRatio_working_3-way'!S920*'OddsRatio_working_3-way'!R920/3-2*'OddsRatio_working_3-way'!R920^3/27-'OddsRatio_working_3-way'!T920</f>
        <v>#VALUE!</v>
      </c>
      <c r="W920" s="11" t="e">
        <f>'OddsRatio_working_3-way'!V920^2+4*'OddsRatio_working_3-way'!U920^3/27</f>
        <v>#VALUE!</v>
      </c>
      <c r="X920" s="11" t="e">
        <f>IF('OddsRatio_working_3-way'!W920&gt;0,IF(ABS('OddsRatio_working_3-way'!V920+SQRT('OddsRatio_working_3-way'!W920))/2&gt;0,ABS('OddsRatio_working_3-way'!V920+SQRT('OddsRatio_working_3-way'!W920))/2,ABS('OddsRatio_working_3-way'!V920-SQRT('OddsRatio_working_3-way'!W920))/2),SQRT(-'OddsRatio_working_3-way'!U920^3/27))</f>
        <v>#VALUE!</v>
      </c>
      <c r="Y920" s="11" t="e">
        <f>IF('OddsRatio_working_3-way'!W920&gt;=0,IF('OddsRatio_working_3-way'!V920+SQRT('OddsRatio_working_3-way'!W920)&gt;0,0,PI()),ACOS('OddsRatio_working_3-way'!V920/(2*'OddsRatio_working_3-way'!X920)))</f>
        <v>#VALUE!</v>
      </c>
      <c r="Z920" s="11" t="e">
        <f>'OddsRatio_working_3-way'!X920^(1/3)*COS('OddsRatio_working_3-way'!Y920/3)</f>
        <v>#VALUE!</v>
      </c>
      <c r="AA920" s="11" t="e">
        <f>'OddsRatio_working_3-way'!X920^(1/3)*COS(('OddsRatio_working_3-way'!Y920+2*PI())/3)</f>
        <v>#VALUE!</v>
      </c>
      <c r="AB920" s="11" t="e">
        <f>'OddsRatio_working_3-way'!X920^(1/3)*COS(('OddsRatio_working_3-way'!Y920+4*PI())/3)</f>
        <v>#VALUE!</v>
      </c>
      <c r="AC920" s="11" t="e">
        <f>'OddsRatio_working_3-way'!X920^(1/3)*SIN('OddsRatio_working_3-way'!Y920/3)</f>
        <v>#VALUE!</v>
      </c>
      <c r="AD920" s="11" t="e">
        <f>'OddsRatio_working_3-way'!X920^(1/3)*SIN(('OddsRatio_working_3-way'!Y920+2*PI())/3)</f>
        <v>#VALUE!</v>
      </c>
      <c r="AE920" s="11" t="e">
        <f>'OddsRatio_working_3-way'!X920^(1/3)*SIN(('OddsRatio_working_3-way'!Y920+4*PI())/3)</f>
        <v>#VALUE!</v>
      </c>
      <c r="AF920" s="11" t="e">
        <f>-'OddsRatio_working_3-way'!U920/(3*'OddsRatio_working_3-way'!X920^(1/3))*COS(('OddsRatio_working_3-way'!Y920)/3)</f>
        <v>#VALUE!</v>
      </c>
      <c r="AG920" s="11" t="e">
        <f>-'OddsRatio_working_3-way'!U920/(3*'OddsRatio_working_3-way'!X920^(1/3))*COS(('OddsRatio_working_3-way'!Y920+2*PI())/3)</f>
        <v>#VALUE!</v>
      </c>
      <c r="AH920" s="11" t="e">
        <f>-'OddsRatio_working_3-way'!U920/(3*'OddsRatio_working_3-way'!X920^(1/3))*COS(('OddsRatio_working_3-way'!Y920+4*PI())/3)</f>
        <v>#VALUE!</v>
      </c>
      <c r="AI920" s="11" t="e">
        <f>'OddsRatio_working_3-way'!U920/(3*'OddsRatio_working_3-way'!X920^(1/3))*SIN(('OddsRatio_working_3-way'!Y920)/3)</f>
        <v>#VALUE!</v>
      </c>
      <c r="AJ920" s="11" t="e">
        <f>'OddsRatio_working_3-way'!U920/(3*'OddsRatio_working_3-way'!X920^(1/3))*SIN(('OddsRatio_working_3-way'!Y920+2*PI())/3)</f>
        <v>#VALUE!</v>
      </c>
      <c r="AK920" s="11" t="e">
        <f>'OddsRatio_working_3-way'!U920/(3*'OddsRatio_working_3-way'!X920^(1/3))*SIN(('OddsRatio_working_3-way'!Y920+4*PI())/3)</f>
        <v>#VALUE!</v>
      </c>
      <c r="AL920" s="11" t="e">
        <f>'OddsRatio_working_3-way'!Z920+'OddsRatio_working_3-way'!AF920</f>
        <v>#VALUE!</v>
      </c>
      <c r="AM920" s="11" t="e">
        <f>'OddsRatio_working_3-way'!AA920+'OddsRatio_working_3-way'!AG920</f>
        <v>#VALUE!</v>
      </c>
      <c r="AN920" s="11" t="e">
        <f>'OddsRatio_working_3-way'!AB920+'OddsRatio_working_3-way'!AH920</f>
        <v>#VALUE!</v>
      </c>
      <c r="AO920" s="11" t="e">
        <f>'OddsRatio_working_3-way'!AC920+'OddsRatio_working_3-way'!AI920</f>
        <v>#VALUE!</v>
      </c>
      <c r="AP920" s="11" t="e">
        <f>'OddsRatio_working_3-way'!AD920+'OddsRatio_working_3-way'!AJ920</f>
        <v>#VALUE!</v>
      </c>
      <c r="AQ920" s="11" t="e">
        <f>'OddsRatio_working_3-way'!AE920+'OddsRatio_working_3-way'!AK920</f>
        <v>#VALUE!</v>
      </c>
      <c r="AR920" s="10" t="str">
        <f>IF(A920="","",IF(('OddsRatio_working_3-way'!X920=0),IF(Q920&gt;0,-Q920^(1/3),(-Q920)^(1/3)),'OddsRatio_working_3-way'!AL920-'OddsRatio_working_3-way'!R920/3))</f>
        <v/>
      </c>
      <c r="AS920" s="11" t="e">
        <f>IF(('OddsRatio_working_3-way'!X920=0),IF(Q920&gt;0,-Q920^(1/3),(-Q920)^(1/3)),'OddsRatio_working_3-way'!AM920-'OddsRatio_working_3-way'!R920/3)</f>
        <v>#VALUE!</v>
      </c>
      <c r="AT920" s="11" t="e">
        <f>IF(('OddsRatio_working_3-way'!X920=0),IF(Q920&gt;0,-Q920^(1/3),(-Q920)^(1/3)),'OddsRatio_working_3-way'!AN920-'OddsRatio_working_3-way'!R920/3)</f>
        <v>#VALUE!</v>
      </c>
      <c r="AU920" s="11" t="e">
        <f>IF(('OddsRatio_working_3-way'!X920=0),0,'OddsRatio_working_3-way'!AO920)</f>
        <v>#VALUE!</v>
      </c>
      <c r="AV920" s="11" t="e">
        <f>IF(('OddsRatio_working_3-way'!X920=0),0,'OddsRatio_working_3-way'!AP920)</f>
        <v>#VALUE!</v>
      </c>
      <c r="AW920" s="11" t="e">
        <f>IF(('OddsRatio_working_3-way'!X920=0),0,'OddsRatio_working_3-way'!AQ920)</f>
        <v>#VALUE!</v>
      </c>
    </row>
    <row r="921" spans="1:4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9" t="e">
        <f t="shared" si="195"/>
        <v>#VALUE!</v>
      </c>
      <c r="E921" s="9" t="e">
        <f t="shared" si="196"/>
        <v>#VALUE!</v>
      </c>
      <c r="F921" s="9" t="e">
        <f t="shared" si="197"/>
        <v>#VALUE!</v>
      </c>
      <c r="G921" s="9" t="str">
        <f t="shared" si="198"/>
        <v/>
      </c>
      <c r="H921" s="9" t="str">
        <f t="shared" si="199"/>
        <v/>
      </c>
      <c r="I921" s="9" t="str">
        <f t="shared" si="200"/>
        <v/>
      </c>
      <c r="J921" s="9" t="str">
        <f t="shared" si="201"/>
        <v/>
      </c>
      <c r="K921" s="11" t="e">
        <f t="shared" si="202"/>
        <v>#VALUE!</v>
      </c>
      <c r="L921" s="11" t="e">
        <f t="shared" si="203"/>
        <v>#VALUE!</v>
      </c>
      <c r="M921" s="11" t="e">
        <f t="shared" si="204"/>
        <v>#VALUE!</v>
      </c>
      <c r="N921" s="11" t="e">
        <f>'OddsRatio_working_3-way'!K921+'OddsRatio_working_3-way'!L921+'OddsRatio_working_3-way'!M921-('OddsRatio_working_3-way'!K921*'OddsRatio_working_3-way'!L921)-('OddsRatio_working_3-way'!K921*'OddsRatio_working_3-way'!M921)-('OddsRatio_working_3-way'!L921*'OddsRatio_working_3-way'!M921)+('OddsRatio_working_3-way'!K921*'OddsRatio_working_3-way'!L921*'OddsRatio_working_3-way'!M921)-1</f>
        <v>#VALUE!</v>
      </c>
      <c r="O921" s="11">
        <f>0</f>
        <v>0</v>
      </c>
      <c r="P921" s="11" t="e">
        <f>('OddsRatio_working_3-way'!K921*'OddsRatio_working_3-way'!L921)+('OddsRatio_working_3-way'!K921*'OddsRatio_working_3-way'!M921)+('OddsRatio_working_3-way'!L921*'OddsRatio_working_3-way'!M921)-(3*'OddsRatio_working_3-way'!K921*'OddsRatio_working_3-way'!L921*'OddsRatio_working_3-way'!M921)</f>
        <v>#VALUE!</v>
      </c>
      <c r="Q921" s="11" t="e">
        <f>2*'OddsRatio_working_3-way'!K921*'OddsRatio_working_3-way'!L921*'OddsRatio_working_3-way'!M921</f>
        <v>#VALUE!</v>
      </c>
      <c r="R921" s="11" t="e">
        <f t="shared" si="205"/>
        <v>#VALUE!</v>
      </c>
      <c r="S921" s="11" t="e">
        <f t="shared" si="206"/>
        <v>#VALUE!</v>
      </c>
      <c r="T921" s="11" t="e">
        <f t="shared" si="207"/>
        <v>#VALUE!</v>
      </c>
      <c r="U921" s="11" t="e">
        <f>'OddsRatio_working_3-way'!S921-'OddsRatio_working_3-way'!R921^2/3</f>
        <v>#VALUE!</v>
      </c>
      <c r="V921" s="11" t="e">
        <f>'OddsRatio_working_3-way'!S921*'OddsRatio_working_3-way'!R921/3-2*'OddsRatio_working_3-way'!R921^3/27-'OddsRatio_working_3-way'!T921</f>
        <v>#VALUE!</v>
      </c>
      <c r="W921" s="11" t="e">
        <f>'OddsRatio_working_3-way'!V921^2+4*'OddsRatio_working_3-way'!U921^3/27</f>
        <v>#VALUE!</v>
      </c>
      <c r="X921" s="11" t="e">
        <f>IF('OddsRatio_working_3-way'!W921&gt;0,IF(ABS('OddsRatio_working_3-way'!V921+SQRT('OddsRatio_working_3-way'!W921))/2&gt;0,ABS('OddsRatio_working_3-way'!V921+SQRT('OddsRatio_working_3-way'!W921))/2,ABS('OddsRatio_working_3-way'!V921-SQRT('OddsRatio_working_3-way'!W921))/2),SQRT(-'OddsRatio_working_3-way'!U921^3/27))</f>
        <v>#VALUE!</v>
      </c>
      <c r="Y921" s="11" t="e">
        <f>IF('OddsRatio_working_3-way'!W921&gt;=0,IF('OddsRatio_working_3-way'!V921+SQRT('OddsRatio_working_3-way'!W921)&gt;0,0,PI()),ACOS('OddsRatio_working_3-way'!V921/(2*'OddsRatio_working_3-way'!X921)))</f>
        <v>#VALUE!</v>
      </c>
      <c r="Z921" s="11" t="e">
        <f>'OddsRatio_working_3-way'!X921^(1/3)*COS('OddsRatio_working_3-way'!Y921/3)</f>
        <v>#VALUE!</v>
      </c>
      <c r="AA921" s="11" t="e">
        <f>'OddsRatio_working_3-way'!X921^(1/3)*COS(('OddsRatio_working_3-way'!Y921+2*PI())/3)</f>
        <v>#VALUE!</v>
      </c>
      <c r="AB921" s="11" t="e">
        <f>'OddsRatio_working_3-way'!X921^(1/3)*COS(('OddsRatio_working_3-way'!Y921+4*PI())/3)</f>
        <v>#VALUE!</v>
      </c>
      <c r="AC921" s="11" t="e">
        <f>'OddsRatio_working_3-way'!X921^(1/3)*SIN('OddsRatio_working_3-way'!Y921/3)</f>
        <v>#VALUE!</v>
      </c>
      <c r="AD921" s="11" t="e">
        <f>'OddsRatio_working_3-way'!X921^(1/3)*SIN(('OddsRatio_working_3-way'!Y921+2*PI())/3)</f>
        <v>#VALUE!</v>
      </c>
      <c r="AE921" s="11" t="e">
        <f>'OddsRatio_working_3-way'!X921^(1/3)*SIN(('OddsRatio_working_3-way'!Y921+4*PI())/3)</f>
        <v>#VALUE!</v>
      </c>
      <c r="AF921" s="11" t="e">
        <f>-'OddsRatio_working_3-way'!U921/(3*'OddsRatio_working_3-way'!X921^(1/3))*COS(('OddsRatio_working_3-way'!Y921)/3)</f>
        <v>#VALUE!</v>
      </c>
      <c r="AG921" s="11" t="e">
        <f>-'OddsRatio_working_3-way'!U921/(3*'OddsRatio_working_3-way'!X921^(1/3))*COS(('OddsRatio_working_3-way'!Y921+2*PI())/3)</f>
        <v>#VALUE!</v>
      </c>
      <c r="AH921" s="11" t="e">
        <f>-'OddsRatio_working_3-way'!U921/(3*'OddsRatio_working_3-way'!X921^(1/3))*COS(('OddsRatio_working_3-way'!Y921+4*PI())/3)</f>
        <v>#VALUE!</v>
      </c>
      <c r="AI921" s="11" t="e">
        <f>'OddsRatio_working_3-way'!U921/(3*'OddsRatio_working_3-way'!X921^(1/3))*SIN(('OddsRatio_working_3-way'!Y921)/3)</f>
        <v>#VALUE!</v>
      </c>
      <c r="AJ921" s="11" t="e">
        <f>'OddsRatio_working_3-way'!U921/(3*'OddsRatio_working_3-way'!X921^(1/3))*SIN(('OddsRatio_working_3-way'!Y921+2*PI())/3)</f>
        <v>#VALUE!</v>
      </c>
      <c r="AK921" s="11" t="e">
        <f>'OddsRatio_working_3-way'!U921/(3*'OddsRatio_working_3-way'!X921^(1/3))*SIN(('OddsRatio_working_3-way'!Y921+4*PI())/3)</f>
        <v>#VALUE!</v>
      </c>
      <c r="AL921" s="11" t="e">
        <f>'OddsRatio_working_3-way'!Z921+'OddsRatio_working_3-way'!AF921</f>
        <v>#VALUE!</v>
      </c>
      <c r="AM921" s="11" t="e">
        <f>'OddsRatio_working_3-way'!AA921+'OddsRatio_working_3-way'!AG921</f>
        <v>#VALUE!</v>
      </c>
      <c r="AN921" s="11" t="e">
        <f>'OddsRatio_working_3-way'!AB921+'OddsRatio_working_3-way'!AH921</f>
        <v>#VALUE!</v>
      </c>
      <c r="AO921" s="11" t="e">
        <f>'OddsRatio_working_3-way'!AC921+'OddsRatio_working_3-way'!AI921</f>
        <v>#VALUE!</v>
      </c>
      <c r="AP921" s="11" t="e">
        <f>'OddsRatio_working_3-way'!AD921+'OddsRatio_working_3-way'!AJ921</f>
        <v>#VALUE!</v>
      </c>
      <c r="AQ921" s="11" t="e">
        <f>'OddsRatio_working_3-way'!AE921+'OddsRatio_working_3-way'!AK921</f>
        <v>#VALUE!</v>
      </c>
      <c r="AR921" s="10" t="str">
        <f>IF(A921="","",IF(('OddsRatio_working_3-way'!X921=0),IF(Q921&gt;0,-Q921^(1/3),(-Q921)^(1/3)),'OddsRatio_working_3-way'!AL921-'OddsRatio_working_3-way'!R921/3))</f>
        <v/>
      </c>
      <c r="AS921" s="11" t="e">
        <f>IF(('OddsRatio_working_3-way'!X921=0),IF(Q921&gt;0,-Q921^(1/3),(-Q921)^(1/3)),'OddsRatio_working_3-way'!AM921-'OddsRatio_working_3-way'!R921/3)</f>
        <v>#VALUE!</v>
      </c>
      <c r="AT921" s="11" t="e">
        <f>IF(('OddsRatio_working_3-way'!X921=0),IF(Q921&gt;0,-Q921^(1/3),(-Q921)^(1/3)),'OddsRatio_working_3-way'!AN921-'OddsRatio_working_3-way'!R921/3)</f>
        <v>#VALUE!</v>
      </c>
      <c r="AU921" s="11" t="e">
        <f>IF(('OddsRatio_working_3-way'!X921=0),0,'OddsRatio_working_3-way'!AO921)</f>
        <v>#VALUE!</v>
      </c>
      <c r="AV921" s="11" t="e">
        <f>IF(('OddsRatio_working_3-way'!X921=0),0,'OddsRatio_working_3-way'!AP921)</f>
        <v>#VALUE!</v>
      </c>
      <c r="AW921" s="11" t="e">
        <f>IF(('OddsRatio_working_3-way'!X921=0),0,'OddsRatio_working_3-way'!AQ921)</f>
        <v>#VALUE!</v>
      </c>
    </row>
    <row r="922" spans="1:4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9" t="e">
        <f t="shared" si="195"/>
        <v>#VALUE!</v>
      </c>
      <c r="E922" s="9" t="e">
        <f t="shared" si="196"/>
        <v>#VALUE!</v>
      </c>
      <c r="F922" s="9" t="e">
        <f t="shared" si="197"/>
        <v>#VALUE!</v>
      </c>
      <c r="G922" s="9" t="str">
        <f t="shared" si="198"/>
        <v/>
      </c>
      <c r="H922" s="9" t="str">
        <f t="shared" si="199"/>
        <v/>
      </c>
      <c r="I922" s="9" t="str">
        <f t="shared" si="200"/>
        <v/>
      </c>
      <c r="J922" s="9" t="str">
        <f t="shared" si="201"/>
        <v/>
      </c>
      <c r="K922" s="11" t="e">
        <f t="shared" si="202"/>
        <v>#VALUE!</v>
      </c>
      <c r="L922" s="11" t="e">
        <f t="shared" si="203"/>
        <v>#VALUE!</v>
      </c>
      <c r="M922" s="11" t="e">
        <f t="shared" si="204"/>
        <v>#VALUE!</v>
      </c>
      <c r="N922" s="11" t="e">
        <f>'OddsRatio_working_3-way'!K922+'OddsRatio_working_3-way'!L922+'OddsRatio_working_3-way'!M922-('OddsRatio_working_3-way'!K922*'OddsRatio_working_3-way'!L922)-('OddsRatio_working_3-way'!K922*'OddsRatio_working_3-way'!M922)-('OddsRatio_working_3-way'!L922*'OddsRatio_working_3-way'!M922)+('OddsRatio_working_3-way'!K922*'OddsRatio_working_3-way'!L922*'OddsRatio_working_3-way'!M922)-1</f>
        <v>#VALUE!</v>
      </c>
      <c r="O922" s="11">
        <f>0</f>
        <v>0</v>
      </c>
      <c r="P922" s="11" t="e">
        <f>('OddsRatio_working_3-way'!K922*'OddsRatio_working_3-way'!L922)+('OddsRatio_working_3-way'!K922*'OddsRatio_working_3-way'!M922)+('OddsRatio_working_3-way'!L922*'OddsRatio_working_3-way'!M922)-(3*'OddsRatio_working_3-way'!K922*'OddsRatio_working_3-way'!L922*'OddsRatio_working_3-way'!M922)</f>
        <v>#VALUE!</v>
      </c>
      <c r="Q922" s="11" t="e">
        <f>2*'OddsRatio_working_3-way'!K922*'OddsRatio_working_3-way'!L922*'OddsRatio_working_3-way'!M922</f>
        <v>#VALUE!</v>
      </c>
      <c r="R922" s="11" t="e">
        <f t="shared" si="205"/>
        <v>#VALUE!</v>
      </c>
      <c r="S922" s="11" t="e">
        <f t="shared" si="206"/>
        <v>#VALUE!</v>
      </c>
      <c r="T922" s="11" t="e">
        <f t="shared" si="207"/>
        <v>#VALUE!</v>
      </c>
      <c r="U922" s="11" t="e">
        <f>'OddsRatio_working_3-way'!S922-'OddsRatio_working_3-way'!R922^2/3</f>
        <v>#VALUE!</v>
      </c>
      <c r="V922" s="11" t="e">
        <f>'OddsRatio_working_3-way'!S922*'OddsRatio_working_3-way'!R922/3-2*'OddsRatio_working_3-way'!R922^3/27-'OddsRatio_working_3-way'!T922</f>
        <v>#VALUE!</v>
      </c>
      <c r="W922" s="11" t="e">
        <f>'OddsRatio_working_3-way'!V922^2+4*'OddsRatio_working_3-way'!U922^3/27</f>
        <v>#VALUE!</v>
      </c>
      <c r="X922" s="11" t="e">
        <f>IF('OddsRatio_working_3-way'!W922&gt;0,IF(ABS('OddsRatio_working_3-way'!V922+SQRT('OddsRatio_working_3-way'!W922))/2&gt;0,ABS('OddsRatio_working_3-way'!V922+SQRT('OddsRatio_working_3-way'!W922))/2,ABS('OddsRatio_working_3-way'!V922-SQRT('OddsRatio_working_3-way'!W922))/2),SQRT(-'OddsRatio_working_3-way'!U922^3/27))</f>
        <v>#VALUE!</v>
      </c>
      <c r="Y922" s="11" t="e">
        <f>IF('OddsRatio_working_3-way'!W922&gt;=0,IF('OddsRatio_working_3-way'!V922+SQRT('OddsRatio_working_3-way'!W922)&gt;0,0,PI()),ACOS('OddsRatio_working_3-way'!V922/(2*'OddsRatio_working_3-way'!X922)))</f>
        <v>#VALUE!</v>
      </c>
      <c r="Z922" s="11" t="e">
        <f>'OddsRatio_working_3-way'!X922^(1/3)*COS('OddsRatio_working_3-way'!Y922/3)</f>
        <v>#VALUE!</v>
      </c>
      <c r="AA922" s="11" t="e">
        <f>'OddsRatio_working_3-way'!X922^(1/3)*COS(('OddsRatio_working_3-way'!Y922+2*PI())/3)</f>
        <v>#VALUE!</v>
      </c>
      <c r="AB922" s="11" t="e">
        <f>'OddsRatio_working_3-way'!X922^(1/3)*COS(('OddsRatio_working_3-way'!Y922+4*PI())/3)</f>
        <v>#VALUE!</v>
      </c>
      <c r="AC922" s="11" t="e">
        <f>'OddsRatio_working_3-way'!X922^(1/3)*SIN('OddsRatio_working_3-way'!Y922/3)</f>
        <v>#VALUE!</v>
      </c>
      <c r="AD922" s="11" t="e">
        <f>'OddsRatio_working_3-way'!X922^(1/3)*SIN(('OddsRatio_working_3-way'!Y922+2*PI())/3)</f>
        <v>#VALUE!</v>
      </c>
      <c r="AE922" s="11" t="e">
        <f>'OddsRatio_working_3-way'!X922^(1/3)*SIN(('OddsRatio_working_3-way'!Y922+4*PI())/3)</f>
        <v>#VALUE!</v>
      </c>
      <c r="AF922" s="11" t="e">
        <f>-'OddsRatio_working_3-way'!U922/(3*'OddsRatio_working_3-way'!X922^(1/3))*COS(('OddsRatio_working_3-way'!Y922)/3)</f>
        <v>#VALUE!</v>
      </c>
      <c r="AG922" s="11" t="e">
        <f>-'OddsRatio_working_3-way'!U922/(3*'OddsRatio_working_3-way'!X922^(1/3))*COS(('OddsRatio_working_3-way'!Y922+2*PI())/3)</f>
        <v>#VALUE!</v>
      </c>
      <c r="AH922" s="11" t="e">
        <f>-'OddsRatio_working_3-way'!U922/(3*'OddsRatio_working_3-way'!X922^(1/3))*COS(('OddsRatio_working_3-way'!Y922+4*PI())/3)</f>
        <v>#VALUE!</v>
      </c>
      <c r="AI922" s="11" t="e">
        <f>'OddsRatio_working_3-way'!U922/(3*'OddsRatio_working_3-way'!X922^(1/3))*SIN(('OddsRatio_working_3-way'!Y922)/3)</f>
        <v>#VALUE!</v>
      </c>
      <c r="AJ922" s="11" t="e">
        <f>'OddsRatio_working_3-way'!U922/(3*'OddsRatio_working_3-way'!X922^(1/3))*SIN(('OddsRatio_working_3-way'!Y922+2*PI())/3)</f>
        <v>#VALUE!</v>
      </c>
      <c r="AK922" s="11" t="e">
        <f>'OddsRatio_working_3-way'!U922/(3*'OddsRatio_working_3-way'!X922^(1/3))*SIN(('OddsRatio_working_3-way'!Y922+4*PI())/3)</f>
        <v>#VALUE!</v>
      </c>
      <c r="AL922" s="11" t="e">
        <f>'OddsRatio_working_3-way'!Z922+'OddsRatio_working_3-way'!AF922</f>
        <v>#VALUE!</v>
      </c>
      <c r="AM922" s="11" t="e">
        <f>'OddsRatio_working_3-way'!AA922+'OddsRatio_working_3-way'!AG922</f>
        <v>#VALUE!</v>
      </c>
      <c r="AN922" s="11" t="e">
        <f>'OddsRatio_working_3-way'!AB922+'OddsRatio_working_3-way'!AH922</f>
        <v>#VALUE!</v>
      </c>
      <c r="AO922" s="11" t="e">
        <f>'OddsRatio_working_3-way'!AC922+'OddsRatio_working_3-way'!AI922</f>
        <v>#VALUE!</v>
      </c>
      <c r="AP922" s="11" t="e">
        <f>'OddsRatio_working_3-way'!AD922+'OddsRatio_working_3-way'!AJ922</f>
        <v>#VALUE!</v>
      </c>
      <c r="AQ922" s="11" t="e">
        <f>'OddsRatio_working_3-way'!AE922+'OddsRatio_working_3-way'!AK922</f>
        <v>#VALUE!</v>
      </c>
      <c r="AR922" s="10" t="str">
        <f>IF(A922="","",IF(('OddsRatio_working_3-way'!X922=0),IF(Q922&gt;0,-Q922^(1/3),(-Q922)^(1/3)),'OddsRatio_working_3-way'!AL922-'OddsRatio_working_3-way'!R922/3))</f>
        <v/>
      </c>
      <c r="AS922" s="11" t="e">
        <f>IF(('OddsRatio_working_3-way'!X922=0),IF(Q922&gt;0,-Q922^(1/3),(-Q922)^(1/3)),'OddsRatio_working_3-way'!AM922-'OddsRatio_working_3-way'!R922/3)</f>
        <v>#VALUE!</v>
      </c>
      <c r="AT922" s="11" t="e">
        <f>IF(('OddsRatio_working_3-way'!X922=0),IF(Q922&gt;0,-Q922^(1/3),(-Q922)^(1/3)),'OddsRatio_working_3-way'!AN922-'OddsRatio_working_3-way'!R922/3)</f>
        <v>#VALUE!</v>
      </c>
      <c r="AU922" s="11" t="e">
        <f>IF(('OddsRatio_working_3-way'!X922=0),0,'OddsRatio_working_3-way'!AO922)</f>
        <v>#VALUE!</v>
      </c>
      <c r="AV922" s="11" t="e">
        <f>IF(('OddsRatio_working_3-way'!X922=0),0,'OddsRatio_working_3-way'!AP922)</f>
        <v>#VALUE!</v>
      </c>
      <c r="AW922" s="11" t="e">
        <f>IF(('OddsRatio_working_3-way'!X922=0),0,'OddsRatio_working_3-way'!AQ922)</f>
        <v>#VALUE!</v>
      </c>
    </row>
    <row r="923" spans="1:4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9" t="e">
        <f t="shared" si="195"/>
        <v>#VALUE!</v>
      </c>
      <c r="E923" s="9" t="e">
        <f t="shared" si="196"/>
        <v>#VALUE!</v>
      </c>
      <c r="F923" s="9" t="e">
        <f t="shared" si="197"/>
        <v>#VALUE!</v>
      </c>
      <c r="G923" s="9" t="str">
        <f t="shared" si="198"/>
        <v/>
      </c>
      <c r="H923" s="9" t="str">
        <f t="shared" si="199"/>
        <v/>
      </c>
      <c r="I923" s="9" t="str">
        <f t="shared" si="200"/>
        <v/>
      </c>
      <c r="J923" s="9" t="str">
        <f t="shared" si="201"/>
        <v/>
      </c>
      <c r="K923" s="11" t="e">
        <f t="shared" si="202"/>
        <v>#VALUE!</v>
      </c>
      <c r="L923" s="11" t="e">
        <f t="shared" si="203"/>
        <v>#VALUE!</v>
      </c>
      <c r="M923" s="11" t="e">
        <f t="shared" si="204"/>
        <v>#VALUE!</v>
      </c>
      <c r="N923" s="11" t="e">
        <f>'OddsRatio_working_3-way'!K923+'OddsRatio_working_3-way'!L923+'OddsRatio_working_3-way'!M923-('OddsRatio_working_3-way'!K923*'OddsRatio_working_3-way'!L923)-('OddsRatio_working_3-way'!K923*'OddsRatio_working_3-way'!M923)-('OddsRatio_working_3-way'!L923*'OddsRatio_working_3-way'!M923)+('OddsRatio_working_3-way'!K923*'OddsRatio_working_3-way'!L923*'OddsRatio_working_3-way'!M923)-1</f>
        <v>#VALUE!</v>
      </c>
      <c r="O923" s="11">
        <f>0</f>
        <v>0</v>
      </c>
      <c r="P923" s="11" t="e">
        <f>('OddsRatio_working_3-way'!K923*'OddsRatio_working_3-way'!L923)+('OddsRatio_working_3-way'!K923*'OddsRatio_working_3-way'!M923)+('OddsRatio_working_3-way'!L923*'OddsRatio_working_3-way'!M923)-(3*'OddsRatio_working_3-way'!K923*'OddsRatio_working_3-way'!L923*'OddsRatio_working_3-way'!M923)</f>
        <v>#VALUE!</v>
      </c>
      <c r="Q923" s="11" t="e">
        <f>2*'OddsRatio_working_3-way'!K923*'OddsRatio_working_3-way'!L923*'OddsRatio_working_3-way'!M923</f>
        <v>#VALUE!</v>
      </c>
      <c r="R923" s="11" t="e">
        <f t="shared" si="205"/>
        <v>#VALUE!</v>
      </c>
      <c r="S923" s="11" t="e">
        <f t="shared" si="206"/>
        <v>#VALUE!</v>
      </c>
      <c r="T923" s="11" t="e">
        <f t="shared" si="207"/>
        <v>#VALUE!</v>
      </c>
      <c r="U923" s="11" t="e">
        <f>'OddsRatio_working_3-way'!S923-'OddsRatio_working_3-way'!R923^2/3</f>
        <v>#VALUE!</v>
      </c>
      <c r="V923" s="11" t="e">
        <f>'OddsRatio_working_3-way'!S923*'OddsRatio_working_3-way'!R923/3-2*'OddsRatio_working_3-way'!R923^3/27-'OddsRatio_working_3-way'!T923</f>
        <v>#VALUE!</v>
      </c>
      <c r="W923" s="11" t="e">
        <f>'OddsRatio_working_3-way'!V923^2+4*'OddsRatio_working_3-way'!U923^3/27</f>
        <v>#VALUE!</v>
      </c>
      <c r="X923" s="11" t="e">
        <f>IF('OddsRatio_working_3-way'!W923&gt;0,IF(ABS('OddsRatio_working_3-way'!V923+SQRT('OddsRatio_working_3-way'!W923))/2&gt;0,ABS('OddsRatio_working_3-way'!V923+SQRT('OddsRatio_working_3-way'!W923))/2,ABS('OddsRatio_working_3-way'!V923-SQRT('OddsRatio_working_3-way'!W923))/2),SQRT(-'OddsRatio_working_3-way'!U923^3/27))</f>
        <v>#VALUE!</v>
      </c>
      <c r="Y923" s="11" t="e">
        <f>IF('OddsRatio_working_3-way'!W923&gt;=0,IF('OddsRatio_working_3-way'!V923+SQRT('OddsRatio_working_3-way'!W923)&gt;0,0,PI()),ACOS('OddsRatio_working_3-way'!V923/(2*'OddsRatio_working_3-way'!X923)))</f>
        <v>#VALUE!</v>
      </c>
      <c r="Z923" s="11" t="e">
        <f>'OddsRatio_working_3-way'!X923^(1/3)*COS('OddsRatio_working_3-way'!Y923/3)</f>
        <v>#VALUE!</v>
      </c>
      <c r="AA923" s="11" t="e">
        <f>'OddsRatio_working_3-way'!X923^(1/3)*COS(('OddsRatio_working_3-way'!Y923+2*PI())/3)</f>
        <v>#VALUE!</v>
      </c>
      <c r="AB923" s="11" t="e">
        <f>'OddsRatio_working_3-way'!X923^(1/3)*COS(('OddsRatio_working_3-way'!Y923+4*PI())/3)</f>
        <v>#VALUE!</v>
      </c>
      <c r="AC923" s="11" t="e">
        <f>'OddsRatio_working_3-way'!X923^(1/3)*SIN('OddsRatio_working_3-way'!Y923/3)</f>
        <v>#VALUE!</v>
      </c>
      <c r="AD923" s="11" t="e">
        <f>'OddsRatio_working_3-way'!X923^(1/3)*SIN(('OddsRatio_working_3-way'!Y923+2*PI())/3)</f>
        <v>#VALUE!</v>
      </c>
      <c r="AE923" s="11" t="e">
        <f>'OddsRatio_working_3-way'!X923^(1/3)*SIN(('OddsRatio_working_3-way'!Y923+4*PI())/3)</f>
        <v>#VALUE!</v>
      </c>
      <c r="AF923" s="11" t="e">
        <f>-'OddsRatio_working_3-way'!U923/(3*'OddsRatio_working_3-way'!X923^(1/3))*COS(('OddsRatio_working_3-way'!Y923)/3)</f>
        <v>#VALUE!</v>
      </c>
      <c r="AG923" s="11" t="e">
        <f>-'OddsRatio_working_3-way'!U923/(3*'OddsRatio_working_3-way'!X923^(1/3))*COS(('OddsRatio_working_3-way'!Y923+2*PI())/3)</f>
        <v>#VALUE!</v>
      </c>
      <c r="AH923" s="11" t="e">
        <f>-'OddsRatio_working_3-way'!U923/(3*'OddsRatio_working_3-way'!X923^(1/3))*COS(('OddsRatio_working_3-way'!Y923+4*PI())/3)</f>
        <v>#VALUE!</v>
      </c>
      <c r="AI923" s="11" t="e">
        <f>'OddsRatio_working_3-way'!U923/(3*'OddsRatio_working_3-way'!X923^(1/3))*SIN(('OddsRatio_working_3-way'!Y923)/3)</f>
        <v>#VALUE!</v>
      </c>
      <c r="AJ923" s="11" t="e">
        <f>'OddsRatio_working_3-way'!U923/(3*'OddsRatio_working_3-way'!X923^(1/3))*SIN(('OddsRatio_working_3-way'!Y923+2*PI())/3)</f>
        <v>#VALUE!</v>
      </c>
      <c r="AK923" s="11" t="e">
        <f>'OddsRatio_working_3-way'!U923/(3*'OddsRatio_working_3-way'!X923^(1/3))*SIN(('OddsRatio_working_3-way'!Y923+4*PI())/3)</f>
        <v>#VALUE!</v>
      </c>
      <c r="AL923" s="11" t="e">
        <f>'OddsRatio_working_3-way'!Z923+'OddsRatio_working_3-way'!AF923</f>
        <v>#VALUE!</v>
      </c>
      <c r="AM923" s="11" t="e">
        <f>'OddsRatio_working_3-way'!AA923+'OddsRatio_working_3-way'!AG923</f>
        <v>#VALUE!</v>
      </c>
      <c r="AN923" s="11" t="e">
        <f>'OddsRatio_working_3-way'!AB923+'OddsRatio_working_3-way'!AH923</f>
        <v>#VALUE!</v>
      </c>
      <c r="AO923" s="11" t="e">
        <f>'OddsRatio_working_3-way'!AC923+'OddsRatio_working_3-way'!AI923</f>
        <v>#VALUE!</v>
      </c>
      <c r="AP923" s="11" t="e">
        <f>'OddsRatio_working_3-way'!AD923+'OddsRatio_working_3-way'!AJ923</f>
        <v>#VALUE!</v>
      </c>
      <c r="AQ923" s="11" t="e">
        <f>'OddsRatio_working_3-way'!AE923+'OddsRatio_working_3-way'!AK923</f>
        <v>#VALUE!</v>
      </c>
      <c r="AR923" s="10" t="str">
        <f>IF(A923="","",IF(('OddsRatio_working_3-way'!X923=0),IF(Q923&gt;0,-Q923^(1/3),(-Q923)^(1/3)),'OddsRatio_working_3-way'!AL923-'OddsRatio_working_3-way'!R923/3))</f>
        <v/>
      </c>
      <c r="AS923" s="11" t="e">
        <f>IF(('OddsRatio_working_3-way'!X923=0),IF(Q923&gt;0,-Q923^(1/3),(-Q923)^(1/3)),'OddsRatio_working_3-way'!AM923-'OddsRatio_working_3-way'!R923/3)</f>
        <v>#VALUE!</v>
      </c>
      <c r="AT923" s="11" t="e">
        <f>IF(('OddsRatio_working_3-way'!X923=0),IF(Q923&gt;0,-Q923^(1/3),(-Q923)^(1/3)),'OddsRatio_working_3-way'!AN923-'OddsRatio_working_3-way'!R923/3)</f>
        <v>#VALUE!</v>
      </c>
      <c r="AU923" s="11" t="e">
        <f>IF(('OddsRatio_working_3-way'!X923=0),0,'OddsRatio_working_3-way'!AO923)</f>
        <v>#VALUE!</v>
      </c>
      <c r="AV923" s="11" t="e">
        <f>IF(('OddsRatio_working_3-way'!X923=0),0,'OddsRatio_working_3-way'!AP923)</f>
        <v>#VALUE!</v>
      </c>
      <c r="AW923" s="11" t="e">
        <f>IF(('OddsRatio_working_3-way'!X923=0),0,'OddsRatio_working_3-way'!AQ923)</f>
        <v>#VALUE!</v>
      </c>
    </row>
    <row r="924" spans="1:4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9" t="e">
        <f t="shared" si="195"/>
        <v>#VALUE!</v>
      </c>
      <c r="E924" s="9" t="e">
        <f t="shared" si="196"/>
        <v>#VALUE!</v>
      </c>
      <c r="F924" s="9" t="e">
        <f t="shared" si="197"/>
        <v>#VALUE!</v>
      </c>
      <c r="G924" s="9" t="str">
        <f t="shared" si="198"/>
        <v/>
      </c>
      <c r="H924" s="9" t="str">
        <f t="shared" si="199"/>
        <v/>
      </c>
      <c r="I924" s="9" t="str">
        <f t="shared" si="200"/>
        <v/>
      </c>
      <c r="J924" s="9" t="str">
        <f t="shared" si="201"/>
        <v/>
      </c>
      <c r="K924" s="11" t="e">
        <f t="shared" si="202"/>
        <v>#VALUE!</v>
      </c>
      <c r="L924" s="11" t="e">
        <f t="shared" si="203"/>
        <v>#VALUE!</v>
      </c>
      <c r="M924" s="11" t="e">
        <f t="shared" si="204"/>
        <v>#VALUE!</v>
      </c>
      <c r="N924" s="11" t="e">
        <f>'OddsRatio_working_3-way'!K924+'OddsRatio_working_3-way'!L924+'OddsRatio_working_3-way'!M924-('OddsRatio_working_3-way'!K924*'OddsRatio_working_3-way'!L924)-('OddsRatio_working_3-way'!K924*'OddsRatio_working_3-way'!M924)-('OddsRatio_working_3-way'!L924*'OddsRatio_working_3-way'!M924)+('OddsRatio_working_3-way'!K924*'OddsRatio_working_3-way'!L924*'OddsRatio_working_3-way'!M924)-1</f>
        <v>#VALUE!</v>
      </c>
      <c r="O924" s="11">
        <f>0</f>
        <v>0</v>
      </c>
      <c r="P924" s="11" t="e">
        <f>('OddsRatio_working_3-way'!K924*'OddsRatio_working_3-way'!L924)+('OddsRatio_working_3-way'!K924*'OddsRatio_working_3-way'!M924)+('OddsRatio_working_3-way'!L924*'OddsRatio_working_3-way'!M924)-(3*'OddsRatio_working_3-way'!K924*'OddsRatio_working_3-way'!L924*'OddsRatio_working_3-way'!M924)</f>
        <v>#VALUE!</v>
      </c>
      <c r="Q924" s="11" t="e">
        <f>2*'OddsRatio_working_3-way'!K924*'OddsRatio_working_3-way'!L924*'OddsRatio_working_3-way'!M924</f>
        <v>#VALUE!</v>
      </c>
      <c r="R924" s="11" t="e">
        <f t="shared" si="205"/>
        <v>#VALUE!</v>
      </c>
      <c r="S924" s="11" t="e">
        <f t="shared" si="206"/>
        <v>#VALUE!</v>
      </c>
      <c r="T924" s="11" t="e">
        <f t="shared" si="207"/>
        <v>#VALUE!</v>
      </c>
      <c r="U924" s="11" t="e">
        <f>'OddsRatio_working_3-way'!S924-'OddsRatio_working_3-way'!R924^2/3</f>
        <v>#VALUE!</v>
      </c>
      <c r="V924" s="11" t="e">
        <f>'OddsRatio_working_3-way'!S924*'OddsRatio_working_3-way'!R924/3-2*'OddsRatio_working_3-way'!R924^3/27-'OddsRatio_working_3-way'!T924</f>
        <v>#VALUE!</v>
      </c>
      <c r="W924" s="11" t="e">
        <f>'OddsRatio_working_3-way'!V924^2+4*'OddsRatio_working_3-way'!U924^3/27</f>
        <v>#VALUE!</v>
      </c>
      <c r="X924" s="11" t="e">
        <f>IF('OddsRatio_working_3-way'!W924&gt;0,IF(ABS('OddsRatio_working_3-way'!V924+SQRT('OddsRatio_working_3-way'!W924))/2&gt;0,ABS('OddsRatio_working_3-way'!V924+SQRT('OddsRatio_working_3-way'!W924))/2,ABS('OddsRatio_working_3-way'!V924-SQRT('OddsRatio_working_3-way'!W924))/2),SQRT(-'OddsRatio_working_3-way'!U924^3/27))</f>
        <v>#VALUE!</v>
      </c>
      <c r="Y924" s="11" t="e">
        <f>IF('OddsRatio_working_3-way'!W924&gt;=0,IF('OddsRatio_working_3-way'!V924+SQRT('OddsRatio_working_3-way'!W924)&gt;0,0,PI()),ACOS('OddsRatio_working_3-way'!V924/(2*'OddsRatio_working_3-way'!X924)))</f>
        <v>#VALUE!</v>
      </c>
      <c r="Z924" s="11" t="e">
        <f>'OddsRatio_working_3-way'!X924^(1/3)*COS('OddsRatio_working_3-way'!Y924/3)</f>
        <v>#VALUE!</v>
      </c>
      <c r="AA924" s="11" t="e">
        <f>'OddsRatio_working_3-way'!X924^(1/3)*COS(('OddsRatio_working_3-way'!Y924+2*PI())/3)</f>
        <v>#VALUE!</v>
      </c>
      <c r="AB924" s="11" t="e">
        <f>'OddsRatio_working_3-way'!X924^(1/3)*COS(('OddsRatio_working_3-way'!Y924+4*PI())/3)</f>
        <v>#VALUE!</v>
      </c>
      <c r="AC924" s="11" t="e">
        <f>'OddsRatio_working_3-way'!X924^(1/3)*SIN('OddsRatio_working_3-way'!Y924/3)</f>
        <v>#VALUE!</v>
      </c>
      <c r="AD924" s="11" t="e">
        <f>'OddsRatio_working_3-way'!X924^(1/3)*SIN(('OddsRatio_working_3-way'!Y924+2*PI())/3)</f>
        <v>#VALUE!</v>
      </c>
      <c r="AE924" s="11" t="e">
        <f>'OddsRatio_working_3-way'!X924^(1/3)*SIN(('OddsRatio_working_3-way'!Y924+4*PI())/3)</f>
        <v>#VALUE!</v>
      </c>
      <c r="AF924" s="11" t="e">
        <f>-'OddsRatio_working_3-way'!U924/(3*'OddsRatio_working_3-way'!X924^(1/3))*COS(('OddsRatio_working_3-way'!Y924)/3)</f>
        <v>#VALUE!</v>
      </c>
      <c r="AG924" s="11" t="e">
        <f>-'OddsRatio_working_3-way'!U924/(3*'OddsRatio_working_3-way'!X924^(1/3))*COS(('OddsRatio_working_3-way'!Y924+2*PI())/3)</f>
        <v>#VALUE!</v>
      </c>
      <c r="AH924" s="11" t="e">
        <f>-'OddsRatio_working_3-way'!U924/(3*'OddsRatio_working_3-way'!X924^(1/3))*COS(('OddsRatio_working_3-way'!Y924+4*PI())/3)</f>
        <v>#VALUE!</v>
      </c>
      <c r="AI924" s="11" t="e">
        <f>'OddsRatio_working_3-way'!U924/(3*'OddsRatio_working_3-way'!X924^(1/3))*SIN(('OddsRatio_working_3-way'!Y924)/3)</f>
        <v>#VALUE!</v>
      </c>
      <c r="AJ924" s="11" t="e">
        <f>'OddsRatio_working_3-way'!U924/(3*'OddsRatio_working_3-way'!X924^(1/3))*SIN(('OddsRatio_working_3-way'!Y924+2*PI())/3)</f>
        <v>#VALUE!</v>
      </c>
      <c r="AK924" s="11" t="e">
        <f>'OddsRatio_working_3-way'!U924/(3*'OddsRatio_working_3-way'!X924^(1/3))*SIN(('OddsRatio_working_3-way'!Y924+4*PI())/3)</f>
        <v>#VALUE!</v>
      </c>
      <c r="AL924" s="11" t="e">
        <f>'OddsRatio_working_3-way'!Z924+'OddsRatio_working_3-way'!AF924</f>
        <v>#VALUE!</v>
      </c>
      <c r="AM924" s="11" t="e">
        <f>'OddsRatio_working_3-way'!AA924+'OddsRatio_working_3-way'!AG924</f>
        <v>#VALUE!</v>
      </c>
      <c r="AN924" s="11" t="e">
        <f>'OddsRatio_working_3-way'!AB924+'OddsRatio_working_3-way'!AH924</f>
        <v>#VALUE!</v>
      </c>
      <c r="AO924" s="11" t="e">
        <f>'OddsRatio_working_3-way'!AC924+'OddsRatio_working_3-way'!AI924</f>
        <v>#VALUE!</v>
      </c>
      <c r="AP924" s="11" t="e">
        <f>'OddsRatio_working_3-way'!AD924+'OddsRatio_working_3-way'!AJ924</f>
        <v>#VALUE!</v>
      </c>
      <c r="AQ924" s="11" t="e">
        <f>'OddsRatio_working_3-way'!AE924+'OddsRatio_working_3-way'!AK924</f>
        <v>#VALUE!</v>
      </c>
      <c r="AR924" s="10" t="str">
        <f>IF(A924="","",IF(('OddsRatio_working_3-way'!X924=0),IF(Q924&gt;0,-Q924^(1/3),(-Q924)^(1/3)),'OddsRatio_working_3-way'!AL924-'OddsRatio_working_3-way'!R924/3))</f>
        <v/>
      </c>
      <c r="AS924" s="11" t="e">
        <f>IF(('OddsRatio_working_3-way'!X924=0),IF(Q924&gt;0,-Q924^(1/3),(-Q924)^(1/3)),'OddsRatio_working_3-way'!AM924-'OddsRatio_working_3-way'!R924/3)</f>
        <v>#VALUE!</v>
      </c>
      <c r="AT924" s="11" t="e">
        <f>IF(('OddsRatio_working_3-way'!X924=0),IF(Q924&gt;0,-Q924^(1/3),(-Q924)^(1/3)),'OddsRatio_working_3-way'!AN924-'OddsRatio_working_3-way'!R924/3)</f>
        <v>#VALUE!</v>
      </c>
      <c r="AU924" s="11" t="e">
        <f>IF(('OddsRatio_working_3-way'!X924=0),0,'OddsRatio_working_3-way'!AO924)</f>
        <v>#VALUE!</v>
      </c>
      <c r="AV924" s="11" t="e">
        <f>IF(('OddsRatio_working_3-way'!X924=0),0,'OddsRatio_working_3-way'!AP924)</f>
        <v>#VALUE!</v>
      </c>
      <c r="AW924" s="11" t="e">
        <f>IF(('OddsRatio_working_3-way'!X924=0),0,'OddsRatio_working_3-way'!AQ924)</f>
        <v>#VALUE!</v>
      </c>
    </row>
    <row r="925" spans="1:4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9" t="e">
        <f t="shared" si="195"/>
        <v>#VALUE!</v>
      </c>
      <c r="E925" s="9" t="e">
        <f t="shared" si="196"/>
        <v>#VALUE!</v>
      </c>
      <c r="F925" s="9" t="e">
        <f t="shared" si="197"/>
        <v>#VALUE!</v>
      </c>
      <c r="G925" s="9" t="str">
        <f t="shared" si="198"/>
        <v/>
      </c>
      <c r="H925" s="9" t="str">
        <f t="shared" si="199"/>
        <v/>
      </c>
      <c r="I925" s="9" t="str">
        <f t="shared" si="200"/>
        <v/>
      </c>
      <c r="J925" s="9" t="str">
        <f t="shared" si="201"/>
        <v/>
      </c>
      <c r="K925" s="11" t="e">
        <f t="shared" si="202"/>
        <v>#VALUE!</v>
      </c>
      <c r="L925" s="11" t="e">
        <f t="shared" si="203"/>
        <v>#VALUE!</v>
      </c>
      <c r="M925" s="11" t="e">
        <f t="shared" si="204"/>
        <v>#VALUE!</v>
      </c>
      <c r="N925" s="11" t="e">
        <f>'OddsRatio_working_3-way'!K925+'OddsRatio_working_3-way'!L925+'OddsRatio_working_3-way'!M925-('OddsRatio_working_3-way'!K925*'OddsRatio_working_3-way'!L925)-('OddsRatio_working_3-way'!K925*'OddsRatio_working_3-way'!M925)-('OddsRatio_working_3-way'!L925*'OddsRatio_working_3-way'!M925)+('OddsRatio_working_3-way'!K925*'OddsRatio_working_3-way'!L925*'OddsRatio_working_3-way'!M925)-1</f>
        <v>#VALUE!</v>
      </c>
      <c r="O925" s="11">
        <f>0</f>
        <v>0</v>
      </c>
      <c r="P925" s="11" t="e">
        <f>('OddsRatio_working_3-way'!K925*'OddsRatio_working_3-way'!L925)+('OddsRatio_working_3-way'!K925*'OddsRatio_working_3-way'!M925)+('OddsRatio_working_3-way'!L925*'OddsRatio_working_3-way'!M925)-(3*'OddsRatio_working_3-way'!K925*'OddsRatio_working_3-way'!L925*'OddsRatio_working_3-way'!M925)</f>
        <v>#VALUE!</v>
      </c>
      <c r="Q925" s="11" t="e">
        <f>2*'OddsRatio_working_3-way'!K925*'OddsRatio_working_3-way'!L925*'OddsRatio_working_3-way'!M925</f>
        <v>#VALUE!</v>
      </c>
      <c r="R925" s="11" t="e">
        <f t="shared" si="205"/>
        <v>#VALUE!</v>
      </c>
      <c r="S925" s="11" t="e">
        <f t="shared" si="206"/>
        <v>#VALUE!</v>
      </c>
      <c r="T925" s="11" t="e">
        <f t="shared" si="207"/>
        <v>#VALUE!</v>
      </c>
      <c r="U925" s="11" t="e">
        <f>'OddsRatio_working_3-way'!S925-'OddsRatio_working_3-way'!R925^2/3</f>
        <v>#VALUE!</v>
      </c>
      <c r="V925" s="11" t="e">
        <f>'OddsRatio_working_3-way'!S925*'OddsRatio_working_3-way'!R925/3-2*'OddsRatio_working_3-way'!R925^3/27-'OddsRatio_working_3-way'!T925</f>
        <v>#VALUE!</v>
      </c>
      <c r="W925" s="11" t="e">
        <f>'OddsRatio_working_3-way'!V925^2+4*'OddsRatio_working_3-way'!U925^3/27</f>
        <v>#VALUE!</v>
      </c>
      <c r="X925" s="11" t="e">
        <f>IF('OddsRatio_working_3-way'!W925&gt;0,IF(ABS('OddsRatio_working_3-way'!V925+SQRT('OddsRatio_working_3-way'!W925))/2&gt;0,ABS('OddsRatio_working_3-way'!V925+SQRT('OddsRatio_working_3-way'!W925))/2,ABS('OddsRatio_working_3-way'!V925-SQRT('OddsRatio_working_3-way'!W925))/2),SQRT(-'OddsRatio_working_3-way'!U925^3/27))</f>
        <v>#VALUE!</v>
      </c>
      <c r="Y925" s="11" t="e">
        <f>IF('OddsRatio_working_3-way'!W925&gt;=0,IF('OddsRatio_working_3-way'!V925+SQRT('OddsRatio_working_3-way'!W925)&gt;0,0,PI()),ACOS('OddsRatio_working_3-way'!V925/(2*'OddsRatio_working_3-way'!X925)))</f>
        <v>#VALUE!</v>
      </c>
      <c r="Z925" s="11" t="e">
        <f>'OddsRatio_working_3-way'!X925^(1/3)*COS('OddsRatio_working_3-way'!Y925/3)</f>
        <v>#VALUE!</v>
      </c>
      <c r="AA925" s="11" t="e">
        <f>'OddsRatio_working_3-way'!X925^(1/3)*COS(('OddsRatio_working_3-way'!Y925+2*PI())/3)</f>
        <v>#VALUE!</v>
      </c>
      <c r="AB925" s="11" t="e">
        <f>'OddsRatio_working_3-way'!X925^(1/3)*COS(('OddsRatio_working_3-way'!Y925+4*PI())/3)</f>
        <v>#VALUE!</v>
      </c>
      <c r="AC925" s="11" t="e">
        <f>'OddsRatio_working_3-way'!X925^(1/3)*SIN('OddsRatio_working_3-way'!Y925/3)</f>
        <v>#VALUE!</v>
      </c>
      <c r="AD925" s="11" t="e">
        <f>'OddsRatio_working_3-way'!X925^(1/3)*SIN(('OddsRatio_working_3-way'!Y925+2*PI())/3)</f>
        <v>#VALUE!</v>
      </c>
      <c r="AE925" s="11" t="e">
        <f>'OddsRatio_working_3-way'!X925^(1/3)*SIN(('OddsRatio_working_3-way'!Y925+4*PI())/3)</f>
        <v>#VALUE!</v>
      </c>
      <c r="AF925" s="11" t="e">
        <f>-'OddsRatio_working_3-way'!U925/(3*'OddsRatio_working_3-way'!X925^(1/3))*COS(('OddsRatio_working_3-way'!Y925)/3)</f>
        <v>#VALUE!</v>
      </c>
      <c r="AG925" s="11" t="e">
        <f>-'OddsRatio_working_3-way'!U925/(3*'OddsRatio_working_3-way'!X925^(1/3))*COS(('OddsRatio_working_3-way'!Y925+2*PI())/3)</f>
        <v>#VALUE!</v>
      </c>
      <c r="AH925" s="11" t="e">
        <f>-'OddsRatio_working_3-way'!U925/(3*'OddsRatio_working_3-way'!X925^(1/3))*COS(('OddsRatio_working_3-way'!Y925+4*PI())/3)</f>
        <v>#VALUE!</v>
      </c>
      <c r="AI925" s="11" t="e">
        <f>'OddsRatio_working_3-way'!U925/(3*'OddsRatio_working_3-way'!X925^(1/3))*SIN(('OddsRatio_working_3-way'!Y925)/3)</f>
        <v>#VALUE!</v>
      </c>
      <c r="AJ925" s="11" t="e">
        <f>'OddsRatio_working_3-way'!U925/(3*'OddsRatio_working_3-way'!X925^(1/3))*SIN(('OddsRatio_working_3-way'!Y925+2*PI())/3)</f>
        <v>#VALUE!</v>
      </c>
      <c r="AK925" s="11" t="e">
        <f>'OddsRatio_working_3-way'!U925/(3*'OddsRatio_working_3-way'!X925^(1/3))*SIN(('OddsRatio_working_3-way'!Y925+4*PI())/3)</f>
        <v>#VALUE!</v>
      </c>
      <c r="AL925" s="11" t="e">
        <f>'OddsRatio_working_3-way'!Z925+'OddsRatio_working_3-way'!AF925</f>
        <v>#VALUE!</v>
      </c>
      <c r="AM925" s="11" t="e">
        <f>'OddsRatio_working_3-way'!AA925+'OddsRatio_working_3-way'!AG925</f>
        <v>#VALUE!</v>
      </c>
      <c r="AN925" s="11" t="e">
        <f>'OddsRatio_working_3-way'!AB925+'OddsRatio_working_3-way'!AH925</f>
        <v>#VALUE!</v>
      </c>
      <c r="AO925" s="11" t="e">
        <f>'OddsRatio_working_3-way'!AC925+'OddsRatio_working_3-way'!AI925</f>
        <v>#VALUE!</v>
      </c>
      <c r="AP925" s="11" t="e">
        <f>'OddsRatio_working_3-way'!AD925+'OddsRatio_working_3-way'!AJ925</f>
        <v>#VALUE!</v>
      </c>
      <c r="AQ925" s="11" t="e">
        <f>'OddsRatio_working_3-way'!AE925+'OddsRatio_working_3-way'!AK925</f>
        <v>#VALUE!</v>
      </c>
      <c r="AR925" s="10" t="str">
        <f>IF(A925="","",IF(('OddsRatio_working_3-way'!X925=0),IF(Q925&gt;0,-Q925^(1/3),(-Q925)^(1/3)),'OddsRatio_working_3-way'!AL925-'OddsRatio_working_3-way'!R925/3))</f>
        <v/>
      </c>
      <c r="AS925" s="11" t="e">
        <f>IF(('OddsRatio_working_3-way'!X925=0),IF(Q925&gt;0,-Q925^(1/3),(-Q925)^(1/3)),'OddsRatio_working_3-way'!AM925-'OddsRatio_working_3-way'!R925/3)</f>
        <v>#VALUE!</v>
      </c>
      <c r="AT925" s="11" t="e">
        <f>IF(('OddsRatio_working_3-way'!X925=0),IF(Q925&gt;0,-Q925^(1/3),(-Q925)^(1/3)),'OddsRatio_working_3-way'!AN925-'OddsRatio_working_3-way'!R925/3)</f>
        <v>#VALUE!</v>
      </c>
      <c r="AU925" s="11" t="e">
        <f>IF(('OddsRatio_working_3-way'!X925=0),0,'OddsRatio_working_3-way'!AO925)</f>
        <v>#VALUE!</v>
      </c>
      <c r="AV925" s="11" t="e">
        <f>IF(('OddsRatio_working_3-way'!X925=0),0,'OddsRatio_working_3-way'!AP925)</f>
        <v>#VALUE!</v>
      </c>
      <c r="AW925" s="11" t="e">
        <f>IF(('OddsRatio_working_3-way'!X925=0),0,'OddsRatio_working_3-way'!AQ925)</f>
        <v>#VALUE!</v>
      </c>
    </row>
    <row r="926" spans="1:4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9" t="e">
        <f t="shared" si="195"/>
        <v>#VALUE!</v>
      </c>
      <c r="E926" s="9" t="e">
        <f t="shared" si="196"/>
        <v>#VALUE!</v>
      </c>
      <c r="F926" s="9" t="e">
        <f t="shared" si="197"/>
        <v>#VALUE!</v>
      </c>
      <c r="G926" s="9" t="str">
        <f t="shared" si="198"/>
        <v/>
      </c>
      <c r="H926" s="9" t="str">
        <f t="shared" si="199"/>
        <v/>
      </c>
      <c r="I926" s="9" t="str">
        <f t="shared" si="200"/>
        <v/>
      </c>
      <c r="J926" s="9" t="str">
        <f t="shared" si="201"/>
        <v/>
      </c>
      <c r="K926" s="11" t="e">
        <f t="shared" si="202"/>
        <v>#VALUE!</v>
      </c>
      <c r="L926" s="11" t="e">
        <f t="shared" si="203"/>
        <v>#VALUE!</v>
      </c>
      <c r="M926" s="11" t="e">
        <f t="shared" si="204"/>
        <v>#VALUE!</v>
      </c>
      <c r="N926" s="11" t="e">
        <f>'OddsRatio_working_3-way'!K926+'OddsRatio_working_3-way'!L926+'OddsRatio_working_3-way'!M926-('OddsRatio_working_3-way'!K926*'OddsRatio_working_3-way'!L926)-('OddsRatio_working_3-way'!K926*'OddsRatio_working_3-way'!M926)-('OddsRatio_working_3-way'!L926*'OddsRatio_working_3-way'!M926)+('OddsRatio_working_3-way'!K926*'OddsRatio_working_3-way'!L926*'OddsRatio_working_3-way'!M926)-1</f>
        <v>#VALUE!</v>
      </c>
      <c r="O926" s="11">
        <f>0</f>
        <v>0</v>
      </c>
      <c r="P926" s="11" t="e">
        <f>('OddsRatio_working_3-way'!K926*'OddsRatio_working_3-way'!L926)+('OddsRatio_working_3-way'!K926*'OddsRatio_working_3-way'!M926)+('OddsRatio_working_3-way'!L926*'OddsRatio_working_3-way'!M926)-(3*'OddsRatio_working_3-way'!K926*'OddsRatio_working_3-way'!L926*'OddsRatio_working_3-way'!M926)</f>
        <v>#VALUE!</v>
      </c>
      <c r="Q926" s="11" t="e">
        <f>2*'OddsRatio_working_3-way'!K926*'OddsRatio_working_3-way'!L926*'OddsRatio_working_3-way'!M926</f>
        <v>#VALUE!</v>
      </c>
      <c r="R926" s="11" t="e">
        <f t="shared" si="205"/>
        <v>#VALUE!</v>
      </c>
      <c r="S926" s="11" t="e">
        <f t="shared" si="206"/>
        <v>#VALUE!</v>
      </c>
      <c r="T926" s="11" t="e">
        <f t="shared" si="207"/>
        <v>#VALUE!</v>
      </c>
      <c r="U926" s="11" t="e">
        <f>'OddsRatio_working_3-way'!S926-'OddsRatio_working_3-way'!R926^2/3</f>
        <v>#VALUE!</v>
      </c>
      <c r="V926" s="11" t="e">
        <f>'OddsRatio_working_3-way'!S926*'OddsRatio_working_3-way'!R926/3-2*'OddsRatio_working_3-way'!R926^3/27-'OddsRatio_working_3-way'!T926</f>
        <v>#VALUE!</v>
      </c>
      <c r="W926" s="11" t="e">
        <f>'OddsRatio_working_3-way'!V926^2+4*'OddsRatio_working_3-way'!U926^3/27</f>
        <v>#VALUE!</v>
      </c>
      <c r="X926" s="11" t="e">
        <f>IF('OddsRatio_working_3-way'!W926&gt;0,IF(ABS('OddsRatio_working_3-way'!V926+SQRT('OddsRatio_working_3-way'!W926))/2&gt;0,ABS('OddsRatio_working_3-way'!V926+SQRT('OddsRatio_working_3-way'!W926))/2,ABS('OddsRatio_working_3-way'!V926-SQRT('OddsRatio_working_3-way'!W926))/2),SQRT(-'OddsRatio_working_3-way'!U926^3/27))</f>
        <v>#VALUE!</v>
      </c>
      <c r="Y926" s="11" t="e">
        <f>IF('OddsRatio_working_3-way'!W926&gt;=0,IF('OddsRatio_working_3-way'!V926+SQRT('OddsRatio_working_3-way'!W926)&gt;0,0,PI()),ACOS('OddsRatio_working_3-way'!V926/(2*'OddsRatio_working_3-way'!X926)))</f>
        <v>#VALUE!</v>
      </c>
      <c r="Z926" s="11" t="e">
        <f>'OddsRatio_working_3-way'!X926^(1/3)*COS('OddsRatio_working_3-way'!Y926/3)</f>
        <v>#VALUE!</v>
      </c>
      <c r="AA926" s="11" t="e">
        <f>'OddsRatio_working_3-way'!X926^(1/3)*COS(('OddsRatio_working_3-way'!Y926+2*PI())/3)</f>
        <v>#VALUE!</v>
      </c>
      <c r="AB926" s="11" t="e">
        <f>'OddsRatio_working_3-way'!X926^(1/3)*COS(('OddsRatio_working_3-way'!Y926+4*PI())/3)</f>
        <v>#VALUE!</v>
      </c>
      <c r="AC926" s="11" t="e">
        <f>'OddsRatio_working_3-way'!X926^(1/3)*SIN('OddsRatio_working_3-way'!Y926/3)</f>
        <v>#VALUE!</v>
      </c>
      <c r="AD926" s="11" t="e">
        <f>'OddsRatio_working_3-way'!X926^(1/3)*SIN(('OddsRatio_working_3-way'!Y926+2*PI())/3)</f>
        <v>#VALUE!</v>
      </c>
      <c r="AE926" s="11" t="e">
        <f>'OddsRatio_working_3-way'!X926^(1/3)*SIN(('OddsRatio_working_3-way'!Y926+4*PI())/3)</f>
        <v>#VALUE!</v>
      </c>
      <c r="AF926" s="11" t="e">
        <f>-'OddsRatio_working_3-way'!U926/(3*'OddsRatio_working_3-way'!X926^(1/3))*COS(('OddsRatio_working_3-way'!Y926)/3)</f>
        <v>#VALUE!</v>
      </c>
      <c r="AG926" s="11" t="e">
        <f>-'OddsRatio_working_3-way'!U926/(3*'OddsRatio_working_3-way'!X926^(1/3))*COS(('OddsRatio_working_3-way'!Y926+2*PI())/3)</f>
        <v>#VALUE!</v>
      </c>
      <c r="AH926" s="11" t="e">
        <f>-'OddsRatio_working_3-way'!U926/(3*'OddsRatio_working_3-way'!X926^(1/3))*COS(('OddsRatio_working_3-way'!Y926+4*PI())/3)</f>
        <v>#VALUE!</v>
      </c>
      <c r="AI926" s="11" t="e">
        <f>'OddsRatio_working_3-way'!U926/(3*'OddsRatio_working_3-way'!X926^(1/3))*SIN(('OddsRatio_working_3-way'!Y926)/3)</f>
        <v>#VALUE!</v>
      </c>
      <c r="AJ926" s="11" t="e">
        <f>'OddsRatio_working_3-way'!U926/(3*'OddsRatio_working_3-way'!X926^(1/3))*SIN(('OddsRatio_working_3-way'!Y926+2*PI())/3)</f>
        <v>#VALUE!</v>
      </c>
      <c r="AK926" s="11" t="e">
        <f>'OddsRatio_working_3-way'!U926/(3*'OddsRatio_working_3-way'!X926^(1/3))*SIN(('OddsRatio_working_3-way'!Y926+4*PI())/3)</f>
        <v>#VALUE!</v>
      </c>
      <c r="AL926" s="11" t="e">
        <f>'OddsRatio_working_3-way'!Z926+'OddsRatio_working_3-way'!AF926</f>
        <v>#VALUE!</v>
      </c>
      <c r="AM926" s="11" t="e">
        <f>'OddsRatio_working_3-way'!AA926+'OddsRatio_working_3-way'!AG926</f>
        <v>#VALUE!</v>
      </c>
      <c r="AN926" s="11" t="e">
        <f>'OddsRatio_working_3-way'!AB926+'OddsRatio_working_3-way'!AH926</f>
        <v>#VALUE!</v>
      </c>
      <c r="AO926" s="11" t="e">
        <f>'OddsRatio_working_3-way'!AC926+'OddsRatio_working_3-way'!AI926</f>
        <v>#VALUE!</v>
      </c>
      <c r="AP926" s="11" t="e">
        <f>'OddsRatio_working_3-way'!AD926+'OddsRatio_working_3-way'!AJ926</f>
        <v>#VALUE!</v>
      </c>
      <c r="AQ926" s="11" t="e">
        <f>'OddsRatio_working_3-way'!AE926+'OddsRatio_working_3-way'!AK926</f>
        <v>#VALUE!</v>
      </c>
      <c r="AR926" s="10" t="str">
        <f>IF(A926="","",IF(('OddsRatio_working_3-way'!X926=0),IF(Q926&gt;0,-Q926^(1/3),(-Q926)^(1/3)),'OddsRatio_working_3-way'!AL926-'OddsRatio_working_3-way'!R926/3))</f>
        <v/>
      </c>
      <c r="AS926" s="11" t="e">
        <f>IF(('OddsRatio_working_3-way'!X926=0),IF(Q926&gt;0,-Q926^(1/3),(-Q926)^(1/3)),'OddsRatio_working_3-way'!AM926-'OddsRatio_working_3-way'!R926/3)</f>
        <v>#VALUE!</v>
      </c>
      <c r="AT926" s="11" t="e">
        <f>IF(('OddsRatio_working_3-way'!X926=0),IF(Q926&gt;0,-Q926^(1/3),(-Q926)^(1/3)),'OddsRatio_working_3-way'!AN926-'OddsRatio_working_3-way'!R926/3)</f>
        <v>#VALUE!</v>
      </c>
      <c r="AU926" s="11" t="e">
        <f>IF(('OddsRatio_working_3-way'!X926=0),0,'OddsRatio_working_3-way'!AO926)</f>
        <v>#VALUE!</v>
      </c>
      <c r="AV926" s="11" t="e">
        <f>IF(('OddsRatio_working_3-way'!X926=0),0,'OddsRatio_working_3-way'!AP926)</f>
        <v>#VALUE!</v>
      </c>
      <c r="AW926" s="11" t="e">
        <f>IF(('OddsRatio_working_3-way'!X926=0),0,'OddsRatio_working_3-way'!AQ926)</f>
        <v>#VALUE!</v>
      </c>
    </row>
    <row r="927" spans="1:4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9" t="e">
        <f t="shared" si="195"/>
        <v>#VALUE!</v>
      </c>
      <c r="E927" s="9" t="e">
        <f t="shared" si="196"/>
        <v>#VALUE!</v>
      </c>
      <c r="F927" s="9" t="e">
        <f t="shared" si="197"/>
        <v>#VALUE!</v>
      </c>
      <c r="G927" s="9" t="str">
        <f t="shared" si="198"/>
        <v/>
      </c>
      <c r="H927" s="9" t="str">
        <f t="shared" si="199"/>
        <v/>
      </c>
      <c r="I927" s="9" t="str">
        <f t="shared" si="200"/>
        <v/>
      </c>
      <c r="J927" s="9" t="str">
        <f t="shared" si="201"/>
        <v/>
      </c>
      <c r="K927" s="11" t="e">
        <f t="shared" si="202"/>
        <v>#VALUE!</v>
      </c>
      <c r="L927" s="11" t="e">
        <f t="shared" si="203"/>
        <v>#VALUE!</v>
      </c>
      <c r="M927" s="11" t="e">
        <f t="shared" si="204"/>
        <v>#VALUE!</v>
      </c>
      <c r="N927" s="11" t="e">
        <f>'OddsRatio_working_3-way'!K927+'OddsRatio_working_3-way'!L927+'OddsRatio_working_3-way'!M927-('OddsRatio_working_3-way'!K927*'OddsRatio_working_3-way'!L927)-('OddsRatio_working_3-way'!K927*'OddsRatio_working_3-way'!M927)-('OddsRatio_working_3-way'!L927*'OddsRatio_working_3-way'!M927)+('OddsRatio_working_3-way'!K927*'OddsRatio_working_3-way'!L927*'OddsRatio_working_3-way'!M927)-1</f>
        <v>#VALUE!</v>
      </c>
      <c r="O927" s="11">
        <f>0</f>
        <v>0</v>
      </c>
      <c r="P927" s="11" t="e">
        <f>('OddsRatio_working_3-way'!K927*'OddsRatio_working_3-way'!L927)+('OddsRatio_working_3-way'!K927*'OddsRatio_working_3-way'!M927)+('OddsRatio_working_3-way'!L927*'OddsRatio_working_3-way'!M927)-(3*'OddsRatio_working_3-way'!K927*'OddsRatio_working_3-way'!L927*'OddsRatio_working_3-way'!M927)</f>
        <v>#VALUE!</v>
      </c>
      <c r="Q927" s="11" t="e">
        <f>2*'OddsRatio_working_3-way'!K927*'OddsRatio_working_3-way'!L927*'OddsRatio_working_3-way'!M927</f>
        <v>#VALUE!</v>
      </c>
      <c r="R927" s="11" t="e">
        <f t="shared" si="205"/>
        <v>#VALUE!</v>
      </c>
      <c r="S927" s="11" t="e">
        <f t="shared" si="206"/>
        <v>#VALUE!</v>
      </c>
      <c r="T927" s="11" t="e">
        <f t="shared" si="207"/>
        <v>#VALUE!</v>
      </c>
      <c r="U927" s="11" t="e">
        <f>'OddsRatio_working_3-way'!S927-'OddsRatio_working_3-way'!R927^2/3</f>
        <v>#VALUE!</v>
      </c>
      <c r="V927" s="11" t="e">
        <f>'OddsRatio_working_3-way'!S927*'OddsRatio_working_3-way'!R927/3-2*'OddsRatio_working_3-way'!R927^3/27-'OddsRatio_working_3-way'!T927</f>
        <v>#VALUE!</v>
      </c>
      <c r="W927" s="11" t="e">
        <f>'OddsRatio_working_3-way'!V927^2+4*'OddsRatio_working_3-way'!U927^3/27</f>
        <v>#VALUE!</v>
      </c>
      <c r="X927" s="11" t="e">
        <f>IF('OddsRatio_working_3-way'!W927&gt;0,IF(ABS('OddsRatio_working_3-way'!V927+SQRT('OddsRatio_working_3-way'!W927))/2&gt;0,ABS('OddsRatio_working_3-way'!V927+SQRT('OddsRatio_working_3-way'!W927))/2,ABS('OddsRatio_working_3-way'!V927-SQRT('OddsRatio_working_3-way'!W927))/2),SQRT(-'OddsRatio_working_3-way'!U927^3/27))</f>
        <v>#VALUE!</v>
      </c>
      <c r="Y927" s="11" t="e">
        <f>IF('OddsRatio_working_3-way'!W927&gt;=0,IF('OddsRatio_working_3-way'!V927+SQRT('OddsRatio_working_3-way'!W927)&gt;0,0,PI()),ACOS('OddsRatio_working_3-way'!V927/(2*'OddsRatio_working_3-way'!X927)))</f>
        <v>#VALUE!</v>
      </c>
      <c r="Z927" s="11" t="e">
        <f>'OddsRatio_working_3-way'!X927^(1/3)*COS('OddsRatio_working_3-way'!Y927/3)</f>
        <v>#VALUE!</v>
      </c>
      <c r="AA927" s="11" t="e">
        <f>'OddsRatio_working_3-way'!X927^(1/3)*COS(('OddsRatio_working_3-way'!Y927+2*PI())/3)</f>
        <v>#VALUE!</v>
      </c>
      <c r="AB927" s="11" t="e">
        <f>'OddsRatio_working_3-way'!X927^(1/3)*COS(('OddsRatio_working_3-way'!Y927+4*PI())/3)</f>
        <v>#VALUE!</v>
      </c>
      <c r="AC927" s="11" t="e">
        <f>'OddsRatio_working_3-way'!X927^(1/3)*SIN('OddsRatio_working_3-way'!Y927/3)</f>
        <v>#VALUE!</v>
      </c>
      <c r="AD927" s="11" t="e">
        <f>'OddsRatio_working_3-way'!X927^(1/3)*SIN(('OddsRatio_working_3-way'!Y927+2*PI())/3)</f>
        <v>#VALUE!</v>
      </c>
      <c r="AE927" s="11" t="e">
        <f>'OddsRatio_working_3-way'!X927^(1/3)*SIN(('OddsRatio_working_3-way'!Y927+4*PI())/3)</f>
        <v>#VALUE!</v>
      </c>
      <c r="AF927" s="11" t="e">
        <f>-'OddsRatio_working_3-way'!U927/(3*'OddsRatio_working_3-way'!X927^(1/3))*COS(('OddsRatio_working_3-way'!Y927)/3)</f>
        <v>#VALUE!</v>
      </c>
      <c r="AG927" s="11" t="e">
        <f>-'OddsRatio_working_3-way'!U927/(3*'OddsRatio_working_3-way'!X927^(1/3))*COS(('OddsRatio_working_3-way'!Y927+2*PI())/3)</f>
        <v>#VALUE!</v>
      </c>
      <c r="AH927" s="11" t="e">
        <f>-'OddsRatio_working_3-way'!U927/(3*'OddsRatio_working_3-way'!X927^(1/3))*COS(('OddsRatio_working_3-way'!Y927+4*PI())/3)</f>
        <v>#VALUE!</v>
      </c>
      <c r="AI927" s="11" t="e">
        <f>'OddsRatio_working_3-way'!U927/(3*'OddsRatio_working_3-way'!X927^(1/3))*SIN(('OddsRatio_working_3-way'!Y927)/3)</f>
        <v>#VALUE!</v>
      </c>
      <c r="AJ927" s="11" t="e">
        <f>'OddsRatio_working_3-way'!U927/(3*'OddsRatio_working_3-way'!X927^(1/3))*SIN(('OddsRatio_working_3-way'!Y927+2*PI())/3)</f>
        <v>#VALUE!</v>
      </c>
      <c r="AK927" s="11" t="e">
        <f>'OddsRatio_working_3-way'!U927/(3*'OddsRatio_working_3-way'!X927^(1/3))*SIN(('OddsRatio_working_3-way'!Y927+4*PI())/3)</f>
        <v>#VALUE!</v>
      </c>
      <c r="AL927" s="11" t="e">
        <f>'OddsRatio_working_3-way'!Z927+'OddsRatio_working_3-way'!AF927</f>
        <v>#VALUE!</v>
      </c>
      <c r="AM927" s="11" t="e">
        <f>'OddsRatio_working_3-way'!AA927+'OddsRatio_working_3-way'!AG927</f>
        <v>#VALUE!</v>
      </c>
      <c r="AN927" s="11" t="e">
        <f>'OddsRatio_working_3-way'!AB927+'OddsRatio_working_3-way'!AH927</f>
        <v>#VALUE!</v>
      </c>
      <c r="AO927" s="11" t="e">
        <f>'OddsRatio_working_3-way'!AC927+'OddsRatio_working_3-way'!AI927</f>
        <v>#VALUE!</v>
      </c>
      <c r="AP927" s="11" t="e">
        <f>'OddsRatio_working_3-way'!AD927+'OddsRatio_working_3-way'!AJ927</f>
        <v>#VALUE!</v>
      </c>
      <c r="AQ927" s="11" t="e">
        <f>'OddsRatio_working_3-way'!AE927+'OddsRatio_working_3-way'!AK927</f>
        <v>#VALUE!</v>
      </c>
      <c r="AR927" s="10" t="str">
        <f>IF(A927="","",IF(('OddsRatio_working_3-way'!X927=0),IF(Q927&gt;0,-Q927^(1/3),(-Q927)^(1/3)),'OddsRatio_working_3-way'!AL927-'OddsRatio_working_3-way'!R927/3))</f>
        <v/>
      </c>
      <c r="AS927" s="11" t="e">
        <f>IF(('OddsRatio_working_3-way'!X927=0),IF(Q927&gt;0,-Q927^(1/3),(-Q927)^(1/3)),'OddsRatio_working_3-way'!AM927-'OddsRatio_working_3-way'!R927/3)</f>
        <v>#VALUE!</v>
      </c>
      <c r="AT927" s="11" t="e">
        <f>IF(('OddsRatio_working_3-way'!X927=0),IF(Q927&gt;0,-Q927^(1/3),(-Q927)^(1/3)),'OddsRatio_working_3-way'!AN927-'OddsRatio_working_3-way'!R927/3)</f>
        <v>#VALUE!</v>
      </c>
      <c r="AU927" s="11" t="e">
        <f>IF(('OddsRatio_working_3-way'!X927=0),0,'OddsRatio_working_3-way'!AO927)</f>
        <v>#VALUE!</v>
      </c>
      <c r="AV927" s="11" t="e">
        <f>IF(('OddsRatio_working_3-way'!X927=0),0,'OddsRatio_working_3-way'!AP927)</f>
        <v>#VALUE!</v>
      </c>
      <c r="AW927" s="11" t="e">
        <f>IF(('OddsRatio_working_3-way'!X927=0),0,'OddsRatio_working_3-way'!AQ927)</f>
        <v>#VALUE!</v>
      </c>
    </row>
    <row r="928" spans="1:4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9" t="e">
        <f t="shared" si="195"/>
        <v>#VALUE!</v>
      </c>
      <c r="E928" s="9" t="e">
        <f t="shared" si="196"/>
        <v>#VALUE!</v>
      </c>
      <c r="F928" s="9" t="e">
        <f t="shared" si="197"/>
        <v>#VALUE!</v>
      </c>
      <c r="G928" s="9" t="str">
        <f t="shared" si="198"/>
        <v/>
      </c>
      <c r="H928" s="9" t="str">
        <f t="shared" si="199"/>
        <v/>
      </c>
      <c r="I928" s="9" t="str">
        <f t="shared" si="200"/>
        <v/>
      </c>
      <c r="J928" s="9" t="str">
        <f t="shared" si="201"/>
        <v/>
      </c>
      <c r="K928" s="11" t="e">
        <f t="shared" si="202"/>
        <v>#VALUE!</v>
      </c>
      <c r="L928" s="11" t="e">
        <f t="shared" si="203"/>
        <v>#VALUE!</v>
      </c>
      <c r="M928" s="11" t="e">
        <f t="shared" si="204"/>
        <v>#VALUE!</v>
      </c>
      <c r="N928" s="11" t="e">
        <f>'OddsRatio_working_3-way'!K928+'OddsRatio_working_3-way'!L928+'OddsRatio_working_3-way'!M928-('OddsRatio_working_3-way'!K928*'OddsRatio_working_3-way'!L928)-('OddsRatio_working_3-way'!K928*'OddsRatio_working_3-way'!M928)-('OddsRatio_working_3-way'!L928*'OddsRatio_working_3-way'!M928)+('OddsRatio_working_3-way'!K928*'OddsRatio_working_3-way'!L928*'OddsRatio_working_3-way'!M928)-1</f>
        <v>#VALUE!</v>
      </c>
      <c r="O928" s="11">
        <f>0</f>
        <v>0</v>
      </c>
      <c r="P928" s="11" t="e">
        <f>('OddsRatio_working_3-way'!K928*'OddsRatio_working_3-way'!L928)+('OddsRatio_working_3-way'!K928*'OddsRatio_working_3-way'!M928)+('OddsRatio_working_3-way'!L928*'OddsRatio_working_3-way'!M928)-(3*'OddsRatio_working_3-way'!K928*'OddsRatio_working_3-way'!L928*'OddsRatio_working_3-way'!M928)</f>
        <v>#VALUE!</v>
      </c>
      <c r="Q928" s="11" t="e">
        <f>2*'OddsRatio_working_3-way'!K928*'OddsRatio_working_3-way'!L928*'OddsRatio_working_3-way'!M928</f>
        <v>#VALUE!</v>
      </c>
      <c r="R928" s="11" t="e">
        <f t="shared" si="205"/>
        <v>#VALUE!</v>
      </c>
      <c r="S928" s="11" t="e">
        <f t="shared" si="206"/>
        <v>#VALUE!</v>
      </c>
      <c r="T928" s="11" t="e">
        <f t="shared" si="207"/>
        <v>#VALUE!</v>
      </c>
      <c r="U928" s="11" t="e">
        <f>'OddsRatio_working_3-way'!S928-'OddsRatio_working_3-way'!R928^2/3</f>
        <v>#VALUE!</v>
      </c>
      <c r="V928" s="11" t="e">
        <f>'OddsRatio_working_3-way'!S928*'OddsRatio_working_3-way'!R928/3-2*'OddsRatio_working_3-way'!R928^3/27-'OddsRatio_working_3-way'!T928</f>
        <v>#VALUE!</v>
      </c>
      <c r="W928" s="11" t="e">
        <f>'OddsRatio_working_3-way'!V928^2+4*'OddsRatio_working_3-way'!U928^3/27</f>
        <v>#VALUE!</v>
      </c>
      <c r="X928" s="11" t="e">
        <f>IF('OddsRatio_working_3-way'!W928&gt;0,IF(ABS('OddsRatio_working_3-way'!V928+SQRT('OddsRatio_working_3-way'!W928))/2&gt;0,ABS('OddsRatio_working_3-way'!V928+SQRT('OddsRatio_working_3-way'!W928))/2,ABS('OddsRatio_working_3-way'!V928-SQRT('OddsRatio_working_3-way'!W928))/2),SQRT(-'OddsRatio_working_3-way'!U928^3/27))</f>
        <v>#VALUE!</v>
      </c>
      <c r="Y928" s="11" t="e">
        <f>IF('OddsRatio_working_3-way'!W928&gt;=0,IF('OddsRatio_working_3-way'!V928+SQRT('OddsRatio_working_3-way'!W928)&gt;0,0,PI()),ACOS('OddsRatio_working_3-way'!V928/(2*'OddsRatio_working_3-way'!X928)))</f>
        <v>#VALUE!</v>
      </c>
      <c r="Z928" s="11" t="e">
        <f>'OddsRatio_working_3-way'!X928^(1/3)*COS('OddsRatio_working_3-way'!Y928/3)</f>
        <v>#VALUE!</v>
      </c>
      <c r="AA928" s="11" t="e">
        <f>'OddsRatio_working_3-way'!X928^(1/3)*COS(('OddsRatio_working_3-way'!Y928+2*PI())/3)</f>
        <v>#VALUE!</v>
      </c>
      <c r="AB928" s="11" t="e">
        <f>'OddsRatio_working_3-way'!X928^(1/3)*COS(('OddsRatio_working_3-way'!Y928+4*PI())/3)</f>
        <v>#VALUE!</v>
      </c>
      <c r="AC928" s="11" t="e">
        <f>'OddsRatio_working_3-way'!X928^(1/3)*SIN('OddsRatio_working_3-way'!Y928/3)</f>
        <v>#VALUE!</v>
      </c>
      <c r="AD928" s="11" t="e">
        <f>'OddsRatio_working_3-way'!X928^(1/3)*SIN(('OddsRatio_working_3-way'!Y928+2*PI())/3)</f>
        <v>#VALUE!</v>
      </c>
      <c r="AE928" s="11" t="e">
        <f>'OddsRatio_working_3-way'!X928^(1/3)*SIN(('OddsRatio_working_3-way'!Y928+4*PI())/3)</f>
        <v>#VALUE!</v>
      </c>
      <c r="AF928" s="11" t="e">
        <f>-'OddsRatio_working_3-way'!U928/(3*'OddsRatio_working_3-way'!X928^(1/3))*COS(('OddsRatio_working_3-way'!Y928)/3)</f>
        <v>#VALUE!</v>
      </c>
      <c r="AG928" s="11" t="e">
        <f>-'OddsRatio_working_3-way'!U928/(3*'OddsRatio_working_3-way'!X928^(1/3))*COS(('OddsRatio_working_3-way'!Y928+2*PI())/3)</f>
        <v>#VALUE!</v>
      </c>
      <c r="AH928" s="11" t="e">
        <f>-'OddsRatio_working_3-way'!U928/(3*'OddsRatio_working_3-way'!X928^(1/3))*COS(('OddsRatio_working_3-way'!Y928+4*PI())/3)</f>
        <v>#VALUE!</v>
      </c>
      <c r="AI928" s="11" t="e">
        <f>'OddsRatio_working_3-way'!U928/(3*'OddsRatio_working_3-way'!X928^(1/3))*SIN(('OddsRatio_working_3-way'!Y928)/3)</f>
        <v>#VALUE!</v>
      </c>
      <c r="AJ928" s="11" t="e">
        <f>'OddsRatio_working_3-way'!U928/(3*'OddsRatio_working_3-way'!X928^(1/3))*SIN(('OddsRatio_working_3-way'!Y928+2*PI())/3)</f>
        <v>#VALUE!</v>
      </c>
      <c r="AK928" s="11" t="e">
        <f>'OddsRatio_working_3-way'!U928/(3*'OddsRatio_working_3-way'!X928^(1/3))*SIN(('OddsRatio_working_3-way'!Y928+4*PI())/3)</f>
        <v>#VALUE!</v>
      </c>
      <c r="AL928" s="11" t="e">
        <f>'OddsRatio_working_3-way'!Z928+'OddsRatio_working_3-way'!AF928</f>
        <v>#VALUE!</v>
      </c>
      <c r="AM928" s="11" t="e">
        <f>'OddsRatio_working_3-way'!AA928+'OddsRatio_working_3-way'!AG928</f>
        <v>#VALUE!</v>
      </c>
      <c r="AN928" s="11" t="e">
        <f>'OddsRatio_working_3-way'!AB928+'OddsRatio_working_3-way'!AH928</f>
        <v>#VALUE!</v>
      </c>
      <c r="AO928" s="11" t="e">
        <f>'OddsRatio_working_3-way'!AC928+'OddsRatio_working_3-way'!AI928</f>
        <v>#VALUE!</v>
      </c>
      <c r="AP928" s="11" t="e">
        <f>'OddsRatio_working_3-way'!AD928+'OddsRatio_working_3-way'!AJ928</f>
        <v>#VALUE!</v>
      </c>
      <c r="AQ928" s="11" t="e">
        <f>'OddsRatio_working_3-way'!AE928+'OddsRatio_working_3-way'!AK928</f>
        <v>#VALUE!</v>
      </c>
      <c r="AR928" s="10" t="str">
        <f>IF(A928="","",IF(('OddsRatio_working_3-way'!X928=0),IF(Q928&gt;0,-Q928^(1/3),(-Q928)^(1/3)),'OddsRatio_working_3-way'!AL928-'OddsRatio_working_3-way'!R928/3))</f>
        <v/>
      </c>
      <c r="AS928" s="11" t="e">
        <f>IF(('OddsRatio_working_3-way'!X928=0),IF(Q928&gt;0,-Q928^(1/3),(-Q928)^(1/3)),'OddsRatio_working_3-way'!AM928-'OddsRatio_working_3-way'!R928/3)</f>
        <v>#VALUE!</v>
      </c>
      <c r="AT928" s="11" t="e">
        <f>IF(('OddsRatio_working_3-way'!X928=0),IF(Q928&gt;0,-Q928^(1/3),(-Q928)^(1/3)),'OddsRatio_working_3-way'!AN928-'OddsRatio_working_3-way'!R928/3)</f>
        <v>#VALUE!</v>
      </c>
      <c r="AU928" s="11" t="e">
        <f>IF(('OddsRatio_working_3-way'!X928=0),0,'OddsRatio_working_3-way'!AO928)</f>
        <v>#VALUE!</v>
      </c>
      <c r="AV928" s="11" t="e">
        <f>IF(('OddsRatio_working_3-way'!X928=0),0,'OddsRatio_working_3-way'!AP928)</f>
        <v>#VALUE!</v>
      </c>
      <c r="AW928" s="11" t="e">
        <f>IF(('OddsRatio_working_3-way'!X928=0),0,'OddsRatio_working_3-way'!AQ928)</f>
        <v>#VALUE!</v>
      </c>
    </row>
    <row r="929" spans="1:4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9" t="e">
        <f t="shared" si="195"/>
        <v>#VALUE!</v>
      </c>
      <c r="E929" s="9" t="e">
        <f t="shared" si="196"/>
        <v>#VALUE!</v>
      </c>
      <c r="F929" s="9" t="e">
        <f t="shared" si="197"/>
        <v>#VALUE!</v>
      </c>
      <c r="G929" s="9" t="str">
        <f t="shared" si="198"/>
        <v/>
      </c>
      <c r="H929" s="9" t="str">
        <f t="shared" si="199"/>
        <v/>
      </c>
      <c r="I929" s="9" t="str">
        <f t="shared" si="200"/>
        <v/>
      </c>
      <c r="J929" s="9" t="str">
        <f t="shared" si="201"/>
        <v/>
      </c>
      <c r="K929" s="11" t="e">
        <f t="shared" si="202"/>
        <v>#VALUE!</v>
      </c>
      <c r="L929" s="11" t="e">
        <f t="shared" si="203"/>
        <v>#VALUE!</v>
      </c>
      <c r="M929" s="11" t="e">
        <f t="shared" si="204"/>
        <v>#VALUE!</v>
      </c>
      <c r="N929" s="11" t="e">
        <f>'OddsRatio_working_3-way'!K929+'OddsRatio_working_3-way'!L929+'OddsRatio_working_3-way'!M929-('OddsRatio_working_3-way'!K929*'OddsRatio_working_3-way'!L929)-('OddsRatio_working_3-way'!K929*'OddsRatio_working_3-way'!M929)-('OddsRatio_working_3-way'!L929*'OddsRatio_working_3-way'!M929)+('OddsRatio_working_3-way'!K929*'OddsRatio_working_3-way'!L929*'OddsRatio_working_3-way'!M929)-1</f>
        <v>#VALUE!</v>
      </c>
      <c r="O929" s="11">
        <f>0</f>
        <v>0</v>
      </c>
      <c r="P929" s="11" t="e">
        <f>('OddsRatio_working_3-way'!K929*'OddsRatio_working_3-way'!L929)+('OddsRatio_working_3-way'!K929*'OddsRatio_working_3-way'!M929)+('OddsRatio_working_3-way'!L929*'OddsRatio_working_3-way'!M929)-(3*'OddsRatio_working_3-way'!K929*'OddsRatio_working_3-way'!L929*'OddsRatio_working_3-way'!M929)</f>
        <v>#VALUE!</v>
      </c>
      <c r="Q929" s="11" t="e">
        <f>2*'OddsRatio_working_3-way'!K929*'OddsRatio_working_3-way'!L929*'OddsRatio_working_3-way'!M929</f>
        <v>#VALUE!</v>
      </c>
      <c r="R929" s="11" t="e">
        <f t="shared" si="205"/>
        <v>#VALUE!</v>
      </c>
      <c r="S929" s="11" t="e">
        <f t="shared" si="206"/>
        <v>#VALUE!</v>
      </c>
      <c r="T929" s="11" t="e">
        <f t="shared" si="207"/>
        <v>#VALUE!</v>
      </c>
      <c r="U929" s="11" t="e">
        <f>'OddsRatio_working_3-way'!S929-'OddsRatio_working_3-way'!R929^2/3</f>
        <v>#VALUE!</v>
      </c>
      <c r="V929" s="11" t="e">
        <f>'OddsRatio_working_3-way'!S929*'OddsRatio_working_3-way'!R929/3-2*'OddsRatio_working_3-way'!R929^3/27-'OddsRatio_working_3-way'!T929</f>
        <v>#VALUE!</v>
      </c>
      <c r="W929" s="11" t="e">
        <f>'OddsRatio_working_3-way'!V929^2+4*'OddsRatio_working_3-way'!U929^3/27</f>
        <v>#VALUE!</v>
      </c>
      <c r="X929" s="11" t="e">
        <f>IF('OddsRatio_working_3-way'!W929&gt;0,IF(ABS('OddsRatio_working_3-way'!V929+SQRT('OddsRatio_working_3-way'!W929))/2&gt;0,ABS('OddsRatio_working_3-way'!V929+SQRT('OddsRatio_working_3-way'!W929))/2,ABS('OddsRatio_working_3-way'!V929-SQRT('OddsRatio_working_3-way'!W929))/2),SQRT(-'OddsRatio_working_3-way'!U929^3/27))</f>
        <v>#VALUE!</v>
      </c>
      <c r="Y929" s="11" t="e">
        <f>IF('OddsRatio_working_3-way'!W929&gt;=0,IF('OddsRatio_working_3-way'!V929+SQRT('OddsRatio_working_3-way'!W929)&gt;0,0,PI()),ACOS('OddsRatio_working_3-way'!V929/(2*'OddsRatio_working_3-way'!X929)))</f>
        <v>#VALUE!</v>
      </c>
      <c r="Z929" s="11" t="e">
        <f>'OddsRatio_working_3-way'!X929^(1/3)*COS('OddsRatio_working_3-way'!Y929/3)</f>
        <v>#VALUE!</v>
      </c>
      <c r="AA929" s="11" t="e">
        <f>'OddsRatio_working_3-way'!X929^(1/3)*COS(('OddsRatio_working_3-way'!Y929+2*PI())/3)</f>
        <v>#VALUE!</v>
      </c>
      <c r="AB929" s="11" t="e">
        <f>'OddsRatio_working_3-way'!X929^(1/3)*COS(('OddsRatio_working_3-way'!Y929+4*PI())/3)</f>
        <v>#VALUE!</v>
      </c>
      <c r="AC929" s="11" t="e">
        <f>'OddsRatio_working_3-way'!X929^(1/3)*SIN('OddsRatio_working_3-way'!Y929/3)</f>
        <v>#VALUE!</v>
      </c>
      <c r="AD929" s="11" t="e">
        <f>'OddsRatio_working_3-way'!X929^(1/3)*SIN(('OddsRatio_working_3-way'!Y929+2*PI())/3)</f>
        <v>#VALUE!</v>
      </c>
      <c r="AE929" s="11" t="e">
        <f>'OddsRatio_working_3-way'!X929^(1/3)*SIN(('OddsRatio_working_3-way'!Y929+4*PI())/3)</f>
        <v>#VALUE!</v>
      </c>
      <c r="AF929" s="11" t="e">
        <f>-'OddsRatio_working_3-way'!U929/(3*'OddsRatio_working_3-way'!X929^(1/3))*COS(('OddsRatio_working_3-way'!Y929)/3)</f>
        <v>#VALUE!</v>
      </c>
      <c r="AG929" s="11" t="e">
        <f>-'OddsRatio_working_3-way'!U929/(3*'OddsRatio_working_3-way'!X929^(1/3))*COS(('OddsRatio_working_3-way'!Y929+2*PI())/3)</f>
        <v>#VALUE!</v>
      </c>
      <c r="AH929" s="11" t="e">
        <f>-'OddsRatio_working_3-way'!U929/(3*'OddsRatio_working_3-way'!X929^(1/3))*COS(('OddsRatio_working_3-way'!Y929+4*PI())/3)</f>
        <v>#VALUE!</v>
      </c>
      <c r="AI929" s="11" t="e">
        <f>'OddsRatio_working_3-way'!U929/(3*'OddsRatio_working_3-way'!X929^(1/3))*SIN(('OddsRatio_working_3-way'!Y929)/3)</f>
        <v>#VALUE!</v>
      </c>
      <c r="AJ929" s="11" t="e">
        <f>'OddsRatio_working_3-way'!U929/(3*'OddsRatio_working_3-way'!X929^(1/3))*SIN(('OddsRatio_working_3-way'!Y929+2*PI())/3)</f>
        <v>#VALUE!</v>
      </c>
      <c r="AK929" s="11" t="e">
        <f>'OddsRatio_working_3-way'!U929/(3*'OddsRatio_working_3-way'!X929^(1/3))*SIN(('OddsRatio_working_3-way'!Y929+4*PI())/3)</f>
        <v>#VALUE!</v>
      </c>
      <c r="AL929" s="11" t="e">
        <f>'OddsRatio_working_3-way'!Z929+'OddsRatio_working_3-way'!AF929</f>
        <v>#VALUE!</v>
      </c>
      <c r="AM929" s="11" t="e">
        <f>'OddsRatio_working_3-way'!AA929+'OddsRatio_working_3-way'!AG929</f>
        <v>#VALUE!</v>
      </c>
      <c r="AN929" s="11" t="e">
        <f>'OddsRatio_working_3-way'!AB929+'OddsRatio_working_3-way'!AH929</f>
        <v>#VALUE!</v>
      </c>
      <c r="AO929" s="11" t="e">
        <f>'OddsRatio_working_3-way'!AC929+'OddsRatio_working_3-way'!AI929</f>
        <v>#VALUE!</v>
      </c>
      <c r="AP929" s="11" t="e">
        <f>'OddsRatio_working_3-way'!AD929+'OddsRatio_working_3-way'!AJ929</f>
        <v>#VALUE!</v>
      </c>
      <c r="AQ929" s="11" t="e">
        <f>'OddsRatio_working_3-way'!AE929+'OddsRatio_working_3-way'!AK929</f>
        <v>#VALUE!</v>
      </c>
      <c r="AR929" s="10" t="str">
        <f>IF(A929="","",IF(('OddsRatio_working_3-way'!X929=0),IF(Q929&gt;0,-Q929^(1/3),(-Q929)^(1/3)),'OddsRatio_working_3-way'!AL929-'OddsRatio_working_3-way'!R929/3))</f>
        <v/>
      </c>
      <c r="AS929" s="11" t="e">
        <f>IF(('OddsRatio_working_3-way'!X929=0),IF(Q929&gt;0,-Q929^(1/3),(-Q929)^(1/3)),'OddsRatio_working_3-way'!AM929-'OddsRatio_working_3-way'!R929/3)</f>
        <v>#VALUE!</v>
      </c>
      <c r="AT929" s="11" t="e">
        <f>IF(('OddsRatio_working_3-way'!X929=0),IF(Q929&gt;0,-Q929^(1/3),(-Q929)^(1/3)),'OddsRatio_working_3-way'!AN929-'OddsRatio_working_3-way'!R929/3)</f>
        <v>#VALUE!</v>
      </c>
      <c r="AU929" s="11" t="e">
        <f>IF(('OddsRatio_working_3-way'!X929=0),0,'OddsRatio_working_3-way'!AO929)</f>
        <v>#VALUE!</v>
      </c>
      <c r="AV929" s="11" t="e">
        <f>IF(('OddsRatio_working_3-way'!X929=0),0,'OddsRatio_working_3-way'!AP929)</f>
        <v>#VALUE!</v>
      </c>
      <c r="AW929" s="11" t="e">
        <f>IF(('OddsRatio_working_3-way'!X929=0),0,'OddsRatio_working_3-way'!AQ929)</f>
        <v>#VALUE!</v>
      </c>
    </row>
    <row r="930" spans="1:4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9" t="e">
        <f t="shared" si="195"/>
        <v>#VALUE!</v>
      </c>
      <c r="E930" s="9" t="e">
        <f t="shared" si="196"/>
        <v>#VALUE!</v>
      </c>
      <c r="F930" s="9" t="e">
        <f t="shared" si="197"/>
        <v>#VALUE!</v>
      </c>
      <c r="G930" s="9" t="str">
        <f t="shared" si="198"/>
        <v/>
      </c>
      <c r="H930" s="9" t="str">
        <f t="shared" si="199"/>
        <v/>
      </c>
      <c r="I930" s="9" t="str">
        <f t="shared" si="200"/>
        <v/>
      </c>
      <c r="J930" s="9" t="str">
        <f t="shared" si="201"/>
        <v/>
      </c>
      <c r="K930" s="11" t="e">
        <f t="shared" si="202"/>
        <v>#VALUE!</v>
      </c>
      <c r="L930" s="11" t="e">
        <f t="shared" si="203"/>
        <v>#VALUE!</v>
      </c>
      <c r="M930" s="11" t="e">
        <f t="shared" si="204"/>
        <v>#VALUE!</v>
      </c>
      <c r="N930" s="11" t="e">
        <f>'OddsRatio_working_3-way'!K930+'OddsRatio_working_3-way'!L930+'OddsRatio_working_3-way'!M930-('OddsRatio_working_3-way'!K930*'OddsRatio_working_3-way'!L930)-('OddsRatio_working_3-way'!K930*'OddsRatio_working_3-way'!M930)-('OddsRatio_working_3-way'!L930*'OddsRatio_working_3-way'!M930)+('OddsRatio_working_3-way'!K930*'OddsRatio_working_3-way'!L930*'OddsRatio_working_3-way'!M930)-1</f>
        <v>#VALUE!</v>
      </c>
      <c r="O930" s="11">
        <f>0</f>
        <v>0</v>
      </c>
      <c r="P930" s="11" t="e">
        <f>('OddsRatio_working_3-way'!K930*'OddsRatio_working_3-way'!L930)+('OddsRatio_working_3-way'!K930*'OddsRatio_working_3-way'!M930)+('OddsRatio_working_3-way'!L930*'OddsRatio_working_3-way'!M930)-(3*'OddsRatio_working_3-way'!K930*'OddsRatio_working_3-way'!L930*'OddsRatio_working_3-way'!M930)</f>
        <v>#VALUE!</v>
      </c>
      <c r="Q930" s="11" t="e">
        <f>2*'OddsRatio_working_3-way'!K930*'OddsRatio_working_3-way'!L930*'OddsRatio_working_3-way'!M930</f>
        <v>#VALUE!</v>
      </c>
      <c r="R930" s="11" t="e">
        <f t="shared" si="205"/>
        <v>#VALUE!</v>
      </c>
      <c r="S930" s="11" t="e">
        <f t="shared" si="206"/>
        <v>#VALUE!</v>
      </c>
      <c r="T930" s="11" t="e">
        <f t="shared" si="207"/>
        <v>#VALUE!</v>
      </c>
      <c r="U930" s="11" t="e">
        <f>'OddsRatio_working_3-way'!S930-'OddsRatio_working_3-way'!R930^2/3</f>
        <v>#VALUE!</v>
      </c>
      <c r="V930" s="11" t="e">
        <f>'OddsRatio_working_3-way'!S930*'OddsRatio_working_3-way'!R930/3-2*'OddsRatio_working_3-way'!R930^3/27-'OddsRatio_working_3-way'!T930</f>
        <v>#VALUE!</v>
      </c>
      <c r="W930" s="11" t="e">
        <f>'OddsRatio_working_3-way'!V930^2+4*'OddsRatio_working_3-way'!U930^3/27</f>
        <v>#VALUE!</v>
      </c>
      <c r="X930" s="11" t="e">
        <f>IF('OddsRatio_working_3-way'!W930&gt;0,IF(ABS('OddsRatio_working_3-way'!V930+SQRT('OddsRatio_working_3-way'!W930))/2&gt;0,ABS('OddsRatio_working_3-way'!V930+SQRT('OddsRatio_working_3-way'!W930))/2,ABS('OddsRatio_working_3-way'!V930-SQRT('OddsRatio_working_3-way'!W930))/2),SQRT(-'OddsRatio_working_3-way'!U930^3/27))</f>
        <v>#VALUE!</v>
      </c>
      <c r="Y930" s="11" t="e">
        <f>IF('OddsRatio_working_3-way'!W930&gt;=0,IF('OddsRatio_working_3-way'!V930+SQRT('OddsRatio_working_3-way'!W930)&gt;0,0,PI()),ACOS('OddsRatio_working_3-way'!V930/(2*'OddsRatio_working_3-way'!X930)))</f>
        <v>#VALUE!</v>
      </c>
      <c r="Z930" s="11" t="e">
        <f>'OddsRatio_working_3-way'!X930^(1/3)*COS('OddsRatio_working_3-way'!Y930/3)</f>
        <v>#VALUE!</v>
      </c>
      <c r="AA930" s="11" t="e">
        <f>'OddsRatio_working_3-way'!X930^(1/3)*COS(('OddsRatio_working_3-way'!Y930+2*PI())/3)</f>
        <v>#VALUE!</v>
      </c>
      <c r="AB930" s="11" t="e">
        <f>'OddsRatio_working_3-way'!X930^(1/3)*COS(('OddsRatio_working_3-way'!Y930+4*PI())/3)</f>
        <v>#VALUE!</v>
      </c>
      <c r="AC930" s="11" t="e">
        <f>'OddsRatio_working_3-way'!X930^(1/3)*SIN('OddsRatio_working_3-way'!Y930/3)</f>
        <v>#VALUE!</v>
      </c>
      <c r="AD930" s="11" t="e">
        <f>'OddsRatio_working_3-way'!X930^(1/3)*SIN(('OddsRatio_working_3-way'!Y930+2*PI())/3)</f>
        <v>#VALUE!</v>
      </c>
      <c r="AE930" s="11" t="e">
        <f>'OddsRatio_working_3-way'!X930^(1/3)*SIN(('OddsRatio_working_3-way'!Y930+4*PI())/3)</f>
        <v>#VALUE!</v>
      </c>
      <c r="AF930" s="11" t="e">
        <f>-'OddsRatio_working_3-way'!U930/(3*'OddsRatio_working_3-way'!X930^(1/3))*COS(('OddsRatio_working_3-way'!Y930)/3)</f>
        <v>#VALUE!</v>
      </c>
      <c r="AG930" s="11" t="e">
        <f>-'OddsRatio_working_3-way'!U930/(3*'OddsRatio_working_3-way'!X930^(1/3))*COS(('OddsRatio_working_3-way'!Y930+2*PI())/3)</f>
        <v>#VALUE!</v>
      </c>
      <c r="AH930" s="11" t="e">
        <f>-'OddsRatio_working_3-way'!U930/(3*'OddsRatio_working_3-way'!X930^(1/3))*COS(('OddsRatio_working_3-way'!Y930+4*PI())/3)</f>
        <v>#VALUE!</v>
      </c>
      <c r="AI930" s="11" t="e">
        <f>'OddsRatio_working_3-way'!U930/(3*'OddsRatio_working_3-way'!X930^(1/3))*SIN(('OddsRatio_working_3-way'!Y930)/3)</f>
        <v>#VALUE!</v>
      </c>
      <c r="AJ930" s="11" t="e">
        <f>'OddsRatio_working_3-way'!U930/(3*'OddsRatio_working_3-way'!X930^(1/3))*SIN(('OddsRatio_working_3-way'!Y930+2*PI())/3)</f>
        <v>#VALUE!</v>
      </c>
      <c r="AK930" s="11" t="e">
        <f>'OddsRatio_working_3-way'!U930/(3*'OddsRatio_working_3-way'!X930^(1/3))*SIN(('OddsRatio_working_3-way'!Y930+4*PI())/3)</f>
        <v>#VALUE!</v>
      </c>
      <c r="AL930" s="11" t="e">
        <f>'OddsRatio_working_3-way'!Z930+'OddsRatio_working_3-way'!AF930</f>
        <v>#VALUE!</v>
      </c>
      <c r="AM930" s="11" t="e">
        <f>'OddsRatio_working_3-way'!AA930+'OddsRatio_working_3-way'!AG930</f>
        <v>#VALUE!</v>
      </c>
      <c r="AN930" s="11" t="e">
        <f>'OddsRatio_working_3-way'!AB930+'OddsRatio_working_3-way'!AH930</f>
        <v>#VALUE!</v>
      </c>
      <c r="AO930" s="11" t="e">
        <f>'OddsRatio_working_3-way'!AC930+'OddsRatio_working_3-way'!AI930</f>
        <v>#VALUE!</v>
      </c>
      <c r="AP930" s="11" t="e">
        <f>'OddsRatio_working_3-way'!AD930+'OddsRatio_working_3-way'!AJ930</f>
        <v>#VALUE!</v>
      </c>
      <c r="AQ930" s="11" t="e">
        <f>'OddsRatio_working_3-way'!AE930+'OddsRatio_working_3-way'!AK930</f>
        <v>#VALUE!</v>
      </c>
      <c r="AR930" s="10" t="str">
        <f>IF(A930="","",IF(('OddsRatio_working_3-way'!X930=0),IF(Q930&gt;0,-Q930^(1/3),(-Q930)^(1/3)),'OddsRatio_working_3-way'!AL930-'OddsRatio_working_3-way'!R930/3))</f>
        <v/>
      </c>
      <c r="AS930" s="11" t="e">
        <f>IF(('OddsRatio_working_3-way'!X930=0),IF(Q930&gt;0,-Q930^(1/3),(-Q930)^(1/3)),'OddsRatio_working_3-way'!AM930-'OddsRatio_working_3-way'!R930/3)</f>
        <v>#VALUE!</v>
      </c>
      <c r="AT930" s="11" t="e">
        <f>IF(('OddsRatio_working_3-way'!X930=0),IF(Q930&gt;0,-Q930^(1/3),(-Q930)^(1/3)),'OddsRatio_working_3-way'!AN930-'OddsRatio_working_3-way'!R930/3)</f>
        <v>#VALUE!</v>
      </c>
      <c r="AU930" s="11" t="e">
        <f>IF(('OddsRatio_working_3-way'!X930=0),0,'OddsRatio_working_3-way'!AO930)</f>
        <v>#VALUE!</v>
      </c>
      <c r="AV930" s="11" t="e">
        <f>IF(('OddsRatio_working_3-way'!X930=0),0,'OddsRatio_working_3-way'!AP930)</f>
        <v>#VALUE!</v>
      </c>
      <c r="AW930" s="11" t="e">
        <f>IF(('OddsRatio_working_3-way'!X930=0),0,'OddsRatio_working_3-way'!AQ930)</f>
        <v>#VALUE!</v>
      </c>
    </row>
    <row r="931" spans="1:4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9" t="e">
        <f t="shared" si="195"/>
        <v>#VALUE!</v>
      </c>
      <c r="E931" s="9" t="e">
        <f t="shared" si="196"/>
        <v>#VALUE!</v>
      </c>
      <c r="F931" s="9" t="e">
        <f t="shared" si="197"/>
        <v>#VALUE!</v>
      </c>
      <c r="G931" s="9" t="str">
        <f t="shared" si="198"/>
        <v/>
      </c>
      <c r="H931" s="9" t="str">
        <f t="shared" si="199"/>
        <v/>
      </c>
      <c r="I931" s="9" t="str">
        <f t="shared" si="200"/>
        <v/>
      </c>
      <c r="J931" s="9" t="str">
        <f t="shared" si="201"/>
        <v/>
      </c>
      <c r="K931" s="11" t="e">
        <f t="shared" si="202"/>
        <v>#VALUE!</v>
      </c>
      <c r="L931" s="11" t="e">
        <f t="shared" si="203"/>
        <v>#VALUE!</v>
      </c>
      <c r="M931" s="11" t="e">
        <f t="shared" si="204"/>
        <v>#VALUE!</v>
      </c>
      <c r="N931" s="11" t="e">
        <f>'OddsRatio_working_3-way'!K931+'OddsRatio_working_3-way'!L931+'OddsRatio_working_3-way'!M931-('OddsRatio_working_3-way'!K931*'OddsRatio_working_3-way'!L931)-('OddsRatio_working_3-way'!K931*'OddsRatio_working_3-way'!M931)-('OddsRatio_working_3-way'!L931*'OddsRatio_working_3-way'!M931)+('OddsRatio_working_3-way'!K931*'OddsRatio_working_3-way'!L931*'OddsRatio_working_3-way'!M931)-1</f>
        <v>#VALUE!</v>
      </c>
      <c r="O931" s="11">
        <f>0</f>
        <v>0</v>
      </c>
      <c r="P931" s="11" t="e">
        <f>('OddsRatio_working_3-way'!K931*'OddsRatio_working_3-way'!L931)+('OddsRatio_working_3-way'!K931*'OddsRatio_working_3-way'!M931)+('OddsRatio_working_3-way'!L931*'OddsRatio_working_3-way'!M931)-(3*'OddsRatio_working_3-way'!K931*'OddsRatio_working_3-way'!L931*'OddsRatio_working_3-way'!M931)</f>
        <v>#VALUE!</v>
      </c>
      <c r="Q931" s="11" t="e">
        <f>2*'OddsRatio_working_3-way'!K931*'OddsRatio_working_3-way'!L931*'OddsRatio_working_3-way'!M931</f>
        <v>#VALUE!</v>
      </c>
      <c r="R931" s="11" t="e">
        <f t="shared" si="205"/>
        <v>#VALUE!</v>
      </c>
      <c r="S931" s="11" t="e">
        <f t="shared" si="206"/>
        <v>#VALUE!</v>
      </c>
      <c r="T931" s="11" t="e">
        <f t="shared" si="207"/>
        <v>#VALUE!</v>
      </c>
      <c r="U931" s="11" t="e">
        <f>'OddsRatio_working_3-way'!S931-'OddsRatio_working_3-way'!R931^2/3</f>
        <v>#VALUE!</v>
      </c>
      <c r="V931" s="11" t="e">
        <f>'OddsRatio_working_3-way'!S931*'OddsRatio_working_3-way'!R931/3-2*'OddsRatio_working_3-way'!R931^3/27-'OddsRatio_working_3-way'!T931</f>
        <v>#VALUE!</v>
      </c>
      <c r="W931" s="11" t="e">
        <f>'OddsRatio_working_3-way'!V931^2+4*'OddsRatio_working_3-way'!U931^3/27</f>
        <v>#VALUE!</v>
      </c>
      <c r="X931" s="11" t="e">
        <f>IF('OddsRatio_working_3-way'!W931&gt;0,IF(ABS('OddsRatio_working_3-way'!V931+SQRT('OddsRatio_working_3-way'!W931))/2&gt;0,ABS('OddsRatio_working_3-way'!V931+SQRT('OddsRatio_working_3-way'!W931))/2,ABS('OddsRatio_working_3-way'!V931-SQRT('OddsRatio_working_3-way'!W931))/2),SQRT(-'OddsRatio_working_3-way'!U931^3/27))</f>
        <v>#VALUE!</v>
      </c>
      <c r="Y931" s="11" t="e">
        <f>IF('OddsRatio_working_3-way'!W931&gt;=0,IF('OddsRatio_working_3-way'!V931+SQRT('OddsRatio_working_3-way'!W931)&gt;0,0,PI()),ACOS('OddsRatio_working_3-way'!V931/(2*'OddsRatio_working_3-way'!X931)))</f>
        <v>#VALUE!</v>
      </c>
      <c r="Z931" s="11" t="e">
        <f>'OddsRatio_working_3-way'!X931^(1/3)*COS('OddsRatio_working_3-way'!Y931/3)</f>
        <v>#VALUE!</v>
      </c>
      <c r="AA931" s="11" t="e">
        <f>'OddsRatio_working_3-way'!X931^(1/3)*COS(('OddsRatio_working_3-way'!Y931+2*PI())/3)</f>
        <v>#VALUE!</v>
      </c>
      <c r="AB931" s="11" t="e">
        <f>'OddsRatio_working_3-way'!X931^(1/3)*COS(('OddsRatio_working_3-way'!Y931+4*PI())/3)</f>
        <v>#VALUE!</v>
      </c>
      <c r="AC931" s="11" t="e">
        <f>'OddsRatio_working_3-way'!X931^(1/3)*SIN('OddsRatio_working_3-way'!Y931/3)</f>
        <v>#VALUE!</v>
      </c>
      <c r="AD931" s="11" t="e">
        <f>'OddsRatio_working_3-way'!X931^(1/3)*SIN(('OddsRatio_working_3-way'!Y931+2*PI())/3)</f>
        <v>#VALUE!</v>
      </c>
      <c r="AE931" s="11" t="e">
        <f>'OddsRatio_working_3-way'!X931^(1/3)*SIN(('OddsRatio_working_3-way'!Y931+4*PI())/3)</f>
        <v>#VALUE!</v>
      </c>
      <c r="AF931" s="11" t="e">
        <f>-'OddsRatio_working_3-way'!U931/(3*'OddsRatio_working_3-way'!X931^(1/3))*COS(('OddsRatio_working_3-way'!Y931)/3)</f>
        <v>#VALUE!</v>
      </c>
      <c r="AG931" s="11" t="e">
        <f>-'OddsRatio_working_3-way'!U931/(3*'OddsRatio_working_3-way'!X931^(1/3))*COS(('OddsRatio_working_3-way'!Y931+2*PI())/3)</f>
        <v>#VALUE!</v>
      </c>
      <c r="AH931" s="11" t="e">
        <f>-'OddsRatio_working_3-way'!U931/(3*'OddsRatio_working_3-way'!X931^(1/3))*COS(('OddsRatio_working_3-way'!Y931+4*PI())/3)</f>
        <v>#VALUE!</v>
      </c>
      <c r="AI931" s="11" t="e">
        <f>'OddsRatio_working_3-way'!U931/(3*'OddsRatio_working_3-way'!X931^(1/3))*SIN(('OddsRatio_working_3-way'!Y931)/3)</f>
        <v>#VALUE!</v>
      </c>
      <c r="AJ931" s="11" t="e">
        <f>'OddsRatio_working_3-way'!U931/(3*'OddsRatio_working_3-way'!X931^(1/3))*SIN(('OddsRatio_working_3-way'!Y931+2*PI())/3)</f>
        <v>#VALUE!</v>
      </c>
      <c r="AK931" s="11" t="e">
        <f>'OddsRatio_working_3-way'!U931/(3*'OddsRatio_working_3-way'!X931^(1/3))*SIN(('OddsRatio_working_3-way'!Y931+4*PI())/3)</f>
        <v>#VALUE!</v>
      </c>
      <c r="AL931" s="11" t="e">
        <f>'OddsRatio_working_3-way'!Z931+'OddsRatio_working_3-way'!AF931</f>
        <v>#VALUE!</v>
      </c>
      <c r="AM931" s="11" t="e">
        <f>'OddsRatio_working_3-way'!AA931+'OddsRatio_working_3-way'!AG931</f>
        <v>#VALUE!</v>
      </c>
      <c r="AN931" s="11" t="e">
        <f>'OddsRatio_working_3-way'!AB931+'OddsRatio_working_3-way'!AH931</f>
        <v>#VALUE!</v>
      </c>
      <c r="AO931" s="11" t="e">
        <f>'OddsRatio_working_3-way'!AC931+'OddsRatio_working_3-way'!AI931</f>
        <v>#VALUE!</v>
      </c>
      <c r="AP931" s="11" t="e">
        <f>'OddsRatio_working_3-way'!AD931+'OddsRatio_working_3-way'!AJ931</f>
        <v>#VALUE!</v>
      </c>
      <c r="AQ931" s="11" t="e">
        <f>'OddsRatio_working_3-way'!AE931+'OddsRatio_working_3-way'!AK931</f>
        <v>#VALUE!</v>
      </c>
      <c r="AR931" s="10" t="str">
        <f>IF(A931="","",IF(('OddsRatio_working_3-way'!X931=0),IF(Q931&gt;0,-Q931^(1/3),(-Q931)^(1/3)),'OddsRatio_working_3-way'!AL931-'OddsRatio_working_3-way'!R931/3))</f>
        <v/>
      </c>
      <c r="AS931" s="11" t="e">
        <f>IF(('OddsRatio_working_3-way'!X931=0),IF(Q931&gt;0,-Q931^(1/3),(-Q931)^(1/3)),'OddsRatio_working_3-way'!AM931-'OddsRatio_working_3-way'!R931/3)</f>
        <v>#VALUE!</v>
      </c>
      <c r="AT931" s="11" t="e">
        <f>IF(('OddsRatio_working_3-way'!X931=0),IF(Q931&gt;0,-Q931^(1/3),(-Q931)^(1/3)),'OddsRatio_working_3-way'!AN931-'OddsRatio_working_3-way'!R931/3)</f>
        <v>#VALUE!</v>
      </c>
      <c r="AU931" s="11" t="e">
        <f>IF(('OddsRatio_working_3-way'!X931=0),0,'OddsRatio_working_3-way'!AO931)</f>
        <v>#VALUE!</v>
      </c>
      <c r="AV931" s="11" t="e">
        <f>IF(('OddsRatio_working_3-way'!X931=0),0,'OddsRatio_working_3-way'!AP931)</f>
        <v>#VALUE!</v>
      </c>
      <c r="AW931" s="11" t="e">
        <f>IF(('OddsRatio_working_3-way'!X931=0),0,'OddsRatio_working_3-way'!AQ931)</f>
        <v>#VALUE!</v>
      </c>
    </row>
    <row r="932" spans="1:4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9" t="e">
        <f t="shared" si="195"/>
        <v>#VALUE!</v>
      </c>
      <c r="E932" s="9" t="e">
        <f t="shared" si="196"/>
        <v>#VALUE!</v>
      </c>
      <c r="F932" s="9" t="e">
        <f t="shared" si="197"/>
        <v>#VALUE!</v>
      </c>
      <c r="G932" s="9" t="str">
        <f t="shared" si="198"/>
        <v/>
      </c>
      <c r="H932" s="9" t="str">
        <f t="shared" si="199"/>
        <v/>
      </c>
      <c r="I932" s="9" t="str">
        <f t="shared" si="200"/>
        <v/>
      </c>
      <c r="J932" s="9" t="str">
        <f t="shared" si="201"/>
        <v/>
      </c>
      <c r="K932" s="11" t="e">
        <f t="shared" si="202"/>
        <v>#VALUE!</v>
      </c>
      <c r="L932" s="11" t="e">
        <f t="shared" si="203"/>
        <v>#VALUE!</v>
      </c>
      <c r="M932" s="11" t="e">
        <f t="shared" si="204"/>
        <v>#VALUE!</v>
      </c>
      <c r="N932" s="11" t="e">
        <f>'OddsRatio_working_3-way'!K932+'OddsRatio_working_3-way'!L932+'OddsRatio_working_3-way'!M932-('OddsRatio_working_3-way'!K932*'OddsRatio_working_3-way'!L932)-('OddsRatio_working_3-way'!K932*'OddsRatio_working_3-way'!M932)-('OddsRatio_working_3-way'!L932*'OddsRatio_working_3-way'!M932)+('OddsRatio_working_3-way'!K932*'OddsRatio_working_3-way'!L932*'OddsRatio_working_3-way'!M932)-1</f>
        <v>#VALUE!</v>
      </c>
      <c r="O932" s="11">
        <f>0</f>
        <v>0</v>
      </c>
      <c r="P932" s="11" t="e">
        <f>('OddsRatio_working_3-way'!K932*'OddsRatio_working_3-way'!L932)+('OddsRatio_working_3-way'!K932*'OddsRatio_working_3-way'!M932)+('OddsRatio_working_3-way'!L932*'OddsRatio_working_3-way'!M932)-(3*'OddsRatio_working_3-way'!K932*'OddsRatio_working_3-way'!L932*'OddsRatio_working_3-way'!M932)</f>
        <v>#VALUE!</v>
      </c>
      <c r="Q932" s="11" t="e">
        <f>2*'OddsRatio_working_3-way'!K932*'OddsRatio_working_3-way'!L932*'OddsRatio_working_3-way'!M932</f>
        <v>#VALUE!</v>
      </c>
      <c r="R932" s="11" t="e">
        <f t="shared" si="205"/>
        <v>#VALUE!</v>
      </c>
      <c r="S932" s="11" t="e">
        <f t="shared" si="206"/>
        <v>#VALUE!</v>
      </c>
      <c r="T932" s="11" t="e">
        <f t="shared" si="207"/>
        <v>#VALUE!</v>
      </c>
      <c r="U932" s="11" t="e">
        <f>'OddsRatio_working_3-way'!S932-'OddsRatio_working_3-way'!R932^2/3</f>
        <v>#VALUE!</v>
      </c>
      <c r="V932" s="11" t="e">
        <f>'OddsRatio_working_3-way'!S932*'OddsRatio_working_3-way'!R932/3-2*'OddsRatio_working_3-way'!R932^3/27-'OddsRatio_working_3-way'!T932</f>
        <v>#VALUE!</v>
      </c>
      <c r="W932" s="11" t="e">
        <f>'OddsRatio_working_3-way'!V932^2+4*'OddsRatio_working_3-way'!U932^3/27</f>
        <v>#VALUE!</v>
      </c>
      <c r="X932" s="11" t="e">
        <f>IF('OddsRatio_working_3-way'!W932&gt;0,IF(ABS('OddsRatio_working_3-way'!V932+SQRT('OddsRatio_working_3-way'!W932))/2&gt;0,ABS('OddsRatio_working_3-way'!V932+SQRT('OddsRatio_working_3-way'!W932))/2,ABS('OddsRatio_working_3-way'!V932-SQRT('OddsRatio_working_3-way'!W932))/2),SQRT(-'OddsRatio_working_3-way'!U932^3/27))</f>
        <v>#VALUE!</v>
      </c>
      <c r="Y932" s="11" t="e">
        <f>IF('OddsRatio_working_3-way'!W932&gt;=0,IF('OddsRatio_working_3-way'!V932+SQRT('OddsRatio_working_3-way'!W932)&gt;0,0,PI()),ACOS('OddsRatio_working_3-way'!V932/(2*'OddsRatio_working_3-way'!X932)))</f>
        <v>#VALUE!</v>
      </c>
      <c r="Z932" s="11" t="e">
        <f>'OddsRatio_working_3-way'!X932^(1/3)*COS('OddsRatio_working_3-way'!Y932/3)</f>
        <v>#VALUE!</v>
      </c>
      <c r="AA932" s="11" t="e">
        <f>'OddsRatio_working_3-way'!X932^(1/3)*COS(('OddsRatio_working_3-way'!Y932+2*PI())/3)</f>
        <v>#VALUE!</v>
      </c>
      <c r="AB932" s="11" t="e">
        <f>'OddsRatio_working_3-way'!X932^(1/3)*COS(('OddsRatio_working_3-way'!Y932+4*PI())/3)</f>
        <v>#VALUE!</v>
      </c>
      <c r="AC932" s="11" t="e">
        <f>'OddsRatio_working_3-way'!X932^(1/3)*SIN('OddsRatio_working_3-way'!Y932/3)</f>
        <v>#VALUE!</v>
      </c>
      <c r="AD932" s="11" t="e">
        <f>'OddsRatio_working_3-way'!X932^(1/3)*SIN(('OddsRatio_working_3-way'!Y932+2*PI())/3)</f>
        <v>#VALUE!</v>
      </c>
      <c r="AE932" s="11" t="e">
        <f>'OddsRatio_working_3-way'!X932^(1/3)*SIN(('OddsRatio_working_3-way'!Y932+4*PI())/3)</f>
        <v>#VALUE!</v>
      </c>
      <c r="AF932" s="11" t="e">
        <f>-'OddsRatio_working_3-way'!U932/(3*'OddsRatio_working_3-way'!X932^(1/3))*COS(('OddsRatio_working_3-way'!Y932)/3)</f>
        <v>#VALUE!</v>
      </c>
      <c r="AG932" s="11" t="e">
        <f>-'OddsRatio_working_3-way'!U932/(3*'OddsRatio_working_3-way'!X932^(1/3))*COS(('OddsRatio_working_3-way'!Y932+2*PI())/3)</f>
        <v>#VALUE!</v>
      </c>
      <c r="AH932" s="11" t="e">
        <f>-'OddsRatio_working_3-way'!U932/(3*'OddsRatio_working_3-way'!X932^(1/3))*COS(('OddsRatio_working_3-way'!Y932+4*PI())/3)</f>
        <v>#VALUE!</v>
      </c>
      <c r="AI932" s="11" t="e">
        <f>'OddsRatio_working_3-way'!U932/(3*'OddsRatio_working_3-way'!X932^(1/3))*SIN(('OddsRatio_working_3-way'!Y932)/3)</f>
        <v>#VALUE!</v>
      </c>
      <c r="AJ932" s="11" t="e">
        <f>'OddsRatio_working_3-way'!U932/(3*'OddsRatio_working_3-way'!X932^(1/3))*SIN(('OddsRatio_working_3-way'!Y932+2*PI())/3)</f>
        <v>#VALUE!</v>
      </c>
      <c r="AK932" s="11" t="e">
        <f>'OddsRatio_working_3-way'!U932/(3*'OddsRatio_working_3-way'!X932^(1/3))*SIN(('OddsRatio_working_3-way'!Y932+4*PI())/3)</f>
        <v>#VALUE!</v>
      </c>
      <c r="AL932" s="11" t="e">
        <f>'OddsRatio_working_3-way'!Z932+'OddsRatio_working_3-way'!AF932</f>
        <v>#VALUE!</v>
      </c>
      <c r="AM932" s="11" t="e">
        <f>'OddsRatio_working_3-way'!AA932+'OddsRatio_working_3-way'!AG932</f>
        <v>#VALUE!</v>
      </c>
      <c r="AN932" s="11" t="e">
        <f>'OddsRatio_working_3-way'!AB932+'OddsRatio_working_3-way'!AH932</f>
        <v>#VALUE!</v>
      </c>
      <c r="AO932" s="11" t="e">
        <f>'OddsRatio_working_3-way'!AC932+'OddsRatio_working_3-way'!AI932</f>
        <v>#VALUE!</v>
      </c>
      <c r="AP932" s="11" t="e">
        <f>'OddsRatio_working_3-way'!AD932+'OddsRatio_working_3-way'!AJ932</f>
        <v>#VALUE!</v>
      </c>
      <c r="AQ932" s="11" t="e">
        <f>'OddsRatio_working_3-way'!AE932+'OddsRatio_working_3-way'!AK932</f>
        <v>#VALUE!</v>
      </c>
      <c r="AR932" s="10" t="str">
        <f>IF(A932="","",IF(('OddsRatio_working_3-way'!X932=0),IF(Q932&gt;0,-Q932^(1/3),(-Q932)^(1/3)),'OddsRatio_working_3-way'!AL932-'OddsRatio_working_3-way'!R932/3))</f>
        <v/>
      </c>
      <c r="AS932" s="11" t="e">
        <f>IF(('OddsRatio_working_3-way'!X932=0),IF(Q932&gt;0,-Q932^(1/3),(-Q932)^(1/3)),'OddsRatio_working_3-way'!AM932-'OddsRatio_working_3-way'!R932/3)</f>
        <v>#VALUE!</v>
      </c>
      <c r="AT932" s="11" t="e">
        <f>IF(('OddsRatio_working_3-way'!X932=0),IF(Q932&gt;0,-Q932^(1/3),(-Q932)^(1/3)),'OddsRatio_working_3-way'!AN932-'OddsRatio_working_3-way'!R932/3)</f>
        <v>#VALUE!</v>
      </c>
      <c r="AU932" s="11" t="e">
        <f>IF(('OddsRatio_working_3-way'!X932=0),0,'OddsRatio_working_3-way'!AO932)</f>
        <v>#VALUE!</v>
      </c>
      <c r="AV932" s="11" t="e">
        <f>IF(('OddsRatio_working_3-way'!X932=0),0,'OddsRatio_working_3-way'!AP932)</f>
        <v>#VALUE!</v>
      </c>
      <c r="AW932" s="11" t="e">
        <f>IF(('OddsRatio_working_3-way'!X932=0),0,'OddsRatio_working_3-way'!AQ932)</f>
        <v>#VALUE!</v>
      </c>
    </row>
    <row r="933" spans="1:4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9" t="e">
        <f t="shared" si="195"/>
        <v>#VALUE!</v>
      </c>
      <c r="E933" s="9" t="e">
        <f t="shared" si="196"/>
        <v>#VALUE!</v>
      </c>
      <c r="F933" s="9" t="e">
        <f t="shared" si="197"/>
        <v>#VALUE!</v>
      </c>
      <c r="G933" s="9" t="str">
        <f t="shared" si="198"/>
        <v/>
      </c>
      <c r="H933" s="9" t="str">
        <f t="shared" si="199"/>
        <v/>
      </c>
      <c r="I933" s="9" t="str">
        <f t="shared" si="200"/>
        <v/>
      </c>
      <c r="J933" s="9" t="str">
        <f t="shared" si="201"/>
        <v/>
      </c>
      <c r="K933" s="11" t="e">
        <f t="shared" si="202"/>
        <v>#VALUE!</v>
      </c>
      <c r="L933" s="11" t="e">
        <f t="shared" si="203"/>
        <v>#VALUE!</v>
      </c>
      <c r="M933" s="11" t="e">
        <f t="shared" si="204"/>
        <v>#VALUE!</v>
      </c>
      <c r="N933" s="11" t="e">
        <f>'OddsRatio_working_3-way'!K933+'OddsRatio_working_3-way'!L933+'OddsRatio_working_3-way'!M933-('OddsRatio_working_3-way'!K933*'OddsRatio_working_3-way'!L933)-('OddsRatio_working_3-way'!K933*'OddsRatio_working_3-way'!M933)-('OddsRatio_working_3-way'!L933*'OddsRatio_working_3-way'!M933)+('OddsRatio_working_3-way'!K933*'OddsRatio_working_3-way'!L933*'OddsRatio_working_3-way'!M933)-1</f>
        <v>#VALUE!</v>
      </c>
      <c r="O933" s="11">
        <f>0</f>
        <v>0</v>
      </c>
      <c r="P933" s="11" t="e">
        <f>('OddsRatio_working_3-way'!K933*'OddsRatio_working_3-way'!L933)+('OddsRatio_working_3-way'!K933*'OddsRatio_working_3-way'!M933)+('OddsRatio_working_3-way'!L933*'OddsRatio_working_3-way'!M933)-(3*'OddsRatio_working_3-way'!K933*'OddsRatio_working_3-way'!L933*'OddsRatio_working_3-way'!M933)</f>
        <v>#VALUE!</v>
      </c>
      <c r="Q933" s="11" t="e">
        <f>2*'OddsRatio_working_3-way'!K933*'OddsRatio_working_3-way'!L933*'OddsRatio_working_3-way'!M933</f>
        <v>#VALUE!</v>
      </c>
      <c r="R933" s="11" t="e">
        <f t="shared" si="205"/>
        <v>#VALUE!</v>
      </c>
      <c r="S933" s="11" t="e">
        <f t="shared" si="206"/>
        <v>#VALUE!</v>
      </c>
      <c r="T933" s="11" t="e">
        <f t="shared" si="207"/>
        <v>#VALUE!</v>
      </c>
      <c r="U933" s="11" t="e">
        <f>'OddsRatio_working_3-way'!S933-'OddsRatio_working_3-way'!R933^2/3</f>
        <v>#VALUE!</v>
      </c>
      <c r="V933" s="11" t="e">
        <f>'OddsRatio_working_3-way'!S933*'OddsRatio_working_3-way'!R933/3-2*'OddsRatio_working_3-way'!R933^3/27-'OddsRatio_working_3-way'!T933</f>
        <v>#VALUE!</v>
      </c>
      <c r="W933" s="11" t="e">
        <f>'OddsRatio_working_3-way'!V933^2+4*'OddsRatio_working_3-way'!U933^3/27</f>
        <v>#VALUE!</v>
      </c>
      <c r="X933" s="11" t="e">
        <f>IF('OddsRatio_working_3-way'!W933&gt;0,IF(ABS('OddsRatio_working_3-way'!V933+SQRT('OddsRatio_working_3-way'!W933))/2&gt;0,ABS('OddsRatio_working_3-way'!V933+SQRT('OddsRatio_working_3-way'!W933))/2,ABS('OddsRatio_working_3-way'!V933-SQRT('OddsRatio_working_3-way'!W933))/2),SQRT(-'OddsRatio_working_3-way'!U933^3/27))</f>
        <v>#VALUE!</v>
      </c>
      <c r="Y933" s="11" t="e">
        <f>IF('OddsRatio_working_3-way'!W933&gt;=0,IF('OddsRatio_working_3-way'!V933+SQRT('OddsRatio_working_3-way'!W933)&gt;0,0,PI()),ACOS('OddsRatio_working_3-way'!V933/(2*'OddsRatio_working_3-way'!X933)))</f>
        <v>#VALUE!</v>
      </c>
      <c r="Z933" s="11" t="e">
        <f>'OddsRatio_working_3-way'!X933^(1/3)*COS('OddsRatio_working_3-way'!Y933/3)</f>
        <v>#VALUE!</v>
      </c>
      <c r="AA933" s="11" t="e">
        <f>'OddsRatio_working_3-way'!X933^(1/3)*COS(('OddsRatio_working_3-way'!Y933+2*PI())/3)</f>
        <v>#VALUE!</v>
      </c>
      <c r="AB933" s="11" t="e">
        <f>'OddsRatio_working_3-way'!X933^(1/3)*COS(('OddsRatio_working_3-way'!Y933+4*PI())/3)</f>
        <v>#VALUE!</v>
      </c>
      <c r="AC933" s="11" t="e">
        <f>'OddsRatio_working_3-way'!X933^(1/3)*SIN('OddsRatio_working_3-way'!Y933/3)</f>
        <v>#VALUE!</v>
      </c>
      <c r="AD933" s="11" t="e">
        <f>'OddsRatio_working_3-way'!X933^(1/3)*SIN(('OddsRatio_working_3-way'!Y933+2*PI())/3)</f>
        <v>#VALUE!</v>
      </c>
      <c r="AE933" s="11" t="e">
        <f>'OddsRatio_working_3-way'!X933^(1/3)*SIN(('OddsRatio_working_3-way'!Y933+4*PI())/3)</f>
        <v>#VALUE!</v>
      </c>
      <c r="AF933" s="11" t="e">
        <f>-'OddsRatio_working_3-way'!U933/(3*'OddsRatio_working_3-way'!X933^(1/3))*COS(('OddsRatio_working_3-way'!Y933)/3)</f>
        <v>#VALUE!</v>
      </c>
      <c r="AG933" s="11" t="e">
        <f>-'OddsRatio_working_3-way'!U933/(3*'OddsRatio_working_3-way'!X933^(1/3))*COS(('OddsRatio_working_3-way'!Y933+2*PI())/3)</f>
        <v>#VALUE!</v>
      </c>
      <c r="AH933" s="11" t="e">
        <f>-'OddsRatio_working_3-way'!U933/(3*'OddsRatio_working_3-way'!X933^(1/3))*COS(('OddsRatio_working_3-way'!Y933+4*PI())/3)</f>
        <v>#VALUE!</v>
      </c>
      <c r="AI933" s="11" t="e">
        <f>'OddsRatio_working_3-way'!U933/(3*'OddsRatio_working_3-way'!X933^(1/3))*SIN(('OddsRatio_working_3-way'!Y933)/3)</f>
        <v>#VALUE!</v>
      </c>
      <c r="AJ933" s="11" t="e">
        <f>'OddsRatio_working_3-way'!U933/(3*'OddsRatio_working_3-way'!X933^(1/3))*SIN(('OddsRatio_working_3-way'!Y933+2*PI())/3)</f>
        <v>#VALUE!</v>
      </c>
      <c r="AK933" s="11" t="e">
        <f>'OddsRatio_working_3-way'!U933/(3*'OddsRatio_working_3-way'!X933^(1/3))*SIN(('OddsRatio_working_3-way'!Y933+4*PI())/3)</f>
        <v>#VALUE!</v>
      </c>
      <c r="AL933" s="11" t="e">
        <f>'OddsRatio_working_3-way'!Z933+'OddsRatio_working_3-way'!AF933</f>
        <v>#VALUE!</v>
      </c>
      <c r="AM933" s="11" t="e">
        <f>'OddsRatio_working_3-way'!AA933+'OddsRatio_working_3-way'!AG933</f>
        <v>#VALUE!</v>
      </c>
      <c r="AN933" s="11" t="e">
        <f>'OddsRatio_working_3-way'!AB933+'OddsRatio_working_3-way'!AH933</f>
        <v>#VALUE!</v>
      </c>
      <c r="AO933" s="11" t="e">
        <f>'OddsRatio_working_3-way'!AC933+'OddsRatio_working_3-way'!AI933</f>
        <v>#VALUE!</v>
      </c>
      <c r="AP933" s="11" t="e">
        <f>'OddsRatio_working_3-way'!AD933+'OddsRatio_working_3-way'!AJ933</f>
        <v>#VALUE!</v>
      </c>
      <c r="AQ933" s="11" t="e">
        <f>'OddsRatio_working_3-way'!AE933+'OddsRatio_working_3-way'!AK933</f>
        <v>#VALUE!</v>
      </c>
      <c r="AR933" s="10" t="str">
        <f>IF(A933="","",IF(('OddsRatio_working_3-way'!X933=0),IF(Q933&gt;0,-Q933^(1/3),(-Q933)^(1/3)),'OddsRatio_working_3-way'!AL933-'OddsRatio_working_3-way'!R933/3))</f>
        <v/>
      </c>
      <c r="AS933" s="11" t="e">
        <f>IF(('OddsRatio_working_3-way'!X933=0),IF(Q933&gt;0,-Q933^(1/3),(-Q933)^(1/3)),'OddsRatio_working_3-way'!AM933-'OddsRatio_working_3-way'!R933/3)</f>
        <v>#VALUE!</v>
      </c>
      <c r="AT933" s="11" t="e">
        <f>IF(('OddsRatio_working_3-way'!X933=0),IF(Q933&gt;0,-Q933^(1/3),(-Q933)^(1/3)),'OddsRatio_working_3-way'!AN933-'OddsRatio_working_3-way'!R933/3)</f>
        <v>#VALUE!</v>
      </c>
      <c r="AU933" s="11" t="e">
        <f>IF(('OddsRatio_working_3-way'!X933=0),0,'OddsRatio_working_3-way'!AO933)</f>
        <v>#VALUE!</v>
      </c>
      <c r="AV933" s="11" t="e">
        <f>IF(('OddsRatio_working_3-way'!X933=0),0,'OddsRatio_working_3-way'!AP933)</f>
        <v>#VALUE!</v>
      </c>
      <c r="AW933" s="11" t="e">
        <f>IF(('OddsRatio_working_3-way'!X933=0),0,'OddsRatio_working_3-way'!AQ933)</f>
        <v>#VALUE!</v>
      </c>
    </row>
    <row r="934" spans="1:4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9" t="e">
        <f t="shared" si="195"/>
        <v>#VALUE!</v>
      </c>
      <c r="E934" s="9" t="e">
        <f t="shared" si="196"/>
        <v>#VALUE!</v>
      </c>
      <c r="F934" s="9" t="e">
        <f t="shared" si="197"/>
        <v>#VALUE!</v>
      </c>
      <c r="G934" s="9" t="str">
        <f t="shared" si="198"/>
        <v/>
      </c>
      <c r="H934" s="9" t="str">
        <f t="shared" si="199"/>
        <v/>
      </c>
      <c r="I934" s="9" t="str">
        <f t="shared" si="200"/>
        <v/>
      </c>
      <c r="J934" s="9" t="str">
        <f t="shared" si="201"/>
        <v/>
      </c>
      <c r="K934" s="11" t="e">
        <f t="shared" si="202"/>
        <v>#VALUE!</v>
      </c>
      <c r="L934" s="11" t="e">
        <f t="shared" si="203"/>
        <v>#VALUE!</v>
      </c>
      <c r="M934" s="11" t="e">
        <f t="shared" si="204"/>
        <v>#VALUE!</v>
      </c>
      <c r="N934" s="11" t="e">
        <f>'OddsRatio_working_3-way'!K934+'OddsRatio_working_3-way'!L934+'OddsRatio_working_3-way'!M934-('OddsRatio_working_3-way'!K934*'OddsRatio_working_3-way'!L934)-('OddsRatio_working_3-way'!K934*'OddsRatio_working_3-way'!M934)-('OddsRatio_working_3-way'!L934*'OddsRatio_working_3-way'!M934)+('OddsRatio_working_3-way'!K934*'OddsRatio_working_3-way'!L934*'OddsRatio_working_3-way'!M934)-1</f>
        <v>#VALUE!</v>
      </c>
      <c r="O934" s="11">
        <f>0</f>
        <v>0</v>
      </c>
      <c r="P934" s="11" t="e">
        <f>('OddsRatio_working_3-way'!K934*'OddsRatio_working_3-way'!L934)+('OddsRatio_working_3-way'!K934*'OddsRatio_working_3-way'!M934)+('OddsRatio_working_3-way'!L934*'OddsRatio_working_3-way'!M934)-(3*'OddsRatio_working_3-way'!K934*'OddsRatio_working_3-way'!L934*'OddsRatio_working_3-way'!M934)</f>
        <v>#VALUE!</v>
      </c>
      <c r="Q934" s="11" t="e">
        <f>2*'OddsRatio_working_3-way'!K934*'OddsRatio_working_3-way'!L934*'OddsRatio_working_3-way'!M934</f>
        <v>#VALUE!</v>
      </c>
      <c r="R934" s="11" t="e">
        <f t="shared" si="205"/>
        <v>#VALUE!</v>
      </c>
      <c r="S934" s="11" t="e">
        <f t="shared" si="206"/>
        <v>#VALUE!</v>
      </c>
      <c r="T934" s="11" t="e">
        <f t="shared" si="207"/>
        <v>#VALUE!</v>
      </c>
      <c r="U934" s="11" t="e">
        <f>'OddsRatio_working_3-way'!S934-'OddsRatio_working_3-way'!R934^2/3</f>
        <v>#VALUE!</v>
      </c>
      <c r="V934" s="11" t="e">
        <f>'OddsRatio_working_3-way'!S934*'OddsRatio_working_3-way'!R934/3-2*'OddsRatio_working_3-way'!R934^3/27-'OddsRatio_working_3-way'!T934</f>
        <v>#VALUE!</v>
      </c>
      <c r="W934" s="11" t="e">
        <f>'OddsRatio_working_3-way'!V934^2+4*'OddsRatio_working_3-way'!U934^3/27</f>
        <v>#VALUE!</v>
      </c>
      <c r="X934" s="11" t="e">
        <f>IF('OddsRatio_working_3-way'!W934&gt;0,IF(ABS('OddsRatio_working_3-way'!V934+SQRT('OddsRatio_working_3-way'!W934))/2&gt;0,ABS('OddsRatio_working_3-way'!V934+SQRT('OddsRatio_working_3-way'!W934))/2,ABS('OddsRatio_working_3-way'!V934-SQRT('OddsRatio_working_3-way'!W934))/2),SQRT(-'OddsRatio_working_3-way'!U934^3/27))</f>
        <v>#VALUE!</v>
      </c>
      <c r="Y934" s="11" t="e">
        <f>IF('OddsRatio_working_3-way'!W934&gt;=0,IF('OddsRatio_working_3-way'!V934+SQRT('OddsRatio_working_3-way'!W934)&gt;0,0,PI()),ACOS('OddsRatio_working_3-way'!V934/(2*'OddsRatio_working_3-way'!X934)))</f>
        <v>#VALUE!</v>
      </c>
      <c r="Z934" s="11" t="e">
        <f>'OddsRatio_working_3-way'!X934^(1/3)*COS('OddsRatio_working_3-way'!Y934/3)</f>
        <v>#VALUE!</v>
      </c>
      <c r="AA934" s="11" t="e">
        <f>'OddsRatio_working_3-way'!X934^(1/3)*COS(('OddsRatio_working_3-way'!Y934+2*PI())/3)</f>
        <v>#VALUE!</v>
      </c>
      <c r="AB934" s="11" t="e">
        <f>'OddsRatio_working_3-way'!X934^(1/3)*COS(('OddsRatio_working_3-way'!Y934+4*PI())/3)</f>
        <v>#VALUE!</v>
      </c>
      <c r="AC934" s="11" t="e">
        <f>'OddsRatio_working_3-way'!X934^(1/3)*SIN('OddsRatio_working_3-way'!Y934/3)</f>
        <v>#VALUE!</v>
      </c>
      <c r="AD934" s="11" t="e">
        <f>'OddsRatio_working_3-way'!X934^(1/3)*SIN(('OddsRatio_working_3-way'!Y934+2*PI())/3)</f>
        <v>#VALUE!</v>
      </c>
      <c r="AE934" s="11" t="e">
        <f>'OddsRatio_working_3-way'!X934^(1/3)*SIN(('OddsRatio_working_3-way'!Y934+4*PI())/3)</f>
        <v>#VALUE!</v>
      </c>
      <c r="AF934" s="11" t="e">
        <f>-'OddsRatio_working_3-way'!U934/(3*'OddsRatio_working_3-way'!X934^(1/3))*COS(('OddsRatio_working_3-way'!Y934)/3)</f>
        <v>#VALUE!</v>
      </c>
      <c r="AG934" s="11" t="e">
        <f>-'OddsRatio_working_3-way'!U934/(3*'OddsRatio_working_3-way'!X934^(1/3))*COS(('OddsRatio_working_3-way'!Y934+2*PI())/3)</f>
        <v>#VALUE!</v>
      </c>
      <c r="AH934" s="11" t="e">
        <f>-'OddsRatio_working_3-way'!U934/(3*'OddsRatio_working_3-way'!X934^(1/3))*COS(('OddsRatio_working_3-way'!Y934+4*PI())/3)</f>
        <v>#VALUE!</v>
      </c>
      <c r="AI934" s="11" t="e">
        <f>'OddsRatio_working_3-way'!U934/(3*'OddsRatio_working_3-way'!X934^(1/3))*SIN(('OddsRatio_working_3-way'!Y934)/3)</f>
        <v>#VALUE!</v>
      </c>
      <c r="AJ934" s="11" t="e">
        <f>'OddsRatio_working_3-way'!U934/(3*'OddsRatio_working_3-way'!X934^(1/3))*SIN(('OddsRatio_working_3-way'!Y934+2*PI())/3)</f>
        <v>#VALUE!</v>
      </c>
      <c r="AK934" s="11" t="e">
        <f>'OddsRatio_working_3-way'!U934/(3*'OddsRatio_working_3-way'!X934^(1/3))*SIN(('OddsRatio_working_3-way'!Y934+4*PI())/3)</f>
        <v>#VALUE!</v>
      </c>
      <c r="AL934" s="11" t="e">
        <f>'OddsRatio_working_3-way'!Z934+'OddsRatio_working_3-way'!AF934</f>
        <v>#VALUE!</v>
      </c>
      <c r="AM934" s="11" t="e">
        <f>'OddsRatio_working_3-way'!AA934+'OddsRatio_working_3-way'!AG934</f>
        <v>#VALUE!</v>
      </c>
      <c r="AN934" s="11" t="e">
        <f>'OddsRatio_working_3-way'!AB934+'OddsRatio_working_3-way'!AH934</f>
        <v>#VALUE!</v>
      </c>
      <c r="AO934" s="11" t="e">
        <f>'OddsRatio_working_3-way'!AC934+'OddsRatio_working_3-way'!AI934</f>
        <v>#VALUE!</v>
      </c>
      <c r="AP934" s="11" t="e">
        <f>'OddsRatio_working_3-way'!AD934+'OddsRatio_working_3-way'!AJ934</f>
        <v>#VALUE!</v>
      </c>
      <c r="AQ934" s="11" t="e">
        <f>'OddsRatio_working_3-way'!AE934+'OddsRatio_working_3-way'!AK934</f>
        <v>#VALUE!</v>
      </c>
      <c r="AR934" s="10" t="str">
        <f>IF(A934="","",IF(('OddsRatio_working_3-way'!X934=0),IF(Q934&gt;0,-Q934^(1/3),(-Q934)^(1/3)),'OddsRatio_working_3-way'!AL934-'OddsRatio_working_3-way'!R934/3))</f>
        <v/>
      </c>
      <c r="AS934" s="11" t="e">
        <f>IF(('OddsRatio_working_3-way'!X934=0),IF(Q934&gt;0,-Q934^(1/3),(-Q934)^(1/3)),'OddsRatio_working_3-way'!AM934-'OddsRatio_working_3-way'!R934/3)</f>
        <v>#VALUE!</v>
      </c>
      <c r="AT934" s="11" t="e">
        <f>IF(('OddsRatio_working_3-way'!X934=0),IF(Q934&gt;0,-Q934^(1/3),(-Q934)^(1/3)),'OddsRatio_working_3-way'!AN934-'OddsRatio_working_3-way'!R934/3)</f>
        <v>#VALUE!</v>
      </c>
      <c r="AU934" s="11" t="e">
        <f>IF(('OddsRatio_working_3-way'!X934=0),0,'OddsRatio_working_3-way'!AO934)</f>
        <v>#VALUE!</v>
      </c>
      <c r="AV934" s="11" t="e">
        <f>IF(('OddsRatio_working_3-way'!X934=0),0,'OddsRatio_working_3-way'!AP934)</f>
        <v>#VALUE!</v>
      </c>
      <c r="AW934" s="11" t="e">
        <f>IF(('OddsRatio_working_3-way'!X934=0),0,'OddsRatio_working_3-way'!AQ934)</f>
        <v>#VALUE!</v>
      </c>
    </row>
    <row r="935" spans="1:4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9" t="e">
        <f t="shared" si="195"/>
        <v>#VALUE!</v>
      </c>
      <c r="E935" s="9" t="e">
        <f t="shared" si="196"/>
        <v>#VALUE!</v>
      </c>
      <c r="F935" s="9" t="e">
        <f t="shared" si="197"/>
        <v>#VALUE!</v>
      </c>
      <c r="G935" s="9" t="str">
        <f t="shared" si="198"/>
        <v/>
      </c>
      <c r="H935" s="9" t="str">
        <f t="shared" si="199"/>
        <v/>
      </c>
      <c r="I935" s="9" t="str">
        <f t="shared" si="200"/>
        <v/>
      </c>
      <c r="J935" s="9" t="str">
        <f t="shared" si="201"/>
        <v/>
      </c>
      <c r="K935" s="11" t="e">
        <f t="shared" si="202"/>
        <v>#VALUE!</v>
      </c>
      <c r="L935" s="11" t="e">
        <f t="shared" si="203"/>
        <v>#VALUE!</v>
      </c>
      <c r="M935" s="11" t="e">
        <f t="shared" si="204"/>
        <v>#VALUE!</v>
      </c>
      <c r="N935" s="11" t="e">
        <f>'OddsRatio_working_3-way'!K935+'OddsRatio_working_3-way'!L935+'OddsRatio_working_3-way'!M935-('OddsRatio_working_3-way'!K935*'OddsRatio_working_3-way'!L935)-('OddsRatio_working_3-way'!K935*'OddsRatio_working_3-way'!M935)-('OddsRatio_working_3-way'!L935*'OddsRatio_working_3-way'!M935)+('OddsRatio_working_3-way'!K935*'OddsRatio_working_3-way'!L935*'OddsRatio_working_3-way'!M935)-1</f>
        <v>#VALUE!</v>
      </c>
      <c r="O935" s="11">
        <f>0</f>
        <v>0</v>
      </c>
      <c r="P935" s="11" t="e">
        <f>('OddsRatio_working_3-way'!K935*'OddsRatio_working_3-way'!L935)+('OddsRatio_working_3-way'!K935*'OddsRatio_working_3-way'!M935)+('OddsRatio_working_3-way'!L935*'OddsRatio_working_3-way'!M935)-(3*'OddsRatio_working_3-way'!K935*'OddsRatio_working_3-way'!L935*'OddsRatio_working_3-way'!M935)</f>
        <v>#VALUE!</v>
      </c>
      <c r="Q935" s="11" t="e">
        <f>2*'OddsRatio_working_3-way'!K935*'OddsRatio_working_3-way'!L935*'OddsRatio_working_3-way'!M935</f>
        <v>#VALUE!</v>
      </c>
      <c r="R935" s="11" t="e">
        <f t="shared" si="205"/>
        <v>#VALUE!</v>
      </c>
      <c r="S935" s="11" t="e">
        <f t="shared" si="206"/>
        <v>#VALUE!</v>
      </c>
      <c r="T935" s="11" t="e">
        <f t="shared" si="207"/>
        <v>#VALUE!</v>
      </c>
      <c r="U935" s="11" t="e">
        <f>'OddsRatio_working_3-way'!S935-'OddsRatio_working_3-way'!R935^2/3</f>
        <v>#VALUE!</v>
      </c>
      <c r="V935" s="11" t="e">
        <f>'OddsRatio_working_3-way'!S935*'OddsRatio_working_3-way'!R935/3-2*'OddsRatio_working_3-way'!R935^3/27-'OddsRatio_working_3-way'!T935</f>
        <v>#VALUE!</v>
      </c>
      <c r="W935" s="11" t="e">
        <f>'OddsRatio_working_3-way'!V935^2+4*'OddsRatio_working_3-way'!U935^3/27</f>
        <v>#VALUE!</v>
      </c>
      <c r="X935" s="11" t="e">
        <f>IF('OddsRatio_working_3-way'!W935&gt;0,IF(ABS('OddsRatio_working_3-way'!V935+SQRT('OddsRatio_working_3-way'!W935))/2&gt;0,ABS('OddsRatio_working_3-way'!V935+SQRT('OddsRatio_working_3-way'!W935))/2,ABS('OddsRatio_working_3-way'!V935-SQRT('OddsRatio_working_3-way'!W935))/2),SQRT(-'OddsRatio_working_3-way'!U935^3/27))</f>
        <v>#VALUE!</v>
      </c>
      <c r="Y935" s="11" t="e">
        <f>IF('OddsRatio_working_3-way'!W935&gt;=0,IF('OddsRatio_working_3-way'!V935+SQRT('OddsRatio_working_3-way'!W935)&gt;0,0,PI()),ACOS('OddsRatio_working_3-way'!V935/(2*'OddsRatio_working_3-way'!X935)))</f>
        <v>#VALUE!</v>
      </c>
      <c r="Z935" s="11" t="e">
        <f>'OddsRatio_working_3-way'!X935^(1/3)*COS('OddsRatio_working_3-way'!Y935/3)</f>
        <v>#VALUE!</v>
      </c>
      <c r="AA935" s="11" t="e">
        <f>'OddsRatio_working_3-way'!X935^(1/3)*COS(('OddsRatio_working_3-way'!Y935+2*PI())/3)</f>
        <v>#VALUE!</v>
      </c>
      <c r="AB935" s="11" t="e">
        <f>'OddsRatio_working_3-way'!X935^(1/3)*COS(('OddsRatio_working_3-way'!Y935+4*PI())/3)</f>
        <v>#VALUE!</v>
      </c>
      <c r="AC935" s="11" t="e">
        <f>'OddsRatio_working_3-way'!X935^(1/3)*SIN('OddsRatio_working_3-way'!Y935/3)</f>
        <v>#VALUE!</v>
      </c>
      <c r="AD935" s="11" t="e">
        <f>'OddsRatio_working_3-way'!X935^(1/3)*SIN(('OddsRatio_working_3-way'!Y935+2*PI())/3)</f>
        <v>#VALUE!</v>
      </c>
      <c r="AE935" s="11" t="e">
        <f>'OddsRatio_working_3-way'!X935^(1/3)*SIN(('OddsRatio_working_3-way'!Y935+4*PI())/3)</f>
        <v>#VALUE!</v>
      </c>
      <c r="AF935" s="11" t="e">
        <f>-'OddsRatio_working_3-way'!U935/(3*'OddsRatio_working_3-way'!X935^(1/3))*COS(('OddsRatio_working_3-way'!Y935)/3)</f>
        <v>#VALUE!</v>
      </c>
      <c r="AG935" s="11" t="e">
        <f>-'OddsRatio_working_3-way'!U935/(3*'OddsRatio_working_3-way'!X935^(1/3))*COS(('OddsRatio_working_3-way'!Y935+2*PI())/3)</f>
        <v>#VALUE!</v>
      </c>
      <c r="AH935" s="11" t="e">
        <f>-'OddsRatio_working_3-way'!U935/(3*'OddsRatio_working_3-way'!X935^(1/3))*COS(('OddsRatio_working_3-way'!Y935+4*PI())/3)</f>
        <v>#VALUE!</v>
      </c>
      <c r="AI935" s="11" t="e">
        <f>'OddsRatio_working_3-way'!U935/(3*'OddsRatio_working_3-way'!X935^(1/3))*SIN(('OddsRatio_working_3-way'!Y935)/3)</f>
        <v>#VALUE!</v>
      </c>
      <c r="AJ935" s="11" t="e">
        <f>'OddsRatio_working_3-way'!U935/(3*'OddsRatio_working_3-way'!X935^(1/3))*SIN(('OddsRatio_working_3-way'!Y935+2*PI())/3)</f>
        <v>#VALUE!</v>
      </c>
      <c r="AK935" s="11" t="e">
        <f>'OddsRatio_working_3-way'!U935/(3*'OddsRatio_working_3-way'!X935^(1/3))*SIN(('OddsRatio_working_3-way'!Y935+4*PI())/3)</f>
        <v>#VALUE!</v>
      </c>
      <c r="AL935" s="11" t="e">
        <f>'OddsRatio_working_3-way'!Z935+'OddsRatio_working_3-way'!AF935</f>
        <v>#VALUE!</v>
      </c>
      <c r="AM935" s="11" t="e">
        <f>'OddsRatio_working_3-way'!AA935+'OddsRatio_working_3-way'!AG935</f>
        <v>#VALUE!</v>
      </c>
      <c r="AN935" s="11" t="e">
        <f>'OddsRatio_working_3-way'!AB935+'OddsRatio_working_3-way'!AH935</f>
        <v>#VALUE!</v>
      </c>
      <c r="AO935" s="11" t="e">
        <f>'OddsRatio_working_3-way'!AC935+'OddsRatio_working_3-way'!AI935</f>
        <v>#VALUE!</v>
      </c>
      <c r="AP935" s="11" t="e">
        <f>'OddsRatio_working_3-way'!AD935+'OddsRatio_working_3-way'!AJ935</f>
        <v>#VALUE!</v>
      </c>
      <c r="AQ935" s="11" t="e">
        <f>'OddsRatio_working_3-way'!AE935+'OddsRatio_working_3-way'!AK935</f>
        <v>#VALUE!</v>
      </c>
      <c r="AR935" s="10" t="str">
        <f>IF(A935="","",IF(('OddsRatio_working_3-way'!X935=0),IF(Q935&gt;0,-Q935^(1/3),(-Q935)^(1/3)),'OddsRatio_working_3-way'!AL935-'OddsRatio_working_3-way'!R935/3))</f>
        <v/>
      </c>
      <c r="AS935" s="11" t="e">
        <f>IF(('OddsRatio_working_3-way'!X935=0),IF(Q935&gt;0,-Q935^(1/3),(-Q935)^(1/3)),'OddsRatio_working_3-way'!AM935-'OddsRatio_working_3-way'!R935/3)</f>
        <v>#VALUE!</v>
      </c>
      <c r="AT935" s="11" t="e">
        <f>IF(('OddsRatio_working_3-way'!X935=0),IF(Q935&gt;0,-Q935^(1/3),(-Q935)^(1/3)),'OddsRatio_working_3-way'!AN935-'OddsRatio_working_3-way'!R935/3)</f>
        <v>#VALUE!</v>
      </c>
      <c r="AU935" s="11" t="e">
        <f>IF(('OddsRatio_working_3-way'!X935=0),0,'OddsRatio_working_3-way'!AO935)</f>
        <v>#VALUE!</v>
      </c>
      <c r="AV935" s="11" t="e">
        <f>IF(('OddsRatio_working_3-way'!X935=0),0,'OddsRatio_working_3-way'!AP935)</f>
        <v>#VALUE!</v>
      </c>
      <c r="AW935" s="11" t="e">
        <f>IF(('OddsRatio_working_3-way'!X935=0),0,'OddsRatio_working_3-way'!AQ935)</f>
        <v>#VALUE!</v>
      </c>
    </row>
    <row r="936" spans="1:4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9" t="e">
        <f t="shared" si="195"/>
        <v>#VALUE!</v>
      </c>
      <c r="E936" s="9" t="e">
        <f t="shared" si="196"/>
        <v>#VALUE!</v>
      </c>
      <c r="F936" s="9" t="e">
        <f t="shared" si="197"/>
        <v>#VALUE!</v>
      </c>
      <c r="G936" s="9" t="str">
        <f t="shared" si="198"/>
        <v/>
      </c>
      <c r="H936" s="9" t="str">
        <f t="shared" si="199"/>
        <v/>
      </c>
      <c r="I936" s="9" t="str">
        <f t="shared" si="200"/>
        <v/>
      </c>
      <c r="J936" s="9" t="str">
        <f t="shared" si="201"/>
        <v/>
      </c>
      <c r="K936" s="11" t="e">
        <f t="shared" si="202"/>
        <v>#VALUE!</v>
      </c>
      <c r="L936" s="11" t="e">
        <f t="shared" si="203"/>
        <v>#VALUE!</v>
      </c>
      <c r="M936" s="11" t="e">
        <f t="shared" si="204"/>
        <v>#VALUE!</v>
      </c>
      <c r="N936" s="11" t="e">
        <f>'OddsRatio_working_3-way'!K936+'OddsRatio_working_3-way'!L936+'OddsRatio_working_3-way'!M936-('OddsRatio_working_3-way'!K936*'OddsRatio_working_3-way'!L936)-('OddsRatio_working_3-way'!K936*'OddsRatio_working_3-way'!M936)-('OddsRatio_working_3-way'!L936*'OddsRatio_working_3-way'!M936)+('OddsRatio_working_3-way'!K936*'OddsRatio_working_3-way'!L936*'OddsRatio_working_3-way'!M936)-1</f>
        <v>#VALUE!</v>
      </c>
      <c r="O936" s="11">
        <f>0</f>
        <v>0</v>
      </c>
      <c r="P936" s="11" t="e">
        <f>('OddsRatio_working_3-way'!K936*'OddsRatio_working_3-way'!L936)+('OddsRatio_working_3-way'!K936*'OddsRatio_working_3-way'!M936)+('OddsRatio_working_3-way'!L936*'OddsRatio_working_3-way'!M936)-(3*'OddsRatio_working_3-way'!K936*'OddsRatio_working_3-way'!L936*'OddsRatio_working_3-way'!M936)</f>
        <v>#VALUE!</v>
      </c>
      <c r="Q936" s="11" t="e">
        <f>2*'OddsRatio_working_3-way'!K936*'OddsRatio_working_3-way'!L936*'OddsRatio_working_3-way'!M936</f>
        <v>#VALUE!</v>
      </c>
      <c r="R936" s="11" t="e">
        <f t="shared" si="205"/>
        <v>#VALUE!</v>
      </c>
      <c r="S936" s="11" t="e">
        <f t="shared" si="206"/>
        <v>#VALUE!</v>
      </c>
      <c r="T936" s="11" t="e">
        <f t="shared" si="207"/>
        <v>#VALUE!</v>
      </c>
      <c r="U936" s="11" t="e">
        <f>'OddsRatio_working_3-way'!S936-'OddsRatio_working_3-way'!R936^2/3</f>
        <v>#VALUE!</v>
      </c>
      <c r="V936" s="11" t="e">
        <f>'OddsRatio_working_3-way'!S936*'OddsRatio_working_3-way'!R936/3-2*'OddsRatio_working_3-way'!R936^3/27-'OddsRatio_working_3-way'!T936</f>
        <v>#VALUE!</v>
      </c>
      <c r="W936" s="11" t="e">
        <f>'OddsRatio_working_3-way'!V936^2+4*'OddsRatio_working_3-way'!U936^3/27</f>
        <v>#VALUE!</v>
      </c>
      <c r="X936" s="11" t="e">
        <f>IF('OddsRatio_working_3-way'!W936&gt;0,IF(ABS('OddsRatio_working_3-way'!V936+SQRT('OddsRatio_working_3-way'!W936))/2&gt;0,ABS('OddsRatio_working_3-way'!V936+SQRT('OddsRatio_working_3-way'!W936))/2,ABS('OddsRatio_working_3-way'!V936-SQRT('OddsRatio_working_3-way'!W936))/2),SQRT(-'OddsRatio_working_3-way'!U936^3/27))</f>
        <v>#VALUE!</v>
      </c>
      <c r="Y936" s="11" t="e">
        <f>IF('OddsRatio_working_3-way'!W936&gt;=0,IF('OddsRatio_working_3-way'!V936+SQRT('OddsRatio_working_3-way'!W936)&gt;0,0,PI()),ACOS('OddsRatio_working_3-way'!V936/(2*'OddsRatio_working_3-way'!X936)))</f>
        <v>#VALUE!</v>
      </c>
      <c r="Z936" s="11" t="e">
        <f>'OddsRatio_working_3-way'!X936^(1/3)*COS('OddsRatio_working_3-way'!Y936/3)</f>
        <v>#VALUE!</v>
      </c>
      <c r="AA936" s="11" t="e">
        <f>'OddsRatio_working_3-way'!X936^(1/3)*COS(('OddsRatio_working_3-way'!Y936+2*PI())/3)</f>
        <v>#VALUE!</v>
      </c>
      <c r="AB936" s="11" t="e">
        <f>'OddsRatio_working_3-way'!X936^(1/3)*COS(('OddsRatio_working_3-way'!Y936+4*PI())/3)</f>
        <v>#VALUE!</v>
      </c>
      <c r="AC936" s="11" t="e">
        <f>'OddsRatio_working_3-way'!X936^(1/3)*SIN('OddsRatio_working_3-way'!Y936/3)</f>
        <v>#VALUE!</v>
      </c>
      <c r="AD936" s="11" t="e">
        <f>'OddsRatio_working_3-way'!X936^(1/3)*SIN(('OddsRatio_working_3-way'!Y936+2*PI())/3)</f>
        <v>#VALUE!</v>
      </c>
      <c r="AE936" s="11" t="e">
        <f>'OddsRatio_working_3-way'!X936^(1/3)*SIN(('OddsRatio_working_3-way'!Y936+4*PI())/3)</f>
        <v>#VALUE!</v>
      </c>
      <c r="AF936" s="11" t="e">
        <f>-'OddsRatio_working_3-way'!U936/(3*'OddsRatio_working_3-way'!X936^(1/3))*COS(('OddsRatio_working_3-way'!Y936)/3)</f>
        <v>#VALUE!</v>
      </c>
      <c r="AG936" s="11" t="e">
        <f>-'OddsRatio_working_3-way'!U936/(3*'OddsRatio_working_3-way'!X936^(1/3))*COS(('OddsRatio_working_3-way'!Y936+2*PI())/3)</f>
        <v>#VALUE!</v>
      </c>
      <c r="AH936" s="11" t="e">
        <f>-'OddsRatio_working_3-way'!U936/(3*'OddsRatio_working_3-way'!X936^(1/3))*COS(('OddsRatio_working_3-way'!Y936+4*PI())/3)</f>
        <v>#VALUE!</v>
      </c>
      <c r="AI936" s="11" t="e">
        <f>'OddsRatio_working_3-way'!U936/(3*'OddsRatio_working_3-way'!X936^(1/3))*SIN(('OddsRatio_working_3-way'!Y936)/3)</f>
        <v>#VALUE!</v>
      </c>
      <c r="AJ936" s="11" t="e">
        <f>'OddsRatio_working_3-way'!U936/(3*'OddsRatio_working_3-way'!X936^(1/3))*SIN(('OddsRatio_working_3-way'!Y936+2*PI())/3)</f>
        <v>#VALUE!</v>
      </c>
      <c r="AK936" s="11" t="e">
        <f>'OddsRatio_working_3-way'!U936/(3*'OddsRatio_working_3-way'!X936^(1/3))*SIN(('OddsRatio_working_3-way'!Y936+4*PI())/3)</f>
        <v>#VALUE!</v>
      </c>
      <c r="AL936" s="11" t="e">
        <f>'OddsRatio_working_3-way'!Z936+'OddsRatio_working_3-way'!AF936</f>
        <v>#VALUE!</v>
      </c>
      <c r="AM936" s="11" t="e">
        <f>'OddsRatio_working_3-way'!AA936+'OddsRatio_working_3-way'!AG936</f>
        <v>#VALUE!</v>
      </c>
      <c r="AN936" s="11" t="e">
        <f>'OddsRatio_working_3-way'!AB936+'OddsRatio_working_3-way'!AH936</f>
        <v>#VALUE!</v>
      </c>
      <c r="AO936" s="11" t="e">
        <f>'OddsRatio_working_3-way'!AC936+'OddsRatio_working_3-way'!AI936</f>
        <v>#VALUE!</v>
      </c>
      <c r="AP936" s="11" t="e">
        <f>'OddsRatio_working_3-way'!AD936+'OddsRatio_working_3-way'!AJ936</f>
        <v>#VALUE!</v>
      </c>
      <c r="AQ936" s="11" t="e">
        <f>'OddsRatio_working_3-way'!AE936+'OddsRatio_working_3-way'!AK936</f>
        <v>#VALUE!</v>
      </c>
      <c r="AR936" s="10" t="str">
        <f>IF(A936="","",IF(('OddsRatio_working_3-way'!X936=0),IF(Q936&gt;0,-Q936^(1/3),(-Q936)^(1/3)),'OddsRatio_working_3-way'!AL936-'OddsRatio_working_3-way'!R936/3))</f>
        <v/>
      </c>
      <c r="AS936" s="11" t="e">
        <f>IF(('OddsRatio_working_3-way'!X936=0),IF(Q936&gt;0,-Q936^(1/3),(-Q936)^(1/3)),'OddsRatio_working_3-way'!AM936-'OddsRatio_working_3-way'!R936/3)</f>
        <v>#VALUE!</v>
      </c>
      <c r="AT936" s="11" t="e">
        <f>IF(('OddsRatio_working_3-way'!X936=0),IF(Q936&gt;0,-Q936^(1/3),(-Q936)^(1/3)),'OddsRatio_working_3-way'!AN936-'OddsRatio_working_3-way'!R936/3)</f>
        <v>#VALUE!</v>
      </c>
      <c r="AU936" s="11" t="e">
        <f>IF(('OddsRatio_working_3-way'!X936=0),0,'OddsRatio_working_3-way'!AO936)</f>
        <v>#VALUE!</v>
      </c>
      <c r="AV936" s="11" t="e">
        <f>IF(('OddsRatio_working_3-way'!X936=0),0,'OddsRatio_working_3-way'!AP936)</f>
        <v>#VALUE!</v>
      </c>
      <c r="AW936" s="11" t="e">
        <f>IF(('OddsRatio_working_3-way'!X936=0),0,'OddsRatio_working_3-way'!AQ936)</f>
        <v>#VALUE!</v>
      </c>
    </row>
    <row r="937" spans="1:4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9" t="e">
        <f t="shared" si="195"/>
        <v>#VALUE!</v>
      </c>
      <c r="E937" s="9" t="e">
        <f t="shared" si="196"/>
        <v>#VALUE!</v>
      </c>
      <c r="F937" s="9" t="e">
        <f t="shared" si="197"/>
        <v>#VALUE!</v>
      </c>
      <c r="G937" s="9" t="str">
        <f t="shared" si="198"/>
        <v/>
      </c>
      <c r="H937" s="9" t="str">
        <f t="shared" si="199"/>
        <v/>
      </c>
      <c r="I937" s="9" t="str">
        <f t="shared" si="200"/>
        <v/>
      </c>
      <c r="J937" s="9" t="str">
        <f t="shared" si="201"/>
        <v/>
      </c>
      <c r="K937" s="11" t="e">
        <f t="shared" si="202"/>
        <v>#VALUE!</v>
      </c>
      <c r="L937" s="11" t="e">
        <f t="shared" si="203"/>
        <v>#VALUE!</v>
      </c>
      <c r="M937" s="11" t="e">
        <f t="shared" si="204"/>
        <v>#VALUE!</v>
      </c>
      <c r="N937" s="11" t="e">
        <f>'OddsRatio_working_3-way'!K937+'OddsRatio_working_3-way'!L937+'OddsRatio_working_3-way'!M937-('OddsRatio_working_3-way'!K937*'OddsRatio_working_3-way'!L937)-('OddsRatio_working_3-way'!K937*'OddsRatio_working_3-way'!M937)-('OddsRatio_working_3-way'!L937*'OddsRatio_working_3-way'!M937)+('OddsRatio_working_3-way'!K937*'OddsRatio_working_3-way'!L937*'OddsRatio_working_3-way'!M937)-1</f>
        <v>#VALUE!</v>
      </c>
      <c r="O937" s="11">
        <f>0</f>
        <v>0</v>
      </c>
      <c r="P937" s="11" t="e">
        <f>('OddsRatio_working_3-way'!K937*'OddsRatio_working_3-way'!L937)+('OddsRatio_working_3-way'!K937*'OddsRatio_working_3-way'!M937)+('OddsRatio_working_3-way'!L937*'OddsRatio_working_3-way'!M937)-(3*'OddsRatio_working_3-way'!K937*'OddsRatio_working_3-way'!L937*'OddsRatio_working_3-way'!M937)</f>
        <v>#VALUE!</v>
      </c>
      <c r="Q937" s="11" t="e">
        <f>2*'OddsRatio_working_3-way'!K937*'OddsRatio_working_3-way'!L937*'OddsRatio_working_3-way'!M937</f>
        <v>#VALUE!</v>
      </c>
      <c r="R937" s="11" t="e">
        <f t="shared" si="205"/>
        <v>#VALUE!</v>
      </c>
      <c r="S937" s="11" t="e">
        <f t="shared" si="206"/>
        <v>#VALUE!</v>
      </c>
      <c r="T937" s="11" t="e">
        <f t="shared" si="207"/>
        <v>#VALUE!</v>
      </c>
      <c r="U937" s="11" t="e">
        <f>'OddsRatio_working_3-way'!S937-'OddsRatio_working_3-way'!R937^2/3</f>
        <v>#VALUE!</v>
      </c>
      <c r="V937" s="11" t="e">
        <f>'OddsRatio_working_3-way'!S937*'OddsRatio_working_3-way'!R937/3-2*'OddsRatio_working_3-way'!R937^3/27-'OddsRatio_working_3-way'!T937</f>
        <v>#VALUE!</v>
      </c>
      <c r="W937" s="11" t="e">
        <f>'OddsRatio_working_3-way'!V937^2+4*'OddsRatio_working_3-way'!U937^3/27</f>
        <v>#VALUE!</v>
      </c>
      <c r="X937" s="11" t="e">
        <f>IF('OddsRatio_working_3-way'!W937&gt;0,IF(ABS('OddsRatio_working_3-way'!V937+SQRT('OddsRatio_working_3-way'!W937))/2&gt;0,ABS('OddsRatio_working_3-way'!V937+SQRT('OddsRatio_working_3-way'!W937))/2,ABS('OddsRatio_working_3-way'!V937-SQRT('OddsRatio_working_3-way'!W937))/2),SQRT(-'OddsRatio_working_3-way'!U937^3/27))</f>
        <v>#VALUE!</v>
      </c>
      <c r="Y937" s="11" t="e">
        <f>IF('OddsRatio_working_3-way'!W937&gt;=0,IF('OddsRatio_working_3-way'!V937+SQRT('OddsRatio_working_3-way'!W937)&gt;0,0,PI()),ACOS('OddsRatio_working_3-way'!V937/(2*'OddsRatio_working_3-way'!X937)))</f>
        <v>#VALUE!</v>
      </c>
      <c r="Z937" s="11" t="e">
        <f>'OddsRatio_working_3-way'!X937^(1/3)*COS('OddsRatio_working_3-way'!Y937/3)</f>
        <v>#VALUE!</v>
      </c>
      <c r="AA937" s="11" t="e">
        <f>'OddsRatio_working_3-way'!X937^(1/3)*COS(('OddsRatio_working_3-way'!Y937+2*PI())/3)</f>
        <v>#VALUE!</v>
      </c>
      <c r="AB937" s="11" t="e">
        <f>'OddsRatio_working_3-way'!X937^(1/3)*COS(('OddsRatio_working_3-way'!Y937+4*PI())/3)</f>
        <v>#VALUE!</v>
      </c>
      <c r="AC937" s="11" t="e">
        <f>'OddsRatio_working_3-way'!X937^(1/3)*SIN('OddsRatio_working_3-way'!Y937/3)</f>
        <v>#VALUE!</v>
      </c>
      <c r="AD937" s="11" t="e">
        <f>'OddsRatio_working_3-way'!X937^(1/3)*SIN(('OddsRatio_working_3-way'!Y937+2*PI())/3)</f>
        <v>#VALUE!</v>
      </c>
      <c r="AE937" s="11" t="e">
        <f>'OddsRatio_working_3-way'!X937^(1/3)*SIN(('OddsRatio_working_3-way'!Y937+4*PI())/3)</f>
        <v>#VALUE!</v>
      </c>
      <c r="AF937" s="11" t="e">
        <f>-'OddsRatio_working_3-way'!U937/(3*'OddsRatio_working_3-way'!X937^(1/3))*COS(('OddsRatio_working_3-way'!Y937)/3)</f>
        <v>#VALUE!</v>
      </c>
      <c r="AG937" s="11" t="e">
        <f>-'OddsRatio_working_3-way'!U937/(3*'OddsRatio_working_3-way'!X937^(1/3))*COS(('OddsRatio_working_3-way'!Y937+2*PI())/3)</f>
        <v>#VALUE!</v>
      </c>
      <c r="AH937" s="11" t="e">
        <f>-'OddsRatio_working_3-way'!U937/(3*'OddsRatio_working_3-way'!X937^(1/3))*COS(('OddsRatio_working_3-way'!Y937+4*PI())/3)</f>
        <v>#VALUE!</v>
      </c>
      <c r="AI937" s="11" t="e">
        <f>'OddsRatio_working_3-way'!U937/(3*'OddsRatio_working_3-way'!X937^(1/3))*SIN(('OddsRatio_working_3-way'!Y937)/3)</f>
        <v>#VALUE!</v>
      </c>
      <c r="AJ937" s="11" t="e">
        <f>'OddsRatio_working_3-way'!U937/(3*'OddsRatio_working_3-way'!X937^(1/3))*SIN(('OddsRatio_working_3-way'!Y937+2*PI())/3)</f>
        <v>#VALUE!</v>
      </c>
      <c r="AK937" s="11" t="e">
        <f>'OddsRatio_working_3-way'!U937/(3*'OddsRatio_working_3-way'!X937^(1/3))*SIN(('OddsRatio_working_3-way'!Y937+4*PI())/3)</f>
        <v>#VALUE!</v>
      </c>
      <c r="AL937" s="11" t="e">
        <f>'OddsRatio_working_3-way'!Z937+'OddsRatio_working_3-way'!AF937</f>
        <v>#VALUE!</v>
      </c>
      <c r="AM937" s="11" t="e">
        <f>'OddsRatio_working_3-way'!AA937+'OddsRatio_working_3-way'!AG937</f>
        <v>#VALUE!</v>
      </c>
      <c r="AN937" s="11" t="e">
        <f>'OddsRatio_working_3-way'!AB937+'OddsRatio_working_3-way'!AH937</f>
        <v>#VALUE!</v>
      </c>
      <c r="AO937" s="11" t="e">
        <f>'OddsRatio_working_3-way'!AC937+'OddsRatio_working_3-way'!AI937</f>
        <v>#VALUE!</v>
      </c>
      <c r="AP937" s="11" t="e">
        <f>'OddsRatio_working_3-way'!AD937+'OddsRatio_working_3-way'!AJ937</f>
        <v>#VALUE!</v>
      </c>
      <c r="AQ937" s="11" t="e">
        <f>'OddsRatio_working_3-way'!AE937+'OddsRatio_working_3-way'!AK937</f>
        <v>#VALUE!</v>
      </c>
      <c r="AR937" s="10" t="str">
        <f>IF(A937="","",IF(('OddsRatio_working_3-way'!X937=0),IF(Q937&gt;0,-Q937^(1/3),(-Q937)^(1/3)),'OddsRatio_working_3-way'!AL937-'OddsRatio_working_3-way'!R937/3))</f>
        <v/>
      </c>
      <c r="AS937" s="11" t="e">
        <f>IF(('OddsRatio_working_3-way'!X937=0),IF(Q937&gt;0,-Q937^(1/3),(-Q937)^(1/3)),'OddsRatio_working_3-way'!AM937-'OddsRatio_working_3-way'!R937/3)</f>
        <v>#VALUE!</v>
      </c>
      <c r="AT937" s="11" t="e">
        <f>IF(('OddsRatio_working_3-way'!X937=0),IF(Q937&gt;0,-Q937^(1/3),(-Q937)^(1/3)),'OddsRatio_working_3-way'!AN937-'OddsRatio_working_3-way'!R937/3)</f>
        <v>#VALUE!</v>
      </c>
      <c r="AU937" s="11" t="e">
        <f>IF(('OddsRatio_working_3-way'!X937=0),0,'OddsRatio_working_3-way'!AO937)</f>
        <v>#VALUE!</v>
      </c>
      <c r="AV937" s="11" t="e">
        <f>IF(('OddsRatio_working_3-way'!X937=0),0,'OddsRatio_working_3-way'!AP937)</f>
        <v>#VALUE!</v>
      </c>
      <c r="AW937" s="11" t="e">
        <f>IF(('OddsRatio_working_3-way'!X937=0),0,'OddsRatio_working_3-way'!AQ937)</f>
        <v>#VALUE!</v>
      </c>
    </row>
    <row r="938" spans="1:4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9" t="e">
        <f t="shared" si="195"/>
        <v>#VALUE!</v>
      </c>
      <c r="E938" s="9" t="e">
        <f t="shared" si="196"/>
        <v>#VALUE!</v>
      </c>
      <c r="F938" s="9" t="e">
        <f t="shared" si="197"/>
        <v>#VALUE!</v>
      </c>
      <c r="G938" s="9" t="str">
        <f t="shared" si="198"/>
        <v/>
      </c>
      <c r="H938" s="9" t="str">
        <f t="shared" si="199"/>
        <v/>
      </c>
      <c r="I938" s="9" t="str">
        <f t="shared" si="200"/>
        <v/>
      </c>
      <c r="J938" s="9" t="str">
        <f t="shared" si="201"/>
        <v/>
      </c>
      <c r="K938" s="11" t="e">
        <f t="shared" si="202"/>
        <v>#VALUE!</v>
      </c>
      <c r="L938" s="11" t="e">
        <f t="shared" si="203"/>
        <v>#VALUE!</v>
      </c>
      <c r="M938" s="11" t="e">
        <f t="shared" si="204"/>
        <v>#VALUE!</v>
      </c>
      <c r="N938" s="11" t="e">
        <f>'OddsRatio_working_3-way'!K938+'OddsRatio_working_3-way'!L938+'OddsRatio_working_3-way'!M938-('OddsRatio_working_3-way'!K938*'OddsRatio_working_3-way'!L938)-('OddsRatio_working_3-way'!K938*'OddsRatio_working_3-way'!M938)-('OddsRatio_working_3-way'!L938*'OddsRatio_working_3-way'!M938)+('OddsRatio_working_3-way'!K938*'OddsRatio_working_3-way'!L938*'OddsRatio_working_3-way'!M938)-1</f>
        <v>#VALUE!</v>
      </c>
      <c r="O938" s="11">
        <f>0</f>
        <v>0</v>
      </c>
      <c r="P938" s="11" t="e">
        <f>('OddsRatio_working_3-way'!K938*'OddsRatio_working_3-way'!L938)+('OddsRatio_working_3-way'!K938*'OddsRatio_working_3-way'!M938)+('OddsRatio_working_3-way'!L938*'OddsRatio_working_3-way'!M938)-(3*'OddsRatio_working_3-way'!K938*'OddsRatio_working_3-way'!L938*'OddsRatio_working_3-way'!M938)</f>
        <v>#VALUE!</v>
      </c>
      <c r="Q938" s="11" t="e">
        <f>2*'OddsRatio_working_3-way'!K938*'OddsRatio_working_3-way'!L938*'OddsRatio_working_3-way'!M938</f>
        <v>#VALUE!</v>
      </c>
      <c r="R938" s="11" t="e">
        <f t="shared" si="205"/>
        <v>#VALUE!</v>
      </c>
      <c r="S938" s="11" t="e">
        <f t="shared" si="206"/>
        <v>#VALUE!</v>
      </c>
      <c r="T938" s="11" t="e">
        <f t="shared" si="207"/>
        <v>#VALUE!</v>
      </c>
      <c r="U938" s="11" t="e">
        <f>'OddsRatio_working_3-way'!S938-'OddsRatio_working_3-way'!R938^2/3</f>
        <v>#VALUE!</v>
      </c>
      <c r="V938" s="11" t="e">
        <f>'OddsRatio_working_3-way'!S938*'OddsRatio_working_3-way'!R938/3-2*'OddsRatio_working_3-way'!R938^3/27-'OddsRatio_working_3-way'!T938</f>
        <v>#VALUE!</v>
      </c>
      <c r="W938" s="11" t="e">
        <f>'OddsRatio_working_3-way'!V938^2+4*'OddsRatio_working_3-way'!U938^3/27</f>
        <v>#VALUE!</v>
      </c>
      <c r="X938" s="11" t="e">
        <f>IF('OddsRatio_working_3-way'!W938&gt;0,IF(ABS('OddsRatio_working_3-way'!V938+SQRT('OddsRatio_working_3-way'!W938))/2&gt;0,ABS('OddsRatio_working_3-way'!V938+SQRT('OddsRatio_working_3-way'!W938))/2,ABS('OddsRatio_working_3-way'!V938-SQRT('OddsRatio_working_3-way'!W938))/2),SQRT(-'OddsRatio_working_3-way'!U938^3/27))</f>
        <v>#VALUE!</v>
      </c>
      <c r="Y938" s="11" t="e">
        <f>IF('OddsRatio_working_3-way'!W938&gt;=0,IF('OddsRatio_working_3-way'!V938+SQRT('OddsRatio_working_3-way'!W938)&gt;0,0,PI()),ACOS('OddsRatio_working_3-way'!V938/(2*'OddsRatio_working_3-way'!X938)))</f>
        <v>#VALUE!</v>
      </c>
      <c r="Z938" s="11" t="e">
        <f>'OddsRatio_working_3-way'!X938^(1/3)*COS('OddsRatio_working_3-way'!Y938/3)</f>
        <v>#VALUE!</v>
      </c>
      <c r="AA938" s="11" t="e">
        <f>'OddsRatio_working_3-way'!X938^(1/3)*COS(('OddsRatio_working_3-way'!Y938+2*PI())/3)</f>
        <v>#VALUE!</v>
      </c>
      <c r="AB938" s="11" t="e">
        <f>'OddsRatio_working_3-way'!X938^(1/3)*COS(('OddsRatio_working_3-way'!Y938+4*PI())/3)</f>
        <v>#VALUE!</v>
      </c>
      <c r="AC938" s="11" t="e">
        <f>'OddsRatio_working_3-way'!X938^(1/3)*SIN('OddsRatio_working_3-way'!Y938/3)</f>
        <v>#VALUE!</v>
      </c>
      <c r="AD938" s="11" t="e">
        <f>'OddsRatio_working_3-way'!X938^(1/3)*SIN(('OddsRatio_working_3-way'!Y938+2*PI())/3)</f>
        <v>#VALUE!</v>
      </c>
      <c r="AE938" s="11" t="e">
        <f>'OddsRatio_working_3-way'!X938^(1/3)*SIN(('OddsRatio_working_3-way'!Y938+4*PI())/3)</f>
        <v>#VALUE!</v>
      </c>
      <c r="AF938" s="11" t="e">
        <f>-'OddsRatio_working_3-way'!U938/(3*'OddsRatio_working_3-way'!X938^(1/3))*COS(('OddsRatio_working_3-way'!Y938)/3)</f>
        <v>#VALUE!</v>
      </c>
      <c r="AG938" s="11" t="e">
        <f>-'OddsRatio_working_3-way'!U938/(3*'OddsRatio_working_3-way'!X938^(1/3))*COS(('OddsRatio_working_3-way'!Y938+2*PI())/3)</f>
        <v>#VALUE!</v>
      </c>
      <c r="AH938" s="11" t="e">
        <f>-'OddsRatio_working_3-way'!U938/(3*'OddsRatio_working_3-way'!X938^(1/3))*COS(('OddsRatio_working_3-way'!Y938+4*PI())/3)</f>
        <v>#VALUE!</v>
      </c>
      <c r="AI938" s="11" t="e">
        <f>'OddsRatio_working_3-way'!U938/(3*'OddsRatio_working_3-way'!X938^(1/3))*SIN(('OddsRatio_working_3-way'!Y938)/3)</f>
        <v>#VALUE!</v>
      </c>
      <c r="AJ938" s="11" t="e">
        <f>'OddsRatio_working_3-way'!U938/(3*'OddsRatio_working_3-way'!X938^(1/3))*SIN(('OddsRatio_working_3-way'!Y938+2*PI())/3)</f>
        <v>#VALUE!</v>
      </c>
      <c r="AK938" s="11" t="e">
        <f>'OddsRatio_working_3-way'!U938/(3*'OddsRatio_working_3-way'!X938^(1/3))*SIN(('OddsRatio_working_3-way'!Y938+4*PI())/3)</f>
        <v>#VALUE!</v>
      </c>
      <c r="AL938" s="11" t="e">
        <f>'OddsRatio_working_3-way'!Z938+'OddsRatio_working_3-way'!AF938</f>
        <v>#VALUE!</v>
      </c>
      <c r="AM938" s="11" t="e">
        <f>'OddsRatio_working_3-way'!AA938+'OddsRatio_working_3-way'!AG938</f>
        <v>#VALUE!</v>
      </c>
      <c r="AN938" s="11" t="e">
        <f>'OddsRatio_working_3-way'!AB938+'OddsRatio_working_3-way'!AH938</f>
        <v>#VALUE!</v>
      </c>
      <c r="AO938" s="11" t="e">
        <f>'OddsRatio_working_3-way'!AC938+'OddsRatio_working_3-way'!AI938</f>
        <v>#VALUE!</v>
      </c>
      <c r="AP938" s="11" t="e">
        <f>'OddsRatio_working_3-way'!AD938+'OddsRatio_working_3-way'!AJ938</f>
        <v>#VALUE!</v>
      </c>
      <c r="AQ938" s="11" t="e">
        <f>'OddsRatio_working_3-way'!AE938+'OddsRatio_working_3-way'!AK938</f>
        <v>#VALUE!</v>
      </c>
      <c r="AR938" s="10" t="str">
        <f>IF(A938="","",IF(('OddsRatio_working_3-way'!X938=0),IF(Q938&gt;0,-Q938^(1/3),(-Q938)^(1/3)),'OddsRatio_working_3-way'!AL938-'OddsRatio_working_3-way'!R938/3))</f>
        <v/>
      </c>
      <c r="AS938" s="11" t="e">
        <f>IF(('OddsRatio_working_3-way'!X938=0),IF(Q938&gt;0,-Q938^(1/3),(-Q938)^(1/3)),'OddsRatio_working_3-way'!AM938-'OddsRatio_working_3-way'!R938/3)</f>
        <v>#VALUE!</v>
      </c>
      <c r="AT938" s="11" t="e">
        <f>IF(('OddsRatio_working_3-way'!X938=0),IF(Q938&gt;0,-Q938^(1/3),(-Q938)^(1/3)),'OddsRatio_working_3-way'!AN938-'OddsRatio_working_3-way'!R938/3)</f>
        <v>#VALUE!</v>
      </c>
      <c r="AU938" s="11" t="e">
        <f>IF(('OddsRatio_working_3-way'!X938=0),0,'OddsRatio_working_3-way'!AO938)</f>
        <v>#VALUE!</v>
      </c>
      <c r="AV938" s="11" t="e">
        <f>IF(('OddsRatio_working_3-way'!X938=0),0,'OddsRatio_working_3-way'!AP938)</f>
        <v>#VALUE!</v>
      </c>
      <c r="AW938" s="11" t="e">
        <f>IF(('OddsRatio_working_3-way'!X938=0),0,'OddsRatio_working_3-way'!AQ938)</f>
        <v>#VALUE!</v>
      </c>
    </row>
    <row r="939" spans="1:4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9" t="e">
        <f t="shared" si="195"/>
        <v>#VALUE!</v>
      </c>
      <c r="E939" s="9" t="e">
        <f t="shared" si="196"/>
        <v>#VALUE!</v>
      </c>
      <c r="F939" s="9" t="e">
        <f t="shared" si="197"/>
        <v>#VALUE!</v>
      </c>
      <c r="G939" s="9" t="str">
        <f t="shared" si="198"/>
        <v/>
      </c>
      <c r="H939" s="9" t="str">
        <f t="shared" si="199"/>
        <v/>
      </c>
      <c r="I939" s="9" t="str">
        <f t="shared" si="200"/>
        <v/>
      </c>
      <c r="J939" s="9" t="str">
        <f t="shared" si="201"/>
        <v/>
      </c>
      <c r="K939" s="11" t="e">
        <f t="shared" si="202"/>
        <v>#VALUE!</v>
      </c>
      <c r="L939" s="11" t="e">
        <f t="shared" si="203"/>
        <v>#VALUE!</v>
      </c>
      <c r="M939" s="11" t="e">
        <f t="shared" si="204"/>
        <v>#VALUE!</v>
      </c>
      <c r="N939" s="11" t="e">
        <f>'OddsRatio_working_3-way'!K939+'OddsRatio_working_3-way'!L939+'OddsRatio_working_3-way'!M939-('OddsRatio_working_3-way'!K939*'OddsRatio_working_3-way'!L939)-('OddsRatio_working_3-way'!K939*'OddsRatio_working_3-way'!M939)-('OddsRatio_working_3-way'!L939*'OddsRatio_working_3-way'!M939)+('OddsRatio_working_3-way'!K939*'OddsRatio_working_3-way'!L939*'OddsRatio_working_3-way'!M939)-1</f>
        <v>#VALUE!</v>
      </c>
      <c r="O939" s="11">
        <f>0</f>
        <v>0</v>
      </c>
      <c r="P939" s="11" t="e">
        <f>('OddsRatio_working_3-way'!K939*'OddsRatio_working_3-way'!L939)+('OddsRatio_working_3-way'!K939*'OddsRatio_working_3-way'!M939)+('OddsRatio_working_3-way'!L939*'OddsRatio_working_3-way'!M939)-(3*'OddsRatio_working_3-way'!K939*'OddsRatio_working_3-way'!L939*'OddsRatio_working_3-way'!M939)</f>
        <v>#VALUE!</v>
      </c>
      <c r="Q939" s="11" t="e">
        <f>2*'OddsRatio_working_3-way'!K939*'OddsRatio_working_3-way'!L939*'OddsRatio_working_3-way'!M939</f>
        <v>#VALUE!</v>
      </c>
      <c r="R939" s="11" t="e">
        <f t="shared" si="205"/>
        <v>#VALUE!</v>
      </c>
      <c r="S939" s="11" t="e">
        <f t="shared" si="206"/>
        <v>#VALUE!</v>
      </c>
      <c r="T939" s="11" t="e">
        <f t="shared" si="207"/>
        <v>#VALUE!</v>
      </c>
      <c r="U939" s="11" t="e">
        <f>'OddsRatio_working_3-way'!S939-'OddsRatio_working_3-way'!R939^2/3</f>
        <v>#VALUE!</v>
      </c>
      <c r="V939" s="11" t="e">
        <f>'OddsRatio_working_3-way'!S939*'OddsRatio_working_3-way'!R939/3-2*'OddsRatio_working_3-way'!R939^3/27-'OddsRatio_working_3-way'!T939</f>
        <v>#VALUE!</v>
      </c>
      <c r="W939" s="11" t="e">
        <f>'OddsRatio_working_3-way'!V939^2+4*'OddsRatio_working_3-way'!U939^3/27</f>
        <v>#VALUE!</v>
      </c>
      <c r="X939" s="11" t="e">
        <f>IF('OddsRatio_working_3-way'!W939&gt;0,IF(ABS('OddsRatio_working_3-way'!V939+SQRT('OddsRatio_working_3-way'!W939))/2&gt;0,ABS('OddsRatio_working_3-way'!V939+SQRT('OddsRatio_working_3-way'!W939))/2,ABS('OddsRatio_working_3-way'!V939-SQRT('OddsRatio_working_3-way'!W939))/2),SQRT(-'OddsRatio_working_3-way'!U939^3/27))</f>
        <v>#VALUE!</v>
      </c>
      <c r="Y939" s="11" t="e">
        <f>IF('OddsRatio_working_3-way'!W939&gt;=0,IF('OddsRatio_working_3-way'!V939+SQRT('OddsRatio_working_3-way'!W939)&gt;0,0,PI()),ACOS('OddsRatio_working_3-way'!V939/(2*'OddsRatio_working_3-way'!X939)))</f>
        <v>#VALUE!</v>
      </c>
      <c r="Z939" s="11" t="e">
        <f>'OddsRatio_working_3-way'!X939^(1/3)*COS('OddsRatio_working_3-way'!Y939/3)</f>
        <v>#VALUE!</v>
      </c>
      <c r="AA939" s="11" t="e">
        <f>'OddsRatio_working_3-way'!X939^(1/3)*COS(('OddsRatio_working_3-way'!Y939+2*PI())/3)</f>
        <v>#VALUE!</v>
      </c>
      <c r="AB939" s="11" t="e">
        <f>'OddsRatio_working_3-way'!X939^(1/3)*COS(('OddsRatio_working_3-way'!Y939+4*PI())/3)</f>
        <v>#VALUE!</v>
      </c>
      <c r="AC939" s="11" t="e">
        <f>'OddsRatio_working_3-way'!X939^(1/3)*SIN('OddsRatio_working_3-way'!Y939/3)</f>
        <v>#VALUE!</v>
      </c>
      <c r="AD939" s="11" t="e">
        <f>'OddsRatio_working_3-way'!X939^(1/3)*SIN(('OddsRatio_working_3-way'!Y939+2*PI())/3)</f>
        <v>#VALUE!</v>
      </c>
      <c r="AE939" s="11" t="e">
        <f>'OddsRatio_working_3-way'!X939^(1/3)*SIN(('OddsRatio_working_3-way'!Y939+4*PI())/3)</f>
        <v>#VALUE!</v>
      </c>
      <c r="AF939" s="11" t="e">
        <f>-'OddsRatio_working_3-way'!U939/(3*'OddsRatio_working_3-way'!X939^(1/3))*COS(('OddsRatio_working_3-way'!Y939)/3)</f>
        <v>#VALUE!</v>
      </c>
      <c r="AG939" s="11" t="e">
        <f>-'OddsRatio_working_3-way'!U939/(3*'OddsRatio_working_3-way'!X939^(1/3))*COS(('OddsRatio_working_3-way'!Y939+2*PI())/3)</f>
        <v>#VALUE!</v>
      </c>
      <c r="AH939" s="11" t="e">
        <f>-'OddsRatio_working_3-way'!U939/(3*'OddsRatio_working_3-way'!X939^(1/3))*COS(('OddsRatio_working_3-way'!Y939+4*PI())/3)</f>
        <v>#VALUE!</v>
      </c>
      <c r="AI939" s="11" t="e">
        <f>'OddsRatio_working_3-way'!U939/(3*'OddsRatio_working_3-way'!X939^(1/3))*SIN(('OddsRatio_working_3-way'!Y939)/3)</f>
        <v>#VALUE!</v>
      </c>
      <c r="AJ939" s="11" t="e">
        <f>'OddsRatio_working_3-way'!U939/(3*'OddsRatio_working_3-way'!X939^(1/3))*SIN(('OddsRatio_working_3-way'!Y939+2*PI())/3)</f>
        <v>#VALUE!</v>
      </c>
      <c r="AK939" s="11" t="e">
        <f>'OddsRatio_working_3-way'!U939/(3*'OddsRatio_working_3-way'!X939^(1/3))*SIN(('OddsRatio_working_3-way'!Y939+4*PI())/3)</f>
        <v>#VALUE!</v>
      </c>
      <c r="AL939" s="11" t="e">
        <f>'OddsRatio_working_3-way'!Z939+'OddsRatio_working_3-way'!AF939</f>
        <v>#VALUE!</v>
      </c>
      <c r="AM939" s="11" t="e">
        <f>'OddsRatio_working_3-way'!AA939+'OddsRatio_working_3-way'!AG939</f>
        <v>#VALUE!</v>
      </c>
      <c r="AN939" s="11" t="e">
        <f>'OddsRatio_working_3-way'!AB939+'OddsRatio_working_3-way'!AH939</f>
        <v>#VALUE!</v>
      </c>
      <c r="AO939" s="11" t="e">
        <f>'OddsRatio_working_3-way'!AC939+'OddsRatio_working_3-way'!AI939</f>
        <v>#VALUE!</v>
      </c>
      <c r="AP939" s="11" t="e">
        <f>'OddsRatio_working_3-way'!AD939+'OddsRatio_working_3-way'!AJ939</f>
        <v>#VALUE!</v>
      </c>
      <c r="AQ939" s="11" t="e">
        <f>'OddsRatio_working_3-way'!AE939+'OddsRatio_working_3-way'!AK939</f>
        <v>#VALUE!</v>
      </c>
      <c r="AR939" s="10" t="str">
        <f>IF(A939="","",IF(('OddsRatio_working_3-way'!X939=0),IF(Q939&gt;0,-Q939^(1/3),(-Q939)^(1/3)),'OddsRatio_working_3-way'!AL939-'OddsRatio_working_3-way'!R939/3))</f>
        <v/>
      </c>
      <c r="AS939" s="11" t="e">
        <f>IF(('OddsRatio_working_3-way'!X939=0),IF(Q939&gt;0,-Q939^(1/3),(-Q939)^(1/3)),'OddsRatio_working_3-way'!AM939-'OddsRatio_working_3-way'!R939/3)</f>
        <v>#VALUE!</v>
      </c>
      <c r="AT939" s="11" t="e">
        <f>IF(('OddsRatio_working_3-way'!X939=0),IF(Q939&gt;0,-Q939^(1/3),(-Q939)^(1/3)),'OddsRatio_working_3-way'!AN939-'OddsRatio_working_3-way'!R939/3)</f>
        <v>#VALUE!</v>
      </c>
      <c r="AU939" s="11" t="e">
        <f>IF(('OddsRatio_working_3-way'!X939=0),0,'OddsRatio_working_3-way'!AO939)</f>
        <v>#VALUE!</v>
      </c>
      <c r="AV939" s="11" t="e">
        <f>IF(('OddsRatio_working_3-way'!X939=0),0,'OddsRatio_working_3-way'!AP939)</f>
        <v>#VALUE!</v>
      </c>
      <c r="AW939" s="11" t="e">
        <f>IF(('OddsRatio_working_3-way'!X939=0),0,'OddsRatio_working_3-way'!AQ939)</f>
        <v>#VALUE!</v>
      </c>
    </row>
    <row r="940" spans="1:4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9" t="e">
        <f t="shared" si="195"/>
        <v>#VALUE!</v>
      </c>
      <c r="E940" s="9" t="e">
        <f t="shared" si="196"/>
        <v>#VALUE!</v>
      </c>
      <c r="F940" s="9" t="e">
        <f t="shared" si="197"/>
        <v>#VALUE!</v>
      </c>
      <c r="G940" s="9" t="str">
        <f t="shared" si="198"/>
        <v/>
      </c>
      <c r="H940" s="9" t="str">
        <f t="shared" si="199"/>
        <v/>
      </c>
      <c r="I940" s="9" t="str">
        <f t="shared" si="200"/>
        <v/>
      </c>
      <c r="J940" s="9" t="str">
        <f t="shared" si="201"/>
        <v/>
      </c>
      <c r="K940" s="11" t="e">
        <f t="shared" si="202"/>
        <v>#VALUE!</v>
      </c>
      <c r="L940" s="11" t="e">
        <f t="shared" si="203"/>
        <v>#VALUE!</v>
      </c>
      <c r="M940" s="11" t="e">
        <f t="shared" si="204"/>
        <v>#VALUE!</v>
      </c>
      <c r="N940" s="11" t="e">
        <f>'OddsRatio_working_3-way'!K940+'OddsRatio_working_3-way'!L940+'OddsRatio_working_3-way'!M940-('OddsRatio_working_3-way'!K940*'OddsRatio_working_3-way'!L940)-('OddsRatio_working_3-way'!K940*'OddsRatio_working_3-way'!M940)-('OddsRatio_working_3-way'!L940*'OddsRatio_working_3-way'!M940)+('OddsRatio_working_3-way'!K940*'OddsRatio_working_3-way'!L940*'OddsRatio_working_3-way'!M940)-1</f>
        <v>#VALUE!</v>
      </c>
      <c r="O940" s="11">
        <f>0</f>
        <v>0</v>
      </c>
      <c r="P940" s="11" t="e">
        <f>('OddsRatio_working_3-way'!K940*'OddsRatio_working_3-way'!L940)+('OddsRatio_working_3-way'!K940*'OddsRatio_working_3-way'!M940)+('OddsRatio_working_3-way'!L940*'OddsRatio_working_3-way'!M940)-(3*'OddsRatio_working_3-way'!K940*'OddsRatio_working_3-way'!L940*'OddsRatio_working_3-way'!M940)</f>
        <v>#VALUE!</v>
      </c>
      <c r="Q940" s="11" t="e">
        <f>2*'OddsRatio_working_3-way'!K940*'OddsRatio_working_3-way'!L940*'OddsRatio_working_3-way'!M940</f>
        <v>#VALUE!</v>
      </c>
      <c r="R940" s="11" t="e">
        <f t="shared" si="205"/>
        <v>#VALUE!</v>
      </c>
      <c r="S940" s="11" t="e">
        <f t="shared" si="206"/>
        <v>#VALUE!</v>
      </c>
      <c r="T940" s="11" t="e">
        <f t="shared" si="207"/>
        <v>#VALUE!</v>
      </c>
      <c r="U940" s="11" t="e">
        <f>'OddsRatio_working_3-way'!S940-'OddsRatio_working_3-way'!R940^2/3</f>
        <v>#VALUE!</v>
      </c>
      <c r="V940" s="11" t="e">
        <f>'OddsRatio_working_3-way'!S940*'OddsRatio_working_3-way'!R940/3-2*'OddsRatio_working_3-way'!R940^3/27-'OddsRatio_working_3-way'!T940</f>
        <v>#VALUE!</v>
      </c>
      <c r="W940" s="11" t="e">
        <f>'OddsRatio_working_3-way'!V940^2+4*'OddsRatio_working_3-way'!U940^3/27</f>
        <v>#VALUE!</v>
      </c>
      <c r="X940" s="11" t="e">
        <f>IF('OddsRatio_working_3-way'!W940&gt;0,IF(ABS('OddsRatio_working_3-way'!V940+SQRT('OddsRatio_working_3-way'!W940))/2&gt;0,ABS('OddsRatio_working_3-way'!V940+SQRT('OddsRatio_working_3-way'!W940))/2,ABS('OddsRatio_working_3-way'!V940-SQRT('OddsRatio_working_3-way'!W940))/2),SQRT(-'OddsRatio_working_3-way'!U940^3/27))</f>
        <v>#VALUE!</v>
      </c>
      <c r="Y940" s="11" t="e">
        <f>IF('OddsRatio_working_3-way'!W940&gt;=0,IF('OddsRatio_working_3-way'!V940+SQRT('OddsRatio_working_3-way'!W940)&gt;0,0,PI()),ACOS('OddsRatio_working_3-way'!V940/(2*'OddsRatio_working_3-way'!X940)))</f>
        <v>#VALUE!</v>
      </c>
      <c r="Z940" s="11" t="e">
        <f>'OddsRatio_working_3-way'!X940^(1/3)*COS('OddsRatio_working_3-way'!Y940/3)</f>
        <v>#VALUE!</v>
      </c>
      <c r="AA940" s="11" t="e">
        <f>'OddsRatio_working_3-way'!X940^(1/3)*COS(('OddsRatio_working_3-way'!Y940+2*PI())/3)</f>
        <v>#VALUE!</v>
      </c>
      <c r="AB940" s="11" t="e">
        <f>'OddsRatio_working_3-way'!X940^(1/3)*COS(('OddsRatio_working_3-way'!Y940+4*PI())/3)</f>
        <v>#VALUE!</v>
      </c>
      <c r="AC940" s="11" t="e">
        <f>'OddsRatio_working_3-way'!X940^(1/3)*SIN('OddsRatio_working_3-way'!Y940/3)</f>
        <v>#VALUE!</v>
      </c>
      <c r="AD940" s="11" t="e">
        <f>'OddsRatio_working_3-way'!X940^(1/3)*SIN(('OddsRatio_working_3-way'!Y940+2*PI())/3)</f>
        <v>#VALUE!</v>
      </c>
      <c r="AE940" s="11" t="e">
        <f>'OddsRatio_working_3-way'!X940^(1/3)*SIN(('OddsRatio_working_3-way'!Y940+4*PI())/3)</f>
        <v>#VALUE!</v>
      </c>
      <c r="AF940" s="11" t="e">
        <f>-'OddsRatio_working_3-way'!U940/(3*'OddsRatio_working_3-way'!X940^(1/3))*COS(('OddsRatio_working_3-way'!Y940)/3)</f>
        <v>#VALUE!</v>
      </c>
      <c r="AG940" s="11" t="e">
        <f>-'OddsRatio_working_3-way'!U940/(3*'OddsRatio_working_3-way'!X940^(1/3))*COS(('OddsRatio_working_3-way'!Y940+2*PI())/3)</f>
        <v>#VALUE!</v>
      </c>
      <c r="AH940" s="11" t="e">
        <f>-'OddsRatio_working_3-way'!U940/(3*'OddsRatio_working_3-way'!X940^(1/3))*COS(('OddsRatio_working_3-way'!Y940+4*PI())/3)</f>
        <v>#VALUE!</v>
      </c>
      <c r="AI940" s="11" t="e">
        <f>'OddsRatio_working_3-way'!U940/(3*'OddsRatio_working_3-way'!X940^(1/3))*SIN(('OddsRatio_working_3-way'!Y940)/3)</f>
        <v>#VALUE!</v>
      </c>
      <c r="AJ940" s="11" t="e">
        <f>'OddsRatio_working_3-way'!U940/(3*'OddsRatio_working_3-way'!X940^(1/3))*SIN(('OddsRatio_working_3-way'!Y940+2*PI())/3)</f>
        <v>#VALUE!</v>
      </c>
      <c r="AK940" s="11" t="e">
        <f>'OddsRatio_working_3-way'!U940/(3*'OddsRatio_working_3-way'!X940^(1/3))*SIN(('OddsRatio_working_3-way'!Y940+4*PI())/3)</f>
        <v>#VALUE!</v>
      </c>
      <c r="AL940" s="11" t="e">
        <f>'OddsRatio_working_3-way'!Z940+'OddsRatio_working_3-way'!AF940</f>
        <v>#VALUE!</v>
      </c>
      <c r="AM940" s="11" t="e">
        <f>'OddsRatio_working_3-way'!AA940+'OddsRatio_working_3-way'!AG940</f>
        <v>#VALUE!</v>
      </c>
      <c r="AN940" s="11" t="e">
        <f>'OddsRatio_working_3-way'!AB940+'OddsRatio_working_3-way'!AH940</f>
        <v>#VALUE!</v>
      </c>
      <c r="AO940" s="11" t="e">
        <f>'OddsRatio_working_3-way'!AC940+'OddsRatio_working_3-way'!AI940</f>
        <v>#VALUE!</v>
      </c>
      <c r="AP940" s="11" t="e">
        <f>'OddsRatio_working_3-way'!AD940+'OddsRatio_working_3-way'!AJ940</f>
        <v>#VALUE!</v>
      </c>
      <c r="AQ940" s="11" t="e">
        <f>'OddsRatio_working_3-way'!AE940+'OddsRatio_working_3-way'!AK940</f>
        <v>#VALUE!</v>
      </c>
      <c r="AR940" s="10" t="str">
        <f>IF(A940="","",IF(('OddsRatio_working_3-way'!X940=0),IF(Q940&gt;0,-Q940^(1/3),(-Q940)^(1/3)),'OddsRatio_working_3-way'!AL940-'OddsRatio_working_3-way'!R940/3))</f>
        <v/>
      </c>
      <c r="AS940" s="11" t="e">
        <f>IF(('OddsRatio_working_3-way'!X940=0),IF(Q940&gt;0,-Q940^(1/3),(-Q940)^(1/3)),'OddsRatio_working_3-way'!AM940-'OddsRatio_working_3-way'!R940/3)</f>
        <v>#VALUE!</v>
      </c>
      <c r="AT940" s="11" t="e">
        <f>IF(('OddsRatio_working_3-way'!X940=0),IF(Q940&gt;0,-Q940^(1/3),(-Q940)^(1/3)),'OddsRatio_working_3-way'!AN940-'OddsRatio_working_3-way'!R940/3)</f>
        <v>#VALUE!</v>
      </c>
      <c r="AU940" s="11" t="e">
        <f>IF(('OddsRatio_working_3-way'!X940=0),0,'OddsRatio_working_3-way'!AO940)</f>
        <v>#VALUE!</v>
      </c>
      <c r="AV940" s="11" t="e">
        <f>IF(('OddsRatio_working_3-way'!X940=0),0,'OddsRatio_working_3-way'!AP940)</f>
        <v>#VALUE!</v>
      </c>
      <c r="AW940" s="11" t="e">
        <f>IF(('OddsRatio_working_3-way'!X940=0),0,'OddsRatio_working_3-way'!AQ940)</f>
        <v>#VALUE!</v>
      </c>
    </row>
    <row r="941" spans="1:4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9" t="e">
        <f t="shared" si="195"/>
        <v>#VALUE!</v>
      </c>
      <c r="E941" s="9" t="e">
        <f t="shared" si="196"/>
        <v>#VALUE!</v>
      </c>
      <c r="F941" s="9" t="e">
        <f t="shared" si="197"/>
        <v>#VALUE!</v>
      </c>
      <c r="G941" s="9" t="str">
        <f t="shared" si="198"/>
        <v/>
      </c>
      <c r="H941" s="9" t="str">
        <f t="shared" si="199"/>
        <v/>
      </c>
      <c r="I941" s="9" t="str">
        <f t="shared" si="200"/>
        <v/>
      </c>
      <c r="J941" s="9" t="str">
        <f t="shared" si="201"/>
        <v/>
      </c>
      <c r="K941" s="11" t="e">
        <f t="shared" si="202"/>
        <v>#VALUE!</v>
      </c>
      <c r="L941" s="11" t="e">
        <f t="shared" si="203"/>
        <v>#VALUE!</v>
      </c>
      <c r="M941" s="11" t="e">
        <f t="shared" si="204"/>
        <v>#VALUE!</v>
      </c>
      <c r="N941" s="11" t="e">
        <f>'OddsRatio_working_3-way'!K941+'OddsRatio_working_3-way'!L941+'OddsRatio_working_3-way'!M941-('OddsRatio_working_3-way'!K941*'OddsRatio_working_3-way'!L941)-('OddsRatio_working_3-way'!K941*'OddsRatio_working_3-way'!M941)-('OddsRatio_working_3-way'!L941*'OddsRatio_working_3-way'!M941)+('OddsRatio_working_3-way'!K941*'OddsRatio_working_3-way'!L941*'OddsRatio_working_3-way'!M941)-1</f>
        <v>#VALUE!</v>
      </c>
      <c r="O941" s="11">
        <f>0</f>
        <v>0</v>
      </c>
      <c r="P941" s="11" t="e">
        <f>('OddsRatio_working_3-way'!K941*'OddsRatio_working_3-way'!L941)+('OddsRatio_working_3-way'!K941*'OddsRatio_working_3-way'!M941)+('OddsRatio_working_3-way'!L941*'OddsRatio_working_3-way'!M941)-(3*'OddsRatio_working_3-way'!K941*'OddsRatio_working_3-way'!L941*'OddsRatio_working_3-way'!M941)</f>
        <v>#VALUE!</v>
      </c>
      <c r="Q941" s="11" t="e">
        <f>2*'OddsRatio_working_3-way'!K941*'OddsRatio_working_3-way'!L941*'OddsRatio_working_3-way'!M941</f>
        <v>#VALUE!</v>
      </c>
      <c r="R941" s="11" t="e">
        <f t="shared" si="205"/>
        <v>#VALUE!</v>
      </c>
      <c r="S941" s="11" t="e">
        <f t="shared" si="206"/>
        <v>#VALUE!</v>
      </c>
      <c r="T941" s="11" t="e">
        <f t="shared" si="207"/>
        <v>#VALUE!</v>
      </c>
      <c r="U941" s="11" t="e">
        <f>'OddsRatio_working_3-way'!S941-'OddsRatio_working_3-way'!R941^2/3</f>
        <v>#VALUE!</v>
      </c>
      <c r="V941" s="11" t="e">
        <f>'OddsRatio_working_3-way'!S941*'OddsRatio_working_3-way'!R941/3-2*'OddsRatio_working_3-way'!R941^3/27-'OddsRatio_working_3-way'!T941</f>
        <v>#VALUE!</v>
      </c>
      <c r="W941" s="11" t="e">
        <f>'OddsRatio_working_3-way'!V941^2+4*'OddsRatio_working_3-way'!U941^3/27</f>
        <v>#VALUE!</v>
      </c>
      <c r="X941" s="11" t="e">
        <f>IF('OddsRatio_working_3-way'!W941&gt;0,IF(ABS('OddsRatio_working_3-way'!V941+SQRT('OddsRatio_working_3-way'!W941))/2&gt;0,ABS('OddsRatio_working_3-way'!V941+SQRT('OddsRatio_working_3-way'!W941))/2,ABS('OddsRatio_working_3-way'!V941-SQRT('OddsRatio_working_3-way'!W941))/2),SQRT(-'OddsRatio_working_3-way'!U941^3/27))</f>
        <v>#VALUE!</v>
      </c>
      <c r="Y941" s="11" t="e">
        <f>IF('OddsRatio_working_3-way'!W941&gt;=0,IF('OddsRatio_working_3-way'!V941+SQRT('OddsRatio_working_3-way'!W941)&gt;0,0,PI()),ACOS('OddsRatio_working_3-way'!V941/(2*'OddsRatio_working_3-way'!X941)))</f>
        <v>#VALUE!</v>
      </c>
      <c r="Z941" s="11" t="e">
        <f>'OddsRatio_working_3-way'!X941^(1/3)*COS('OddsRatio_working_3-way'!Y941/3)</f>
        <v>#VALUE!</v>
      </c>
      <c r="AA941" s="11" t="e">
        <f>'OddsRatio_working_3-way'!X941^(1/3)*COS(('OddsRatio_working_3-way'!Y941+2*PI())/3)</f>
        <v>#VALUE!</v>
      </c>
      <c r="AB941" s="11" t="e">
        <f>'OddsRatio_working_3-way'!X941^(1/3)*COS(('OddsRatio_working_3-way'!Y941+4*PI())/3)</f>
        <v>#VALUE!</v>
      </c>
      <c r="AC941" s="11" t="e">
        <f>'OddsRatio_working_3-way'!X941^(1/3)*SIN('OddsRatio_working_3-way'!Y941/3)</f>
        <v>#VALUE!</v>
      </c>
      <c r="AD941" s="11" t="e">
        <f>'OddsRatio_working_3-way'!X941^(1/3)*SIN(('OddsRatio_working_3-way'!Y941+2*PI())/3)</f>
        <v>#VALUE!</v>
      </c>
      <c r="AE941" s="11" t="e">
        <f>'OddsRatio_working_3-way'!X941^(1/3)*SIN(('OddsRatio_working_3-way'!Y941+4*PI())/3)</f>
        <v>#VALUE!</v>
      </c>
      <c r="AF941" s="11" t="e">
        <f>-'OddsRatio_working_3-way'!U941/(3*'OddsRatio_working_3-way'!X941^(1/3))*COS(('OddsRatio_working_3-way'!Y941)/3)</f>
        <v>#VALUE!</v>
      </c>
      <c r="AG941" s="11" t="e">
        <f>-'OddsRatio_working_3-way'!U941/(3*'OddsRatio_working_3-way'!X941^(1/3))*COS(('OddsRatio_working_3-way'!Y941+2*PI())/3)</f>
        <v>#VALUE!</v>
      </c>
      <c r="AH941" s="11" t="e">
        <f>-'OddsRatio_working_3-way'!U941/(3*'OddsRatio_working_3-way'!X941^(1/3))*COS(('OddsRatio_working_3-way'!Y941+4*PI())/3)</f>
        <v>#VALUE!</v>
      </c>
      <c r="AI941" s="11" t="e">
        <f>'OddsRatio_working_3-way'!U941/(3*'OddsRatio_working_3-way'!X941^(1/3))*SIN(('OddsRatio_working_3-way'!Y941)/3)</f>
        <v>#VALUE!</v>
      </c>
      <c r="AJ941" s="11" t="e">
        <f>'OddsRatio_working_3-way'!U941/(3*'OddsRatio_working_3-way'!X941^(1/3))*SIN(('OddsRatio_working_3-way'!Y941+2*PI())/3)</f>
        <v>#VALUE!</v>
      </c>
      <c r="AK941" s="11" t="e">
        <f>'OddsRatio_working_3-way'!U941/(3*'OddsRatio_working_3-way'!X941^(1/3))*SIN(('OddsRatio_working_3-way'!Y941+4*PI())/3)</f>
        <v>#VALUE!</v>
      </c>
      <c r="AL941" s="11" t="e">
        <f>'OddsRatio_working_3-way'!Z941+'OddsRatio_working_3-way'!AF941</f>
        <v>#VALUE!</v>
      </c>
      <c r="AM941" s="11" t="e">
        <f>'OddsRatio_working_3-way'!AA941+'OddsRatio_working_3-way'!AG941</f>
        <v>#VALUE!</v>
      </c>
      <c r="AN941" s="11" t="e">
        <f>'OddsRatio_working_3-way'!AB941+'OddsRatio_working_3-way'!AH941</f>
        <v>#VALUE!</v>
      </c>
      <c r="AO941" s="11" t="e">
        <f>'OddsRatio_working_3-way'!AC941+'OddsRatio_working_3-way'!AI941</f>
        <v>#VALUE!</v>
      </c>
      <c r="AP941" s="11" t="e">
        <f>'OddsRatio_working_3-way'!AD941+'OddsRatio_working_3-way'!AJ941</f>
        <v>#VALUE!</v>
      </c>
      <c r="AQ941" s="11" t="e">
        <f>'OddsRatio_working_3-way'!AE941+'OddsRatio_working_3-way'!AK941</f>
        <v>#VALUE!</v>
      </c>
      <c r="AR941" s="10" t="str">
        <f>IF(A941="","",IF(('OddsRatio_working_3-way'!X941=0),IF(Q941&gt;0,-Q941^(1/3),(-Q941)^(1/3)),'OddsRatio_working_3-way'!AL941-'OddsRatio_working_3-way'!R941/3))</f>
        <v/>
      </c>
      <c r="AS941" s="11" t="e">
        <f>IF(('OddsRatio_working_3-way'!X941=0),IF(Q941&gt;0,-Q941^(1/3),(-Q941)^(1/3)),'OddsRatio_working_3-way'!AM941-'OddsRatio_working_3-way'!R941/3)</f>
        <v>#VALUE!</v>
      </c>
      <c r="AT941" s="11" t="e">
        <f>IF(('OddsRatio_working_3-way'!X941=0),IF(Q941&gt;0,-Q941^(1/3),(-Q941)^(1/3)),'OddsRatio_working_3-way'!AN941-'OddsRatio_working_3-way'!R941/3)</f>
        <v>#VALUE!</v>
      </c>
      <c r="AU941" s="11" t="e">
        <f>IF(('OddsRatio_working_3-way'!X941=0),0,'OddsRatio_working_3-way'!AO941)</f>
        <v>#VALUE!</v>
      </c>
      <c r="AV941" s="11" t="e">
        <f>IF(('OddsRatio_working_3-way'!X941=0),0,'OddsRatio_working_3-way'!AP941)</f>
        <v>#VALUE!</v>
      </c>
      <c r="AW941" s="11" t="e">
        <f>IF(('OddsRatio_working_3-way'!X941=0),0,'OddsRatio_working_3-way'!AQ941)</f>
        <v>#VALUE!</v>
      </c>
    </row>
    <row r="942" spans="1:4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9" t="e">
        <f t="shared" si="195"/>
        <v>#VALUE!</v>
      </c>
      <c r="E942" s="9" t="e">
        <f t="shared" si="196"/>
        <v>#VALUE!</v>
      </c>
      <c r="F942" s="9" t="e">
        <f t="shared" si="197"/>
        <v>#VALUE!</v>
      </c>
      <c r="G942" s="9" t="str">
        <f t="shared" si="198"/>
        <v/>
      </c>
      <c r="H942" s="9" t="str">
        <f t="shared" si="199"/>
        <v/>
      </c>
      <c r="I942" s="9" t="str">
        <f t="shared" si="200"/>
        <v/>
      </c>
      <c r="J942" s="9" t="str">
        <f t="shared" si="201"/>
        <v/>
      </c>
      <c r="K942" s="11" t="e">
        <f t="shared" si="202"/>
        <v>#VALUE!</v>
      </c>
      <c r="L942" s="11" t="e">
        <f t="shared" si="203"/>
        <v>#VALUE!</v>
      </c>
      <c r="M942" s="11" t="e">
        <f t="shared" si="204"/>
        <v>#VALUE!</v>
      </c>
      <c r="N942" s="11" t="e">
        <f>'OddsRatio_working_3-way'!K942+'OddsRatio_working_3-way'!L942+'OddsRatio_working_3-way'!M942-('OddsRatio_working_3-way'!K942*'OddsRatio_working_3-way'!L942)-('OddsRatio_working_3-way'!K942*'OddsRatio_working_3-way'!M942)-('OddsRatio_working_3-way'!L942*'OddsRatio_working_3-way'!M942)+('OddsRatio_working_3-way'!K942*'OddsRatio_working_3-way'!L942*'OddsRatio_working_3-way'!M942)-1</f>
        <v>#VALUE!</v>
      </c>
      <c r="O942" s="11">
        <f>0</f>
        <v>0</v>
      </c>
      <c r="P942" s="11" t="e">
        <f>('OddsRatio_working_3-way'!K942*'OddsRatio_working_3-way'!L942)+('OddsRatio_working_3-way'!K942*'OddsRatio_working_3-way'!M942)+('OddsRatio_working_3-way'!L942*'OddsRatio_working_3-way'!M942)-(3*'OddsRatio_working_3-way'!K942*'OddsRatio_working_3-way'!L942*'OddsRatio_working_3-way'!M942)</f>
        <v>#VALUE!</v>
      </c>
      <c r="Q942" s="11" t="e">
        <f>2*'OddsRatio_working_3-way'!K942*'OddsRatio_working_3-way'!L942*'OddsRatio_working_3-way'!M942</f>
        <v>#VALUE!</v>
      </c>
      <c r="R942" s="11" t="e">
        <f t="shared" si="205"/>
        <v>#VALUE!</v>
      </c>
      <c r="S942" s="11" t="e">
        <f t="shared" si="206"/>
        <v>#VALUE!</v>
      </c>
      <c r="T942" s="11" t="e">
        <f t="shared" si="207"/>
        <v>#VALUE!</v>
      </c>
      <c r="U942" s="11" t="e">
        <f>'OddsRatio_working_3-way'!S942-'OddsRatio_working_3-way'!R942^2/3</f>
        <v>#VALUE!</v>
      </c>
      <c r="V942" s="11" t="e">
        <f>'OddsRatio_working_3-way'!S942*'OddsRatio_working_3-way'!R942/3-2*'OddsRatio_working_3-way'!R942^3/27-'OddsRatio_working_3-way'!T942</f>
        <v>#VALUE!</v>
      </c>
      <c r="W942" s="11" t="e">
        <f>'OddsRatio_working_3-way'!V942^2+4*'OddsRatio_working_3-way'!U942^3/27</f>
        <v>#VALUE!</v>
      </c>
      <c r="X942" s="11" t="e">
        <f>IF('OddsRatio_working_3-way'!W942&gt;0,IF(ABS('OddsRatio_working_3-way'!V942+SQRT('OddsRatio_working_3-way'!W942))/2&gt;0,ABS('OddsRatio_working_3-way'!V942+SQRT('OddsRatio_working_3-way'!W942))/2,ABS('OddsRatio_working_3-way'!V942-SQRT('OddsRatio_working_3-way'!W942))/2),SQRT(-'OddsRatio_working_3-way'!U942^3/27))</f>
        <v>#VALUE!</v>
      </c>
      <c r="Y942" s="11" t="e">
        <f>IF('OddsRatio_working_3-way'!W942&gt;=0,IF('OddsRatio_working_3-way'!V942+SQRT('OddsRatio_working_3-way'!W942)&gt;0,0,PI()),ACOS('OddsRatio_working_3-way'!V942/(2*'OddsRatio_working_3-way'!X942)))</f>
        <v>#VALUE!</v>
      </c>
      <c r="Z942" s="11" t="e">
        <f>'OddsRatio_working_3-way'!X942^(1/3)*COS('OddsRatio_working_3-way'!Y942/3)</f>
        <v>#VALUE!</v>
      </c>
      <c r="AA942" s="11" t="e">
        <f>'OddsRatio_working_3-way'!X942^(1/3)*COS(('OddsRatio_working_3-way'!Y942+2*PI())/3)</f>
        <v>#VALUE!</v>
      </c>
      <c r="AB942" s="11" t="e">
        <f>'OddsRatio_working_3-way'!X942^(1/3)*COS(('OddsRatio_working_3-way'!Y942+4*PI())/3)</f>
        <v>#VALUE!</v>
      </c>
      <c r="AC942" s="11" t="e">
        <f>'OddsRatio_working_3-way'!X942^(1/3)*SIN('OddsRatio_working_3-way'!Y942/3)</f>
        <v>#VALUE!</v>
      </c>
      <c r="AD942" s="11" t="e">
        <f>'OddsRatio_working_3-way'!X942^(1/3)*SIN(('OddsRatio_working_3-way'!Y942+2*PI())/3)</f>
        <v>#VALUE!</v>
      </c>
      <c r="AE942" s="11" t="e">
        <f>'OddsRatio_working_3-way'!X942^(1/3)*SIN(('OddsRatio_working_3-way'!Y942+4*PI())/3)</f>
        <v>#VALUE!</v>
      </c>
      <c r="AF942" s="11" t="e">
        <f>-'OddsRatio_working_3-way'!U942/(3*'OddsRatio_working_3-way'!X942^(1/3))*COS(('OddsRatio_working_3-way'!Y942)/3)</f>
        <v>#VALUE!</v>
      </c>
      <c r="AG942" s="11" t="e">
        <f>-'OddsRatio_working_3-way'!U942/(3*'OddsRatio_working_3-way'!X942^(1/3))*COS(('OddsRatio_working_3-way'!Y942+2*PI())/3)</f>
        <v>#VALUE!</v>
      </c>
      <c r="AH942" s="11" t="e">
        <f>-'OddsRatio_working_3-way'!U942/(3*'OddsRatio_working_3-way'!X942^(1/3))*COS(('OddsRatio_working_3-way'!Y942+4*PI())/3)</f>
        <v>#VALUE!</v>
      </c>
      <c r="AI942" s="11" t="e">
        <f>'OddsRatio_working_3-way'!U942/(3*'OddsRatio_working_3-way'!X942^(1/3))*SIN(('OddsRatio_working_3-way'!Y942)/3)</f>
        <v>#VALUE!</v>
      </c>
      <c r="AJ942" s="11" t="e">
        <f>'OddsRatio_working_3-way'!U942/(3*'OddsRatio_working_3-way'!X942^(1/3))*SIN(('OddsRatio_working_3-way'!Y942+2*PI())/3)</f>
        <v>#VALUE!</v>
      </c>
      <c r="AK942" s="11" t="e">
        <f>'OddsRatio_working_3-way'!U942/(3*'OddsRatio_working_3-way'!X942^(1/3))*SIN(('OddsRatio_working_3-way'!Y942+4*PI())/3)</f>
        <v>#VALUE!</v>
      </c>
      <c r="AL942" s="11" t="e">
        <f>'OddsRatio_working_3-way'!Z942+'OddsRatio_working_3-way'!AF942</f>
        <v>#VALUE!</v>
      </c>
      <c r="AM942" s="11" t="e">
        <f>'OddsRatio_working_3-way'!AA942+'OddsRatio_working_3-way'!AG942</f>
        <v>#VALUE!</v>
      </c>
      <c r="AN942" s="11" t="e">
        <f>'OddsRatio_working_3-way'!AB942+'OddsRatio_working_3-way'!AH942</f>
        <v>#VALUE!</v>
      </c>
      <c r="AO942" s="11" t="e">
        <f>'OddsRatio_working_3-way'!AC942+'OddsRatio_working_3-way'!AI942</f>
        <v>#VALUE!</v>
      </c>
      <c r="AP942" s="11" t="e">
        <f>'OddsRatio_working_3-way'!AD942+'OddsRatio_working_3-way'!AJ942</f>
        <v>#VALUE!</v>
      </c>
      <c r="AQ942" s="11" t="e">
        <f>'OddsRatio_working_3-way'!AE942+'OddsRatio_working_3-way'!AK942</f>
        <v>#VALUE!</v>
      </c>
      <c r="AR942" s="10" t="str">
        <f>IF(A942="","",IF(('OddsRatio_working_3-way'!X942=0),IF(Q942&gt;0,-Q942^(1/3),(-Q942)^(1/3)),'OddsRatio_working_3-way'!AL942-'OddsRatio_working_3-way'!R942/3))</f>
        <v/>
      </c>
      <c r="AS942" s="11" t="e">
        <f>IF(('OddsRatio_working_3-way'!X942=0),IF(Q942&gt;0,-Q942^(1/3),(-Q942)^(1/3)),'OddsRatio_working_3-way'!AM942-'OddsRatio_working_3-way'!R942/3)</f>
        <v>#VALUE!</v>
      </c>
      <c r="AT942" s="11" t="e">
        <f>IF(('OddsRatio_working_3-way'!X942=0),IF(Q942&gt;0,-Q942^(1/3),(-Q942)^(1/3)),'OddsRatio_working_3-way'!AN942-'OddsRatio_working_3-way'!R942/3)</f>
        <v>#VALUE!</v>
      </c>
      <c r="AU942" s="11" t="e">
        <f>IF(('OddsRatio_working_3-way'!X942=0),0,'OddsRatio_working_3-way'!AO942)</f>
        <v>#VALUE!</v>
      </c>
      <c r="AV942" s="11" t="e">
        <f>IF(('OddsRatio_working_3-way'!X942=0),0,'OddsRatio_working_3-way'!AP942)</f>
        <v>#VALUE!</v>
      </c>
      <c r="AW942" s="11" t="e">
        <f>IF(('OddsRatio_working_3-way'!X942=0),0,'OddsRatio_working_3-way'!AQ942)</f>
        <v>#VALUE!</v>
      </c>
    </row>
    <row r="943" spans="1:4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9" t="e">
        <f t="shared" si="195"/>
        <v>#VALUE!</v>
      </c>
      <c r="E943" s="9" t="e">
        <f t="shared" si="196"/>
        <v>#VALUE!</v>
      </c>
      <c r="F943" s="9" t="e">
        <f t="shared" si="197"/>
        <v>#VALUE!</v>
      </c>
      <c r="G943" s="9" t="str">
        <f t="shared" si="198"/>
        <v/>
      </c>
      <c r="H943" s="9" t="str">
        <f t="shared" si="199"/>
        <v/>
      </c>
      <c r="I943" s="9" t="str">
        <f t="shared" si="200"/>
        <v/>
      </c>
      <c r="J943" s="9" t="str">
        <f t="shared" si="201"/>
        <v/>
      </c>
      <c r="K943" s="11" t="e">
        <f t="shared" si="202"/>
        <v>#VALUE!</v>
      </c>
      <c r="L943" s="11" t="e">
        <f t="shared" si="203"/>
        <v>#VALUE!</v>
      </c>
      <c r="M943" s="11" t="e">
        <f t="shared" si="204"/>
        <v>#VALUE!</v>
      </c>
      <c r="N943" s="11" t="e">
        <f>'OddsRatio_working_3-way'!K943+'OddsRatio_working_3-way'!L943+'OddsRatio_working_3-way'!M943-('OddsRatio_working_3-way'!K943*'OddsRatio_working_3-way'!L943)-('OddsRatio_working_3-way'!K943*'OddsRatio_working_3-way'!M943)-('OddsRatio_working_3-way'!L943*'OddsRatio_working_3-way'!M943)+('OddsRatio_working_3-way'!K943*'OddsRatio_working_3-way'!L943*'OddsRatio_working_3-way'!M943)-1</f>
        <v>#VALUE!</v>
      </c>
      <c r="O943" s="11">
        <f>0</f>
        <v>0</v>
      </c>
      <c r="P943" s="11" t="e">
        <f>('OddsRatio_working_3-way'!K943*'OddsRatio_working_3-way'!L943)+('OddsRatio_working_3-way'!K943*'OddsRatio_working_3-way'!M943)+('OddsRatio_working_3-way'!L943*'OddsRatio_working_3-way'!M943)-(3*'OddsRatio_working_3-way'!K943*'OddsRatio_working_3-way'!L943*'OddsRatio_working_3-way'!M943)</f>
        <v>#VALUE!</v>
      </c>
      <c r="Q943" s="11" t="e">
        <f>2*'OddsRatio_working_3-way'!K943*'OddsRatio_working_3-way'!L943*'OddsRatio_working_3-way'!M943</f>
        <v>#VALUE!</v>
      </c>
      <c r="R943" s="11" t="e">
        <f t="shared" si="205"/>
        <v>#VALUE!</v>
      </c>
      <c r="S943" s="11" t="e">
        <f t="shared" si="206"/>
        <v>#VALUE!</v>
      </c>
      <c r="T943" s="11" t="e">
        <f t="shared" si="207"/>
        <v>#VALUE!</v>
      </c>
      <c r="U943" s="11" t="e">
        <f>'OddsRatio_working_3-way'!S943-'OddsRatio_working_3-way'!R943^2/3</f>
        <v>#VALUE!</v>
      </c>
      <c r="V943" s="11" t="e">
        <f>'OddsRatio_working_3-way'!S943*'OddsRatio_working_3-way'!R943/3-2*'OddsRatio_working_3-way'!R943^3/27-'OddsRatio_working_3-way'!T943</f>
        <v>#VALUE!</v>
      </c>
      <c r="W943" s="11" t="e">
        <f>'OddsRatio_working_3-way'!V943^2+4*'OddsRatio_working_3-way'!U943^3/27</f>
        <v>#VALUE!</v>
      </c>
      <c r="X943" s="11" t="e">
        <f>IF('OddsRatio_working_3-way'!W943&gt;0,IF(ABS('OddsRatio_working_3-way'!V943+SQRT('OddsRatio_working_3-way'!W943))/2&gt;0,ABS('OddsRatio_working_3-way'!V943+SQRT('OddsRatio_working_3-way'!W943))/2,ABS('OddsRatio_working_3-way'!V943-SQRT('OddsRatio_working_3-way'!W943))/2),SQRT(-'OddsRatio_working_3-way'!U943^3/27))</f>
        <v>#VALUE!</v>
      </c>
      <c r="Y943" s="11" t="e">
        <f>IF('OddsRatio_working_3-way'!W943&gt;=0,IF('OddsRatio_working_3-way'!V943+SQRT('OddsRatio_working_3-way'!W943)&gt;0,0,PI()),ACOS('OddsRatio_working_3-way'!V943/(2*'OddsRatio_working_3-way'!X943)))</f>
        <v>#VALUE!</v>
      </c>
      <c r="Z943" s="11" t="e">
        <f>'OddsRatio_working_3-way'!X943^(1/3)*COS('OddsRatio_working_3-way'!Y943/3)</f>
        <v>#VALUE!</v>
      </c>
      <c r="AA943" s="11" t="e">
        <f>'OddsRatio_working_3-way'!X943^(1/3)*COS(('OddsRatio_working_3-way'!Y943+2*PI())/3)</f>
        <v>#VALUE!</v>
      </c>
      <c r="AB943" s="11" t="e">
        <f>'OddsRatio_working_3-way'!X943^(1/3)*COS(('OddsRatio_working_3-way'!Y943+4*PI())/3)</f>
        <v>#VALUE!</v>
      </c>
      <c r="AC943" s="11" t="e">
        <f>'OddsRatio_working_3-way'!X943^(1/3)*SIN('OddsRatio_working_3-way'!Y943/3)</f>
        <v>#VALUE!</v>
      </c>
      <c r="AD943" s="11" t="e">
        <f>'OddsRatio_working_3-way'!X943^(1/3)*SIN(('OddsRatio_working_3-way'!Y943+2*PI())/3)</f>
        <v>#VALUE!</v>
      </c>
      <c r="AE943" s="11" t="e">
        <f>'OddsRatio_working_3-way'!X943^(1/3)*SIN(('OddsRatio_working_3-way'!Y943+4*PI())/3)</f>
        <v>#VALUE!</v>
      </c>
      <c r="AF943" s="11" t="e">
        <f>-'OddsRatio_working_3-way'!U943/(3*'OddsRatio_working_3-way'!X943^(1/3))*COS(('OddsRatio_working_3-way'!Y943)/3)</f>
        <v>#VALUE!</v>
      </c>
      <c r="AG943" s="11" t="e">
        <f>-'OddsRatio_working_3-way'!U943/(3*'OddsRatio_working_3-way'!X943^(1/3))*COS(('OddsRatio_working_3-way'!Y943+2*PI())/3)</f>
        <v>#VALUE!</v>
      </c>
      <c r="AH943" s="11" t="e">
        <f>-'OddsRatio_working_3-way'!U943/(3*'OddsRatio_working_3-way'!X943^(1/3))*COS(('OddsRatio_working_3-way'!Y943+4*PI())/3)</f>
        <v>#VALUE!</v>
      </c>
      <c r="AI943" s="11" t="e">
        <f>'OddsRatio_working_3-way'!U943/(3*'OddsRatio_working_3-way'!X943^(1/3))*SIN(('OddsRatio_working_3-way'!Y943)/3)</f>
        <v>#VALUE!</v>
      </c>
      <c r="AJ943" s="11" t="e">
        <f>'OddsRatio_working_3-way'!U943/(3*'OddsRatio_working_3-way'!X943^(1/3))*SIN(('OddsRatio_working_3-way'!Y943+2*PI())/3)</f>
        <v>#VALUE!</v>
      </c>
      <c r="AK943" s="11" t="e">
        <f>'OddsRatio_working_3-way'!U943/(3*'OddsRatio_working_3-way'!X943^(1/3))*SIN(('OddsRatio_working_3-way'!Y943+4*PI())/3)</f>
        <v>#VALUE!</v>
      </c>
      <c r="AL943" s="11" t="e">
        <f>'OddsRatio_working_3-way'!Z943+'OddsRatio_working_3-way'!AF943</f>
        <v>#VALUE!</v>
      </c>
      <c r="AM943" s="11" t="e">
        <f>'OddsRatio_working_3-way'!AA943+'OddsRatio_working_3-way'!AG943</f>
        <v>#VALUE!</v>
      </c>
      <c r="AN943" s="11" t="e">
        <f>'OddsRatio_working_3-way'!AB943+'OddsRatio_working_3-way'!AH943</f>
        <v>#VALUE!</v>
      </c>
      <c r="AO943" s="11" t="e">
        <f>'OddsRatio_working_3-way'!AC943+'OddsRatio_working_3-way'!AI943</f>
        <v>#VALUE!</v>
      </c>
      <c r="AP943" s="11" t="e">
        <f>'OddsRatio_working_3-way'!AD943+'OddsRatio_working_3-way'!AJ943</f>
        <v>#VALUE!</v>
      </c>
      <c r="AQ943" s="11" t="e">
        <f>'OddsRatio_working_3-way'!AE943+'OddsRatio_working_3-way'!AK943</f>
        <v>#VALUE!</v>
      </c>
      <c r="AR943" s="10" t="str">
        <f>IF(A943="","",IF(('OddsRatio_working_3-way'!X943=0),IF(Q943&gt;0,-Q943^(1/3),(-Q943)^(1/3)),'OddsRatio_working_3-way'!AL943-'OddsRatio_working_3-way'!R943/3))</f>
        <v/>
      </c>
      <c r="AS943" s="11" t="e">
        <f>IF(('OddsRatio_working_3-way'!X943=0),IF(Q943&gt;0,-Q943^(1/3),(-Q943)^(1/3)),'OddsRatio_working_3-way'!AM943-'OddsRatio_working_3-way'!R943/3)</f>
        <v>#VALUE!</v>
      </c>
      <c r="AT943" s="11" t="e">
        <f>IF(('OddsRatio_working_3-way'!X943=0),IF(Q943&gt;0,-Q943^(1/3),(-Q943)^(1/3)),'OddsRatio_working_3-way'!AN943-'OddsRatio_working_3-way'!R943/3)</f>
        <v>#VALUE!</v>
      </c>
      <c r="AU943" s="11" t="e">
        <f>IF(('OddsRatio_working_3-way'!X943=0),0,'OddsRatio_working_3-way'!AO943)</f>
        <v>#VALUE!</v>
      </c>
      <c r="AV943" s="11" t="e">
        <f>IF(('OddsRatio_working_3-way'!X943=0),0,'OddsRatio_working_3-way'!AP943)</f>
        <v>#VALUE!</v>
      </c>
      <c r="AW943" s="11" t="e">
        <f>IF(('OddsRatio_working_3-way'!X943=0),0,'OddsRatio_working_3-way'!AQ943)</f>
        <v>#VALUE!</v>
      </c>
    </row>
    <row r="944" spans="1:4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9" t="e">
        <f t="shared" si="195"/>
        <v>#VALUE!</v>
      </c>
      <c r="E944" s="9" t="e">
        <f t="shared" si="196"/>
        <v>#VALUE!</v>
      </c>
      <c r="F944" s="9" t="e">
        <f t="shared" si="197"/>
        <v>#VALUE!</v>
      </c>
      <c r="G944" s="9" t="str">
        <f t="shared" si="198"/>
        <v/>
      </c>
      <c r="H944" s="9" t="str">
        <f t="shared" si="199"/>
        <v/>
      </c>
      <c r="I944" s="9" t="str">
        <f t="shared" si="200"/>
        <v/>
      </c>
      <c r="J944" s="9" t="str">
        <f t="shared" si="201"/>
        <v/>
      </c>
      <c r="K944" s="11" t="e">
        <f t="shared" si="202"/>
        <v>#VALUE!</v>
      </c>
      <c r="L944" s="11" t="e">
        <f t="shared" si="203"/>
        <v>#VALUE!</v>
      </c>
      <c r="M944" s="11" t="e">
        <f t="shared" si="204"/>
        <v>#VALUE!</v>
      </c>
      <c r="N944" s="11" t="e">
        <f>'OddsRatio_working_3-way'!K944+'OddsRatio_working_3-way'!L944+'OddsRatio_working_3-way'!M944-('OddsRatio_working_3-way'!K944*'OddsRatio_working_3-way'!L944)-('OddsRatio_working_3-way'!K944*'OddsRatio_working_3-way'!M944)-('OddsRatio_working_3-way'!L944*'OddsRatio_working_3-way'!M944)+('OddsRatio_working_3-way'!K944*'OddsRatio_working_3-way'!L944*'OddsRatio_working_3-way'!M944)-1</f>
        <v>#VALUE!</v>
      </c>
      <c r="O944" s="11">
        <f>0</f>
        <v>0</v>
      </c>
      <c r="P944" s="11" t="e">
        <f>('OddsRatio_working_3-way'!K944*'OddsRatio_working_3-way'!L944)+('OddsRatio_working_3-way'!K944*'OddsRatio_working_3-way'!M944)+('OddsRatio_working_3-way'!L944*'OddsRatio_working_3-way'!M944)-(3*'OddsRatio_working_3-way'!K944*'OddsRatio_working_3-way'!L944*'OddsRatio_working_3-way'!M944)</f>
        <v>#VALUE!</v>
      </c>
      <c r="Q944" s="11" t="e">
        <f>2*'OddsRatio_working_3-way'!K944*'OddsRatio_working_3-way'!L944*'OddsRatio_working_3-way'!M944</f>
        <v>#VALUE!</v>
      </c>
      <c r="R944" s="11" t="e">
        <f t="shared" si="205"/>
        <v>#VALUE!</v>
      </c>
      <c r="S944" s="11" t="e">
        <f t="shared" si="206"/>
        <v>#VALUE!</v>
      </c>
      <c r="T944" s="11" t="e">
        <f t="shared" si="207"/>
        <v>#VALUE!</v>
      </c>
      <c r="U944" s="11" t="e">
        <f>'OddsRatio_working_3-way'!S944-'OddsRatio_working_3-way'!R944^2/3</f>
        <v>#VALUE!</v>
      </c>
      <c r="V944" s="11" t="e">
        <f>'OddsRatio_working_3-way'!S944*'OddsRatio_working_3-way'!R944/3-2*'OddsRatio_working_3-way'!R944^3/27-'OddsRatio_working_3-way'!T944</f>
        <v>#VALUE!</v>
      </c>
      <c r="W944" s="11" t="e">
        <f>'OddsRatio_working_3-way'!V944^2+4*'OddsRatio_working_3-way'!U944^3/27</f>
        <v>#VALUE!</v>
      </c>
      <c r="X944" s="11" t="e">
        <f>IF('OddsRatio_working_3-way'!W944&gt;0,IF(ABS('OddsRatio_working_3-way'!V944+SQRT('OddsRatio_working_3-way'!W944))/2&gt;0,ABS('OddsRatio_working_3-way'!V944+SQRT('OddsRatio_working_3-way'!W944))/2,ABS('OddsRatio_working_3-way'!V944-SQRT('OddsRatio_working_3-way'!W944))/2),SQRT(-'OddsRatio_working_3-way'!U944^3/27))</f>
        <v>#VALUE!</v>
      </c>
      <c r="Y944" s="11" t="e">
        <f>IF('OddsRatio_working_3-way'!W944&gt;=0,IF('OddsRatio_working_3-way'!V944+SQRT('OddsRatio_working_3-way'!W944)&gt;0,0,PI()),ACOS('OddsRatio_working_3-way'!V944/(2*'OddsRatio_working_3-way'!X944)))</f>
        <v>#VALUE!</v>
      </c>
      <c r="Z944" s="11" t="e">
        <f>'OddsRatio_working_3-way'!X944^(1/3)*COS('OddsRatio_working_3-way'!Y944/3)</f>
        <v>#VALUE!</v>
      </c>
      <c r="AA944" s="11" t="e">
        <f>'OddsRatio_working_3-way'!X944^(1/3)*COS(('OddsRatio_working_3-way'!Y944+2*PI())/3)</f>
        <v>#VALUE!</v>
      </c>
      <c r="AB944" s="11" t="e">
        <f>'OddsRatio_working_3-way'!X944^(1/3)*COS(('OddsRatio_working_3-way'!Y944+4*PI())/3)</f>
        <v>#VALUE!</v>
      </c>
      <c r="AC944" s="11" t="e">
        <f>'OddsRatio_working_3-way'!X944^(1/3)*SIN('OddsRatio_working_3-way'!Y944/3)</f>
        <v>#VALUE!</v>
      </c>
      <c r="AD944" s="11" t="e">
        <f>'OddsRatio_working_3-way'!X944^(1/3)*SIN(('OddsRatio_working_3-way'!Y944+2*PI())/3)</f>
        <v>#VALUE!</v>
      </c>
      <c r="AE944" s="11" t="e">
        <f>'OddsRatio_working_3-way'!X944^(1/3)*SIN(('OddsRatio_working_3-way'!Y944+4*PI())/3)</f>
        <v>#VALUE!</v>
      </c>
      <c r="AF944" s="11" t="e">
        <f>-'OddsRatio_working_3-way'!U944/(3*'OddsRatio_working_3-way'!X944^(1/3))*COS(('OddsRatio_working_3-way'!Y944)/3)</f>
        <v>#VALUE!</v>
      </c>
      <c r="AG944" s="11" t="e">
        <f>-'OddsRatio_working_3-way'!U944/(3*'OddsRatio_working_3-way'!X944^(1/3))*COS(('OddsRatio_working_3-way'!Y944+2*PI())/3)</f>
        <v>#VALUE!</v>
      </c>
      <c r="AH944" s="11" t="e">
        <f>-'OddsRatio_working_3-way'!U944/(3*'OddsRatio_working_3-way'!X944^(1/3))*COS(('OddsRatio_working_3-way'!Y944+4*PI())/3)</f>
        <v>#VALUE!</v>
      </c>
      <c r="AI944" s="11" t="e">
        <f>'OddsRatio_working_3-way'!U944/(3*'OddsRatio_working_3-way'!X944^(1/3))*SIN(('OddsRatio_working_3-way'!Y944)/3)</f>
        <v>#VALUE!</v>
      </c>
      <c r="AJ944" s="11" t="e">
        <f>'OddsRatio_working_3-way'!U944/(3*'OddsRatio_working_3-way'!X944^(1/3))*SIN(('OddsRatio_working_3-way'!Y944+2*PI())/3)</f>
        <v>#VALUE!</v>
      </c>
      <c r="AK944" s="11" t="e">
        <f>'OddsRatio_working_3-way'!U944/(3*'OddsRatio_working_3-way'!X944^(1/3))*SIN(('OddsRatio_working_3-way'!Y944+4*PI())/3)</f>
        <v>#VALUE!</v>
      </c>
      <c r="AL944" s="11" t="e">
        <f>'OddsRatio_working_3-way'!Z944+'OddsRatio_working_3-way'!AF944</f>
        <v>#VALUE!</v>
      </c>
      <c r="AM944" s="11" t="e">
        <f>'OddsRatio_working_3-way'!AA944+'OddsRatio_working_3-way'!AG944</f>
        <v>#VALUE!</v>
      </c>
      <c r="AN944" s="11" t="e">
        <f>'OddsRatio_working_3-way'!AB944+'OddsRatio_working_3-way'!AH944</f>
        <v>#VALUE!</v>
      </c>
      <c r="AO944" s="11" t="e">
        <f>'OddsRatio_working_3-way'!AC944+'OddsRatio_working_3-way'!AI944</f>
        <v>#VALUE!</v>
      </c>
      <c r="AP944" s="11" t="e">
        <f>'OddsRatio_working_3-way'!AD944+'OddsRatio_working_3-way'!AJ944</f>
        <v>#VALUE!</v>
      </c>
      <c r="AQ944" s="11" t="e">
        <f>'OddsRatio_working_3-way'!AE944+'OddsRatio_working_3-way'!AK944</f>
        <v>#VALUE!</v>
      </c>
      <c r="AR944" s="10" t="str">
        <f>IF(A944="","",IF(('OddsRatio_working_3-way'!X944=0),IF(Q944&gt;0,-Q944^(1/3),(-Q944)^(1/3)),'OddsRatio_working_3-way'!AL944-'OddsRatio_working_3-way'!R944/3))</f>
        <v/>
      </c>
      <c r="AS944" s="11" t="e">
        <f>IF(('OddsRatio_working_3-way'!X944=0),IF(Q944&gt;0,-Q944^(1/3),(-Q944)^(1/3)),'OddsRatio_working_3-way'!AM944-'OddsRatio_working_3-way'!R944/3)</f>
        <v>#VALUE!</v>
      </c>
      <c r="AT944" s="11" t="e">
        <f>IF(('OddsRatio_working_3-way'!X944=0),IF(Q944&gt;0,-Q944^(1/3),(-Q944)^(1/3)),'OddsRatio_working_3-way'!AN944-'OddsRatio_working_3-way'!R944/3)</f>
        <v>#VALUE!</v>
      </c>
      <c r="AU944" s="11" t="e">
        <f>IF(('OddsRatio_working_3-way'!X944=0),0,'OddsRatio_working_3-way'!AO944)</f>
        <v>#VALUE!</v>
      </c>
      <c r="AV944" s="11" t="e">
        <f>IF(('OddsRatio_working_3-way'!X944=0),0,'OddsRatio_working_3-way'!AP944)</f>
        <v>#VALUE!</v>
      </c>
      <c r="AW944" s="11" t="e">
        <f>IF(('OddsRatio_working_3-way'!X944=0),0,'OddsRatio_working_3-way'!AQ944)</f>
        <v>#VALUE!</v>
      </c>
    </row>
    <row r="945" spans="1:4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9" t="e">
        <f t="shared" si="195"/>
        <v>#VALUE!</v>
      </c>
      <c r="E945" s="9" t="e">
        <f t="shared" si="196"/>
        <v>#VALUE!</v>
      </c>
      <c r="F945" s="9" t="e">
        <f t="shared" si="197"/>
        <v>#VALUE!</v>
      </c>
      <c r="G945" s="9" t="str">
        <f t="shared" si="198"/>
        <v/>
      </c>
      <c r="H945" s="9" t="str">
        <f t="shared" si="199"/>
        <v/>
      </c>
      <c r="I945" s="9" t="str">
        <f t="shared" si="200"/>
        <v/>
      </c>
      <c r="J945" s="9" t="str">
        <f t="shared" si="201"/>
        <v/>
      </c>
      <c r="K945" s="11" t="e">
        <f t="shared" si="202"/>
        <v>#VALUE!</v>
      </c>
      <c r="L945" s="11" t="e">
        <f t="shared" si="203"/>
        <v>#VALUE!</v>
      </c>
      <c r="M945" s="11" t="e">
        <f t="shared" si="204"/>
        <v>#VALUE!</v>
      </c>
      <c r="N945" s="11" t="e">
        <f>'OddsRatio_working_3-way'!K945+'OddsRatio_working_3-way'!L945+'OddsRatio_working_3-way'!M945-('OddsRatio_working_3-way'!K945*'OddsRatio_working_3-way'!L945)-('OddsRatio_working_3-way'!K945*'OddsRatio_working_3-way'!M945)-('OddsRatio_working_3-way'!L945*'OddsRatio_working_3-way'!M945)+('OddsRatio_working_3-way'!K945*'OddsRatio_working_3-way'!L945*'OddsRatio_working_3-way'!M945)-1</f>
        <v>#VALUE!</v>
      </c>
      <c r="O945" s="11">
        <f>0</f>
        <v>0</v>
      </c>
      <c r="P945" s="11" t="e">
        <f>('OddsRatio_working_3-way'!K945*'OddsRatio_working_3-way'!L945)+('OddsRatio_working_3-way'!K945*'OddsRatio_working_3-way'!M945)+('OddsRatio_working_3-way'!L945*'OddsRatio_working_3-way'!M945)-(3*'OddsRatio_working_3-way'!K945*'OddsRatio_working_3-way'!L945*'OddsRatio_working_3-way'!M945)</f>
        <v>#VALUE!</v>
      </c>
      <c r="Q945" s="11" t="e">
        <f>2*'OddsRatio_working_3-way'!K945*'OddsRatio_working_3-way'!L945*'OddsRatio_working_3-way'!M945</f>
        <v>#VALUE!</v>
      </c>
      <c r="R945" s="11" t="e">
        <f t="shared" si="205"/>
        <v>#VALUE!</v>
      </c>
      <c r="S945" s="11" t="e">
        <f t="shared" si="206"/>
        <v>#VALUE!</v>
      </c>
      <c r="T945" s="11" t="e">
        <f t="shared" si="207"/>
        <v>#VALUE!</v>
      </c>
      <c r="U945" s="11" t="e">
        <f>'OddsRatio_working_3-way'!S945-'OddsRatio_working_3-way'!R945^2/3</f>
        <v>#VALUE!</v>
      </c>
      <c r="V945" s="11" t="e">
        <f>'OddsRatio_working_3-way'!S945*'OddsRatio_working_3-way'!R945/3-2*'OddsRatio_working_3-way'!R945^3/27-'OddsRatio_working_3-way'!T945</f>
        <v>#VALUE!</v>
      </c>
      <c r="W945" s="11" t="e">
        <f>'OddsRatio_working_3-way'!V945^2+4*'OddsRatio_working_3-way'!U945^3/27</f>
        <v>#VALUE!</v>
      </c>
      <c r="X945" s="11" t="e">
        <f>IF('OddsRatio_working_3-way'!W945&gt;0,IF(ABS('OddsRatio_working_3-way'!V945+SQRT('OddsRatio_working_3-way'!W945))/2&gt;0,ABS('OddsRatio_working_3-way'!V945+SQRT('OddsRatio_working_3-way'!W945))/2,ABS('OddsRatio_working_3-way'!V945-SQRT('OddsRatio_working_3-way'!W945))/2),SQRT(-'OddsRatio_working_3-way'!U945^3/27))</f>
        <v>#VALUE!</v>
      </c>
      <c r="Y945" s="11" t="e">
        <f>IF('OddsRatio_working_3-way'!W945&gt;=0,IF('OddsRatio_working_3-way'!V945+SQRT('OddsRatio_working_3-way'!W945)&gt;0,0,PI()),ACOS('OddsRatio_working_3-way'!V945/(2*'OddsRatio_working_3-way'!X945)))</f>
        <v>#VALUE!</v>
      </c>
      <c r="Z945" s="11" t="e">
        <f>'OddsRatio_working_3-way'!X945^(1/3)*COS('OddsRatio_working_3-way'!Y945/3)</f>
        <v>#VALUE!</v>
      </c>
      <c r="AA945" s="11" t="e">
        <f>'OddsRatio_working_3-way'!X945^(1/3)*COS(('OddsRatio_working_3-way'!Y945+2*PI())/3)</f>
        <v>#VALUE!</v>
      </c>
      <c r="AB945" s="11" t="e">
        <f>'OddsRatio_working_3-way'!X945^(1/3)*COS(('OddsRatio_working_3-way'!Y945+4*PI())/3)</f>
        <v>#VALUE!</v>
      </c>
      <c r="AC945" s="11" t="e">
        <f>'OddsRatio_working_3-way'!X945^(1/3)*SIN('OddsRatio_working_3-way'!Y945/3)</f>
        <v>#VALUE!</v>
      </c>
      <c r="AD945" s="11" t="e">
        <f>'OddsRatio_working_3-way'!X945^(1/3)*SIN(('OddsRatio_working_3-way'!Y945+2*PI())/3)</f>
        <v>#VALUE!</v>
      </c>
      <c r="AE945" s="11" t="e">
        <f>'OddsRatio_working_3-way'!X945^(1/3)*SIN(('OddsRatio_working_3-way'!Y945+4*PI())/3)</f>
        <v>#VALUE!</v>
      </c>
      <c r="AF945" s="11" t="e">
        <f>-'OddsRatio_working_3-way'!U945/(3*'OddsRatio_working_3-way'!X945^(1/3))*COS(('OddsRatio_working_3-way'!Y945)/3)</f>
        <v>#VALUE!</v>
      </c>
      <c r="AG945" s="11" t="e">
        <f>-'OddsRatio_working_3-way'!U945/(3*'OddsRatio_working_3-way'!X945^(1/3))*COS(('OddsRatio_working_3-way'!Y945+2*PI())/3)</f>
        <v>#VALUE!</v>
      </c>
      <c r="AH945" s="11" t="e">
        <f>-'OddsRatio_working_3-way'!U945/(3*'OddsRatio_working_3-way'!X945^(1/3))*COS(('OddsRatio_working_3-way'!Y945+4*PI())/3)</f>
        <v>#VALUE!</v>
      </c>
      <c r="AI945" s="11" t="e">
        <f>'OddsRatio_working_3-way'!U945/(3*'OddsRatio_working_3-way'!X945^(1/3))*SIN(('OddsRatio_working_3-way'!Y945)/3)</f>
        <v>#VALUE!</v>
      </c>
      <c r="AJ945" s="11" t="e">
        <f>'OddsRatio_working_3-way'!U945/(3*'OddsRatio_working_3-way'!X945^(1/3))*SIN(('OddsRatio_working_3-way'!Y945+2*PI())/3)</f>
        <v>#VALUE!</v>
      </c>
      <c r="AK945" s="11" t="e">
        <f>'OddsRatio_working_3-way'!U945/(3*'OddsRatio_working_3-way'!X945^(1/3))*SIN(('OddsRatio_working_3-way'!Y945+4*PI())/3)</f>
        <v>#VALUE!</v>
      </c>
      <c r="AL945" s="11" t="e">
        <f>'OddsRatio_working_3-way'!Z945+'OddsRatio_working_3-way'!AF945</f>
        <v>#VALUE!</v>
      </c>
      <c r="AM945" s="11" t="e">
        <f>'OddsRatio_working_3-way'!AA945+'OddsRatio_working_3-way'!AG945</f>
        <v>#VALUE!</v>
      </c>
      <c r="AN945" s="11" t="e">
        <f>'OddsRatio_working_3-way'!AB945+'OddsRatio_working_3-way'!AH945</f>
        <v>#VALUE!</v>
      </c>
      <c r="AO945" s="11" t="e">
        <f>'OddsRatio_working_3-way'!AC945+'OddsRatio_working_3-way'!AI945</f>
        <v>#VALUE!</v>
      </c>
      <c r="AP945" s="11" t="e">
        <f>'OddsRatio_working_3-way'!AD945+'OddsRatio_working_3-way'!AJ945</f>
        <v>#VALUE!</v>
      </c>
      <c r="AQ945" s="11" t="e">
        <f>'OddsRatio_working_3-way'!AE945+'OddsRatio_working_3-way'!AK945</f>
        <v>#VALUE!</v>
      </c>
      <c r="AR945" s="10" t="str">
        <f>IF(A945="","",IF(('OddsRatio_working_3-way'!X945=0),IF(Q945&gt;0,-Q945^(1/3),(-Q945)^(1/3)),'OddsRatio_working_3-way'!AL945-'OddsRatio_working_3-way'!R945/3))</f>
        <v/>
      </c>
      <c r="AS945" s="11" t="e">
        <f>IF(('OddsRatio_working_3-way'!X945=0),IF(Q945&gt;0,-Q945^(1/3),(-Q945)^(1/3)),'OddsRatio_working_3-way'!AM945-'OddsRatio_working_3-way'!R945/3)</f>
        <v>#VALUE!</v>
      </c>
      <c r="AT945" s="11" t="e">
        <f>IF(('OddsRatio_working_3-way'!X945=0),IF(Q945&gt;0,-Q945^(1/3),(-Q945)^(1/3)),'OddsRatio_working_3-way'!AN945-'OddsRatio_working_3-way'!R945/3)</f>
        <v>#VALUE!</v>
      </c>
      <c r="AU945" s="11" t="e">
        <f>IF(('OddsRatio_working_3-way'!X945=0),0,'OddsRatio_working_3-way'!AO945)</f>
        <v>#VALUE!</v>
      </c>
      <c r="AV945" s="11" t="e">
        <f>IF(('OddsRatio_working_3-way'!X945=0),0,'OddsRatio_working_3-way'!AP945)</f>
        <v>#VALUE!</v>
      </c>
      <c r="AW945" s="11" t="e">
        <f>IF(('OddsRatio_working_3-way'!X945=0),0,'OddsRatio_working_3-way'!AQ945)</f>
        <v>#VALUE!</v>
      </c>
    </row>
    <row r="946" spans="1:4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9" t="e">
        <f t="shared" si="195"/>
        <v>#VALUE!</v>
      </c>
      <c r="E946" s="9" t="e">
        <f t="shared" si="196"/>
        <v>#VALUE!</v>
      </c>
      <c r="F946" s="9" t="e">
        <f t="shared" si="197"/>
        <v>#VALUE!</v>
      </c>
      <c r="G946" s="9" t="str">
        <f t="shared" si="198"/>
        <v/>
      </c>
      <c r="H946" s="9" t="str">
        <f t="shared" si="199"/>
        <v/>
      </c>
      <c r="I946" s="9" t="str">
        <f t="shared" si="200"/>
        <v/>
      </c>
      <c r="J946" s="9" t="str">
        <f t="shared" si="201"/>
        <v/>
      </c>
      <c r="K946" s="11" t="e">
        <f t="shared" si="202"/>
        <v>#VALUE!</v>
      </c>
      <c r="L946" s="11" t="e">
        <f t="shared" si="203"/>
        <v>#VALUE!</v>
      </c>
      <c r="M946" s="11" t="e">
        <f t="shared" si="204"/>
        <v>#VALUE!</v>
      </c>
      <c r="N946" s="11" t="e">
        <f>'OddsRatio_working_3-way'!K946+'OddsRatio_working_3-way'!L946+'OddsRatio_working_3-way'!M946-('OddsRatio_working_3-way'!K946*'OddsRatio_working_3-way'!L946)-('OddsRatio_working_3-way'!K946*'OddsRatio_working_3-way'!M946)-('OddsRatio_working_3-way'!L946*'OddsRatio_working_3-way'!M946)+('OddsRatio_working_3-way'!K946*'OddsRatio_working_3-way'!L946*'OddsRatio_working_3-way'!M946)-1</f>
        <v>#VALUE!</v>
      </c>
      <c r="O946" s="11">
        <f>0</f>
        <v>0</v>
      </c>
      <c r="P946" s="11" t="e">
        <f>('OddsRatio_working_3-way'!K946*'OddsRatio_working_3-way'!L946)+('OddsRatio_working_3-way'!K946*'OddsRatio_working_3-way'!M946)+('OddsRatio_working_3-way'!L946*'OddsRatio_working_3-way'!M946)-(3*'OddsRatio_working_3-way'!K946*'OddsRatio_working_3-way'!L946*'OddsRatio_working_3-way'!M946)</f>
        <v>#VALUE!</v>
      </c>
      <c r="Q946" s="11" t="e">
        <f>2*'OddsRatio_working_3-way'!K946*'OddsRatio_working_3-way'!L946*'OddsRatio_working_3-way'!M946</f>
        <v>#VALUE!</v>
      </c>
      <c r="R946" s="11" t="e">
        <f t="shared" si="205"/>
        <v>#VALUE!</v>
      </c>
      <c r="S946" s="11" t="e">
        <f t="shared" si="206"/>
        <v>#VALUE!</v>
      </c>
      <c r="T946" s="11" t="e">
        <f t="shared" si="207"/>
        <v>#VALUE!</v>
      </c>
      <c r="U946" s="11" t="e">
        <f>'OddsRatio_working_3-way'!S946-'OddsRatio_working_3-way'!R946^2/3</f>
        <v>#VALUE!</v>
      </c>
      <c r="V946" s="11" t="e">
        <f>'OddsRatio_working_3-way'!S946*'OddsRatio_working_3-way'!R946/3-2*'OddsRatio_working_3-way'!R946^3/27-'OddsRatio_working_3-way'!T946</f>
        <v>#VALUE!</v>
      </c>
      <c r="W946" s="11" t="e">
        <f>'OddsRatio_working_3-way'!V946^2+4*'OddsRatio_working_3-way'!U946^3/27</f>
        <v>#VALUE!</v>
      </c>
      <c r="X946" s="11" t="e">
        <f>IF('OddsRatio_working_3-way'!W946&gt;0,IF(ABS('OddsRatio_working_3-way'!V946+SQRT('OddsRatio_working_3-way'!W946))/2&gt;0,ABS('OddsRatio_working_3-way'!V946+SQRT('OddsRatio_working_3-way'!W946))/2,ABS('OddsRatio_working_3-way'!V946-SQRT('OddsRatio_working_3-way'!W946))/2),SQRT(-'OddsRatio_working_3-way'!U946^3/27))</f>
        <v>#VALUE!</v>
      </c>
      <c r="Y946" s="11" t="e">
        <f>IF('OddsRatio_working_3-way'!W946&gt;=0,IF('OddsRatio_working_3-way'!V946+SQRT('OddsRatio_working_3-way'!W946)&gt;0,0,PI()),ACOS('OddsRatio_working_3-way'!V946/(2*'OddsRatio_working_3-way'!X946)))</f>
        <v>#VALUE!</v>
      </c>
      <c r="Z946" s="11" t="e">
        <f>'OddsRatio_working_3-way'!X946^(1/3)*COS('OddsRatio_working_3-way'!Y946/3)</f>
        <v>#VALUE!</v>
      </c>
      <c r="AA946" s="11" t="e">
        <f>'OddsRatio_working_3-way'!X946^(1/3)*COS(('OddsRatio_working_3-way'!Y946+2*PI())/3)</f>
        <v>#VALUE!</v>
      </c>
      <c r="AB946" s="11" t="e">
        <f>'OddsRatio_working_3-way'!X946^(1/3)*COS(('OddsRatio_working_3-way'!Y946+4*PI())/3)</f>
        <v>#VALUE!</v>
      </c>
      <c r="AC946" s="11" t="e">
        <f>'OddsRatio_working_3-way'!X946^(1/3)*SIN('OddsRatio_working_3-way'!Y946/3)</f>
        <v>#VALUE!</v>
      </c>
      <c r="AD946" s="11" t="e">
        <f>'OddsRatio_working_3-way'!X946^(1/3)*SIN(('OddsRatio_working_3-way'!Y946+2*PI())/3)</f>
        <v>#VALUE!</v>
      </c>
      <c r="AE946" s="11" t="e">
        <f>'OddsRatio_working_3-way'!X946^(1/3)*SIN(('OddsRatio_working_3-way'!Y946+4*PI())/3)</f>
        <v>#VALUE!</v>
      </c>
      <c r="AF946" s="11" t="e">
        <f>-'OddsRatio_working_3-way'!U946/(3*'OddsRatio_working_3-way'!X946^(1/3))*COS(('OddsRatio_working_3-way'!Y946)/3)</f>
        <v>#VALUE!</v>
      </c>
      <c r="AG946" s="11" t="e">
        <f>-'OddsRatio_working_3-way'!U946/(3*'OddsRatio_working_3-way'!X946^(1/3))*COS(('OddsRatio_working_3-way'!Y946+2*PI())/3)</f>
        <v>#VALUE!</v>
      </c>
      <c r="AH946" s="11" t="e">
        <f>-'OddsRatio_working_3-way'!U946/(3*'OddsRatio_working_3-way'!X946^(1/3))*COS(('OddsRatio_working_3-way'!Y946+4*PI())/3)</f>
        <v>#VALUE!</v>
      </c>
      <c r="AI946" s="11" t="e">
        <f>'OddsRatio_working_3-way'!U946/(3*'OddsRatio_working_3-way'!X946^(1/3))*SIN(('OddsRatio_working_3-way'!Y946)/3)</f>
        <v>#VALUE!</v>
      </c>
      <c r="AJ946" s="11" t="e">
        <f>'OddsRatio_working_3-way'!U946/(3*'OddsRatio_working_3-way'!X946^(1/3))*SIN(('OddsRatio_working_3-way'!Y946+2*PI())/3)</f>
        <v>#VALUE!</v>
      </c>
      <c r="AK946" s="11" t="e">
        <f>'OddsRatio_working_3-way'!U946/(3*'OddsRatio_working_3-way'!X946^(1/3))*SIN(('OddsRatio_working_3-way'!Y946+4*PI())/3)</f>
        <v>#VALUE!</v>
      </c>
      <c r="AL946" s="11" t="e">
        <f>'OddsRatio_working_3-way'!Z946+'OddsRatio_working_3-way'!AF946</f>
        <v>#VALUE!</v>
      </c>
      <c r="AM946" s="11" t="e">
        <f>'OddsRatio_working_3-way'!AA946+'OddsRatio_working_3-way'!AG946</f>
        <v>#VALUE!</v>
      </c>
      <c r="AN946" s="11" t="e">
        <f>'OddsRatio_working_3-way'!AB946+'OddsRatio_working_3-way'!AH946</f>
        <v>#VALUE!</v>
      </c>
      <c r="AO946" s="11" t="e">
        <f>'OddsRatio_working_3-way'!AC946+'OddsRatio_working_3-way'!AI946</f>
        <v>#VALUE!</v>
      </c>
      <c r="AP946" s="11" t="e">
        <f>'OddsRatio_working_3-way'!AD946+'OddsRatio_working_3-way'!AJ946</f>
        <v>#VALUE!</v>
      </c>
      <c r="AQ946" s="11" t="e">
        <f>'OddsRatio_working_3-way'!AE946+'OddsRatio_working_3-way'!AK946</f>
        <v>#VALUE!</v>
      </c>
      <c r="AR946" s="10" t="str">
        <f>IF(A946="","",IF(('OddsRatio_working_3-way'!X946=0),IF(Q946&gt;0,-Q946^(1/3),(-Q946)^(1/3)),'OddsRatio_working_3-way'!AL946-'OddsRatio_working_3-way'!R946/3))</f>
        <v/>
      </c>
      <c r="AS946" s="11" t="e">
        <f>IF(('OddsRatio_working_3-way'!X946=0),IF(Q946&gt;0,-Q946^(1/3),(-Q946)^(1/3)),'OddsRatio_working_3-way'!AM946-'OddsRatio_working_3-way'!R946/3)</f>
        <v>#VALUE!</v>
      </c>
      <c r="AT946" s="11" t="e">
        <f>IF(('OddsRatio_working_3-way'!X946=0),IF(Q946&gt;0,-Q946^(1/3),(-Q946)^(1/3)),'OddsRatio_working_3-way'!AN946-'OddsRatio_working_3-way'!R946/3)</f>
        <v>#VALUE!</v>
      </c>
      <c r="AU946" s="11" t="e">
        <f>IF(('OddsRatio_working_3-way'!X946=0),0,'OddsRatio_working_3-way'!AO946)</f>
        <v>#VALUE!</v>
      </c>
      <c r="AV946" s="11" t="e">
        <f>IF(('OddsRatio_working_3-way'!X946=0),0,'OddsRatio_working_3-way'!AP946)</f>
        <v>#VALUE!</v>
      </c>
      <c r="AW946" s="11" t="e">
        <f>IF(('OddsRatio_working_3-way'!X946=0),0,'OddsRatio_working_3-way'!AQ946)</f>
        <v>#VALUE!</v>
      </c>
    </row>
    <row r="947" spans="1:4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9" t="e">
        <f t="shared" si="195"/>
        <v>#VALUE!</v>
      </c>
      <c r="E947" s="9" t="e">
        <f t="shared" si="196"/>
        <v>#VALUE!</v>
      </c>
      <c r="F947" s="9" t="e">
        <f t="shared" si="197"/>
        <v>#VALUE!</v>
      </c>
      <c r="G947" s="9" t="str">
        <f t="shared" si="198"/>
        <v/>
      </c>
      <c r="H947" s="9" t="str">
        <f t="shared" si="199"/>
        <v/>
      </c>
      <c r="I947" s="9" t="str">
        <f t="shared" si="200"/>
        <v/>
      </c>
      <c r="J947" s="9" t="str">
        <f t="shared" si="201"/>
        <v/>
      </c>
      <c r="K947" s="11" t="e">
        <f t="shared" si="202"/>
        <v>#VALUE!</v>
      </c>
      <c r="L947" s="11" t="e">
        <f t="shared" si="203"/>
        <v>#VALUE!</v>
      </c>
      <c r="M947" s="11" t="e">
        <f t="shared" si="204"/>
        <v>#VALUE!</v>
      </c>
      <c r="N947" s="11" t="e">
        <f>'OddsRatio_working_3-way'!K947+'OddsRatio_working_3-way'!L947+'OddsRatio_working_3-way'!M947-('OddsRatio_working_3-way'!K947*'OddsRatio_working_3-way'!L947)-('OddsRatio_working_3-way'!K947*'OddsRatio_working_3-way'!M947)-('OddsRatio_working_3-way'!L947*'OddsRatio_working_3-way'!M947)+('OddsRatio_working_3-way'!K947*'OddsRatio_working_3-way'!L947*'OddsRatio_working_3-way'!M947)-1</f>
        <v>#VALUE!</v>
      </c>
      <c r="O947" s="11">
        <f>0</f>
        <v>0</v>
      </c>
      <c r="P947" s="11" t="e">
        <f>('OddsRatio_working_3-way'!K947*'OddsRatio_working_3-way'!L947)+('OddsRatio_working_3-way'!K947*'OddsRatio_working_3-way'!M947)+('OddsRatio_working_3-way'!L947*'OddsRatio_working_3-way'!M947)-(3*'OddsRatio_working_3-way'!K947*'OddsRatio_working_3-way'!L947*'OddsRatio_working_3-way'!M947)</f>
        <v>#VALUE!</v>
      </c>
      <c r="Q947" s="11" t="e">
        <f>2*'OddsRatio_working_3-way'!K947*'OddsRatio_working_3-way'!L947*'OddsRatio_working_3-way'!M947</f>
        <v>#VALUE!</v>
      </c>
      <c r="R947" s="11" t="e">
        <f t="shared" si="205"/>
        <v>#VALUE!</v>
      </c>
      <c r="S947" s="11" t="e">
        <f t="shared" si="206"/>
        <v>#VALUE!</v>
      </c>
      <c r="T947" s="11" t="e">
        <f t="shared" si="207"/>
        <v>#VALUE!</v>
      </c>
      <c r="U947" s="11" t="e">
        <f>'OddsRatio_working_3-way'!S947-'OddsRatio_working_3-way'!R947^2/3</f>
        <v>#VALUE!</v>
      </c>
      <c r="V947" s="11" t="e">
        <f>'OddsRatio_working_3-way'!S947*'OddsRatio_working_3-way'!R947/3-2*'OddsRatio_working_3-way'!R947^3/27-'OddsRatio_working_3-way'!T947</f>
        <v>#VALUE!</v>
      </c>
      <c r="W947" s="11" t="e">
        <f>'OddsRatio_working_3-way'!V947^2+4*'OddsRatio_working_3-way'!U947^3/27</f>
        <v>#VALUE!</v>
      </c>
      <c r="X947" s="11" t="e">
        <f>IF('OddsRatio_working_3-way'!W947&gt;0,IF(ABS('OddsRatio_working_3-way'!V947+SQRT('OddsRatio_working_3-way'!W947))/2&gt;0,ABS('OddsRatio_working_3-way'!V947+SQRT('OddsRatio_working_3-way'!W947))/2,ABS('OddsRatio_working_3-way'!V947-SQRT('OddsRatio_working_3-way'!W947))/2),SQRT(-'OddsRatio_working_3-way'!U947^3/27))</f>
        <v>#VALUE!</v>
      </c>
      <c r="Y947" s="11" t="e">
        <f>IF('OddsRatio_working_3-way'!W947&gt;=0,IF('OddsRatio_working_3-way'!V947+SQRT('OddsRatio_working_3-way'!W947)&gt;0,0,PI()),ACOS('OddsRatio_working_3-way'!V947/(2*'OddsRatio_working_3-way'!X947)))</f>
        <v>#VALUE!</v>
      </c>
      <c r="Z947" s="11" t="e">
        <f>'OddsRatio_working_3-way'!X947^(1/3)*COS('OddsRatio_working_3-way'!Y947/3)</f>
        <v>#VALUE!</v>
      </c>
      <c r="AA947" s="11" t="e">
        <f>'OddsRatio_working_3-way'!X947^(1/3)*COS(('OddsRatio_working_3-way'!Y947+2*PI())/3)</f>
        <v>#VALUE!</v>
      </c>
      <c r="AB947" s="11" t="e">
        <f>'OddsRatio_working_3-way'!X947^(1/3)*COS(('OddsRatio_working_3-way'!Y947+4*PI())/3)</f>
        <v>#VALUE!</v>
      </c>
      <c r="AC947" s="11" t="e">
        <f>'OddsRatio_working_3-way'!X947^(1/3)*SIN('OddsRatio_working_3-way'!Y947/3)</f>
        <v>#VALUE!</v>
      </c>
      <c r="AD947" s="11" t="e">
        <f>'OddsRatio_working_3-way'!X947^(1/3)*SIN(('OddsRatio_working_3-way'!Y947+2*PI())/3)</f>
        <v>#VALUE!</v>
      </c>
      <c r="AE947" s="11" t="e">
        <f>'OddsRatio_working_3-way'!X947^(1/3)*SIN(('OddsRatio_working_3-way'!Y947+4*PI())/3)</f>
        <v>#VALUE!</v>
      </c>
      <c r="AF947" s="11" t="e">
        <f>-'OddsRatio_working_3-way'!U947/(3*'OddsRatio_working_3-way'!X947^(1/3))*COS(('OddsRatio_working_3-way'!Y947)/3)</f>
        <v>#VALUE!</v>
      </c>
      <c r="AG947" s="11" t="e">
        <f>-'OddsRatio_working_3-way'!U947/(3*'OddsRatio_working_3-way'!X947^(1/3))*COS(('OddsRatio_working_3-way'!Y947+2*PI())/3)</f>
        <v>#VALUE!</v>
      </c>
      <c r="AH947" s="11" t="e">
        <f>-'OddsRatio_working_3-way'!U947/(3*'OddsRatio_working_3-way'!X947^(1/3))*COS(('OddsRatio_working_3-way'!Y947+4*PI())/3)</f>
        <v>#VALUE!</v>
      </c>
      <c r="AI947" s="11" t="e">
        <f>'OddsRatio_working_3-way'!U947/(3*'OddsRatio_working_3-way'!X947^(1/3))*SIN(('OddsRatio_working_3-way'!Y947)/3)</f>
        <v>#VALUE!</v>
      </c>
      <c r="AJ947" s="11" t="e">
        <f>'OddsRatio_working_3-way'!U947/(3*'OddsRatio_working_3-way'!X947^(1/3))*SIN(('OddsRatio_working_3-way'!Y947+2*PI())/3)</f>
        <v>#VALUE!</v>
      </c>
      <c r="AK947" s="11" t="e">
        <f>'OddsRatio_working_3-way'!U947/(3*'OddsRatio_working_3-way'!X947^(1/3))*SIN(('OddsRatio_working_3-way'!Y947+4*PI())/3)</f>
        <v>#VALUE!</v>
      </c>
      <c r="AL947" s="11" t="e">
        <f>'OddsRatio_working_3-way'!Z947+'OddsRatio_working_3-way'!AF947</f>
        <v>#VALUE!</v>
      </c>
      <c r="AM947" s="11" t="e">
        <f>'OddsRatio_working_3-way'!AA947+'OddsRatio_working_3-way'!AG947</f>
        <v>#VALUE!</v>
      </c>
      <c r="AN947" s="11" t="e">
        <f>'OddsRatio_working_3-way'!AB947+'OddsRatio_working_3-way'!AH947</f>
        <v>#VALUE!</v>
      </c>
      <c r="AO947" s="11" t="e">
        <f>'OddsRatio_working_3-way'!AC947+'OddsRatio_working_3-way'!AI947</f>
        <v>#VALUE!</v>
      </c>
      <c r="AP947" s="11" t="e">
        <f>'OddsRatio_working_3-way'!AD947+'OddsRatio_working_3-way'!AJ947</f>
        <v>#VALUE!</v>
      </c>
      <c r="AQ947" s="11" t="e">
        <f>'OddsRatio_working_3-way'!AE947+'OddsRatio_working_3-way'!AK947</f>
        <v>#VALUE!</v>
      </c>
      <c r="AR947" s="10" t="str">
        <f>IF(A947="","",IF(('OddsRatio_working_3-way'!X947=0),IF(Q947&gt;0,-Q947^(1/3),(-Q947)^(1/3)),'OddsRatio_working_3-way'!AL947-'OddsRatio_working_3-way'!R947/3))</f>
        <v/>
      </c>
      <c r="AS947" s="11" t="e">
        <f>IF(('OddsRatio_working_3-way'!X947=0),IF(Q947&gt;0,-Q947^(1/3),(-Q947)^(1/3)),'OddsRatio_working_3-way'!AM947-'OddsRatio_working_3-way'!R947/3)</f>
        <v>#VALUE!</v>
      </c>
      <c r="AT947" s="11" t="e">
        <f>IF(('OddsRatio_working_3-way'!X947=0),IF(Q947&gt;0,-Q947^(1/3),(-Q947)^(1/3)),'OddsRatio_working_3-way'!AN947-'OddsRatio_working_3-way'!R947/3)</f>
        <v>#VALUE!</v>
      </c>
      <c r="AU947" s="11" t="e">
        <f>IF(('OddsRatio_working_3-way'!X947=0),0,'OddsRatio_working_3-way'!AO947)</f>
        <v>#VALUE!</v>
      </c>
      <c r="AV947" s="11" t="e">
        <f>IF(('OddsRatio_working_3-way'!X947=0),0,'OddsRatio_working_3-way'!AP947)</f>
        <v>#VALUE!</v>
      </c>
      <c r="AW947" s="11" t="e">
        <f>IF(('OddsRatio_working_3-way'!X947=0),0,'OddsRatio_working_3-way'!AQ947)</f>
        <v>#VALUE!</v>
      </c>
    </row>
    <row r="948" spans="1:4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9" t="e">
        <f t="shared" si="195"/>
        <v>#VALUE!</v>
      </c>
      <c r="E948" s="9" t="e">
        <f t="shared" si="196"/>
        <v>#VALUE!</v>
      </c>
      <c r="F948" s="9" t="e">
        <f t="shared" si="197"/>
        <v>#VALUE!</v>
      </c>
      <c r="G948" s="9" t="str">
        <f t="shared" si="198"/>
        <v/>
      </c>
      <c r="H948" s="9" t="str">
        <f t="shared" si="199"/>
        <v/>
      </c>
      <c r="I948" s="9" t="str">
        <f t="shared" si="200"/>
        <v/>
      </c>
      <c r="J948" s="9" t="str">
        <f t="shared" si="201"/>
        <v/>
      </c>
      <c r="K948" s="11" t="e">
        <f t="shared" si="202"/>
        <v>#VALUE!</v>
      </c>
      <c r="L948" s="11" t="e">
        <f t="shared" si="203"/>
        <v>#VALUE!</v>
      </c>
      <c r="M948" s="11" t="e">
        <f t="shared" si="204"/>
        <v>#VALUE!</v>
      </c>
      <c r="N948" s="11" t="e">
        <f>'OddsRatio_working_3-way'!K948+'OddsRatio_working_3-way'!L948+'OddsRatio_working_3-way'!M948-('OddsRatio_working_3-way'!K948*'OddsRatio_working_3-way'!L948)-('OddsRatio_working_3-way'!K948*'OddsRatio_working_3-way'!M948)-('OddsRatio_working_3-way'!L948*'OddsRatio_working_3-way'!M948)+('OddsRatio_working_3-way'!K948*'OddsRatio_working_3-way'!L948*'OddsRatio_working_3-way'!M948)-1</f>
        <v>#VALUE!</v>
      </c>
      <c r="O948" s="11">
        <f>0</f>
        <v>0</v>
      </c>
      <c r="P948" s="11" t="e">
        <f>('OddsRatio_working_3-way'!K948*'OddsRatio_working_3-way'!L948)+('OddsRatio_working_3-way'!K948*'OddsRatio_working_3-way'!M948)+('OddsRatio_working_3-way'!L948*'OddsRatio_working_3-way'!M948)-(3*'OddsRatio_working_3-way'!K948*'OddsRatio_working_3-way'!L948*'OddsRatio_working_3-way'!M948)</f>
        <v>#VALUE!</v>
      </c>
      <c r="Q948" s="11" t="e">
        <f>2*'OddsRatio_working_3-way'!K948*'OddsRatio_working_3-way'!L948*'OddsRatio_working_3-way'!M948</f>
        <v>#VALUE!</v>
      </c>
      <c r="R948" s="11" t="e">
        <f t="shared" si="205"/>
        <v>#VALUE!</v>
      </c>
      <c r="S948" s="11" t="e">
        <f t="shared" si="206"/>
        <v>#VALUE!</v>
      </c>
      <c r="T948" s="11" t="e">
        <f t="shared" si="207"/>
        <v>#VALUE!</v>
      </c>
      <c r="U948" s="11" t="e">
        <f>'OddsRatio_working_3-way'!S948-'OddsRatio_working_3-way'!R948^2/3</f>
        <v>#VALUE!</v>
      </c>
      <c r="V948" s="11" t="e">
        <f>'OddsRatio_working_3-way'!S948*'OddsRatio_working_3-way'!R948/3-2*'OddsRatio_working_3-way'!R948^3/27-'OddsRatio_working_3-way'!T948</f>
        <v>#VALUE!</v>
      </c>
      <c r="W948" s="11" t="e">
        <f>'OddsRatio_working_3-way'!V948^2+4*'OddsRatio_working_3-way'!U948^3/27</f>
        <v>#VALUE!</v>
      </c>
      <c r="X948" s="11" t="e">
        <f>IF('OddsRatio_working_3-way'!W948&gt;0,IF(ABS('OddsRatio_working_3-way'!V948+SQRT('OddsRatio_working_3-way'!W948))/2&gt;0,ABS('OddsRatio_working_3-way'!V948+SQRT('OddsRatio_working_3-way'!W948))/2,ABS('OddsRatio_working_3-way'!V948-SQRT('OddsRatio_working_3-way'!W948))/2),SQRT(-'OddsRatio_working_3-way'!U948^3/27))</f>
        <v>#VALUE!</v>
      </c>
      <c r="Y948" s="11" t="e">
        <f>IF('OddsRatio_working_3-way'!W948&gt;=0,IF('OddsRatio_working_3-way'!V948+SQRT('OddsRatio_working_3-way'!W948)&gt;0,0,PI()),ACOS('OddsRatio_working_3-way'!V948/(2*'OddsRatio_working_3-way'!X948)))</f>
        <v>#VALUE!</v>
      </c>
      <c r="Z948" s="11" t="e">
        <f>'OddsRatio_working_3-way'!X948^(1/3)*COS('OddsRatio_working_3-way'!Y948/3)</f>
        <v>#VALUE!</v>
      </c>
      <c r="AA948" s="11" t="e">
        <f>'OddsRatio_working_3-way'!X948^(1/3)*COS(('OddsRatio_working_3-way'!Y948+2*PI())/3)</f>
        <v>#VALUE!</v>
      </c>
      <c r="AB948" s="11" t="e">
        <f>'OddsRatio_working_3-way'!X948^(1/3)*COS(('OddsRatio_working_3-way'!Y948+4*PI())/3)</f>
        <v>#VALUE!</v>
      </c>
      <c r="AC948" s="11" t="e">
        <f>'OddsRatio_working_3-way'!X948^(1/3)*SIN('OddsRatio_working_3-way'!Y948/3)</f>
        <v>#VALUE!</v>
      </c>
      <c r="AD948" s="11" t="e">
        <f>'OddsRatio_working_3-way'!X948^(1/3)*SIN(('OddsRatio_working_3-way'!Y948+2*PI())/3)</f>
        <v>#VALUE!</v>
      </c>
      <c r="AE948" s="11" t="e">
        <f>'OddsRatio_working_3-way'!X948^(1/3)*SIN(('OddsRatio_working_3-way'!Y948+4*PI())/3)</f>
        <v>#VALUE!</v>
      </c>
      <c r="AF948" s="11" t="e">
        <f>-'OddsRatio_working_3-way'!U948/(3*'OddsRatio_working_3-way'!X948^(1/3))*COS(('OddsRatio_working_3-way'!Y948)/3)</f>
        <v>#VALUE!</v>
      </c>
      <c r="AG948" s="11" t="e">
        <f>-'OddsRatio_working_3-way'!U948/(3*'OddsRatio_working_3-way'!X948^(1/3))*COS(('OddsRatio_working_3-way'!Y948+2*PI())/3)</f>
        <v>#VALUE!</v>
      </c>
      <c r="AH948" s="11" t="e">
        <f>-'OddsRatio_working_3-way'!U948/(3*'OddsRatio_working_3-way'!X948^(1/3))*COS(('OddsRatio_working_3-way'!Y948+4*PI())/3)</f>
        <v>#VALUE!</v>
      </c>
      <c r="AI948" s="11" t="e">
        <f>'OddsRatio_working_3-way'!U948/(3*'OddsRatio_working_3-way'!X948^(1/3))*SIN(('OddsRatio_working_3-way'!Y948)/3)</f>
        <v>#VALUE!</v>
      </c>
      <c r="AJ948" s="11" t="e">
        <f>'OddsRatio_working_3-way'!U948/(3*'OddsRatio_working_3-way'!X948^(1/3))*SIN(('OddsRatio_working_3-way'!Y948+2*PI())/3)</f>
        <v>#VALUE!</v>
      </c>
      <c r="AK948" s="11" t="e">
        <f>'OddsRatio_working_3-way'!U948/(3*'OddsRatio_working_3-way'!X948^(1/3))*SIN(('OddsRatio_working_3-way'!Y948+4*PI())/3)</f>
        <v>#VALUE!</v>
      </c>
      <c r="AL948" s="11" t="e">
        <f>'OddsRatio_working_3-way'!Z948+'OddsRatio_working_3-way'!AF948</f>
        <v>#VALUE!</v>
      </c>
      <c r="AM948" s="11" t="e">
        <f>'OddsRatio_working_3-way'!AA948+'OddsRatio_working_3-way'!AG948</f>
        <v>#VALUE!</v>
      </c>
      <c r="AN948" s="11" t="e">
        <f>'OddsRatio_working_3-way'!AB948+'OddsRatio_working_3-way'!AH948</f>
        <v>#VALUE!</v>
      </c>
      <c r="AO948" s="11" t="e">
        <f>'OddsRatio_working_3-way'!AC948+'OddsRatio_working_3-way'!AI948</f>
        <v>#VALUE!</v>
      </c>
      <c r="AP948" s="11" t="e">
        <f>'OddsRatio_working_3-way'!AD948+'OddsRatio_working_3-way'!AJ948</f>
        <v>#VALUE!</v>
      </c>
      <c r="AQ948" s="11" t="e">
        <f>'OddsRatio_working_3-way'!AE948+'OddsRatio_working_3-way'!AK948</f>
        <v>#VALUE!</v>
      </c>
      <c r="AR948" s="10" t="str">
        <f>IF(A948="","",IF(('OddsRatio_working_3-way'!X948=0),IF(Q948&gt;0,-Q948^(1/3),(-Q948)^(1/3)),'OddsRatio_working_3-way'!AL948-'OddsRatio_working_3-way'!R948/3))</f>
        <v/>
      </c>
      <c r="AS948" s="11" t="e">
        <f>IF(('OddsRatio_working_3-way'!X948=0),IF(Q948&gt;0,-Q948^(1/3),(-Q948)^(1/3)),'OddsRatio_working_3-way'!AM948-'OddsRatio_working_3-way'!R948/3)</f>
        <v>#VALUE!</v>
      </c>
      <c r="AT948" s="11" t="e">
        <f>IF(('OddsRatio_working_3-way'!X948=0),IF(Q948&gt;0,-Q948^(1/3),(-Q948)^(1/3)),'OddsRatio_working_3-way'!AN948-'OddsRatio_working_3-way'!R948/3)</f>
        <v>#VALUE!</v>
      </c>
      <c r="AU948" s="11" t="e">
        <f>IF(('OddsRatio_working_3-way'!X948=0),0,'OddsRatio_working_3-way'!AO948)</f>
        <v>#VALUE!</v>
      </c>
      <c r="AV948" s="11" t="e">
        <f>IF(('OddsRatio_working_3-way'!X948=0),0,'OddsRatio_working_3-way'!AP948)</f>
        <v>#VALUE!</v>
      </c>
      <c r="AW948" s="11" t="e">
        <f>IF(('OddsRatio_working_3-way'!X948=0),0,'OddsRatio_working_3-way'!AQ948)</f>
        <v>#VALUE!</v>
      </c>
    </row>
    <row r="949" spans="1:4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9" t="e">
        <f t="shared" si="195"/>
        <v>#VALUE!</v>
      </c>
      <c r="E949" s="9" t="e">
        <f t="shared" si="196"/>
        <v>#VALUE!</v>
      </c>
      <c r="F949" s="9" t="e">
        <f t="shared" si="197"/>
        <v>#VALUE!</v>
      </c>
      <c r="G949" s="9" t="str">
        <f t="shared" si="198"/>
        <v/>
      </c>
      <c r="H949" s="9" t="str">
        <f t="shared" si="199"/>
        <v/>
      </c>
      <c r="I949" s="9" t="str">
        <f t="shared" si="200"/>
        <v/>
      </c>
      <c r="J949" s="9" t="str">
        <f t="shared" si="201"/>
        <v/>
      </c>
      <c r="K949" s="11" t="e">
        <f t="shared" si="202"/>
        <v>#VALUE!</v>
      </c>
      <c r="L949" s="11" t="e">
        <f t="shared" si="203"/>
        <v>#VALUE!</v>
      </c>
      <c r="M949" s="11" t="e">
        <f t="shared" si="204"/>
        <v>#VALUE!</v>
      </c>
      <c r="N949" s="11" t="e">
        <f>'OddsRatio_working_3-way'!K949+'OddsRatio_working_3-way'!L949+'OddsRatio_working_3-way'!M949-('OddsRatio_working_3-way'!K949*'OddsRatio_working_3-way'!L949)-('OddsRatio_working_3-way'!K949*'OddsRatio_working_3-way'!M949)-('OddsRatio_working_3-way'!L949*'OddsRatio_working_3-way'!M949)+('OddsRatio_working_3-way'!K949*'OddsRatio_working_3-way'!L949*'OddsRatio_working_3-way'!M949)-1</f>
        <v>#VALUE!</v>
      </c>
      <c r="O949" s="11">
        <f>0</f>
        <v>0</v>
      </c>
      <c r="P949" s="11" t="e">
        <f>('OddsRatio_working_3-way'!K949*'OddsRatio_working_3-way'!L949)+('OddsRatio_working_3-way'!K949*'OddsRatio_working_3-way'!M949)+('OddsRatio_working_3-way'!L949*'OddsRatio_working_3-way'!M949)-(3*'OddsRatio_working_3-way'!K949*'OddsRatio_working_3-way'!L949*'OddsRatio_working_3-way'!M949)</f>
        <v>#VALUE!</v>
      </c>
      <c r="Q949" s="11" t="e">
        <f>2*'OddsRatio_working_3-way'!K949*'OddsRatio_working_3-way'!L949*'OddsRatio_working_3-way'!M949</f>
        <v>#VALUE!</v>
      </c>
      <c r="R949" s="11" t="e">
        <f t="shared" si="205"/>
        <v>#VALUE!</v>
      </c>
      <c r="S949" s="11" t="e">
        <f t="shared" si="206"/>
        <v>#VALUE!</v>
      </c>
      <c r="T949" s="11" t="e">
        <f t="shared" si="207"/>
        <v>#VALUE!</v>
      </c>
      <c r="U949" s="11" t="e">
        <f>'OddsRatio_working_3-way'!S949-'OddsRatio_working_3-way'!R949^2/3</f>
        <v>#VALUE!</v>
      </c>
      <c r="V949" s="11" t="e">
        <f>'OddsRatio_working_3-way'!S949*'OddsRatio_working_3-way'!R949/3-2*'OddsRatio_working_3-way'!R949^3/27-'OddsRatio_working_3-way'!T949</f>
        <v>#VALUE!</v>
      </c>
      <c r="W949" s="11" t="e">
        <f>'OddsRatio_working_3-way'!V949^2+4*'OddsRatio_working_3-way'!U949^3/27</f>
        <v>#VALUE!</v>
      </c>
      <c r="X949" s="11" t="e">
        <f>IF('OddsRatio_working_3-way'!W949&gt;0,IF(ABS('OddsRatio_working_3-way'!V949+SQRT('OddsRatio_working_3-way'!W949))/2&gt;0,ABS('OddsRatio_working_3-way'!V949+SQRT('OddsRatio_working_3-way'!W949))/2,ABS('OddsRatio_working_3-way'!V949-SQRT('OddsRatio_working_3-way'!W949))/2),SQRT(-'OddsRatio_working_3-way'!U949^3/27))</f>
        <v>#VALUE!</v>
      </c>
      <c r="Y949" s="11" t="e">
        <f>IF('OddsRatio_working_3-way'!W949&gt;=0,IF('OddsRatio_working_3-way'!V949+SQRT('OddsRatio_working_3-way'!W949)&gt;0,0,PI()),ACOS('OddsRatio_working_3-way'!V949/(2*'OddsRatio_working_3-way'!X949)))</f>
        <v>#VALUE!</v>
      </c>
      <c r="Z949" s="11" t="e">
        <f>'OddsRatio_working_3-way'!X949^(1/3)*COS('OddsRatio_working_3-way'!Y949/3)</f>
        <v>#VALUE!</v>
      </c>
      <c r="AA949" s="11" t="e">
        <f>'OddsRatio_working_3-way'!X949^(1/3)*COS(('OddsRatio_working_3-way'!Y949+2*PI())/3)</f>
        <v>#VALUE!</v>
      </c>
      <c r="AB949" s="11" t="e">
        <f>'OddsRatio_working_3-way'!X949^(1/3)*COS(('OddsRatio_working_3-way'!Y949+4*PI())/3)</f>
        <v>#VALUE!</v>
      </c>
      <c r="AC949" s="11" t="e">
        <f>'OddsRatio_working_3-way'!X949^(1/3)*SIN('OddsRatio_working_3-way'!Y949/3)</f>
        <v>#VALUE!</v>
      </c>
      <c r="AD949" s="11" t="e">
        <f>'OddsRatio_working_3-way'!X949^(1/3)*SIN(('OddsRatio_working_3-way'!Y949+2*PI())/3)</f>
        <v>#VALUE!</v>
      </c>
      <c r="AE949" s="11" t="e">
        <f>'OddsRatio_working_3-way'!X949^(1/3)*SIN(('OddsRatio_working_3-way'!Y949+4*PI())/3)</f>
        <v>#VALUE!</v>
      </c>
      <c r="AF949" s="11" t="e">
        <f>-'OddsRatio_working_3-way'!U949/(3*'OddsRatio_working_3-way'!X949^(1/3))*COS(('OddsRatio_working_3-way'!Y949)/3)</f>
        <v>#VALUE!</v>
      </c>
      <c r="AG949" s="11" t="e">
        <f>-'OddsRatio_working_3-way'!U949/(3*'OddsRatio_working_3-way'!X949^(1/3))*COS(('OddsRatio_working_3-way'!Y949+2*PI())/3)</f>
        <v>#VALUE!</v>
      </c>
      <c r="AH949" s="11" t="e">
        <f>-'OddsRatio_working_3-way'!U949/(3*'OddsRatio_working_3-way'!X949^(1/3))*COS(('OddsRatio_working_3-way'!Y949+4*PI())/3)</f>
        <v>#VALUE!</v>
      </c>
      <c r="AI949" s="11" t="e">
        <f>'OddsRatio_working_3-way'!U949/(3*'OddsRatio_working_3-way'!X949^(1/3))*SIN(('OddsRatio_working_3-way'!Y949)/3)</f>
        <v>#VALUE!</v>
      </c>
      <c r="AJ949" s="11" t="e">
        <f>'OddsRatio_working_3-way'!U949/(3*'OddsRatio_working_3-way'!X949^(1/3))*SIN(('OddsRatio_working_3-way'!Y949+2*PI())/3)</f>
        <v>#VALUE!</v>
      </c>
      <c r="AK949" s="11" t="e">
        <f>'OddsRatio_working_3-way'!U949/(3*'OddsRatio_working_3-way'!X949^(1/3))*SIN(('OddsRatio_working_3-way'!Y949+4*PI())/3)</f>
        <v>#VALUE!</v>
      </c>
      <c r="AL949" s="11" t="e">
        <f>'OddsRatio_working_3-way'!Z949+'OddsRatio_working_3-way'!AF949</f>
        <v>#VALUE!</v>
      </c>
      <c r="AM949" s="11" t="e">
        <f>'OddsRatio_working_3-way'!AA949+'OddsRatio_working_3-way'!AG949</f>
        <v>#VALUE!</v>
      </c>
      <c r="AN949" s="11" t="e">
        <f>'OddsRatio_working_3-way'!AB949+'OddsRatio_working_3-way'!AH949</f>
        <v>#VALUE!</v>
      </c>
      <c r="AO949" s="11" t="e">
        <f>'OddsRatio_working_3-way'!AC949+'OddsRatio_working_3-way'!AI949</f>
        <v>#VALUE!</v>
      </c>
      <c r="AP949" s="11" t="e">
        <f>'OddsRatio_working_3-way'!AD949+'OddsRatio_working_3-way'!AJ949</f>
        <v>#VALUE!</v>
      </c>
      <c r="AQ949" s="11" t="e">
        <f>'OddsRatio_working_3-way'!AE949+'OddsRatio_working_3-way'!AK949</f>
        <v>#VALUE!</v>
      </c>
      <c r="AR949" s="10" t="str">
        <f>IF(A949="","",IF(('OddsRatio_working_3-way'!X949=0),IF(Q949&gt;0,-Q949^(1/3),(-Q949)^(1/3)),'OddsRatio_working_3-way'!AL949-'OddsRatio_working_3-way'!R949/3))</f>
        <v/>
      </c>
      <c r="AS949" s="11" t="e">
        <f>IF(('OddsRatio_working_3-way'!X949=0),IF(Q949&gt;0,-Q949^(1/3),(-Q949)^(1/3)),'OddsRatio_working_3-way'!AM949-'OddsRatio_working_3-way'!R949/3)</f>
        <v>#VALUE!</v>
      </c>
      <c r="AT949" s="11" t="e">
        <f>IF(('OddsRatio_working_3-way'!X949=0),IF(Q949&gt;0,-Q949^(1/3),(-Q949)^(1/3)),'OddsRatio_working_3-way'!AN949-'OddsRatio_working_3-way'!R949/3)</f>
        <v>#VALUE!</v>
      </c>
      <c r="AU949" s="11" t="e">
        <f>IF(('OddsRatio_working_3-way'!X949=0),0,'OddsRatio_working_3-way'!AO949)</f>
        <v>#VALUE!</v>
      </c>
      <c r="AV949" s="11" t="e">
        <f>IF(('OddsRatio_working_3-way'!X949=0),0,'OddsRatio_working_3-way'!AP949)</f>
        <v>#VALUE!</v>
      </c>
      <c r="AW949" s="11" t="e">
        <f>IF(('OddsRatio_working_3-way'!X949=0),0,'OddsRatio_working_3-way'!AQ949)</f>
        <v>#VALUE!</v>
      </c>
    </row>
    <row r="950" spans="1:4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9" t="e">
        <f t="shared" si="195"/>
        <v>#VALUE!</v>
      </c>
      <c r="E950" s="9" t="e">
        <f t="shared" si="196"/>
        <v>#VALUE!</v>
      </c>
      <c r="F950" s="9" t="e">
        <f t="shared" si="197"/>
        <v>#VALUE!</v>
      </c>
      <c r="G950" s="9" t="str">
        <f t="shared" si="198"/>
        <v/>
      </c>
      <c r="H950" s="9" t="str">
        <f t="shared" si="199"/>
        <v/>
      </c>
      <c r="I950" s="9" t="str">
        <f t="shared" si="200"/>
        <v/>
      </c>
      <c r="J950" s="9" t="str">
        <f t="shared" si="201"/>
        <v/>
      </c>
      <c r="K950" s="11" t="e">
        <f t="shared" si="202"/>
        <v>#VALUE!</v>
      </c>
      <c r="L950" s="11" t="e">
        <f t="shared" si="203"/>
        <v>#VALUE!</v>
      </c>
      <c r="M950" s="11" t="e">
        <f t="shared" si="204"/>
        <v>#VALUE!</v>
      </c>
      <c r="N950" s="11" t="e">
        <f>'OddsRatio_working_3-way'!K950+'OddsRatio_working_3-way'!L950+'OddsRatio_working_3-way'!M950-('OddsRatio_working_3-way'!K950*'OddsRatio_working_3-way'!L950)-('OddsRatio_working_3-way'!K950*'OddsRatio_working_3-way'!M950)-('OddsRatio_working_3-way'!L950*'OddsRatio_working_3-way'!M950)+('OddsRatio_working_3-way'!K950*'OddsRatio_working_3-way'!L950*'OddsRatio_working_3-way'!M950)-1</f>
        <v>#VALUE!</v>
      </c>
      <c r="O950" s="11">
        <f>0</f>
        <v>0</v>
      </c>
      <c r="P950" s="11" t="e">
        <f>('OddsRatio_working_3-way'!K950*'OddsRatio_working_3-way'!L950)+('OddsRatio_working_3-way'!K950*'OddsRatio_working_3-way'!M950)+('OddsRatio_working_3-way'!L950*'OddsRatio_working_3-way'!M950)-(3*'OddsRatio_working_3-way'!K950*'OddsRatio_working_3-way'!L950*'OddsRatio_working_3-way'!M950)</f>
        <v>#VALUE!</v>
      </c>
      <c r="Q950" s="11" t="e">
        <f>2*'OddsRatio_working_3-way'!K950*'OddsRatio_working_3-way'!L950*'OddsRatio_working_3-way'!M950</f>
        <v>#VALUE!</v>
      </c>
      <c r="R950" s="11" t="e">
        <f t="shared" si="205"/>
        <v>#VALUE!</v>
      </c>
      <c r="S950" s="11" t="e">
        <f t="shared" si="206"/>
        <v>#VALUE!</v>
      </c>
      <c r="T950" s="11" t="e">
        <f t="shared" si="207"/>
        <v>#VALUE!</v>
      </c>
      <c r="U950" s="11" t="e">
        <f>'OddsRatio_working_3-way'!S950-'OddsRatio_working_3-way'!R950^2/3</f>
        <v>#VALUE!</v>
      </c>
      <c r="V950" s="11" t="e">
        <f>'OddsRatio_working_3-way'!S950*'OddsRatio_working_3-way'!R950/3-2*'OddsRatio_working_3-way'!R950^3/27-'OddsRatio_working_3-way'!T950</f>
        <v>#VALUE!</v>
      </c>
      <c r="W950" s="11" t="e">
        <f>'OddsRatio_working_3-way'!V950^2+4*'OddsRatio_working_3-way'!U950^3/27</f>
        <v>#VALUE!</v>
      </c>
      <c r="X950" s="11" t="e">
        <f>IF('OddsRatio_working_3-way'!W950&gt;0,IF(ABS('OddsRatio_working_3-way'!V950+SQRT('OddsRatio_working_3-way'!W950))/2&gt;0,ABS('OddsRatio_working_3-way'!V950+SQRT('OddsRatio_working_3-way'!W950))/2,ABS('OddsRatio_working_3-way'!V950-SQRT('OddsRatio_working_3-way'!W950))/2),SQRT(-'OddsRatio_working_3-way'!U950^3/27))</f>
        <v>#VALUE!</v>
      </c>
      <c r="Y950" s="11" t="e">
        <f>IF('OddsRatio_working_3-way'!W950&gt;=0,IF('OddsRatio_working_3-way'!V950+SQRT('OddsRatio_working_3-way'!W950)&gt;0,0,PI()),ACOS('OddsRatio_working_3-way'!V950/(2*'OddsRatio_working_3-way'!X950)))</f>
        <v>#VALUE!</v>
      </c>
      <c r="Z950" s="11" t="e">
        <f>'OddsRatio_working_3-way'!X950^(1/3)*COS('OddsRatio_working_3-way'!Y950/3)</f>
        <v>#VALUE!</v>
      </c>
      <c r="AA950" s="11" t="e">
        <f>'OddsRatio_working_3-way'!X950^(1/3)*COS(('OddsRatio_working_3-way'!Y950+2*PI())/3)</f>
        <v>#VALUE!</v>
      </c>
      <c r="AB950" s="11" t="e">
        <f>'OddsRatio_working_3-way'!X950^(1/3)*COS(('OddsRatio_working_3-way'!Y950+4*PI())/3)</f>
        <v>#VALUE!</v>
      </c>
      <c r="AC950" s="11" t="e">
        <f>'OddsRatio_working_3-way'!X950^(1/3)*SIN('OddsRatio_working_3-way'!Y950/3)</f>
        <v>#VALUE!</v>
      </c>
      <c r="AD950" s="11" t="e">
        <f>'OddsRatio_working_3-way'!X950^(1/3)*SIN(('OddsRatio_working_3-way'!Y950+2*PI())/3)</f>
        <v>#VALUE!</v>
      </c>
      <c r="AE950" s="11" t="e">
        <f>'OddsRatio_working_3-way'!X950^(1/3)*SIN(('OddsRatio_working_3-way'!Y950+4*PI())/3)</f>
        <v>#VALUE!</v>
      </c>
      <c r="AF950" s="11" t="e">
        <f>-'OddsRatio_working_3-way'!U950/(3*'OddsRatio_working_3-way'!X950^(1/3))*COS(('OddsRatio_working_3-way'!Y950)/3)</f>
        <v>#VALUE!</v>
      </c>
      <c r="AG950" s="11" t="e">
        <f>-'OddsRatio_working_3-way'!U950/(3*'OddsRatio_working_3-way'!X950^(1/3))*COS(('OddsRatio_working_3-way'!Y950+2*PI())/3)</f>
        <v>#VALUE!</v>
      </c>
      <c r="AH950" s="11" t="e">
        <f>-'OddsRatio_working_3-way'!U950/(3*'OddsRatio_working_3-way'!X950^(1/3))*COS(('OddsRatio_working_3-way'!Y950+4*PI())/3)</f>
        <v>#VALUE!</v>
      </c>
      <c r="AI950" s="11" t="e">
        <f>'OddsRatio_working_3-way'!U950/(3*'OddsRatio_working_3-way'!X950^(1/3))*SIN(('OddsRatio_working_3-way'!Y950)/3)</f>
        <v>#VALUE!</v>
      </c>
      <c r="AJ950" s="11" t="e">
        <f>'OddsRatio_working_3-way'!U950/(3*'OddsRatio_working_3-way'!X950^(1/3))*SIN(('OddsRatio_working_3-way'!Y950+2*PI())/3)</f>
        <v>#VALUE!</v>
      </c>
      <c r="AK950" s="11" t="e">
        <f>'OddsRatio_working_3-way'!U950/(3*'OddsRatio_working_3-way'!X950^(1/3))*SIN(('OddsRatio_working_3-way'!Y950+4*PI())/3)</f>
        <v>#VALUE!</v>
      </c>
      <c r="AL950" s="11" t="e">
        <f>'OddsRatio_working_3-way'!Z950+'OddsRatio_working_3-way'!AF950</f>
        <v>#VALUE!</v>
      </c>
      <c r="AM950" s="11" t="e">
        <f>'OddsRatio_working_3-way'!AA950+'OddsRatio_working_3-way'!AG950</f>
        <v>#VALUE!</v>
      </c>
      <c r="AN950" s="11" t="e">
        <f>'OddsRatio_working_3-way'!AB950+'OddsRatio_working_3-way'!AH950</f>
        <v>#VALUE!</v>
      </c>
      <c r="AO950" s="11" t="e">
        <f>'OddsRatio_working_3-way'!AC950+'OddsRatio_working_3-way'!AI950</f>
        <v>#VALUE!</v>
      </c>
      <c r="AP950" s="11" t="e">
        <f>'OddsRatio_working_3-way'!AD950+'OddsRatio_working_3-way'!AJ950</f>
        <v>#VALUE!</v>
      </c>
      <c r="AQ950" s="11" t="e">
        <f>'OddsRatio_working_3-way'!AE950+'OddsRatio_working_3-way'!AK950</f>
        <v>#VALUE!</v>
      </c>
      <c r="AR950" s="10" t="str">
        <f>IF(A950="","",IF(('OddsRatio_working_3-way'!X950=0),IF(Q950&gt;0,-Q950^(1/3),(-Q950)^(1/3)),'OddsRatio_working_3-way'!AL950-'OddsRatio_working_3-way'!R950/3))</f>
        <v/>
      </c>
      <c r="AS950" s="11" t="e">
        <f>IF(('OddsRatio_working_3-way'!X950=0),IF(Q950&gt;0,-Q950^(1/3),(-Q950)^(1/3)),'OddsRatio_working_3-way'!AM950-'OddsRatio_working_3-way'!R950/3)</f>
        <v>#VALUE!</v>
      </c>
      <c r="AT950" s="11" t="e">
        <f>IF(('OddsRatio_working_3-way'!X950=0),IF(Q950&gt;0,-Q950^(1/3),(-Q950)^(1/3)),'OddsRatio_working_3-way'!AN950-'OddsRatio_working_3-way'!R950/3)</f>
        <v>#VALUE!</v>
      </c>
      <c r="AU950" s="11" t="e">
        <f>IF(('OddsRatio_working_3-way'!X950=0),0,'OddsRatio_working_3-way'!AO950)</f>
        <v>#VALUE!</v>
      </c>
      <c r="AV950" s="11" t="e">
        <f>IF(('OddsRatio_working_3-way'!X950=0),0,'OddsRatio_working_3-way'!AP950)</f>
        <v>#VALUE!</v>
      </c>
      <c r="AW950" s="11" t="e">
        <f>IF(('OddsRatio_working_3-way'!X950=0),0,'OddsRatio_working_3-way'!AQ950)</f>
        <v>#VALUE!</v>
      </c>
    </row>
    <row r="951" spans="1:4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9" t="e">
        <f t="shared" si="195"/>
        <v>#VALUE!</v>
      </c>
      <c r="E951" s="9" t="e">
        <f t="shared" si="196"/>
        <v>#VALUE!</v>
      </c>
      <c r="F951" s="9" t="e">
        <f t="shared" si="197"/>
        <v>#VALUE!</v>
      </c>
      <c r="G951" s="9" t="str">
        <f t="shared" si="198"/>
        <v/>
      </c>
      <c r="H951" s="9" t="str">
        <f t="shared" si="199"/>
        <v/>
      </c>
      <c r="I951" s="9" t="str">
        <f t="shared" si="200"/>
        <v/>
      </c>
      <c r="J951" s="9" t="str">
        <f t="shared" si="201"/>
        <v/>
      </c>
      <c r="K951" s="11" t="e">
        <f t="shared" si="202"/>
        <v>#VALUE!</v>
      </c>
      <c r="L951" s="11" t="e">
        <f t="shared" si="203"/>
        <v>#VALUE!</v>
      </c>
      <c r="M951" s="11" t="e">
        <f t="shared" si="204"/>
        <v>#VALUE!</v>
      </c>
      <c r="N951" s="11" t="e">
        <f>'OddsRatio_working_3-way'!K951+'OddsRatio_working_3-way'!L951+'OddsRatio_working_3-way'!M951-('OddsRatio_working_3-way'!K951*'OddsRatio_working_3-way'!L951)-('OddsRatio_working_3-way'!K951*'OddsRatio_working_3-way'!M951)-('OddsRatio_working_3-way'!L951*'OddsRatio_working_3-way'!M951)+('OddsRatio_working_3-way'!K951*'OddsRatio_working_3-way'!L951*'OddsRatio_working_3-way'!M951)-1</f>
        <v>#VALUE!</v>
      </c>
      <c r="O951" s="11">
        <f>0</f>
        <v>0</v>
      </c>
      <c r="P951" s="11" t="e">
        <f>('OddsRatio_working_3-way'!K951*'OddsRatio_working_3-way'!L951)+('OddsRatio_working_3-way'!K951*'OddsRatio_working_3-way'!M951)+('OddsRatio_working_3-way'!L951*'OddsRatio_working_3-way'!M951)-(3*'OddsRatio_working_3-way'!K951*'OddsRatio_working_3-way'!L951*'OddsRatio_working_3-way'!M951)</f>
        <v>#VALUE!</v>
      </c>
      <c r="Q951" s="11" t="e">
        <f>2*'OddsRatio_working_3-way'!K951*'OddsRatio_working_3-way'!L951*'OddsRatio_working_3-way'!M951</f>
        <v>#VALUE!</v>
      </c>
      <c r="R951" s="11" t="e">
        <f t="shared" si="205"/>
        <v>#VALUE!</v>
      </c>
      <c r="S951" s="11" t="e">
        <f t="shared" si="206"/>
        <v>#VALUE!</v>
      </c>
      <c r="T951" s="11" t="e">
        <f t="shared" si="207"/>
        <v>#VALUE!</v>
      </c>
      <c r="U951" s="11" t="e">
        <f>'OddsRatio_working_3-way'!S951-'OddsRatio_working_3-way'!R951^2/3</f>
        <v>#VALUE!</v>
      </c>
      <c r="V951" s="11" t="e">
        <f>'OddsRatio_working_3-way'!S951*'OddsRatio_working_3-way'!R951/3-2*'OddsRatio_working_3-way'!R951^3/27-'OddsRatio_working_3-way'!T951</f>
        <v>#VALUE!</v>
      </c>
      <c r="W951" s="11" t="e">
        <f>'OddsRatio_working_3-way'!V951^2+4*'OddsRatio_working_3-way'!U951^3/27</f>
        <v>#VALUE!</v>
      </c>
      <c r="X951" s="11" t="e">
        <f>IF('OddsRatio_working_3-way'!W951&gt;0,IF(ABS('OddsRatio_working_3-way'!V951+SQRT('OddsRatio_working_3-way'!W951))/2&gt;0,ABS('OddsRatio_working_3-way'!V951+SQRT('OddsRatio_working_3-way'!W951))/2,ABS('OddsRatio_working_3-way'!V951-SQRT('OddsRatio_working_3-way'!W951))/2),SQRT(-'OddsRatio_working_3-way'!U951^3/27))</f>
        <v>#VALUE!</v>
      </c>
      <c r="Y951" s="11" t="e">
        <f>IF('OddsRatio_working_3-way'!W951&gt;=0,IF('OddsRatio_working_3-way'!V951+SQRT('OddsRatio_working_3-way'!W951)&gt;0,0,PI()),ACOS('OddsRatio_working_3-way'!V951/(2*'OddsRatio_working_3-way'!X951)))</f>
        <v>#VALUE!</v>
      </c>
      <c r="Z951" s="11" t="e">
        <f>'OddsRatio_working_3-way'!X951^(1/3)*COS('OddsRatio_working_3-way'!Y951/3)</f>
        <v>#VALUE!</v>
      </c>
      <c r="AA951" s="11" t="e">
        <f>'OddsRatio_working_3-way'!X951^(1/3)*COS(('OddsRatio_working_3-way'!Y951+2*PI())/3)</f>
        <v>#VALUE!</v>
      </c>
      <c r="AB951" s="11" t="e">
        <f>'OddsRatio_working_3-way'!X951^(1/3)*COS(('OddsRatio_working_3-way'!Y951+4*PI())/3)</f>
        <v>#VALUE!</v>
      </c>
      <c r="AC951" s="11" t="e">
        <f>'OddsRatio_working_3-way'!X951^(1/3)*SIN('OddsRatio_working_3-way'!Y951/3)</f>
        <v>#VALUE!</v>
      </c>
      <c r="AD951" s="11" t="e">
        <f>'OddsRatio_working_3-way'!X951^(1/3)*SIN(('OddsRatio_working_3-way'!Y951+2*PI())/3)</f>
        <v>#VALUE!</v>
      </c>
      <c r="AE951" s="11" t="e">
        <f>'OddsRatio_working_3-way'!X951^(1/3)*SIN(('OddsRatio_working_3-way'!Y951+4*PI())/3)</f>
        <v>#VALUE!</v>
      </c>
      <c r="AF951" s="11" t="e">
        <f>-'OddsRatio_working_3-way'!U951/(3*'OddsRatio_working_3-way'!X951^(1/3))*COS(('OddsRatio_working_3-way'!Y951)/3)</f>
        <v>#VALUE!</v>
      </c>
      <c r="AG951" s="11" t="e">
        <f>-'OddsRatio_working_3-way'!U951/(3*'OddsRatio_working_3-way'!X951^(1/3))*COS(('OddsRatio_working_3-way'!Y951+2*PI())/3)</f>
        <v>#VALUE!</v>
      </c>
      <c r="AH951" s="11" t="e">
        <f>-'OddsRatio_working_3-way'!U951/(3*'OddsRatio_working_3-way'!X951^(1/3))*COS(('OddsRatio_working_3-way'!Y951+4*PI())/3)</f>
        <v>#VALUE!</v>
      </c>
      <c r="AI951" s="11" t="e">
        <f>'OddsRatio_working_3-way'!U951/(3*'OddsRatio_working_3-way'!X951^(1/3))*SIN(('OddsRatio_working_3-way'!Y951)/3)</f>
        <v>#VALUE!</v>
      </c>
      <c r="AJ951" s="11" t="e">
        <f>'OddsRatio_working_3-way'!U951/(3*'OddsRatio_working_3-way'!X951^(1/3))*SIN(('OddsRatio_working_3-way'!Y951+2*PI())/3)</f>
        <v>#VALUE!</v>
      </c>
      <c r="AK951" s="11" t="e">
        <f>'OddsRatio_working_3-way'!U951/(3*'OddsRatio_working_3-way'!X951^(1/3))*SIN(('OddsRatio_working_3-way'!Y951+4*PI())/3)</f>
        <v>#VALUE!</v>
      </c>
      <c r="AL951" s="11" t="e">
        <f>'OddsRatio_working_3-way'!Z951+'OddsRatio_working_3-way'!AF951</f>
        <v>#VALUE!</v>
      </c>
      <c r="AM951" s="11" t="e">
        <f>'OddsRatio_working_3-way'!AA951+'OddsRatio_working_3-way'!AG951</f>
        <v>#VALUE!</v>
      </c>
      <c r="AN951" s="11" t="e">
        <f>'OddsRatio_working_3-way'!AB951+'OddsRatio_working_3-way'!AH951</f>
        <v>#VALUE!</v>
      </c>
      <c r="AO951" s="11" t="e">
        <f>'OddsRatio_working_3-way'!AC951+'OddsRatio_working_3-way'!AI951</f>
        <v>#VALUE!</v>
      </c>
      <c r="AP951" s="11" t="e">
        <f>'OddsRatio_working_3-way'!AD951+'OddsRatio_working_3-way'!AJ951</f>
        <v>#VALUE!</v>
      </c>
      <c r="AQ951" s="11" t="e">
        <f>'OddsRatio_working_3-way'!AE951+'OddsRatio_working_3-way'!AK951</f>
        <v>#VALUE!</v>
      </c>
      <c r="AR951" s="10" t="str">
        <f>IF(A951="","",IF(('OddsRatio_working_3-way'!X951=0),IF(Q951&gt;0,-Q951^(1/3),(-Q951)^(1/3)),'OddsRatio_working_3-way'!AL951-'OddsRatio_working_3-way'!R951/3))</f>
        <v/>
      </c>
      <c r="AS951" s="11" t="e">
        <f>IF(('OddsRatio_working_3-way'!X951=0),IF(Q951&gt;0,-Q951^(1/3),(-Q951)^(1/3)),'OddsRatio_working_3-way'!AM951-'OddsRatio_working_3-way'!R951/3)</f>
        <v>#VALUE!</v>
      </c>
      <c r="AT951" s="11" t="e">
        <f>IF(('OddsRatio_working_3-way'!X951=0),IF(Q951&gt;0,-Q951^(1/3),(-Q951)^(1/3)),'OddsRatio_working_3-way'!AN951-'OddsRatio_working_3-way'!R951/3)</f>
        <v>#VALUE!</v>
      </c>
      <c r="AU951" s="11" t="e">
        <f>IF(('OddsRatio_working_3-way'!X951=0),0,'OddsRatio_working_3-way'!AO951)</f>
        <v>#VALUE!</v>
      </c>
      <c r="AV951" s="11" t="e">
        <f>IF(('OddsRatio_working_3-way'!X951=0),0,'OddsRatio_working_3-way'!AP951)</f>
        <v>#VALUE!</v>
      </c>
      <c r="AW951" s="11" t="e">
        <f>IF(('OddsRatio_working_3-way'!X951=0),0,'OddsRatio_working_3-way'!AQ951)</f>
        <v>#VALUE!</v>
      </c>
    </row>
    <row r="952" spans="1:4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9" t="e">
        <f t="shared" si="195"/>
        <v>#VALUE!</v>
      </c>
      <c r="E952" s="9" t="e">
        <f t="shared" si="196"/>
        <v>#VALUE!</v>
      </c>
      <c r="F952" s="9" t="e">
        <f t="shared" si="197"/>
        <v>#VALUE!</v>
      </c>
      <c r="G952" s="9" t="str">
        <f t="shared" si="198"/>
        <v/>
      </c>
      <c r="H952" s="9" t="str">
        <f t="shared" si="199"/>
        <v/>
      </c>
      <c r="I952" s="9" t="str">
        <f t="shared" si="200"/>
        <v/>
      </c>
      <c r="J952" s="9" t="str">
        <f t="shared" si="201"/>
        <v/>
      </c>
      <c r="K952" s="11" t="e">
        <f t="shared" si="202"/>
        <v>#VALUE!</v>
      </c>
      <c r="L952" s="11" t="e">
        <f t="shared" si="203"/>
        <v>#VALUE!</v>
      </c>
      <c r="M952" s="11" t="e">
        <f t="shared" si="204"/>
        <v>#VALUE!</v>
      </c>
      <c r="N952" s="11" t="e">
        <f>'OddsRatio_working_3-way'!K952+'OddsRatio_working_3-way'!L952+'OddsRatio_working_3-way'!M952-('OddsRatio_working_3-way'!K952*'OddsRatio_working_3-way'!L952)-('OddsRatio_working_3-way'!K952*'OddsRatio_working_3-way'!M952)-('OddsRatio_working_3-way'!L952*'OddsRatio_working_3-way'!M952)+('OddsRatio_working_3-way'!K952*'OddsRatio_working_3-way'!L952*'OddsRatio_working_3-way'!M952)-1</f>
        <v>#VALUE!</v>
      </c>
      <c r="O952" s="11">
        <f>0</f>
        <v>0</v>
      </c>
      <c r="P952" s="11" t="e">
        <f>('OddsRatio_working_3-way'!K952*'OddsRatio_working_3-way'!L952)+('OddsRatio_working_3-way'!K952*'OddsRatio_working_3-way'!M952)+('OddsRatio_working_3-way'!L952*'OddsRatio_working_3-way'!M952)-(3*'OddsRatio_working_3-way'!K952*'OddsRatio_working_3-way'!L952*'OddsRatio_working_3-way'!M952)</f>
        <v>#VALUE!</v>
      </c>
      <c r="Q952" s="11" t="e">
        <f>2*'OddsRatio_working_3-way'!K952*'OddsRatio_working_3-way'!L952*'OddsRatio_working_3-way'!M952</f>
        <v>#VALUE!</v>
      </c>
      <c r="R952" s="11" t="e">
        <f t="shared" si="205"/>
        <v>#VALUE!</v>
      </c>
      <c r="S952" s="11" t="e">
        <f t="shared" si="206"/>
        <v>#VALUE!</v>
      </c>
      <c r="T952" s="11" t="e">
        <f t="shared" si="207"/>
        <v>#VALUE!</v>
      </c>
      <c r="U952" s="11" t="e">
        <f>'OddsRatio_working_3-way'!S952-'OddsRatio_working_3-way'!R952^2/3</f>
        <v>#VALUE!</v>
      </c>
      <c r="V952" s="11" t="e">
        <f>'OddsRatio_working_3-way'!S952*'OddsRatio_working_3-way'!R952/3-2*'OddsRatio_working_3-way'!R952^3/27-'OddsRatio_working_3-way'!T952</f>
        <v>#VALUE!</v>
      </c>
      <c r="W952" s="11" t="e">
        <f>'OddsRatio_working_3-way'!V952^2+4*'OddsRatio_working_3-way'!U952^3/27</f>
        <v>#VALUE!</v>
      </c>
      <c r="X952" s="11" t="e">
        <f>IF('OddsRatio_working_3-way'!W952&gt;0,IF(ABS('OddsRatio_working_3-way'!V952+SQRT('OddsRatio_working_3-way'!W952))/2&gt;0,ABS('OddsRatio_working_3-way'!V952+SQRT('OddsRatio_working_3-way'!W952))/2,ABS('OddsRatio_working_3-way'!V952-SQRT('OddsRatio_working_3-way'!W952))/2),SQRT(-'OddsRatio_working_3-way'!U952^3/27))</f>
        <v>#VALUE!</v>
      </c>
      <c r="Y952" s="11" t="e">
        <f>IF('OddsRatio_working_3-way'!W952&gt;=0,IF('OddsRatio_working_3-way'!V952+SQRT('OddsRatio_working_3-way'!W952)&gt;0,0,PI()),ACOS('OddsRatio_working_3-way'!V952/(2*'OddsRatio_working_3-way'!X952)))</f>
        <v>#VALUE!</v>
      </c>
      <c r="Z952" s="11" t="e">
        <f>'OddsRatio_working_3-way'!X952^(1/3)*COS('OddsRatio_working_3-way'!Y952/3)</f>
        <v>#VALUE!</v>
      </c>
      <c r="AA952" s="11" t="e">
        <f>'OddsRatio_working_3-way'!X952^(1/3)*COS(('OddsRatio_working_3-way'!Y952+2*PI())/3)</f>
        <v>#VALUE!</v>
      </c>
      <c r="AB952" s="11" t="e">
        <f>'OddsRatio_working_3-way'!X952^(1/3)*COS(('OddsRatio_working_3-way'!Y952+4*PI())/3)</f>
        <v>#VALUE!</v>
      </c>
      <c r="AC952" s="11" t="e">
        <f>'OddsRatio_working_3-way'!X952^(1/3)*SIN('OddsRatio_working_3-way'!Y952/3)</f>
        <v>#VALUE!</v>
      </c>
      <c r="AD952" s="11" t="e">
        <f>'OddsRatio_working_3-way'!X952^(1/3)*SIN(('OddsRatio_working_3-way'!Y952+2*PI())/3)</f>
        <v>#VALUE!</v>
      </c>
      <c r="AE952" s="11" t="e">
        <f>'OddsRatio_working_3-way'!X952^(1/3)*SIN(('OddsRatio_working_3-way'!Y952+4*PI())/3)</f>
        <v>#VALUE!</v>
      </c>
      <c r="AF952" s="11" t="e">
        <f>-'OddsRatio_working_3-way'!U952/(3*'OddsRatio_working_3-way'!X952^(1/3))*COS(('OddsRatio_working_3-way'!Y952)/3)</f>
        <v>#VALUE!</v>
      </c>
      <c r="AG952" s="11" t="e">
        <f>-'OddsRatio_working_3-way'!U952/(3*'OddsRatio_working_3-way'!X952^(1/3))*COS(('OddsRatio_working_3-way'!Y952+2*PI())/3)</f>
        <v>#VALUE!</v>
      </c>
      <c r="AH952" s="11" t="e">
        <f>-'OddsRatio_working_3-way'!U952/(3*'OddsRatio_working_3-way'!X952^(1/3))*COS(('OddsRatio_working_3-way'!Y952+4*PI())/3)</f>
        <v>#VALUE!</v>
      </c>
      <c r="AI952" s="11" t="e">
        <f>'OddsRatio_working_3-way'!U952/(3*'OddsRatio_working_3-way'!X952^(1/3))*SIN(('OddsRatio_working_3-way'!Y952)/3)</f>
        <v>#VALUE!</v>
      </c>
      <c r="AJ952" s="11" t="e">
        <f>'OddsRatio_working_3-way'!U952/(3*'OddsRatio_working_3-way'!X952^(1/3))*SIN(('OddsRatio_working_3-way'!Y952+2*PI())/3)</f>
        <v>#VALUE!</v>
      </c>
      <c r="AK952" s="11" t="e">
        <f>'OddsRatio_working_3-way'!U952/(3*'OddsRatio_working_3-way'!X952^(1/3))*SIN(('OddsRatio_working_3-way'!Y952+4*PI())/3)</f>
        <v>#VALUE!</v>
      </c>
      <c r="AL952" s="11" t="e">
        <f>'OddsRatio_working_3-way'!Z952+'OddsRatio_working_3-way'!AF952</f>
        <v>#VALUE!</v>
      </c>
      <c r="AM952" s="11" t="e">
        <f>'OddsRatio_working_3-way'!AA952+'OddsRatio_working_3-way'!AG952</f>
        <v>#VALUE!</v>
      </c>
      <c r="AN952" s="11" t="e">
        <f>'OddsRatio_working_3-way'!AB952+'OddsRatio_working_3-way'!AH952</f>
        <v>#VALUE!</v>
      </c>
      <c r="AO952" s="11" t="e">
        <f>'OddsRatio_working_3-way'!AC952+'OddsRatio_working_3-way'!AI952</f>
        <v>#VALUE!</v>
      </c>
      <c r="AP952" s="11" t="e">
        <f>'OddsRatio_working_3-way'!AD952+'OddsRatio_working_3-way'!AJ952</f>
        <v>#VALUE!</v>
      </c>
      <c r="AQ952" s="11" t="e">
        <f>'OddsRatio_working_3-way'!AE952+'OddsRatio_working_3-way'!AK952</f>
        <v>#VALUE!</v>
      </c>
      <c r="AR952" s="10" t="str">
        <f>IF(A952="","",IF(('OddsRatio_working_3-way'!X952=0),IF(Q952&gt;0,-Q952^(1/3),(-Q952)^(1/3)),'OddsRatio_working_3-way'!AL952-'OddsRatio_working_3-way'!R952/3))</f>
        <v/>
      </c>
      <c r="AS952" s="11" t="e">
        <f>IF(('OddsRatio_working_3-way'!X952=0),IF(Q952&gt;0,-Q952^(1/3),(-Q952)^(1/3)),'OddsRatio_working_3-way'!AM952-'OddsRatio_working_3-way'!R952/3)</f>
        <v>#VALUE!</v>
      </c>
      <c r="AT952" s="11" t="e">
        <f>IF(('OddsRatio_working_3-way'!X952=0),IF(Q952&gt;0,-Q952^(1/3),(-Q952)^(1/3)),'OddsRatio_working_3-way'!AN952-'OddsRatio_working_3-way'!R952/3)</f>
        <v>#VALUE!</v>
      </c>
      <c r="AU952" s="11" t="e">
        <f>IF(('OddsRatio_working_3-way'!X952=0),0,'OddsRatio_working_3-way'!AO952)</f>
        <v>#VALUE!</v>
      </c>
      <c r="AV952" s="11" t="e">
        <f>IF(('OddsRatio_working_3-way'!X952=0),0,'OddsRatio_working_3-way'!AP952)</f>
        <v>#VALUE!</v>
      </c>
      <c r="AW952" s="11" t="e">
        <f>IF(('OddsRatio_working_3-way'!X952=0),0,'OddsRatio_working_3-way'!AQ952)</f>
        <v>#VALUE!</v>
      </c>
    </row>
    <row r="953" spans="1:4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9" t="e">
        <f t="shared" si="195"/>
        <v>#VALUE!</v>
      </c>
      <c r="E953" s="9" t="e">
        <f t="shared" si="196"/>
        <v>#VALUE!</v>
      </c>
      <c r="F953" s="9" t="e">
        <f t="shared" si="197"/>
        <v>#VALUE!</v>
      </c>
      <c r="G953" s="9" t="str">
        <f t="shared" si="198"/>
        <v/>
      </c>
      <c r="H953" s="9" t="str">
        <f t="shared" si="199"/>
        <v/>
      </c>
      <c r="I953" s="9" t="str">
        <f t="shared" si="200"/>
        <v/>
      </c>
      <c r="J953" s="9" t="str">
        <f t="shared" si="201"/>
        <v/>
      </c>
      <c r="K953" s="11" t="e">
        <f t="shared" si="202"/>
        <v>#VALUE!</v>
      </c>
      <c r="L953" s="11" t="e">
        <f t="shared" si="203"/>
        <v>#VALUE!</v>
      </c>
      <c r="M953" s="11" t="e">
        <f t="shared" si="204"/>
        <v>#VALUE!</v>
      </c>
      <c r="N953" s="11" t="e">
        <f>'OddsRatio_working_3-way'!K953+'OddsRatio_working_3-way'!L953+'OddsRatio_working_3-way'!M953-('OddsRatio_working_3-way'!K953*'OddsRatio_working_3-way'!L953)-('OddsRatio_working_3-way'!K953*'OddsRatio_working_3-way'!M953)-('OddsRatio_working_3-way'!L953*'OddsRatio_working_3-way'!M953)+('OddsRatio_working_3-way'!K953*'OddsRatio_working_3-way'!L953*'OddsRatio_working_3-way'!M953)-1</f>
        <v>#VALUE!</v>
      </c>
      <c r="O953" s="11">
        <f>0</f>
        <v>0</v>
      </c>
      <c r="P953" s="11" t="e">
        <f>('OddsRatio_working_3-way'!K953*'OddsRatio_working_3-way'!L953)+('OddsRatio_working_3-way'!K953*'OddsRatio_working_3-way'!M953)+('OddsRatio_working_3-way'!L953*'OddsRatio_working_3-way'!M953)-(3*'OddsRatio_working_3-way'!K953*'OddsRatio_working_3-way'!L953*'OddsRatio_working_3-way'!M953)</f>
        <v>#VALUE!</v>
      </c>
      <c r="Q953" s="11" t="e">
        <f>2*'OddsRatio_working_3-way'!K953*'OddsRatio_working_3-way'!L953*'OddsRatio_working_3-way'!M953</f>
        <v>#VALUE!</v>
      </c>
      <c r="R953" s="11" t="e">
        <f t="shared" si="205"/>
        <v>#VALUE!</v>
      </c>
      <c r="S953" s="11" t="e">
        <f t="shared" si="206"/>
        <v>#VALUE!</v>
      </c>
      <c r="T953" s="11" t="e">
        <f t="shared" si="207"/>
        <v>#VALUE!</v>
      </c>
      <c r="U953" s="11" t="e">
        <f>'OddsRatio_working_3-way'!S953-'OddsRatio_working_3-way'!R953^2/3</f>
        <v>#VALUE!</v>
      </c>
      <c r="V953" s="11" t="e">
        <f>'OddsRatio_working_3-way'!S953*'OddsRatio_working_3-way'!R953/3-2*'OddsRatio_working_3-way'!R953^3/27-'OddsRatio_working_3-way'!T953</f>
        <v>#VALUE!</v>
      </c>
      <c r="W953" s="11" t="e">
        <f>'OddsRatio_working_3-way'!V953^2+4*'OddsRatio_working_3-way'!U953^3/27</f>
        <v>#VALUE!</v>
      </c>
      <c r="X953" s="11" t="e">
        <f>IF('OddsRatio_working_3-way'!W953&gt;0,IF(ABS('OddsRatio_working_3-way'!V953+SQRT('OddsRatio_working_3-way'!W953))/2&gt;0,ABS('OddsRatio_working_3-way'!V953+SQRT('OddsRatio_working_3-way'!W953))/2,ABS('OddsRatio_working_3-way'!V953-SQRT('OddsRatio_working_3-way'!W953))/2),SQRT(-'OddsRatio_working_3-way'!U953^3/27))</f>
        <v>#VALUE!</v>
      </c>
      <c r="Y953" s="11" t="e">
        <f>IF('OddsRatio_working_3-way'!W953&gt;=0,IF('OddsRatio_working_3-way'!V953+SQRT('OddsRatio_working_3-way'!W953)&gt;0,0,PI()),ACOS('OddsRatio_working_3-way'!V953/(2*'OddsRatio_working_3-way'!X953)))</f>
        <v>#VALUE!</v>
      </c>
      <c r="Z953" s="11" t="e">
        <f>'OddsRatio_working_3-way'!X953^(1/3)*COS('OddsRatio_working_3-way'!Y953/3)</f>
        <v>#VALUE!</v>
      </c>
      <c r="AA953" s="11" t="e">
        <f>'OddsRatio_working_3-way'!X953^(1/3)*COS(('OddsRatio_working_3-way'!Y953+2*PI())/3)</f>
        <v>#VALUE!</v>
      </c>
      <c r="AB953" s="11" t="e">
        <f>'OddsRatio_working_3-way'!X953^(1/3)*COS(('OddsRatio_working_3-way'!Y953+4*PI())/3)</f>
        <v>#VALUE!</v>
      </c>
      <c r="AC953" s="11" t="e">
        <f>'OddsRatio_working_3-way'!X953^(1/3)*SIN('OddsRatio_working_3-way'!Y953/3)</f>
        <v>#VALUE!</v>
      </c>
      <c r="AD953" s="11" t="e">
        <f>'OddsRatio_working_3-way'!X953^(1/3)*SIN(('OddsRatio_working_3-way'!Y953+2*PI())/3)</f>
        <v>#VALUE!</v>
      </c>
      <c r="AE953" s="11" t="e">
        <f>'OddsRatio_working_3-way'!X953^(1/3)*SIN(('OddsRatio_working_3-way'!Y953+4*PI())/3)</f>
        <v>#VALUE!</v>
      </c>
      <c r="AF953" s="11" t="e">
        <f>-'OddsRatio_working_3-way'!U953/(3*'OddsRatio_working_3-way'!X953^(1/3))*COS(('OddsRatio_working_3-way'!Y953)/3)</f>
        <v>#VALUE!</v>
      </c>
      <c r="AG953" s="11" t="e">
        <f>-'OddsRatio_working_3-way'!U953/(3*'OddsRatio_working_3-way'!X953^(1/3))*COS(('OddsRatio_working_3-way'!Y953+2*PI())/3)</f>
        <v>#VALUE!</v>
      </c>
      <c r="AH953" s="11" t="e">
        <f>-'OddsRatio_working_3-way'!U953/(3*'OddsRatio_working_3-way'!X953^(1/3))*COS(('OddsRatio_working_3-way'!Y953+4*PI())/3)</f>
        <v>#VALUE!</v>
      </c>
      <c r="AI953" s="11" t="e">
        <f>'OddsRatio_working_3-way'!U953/(3*'OddsRatio_working_3-way'!X953^(1/3))*SIN(('OddsRatio_working_3-way'!Y953)/3)</f>
        <v>#VALUE!</v>
      </c>
      <c r="AJ953" s="11" t="e">
        <f>'OddsRatio_working_3-way'!U953/(3*'OddsRatio_working_3-way'!X953^(1/3))*SIN(('OddsRatio_working_3-way'!Y953+2*PI())/3)</f>
        <v>#VALUE!</v>
      </c>
      <c r="AK953" s="11" t="e">
        <f>'OddsRatio_working_3-way'!U953/(3*'OddsRatio_working_3-way'!X953^(1/3))*SIN(('OddsRatio_working_3-way'!Y953+4*PI())/3)</f>
        <v>#VALUE!</v>
      </c>
      <c r="AL953" s="11" t="e">
        <f>'OddsRatio_working_3-way'!Z953+'OddsRatio_working_3-way'!AF953</f>
        <v>#VALUE!</v>
      </c>
      <c r="AM953" s="11" t="e">
        <f>'OddsRatio_working_3-way'!AA953+'OddsRatio_working_3-way'!AG953</f>
        <v>#VALUE!</v>
      </c>
      <c r="AN953" s="11" t="e">
        <f>'OddsRatio_working_3-way'!AB953+'OddsRatio_working_3-way'!AH953</f>
        <v>#VALUE!</v>
      </c>
      <c r="AO953" s="11" t="e">
        <f>'OddsRatio_working_3-way'!AC953+'OddsRatio_working_3-way'!AI953</f>
        <v>#VALUE!</v>
      </c>
      <c r="AP953" s="11" t="e">
        <f>'OddsRatio_working_3-way'!AD953+'OddsRatio_working_3-way'!AJ953</f>
        <v>#VALUE!</v>
      </c>
      <c r="AQ953" s="11" t="e">
        <f>'OddsRatio_working_3-way'!AE953+'OddsRatio_working_3-way'!AK953</f>
        <v>#VALUE!</v>
      </c>
      <c r="AR953" s="10" t="str">
        <f>IF(A953="","",IF(('OddsRatio_working_3-way'!X953=0),IF(Q953&gt;0,-Q953^(1/3),(-Q953)^(1/3)),'OddsRatio_working_3-way'!AL953-'OddsRatio_working_3-way'!R953/3))</f>
        <v/>
      </c>
      <c r="AS953" s="11" t="e">
        <f>IF(('OddsRatio_working_3-way'!X953=0),IF(Q953&gt;0,-Q953^(1/3),(-Q953)^(1/3)),'OddsRatio_working_3-way'!AM953-'OddsRatio_working_3-way'!R953/3)</f>
        <v>#VALUE!</v>
      </c>
      <c r="AT953" s="11" t="e">
        <f>IF(('OddsRatio_working_3-way'!X953=0),IF(Q953&gt;0,-Q953^(1/3),(-Q953)^(1/3)),'OddsRatio_working_3-way'!AN953-'OddsRatio_working_3-way'!R953/3)</f>
        <v>#VALUE!</v>
      </c>
      <c r="AU953" s="11" t="e">
        <f>IF(('OddsRatio_working_3-way'!X953=0),0,'OddsRatio_working_3-way'!AO953)</f>
        <v>#VALUE!</v>
      </c>
      <c r="AV953" s="11" t="e">
        <f>IF(('OddsRatio_working_3-way'!X953=0),0,'OddsRatio_working_3-way'!AP953)</f>
        <v>#VALUE!</v>
      </c>
      <c r="AW953" s="11" t="e">
        <f>IF(('OddsRatio_working_3-way'!X953=0),0,'OddsRatio_working_3-way'!AQ953)</f>
        <v>#VALUE!</v>
      </c>
    </row>
    <row r="954" spans="1:4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9" t="e">
        <f t="shared" si="195"/>
        <v>#VALUE!</v>
      </c>
      <c r="E954" s="9" t="e">
        <f t="shared" si="196"/>
        <v>#VALUE!</v>
      </c>
      <c r="F954" s="9" t="e">
        <f t="shared" si="197"/>
        <v>#VALUE!</v>
      </c>
      <c r="G954" s="9" t="str">
        <f t="shared" si="198"/>
        <v/>
      </c>
      <c r="H954" s="9" t="str">
        <f t="shared" si="199"/>
        <v/>
      </c>
      <c r="I954" s="9" t="str">
        <f t="shared" si="200"/>
        <v/>
      </c>
      <c r="J954" s="9" t="str">
        <f t="shared" si="201"/>
        <v/>
      </c>
      <c r="K954" s="11" t="e">
        <f t="shared" si="202"/>
        <v>#VALUE!</v>
      </c>
      <c r="L954" s="11" t="e">
        <f t="shared" si="203"/>
        <v>#VALUE!</v>
      </c>
      <c r="M954" s="11" t="e">
        <f t="shared" si="204"/>
        <v>#VALUE!</v>
      </c>
      <c r="N954" s="11" t="e">
        <f>'OddsRatio_working_3-way'!K954+'OddsRatio_working_3-way'!L954+'OddsRatio_working_3-way'!M954-('OddsRatio_working_3-way'!K954*'OddsRatio_working_3-way'!L954)-('OddsRatio_working_3-way'!K954*'OddsRatio_working_3-way'!M954)-('OddsRatio_working_3-way'!L954*'OddsRatio_working_3-way'!M954)+('OddsRatio_working_3-way'!K954*'OddsRatio_working_3-way'!L954*'OddsRatio_working_3-way'!M954)-1</f>
        <v>#VALUE!</v>
      </c>
      <c r="O954" s="11">
        <f>0</f>
        <v>0</v>
      </c>
      <c r="P954" s="11" t="e">
        <f>('OddsRatio_working_3-way'!K954*'OddsRatio_working_3-way'!L954)+('OddsRatio_working_3-way'!K954*'OddsRatio_working_3-way'!M954)+('OddsRatio_working_3-way'!L954*'OddsRatio_working_3-way'!M954)-(3*'OddsRatio_working_3-way'!K954*'OddsRatio_working_3-way'!L954*'OddsRatio_working_3-way'!M954)</f>
        <v>#VALUE!</v>
      </c>
      <c r="Q954" s="11" t="e">
        <f>2*'OddsRatio_working_3-way'!K954*'OddsRatio_working_3-way'!L954*'OddsRatio_working_3-way'!M954</f>
        <v>#VALUE!</v>
      </c>
      <c r="R954" s="11" t="e">
        <f t="shared" si="205"/>
        <v>#VALUE!</v>
      </c>
      <c r="S954" s="11" t="e">
        <f t="shared" si="206"/>
        <v>#VALUE!</v>
      </c>
      <c r="T954" s="11" t="e">
        <f t="shared" si="207"/>
        <v>#VALUE!</v>
      </c>
      <c r="U954" s="11" t="e">
        <f>'OddsRatio_working_3-way'!S954-'OddsRatio_working_3-way'!R954^2/3</f>
        <v>#VALUE!</v>
      </c>
      <c r="V954" s="11" t="e">
        <f>'OddsRatio_working_3-way'!S954*'OddsRatio_working_3-way'!R954/3-2*'OddsRatio_working_3-way'!R954^3/27-'OddsRatio_working_3-way'!T954</f>
        <v>#VALUE!</v>
      </c>
      <c r="W954" s="11" t="e">
        <f>'OddsRatio_working_3-way'!V954^2+4*'OddsRatio_working_3-way'!U954^3/27</f>
        <v>#VALUE!</v>
      </c>
      <c r="X954" s="11" t="e">
        <f>IF('OddsRatio_working_3-way'!W954&gt;0,IF(ABS('OddsRatio_working_3-way'!V954+SQRT('OddsRatio_working_3-way'!W954))/2&gt;0,ABS('OddsRatio_working_3-way'!V954+SQRT('OddsRatio_working_3-way'!W954))/2,ABS('OddsRatio_working_3-way'!V954-SQRT('OddsRatio_working_3-way'!W954))/2),SQRT(-'OddsRatio_working_3-way'!U954^3/27))</f>
        <v>#VALUE!</v>
      </c>
      <c r="Y954" s="11" t="e">
        <f>IF('OddsRatio_working_3-way'!W954&gt;=0,IF('OddsRatio_working_3-way'!V954+SQRT('OddsRatio_working_3-way'!W954)&gt;0,0,PI()),ACOS('OddsRatio_working_3-way'!V954/(2*'OddsRatio_working_3-way'!X954)))</f>
        <v>#VALUE!</v>
      </c>
      <c r="Z954" s="11" t="e">
        <f>'OddsRatio_working_3-way'!X954^(1/3)*COS('OddsRatio_working_3-way'!Y954/3)</f>
        <v>#VALUE!</v>
      </c>
      <c r="AA954" s="11" t="e">
        <f>'OddsRatio_working_3-way'!X954^(1/3)*COS(('OddsRatio_working_3-way'!Y954+2*PI())/3)</f>
        <v>#VALUE!</v>
      </c>
      <c r="AB954" s="11" t="e">
        <f>'OddsRatio_working_3-way'!X954^(1/3)*COS(('OddsRatio_working_3-way'!Y954+4*PI())/3)</f>
        <v>#VALUE!</v>
      </c>
      <c r="AC954" s="11" t="e">
        <f>'OddsRatio_working_3-way'!X954^(1/3)*SIN('OddsRatio_working_3-way'!Y954/3)</f>
        <v>#VALUE!</v>
      </c>
      <c r="AD954" s="11" t="e">
        <f>'OddsRatio_working_3-way'!X954^(1/3)*SIN(('OddsRatio_working_3-way'!Y954+2*PI())/3)</f>
        <v>#VALUE!</v>
      </c>
      <c r="AE954" s="11" t="e">
        <f>'OddsRatio_working_3-way'!X954^(1/3)*SIN(('OddsRatio_working_3-way'!Y954+4*PI())/3)</f>
        <v>#VALUE!</v>
      </c>
      <c r="AF954" s="11" t="e">
        <f>-'OddsRatio_working_3-way'!U954/(3*'OddsRatio_working_3-way'!X954^(1/3))*COS(('OddsRatio_working_3-way'!Y954)/3)</f>
        <v>#VALUE!</v>
      </c>
      <c r="AG954" s="11" t="e">
        <f>-'OddsRatio_working_3-way'!U954/(3*'OddsRatio_working_3-way'!X954^(1/3))*COS(('OddsRatio_working_3-way'!Y954+2*PI())/3)</f>
        <v>#VALUE!</v>
      </c>
      <c r="AH954" s="11" t="e">
        <f>-'OddsRatio_working_3-way'!U954/(3*'OddsRatio_working_3-way'!X954^(1/3))*COS(('OddsRatio_working_3-way'!Y954+4*PI())/3)</f>
        <v>#VALUE!</v>
      </c>
      <c r="AI954" s="11" t="e">
        <f>'OddsRatio_working_3-way'!U954/(3*'OddsRatio_working_3-way'!X954^(1/3))*SIN(('OddsRatio_working_3-way'!Y954)/3)</f>
        <v>#VALUE!</v>
      </c>
      <c r="AJ954" s="11" t="e">
        <f>'OddsRatio_working_3-way'!U954/(3*'OddsRatio_working_3-way'!X954^(1/3))*SIN(('OddsRatio_working_3-way'!Y954+2*PI())/3)</f>
        <v>#VALUE!</v>
      </c>
      <c r="AK954" s="11" t="e">
        <f>'OddsRatio_working_3-way'!U954/(3*'OddsRatio_working_3-way'!X954^(1/3))*SIN(('OddsRatio_working_3-way'!Y954+4*PI())/3)</f>
        <v>#VALUE!</v>
      </c>
      <c r="AL954" s="11" t="e">
        <f>'OddsRatio_working_3-way'!Z954+'OddsRatio_working_3-way'!AF954</f>
        <v>#VALUE!</v>
      </c>
      <c r="AM954" s="11" t="e">
        <f>'OddsRatio_working_3-way'!AA954+'OddsRatio_working_3-way'!AG954</f>
        <v>#VALUE!</v>
      </c>
      <c r="AN954" s="11" t="e">
        <f>'OddsRatio_working_3-way'!AB954+'OddsRatio_working_3-way'!AH954</f>
        <v>#VALUE!</v>
      </c>
      <c r="AO954" s="11" t="e">
        <f>'OddsRatio_working_3-way'!AC954+'OddsRatio_working_3-way'!AI954</f>
        <v>#VALUE!</v>
      </c>
      <c r="AP954" s="11" t="e">
        <f>'OddsRatio_working_3-way'!AD954+'OddsRatio_working_3-way'!AJ954</f>
        <v>#VALUE!</v>
      </c>
      <c r="AQ954" s="11" t="e">
        <f>'OddsRatio_working_3-way'!AE954+'OddsRatio_working_3-way'!AK954</f>
        <v>#VALUE!</v>
      </c>
      <c r="AR954" s="10" t="str">
        <f>IF(A954="","",IF(('OddsRatio_working_3-way'!X954=0),IF(Q954&gt;0,-Q954^(1/3),(-Q954)^(1/3)),'OddsRatio_working_3-way'!AL954-'OddsRatio_working_3-way'!R954/3))</f>
        <v/>
      </c>
      <c r="AS954" s="11" t="e">
        <f>IF(('OddsRatio_working_3-way'!X954=0),IF(Q954&gt;0,-Q954^(1/3),(-Q954)^(1/3)),'OddsRatio_working_3-way'!AM954-'OddsRatio_working_3-way'!R954/3)</f>
        <v>#VALUE!</v>
      </c>
      <c r="AT954" s="11" t="e">
        <f>IF(('OddsRatio_working_3-way'!X954=0),IF(Q954&gt;0,-Q954^(1/3),(-Q954)^(1/3)),'OddsRatio_working_3-way'!AN954-'OddsRatio_working_3-way'!R954/3)</f>
        <v>#VALUE!</v>
      </c>
      <c r="AU954" s="11" t="e">
        <f>IF(('OddsRatio_working_3-way'!X954=0),0,'OddsRatio_working_3-way'!AO954)</f>
        <v>#VALUE!</v>
      </c>
      <c r="AV954" s="11" t="e">
        <f>IF(('OddsRatio_working_3-way'!X954=0),0,'OddsRatio_working_3-way'!AP954)</f>
        <v>#VALUE!</v>
      </c>
      <c r="AW954" s="11" t="e">
        <f>IF(('OddsRatio_working_3-way'!X954=0),0,'OddsRatio_working_3-way'!AQ954)</f>
        <v>#VALUE!</v>
      </c>
    </row>
    <row r="955" spans="1:4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9" t="e">
        <f t="shared" si="195"/>
        <v>#VALUE!</v>
      </c>
      <c r="E955" s="9" t="e">
        <f t="shared" si="196"/>
        <v>#VALUE!</v>
      </c>
      <c r="F955" s="9" t="e">
        <f t="shared" si="197"/>
        <v>#VALUE!</v>
      </c>
      <c r="G955" s="9" t="str">
        <f t="shared" si="198"/>
        <v/>
      </c>
      <c r="H955" s="9" t="str">
        <f t="shared" si="199"/>
        <v/>
      </c>
      <c r="I955" s="9" t="str">
        <f t="shared" si="200"/>
        <v/>
      </c>
      <c r="J955" s="9" t="str">
        <f t="shared" si="201"/>
        <v/>
      </c>
      <c r="K955" s="11" t="e">
        <f t="shared" si="202"/>
        <v>#VALUE!</v>
      </c>
      <c r="L955" s="11" t="e">
        <f t="shared" si="203"/>
        <v>#VALUE!</v>
      </c>
      <c r="M955" s="11" t="e">
        <f t="shared" si="204"/>
        <v>#VALUE!</v>
      </c>
      <c r="N955" s="11" t="e">
        <f>'OddsRatio_working_3-way'!K955+'OddsRatio_working_3-way'!L955+'OddsRatio_working_3-way'!M955-('OddsRatio_working_3-way'!K955*'OddsRatio_working_3-way'!L955)-('OddsRatio_working_3-way'!K955*'OddsRatio_working_3-way'!M955)-('OddsRatio_working_3-way'!L955*'OddsRatio_working_3-way'!M955)+('OddsRatio_working_3-way'!K955*'OddsRatio_working_3-way'!L955*'OddsRatio_working_3-way'!M955)-1</f>
        <v>#VALUE!</v>
      </c>
      <c r="O955" s="11">
        <f>0</f>
        <v>0</v>
      </c>
      <c r="P955" s="11" t="e">
        <f>('OddsRatio_working_3-way'!K955*'OddsRatio_working_3-way'!L955)+('OddsRatio_working_3-way'!K955*'OddsRatio_working_3-way'!M955)+('OddsRatio_working_3-way'!L955*'OddsRatio_working_3-way'!M955)-(3*'OddsRatio_working_3-way'!K955*'OddsRatio_working_3-way'!L955*'OddsRatio_working_3-way'!M955)</f>
        <v>#VALUE!</v>
      </c>
      <c r="Q955" s="11" t="e">
        <f>2*'OddsRatio_working_3-way'!K955*'OddsRatio_working_3-way'!L955*'OddsRatio_working_3-way'!M955</f>
        <v>#VALUE!</v>
      </c>
      <c r="R955" s="11" t="e">
        <f t="shared" si="205"/>
        <v>#VALUE!</v>
      </c>
      <c r="S955" s="11" t="e">
        <f t="shared" si="206"/>
        <v>#VALUE!</v>
      </c>
      <c r="T955" s="11" t="e">
        <f t="shared" si="207"/>
        <v>#VALUE!</v>
      </c>
      <c r="U955" s="11" t="e">
        <f>'OddsRatio_working_3-way'!S955-'OddsRatio_working_3-way'!R955^2/3</f>
        <v>#VALUE!</v>
      </c>
      <c r="V955" s="11" t="e">
        <f>'OddsRatio_working_3-way'!S955*'OddsRatio_working_3-way'!R955/3-2*'OddsRatio_working_3-way'!R955^3/27-'OddsRatio_working_3-way'!T955</f>
        <v>#VALUE!</v>
      </c>
      <c r="W955" s="11" t="e">
        <f>'OddsRatio_working_3-way'!V955^2+4*'OddsRatio_working_3-way'!U955^3/27</f>
        <v>#VALUE!</v>
      </c>
      <c r="X955" s="11" t="e">
        <f>IF('OddsRatio_working_3-way'!W955&gt;0,IF(ABS('OddsRatio_working_3-way'!V955+SQRT('OddsRatio_working_3-way'!W955))/2&gt;0,ABS('OddsRatio_working_3-way'!V955+SQRT('OddsRatio_working_3-way'!W955))/2,ABS('OddsRatio_working_3-way'!V955-SQRT('OddsRatio_working_3-way'!W955))/2),SQRT(-'OddsRatio_working_3-way'!U955^3/27))</f>
        <v>#VALUE!</v>
      </c>
      <c r="Y955" s="11" t="e">
        <f>IF('OddsRatio_working_3-way'!W955&gt;=0,IF('OddsRatio_working_3-way'!V955+SQRT('OddsRatio_working_3-way'!W955)&gt;0,0,PI()),ACOS('OddsRatio_working_3-way'!V955/(2*'OddsRatio_working_3-way'!X955)))</f>
        <v>#VALUE!</v>
      </c>
      <c r="Z955" s="11" t="e">
        <f>'OddsRatio_working_3-way'!X955^(1/3)*COS('OddsRatio_working_3-way'!Y955/3)</f>
        <v>#VALUE!</v>
      </c>
      <c r="AA955" s="11" t="e">
        <f>'OddsRatio_working_3-way'!X955^(1/3)*COS(('OddsRatio_working_3-way'!Y955+2*PI())/3)</f>
        <v>#VALUE!</v>
      </c>
      <c r="AB955" s="11" t="e">
        <f>'OddsRatio_working_3-way'!X955^(1/3)*COS(('OddsRatio_working_3-way'!Y955+4*PI())/3)</f>
        <v>#VALUE!</v>
      </c>
      <c r="AC955" s="11" t="e">
        <f>'OddsRatio_working_3-way'!X955^(1/3)*SIN('OddsRatio_working_3-way'!Y955/3)</f>
        <v>#VALUE!</v>
      </c>
      <c r="AD955" s="11" t="e">
        <f>'OddsRatio_working_3-way'!X955^(1/3)*SIN(('OddsRatio_working_3-way'!Y955+2*PI())/3)</f>
        <v>#VALUE!</v>
      </c>
      <c r="AE955" s="11" t="e">
        <f>'OddsRatio_working_3-way'!X955^(1/3)*SIN(('OddsRatio_working_3-way'!Y955+4*PI())/3)</f>
        <v>#VALUE!</v>
      </c>
      <c r="AF955" s="11" t="e">
        <f>-'OddsRatio_working_3-way'!U955/(3*'OddsRatio_working_3-way'!X955^(1/3))*COS(('OddsRatio_working_3-way'!Y955)/3)</f>
        <v>#VALUE!</v>
      </c>
      <c r="AG955" s="11" t="e">
        <f>-'OddsRatio_working_3-way'!U955/(3*'OddsRatio_working_3-way'!X955^(1/3))*COS(('OddsRatio_working_3-way'!Y955+2*PI())/3)</f>
        <v>#VALUE!</v>
      </c>
      <c r="AH955" s="11" t="e">
        <f>-'OddsRatio_working_3-way'!U955/(3*'OddsRatio_working_3-way'!X955^(1/3))*COS(('OddsRatio_working_3-way'!Y955+4*PI())/3)</f>
        <v>#VALUE!</v>
      </c>
      <c r="AI955" s="11" t="e">
        <f>'OddsRatio_working_3-way'!U955/(3*'OddsRatio_working_3-way'!X955^(1/3))*SIN(('OddsRatio_working_3-way'!Y955)/3)</f>
        <v>#VALUE!</v>
      </c>
      <c r="AJ955" s="11" t="e">
        <f>'OddsRatio_working_3-way'!U955/(3*'OddsRatio_working_3-way'!X955^(1/3))*SIN(('OddsRatio_working_3-way'!Y955+2*PI())/3)</f>
        <v>#VALUE!</v>
      </c>
      <c r="AK955" s="11" t="e">
        <f>'OddsRatio_working_3-way'!U955/(3*'OddsRatio_working_3-way'!X955^(1/3))*SIN(('OddsRatio_working_3-way'!Y955+4*PI())/3)</f>
        <v>#VALUE!</v>
      </c>
      <c r="AL955" s="11" t="e">
        <f>'OddsRatio_working_3-way'!Z955+'OddsRatio_working_3-way'!AF955</f>
        <v>#VALUE!</v>
      </c>
      <c r="AM955" s="11" t="e">
        <f>'OddsRatio_working_3-way'!AA955+'OddsRatio_working_3-way'!AG955</f>
        <v>#VALUE!</v>
      </c>
      <c r="AN955" s="11" t="e">
        <f>'OddsRatio_working_3-way'!AB955+'OddsRatio_working_3-way'!AH955</f>
        <v>#VALUE!</v>
      </c>
      <c r="AO955" s="11" t="e">
        <f>'OddsRatio_working_3-way'!AC955+'OddsRatio_working_3-way'!AI955</f>
        <v>#VALUE!</v>
      </c>
      <c r="AP955" s="11" t="e">
        <f>'OddsRatio_working_3-way'!AD955+'OddsRatio_working_3-way'!AJ955</f>
        <v>#VALUE!</v>
      </c>
      <c r="AQ955" s="11" t="e">
        <f>'OddsRatio_working_3-way'!AE955+'OddsRatio_working_3-way'!AK955</f>
        <v>#VALUE!</v>
      </c>
      <c r="AR955" s="10" t="str">
        <f>IF(A955="","",IF(('OddsRatio_working_3-way'!X955=0),IF(Q955&gt;0,-Q955^(1/3),(-Q955)^(1/3)),'OddsRatio_working_3-way'!AL955-'OddsRatio_working_3-way'!R955/3))</f>
        <v/>
      </c>
      <c r="AS955" s="11" t="e">
        <f>IF(('OddsRatio_working_3-way'!X955=0),IF(Q955&gt;0,-Q955^(1/3),(-Q955)^(1/3)),'OddsRatio_working_3-way'!AM955-'OddsRatio_working_3-way'!R955/3)</f>
        <v>#VALUE!</v>
      </c>
      <c r="AT955" s="11" t="e">
        <f>IF(('OddsRatio_working_3-way'!X955=0),IF(Q955&gt;0,-Q955^(1/3),(-Q955)^(1/3)),'OddsRatio_working_3-way'!AN955-'OddsRatio_working_3-way'!R955/3)</f>
        <v>#VALUE!</v>
      </c>
      <c r="AU955" s="11" t="e">
        <f>IF(('OddsRatio_working_3-way'!X955=0),0,'OddsRatio_working_3-way'!AO955)</f>
        <v>#VALUE!</v>
      </c>
      <c r="AV955" s="11" t="e">
        <f>IF(('OddsRatio_working_3-way'!X955=0),0,'OddsRatio_working_3-way'!AP955)</f>
        <v>#VALUE!</v>
      </c>
      <c r="AW955" s="11" t="e">
        <f>IF(('OddsRatio_working_3-way'!X955=0),0,'OddsRatio_working_3-way'!AQ955)</f>
        <v>#VALUE!</v>
      </c>
    </row>
    <row r="956" spans="1:4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9" t="e">
        <f t="shared" si="195"/>
        <v>#VALUE!</v>
      </c>
      <c r="E956" s="9" t="e">
        <f t="shared" si="196"/>
        <v>#VALUE!</v>
      </c>
      <c r="F956" s="9" t="e">
        <f t="shared" si="197"/>
        <v>#VALUE!</v>
      </c>
      <c r="G956" s="9" t="str">
        <f t="shared" si="198"/>
        <v/>
      </c>
      <c r="H956" s="9" t="str">
        <f t="shared" si="199"/>
        <v/>
      </c>
      <c r="I956" s="9" t="str">
        <f t="shared" si="200"/>
        <v/>
      </c>
      <c r="J956" s="9" t="str">
        <f t="shared" si="201"/>
        <v/>
      </c>
      <c r="K956" s="11" t="e">
        <f t="shared" si="202"/>
        <v>#VALUE!</v>
      </c>
      <c r="L956" s="11" t="e">
        <f t="shared" si="203"/>
        <v>#VALUE!</v>
      </c>
      <c r="M956" s="11" t="e">
        <f t="shared" si="204"/>
        <v>#VALUE!</v>
      </c>
      <c r="N956" s="11" t="e">
        <f>'OddsRatio_working_3-way'!K956+'OddsRatio_working_3-way'!L956+'OddsRatio_working_3-way'!M956-('OddsRatio_working_3-way'!K956*'OddsRatio_working_3-way'!L956)-('OddsRatio_working_3-way'!K956*'OddsRatio_working_3-way'!M956)-('OddsRatio_working_3-way'!L956*'OddsRatio_working_3-way'!M956)+('OddsRatio_working_3-way'!K956*'OddsRatio_working_3-way'!L956*'OddsRatio_working_3-way'!M956)-1</f>
        <v>#VALUE!</v>
      </c>
      <c r="O956" s="11">
        <f>0</f>
        <v>0</v>
      </c>
      <c r="P956" s="11" t="e">
        <f>('OddsRatio_working_3-way'!K956*'OddsRatio_working_3-way'!L956)+('OddsRatio_working_3-way'!K956*'OddsRatio_working_3-way'!M956)+('OddsRatio_working_3-way'!L956*'OddsRatio_working_3-way'!M956)-(3*'OddsRatio_working_3-way'!K956*'OddsRatio_working_3-way'!L956*'OddsRatio_working_3-way'!M956)</f>
        <v>#VALUE!</v>
      </c>
      <c r="Q956" s="11" t="e">
        <f>2*'OddsRatio_working_3-way'!K956*'OddsRatio_working_3-way'!L956*'OddsRatio_working_3-way'!M956</f>
        <v>#VALUE!</v>
      </c>
      <c r="R956" s="11" t="e">
        <f t="shared" si="205"/>
        <v>#VALUE!</v>
      </c>
      <c r="S956" s="11" t="e">
        <f t="shared" si="206"/>
        <v>#VALUE!</v>
      </c>
      <c r="T956" s="11" t="e">
        <f t="shared" si="207"/>
        <v>#VALUE!</v>
      </c>
      <c r="U956" s="11" t="e">
        <f>'OddsRatio_working_3-way'!S956-'OddsRatio_working_3-way'!R956^2/3</f>
        <v>#VALUE!</v>
      </c>
      <c r="V956" s="11" t="e">
        <f>'OddsRatio_working_3-way'!S956*'OddsRatio_working_3-way'!R956/3-2*'OddsRatio_working_3-way'!R956^3/27-'OddsRatio_working_3-way'!T956</f>
        <v>#VALUE!</v>
      </c>
      <c r="W956" s="11" t="e">
        <f>'OddsRatio_working_3-way'!V956^2+4*'OddsRatio_working_3-way'!U956^3/27</f>
        <v>#VALUE!</v>
      </c>
      <c r="X956" s="11" t="e">
        <f>IF('OddsRatio_working_3-way'!W956&gt;0,IF(ABS('OddsRatio_working_3-way'!V956+SQRT('OddsRatio_working_3-way'!W956))/2&gt;0,ABS('OddsRatio_working_3-way'!V956+SQRT('OddsRatio_working_3-way'!W956))/2,ABS('OddsRatio_working_3-way'!V956-SQRT('OddsRatio_working_3-way'!W956))/2),SQRT(-'OddsRatio_working_3-way'!U956^3/27))</f>
        <v>#VALUE!</v>
      </c>
      <c r="Y956" s="11" t="e">
        <f>IF('OddsRatio_working_3-way'!W956&gt;=0,IF('OddsRatio_working_3-way'!V956+SQRT('OddsRatio_working_3-way'!W956)&gt;0,0,PI()),ACOS('OddsRatio_working_3-way'!V956/(2*'OddsRatio_working_3-way'!X956)))</f>
        <v>#VALUE!</v>
      </c>
      <c r="Z956" s="11" t="e">
        <f>'OddsRatio_working_3-way'!X956^(1/3)*COS('OddsRatio_working_3-way'!Y956/3)</f>
        <v>#VALUE!</v>
      </c>
      <c r="AA956" s="11" t="e">
        <f>'OddsRatio_working_3-way'!X956^(1/3)*COS(('OddsRatio_working_3-way'!Y956+2*PI())/3)</f>
        <v>#VALUE!</v>
      </c>
      <c r="AB956" s="11" t="e">
        <f>'OddsRatio_working_3-way'!X956^(1/3)*COS(('OddsRatio_working_3-way'!Y956+4*PI())/3)</f>
        <v>#VALUE!</v>
      </c>
      <c r="AC956" s="11" t="e">
        <f>'OddsRatio_working_3-way'!X956^(1/3)*SIN('OddsRatio_working_3-way'!Y956/3)</f>
        <v>#VALUE!</v>
      </c>
      <c r="AD956" s="11" t="e">
        <f>'OddsRatio_working_3-way'!X956^(1/3)*SIN(('OddsRatio_working_3-way'!Y956+2*PI())/3)</f>
        <v>#VALUE!</v>
      </c>
      <c r="AE956" s="11" t="e">
        <f>'OddsRatio_working_3-way'!X956^(1/3)*SIN(('OddsRatio_working_3-way'!Y956+4*PI())/3)</f>
        <v>#VALUE!</v>
      </c>
      <c r="AF956" s="11" t="e">
        <f>-'OddsRatio_working_3-way'!U956/(3*'OddsRatio_working_3-way'!X956^(1/3))*COS(('OddsRatio_working_3-way'!Y956)/3)</f>
        <v>#VALUE!</v>
      </c>
      <c r="AG956" s="11" t="e">
        <f>-'OddsRatio_working_3-way'!U956/(3*'OddsRatio_working_3-way'!X956^(1/3))*COS(('OddsRatio_working_3-way'!Y956+2*PI())/3)</f>
        <v>#VALUE!</v>
      </c>
      <c r="AH956" s="11" t="e">
        <f>-'OddsRatio_working_3-way'!U956/(3*'OddsRatio_working_3-way'!X956^(1/3))*COS(('OddsRatio_working_3-way'!Y956+4*PI())/3)</f>
        <v>#VALUE!</v>
      </c>
      <c r="AI956" s="11" t="e">
        <f>'OddsRatio_working_3-way'!U956/(3*'OddsRatio_working_3-way'!X956^(1/3))*SIN(('OddsRatio_working_3-way'!Y956)/3)</f>
        <v>#VALUE!</v>
      </c>
      <c r="AJ956" s="11" t="e">
        <f>'OddsRatio_working_3-way'!U956/(3*'OddsRatio_working_3-way'!X956^(1/3))*SIN(('OddsRatio_working_3-way'!Y956+2*PI())/3)</f>
        <v>#VALUE!</v>
      </c>
      <c r="AK956" s="11" t="e">
        <f>'OddsRatio_working_3-way'!U956/(3*'OddsRatio_working_3-way'!X956^(1/3))*SIN(('OddsRatio_working_3-way'!Y956+4*PI())/3)</f>
        <v>#VALUE!</v>
      </c>
      <c r="AL956" s="11" t="e">
        <f>'OddsRatio_working_3-way'!Z956+'OddsRatio_working_3-way'!AF956</f>
        <v>#VALUE!</v>
      </c>
      <c r="AM956" s="11" t="e">
        <f>'OddsRatio_working_3-way'!AA956+'OddsRatio_working_3-way'!AG956</f>
        <v>#VALUE!</v>
      </c>
      <c r="AN956" s="11" t="e">
        <f>'OddsRatio_working_3-way'!AB956+'OddsRatio_working_3-way'!AH956</f>
        <v>#VALUE!</v>
      </c>
      <c r="AO956" s="11" t="e">
        <f>'OddsRatio_working_3-way'!AC956+'OddsRatio_working_3-way'!AI956</f>
        <v>#VALUE!</v>
      </c>
      <c r="AP956" s="11" t="e">
        <f>'OddsRatio_working_3-way'!AD956+'OddsRatio_working_3-way'!AJ956</f>
        <v>#VALUE!</v>
      </c>
      <c r="AQ956" s="11" t="e">
        <f>'OddsRatio_working_3-way'!AE956+'OddsRatio_working_3-way'!AK956</f>
        <v>#VALUE!</v>
      </c>
      <c r="AR956" s="10" t="str">
        <f>IF(A956="","",IF(('OddsRatio_working_3-way'!X956=0),IF(Q956&gt;0,-Q956^(1/3),(-Q956)^(1/3)),'OddsRatio_working_3-way'!AL956-'OddsRatio_working_3-way'!R956/3))</f>
        <v/>
      </c>
      <c r="AS956" s="11" t="e">
        <f>IF(('OddsRatio_working_3-way'!X956=0),IF(Q956&gt;0,-Q956^(1/3),(-Q956)^(1/3)),'OddsRatio_working_3-way'!AM956-'OddsRatio_working_3-way'!R956/3)</f>
        <v>#VALUE!</v>
      </c>
      <c r="AT956" s="11" t="e">
        <f>IF(('OddsRatio_working_3-way'!X956=0),IF(Q956&gt;0,-Q956^(1/3),(-Q956)^(1/3)),'OddsRatio_working_3-way'!AN956-'OddsRatio_working_3-way'!R956/3)</f>
        <v>#VALUE!</v>
      </c>
      <c r="AU956" s="11" t="e">
        <f>IF(('OddsRatio_working_3-way'!X956=0),0,'OddsRatio_working_3-way'!AO956)</f>
        <v>#VALUE!</v>
      </c>
      <c r="AV956" s="11" t="e">
        <f>IF(('OddsRatio_working_3-way'!X956=0),0,'OddsRatio_working_3-way'!AP956)</f>
        <v>#VALUE!</v>
      </c>
      <c r="AW956" s="11" t="e">
        <f>IF(('OddsRatio_working_3-way'!X956=0),0,'OddsRatio_working_3-way'!AQ956)</f>
        <v>#VALUE!</v>
      </c>
    </row>
    <row r="957" spans="1:4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9" t="e">
        <f t="shared" si="195"/>
        <v>#VALUE!</v>
      </c>
      <c r="E957" s="9" t="e">
        <f t="shared" si="196"/>
        <v>#VALUE!</v>
      </c>
      <c r="F957" s="9" t="e">
        <f t="shared" si="197"/>
        <v>#VALUE!</v>
      </c>
      <c r="G957" s="9" t="str">
        <f t="shared" si="198"/>
        <v/>
      </c>
      <c r="H957" s="9" t="str">
        <f t="shared" si="199"/>
        <v/>
      </c>
      <c r="I957" s="9" t="str">
        <f t="shared" si="200"/>
        <v/>
      </c>
      <c r="J957" s="9" t="str">
        <f t="shared" si="201"/>
        <v/>
      </c>
      <c r="K957" s="11" t="e">
        <f t="shared" si="202"/>
        <v>#VALUE!</v>
      </c>
      <c r="L957" s="11" t="e">
        <f t="shared" si="203"/>
        <v>#VALUE!</v>
      </c>
      <c r="M957" s="11" t="e">
        <f t="shared" si="204"/>
        <v>#VALUE!</v>
      </c>
      <c r="N957" s="11" t="e">
        <f>'OddsRatio_working_3-way'!K957+'OddsRatio_working_3-way'!L957+'OddsRatio_working_3-way'!M957-('OddsRatio_working_3-way'!K957*'OddsRatio_working_3-way'!L957)-('OddsRatio_working_3-way'!K957*'OddsRatio_working_3-way'!M957)-('OddsRatio_working_3-way'!L957*'OddsRatio_working_3-way'!M957)+('OddsRatio_working_3-way'!K957*'OddsRatio_working_3-way'!L957*'OddsRatio_working_3-way'!M957)-1</f>
        <v>#VALUE!</v>
      </c>
      <c r="O957" s="11">
        <f>0</f>
        <v>0</v>
      </c>
      <c r="P957" s="11" t="e">
        <f>('OddsRatio_working_3-way'!K957*'OddsRatio_working_3-way'!L957)+('OddsRatio_working_3-way'!K957*'OddsRatio_working_3-way'!M957)+('OddsRatio_working_3-way'!L957*'OddsRatio_working_3-way'!M957)-(3*'OddsRatio_working_3-way'!K957*'OddsRatio_working_3-way'!L957*'OddsRatio_working_3-way'!M957)</f>
        <v>#VALUE!</v>
      </c>
      <c r="Q957" s="11" t="e">
        <f>2*'OddsRatio_working_3-way'!K957*'OddsRatio_working_3-way'!L957*'OddsRatio_working_3-way'!M957</f>
        <v>#VALUE!</v>
      </c>
      <c r="R957" s="11" t="e">
        <f t="shared" si="205"/>
        <v>#VALUE!</v>
      </c>
      <c r="S957" s="11" t="e">
        <f t="shared" si="206"/>
        <v>#VALUE!</v>
      </c>
      <c r="T957" s="11" t="e">
        <f t="shared" si="207"/>
        <v>#VALUE!</v>
      </c>
      <c r="U957" s="11" t="e">
        <f>'OddsRatio_working_3-way'!S957-'OddsRatio_working_3-way'!R957^2/3</f>
        <v>#VALUE!</v>
      </c>
      <c r="V957" s="11" t="e">
        <f>'OddsRatio_working_3-way'!S957*'OddsRatio_working_3-way'!R957/3-2*'OddsRatio_working_3-way'!R957^3/27-'OddsRatio_working_3-way'!T957</f>
        <v>#VALUE!</v>
      </c>
      <c r="W957" s="11" t="e">
        <f>'OddsRatio_working_3-way'!V957^2+4*'OddsRatio_working_3-way'!U957^3/27</f>
        <v>#VALUE!</v>
      </c>
      <c r="X957" s="11" t="e">
        <f>IF('OddsRatio_working_3-way'!W957&gt;0,IF(ABS('OddsRatio_working_3-way'!V957+SQRT('OddsRatio_working_3-way'!W957))/2&gt;0,ABS('OddsRatio_working_3-way'!V957+SQRT('OddsRatio_working_3-way'!W957))/2,ABS('OddsRatio_working_3-way'!V957-SQRT('OddsRatio_working_3-way'!W957))/2),SQRT(-'OddsRatio_working_3-way'!U957^3/27))</f>
        <v>#VALUE!</v>
      </c>
      <c r="Y957" s="11" t="e">
        <f>IF('OddsRatio_working_3-way'!W957&gt;=0,IF('OddsRatio_working_3-way'!V957+SQRT('OddsRatio_working_3-way'!W957)&gt;0,0,PI()),ACOS('OddsRatio_working_3-way'!V957/(2*'OddsRatio_working_3-way'!X957)))</f>
        <v>#VALUE!</v>
      </c>
      <c r="Z957" s="11" t="e">
        <f>'OddsRatio_working_3-way'!X957^(1/3)*COS('OddsRatio_working_3-way'!Y957/3)</f>
        <v>#VALUE!</v>
      </c>
      <c r="AA957" s="11" t="e">
        <f>'OddsRatio_working_3-way'!X957^(1/3)*COS(('OddsRatio_working_3-way'!Y957+2*PI())/3)</f>
        <v>#VALUE!</v>
      </c>
      <c r="AB957" s="11" t="e">
        <f>'OddsRatio_working_3-way'!X957^(1/3)*COS(('OddsRatio_working_3-way'!Y957+4*PI())/3)</f>
        <v>#VALUE!</v>
      </c>
      <c r="AC957" s="11" t="e">
        <f>'OddsRatio_working_3-way'!X957^(1/3)*SIN('OddsRatio_working_3-way'!Y957/3)</f>
        <v>#VALUE!</v>
      </c>
      <c r="AD957" s="11" t="e">
        <f>'OddsRatio_working_3-way'!X957^(1/3)*SIN(('OddsRatio_working_3-way'!Y957+2*PI())/3)</f>
        <v>#VALUE!</v>
      </c>
      <c r="AE957" s="11" t="e">
        <f>'OddsRatio_working_3-way'!X957^(1/3)*SIN(('OddsRatio_working_3-way'!Y957+4*PI())/3)</f>
        <v>#VALUE!</v>
      </c>
      <c r="AF957" s="11" t="e">
        <f>-'OddsRatio_working_3-way'!U957/(3*'OddsRatio_working_3-way'!X957^(1/3))*COS(('OddsRatio_working_3-way'!Y957)/3)</f>
        <v>#VALUE!</v>
      </c>
      <c r="AG957" s="11" t="e">
        <f>-'OddsRatio_working_3-way'!U957/(3*'OddsRatio_working_3-way'!X957^(1/3))*COS(('OddsRatio_working_3-way'!Y957+2*PI())/3)</f>
        <v>#VALUE!</v>
      </c>
      <c r="AH957" s="11" t="e">
        <f>-'OddsRatio_working_3-way'!U957/(3*'OddsRatio_working_3-way'!X957^(1/3))*COS(('OddsRatio_working_3-way'!Y957+4*PI())/3)</f>
        <v>#VALUE!</v>
      </c>
      <c r="AI957" s="11" t="e">
        <f>'OddsRatio_working_3-way'!U957/(3*'OddsRatio_working_3-way'!X957^(1/3))*SIN(('OddsRatio_working_3-way'!Y957)/3)</f>
        <v>#VALUE!</v>
      </c>
      <c r="AJ957" s="11" t="e">
        <f>'OddsRatio_working_3-way'!U957/(3*'OddsRatio_working_3-way'!X957^(1/3))*SIN(('OddsRatio_working_3-way'!Y957+2*PI())/3)</f>
        <v>#VALUE!</v>
      </c>
      <c r="AK957" s="11" t="e">
        <f>'OddsRatio_working_3-way'!U957/(3*'OddsRatio_working_3-way'!X957^(1/3))*SIN(('OddsRatio_working_3-way'!Y957+4*PI())/3)</f>
        <v>#VALUE!</v>
      </c>
      <c r="AL957" s="11" t="e">
        <f>'OddsRatio_working_3-way'!Z957+'OddsRatio_working_3-way'!AF957</f>
        <v>#VALUE!</v>
      </c>
      <c r="AM957" s="11" t="e">
        <f>'OddsRatio_working_3-way'!AA957+'OddsRatio_working_3-way'!AG957</f>
        <v>#VALUE!</v>
      </c>
      <c r="AN957" s="11" t="e">
        <f>'OddsRatio_working_3-way'!AB957+'OddsRatio_working_3-way'!AH957</f>
        <v>#VALUE!</v>
      </c>
      <c r="AO957" s="11" t="e">
        <f>'OddsRatio_working_3-way'!AC957+'OddsRatio_working_3-way'!AI957</f>
        <v>#VALUE!</v>
      </c>
      <c r="AP957" s="11" t="e">
        <f>'OddsRatio_working_3-way'!AD957+'OddsRatio_working_3-way'!AJ957</f>
        <v>#VALUE!</v>
      </c>
      <c r="AQ957" s="11" t="e">
        <f>'OddsRatio_working_3-way'!AE957+'OddsRatio_working_3-way'!AK957</f>
        <v>#VALUE!</v>
      </c>
      <c r="AR957" s="10" t="str">
        <f>IF(A957="","",IF(('OddsRatio_working_3-way'!X957=0),IF(Q957&gt;0,-Q957^(1/3),(-Q957)^(1/3)),'OddsRatio_working_3-way'!AL957-'OddsRatio_working_3-way'!R957/3))</f>
        <v/>
      </c>
      <c r="AS957" s="11" t="e">
        <f>IF(('OddsRatio_working_3-way'!X957=0),IF(Q957&gt;0,-Q957^(1/3),(-Q957)^(1/3)),'OddsRatio_working_3-way'!AM957-'OddsRatio_working_3-way'!R957/3)</f>
        <v>#VALUE!</v>
      </c>
      <c r="AT957" s="11" t="e">
        <f>IF(('OddsRatio_working_3-way'!X957=0),IF(Q957&gt;0,-Q957^(1/3),(-Q957)^(1/3)),'OddsRatio_working_3-way'!AN957-'OddsRatio_working_3-way'!R957/3)</f>
        <v>#VALUE!</v>
      </c>
      <c r="AU957" s="11" t="e">
        <f>IF(('OddsRatio_working_3-way'!X957=0),0,'OddsRatio_working_3-way'!AO957)</f>
        <v>#VALUE!</v>
      </c>
      <c r="AV957" s="11" t="e">
        <f>IF(('OddsRatio_working_3-way'!X957=0),0,'OddsRatio_working_3-way'!AP957)</f>
        <v>#VALUE!</v>
      </c>
      <c r="AW957" s="11" t="e">
        <f>IF(('OddsRatio_working_3-way'!X957=0),0,'OddsRatio_working_3-way'!AQ957)</f>
        <v>#VALUE!</v>
      </c>
    </row>
    <row r="958" spans="1:4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9" t="e">
        <f t="shared" si="195"/>
        <v>#VALUE!</v>
      </c>
      <c r="E958" s="9" t="e">
        <f t="shared" si="196"/>
        <v>#VALUE!</v>
      </c>
      <c r="F958" s="9" t="e">
        <f t="shared" si="197"/>
        <v>#VALUE!</v>
      </c>
      <c r="G958" s="9" t="str">
        <f t="shared" si="198"/>
        <v/>
      </c>
      <c r="H958" s="9" t="str">
        <f t="shared" si="199"/>
        <v/>
      </c>
      <c r="I958" s="9" t="str">
        <f t="shared" si="200"/>
        <v/>
      </c>
      <c r="J958" s="9" t="str">
        <f t="shared" si="201"/>
        <v/>
      </c>
      <c r="K958" s="11" t="e">
        <f t="shared" si="202"/>
        <v>#VALUE!</v>
      </c>
      <c r="L958" s="11" t="e">
        <f t="shared" si="203"/>
        <v>#VALUE!</v>
      </c>
      <c r="M958" s="11" t="e">
        <f t="shared" si="204"/>
        <v>#VALUE!</v>
      </c>
      <c r="N958" s="11" t="e">
        <f>'OddsRatio_working_3-way'!K958+'OddsRatio_working_3-way'!L958+'OddsRatio_working_3-way'!M958-('OddsRatio_working_3-way'!K958*'OddsRatio_working_3-way'!L958)-('OddsRatio_working_3-way'!K958*'OddsRatio_working_3-way'!M958)-('OddsRatio_working_3-way'!L958*'OddsRatio_working_3-way'!M958)+('OddsRatio_working_3-way'!K958*'OddsRatio_working_3-way'!L958*'OddsRatio_working_3-way'!M958)-1</f>
        <v>#VALUE!</v>
      </c>
      <c r="O958" s="11">
        <f>0</f>
        <v>0</v>
      </c>
      <c r="P958" s="11" t="e">
        <f>('OddsRatio_working_3-way'!K958*'OddsRatio_working_3-way'!L958)+('OddsRatio_working_3-way'!K958*'OddsRatio_working_3-way'!M958)+('OddsRatio_working_3-way'!L958*'OddsRatio_working_3-way'!M958)-(3*'OddsRatio_working_3-way'!K958*'OddsRatio_working_3-way'!L958*'OddsRatio_working_3-way'!M958)</f>
        <v>#VALUE!</v>
      </c>
      <c r="Q958" s="11" t="e">
        <f>2*'OddsRatio_working_3-way'!K958*'OddsRatio_working_3-way'!L958*'OddsRatio_working_3-way'!M958</f>
        <v>#VALUE!</v>
      </c>
      <c r="R958" s="11" t="e">
        <f t="shared" si="205"/>
        <v>#VALUE!</v>
      </c>
      <c r="S958" s="11" t="e">
        <f t="shared" si="206"/>
        <v>#VALUE!</v>
      </c>
      <c r="T958" s="11" t="e">
        <f t="shared" si="207"/>
        <v>#VALUE!</v>
      </c>
      <c r="U958" s="11" t="e">
        <f>'OddsRatio_working_3-way'!S958-'OddsRatio_working_3-way'!R958^2/3</f>
        <v>#VALUE!</v>
      </c>
      <c r="V958" s="11" t="e">
        <f>'OddsRatio_working_3-way'!S958*'OddsRatio_working_3-way'!R958/3-2*'OddsRatio_working_3-way'!R958^3/27-'OddsRatio_working_3-way'!T958</f>
        <v>#VALUE!</v>
      </c>
      <c r="W958" s="11" t="e">
        <f>'OddsRatio_working_3-way'!V958^2+4*'OddsRatio_working_3-way'!U958^3/27</f>
        <v>#VALUE!</v>
      </c>
      <c r="X958" s="11" t="e">
        <f>IF('OddsRatio_working_3-way'!W958&gt;0,IF(ABS('OddsRatio_working_3-way'!V958+SQRT('OddsRatio_working_3-way'!W958))/2&gt;0,ABS('OddsRatio_working_3-way'!V958+SQRT('OddsRatio_working_3-way'!W958))/2,ABS('OddsRatio_working_3-way'!V958-SQRT('OddsRatio_working_3-way'!W958))/2),SQRT(-'OddsRatio_working_3-way'!U958^3/27))</f>
        <v>#VALUE!</v>
      </c>
      <c r="Y958" s="11" t="e">
        <f>IF('OddsRatio_working_3-way'!W958&gt;=0,IF('OddsRatio_working_3-way'!V958+SQRT('OddsRatio_working_3-way'!W958)&gt;0,0,PI()),ACOS('OddsRatio_working_3-way'!V958/(2*'OddsRatio_working_3-way'!X958)))</f>
        <v>#VALUE!</v>
      </c>
      <c r="Z958" s="11" t="e">
        <f>'OddsRatio_working_3-way'!X958^(1/3)*COS('OddsRatio_working_3-way'!Y958/3)</f>
        <v>#VALUE!</v>
      </c>
      <c r="AA958" s="11" t="e">
        <f>'OddsRatio_working_3-way'!X958^(1/3)*COS(('OddsRatio_working_3-way'!Y958+2*PI())/3)</f>
        <v>#VALUE!</v>
      </c>
      <c r="AB958" s="11" t="e">
        <f>'OddsRatio_working_3-way'!X958^(1/3)*COS(('OddsRatio_working_3-way'!Y958+4*PI())/3)</f>
        <v>#VALUE!</v>
      </c>
      <c r="AC958" s="11" t="e">
        <f>'OddsRatio_working_3-way'!X958^(1/3)*SIN('OddsRatio_working_3-way'!Y958/3)</f>
        <v>#VALUE!</v>
      </c>
      <c r="AD958" s="11" t="e">
        <f>'OddsRatio_working_3-way'!X958^(1/3)*SIN(('OddsRatio_working_3-way'!Y958+2*PI())/3)</f>
        <v>#VALUE!</v>
      </c>
      <c r="AE958" s="11" t="e">
        <f>'OddsRatio_working_3-way'!X958^(1/3)*SIN(('OddsRatio_working_3-way'!Y958+4*PI())/3)</f>
        <v>#VALUE!</v>
      </c>
      <c r="AF958" s="11" t="e">
        <f>-'OddsRatio_working_3-way'!U958/(3*'OddsRatio_working_3-way'!X958^(1/3))*COS(('OddsRatio_working_3-way'!Y958)/3)</f>
        <v>#VALUE!</v>
      </c>
      <c r="AG958" s="11" t="e">
        <f>-'OddsRatio_working_3-way'!U958/(3*'OddsRatio_working_3-way'!X958^(1/3))*COS(('OddsRatio_working_3-way'!Y958+2*PI())/3)</f>
        <v>#VALUE!</v>
      </c>
      <c r="AH958" s="11" t="e">
        <f>-'OddsRatio_working_3-way'!U958/(3*'OddsRatio_working_3-way'!X958^(1/3))*COS(('OddsRatio_working_3-way'!Y958+4*PI())/3)</f>
        <v>#VALUE!</v>
      </c>
      <c r="AI958" s="11" t="e">
        <f>'OddsRatio_working_3-way'!U958/(3*'OddsRatio_working_3-way'!X958^(1/3))*SIN(('OddsRatio_working_3-way'!Y958)/3)</f>
        <v>#VALUE!</v>
      </c>
      <c r="AJ958" s="11" t="e">
        <f>'OddsRatio_working_3-way'!U958/(3*'OddsRatio_working_3-way'!X958^(1/3))*SIN(('OddsRatio_working_3-way'!Y958+2*PI())/3)</f>
        <v>#VALUE!</v>
      </c>
      <c r="AK958" s="11" t="e">
        <f>'OddsRatio_working_3-way'!U958/(3*'OddsRatio_working_3-way'!X958^(1/3))*SIN(('OddsRatio_working_3-way'!Y958+4*PI())/3)</f>
        <v>#VALUE!</v>
      </c>
      <c r="AL958" s="11" t="e">
        <f>'OddsRatio_working_3-way'!Z958+'OddsRatio_working_3-way'!AF958</f>
        <v>#VALUE!</v>
      </c>
      <c r="AM958" s="11" t="e">
        <f>'OddsRatio_working_3-way'!AA958+'OddsRatio_working_3-way'!AG958</f>
        <v>#VALUE!</v>
      </c>
      <c r="AN958" s="11" t="e">
        <f>'OddsRatio_working_3-way'!AB958+'OddsRatio_working_3-way'!AH958</f>
        <v>#VALUE!</v>
      </c>
      <c r="AO958" s="11" t="e">
        <f>'OddsRatio_working_3-way'!AC958+'OddsRatio_working_3-way'!AI958</f>
        <v>#VALUE!</v>
      </c>
      <c r="AP958" s="11" t="e">
        <f>'OddsRatio_working_3-way'!AD958+'OddsRatio_working_3-way'!AJ958</f>
        <v>#VALUE!</v>
      </c>
      <c r="AQ958" s="11" t="e">
        <f>'OddsRatio_working_3-way'!AE958+'OddsRatio_working_3-way'!AK958</f>
        <v>#VALUE!</v>
      </c>
      <c r="AR958" s="10" t="str">
        <f>IF(A958="","",IF(('OddsRatio_working_3-way'!X958=0),IF(Q958&gt;0,-Q958^(1/3),(-Q958)^(1/3)),'OddsRatio_working_3-way'!AL958-'OddsRatio_working_3-way'!R958/3))</f>
        <v/>
      </c>
      <c r="AS958" s="11" t="e">
        <f>IF(('OddsRatio_working_3-way'!X958=0),IF(Q958&gt;0,-Q958^(1/3),(-Q958)^(1/3)),'OddsRatio_working_3-way'!AM958-'OddsRatio_working_3-way'!R958/3)</f>
        <v>#VALUE!</v>
      </c>
      <c r="AT958" s="11" t="e">
        <f>IF(('OddsRatio_working_3-way'!X958=0),IF(Q958&gt;0,-Q958^(1/3),(-Q958)^(1/3)),'OddsRatio_working_3-way'!AN958-'OddsRatio_working_3-way'!R958/3)</f>
        <v>#VALUE!</v>
      </c>
      <c r="AU958" s="11" t="e">
        <f>IF(('OddsRatio_working_3-way'!X958=0),0,'OddsRatio_working_3-way'!AO958)</f>
        <v>#VALUE!</v>
      </c>
      <c r="AV958" s="11" t="e">
        <f>IF(('OddsRatio_working_3-way'!X958=0),0,'OddsRatio_working_3-way'!AP958)</f>
        <v>#VALUE!</v>
      </c>
      <c r="AW958" s="11" t="e">
        <f>IF(('OddsRatio_working_3-way'!X958=0),0,'OddsRatio_working_3-way'!AQ958)</f>
        <v>#VALUE!</v>
      </c>
    </row>
    <row r="959" spans="1:4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9" t="e">
        <f t="shared" si="195"/>
        <v>#VALUE!</v>
      </c>
      <c r="E959" s="9" t="e">
        <f t="shared" si="196"/>
        <v>#VALUE!</v>
      </c>
      <c r="F959" s="9" t="e">
        <f t="shared" si="197"/>
        <v>#VALUE!</v>
      </c>
      <c r="G959" s="9" t="str">
        <f t="shared" si="198"/>
        <v/>
      </c>
      <c r="H959" s="9" t="str">
        <f t="shared" si="199"/>
        <v/>
      </c>
      <c r="I959" s="9" t="str">
        <f t="shared" si="200"/>
        <v/>
      </c>
      <c r="J959" s="9" t="str">
        <f t="shared" si="201"/>
        <v/>
      </c>
      <c r="K959" s="11" t="e">
        <f t="shared" si="202"/>
        <v>#VALUE!</v>
      </c>
      <c r="L959" s="11" t="e">
        <f t="shared" si="203"/>
        <v>#VALUE!</v>
      </c>
      <c r="M959" s="11" t="e">
        <f t="shared" si="204"/>
        <v>#VALUE!</v>
      </c>
      <c r="N959" s="11" t="e">
        <f>'OddsRatio_working_3-way'!K959+'OddsRatio_working_3-way'!L959+'OddsRatio_working_3-way'!M959-('OddsRatio_working_3-way'!K959*'OddsRatio_working_3-way'!L959)-('OddsRatio_working_3-way'!K959*'OddsRatio_working_3-way'!M959)-('OddsRatio_working_3-way'!L959*'OddsRatio_working_3-way'!M959)+('OddsRatio_working_3-way'!K959*'OddsRatio_working_3-way'!L959*'OddsRatio_working_3-way'!M959)-1</f>
        <v>#VALUE!</v>
      </c>
      <c r="O959" s="11">
        <f>0</f>
        <v>0</v>
      </c>
      <c r="P959" s="11" t="e">
        <f>('OddsRatio_working_3-way'!K959*'OddsRatio_working_3-way'!L959)+('OddsRatio_working_3-way'!K959*'OddsRatio_working_3-way'!M959)+('OddsRatio_working_3-way'!L959*'OddsRatio_working_3-way'!M959)-(3*'OddsRatio_working_3-way'!K959*'OddsRatio_working_3-way'!L959*'OddsRatio_working_3-way'!M959)</f>
        <v>#VALUE!</v>
      </c>
      <c r="Q959" s="11" t="e">
        <f>2*'OddsRatio_working_3-way'!K959*'OddsRatio_working_3-way'!L959*'OddsRatio_working_3-way'!M959</f>
        <v>#VALUE!</v>
      </c>
      <c r="R959" s="11" t="e">
        <f t="shared" si="205"/>
        <v>#VALUE!</v>
      </c>
      <c r="S959" s="11" t="e">
        <f t="shared" si="206"/>
        <v>#VALUE!</v>
      </c>
      <c r="T959" s="11" t="e">
        <f t="shared" si="207"/>
        <v>#VALUE!</v>
      </c>
      <c r="U959" s="11" t="e">
        <f>'OddsRatio_working_3-way'!S959-'OddsRatio_working_3-way'!R959^2/3</f>
        <v>#VALUE!</v>
      </c>
      <c r="V959" s="11" t="e">
        <f>'OddsRatio_working_3-way'!S959*'OddsRatio_working_3-way'!R959/3-2*'OddsRatio_working_3-way'!R959^3/27-'OddsRatio_working_3-way'!T959</f>
        <v>#VALUE!</v>
      </c>
      <c r="W959" s="11" t="e">
        <f>'OddsRatio_working_3-way'!V959^2+4*'OddsRatio_working_3-way'!U959^3/27</f>
        <v>#VALUE!</v>
      </c>
      <c r="X959" s="11" t="e">
        <f>IF('OddsRatio_working_3-way'!W959&gt;0,IF(ABS('OddsRatio_working_3-way'!V959+SQRT('OddsRatio_working_3-way'!W959))/2&gt;0,ABS('OddsRatio_working_3-way'!V959+SQRT('OddsRatio_working_3-way'!W959))/2,ABS('OddsRatio_working_3-way'!V959-SQRT('OddsRatio_working_3-way'!W959))/2),SQRT(-'OddsRatio_working_3-way'!U959^3/27))</f>
        <v>#VALUE!</v>
      </c>
      <c r="Y959" s="11" t="e">
        <f>IF('OddsRatio_working_3-way'!W959&gt;=0,IF('OddsRatio_working_3-way'!V959+SQRT('OddsRatio_working_3-way'!W959)&gt;0,0,PI()),ACOS('OddsRatio_working_3-way'!V959/(2*'OddsRatio_working_3-way'!X959)))</f>
        <v>#VALUE!</v>
      </c>
      <c r="Z959" s="11" t="e">
        <f>'OddsRatio_working_3-way'!X959^(1/3)*COS('OddsRatio_working_3-way'!Y959/3)</f>
        <v>#VALUE!</v>
      </c>
      <c r="AA959" s="11" t="e">
        <f>'OddsRatio_working_3-way'!X959^(1/3)*COS(('OddsRatio_working_3-way'!Y959+2*PI())/3)</f>
        <v>#VALUE!</v>
      </c>
      <c r="AB959" s="11" t="e">
        <f>'OddsRatio_working_3-way'!X959^(1/3)*COS(('OddsRatio_working_3-way'!Y959+4*PI())/3)</f>
        <v>#VALUE!</v>
      </c>
      <c r="AC959" s="11" t="e">
        <f>'OddsRatio_working_3-way'!X959^(1/3)*SIN('OddsRatio_working_3-way'!Y959/3)</f>
        <v>#VALUE!</v>
      </c>
      <c r="AD959" s="11" t="e">
        <f>'OddsRatio_working_3-way'!X959^(1/3)*SIN(('OddsRatio_working_3-way'!Y959+2*PI())/3)</f>
        <v>#VALUE!</v>
      </c>
      <c r="AE959" s="11" t="e">
        <f>'OddsRatio_working_3-way'!X959^(1/3)*SIN(('OddsRatio_working_3-way'!Y959+4*PI())/3)</f>
        <v>#VALUE!</v>
      </c>
      <c r="AF959" s="11" t="e">
        <f>-'OddsRatio_working_3-way'!U959/(3*'OddsRatio_working_3-way'!X959^(1/3))*COS(('OddsRatio_working_3-way'!Y959)/3)</f>
        <v>#VALUE!</v>
      </c>
      <c r="AG959" s="11" t="e">
        <f>-'OddsRatio_working_3-way'!U959/(3*'OddsRatio_working_3-way'!X959^(1/3))*COS(('OddsRatio_working_3-way'!Y959+2*PI())/3)</f>
        <v>#VALUE!</v>
      </c>
      <c r="AH959" s="11" t="e">
        <f>-'OddsRatio_working_3-way'!U959/(3*'OddsRatio_working_3-way'!X959^(1/3))*COS(('OddsRatio_working_3-way'!Y959+4*PI())/3)</f>
        <v>#VALUE!</v>
      </c>
      <c r="AI959" s="11" t="e">
        <f>'OddsRatio_working_3-way'!U959/(3*'OddsRatio_working_3-way'!X959^(1/3))*SIN(('OddsRatio_working_3-way'!Y959)/3)</f>
        <v>#VALUE!</v>
      </c>
      <c r="AJ959" s="11" t="e">
        <f>'OddsRatio_working_3-way'!U959/(3*'OddsRatio_working_3-way'!X959^(1/3))*SIN(('OddsRatio_working_3-way'!Y959+2*PI())/3)</f>
        <v>#VALUE!</v>
      </c>
      <c r="AK959" s="11" t="e">
        <f>'OddsRatio_working_3-way'!U959/(3*'OddsRatio_working_3-way'!X959^(1/3))*SIN(('OddsRatio_working_3-way'!Y959+4*PI())/3)</f>
        <v>#VALUE!</v>
      </c>
      <c r="AL959" s="11" t="e">
        <f>'OddsRatio_working_3-way'!Z959+'OddsRatio_working_3-way'!AF959</f>
        <v>#VALUE!</v>
      </c>
      <c r="AM959" s="11" t="e">
        <f>'OddsRatio_working_3-way'!AA959+'OddsRatio_working_3-way'!AG959</f>
        <v>#VALUE!</v>
      </c>
      <c r="AN959" s="11" t="e">
        <f>'OddsRatio_working_3-way'!AB959+'OddsRatio_working_3-way'!AH959</f>
        <v>#VALUE!</v>
      </c>
      <c r="AO959" s="11" t="e">
        <f>'OddsRatio_working_3-way'!AC959+'OddsRatio_working_3-way'!AI959</f>
        <v>#VALUE!</v>
      </c>
      <c r="AP959" s="11" t="e">
        <f>'OddsRatio_working_3-way'!AD959+'OddsRatio_working_3-way'!AJ959</f>
        <v>#VALUE!</v>
      </c>
      <c r="AQ959" s="11" t="e">
        <f>'OddsRatio_working_3-way'!AE959+'OddsRatio_working_3-way'!AK959</f>
        <v>#VALUE!</v>
      </c>
      <c r="AR959" s="10" t="str">
        <f>IF(A959="","",IF(('OddsRatio_working_3-way'!X959=0),IF(Q959&gt;0,-Q959^(1/3),(-Q959)^(1/3)),'OddsRatio_working_3-way'!AL959-'OddsRatio_working_3-way'!R959/3))</f>
        <v/>
      </c>
      <c r="AS959" s="11" t="e">
        <f>IF(('OddsRatio_working_3-way'!X959=0),IF(Q959&gt;0,-Q959^(1/3),(-Q959)^(1/3)),'OddsRatio_working_3-way'!AM959-'OddsRatio_working_3-way'!R959/3)</f>
        <v>#VALUE!</v>
      </c>
      <c r="AT959" s="11" t="e">
        <f>IF(('OddsRatio_working_3-way'!X959=0),IF(Q959&gt;0,-Q959^(1/3),(-Q959)^(1/3)),'OddsRatio_working_3-way'!AN959-'OddsRatio_working_3-way'!R959/3)</f>
        <v>#VALUE!</v>
      </c>
      <c r="AU959" s="11" t="e">
        <f>IF(('OddsRatio_working_3-way'!X959=0),0,'OddsRatio_working_3-way'!AO959)</f>
        <v>#VALUE!</v>
      </c>
      <c r="AV959" s="11" t="e">
        <f>IF(('OddsRatio_working_3-way'!X959=0),0,'OddsRatio_working_3-way'!AP959)</f>
        <v>#VALUE!</v>
      </c>
      <c r="AW959" s="11" t="e">
        <f>IF(('OddsRatio_working_3-way'!X959=0),0,'OddsRatio_working_3-way'!AQ959)</f>
        <v>#VALUE!</v>
      </c>
    </row>
    <row r="960" spans="1:4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9" t="e">
        <f t="shared" si="195"/>
        <v>#VALUE!</v>
      </c>
      <c r="E960" s="9" t="e">
        <f t="shared" si="196"/>
        <v>#VALUE!</v>
      </c>
      <c r="F960" s="9" t="e">
        <f t="shared" si="197"/>
        <v>#VALUE!</v>
      </c>
      <c r="G960" s="9" t="str">
        <f t="shared" si="198"/>
        <v/>
      </c>
      <c r="H960" s="9" t="str">
        <f t="shared" si="199"/>
        <v/>
      </c>
      <c r="I960" s="9" t="str">
        <f t="shared" si="200"/>
        <v/>
      </c>
      <c r="J960" s="9" t="str">
        <f t="shared" si="201"/>
        <v/>
      </c>
      <c r="K960" s="11" t="e">
        <f t="shared" si="202"/>
        <v>#VALUE!</v>
      </c>
      <c r="L960" s="11" t="e">
        <f t="shared" si="203"/>
        <v>#VALUE!</v>
      </c>
      <c r="M960" s="11" t="e">
        <f t="shared" si="204"/>
        <v>#VALUE!</v>
      </c>
      <c r="N960" s="11" t="e">
        <f>'OddsRatio_working_3-way'!K960+'OddsRatio_working_3-way'!L960+'OddsRatio_working_3-way'!M960-('OddsRatio_working_3-way'!K960*'OddsRatio_working_3-way'!L960)-('OddsRatio_working_3-way'!K960*'OddsRatio_working_3-way'!M960)-('OddsRatio_working_3-way'!L960*'OddsRatio_working_3-way'!M960)+('OddsRatio_working_3-way'!K960*'OddsRatio_working_3-way'!L960*'OddsRatio_working_3-way'!M960)-1</f>
        <v>#VALUE!</v>
      </c>
      <c r="O960" s="11">
        <f>0</f>
        <v>0</v>
      </c>
      <c r="P960" s="11" t="e">
        <f>('OddsRatio_working_3-way'!K960*'OddsRatio_working_3-way'!L960)+('OddsRatio_working_3-way'!K960*'OddsRatio_working_3-way'!M960)+('OddsRatio_working_3-way'!L960*'OddsRatio_working_3-way'!M960)-(3*'OddsRatio_working_3-way'!K960*'OddsRatio_working_3-way'!L960*'OddsRatio_working_3-way'!M960)</f>
        <v>#VALUE!</v>
      </c>
      <c r="Q960" s="11" t="e">
        <f>2*'OddsRatio_working_3-way'!K960*'OddsRatio_working_3-way'!L960*'OddsRatio_working_3-way'!M960</f>
        <v>#VALUE!</v>
      </c>
      <c r="R960" s="11" t="e">
        <f t="shared" si="205"/>
        <v>#VALUE!</v>
      </c>
      <c r="S960" s="11" t="e">
        <f t="shared" si="206"/>
        <v>#VALUE!</v>
      </c>
      <c r="T960" s="11" t="e">
        <f t="shared" si="207"/>
        <v>#VALUE!</v>
      </c>
      <c r="U960" s="11" t="e">
        <f>'OddsRatio_working_3-way'!S960-'OddsRatio_working_3-way'!R960^2/3</f>
        <v>#VALUE!</v>
      </c>
      <c r="V960" s="11" t="e">
        <f>'OddsRatio_working_3-way'!S960*'OddsRatio_working_3-way'!R960/3-2*'OddsRatio_working_3-way'!R960^3/27-'OddsRatio_working_3-way'!T960</f>
        <v>#VALUE!</v>
      </c>
      <c r="W960" s="11" t="e">
        <f>'OddsRatio_working_3-way'!V960^2+4*'OddsRatio_working_3-way'!U960^3/27</f>
        <v>#VALUE!</v>
      </c>
      <c r="X960" s="11" t="e">
        <f>IF('OddsRatio_working_3-way'!W960&gt;0,IF(ABS('OddsRatio_working_3-way'!V960+SQRT('OddsRatio_working_3-way'!W960))/2&gt;0,ABS('OddsRatio_working_3-way'!V960+SQRT('OddsRatio_working_3-way'!W960))/2,ABS('OddsRatio_working_3-way'!V960-SQRT('OddsRatio_working_3-way'!W960))/2),SQRT(-'OddsRatio_working_3-way'!U960^3/27))</f>
        <v>#VALUE!</v>
      </c>
      <c r="Y960" s="11" t="e">
        <f>IF('OddsRatio_working_3-way'!W960&gt;=0,IF('OddsRatio_working_3-way'!V960+SQRT('OddsRatio_working_3-way'!W960)&gt;0,0,PI()),ACOS('OddsRatio_working_3-way'!V960/(2*'OddsRatio_working_3-way'!X960)))</f>
        <v>#VALUE!</v>
      </c>
      <c r="Z960" s="11" t="e">
        <f>'OddsRatio_working_3-way'!X960^(1/3)*COS('OddsRatio_working_3-way'!Y960/3)</f>
        <v>#VALUE!</v>
      </c>
      <c r="AA960" s="11" t="e">
        <f>'OddsRatio_working_3-way'!X960^(1/3)*COS(('OddsRatio_working_3-way'!Y960+2*PI())/3)</f>
        <v>#VALUE!</v>
      </c>
      <c r="AB960" s="11" t="e">
        <f>'OddsRatio_working_3-way'!X960^(1/3)*COS(('OddsRatio_working_3-way'!Y960+4*PI())/3)</f>
        <v>#VALUE!</v>
      </c>
      <c r="AC960" s="11" t="e">
        <f>'OddsRatio_working_3-way'!X960^(1/3)*SIN('OddsRatio_working_3-way'!Y960/3)</f>
        <v>#VALUE!</v>
      </c>
      <c r="AD960" s="11" t="e">
        <f>'OddsRatio_working_3-way'!X960^(1/3)*SIN(('OddsRatio_working_3-way'!Y960+2*PI())/3)</f>
        <v>#VALUE!</v>
      </c>
      <c r="AE960" s="11" t="e">
        <f>'OddsRatio_working_3-way'!X960^(1/3)*SIN(('OddsRatio_working_3-way'!Y960+4*PI())/3)</f>
        <v>#VALUE!</v>
      </c>
      <c r="AF960" s="11" t="e">
        <f>-'OddsRatio_working_3-way'!U960/(3*'OddsRatio_working_3-way'!X960^(1/3))*COS(('OddsRatio_working_3-way'!Y960)/3)</f>
        <v>#VALUE!</v>
      </c>
      <c r="AG960" s="11" t="e">
        <f>-'OddsRatio_working_3-way'!U960/(3*'OddsRatio_working_3-way'!X960^(1/3))*COS(('OddsRatio_working_3-way'!Y960+2*PI())/3)</f>
        <v>#VALUE!</v>
      </c>
      <c r="AH960" s="11" t="e">
        <f>-'OddsRatio_working_3-way'!U960/(3*'OddsRatio_working_3-way'!X960^(1/3))*COS(('OddsRatio_working_3-way'!Y960+4*PI())/3)</f>
        <v>#VALUE!</v>
      </c>
      <c r="AI960" s="11" t="e">
        <f>'OddsRatio_working_3-way'!U960/(3*'OddsRatio_working_3-way'!X960^(1/3))*SIN(('OddsRatio_working_3-way'!Y960)/3)</f>
        <v>#VALUE!</v>
      </c>
      <c r="AJ960" s="11" t="e">
        <f>'OddsRatio_working_3-way'!U960/(3*'OddsRatio_working_3-way'!X960^(1/3))*SIN(('OddsRatio_working_3-way'!Y960+2*PI())/3)</f>
        <v>#VALUE!</v>
      </c>
      <c r="AK960" s="11" t="e">
        <f>'OddsRatio_working_3-way'!U960/(3*'OddsRatio_working_3-way'!X960^(1/3))*SIN(('OddsRatio_working_3-way'!Y960+4*PI())/3)</f>
        <v>#VALUE!</v>
      </c>
      <c r="AL960" s="11" t="e">
        <f>'OddsRatio_working_3-way'!Z960+'OddsRatio_working_3-way'!AF960</f>
        <v>#VALUE!</v>
      </c>
      <c r="AM960" s="11" t="e">
        <f>'OddsRatio_working_3-way'!AA960+'OddsRatio_working_3-way'!AG960</f>
        <v>#VALUE!</v>
      </c>
      <c r="AN960" s="11" t="e">
        <f>'OddsRatio_working_3-way'!AB960+'OddsRatio_working_3-way'!AH960</f>
        <v>#VALUE!</v>
      </c>
      <c r="AO960" s="11" t="e">
        <f>'OddsRatio_working_3-way'!AC960+'OddsRatio_working_3-way'!AI960</f>
        <v>#VALUE!</v>
      </c>
      <c r="AP960" s="11" t="e">
        <f>'OddsRatio_working_3-way'!AD960+'OddsRatio_working_3-way'!AJ960</f>
        <v>#VALUE!</v>
      </c>
      <c r="AQ960" s="11" t="e">
        <f>'OddsRatio_working_3-way'!AE960+'OddsRatio_working_3-way'!AK960</f>
        <v>#VALUE!</v>
      </c>
      <c r="AR960" s="10" t="str">
        <f>IF(A960="","",IF(('OddsRatio_working_3-way'!X960=0),IF(Q960&gt;0,-Q960^(1/3),(-Q960)^(1/3)),'OddsRatio_working_3-way'!AL960-'OddsRatio_working_3-way'!R960/3))</f>
        <v/>
      </c>
      <c r="AS960" s="11" t="e">
        <f>IF(('OddsRatio_working_3-way'!X960=0),IF(Q960&gt;0,-Q960^(1/3),(-Q960)^(1/3)),'OddsRatio_working_3-way'!AM960-'OddsRatio_working_3-way'!R960/3)</f>
        <v>#VALUE!</v>
      </c>
      <c r="AT960" s="11" t="e">
        <f>IF(('OddsRatio_working_3-way'!X960=0),IF(Q960&gt;0,-Q960^(1/3),(-Q960)^(1/3)),'OddsRatio_working_3-way'!AN960-'OddsRatio_working_3-way'!R960/3)</f>
        <v>#VALUE!</v>
      </c>
      <c r="AU960" s="11" t="e">
        <f>IF(('OddsRatio_working_3-way'!X960=0),0,'OddsRatio_working_3-way'!AO960)</f>
        <v>#VALUE!</v>
      </c>
      <c r="AV960" s="11" t="e">
        <f>IF(('OddsRatio_working_3-way'!X960=0),0,'OddsRatio_working_3-way'!AP960)</f>
        <v>#VALUE!</v>
      </c>
      <c r="AW960" s="11" t="e">
        <f>IF(('OddsRatio_working_3-way'!X960=0),0,'OddsRatio_working_3-way'!AQ960)</f>
        <v>#VALUE!</v>
      </c>
    </row>
    <row r="961" spans="1:4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9" t="e">
        <f t="shared" si="195"/>
        <v>#VALUE!</v>
      </c>
      <c r="E961" s="9" t="e">
        <f t="shared" si="196"/>
        <v>#VALUE!</v>
      </c>
      <c r="F961" s="9" t="e">
        <f t="shared" si="197"/>
        <v>#VALUE!</v>
      </c>
      <c r="G961" s="9" t="str">
        <f t="shared" si="198"/>
        <v/>
      </c>
      <c r="H961" s="9" t="str">
        <f t="shared" si="199"/>
        <v/>
      </c>
      <c r="I961" s="9" t="str">
        <f t="shared" si="200"/>
        <v/>
      </c>
      <c r="J961" s="9" t="str">
        <f t="shared" si="201"/>
        <v/>
      </c>
      <c r="K961" s="11" t="e">
        <f t="shared" si="202"/>
        <v>#VALUE!</v>
      </c>
      <c r="L961" s="11" t="e">
        <f t="shared" si="203"/>
        <v>#VALUE!</v>
      </c>
      <c r="M961" s="11" t="e">
        <f t="shared" si="204"/>
        <v>#VALUE!</v>
      </c>
      <c r="N961" s="11" t="e">
        <f>'OddsRatio_working_3-way'!K961+'OddsRatio_working_3-way'!L961+'OddsRatio_working_3-way'!M961-('OddsRatio_working_3-way'!K961*'OddsRatio_working_3-way'!L961)-('OddsRatio_working_3-way'!K961*'OddsRatio_working_3-way'!M961)-('OddsRatio_working_3-way'!L961*'OddsRatio_working_3-way'!M961)+('OddsRatio_working_3-way'!K961*'OddsRatio_working_3-way'!L961*'OddsRatio_working_3-way'!M961)-1</f>
        <v>#VALUE!</v>
      </c>
      <c r="O961" s="11">
        <f>0</f>
        <v>0</v>
      </c>
      <c r="P961" s="11" t="e">
        <f>('OddsRatio_working_3-way'!K961*'OddsRatio_working_3-way'!L961)+('OddsRatio_working_3-way'!K961*'OddsRatio_working_3-way'!M961)+('OddsRatio_working_3-way'!L961*'OddsRatio_working_3-way'!M961)-(3*'OddsRatio_working_3-way'!K961*'OddsRatio_working_3-way'!L961*'OddsRatio_working_3-way'!M961)</f>
        <v>#VALUE!</v>
      </c>
      <c r="Q961" s="11" t="e">
        <f>2*'OddsRatio_working_3-way'!K961*'OddsRatio_working_3-way'!L961*'OddsRatio_working_3-way'!M961</f>
        <v>#VALUE!</v>
      </c>
      <c r="R961" s="11" t="e">
        <f t="shared" si="205"/>
        <v>#VALUE!</v>
      </c>
      <c r="S961" s="11" t="e">
        <f t="shared" si="206"/>
        <v>#VALUE!</v>
      </c>
      <c r="T961" s="11" t="e">
        <f t="shared" si="207"/>
        <v>#VALUE!</v>
      </c>
      <c r="U961" s="11" t="e">
        <f>'OddsRatio_working_3-way'!S961-'OddsRatio_working_3-way'!R961^2/3</f>
        <v>#VALUE!</v>
      </c>
      <c r="V961" s="11" t="e">
        <f>'OddsRatio_working_3-way'!S961*'OddsRatio_working_3-way'!R961/3-2*'OddsRatio_working_3-way'!R961^3/27-'OddsRatio_working_3-way'!T961</f>
        <v>#VALUE!</v>
      </c>
      <c r="W961" s="11" t="e">
        <f>'OddsRatio_working_3-way'!V961^2+4*'OddsRatio_working_3-way'!U961^3/27</f>
        <v>#VALUE!</v>
      </c>
      <c r="X961" s="11" t="e">
        <f>IF('OddsRatio_working_3-way'!W961&gt;0,IF(ABS('OddsRatio_working_3-way'!V961+SQRT('OddsRatio_working_3-way'!W961))/2&gt;0,ABS('OddsRatio_working_3-way'!V961+SQRT('OddsRatio_working_3-way'!W961))/2,ABS('OddsRatio_working_3-way'!V961-SQRT('OddsRatio_working_3-way'!W961))/2),SQRT(-'OddsRatio_working_3-way'!U961^3/27))</f>
        <v>#VALUE!</v>
      </c>
      <c r="Y961" s="11" t="e">
        <f>IF('OddsRatio_working_3-way'!W961&gt;=0,IF('OddsRatio_working_3-way'!V961+SQRT('OddsRatio_working_3-way'!W961)&gt;0,0,PI()),ACOS('OddsRatio_working_3-way'!V961/(2*'OddsRatio_working_3-way'!X961)))</f>
        <v>#VALUE!</v>
      </c>
      <c r="Z961" s="11" t="e">
        <f>'OddsRatio_working_3-way'!X961^(1/3)*COS('OddsRatio_working_3-way'!Y961/3)</f>
        <v>#VALUE!</v>
      </c>
      <c r="AA961" s="11" t="e">
        <f>'OddsRatio_working_3-way'!X961^(1/3)*COS(('OddsRatio_working_3-way'!Y961+2*PI())/3)</f>
        <v>#VALUE!</v>
      </c>
      <c r="AB961" s="11" t="e">
        <f>'OddsRatio_working_3-way'!X961^(1/3)*COS(('OddsRatio_working_3-way'!Y961+4*PI())/3)</f>
        <v>#VALUE!</v>
      </c>
      <c r="AC961" s="11" t="e">
        <f>'OddsRatio_working_3-way'!X961^(1/3)*SIN('OddsRatio_working_3-way'!Y961/3)</f>
        <v>#VALUE!</v>
      </c>
      <c r="AD961" s="11" t="e">
        <f>'OddsRatio_working_3-way'!X961^(1/3)*SIN(('OddsRatio_working_3-way'!Y961+2*PI())/3)</f>
        <v>#VALUE!</v>
      </c>
      <c r="AE961" s="11" t="e">
        <f>'OddsRatio_working_3-way'!X961^(1/3)*SIN(('OddsRatio_working_3-way'!Y961+4*PI())/3)</f>
        <v>#VALUE!</v>
      </c>
      <c r="AF961" s="11" t="e">
        <f>-'OddsRatio_working_3-way'!U961/(3*'OddsRatio_working_3-way'!X961^(1/3))*COS(('OddsRatio_working_3-way'!Y961)/3)</f>
        <v>#VALUE!</v>
      </c>
      <c r="AG961" s="11" t="e">
        <f>-'OddsRatio_working_3-way'!U961/(3*'OddsRatio_working_3-way'!X961^(1/3))*COS(('OddsRatio_working_3-way'!Y961+2*PI())/3)</f>
        <v>#VALUE!</v>
      </c>
      <c r="AH961" s="11" t="e">
        <f>-'OddsRatio_working_3-way'!U961/(3*'OddsRatio_working_3-way'!X961^(1/3))*COS(('OddsRatio_working_3-way'!Y961+4*PI())/3)</f>
        <v>#VALUE!</v>
      </c>
      <c r="AI961" s="11" t="e">
        <f>'OddsRatio_working_3-way'!U961/(3*'OddsRatio_working_3-way'!X961^(1/3))*SIN(('OddsRatio_working_3-way'!Y961)/3)</f>
        <v>#VALUE!</v>
      </c>
      <c r="AJ961" s="11" t="e">
        <f>'OddsRatio_working_3-way'!U961/(3*'OddsRatio_working_3-way'!X961^(1/3))*SIN(('OddsRatio_working_3-way'!Y961+2*PI())/3)</f>
        <v>#VALUE!</v>
      </c>
      <c r="AK961" s="11" t="e">
        <f>'OddsRatio_working_3-way'!U961/(3*'OddsRatio_working_3-way'!X961^(1/3))*SIN(('OddsRatio_working_3-way'!Y961+4*PI())/3)</f>
        <v>#VALUE!</v>
      </c>
      <c r="AL961" s="11" t="e">
        <f>'OddsRatio_working_3-way'!Z961+'OddsRatio_working_3-way'!AF961</f>
        <v>#VALUE!</v>
      </c>
      <c r="AM961" s="11" t="e">
        <f>'OddsRatio_working_3-way'!AA961+'OddsRatio_working_3-way'!AG961</f>
        <v>#VALUE!</v>
      </c>
      <c r="AN961" s="11" t="e">
        <f>'OddsRatio_working_3-way'!AB961+'OddsRatio_working_3-way'!AH961</f>
        <v>#VALUE!</v>
      </c>
      <c r="AO961" s="11" t="e">
        <f>'OddsRatio_working_3-way'!AC961+'OddsRatio_working_3-way'!AI961</f>
        <v>#VALUE!</v>
      </c>
      <c r="AP961" s="11" t="e">
        <f>'OddsRatio_working_3-way'!AD961+'OddsRatio_working_3-way'!AJ961</f>
        <v>#VALUE!</v>
      </c>
      <c r="AQ961" s="11" t="e">
        <f>'OddsRatio_working_3-way'!AE961+'OddsRatio_working_3-way'!AK961</f>
        <v>#VALUE!</v>
      </c>
      <c r="AR961" s="10" t="str">
        <f>IF(A961="","",IF(('OddsRatio_working_3-way'!X961=0),IF(Q961&gt;0,-Q961^(1/3),(-Q961)^(1/3)),'OddsRatio_working_3-way'!AL961-'OddsRatio_working_3-way'!R961/3))</f>
        <v/>
      </c>
      <c r="AS961" s="11" t="e">
        <f>IF(('OddsRatio_working_3-way'!X961=0),IF(Q961&gt;0,-Q961^(1/3),(-Q961)^(1/3)),'OddsRatio_working_3-way'!AM961-'OddsRatio_working_3-way'!R961/3)</f>
        <v>#VALUE!</v>
      </c>
      <c r="AT961" s="11" t="e">
        <f>IF(('OddsRatio_working_3-way'!X961=0),IF(Q961&gt;0,-Q961^(1/3),(-Q961)^(1/3)),'OddsRatio_working_3-way'!AN961-'OddsRatio_working_3-way'!R961/3)</f>
        <v>#VALUE!</v>
      </c>
      <c r="AU961" s="11" t="e">
        <f>IF(('OddsRatio_working_3-way'!X961=0),0,'OddsRatio_working_3-way'!AO961)</f>
        <v>#VALUE!</v>
      </c>
      <c r="AV961" s="11" t="e">
        <f>IF(('OddsRatio_working_3-way'!X961=0),0,'OddsRatio_working_3-way'!AP961)</f>
        <v>#VALUE!</v>
      </c>
      <c r="AW961" s="11" t="e">
        <f>IF(('OddsRatio_working_3-way'!X961=0),0,'OddsRatio_working_3-way'!AQ961)</f>
        <v>#VALUE!</v>
      </c>
    </row>
    <row r="962" spans="1:4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9" t="e">
        <f t="shared" si="195"/>
        <v>#VALUE!</v>
      </c>
      <c r="E962" s="9" t="e">
        <f t="shared" si="196"/>
        <v>#VALUE!</v>
      </c>
      <c r="F962" s="9" t="e">
        <f t="shared" si="197"/>
        <v>#VALUE!</v>
      </c>
      <c r="G962" s="9" t="str">
        <f t="shared" si="198"/>
        <v/>
      </c>
      <c r="H962" s="9" t="str">
        <f t="shared" si="199"/>
        <v/>
      </c>
      <c r="I962" s="9" t="str">
        <f t="shared" si="200"/>
        <v/>
      </c>
      <c r="J962" s="9" t="str">
        <f t="shared" si="201"/>
        <v/>
      </c>
      <c r="K962" s="11" t="e">
        <f t="shared" si="202"/>
        <v>#VALUE!</v>
      </c>
      <c r="L962" s="11" t="e">
        <f t="shared" si="203"/>
        <v>#VALUE!</v>
      </c>
      <c r="M962" s="11" t="e">
        <f t="shared" si="204"/>
        <v>#VALUE!</v>
      </c>
      <c r="N962" s="11" t="e">
        <f>'OddsRatio_working_3-way'!K962+'OddsRatio_working_3-way'!L962+'OddsRatio_working_3-way'!M962-('OddsRatio_working_3-way'!K962*'OddsRatio_working_3-way'!L962)-('OddsRatio_working_3-way'!K962*'OddsRatio_working_3-way'!M962)-('OddsRatio_working_3-way'!L962*'OddsRatio_working_3-way'!M962)+('OddsRatio_working_3-way'!K962*'OddsRatio_working_3-way'!L962*'OddsRatio_working_3-way'!M962)-1</f>
        <v>#VALUE!</v>
      </c>
      <c r="O962" s="11">
        <f>0</f>
        <v>0</v>
      </c>
      <c r="P962" s="11" t="e">
        <f>('OddsRatio_working_3-way'!K962*'OddsRatio_working_3-way'!L962)+('OddsRatio_working_3-way'!K962*'OddsRatio_working_3-way'!M962)+('OddsRatio_working_3-way'!L962*'OddsRatio_working_3-way'!M962)-(3*'OddsRatio_working_3-way'!K962*'OddsRatio_working_3-way'!L962*'OddsRatio_working_3-way'!M962)</f>
        <v>#VALUE!</v>
      </c>
      <c r="Q962" s="11" t="e">
        <f>2*'OddsRatio_working_3-way'!K962*'OddsRatio_working_3-way'!L962*'OddsRatio_working_3-way'!M962</f>
        <v>#VALUE!</v>
      </c>
      <c r="R962" s="11" t="e">
        <f t="shared" si="205"/>
        <v>#VALUE!</v>
      </c>
      <c r="S962" s="11" t="e">
        <f t="shared" si="206"/>
        <v>#VALUE!</v>
      </c>
      <c r="T962" s="11" t="e">
        <f t="shared" si="207"/>
        <v>#VALUE!</v>
      </c>
      <c r="U962" s="11" t="e">
        <f>'OddsRatio_working_3-way'!S962-'OddsRatio_working_3-way'!R962^2/3</f>
        <v>#VALUE!</v>
      </c>
      <c r="V962" s="11" t="e">
        <f>'OddsRatio_working_3-way'!S962*'OddsRatio_working_3-way'!R962/3-2*'OddsRatio_working_3-way'!R962^3/27-'OddsRatio_working_3-way'!T962</f>
        <v>#VALUE!</v>
      </c>
      <c r="W962" s="11" t="e">
        <f>'OddsRatio_working_3-way'!V962^2+4*'OddsRatio_working_3-way'!U962^3/27</f>
        <v>#VALUE!</v>
      </c>
      <c r="X962" s="11" t="e">
        <f>IF('OddsRatio_working_3-way'!W962&gt;0,IF(ABS('OddsRatio_working_3-way'!V962+SQRT('OddsRatio_working_3-way'!W962))/2&gt;0,ABS('OddsRatio_working_3-way'!V962+SQRT('OddsRatio_working_3-way'!W962))/2,ABS('OddsRatio_working_3-way'!V962-SQRT('OddsRatio_working_3-way'!W962))/2),SQRT(-'OddsRatio_working_3-way'!U962^3/27))</f>
        <v>#VALUE!</v>
      </c>
      <c r="Y962" s="11" t="e">
        <f>IF('OddsRatio_working_3-way'!W962&gt;=0,IF('OddsRatio_working_3-way'!V962+SQRT('OddsRatio_working_3-way'!W962)&gt;0,0,PI()),ACOS('OddsRatio_working_3-way'!V962/(2*'OddsRatio_working_3-way'!X962)))</f>
        <v>#VALUE!</v>
      </c>
      <c r="Z962" s="11" t="e">
        <f>'OddsRatio_working_3-way'!X962^(1/3)*COS('OddsRatio_working_3-way'!Y962/3)</f>
        <v>#VALUE!</v>
      </c>
      <c r="AA962" s="11" t="e">
        <f>'OddsRatio_working_3-way'!X962^(1/3)*COS(('OddsRatio_working_3-way'!Y962+2*PI())/3)</f>
        <v>#VALUE!</v>
      </c>
      <c r="AB962" s="11" t="e">
        <f>'OddsRatio_working_3-way'!X962^(1/3)*COS(('OddsRatio_working_3-way'!Y962+4*PI())/3)</f>
        <v>#VALUE!</v>
      </c>
      <c r="AC962" s="11" t="e">
        <f>'OddsRatio_working_3-way'!X962^(1/3)*SIN('OddsRatio_working_3-way'!Y962/3)</f>
        <v>#VALUE!</v>
      </c>
      <c r="AD962" s="11" t="e">
        <f>'OddsRatio_working_3-way'!X962^(1/3)*SIN(('OddsRatio_working_3-way'!Y962+2*PI())/3)</f>
        <v>#VALUE!</v>
      </c>
      <c r="AE962" s="11" t="e">
        <f>'OddsRatio_working_3-way'!X962^(1/3)*SIN(('OddsRatio_working_3-way'!Y962+4*PI())/3)</f>
        <v>#VALUE!</v>
      </c>
      <c r="AF962" s="11" t="e">
        <f>-'OddsRatio_working_3-way'!U962/(3*'OddsRatio_working_3-way'!X962^(1/3))*COS(('OddsRatio_working_3-way'!Y962)/3)</f>
        <v>#VALUE!</v>
      </c>
      <c r="AG962" s="11" t="e">
        <f>-'OddsRatio_working_3-way'!U962/(3*'OddsRatio_working_3-way'!X962^(1/3))*COS(('OddsRatio_working_3-way'!Y962+2*PI())/3)</f>
        <v>#VALUE!</v>
      </c>
      <c r="AH962" s="11" t="e">
        <f>-'OddsRatio_working_3-way'!U962/(3*'OddsRatio_working_3-way'!X962^(1/3))*COS(('OddsRatio_working_3-way'!Y962+4*PI())/3)</f>
        <v>#VALUE!</v>
      </c>
      <c r="AI962" s="11" t="e">
        <f>'OddsRatio_working_3-way'!U962/(3*'OddsRatio_working_3-way'!X962^(1/3))*SIN(('OddsRatio_working_3-way'!Y962)/3)</f>
        <v>#VALUE!</v>
      </c>
      <c r="AJ962" s="11" t="e">
        <f>'OddsRatio_working_3-way'!U962/(3*'OddsRatio_working_3-way'!X962^(1/3))*SIN(('OddsRatio_working_3-way'!Y962+2*PI())/3)</f>
        <v>#VALUE!</v>
      </c>
      <c r="AK962" s="11" t="e">
        <f>'OddsRatio_working_3-way'!U962/(3*'OddsRatio_working_3-way'!X962^(1/3))*SIN(('OddsRatio_working_3-way'!Y962+4*PI())/3)</f>
        <v>#VALUE!</v>
      </c>
      <c r="AL962" s="11" t="e">
        <f>'OddsRatio_working_3-way'!Z962+'OddsRatio_working_3-way'!AF962</f>
        <v>#VALUE!</v>
      </c>
      <c r="AM962" s="11" t="e">
        <f>'OddsRatio_working_3-way'!AA962+'OddsRatio_working_3-way'!AG962</f>
        <v>#VALUE!</v>
      </c>
      <c r="AN962" s="11" t="e">
        <f>'OddsRatio_working_3-way'!AB962+'OddsRatio_working_3-way'!AH962</f>
        <v>#VALUE!</v>
      </c>
      <c r="AO962" s="11" t="e">
        <f>'OddsRatio_working_3-way'!AC962+'OddsRatio_working_3-way'!AI962</f>
        <v>#VALUE!</v>
      </c>
      <c r="AP962" s="11" t="e">
        <f>'OddsRatio_working_3-way'!AD962+'OddsRatio_working_3-way'!AJ962</f>
        <v>#VALUE!</v>
      </c>
      <c r="AQ962" s="11" t="e">
        <f>'OddsRatio_working_3-way'!AE962+'OddsRatio_working_3-way'!AK962</f>
        <v>#VALUE!</v>
      </c>
      <c r="AR962" s="10" t="str">
        <f>IF(A962="","",IF(('OddsRatio_working_3-way'!X962=0),IF(Q962&gt;0,-Q962^(1/3),(-Q962)^(1/3)),'OddsRatio_working_3-way'!AL962-'OddsRatio_working_3-way'!R962/3))</f>
        <v/>
      </c>
      <c r="AS962" s="11" t="e">
        <f>IF(('OddsRatio_working_3-way'!X962=0),IF(Q962&gt;0,-Q962^(1/3),(-Q962)^(1/3)),'OddsRatio_working_3-way'!AM962-'OddsRatio_working_3-way'!R962/3)</f>
        <v>#VALUE!</v>
      </c>
      <c r="AT962" s="11" t="e">
        <f>IF(('OddsRatio_working_3-way'!X962=0),IF(Q962&gt;0,-Q962^(1/3),(-Q962)^(1/3)),'OddsRatio_working_3-way'!AN962-'OddsRatio_working_3-way'!R962/3)</f>
        <v>#VALUE!</v>
      </c>
      <c r="AU962" s="11" t="e">
        <f>IF(('OddsRatio_working_3-way'!X962=0),0,'OddsRatio_working_3-way'!AO962)</f>
        <v>#VALUE!</v>
      </c>
      <c r="AV962" s="11" t="e">
        <f>IF(('OddsRatio_working_3-way'!X962=0),0,'OddsRatio_working_3-way'!AP962)</f>
        <v>#VALUE!</v>
      </c>
      <c r="AW962" s="11" t="e">
        <f>IF(('OddsRatio_working_3-way'!X962=0),0,'OddsRatio_working_3-way'!AQ962)</f>
        <v>#VALUE!</v>
      </c>
    </row>
    <row r="963" spans="1:4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9" t="e">
        <f t="shared" si="195"/>
        <v>#VALUE!</v>
      </c>
      <c r="E963" s="9" t="e">
        <f t="shared" si="196"/>
        <v>#VALUE!</v>
      </c>
      <c r="F963" s="9" t="e">
        <f t="shared" si="197"/>
        <v>#VALUE!</v>
      </c>
      <c r="G963" s="9" t="str">
        <f t="shared" si="198"/>
        <v/>
      </c>
      <c r="H963" s="9" t="str">
        <f t="shared" si="199"/>
        <v/>
      </c>
      <c r="I963" s="9" t="str">
        <f t="shared" si="200"/>
        <v/>
      </c>
      <c r="J963" s="9" t="str">
        <f t="shared" si="201"/>
        <v/>
      </c>
      <c r="K963" s="11" t="e">
        <f t="shared" si="202"/>
        <v>#VALUE!</v>
      </c>
      <c r="L963" s="11" t="e">
        <f t="shared" si="203"/>
        <v>#VALUE!</v>
      </c>
      <c r="M963" s="11" t="e">
        <f t="shared" si="204"/>
        <v>#VALUE!</v>
      </c>
      <c r="N963" s="11" t="e">
        <f>'OddsRatio_working_3-way'!K963+'OddsRatio_working_3-way'!L963+'OddsRatio_working_3-way'!M963-('OddsRatio_working_3-way'!K963*'OddsRatio_working_3-way'!L963)-('OddsRatio_working_3-way'!K963*'OddsRatio_working_3-way'!M963)-('OddsRatio_working_3-way'!L963*'OddsRatio_working_3-way'!M963)+('OddsRatio_working_3-way'!K963*'OddsRatio_working_3-way'!L963*'OddsRatio_working_3-way'!M963)-1</f>
        <v>#VALUE!</v>
      </c>
      <c r="O963" s="11">
        <f>0</f>
        <v>0</v>
      </c>
      <c r="P963" s="11" t="e">
        <f>('OddsRatio_working_3-way'!K963*'OddsRatio_working_3-way'!L963)+('OddsRatio_working_3-way'!K963*'OddsRatio_working_3-way'!M963)+('OddsRatio_working_3-way'!L963*'OddsRatio_working_3-way'!M963)-(3*'OddsRatio_working_3-way'!K963*'OddsRatio_working_3-way'!L963*'OddsRatio_working_3-way'!M963)</f>
        <v>#VALUE!</v>
      </c>
      <c r="Q963" s="11" t="e">
        <f>2*'OddsRatio_working_3-way'!K963*'OddsRatio_working_3-way'!L963*'OddsRatio_working_3-way'!M963</f>
        <v>#VALUE!</v>
      </c>
      <c r="R963" s="11" t="e">
        <f t="shared" si="205"/>
        <v>#VALUE!</v>
      </c>
      <c r="S963" s="11" t="e">
        <f t="shared" si="206"/>
        <v>#VALUE!</v>
      </c>
      <c r="T963" s="11" t="e">
        <f t="shared" si="207"/>
        <v>#VALUE!</v>
      </c>
      <c r="U963" s="11" t="e">
        <f>'OddsRatio_working_3-way'!S963-'OddsRatio_working_3-way'!R963^2/3</f>
        <v>#VALUE!</v>
      </c>
      <c r="V963" s="11" t="e">
        <f>'OddsRatio_working_3-way'!S963*'OddsRatio_working_3-way'!R963/3-2*'OddsRatio_working_3-way'!R963^3/27-'OddsRatio_working_3-way'!T963</f>
        <v>#VALUE!</v>
      </c>
      <c r="W963" s="11" t="e">
        <f>'OddsRatio_working_3-way'!V963^2+4*'OddsRatio_working_3-way'!U963^3/27</f>
        <v>#VALUE!</v>
      </c>
      <c r="X963" s="11" t="e">
        <f>IF('OddsRatio_working_3-way'!W963&gt;0,IF(ABS('OddsRatio_working_3-way'!V963+SQRT('OddsRatio_working_3-way'!W963))/2&gt;0,ABS('OddsRatio_working_3-way'!V963+SQRT('OddsRatio_working_3-way'!W963))/2,ABS('OddsRatio_working_3-way'!V963-SQRT('OddsRatio_working_3-way'!W963))/2),SQRT(-'OddsRatio_working_3-way'!U963^3/27))</f>
        <v>#VALUE!</v>
      </c>
      <c r="Y963" s="11" t="e">
        <f>IF('OddsRatio_working_3-way'!W963&gt;=0,IF('OddsRatio_working_3-way'!V963+SQRT('OddsRatio_working_3-way'!W963)&gt;0,0,PI()),ACOS('OddsRatio_working_3-way'!V963/(2*'OddsRatio_working_3-way'!X963)))</f>
        <v>#VALUE!</v>
      </c>
      <c r="Z963" s="11" t="e">
        <f>'OddsRatio_working_3-way'!X963^(1/3)*COS('OddsRatio_working_3-way'!Y963/3)</f>
        <v>#VALUE!</v>
      </c>
      <c r="AA963" s="11" t="e">
        <f>'OddsRatio_working_3-way'!X963^(1/3)*COS(('OddsRatio_working_3-way'!Y963+2*PI())/3)</f>
        <v>#VALUE!</v>
      </c>
      <c r="AB963" s="11" t="e">
        <f>'OddsRatio_working_3-way'!X963^(1/3)*COS(('OddsRatio_working_3-way'!Y963+4*PI())/3)</f>
        <v>#VALUE!</v>
      </c>
      <c r="AC963" s="11" t="e">
        <f>'OddsRatio_working_3-way'!X963^(1/3)*SIN('OddsRatio_working_3-way'!Y963/3)</f>
        <v>#VALUE!</v>
      </c>
      <c r="AD963" s="11" t="e">
        <f>'OddsRatio_working_3-way'!X963^(1/3)*SIN(('OddsRatio_working_3-way'!Y963+2*PI())/3)</f>
        <v>#VALUE!</v>
      </c>
      <c r="AE963" s="11" t="e">
        <f>'OddsRatio_working_3-way'!X963^(1/3)*SIN(('OddsRatio_working_3-way'!Y963+4*PI())/3)</f>
        <v>#VALUE!</v>
      </c>
      <c r="AF963" s="11" t="e">
        <f>-'OddsRatio_working_3-way'!U963/(3*'OddsRatio_working_3-way'!X963^(1/3))*COS(('OddsRatio_working_3-way'!Y963)/3)</f>
        <v>#VALUE!</v>
      </c>
      <c r="AG963" s="11" t="e">
        <f>-'OddsRatio_working_3-way'!U963/(3*'OddsRatio_working_3-way'!X963^(1/3))*COS(('OddsRatio_working_3-way'!Y963+2*PI())/3)</f>
        <v>#VALUE!</v>
      </c>
      <c r="AH963" s="11" t="e">
        <f>-'OddsRatio_working_3-way'!U963/(3*'OddsRatio_working_3-way'!X963^(1/3))*COS(('OddsRatio_working_3-way'!Y963+4*PI())/3)</f>
        <v>#VALUE!</v>
      </c>
      <c r="AI963" s="11" t="e">
        <f>'OddsRatio_working_3-way'!U963/(3*'OddsRatio_working_3-way'!X963^(1/3))*SIN(('OddsRatio_working_3-way'!Y963)/3)</f>
        <v>#VALUE!</v>
      </c>
      <c r="AJ963" s="11" t="e">
        <f>'OddsRatio_working_3-way'!U963/(3*'OddsRatio_working_3-way'!X963^(1/3))*SIN(('OddsRatio_working_3-way'!Y963+2*PI())/3)</f>
        <v>#VALUE!</v>
      </c>
      <c r="AK963" s="11" t="e">
        <f>'OddsRatio_working_3-way'!U963/(3*'OddsRatio_working_3-way'!X963^(1/3))*SIN(('OddsRatio_working_3-way'!Y963+4*PI())/3)</f>
        <v>#VALUE!</v>
      </c>
      <c r="AL963" s="11" t="e">
        <f>'OddsRatio_working_3-way'!Z963+'OddsRatio_working_3-way'!AF963</f>
        <v>#VALUE!</v>
      </c>
      <c r="AM963" s="11" t="e">
        <f>'OddsRatio_working_3-way'!AA963+'OddsRatio_working_3-way'!AG963</f>
        <v>#VALUE!</v>
      </c>
      <c r="AN963" s="11" t="e">
        <f>'OddsRatio_working_3-way'!AB963+'OddsRatio_working_3-way'!AH963</f>
        <v>#VALUE!</v>
      </c>
      <c r="AO963" s="11" t="e">
        <f>'OddsRatio_working_3-way'!AC963+'OddsRatio_working_3-way'!AI963</f>
        <v>#VALUE!</v>
      </c>
      <c r="AP963" s="11" t="e">
        <f>'OddsRatio_working_3-way'!AD963+'OddsRatio_working_3-way'!AJ963</f>
        <v>#VALUE!</v>
      </c>
      <c r="AQ963" s="11" t="e">
        <f>'OddsRatio_working_3-way'!AE963+'OddsRatio_working_3-way'!AK963</f>
        <v>#VALUE!</v>
      </c>
      <c r="AR963" s="10" t="str">
        <f>IF(A963="","",IF(('OddsRatio_working_3-way'!X963=0),IF(Q963&gt;0,-Q963^(1/3),(-Q963)^(1/3)),'OddsRatio_working_3-way'!AL963-'OddsRatio_working_3-way'!R963/3))</f>
        <v/>
      </c>
      <c r="AS963" s="11" t="e">
        <f>IF(('OddsRatio_working_3-way'!X963=0),IF(Q963&gt;0,-Q963^(1/3),(-Q963)^(1/3)),'OddsRatio_working_3-way'!AM963-'OddsRatio_working_3-way'!R963/3)</f>
        <v>#VALUE!</v>
      </c>
      <c r="AT963" s="11" t="e">
        <f>IF(('OddsRatio_working_3-way'!X963=0),IF(Q963&gt;0,-Q963^(1/3),(-Q963)^(1/3)),'OddsRatio_working_3-way'!AN963-'OddsRatio_working_3-way'!R963/3)</f>
        <v>#VALUE!</v>
      </c>
      <c r="AU963" s="11" t="e">
        <f>IF(('OddsRatio_working_3-way'!X963=0),0,'OddsRatio_working_3-way'!AO963)</f>
        <v>#VALUE!</v>
      </c>
      <c r="AV963" s="11" t="e">
        <f>IF(('OddsRatio_working_3-way'!X963=0),0,'OddsRatio_working_3-way'!AP963)</f>
        <v>#VALUE!</v>
      </c>
      <c r="AW963" s="11" t="e">
        <f>IF(('OddsRatio_working_3-way'!X963=0),0,'OddsRatio_working_3-way'!AQ963)</f>
        <v>#VALUE!</v>
      </c>
    </row>
    <row r="964" spans="1:4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9" t="e">
        <f t="shared" ref="D964:D1001" si="208">(K964/(AR964+K964-(AR964*K964)))</f>
        <v>#VALUE!</v>
      </c>
      <c r="E964" s="9" t="e">
        <f t="shared" ref="E964:E1001" si="209">(L964/(AR964+L964-(AR964*L964)))</f>
        <v>#VALUE!</v>
      </c>
      <c r="F964" s="9" t="e">
        <f t="shared" ref="F964:F1001" si="210">(M964/(AR964+M964-(AR964*M964)))</f>
        <v>#VALUE!</v>
      </c>
      <c r="G964" s="9" t="str">
        <f t="shared" ref="G964:G1001" si="211">AR964</f>
        <v/>
      </c>
      <c r="H964" s="9" t="str">
        <f t="shared" ref="H964:H1001" si="212">IF(A964="","",1/D964)</f>
        <v/>
      </c>
      <c r="I964" s="9" t="str">
        <f t="shared" ref="I964:I1001" si="213">IF(B964="","",1/E964)</f>
        <v/>
      </c>
      <c r="J964" s="9" t="str">
        <f t="shared" ref="J964:J1001" si="214">IF(C964="","",1/F964)</f>
        <v/>
      </c>
      <c r="K964" s="11" t="e">
        <f t="shared" ref="K964:K1001" si="215">1/A964</f>
        <v>#VALUE!</v>
      </c>
      <c r="L964" s="11" t="e">
        <f t="shared" ref="L964:L1001" si="216">1/B964</f>
        <v>#VALUE!</v>
      </c>
      <c r="M964" s="11" t="e">
        <f t="shared" ref="M964:M1001" si="217">1/C964</f>
        <v>#VALUE!</v>
      </c>
      <c r="N964" s="11" t="e">
        <f>'OddsRatio_working_3-way'!K964+'OddsRatio_working_3-way'!L964+'OddsRatio_working_3-way'!M964-('OddsRatio_working_3-way'!K964*'OddsRatio_working_3-way'!L964)-('OddsRatio_working_3-way'!K964*'OddsRatio_working_3-way'!M964)-('OddsRatio_working_3-way'!L964*'OddsRatio_working_3-way'!M964)+('OddsRatio_working_3-way'!K964*'OddsRatio_working_3-way'!L964*'OddsRatio_working_3-way'!M964)-1</f>
        <v>#VALUE!</v>
      </c>
      <c r="O964" s="11">
        <f>0</f>
        <v>0</v>
      </c>
      <c r="P964" s="11" t="e">
        <f>('OddsRatio_working_3-way'!K964*'OddsRatio_working_3-way'!L964)+('OddsRatio_working_3-way'!K964*'OddsRatio_working_3-way'!M964)+('OddsRatio_working_3-way'!L964*'OddsRatio_working_3-way'!M964)-(3*'OddsRatio_working_3-way'!K964*'OddsRatio_working_3-way'!L964*'OddsRatio_working_3-way'!M964)</f>
        <v>#VALUE!</v>
      </c>
      <c r="Q964" s="11" t="e">
        <f>2*'OddsRatio_working_3-way'!K964*'OddsRatio_working_3-way'!L964*'OddsRatio_working_3-way'!M964</f>
        <v>#VALUE!</v>
      </c>
      <c r="R964" s="11" t="e">
        <f t="shared" ref="R964:R1001" si="218">O964/N964</f>
        <v>#VALUE!</v>
      </c>
      <c r="S964" s="11" t="e">
        <f t="shared" ref="S964:S1001" si="219">P964/N964</f>
        <v>#VALUE!</v>
      </c>
      <c r="T964" s="11" t="e">
        <f t="shared" ref="T964:T1001" si="220">Q964/N964</f>
        <v>#VALUE!</v>
      </c>
      <c r="U964" s="11" t="e">
        <f>'OddsRatio_working_3-way'!S964-'OddsRatio_working_3-way'!R964^2/3</f>
        <v>#VALUE!</v>
      </c>
      <c r="V964" s="11" t="e">
        <f>'OddsRatio_working_3-way'!S964*'OddsRatio_working_3-way'!R964/3-2*'OddsRatio_working_3-way'!R964^3/27-'OddsRatio_working_3-way'!T964</f>
        <v>#VALUE!</v>
      </c>
      <c r="W964" s="11" t="e">
        <f>'OddsRatio_working_3-way'!V964^2+4*'OddsRatio_working_3-way'!U964^3/27</f>
        <v>#VALUE!</v>
      </c>
      <c r="X964" s="11" t="e">
        <f>IF('OddsRatio_working_3-way'!W964&gt;0,IF(ABS('OddsRatio_working_3-way'!V964+SQRT('OddsRatio_working_3-way'!W964))/2&gt;0,ABS('OddsRatio_working_3-way'!V964+SQRT('OddsRatio_working_3-way'!W964))/2,ABS('OddsRatio_working_3-way'!V964-SQRT('OddsRatio_working_3-way'!W964))/2),SQRT(-'OddsRatio_working_3-way'!U964^3/27))</f>
        <v>#VALUE!</v>
      </c>
      <c r="Y964" s="11" t="e">
        <f>IF('OddsRatio_working_3-way'!W964&gt;=0,IF('OddsRatio_working_3-way'!V964+SQRT('OddsRatio_working_3-way'!W964)&gt;0,0,PI()),ACOS('OddsRatio_working_3-way'!V964/(2*'OddsRatio_working_3-way'!X964)))</f>
        <v>#VALUE!</v>
      </c>
      <c r="Z964" s="11" t="e">
        <f>'OddsRatio_working_3-way'!X964^(1/3)*COS('OddsRatio_working_3-way'!Y964/3)</f>
        <v>#VALUE!</v>
      </c>
      <c r="AA964" s="11" t="e">
        <f>'OddsRatio_working_3-way'!X964^(1/3)*COS(('OddsRatio_working_3-way'!Y964+2*PI())/3)</f>
        <v>#VALUE!</v>
      </c>
      <c r="AB964" s="11" t="e">
        <f>'OddsRatio_working_3-way'!X964^(1/3)*COS(('OddsRatio_working_3-way'!Y964+4*PI())/3)</f>
        <v>#VALUE!</v>
      </c>
      <c r="AC964" s="11" t="e">
        <f>'OddsRatio_working_3-way'!X964^(1/3)*SIN('OddsRatio_working_3-way'!Y964/3)</f>
        <v>#VALUE!</v>
      </c>
      <c r="AD964" s="11" t="e">
        <f>'OddsRatio_working_3-way'!X964^(1/3)*SIN(('OddsRatio_working_3-way'!Y964+2*PI())/3)</f>
        <v>#VALUE!</v>
      </c>
      <c r="AE964" s="11" t="e">
        <f>'OddsRatio_working_3-way'!X964^(1/3)*SIN(('OddsRatio_working_3-way'!Y964+4*PI())/3)</f>
        <v>#VALUE!</v>
      </c>
      <c r="AF964" s="11" t="e">
        <f>-'OddsRatio_working_3-way'!U964/(3*'OddsRatio_working_3-way'!X964^(1/3))*COS(('OddsRatio_working_3-way'!Y964)/3)</f>
        <v>#VALUE!</v>
      </c>
      <c r="AG964" s="11" t="e">
        <f>-'OddsRatio_working_3-way'!U964/(3*'OddsRatio_working_3-way'!X964^(1/3))*COS(('OddsRatio_working_3-way'!Y964+2*PI())/3)</f>
        <v>#VALUE!</v>
      </c>
      <c r="AH964" s="11" t="e">
        <f>-'OddsRatio_working_3-way'!U964/(3*'OddsRatio_working_3-way'!X964^(1/3))*COS(('OddsRatio_working_3-way'!Y964+4*PI())/3)</f>
        <v>#VALUE!</v>
      </c>
      <c r="AI964" s="11" t="e">
        <f>'OddsRatio_working_3-way'!U964/(3*'OddsRatio_working_3-way'!X964^(1/3))*SIN(('OddsRatio_working_3-way'!Y964)/3)</f>
        <v>#VALUE!</v>
      </c>
      <c r="AJ964" s="11" t="e">
        <f>'OddsRatio_working_3-way'!U964/(3*'OddsRatio_working_3-way'!X964^(1/3))*SIN(('OddsRatio_working_3-way'!Y964+2*PI())/3)</f>
        <v>#VALUE!</v>
      </c>
      <c r="AK964" s="11" t="e">
        <f>'OddsRatio_working_3-way'!U964/(3*'OddsRatio_working_3-way'!X964^(1/3))*SIN(('OddsRatio_working_3-way'!Y964+4*PI())/3)</f>
        <v>#VALUE!</v>
      </c>
      <c r="AL964" s="11" t="e">
        <f>'OddsRatio_working_3-way'!Z964+'OddsRatio_working_3-way'!AF964</f>
        <v>#VALUE!</v>
      </c>
      <c r="AM964" s="11" t="e">
        <f>'OddsRatio_working_3-way'!AA964+'OddsRatio_working_3-way'!AG964</f>
        <v>#VALUE!</v>
      </c>
      <c r="AN964" s="11" t="e">
        <f>'OddsRatio_working_3-way'!AB964+'OddsRatio_working_3-way'!AH964</f>
        <v>#VALUE!</v>
      </c>
      <c r="AO964" s="11" t="e">
        <f>'OddsRatio_working_3-way'!AC964+'OddsRatio_working_3-way'!AI964</f>
        <v>#VALUE!</v>
      </c>
      <c r="AP964" s="11" t="e">
        <f>'OddsRatio_working_3-way'!AD964+'OddsRatio_working_3-way'!AJ964</f>
        <v>#VALUE!</v>
      </c>
      <c r="AQ964" s="11" t="e">
        <f>'OddsRatio_working_3-way'!AE964+'OddsRatio_working_3-way'!AK964</f>
        <v>#VALUE!</v>
      </c>
      <c r="AR964" s="10" t="str">
        <f>IF(A964="","",IF(('OddsRatio_working_3-way'!X964=0),IF(Q964&gt;0,-Q964^(1/3),(-Q964)^(1/3)),'OddsRatio_working_3-way'!AL964-'OddsRatio_working_3-way'!R964/3))</f>
        <v/>
      </c>
      <c r="AS964" s="11" t="e">
        <f>IF(('OddsRatio_working_3-way'!X964=0),IF(Q964&gt;0,-Q964^(1/3),(-Q964)^(1/3)),'OddsRatio_working_3-way'!AM964-'OddsRatio_working_3-way'!R964/3)</f>
        <v>#VALUE!</v>
      </c>
      <c r="AT964" s="11" t="e">
        <f>IF(('OddsRatio_working_3-way'!X964=0),IF(Q964&gt;0,-Q964^(1/3),(-Q964)^(1/3)),'OddsRatio_working_3-way'!AN964-'OddsRatio_working_3-way'!R964/3)</f>
        <v>#VALUE!</v>
      </c>
      <c r="AU964" s="11" t="e">
        <f>IF(('OddsRatio_working_3-way'!X964=0),0,'OddsRatio_working_3-way'!AO964)</f>
        <v>#VALUE!</v>
      </c>
      <c r="AV964" s="11" t="e">
        <f>IF(('OddsRatio_working_3-way'!X964=0),0,'OddsRatio_working_3-way'!AP964)</f>
        <v>#VALUE!</v>
      </c>
      <c r="AW964" s="11" t="e">
        <f>IF(('OddsRatio_working_3-way'!X964=0),0,'OddsRatio_working_3-way'!AQ964)</f>
        <v>#VALUE!</v>
      </c>
    </row>
    <row r="965" spans="1:4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9" t="e">
        <f t="shared" si="208"/>
        <v>#VALUE!</v>
      </c>
      <c r="E965" s="9" t="e">
        <f t="shared" si="209"/>
        <v>#VALUE!</v>
      </c>
      <c r="F965" s="9" t="e">
        <f t="shared" si="210"/>
        <v>#VALUE!</v>
      </c>
      <c r="G965" s="9" t="str">
        <f t="shared" si="211"/>
        <v/>
      </c>
      <c r="H965" s="9" t="str">
        <f t="shared" si="212"/>
        <v/>
      </c>
      <c r="I965" s="9" t="str">
        <f t="shared" si="213"/>
        <v/>
      </c>
      <c r="J965" s="9" t="str">
        <f t="shared" si="214"/>
        <v/>
      </c>
      <c r="K965" s="11" t="e">
        <f t="shared" si="215"/>
        <v>#VALUE!</v>
      </c>
      <c r="L965" s="11" t="e">
        <f t="shared" si="216"/>
        <v>#VALUE!</v>
      </c>
      <c r="M965" s="11" t="e">
        <f t="shared" si="217"/>
        <v>#VALUE!</v>
      </c>
      <c r="N965" s="11" t="e">
        <f>'OddsRatio_working_3-way'!K965+'OddsRatio_working_3-way'!L965+'OddsRatio_working_3-way'!M965-('OddsRatio_working_3-way'!K965*'OddsRatio_working_3-way'!L965)-('OddsRatio_working_3-way'!K965*'OddsRatio_working_3-way'!M965)-('OddsRatio_working_3-way'!L965*'OddsRatio_working_3-way'!M965)+('OddsRatio_working_3-way'!K965*'OddsRatio_working_3-way'!L965*'OddsRatio_working_3-way'!M965)-1</f>
        <v>#VALUE!</v>
      </c>
      <c r="O965" s="11">
        <f>0</f>
        <v>0</v>
      </c>
      <c r="P965" s="11" t="e">
        <f>('OddsRatio_working_3-way'!K965*'OddsRatio_working_3-way'!L965)+('OddsRatio_working_3-way'!K965*'OddsRatio_working_3-way'!M965)+('OddsRatio_working_3-way'!L965*'OddsRatio_working_3-way'!M965)-(3*'OddsRatio_working_3-way'!K965*'OddsRatio_working_3-way'!L965*'OddsRatio_working_3-way'!M965)</f>
        <v>#VALUE!</v>
      </c>
      <c r="Q965" s="11" t="e">
        <f>2*'OddsRatio_working_3-way'!K965*'OddsRatio_working_3-way'!L965*'OddsRatio_working_3-way'!M965</f>
        <v>#VALUE!</v>
      </c>
      <c r="R965" s="11" t="e">
        <f t="shared" si="218"/>
        <v>#VALUE!</v>
      </c>
      <c r="S965" s="11" t="e">
        <f t="shared" si="219"/>
        <v>#VALUE!</v>
      </c>
      <c r="T965" s="11" t="e">
        <f t="shared" si="220"/>
        <v>#VALUE!</v>
      </c>
      <c r="U965" s="11" t="e">
        <f>'OddsRatio_working_3-way'!S965-'OddsRatio_working_3-way'!R965^2/3</f>
        <v>#VALUE!</v>
      </c>
      <c r="V965" s="11" t="e">
        <f>'OddsRatio_working_3-way'!S965*'OddsRatio_working_3-way'!R965/3-2*'OddsRatio_working_3-way'!R965^3/27-'OddsRatio_working_3-way'!T965</f>
        <v>#VALUE!</v>
      </c>
      <c r="W965" s="11" t="e">
        <f>'OddsRatio_working_3-way'!V965^2+4*'OddsRatio_working_3-way'!U965^3/27</f>
        <v>#VALUE!</v>
      </c>
      <c r="X965" s="11" t="e">
        <f>IF('OddsRatio_working_3-way'!W965&gt;0,IF(ABS('OddsRatio_working_3-way'!V965+SQRT('OddsRatio_working_3-way'!W965))/2&gt;0,ABS('OddsRatio_working_3-way'!V965+SQRT('OddsRatio_working_3-way'!W965))/2,ABS('OddsRatio_working_3-way'!V965-SQRT('OddsRatio_working_3-way'!W965))/2),SQRT(-'OddsRatio_working_3-way'!U965^3/27))</f>
        <v>#VALUE!</v>
      </c>
      <c r="Y965" s="11" t="e">
        <f>IF('OddsRatio_working_3-way'!W965&gt;=0,IF('OddsRatio_working_3-way'!V965+SQRT('OddsRatio_working_3-way'!W965)&gt;0,0,PI()),ACOS('OddsRatio_working_3-way'!V965/(2*'OddsRatio_working_3-way'!X965)))</f>
        <v>#VALUE!</v>
      </c>
      <c r="Z965" s="11" t="e">
        <f>'OddsRatio_working_3-way'!X965^(1/3)*COS('OddsRatio_working_3-way'!Y965/3)</f>
        <v>#VALUE!</v>
      </c>
      <c r="AA965" s="11" t="e">
        <f>'OddsRatio_working_3-way'!X965^(1/3)*COS(('OddsRatio_working_3-way'!Y965+2*PI())/3)</f>
        <v>#VALUE!</v>
      </c>
      <c r="AB965" s="11" t="e">
        <f>'OddsRatio_working_3-way'!X965^(1/3)*COS(('OddsRatio_working_3-way'!Y965+4*PI())/3)</f>
        <v>#VALUE!</v>
      </c>
      <c r="AC965" s="11" t="e">
        <f>'OddsRatio_working_3-way'!X965^(1/3)*SIN('OddsRatio_working_3-way'!Y965/3)</f>
        <v>#VALUE!</v>
      </c>
      <c r="AD965" s="11" t="e">
        <f>'OddsRatio_working_3-way'!X965^(1/3)*SIN(('OddsRatio_working_3-way'!Y965+2*PI())/3)</f>
        <v>#VALUE!</v>
      </c>
      <c r="AE965" s="11" t="e">
        <f>'OddsRatio_working_3-way'!X965^(1/3)*SIN(('OddsRatio_working_3-way'!Y965+4*PI())/3)</f>
        <v>#VALUE!</v>
      </c>
      <c r="AF965" s="11" t="e">
        <f>-'OddsRatio_working_3-way'!U965/(3*'OddsRatio_working_3-way'!X965^(1/3))*COS(('OddsRatio_working_3-way'!Y965)/3)</f>
        <v>#VALUE!</v>
      </c>
      <c r="AG965" s="11" t="e">
        <f>-'OddsRatio_working_3-way'!U965/(3*'OddsRatio_working_3-way'!X965^(1/3))*COS(('OddsRatio_working_3-way'!Y965+2*PI())/3)</f>
        <v>#VALUE!</v>
      </c>
      <c r="AH965" s="11" t="e">
        <f>-'OddsRatio_working_3-way'!U965/(3*'OddsRatio_working_3-way'!X965^(1/3))*COS(('OddsRatio_working_3-way'!Y965+4*PI())/3)</f>
        <v>#VALUE!</v>
      </c>
      <c r="AI965" s="11" t="e">
        <f>'OddsRatio_working_3-way'!U965/(3*'OddsRatio_working_3-way'!X965^(1/3))*SIN(('OddsRatio_working_3-way'!Y965)/3)</f>
        <v>#VALUE!</v>
      </c>
      <c r="AJ965" s="11" t="e">
        <f>'OddsRatio_working_3-way'!U965/(3*'OddsRatio_working_3-way'!X965^(1/3))*SIN(('OddsRatio_working_3-way'!Y965+2*PI())/3)</f>
        <v>#VALUE!</v>
      </c>
      <c r="AK965" s="11" t="e">
        <f>'OddsRatio_working_3-way'!U965/(3*'OddsRatio_working_3-way'!X965^(1/3))*SIN(('OddsRatio_working_3-way'!Y965+4*PI())/3)</f>
        <v>#VALUE!</v>
      </c>
      <c r="AL965" s="11" t="e">
        <f>'OddsRatio_working_3-way'!Z965+'OddsRatio_working_3-way'!AF965</f>
        <v>#VALUE!</v>
      </c>
      <c r="AM965" s="11" t="e">
        <f>'OddsRatio_working_3-way'!AA965+'OddsRatio_working_3-way'!AG965</f>
        <v>#VALUE!</v>
      </c>
      <c r="AN965" s="11" t="e">
        <f>'OddsRatio_working_3-way'!AB965+'OddsRatio_working_3-way'!AH965</f>
        <v>#VALUE!</v>
      </c>
      <c r="AO965" s="11" t="e">
        <f>'OddsRatio_working_3-way'!AC965+'OddsRatio_working_3-way'!AI965</f>
        <v>#VALUE!</v>
      </c>
      <c r="AP965" s="11" t="e">
        <f>'OddsRatio_working_3-way'!AD965+'OddsRatio_working_3-way'!AJ965</f>
        <v>#VALUE!</v>
      </c>
      <c r="AQ965" s="11" t="e">
        <f>'OddsRatio_working_3-way'!AE965+'OddsRatio_working_3-way'!AK965</f>
        <v>#VALUE!</v>
      </c>
      <c r="AR965" s="10" t="str">
        <f>IF(A965="","",IF(('OddsRatio_working_3-way'!X965=0),IF(Q965&gt;0,-Q965^(1/3),(-Q965)^(1/3)),'OddsRatio_working_3-way'!AL965-'OddsRatio_working_3-way'!R965/3))</f>
        <v/>
      </c>
      <c r="AS965" s="11" t="e">
        <f>IF(('OddsRatio_working_3-way'!X965=0),IF(Q965&gt;0,-Q965^(1/3),(-Q965)^(1/3)),'OddsRatio_working_3-way'!AM965-'OddsRatio_working_3-way'!R965/3)</f>
        <v>#VALUE!</v>
      </c>
      <c r="AT965" s="11" t="e">
        <f>IF(('OddsRatio_working_3-way'!X965=0),IF(Q965&gt;0,-Q965^(1/3),(-Q965)^(1/3)),'OddsRatio_working_3-way'!AN965-'OddsRatio_working_3-way'!R965/3)</f>
        <v>#VALUE!</v>
      </c>
      <c r="AU965" s="11" t="e">
        <f>IF(('OddsRatio_working_3-way'!X965=0),0,'OddsRatio_working_3-way'!AO965)</f>
        <v>#VALUE!</v>
      </c>
      <c r="AV965" s="11" t="e">
        <f>IF(('OddsRatio_working_3-way'!X965=0),0,'OddsRatio_working_3-way'!AP965)</f>
        <v>#VALUE!</v>
      </c>
      <c r="AW965" s="11" t="e">
        <f>IF(('OddsRatio_working_3-way'!X965=0),0,'OddsRatio_working_3-way'!AQ965)</f>
        <v>#VALUE!</v>
      </c>
    </row>
    <row r="966" spans="1:4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9" t="e">
        <f t="shared" si="208"/>
        <v>#VALUE!</v>
      </c>
      <c r="E966" s="9" t="e">
        <f t="shared" si="209"/>
        <v>#VALUE!</v>
      </c>
      <c r="F966" s="9" t="e">
        <f t="shared" si="210"/>
        <v>#VALUE!</v>
      </c>
      <c r="G966" s="9" t="str">
        <f t="shared" si="211"/>
        <v/>
      </c>
      <c r="H966" s="9" t="str">
        <f t="shared" si="212"/>
        <v/>
      </c>
      <c r="I966" s="9" t="str">
        <f t="shared" si="213"/>
        <v/>
      </c>
      <c r="J966" s="9" t="str">
        <f t="shared" si="214"/>
        <v/>
      </c>
      <c r="K966" s="11" t="e">
        <f t="shared" si="215"/>
        <v>#VALUE!</v>
      </c>
      <c r="L966" s="11" t="e">
        <f t="shared" si="216"/>
        <v>#VALUE!</v>
      </c>
      <c r="M966" s="11" t="e">
        <f t="shared" si="217"/>
        <v>#VALUE!</v>
      </c>
      <c r="N966" s="11" t="e">
        <f>'OddsRatio_working_3-way'!K966+'OddsRatio_working_3-way'!L966+'OddsRatio_working_3-way'!M966-('OddsRatio_working_3-way'!K966*'OddsRatio_working_3-way'!L966)-('OddsRatio_working_3-way'!K966*'OddsRatio_working_3-way'!M966)-('OddsRatio_working_3-way'!L966*'OddsRatio_working_3-way'!M966)+('OddsRatio_working_3-way'!K966*'OddsRatio_working_3-way'!L966*'OddsRatio_working_3-way'!M966)-1</f>
        <v>#VALUE!</v>
      </c>
      <c r="O966" s="11">
        <f>0</f>
        <v>0</v>
      </c>
      <c r="P966" s="11" t="e">
        <f>('OddsRatio_working_3-way'!K966*'OddsRatio_working_3-way'!L966)+('OddsRatio_working_3-way'!K966*'OddsRatio_working_3-way'!M966)+('OddsRatio_working_3-way'!L966*'OddsRatio_working_3-way'!M966)-(3*'OddsRatio_working_3-way'!K966*'OddsRatio_working_3-way'!L966*'OddsRatio_working_3-way'!M966)</f>
        <v>#VALUE!</v>
      </c>
      <c r="Q966" s="11" t="e">
        <f>2*'OddsRatio_working_3-way'!K966*'OddsRatio_working_3-way'!L966*'OddsRatio_working_3-way'!M966</f>
        <v>#VALUE!</v>
      </c>
      <c r="R966" s="11" t="e">
        <f t="shared" si="218"/>
        <v>#VALUE!</v>
      </c>
      <c r="S966" s="11" t="e">
        <f t="shared" si="219"/>
        <v>#VALUE!</v>
      </c>
      <c r="T966" s="11" t="e">
        <f t="shared" si="220"/>
        <v>#VALUE!</v>
      </c>
      <c r="U966" s="11" t="e">
        <f>'OddsRatio_working_3-way'!S966-'OddsRatio_working_3-way'!R966^2/3</f>
        <v>#VALUE!</v>
      </c>
      <c r="V966" s="11" t="e">
        <f>'OddsRatio_working_3-way'!S966*'OddsRatio_working_3-way'!R966/3-2*'OddsRatio_working_3-way'!R966^3/27-'OddsRatio_working_3-way'!T966</f>
        <v>#VALUE!</v>
      </c>
      <c r="W966" s="11" t="e">
        <f>'OddsRatio_working_3-way'!V966^2+4*'OddsRatio_working_3-way'!U966^3/27</f>
        <v>#VALUE!</v>
      </c>
      <c r="X966" s="11" t="e">
        <f>IF('OddsRatio_working_3-way'!W966&gt;0,IF(ABS('OddsRatio_working_3-way'!V966+SQRT('OddsRatio_working_3-way'!W966))/2&gt;0,ABS('OddsRatio_working_3-way'!V966+SQRT('OddsRatio_working_3-way'!W966))/2,ABS('OddsRatio_working_3-way'!V966-SQRT('OddsRatio_working_3-way'!W966))/2),SQRT(-'OddsRatio_working_3-way'!U966^3/27))</f>
        <v>#VALUE!</v>
      </c>
      <c r="Y966" s="11" t="e">
        <f>IF('OddsRatio_working_3-way'!W966&gt;=0,IF('OddsRatio_working_3-way'!V966+SQRT('OddsRatio_working_3-way'!W966)&gt;0,0,PI()),ACOS('OddsRatio_working_3-way'!V966/(2*'OddsRatio_working_3-way'!X966)))</f>
        <v>#VALUE!</v>
      </c>
      <c r="Z966" s="11" t="e">
        <f>'OddsRatio_working_3-way'!X966^(1/3)*COS('OddsRatio_working_3-way'!Y966/3)</f>
        <v>#VALUE!</v>
      </c>
      <c r="AA966" s="11" t="e">
        <f>'OddsRatio_working_3-way'!X966^(1/3)*COS(('OddsRatio_working_3-way'!Y966+2*PI())/3)</f>
        <v>#VALUE!</v>
      </c>
      <c r="AB966" s="11" t="e">
        <f>'OddsRatio_working_3-way'!X966^(1/3)*COS(('OddsRatio_working_3-way'!Y966+4*PI())/3)</f>
        <v>#VALUE!</v>
      </c>
      <c r="AC966" s="11" t="e">
        <f>'OddsRatio_working_3-way'!X966^(1/3)*SIN('OddsRatio_working_3-way'!Y966/3)</f>
        <v>#VALUE!</v>
      </c>
      <c r="AD966" s="11" t="e">
        <f>'OddsRatio_working_3-way'!X966^(1/3)*SIN(('OddsRatio_working_3-way'!Y966+2*PI())/3)</f>
        <v>#VALUE!</v>
      </c>
      <c r="AE966" s="11" t="e">
        <f>'OddsRatio_working_3-way'!X966^(1/3)*SIN(('OddsRatio_working_3-way'!Y966+4*PI())/3)</f>
        <v>#VALUE!</v>
      </c>
      <c r="AF966" s="11" t="e">
        <f>-'OddsRatio_working_3-way'!U966/(3*'OddsRatio_working_3-way'!X966^(1/3))*COS(('OddsRatio_working_3-way'!Y966)/3)</f>
        <v>#VALUE!</v>
      </c>
      <c r="AG966" s="11" t="e">
        <f>-'OddsRatio_working_3-way'!U966/(3*'OddsRatio_working_3-way'!X966^(1/3))*COS(('OddsRatio_working_3-way'!Y966+2*PI())/3)</f>
        <v>#VALUE!</v>
      </c>
      <c r="AH966" s="11" t="e">
        <f>-'OddsRatio_working_3-way'!U966/(3*'OddsRatio_working_3-way'!X966^(1/3))*COS(('OddsRatio_working_3-way'!Y966+4*PI())/3)</f>
        <v>#VALUE!</v>
      </c>
      <c r="AI966" s="11" t="e">
        <f>'OddsRatio_working_3-way'!U966/(3*'OddsRatio_working_3-way'!X966^(1/3))*SIN(('OddsRatio_working_3-way'!Y966)/3)</f>
        <v>#VALUE!</v>
      </c>
      <c r="AJ966" s="11" t="e">
        <f>'OddsRatio_working_3-way'!U966/(3*'OddsRatio_working_3-way'!X966^(1/3))*SIN(('OddsRatio_working_3-way'!Y966+2*PI())/3)</f>
        <v>#VALUE!</v>
      </c>
      <c r="AK966" s="11" t="e">
        <f>'OddsRatio_working_3-way'!U966/(3*'OddsRatio_working_3-way'!X966^(1/3))*SIN(('OddsRatio_working_3-way'!Y966+4*PI())/3)</f>
        <v>#VALUE!</v>
      </c>
      <c r="AL966" s="11" t="e">
        <f>'OddsRatio_working_3-way'!Z966+'OddsRatio_working_3-way'!AF966</f>
        <v>#VALUE!</v>
      </c>
      <c r="AM966" s="11" t="e">
        <f>'OddsRatio_working_3-way'!AA966+'OddsRatio_working_3-way'!AG966</f>
        <v>#VALUE!</v>
      </c>
      <c r="AN966" s="11" t="e">
        <f>'OddsRatio_working_3-way'!AB966+'OddsRatio_working_3-way'!AH966</f>
        <v>#VALUE!</v>
      </c>
      <c r="AO966" s="11" t="e">
        <f>'OddsRatio_working_3-way'!AC966+'OddsRatio_working_3-way'!AI966</f>
        <v>#VALUE!</v>
      </c>
      <c r="AP966" s="11" t="e">
        <f>'OddsRatio_working_3-way'!AD966+'OddsRatio_working_3-way'!AJ966</f>
        <v>#VALUE!</v>
      </c>
      <c r="AQ966" s="11" t="e">
        <f>'OddsRatio_working_3-way'!AE966+'OddsRatio_working_3-way'!AK966</f>
        <v>#VALUE!</v>
      </c>
      <c r="AR966" s="10" t="str">
        <f>IF(A966="","",IF(('OddsRatio_working_3-way'!X966=0),IF(Q966&gt;0,-Q966^(1/3),(-Q966)^(1/3)),'OddsRatio_working_3-way'!AL966-'OddsRatio_working_3-way'!R966/3))</f>
        <v/>
      </c>
      <c r="AS966" s="11" t="e">
        <f>IF(('OddsRatio_working_3-way'!X966=0),IF(Q966&gt;0,-Q966^(1/3),(-Q966)^(1/3)),'OddsRatio_working_3-way'!AM966-'OddsRatio_working_3-way'!R966/3)</f>
        <v>#VALUE!</v>
      </c>
      <c r="AT966" s="11" t="e">
        <f>IF(('OddsRatio_working_3-way'!X966=0),IF(Q966&gt;0,-Q966^(1/3),(-Q966)^(1/3)),'OddsRatio_working_3-way'!AN966-'OddsRatio_working_3-way'!R966/3)</f>
        <v>#VALUE!</v>
      </c>
      <c r="AU966" s="11" t="e">
        <f>IF(('OddsRatio_working_3-way'!X966=0),0,'OddsRatio_working_3-way'!AO966)</f>
        <v>#VALUE!</v>
      </c>
      <c r="AV966" s="11" t="e">
        <f>IF(('OddsRatio_working_3-way'!X966=0),0,'OddsRatio_working_3-way'!AP966)</f>
        <v>#VALUE!</v>
      </c>
      <c r="AW966" s="11" t="e">
        <f>IF(('OddsRatio_working_3-way'!X966=0),0,'OddsRatio_working_3-way'!AQ966)</f>
        <v>#VALUE!</v>
      </c>
    </row>
    <row r="967" spans="1:4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9" t="e">
        <f t="shared" si="208"/>
        <v>#VALUE!</v>
      </c>
      <c r="E967" s="9" t="e">
        <f t="shared" si="209"/>
        <v>#VALUE!</v>
      </c>
      <c r="F967" s="9" t="e">
        <f t="shared" si="210"/>
        <v>#VALUE!</v>
      </c>
      <c r="G967" s="9" t="str">
        <f t="shared" si="211"/>
        <v/>
      </c>
      <c r="H967" s="9" t="str">
        <f t="shared" si="212"/>
        <v/>
      </c>
      <c r="I967" s="9" t="str">
        <f t="shared" si="213"/>
        <v/>
      </c>
      <c r="J967" s="9" t="str">
        <f t="shared" si="214"/>
        <v/>
      </c>
      <c r="K967" s="11" t="e">
        <f t="shared" si="215"/>
        <v>#VALUE!</v>
      </c>
      <c r="L967" s="11" t="e">
        <f t="shared" si="216"/>
        <v>#VALUE!</v>
      </c>
      <c r="M967" s="11" t="e">
        <f t="shared" si="217"/>
        <v>#VALUE!</v>
      </c>
      <c r="N967" s="11" t="e">
        <f>'OddsRatio_working_3-way'!K967+'OddsRatio_working_3-way'!L967+'OddsRatio_working_3-way'!M967-('OddsRatio_working_3-way'!K967*'OddsRatio_working_3-way'!L967)-('OddsRatio_working_3-way'!K967*'OddsRatio_working_3-way'!M967)-('OddsRatio_working_3-way'!L967*'OddsRatio_working_3-way'!M967)+('OddsRatio_working_3-way'!K967*'OddsRatio_working_3-way'!L967*'OddsRatio_working_3-way'!M967)-1</f>
        <v>#VALUE!</v>
      </c>
      <c r="O967" s="11">
        <f>0</f>
        <v>0</v>
      </c>
      <c r="P967" s="11" t="e">
        <f>('OddsRatio_working_3-way'!K967*'OddsRatio_working_3-way'!L967)+('OddsRatio_working_3-way'!K967*'OddsRatio_working_3-way'!M967)+('OddsRatio_working_3-way'!L967*'OddsRatio_working_3-way'!M967)-(3*'OddsRatio_working_3-way'!K967*'OddsRatio_working_3-way'!L967*'OddsRatio_working_3-way'!M967)</f>
        <v>#VALUE!</v>
      </c>
      <c r="Q967" s="11" t="e">
        <f>2*'OddsRatio_working_3-way'!K967*'OddsRatio_working_3-way'!L967*'OddsRatio_working_3-way'!M967</f>
        <v>#VALUE!</v>
      </c>
      <c r="R967" s="11" t="e">
        <f t="shared" si="218"/>
        <v>#VALUE!</v>
      </c>
      <c r="S967" s="11" t="e">
        <f t="shared" si="219"/>
        <v>#VALUE!</v>
      </c>
      <c r="T967" s="11" t="e">
        <f t="shared" si="220"/>
        <v>#VALUE!</v>
      </c>
      <c r="U967" s="11" t="e">
        <f>'OddsRatio_working_3-way'!S967-'OddsRatio_working_3-way'!R967^2/3</f>
        <v>#VALUE!</v>
      </c>
      <c r="V967" s="11" t="e">
        <f>'OddsRatio_working_3-way'!S967*'OddsRatio_working_3-way'!R967/3-2*'OddsRatio_working_3-way'!R967^3/27-'OddsRatio_working_3-way'!T967</f>
        <v>#VALUE!</v>
      </c>
      <c r="W967" s="11" t="e">
        <f>'OddsRatio_working_3-way'!V967^2+4*'OddsRatio_working_3-way'!U967^3/27</f>
        <v>#VALUE!</v>
      </c>
      <c r="X967" s="11" t="e">
        <f>IF('OddsRatio_working_3-way'!W967&gt;0,IF(ABS('OddsRatio_working_3-way'!V967+SQRT('OddsRatio_working_3-way'!W967))/2&gt;0,ABS('OddsRatio_working_3-way'!V967+SQRT('OddsRatio_working_3-way'!W967))/2,ABS('OddsRatio_working_3-way'!V967-SQRT('OddsRatio_working_3-way'!W967))/2),SQRT(-'OddsRatio_working_3-way'!U967^3/27))</f>
        <v>#VALUE!</v>
      </c>
      <c r="Y967" s="11" t="e">
        <f>IF('OddsRatio_working_3-way'!W967&gt;=0,IF('OddsRatio_working_3-way'!V967+SQRT('OddsRatio_working_3-way'!W967)&gt;0,0,PI()),ACOS('OddsRatio_working_3-way'!V967/(2*'OddsRatio_working_3-way'!X967)))</f>
        <v>#VALUE!</v>
      </c>
      <c r="Z967" s="11" t="e">
        <f>'OddsRatio_working_3-way'!X967^(1/3)*COS('OddsRatio_working_3-way'!Y967/3)</f>
        <v>#VALUE!</v>
      </c>
      <c r="AA967" s="11" t="e">
        <f>'OddsRatio_working_3-way'!X967^(1/3)*COS(('OddsRatio_working_3-way'!Y967+2*PI())/3)</f>
        <v>#VALUE!</v>
      </c>
      <c r="AB967" s="11" t="e">
        <f>'OddsRatio_working_3-way'!X967^(1/3)*COS(('OddsRatio_working_3-way'!Y967+4*PI())/3)</f>
        <v>#VALUE!</v>
      </c>
      <c r="AC967" s="11" t="e">
        <f>'OddsRatio_working_3-way'!X967^(1/3)*SIN('OddsRatio_working_3-way'!Y967/3)</f>
        <v>#VALUE!</v>
      </c>
      <c r="AD967" s="11" t="e">
        <f>'OddsRatio_working_3-way'!X967^(1/3)*SIN(('OddsRatio_working_3-way'!Y967+2*PI())/3)</f>
        <v>#VALUE!</v>
      </c>
      <c r="AE967" s="11" t="e">
        <f>'OddsRatio_working_3-way'!X967^(1/3)*SIN(('OddsRatio_working_3-way'!Y967+4*PI())/3)</f>
        <v>#VALUE!</v>
      </c>
      <c r="AF967" s="11" t="e">
        <f>-'OddsRatio_working_3-way'!U967/(3*'OddsRatio_working_3-way'!X967^(1/3))*COS(('OddsRatio_working_3-way'!Y967)/3)</f>
        <v>#VALUE!</v>
      </c>
      <c r="AG967" s="11" t="e">
        <f>-'OddsRatio_working_3-way'!U967/(3*'OddsRatio_working_3-way'!X967^(1/3))*COS(('OddsRatio_working_3-way'!Y967+2*PI())/3)</f>
        <v>#VALUE!</v>
      </c>
      <c r="AH967" s="11" t="e">
        <f>-'OddsRatio_working_3-way'!U967/(3*'OddsRatio_working_3-way'!X967^(1/3))*COS(('OddsRatio_working_3-way'!Y967+4*PI())/3)</f>
        <v>#VALUE!</v>
      </c>
      <c r="AI967" s="11" t="e">
        <f>'OddsRatio_working_3-way'!U967/(3*'OddsRatio_working_3-way'!X967^(1/3))*SIN(('OddsRatio_working_3-way'!Y967)/3)</f>
        <v>#VALUE!</v>
      </c>
      <c r="AJ967" s="11" t="e">
        <f>'OddsRatio_working_3-way'!U967/(3*'OddsRatio_working_3-way'!X967^(1/3))*SIN(('OddsRatio_working_3-way'!Y967+2*PI())/3)</f>
        <v>#VALUE!</v>
      </c>
      <c r="AK967" s="11" t="e">
        <f>'OddsRatio_working_3-way'!U967/(3*'OddsRatio_working_3-way'!X967^(1/3))*SIN(('OddsRatio_working_3-way'!Y967+4*PI())/3)</f>
        <v>#VALUE!</v>
      </c>
      <c r="AL967" s="11" t="e">
        <f>'OddsRatio_working_3-way'!Z967+'OddsRatio_working_3-way'!AF967</f>
        <v>#VALUE!</v>
      </c>
      <c r="AM967" s="11" t="e">
        <f>'OddsRatio_working_3-way'!AA967+'OddsRatio_working_3-way'!AG967</f>
        <v>#VALUE!</v>
      </c>
      <c r="AN967" s="11" t="e">
        <f>'OddsRatio_working_3-way'!AB967+'OddsRatio_working_3-way'!AH967</f>
        <v>#VALUE!</v>
      </c>
      <c r="AO967" s="11" t="e">
        <f>'OddsRatio_working_3-way'!AC967+'OddsRatio_working_3-way'!AI967</f>
        <v>#VALUE!</v>
      </c>
      <c r="AP967" s="11" t="e">
        <f>'OddsRatio_working_3-way'!AD967+'OddsRatio_working_3-way'!AJ967</f>
        <v>#VALUE!</v>
      </c>
      <c r="AQ967" s="11" t="e">
        <f>'OddsRatio_working_3-way'!AE967+'OddsRatio_working_3-way'!AK967</f>
        <v>#VALUE!</v>
      </c>
      <c r="AR967" s="10" t="str">
        <f>IF(A967="","",IF(('OddsRatio_working_3-way'!X967=0),IF(Q967&gt;0,-Q967^(1/3),(-Q967)^(1/3)),'OddsRatio_working_3-way'!AL967-'OddsRatio_working_3-way'!R967/3))</f>
        <v/>
      </c>
      <c r="AS967" s="11" t="e">
        <f>IF(('OddsRatio_working_3-way'!X967=0),IF(Q967&gt;0,-Q967^(1/3),(-Q967)^(1/3)),'OddsRatio_working_3-way'!AM967-'OddsRatio_working_3-way'!R967/3)</f>
        <v>#VALUE!</v>
      </c>
      <c r="AT967" s="11" t="e">
        <f>IF(('OddsRatio_working_3-way'!X967=0),IF(Q967&gt;0,-Q967^(1/3),(-Q967)^(1/3)),'OddsRatio_working_3-way'!AN967-'OddsRatio_working_3-way'!R967/3)</f>
        <v>#VALUE!</v>
      </c>
      <c r="AU967" s="11" t="e">
        <f>IF(('OddsRatio_working_3-way'!X967=0),0,'OddsRatio_working_3-way'!AO967)</f>
        <v>#VALUE!</v>
      </c>
      <c r="AV967" s="11" t="e">
        <f>IF(('OddsRatio_working_3-way'!X967=0),0,'OddsRatio_working_3-way'!AP967)</f>
        <v>#VALUE!</v>
      </c>
      <c r="AW967" s="11" t="e">
        <f>IF(('OddsRatio_working_3-way'!X967=0),0,'OddsRatio_working_3-way'!AQ967)</f>
        <v>#VALUE!</v>
      </c>
    </row>
    <row r="968" spans="1:4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9" t="e">
        <f t="shared" si="208"/>
        <v>#VALUE!</v>
      </c>
      <c r="E968" s="9" t="e">
        <f t="shared" si="209"/>
        <v>#VALUE!</v>
      </c>
      <c r="F968" s="9" t="e">
        <f t="shared" si="210"/>
        <v>#VALUE!</v>
      </c>
      <c r="G968" s="9" t="str">
        <f t="shared" si="211"/>
        <v/>
      </c>
      <c r="H968" s="9" t="str">
        <f t="shared" si="212"/>
        <v/>
      </c>
      <c r="I968" s="9" t="str">
        <f t="shared" si="213"/>
        <v/>
      </c>
      <c r="J968" s="9" t="str">
        <f t="shared" si="214"/>
        <v/>
      </c>
      <c r="K968" s="11" t="e">
        <f t="shared" si="215"/>
        <v>#VALUE!</v>
      </c>
      <c r="L968" s="11" t="e">
        <f t="shared" si="216"/>
        <v>#VALUE!</v>
      </c>
      <c r="M968" s="11" t="e">
        <f t="shared" si="217"/>
        <v>#VALUE!</v>
      </c>
      <c r="N968" s="11" t="e">
        <f>'OddsRatio_working_3-way'!K968+'OddsRatio_working_3-way'!L968+'OddsRatio_working_3-way'!M968-('OddsRatio_working_3-way'!K968*'OddsRatio_working_3-way'!L968)-('OddsRatio_working_3-way'!K968*'OddsRatio_working_3-way'!M968)-('OddsRatio_working_3-way'!L968*'OddsRatio_working_3-way'!M968)+('OddsRatio_working_3-way'!K968*'OddsRatio_working_3-way'!L968*'OddsRatio_working_3-way'!M968)-1</f>
        <v>#VALUE!</v>
      </c>
      <c r="O968" s="11">
        <f>0</f>
        <v>0</v>
      </c>
      <c r="P968" s="11" t="e">
        <f>('OddsRatio_working_3-way'!K968*'OddsRatio_working_3-way'!L968)+('OddsRatio_working_3-way'!K968*'OddsRatio_working_3-way'!M968)+('OddsRatio_working_3-way'!L968*'OddsRatio_working_3-way'!M968)-(3*'OddsRatio_working_3-way'!K968*'OddsRatio_working_3-way'!L968*'OddsRatio_working_3-way'!M968)</f>
        <v>#VALUE!</v>
      </c>
      <c r="Q968" s="11" t="e">
        <f>2*'OddsRatio_working_3-way'!K968*'OddsRatio_working_3-way'!L968*'OddsRatio_working_3-way'!M968</f>
        <v>#VALUE!</v>
      </c>
      <c r="R968" s="11" t="e">
        <f t="shared" si="218"/>
        <v>#VALUE!</v>
      </c>
      <c r="S968" s="11" t="e">
        <f t="shared" si="219"/>
        <v>#VALUE!</v>
      </c>
      <c r="T968" s="11" t="e">
        <f t="shared" si="220"/>
        <v>#VALUE!</v>
      </c>
      <c r="U968" s="11" t="e">
        <f>'OddsRatio_working_3-way'!S968-'OddsRatio_working_3-way'!R968^2/3</f>
        <v>#VALUE!</v>
      </c>
      <c r="V968" s="11" t="e">
        <f>'OddsRatio_working_3-way'!S968*'OddsRatio_working_3-way'!R968/3-2*'OddsRatio_working_3-way'!R968^3/27-'OddsRatio_working_3-way'!T968</f>
        <v>#VALUE!</v>
      </c>
      <c r="W968" s="11" t="e">
        <f>'OddsRatio_working_3-way'!V968^2+4*'OddsRatio_working_3-way'!U968^3/27</f>
        <v>#VALUE!</v>
      </c>
      <c r="X968" s="11" t="e">
        <f>IF('OddsRatio_working_3-way'!W968&gt;0,IF(ABS('OddsRatio_working_3-way'!V968+SQRT('OddsRatio_working_3-way'!W968))/2&gt;0,ABS('OddsRatio_working_3-way'!V968+SQRT('OddsRatio_working_3-way'!W968))/2,ABS('OddsRatio_working_3-way'!V968-SQRT('OddsRatio_working_3-way'!W968))/2),SQRT(-'OddsRatio_working_3-way'!U968^3/27))</f>
        <v>#VALUE!</v>
      </c>
      <c r="Y968" s="11" t="e">
        <f>IF('OddsRatio_working_3-way'!W968&gt;=0,IF('OddsRatio_working_3-way'!V968+SQRT('OddsRatio_working_3-way'!W968)&gt;0,0,PI()),ACOS('OddsRatio_working_3-way'!V968/(2*'OddsRatio_working_3-way'!X968)))</f>
        <v>#VALUE!</v>
      </c>
      <c r="Z968" s="11" t="e">
        <f>'OddsRatio_working_3-way'!X968^(1/3)*COS('OddsRatio_working_3-way'!Y968/3)</f>
        <v>#VALUE!</v>
      </c>
      <c r="AA968" s="11" t="e">
        <f>'OddsRatio_working_3-way'!X968^(1/3)*COS(('OddsRatio_working_3-way'!Y968+2*PI())/3)</f>
        <v>#VALUE!</v>
      </c>
      <c r="AB968" s="11" t="e">
        <f>'OddsRatio_working_3-way'!X968^(1/3)*COS(('OddsRatio_working_3-way'!Y968+4*PI())/3)</f>
        <v>#VALUE!</v>
      </c>
      <c r="AC968" s="11" t="e">
        <f>'OddsRatio_working_3-way'!X968^(1/3)*SIN('OddsRatio_working_3-way'!Y968/3)</f>
        <v>#VALUE!</v>
      </c>
      <c r="AD968" s="11" t="e">
        <f>'OddsRatio_working_3-way'!X968^(1/3)*SIN(('OddsRatio_working_3-way'!Y968+2*PI())/3)</f>
        <v>#VALUE!</v>
      </c>
      <c r="AE968" s="11" t="e">
        <f>'OddsRatio_working_3-way'!X968^(1/3)*SIN(('OddsRatio_working_3-way'!Y968+4*PI())/3)</f>
        <v>#VALUE!</v>
      </c>
      <c r="AF968" s="11" t="e">
        <f>-'OddsRatio_working_3-way'!U968/(3*'OddsRatio_working_3-way'!X968^(1/3))*COS(('OddsRatio_working_3-way'!Y968)/3)</f>
        <v>#VALUE!</v>
      </c>
      <c r="AG968" s="11" t="e">
        <f>-'OddsRatio_working_3-way'!U968/(3*'OddsRatio_working_3-way'!X968^(1/3))*COS(('OddsRatio_working_3-way'!Y968+2*PI())/3)</f>
        <v>#VALUE!</v>
      </c>
      <c r="AH968" s="11" t="e">
        <f>-'OddsRatio_working_3-way'!U968/(3*'OddsRatio_working_3-way'!X968^(1/3))*COS(('OddsRatio_working_3-way'!Y968+4*PI())/3)</f>
        <v>#VALUE!</v>
      </c>
      <c r="AI968" s="11" t="e">
        <f>'OddsRatio_working_3-way'!U968/(3*'OddsRatio_working_3-way'!X968^(1/3))*SIN(('OddsRatio_working_3-way'!Y968)/3)</f>
        <v>#VALUE!</v>
      </c>
      <c r="AJ968" s="11" t="e">
        <f>'OddsRatio_working_3-way'!U968/(3*'OddsRatio_working_3-way'!X968^(1/3))*SIN(('OddsRatio_working_3-way'!Y968+2*PI())/3)</f>
        <v>#VALUE!</v>
      </c>
      <c r="AK968" s="11" t="e">
        <f>'OddsRatio_working_3-way'!U968/(3*'OddsRatio_working_3-way'!X968^(1/3))*SIN(('OddsRatio_working_3-way'!Y968+4*PI())/3)</f>
        <v>#VALUE!</v>
      </c>
      <c r="AL968" s="11" t="e">
        <f>'OddsRatio_working_3-way'!Z968+'OddsRatio_working_3-way'!AF968</f>
        <v>#VALUE!</v>
      </c>
      <c r="AM968" s="11" t="e">
        <f>'OddsRatio_working_3-way'!AA968+'OddsRatio_working_3-way'!AG968</f>
        <v>#VALUE!</v>
      </c>
      <c r="AN968" s="11" t="e">
        <f>'OddsRatio_working_3-way'!AB968+'OddsRatio_working_3-way'!AH968</f>
        <v>#VALUE!</v>
      </c>
      <c r="AO968" s="11" t="e">
        <f>'OddsRatio_working_3-way'!AC968+'OddsRatio_working_3-way'!AI968</f>
        <v>#VALUE!</v>
      </c>
      <c r="AP968" s="11" t="e">
        <f>'OddsRatio_working_3-way'!AD968+'OddsRatio_working_3-way'!AJ968</f>
        <v>#VALUE!</v>
      </c>
      <c r="AQ968" s="11" t="e">
        <f>'OddsRatio_working_3-way'!AE968+'OddsRatio_working_3-way'!AK968</f>
        <v>#VALUE!</v>
      </c>
      <c r="AR968" s="10" t="str">
        <f>IF(A968="","",IF(('OddsRatio_working_3-way'!X968=0),IF(Q968&gt;0,-Q968^(1/3),(-Q968)^(1/3)),'OddsRatio_working_3-way'!AL968-'OddsRatio_working_3-way'!R968/3))</f>
        <v/>
      </c>
      <c r="AS968" s="11" t="e">
        <f>IF(('OddsRatio_working_3-way'!X968=0),IF(Q968&gt;0,-Q968^(1/3),(-Q968)^(1/3)),'OddsRatio_working_3-way'!AM968-'OddsRatio_working_3-way'!R968/3)</f>
        <v>#VALUE!</v>
      </c>
      <c r="AT968" s="11" t="e">
        <f>IF(('OddsRatio_working_3-way'!X968=0),IF(Q968&gt;0,-Q968^(1/3),(-Q968)^(1/3)),'OddsRatio_working_3-way'!AN968-'OddsRatio_working_3-way'!R968/3)</f>
        <v>#VALUE!</v>
      </c>
      <c r="AU968" s="11" t="e">
        <f>IF(('OddsRatio_working_3-way'!X968=0),0,'OddsRatio_working_3-way'!AO968)</f>
        <v>#VALUE!</v>
      </c>
      <c r="AV968" s="11" t="e">
        <f>IF(('OddsRatio_working_3-way'!X968=0),0,'OddsRatio_working_3-way'!AP968)</f>
        <v>#VALUE!</v>
      </c>
      <c r="AW968" s="11" t="e">
        <f>IF(('OddsRatio_working_3-way'!X968=0),0,'OddsRatio_working_3-way'!AQ968)</f>
        <v>#VALUE!</v>
      </c>
    </row>
    <row r="969" spans="1:4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9" t="e">
        <f t="shared" si="208"/>
        <v>#VALUE!</v>
      </c>
      <c r="E969" s="9" t="e">
        <f t="shared" si="209"/>
        <v>#VALUE!</v>
      </c>
      <c r="F969" s="9" t="e">
        <f t="shared" si="210"/>
        <v>#VALUE!</v>
      </c>
      <c r="G969" s="9" t="str">
        <f t="shared" si="211"/>
        <v/>
      </c>
      <c r="H969" s="9" t="str">
        <f t="shared" si="212"/>
        <v/>
      </c>
      <c r="I969" s="9" t="str">
        <f t="shared" si="213"/>
        <v/>
      </c>
      <c r="J969" s="9" t="str">
        <f t="shared" si="214"/>
        <v/>
      </c>
      <c r="K969" s="11" t="e">
        <f t="shared" si="215"/>
        <v>#VALUE!</v>
      </c>
      <c r="L969" s="11" t="e">
        <f t="shared" si="216"/>
        <v>#VALUE!</v>
      </c>
      <c r="M969" s="11" t="e">
        <f t="shared" si="217"/>
        <v>#VALUE!</v>
      </c>
      <c r="N969" s="11" t="e">
        <f>'OddsRatio_working_3-way'!K969+'OddsRatio_working_3-way'!L969+'OddsRatio_working_3-way'!M969-('OddsRatio_working_3-way'!K969*'OddsRatio_working_3-way'!L969)-('OddsRatio_working_3-way'!K969*'OddsRatio_working_3-way'!M969)-('OddsRatio_working_3-way'!L969*'OddsRatio_working_3-way'!M969)+('OddsRatio_working_3-way'!K969*'OddsRatio_working_3-way'!L969*'OddsRatio_working_3-way'!M969)-1</f>
        <v>#VALUE!</v>
      </c>
      <c r="O969" s="11">
        <f>0</f>
        <v>0</v>
      </c>
      <c r="P969" s="11" t="e">
        <f>('OddsRatio_working_3-way'!K969*'OddsRatio_working_3-way'!L969)+('OddsRatio_working_3-way'!K969*'OddsRatio_working_3-way'!M969)+('OddsRatio_working_3-way'!L969*'OddsRatio_working_3-way'!M969)-(3*'OddsRatio_working_3-way'!K969*'OddsRatio_working_3-way'!L969*'OddsRatio_working_3-way'!M969)</f>
        <v>#VALUE!</v>
      </c>
      <c r="Q969" s="11" t="e">
        <f>2*'OddsRatio_working_3-way'!K969*'OddsRatio_working_3-way'!L969*'OddsRatio_working_3-way'!M969</f>
        <v>#VALUE!</v>
      </c>
      <c r="R969" s="11" t="e">
        <f t="shared" si="218"/>
        <v>#VALUE!</v>
      </c>
      <c r="S969" s="11" t="e">
        <f t="shared" si="219"/>
        <v>#VALUE!</v>
      </c>
      <c r="T969" s="11" t="e">
        <f t="shared" si="220"/>
        <v>#VALUE!</v>
      </c>
      <c r="U969" s="11" t="e">
        <f>'OddsRatio_working_3-way'!S969-'OddsRatio_working_3-way'!R969^2/3</f>
        <v>#VALUE!</v>
      </c>
      <c r="V969" s="11" t="e">
        <f>'OddsRatio_working_3-way'!S969*'OddsRatio_working_3-way'!R969/3-2*'OddsRatio_working_3-way'!R969^3/27-'OddsRatio_working_3-way'!T969</f>
        <v>#VALUE!</v>
      </c>
      <c r="W969" s="11" t="e">
        <f>'OddsRatio_working_3-way'!V969^2+4*'OddsRatio_working_3-way'!U969^3/27</f>
        <v>#VALUE!</v>
      </c>
      <c r="X969" s="11" t="e">
        <f>IF('OddsRatio_working_3-way'!W969&gt;0,IF(ABS('OddsRatio_working_3-way'!V969+SQRT('OddsRatio_working_3-way'!W969))/2&gt;0,ABS('OddsRatio_working_3-way'!V969+SQRT('OddsRatio_working_3-way'!W969))/2,ABS('OddsRatio_working_3-way'!V969-SQRT('OddsRatio_working_3-way'!W969))/2),SQRT(-'OddsRatio_working_3-way'!U969^3/27))</f>
        <v>#VALUE!</v>
      </c>
      <c r="Y969" s="11" t="e">
        <f>IF('OddsRatio_working_3-way'!W969&gt;=0,IF('OddsRatio_working_3-way'!V969+SQRT('OddsRatio_working_3-way'!W969)&gt;0,0,PI()),ACOS('OddsRatio_working_3-way'!V969/(2*'OddsRatio_working_3-way'!X969)))</f>
        <v>#VALUE!</v>
      </c>
      <c r="Z969" s="11" t="e">
        <f>'OddsRatio_working_3-way'!X969^(1/3)*COS('OddsRatio_working_3-way'!Y969/3)</f>
        <v>#VALUE!</v>
      </c>
      <c r="AA969" s="11" t="e">
        <f>'OddsRatio_working_3-way'!X969^(1/3)*COS(('OddsRatio_working_3-way'!Y969+2*PI())/3)</f>
        <v>#VALUE!</v>
      </c>
      <c r="AB969" s="11" t="e">
        <f>'OddsRatio_working_3-way'!X969^(1/3)*COS(('OddsRatio_working_3-way'!Y969+4*PI())/3)</f>
        <v>#VALUE!</v>
      </c>
      <c r="AC969" s="11" t="e">
        <f>'OddsRatio_working_3-way'!X969^(1/3)*SIN('OddsRatio_working_3-way'!Y969/3)</f>
        <v>#VALUE!</v>
      </c>
      <c r="AD969" s="11" t="e">
        <f>'OddsRatio_working_3-way'!X969^(1/3)*SIN(('OddsRatio_working_3-way'!Y969+2*PI())/3)</f>
        <v>#VALUE!</v>
      </c>
      <c r="AE969" s="11" t="e">
        <f>'OddsRatio_working_3-way'!X969^(1/3)*SIN(('OddsRatio_working_3-way'!Y969+4*PI())/3)</f>
        <v>#VALUE!</v>
      </c>
      <c r="AF969" s="11" t="e">
        <f>-'OddsRatio_working_3-way'!U969/(3*'OddsRatio_working_3-way'!X969^(1/3))*COS(('OddsRatio_working_3-way'!Y969)/3)</f>
        <v>#VALUE!</v>
      </c>
      <c r="AG969" s="11" t="e">
        <f>-'OddsRatio_working_3-way'!U969/(3*'OddsRatio_working_3-way'!X969^(1/3))*COS(('OddsRatio_working_3-way'!Y969+2*PI())/3)</f>
        <v>#VALUE!</v>
      </c>
      <c r="AH969" s="11" t="e">
        <f>-'OddsRatio_working_3-way'!U969/(3*'OddsRatio_working_3-way'!X969^(1/3))*COS(('OddsRatio_working_3-way'!Y969+4*PI())/3)</f>
        <v>#VALUE!</v>
      </c>
      <c r="AI969" s="11" t="e">
        <f>'OddsRatio_working_3-way'!U969/(3*'OddsRatio_working_3-way'!X969^(1/3))*SIN(('OddsRatio_working_3-way'!Y969)/3)</f>
        <v>#VALUE!</v>
      </c>
      <c r="AJ969" s="11" t="e">
        <f>'OddsRatio_working_3-way'!U969/(3*'OddsRatio_working_3-way'!X969^(1/3))*SIN(('OddsRatio_working_3-way'!Y969+2*PI())/3)</f>
        <v>#VALUE!</v>
      </c>
      <c r="AK969" s="11" t="e">
        <f>'OddsRatio_working_3-way'!U969/(3*'OddsRatio_working_3-way'!X969^(1/3))*SIN(('OddsRatio_working_3-way'!Y969+4*PI())/3)</f>
        <v>#VALUE!</v>
      </c>
      <c r="AL969" s="11" t="e">
        <f>'OddsRatio_working_3-way'!Z969+'OddsRatio_working_3-way'!AF969</f>
        <v>#VALUE!</v>
      </c>
      <c r="AM969" s="11" t="e">
        <f>'OddsRatio_working_3-way'!AA969+'OddsRatio_working_3-way'!AG969</f>
        <v>#VALUE!</v>
      </c>
      <c r="AN969" s="11" t="e">
        <f>'OddsRatio_working_3-way'!AB969+'OddsRatio_working_3-way'!AH969</f>
        <v>#VALUE!</v>
      </c>
      <c r="AO969" s="11" t="e">
        <f>'OddsRatio_working_3-way'!AC969+'OddsRatio_working_3-way'!AI969</f>
        <v>#VALUE!</v>
      </c>
      <c r="AP969" s="11" t="e">
        <f>'OddsRatio_working_3-way'!AD969+'OddsRatio_working_3-way'!AJ969</f>
        <v>#VALUE!</v>
      </c>
      <c r="AQ969" s="11" t="e">
        <f>'OddsRatio_working_3-way'!AE969+'OddsRatio_working_3-way'!AK969</f>
        <v>#VALUE!</v>
      </c>
      <c r="AR969" s="10" t="str">
        <f>IF(A969="","",IF(('OddsRatio_working_3-way'!X969=0),IF(Q969&gt;0,-Q969^(1/3),(-Q969)^(1/3)),'OddsRatio_working_3-way'!AL969-'OddsRatio_working_3-way'!R969/3))</f>
        <v/>
      </c>
      <c r="AS969" s="11" t="e">
        <f>IF(('OddsRatio_working_3-way'!X969=0),IF(Q969&gt;0,-Q969^(1/3),(-Q969)^(1/3)),'OddsRatio_working_3-way'!AM969-'OddsRatio_working_3-way'!R969/3)</f>
        <v>#VALUE!</v>
      </c>
      <c r="AT969" s="11" t="e">
        <f>IF(('OddsRatio_working_3-way'!X969=0),IF(Q969&gt;0,-Q969^(1/3),(-Q969)^(1/3)),'OddsRatio_working_3-way'!AN969-'OddsRatio_working_3-way'!R969/3)</f>
        <v>#VALUE!</v>
      </c>
      <c r="AU969" s="11" t="e">
        <f>IF(('OddsRatio_working_3-way'!X969=0),0,'OddsRatio_working_3-way'!AO969)</f>
        <v>#VALUE!</v>
      </c>
      <c r="AV969" s="11" t="e">
        <f>IF(('OddsRatio_working_3-way'!X969=0),0,'OddsRatio_working_3-way'!AP969)</f>
        <v>#VALUE!</v>
      </c>
      <c r="AW969" s="11" t="e">
        <f>IF(('OddsRatio_working_3-way'!X969=0),0,'OddsRatio_working_3-way'!AQ969)</f>
        <v>#VALUE!</v>
      </c>
    </row>
    <row r="970" spans="1:4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9" t="e">
        <f t="shared" si="208"/>
        <v>#VALUE!</v>
      </c>
      <c r="E970" s="9" t="e">
        <f t="shared" si="209"/>
        <v>#VALUE!</v>
      </c>
      <c r="F970" s="9" t="e">
        <f t="shared" si="210"/>
        <v>#VALUE!</v>
      </c>
      <c r="G970" s="9" t="str">
        <f t="shared" si="211"/>
        <v/>
      </c>
      <c r="H970" s="9" t="str">
        <f t="shared" si="212"/>
        <v/>
      </c>
      <c r="I970" s="9" t="str">
        <f t="shared" si="213"/>
        <v/>
      </c>
      <c r="J970" s="9" t="str">
        <f t="shared" si="214"/>
        <v/>
      </c>
      <c r="K970" s="11" t="e">
        <f t="shared" si="215"/>
        <v>#VALUE!</v>
      </c>
      <c r="L970" s="11" t="e">
        <f t="shared" si="216"/>
        <v>#VALUE!</v>
      </c>
      <c r="M970" s="11" t="e">
        <f t="shared" si="217"/>
        <v>#VALUE!</v>
      </c>
      <c r="N970" s="11" t="e">
        <f>'OddsRatio_working_3-way'!K970+'OddsRatio_working_3-way'!L970+'OddsRatio_working_3-way'!M970-('OddsRatio_working_3-way'!K970*'OddsRatio_working_3-way'!L970)-('OddsRatio_working_3-way'!K970*'OddsRatio_working_3-way'!M970)-('OddsRatio_working_3-way'!L970*'OddsRatio_working_3-way'!M970)+('OddsRatio_working_3-way'!K970*'OddsRatio_working_3-way'!L970*'OddsRatio_working_3-way'!M970)-1</f>
        <v>#VALUE!</v>
      </c>
      <c r="O970" s="11">
        <f>0</f>
        <v>0</v>
      </c>
      <c r="P970" s="11" t="e">
        <f>('OddsRatio_working_3-way'!K970*'OddsRatio_working_3-way'!L970)+('OddsRatio_working_3-way'!K970*'OddsRatio_working_3-way'!M970)+('OddsRatio_working_3-way'!L970*'OddsRatio_working_3-way'!M970)-(3*'OddsRatio_working_3-way'!K970*'OddsRatio_working_3-way'!L970*'OddsRatio_working_3-way'!M970)</f>
        <v>#VALUE!</v>
      </c>
      <c r="Q970" s="11" t="e">
        <f>2*'OddsRatio_working_3-way'!K970*'OddsRatio_working_3-way'!L970*'OddsRatio_working_3-way'!M970</f>
        <v>#VALUE!</v>
      </c>
      <c r="R970" s="11" t="e">
        <f t="shared" si="218"/>
        <v>#VALUE!</v>
      </c>
      <c r="S970" s="11" t="e">
        <f t="shared" si="219"/>
        <v>#VALUE!</v>
      </c>
      <c r="T970" s="11" t="e">
        <f t="shared" si="220"/>
        <v>#VALUE!</v>
      </c>
      <c r="U970" s="11" t="e">
        <f>'OddsRatio_working_3-way'!S970-'OddsRatio_working_3-way'!R970^2/3</f>
        <v>#VALUE!</v>
      </c>
      <c r="V970" s="11" t="e">
        <f>'OddsRatio_working_3-way'!S970*'OddsRatio_working_3-way'!R970/3-2*'OddsRatio_working_3-way'!R970^3/27-'OddsRatio_working_3-way'!T970</f>
        <v>#VALUE!</v>
      </c>
      <c r="W970" s="11" t="e">
        <f>'OddsRatio_working_3-way'!V970^2+4*'OddsRatio_working_3-way'!U970^3/27</f>
        <v>#VALUE!</v>
      </c>
      <c r="X970" s="11" t="e">
        <f>IF('OddsRatio_working_3-way'!W970&gt;0,IF(ABS('OddsRatio_working_3-way'!V970+SQRT('OddsRatio_working_3-way'!W970))/2&gt;0,ABS('OddsRatio_working_3-way'!V970+SQRT('OddsRatio_working_3-way'!W970))/2,ABS('OddsRatio_working_3-way'!V970-SQRT('OddsRatio_working_3-way'!W970))/2),SQRT(-'OddsRatio_working_3-way'!U970^3/27))</f>
        <v>#VALUE!</v>
      </c>
      <c r="Y970" s="11" t="e">
        <f>IF('OddsRatio_working_3-way'!W970&gt;=0,IF('OddsRatio_working_3-way'!V970+SQRT('OddsRatio_working_3-way'!W970)&gt;0,0,PI()),ACOS('OddsRatio_working_3-way'!V970/(2*'OddsRatio_working_3-way'!X970)))</f>
        <v>#VALUE!</v>
      </c>
      <c r="Z970" s="11" t="e">
        <f>'OddsRatio_working_3-way'!X970^(1/3)*COS('OddsRatio_working_3-way'!Y970/3)</f>
        <v>#VALUE!</v>
      </c>
      <c r="AA970" s="11" t="e">
        <f>'OddsRatio_working_3-way'!X970^(1/3)*COS(('OddsRatio_working_3-way'!Y970+2*PI())/3)</f>
        <v>#VALUE!</v>
      </c>
      <c r="AB970" s="11" t="e">
        <f>'OddsRatio_working_3-way'!X970^(1/3)*COS(('OddsRatio_working_3-way'!Y970+4*PI())/3)</f>
        <v>#VALUE!</v>
      </c>
      <c r="AC970" s="11" t="e">
        <f>'OddsRatio_working_3-way'!X970^(1/3)*SIN('OddsRatio_working_3-way'!Y970/3)</f>
        <v>#VALUE!</v>
      </c>
      <c r="AD970" s="11" t="e">
        <f>'OddsRatio_working_3-way'!X970^(1/3)*SIN(('OddsRatio_working_3-way'!Y970+2*PI())/3)</f>
        <v>#VALUE!</v>
      </c>
      <c r="AE970" s="11" t="e">
        <f>'OddsRatio_working_3-way'!X970^(1/3)*SIN(('OddsRatio_working_3-way'!Y970+4*PI())/3)</f>
        <v>#VALUE!</v>
      </c>
      <c r="AF970" s="11" t="e">
        <f>-'OddsRatio_working_3-way'!U970/(3*'OddsRatio_working_3-way'!X970^(1/3))*COS(('OddsRatio_working_3-way'!Y970)/3)</f>
        <v>#VALUE!</v>
      </c>
      <c r="AG970" s="11" t="e">
        <f>-'OddsRatio_working_3-way'!U970/(3*'OddsRatio_working_3-way'!X970^(1/3))*COS(('OddsRatio_working_3-way'!Y970+2*PI())/3)</f>
        <v>#VALUE!</v>
      </c>
      <c r="AH970" s="11" t="e">
        <f>-'OddsRatio_working_3-way'!U970/(3*'OddsRatio_working_3-way'!X970^(1/3))*COS(('OddsRatio_working_3-way'!Y970+4*PI())/3)</f>
        <v>#VALUE!</v>
      </c>
      <c r="AI970" s="11" t="e">
        <f>'OddsRatio_working_3-way'!U970/(3*'OddsRatio_working_3-way'!X970^(1/3))*SIN(('OddsRatio_working_3-way'!Y970)/3)</f>
        <v>#VALUE!</v>
      </c>
      <c r="AJ970" s="11" t="e">
        <f>'OddsRatio_working_3-way'!U970/(3*'OddsRatio_working_3-way'!X970^(1/3))*SIN(('OddsRatio_working_3-way'!Y970+2*PI())/3)</f>
        <v>#VALUE!</v>
      </c>
      <c r="AK970" s="11" t="e">
        <f>'OddsRatio_working_3-way'!U970/(3*'OddsRatio_working_3-way'!X970^(1/3))*SIN(('OddsRatio_working_3-way'!Y970+4*PI())/3)</f>
        <v>#VALUE!</v>
      </c>
      <c r="AL970" s="11" t="e">
        <f>'OddsRatio_working_3-way'!Z970+'OddsRatio_working_3-way'!AF970</f>
        <v>#VALUE!</v>
      </c>
      <c r="AM970" s="11" t="e">
        <f>'OddsRatio_working_3-way'!AA970+'OddsRatio_working_3-way'!AG970</f>
        <v>#VALUE!</v>
      </c>
      <c r="AN970" s="11" t="e">
        <f>'OddsRatio_working_3-way'!AB970+'OddsRatio_working_3-way'!AH970</f>
        <v>#VALUE!</v>
      </c>
      <c r="AO970" s="11" t="e">
        <f>'OddsRatio_working_3-way'!AC970+'OddsRatio_working_3-way'!AI970</f>
        <v>#VALUE!</v>
      </c>
      <c r="AP970" s="11" t="e">
        <f>'OddsRatio_working_3-way'!AD970+'OddsRatio_working_3-way'!AJ970</f>
        <v>#VALUE!</v>
      </c>
      <c r="AQ970" s="11" t="e">
        <f>'OddsRatio_working_3-way'!AE970+'OddsRatio_working_3-way'!AK970</f>
        <v>#VALUE!</v>
      </c>
      <c r="AR970" s="10" t="str">
        <f>IF(A970="","",IF(('OddsRatio_working_3-way'!X970=0),IF(Q970&gt;0,-Q970^(1/3),(-Q970)^(1/3)),'OddsRatio_working_3-way'!AL970-'OddsRatio_working_3-way'!R970/3))</f>
        <v/>
      </c>
      <c r="AS970" s="11" t="e">
        <f>IF(('OddsRatio_working_3-way'!X970=0),IF(Q970&gt;0,-Q970^(1/3),(-Q970)^(1/3)),'OddsRatio_working_3-way'!AM970-'OddsRatio_working_3-way'!R970/3)</f>
        <v>#VALUE!</v>
      </c>
      <c r="AT970" s="11" t="e">
        <f>IF(('OddsRatio_working_3-way'!X970=0),IF(Q970&gt;0,-Q970^(1/3),(-Q970)^(1/3)),'OddsRatio_working_3-way'!AN970-'OddsRatio_working_3-way'!R970/3)</f>
        <v>#VALUE!</v>
      </c>
      <c r="AU970" s="11" t="e">
        <f>IF(('OddsRatio_working_3-way'!X970=0),0,'OddsRatio_working_3-way'!AO970)</f>
        <v>#VALUE!</v>
      </c>
      <c r="AV970" s="11" t="e">
        <f>IF(('OddsRatio_working_3-way'!X970=0),0,'OddsRatio_working_3-way'!AP970)</f>
        <v>#VALUE!</v>
      </c>
      <c r="AW970" s="11" t="e">
        <f>IF(('OddsRatio_working_3-way'!X970=0),0,'OddsRatio_working_3-way'!AQ970)</f>
        <v>#VALUE!</v>
      </c>
    </row>
    <row r="971" spans="1:4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9" t="e">
        <f t="shared" si="208"/>
        <v>#VALUE!</v>
      </c>
      <c r="E971" s="9" t="e">
        <f t="shared" si="209"/>
        <v>#VALUE!</v>
      </c>
      <c r="F971" s="9" t="e">
        <f t="shared" si="210"/>
        <v>#VALUE!</v>
      </c>
      <c r="G971" s="9" t="str">
        <f t="shared" si="211"/>
        <v/>
      </c>
      <c r="H971" s="9" t="str">
        <f t="shared" si="212"/>
        <v/>
      </c>
      <c r="I971" s="9" t="str">
        <f t="shared" si="213"/>
        <v/>
      </c>
      <c r="J971" s="9" t="str">
        <f t="shared" si="214"/>
        <v/>
      </c>
      <c r="K971" s="11" t="e">
        <f t="shared" si="215"/>
        <v>#VALUE!</v>
      </c>
      <c r="L971" s="11" t="e">
        <f t="shared" si="216"/>
        <v>#VALUE!</v>
      </c>
      <c r="M971" s="11" t="e">
        <f t="shared" si="217"/>
        <v>#VALUE!</v>
      </c>
      <c r="N971" s="11" t="e">
        <f>'OddsRatio_working_3-way'!K971+'OddsRatio_working_3-way'!L971+'OddsRatio_working_3-way'!M971-('OddsRatio_working_3-way'!K971*'OddsRatio_working_3-way'!L971)-('OddsRatio_working_3-way'!K971*'OddsRatio_working_3-way'!M971)-('OddsRatio_working_3-way'!L971*'OddsRatio_working_3-way'!M971)+('OddsRatio_working_3-way'!K971*'OddsRatio_working_3-way'!L971*'OddsRatio_working_3-way'!M971)-1</f>
        <v>#VALUE!</v>
      </c>
      <c r="O971" s="11">
        <f>0</f>
        <v>0</v>
      </c>
      <c r="P971" s="11" t="e">
        <f>('OddsRatio_working_3-way'!K971*'OddsRatio_working_3-way'!L971)+('OddsRatio_working_3-way'!K971*'OddsRatio_working_3-way'!M971)+('OddsRatio_working_3-way'!L971*'OddsRatio_working_3-way'!M971)-(3*'OddsRatio_working_3-way'!K971*'OddsRatio_working_3-way'!L971*'OddsRatio_working_3-way'!M971)</f>
        <v>#VALUE!</v>
      </c>
      <c r="Q971" s="11" t="e">
        <f>2*'OddsRatio_working_3-way'!K971*'OddsRatio_working_3-way'!L971*'OddsRatio_working_3-way'!M971</f>
        <v>#VALUE!</v>
      </c>
      <c r="R971" s="11" t="e">
        <f t="shared" si="218"/>
        <v>#VALUE!</v>
      </c>
      <c r="S971" s="11" t="e">
        <f t="shared" si="219"/>
        <v>#VALUE!</v>
      </c>
      <c r="T971" s="11" t="e">
        <f t="shared" si="220"/>
        <v>#VALUE!</v>
      </c>
      <c r="U971" s="11" t="e">
        <f>'OddsRatio_working_3-way'!S971-'OddsRatio_working_3-way'!R971^2/3</f>
        <v>#VALUE!</v>
      </c>
      <c r="V971" s="11" t="e">
        <f>'OddsRatio_working_3-way'!S971*'OddsRatio_working_3-way'!R971/3-2*'OddsRatio_working_3-way'!R971^3/27-'OddsRatio_working_3-way'!T971</f>
        <v>#VALUE!</v>
      </c>
      <c r="W971" s="11" t="e">
        <f>'OddsRatio_working_3-way'!V971^2+4*'OddsRatio_working_3-way'!U971^3/27</f>
        <v>#VALUE!</v>
      </c>
      <c r="X971" s="11" t="e">
        <f>IF('OddsRatio_working_3-way'!W971&gt;0,IF(ABS('OddsRatio_working_3-way'!V971+SQRT('OddsRatio_working_3-way'!W971))/2&gt;0,ABS('OddsRatio_working_3-way'!V971+SQRT('OddsRatio_working_3-way'!W971))/2,ABS('OddsRatio_working_3-way'!V971-SQRT('OddsRatio_working_3-way'!W971))/2),SQRT(-'OddsRatio_working_3-way'!U971^3/27))</f>
        <v>#VALUE!</v>
      </c>
      <c r="Y971" s="11" t="e">
        <f>IF('OddsRatio_working_3-way'!W971&gt;=0,IF('OddsRatio_working_3-way'!V971+SQRT('OddsRatio_working_3-way'!W971)&gt;0,0,PI()),ACOS('OddsRatio_working_3-way'!V971/(2*'OddsRatio_working_3-way'!X971)))</f>
        <v>#VALUE!</v>
      </c>
      <c r="Z971" s="11" t="e">
        <f>'OddsRatio_working_3-way'!X971^(1/3)*COS('OddsRatio_working_3-way'!Y971/3)</f>
        <v>#VALUE!</v>
      </c>
      <c r="AA971" s="11" t="e">
        <f>'OddsRatio_working_3-way'!X971^(1/3)*COS(('OddsRatio_working_3-way'!Y971+2*PI())/3)</f>
        <v>#VALUE!</v>
      </c>
      <c r="AB971" s="11" t="e">
        <f>'OddsRatio_working_3-way'!X971^(1/3)*COS(('OddsRatio_working_3-way'!Y971+4*PI())/3)</f>
        <v>#VALUE!</v>
      </c>
      <c r="AC971" s="11" t="e">
        <f>'OddsRatio_working_3-way'!X971^(1/3)*SIN('OddsRatio_working_3-way'!Y971/3)</f>
        <v>#VALUE!</v>
      </c>
      <c r="AD971" s="11" t="e">
        <f>'OddsRatio_working_3-way'!X971^(1/3)*SIN(('OddsRatio_working_3-way'!Y971+2*PI())/3)</f>
        <v>#VALUE!</v>
      </c>
      <c r="AE971" s="11" t="e">
        <f>'OddsRatio_working_3-way'!X971^(1/3)*SIN(('OddsRatio_working_3-way'!Y971+4*PI())/3)</f>
        <v>#VALUE!</v>
      </c>
      <c r="AF971" s="11" t="e">
        <f>-'OddsRatio_working_3-way'!U971/(3*'OddsRatio_working_3-way'!X971^(1/3))*COS(('OddsRatio_working_3-way'!Y971)/3)</f>
        <v>#VALUE!</v>
      </c>
      <c r="AG971" s="11" t="e">
        <f>-'OddsRatio_working_3-way'!U971/(3*'OddsRatio_working_3-way'!X971^(1/3))*COS(('OddsRatio_working_3-way'!Y971+2*PI())/3)</f>
        <v>#VALUE!</v>
      </c>
      <c r="AH971" s="11" t="e">
        <f>-'OddsRatio_working_3-way'!U971/(3*'OddsRatio_working_3-way'!X971^(1/3))*COS(('OddsRatio_working_3-way'!Y971+4*PI())/3)</f>
        <v>#VALUE!</v>
      </c>
      <c r="AI971" s="11" t="e">
        <f>'OddsRatio_working_3-way'!U971/(3*'OddsRatio_working_3-way'!X971^(1/3))*SIN(('OddsRatio_working_3-way'!Y971)/3)</f>
        <v>#VALUE!</v>
      </c>
      <c r="AJ971" s="11" t="e">
        <f>'OddsRatio_working_3-way'!U971/(3*'OddsRatio_working_3-way'!X971^(1/3))*SIN(('OddsRatio_working_3-way'!Y971+2*PI())/3)</f>
        <v>#VALUE!</v>
      </c>
      <c r="AK971" s="11" t="e">
        <f>'OddsRatio_working_3-way'!U971/(3*'OddsRatio_working_3-way'!X971^(1/3))*SIN(('OddsRatio_working_3-way'!Y971+4*PI())/3)</f>
        <v>#VALUE!</v>
      </c>
      <c r="AL971" s="11" t="e">
        <f>'OddsRatio_working_3-way'!Z971+'OddsRatio_working_3-way'!AF971</f>
        <v>#VALUE!</v>
      </c>
      <c r="AM971" s="11" t="e">
        <f>'OddsRatio_working_3-way'!AA971+'OddsRatio_working_3-way'!AG971</f>
        <v>#VALUE!</v>
      </c>
      <c r="AN971" s="11" t="e">
        <f>'OddsRatio_working_3-way'!AB971+'OddsRatio_working_3-way'!AH971</f>
        <v>#VALUE!</v>
      </c>
      <c r="AO971" s="11" t="e">
        <f>'OddsRatio_working_3-way'!AC971+'OddsRatio_working_3-way'!AI971</f>
        <v>#VALUE!</v>
      </c>
      <c r="AP971" s="11" t="e">
        <f>'OddsRatio_working_3-way'!AD971+'OddsRatio_working_3-way'!AJ971</f>
        <v>#VALUE!</v>
      </c>
      <c r="AQ971" s="11" t="e">
        <f>'OddsRatio_working_3-way'!AE971+'OddsRatio_working_3-way'!AK971</f>
        <v>#VALUE!</v>
      </c>
      <c r="AR971" s="10" t="str">
        <f>IF(A971="","",IF(('OddsRatio_working_3-way'!X971=0),IF(Q971&gt;0,-Q971^(1/3),(-Q971)^(1/3)),'OddsRatio_working_3-way'!AL971-'OddsRatio_working_3-way'!R971/3))</f>
        <v/>
      </c>
      <c r="AS971" s="11" t="e">
        <f>IF(('OddsRatio_working_3-way'!X971=0),IF(Q971&gt;0,-Q971^(1/3),(-Q971)^(1/3)),'OddsRatio_working_3-way'!AM971-'OddsRatio_working_3-way'!R971/3)</f>
        <v>#VALUE!</v>
      </c>
      <c r="AT971" s="11" t="e">
        <f>IF(('OddsRatio_working_3-way'!X971=0),IF(Q971&gt;0,-Q971^(1/3),(-Q971)^(1/3)),'OddsRatio_working_3-way'!AN971-'OddsRatio_working_3-way'!R971/3)</f>
        <v>#VALUE!</v>
      </c>
      <c r="AU971" s="11" t="e">
        <f>IF(('OddsRatio_working_3-way'!X971=0),0,'OddsRatio_working_3-way'!AO971)</f>
        <v>#VALUE!</v>
      </c>
      <c r="AV971" s="11" t="e">
        <f>IF(('OddsRatio_working_3-way'!X971=0),0,'OddsRatio_working_3-way'!AP971)</f>
        <v>#VALUE!</v>
      </c>
      <c r="AW971" s="11" t="e">
        <f>IF(('OddsRatio_working_3-way'!X971=0),0,'OddsRatio_working_3-way'!AQ971)</f>
        <v>#VALUE!</v>
      </c>
    </row>
    <row r="972" spans="1:4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9" t="e">
        <f t="shared" si="208"/>
        <v>#VALUE!</v>
      </c>
      <c r="E972" s="9" t="e">
        <f t="shared" si="209"/>
        <v>#VALUE!</v>
      </c>
      <c r="F972" s="9" t="e">
        <f t="shared" si="210"/>
        <v>#VALUE!</v>
      </c>
      <c r="G972" s="9" t="str">
        <f t="shared" si="211"/>
        <v/>
      </c>
      <c r="H972" s="9" t="str">
        <f t="shared" si="212"/>
        <v/>
      </c>
      <c r="I972" s="9" t="str">
        <f t="shared" si="213"/>
        <v/>
      </c>
      <c r="J972" s="9" t="str">
        <f t="shared" si="214"/>
        <v/>
      </c>
      <c r="K972" s="11" t="e">
        <f t="shared" si="215"/>
        <v>#VALUE!</v>
      </c>
      <c r="L972" s="11" t="e">
        <f t="shared" si="216"/>
        <v>#VALUE!</v>
      </c>
      <c r="M972" s="11" t="e">
        <f t="shared" si="217"/>
        <v>#VALUE!</v>
      </c>
      <c r="N972" s="11" t="e">
        <f>'OddsRatio_working_3-way'!K972+'OddsRatio_working_3-way'!L972+'OddsRatio_working_3-way'!M972-('OddsRatio_working_3-way'!K972*'OddsRatio_working_3-way'!L972)-('OddsRatio_working_3-way'!K972*'OddsRatio_working_3-way'!M972)-('OddsRatio_working_3-way'!L972*'OddsRatio_working_3-way'!M972)+('OddsRatio_working_3-way'!K972*'OddsRatio_working_3-way'!L972*'OddsRatio_working_3-way'!M972)-1</f>
        <v>#VALUE!</v>
      </c>
      <c r="O972" s="11">
        <f>0</f>
        <v>0</v>
      </c>
      <c r="P972" s="11" t="e">
        <f>('OddsRatio_working_3-way'!K972*'OddsRatio_working_3-way'!L972)+('OddsRatio_working_3-way'!K972*'OddsRatio_working_3-way'!M972)+('OddsRatio_working_3-way'!L972*'OddsRatio_working_3-way'!M972)-(3*'OddsRatio_working_3-way'!K972*'OddsRatio_working_3-way'!L972*'OddsRatio_working_3-way'!M972)</f>
        <v>#VALUE!</v>
      </c>
      <c r="Q972" s="11" t="e">
        <f>2*'OddsRatio_working_3-way'!K972*'OddsRatio_working_3-way'!L972*'OddsRatio_working_3-way'!M972</f>
        <v>#VALUE!</v>
      </c>
      <c r="R972" s="11" t="e">
        <f t="shared" si="218"/>
        <v>#VALUE!</v>
      </c>
      <c r="S972" s="11" t="e">
        <f t="shared" si="219"/>
        <v>#VALUE!</v>
      </c>
      <c r="T972" s="11" t="e">
        <f t="shared" si="220"/>
        <v>#VALUE!</v>
      </c>
      <c r="U972" s="11" t="e">
        <f>'OddsRatio_working_3-way'!S972-'OddsRatio_working_3-way'!R972^2/3</f>
        <v>#VALUE!</v>
      </c>
      <c r="V972" s="11" t="e">
        <f>'OddsRatio_working_3-way'!S972*'OddsRatio_working_3-way'!R972/3-2*'OddsRatio_working_3-way'!R972^3/27-'OddsRatio_working_3-way'!T972</f>
        <v>#VALUE!</v>
      </c>
      <c r="W972" s="11" t="e">
        <f>'OddsRatio_working_3-way'!V972^2+4*'OddsRatio_working_3-way'!U972^3/27</f>
        <v>#VALUE!</v>
      </c>
      <c r="X972" s="11" t="e">
        <f>IF('OddsRatio_working_3-way'!W972&gt;0,IF(ABS('OddsRatio_working_3-way'!V972+SQRT('OddsRatio_working_3-way'!W972))/2&gt;0,ABS('OddsRatio_working_3-way'!V972+SQRT('OddsRatio_working_3-way'!W972))/2,ABS('OddsRatio_working_3-way'!V972-SQRT('OddsRatio_working_3-way'!W972))/2),SQRT(-'OddsRatio_working_3-way'!U972^3/27))</f>
        <v>#VALUE!</v>
      </c>
      <c r="Y972" s="11" t="e">
        <f>IF('OddsRatio_working_3-way'!W972&gt;=0,IF('OddsRatio_working_3-way'!V972+SQRT('OddsRatio_working_3-way'!W972)&gt;0,0,PI()),ACOS('OddsRatio_working_3-way'!V972/(2*'OddsRatio_working_3-way'!X972)))</f>
        <v>#VALUE!</v>
      </c>
      <c r="Z972" s="11" t="e">
        <f>'OddsRatio_working_3-way'!X972^(1/3)*COS('OddsRatio_working_3-way'!Y972/3)</f>
        <v>#VALUE!</v>
      </c>
      <c r="AA972" s="11" t="e">
        <f>'OddsRatio_working_3-way'!X972^(1/3)*COS(('OddsRatio_working_3-way'!Y972+2*PI())/3)</f>
        <v>#VALUE!</v>
      </c>
      <c r="AB972" s="11" t="e">
        <f>'OddsRatio_working_3-way'!X972^(1/3)*COS(('OddsRatio_working_3-way'!Y972+4*PI())/3)</f>
        <v>#VALUE!</v>
      </c>
      <c r="AC972" s="11" t="e">
        <f>'OddsRatio_working_3-way'!X972^(1/3)*SIN('OddsRatio_working_3-way'!Y972/3)</f>
        <v>#VALUE!</v>
      </c>
      <c r="AD972" s="11" t="e">
        <f>'OddsRatio_working_3-way'!X972^(1/3)*SIN(('OddsRatio_working_3-way'!Y972+2*PI())/3)</f>
        <v>#VALUE!</v>
      </c>
      <c r="AE972" s="11" t="e">
        <f>'OddsRatio_working_3-way'!X972^(1/3)*SIN(('OddsRatio_working_3-way'!Y972+4*PI())/3)</f>
        <v>#VALUE!</v>
      </c>
      <c r="AF972" s="11" t="e">
        <f>-'OddsRatio_working_3-way'!U972/(3*'OddsRatio_working_3-way'!X972^(1/3))*COS(('OddsRatio_working_3-way'!Y972)/3)</f>
        <v>#VALUE!</v>
      </c>
      <c r="AG972" s="11" t="e">
        <f>-'OddsRatio_working_3-way'!U972/(3*'OddsRatio_working_3-way'!X972^(1/3))*COS(('OddsRatio_working_3-way'!Y972+2*PI())/3)</f>
        <v>#VALUE!</v>
      </c>
      <c r="AH972" s="11" t="e">
        <f>-'OddsRatio_working_3-way'!U972/(3*'OddsRatio_working_3-way'!X972^(1/3))*COS(('OddsRatio_working_3-way'!Y972+4*PI())/3)</f>
        <v>#VALUE!</v>
      </c>
      <c r="AI972" s="11" t="e">
        <f>'OddsRatio_working_3-way'!U972/(3*'OddsRatio_working_3-way'!X972^(1/3))*SIN(('OddsRatio_working_3-way'!Y972)/3)</f>
        <v>#VALUE!</v>
      </c>
      <c r="AJ972" s="11" t="e">
        <f>'OddsRatio_working_3-way'!U972/(3*'OddsRatio_working_3-way'!X972^(1/3))*SIN(('OddsRatio_working_3-way'!Y972+2*PI())/3)</f>
        <v>#VALUE!</v>
      </c>
      <c r="AK972" s="11" t="e">
        <f>'OddsRatio_working_3-way'!U972/(3*'OddsRatio_working_3-way'!X972^(1/3))*SIN(('OddsRatio_working_3-way'!Y972+4*PI())/3)</f>
        <v>#VALUE!</v>
      </c>
      <c r="AL972" s="11" t="e">
        <f>'OddsRatio_working_3-way'!Z972+'OddsRatio_working_3-way'!AF972</f>
        <v>#VALUE!</v>
      </c>
      <c r="AM972" s="11" t="e">
        <f>'OddsRatio_working_3-way'!AA972+'OddsRatio_working_3-way'!AG972</f>
        <v>#VALUE!</v>
      </c>
      <c r="AN972" s="11" t="e">
        <f>'OddsRatio_working_3-way'!AB972+'OddsRatio_working_3-way'!AH972</f>
        <v>#VALUE!</v>
      </c>
      <c r="AO972" s="11" t="e">
        <f>'OddsRatio_working_3-way'!AC972+'OddsRatio_working_3-way'!AI972</f>
        <v>#VALUE!</v>
      </c>
      <c r="AP972" s="11" t="e">
        <f>'OddsRatio_working_3-way'!AD972+'OddsRatio_working_3-way'!AJ972</f>
        <v>#VALUE!</v>
      </c>
      <c r="AQ972" s="11" t="e">
        <f>'OddsRatio_working_3-way'!AE972+'OddsRatio_working_3-way'!AK972</f>
        <v>#VALUE!</v>
      </c>
      <c r="AR972" s="10" t="str">
        <f>IF(A972="","",IF(('OddsRatio_working_3-way'!X972=0),IF(Q972&gt;0,-Q972^(1/3),(-Q972)^(1/3)),'OddsRatio_working_3-way'!AL972-'OddsRatio_working_3-way'!R972/3))</f>
        <v/>
      </c>
      <c r="AS972" s="11" t="e">
        <f>IF(('OddsRatio_working_3-way'!X972=0),IF(Q972&gt;0,-Q972^(1/3),(-Q972)^(1/3)),'OddsRatio_working_3-way'!AM972-'OddsRatio_working_3-way'!R972/3)</f>
        <v>#VALUE!</v>
      </c>
      <c r="AT972" s="11" t="e">
        <f>IF(('OddsRatio_working_3-way'!X972=0),IF(Q972&gt;0,-Q972^(1/3),(-Q972)^(1/3)),'OddsRatio_working_3-way'!AN972-'OddsRatio_working_3-way'!R972/3)</f>
        <v>#VALUE!</v>
      </c>
      <c r="AU972" s="11" t="e">
        <f>IF(('OddsRatio_working_3-way'!X972=0),0,'OddsRatio_working_3-way'!AO972)</f>
        <v>#VALUE!</v>
      </c>
      <c r="AV972" s="11" t="e">
        <f>IF(('OddsRatio_working_3-way'!X972=0),0,'OddsRatio_working_3-way'!AP972)</f>
        <v>#VALUE!</v>
      </c>
      <c r="AW972" s="11" t="e">
        <f>IF(('OddsRatio_working_3-way'!X972=0),0,'OddsRatio_working_3-way'!AQ972)</f>
        <v>#VALUE!</v>
      </c>
    </row>
    <row r="973" spans="1:4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9" t="e">
        <f t="shared" si="208"/>
        <v>#VALUE!</v>
      </c>
      <c r="E973" s="9" t="e">
        <f t="shared" si="209"/>
        <v>#VALUE!</v>
      </c>
      <c r="F973" s="9" t="e">
        <f t="shared" si="210"/>
        <v>#VALUE!</v>
      </c>
      <c r="G973" s="9" t="str">
        <f t="shared" si="211"/>
        <v/>
      </c>
      <c r="H973" s="9" t="str">
        <f t="shared" si="212"/>
        <v/>
      </c>
      <c r="I973" s="9" t="str">
        <f t="shared" si="213"/>
        <v/>
      </c>
      <c r="J973" s="9" t="str">
        <f t="shared" si="214"/>
        <v/>
      </c>
      <c r="K973" s="11" t="e">
        <f t="shared" si="215"/>
        <v>#VALUE!</v>
      </c>
      <c r="L973" s="11" t="e">
        <f t="shared" si="216"/>
        <v>#VALUE!</v>
      </c>
      <c r="M973" s="11" t="e">
        <f t="shared" si="217"/>
        <v>#VALUE!</v>
      </c>
      <c r="N973" s="11" t="e">
        <f>'OddsRatio_working_3-way'!K973+'OddsRatio_working_3-way'!L973+'OddsRatio_working_3-way'!M973-('OddsRatio_working_3-way'!K973*'OddsRatio_working_3-way'!L973)-('OddsRatio_working_3-way'!K973*'OddsRatio_working_3-way'!M973)-('OddsRatio_working_3-way'!L973*'OddsRatio_working_3-way'!M973)+('OddsRatio_working_3-way'!K973*'OddsRatio_working_3-way'!L973*'OddsRatio_working_3-way'!M973)-1</f>
        <v>#VALUE!</v>
      </c>
      <c r="O973" s="11">
        <f>0</f>
        <v>0</v>
      </c>
      <c r="P973" s="11" t="e">
        <f>('OddsRatio_working_3-way'!K973*'OddsRatio_working_3-way'!L973)+('OddsRatio_working_3-way'!K973*'OddsRatio_working_3-way'!M973)+('OddsRatio_working_3-way'!L973*'OddsRatio_working_3-way'!M973)-(3*'OddsRatio_working_3-way'!K973*'OddsRatio_working_3-way'!L973*'OddsRatio_working_3-way'!M973)</f>
        <v>#VALUE!</v>
      </c>
      <c r="Q973" s="11" t="e">
        <f>2*'OddsRatio_working_3-way'!K973*'OddsRatio_working_3-way'!L973*'OddsRatio_working_3-way'!M973</f>
        <v>#VALUE!</v>
      </c>
      <c r="R973" s="11" t="e">
        <f t="shared" si="218"/>
        <v>#VALUE!</v>
      </c>
      <c r="S973" s="11" t="e">
        <f t="shared" si="219"/>
        <v>#VALUE!</v>
      </c>
      <c r="T973" s="11" t="e">
        <f t="shared" si="220"/>
        <v>#VALUE!</v>
      </c>
      <c r="U973" s="11" t="e">
        <f>'OddsRatio_working_3-way'!S973-'OddsRatio_working_3-way'!R973^2/3</f>
        <v>#VALUE!</v>
      </c>
      <c r="V973" s="11" t="e">
        <f>'OddsRatio_working_3-way'!S973*'OddsRatio_working_3-way'!R973/3-2*'OddsRatio_working_3-way'!R973^3/27-'OddsRatio_working_3-way'!T973</f>
        <v>#VALUE!</v>
      </c>
      <c r="W973" s="11" t="e">
        <f>'OddsRatio_working_3-way'!V973^2+4*'OddsRatio_working_3-way'!U973^3/27</f>
        <v>#VALUE!</v>
      </c>
      <c r="X973" s="11" t="e">
        <f>IF('OddsRatio_working_3-way'!W973&gt;0,IF(ABS('OddsRatio_working_3-way'!V973+SQRT('OddsRatio_working_3-way'!W973))/2&gt;0,ABS('OddsRatio_working_3-way'!V973+SQRT('OddsRatio_working_3-way'!W973))/2,ABS('OddsRatio_working_3-way'!V973-SQRT('OddsRatio_working_3-way'!W973))/2),SQRT(-'OddsRatio_working_3-way'!U973^3/27))</f>
        <v>#VALUE!</v>
      </c>
      <c r="Y973" s="11" t="e">
        <f>IF('OddsRatio_working_3-way'!W973&gt;=0,IF('OddsRatio_working_3-way'!V973+SQRT('OddsRatio_working_3-way'!W973)&gt;0,0,PI()),ACOS('OddsRatio_working_3-way'!V973/(2*'OddsRatio_working_3-way'!X973)))</f>
        <v>#VALUE!</v>
      </c>
      <c r="Z973" s="11" t="e">
        <f>'OddsRatio_working_3-way'!X973^(1/3)*COS('OddsRatio_working_3-way'!Y973/3)</f>
        <v>#VALUE!</v>
      </c>
      <c r="AA973" s="11" t="e">
        <f>'OddsRatio_working_3-way'!X973^(1/3)*COS(('OddsRatio_working_3-way'!Y973+2*PI())/3)</f>
        <v>#VALUE!</v>
      </c>
      <c r="AB973" s="11" t="e">
        <f>'OddsRatio_working_3-way'!X973^(1/3)*COS(('OddsRatio_working_3-way'!Y973+4*PI())/3)</f>
        <v>#VALUE!</v>
      </c>
      <c r="AC973" s="11" t="e">
        <f>'OddsRatio_working_3-way'!X973^(1/3)*SIN('OddsRatio_working_3-way'!Y973/3)</f>
        <v>#VALUE!</v>
      </c>
      <c r="AD973" s="11" t="e">
        <f>'OddsRatio_working_3-way'!X973^(1/3)*SIN(('OddsRatio_working_3-way'!Y973+2*PI())/3)</f>
        <v>#VALUE!</v>
      </c>
      <c r="AE973" s="11" t="e">
        <f>'OddsRatio_working_3-way'!X973^(1/3)*SIN(('OddsRatio_working_3-way'!Y973+4*PI())/3)</f>
        <v>#VALUE!</v>
      </c>
      <c r="AF973" s="11" t="e">
        <f>-'OddsRatio_working_3-way'!U973/(3*'OddsRatio_working_3-way'!X973^(1/3))*COS(('OddsRatio_working_3-way'!Y973)/3)</f>
        <v>#VALUE!</v>
      </c>
      <c r="AG973" s="11" t="e">
        <f>-'OddsRatio_working_3-way'!U973/(3*'OddsRatio_working_3-way'!X973^(1/3))*COS(('OddsRatio_working_3-way'!Y973+2*PI())/3)</f>
        <v>#VALUE!</v>
      </c>
      <c r="AH973" s="11" t="e">
        <f>-'OddsRatio_working_3-way'!U973/(3*'OddsRatio_working_3-way'!X973^(1/3))*COS(('OddsRatio_working_3-way'!Y973+4*PI())/3)</f>
        <v>#VALUE!</v>
      </c>
      <c r="AI973" s="11" t="e">
        <f>'OddsRatio_working_3-way'!U973/(3*'OddsRatio_working_3-way'!X973^(1/3))*SIN(('OddsRatio_working_3-way'!Y973)/3)</f>
        <v>#VALUE!</v>
      </c>
      <c r="AJ973" s="11" t="e">
        <f>'OddsRatio_working_3-way'!U973/(3*'OddsRatio_working_3-way'!X973^(1/3))*SIN(('OddsRatio_working_3-way'!Y973+2*PI())/3)</f>
        <v>#VALUE!</v>
      </c>
      <c r="AK973" s="11" t="e">
        <f>'OddsRatio_working_3-way'!U973/(3*'OddsRatio_working_3-way'!X973^(1/3))*SIN(('OddsRatio_working_3-way'!Y973+4*PI())/3)</f>
        <v>#VALUE!</v>
      </c>
      <c r="AL973" s="11" t="e">
        <f>'OddsRatio_working_3-way'!Z973+'OddsRatio_working_3-way'!AF973</f>
        <v>#VALUE!</v>
      </c>
      <c r="AM973" s="11" t="e">
        <f>'OddsRatio_working_3-way'!AA973+'OddsRatio_working_3-way'!AG973</f>
        <v>#VALUE!</v>
      </c>
      <c r="AN973" s="11" t="e">
        <f>'OddsRatio_working_3-way'!AB973+'OddsRatio_working_3-way'!AH973</f>
        <v>#VALUE!</v>
      </c>
      <c r="AO973" s="11" t="e">
        <f>'OddsRatio_working_3-way'!AC973+'OddsRatio_working_3-way'!AI973</f>
        <v>#VALUE!</v>
      </c>
      <c r="AP973" s="11" t="e">
        <f>'OddsRatio_working_3-way'!AD973+'OddsRatio_working_3-way'!AJ973</f>
        <v>#VALUE!</v>
      </c>
      <c r="AQ973" s="11" t="e">
        <f>'OddsRatio_working_3-way'!AE973+'OddsRatio_working_3-way'!AK973</f>
        <v>#VALUE!</v>
      </c>
      <c r="AR973" s="10" t="str">
        <f>IF(A973="","",IF(('OddsRatio_working_3-way'!X973=0),IF(Q973&gt;0,-Q973^(1/3),(-Q973)^(1/3)),'OddsRatio_working_3-way'!AL973-'OddsRatio_working_3-way'!R973/3))</f>
        <v/>
      </c>
      <c r="AS973" s="11" t="e">
        <f>IF(('OddsRatio_working_3-way'!X973=0),IF(Q973&gt;0,-Q973^(1/3),(-Q973)^(1/3)),'OddsRatio_working_3-way'!AM973-'OddsRatio_working_3-way'!R973/3)</f>
        <v>#VALUE!</v>
      </c>
      <c r="AT973" s="11" t="e">
        <f>IF(('OddsRatio_working_3-way'!X973=0),IF(Q973&gt;0,-Q973^(1/3),(-Q973)^(1/3)),'OddsRatio_working_3-way'!AN973-'OddsRatio_working_3-way'!R973/3)</f>
        <v>#VALUE!</v>
      </c>
      <c r="AU973" s="11" t="e">
        <f>IF(('OddsRatio_working_3-way'!X973=0),0,'OddsRatio_working_3-way'!AO973)</f>
        <v>#VALUE!</v>
      </c>
      <c r="AV973" s="11" t="e">
        <f>IF(('OddsRatio_working_3-way'!X973=0),0,'OddsRatio_working_3-way'!AP973)</f>
        <v>#VALUE!</v>
      </c>
      <c r="AW973" s="11" t="e">
        <f>IF(('OddsRatio_working_3-way'!X973=0),0,'OddsRatio_working_3-way'!AQ973)</f>
        <v>#VALUE!</v>
      </c>
    </row>
    <row r="974" spans="1:4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9" t="e">
        <f t="shared" si="208"/>
        <v>#VALUE!</v>
      </c>
      <c r="E974" s="9" t="e">
        <f t="shared" si="209"/>
        <v>#VALUE!</v>
      </c>
      <c r="F974" s="9" t="e">
        <f t="shared" si="210"/>
        <v>#VALUE!</v>
      </c>
      <c r="G974" s="9" t="str">
        <f t="shared" si="211"/>
        <v/>
      </c>
      <c r="H974" s="9" t="str">
        <f t="shared" si="212"/>
        <v/>
      </c>
      <c r="I974" s="9" t="str">
        <f t="shared" si="213"/>
        <v/>
      </c>
      <c r="J974" s="9" t="str">
        <f t="shared" si="214"/>
        <v/>
      </c>
      <c r="K974" s="11" t="e">
        <f t="shared" si="215"/>
        <v>#VALUE!</v>
      </c>
      <c r="L974" s="11" t="e">
        <f t="shared" si="216"/>
        <v>#VALUE!</v>
      </c>
      <c r="M974" s="11" t="e">
        <f t="shared" si="217"/>
        <v>#VALUE!</v>
      </c>
      <c r="N974" s="11" t="e">
        <f>'OddsRatio_working_3-way'!K974+'OddsRatio_working_3-way'!L974+'OddsRatio_working_3-way'!M974-('OddsRatio_working_3-way'!K974*'OddsRatio_working_3-way'!L974)-('OddsRatio_working_3-way'!K974*'OddsRatio_working_3-way'!M974)-('OddsRatio_working_3-way'!L974*'OddsRatio_working_3-way'!M974)+('OddsRatio_working_3-way'!K974*'OddsRatio_working_3-way'!L974*'OddsRatio_working_3-way'!M974)-1</f>
        <v>#VALUE!</v>
      </c>
      <c r="O974" s="11">
        <f>0</f>
        <v>0</v>
      </c>
      <c r="P974" s="11" t="e">
        <f>('OddsRatio_working_3-way'!K974*'OddsRatio_working_3-way'!L974)+('OddsRatio_working_3-way'!K974*'OddsRatio_working_3-way'!M974)+('OddsRatio_working_3-way'!L974*'OddsRatio_working_3-way'!M974)-(3*'OddsRatio_working_3-way'!K974*'OddsRatio_working_3-way'!L974*'OddsRatio_working_3-way'!M974)</f>
        <v>#VALUE!</v>
      </c>
      <c r="Q974" s="11" t="e">
        <f>2*'OddsRatio_working_3-way'!K974*'OddsRatio_working_3-way'!L974*'OddsRatio_working_3-way'!M974</f>
        <v>#VALUE!</v>
      </c>
      <c r="R974" s="11" t="e">
        <f t="shared" si="218"/>
        <v>#VALUE!</v>
      </c>
      <c r="S974" s="11" t="e">
        <f t="shared" si="219"/>
        <v>#VALUE!</v>
      </c>
      <c r="T974" s="11" t="e">
        <f t="shared" si="220"/>
        <v>#VALUE!</v>
      </c>
      <c r="U974" s="11" t="e">
        <f>'OddsRatio_working_3-way'!S974-'OddsRatio_working_3-way'!R974^2/3</f>
        <v>#VALUE!</v>
      </c>
      <c r="V974" s="11" t="e">
        <f>'OddsRatio_working_3-way'!S974*'OddsRatio_working_3-way'!R974/3-2*'OddsRatio_working_3-way'!R974^3/27-'OddsRatio_working_3-way'!T974</f>
        <v>#VALUE!</v>
      </c>
      <c r="W974" s="11" t="e">
        <f>'OddsRatio_working_3-way'!V974^2+4*'OddsRatio_working_3-way'!U974^3/27</f>
        <v>#VALUE!</v>
      </c>
      <c r="X974" s="11" t="e">
        <f>IF('OddsRatio_working_3-way'!W974&gt;0,IF(ABS('OddsRatio_working_3-way'!V974+SQRT('OddsRatio_working_3-way'!W974))/2&gt;0,ABS('OddsRatio_working_3-way'!V974+SQRT('OddsRatio_working_3-way'!W974))/2,ABS('OddsRatio_working_3-way'!V974-SQRT('OddsRatio_working_3-way'!W974))/2),SQRT(-'OddsRatio_working_3-way'!U974^3/27))</f>
        <v>#VALUE!</v>
      </c>
      <c r="Y974" s="11" t="e">
        <f>IF('OddsRatio_working_3-way'!W974&gt;=0,IF('OddsRatio_working_3-way'!V974+SQRT('OddsRatio_working_3-way'!W974)&gt;0,0,PI()),ACOS('OddsRatio_working_3-way'!V974/(2*'OddsRatio_working_3-way'!X974)))</f>
        <v>#VALUE!</v>
      </c>
      <c r="Z974" s="11" t="e">
        <f>'OddsRatio_working_3-way'!X974^(1/3)*COS('OddsRatio_working_3-way'!Y974/3)</f>
        <v>#VALUE!</v>
      </c>
      <c r="AA974" s="11" t="e">
        <f>'OddsRatio_working_3-way'!X974^(1/3)*COS(('OddsRatio_working_3-way'!Y974+2*PI())/3)</f>
        <v>#VALUE!</v>
      </c>
      <c r="AB974" s="11" t="e">
        <f>'OddsRatio_working_3-way'!X974^(1/3)*COS(('OddsRatio_working_3-way'!Y974+4*PI())/3)</f>
        <v>#VALUE!</v>
      </c>
      <c r="AC974" s="11" t="e">
        <f>'OddsRatio_working_3-way'!X974^(1/3)*SIN('OddsRatio_working_3-way'!Y974/3)</f>
        <v>#VALUE!</v>
      </c>
      <c r="AD974" s="11" t="e">
        <f>'OddsRatio_working_3-way'!X974^(1/3)*SIN(('OddsRatio_working_3-way'!Y974+2*PI())/3)</f>
        <v>#VALUE!</v>
      </c>
      <c r="AE974" s="11" t="e">
        <f>'OddsRatio_working_3-way'!X974^(1/3)*SIN(('OddsRatio_working_3-way'!Y974+4*PI())/3)</f>
        <v>#VALUE!</v>
      </c>
      <c r="AF974" s="11" t="e">
        <f>-'OddsRatio_working_3-way'!U974/(3*'OddsRatio_working_3-way'!X974^(1/3))*COS(('OddsRatio_working_3-way'!Y974)/3)</f>
        <v>#VALUE!</v>
      </c>
      <c r="AG974" s="11" t="e">
        <f>-'OddsRatio_working_3-way'!U974/(3*'OddsRatio_working_3-way'!X974^(1/3))*COS(('OddsRatio_working_3-way'!Y974+2*PI())/3)</f>
        <v>#VALUE!</v>
      </c>
      <c r="AH974" s="11" t="e">
        <f>-'OddsRatio_working_3-way'!U974/(3*'OddsRatio_working_3-way'!X974^(1/3))*COS(('OddsRatio_working_3-way'!Y974+4*PI())/3)</f>
        <v>#VALUE!</v>
      </c>
      <c r="AI974" s="11" t="e">
        <f>'OddsRatio_working_3-way'!U974/(3*'OddsRatio_working_3-way'!X974^(1/3))*SIN(('OddsRatio_working_3-way'!Y974)/3)</f>
        <v>#VALUE!</v>
      </c>
      <c r="AJ974" s="11" t="e">
        <f>'OddsRatio_working_3-way'!U974/(3*'OddsRatio_working_3-way'!X974^(1/3))*SIN(('OddsRatio_working_3-way'!Y974+2*PI())/3)</f>
        <v>#VALUE!</v>
      </c>
      <c r="AK974" s="11" t="e">
        <f>'OddsRatio_working_3-way'!U974/(3*'OddsRatio_working_3-way'!X974^(1/3))*SIN(('OddsRatio_working_3-way'!Y974+4*PI())/3)</f>
        <v>#VALUE!</v>
      </c>
      <c r="AL974" s="11" t="e">
        <f>'OddsRatio_working_3-way'!Z974+'OddsRatio_working_3-way'!AF974</f>
        <v>#VALUE!</v>
      </c>
      <c r="AM974" s="11" t="e">
        <f>'OddsRatio_working_3-way'!AA974+'OddsRatio_working_3-way'!AG974</f>
        <v>#VALUE!</v>
      </c>
      <c r="AN974" s="11" t="e">
        <f>'OddsRatio_working_3-way'!AB974+'OddsRatio_working_3-way'!AH974</f>
        <v>#VALUE!</v>
      </c>
      <c r="AO974" s="11" t="e">
        <f>'OddsRatio_working_3-way'!AC974+'OddsRatio_working_3-way'!AI974</f>
        <v>#VALUE!</v>
      </c>
      <c r="AP974" s="11" t="e">
        <f>'OddsRatio_working_3-way'!AD974+'OddsRatio_working_3-way'!AJ974</f>
        <v>#VALUE!</v>
      </c>
      <c r="AQ974" s="11" t="e">
        <f>'OddsRatio_working_3-way'!AE974+'OddsRatio_working_3-way'!AK974</f>
        <v>#VALUE!</v>
      </c>
      <c r="AR974" s="10" t="str">
        <f>IF(A974="","",IF(('OddsRatio_working_3-way'!X974=0),IF(Q974&gt;0,-Q974^(1/3),(-Q974)^(1/3)),'OddsRatio_working_3-way'!AL974-'OddsRatio_working_3-way'!R974/3))</f>
        <v/>
      </c>
      <c r="AS974" s="11" t="e">
        <f>IF(('OddsRatio_working_3-way'!X974=0),IF(Q974&gt;0,-Q974^(1/3),(-Q974)^(1/3)),'OddsRatio_working_3-way'!AM974-'OddsRatio_working_3-way'!R974/3)</f>
        <v>#VALUE!</v>
      </c>
      <c r="AT974" s="11" t="e">
        <f>IF(('OddsRatio_working_3-way'!X974=0),IF(Q974&gt;0,-Q974^(1/3),(-Q974)^(1/3)),'OddsRatio_working_3-way'!AN974-'OddsRatio_working_3-way'!R974/3)</f>
        <v>#VALUE!</v>
      </c>
      <c r="AU974" s="11" t="e">
        <f>IF(('OddsRatio_working_3-way'!X974=0),0,'OddsRatio_working_3-way'!AO974)</f>
        <v>#VALUE!</v>
      </c>
      <c r="AV974" s="11" t="e">
        <f>IF(('OddsRatio_working_3-way'!X974=0),0,'OddsRatio_working_3-way'!AP974)</f>
        <v>#VALUE!</v>
      </c>
      <c r="AW974" s="11" t="e">
        <f>IF(('OddsRatio_working_3-way'!X974=0),0,'OddsRatio_working_3-way'!AQ974)</f>
        <v>#VALUE!</v>
      </c>
    </row>
    <row r="975" spans="1:4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9" t="e">
        <f t="shared" si="208"/>
        <v>#VALUE!</v>
      </c>
      <c r="E975" s="9" t="e">
        <f t="shared" si="209"/>
        <v>#VALUE!</v>
      </c>
      <c r="F975" s="9" t="e">
        <f t="shared" si="210"/>
        <v>#VALUE!</v>
      </c>
      <c r="G975" s="9" t="str">
        <f t="shared" si="211"/>
        <v/>
      </c>
      <c r="H975" s="9" t="str">
        <f t="shared" si="212"/>
        <v/>
      </c>
      <c r="I975" s="9" t="str">
        <f t="shared" si="213"/>
        <v/>
      </c>
      <c r="J975" s="9" t="str">
        <f t="shared" si="214"/>
        <v/>
      </c>
      <c r="K975" s="11" t="e">
        <f t="shared" si="215"/>
        <v>#VALUE!</v>
      </c>
      <c r="L975" s="11" t="e">
        <f t="shared" si="216"/>
        <v>#VALUE!</v>
      </c>
      <c r="M975" s="11" t="e">
        <f t="shared" si="217"/>
        <v>#VALUE!</v>
      </c>
      <c r="N975" s="11" t="e">
        <f>'OddsRatio_working_3-way'!K975+'OddsRatio_working_3-way'!L975+'OddsRatio_working_3-way'!M975-('OddsRatio_working_3-way'!K975*'OddsRatio_working_3-way'!L975)-('OddsRatio_working_3-way'!K975*'OddsRatio_working_3-way'!M975)-('OddsRatio_working_3-way'!L975*'OddsRatio_working_3-way'!M975)+('OddsRatio_working_3-way'!K975*'OddsRatio_working_3-way'!L975*'OddsRatio_working_3-way'!M975)-1</f>
        <v>#VALUE!</v>
      </c>
      <c r="O975" s="11">
        <f>0</f>
        <v>0</v>
      </c>
      <c r="P975" s="11" t="e">
        <f>('OddsRatio_working_3-way'!K975*'OddsRatio_working_3-way'!L975)+('OddsRatio_working_3-way'!K975*'OddsRatio_working_3-way'!M975)+('OddsRatio_working_3-way'!L975*'OddsRatio_working_3-way'!M975)-(3*'OddsRatio_working_3-way'!K975*'OddsRatio_working_3-way'!L975*'OddsRatio_working_3-way'!M975)</f>
        <v>#VALUE!</v>
      </c>
      <c r="Q975" s="11" t="e">
        <f>2*'OddsRatio_working_3-way'!K975*'OddsRatio_working_3-way'!L975*'OddsRatio_working_3-way'!M975</f>
        <v>#VALUE!</v>
      </c>
      <c r="R975" s="11" t="e">
        <f t="shared" si="218"/>
        <v>#VALUE!</v>
      </c>
      <c r="S975" s="11" t="e">
        <f t="shared" si="219"/>
        <v>#VALUE!</v>
      </c>
      <c r="T975" s="11" t="e">
        <f t="shared" si="220"/>
        <v>#VALUE!</v>
      </c>
      <c r="U975" s="11" t="e">
        <f>'OddsRatio_working_3-way'!S975-'OddsRatio_working_3-way'!R975^2/3</f>
        <v>#VALUE!</v>
      </c>
      <c r="V975" s="11" t="e">
        <f>'OddsRatio_working_3-way'!S975*'OddsRatio_working_3-way'!R975/3-2*'OddsRatio_working_3-way'!R975^3/27-'OddsRatio_working_3-way'!T975</f>
        <v>#VALUE!</v>
      </c>
      <c r="W975" s="11" t="e">
        <f>'OddsRatio_working_3-way'!V975^2+4*'OddsRatio_working_3-way'!U975^3/27</f>
        <v>#VALUE!</v>
      </c>
      <c r="X975" s="11" t="e">
        <f>IF('OddsRatio_working_3-way'!W975&gt;0,IF(ABS('OddsRatio_working_3-way'!V975+SQRT('OddsRatio_working_3-way'!W975))/2&gt;0,ABS('OddsRatio_working_3-way'!V975+SQRT('OddsRatio_working_3-way'!W975))/2,ABS('OddsRatio_working_3-way'!V975-SQRT('OddsRatio_working_3-way'!W975))/2),SQRT(-'OddsRatio_working_3-way'!U975^3/27))</f>
        <v>#VALUE!</v>
      </c>
      <c r="Y975" s="11" t="e">
        <f>IF('OddsRatio_working_3-way'!W975&gt;=0,IF('OddsRatio_working_3-way'!V975+SQRT('OddsRatio_working_3-way'!W975)&gt;0,0,PI()),ACOS('OddsRatio_working_3-way'!V975/(2*'OddsRatio_working_3-way'!X975)))</f>
        <v>#VALUE!</v>
      </c>
      <c r="Z975" s="11" t="e">
        <f>'OddsRatio_working_3-way'!X975^(1/3)*COS('OddsRatio_working_3-way'!Y975/3)</f>
        <v>#VALUE!</v>
      </c>
      <c r="AA975" s="11" t="e">
        <f>'OddsRatio_working_3-way'!X975^(1/3)*COS(('OddsRatio_working_3-way'!Y975+2*PI())/3)</f>
        <v>#VALUE!</v>
      </c>
      <c r="AB975" s="11" t="e">
        <f>'OddsRatio_working_3-way'!X975^(1/3)*COS(('OddsRatio_working_3-way'!Y975+4*PI())/3)</f>
        <v>#VALUE!</v>
      </c>
      <c r="AC975" s="11" t="e">
        <f>'OddsRatio_working_3-way'!X975^(1/3)*SIN('OddsRatio_working_3-way'!Y975/3)</f>
        <v>#VALUE!</v>
      </c>
      <c r="AD975" s="11" t="e">
        <f>'OddsRatio_working_3-way'!X975^(1/3)*SIN(('OddsRatio_working_3-way'!Y975+2*PI())/3)</f>
        <v>#VALUE!</v>
      </c>
      <c r="AE975" s="11" t="e">
        <f>'OddsRatio_working_3-way'!X975^(1/3)*SIN(('OddsRatio_working_3-way'!Y975+4*PI())/3)</f>
        <v>#VALUE!</v>
      </c>
      <c r="AF975" s="11" t="e">
        <f>-'OddsRatio_working_3-way'!U975/(3*'OddsRatio_working_3-way'!X975^(1/3))*COS(('OddsRatio_working_3-way'!Y975)/3)</f>
        <v>#VALUE!</v>
      </c>
      <c r="AG975" s="11" t="e">
        <f>-'OddsRatio_working_3-way'!U975/(3*'OddsRatio_working_3-way'!X975^(1/3))*COS(('OddsRatio_working_3-way'!Y975+2*PI())/3)</f>
        <v>#VALUE!</v>
      </c>
      <c r="AH975" s="11" t="e">
        <f>-'OddsRatio_working_3-way'!U975/(3*'OddsRatio_working_3-way'!X975^(1/3))*COS(('OddsRatio_working_3-way'!Y975+4*PI())/3)</f>
        <v>#VALUE!</v>
      </c>
      <c r="AI975" s="11" t="e">
        <f>'OddsRatio_working_3-way'!U975/(3*'OddsRatio_working_3-way'!X975^(1/3))*SIN(('OddsRatio_working_3-way'!Y975)/3)</f>
        <v>#VALUE!</v>
      </c>
      <c r="AJ975" s="11" t="e">
        <f>'OddsRatio_working_3-way'!U975/(3*'OddsRatio_working_3-way'!X975^(1/3))*SIN(('OddsRatio_working_3-way'!Y975+2*PI())/3)</f>
        <v>#VALUE!</v>
      </c>
      <c r="AK975" s="11" t="e">
        <f>'OddsRatio_working_3-way'!U975/(3*'OddsRatio_working_3-way'!X975^(1/3))*SIN(('OddsRatio_working_3-way'!Y975+4*PI())/3)</f>
        <v>#VALUE!</v>
      </c>
      <c r="AL975" s="11" t="e">
        <f>'OddsRatio_working_3-way'!Z975+'OddsRatio_working_3-way'!AF975</f>
        <v>#VALUE!</v>
      </c>
      <c r="AM975" s="11" t="e">
        <f>'OddsRatio_working_3-way'!AA975+'OddsRatio_working_3-way'!AG975</f>
        <v>#VALUE!</v>
      </c>
      <c r="AN975" s="11" t="e">
        <f>'OddsRatio_working_3-way'!AB975+'OddsRatio_working_3-way'!AH975</f>
        <v>#VALUE!</v>
      </c>
      <c r="AO975" s="11" t="e">
        <f>'OddsRatio_working_3-way'!AC975+'OddsRatio_working_3-way'!AI975</f>
        <v>#VALUE!</v>
      </c>
      <c r="AP975" s="11" t="e">
        <f>'OddsRatio_working_3-way'!AD975+'OddsRatio_working_3-way'!AJ975</f>
        <v>#VALUE!</v>
      </c>
      <c r="AQ975" s="11" t="e">
        <f>'OddsRatio_working_3-way'!AE975+'OddsRatio_working_3-way'!AK975</f>
        <v>#VALUE!</v>
      </c>
      <c r="AR975" s="10" t="str">
        <f>IF(A975="","",IF(('OddsRatio_working_3-way'!X975=0),IF(Q975&gt;0,-Q975^(1/3),(-Q975)^(1/3)),'OddsRatio_working_3-way'!AL975-'OddsRatio_working_3-way'!R975/3))</f>
        <v/>
      </c>
      <c r="AS975" s="11" t="e">
        <f>IF(('OddsRatio_working_3-way'!X975=0),IF(Q975&gt;0,-Q975^(1/3),(-Q975)^(1/3)),'OddsRatio_working_3-way'!AM975-'OddsRatio_working_3-way'!R975/3)</f>
        <v>#VALUE!</v>
      </c>
      <c r="AT975" s="11" t="e">
        <f>IF(('OddsRatio_working_3-way'!X975=0),IF(Q975&gt;0,-Q975^(1/3),(-Q975)^(1/3)),'OddsRatio_working_3-way'!AN975-'OddsRatio_working_3-way'!R975/3)</f>
        <v>#VALUE!</v>
      </c>
      <c r="AU975" s="11" t="e">
        <f>IF(('OddsRatio_working_3-way'!X975=0),0,'OddsRatio_working_3-way'!AO975)</f>
        <v>#VALUE!</v>
      </c>
      <c r="AV975" s="11" t="e">
        <f>IF(('OddsRatio_working_3-way'!X975=0),0,'OddsRatio_working_3-way'!AP975)</f>
        <v>#VALUE!</v>
      </c>
      <c r="AW975" s="11" t="e">
        <f>IF(('OddsRatio_working_3-way'!X975=0),0,'OddsRatio_working_3-way'!AQ975)</f>
        <v>#VALUE!</v>
      </c>
    </row>
    <row r="976" spans="1:4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9" t="e">
        <f t="shared" si="208"/>
        <v>#VALUE!</v>
      </c>
      <c r="E976" s="9" t="e">
        <f t="shared" si="209"/>
        <v>#VALUE!</v>
      </c>
      <c r="F976" s="9" t="e">
        <f t="shared" si="210"/>
        <v>#VALUE!</v>
      </c>
      <c r="G976" s="9" t="str">
        <f t="shared" si="211"/>
        <v/>
      </c>
      <c r="H976" s="9" t="str">
        <f t="shared" si="212"/>
        <v/>
      </c>
      <c r="I976" s="9" t="str">
        <f t="shared" si="213"/>
        <v/>
      </c>
      <c r="J976" s="9" t="str">
        <f t="shared" si="214"/>
        <v/>
      </c>
      <c r="K976" s="11" t="e">
        <f t="shared" si="215"/>
        <v>#VALUE!</v>
      </c>
      <c r="L976" s="11" t="e">
        <f t="shared" si="216"/>
        <v>#VALUE!</v>
      </c>
      <c r="M976" s="11" t="e">
        <f t="shared" si="217"/>
        <v>#VALUE!</v>
      </c>
      <c r="N976" s="11" t="e">
        <f>'OddsRatio_working_3-way'!K976+'OddsRatio_working_3-way'!L976+'OddsRatio_working_3-way'!M976-('OddsRatio_working_3-way'!K976*'OddsRatio_working_3-way'!L976)-('OddsRatio_working_3-way'!K976*'OddsRatio_working_3-way'!M976)-('OddsRatio_working_3-way'!L976*'OddsRatio_working_3-way'!M976)+('OddsRatio_working_3-way'!K976*'OddsRatio_working_3-way'!L976*'OddsRatio_working_3-way'!M976)-1</f>
        <v>#VALUE!</v>
      </c>
      <c r="O976" s="11">
        <f>0</f>
        <v>0</v>
      </c>
      <c r="P976" s="11" t="e">
        <f>('OddsRatio_working_3-way'!K976*'OddsRatio_working_3-way'!L976)+('OddsRatio_working_3-way'!K976*'OddsRatio_working_3-way'!M976)+('OddsRatio_working_3-way'!L976*'OddsRatio_working_3-way'!M976)-(3*'OddsRatio_working_3-way'!K976*'OddsRatio_working_3-way'!L976*'OddsRatio_working_3-way'!M976)</f>
        <v>#VALUE!</v>
      </c>
      <c r="Q976" s="11" t="e">
        <f>2*'OddsRatio_working_3-way'!K976*'OddsRatio_working_3-way'!L976*'OddsRatio_working_3-way'!M976</f>
        <v>#VALUE!</v>
      </c>
      <c r="R976" s="11" t="e">
        <f t="shared" si="218"/>
        <v>#VALUE!</v>
      </c>
      <c r="S976" s="11" t="e">
        <f t="shared" si="219"/>
        <v>#VALUE!</v>
      </c>
      <c r="T976" s="11" t="e">
        <f t="shared" si="220"/>
        <v>#VALUE!</v>
      </c>
      <c r="U976" s="11" t="e">
        <f>'OddsRatio_working_3-way'!S976-'OddsRatio_working_3-way'!R976^2/3</f>
        <v>#VALUE!</v>
      </c>
      <c r="V976" s="11" t="e">
        <f>'OddsRatio_working_3-way'!S976*'OddsRatio_working_3-way'!R976/3-2*'OddsRatio_working_3-way'!R976^3/27-'OddsRatio_working_3-way'!T976</f>
        <v>#VALUE!</v>
      </c>
      <c r="W976" s="11" t="e">
        <f>'OddsRatio_working_3-way'!V976^2+4*'OddsRatio_working_3-way'!U976^3/27</f>
        <v>#VALUE!</v>
      </c>
      <c r="X976" s="11" t="e">
        <f>IF('OddsRatio_working_3-way'!W976&gt;0,IF(ABS('OddsRatio_working_3-way'!V976+SQRT('OddsRatio_working_3-way'!W976))/2&gt;0,ABS('OddsRatio_working_3-way'!V976+SQRT('OddsRatio_working_3-way'!W976))/2,ABS('OddsRatio_working_3-way'!V976-SQRT('OddsRatio_working_3-way'!W976))/2),SQRT(-'OddsRatio_working_3-way'!U976^3/27))</f>
        <v>#VALUE!</v>
      </c>
      <c r="Y976" s="11" t="e">
        <f>IF('OddsRatio_working_3-way'!W976&gt;=0,IF('OddsRatio_working_3-way'!V976+SQRT('OddsRatio_working_3-way'!W976)&gt;0,0,PI()),ACOS('OddsRatio_working_3-way'!V976/(2*'OddsRatio_working_3-way'!X976)))</f>
        <v>#VALUE!</v>
      </c>
      <c r="Z976" s="11" t="e">
        <f>'OddsRatio_working_3-way'!X976^(1/3)*COS('OddsRatio_working_3-way'!Y976/3)</f>
        <v>#VALUE!</v>
      </c>
      <c r="AA976" s="11" t="e">
        <f>'OddsRatio_working_3-way'!X976^(1/3)*COS(('OddsRatio_working_3-way'!Y976+2*PI())/3)</f>
        <v>#VALUE!</v>
      </c>
      <c r="AB976" s="11" t="e">
        <f>'OddsRatio_working_3-way'!X976^(1/3)*COS(('OddsRatio_working_3-way'!Y976+4*PI())/3)</f>
        <v>#VALUE!</v>
      </c>
      <c r="AC976" s="11" t="e">
        <f>'OddsRatio_working_3-way'!X976^(1/3)*SIN('OddsRatio_working_3-way'!Y976/3)</f>
        <v>#VALUE!</v>
      </c>
      <c r="AD976" s="11" t="e">
        <f>'OddsRatio_working_3-way'!X976^(1/3)*SIN(('OddsRatio_working_3-way'!Y976+2*PI())/3)</f>
        <v>#VALUE!</v>
      </c>
      <c r="AE976" s="11" t="e">
        <f>'OddsRatio_working_3-way'!X976^(1/3)*SIN(('OddsRatio_working_3-way'!Y976+4*PI())/3)</f>
        <v>#VALUE!</v>
      </c>
      <c r="AF976" s="11" t="e">
        <f>-'OddsRatio_working_3-way'!U976/(3*'OddsRatio_working_3-way'!X976^(1/3))*COS(('OddsRatio_working_3-way'!Y976)/3)</f>
        <v>#VALUE!</v>
      </c>
      <c r="AG976" s="11" t="e">
        <f>-'OddsRatio_working_3-way'!U976/(3*'OddsRatio_working_3-way'!X976^(1/3))*COS(('OddsRatio_working_3-way'!Y976+2*PI())/3)</f>
        <v>#VALUE!</v>
      </c>
      <c r="AH976" s="11" t="e">
        <f>-'OddsRatio_working_3-way'!U976/(3*'OddsRatio_working_3-way'!X976^(1/3))*COS(('OddsRatio_working_3-way'!Y976+4*PI())/3)</f>
        <v>#VALUE!</v>
      </c>
      <c r="AI976" s="11" t="e">
        <f>'OddsRatio_working_3-way'!U976/(3*'OddsRatio_working_3-way'!X976^(1/3))*SIN(('OddsRatio_working_3-way'!Y976)/3)</f>
        <v>#VALUE!</v>
      </c>
      <c r="AJ976" s="11" t="e">
        <f>'OddsRatio_working_3-way'!U976/(3*'OddsRatio_working_3-way'!X976^(1/3))*SIN(('OddsRatio_working_3-way'!Y976+2*PI())/3)</f>
        <v>#VALUE!</v>
      </c>
      <c r="AK976" s="11" t="e">
        <f>'OddsRatio_working_3-way'!U976/(3*'OddsRatio_working_3-way'!X976^(1/3))*SIN(('OddsRatio_working_3-way'!Y976+4*PI())/3)</f>
        <v>#VALUE!</v>
      </c>
      <c r="AL976" s="11" t="e">
        <f>'OddsRatio_working_3-way'!Z976+'OddsRatio_working_3-way'!AF976</f>
        <v>#VALUE!</v>
      </c>
      <c r="AM976" s="11" t="e">
        <f>'OddsRatio_working_3-way'!AA976+'OddsRatio_working_3-way'!AG976</f>
        <v>#VALUE!</v>
      </c>
      <c r="AN976" s="11" t="e">
        <f>'OddsRatio_working_3-way'!AB976+'OddsRatio_working_3-way'!AH976</f>
        <v>#VALUE!</v>
      </c>
      <c r="AO976" s="11" t="e">
        <f>'OddsRatio_working_3-way'!AC976+'OddsRatio_working_3-way'!AI976</f>
        <v>#VALUE!</v>
      </c>
      <c r="AP976" s="11" t="e">
        <f>'OddsRatio_working_3-way'!AD976+'OddsRatio_working_3-way'!AJ976</f>
        <v>#VALUE!</v>
      </c>
      <c r="AQ976" s="11" t="e">
        <f>'OddsRatio_working_3-way'!AE976+'OddsRatio_working_3-way'!AK976</f>
        <v>#VALUE!</v>
      </c>
      <c r="AR976" s="10" t="str">
        <f>IF(A976="","",IF(('OddsRatio_working_3-way'!X976=0),IF(Q976&gt;0,-Q976^(1/3),(-Q976)^(1/3)),'OddsRatio_working_3-way'!AL976-'OddsRatio_working_3-way'!R976/3))</f>
        <v/>
      </c>
      <c r="AS976" s="11" t="e">
        <f>IF(('OddsRatio_working_3-way'!X976=0),IF(Q976&gt;0,-Q976^(1/3),(-Q976)^(1/3)),'OddsRatio_working_3-way'!AM976-'OddsRatio_working_3-way'!R976/3)</f>
        <v>#VALUE!</v>
      </c>
      <c r="AT976" s="11" t="e">
        <f>IF(('OddsRatio_working_3-way'!X976=0),IF(Q976&gt;0,-Q976^(1/3),(-Q976)^(1/3)),'OddsRatio_working_3-way'!AN976-'OddsRatio_working_3-way'!R976/3)</f>
        <v>#VALUE!</v>
      </c>
      <c r="AU976" s="11" t="e">
        <f>IF(('OddsRatio_working_3-way'!X976=0),0,'OddsRatio_working_3-way'!AO976)</f>
        <v>#VALUE!</v>
      </c>
      <c r="AV976" s="11" t="e">
        <f>IF(('OddsRatio_working_3-way'!X976=0),0,'OddsRatio_working_3-way'!AP976)</f>
        <v>#VALUE!</v>
      </c>
      <c r="AW976" s="11" t="e">
        <f>IF(('OddsRatio_working_3-way'!X976=0),0,'OddsRatio_working_3-way'!AQ976)</f>
        <v>#VALUE!</v>
      </c>
    </row>
    <row r="977" spans="1:4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9" t="e">
        <f t="shared" si="208"/>
        <v>#VALUE!</v>
      </c>
      <c r="E977" s="9" t="e">
        <f t="shared" si="209"/>
        <v>#VALUE!</v>
      </c>
      <c r="F977" s="9" t="e">
        <f t="shared" si="210"/>
        <v>#VALUE!</v>
      </c>
      <c r="G977" s="9" t="str">
        <f t="shared" si="211"/>
        <v/>
      </c>
      <c r="H977" s="9" t="str">
        <f t="shared" si="212"/>
        <v/>
      </c>
      <c r="I977" s="9" t="str">
        <f t="shared" si="213"/>
        <v/>
      </c>
      <c r="J977" s="9" t="str">
        <f t="shared" si="214"/>
        <v/>
      </c>
      <c r="K977" s="11" t="e">
        <f t="shared" si="215"/>
        <v>#VALUE!</v>
      </c>
      <c r="L977" s="11" t="e">
        <f t="shared" si="216"/>
        <v>#VALUE!</v>
      </c>
      <c r="M977" s="11" t="e">
        <f t="shared" si="217"/>
        <v>#VALUE!</v>
      </c>
      <c r="N977" s="11" t="e">
        <f>'OddsRatio_working_3-way'!K977+'OddsRatio_working_3-way'!L977+'OddsRatio_working_3-way'!M977-('OddsRatio_working_3-way'!K977*'OddsRatio_working_3-way'!L977)-('OddsRatio_working_3-way'!K977*'OddsRatio_working_3-way'!M977)-('OddsRatio_working_3-way'!L977*'OddsRatio_working_3-way'!M977)+('OddsRatio_working_3-way'!K977*'OddsRatio_working_3-way'!L977*'OddsRatio_working_3-way'!M977)-1</f>
        <v>#VALUE!</v>
      </c>
      <c r="O977" s="11">
        <f>0</f>
        <v>0</v>
      </c>
      <c r="P977" s="11" t="e">
        <f>('OddsRatio_working_3-way'!K977*'OddsRatio_working_3-way'!L977)+('OddsRatio_working_3-way'!K977*'OddsRatio_working_3-way'!M977)+('OddsRatio_working_3-way'!L977*'OddsRatio_working_3-way'!M977)-(3*'OddsRatio_working_3-way'!K977*'OddsRatio_working_3-way'!L977*'OddsRatio_working_3-way'!M977)</f>
        <v>#VALUE!</v>
      </c>
      <c r="Q977" s="11" t="e">
        <f>2*'OddsRatio_working_3-way'!K977*'OddsRatio_working_3-way'!L977*'OddsRatio_working_3-way'!M977</f>
        <v>#VALUE!</v>
      </c>
      <c r="R977" s="11" t="e">
        <f t="shared" si="218"/>
        <v>#VALUE!</v>
      </c>
      <c r="S977" s="11" t="e">
        <f t="shared" si="219"/>
        <v>#VALUE!</v>
      </c>
      <c r="T977" s="11" t="e">
        <f t="shared" si="220"/>
        <v>#VALUE!</v>
      </c>
      <c r="U977" s="11" t="e">
        <f>'OddsRatio_working_3-way'!S977-'OddsRatio_working_3-way'!R977^2/3</f>
        <v>#VALUE!</v>
      </c>
      <c r="V977" s="11" t="e">
        <f>'OddsRatio_working_3-way'!S977*'OddsRatio_working_3-way'!R977/3-2*'OddsRatio_working_3-way'!R977^3/27-'OddsRatio_working_3-way'!T977</f>
        <v>#VALUE!</v>
      </c>
      <c r="W977" s="11" t="e">
        <f>'OddsRatio_working_3-way'!V977^2+4*'OddsRatio_working_3-way'!U977^3/27</f>
        <v>#VALUE!</v>
      </c>
      <c r="X977" s="11" t="e">
        <f>IF('OddsRatio_working_3-way'!W977&gt;0,IF(ABS('OddsRatio_working_3-way'!V977+SQRT('OddsRatio_working_3-way'!W977))/2&gt;0,ABS('OddsRatio_working_3-way'!V977+SQRT('OddsRatio_working_3-way'!W977))/2,ABS('OddsRatio_working_3-way'!V977-SQRT('OddsRatio_working_3-way'!W977))/2),SQRT(-'OddsRatio_working_3-way'!U977^3/27))</f>
        <v>#VALUE!</v>
      </c>
      <c r="Y977" s="11" t="e">
        <f>IF('OddsRatio_working_3-way'!W977&gt;=0,IF('OddsRatio_working_3-way'!V977+SQRT('OddsRatio_working_3-way'!W977)&gt;0,0,PI()),ACOS('OddsRatio_working_3-way'!V977/(2*'OddsRatio_working_3-way'!X977)))</f>
        <v>#VALUE!</v>
      </c>
      <c r="Z977" s="11" t="e">
        <f>'OddsRatio_working_3-way'!X977^(1/3)*COS('OddsRatio_working_3-way'!Y977/3)</f>
        <v>#VALUE!</v>
      </c>
      <c r="AA977" s="11" t="e">
        <f>'OddsRatio_working_3-way'!X977^(1/3)*COS(('OddsRatio_working_3-way'!Y977+2*PI())/3)</f>
        <v>#VALUE!</v>
      </c>
      <c r="AB977" s="11" t="e">
        <f>'OddsRatio_working_3-way'!X977^(1/3)*COS(('OddsRatio_working_3-way'!Y977+4*PI())/3)</f>
        <v>#VALUE!</v>
      </c>
      <c r="AC977" s="11" t="e">
        <f>'OddsRatio_working_3-way'!X977^(1/3)*SIN('OddsRatio_working_3-way'!Y977/3)</f>
        <v>#VALUE!</v>
      </c>
      <c r="AD977" s="11" t="e">
        <f>'OddsRatio_working_3-way'!X977^(1/3)*SIN(('OddsRatio_working_3-way'!Y977+2*PI())/3)</f>
        <v>#VALUE!</v>
      </c>
      <c r="AE977" s="11" t="e">
        <f>'OddsRatio_working_3-way'!X977^(1/3)*SIN(('OddsRatio_working_3-way'!Y977+4*PI())/3)</f>
        <v>#VALUE!</v>
      </c>
      <c r="AF977" s="11" t="e">
        <f>-'OddsRatio_working_3-way'!U977/(3*'OddsRatio_working_3-way'!X977^(1/3))*COS(('OddsRatio_working_3-way'!Y977)/3)</f>
        <v>#VALUE!</v>
      </c>
      <c r="AG977" s="11" t="e">
        <f>-'OddsRatio_working_3-way'!U977/(3*'OddsRatio_working_3-way'!X977^(1/3))*COS(('OddsRatio_working_3-way'!Y977+2*PI())/3)</f>
        <v>#VALUE!</v>
      </c>
      <c r="AH977" s="11" t="e">
        <f>-'OddsRatio_working_3-way'!U977/(3*'OddsRatio_working_3-way'!X977^(1/3))*COS(('OddsRatio_working_3-way'!Y977+4*PI())/3)</f>
        <v>#VALUE!</v>
      </c>
      <c r="AI977" s="11" t="e">
        <f>'OddsRatio_working_3-way'!U977/(3*'OddsRatio_working_3-way'!X977^(1/3))*SIN(('OddsRatio_working_3-way'!Y977)/3)</f>
        <v>#VALUE!</v>
      </c>
      <c r="AJ977" s="11" t="e">
        <f>'OddsRatio_working_3-way'!U977/(3*'OddsRatio_working_3-way'!X977^(1/3))*SIN(('OddsRatio_working_3-way'!Y977+2*PI())/3)</f>
        <v>#VALUE!</v>
      </c>
      <c r="AK977" s="11" t="e">
        <f>'OddsRatio_working_3-way'!U977/(3*'OddsRatio_working_3-way'!X977^(1/3))*SIN(('OddsRatio_working_3-way'!Y977+4*PI())/3)</f>
        <v>#VALUE!</v>
      </c>
      <c r="AL977" s="11" t="e">
        <f>'OddsRatio_working_3-way'!Z977+'OddsRatio_working_3-way'!AF977</f>
        <v>#VALUE!</v>
      </c>
      <c r="AM977" s="11" t="e">
        <f>'OddsRatio_working_3-way'!AA977+'OddsRatio_working_3-way'!AG977</f>
        <v>#VALUE!</v>
      </c>
      <c r="AN977" s="11" t="e">
        <f>'OddsRatio_working_3-way'!AB977+'OddsRatio_working_3-way'!AH977</f>
        <v>#VALUE!</v>
      </c>
      <c r="AO977" s="11" t="e">
        <f>'OddsRatio_working_3-way'!AC977+'OddsRatio_working_3-way'!AI977</f>
        <v>#VALUE!</v>
      </c>
      <c r="AP977" s="11" t="e">
        <f>'OddsRatio_working_3-way'!AD977+'OddsRatio_working_3-way'!AJ977</f>
        <v>#VALUE!</v>
      </c>
      <c r="AQ977" s="11" t="e">
        <f>'OddsRatio_working_3-way'!AE977+'OddsRatio_working_3-way'!AK977</f>
        <v>#VALUE!</v>
      </c>
      <c r="AR977" s="10" t="str">
        <f>IF(A977="","",IF(('OddsRatio_working_3-way'!X977=0),IF(Q977&gt;0,-Q977^(1/3),(-Q977)^(1/3)),'OddsRatio_working_3-way'!AL977-'OddsRatio_working_3-way'!R977/3))</f>
        <v/>
      </c>
      <c r="AS977" s="11" t="e">
        <f>IF(('OddsRatio_working_3-way'!X977=0),IF(Q977&gt;0,-Q977^(1/3),(-Q977)^(1/3)),'OddsRatio_working_3-way'!AM977-'OddsRatio_working_3-way'!R977/3)</f>
        <v>#VALUE!</v>
      </c>
      <c r="AT977" s="11" t="e">
        <f>IF(('OddsRatio_working_3-way'!X977=0),IF(Q977&gt;0,-Q977^(1/3),(-Q977)^(1/3)),'OddsRatio_working_3-way'!AN977-'OddsRatio_working_3-way'!R977/3)</f>
        <v>#VALUE!</v>
      </c>
      <c r="AU977" s="11" t="e">
        <f>IF(('OddsRatio_working_3-way'!X977=0),0,'OddsRatio_working_3-way'!AO977)</f>
        <v>#VALUE!</v>
      </c>
      <c r="AV977" s="11" t="e">
        <f>IF(('OddsRatio_working_3-way'!X977=0),0,'OddsRatio_working_3-way'!AP977)</f>
        <v>#VALUE!</v>
      </c>
      <c r="AW977" s="11" t="e">
        <f>IF(('OddsRatio_working_3-way'!X977=0),0,'OddsRatio_working_3-way'!AQ977)</f>
        <v>#VALUE!</v>
      </c>
    </row>
    <row r="978" spans="1:4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9" t="e">
        <f t="shared" si="208"/>
        <v>#VALUE!</v>
      </c>
      <c r="E978" s="9" t="e">
        <f t="shared" si="209"/>
        <v>#VALUE!</v>
      </c>
      <c r="F978" s="9" t="e">
        <f t="shared" si="210"/>
        <v>#VALUE!</v>
      </c>
      <c r="G978" s="9" t="str">
        <f t="shared" si="211"/>
        <v/>
      </c>
      <c r="H978" s="9" t="str">
        <f t="shared" si="212"/>
        <v/>
      </c>
      <c r="I978" s="9" t="str">
        <f t="shared" si="213"/>
        <v/>
      </c>
      <c r="J978" s="9" t="str">
        <f t="shared" si="214"/>
        <v/>
      </c>
      <c r="K978" s="11" t="e">
        <f t="shared" si="215"/>
        <v>#VALUE!</v>
      </c>
      <c r="L978" s="11" t="e">
        <f t="shared" si="216"/>
        <v>#VALUE!</v>
      </c>
      <c r="M978" s="11" t="e">
        <f t="shared" si="217"/>
        <v>#VALUE!</v>
      </c>
      <c r="N978" s="11" t="e">
        <f>'OddsRatio_working_3-way'!K978+'OddsRatio_working_3-way'!L978+'OddsRatio_working_3-way'!M978-('OddsRatio_working_3-way'!K978*'OddsRatio_working_3-way'!L978)-('OddsRatio_working_3-way'!K978*'OddsRatio_working_3-way'!M978)-('OddsRatio_working_3-way'!L978*'OddsRatio_working_3-way'!M978)+('OddsRatio_working_3-way'!K978*'OddsRatio_working_3-way'!L978*'OddsRatio_working_3-way'!M978)-1</f>
        <v>#VALUE!</v>
      </c>
      <c r="O978" s="11">
        <f>0</f>
        <v>0</v>
      </c>
      <c r="P978" s="11" t="e">
        <f>('OddsRatio_working_3-way'!K978*'OddsRatio_working_3-way'!L978)+('OddsRatio_working_3-way'!K978*'OddsRatio_working_3-way'!M978)+('OddsRatio_working_3-way'!L978*'OddsRatio_working_3-way'!M978)-(3*'OddsRatio_working_3-way'!K978*'OddsRatio_working_3-way'!L978*'OddsRatio_working_3-way'!M978)</f>
        <v>#VALUE!</v>
      </c>
      <c r="Q978" s="11" t="e">
        <f>2*'OddsRatio_working_3-way'!K978*'OddsRatio_working_3-way'!L978*'OddsRatio_working_3-way'!M978</f>
        <v>#VALUE!</v>
      </c>
      <c r="R978" s="11" t="e">
        <f t="shared" si="218"/>
        <v>#VALUE!</v>
      </c>
      <c r="S978" s="11" t="e">
        <f t="shared" si="219"/>
        <v>#VALUE!</v>
      </c>
      <c r="T978" s="11" t="e">
        <f t="shared" si="220"/>
        <v>#VALUE!</v>
      </c>
      <c r="U978" s="11" t="e">
        <f>'OddsRatio_working_3-way'!S978-'OddsRatio_working_3-way'!R978^2/3</f>
        <v>#VALUE!</v>
      </c>
      <c r="V978" s="11" t="e">
        <f>'OddsRatio_working_3-way'!S978*'OddsRatio_working_3-way'!R978/3-2*'OddsRatio_working_3-way'!R978^3/27-'OddsRatio_working_3-way'!T978</f>
        <v>#VALUE!</v>
      </c>
      <c r="W978" s="11" t="e">
        <f>'OddsRatio_working_3-way'!V978^2+4*'OddsRatio_working_3-way'!U978^3/27</f>
        <v>#VALUE!</v>
      </c>
      <c r="X978" s="11" t="e">
        <f>IF('OddsRatio_working_3-way'!W978&gt;0,IF(ABS('OddsRatio_working_3-way'!V978+SQRT('OddsRatio_working_3-way'!W978))/2&gt;0,ABS('OddsRatio_working_3-way'!V978+SQRT('OddsRatio_working_3-way'!W978))/2,ABS('OddsRatio_working_3-way'!V978-SQRT('OddsRatio_working_3-way'!W978))/2),SQRT(-'OddsRatio_working_3-way'!U978^3/27))</f>
        <v>#VALUE!</v>
      </c>
      <c r="Y978" s="11" t="e">
        <f>IF('OddsRatio_working_3-way'!W978&gt;=0,IF('OddsRatio_working_3-way'!V978+SQRT('OddsRatio_working_3-way'!W978)&gt;0,0,PI()),ACOS('OddsRatio_working_3-way'!V978/(2*'OddsRatio_working_3-way'!X978)))</f>
        <v>#VALUE!</v>
      </c>
      <c r="Z978" s="11" t="e">
        <f>'OddsRatio_working_3-way'!X978^(1/3)*COS('OddsRatio_working_3-way'!Y978/3)</f>
        <v>#VALUE!</v>
      </c>
      <c r="AA978" s="11" t="e">
        <f>'OddsRatio_working_3-way'!X978^(1/3)*COS(('OddsRatio_working_3-way'!Y978+2*PI())/3)</f>
        <v>#VALUE!</v>
      </c>
      <c r="AB978" s="11" t="e">
        <f>'OddsRatio_working_3-way'!X978^(1/3)*COS(('OddsRatio_working_3-way'!Y978+4*PI())/3)</f>
        <v>#VALUE!</v>
      </c>
      <c r="AC978" s="11" t="e">
        <f>'OddsRatio_working_3-way'!X978^(1/3)*SIN('OddsRatio_working_3-way'!Y978/3)</f>
        <v>#VALUE!</v>
      </c>
      <c r="AD978" s="11" t="e">
        <f>'OddsRatio_working_3-way'!X978^(1/3)*SIN(('OddsRatio_working_3-way'!Y978+2*PI())/3)</f>
        <v>#VALUE!</v>
      </c>
      <c r="AE978" s="11" t="e">
        <f>'OddsRatio_working_3-way'!X978^(1/3)*SIN(('OddsRatio_working_3-way'!Y978+4*PI())/3)</f>
        <v>#VALUE!</v>
      </c>
      <c r="AF978" s="11" t="e">
        <f>-'OddsRatio_working_3-way'!U978/(3*'OddsRatio_working_3-way'!X978^(1/3))*COS(('OddsRatio_working_3-way'!Y978)/3)</f>
        <v>#VALUE!</v>
      </c>
      <c r="AG978" s="11" t="e">
        <f>-'OddsRatio_working_3-way'!U978/(3*'OddsRatio_working_3-way'!X978^(1/3))*COS(('OddsRatio_working_3-way'!Y978+2*PI())/3)</f>
        <v>#VALUE!</v>
      </c>
      <c r="AH978" s="11" t="e">
        <f>-'OddsRatio_working_3-way'!U978/(3*'OddsRatio_working_3-way'!X978^(1/3))*COS(('OddsRatio_working_3-way'!Y978+4*PI())/3)</f>
        <v>#VALUE!</v>
      </c>
      <c r="AI978" s="11" t="e">
        <f>'OddsRatio_working_3-way'!U978/(3*'OddsRatio_working_3-way'!X978^(1/3))*SIN(('OddsRatio_working_3-way'!Y978)/3)</f>
        <v>#VALUE!</v>
      </c>
      <c r="AJ978" s="11" t="e">
        <f>'OddsRatio_working_3-way'!U978/(3*'OddsRatio_working_3-way'!X978^(1/3))*SIN(('OddsRatio_working_3-way'!Y978+2*PI())/3)</f>
        <v>#VALUE!</v>
      </c>
      <c r="AK978" s="11" t="e">
        <f>'OddsRatio_working_3-way'!U978/(3*'OddsRatio_working_3-way'!X978^(1/3))*SIN(('OddsRatio_working_3-way'!Y978+4*PI())/3)</f>
        <v>#VALUE!</v>
      </c>
      <c r="AL978" s="11" t="e">
        <f>'OddsRatio_working_3-way'!Z978+'OddsRatio_working_3-way'!AF978</f>
        <v>#VALUE!</v>
      </c>
      <c r="AM978" s="11" t="e">
        <f>'OddsRatio_working_3-way'!AA978+'OddsRatio_working_3-way'!AG978</f>
        <v>#VALUE!</v>
      </c>
      <c r="AN978" s="11" t="e">
        <f>'OddsRatio_working_3-way'!AB978+'OddsRatio_working_3-way'!AH978</f>
        <v>#VALUE!</v>
      </c>
      <c r="AO978" s="11" t="e">
        <f>'OddsRatio_working_3-way'!AC978+'OddsRatio_working_3-way'!AI978</f>
        <v>#VALUE!</v>
      </c>
      <c r="AP978" s="11" t="e">
        <f>'OddsRatio_working_3-way'!AD978+'OddsRatio_working_3-way'!AJ978</f>
        <v>#VALUE!</v>
      </c>
      <c r="AQ978" s="11" t="e">
        <f>'OddsRatio_working_3-way'!AE978+'OddsRatio_working_3-way'!AK978</f>
        <v>#VALUE!</v>
      </c>
      <c r="AR978" s="10" t="str">
        <f>IF(A978="","",IF(('OddsRatio_working_3-way'!X978=0),IF(Q978&gt;0,-Q978^(1/3),(-Q978)^(1/3)),'OddsRatio_working_3-way'!AL978-'OddsRatio_working_3-way'!R978/3))</f>
        <v/>
      </c>
      <c r="AS978" s="11" t="e">
        <f>IF(('OddsRatio_working_3-way'!X978=0),IF(Q978&gt;0,-Q978^(1/3),(-Q978)^(1/3)),'OddsRatio_working_3-way'!AM978-'OddsRatio_working_3-way'!R978/3)</f>
        <v>#VALUE!</v>
      </c>
      <c r="AT978" s="11" t="e">
        <f>IF(('OddsRatio_working_3-way'!X978=0),IF(Q978&gt;0,-Q978^(1/3),(-Q978)^(1/3)),'OddsRatio_working_3-way'!AN978-'OddsRatio_working_3-way'!R978/3)</f>
        <v>#VALUE!</v>
      </c>
      <c r="AU978" s="11" t="e">
        <f>IF(('OddsRatio_working_3-way'!X978=0),0,'OddsRatio_working_3-way'!AO978)</f>
        <v>#VALUE!</v>
      </c>
      <c r="AV978" s="11" t="e">
        <f>IF(('OddsRatio_working_3-way'!X978=0),0,'OddsRatio_working_3-way'!AP978)</f>
        <v>#VALUE!</v>
      </c>
      <c r="AW978" s="11" t="e">
        <f>IF(('OddsRatio_working_3-way'!X978=0),0,'OddsRatio_working_3-way'!AQ978)</f>
        <v>#VALUE!</v>
      </c>
    </row>
    <row r="979" spans="1:4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9" t="e">
        <f t="shared" si="208"/>
        <v>#VALUE!</v>
      </c>
      <c r="E979" s="9" t="e">
        <f t="shared" si="209"/>
        <v>#VALUE!</v>
      </c>
      <c r="F979" s="9" t="e">
        <f t="shared" si="210"/>
        <v>#VALUE!</v>
      </c>
      <c r="G979" s="9" t="str">
        <f t="shared" si="211"/>
        <v/>
      </c>
      <c r="H979" s="9" t="str">
        <f t="shared" si="212"/>
        <v/>
      </c>
      <c r="I979" s="9" t="str">
        <f t="shared" si="213"/>
        <v/>
      </c>
      <c r="J979" s="9" t="str">
        <f t="shared" si="214"/>
        <v/>
      </c>
      <c r="K979" s="11" t="e">
        <f t="shared" si="215"/>
        <v>#VALUE!</v>
      </c>
      <c r="L979" s="11" t="e">
        <f t="shared" si="216"/>
        <v>#VALUE!</v>
      </c>
      <c r="M979" s="11" t="e">
        <f t="shared" si="217"/>
        <v>#VALUE!</v>
      </c>
      <c r="N979" s="11" t="e">
        <f>'OddsRatio_working_3-way'!K979+'OddsRatio_working_3-way'!L979+'OddsRatio_working_3-way'!M979-('OddsRatio_working_3-way'!K979*'OddsRatio_working_3-way'!L979)-('OddsRatio_working_3-way'!K979*'OddsRatio_working_3-way'!M979)-('OddsRatio_working_3-way'!L979*'OddsRatio_working_3-way'!M979)+('OddsRatio_working_3-way'!K979*'OddsRatio_working_3-way'!L979*'OddsRatio_working_3-way'!M979)-1</f>
        <v>#VALUE!</v>
      </c>
      <c r="O979" s="11">
        <f>0</f>
        <v>0</v>
      </c>
      <c r="P979" s="11" t="e">
        <f>('OddsRatio_working_3-way'!K979*'OddsRatio_working_3-way'!L979)+('OddsRatio_working_3-way'!K979*'OddsRatio_working_3-way'!M979)+('OddsRatio_working_3-way'!L979*'OddsRatio_working_3-way'!M979)-(3*'OddsRatio_working_3-way'!K979*'OddsRatio_working_3-way'!L979*'OddsRatio_working_3-way'!M979)</f>
        <v>#VALUE!</v>
      </c>
      <c r="Q979" s="11" t="e">
        <f>2*'OddsRatio_working_3-way'!K979*'OddsRatio_working_3-way'!L979*'OddsRatio_working_3-way'!M979</f>
        <v>#VALUE!</v>
      </c>
      <c r="R979" s="11" t="e">
        <f t="shared" si="218"/>
        <v>#VALUE!</v>
      </c>
      <c r="S979" s="11" t="e">
        <f t="shared" si="219"/>
        <v>#VALUE!</v>
      </c>
      <c r="T979" s="11" t="e">
        <f t="shared" si="220"/>
        <v>#VALUE!</v>
      </c>
      <c r="U979" s="11" t="e">
        <f>'OddsRatio_working_3-way'!S979-'OddsRatio_working_3-way'!R979^2/3</f>
        <v>#VALUE!</v>
      </c>
      <c r="V979" s="11" t="e">
        <f>'OddsRatio_working_3-way'!S979*'OddsRatio_working_3-way'!R979/3-2*'OddsRatio_working_3-way'!R979^3/27-'OddsRatio_working_3-way'!T979</f>
        <v>#VALUE!</v>
      </c>
      <c r="W979" s="11" t="e">
        <f>'OddsRatio_working_3-way'!V979^2+4*'OddsRatio_working_3-way'!U979^3/27</f>
        <v>#VALUE!</v>
      </c>
      <c r="X979" s="11" t="e">
        <f>IF('OddsRatio_working_3-way'!W979&gt;0,IF(ABS('OddsRatio_working_3-way'!V979+SQRT('OddsRatio_working_3-way'!W979))/2&gt;0,ABS('OddsRatio_working_3-way'!V979+SQRT('OddsRatio_working_3-way'!W979))/2,ABS('OddsRatio_working_3-way'!V979-SQRT('OddsRatio_working_3-way'!W979))/2),SQRT(-'OddsRatio_working_3-way'!U979^3/27))</f>
        <v>#VALUE!</v>
      </c>
      <c r="Y979" s="11" t="e">
        <f>IF('OddsRatio_working_3-way'!W979&gt;=0,IF('OddsRatio_working_3-way'!V979+SQRT('OddsRatio_working_3-way'!W979)&gt;0,0,PI()),ACOS('OddsRatio_working_3-way'!V979/(2*'OddsRatio_working_3-way'!X979)))</f>
        <v>#VALUE!</v>
      </c>
      <c r="Z979" s="11" t="e">
        <f>'OddsRatio_working_3-way'!X979^(1/3)*COS('OddsRatio_working_3-way'!Y979/3)</f>
        <v>#VALUE!</v>
      </c>
      <c r="AA979" s="11" t="e">
        <f>'OddsRatio_working_3-way'!X979^(1/3)*COS(('OddsRatio_working_3-way'!Y979+2*PI())/3)</f>
        <v>#VALUE!</v>
      </c>
      <c r="AB979" s="11" t="e">
        <f>'OddsRatio_working_3-way'!X979^(1/3)*COS(('OddsRatio_working_3-way'!Y979+4*PI())/3)</f>
        <v>#VALUE!</v>
      </c>
      <c r="AC979" s="11" t="e">
        <f>'OddsRatio_working_3-way'!X979^(1/3)*SIN('OddsRatio_working_3-way'!Y979/3)</f>
        <v>#VALUE!</v>
      </c>
      <c r="AD979" s="11" t="e">
        <f>'OddsRatio_working_3-way'!X979^(1/3)*SIN(('OddsRatio_working_3-way'!Y979+2*PI())/3)</f>
        <v>#VALUE!</v>
      </c>
      <c r="AE979" s="11" t="e">
        <f>'OddsRatio_working_3-way'!X979^(1/3)*SIN(('OddsRatio_working_3-way'!Y979+4*PI())/3)</f>
        <v>#VALUE!</v>
      </c>
      <c r="AF979" s="11" t="e">
        <f>-'OddsRatio_working_3-way'!U979/(3*'OddsRatio_working_3-way'!X979^(1/3))*COS(('OddsRatio_working_3-way'!Y979)/3)</f>
        <v>#VALUE!</v>
      </c>
      <c r="AG979" s="11" t="e">
        <f>-'OddsRatio_working_3-way'!U979/(3*'OddsRatio_working_3-way'!X979^(1/3))*COS(('OddsRatio_working_3-way'!Y979+2*PI())/3)</f>
        <v>#VALUE!</v>
      </c>
      <c r="AH979" s="11" t="e">
        <f>-'OddsRatio_working_3-way'!U979/(3*'OddsRatio_working_3-way'!X979^(1/3))*COS(('OddsRatio_working_3-way'!Y979+4*PI())/3)</f>
        <v>#VALUE!</v>
      </c>
      <c r="AI979" s="11" t="e">
        <f>'OddsRatio_working_3-way'!U979/(3*'OddsRatio_working_3-way'!X979^(1/3))*SIN(('OddsRatio_working_3-way'!Y979)/3)</f>
        <v>#VALUE!</v>
      </c>
      <c r="AJ979" s="11" t="e">
        <f>'OddsRatio_working_3-way'!U979/(3*'OddsRatio_working_3-way'!X979^(1/3))*SIN(('OddsRatio_working_3-way'!Y979+2*PI())/3)</f>
        <v>#VALUE!</v>
      </c>
      <c r="AK979" s="11" t="e">
        <f>'OddsRatio_working_3-way'!U979/(3*'OddsRatio_working_3-way'!X979^(1/3))*SIN(('OddsRatio_working_3-way'!Y979+4*PI())/3)</f>
        <v>#VALUE!</v>
      </c>
      <c r="AL979" s="11" t="e">
        <f>'OddsRatio_working_3-way'!Z979+'OddsRatio_working_3-way'!AF979</f>
        <v>#VALUE!</v>
      </c>
      <c r="AM979" s="11" t="e">
        <f>'OddsRatio_working_3-way'!AA979+'OddsRatio_working_3-way'!AG979</f>
        <v>#VALUE!</v>
      </c>
      <c r="AN979" s="11" t="e">
        <f>'OddsRatio_working_3-way'!AB979+'OddsRatio_working_3-way'!AH979</f>
        <v>#VALUE!</v>
      </c>
      <c r="AO979" s="11" t="e">
        <f>'OddsRatio_working_3-way'!AC979+'OddsRatio_working_3-way'!AI979</f>
        <v>#VALUE!</v>
      </c>
      <c r="AP979" s="11" t="e">
        <f>'OddsRatio_working_3-way'!AD979+'OddsRatio_working_3-way'!AJ979</f>
        <v>#VALUE!</v>
      </c>
      <c r="AQ979" s="11" t="e">
        <f>'OddsRatio_working_3-way'!AE979+'OddsRatio_working_3-way'!AK979</f>
        <v>#VALUE!</v>
      </c>
      <c r="AR979" s="10" t="str">
        <f>IF(A979="","",IF(('OddsRatio_working_3-way'!X979=0),IF(Q979&gt;0,-Q979^(1/3),(-Q979)^(1/3)),'OddsRatio_working_3-way'!AL979-'OddsRatio_working_3-way'!R979/3))</f>
        <v/>
      </c>
      <c r="AS979" s="11" t="e">
        <f>IF(('OddsRatio_working_3-way'!X979=0),IF(Q979&gt;0,-Q979^(1/3),(-Q979)^(1/3)),'OddsRatio_working_3-way'!AM979-'OddsRatio_working_3-way'!R979/3)</f>
        <v>#VALUE!</v>
      </c>
      <c r="AT979" s="11" t="e">
        <f>IF(('OddsRatio_working_3-way'!X979=0),IF(Q979&gt;0,-Q979^(1/3),(-Q979)^(1/3)),'OddsRatio_working_3-way'!AN979-'OddsRatio_working_3-way'!R979/3)</f>
        <v>#VALUE!</v>
      </c>
      <c r="AU979" s="11" t="e">
        <f>IF(('OddsRatio_working_3-way'!X979=0),0,'OddsRatio_working_3-way'!AO979)</f>
        <v>#VALUE!</v>
      </c>
      <c r="AV979" s="11" t="e">
        <f>IF(('OddsRatio_working_3-way'!X979=0),0,'OddsRatio_working_3-way'!AP979)</f>
        <v>#VALUE!</v>
      </c>
      <c r="AW979" s="11" t="e">
        <f>IF(('OddsRatio_working_3-way'!X979=0),0,'OddsRatio_working_3-way'!AQ979)</f>
        <v>#VALUE!</v>
      </c>
    </row>
    <row r="980" spans="1:4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9" t="e">
        <f t="shared" si="208"/>
        <v>#VALUE!</v>
      </c>
      <c r="E980" s="9" t="e">
        <f t="shared" si="209"/>
        <v>#VALUE!</v>
      </c>
      <c r="F980" s="9" t="e">
        <f t="shared" si="210"/>
        <v>#VALUE!</v>
      </c>
      <c r="G980" s="9" t="str">
        <f t="shared" si="211"/>
        <v/>
      </c>
      <c r="H980" s="9" t="str">
        <f t="shared" si="212"/>
        <v/>
      </c>
      <c r="I980" s="9" t="str">
        <f t="shared" si="213"/>
        <v/>
      </c>
      <c r="J980" s="9" t="str">
        <f t="shared" si="214"/>
        <v/>
      </c>
      <c r="K980" s="11" t="e">
        <f t="shared" si="215"/>
        <v>#VALUE!</v>
      </c>
      <c r="L980" s="11" t="e">
        <f t="shared" si="216"/>
        <v>#VALUE!</v>
      </c>
      <c r="M980" s="11" t="e">
        <f t="shared" si="217"/>
        <v>#VALUE!</v>
      </c>
      <c r="N980" s="11" t="e">
        <f>'OddsRatio_working_3-way'!K980+'OddsRatio_working_3-way'!L980+'OddsRatio_working_3-way'!M980-('OddsRatio_working_3-way'!K980*'OddsRatio_working_3-way'!L980)-('OddsRatio_working_3-way'!K980*'OddsRatio_working_3-way'!M980)-('OddsRatio_working_3-way'!L980*'OddsRatio_working_3-way'!M980)+('OddsRatio_working_3-way'!K980*'OddsRatio_working_3-way'!L980*'OddsRatio_working_3-way'!M980)-1</f>
        <v>#VALUE!</v>
      </c>
      <c r="O980" s="11">
        <f>0</f>
        <v>0</v>
      </c>
      <c r="P980" s="11" t="e">
        <f>('OddsRatio_working_3-way'!K980*'OddsRatio_working_3-way'!L980)+('OddsRatio_working_3-way'!K980*'OddsRatio_working_3-way'!M980)+('OddsRatio_working_3-way'!L980*'OddsRatio_working_3-way'!M980)-(3*'OddsRatio_working_3-way'!K980*'OddsRatio_working_3-way'!L980*'OddsRatio_working_3-way'!M980)</f>
        <v>#VALUE!</v>
      </c>
      <c r="Q980" s="11" t="e">
        <f>2*'OddsRatio_working_3-way'!K980*'OddsRatio_working_3-way'!L980*'OddsRatio_working_3-way'!M980</f>
        <v>#VALUE!</v>
      </c>
      <c r="R980" s="11" t="e">
        <f t="shared" si="218"/>
        <v>#VALUE!</v>
      </c>
      <c r="S980" s="11" t="e">
        <f t="shared" si="219"/>
        <v>#VALUE!</v>
      </c>
      <c r="T980" s="11" t="e">
        <f t="shared" si="220"/>
        <v>#VALUE!</v>
      </c>
      <c r="U980" s="11" t="e">
        <f>'OddsRatio_working_3-way'!S980-'OddsRatio_working_3-way'!R980^2/3</f>
        <v>#VALUE!</v>
      </c>
      <c r="V980" s="11" t="e">
        <f>'OddsRatio_working_3-way'!S980*'OddsRatio_working_3-way'!R980/3-2*'OddsRatio_working_3-way'!R980^3/27-'OddsRatio_working_3-way'!T980</f>
        <v>#VALUE!</v>
      </c>
      <c r="W980" s="11" t="e">
        <f>'OddsRatio_working_3-way'!V980^2+4*'OddsRatio_working_3-way'!U980^3/27</f>
        <v>#VALUE!</v>
      </c>
      <c r="X980" s="11" t="e">
        <f>IF('OddsRatio_working_3-way'!W980&gt;0,IF(ABS('OddsRatio_working_3-way'!V980+SQRT('OddsRatio_working_3-way'!W980))/2&gt;0,ABS('OddsRatio_working_3-way'!V980+SQRT('OddsRatio_working_3-way'!W980))/2,ABS('OddsRatio_working_3-way'!V980-SQRT('OddsRatio_working_3-way'!W980))/2),SQRT(-'OddsRatio_working_3-way'!U980^3/27))</f>
        <v>#VALUE!</v>
      </c>
      <c r="Y980" s="11" t="e">
        <f>IF('OddsRatio_working_3-way'!W980&gt;=0,IF('OddsRatio_working_3-way'!V980+SQRT('OddsRatio_working_3-way'!W980)&gt;0,0,PI()),ACOS('OddsRatio_working_3-way'!V980/(2*'OddsRatio_working_3-way'!X980)))</f>
        <v>#VALUE!</v>
      </c>
      <c r="Z980" s="11" t="e">
        <f>'OddsRatio_working_3-way'!X980^(1/3)*COS('OddsRatio_working_3-way'!Y980/3)</f>
        <v>#VALUE!</v>
      </c>
      <c r="AA980" s="11" t="e">
        <f>'OddsRatio_working_3-way'!X980^(1/3)*COS(('OddsRatio_working_3-way'!Y980+2*PI())/3)</f>
        <v>#VALUE!</v>
      </c>
      <c r="AB980" s="11" t="e">
        <f>'OddsRatio_working_3-way'!X980^(1/3)*COS(('OddsRatio_working_3-way'!Y980+4*PI())/3)</f>
        <v>#VALUE!</v>
      </c>
      <c r="AC980" s="11" t="e">
        <f>'OddsRatio_working_3-way'!X980^(1/3)*SIN('OddsRatio_working_3-way'!Y980/3)</f>
        <v>#VALUE!</v>
      </c>
      <c r="AD980" s="11" t="e">
        <f>'OddsRatio_working_3-way'!X980^(1/3)*SIN(('OddsRatio_working_3-way'!Y980+2*PI())/3)</f>
        <v>#VALUE!</v>
      </c>
      <c r="AE980" s="11" t="e">
        <f>'OddsRatio_working_3-way'!X980^(1/3)*SIN(('OddsRatio_working_3-way'!Y980+4*PI())/3)</f>
        <v>#VALUE!</v>
      </c>
      <c r="AF980" s="11" t="e">
        <f>-'OddsRatio_working_3-way'!U980/(3*'OddsRatio_working_3-way'!X980^(1/3))*COS(('OddsRatio_working_3-way'!Y980)/3)</f>
        <v>#VALUE!</v>
      </c>
      <c r="AG980" s="11" t="e">
        <f>-'OddsRatio_working_3-way'!U980/(3*'OddsRatio_working_3-way'!X980^(1/3))*COS(('OddsRatio_working_3-way'!Y980+2*PI())/3)</f>
        <v>#VALUE!</v>
      </c>
      <c r="AH980" s="11" t="e">
        <f>-'OddsRatio_working_3-way'!U980/(3*'OddsRatio_working_3-way'!X980^(1/3))*COS(('OddsRatio_working_3-way'!Y980+4*PI())/3)</f>
        <v>#VALUE!</v>
      </c>
      <c r="AI980" s="11" t="e">
        <f>'OddsRatio_working_3-way'!U980/(3*'OddsRatio_working_3-way'!X980^(1/3))*SIN(('OddsRatio_working_3-way'!Y980)/3)</f>
        <v>#VALUE!</v>
      </c>
      <c r="AJ980" s="11" t="e">
        <f>'OddsRatio_working_3-way'!U980/(3*'OddsRatio_working_3-way'!X980^(1/3))*SIN(('OddsRatio_working_3-way'!Y980+2*PI())/3)</f>
        <v>#VALUE!</v>
      </c>
      <c r="AK980" s="11" t="e">
        <f>'OddsRatio_working_3-way'!U980/(3*'OddsRatio_working_3-way'!X980^(1/3))*SIN(('OddsRatio_working_3-way'!Y980+4*PI())/3)</f>
        <v>#VALUE!</v>
      </c>
      <c r="AL980" s="11" t="e">
        <f>'OddsRatio_working_3-way'!Z980+'OddsRatio_working_3-way'!AF980</f>
        <v>#VALUE!</v>
      </c>
      <c r="AM980" s="11" t="e">
        <f>'OddsRatio_working_3-way'!AA980+'OddsRatio_working_3-way'!AG980</f>
        <v>#VALUE!</v>
      </c>
      <c r="AN980" s="11" t="e">
        <f>'OddsRatio_working_3-way'!AB980+'OddsRatio_working_3-way'!AH980</f>
        <v>#VALUE!</v>
      </c>
      <c r="AO980" s="11" t="e">
        <f>'OddsRatio_working_3-way'!AC980+'OddsRatio_working_3-way'!AI980</f>
        <v>#VALUE!</v>
      </c>
      <c r="AP980" s="11" t="e">
        <f>'OddsRatio_working_3-way'!AD980+'OddsRatio_working_3-way'!AJ980</f>
        <v>#VALUE!</v>
      </c>
      <c r="AQ980" s="11" t="e">
        <f>'OddsRatio_working_3-way'!AE980+'OddsRatio_working_3-way'!AK980</f>
        <v>#VALUE!</v>
      </c>
      <c r="AR980" s="10" t="str">
        <f>IF(A980="","",IF(('OddsRatio_working_3-way'!X980=0),IF(Q980&gt;0,-Q980^(1/3),(-Q980)^(1/3)),'OddsRatio_working_3-way'!AL980-'OddsRatio_working_3-way'!R980/3))</f>
        <v/>
      </c>
      <c r="AS980" s="11" t="e">
        <f>IF(('OddsRatio_working_3-way'!X980=0),IF(Q980&gt;0,-Q980^(1/3),(-Q980)^(1/3)),'OddsRatio_working_3-way'!AM980-'OddsRatio_working_3-way'!R980/3)</f>
        <v>#VALUE!</v>
      </c>
      <c r="AT980" s="11" t="e">
        <f>IF(('OddsRatio_working_3-way'!X980=0),IF(Q980&gt;0,-Q980^(1/3),(-Q980)^(1/3)),'OddsRatio_working_3-way'!AN980-'OddsRatio_working_3-way'!R980/3)</f>
        <v>#VALUE!</v>
      </c>
      <c r="AU980" s="11" t="e">
        <f>IF(('OddsRatio_working_3-way'!X980=0),0,'OddsRatio_working_3-way'!AO980)</f>
        <v>#VALUE!</v>
      </c>
      <c r="AV980" s="11" t="e">
        <f>IF(('OddsRatio_working_3-way'!X980=0),0,'OddsRatio_working_3-way'!AP980)</f>
        <v>#VALUE!</v>
      </c>
      <c r="AW980" s="11" t="e">
        <f>IF(('OddsRatio_working_3-way'!X980=0),0,'OddsRatio_working_3-way'!AQ980)</f>
        <v>#VALUE!</v>
      </c>
    </row>
    <row r="981" spans="1:4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9" t="e">
        <f t="shared" si="208"/>
        <v>#VALUE!</v>
      </c>
      <c r="E981" s="9" t="e">
        <f t="shared" si="209"/>
        <v>#VALUE!</v>
      </c>
      <c r="F981" s="9" t="e">
        <f t="shared" si="210"/>
        <v>#VALUE!</v>
      </c>
      <c r="G981" s="9" t="str">
        <f t="shared" si="211"/>
        <v/>
      </c>
      <c r="H981" s="9" t="str">
        <f t="shared" si="212"/>
        <v/>
      </c>
      <c r="I981" s="9" t="str">
        <f t="shared" si="213"/>
        <v/>
      </c>
      <c r="J981" s="9" t="str">
        <f t="shared" si="214"/>
        <v/>
      </c>
      <c r="K981" s="11" t="e">
        <f t="shared" si="215"/>
        <v>#VALUE!</v>
      </c>
      <c r="L981" s="11" t="e">
        <f t="shared" si="216"/>
        <v>#VALUE!</v>
      </c>
      <c r="M981" s="11" t="e">
        <f t="shared" si="217"/>
        <v>#VALUE!</v>
      </c>
      <c r="N981" s="11" t="e">
        <f>'OddsRatio_working_3-way'!K981+'OddsRatio_working_3-way'!L981+'OddsRatio_working_3-way'!M981-('OddsRatio_working_3-way'!K981*'OddsRatio_working_3-way'!L981)-('OddsRatio_working_3-way'!K981*'OddsRatio_working_3-way'!M981)-('OddsRatio_working_3-way'!L981*'OddsRatio_working_3-way'!M981)+('OddsRatio_working_3-way'!K981*'OddsRatio_working_3-way'!L981*'OddsRatio_working_3-way'!M981)-1</f>
        <v>#VALUE!</v>
      </c>
      <c r="O981" s="11">
        <f>0</f>
        <v>0</v>
      </c>
      <c r="P981" s="11" t="e">
        <f>('OddsRatio_working_3-way'!K981*'OddsRatio_working_3-way'!L981)+('OddsRatio_working_3-way'!K981*'OddsRatio_working_3-way'!M981)+('OddsRatio_working_3-way'!L981*'OddsRatio_working_3-way'!M981)-(3*'OddsRatio_working_3-way'!K981*'OddsRatio_working_3-way'!L981*'OddsRatio_working_3-way'!M981)</f>
        <v>#VALUE!</v>
      </c>
      <c r="Q981" s="11" t="e">
        <f>2*'OddsRatio_working_3-way'!K981*'OddsRatio_working_3-way'!L981*'OddsRatio_working_3-way'!M981</f>
        <v>#VALUE!</v>
      </c>
      <c r="R981" s="11" t="e">
        <f t="shared" si="218"/>
        <v>#VALUE!</v>
      </c>
      <c r="S981" s="11" t="e">
        <f t="shared" si="219"/>
        <v>#VALUE!</v>
      </c>
      <c r="T981" s="11" t="e">
        <f t="shared" si="220"/>
        <v>#VALUE!</v>
      </c>
      <c r="U981" s="11" t="e">
        <f>'OddsRatio_working_3-way'!S981-'OddsRatio_working_3-way'!R981^2/3</f>
        <v>#VALUE!</v>
      </c>
      <c r="V981" s="11" t="e">
        <f>'OddsRatio_working_3-way'!S981*'OddsRatio_working_3-way'!R981/3-2*'OddsRatio_working_3-way'!R981^3/27-'OddsRatio_working_3-way'!T981</f>
        <v>#VALUE!</v>
      </c>
      <c r="W981" s="11" t="e">
        <f>'OddsRatio_working_3-way'!V981^2+4*'OddsRatio_working_3-way'!U981^3/27</f>
        <v>#VALUE!</v>
      </c>
      <c r="X981" s="11" t="e">
        <f>IF('OddsRatio_working_3-way'!W981&gt;0,IF(ABS('OddsRatio_working_3-way'!V981+SQRT('OddsRatio_working_3-way'!W981))/2&gt;0,ABS('OddsRatio_working_3-way'!V981+SQRT('OddsRatio_working_3-way'!W981))/2,ABS('OddsRatio_working_3-way'!V981-SQRT('OddsRatio_working_3-way'!W981))/2),SQRT(-'OddsRatio_working_3-way'!U981^3/27))</f>
        <v>#VALUE!</v>
      </c>
      <c r="Y981" s="11" t="e">
        <f>IF('OddsRatio_working_3-way'!W981&gt;=0,IF('OddsRatio_working_3-way'!V981+SQRT('OddsRatio_working_3-way'!W981)&gt;0,0,PI()),ACOS('OddsRatio_working_3-way'!V981/(2*'OddsRatio_working_3-way'!X981)))</f>
        <v>#VALUE!</v>
      </c>
      <c r="Z981" s="11" t="e">
        <f>'OddsRatio_working_3-way'!X981^(1/3)*COS('OddsRatio_working_3-way'!Y981/3)</f>
        <v>#VALUE!</v>
      </c>
      <c r="AA981" s="11" t="e">
        <f>'OddsRatio_working_3-way'!X981^(1/3)*COS(('OddsRatio_working_3-way'!Y981+2*PI())/3)</f>
        <v>#VALUE!</v>
      </c>
      <c r="AB981" s="11" t="e">
        <f>'OddsRatio_working_3-way'!X981^(1/3)*COS(('OddsRatio_working_3-way'!Y981+4*PI())/3)</f>
        <v>#VALUE!</v>
      </c>
      <c r="AC981" s="11" t="e">
        <f>'OddsRatio_working_3-way'!X981^(1/3)*SIN('OddsRatio_working_3-way'!Y981/3)</f>
        <v>#VALUE!</v>
      </c>
      <c r="AD981" s="11" t="e">
        <f>'OddsRatio_working_3-way'!X981^(1/3)*SIN(('OddsRatio_working_3-way'!Y981+2*PI())/3)</f>
        <v>#VALUE!</v>
      </c>
      <c r="AE981" s="11" t="e">
        <f>'OddsRatio_working_3-way'!X981^(1/3)*SIN(('OddsRatio_working_3-way'!Y981+4*PI())/3)</f>
        <v>#VALUE!</v>
      </c>
      <c r="AF981" s="11" t="e">
        <f>-'OddsRatio_working_3-way'!U981/(3*'OddsRatio_working_3-way'!X981^(1/3))*COS(('OddsRatio_working_3-way'!Y981)/3)</f>
        <v>#VALUE!</v>
      </c>
      <c r="AG981" s="11" t="e">
        <f>-'OddsRatio_working_3-way'!U981/(3*'OddsRatio_working_3-way'!X981^(1/3))*COS(('OddsRatio_working_3-way'!Y981+2*PI())/3)</f>
        <v>#VALUE!</v>
      </c>
      <c r="AH981" s="11" t="e">
        <f>-'OddsRatio_working_3-way'!U981/(3*'OddsRatio_working_3-way'!X981^(1/3))*COS(('OddsRatio_working_3-way'!Y981+4*PI())/3)</f>
        <v>#VALUE!</v>
      </c>
      <c r="AI981" s="11" t="e">
        <f>'OddsRatio_working_3-way'!U981/(3*'OddsRatio_working_3-way'!X981^(1/3))*SIN(('OddsRatio_working_3-way'!Y981)/3)</f>
        <v>#VALUE!</v>
      </c>
      <c r="AJ981" s="11" t="e">
        <f>'OddsRatio_working_3-way'!U981/(3*'OddsRatio_working_3-way'!X981^(1/3))*SIN(('OddsRatio_working_3-way'!Y981+2*PI())/3)</f>
        <v>#VALUE!</v>
      </c>
      <c r="AK981" s="11" t="e">
        <f>'OddsRatio_working_3-way'!U981/(3*'OddsRatio_working_3-way'!X981^(1/3))*SIN(('OddsRatio_working_3-way'!Y981+4*PI())/3)</f>
        <v>#VALUE!</v>
      </c>
      <c r="AL981" s="11" t="e">
        <f>'OddsRatio_working_3-way'!Z981+'OddsRatio_working_3-way'!AF981</f>
        <v>#VALUE!</v>
      </c>
      <c r="AM981" s="11" t="e">
        <f>'OddsRatio_working_3-way'!AA981+'OddsRatio_working_3-way'!AG981</f>
        <v>#VALUE!</v>
      </c>
      <c r="AN981" s="11" t="e">
        <f>'OddsRatio_working_3-way'!AB981+'OddsRatio_working_3-way'!AH981</f>
        <v>#VALUE!</v>
      </c>
      <c r="AO981" s="11" t="e">
        <f>'OddsRatio_working_3-way'!AC981+'OddsRatio_working_3-way'!AI981</f>
        <v>#VALUE!</v>
      </c>
      <c r="AP981" s="11" t="e">
        <f>'OddsRatio_working_3-way'!AD981+'OddsRatio_working_3-way'!AJ981</f>
        <v>#VALUE!</v>
      </c>
      <c r="AQ981" s="11" t="e">
        <f>'OddsRatio_working_3-way'!AE981+'OddsRatio_working_3-way'!AK981</f>
        <v>#VALUE!</v>
      </c>
      <c r="AR981" s="10" t="str">
        <f>IF(A981="","",IF(('OddsRatio_working_3-way'!X981=0),IF(Q981&gt;0,-Q981^(1/3),(-Q981)^(1/3)),'OddsRatio_working_3-way'!AL981-'OddsRatio_working_3-way'!R981/3))</f>
        <v/>
      </c>
      <c r="AS981" s="11" t="e">
        <f>IF(('OddsRatio_working_3-way'!X981=0),IF(Q981&gt;0,-Q981^(1/3),(-Q981)^(1/3)),'OddsRatio_working_3-way'!AM981-'OddsRatio_working_3-way'!R981/3)</f>
        <v>#VALUE!</v>
      </c>
      <c r="AT981" s="11" t="e">
        <f>IF(('OddsRatio_working_3-way'!X981=0),IF(Q981&gt;0,-Q981^(1/3),(-Q981)^(1/3)),'OddsRatio_working_3-way'!AN981-'OddsRatio_working_3-way'!R981/3)</f>
        <v>#VALUE!</v>
      </c>
      <c r="AU981" s="11" t="e">
        <f>IF(('OddsRatio_working_3-way'!X981=0),0,'OddsRatio_working_3-way'!AO981)</f>
        <v>#VALUE!</v>
      </c>
      <c r="AV981" s="11" t="e">
        <f>IF(('OddsRatio_working_3-way'!X981=0),0,'OddsRatio_working_3-way'!AP981)</f>
        <v>#VALUE!</v>
      </c>
      <c r="AW981" s="11" t="e">
        <f>IF(('OddsRatio_working_3-way'!X981=0),0,'OddsRatio_working_3-way'!AQ981)</f>
        <v>#VALUE!</v>
      </c>
    </row>
    <row r="982" spans="1:4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9" t="e">
        <f t="shared" si="208"/>
        <v>#VALUE!</v>
      </c>
      <c r="E982" s="9" t="e">
        <f t="shared" si="209"/>
        <v>#VALUE!</v>
      </c>
      <c r="F982" s="9" t="e">
        <f t="shared" si="210"/>
        <v>#VALUE!</v>
      </c>
      <c r="G982" s="9" t="str">
        <f t="shared" si="211"/>
        <v/>
      </c>
      <c r="H982" s="9" t="str">
        <f t="shared" si="212"/>
        <v/>
      </c>
      <c r="I982" s="9" t="str">
        <f t="shared" si="213"/>
        <v/>
      </c>
      <c r="J982" s="9" t="str">
        <f t="shared" si="214"/>
        <v/>
      </c>
      <c r="K982" s="11" t="e">
        <f t="shared" si="215"/>
        <v>#VALUE!</v>
      </c>
      <c r="L982" s="11" t="e">
        <f t="shared" si="216"/>
        <v>#VALUE!</v>
      </c>
      <c r="M982" s="11" t="e">
        <f t="shared" si="217"/>
        <v>#VALUE!</v>
      </c>
      <c r="N982" s="11" t="e">
        <f>'OddsRatio_working_3-way'!K982+'OddsRatio_working_3-way'!L982+'OddsRatio_working_3-way'!M982-('OddsRatio_working_3-way'!K982*'OddsRatio_working_3-way'!L982)-('OddsRatio_working_3-way'!K982*'OddsRatio_working_3-way'!M982)-('OddsRatio_working_3-way'!L982*'OddsRatio_working_3-way'!M982)+('OddsRatio_working_3-way'!K982*'OddsRatio_working_3-way'!L982*'OddsRatio_working_3-way'!M982)-1</f>
        <v>#VALUE!</v>
      </c>
      <c r="O982" s="11">
        <f>0</f>
        <v>0</v>
      </c>
      <c r="P982" s="11" t="e">
        <f>('OddsRatio_working_3-way'!K982*'OddsRatio_working_3-way'!L982)+('OddsRatio_working_3-way'!K982*'OddsRatio_working_3-way'!M982)+('OddsRatio_working_3-way'!L982*'OddsRatio_working_3-way'!M982)-(3*'OddsRatio_working_3-way'!K982*'OddsRatio_working_3-way'!L982*'OddsRatio_working_3-way'!M982)</f>
        <v>#VALUE!</v>
      </c>
      <c r="Q982" s="11" t="e">
        <f>2*'OddsRatio_working_3-way'!K982*'OddsRatio_working_3-way'!L982*'OddsRatio_working_3-way'!M982</f>
        <v>#VALUE!</v>
      </c>
      <c r="R982" s="11" t="e">
        <f t="shared" si="218"/>
        <v>#VALUE!</v>
      </c>
      <c r="S982" s="11" t="e">
        <f t="shared" si="219"/>
        <v>#VALUE!</v>
      </c>
      <c r="T982" s="11" t="e">
        <f t="shared" si="220"/>
        <v>#VALUE!</v>
      </c>
      <c r="U982" s="11" t="e">
        <f>'OddsRatio_working_3-way'!S982-'OddsRatio_working_3-way'!R982^2/3</f>
        <v>#VALUE!</v>
      </c>
      <c r="V982" s="11" t="e">
        <f>'OddsRatio_working_3-way'!S982*'OddsRatio_working_3-way'!R982/3-2*'OddsRatio_working_3-way'!R982^3/27-'OddsRatio_working_3-way'!T982</f>
        <v>#VALUE!</v>
      </c>
      <c r="W982" s="11" t="e">
        <f>'OddsRatio_working_3-way'!V982^2+4*'OddsRatio_working_3-way'!U982^3/27</f>
        <v>#VALUE!</v>
      </c>
      <c r="X982" s="11" t="e">
        <f>IF('OddsRatio_working_3-way'!W982&gt;0,IF(ABS('OddsRatio_working_3-way'!V982+SQRT('OddsRatio_working_3-way'!W982))/2&gt;0,ABS('OddsRatio_working_3-way'!V982+SQRT('OddsRatio_working_3-way'!W982))/2,ABS('OddsRatio_working_3-way'!V982-SQRT('OddsRatio_working_3-way'!W982))/2),SQRT(-'OddsRatio_working_3-way'!U982^3/27))</f>
        <v>#VALUE!</v>
      </c>
      <c r="Y982" s="11" t="e">
        <f>IF('OddsRatio_working_3-way'!W982&gt;=0,IF('OddsRatio_working_3-way'!V982+SQRT('OddsRatio_working_3-way'!W982)&gt;0,0,PI()),ACOS('OddsRatio_working_3-way'!V982/(2*'OddsRatio_working_3-way'!X982)))</f>
        <v>#VALUE!</v>
      </c>
      <c r="Z982" s="11" t="e">
        <f>'OddsRatio_working_3-way'!X982^(1/3)*COS('OddsRatio_working_3-way'!Y982/3)</f>
        <v>#VALUE!</v>
      </c>
      <c r="AA982" s="11" t="e">
        <f>'OddsRatio_working_3-way'!X982^(1/3)*COS(('OddsRatio_working_3-way'!Y982+2*PI())/3)</f>
        <v>#VALUE!</v>
      </c>
      <c r="AB982" s="11" t="e">
        <f>'OddsRatio_working_3-way'!X982^(1/3)*COS(('OddsRatio_working_3-way'!Y982+4*PI())/3)</f>
        <v>#VALUE!</v>
      </c>
      <c r="AC982" s="11" t="e">
        <f>'OddsRatio_working_3-way'!X982^(1/3)*SIN('OddsRatio_working_3-way'!Y982/3)</f>
        <v>#VALUE!</v>
      </c>
      <c r="AD982" s="11" t="e">
        <f>'OddsRatio_working_3-way'!X982^(1/3)*SIN(('OddsRatio_working_3-way'!Y982+2*PI())/3)</f>
        <v>#VALUE!</v>
      </c>
      <c r="AE982" s="11" t="e">
        <f>'OddsRatio_working_3-way'!X982^(1/3)*SIN(('OddsRatio_working_3-way'!Y982+4*PI())/3)</f>
        <v>#VALUE!</v>
      </c>
      <c r="AF982" s="11" t="e">
        <f>-'OddsRatio_working_3-way'!U982/(3*'OddsRatio_working_3-way'!X982^(1/3))*COS(('OddsRatio_working_3-way'!Y982)/3)</f>
        <v>#VALUE!</v>
      </c>
      <c r="AG982" s="11" t="e">
        <f>-'OddsRatio_working_3-way'!U982/(3*'OddsRatio_working_3-way'!X982^(1/3))*COS(('OddsRatio_working_3-way'!Y982+2*PI())/3)</f>
        <v>#VALUE!</v>
      </c>
      <c r="AH982" s="11" t="e">
        <f>-'OddsRatio_working_3-way'!U982/(3*'OddsRatio_working_3-way'!X982^(1/3))*COS(('OddsRatio_working_3-way'!Y982+4*PI())/3)</f>
        <v>#VALUE!</v>
      </c>
      <c r="AI982" s="11" t="e">
        <f>'OddsRatio_working_3-way'!U982/(3*'OddsRatio_working_3-way'!X982^(1/3))*SIN(('OddsRatio_working_3-way'!Y982)/3)</f>
        <v>#VALUE!</v>
      </c>
      <c r="AJ982" s="11" t="e">
        <f>'OddsRatio_working_3-way'!U982/(3*'OddsRatio_working_3-way'!X982^(1/3))*SIN(('OddsRatio_working_3-way'!Y982+2*PI())/3)</f>
        <v>#VALUE!</v>
      </c>
      <c r="AK982" s="11" t="e">
        <f>'OddsRatio_working_3-way'!U982/(3*'OddsRatio_working_3-way'!X982^(1/3))*SIN(('OddsRatio_working_3-way'!Y982+4*PI())/3)</f>
        <v>#VALUE!</v>
      </c>
      <c r="AL982" s="11" t="e">
        <f>'OddsRatio_working_3-way'!Z982+'OddsRatio_working_3-way'!AF982</f>
        <v>#VALUE!</v>
      </c>
      <c r="AM982" s="11" t="e">
        <f>'OddsRatio_working_3-way'!AA982+'OddsRatio_working_3-way'!AG982</f>
        <v>#VALUE!</v>
      </c>
      <c r="AN982" s="11" t="e">
        <f>'OddsRatio_working_3-way'!AB982+'OddsRatio_working_3-way'!AH982</f>
        <v>#VALUE!</v>
      </c>
      <c r="AO982" s="11" t="e">
        <f>'OddsRatio_working_3-way'!AC982+'OddsRatio_working_3-way'!AI982</f>
        <v>#VALUE!</v>
      </c>
      <c r="AP982" s="11" t="e">
        <f>'OddsRatio_working_3-way'!AD982+'OddsRatio_working_3-way'!AJ982</f>
        <v>#VALUE!</v>
      </c>
      <c r="AQ982" s="11" t="e">
        <f>'OddsRatio_working_3-way'!AE982+'OddsRatio_working_3-way'!AK982</f>
        <v>#VALUE!</v>
      </c>
      <c r="AR982" s="10" t="str">
        <f>IF(A982="","",IF(('OddsRatio_working_3-way'!X982=0),IF(Q982&gt;0,-Q982^(1/3),(-Q982)^(1/3)),'OddsRatio_working_3-way'!AL982-'OddsRatio_working_3-way'!R982/3))</f>
        <v/>
      </c>
      <c r="AS982" s="11" t="e">
        <f>IF(('OddsRatio_working_3-way'!X982=0),IF(Q982&gt;0,-Q982^(1/3),(-Q982)^(1/3)),'OddsRatio_working_3-way'!AM982-'OddsRatio_working_3-way'!R982/3)</f>
        <v>#VALUE!</v>
      </c>
      <c r="AT982" s="11" t="e">
        <f>IF(('OddsRatio_working_3-way'!X982=0),IF(Q982&gt;0,-Q982^(1/3),(-Q982)^(1/3)),'OddsRatio_working_3-way'!AN982-'OddsRatio_working_3-way'!R982/3)</f>
        <v>#VALUE!</v>
      </c>
      <c r="AU982" s="11" t="e">
        <f>IF(('OddsRatio_working_3-way'!X982=0),0,'OddsRatio_working_3-way'!AO982)</f>
        <v>#VALUE!</v>
      </c>
      <c r="AV982" s="11" t="e">
        <f>IF(('OddsRatio_working_3-way'!X982=0),0,'OddsRatio_working_3-way'!AP982)</f>
        <v>#VALUE!</v>
      </c>
      <c r="AW982" s="11" t="e">
        <f>IF(('OddsRatio_working_3-way'!X982=0),0,'OddsRatio_working_3-way'!AQ982)</f>
        <v>#VALUE!</v>
      </c>
    </row>
    <row r="983" spans="1:4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9" t="e">
        <f t="shared" si="208"/>
        <v>#VALUE!</v>
      </c>
      <c r="E983" s="9" t="e">
        <f t="shared" si="209"/>
        <v>#VALUE!</v>
      </c>
      <c r="F983" s="9" t="e">
        <f t="shared" si="210"/>
        <v>#VALUE!</v>
      </c>
      <c r="G983" s="9" t="str">
        <f t="shared" si="211"/>
        <v/>
      </c>
      <c r="H983" s="9" t="str">
        <f t="shared" si="212"/>
        <v/>
      </c>
      <c r="I983" s="9" t="str">
        <f t="shared" si="213"/>
        <v/>
      </c>
      <c r="J983" s="9" t="str">
        <f t="shared" si="214"/>
        <v/>
      </c>
      <c r="K983" s="11" t="e">
        <f t="shared" si="215"/>
        <v>#VALUE!</v>
      </c>
      <c r="L983" s="11" t="e">
        <f t="shared" si="216"/>
        <v>#VALUE!</v>
      </c>
      <c r="M983" s="11" t="e">
        <f t="shared" si="217"/>
        <v>#VALUE!</v>
      </c>
      <c r="N983" s="11" t="e">
        <f>'OddsRatio_working_3-way'!K983+'OddsRatio_working_3-way'!L983+'OddsRatio_working_3-way'!M983-('OddsRatio_working_3-way'!K983*'OddsRatio_working_3-way'!L983)-('OddsRatio_working_3-way'!K983*'OddsRatio_working_3-way'!M983)-('OddsRatio_working_3-way'!L983*'OddsRatio_working_3-way'!M983)+('OddsRatio_working_3-way'!K983*'OddsRatio_working_3-way'!L983*'OddsRatio_working_3-way'!M983)-1</f>
        <v>#VALUE!</v>
      </c>
      <c r="O983" s="11">
        <f>0</f>
        <v>0</v>
      </c>
      <c r="P983" s="11" t="e">
        <f>('OddsRatio_working_3-way'!K983*'OddsRatio_working_3-way'!L983)+('OddsRatio_working_3-way'!K983*'OddsRatio_working_3-way'!M983)+('OddsRatio_working_3-way'!L983*'OddsRatio_working_3-way'!M983)-(3*'OddsRatio_working_3-way'!K983*'OddsRatio_working_3-way'!L983*'OddsRatio_working_3-way'!M983)</f>
        <v>#VALUE!</v>
      </c>
      <c r="Q983" s="11" t="e">
        <f>2*'OddsRatio_working_3-way'!K983*'OddsRatio_working_3-way'!L983*'OddsRatio_working_3-way'!M983</f>
        <v>#VALUE!</v>
      </c>
      <c r="R983" s="11" t="e">
        <f t="shared" si="218"/>
        <v>#VALUE!</v>
      </c>
      <c r="S983" s="11" t="e">
        <f t="shared" si="219"/>
        <v>#VALUE!</v>
      </c>
      <c r="T983" s="11" t="e">
        <f t="shared" si="220"/>
        <v>#VALUE!</v>
      </c>
      <c r="U983" s="11" t="e">
        <f>'OddsRatio_working_3-way'!S983-'OddsRatio_working_3-way'!R983^2/3</f>
        <v>#VALUE!</v>
      </c>
      <c r="V983" s="11" t="e">
        <f>'OddsRatio_working_3-way'!S983*'OddsRatio_working_3-way'!R983/3-2*'OddsRatio_working_3-way'!R983^3/27-'OddsRatio_working_3-way'!T983</f>
        <v>#VALUE!</v>
      </c>
      <c r="W983" s="11" t="e">
        <f>'OddsRatio_working_3-way'!V983^2+4*'OddsRatio_working_3-way'!U983^3/27</f>
        <v>#VALUE!</v>
      </c>
      <c r="X983" s="11" t="e">
        <f>IF('OddsRatio_working_3-way'!W983&gt;0,IF(ABS('OddsRatio_working_3-way'!V983+SQRT('OddsRatio_working_3-way'!W983))/2&gt;0,ABS('OddsRatio_working_3-way'!V983+SQRT('OddsRatio_working_3-way'!W983))/2,ABS('OddsRatio_working_3-way'!V983-SQRT('OddsRatio_working_3-way'!W983))/2),SQRT(-'OddsRatio_working_3-way'!U983^3/27))</f>
        <v>#VALUE!</v>
      </c>
      <c r="Y983" s="11" t="e">
        <f>IF('OddsRatio_working_3-way'!W983&gt;=0,IF('OddsRatio_working_3-way'!V983+SQRT('OddsRatio_working_3-way'!W983)&gt;0,0,PI()),ACOS('OddsRatio_working_3-way'!V983/(2*'OddsRatio_working_3-way'!X983)))</f>
        <v>#VALUE!</v>
      </c>
      <c r="Z983" s="11" t="e">
        <f>'OddsRatio_working_3-way'!X983^(1/3)*COS('OddsRatio_working_3-way'!Y983/3)</f>
        <v>#VALUE!</v>
      </c>
      <c r="AA983" s="11" t="e">
        <f>'OddsRatio_working_3-way'!X983^(1/3)*COS(('OddsRatio_working_3-way'!Y983+2*PI())/3)</f>
        <v>#VALUE!</v>
      </c>
      <c r="AB983" s="11" t="e">
        <f>'OddsRatio_working_3-way'!X983^(1/3)*COS(('OddsRatio_working_3-way'!Y983+4*PI())/3)</f>
        <v>#VALUE!</v>
      </c>
      <c r="AC983" s="11" t="e">
        <f>'OddsRatio_working_3-way'!X983^(1/3)*SIN('OddsRatio_working_3-way'!Y983/3)</f>
        <v>#VALUE!</v>
      </c>
      <c r="AD983" s="11" t="e">
        <f>'OddsRatio_working_3-way'!X983^(1/3)*SIN(('OddsRatio_working_3-way'!Y983+2*PI())/3)</f>
        <v>#VALUE!</v>
      </c>
      <c r="AE983" s="11" t="e">
        <f>'OddsRatio_working_3-way'!X983^(1/3)*SIN(('OddsRatio_working_3-way'!Y983+4*PI())/3)</f>
        <v>#VALUE!</v>
      </c>
      <c r="AF983" s="11" t="e">
        <f>-'OddsRatio_working_3-way'!U983/(3*'OddsRatio_working_3-way'!X983^(1/3))*COS(('OddsRatio_working_3-way'!Y983)/3)</f>
        <v>#VALUE!</v>
      </c>
      <c r="AG983" s="11" t="e">
        <f>-'OddsRatio_working_3-way'!U983/(3*'OddsRatio_working_3-way'!X983^(1/3))*COS(('OddsRatio_working_3-way'!Y983+2*PI())/3)</f>
        <v>#VALUE!</v>
      </c>
      <c r="AH983" s="11" t="e">
        <f>-'OddsRatio_working_3-way'!U983/(3*'OddsRatio_working_3-way'!X983^(1/3))*COS(('OddsRatio_working_3-way'!Y983+4*PI())/3)</f>
        <v>#VALUE!</v>
      </c>
      <c r="AI983" s="11" t="e">
        <f>'OddsRatio_working_3-way'!U983/(3*'OddsRatio_working_3-way'!X983^(1/3))*SIN(('OddsRatio_working_3-way'!Y983)/3)</f>
        <v>#VALUE!</v>
      </c>
      <c r="AJ983" s="11" t="e">
        <f>'OddsRatio_working_3-way'!U983/(3*'OddsRatio_working_3-way'!X983^(1/3))*SIN(('OddsRatio_working_3-way'!Y983+2*PI())/3)</f>
        <v>#VALUE!</v>
      </c>
      <c r="AK983" s="11" t="e">
        <f>'OddsRatio_working_3-way'!U983/(3*'OddsRatio_working_3-way'!X983^(1/3))*SIN(('OddsRatio_working_3-way'!Y983+4*PI())/3)</f>
        <v>#VALUE!</v>
      </c>
      <c r="AL983" s="11" t="e">
        <f>'OddsRatio_working_3-way'!Z983+'OddsRatio_working_3-way'!AF983</f>
        <v>#VALUE!</v>
      </c>
      <c r="AM983" s="11" t="e">
        <f>'OddsRatio_working_3-way'!AA983+'OddsRatio_working_3-way'!AG983</f>
        <v>#VALUE!</v>
      </c>
      <c r="AN983" s="11" t="e">
        <f>'OddsRatio_working_3-way'!AB983+'OddsRatio_working_3-way'!AH983</f>
        <v>#VALUE!</v>
      </c>
      <c r="AO983" s="11" t="e">
        <f>'OddsRatio_working_3-way'!AC983+'OddsRatio_working_3-way'!AI983</f>
        <v>#VALUE!</v>
      </c>
      <c r="AP983" s="11" t="e">
        <f>'OddsRatio_working_3-way'!AD983+'OddsRatio_working_3-way'!AJ983</f>
        <v>#VALUE!</v>
      </c>
      <c r="AQ983" s="11" t="e">
        <f>'OddsRatio_working_3-way'!AE983+'OddsRatio_working_3-way'!AK983</f>
        <v>#VALUE!</v>
      </c>
      <c r="AR983" s="10" t="str">
        <f>IF(A983="","",IF(('OddsRatio_working_3-way'!X983=0),IF(Q983&gt;0,-Q983^(1/3),(-Q983)^(1/3)),'OddsRatio_working_3-way'!AL983-'OddsRatio_working_3-way'!R983/3))</f>
        <v/>
      </c>
      <c r="AS983" s="11" t="e">
        <f>IF(('OddsRatio_working_3-way'!X983=0),IF(Q983&gt;0,-Q983^(1/3),(-Q983)^(1/3)),'OddsRatio_working_3-way'!AM983-'OddsRatio_working_3-way'!R983/3)</f>
        <v>#VALUE!</v>
      </c>
      <c r="AT983" s="11" t="e">
        <f>IF(('OddsRatio_working_3-way'!X983=0),IF(Q983&gt;0,-Q983^(1/3),(-Q983)^(1/3)),'OddsRatio_working_3-way'!AN983-'OddsRatio_working_3-way'!R983/3)</f>
        <v>#VALUE!</v>
      </c>
      <c r="AU983" s="11" t="e">
        <f>IF(('OddsRatio_working_3-way'!X983=0),0,'OddsRatio_working_3-way'!AO983)</f>
        <v>#VALUE!</v>
      </c>
      <c r="AV983" s="11" t="e">
        <f>IF(('OddsRatio_working_3-way'!X983=0),0,'OddsRatio_working_3-way'!AP983)</f>
        <v>#VALUE!</v>
      </c>
      <c r="AW983" s="11" t="e">
        <f>IF(('OddsRatio_working_3-way'!X983=0),0,'OddsRatio_working_3-way'!AQ983)</f>
        <v>#VALUE!</v>
      </c>
    </row>
    <row r="984" spans="1:4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9" t="e">
        <f t="shared" si="208"/>
        <v>#VALUE!</v>
      </c>
      <c r="E984" s="9" t="e">
        <f t="shared" si="209"/>
        <v>#VALUE!</v>
      </c>
      <c r="F984" s="9" t="e">
        <f t="shared" si="210"/>
        <v>#VALUE!</v>
      </c>
      <c r="G984" s="9" t="str">
        <f t="shared" si="211"/>
        <v/>
      </c>
      <c r="H984" s="9" t="str">
        <f t="shared" si="212"/>
        <v/>
      </c>
      <c r="I984" s="9" t="str">
        <f t="shared" si="213"/>
        <v/>
      </c>
      <c r="J984" s="9" t="str">
        <f t="shared" si="214"/>
        <v/>
      </c>
      <c r="K984" s="11" t="e">
        <f t="shared" si="215"/>
        <v>#VALUE!</v>
      </c>
      <c r="L984" s="11" t="e">
        <f t="shared" si="216"/>
        <v>#VALUE!</v>
      </c>
      <c r="M984" s="11" t="e">
        <f t="shared" si="217"/>
        <v>#VALUE!</v>
      </c>
      <c r="N984" s="11" t="e">
        <f>'OddsRatio_working_3-way'!K984+'OddsRatio_working_3-way'!L984+'OddsRatio_working_3-way'!M984-('OddsRatio_working_3-way'!K984*'OddsRatio_working_3-way'!L984)-('OddsRatio_working_3-way'!K984*'OddsRatio_working_3-way'!M984)-('OddsRatio_working_3-way'!L984*'OddsRatio_working_3-way'!M984)+('OddsRatio_working_3-way'!K984*'OddsRatio_working_3-way'!L984*'OddsRatio_working_3-way'!M984)-1</f>
        <v>#VALUE!</v>
      </c>
      <c r="O984" s="11">
        <f>0</f>
        <v>0</v>
      </c>
      <c r="P984" s="11" t="e">
        <f>('OddsRatio_working_3-way'!K984*'OddsRatio_working_3-way'!L984)+('OddsRatio_working_3-way'!K984*'OddsRatio_working_3-way'!M984)+('OddsRatio_working_3-way'!L984*'OddsRatio_working_3-way'!M984)-(3*'OddsRatio_working_3-way'!K984*'OddsRatio_working_3-way'!L984*'OddsRatio_working_3-way'!M984)</f>
        <v>#VALUE!</v>
      </c>
      <c r="Q984" s="11" t="e">
        <f>2*'OddsRatio_working_3-way'!K984*'OddsRatio_working_3-way'!L984*'OddsRatio_working_3-way'!M984</f>
        <v>#VALUE!</v>
      </c>
      <c r="R984" s="11" t="e">
        <f t="shared" si="218"/>
        <v>#VALUE!</v>
      </c>
      <c r="S984" s="11" t="e">
        <f t="shared" si="219"/>
        <v>#VALUE!</v>
      </c>
      <c r="T984" s="11" t="e">
        <f t="shared" si="220"/>
        <v>#VALUE!</v>
      </c>
      <c r="U984" s="11" t="e">
        <f>'OddsRatio_working_3-way'!S984-'OddsRatio_working_3-way'!R984^2/3</f>
        <v>#VALUE!</v>
      </c>
      <c r="V984" s="11" t="e">
        <f>'OddsRatio_working_3-way'!S984*'OddsRatio_working_3-way'!R984/3-2*'OddsRatio_working_3-way'!R984^3/27-'OddsRatio_working_3-way'!T984</f>
        <v>#VALUE!</v>
      </c>
      <c r="W984" s="11" t="e">
        <f>'OddsRatio_working_3-way'!V984^2+4*'OddsRatio_working_3-way'!U984^3/27</f>
        <v>#VALUE!</v>
      </c>
      <c r="X984" s="11" t="e">
        <f>IF('OddsRatio_working_3-way'!W984&gt;0,IF(ABS('OddsRatio_working_3-way'!V984+SQRT('OddsRatio_working_3-way'!W984))/2&gt;0,ABS('OddsRatio_working_3-way'!V984+SQRT('OddsRatio_working_3-way'!W984))/2,ABS('OddsRatio_working_3-way'!V984-SQRT('OddsRatio_working_3-way'!W984))/2),SQRT(-'OddsRatio_working_3-way'!U984^3/27))</f>
        <v>#VALUE!</v>
      </c>
      <c r="Y984" s="11" t="e">
        <f>IF('OddsRatio_working_3-way'!W984&gt;=0,IF('OddsRatio_working_3-way'!V984+SQRT('OddsRatio_working_3-way'!W984)&gt;0,0,PI()),ACOS('OddsRatio_working_3-way'!V984/(2*'OddsRatio_working_3-way'!X984)))</f>
        <v>#VALUE!</v>
      </c>
      <c r="Z984" s="11" t="e">
        <f>'OddsRatio_working_3-way'!X984^(1/3)*COS('OddsRatio_working_3-way'!Y984/3)</f>
        <v>#VALUE!</v>
      </c>
      <c r="AA984" s="11" t="e">
        <f>'OddsRatio_working_3-way'!X984^(1/3)*COS(('OddsRatio_working_3-way'!Y984+2*PI())/3)</f>
        <v>#VALUE!</v>
      </c>
      <c r="AB984" s="11" t="e">
        <f>'OddsRatio_working_3-way'!X984^(1/3)*COS(('OddsRatio_working_3-way'!Y984+4*PI())/3)</f>
        <v>#VALUE!</v>
      </c>
      <c r="AC984" s="11" t="e">
        <f>'OddsRatio_working_3-way'!X984^(1/3)*SIN('OddsRatio_working_3-way'!Y984/3)</f>
        <v>#VALUE!</v>
      </c>
      <c r="AD984" s="11" t="e">
        <f>'OddsRatio_working_3-way'!X984^(1/3)*SIN(('OddsRatio_working_3-way'!Y984+2*PI())/3)</f>
        <v>#VALUE!</v>
      </c>
      <c r="AE984" s="11" t="e">
        <f>'OddsRatio_working_3-way'!X984^(1/3)*SIN(('OddsRatio_working_3-way'!Y984+4*PI())/3)</f>
        <v>#VALUE!</v>
      </c>
      <c r="AF984" s="11" t="e">
        <f>-'OddsRatio_working_3-way'!U984/(3*'OddsRatio_working_3-way'!X984^(1/3))*COS(('OddsRatio_working_3-way'!Y984)/3)</f>
        <v>#VALUE!</v>
      </c>
      <c r="AG984" s="11" t="e">
        <f>-'OddsRatio_working_3-way'!U984/(3*'OddsRatio_working_3-way'!X984^(1/3))*COS(('OddsRatio_working_3-way'!Y984+2*PI())/3)</f>
        <v>#VALUE!</v>
      </c>
      <c r="AH984" s="11" t="e">
        <f>-'OddsRatio_working_3-way'!U984/(3*'OddsRatio_working_3-way'!X984^(1/3))*COS(('OddsRatio_working_3-way'!Y984+4*PI())/3)</f>
        <v>#VALUE!</v>
      </c>
      <c r="AI984" s="11" t="e">
        <f>'OddsRatio_working_3-way'!U984/(3*'OddsRatio_working_3-way'!X984^(1/3))*SIN(('OddsRatio_working_3-way'!Y984)/3)</f>
        <v>#VALUE!</v>
      </c>
      <c r="AJ984" s="11" t="e">
        <f>'OddsRatio_working_3-way'!U984/(3*'OddsRatio_working_3-way'!X984^(1/3))*SIN(('OddsRatio_working_3-way'!Y984+2*PI())/3)</f>
        <v>#VALUE!</v>
      </c>
      <c r="AK984" s="11" t="e">
        <f>'OddsRatio_working_3-way'!U984/(3*'OddsRatio_working_3-way'!X984^(1/3))*SIN(('OddsRatio_working_3-way'!Y984+4*PI())/3)</f>
        <v>#VALUE!</v>
      </c>
      <c r="AL984" s="11" t="e">
        <f>'OddsRatio_working_3-way'!Z984+'OddsRatio_working_3-way'!AF984</f>
        <v>#VALUE!</v>
      </c>
      <c r="AM984" s="11" t="e">
        <f>'OddsRatio_working_3-way'!AA984+'OddsRatio_working_3-way'!AG984</f>
        <v>#VALUE!</v>
      </c>
      <c r="AN984" s="11" t="e">
        <f>'OddsRatio_working_3-way'!AB984+'OddsRatio_working_3-way'!AH984</f>
        <v>#VALUE!</v>
      </c>
      <c r="AO984" s="11" t="e">
        <f>'OddsRatio_working_3-way'!AC984+'OddsRatio_working_3-way'!AI984</f>
        <v>#VALUE!</v>
      </c>
      <c r="AP984" s="11" t="e">
        <f>'OddsRatio_working_3-way'!AD984+'OddsRatio_working_3-way'!AJ984</f>
        <v>#VALUE!</v>
      </c>
      <c r="AQ984" s="11" t="e">
        <f>'OddsRatio_working_3-way'!AE984+'OddsRatio_working_3-way'!AK984</f>
        <v>#VALUE!</v>
      </c>
      <c r="AR984" s="10" t="str">
        <f>IF(A984="","",IF(('OddsRatio_working_3-way'!X984=0),IF(Q984&gt;0,-Q984^(1/3),(-Q984)^(1/3)),'OddsRatio_working_3-way'!AL984-'OddsRatio_working_3-way'!R984/3))</f>
        <v/>
      </c>
      <c r="AS984" s="11" t="e">
        <f>IF(('OddsRatio_working_3-way'!X984=0),IF(Q984&gt;0,-Q984^(1/3),(-Q984)^(1/3)),'OddsRatio_working_3-way'!AM984-'OddsRatio_working_3-way'!R984/3)</f>
        <v>#VALUE!</v>
      </c>
      <c r="AT984" s="11" t="e">
        <f>IF(('OddsRatio_working_3-way'!X984=0),IF(Q984&gt;0,-Q984^(1/3),(-Q984)^(1/3)),'OddsRatio_working_3-way'!AN984-'OddsRatio_working_3-way'!R984/3)</f>
        <v>#VALUE!</v>
      </c>
      <c r="AU984" s="11" t="e">
        <f>IF(('OddsRatio_working_3-way'!X984=0),0,'OddsRatio_working_3-way'!AO984)</f>
        <v>#VALUE!</v>
      </c>
      <c r="AV984" s="11" t="e">
        <f>IF(('OddsRatio_working_3-way'!X984=0),0,'OddsRatio_working_3-way'!AP984)</f>
        <v>#VALUE!</v>
      </c>
      <c r="AW984" s="11" t="e">
        <f>IF(('OddsRatio_working_3-way'!X984=0),0,'OddsRatio_working_3-way'!AQ984)</f>
        <v>#VALUE!</v>
      </c>
    </row>
    <row r="985" spans="1:4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9" t="e">
        <f t="shared" si="208"/>
        <v>#VALUE!</v>
      </c>
      <c r="E985" s="9" t="e">
        <f t="shared" si="209"/>
        <v>#VALUE!</v>
      </c>
      <c r="F985" s="9" t="e">
        <f t="shared" si="210"/>
        <v>#VALUE!</v>
      </c>
      <c r="G985" s="9" t="str">
        <f t="shared" si="211"/>
        <v/>
      </c>
      <c r="H985" s="9" t="str">
        <f t="shared" si="212"/>
        <v/>
      </c>
      <c r="I985" s="9" t="str">
        <f t="shared" si="213"/>
        <v/>
      </c>
      <c r="J985" s="9" t="str">
        <f t="shared" si="214"/>
        <v/>
      </c>
      <c r="K985" s="11" t="e">
        <f t="shared" si="215"/>
        <v>#VALUE!</v>
      </c>
      <c r="L985" s="11" t="e">
        <f t="shared" si="216"/>
        <v>#VALUE!</v>
      </c>
      <c r="M985" s="11" t="e">
        <f t="shared" si="217"/>
        <v>#VALUE!</v>
      </c>
      <c r="N985" s="11" t="e">
        <f>'OddsRatio_working_3-way'!K985+'OddsRatio_working_3-way'!L985+'OddsRatio_working_3-way'!M985-('OddsRatio_working_3-way'!K985*'OddsRatio_working_3-way'!L985)-('OddsRatio_working_3-way'!K985*'OddsRatio_working_3-way'!M985)-('OddsRatio_working_3-way'!L985*'OddsRatio_working_3-way'!M985)+('OddsRatio_working_3-way'!K985*'OddsRatio_working_3-way'!L985*'OddsRatio_working_3-way'!M985)-1</f>
        <v>#VALUE!</v>
      </c>
      <c r="O985" s="11">
        <f>0</f>
        <v>0</v>
      </c>
      <c r="P985" s="11" t="e">
        <f>('OddsRatio_working_3-way'!K985*'OddsRatio_working_3-way'!L985)+('OddsRatio_working_3-way'!K985*'OddsRatio_working_3-way'!M985)+('OddsRatio_working_3-way'!L985*'OddsRatio_working_3-way'!M985)-(3*'OddsRatio_working_3-way'!K985*'OddsRatio_working_3-way'!L985*'OddsRatio_working_3-way'!M985)</f>
        <v>#VALUE!</v>
      </c>
      <c r="Q985" s="11" t="e">
        <f>2*'OddsRatio_working_3-way'!K985*'OddsRatio_working_3-way'!L985*'OddsRatio_working_3-way'!M985</f>
        <v>#VALUE!</v>
      </c>
      <c r="R985" s="11" t="e">
        <f t="shared" si="218"/>
        <v>#VALUE!</v>
      </c>
      <c r="S985" s="11" t="e">
        <f t="shared" si="219"/>
        <v>#VALUE!</v>
      </c>
      <c r="T985" s="11" t="e">
        <f t="shared" si="220"/>
        <v>#VALUE!</v>
      </c>
      <c r="U985" s="11" t="e">
        <f>'OddsRatio_working_3-way'!S985-'OddsRatio_working_3-way'!R985^2/3</f>
        <v>#VALUE!</v>
      </c>
      <c r="V985" s="11" t="e">
        <f>'OddsRatio_working_3-way'!S985*'OddsRatio_working_3-way'!R985/3-2*'OddsRatio_working_3-way'!R985^3/27-'OddsRatio_working_3-way'!T985</f>
        <v>#VALUE!</v>
      </c>
      <c r="W985" s="11" t="e">
        <f>'OddsRatio_working_3-way'!V985^2+4*'OddsRatio_working_3-way'!U985^3/27</f>
        <v>#VALUE!</v>
      </c>
      <c r="X985" s="11" t="e">
        <f>IF('OddsRatio_working_3-way'!W985&gt;0,IF(ABS('OddsRatio_working_3-way'!V985+SQRT('OddsRatio_working_3-way'!W985))/2&gt;0,ABS('OddsRatio_working_3-way'!V985+SQRT('OddsRatio_working_3-way'!W985))/2,ABS('OddsRatio_working_3-way'!V985-SQRT('OddsRatio_working_3-way'!W985))/2),SQRT(-'OddsRatio_working_3-way'!U985^3/27))</f>
        <v>#VALUE!</v>
      </c>
      <c r="Y985" s="11" t="e">
        <f>IF('OddsRatio_working_3-way'!W985&gt;=0,IF('OddsRatio_working_3-way'!V985+SQRT('OddsRatio_working_3-way'!W985)&gt;0,0,PI()),ACOS('OddsRatio_working_3-way'!V985/(2*'OddsRatio_working_3-way'!X985)))</f>
        <v>#VALUE!</v>
      </c>
      <c r="Z985" s="11" t="e">
        <f>'OddsRatio_working_3-way'!X985^(1/3)*COS('OddsRatio_working_3-way'!Y985/3)</f>
        <v>#VALUE!</v>
      </c>
      <c r="AA985" s="11" t="e">
        <f>'OddsRatio_working_3-way'!X985^(1/3)*COS(('OddsRatio_working_3-way'!Y985+2*PI())/3)</f>
        <v>#VALUE!</v>
      </c>
      <c r="AB985" s="11" t="e">
        <f>'OddsRatio_working_3-way'!X985^(1/3)*COS(('OddsRatio_working_3-way'!Y985+4*PI())/3)</f>
        <v>#VALUE!</v>
      </c>
      <c r="AC985" s="11" t="e">
        <f>'OddsRatio_working_3-way'!X985^(1/3)*SIN('OddsRatio_working_3-way'!Y985/3)</f>
        <v>#VALUE!</v>
      </c>
      <c r="AD985" s="11" t="e">
        <f>'OddsRatio_working_3-way'!X985^(1/3)*SIN(('OddsRatio_working_3-way'!Y985+2*PI())/3)</f>
        <v>#VALUE!</v>
      </c>
      <c r="AE985" s="11" t="e">
        <f>'OddsRatio_working_3-way'!X985^(1/3)*SIN(('OddsRatio_working_3-way'!Y985+4*PI())/3)</f>
        <v>#VALUE!</v>
      </c>
      <c r="AF985" s="11" t="e">
        <f>-'OddsRatio_working_3-way'!U985/(3*'OddsRatio_working_3-way'!X985^(1/3))*COS(('OddsRatio_working_3-way'!Y985)/3)</f>
        <v>#VALUE!</v>
      </c>
      <c r="AG985" s="11" t="e">
        <f>-'OddsRatio_working_3-way'!U985/(3*'OddsRatio_working_3-way'!X985^(1/3))*COS(('OddsRatio_working_3-way'!Y985+2*PI())/3)</f>
        <v>#VALUE!</v>
      </c>
      <c r="AH985" s="11" t="e">
        <f>-'OddsRatio_working_3-way'!U985/(3*'OddsRatio_working_3-way'!X985^(1/3))*COS(('OddsRatio_working_3-way'!Y985+4*PI())/3)</f>
        <v>#VALUE!</v>
      </c>
      <c r="AI985" s="11" t="e">
        <f>'OddsRatio_working_3-way'!U985/(3*'OddsRatio_working_3-way'!X985^(1/3))*SIN(('OddsRatio_working_3-way'!Y985)/3)</f>
        <v>#VALUE!</v>
      </c>
      <c r="AJ985" s="11" t="e">
        <f>'OddsRatio_working_3-way'!U985/(3*'OddsRatio_working_3-way'!X985^(1/3))*SIN(('OddsRatio_working_3-way'!Y985+2*PI())/3)</f>
        <v>#VALUE!</v>
      </c>
      <c r="AK985" s="11" t="e">
        <f>'OddsRatio_working_3-way'!U985/(3*'OddsRatio_working_3-way'!X985^(1/3))*SIN(('OddsRatio_working_3-way'!Y985+4*PI())/3)</f>
        <v>#VALUE!</v>
      </c>
      <c r="AL985" s="11" t="e">
        <f>'OddsRatio_working_3-way'!Z985+'OddsRatio_working_3-way'!AF985</f>
        <v>#VALUE!</v>
      </c>
      <c r="AM985" s="11" t="e">
        <f>'OddsRatio_working_3-way'!AA985+'OddsRatio_working_3-way'!AG985</f>
        <v>#VALUE!</v>
      </c>
      <c r="AN985" s="11" t="e">
        <f>'OddsRatio_working_3-way'!AB985+'OddsRatio_working_3-way'!AH985</f>
        <v>#VALUE!</v>
      </c>
      <c r="AO985" s="11" t="e">
        <f>'OddsRatio_working_3-way'!AC985+'OddsRatio_working_3-way'!AI985</f>
        <v>#VALUE!</v>
      </c>
      <c r="AP985" s="11" t="e">
        <f>'OddsRatio_working_3-way'!AD985+'OddsRatio_working_3-way'!AJ985</f>
        <v>#VALUE!</v>
      </c>
      <c r="AQ985" s="11" t="e">
        <f>'OddsRatio_working_3-way'!AE985+'OddsRatio_working_3-way'!AK985</f>
        <v>#VALUE!</v>
      </c>
      <c r="AR985" s="10" t="str">
        <f>IF(A985="","",IF(('OddsRatio_working_3-way'!X985=0),IF(Q985&gt;0,-Q985^(1/3),(-Q985)^(1/3)),'OddsRatio_working_3-way'!AL985-'OddsRatio_working_3-way'!R985/3))</f>
        <v/>
      </c>
      <c r="AS985" s="11" t="e">
        <f>IF(('OddsRatio_working_3-way'!X985=0),IF(Q985&gt;0,-Q985^(1/3),(-Q985)^(1/3)),'OddsRatio_working_3-way'!AM985-'OddsRatio_working_3-way'!R985/3)</f>
        <v>#VALUE!</v>
      </c>
      <c r="AT985" s="11" t="e">
        <f>IF(('OddsRatio_working_3-way'!X985=0),IF(Q985&gt;0,-Q985^(1/3),(-Q985)^(1/3)),'OddsRatio_working_3-way'!AN985-'OddsRatio_working_3-way'!R985/3)</f>
        <v>#VALUE!</v>
      </c>
      <c r="AU985" s="11" t="e">
        <f>IF(('OddsRatio_working_3-way'!X985=0),0,'OddsRatio_working_3-way'!AO985)</f>
        <v>#VALUE!</v>
      </c>
      <c r="AV985" s="11" t="e">
        <f>IF(('OddsRatio_working_3-way'!X985=0),0,'OddsRatio_working_3-way'!AP985)</f>
        <v>#VALUE!</v>
      </c>
      <c r="AW985" s="11" t="e">
        <f>IF(('OddsRatio_working_3-way'!X985=0),0,'OddsRatio_working_3-way'!AQ985)</f>
        <v>#VALUE!</v>
      </c>
    </row>
    <row r="986" spans="1:4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9" t="e">
        <f t="shared" si="208"/>
        <v>#VALUE!</v>
      </c>
      <c r="E986" s="9" t="e">
        <f t="shared" si="209"/>
        <v>#VALUE!</v>
      </c>
      <c r="F986" s="9" t="e">
        <f t="shared" si="210"/>
        <v>#VALUE!</v>
      </c>
      <c r="G986" s="9" t="str">
        <f t="shared" si="211"/>
        <v/>
      </c>
      <c r="H986" s="9" t="str">
        <f t="shared" si="212"/>
        <v/>
      </c>
      <c r="I986" s="9" t="str">
        <f t="shared" si="213"/>
        <v/>
      </c>
      <c r="J986" s="9" t="str">
        <f t="shared" si="214"/>
        <v/>
      </c>
      <c r="K986" s="11" t="e">
        <f t="shared" si="215"/>
        <v>#VALUE!</v>
      </c>
      <c r="L986" s="11" t="e">
        <f t="shared" si="216"/>
        <v>#VALUE!</v>
      </c>
      <c r="M986" s="11" t="e">
        <f t="shared" si="217"/>
        <v>#VALUE!</v>
      </c>
      <c r="N986" s="11" t="e">
        <f>'OddsRatio_working_3-way'!K986+'OddsRatio_working_3-way'!L986+'OddsRatio_working_3-way'!M986-('OddsRatio_working_3-way'!K986*'OddsRatio_working_3-way'!L986)-('OddsRatio_working_3-way'!K986*'OddsRatio_working_3-way'!M986)-('OddsRatio_working_3-way'!L986*'OddsRatio_working_3-way'!M986)+('OddsRatio_working_3-way'!K986*'OddsRatio_working_3-way'!L986*'OddsRatio_working_3-way'!M986)-1</f>
        <v>#VALUE!</v>
      </c>
      <c r="O986" s="11">
        <f>0</f>
        <v>0</v>
      </c>
      <c r="P986" s="11" t="e">
        <f>('OddsRatio_working_3-way'!K986*'OddsRatio_working_3-way'!L986)+('OddsRatio_working_3-way'!K986*'OddsRatio_working_3-way'!M986)+('OddsRatio_working_3-way'!L986*'OddsRatio_working_3-way'!M986)-(3*'OddsRatio_working_3-way'!K986*'OddsRatio_working_3-way'!L986*'OddsRatio_working_3-way'!M986)</f>
        <v>#VALUE!</v>
      </c>
      <c r="Q986" s="11" t="e">
        <f>2*'OddsRatio_working_3-way'!K986*'OddsRatio_working_3-way'!L986*'OddsRatio_working_3-way'!M986</f>
        <v>#VALUE!</v>
      </c>
      <c r="R986" s="11" t="e">
        <f t="shared" si="218"/>
        <v>#VALUE!</v>
      </c>
      <c r="S986" s="11" t="e">
        <f t="shared" si="219"/>
        <v>#VALUE!</v>
      </c>
      <c r="T986" s="11" t="e">
        <f t="shared" si="220"/>
        <v>#VALUE!</v>
      </c>
      <c r="U986" s="11" t="e">
        <f>'OddsRatio_working_3-way'!S986-'OddsRatio_working_3-way'!R986^2/3</f>
        <v>#VALUE!</v>
      </c>
      <c r="V986" s="11" t="e">
        <f>'OddsRatio_working_3-way'!S986*'OddsRatio_working_3-way'!R986/3-2*'OddsRatio_working_3-way'!R986^3/27-'OddsRatio_working_3-way'!T986</f>
        <v>#VALUE!</v>
      </c>
      <c r="W986" s="11" t="e">
        <f>'OddsRatio_working_3-way'!V986^2+4*'OddsRatio_working_3-way'!U986^3/27</f>
        <v>#VALUE!</v>
      </c>
      <c r="X986" s="11" t="e">
        <f>IF('OddsRatio_working_3-way'!W986&gt;0,IF(ABS('OddsRatio_working_3-way'!V986+SQRT('OddsRatio_working_3-way'!W986))/2&gt;0,ABS('OddsRatio_working_3-way'!V986+SQRT('OddsRatio_working_3-way'!W986))/2,ABS('OddsRatio_working_3-way'!V986-SQRT('OddsRatio_working_3-way'!W986))/2),SQRT(-'OddsRatio_working_3-way'!U986^3/27))</f>
        <v>#VALUE!</v>
      </c>
      <c r="Y986" s="11" t="e">
        <f>IF('OddsRatio_working_3-way'!W986&gt;=0,IF('OddsRatio_working_3-way'!V986+SQRT('OddsRatio_working_3-way'!W986)&gt;0,0,PI()),ACOS('OddsRatio_working_3-way'!V986/(2*'OddsRatio_working_3-way'!X986)))</f>
        <v>#VALUE!</v>
      </c>
      <c r="Z986" s="11" t="e">
        <f>'OddsRatio_working_3-way'!X986^(1/3)*COS('OddsRatio_working_3-way'!Y986/3)</f>
        <v>#VALUE!</v>
      </c>
      <c r="AA986" s="11" t="e">
        <f>'OddsRatio_working_3-way'!X986^(1/3)*COS(('OddsRatio_working_3-way'!Y986+2*PI())/3)</f>
        <v>#VALUE!</v>
      </c>
      <c r="AB986" s="11" t="e">
        <f>'OddsRatio_working_3-way'!X986^(1/3)*COS(('OddsRatio_working_3-way'!Y986+4*PI())/3)</f>
        <v>#VALUE!</v>
      </c>
      <c r="AC986" s="11" t="e">
        <f>'OddsRatio_working_3-way'!X986^(1/3)*SIN('OddsRatio_working_3-way'!Y986/3)</f>
        <v>#VALUE!</v>
      </c>
      <c r="AD986" s="11" t="e">
        <f>'OddsRatio_working_3-way'!X986^(1/3)*SIN(('OddsRatio_working_3-way'!Y986+2*PI())/3)</f>
        <v>#VALUE!</v>
      </c>
      <c r="AE986" s="11" t="e">
        <f>'OddsRatio_working_3-way'!X986^(1/3)*SIN(('OddsRatio_working_3-way'!Y986+4*PI())/3)</f>
        <v>#VALUE!</v>
      </c>
      <c r="AF986" s="11" t="e">
        <f>-'OddsRatio_working_3-way'!U986/(3*'OddsRatio_working_3-way'!X986^(1/3))*COS(('OddsRatio_working_3-way'!Y986)/3)</f>
        <v>#VALUE!</v>
      </c>
      <c r="AG986" s="11" t="e">
        <f>-'OddsRatio_working_3-way'!U986/(3*'OddsRatio_working_3-way'!X986^(1/3))*COS(('OddsRatio_working_3-way'!Y986+2*PI())/3)</f>
        <v>#VALUE!</v>
      </c>
      <c r="AH986" s="11" t="e">
        <f>-'OddsRatio_working_3-way'!U986/(3*'OddsRatio_working_3-way'!X986^(1/3))*COS(('OddsRatio_working_3-way'!Y986+4*PI())/3)</f>
        <v>#VALUE!</v>
      </c>
      <c r="AI986" s="11" t="e">
        <f>'OddsRatio_working_3-way'!U986/(3*'OddsRatio_working_3-way'!X986^(1/3))*SIN(('OddsRatio_working_3-way'!Y986)/3)</f>
        <v>#VALUE!</v>
      </c>
      <c r="AJ986" s="11" t="e">
        <f>'OddsRatio_working_3-way'!U986/(3*'OddsRatio_working_3-way'!X986^(1/3))*SIN(('OddsRatio_working_3-way'!Y986+2*PI())/3)</f>
        <v>#VALUE!</v>
      </c>
      <c r="AK986" s="11" t="e">
        <f>'OddsRatio_working_3-way'!U986/(3*'OddsRatio_working_3-way'!X986^(1/3))*SIN(('OddsRatio_working_3-way'!Y986+4*PI())/3)</f>
        <v>#VALUE!</v>
      </c>
      <c r="AL986" s="11" t="e">
        <f>'OddsRatio_working_3-way'!Z986+'OddsRatio_working_3-way'!AF986</f>
        <v>#VALUE!</v>
      </c>
      <c r="AM986" s="11" t="e">
        <f>'OddsRatio_working_3-way'!AA986+'OddsRatio_working_3-way'!AG986</f>
        <v>#VALUE!</v>
      </c>
      <c r="AN986" s="11" t="e">
        <f>'OddsRatio_working_3-way'!AB986+'OddsRatio_working_3-way'!AH986</f>
        <v>#VALUE!</v>
      </c>
      <c r="AO986" s="11" t="e">
        <f>'OddsRatio_working_3-way'!AC986+'OddsRatio_working_3-way'!AI986</f>
        <v>#VALUE!</v>
      </c>
      <c r="AP986" s="11" t="e">
        <f>'OddsRatio_working_3-way'!AD986+'OddsRatio_working_3-way'!AJ986</f>
        <v>#VALUE!</v>
      </c>
      <c r="AQ986" s="11" t="e">
        <f>'OddsRatio_working_3-way'!AE986+'OddsRatio_working_3-way'!AK986</f>
        <v>#VALUE!</v>
      </c>
      <c r="AR986" s="10" t="str">
        <f>IF(A986="","",IF(('OddsRatio_working_3-way'!X986=0),IF(Q986&gt;0,-Q986^(1/3),(-Q986)^(1/3)),'OddsRatio_working_3-way'!AL986-'OddsRatio_working_3-way'!R986/3))</f>
        <v/>
      </c>
      <c r="AS986" s="11" t="e">
        <f>IF(('OddsRatio_working_3-way'!X986=0),IF(Q986&gt;0,-Q986^(1/3),(-Q986)^(1/3)),'OddsRatio_working_3-way'!AM986-'OddsRatio_working_3-way'!R986/3)</f>
        <v>#VALUE!</v>
      </c>
      <c r="AT986" s="11" t="e">
        <f>IF(('OddsRatio_working_3-way'!X986=0),IF(Q986&gt;0,-Q986^(1/3),(-Q986)^(1/3)),'OddsRatio_working_3-way'!AN986-'OddsRatio_working_3-way'!R986/3)</f>
        <v>#VALUE!</v>
      </c>
      <c r="AU986" s="11" t="e">
        <f>IF(('OddsRatio_working_3-way'!X986=0),0,'OddsRatio_working_3-way'!AO986)</f>
        <v>#VALUE!</v>
      </c>
      <c r="AV986" s="11" t="e">
        <f>IF(('OddsRatio_working_3-way'!X986=0),0,'OddsRatio_working_3-way'!AP986)</f>
        <v>#VALUE!</v>
      </c>
      <c r="AW986" s="11" t="e">
        <f>IF(('OddsRatio_working_3-way'!X986=0),0,'OddsRatio_working_3-way'!AQ986)</f>
        <v>#VALUE!</v>
      </c>
    </row>
    <row r="987" spans="1:4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9" t="e">
        <f t="shared" si="208"/>
        <v>#VALUE!</v>
      </c>
      <c r="E987" s="9" t="e">
        <f t="shared" si="209"/>
        <v>#VALUE!</v>
      </c>
      <c r="F987" s="9" t="e">
        <f t="shared" si="210"/>
        <v>#VALUE!</v>
      </c>
      <c r="G987" s="9" t="str">
        <f t="shared" si="211"/>
        <v/>
      </c>
      <c r="H987" s="9" t="str">
        <f t="shared" si="212"/>
        <v/>
      </c>
      <c r="I987" s="9" t="str">
        <f t="shared" si="213"/>
        <v/>
      </c>
      <c r="J987" s="9" t="str">
        <f t="shared" si="214"/>
        <v/>
      </c>
      <c r="K987" s="11" t="e">
        <f t="shared" si="215"/>
        <v>#VALUE!</v>
      </c>
      <c r="L987" s="11" t="e">
        <f t="shared" si="216"/>
        <v>#VALUE!</v>
      </c>
      <c r="M987" s="11" t="e">
        <f t="shared" si="217"/>
        <v>#VALUE!</v>
      </c>
      <c r="N987" s="11" t="e">
        <f>'OddsRatio_working_3-way'!K987+'OddsRatio_working_3-way'!L987+'OddsRatio_working_3-way'!M987-('OddsRatio_working_3-way'!K987*'OddsRatio_working_3-way'!L987)-('OddsRatio_working_3-way'!K987*'OddsRatio_working_3-way'!M987)-('OddsRatio_working_3-way'!L987*'OddsRatio_working_3-way'!M987)+('OddsRatio_working_3-way'!K987*'OddsRatio_working_3-way'!L987*'OddsRatio_working_3-way'!M987)-1</f>
        <v>#VALUE!</v>
      </c>
      <c r="O987" s="11">
        <f>0</f>
        <v>0</v>
      </c>
      <c r="P987" s="11" t="e">
        <f>('OddsRatio_working_3-way'!K987*'OddsRatio_working_3-way'!L987)+('OddsRatio_working_3-way'!K987*'OddsRatio_working_3-way'!M987)+('OddsRatio_working_3-way'!L987*'OddsRatio_working_3-way'!M987)-(3*'OddsRatio_working_3-way'!K987*'OddsRatio_working_3-way'!L987*'OddsRatio_working_3-way'!M987)</f>
        <v>#VALUE!</v>
      </c>
      <c r="Q987" s="11" t="e">
        <f>2*'OddsRatio_working_3-way'!K987*'OddsRatio_working_3-way'!L987*'OddsRatio_working_3-way'!M987</f>
        <v>#VALUE!</v>
      </c>
      <c r="R987" s="11" t="e">
        <f t="shared" si="218"/>
        <v>#VALUE!</v>
      </c>
      <c r="S987" s="11" t="e">
        <f t="shared" si="219"/>
        <v>#VALUE!</v>
      </c>
      <c r="T987" s="11" t="e">
        <f t="shared" si="220"/>
        <v>#VALUE!</v>
      </c>
      <c r="U987" s="11" t="e">
        <f>'OddsRatio_working_3-way'!S987-'OddsRatio_working_3-way'!R987^2/3</f>
        <v>#VALUE!</v>
      </c>
      <c r="V987" s="11" t="e">
        <f>'OddsRatio_working_3-way'!S987*'OddsRatio_working_3-way'!R987/3-2*'OddsRatio_working_3-way'!R987^3/27-'OddsRatio_working_3-way'!T987</f>
        <v>#VALUE!</v>
      </c>
      <c r="W987" s="11" t="e">
        <f>'OddsRatio_working_3-way'!V987^2+4*'OddsRatio_working_3-way'!U987^3/27</f>
        <v>#VALUE!</v>
      </c>
      <c r="X987" s="11" t="e">
        <f>IF('OddsRatio_working_3-way'!W987&gt;0,IF(ABS('OddsRatio_working_3-way'!V987+SQRT('OddsRatio_working_3-way'!W987))/2&gt;0,ABS('OddsRatio_working_3-way'!V987+SQRT('OddsRatio_working_3-way'!W987))/2,ABS('OddsRatio_working_3-way'!V987-SQRT('OddsRatio_working_3-way'!W987))/2),SQRT(-'OddsRatio_working_3-way'!U987^3/27))</f>
        <v>#VALUE!</v>
      </c>
      <c r="Y987" s="11" t="e">
        <f>IF('OddsRatio_working_3-way'!W987&gt;=0,IF('OddsRatio_working_3-way'!V987+SQRT('OddsRatio_working_3-way'!W987)&gt;0,0,PI()),ACOS('OddsRatio_working_3-way'!V987/(2*'OddsRatio_working_3-way'!X987)))</f>
        <v>#VALUE!</v>
      </c>
      <c r="Z987" s="11" t="e">
        <f>'OddsRatio_working_3-way'!X987^(1/3)*COS('OddsRatio_working_3-way'!Y987/3)</f>
        <v>#VALUE!</v>
      </c>
      <c r="AA987" s="11" t="e">
        <f>'OddsRatio_working_3-way'!X987^(1/3)*COS(('OddsRatio_working_3-way'!Y987+2*PI())/3)</f>
        <v>#VALUE!</v>
      </c>
      <c r="AB987" s="11" t="e">
        <f>'OddsRatio_working_3-way'!X987^(1/3)*COS(('OddsRatio_working_3-way'!Y987+4*PI())/3)</f>
        <v>#VALUE!</v>
      </c>
      <c r="AC987" s="11" t="e">
        <f>'OddsRatio_working_3-way'!X987^(1/3)*SIN('OddsRatio_working_3-way'!Y987/3)</f>
        <v>#VALUE!</v>
      </c>
      <c r="AD987" s="11" t="e">
        <f>'OddsRatio_working_3-way'!X987^(1/3)*SIN(('OddsRatio_working_3-way'!Y987+2*PI())/3)</f>
        <v>#VALUE!</v>
      </c>
      <c r="AE987" s="11" t="e">
        <f>'OddsRatio_working_3-way'!X987^(1/3)*SIN(('OddsRatio_working_3-way'!Y987+4*PI())/3)</f>
        <v>#VALUE!</v>
      </c>
      <c r="AF987" s="11" t="e">
        <f>-'OddsRatio_working_3-way'!U987/(3*'OddsRatio_working_3-way'!X987^(1/3))*COS(('OddsRatio_working_3-way'!Y987)/3)</f>
        <v>#VALUE!</v>
      </c>
      <c r="AG987" s="11" t="e">
        <f>-'OddsRatio_working_3-way'!U987/(3*'OddsRatio_working_3-way'!X987^(1/3))*COS(('OddsRatio_working_3-way'!Y987+2*PI())/3)</f>
        <v>#VALUE!</v>
      </c>
      <c r="AH987" s="11" t="e">
        <f>-'OddsRatio_working_3-way'!U987/(3*'OddsRatio_working_3-way'!X987^(1/3))*COS(('OddsRatio_working_3-way'!Y987+4*PI())/3)</f>
        <v>#VALUE!</v>
      </c>
      <c r="AI987" s="11" t="e">
        <f>'OddsRatio_working_3-way'!U987/(3*'OddsRatio_working_3-way'!X987^(1/3))*SIN(('OddsRatio_working_3-way'!Y987)/3)</f>
        <v>#VALUE!</v>
      </c>
      <c r="AJ987" s="11" t="e">
        <f>'OddsRatio_working_3-way'!U987/(3*'OddsRatio_working_3-way'!X987^(1/3))*SIN(('OddsRatio_working_3-way'!Y987+2*PI())/3)</f>
        <v>#VALUE!</v>
      </c>
      <c r="AK987" s="11" t="e">
        <f>'OddsRatio_working_3-way'!U987/(3*'OddsRatio_working_3-way'!X987^(1/3))*SIN(('OddsRatio_working_3-way'!Y987+4*PI())/3)</f>
        <v>#VALUE!</v>
      </c>
      <c r="AL987" s="11" t="e">
        <f>'OddsRatio_working_3-way'!Z987+'OddsRatio_working_3-way'!AF987</f>
        <v>#VALUE!</v>
      </c>
      <c r="AM987" s="11" t="e">
        <f>'OddsRatio_working_3-way'!AA987+'OddsRatio_working_3-way'!AG987</f>
        <v>#VALUE!</v>
      </c>
      <c r="AN987" s="11" t="e">
        <f>'OddsRatio_working_3-way'!AB987+'OddsRatio_working_3-way'!AH987</f>
        <v>#VALUE!</v>
      </c>
      <c r="AO987" s="11" t="e">
        <f>'OddsRatio_working_3-way'!AC987+'OddsRatio_working_3-way'!AI987</f>
        <v>#VALUE!</v>
      </c>
      <c r="AP987" s="11" t="e">
        <f>'OddsRatio_working_3-way'!AD987+'OddsRatio_working_3-way'!AJ987</f>
        <v>#VALUE!</v>
      </c>
      <c r="AQ987" s="11" t="e">
        <f>'OddsRatio_working_3-way'!AE987+'OddsRatio_working_3-way'!AK987</f>
        <v>#VALUE!</v>
      </c>
      <c r="AR987" s="10" t="str">
        <f>IF(A987="","",IF(('OddsRatio_working_3-way'!X987=0),IF(Q987&gt;0,-Q987^(1/3),(-Q987)^(1/3)),'OddsRatio_working_3-way'!AL987-'OddsRatio_working_3-way'!R987/3))</f>
        <v/>
      </c>
      <c r="AS987" s="11" t="e">
        <f>IF(('OddsRatio_working_3-way'!X987=0),IF(Q987&gt;0,-Q987^(1/3),(-Q987)^(1/3)),'OddsRatio_working_3-way'!AM987-'OddsRatio_working_3-way'!R987/3)</f>
        <v>#VALUE!</v>
      </c>
      <c r="AT987" s="11" t="e">
        <f>IF(('OddsRatio_working_3-way'!X987=0),IF(Q987&gt;0,-Q987^(1/3),(-Q987)^(1/3)),'OddsRatio_working_3-way'!AN987-'OddsRatio_working_3-way'!R987/3)</f>
        <v>#VALUE!</v>
      </c>
      <c r="AU987" s="11" t="e">
        <f>IF(('OddsRatio_working_3-way'!X987=0),0,'OddsRatio_working_3-way'!AO987)</f>
        <v>#VALUE!</v>
      </c>
      <c r="AV987" s="11" t="e">
        <f>IF(('OddsRatio_working_3-way'!X987=0),0,'OddsRatio_working_3-way'!AP987)</f>
        <v>#VALUE!</v>
      </c>
      <c r="AW987" s="11" t="e">
        <f>IF(('OddsRatio_working_3-way'!X987=0),0,'OddsRatio_working_3-way'!AQ987)</f>
        <v>#VALUE!</v>
      </c>
    </row>
    <row r="988" spans="1:4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9" t="e">
        <f t="shared" si="208"/>
        <v>#VALUE!</v>
      </c>
      <c r="E988" s="9" t="e">
        <f t="shared" si="209"/>
        <v>#VALUE!</v>
      </c>
      <c r="F988" s="9" t="e">
        <f t="shared" si="210"/>
        <v>#VALUE!</v>
      </c>
      <c r="G988" s="9" t="str">
        <f t="shared" si="211"/>
        <v/>
      </c>
      <c r="H988" s="9" t="str">
        <f t="shared" si="212"/>
        <v/>
      </c>
      <c r="I988" s="9" t="str">
        <f t="shared" si="213"/>
        <v/>
      </c>
      <c r="J988" s="9" t="str">
        <f t="shared" si="214"/>
        <v/>
      </c>
      <c r="K988" s="11" t="e">
        <f t="shared" si="215"/>
        <v>#VALUE!</v>
      </c>
      <c r="L988" s="11" t="e">
        <f t="shared" si="216"/>
        <v>#VALUE!</v>
      </c>
      <c r="M988" s="11" t="e">
        <f t="shared" si="217"/>
        <v>#VALUE!</v>
      </c>
      <c r="N988" s="11" t="e">
        <f>'OddsRatio_working_3-way'!K988+'OddsRatio_working_3-way'!L988+'OddsRatio_working_3-way'!M988-('OddsRatio_working_3-way'!K988*'OddsRatio_working_3-way'!L988)-('OddsRatio_working_3-way'!K988*'OddsRatio_working_3-way'!M988)-('OddsRatio_working_3-way'!L988*'OddsRatio_working_3-way'!M988)+('OddsRatio_working_3-way'!K988*'OddsRatio_working_3-way'!L988*'OddsRatio_working_3-way'!M988)-1</f>
        <v>#VALUE!</v>
      </c>
      <c r="O988" s="11">
        <f>0</f>
        <v>0</v>
      </c>
      <c r="P988" s="11" t="e">
        <f>('OddsRatio_working_3-way'!K988*'OddsRatio_working_3-way'!L988)+('OddsRatio_working_3-way'!K988*'OddsRatio_working_3-way'!M988)+('OddsRatio_working_3-way'!L988*'OddsRatio_working_3-way'!M988)-(3*'OddsRatio_working_3-way'!K988*'OddsRatio_working_3-way'!L988*'OddsRatio_working_3-way'!M988)</f>
        <v>#VALUE!</v>
      </c>
      <c r="Q988" s="11" t="e">
        <f>2*'OddsRatio_working_3-way'!K988*'OddsRatio_working_3-way'!L988*'OddsRatio_working_3-way'!M988</f>
        <v>#VALUE!</v>
      </c>
      <c r="R988" s="11" t="e">
        <f t="shared" si="218"/>
        <v>#VALUE!</v>
      </c>
      <c r="S988" s="11" t="e">
        <f t="shared" si="219"/>
        <v>#VALUE!</v>
      </c>
      <c r="T988" s="11" t="e">
        <f t="shared" si="220"/>
        <v>#VALUE!</v>
      </c>
      <c r="U988" s="11" t="e">
        <f>'OddsRatio_working_3-way'!S988-'OddsRatio_working_3-way'!R988^2/3</f>
        <v>#VALUE!</v>
      </c>
      <c r="V988" s="11" t="e">
        <f>'OddsRatio_working_3-way'!S988*'OddsRatio_working_3-way'!R988/3-2*'OddsRatio_working_3-way'!R988^3/27-'OddsRatio_working_3-way'!T988</f>
        <v>#VALUE!</v>
      </c>
      <c r="W988" s="11" t="e">
        <f>'OddsRatio_working_3-way'!V988^2+4*'OddsRatio_working_3-way'!U988^3/27</f>
        <v>#VALUE!</v>
      </c>
      <c r="X988" s="11" t="e">
        <f>IF('OddsRatio_working_3-way'!W988&gt;0,IF(ABS('OddsRatio_working_3-way'!V988+SQRT('OddsRatio_working_3-way'!W988))/2&gt;0,ABS('OddsRatio_working_3-way'!V988+SQRT('OddsRatio_working_3-way'!W988))/2,ABS('OddsRatio_working_3-way'!V988-SQRT('OddsRatio_working_3-way'!W988))/2),SQRT(-'OddsRatio_working_3-way'!U988^3/27))</f>
        <v>#VALUE!</v>
      </c>
      <c r="Y988" s="11" t="e">
        <f>IF('OddsRatio_working_3-way'!W988&gt;=0,IF('OddsRatio_working_3-way'!V988+SQRT('OddsRatio_working_3-way'!W988)&gt;0,0,PI()),ACOS('OddsRatio_working_3-way'!V988/(2*'OddsRatio_working_3-way'!X988)))</f>
        <v>#VALUE!</v>
      </c>
      <c r="Z988" s="11" t="e">
        <f>'OddsRatio_working_3-way'!X988^(1/3)*COS('OddsRatio_working_3-way'!Y988/3)</f>
        <v>#VALUE!</v>
      </c>
      <c r="AA988" s="11" t="e">
        <f>'OddsRatio_working_3-way'!X988^(1/3)*COS(('OddsRatio_working_3-way'!Y988+2*PI())/3)</f>
        <v>#VALUE!</v>
      </c>
      <c r="AB988" s="11" t="e">
        <f>'OddsRatio_working_3-way'!X988^(1/3)*COS(('OddsRatio_working_3-way'!Y988+4*PI())/3)</f>
        <v>#VALUE!</v>
      </c>
      <c r="AC988" s="11" t="e">
        <f>'OddsRatio_working_3-way'!X988^(1/3)*SIN('OddsRatio_working_3-way'!Y988/3)</f>
        <v>#VALUE!</v>
      </c>
      <c r="AD988" s="11" t="e">
        <f>'OddsRatio_working_3-way'!X988^(1/3)*SIN(('OddsRatio_working_3-way'!Y988+2*PI())/3)</f>
        <v>#VALUE!</v>
      </c>
      <c r="AE988" s="11" t="e">
        <f>'OddsRatio_working_3-way'!X988^(1/3)*SIN(('OddsRatio_working_3-way'!Y988+4*PI())/3)</f>
        <v>#VALUE!</v>
      </c>
      <c r="AF988" s="11" t="e">
        <f>-'OddsRatio_working_3-way'!U988/(3*'OddsRatio_working_3-way'!X988^(1/3))*COS(('OddsRatio_working_3-way'!Y988)/3)</f>
        <v>#VALUE!</v>
      </c>
      <c r="AG988" s="11" t="e">
        <f>-'OddsRatio_working_3-way'!U988/(3*'OddsRatio_working_3-way'!X988^(1/3))*COS(('OddsRatio_working_3-way'!Y988+2*PI())/3)</f>
        <v>#VALUE!</v>
      </c>
      <c r="AH988" s="11" t="e">
        <f>-'OddsRatio_working_3-way'!U988/(3*'OddsRatio_working_3-way'!X988^(1/3))*COS(('OddsRatio_working_3-way'!Y988+4*PI())/3)</f>
        <v>#VALUE!</v>
      </c>
      <c r="AI988" s="11" t="e">
        <f>'OddsRatio_working_3-way'!U988/(3*'OddsRatio_working_3-way'!X988^(1/3))*SIN(('OddsRatio_working_3-way'!Y988)/3)</f>
        <v>#VALUE!</v>
      </c>
      <c r="AJ988" s="11" t="e">
        <f>'OddsRatio_working_3-way'!U988/(3*'OddsRatio_working_3-way'!X988^(1/3))*SIN(('OddsRatio_working_3-way'!Y988+2*PI())/3)</f>
        <v>#VALUE!</v>
      </c>
      <c r="AK988" s="11" t="e">
        <f>'OddsRatio_working_3-way'!U988/(3*'OddsRatio_working_3-way'!X988^(1/3))*SIN(('OddsRatio_working_3-way'!Y988+4*PI())/3)</f>
        <v>#VALUE!</v>
      </c>
      <c r="AL988" s="11" t="e">
        <f>'OddsRatio_working_3-way'!Z988+'OddsRatio_working_3-way'!AF988</f>
        <v>#VALUE!</v>
      </c>
      <c r="AM988" s="11" t="e">
        <f>'OddsRatio_working_3-way'!AA988+'OddsRatio_working_3-way'!AG988</f>
        <v>#VALUE!</v>
      </c>
      <c r="AN988" s="11" t="e">
        <f>'OddsRatio_working_3-way'!AB988+'OddsRatio_working_3-way'!AH988</f>
        <v>#VALUE!</v>
      </c>
      <c r="AO988" s="11" t="e">
        <f>'OddsRatio_working_3-way'!AC988+'OddsRatio_working_3-way'!AI988</f>
        <v>#VALUE!</v>
      </c>
      <c r="AP988" s="11" t="e">
        <f>'OddsRatio_working_3-way'!AD988+'OddsRatio_working_3-way'!AJ988</f>
        <v>#VALUE!</v>
      </c>
      <c r="AQ988" s="11" t="e">
        <f>'OddsRatio_working_3-way'!AE988+'OddsRatio_working_3-way'!AK988</f>
        <v>#VALUE!</v>
      </c>
      <c r="AR988" s="10" t="str">
        <f>IF(A988="","",IF(('OddsRatio_working_3-way'!X988=0),IF(Q988&gt;0,-Q988^(1/3),(-Q988)^(1/3)),'OddsRatio_working_3-way'!AL988-'OddsRatio_working_3-way'!R988/3))</f>
        <v/>
      </c>
      <c r="AS988" s="11" t="e">
        <f>IF(('OddsRatio_working_3-way'!X988=0),IF(Q988&gt;0,-Q988^(1/3),(-Q988)^(1/3)),'OddsRatio_working_3-way'!AM988-'OddsRatio_working_3-way'!R988/3)</f>
        <v>#VALUE!</v>
      </c>
      <c r="AT988" s="11" t="e">
        <f>IF(('OddsRatio_working_3-way'!X988=0),IF(Q988&gt;0,-Q988^(1/3),(-Q988)^(1/3)),'OddsRatio_working_3-way'!AN988-'OddsRatio_working_3-way'!R988/3)</f>
        <v>#VALUE!</v>
      </c>
      <c r="AU988" s="11" t="e">
        <f>IF(('OddsRatio_working_3-way'!X988=0),0,'OddsRatio_working_3-way'!AO988)</f>
        <v>#VALUE!</v>
      </c>
      <c r="AV988" s="11" t="e">
        <f>IF(('OddsRatio_working_3-way'!X988=0),0,'OddsRatio_working_3-way'!AP988)</f>
        <v>#VALUE!</v>
      </c>
      <c r="AW988" s="11" t="e">
        <f>IF(('OddsRatio_working_3-way'!X988=0),0,'OddsRatio_working_3-way'!AQ988)</f>
        <v>#VALUE!</v>
      </c>
    </row>
    <row r="989" spans="1:4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9" t="e">
        <f t="shared" si="208"/>
        <v>#VALUE!</v>
      </c>
      <c r="E989" s="9" t="e">
        <f t="shared" si="209"/>
        <v>#VALUE!</v>
      </c>
      <c r="F989" s="9" t="e">
        <f t="shared" si="210"/>
        <v>#VALUE!</v>
      </c>
      <c r="G989" s="9" t="str">
        <f t="shared" si="211"/>
        <v/>
      </c>
      <c r="H989" s="9" t="str">
        <f t="shared" si="212"/>
        <v/>
      </c>
      <c r="I989" s="9" t="str">
        <f t="shared" si="213"/>
        <v/>
      </c>
      <c r="J989" s="9" t="str">
        <f t="shared" si="214"/>
        <v/>
      </c>
      <c r="K989" s="11" t="e">
        <f t="shared" si="215"/>
        <v>#VALUE!</v>
      </c>
      <c r="L989" s="11" t="e">
        <f t="shared" si="216"/>
        <v>#VALUE!</v>
      </c>
      <c r="M989" s="11" t="e">
        <f t="shared" si="217"/>
        <v>#VALUE!</v>
      </c>
      <c r="N989" s="11" t="e">
        <f>'OddsRatio_working_3-way'!K989+'OddsRatio_working_3-way'!L989+'OddsRatio_working_3-way'!M989-('OddsRatio_working_3-way'!K989*'OddsRatio_working_3-way'!L989)-('OddsRatio_working_3-way'!K989*'OddsRatio_working_3-way'!M989)-('OddsRatio_working_3-way'!L989*'OddsRatio_working_3-way'!M989)+('OddsRatio_working_3-way'!K989*'OddsRatio_working_3-way'!L989*'OddsRatio_working_3-way'!M989)-1</f>
        <v>#VALUE!</v>
      </c>
      <c r="O989" s="11">
        <f>0</f>
        <v>0</v>
      </c>
      <c r="P989" s="11" t="e">
        <f>('OddsRatio_working_3-way'!K989*'OddsRatio_working_3-way'!L989)+('OddsRatio_working_3-way'!K989*'OddsRatio_working_3-way'!M989)+('OddsRatio_working_3-way'!L989*'OddsRatio_working_3-way'!M989)-(3*'OddsRatio_working_3-way'!K989*'OddsRatio_working_3-way'!L989*'OddsRatio_working_3-way'!M989)</f>
        <v>#VALUE!</v>
      </c>
      <c r="Q989" s="11" t="e">
        <f>2*'OddsRatio_working_3-way'!K989*'OddsRatio_working_3-way'!L989*'OddsRatio_working_3-way'!M989</f>
        <v>#VALUE!</v>
      </c>
      <c r="R989" s="11" t="e">
        <f t="shared" si="218"/>
        <v>#VALUE!</v>
      </c>
      <c r="S989" s="11" t="e">
        <f t="shared" si="219"/>
        <v>#VALUE!</v>
      </c>
      <c r="T989" s="11" t="e">
        <f t="shared" si="220"/>
        <v>#VALUE!</v>
      </c>
      <c r="U989" s="11" t="e">
        <f>'OddsRatio_working_3-way'!S989-'OddsRatio_working_3-way'!R989^2/3</f>
        <v>#VALUE!</v>
      </c>
      <c r="V989" s="11" t="e">
        <f>'OddsRatio_working_3-way'!S989*'OddsRatio_working_3-way'!R989/3-2*'OddsRatio_working_3-way'!R989^3/27-'OddsRatio_working_3-way'!T989</f>
        <v>#VALUE!</v>
      </c>
      <c r="W989" s="11" t="e">
        <f>'OddsRatio_working_3-way'!V989^2+4*'OddsRatio_working_3-way'!U989^3/27</f>
        <v>#VALUE!</v>
      </c>
      <c r="X989" s="11" t="e">
        <f>IF('OddsRatio_working_3-way'!W989&gt;0,IF(ABS('OddsRatio_working_3-way'!V989+SQRT('OddsRatio_working_3-way'!W989))/2&gt;0,ABS('OddsRatio_working_3-way'!V989+SQRT('OddsRatio_working_3-way'!W989))/2,ABS('OddsRatio_working_3-way'!V989-SQRT('OddsRatio_working_3-way'!W989))/2),SQRT(-'OddsRatio_working_3-way'!U989^3/27))</f>
        <v>#VALUE!</v>
      </c>
      <c r="Y989" s="11" t="e">
        <f>IF('OddsRatio_working_3-way'!W989&gt;=0,IF('OddsRatio_working_3-way'!V989+SQRT('OddsRatio_working_3-way'!W989)&gt;0,0,PI()),ACOS('OddsRatio_working_3-way'!V989/(2*'OddsRatio_working_3-way'!X989)))</f>
        <v>#VALUE!</v>
      </c>
      <c r="Z989" s="11" t="e">
        <f>'OddsRatio_working_3-way'!X989^(1/3)*COS('OddsRatio_working_3-way'!Y989/3)</f>
        <v>#VALUE!</v>
      </c>
      <c r="AA989" s="11" t="e">
        <f>'OddsRatio_working_3-way'!X989^(1/3)*COS(('OddsRatio_working_3-way'!Y989+2*PI())/3)</f>
        <v>#VALUE!</v>
      </c>
      <c r="AB989" s="11" t="e">
        <f>'OddsRatio_working_3-way'!X989^(1/3)*COS(('OddsRatio_working_3-way'!Y989+4*PI())/3)</f>
        <v>#VALUE!</v>
      </c>
      <c r="AC989" s="11" t="e">
        <f>'OddsRatio_working_3-way'!X989^(1/3)*SIN('OddsRatio_working_3-way'!Y989/3)</f>
        <v>#VALUE!</v>
      </c>
      <c r="AD989" s="11" t="e">
        <f>'OddsRatio_working_3-way'!X989^(1/3)*SIN(('OddsRatio_working_3-way'!Y989+2*PI())/3)</f>
        <v>#VALUE!</v>
      </c>
      <c r="AE989" s="11" t="e">
        <f>'OddsRatio_working_3-way'!X989^(1/3)*SIN(('OddsRatio_working_3-way'!Y989+4*PI())/3)</f>
        <v>#VALUE!</v>
      </c>
      <c r="AF989" s="11" t="e">
        <f>-'OddsRatio_working_3-way'!U989/(3*'OddsRatio_working_3-way'!X989^(1/3))*COS(('OddsRatio_working_3-way'!Y989)/3)</f>
        <v>#VALUE!</v>
      </c>
      <c r="AG989" s="11" t="e">
        <f>-'OddsRatio_working_3-way'!U989/(3*'OddsRatio_working_3-way'!X989^(1/3))*COS(('OddsRatio_working_3-way'!Y989+2*PI())/3)</f>
        <v>#VALUE!</v>
      </c>
      <c r="AH989" s="11" t="e">
        <f>-'OddsRatio_working_3-way'!U989/(3*'OddsRatio_working_3-way'!X989^(1/3))*COS(('OddsRatio_working_3-way'!Y989+4*PI())/3)</f>
        <v>#VALUE!</v>
      </c>
      <c r="AI989" s="11" t="e">
        <f>'OddsRatio_working_3-way'!U989/(3*'OddsRatio_working_3-way'!X989^(1/3))*SIN(('OddsRatio_working_3-way'!Y989)/3)</f>
        <v>#VALUE!</v>
      </c>
      <c r="AJ989" s="11" t="e">
        <f>'OddsRatio_working_3-way'!U989/(3*'OddsRatio_working_3-way'!X989^(1/3))*SIN(('OddsRatio_working_3-way'!Y989+2*PI())/3)</f>
        <v>#VALUE!</v>
      </c>
      <c r="AK989" s="11" t="e">
        <f>'OddsRatio_working_3-way'!U989/(3*'OddsRatio_working_3-way'!X989^(1/3))*SIN(('OddsRatio_working_3-way'!Y989+4*PI())/3)</f>
        <v>#VALUE!</v>
      </c>
      <c r="AL989" s="11" t="e">
        <f>'OddsRatio_working_3-way'!Z989+'OddsRatio_working_3-way'!AF989</f>
        <v>#VALUE!</v>
      </c>
      <c r="AM989" s="11" t="e">
        <f>'OddsRatio_working_3-way'!AA989+'OddsRatio_working_3-way'!AG989</f>
        <v>#VALUE!</v>
      </c>
      <c r="AN989" s="11" t="e">
        <f>'OddsRatio_working_3-way'!AB989+'OddsRatio_working_3-way'!AH989</f>
        <v>#VALUE!</v>
      </c>
      <c r="AO989" s="11" t="e">
        <f>'OddsRatio_working_3-way'!AC989+'OddsRatio_working_3-way'!AI989</f>
        <v>#VALUE!</v>
      </c>
      <c r="AP989" s="11" t="e">
        <f>'OddsRatio_working_3-way'!AD989+'OddsRatio_working_3-way'!AJ989</f>
        <v>#VALUE!</v>
      </c>
      <c r="AQ989" s="11" t="e">
        <f>'OddsRatio_working_3-way'!AE989+'OddsRatio_working_3-way'!AK989</f>
        <v>#VALUE!</v>
      </c>
      <c r="AR989" s="10" t="str">
        <f>IF(A989="","",IF(('OddsRatio_working_3-way'!X989=0),IF(Q989&gt;0,-Q989^(1/3),(-Q989)^(1/3)),'OddsRatio_working_3-way'!AL989-'OddsRatio_working_3-way'!R989/3))</f>
        <v/>
      </c>
      <c r="AS989" s="11" t="e">
        <f>IF(('OddsRatio_working_3-way'!X989=0),IF(Q989&gt;0,-Q989^(1/3),(-Q989)^(1/3)),'OddsRatio_working_3-way'!AM989-'OddsRatio_working_3-way'!R989/3)</f>
        <v>#VALUE!</v>
      </c>
      <c r="AT989" s="11" t="e">
        <f>IF(('OddsRatio_working_3-way'!X989=0),IF(Q989&gt;0,-Q989^(1/3),(-Q989)^(1/3)),'OddsRatio_working_3-way'!AN989-'OddsRatio_working_3-way'!R989/3)</f>
        <v>#VALUE!</v>
      </c>
      <c r="AU989" s="11" t="e">
        <f>IF(('OddsRatio_working_3-way'!X989=0),0,'OddsRatio_working_3-way'!AO989)</f>
        <v>#VALUE!</v>
      </c>
      <c r="AV989" s="11" t="e">
        <f>IF(('OddsRatio_working_3-way'!X989=0),0,'OddsRatio_working_3-way'!AP989)</f>
        <v>#VALUE!</v>
      </c>
      <c r="AW989" s="11" t="e">
        <f>IF(('OddsRatio_working_3-way'!X989=0),0,'OddsRatio_working_3-way'!AQ989)</f>
        <v>#VALUE!</v>
      </c>
    </row>
    <row r="990" spans="1:4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9" t="e">
        <f t="shared" si="208"/>
        <v>#VALUE!</v>
      </c>
      <c r="E990" s="9" t="e">
        <f t="shared" si="209"/>
        <v>#VALUE!</v>
      </c>
      <c r="F990" s="9" t="e">
        <f t="shared" si="210"/>
        <v>#VALUE!</v>
      </c>
      <c r="G990" s="9" t="str">
        <f t="shared" si="211"/>
        <v/>
      </c>
      <c r="H990" s="9" t="str">
        <f t="shared" si="212"/>
        <v/>
      </c>
      <c r="I990" s="9" t="str">
        <f t="shared" si="213"/>
        <v/>
      </c>
      <c r="J990" s="9" t="str">
        <f t="shared" si="214"/>
        <v/>
      </c>
      <c r="K990" s="11" t="e">
        <f t="shared" si="215"/>
        <v>#VALUE!</v>
      </c>
      <c r="L990" s="11" t="e">
        <f t="shared" si="216"/>
        <v>#VALUE!</v>
      </c>
      <c r="M990" s="11" t="e">
        <f t="shared" si="217"/>
        <v>#VALUE!</v>
      </c>
      <c r="N990" s="11" t="e">
        <f>'OddsRatio_working_3-way'!K990+'OddsRatio_working_3-way'!L990+'OddsRatio_working_3-way'!M990-('OddsRatio_working_3-way'!K990*'OddsRatio_working_3-way'!L990)-('OddsRatio_working_3-way'!K990*'OddsRatio_working_3-way'!M990)-('OddsRatio_working_3-way'!L990*'OddsRatio_working_3-way'!M990)+('OddsRatio_working_3-way'!K990*'OddsRatio_working_3-way'!L990*'OddsRatio_working_3-way'!M990)-1</f>
        <v>#VALUE!</v>
      </c>
      <c r="O990" s="11">
        <f>0</f>
        <v>0</v>
      </c>
      <c r="P990" s="11" t="e">
        <f>('OddsRatio_working_3-way'!K990*'OddsRatio_working_3-way'!L990)+('OddsRatio_working_3-way'!K990*'OddsRatio_working_3-way'!M990)+('OddsRatio_working_3-way'!L990*'OddsRatio_working_3-way'!M990)-(3*'OddsRatio_working_3-way'!K990*'OddsRatio_working_3-way'!L990*'OddsRatio_working_3-way'!M990)</f>
        <v>#VALUE!</v>
      </c>
      <c r="Q990" s="11" t="e">
        <f>2*'OddsRatio_working_3-way'!K990*'OddsRatio_working_3-way'!L990*'OddsRatio_working_3-way'!M990</f>
        <v>#VALUE!</v>
      </c>
      <c r="R990" s="11" t="e">
        <f t="shared" si="218"/>
        <v>#VALUE!</v>
      </c>
      <c r="S990" s="11" t="e">
        <f t="shared" si="219"/>
        <v>#VALUE!</v>
      </c>
      <c r="T990" s="11" t="e">
        <f t="shared" si="220"/>
        <v>#VALUE!</v>
      </c>
      <c r="U990" s="11" t="e">
        <f>'OddsRatio_working_3-way'!S990-'OddsRatio_working_3-way'!R990^2/3</f>
        <v>#VALUE!</v>
      </c>
      <c r="V990" s="11" t="e">
        <f>'OddsRatio_working_3-way'!S990*'OddsRatio_working_3-way'!R990/3-2*'OddsRatio_working_3-way'!R990^3/27-'OddsRatio_working_3-way'!T990</f>
        <v>#VALUE!</v>
      </c>
      <c r="W990" s="11" t="e">
        <f>'OddsRatio_working_3-way'!V990^2+4*'OddsRatio_working_3-way'!U990^3/27</f>
        <v>#VALUE!</v>
      </c>
      <c r="X990" s="11" t="e">
        <f>IF('OddsRatio_working_3-way'!W990&gt;0,IF(ABS('OddsRatio_working_3-way'!V990+SQRT('OddsRatio_working_3-way'!W990))/2&gt;0,ABS('OddsRatio_working_3-way'!V990+SQRT('OddsRatio_working_3-way'!W990))/2,ABS('OddsRatio_working_3-way'!V990-SQRT('OddsRatio_working_3-way'!W990))/2),SQRT(-'OddsRatio_working_3-way'!U990^3/27))</f>
        <v>#VALUE!</v>
      </c>
      <c r="Y990" s="11" t="e">
        <f>IF('OddsRatio_working_3-way'!W990&gt;=0,IF('OddsRatio_working_3-way'!V990+SQRT('OddsRatio_working_3-way'!W990)&gt;0,0,PI()),ACOS('OddsRatio_working_3-way'!V990/(2*'OddsRatio_working_3-way'!X990)))</f>
        <v>#VALUE!</v>
      </c>
      <c r="Z990" s="11" t="e">
        <f>'OddsRatio_working_3-way'!X990^(1/3)*COS('OddsRatio_working_3-way'!Y990/3)</f>
        <v>#VALUE!</v>
      </c>
      <c r="AA990" s="11" t="e">
        <f>'OddsRatio_working_3-way'!X990^(1/3)*COS(('OddsRatio_working_3-way'!Y990+2*PI())/3)</f>
        <v>#VALUE!</v>
      </c>
      <c r="AB990" s="11" t="e">
        <f>'OddsRatio_working_3-way'!X990^(1/3)*COS(('OddsRatio_working_3-way'!Y990+4*PI())/3)</f>
        <v>#VALUE!</v>
      </c>
      <c r="AC990" s="11" t="e">
        <f>'OddsRatio_working_3-way'!X990^(1/3)*SIN('OddsRatio_working_3-way'!Y990/3)</f>
        <v>#VALUE!</v>
      </c>
      <c r="AD990" s="11" t="e">
        <f>'OddsRatio_working_3-way'!X990^(1/3)*SIN(('OddsRatio_working_3-way'!Y990+2*PI())/3)</f>
        <v>#VALUE!</v>
      </c>
      <c r="AE990" s="11" t="e">
        <f>'OddsRatio_working_3-way'!X990^(1/3)*SIN(('OddsRatio_working_3-way'!Y990+4*PI())/3)</f>
        <v>#VALUE!</v>
      </c>
      <c r="AF990" s="11" t="e">
        <f>-'OddsRatio_working_3-way'!U990/(3*'OddsRatio_working_3-way'!X990^(1/3))*COS(('OddsRatio_working_3-way'!Y990)/3)</f>
        <v>#VALUE!</v>
      </c>
      <c r="AG990" s="11" t="e">
        <f>-'OddsRatio_working_3-way'!U990/(3*'OddsRatio_working_3-way'!X990^(1/3))*COS(('OddsRatio_working_3-way'!Y990+2*PI())/3)</f>
        <v>#VALUE!</v>
      </c>
      <c r="AH990" s="11" t="e">
        <f>-'OddsRatio_working_3-way'!U990/(3*'OddsRatio_working_3-way'!X990^(1/3))*COS(('OddsRatio_working_3-way'!Y990+4*PI())/3)</f>
        <v>#VALUE!</v>
      </c>
      <c r="AI990" s="11" t="e">
        <f>'OddsRatio_working_3-way'!U990/(3*'OddsRatio_working_3-way'!X990^(1/3))*SIN(('OddsRatio_working_3-way'!Y990)/3)</f>
        <v>#VALUE!</v>
      </c>
      <c r="AJ990" s="11" t="e">
        <f>'OddsRatio_working_3-way'!U990/(3*'OddsRatio_working_3-way'!X990^(1/3))*SIN(('OddsRatio_working_3-way'!Y990+2*PI())/3)</f>
        <v>#VALUE!</v>
      </c>
      <c r="AK990" s="11" t="e">
        <f>'OddsRatio_working_3-way'!U990/(3*'OddsRatio_working_3-way'!X990^(1/3))*SIN(('OddsRatio_working_3-way'!Y990+4*PI())/3)</f>
        <v>#VALUE!</v>
      </c>
      <c r="AL990" s="11" t="e">
        <f>'OddsRatio_working_3-way'!Z990+'OddsRatio_working_3-way'!AF990</f>
        <v>#VALUE!</v>
      </c>
      <c r="AM990" s="11" t="e">
        <f>'OddsRatio_working_3-way'!AA990+'OddsRatio_working_3-way'!AG990</f>
        <v>#VALUE!</v>
      </c>
      <c r="AN990" s="11" t="e">
        <f>'OddsRatio_working_3-way'!AB990+'OddsRatio_working_3-way'!AH990</f>
        <v>#VALUE!</v>
      </c>
      <c r="AO990" s="11" t="e">
        <f>'OddsRatio_working_3-way'!AC990+'OddsRatio_working_3-way'!AI990</f>
        <v>#VALUE!</v>
      </c>
      <c r="AP990" s="11" t="e">
        <f>'OddsRatio_working_3-way'!AD990+'OddsRatio_working_3-way'!AJ990</f>
        <v>#VALUE!</v>
      </c>
      <c r="AQ990" s="11" t="e">
        <f>'OddsRatio_working_3-way'!AE990+'OddsRatio_working_3-way'!AK990</f>
        <v>#VALUE!</v>
      </c>
      <c r="AR990" s="10" t="str">
        <f>IF(A990="","",IF(('OddsRatio_working_3-way'!X990=0),IF(Q990&gt;0,-Q990^(1/3),(-Q990)^(1/3)),'OddsRatio_working_3-way'!AL990-'OddsRatio_working_3-way'!R990/3))</f>
        <v/>
      </c>
      <c r="AS990" s="11" t="e">
        <f>IF(('OddsRatio_working_3-way'!X990=0),IF(Q990&gt;0,-Q990^(1/3),(-Q990)^(1/3)),'OddsRatio_working_3-way'!AM990-'OddsRatio_working_3-way'!R990/3)</f>
        <v>#VALUE!</v>
      </c>
      <c r="AT990" s="11" t="e">
        <f>IF(('OddsRatio_working_3-way'!X990=0),IF(Q990&gt;0,-Q990^(1/3),(-Q990)^(1/3)),'OddsRatio_working_3-way'!AN990-'OddsRatio_working_3-way'!R990/3)</f>
        <v>#VALUE!</v>
      </c>
      <c r="AU990" s="11" t="e">
        <f>IF(('OddsRatio_working_3-way'!X990=0),0,'OddsRatio_working_3-way'!AO990)</f>
        <v>#VALUE!</v>
      </c>
      <c r="AV990" s="11" t="e">
        <f>IF(('OddsRatio_working_3-way'!X990=0),0,'OddsRatio_working_3-way'!AP990)</f>
        <v>#VALUE!</v>
      </c>
      <c r="AW990" s="11" t="e">
        <f>IF(('OddsRatio_working_3-way'!X990=0),0,'OddsRatio_working_3-way'!AQ990)</f>
        <v>#VALUE!</v>
      </c>
    </row>
    <row r="991" spans="1:4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9" t="e">
        <f t="shared" si="208"/>
        <v>#VALUE!</v>
      </c>
      <c r="E991" s="9" t="e">
        <f t="shared" si="209"/>
        <v>#VALUE!</v>
      </c>
      <c r="F991" s="9" t="e">
        <f t="shared" si="210"/>
        <v>#VALUE!</v>
      </c>
      <c r="G991" s="9" t="str">
        <f t="shared" si="211"/>
        <v/>
      </c>
      <c r="H991" s="9" t="str">
        <f t="shared" si="212"/>
        <v/>
      </c>
      <c r="I991" s="9" t="str">
        <f t="shared" si="213"/>
        <v/>
      </c>
      <c r="J991" s="9" t="str">
        <f t="shared" si="214"/>
        <v/>
      </c>
      <c r="K991" s="11" t="e">
        <f t="shared" si="215"/>
        <v>#VALUE!</v>
      </c>
      <c r="L991" s="11" t="e">
        <f t="shared" si="216"/>
        <v>#VALUE!</v>
      </c>
      <c r="M991" s="11" t="e">
        <f t="shared" si="217"/>
        <v>#VALUE!</v>
      </c>
      <c r="N991" s="11" t="e">
        <f>'OddsRatio_working_3-way'!K991+'OddsRatio_working_3-way'!L991+'OddsRatio_working_3-way'!M991-('OddsRatio_working_3-way'!K991*'OddsRatio_working_3-way'!L991)-('OddsRatio_working_3-way'!K991*'OddsRatio_working_3-way'!M991)-('OddsRatio_working_3-way'!L991*'OddsRatio_working_3-way'!M991)+('OddsRatio_working_3-way'!K991*'OddsRatio_working_3-way'!L991*'OddsRatio_working_3-way'!M991)-1</f>
        <v>#VALUE!</v>
      </c>
      <c r="O991" s="11">
        <f>0</f>
        <v>0</v>
      </c>
      <c r="P991" s="11" t="e">
        <f>('OddsRatio_working_3-way'!K991*'OddsRatio_working_3-way'!L991)+('OddsRatio_working_3-way'!K991*'OddsRatio_working_3-way'!M991)+('OddsRatio_working_3-way'!L991*'OddsRatio_working_3-way'!M991)-(3*'OddsRatio_working_3-way'!K991*'OddsRatio_working_3-way'!L991*'OddsRatio_working_3-way'!M991)</f>
        <v>#VALUE!</v>
      </c>
      <c r="Q991" s="11" t="e">
        <f>2*'OddsRatio_working_3-way'!K991*'OddsRatio_working_3-way'!L991*'OddsRatio_working_3-way'!M991</f>
        <v>#VALUE!</v>
      </c>
      <c r="R991" s="11" t="e">
        <f t="shared" si="218"/>
        <v>#VALUE!</v>
      </c>
      <c r="S991" s="11" t="e">
        <f t="shared" si="219"/>
        <v>#VALUE!</v>
      </c>
      <c r="T991" s="11" t="e">
        <f t="shared" si="220"/>
        <v>#VALUE!</v>
      </c>
      <c r="U991" s="11" t="e">
        <f>'OddsRatio_working_3-way'!S991-'OddsRatio_working_3-way'!R991^2/3</f>
        <v>#VALUE!</v>
      </c>
      <c r="V991" s="11" t="e">
        <f>'OddsRatio_working_3-way'!S991*'OddsRatio_working_3-way'!R991/3-2*'OddsRatio_working_3-way'!R991^3/27-'OddsRatio_working_3-way'!T991</f>
        <v>#VALUE!</v>
      </c>
      <c r="W991" s="11" t="e">
        <f>'OddsRatio_working_3-way'!V991^2+4*'OddsRatio_working_3-way'!U991^3/27</f>
        <v>#VALUE!</v>
      </c>
      <c r="X991" s="11" t="e">
        <f>IF('OddsRatio_working_3-way'!W991&gt;0,IF(ABS('OddsRatio_working_3-way'!V991+SQRT('OddsRatio_working_3-way'!W991))/2&gt;0,ABS('OddsRatio_working_3-way'!V991+SQRT('OddsRatio_working_3-way'!W991))/2,ABS('OddsRatio_working_3-way'!V991-SQRT('OddsRatio_working_3-way'!W991))/2),SQRT(-'OddsRatio_working_3-way'!U991^3/27))</f>
        <v>#VALUE!</v>
      </c>
      <c r="Y991" s="11" t="e">
        <f>IF('OddsRatio_working_3-way'!W991&gt;=0,IF('OddsRatio_working_3-way'!V991+SQRT('OddsRatio_working_3-way'!W991)&gt;0,0,PI()),ACOS('OddsRatio_working_3-way'!V991/(2*'OddsRatio_working_3-way'!X991)))</f>
        <v>#VALUE!</v>
      </c>
      <c r="Z991" s="11" t="e">
        <f>'OddsRatio_working_3-way'!X991^(1/3)*COS('OddsRatio_working_3-way'!Y991/3)</f>
        <v>#VALUE!</v>
      </c>
      <c r="AA991" s="11" t="e">
        <f>'OddsRatio_working_3-way'!X991^(1/3)*COS(('OddsRatio_working_3-way'!Y991+2*PI())/3)</f>
        <v>#VALUE!</v>
      </c>
      <c r="AB991" s="11" t="e">
        <f>'OddsRatio_working_3-way'!X991^(1/3)*COS(('OddsRatio_working_3-way'!Y991+4*PI())/3)</f>
        <v>#VALUE!</v>
      </c>
      <c r="AC991" s="11" t="e">
        <f>'OddsRatio_working_3-way'!X991^(1/3)*SIN('OddsRatio_working_3-way'!Y991/3)</f>
        <v>#VALUE!</v>
      </c>
      <c r="AD991" s="11" t="e">
        <f>'OddsRatio_working_3-way'!X991^(1/3)*SIN(('OddsRatio_working_3-way'!Y991+2*PI())/3)</f>
        <v>#VALUE!</v>
      </c>
      <c r="AE991" s="11" t="e">
        <f>'OddsRatio_working_3-way'!X991^(1/3)*SIN(('OddsRatio_working_3-way'!Y991+4*PI())/3)</f>
        <v>#VALUE!</v>
      </c>
      <c r="AF991" s="11" t="e">
        <f>-'OddsRatio_working_3-way'!U991/(3*'OddsRatio_working_3-way'!X991^(1/3))*COS(('OddsRatio_working_3-way'!Y991)/3)</f>
        <v>#VALUE!</v>
      </c>
      <c r="AG991" s="11" t="e">
        <f>-'OddsRatio_working_3-way'!U991/(3*'OddsRatio_working_3-way'!X991^(1/3))*COS(('OddsRatio_working_3-way'!Y991+2*PI())/3)</f>
        <v>#VALUE!</v>
      </c>
      <c r="AH991" s="11" t="e">
        <f>-'OddsRatio_working_3-way'!U991/(3*'OddsRatio_working_3-way'!X991^(1/3))*COS(('OddsRatio_working_3-way'!Y991+4*PI())/3)</f>
        <v>#VALUE!</v>
      </c>
      <c r="AI991" s="11" t="e">
        <f>'OddsRatio_working_3-way'!U991/(3*'OddsRatio_working_3-way'!X991^(1/3))*SIN(('OddsRatio_working_3-way'!Y991)/3)</f>
        <v>#VALUE!</v>
      </c>
      <c r="AJ991" s="11" t="e">
        <f>'OddsRatio_working_3-way'!U991/(3*'OddsRatio_working_3-way'!X991^(1/3))*SIN(('OddsRatio_working_3-way'!Y991+2*PI())/3)</f>
        <v>#VALUE!</v>
      </c>
      <c r="AK991" s="11" t="e">
        <f>'OddsRatio_working_3-way'!U991/(3*'OddsRatio_working_3-way'!X991^(1/3))*SIN(('OddsRatio_working_3-way'!Y991+4*PI())/3)</f>
        <v>#VALUE!</v>
      </c>
      <c r="AL991" s="11" t="e">
        <f>'OddsRatio_working_3-way'!Z991+'OddsRatio_working_3-way'!AF991</f>
        <v>#VALUE!</v>
      </c>
      <c r="AM991" s="11" t="e">
        <f>'OddsRatio_working_3-way'!AA991+'OddsRatio_working_3-way'!AG991</f>
        <v>#VALUE!</v>
      </c>
      <c r="AN991" s="11" t="e">
        <f>'OddsRatio_working_3-way'!AB991+'OddsRatio_working_3-way'!AH991</f>
        <v>#VALUE!</v>
      </c>
      <c r="AO991" s="11" t="e">
        <f>'OddsRatio_working_3-way'!AC991+'OddsRatio_working_3-way'!AI991</f>
        <v>#VALUE!</v>
      </c>
      <c r="AP991" s="11" t="e">
        <f>'OddsRatio_working_3-way'!AD991+'OddsRatio_working_3-way'!AJ991</f>
        <v>#VALUE!</v>
      </c>
      <c r="AQ991" s="11" t="e">
        <f>'OddsRatio_working_3-way'!AE991+'OddsRatio_working_3-way'!AK991</f>
        <v>#VALUE!</v>
      </c>
      <c r="AR991" s="10" t="str">
        <f>IF(A991="","",IF(('OddsRatio_working_3-way'!X991=0),IF(Q991&gt;0,-Q991^(1/3),(-Q991)^(1/3)),'OddsRatio_working_3-way'!AL991-'OddsRatio_working_3-way'!R991/3))</f>
        <v/>
      </c>
      <c r="AS991" s="11" t="e">
        <f>IF(('OddsRatio_working_3-way'!X991=0),IF(Q991&gt;0,-Q991^(1/3),(-Q991)^(1/3)),'OddsRatio_working_3-way'!AM991-'OddsRatio_working_3-way'!R991/3)</f>
        <v>#VALUE!</v>
      </c>
      <c r="AT991" s="11" t="e">
        <f>IF(('OddsRatio_working_3-way'!X991=0),IF(Q991&gt;0,-Q991^(1/3),(-Q991)^(1/3)),'OddsRatio_working_3-way'!AN991-'OddsRatio_working_3-way'!R991/3)</f>
        <v>#VALUE!</v>
      </c>
      <c r="AU991" s="11" t="e">
        <f>IF(('OddsRatio_working_3-way'!X991=0),0,'OddsRatio_working_3-way'!AO991)</f>
        <v>#VALUE!</v>
      </c>
      <c r="AV991" s="11" t="e">
        <f>IF(('OddsRatio_working_3-way'!X991=0),0,'OddsRatio_working_3-way'!AP991)</f>
        <v>#VALUE!</v>
      </c>
      <c r="AW991" s="11" t="e">
        <f>IF(('OddsRatio_working_3-way'!X991=0),0,'OddsRatio_working_3-way'!AQ991)</f>
        <v>#VALUE!</v>
      </c>
    </row>
    <row r="992" spans="1:4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9" t="e">
        <f t="shared" si="208"/>
        <v>#VALUE!</v>
      </c>
      <c r="E992" s="9" t="e">
        <f t="shared" si="209"/>
        <v>#VALUE!</v>
      </c>
      <c r="F992" s="9" t="e">
        <f t="shared" si="210"/>
        <v>#VALUE!</v>
      </c>
      <c r="G992" s="9" t="str">
        <f t="shared" si="211"/>
        <v/>
      </c>
      <c r="H992" s="9" t="str">
        <f t="shared" si="212"/>
        <v/>
      </c>
      <c r="I992" s="9" t="str">
        <f t="shared" si="213"/>
        <v/>
      </c>
      <c r="J992" s="9" t="str">
        <f t="shared" si="214"/>
        <v/>
      </c>
      <c r="K992" s="11" t="e">
        <f t="shared" si="215"/>
        <v>#VALUE!</v>
      </c>
      <c r="L992" s="11" t="e">
        <f t="shared" si="216"/>
        <v>#VALUE!</v>
      </c>
      <c r="M992" s="11" t="e">
        <f t="shared" si="217"/>
        <v>#VALUE!</v>
      </c>
      <c r="N992" s="11" t="e">
        <f>'OddsRatio_working_3-way'!K992+'OddsRatio_working_3-way'!L992+'OddsRatio_working_3-way'!M992-('OddsRatio_working_3-way'!K992*'OddsRatio_working_3-way'!L992)-('OddsRatio_working_3-way'!K992*'OddsRatio_working_3-way'!M992)-('OddsRatio_working_3-way'!L992*'OddsRatio_working_3-way'!M992)+('OddsRatio_working_3-way'!K992*'OddsRatio_working_3-way'!L992*'OddsRatio_working_3-way'!M992)-1</f>
        <v>#VALUE!</v>
      </c>
      <c r="O992" s="11">
        <f>0</f>
        <v>0</v>
      </c>
      <c r="P992" s="11" t="e">
        <f>('OddsRatio_working_3-way'!K992*'OddsRatio_working_3-way'!L992)+('OddsRatio_working_3-way'!K992*'OddsRatio_working_3-way'!M992)+('OddsRatio_working_3-way'!L992*'OddsRatio_working_3-way'!M992)-(3*'OddsRatio_working_3-way'!K992*'OddsRatio_working_3-way'!L992*'OddsRatio_working_3-way'!M992)</f>
        <v>#VALUE!</v>
      </c>
      <c r="Q992" s="11" t="e">
        <f>2*'OddsRatio_working_3-way'!K992*'OddsRatio_working_3-way'!L992*'OddsRatio_working_3-way'!M992</f>
        <v>#VALUE!</v>
      </c>
      <c r="R992" s="11" t="e">
        <f t="shared" si="218"/>
        <v>#VALUE!</v>
      </c>
      <c r="S992" s="11" t="e">
        <f t="shared" si="219"/>
        <v>#VALUE!</v>
      </c>
      <c r="T992" s="11" t="e">
        <f t="shared" si="220"/>
        <v>#VALUE!</v>
      </c>
      <c r="U992" s="11" t="e">
        <f>'OddsRatio_working_3-way'!S992-'OddsRatio_working_3-way'!R992^2/3</f>
        <v>#VALUE!</v>
      </c>
      <c r="V992" s="11" t="e">
        <f>'OddsRatio_working_3-way'!S992*'OddsRatio_working_3-way'!R992/3-2*'OddsRatio_working_3-way'!R992^3/27-'OddsRatio_working_3-way'!T992</f>
        <v>#VALUE!</v>
      </c>
      <c r="W992" s="11" t="e">
        <f>'OddsRatio_working_3-way'!V992^2+4*'OddsRatio_working_3-way'!U992^3/27</f>
        <v>#VALUE!</v>
      </c>
      <c r="X992" s="11" t="e">
        <f>IF('OddsRatio_working_3-way'!W992&gt;0,IF(ABS('OddsRatio_working_3-way'!V992+SQRT('OddsRatio_working_3-way'!W992))/2&gt;0,ABS('OddsRatio_working_3-way'!V992+SQRT('OddsRatio_working_3-way'!W992))/2,ABS('OddsRatio_working_3-way'!V992-SQRT('OddsRatio_working_3-way'!W992))/2),SQRT(-'OddsRatio_working_3-way'!U992^3/27))</f>
        <v>#VALUE!</v>
      </c>
      <c r="Y992" s="11" t="e">
        <f>IF('OddsRatio_working_3-way'!W992&gt;=0,IF('OddsRatio_working_3-way'!V992+SQRT('OddsRatio_working_3-way'!W992)&gt;0,0,PI()),ACOS('OddsRatio_working_3-way'!V992/(2*'OddsRatio_working_3-way'!X992)))</f>
        <v>#VALUE!</v>
      </c>
      <c r="Z992" s="11" t="e">
        <f>'OddsRatio_working_3-way'!X992^(1/3)*COS('OddsRatio_working_3-way'!Y992/3)</f>
        <v>#VALUE!</v>
      </c>
      <c r="AA992" s="11" t="e">
        <f>'OddsRatio_working_3-way'!X992^(1/3)*COS(('OddsRatio_working_3-way'!Y992+2*PI())/3)</f>
        <v>#VALUE!</v>
      </c>
      <c r="AB992" s="11" t="e">
        <f>'OddsRatio_working_3-way'!X992^(1/3)*COS(('OddsRatio_working_3-way'!Y992+4*PI())/3)</f>
        <v>#VALUE!</v>
      </c>
      <c r="AC992" s="11" t="e">
        <f>'OddsRatio_working_3-way'!X992^(1/3)*SIN('OddsRatio_working_3-way'!Y992/3)</f>
        <v>#VALUE!</v>
      </c>
      <c r="AD992" s="11" t="e">
        <f>'OddsRatio_working_3-way'!X992^(1/3)*SIN(('OddsRatio_working_3-way'!Y992+2*PI())/3)</f>
        <v>#VALUE!</v>
      </c>
      <c r="AE992" s="11" t="e">
        <f>'OddsRatio_working_3-way'!X992^(1/3)*SIN(('OddsRatio_working_3-way'!Y992+4*PI())/3)</f>
        <v>#VALUE!</v>
      </c>
      <c r="AF992" s="11" t="e">
        <f>-'OddsRatio_working_3-way'!U992/(3*'OddsRatio_working_3-way'!X992^(1/3))*COS(('OddsRatio_working_3-way'!Y992)/3)</f>
        <v>#VALUE!</v>
      </c>
      <c r="AG992" s="11" t="e">
        <f>-'OddsRatio_working_3-way'!U992/(3*'OddsRatio_working_3-way'!X992^(1/3))*COS(('OddsRatio_working_3-way'!Y992+2*PI())/3)</f>
        <v>#VALUE!</v>
      </c>
      <c r="AH992" s="11" t="e">
        <f>-'OddsRatio_working_3-way'!U992/(3*'OddsRatio_working_3-way'!X992^(1/3))*COS(('OddsRatio_working_3-way'!Y992+4*PI())/3)</f>
        <v>#VALUE!</v>
      </c>
      <c r="AI992" s="11" t="e">
        <f>'OddsRatio_working_3-way'!U992/(3*'OddsRatio_working_3-way'!X992^(1/3))*SIN(('OddsRatio_working_3-way'!Y992)/3)</f>
        <v>#VALUE!</v>
      </c>
      <c r="AJ992" s="11" t="e">
        <f>'OddsRatio_working_3-way'!U992/(3*'OddsRatio_working_3-way'!X992^(1/3))*SIN(('OddsRatio_working_3-way'!Y992+2*PI())/3)</f>
        <v>#VALUE!</v>
      </c>
      <c r="AK992" s="11" t="e">
        <f>'OddsRatio_working_3-way'!U992/(3*'OddsRatio_working_3-way'!X992^(1/3))*SIN(('OddsRatio_working_3-way'!Y992+4*PI())/3)</f>
        <v>#VALUE!</v>
      </c>
      <c r="AL992" s="11" t="e">
        <f>'OddsRatio_working_3-way'!Z992+'OddsRatio_working_3-way'!AF992</f>
        <v>#VALUE!</v>
      </c>
      <c r="AM992" s="11" t="e">
        <f>'OddsRatio_working_3-way'!AA992+'OddsRatio_working_3-way'!AG992</f>
        <v>#VALUE!</v>
      </c>
      <c r="AN992" s="11" t="e">
        <f>'OddsRatio_working_3-way'!AB992+'OddsRatio_working_3-way'!AH992</f>
        <v>#VALUE!</v>
      </c>
      <c r="AO992" s="11" t="e">
        <f>'OddsRatio_working_3-way'!AC992+'OddsRatio_working_3-way'!AI992</f>
        <v>#VALUE!</v>
      </c>
      <c r="AP992" s="11" t="e">
        <f>'OddsRatio_working_3-way'!AD992+'OddsRatio_working_3-way'!AJ992</f>
        <v>#VALUE!</v>
      </c>
      <c r="AQ992" s="11" t="e">
        <f>'OddsRatio_working_3-way'!AE992+'OddsRatio_working_3-way'!AK992</f>
        <v>#VALUE!</v>
      </c>
      <c r="AR992" s="10" t="str">
        <f>IF(A992="","",IF(('OddsRatio_working_3-way'!X992=0),IF(Q992&gt;0,-Q992^(1/3),(-Q992)^(1/3)),'OddsRatio_working_3-way'!AL992-'OddsRatio_working_3-way'!R992/3))</f>
        <v/>
      </c>
      <c r="AS992" s="11" t="e">
        <f>IF(('OddsRatio_working_3-way'!X992=0),IF(Q992&gt;0,-Q992^(1/3),(-Q992)^(1/3)),'OddsRatio_working_3-way'!AM992-'OddsRatio_working_3-way'!R992/3)</f>
        <v>#VALUE!</v>
      </c>
      <c r="AT992" s="11" t="e">
        <f>IF(('OddsRatio_working_3-way'!X992=0),IF(Q992&gt;0,-Q992^(1/3),(-Q992)^(1/3)),'OddsRatio_working_3-way'!AN992-'OddsRatio_working_3-way'!R992/3)</f>
        <v>#VALUE!</v>
      </c>
      <c r="AU992" s="11" t="e">
        <f>IF(('OddsRatio_working_3-way'!X992=0),0,'OddsRatio_working_3-way'!AO992)</f>
        <v>#VALUE!</v>
      </c>
      <c r="AV992" s="11" t="e">
        <f>IF(('OddsRatio_working_3-way'!X992=0),0,'OddsRatio_working_3-way'!AP992)</f>
        <v>#VALUE!</v>
      </c>
      <c r="AW992" s="11" t="e">
        <f>IF(('OddsRatio_working_3-way'!X992=0),0,'OddsRatio_working_3-way'!AQ992)</f>
        <v>#VALUE!</v>
      </c>
    </row>
    <row r="993" spans="1:4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9" t="e">
        <f t="shared" si="208"/>
        <v>#VALUE!</v>
      </c>
      <c r="E993" s="9" t="e">
        <f t="shared" si="209"/>
        <v>#VALUE!</v>
      </c>
      <c r="F993" s="9" t="e">
        <f t="shared" si="210"/>
        <v>#VALUE!</v>
      </c>
      <c r="G993" s="9" t="str">
        <f t="shared" si="211"/>
        <v/>
      </c>
      <c r="H993" s="9" t="str">
        <f t="shared" si="212"/>
        <v/>
      </c>
      <c r="I993" s="9" t="str">
        <f t="shared" si="213"/>
        <v/>
      </c>
      <c r="J993" s="9" t="str">
        <f t="shared" si="214"/>
        <v/>
      </c>
      <c r="K993" s="11" t="e">
        <f t="shared" si="215"/>
        <v>#VALUE!</v>
      </c>
      <c r="L993" s="11" t="e">
        <f t="shared" si="216"/>
        <v>#VALUE!</v>
      </c>
      <c r="M993" s="11" t="e">
        <f t="shared" si="217"/>
        <v>#VALUE!</v>
      </c>
      <c r="N993" s="11" t="e">
        <f>'OddsRatio_working_3-way'!K993+'OddsRatio_working_3-way'!L993+'OddsRatio_working_3-way'!M993-('OddsRatio_working_3-way'!K993*'OddsRatio_working_3-way'!L993)-('OddsRatio_working_3-way'!K993*'OddsRatio_working_3-way'!M993)-('OddsRatio_working_3-way'!L993*'OddsRatio_working_3-way'!M993)+('OddsRatio_working_3-way'!K993*'OddsRatio_working_3-way'!L993*'OddsRatio_working_3-way'!M993)-1</f>
        <v>#VALUE!</v>
      </c>
      <c r="O993" s="11">
        <f>0</f>
        <v>0</v>
      </c>
      <c r="P993" s="11" t="e">
        <f>('OddsRatio_working_3-way'!K993*'OddsRatio_working_3-way'!L993)+('OddsRatio_working_3-way'!K993*'OddsRatio_working_3-way'!M993)+('OddsRatio_working_3-way'!L993*'OddsRatio_working_3-way'!M993)-(3*'OddsRatio_working_3-way'!K993*'OddsRatio_working_3-way'!L993*'OddsRatio_working_3-way'!M993)</f>
        <v>#VALUE!</v>
      </c>
      <c r="Q993" s="11" t="e">
        <f>2*'OddsRatio_working_3-way'!K993*'OddsRatio_working_3-way'!L993*'OddsRatio_working_3-way'!M993</f>
        <v>#VALUE!</v>
      </c>
      <c r="R993" s="11" t="e">
        <f t="shared" si="218"/>
        <v>#VALUE!</v>
      </c>
      <c r="S993" s="11" t="e">
        <f t="shared" si="219"/>
        <v>#VALUE!</v>
      </c>
      <c r="T993" s="11" t="e">
        <f t="shared" si="220"/>
        <v>#VALUE!</v>
      </c>
      <c r="U993" s="11" t="e">
        <f>'OddsRatio_working_3-way'!S993-'OddsRatio_working_3-way'!R993^2/3</f>
        <v>#VALUE!</v>
      </c>
      <c r="V993" s="11" t="e">
        <f>'OddsRatio_working_3-way'!S993*'OddsRatio_working_3-way'!R993/3-2*'OddsRatio_working_3-way'!R993^3/27-'OddsRatio_working_3-way'!T993</f>
        <v>#VALUE!</v>
      </c>
      <c r="W993" s="11" t="e">
        <f>'OddsRatio_working_3-way'!V993^2+4*'OddsRatio_working_3-way'!U993^3/27</f>
        <v>#VALUE!</v>
      </c>
      <c r="X993" s="11" t="e">
        <f>IF('OddsRatio_working_3-way'!W993&gt;0,IF(ABS('OddsRatio_working_3-way'!V993+SQRT('OddsRatio_working_3-way'!W993))/2&gt;0,ABS('OddsRatio_working_3-way'!V993+SQRT('OddsRatio_working_3-way'!W993))/2,ABS('OddsRatio_working_3-way'!V993-SQRT('OddsRatio_working_3-way'!W993))/2),SQRT(-'OddsRatio_working_3-way'!U993^3/27))</f>
        <v>#VALUE!</v>
      </c>
      <c r="Y993" s="11" t="e">
        <f>IF('OddsRatio_working_3-way'!W993&gt;=0,IF('OddsRatio_working_3-way'!V993+SQRT('OddsRatio_working_3-way'!W993)&gt;0,0,PI()),ACOS('OddsRatio_working_3-way'!V993/(2*'OddsRatio_working_3-way'!X993)))</f>
        <v>#VALUE!</v>
      </c>
      <c r="Z993" s="11" t="e">
        <f>'OddsRatio_working_3-way'!X993^(1/3)*COS('OddsRatio_working_3-way'!Y993/3)</f>
        <v>#VALUE!</v>
      </c>
      <c r="AA993" s="11" t="e">
        <f>'OddsRatio_working_3-way'!X993^(1/3)*COS(('OddsRatio_working_3-way'!Y993+2*PI())/3)</f>
        <v>#VALUE!</v>
      </c>
      <c r="AB993" s="11" t="e">
        <f>'OddsRatio_working_3-way'!X993^(1/3)*COS(('OddsRatio_working_3-way'!Y993+4*PI())/3)</f>
        <v>#VALUE!</v>
      </c>
      <c r="AC993" s="11" t="e">
        <f>'OddsRatio_working_3-way'!X993^(1/3)*SIN('OddsRatio_working_3-way'!Y993/3)</f>
        <v>#VALUE!</v>
      </c>
      <c r="AD993" s="11" t="e">
        <f>'OddsRatio_working_3-way'!X993^(1/3)*SIN(('OddsRatio_working_3-way'!Y993+2*PI())/3)</f>
        <v>#VALUE!</v>
      </c>
      <c r="AE993" s="11" t="e">
        <f>'OddsRatio_working_3-way'!X993^(1/3)*SIN(('OddsRatio_working_3-way'!Y993+4*PI())/3)</f>
        <v>#VALUE!</v>
      </c>
      <c r="AF993" s="11" t="e">
        <f>-'OddsRatio_working_3-way'!U993/(3*'OddsRatio_working_3-way'!X993^(1/3))*COS(('OddsRatio_working_3-way'!Y993)/3)</f>
        <v>#VALUE!</v>
      </c>
      <c r="AG993" s="11" t="e">
        <f>-'OddsRatio_working_3-way'!U993/(3*'OddsRatio_working_3-way'!X993^(1/3))*COS(('OddsRatio_working_3-way'!Y993+2*PI())/3)</f>
        <v>#VALUE!</v>
      </c>
      <c r="AH993" s="11" t="e">
        <f>-'OddsRatio_working_3-way'!U993/(3*'OddsRatio_working_3-way'!X993^(1/3))*COS(('OddsRatio_working_3-way'!Y993+4*PI())/3)</f>
        <v>#VALUE!</v>
      </c>
      <c r="AI993" s="11" t="e">
        <f>'OddsRatio_working_3-way'!U993/(3*'OddsRatio_working_3-way'!X993^(1/3))*SIN(('OddsRatio_working_3-way'!Y993)/3)</f>
        <v>#VALUE!</v>
      </c>
      <c r="AJ993" s="11" t="e">
        <f>'OddsRatio_working_3-way'!U993/(3*'OddsRatio_working_3-way'!X993^(1/3))*SIN(('OddsRatio_working_3-way'!Y993+2*PI())/3)</f>
        <v>#VALUE!</v>
      </c>
      <c r="AK993" s="11" t="e">
        <f>'OddsRatio_working_3-way'!U993/(3*'OddsRatio_working_3-way'!X993^(1/3))*SIN(('OddsRatio_working_3-way'!Y993+4*PI())/3)</f>
        <v>#VALUE!</v>
      </c>
      <c r="AL993" s="11" t="e">
        <f>'OddsRatio_working_3-way'!Z993+'OddsRatio_working_3-way'!AF993</f>
        <v>#VALUE!</v>
      </c>
      <c r="AM993" s="11" t="e">
        <f>'OddsRatio_working_3-way'!AA993+'OddsRatio_working_3-way'!AG993</f>
        <v>#VALUE!</v>
      </c>
      <c r="AN993" s="11" t="e">
        <f>'OddsRatio_working_3-way'!AB993+'OddsRatio_working_3-way'!AH993</f>
        <v>#VALUE!</v>
      </c>
      <c r="AO993" s="11" t="e">
        <f>'OddsRatio_working_3-way'!AC993+'OddsRatio_working_3-way'!AI993</f>
        <v>#VALUE!</v>
      </c>
      <c r="AP993" s="11" t="e">
        <f>'OddsRatio_working_3-way'!AD993+'OddsRatio_working_3-way'!AJ993</f>
        <v>#VALUE!</v>
      </c>
      <c r="AQ993" s="11" t="e">
        <f>'OddsRatio_working_3-way'!AE993+'OddsRatio_working_3-way'!AK993</f>
        <v>#VALUE!</v>
      </c>
      <c r="AR993" s="10" t="str">
        <f>IF(A993="","",IF(('OddsRatio_working_3-way'!X993=0),IF(Q993&gt;0,-Q993^(1/3),(-Q993)^(1/3)),'OddsRatio_working_3-way'!AL993-'OddsRatio_working_3-way'!R993/3))</f>
        <v/>
      </c>
      <c r="AS993" s="11" t="e">
        <f>IF(('OddsRatio_working_3-way'!X993=0),IF(Q993&gt;0,-Q993^(1/3),(-Q993)^(1/3)),'OddsRatio_working_3-way'!AM993-'OddsRatio_working_3-way'!R993/3)</f>
        <v>#VALUE!</v>
      </c>
      <c r="AT993" s="11" t="e">
        <f>IF(('OddsRatio_working_3-way'!X993=0),IF(Q993&gt;0,-Q993^(1/3),(-Q993)^(1/3)),'OddsRatio_working_3-way'!AN993-'OddsRatio_working_3-way'!R993/3)</f>
        <v>#VALUE!</v>
      </c>
      <c r="AU993" s="11" t="e">
        <f>IF(('OddsRatio_working_3-way'!X993=0),0,'OddsRatio_working_3-way'!AO993)</f>
        <v>#VALUE!</v>
      </c>
      <c r="AV993" s="11" t="e">
        <f>IF(('OddsRatio_working_3-way'!X993=0),0,'OddsRatio_working_3-way'!AP993)</f>
        <v>#VALUE!</v>
      </c>
      <c r="AW993" s="11" t="e">
        <f>IF(('OddsRatio_working_3-way'!X993=0),0,'OddsRatio_working_3-way'!AQ993)</f>
        <v>#VALUE!</v>
      </c>
    </row>
    <row r="994" spans="1:4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9" t="e">
        <f t="shared" si="208"/>
        <v>#VALUE!</v>
      </c>
      <c r="E994" s="9" t="e">
        <f t="shared" si="209"/>
        <v>#VALUE!</v>
      </c>
      <c r="F994" s="9" t="e">
        <f t="shared" si="210"/>
        <v>#VALUE!</v>
      </c>
      <c r="G994" s="9" t="str">
        <f t="shared" si="211"/>
        <v/>
      </c>
      <c r="H994" s="9" t="str">
        <f t="shared" si="212"/>
        <v/>
      </c>
      <c r="I994" s="9" t="str">
        <f t="shared" si="213"/>
        <v/>
      </c>
      <c r="J994" s="9" t="str">
        <f t="shared" si="214"/>
        <v/>
      </c>
      <c r="K994" s="11" t="e">
        <f t="shared" si="215"/>
        <v>#VALUE!</v>
      </c>
      <c r="L994" s="11" t="e">
        <f t="shared" si="216"/>
        <v>#VALUE!</v>
      </c>
      <c r="M994" s="11" t="e">
        <f t="shared" si="217"/>
        <v>#VALUE!</v>
      </c>
      <c r="N994" s="11" t="e">
        <f>'OddsRatio_working_3-way'!K994+'OddsRatio_working_3-way'!L994+'OddsRatio_working_3-way'!M994-('OddsRatio_working_3-way'!K994*'OddsRatio_working_3-way'!L994)-('OddsRatio_working_3-way'!K994*'OddsRatio_working_3-way'!M994)-('OddsRatio_working_3-way'!L994*'OddsRatio_working_3-way'!M994)+('OddsRatio_working_3-way'!K994*'OddsRatio_working_3-way'!L994*'OddsRatio_working_3-way'!M994)-1</f>
        <v>#VALUE!</v>
      </c>
      <c r="O994" s="11">
        <f>0</f>
        <v>0</v>
      </c>
      <c r="P994" s="11" t="e">
        <f>('OddsRatio_working_3-way'!K994*'OddsRatio_working_3-way'!L994)+('OddsRatio_working_3-way'!K994*'OddsRatio_working_3-way'!M994)+('OddsRatio_working_3-way'!L994*'OddsRatio_working_3-way'!M994)-(3*'OddsRatio_working_3-way'!K994*'OddsRatio_working_3-way'!L994*'OddsRatio_working_3-way'!M994)</f>
        <v>#VALUE!</v>
      </c>
      <c r="Q994" s="11" t="e">
        <f>2*'OddsRatio_working_3-way'!K994*'OddsRatio_working_3-way'!L994*'OddsRatio_working_3-way'!M994</f>
        <v>#VALUE!</v>
      </c>
      <c r="R994" s="11" t="e">
        <f t="shared" si="218"/>
        <v>#VALUE!</v>
      </c>
      <c r="S994" s="11" t="e">
        <f t="shared" si="219"/>
        <v>#VALUE!</v>
      </c>
      <c r="T994" s="11" t="e">
        <f t="shared" si="220"/>
        <v>#VALUE!</v>
      </c>
      <c r="U994" s="11" t="e">
        <f>'OddsRatio_working_3-way'!S994-'OddsRatio_working_3-way'!R994^2/3</f>
        <v>#VALUE!</v>
      </c>
      <c r="V994" s="11" t="e">
        <f>'OddsRatio_working_3-way'!S994*'OddsRatio_working_3-way'!R994/3-2*'OddsRatio_working_3-way'!R994^3/27-'OddsRatio_working_3-way'!T994</f>
        <v>#VALUE!</v>
      </c>
      <c r="W994" s="11" t="e">
        <f>'OddsRatio_working_3-way'!V994^2+4*'OddsRatio_working_3-way'!U994^3/27</f>
        <v>#VALUE!</v>
      </c>
      <c r="X994" s="11" t="e">
        <f>IF('OddsRatio_working_3-way'!W994&gt;0,IF(ABS('OddsRatio_working_3-way'!V994+SQRT('OddsRatio_working_3-way'!W994))/2&gt;0,ABS('OddsRatio_working_3-way'!V994+SQRT('OddsRatio_working_3-way'!W994))/2,ABS('OddsRatio_working_3-way'!V994-SQRT('OddsRatio_working_3-way'!W994))/2),SQRT(-'OddsRatio_working_3-way'!U994^3/27))</f>
        <v>#VALUE!</v>
      </c>
      <c r="Y994" s="11" t="e">
        <f>IF('OddsRatio_working_3-way'!W994&gt;=0,IF('OddsRatio_working_3-way'!V994+SQRT('OddsRatio_working_3-way'!W994)&gt;0,0,PI()),ACOS('OddsRatio_working_3-way'!V994/(2*'OddsRatio_working_3-way'!X994)))</f>
        <v>#VALUE!</v>
      </c>
      <c r="Z994" s="11" t="e">
        <f>'OddsRatio_working_3-way'!X994^(1/3)*COS('OddsRatio_working_3-way'!Y994/3)</f>
        <v>#VALUE!</v>
      </c>
      <c r="AA994" s="11" t="e">
        <f>'OddsRatio_working_3-way'!X994^(1/3)*COS(('OddsRatio_working_3-way'!Y994+2*PI())/3)</f>
        <v>#VALUE!</v>
      </c>
      <c r="AB994" s="11" t="e">
        <f>'OddsRatio_working_3-way'!X994^(1/3)*COS(('OddsRatio_working_3-way'!Y994+4*PI())/3)</f>
        <v>#VALUE!</v>
      </c>
      <c r="AC994" s="11" t="e">
        <f>'OddsRatio_working_3-way'!X994^(1/3)*SIN('OddsRatio_working_3-way'!Y994/3)</f>
        <v>#VALUE!</v>
      </c>
      <c r="AD994" s="11" t="e">
        <f>'OddsRatio_working_3-way'!X994^(1/3)*SIN(('OddsRatio_working_3-way'!Y994+2*PI())/3)</f>
        <v>#VALUE!</v>
      </c>
      <c r="AE994" s="11" t="e">
        <f>'OddsRatio_working_3-way'!X994^(1/3)*SIN(('OddsRatio_working_3-way'!Y994+4*PI())/3)</f>
        <v>#VALUE!</v>
      </c>
      <c r="AF994" s="11" t="e">
        <f>-'OddsRatio_working_3-way'!U994/(3*'OddsRatio_working_3-way'!X994^(1/3))*COS(('OddsRatio_working_3-way'!Y994)/3)</f>
        <v>#VALUE!</v>
      </c>
      <c r="AG994" s="11" t="e">
        <f>-'OddsRatio_working_3-way'!U994/(3*'OddsRatio_working_3-way'!X994^(1/3))*COS(('OddsRatio_working_3-way'!Y994+2*PI())/3)</f>
        <v>#VALUE!</v>
      </c>
      <c r="AH994" s="11" t="e">
        <f>-'OddsRatio_working_3-way'!U994/(3*'OddsRatio_working_3-way'!X994^(1/3))*COS(('OddsRatio_working_3-way'!Y994+4*PI())/3)</f>
        <v>#VALUE!</v>
      </c>
      <c r="AI994" s="11" t="e">
        <f>'OddsRatio_working_3-way'!U994/(3*'OddsRatio_working_3-way'!X994^(1/3))*SIN(('OddsRatio_working_3-way'!Y994)/3)</f>
        <v>#VALUE!</v>
      </c>
      <c r="AJ994" s="11" t="e">
        <f>'OddsRatio_working_3-way'!U994/(3*'OddsRatio_working_3-way'!X994^(1/3))*SIN(('OddsRatio_working_3-way'!Y994+2*PI())/3)</f>
        <v>#VALUE!</v>
      </c>
      <c r="AK994" s="11" t="e">
        <f>'OddsRatio_working_3-way'!U994/(3*'OddsRatio_working_3-way'!X994^(1/3))*SIN(('OddsRatio_working_3-way'!Y994+4*PI())/3)</f>
        <v>#VALUE!</v>
      </c>
      <c r="AL994" s="11" t="e">
        <f>'OddsRatio_working_3-way'!Z994+'OddsRatio_working_3-way'!AF994</f>
        <v>#VALUE!</v>
      </c>
      <c r="AM994" s="11" t="e">
        <f>'OddsRatio_working_3-way'!AA994+'OddsRatio_working_3-way'!AG994</f>
        <v>#VALUE!</v>
      </c>
      <c r="AN994" s="11" t="e">
        <f>'OddsRatio_working_3-way'!AB994+'OddsRatio_working_3-way'!AH994</f>
        <v>#VALUE!</v>
      </c>
      <c r="AO994" s="11" t="e">
        <f>'OddsRatio_working_3-way'!AC994+'OddsRatio_working_3-way'!AI994</f>
        <v>#VALUE!</v>
      </c>
      <c r="AP994" s="11" t="e">
        <f>'OddsRatio_working_3-way'!AD994+'OddsRatio_working_3-way'!AJ994</f>
        <v>#VALUE!</v>
      </c>
      <c r="AQ994" s="11" t="e">
        <f>'OddsRatio_working_3-way'!AE994+'OddsRatio_working_3-way'!AK994</f>
        <v>#VALUE!</v>
      </c>
      <c r="AR994" s="10" t="str">
        <f>IF(A994="","",IF(('OddsRatio_working_3-way'!X994=0),IF(Q994&gt;0,-Q994^(1/3),(-Q994)^(1/3)),'OddsRatio_working_3-way'!AL994-'OddsRatio_working_3-way'!R994/3))</f>
        <v/>
      </c>
      <c r="AS994" s="11" t="e">
        <f>IF(('OddsRatio_working_3-way'!X994=0),IF(Q994&gt;0,-Q994^(1/3),(-Q994)^(1/3)),'OddsRatio_working_3-way'!AM994-'OddsRatio_working_3-way'!R994/3)</f>
        <v>#VALUE!</v>
      </c>
      <c r="AT994" s="11" t="e">
        <f>IF(('OddsRatio_working_3-way'!X994=0),IF(Q994&gt;0,-Q994^(1/3),(-Q994)^(1/3)),'OddsRatio_working_3-way'!AN994-'OddsRatio_working_3-way'!R994/3)</f>
        <v>#VALUE!</v>
      </c>
      <c r="AU994" s="11" t="e">
        <f>IF(('OddsRatio_working_3-way'!X994=0),0,'OddsRatio_working_3-way'!AO994)</f>
        <v>#VALUE!</v>
      </c>
      <c r="AV994" s="11" t="e">
        <f>IF(('OddsRatio_working_3-way'!X994=0),0,'OddsRatio_working_3-way'!AP994)</f>
        <v>#VALUE!</v>
      </c>
      <c r="AW994" s="11" t="e">
        <f>IF(('OddsRatio_working_3-way'!X994=0),0,'OddsRatio_working_3-way'!AQ994)</f>
        <v>#VALUE!</v>
      </c>
    </row>
    <row r="995" spans="1:4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9" t="e">
        <f t="shared" si="208"/>
        <v>#VALUE!</v>
      </c>
      <c r="E995" s="9" t="e">
        <f t="shared" si="209"/>
        <v>#VALUE!</v>
      </c>
      <c r="F995" s="9" t="e">
        <f t="shared" si="210"/>
        <v>#VALUE!</v>
      </c>
      <c r="G995" s="9" t="str">
        <f t="shared" si="211"/>
        <v/>
      </c>
      <c r="H995" s="9" t="str">
        <f t="shared" si="212"/>
        <v/>
      </c>
      <c r="I995" s="9" t="str">
        <f t="shared" si="213"/>
        <v/>
      </c>
      <c r="J995" s="9" t="str">
        <f t="shared" si="214"/>
        <v/>
      </c>
      <c r="K995" s="11" t="e">
        <f t="shared" si="215"/>
        <v>#VALUE!</v>
      </c>
      <c r="L995" s="11" t="e">
        <f t="shared" si="216"/>
        <v>#VALUE!</v>
      </c>
      <c r="M995" s="11" t="e">
        <f t="shared" si="217"/>
        <v>#VALUE!</v>
      </c>
      <c r="N995" s="11" t="e">
        <f>'OddsRatio_working_3-way'!K995+'OddsRatio_working_3-way'!L995+'OddsRatio_working_3-way'!M995-('OddsRatio_working_3-way'!K995*'OddsRatio_working_3-way'!L995)-('OddsRatio_working_3-way'!K995*'OddsRatio_working_3-way'!M995)-('OddsRatio_working_3-way'!L995*'OddsRatio_working_3-way'!M995)+('OddsRatio_working_3-way'!K995*'OddsRatio_working_3-way'!L995*'OddsRatio_working_3-way'!M995)-1</f>
        <v>#VALUE!</v>
      </c>
      <c r="O995" s="11">
        <f>0</f>
        <v>0</v>
      </c>
      <c r="P995" s="11" t="e">
        <f>('OddsRatio_working_3-way'!K995*'OddsRatio_working_3-way'!L995)+('OddsRatio_working_3-way'!K995*'OddsRatio_working_3-way'!M995)+('OddsRatio_working_3-way'!L995*'OddsRatio_working_3-way'!M995)-(3*'OddsRatio_working_3-way'!K995*'OddsRatio_working_3-way'!L995*'OddsRatio_working_3-way'!M995)</f>
        <v>#VALUE!</v>
      </c>
      <c r="Q995" s="11" t="e">
        <f>2*'OddsRatio_working_3-way'!K995*'OddsRatio_working_3-way'!L995*'OddsRatio_working_3-way'!M995</f>
        <v>#VALUE!</v>
      </c>
      <c r="R995" s="11" t="e">
        <f t="shared" si="218"/>
        <v>#VALUE!</v>
      </c>
      <c r="S995" s="11" t="e">
        <f t="shared" si="219"/>
        <v>#VALUE!</v>
      </c>
      <c r="T995" s="11" t="e">
        <f t="shared" si="220"/>
        <v>#VALUE!</v>
      </c>
      <c r="U995" s="11" t="e">
        <f>'OddsRatio_working_3-way'!S995-'OddsRatio_working_3-way'!R995^2/3</f>
        <v>#VALUE!</v>
      </c>
      <c r="V995" s="11" t="e">
        <f>'OddsRatio_working_3-way'!S995*'OddsRatio_working_3-way'!R995/3-2*'OddsRatio_working_3-way'!R995^3/27-'OddsRatio_working_3-way'!T995</f>
        <v>#VALUE!</v>
      </c>
      <c r="W995" s="11" t="e">
        <f>'OddsRatio_working_3-way'!V995^2+4*'OddsRatio_working_3-way'!U995^3/27</f>
        <v>#VALUE!</v>
      </c>
      <c r="X995" s="11" t="e">
        <f>IF('OddsRatio_working_3-way'!W995&gt;0,IF(ABS('OddsRatio_working_3-way'!V995+SQRT('OddsRatio_working_3-way'!W995))/2&gt;0,ABS('OddsRatio_working_3-way'!V995+SQRT('OddsRatio_working_3-way'!W995))/2,ABS('OddsRatio_working_3-way'!V995-SQRT('OddsRatio_working_3-way'!W995))/2),SQRT(-'OddsRatio_working_3-way'!U995^3/27))</f>
        <v>#VALUE!</v>
      </c>
      <c r="Y995" s="11" t="e">
        <f>IF('OddsRatio_working_3-way'!W995&gt;=0,IF('OddsRatio_working_3-way'!V995+SQRT('OddsRatio_working_3-way'!W995)&gt;0,0,PI()),ACOS('OddsRatio_working_3-way'!V995/(2*'OddsRatio_working_3-way'!X995)))</f>
        <v>#VALUE!</v>
      </c>
      <c r="Z995" s="11" t="e">
        <f>'OddsRatio_working_3-way'!X995^(1/3)*COS('OddsRatio_working_3-way'!Y995/3)</f>
        <v>#VALUE!</v>
      </c>
      <c r="AA995" s="11" t="e">
        <f>'OddsRatio_working_3-way'!X995^(1/3)*COS(('OddsRatio_working_3-way'!Y995+2*PI())/3)</f>
        <v>#VALUE!</v>
      </c>
      <c r="AB995" s="11" t="e">
        <f>'OddsRatio_working_3-way'!X995^(1/3)*COS(('OddsRatio_working_3-way'!Y995+4*PI())/3)</f>
        <v>#VALUE!</v>
      </c>
      <c r="AC995" s="11" t="e">
        <f>'OddsRatio_working_3-way'!X995^(1/3)*SIN('OddsRatio_working_3-way'!Y995/3)</f>
        <v>#VALUE!</v>
      </c>
      <c r="AD995" s="11" t="e">
        <f>'OddsRatio_working_3-way'!X995^(1/3)*SIN(('OddsRatio_working_3-way'!Y995+2*PI())/3)</f>
        <v>#VALUE!</v>
      </c>
      <c r="AE995" s="11" t="e">
        <f>'OddsRatio_working_3-way'!X995^(1/3)*SIN(('OddsRatio_working_3-way'!Y995+4*PI())/3)</f>
        <v>#VALUE!</v>
      </c>
      <c r="AF995" s="11" t="e">
        <f>-'OddsRatio_working_3-way'!U995/(3*'OddsRatio_working_3-way'!X995^(1/3))*COS(('OddsRatio_working_3-way'!Y995)/3)</f>
        <v>#VALUE!</v>
      </c>
      <c r="AG995" s="11" t="e">
        <f>-'OddsRatio_working_3-way'!U995/(3*'OddsRatio_working_3-way'!X995^(1/3))*COS(('OddsRatio_working_3-way'!Y995+2*PI())/3)</f>
        <v>#VALUE!</v>
      </c>
      <c r="AH995" s="11" t="e">
        <f>-'OddsRatio_working_3-way'!U995/(3*'OddsRatio_working_3-way'!X995^(1/3))*COS(('OddsRatio_working_3-way'!Y995+4*PI())/3)</f>
        <v>#VALUE!</v>
      </c>
      <c r="AI995" s="11" t="e">
        <f>'OddsRatio_working_3-way'!U995/(3*'OddsRatio_working_3-way'!X995^(1/3))*SIN(('OddsRatio_working_3-way'!Y995)/3)</f>
        <v>#VALUE!</v>
      </c>
      <c r="AJ995" s="11" t="e">
        <f>'OddsRatio_working_3-way'!U995/(3*'OddsRatio_working_3-way'!X995^(1/3))*SIN(('OddsRatio_working_3-way'!Y995+2*PI())/3)</f>
        <v>#VALUE!</v>
      </c>
      <c r="AK995" s="11" t="e">
        <f>'OddsRatio_working_3-way'!U995/(3*'OddsRatio_working_3-way'!X995^(1/3))*SIN(('OddsRatio_working_3-way'!Y995+4*PI())/3)</f>
        <v>#VALUE!</v>
      </c>
      <c r="AL995" s="11" t="e">
        <f>'OddsRatio_working_3-way'!Z995+'OddsRatio_working_3-way'!AF995</f>
        <v>#VALUE!</v>
      </c>
      <c r="AM995" s="11" t="e">
        <f>'OddsRatio_working_3-way'!AA995+'OddsRatio_working_3-way'!AG995</f>
        <v>#VALUE!</v>
      </c>
      <c r="AN995" s="11" t="e">
        <f>'OddsRatio_working_3-way'!AB995+'OddsRatio_working_3-way'!AH995</f>
        <v>#VALUE!</v>
      </c>
      <c r="AO995" s="11" t="e">
        <f>'OddsRatio_working_3-way'!AC995+'OddsRatio_working_3-way'!AI995</f>
        <v>#VALUE!</v>
      </c>
      <c r="AP995" s="11" t="e">
        <f>'OddsRatio_working_3-way'!AD995+'OddsRatio_working_3-way'!AJ995</f>
        <v>#VALUE!</v>
      </c>
      <c r="AQ995" s="11" t="e">
        <f>'OddsRatio_working_3-way'!AE995+'OddsRatio_working_3-way'!AK995</f>
        <v>#VALUE!</v>
      </c>
      <c r="AR995" s="10" t="str">
        <f>IF(A995="","",IF(('OddsRatio_working_3-way'!X995=0),IF(Q995&gt;0,-Q995^(1/3),(-Q995)^(1/3)),'OddsRatio_working_3-way'!AL995-'OddsRatio_working_3-way'!R995/3))</f>
        <v/>
      </c>
      <c r="AS995" s="11" t="e">
        <f>IF(('OddsRatio_working_3-way'!X995=0),IF(Q995&gt;0,-Q995^(1/3),(-Q995)^(1/3)),'OddsRatio_working_3-way'!AM995-'OddsRatio_working_3-way'!R995/3)</f>
        <v>#VALUE!</v>
      </c>
      <c r="AT995" s="11" t="e">
        <f>IF(('OddsRatio_working_3-way'!X995=0),IF(Q995&gt;0,-Q995^(1/3),(-Q995)^(1/3)),'OddsRatio_working_3-way'!AN995-'OddsRatio_working_3-way'!R995/3)</f>
        <v>#VALUE!</v>
      </c>
      <c r="AU995" s="11" t="e">
        <f>IF(('OddsRatio_working_3-way'!X995=0),0,'OddsRatio_working_3-way'!AO995)</f>
        <v>#VALUE!</v>
      </c>
      <c r="AV995" s="11" t="e">
        <f>IF(('OddsRatio_working_3-way'!X995=0),0,'OddsRatio_working_3-way'!AP995)</f>
        <v>#VALUE!</v>
      </c>
      <c r="AW995" s="11" t="e">
        <f>IF(('OddsRatio_working_3-way'!X995=0),0,'OddsRatio_working_3-way'!AQ995)</f>
        <v>#VALUE!</v>
      </c>
    </row>
    <row r="996" spans="1:4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9" t="e">
        <f t="shared" si="208"/>
        <v>#VALUE!</v>
      </c>
      <c r="E996" s="9" t="e">
        <f t="shared" si="209"/>
        <v>#VALUE!</v>
      </c>
      <c r="F996" s="9" t="e">
        <f t="shared" si="210"/>
        <v>#VALUE!</v>
      </c>
      <c r="G996" s="9" t="str">
        <f t="shared" si="211"/>
        <v/>
      </c>
      <c r="H996" s="9" t="str">
        <f t="shared" si="212"/>
        <v/>
      </c>
      <c r="I996" s="9" t="str">
        <f t="shared" si="213"/>
        <v/>
      </c>
      <c r="J996" s="9" t="str">
        <f t="shared" si="214"/>
        <v/>
      </c>
      <c r="K996" s="11" t="e">
        <f t="shared" si="215"/>
        <v>#VALUE!</v>
      </c>
      <c r="L996" s="11" t="e">
        <f t="shared" si="216"/>
        <v>#VALUE!</v>
      </c>
      <c r="M996" s="11" t="e">
        <f t="shared" si="217"/>
        <v>#VALUE!</v>
      </c>
      <c r="N996" s="11" t="e">
        <f>'OddsRatio_working_3-way'!K996+'OddsRatio_working_3-way'!L996+'OddsRatio_working_3-way'!M996-('OddsRatio_working_3-way'!K996*'OddsRatio_working_3-way'!L996)-('OddsRatio_working_3-way'!K996*'OddsRatio_working_3-way'!M996)-('OddsRatio_working_3-way'!L996*'OddsRatio_working_3-way'!M996)+('OddsRatio_working_3-way'!K996*'OddsRatio_working_3-way'!L996*'OddsRatio_working_3-way'!M996)-1</f>
        <v>#VALUE!</v>
      </c>
      <c r="O996" s="11">
        <f>0</f>
        <v>0</v>
      </c>
      <c r="P996" s="11" t="e">
        <f>('OddsRatio_working_3-way'!K996*'OddsRatio_working_3-way'!L996)+('OddsRatio_working_3-way'!K996*'OddsRatio_working_3-way'!M996)+('OddsRatio_working_3-way'!L996*'OddsRatio_working_3-way'!M996)-(3*'OddsRatio_working_3-way'!K996*'OddsRatio_working_3-way'!L996*'OddsRatio_working_3-way'!M996)</f>
        <v>#VALUE!</v>
      </c>
      <c r="Q996" s="11" t="e">
        <f>2*'OddsRatio_working_3-way'!K996*'OddsRatio_working_3-way'!L996*'OddsRatio_working_3-way'!M996</f>
        <v>#VALUE!</v>
      </c>
      <c r="R996" s="11" t="e">
        <f t="shared" si="218"/>
        <v>#VALUE!</v>
      </c>
      <c r="S996" s="11" t="e">
        <f t="shared" si="219"/>
        <v>#VALUE!</v>
      </c>
      <c r="T996" s="11" t="e">
        <f t="shared" si="220"/>
        <v>#VALUE!</v>
      </c>
      <c r="U996" s="11" t="e">
        <f>'OddsRatio_working_3-way'!S996-'OddsRatio_working_3-way'!R996^2/3</f>
        <v>#VALUE!</v>
      </c>
      <c r="V996" s="11" t="e">
        <f>'OddsRatio_working_3-way'!S996*'OddsRatio_working_3-way'!R996/3-2*'OddsRatio_working_3-way'!R996^3/27-'OddsRatio_working_3-way'!T996</f>
        <v>#VALUE!</v>
      </c>
      <c r="W996" s="11" t="e">
        <f>'OddsRatio_working_3-way'!V996^2+4*'OddsRatio_working_3-way'!U996^3/27</f>
        <v>#VALUE!</v>
      </c>
      <c r="X996" s="11" t="e">
        <f>IF('OddsRatio_working_3-way'!W996&gt;0,IF(ABS('OddsRatio_working_3-way'!V996+SQRT('OddsRatio_working_3-way'!W996))/2&gt;0,ABS('OddsRatio_working_3-way'!V996+SQRT('OddsRatio_working_3-way'!W996))/2,ABS('OddsRatio_working_3-way'!V996-SQRT('OddsRatio_working_3-way'!W996))/2),SQRT(-'OddsRatio_working_3-way'!U996^3/27))</f>
        <v>#VALUE!</v>
      </c>
      <c r="Y996" s="11" t="e">
        <f>IF('OddsRatio_working_3-way'!W996&gt;=0,IF('OddsRatio_working_3-way'!V996+SQRT('OddsRatio_working_3-way'!W996)&gt;0,0,PI()),ACOS('OddsRatio_working_3-way'!V996/(2*'OddsRatio_working_3-way'!X996)))</f>
        <v>#VALUE!</v>
      </c>
      <c r="Z996" s="11" t="e">
        <f>'OddsRatio_working_3-way'!X996^(1/3)*COS('OddsRatio_working_3-way'!Y996/3)</f>
        <v>#VALUE!</v>
      </c>
      <c r="AA996" s="11" t="e">
        <f>'OddsRatio_working_3-way'!X996^(1/3)*COS(('OddsRatio_working_3-way'!Y996+2*PI())/3)</f>
        <v>#VALUE!</v>
      </c>
      <c r="AB996" s="11" t="e">
        <f>'OddsRatio_working_3-way'!X996^(1/3)*COS(('OddsRatio_working_3-way'!Y996+4*PI())/3)</f>
        <v>#VALUE!</v>
      </c>
      <c r="AC996" s="11" t="e">
        <f>'OddsRatio_working_3-way'!X996^(1/3)*SIN('OddsRatio_working_3-way'!Y996/3)</f>
        <v>#VALUE!</v>
      </c>
      <c r="AD996" s="11" t="e">
        <f>'OddsRatio_working_3-way'!X996^(1/3)*SIN(('OddsRatio_working_3-way'!Y996+2*PI())/3)</f>
        <v>#VALUE!</v>
      </c>
      <c r="AE996" s="11" t="e">
        <f>'OddsRatio_working_3-way'!X996^(1/3)*SIN(('OddsRatio_working_3-way'!Y996+4*PI())/3)</f>
        <v>#VALUE!</v>
      </c>
      <c r="AF996" s="11" t="e">
        <f>-'OddsRatio_working_3-way'!U996/(3*'OddsRatio_working_3-way'!X996^(1/3))*COS(('OddsRatio_working_3-way'!Y996)/3)</f>
        <v>#VALUE!</v>
      </c>
      <c r="AG996" s="11" t="e">
        <f>-'OddsRatio_working_3-way'!U996/(3*'OddsRatio_working_3-way'!X996^(1/3))*COS(('OddsRatio_working_3-way'!Y996+2*PI())/3)</f>
        <v>#VALUE!</v>
      </c>
      <c r="AH996" s="11" t="e">
        <f>-'OddsRatio_working_3-way'!U996/(3*'OddsRatio_working_3-way'!X996^(1/3))*COS(('OddsRatio_working_3-way'!Y996+4*PI())/3)</f>
        <v>#VALUE!</v>
      </c>
      <c r="AI996" s="11" t="e">
        <f>'OddsRatio_working_3-way'!U996/(3*'OddsRatio_working_3-way'!X996^(1/3))*SIN(('OddsRatio_working_3-way'!Y996)/3)</f>
        <v>#VALUE!</v>
      </c>
      <c r="AJ996" s="11" t="e">
        <f>'OddsRatio_working_3-way'!U996/(3*'OddsRatio_working_3-way'!X996^(1/3))*SIN(('OddsRatio_working_3-way'!Y996+2*PI())/3)</f>
        <v>#VALUE!</v>
      </c>
      <c r="AK996" s="11" t="e">
        <f>'OddsRatio_working_3-way'!U996/(3*'OddsRatio_working_3-way'!X996^(1/3))*SIN(('OddsRatio_working_3-way'!Y996+4*PI())/3)</f>
        <v>#VALUE!</v>
      </c>
      <c r="AL996" s="11" t="e">
        <f>'OddsRatio_working_3-way'!Z996+'OddsRatio_working_3-way'!AF996</f>
        <v>#VALUE!</v>
      </c>
      <c r="AM996" s="11" t="e">
        <f>'OddsRatio_working_3-way'!AA996+'OddsRatio_working_3-way'!AG996</f>
        <v>#VALUE!</v>
      </c>
      <c r="AN996" s="11" t="e">
        <f>'OddsRatio_working_3-way'!AB996+'OddsRatio_working_3-way'!AH996</f>
        <v>#VALUE!</v>
      </c>
      <c r="AO996" s="11" t="e">
        <f>'OddsRatio_working_3-way'!AC996+'OddsRatio_working_3-way'!AI996</f>
        <v>#VALUE!</v>
      </c>
      <c r="AP996" s="11" t="e">
        <f>'OddsRatio_working_3-way'!AD996+'OddsRatio_working_3-way'!AJ996</f>
        <v>#VALUE!</v>
      </c>
      <c r="AQ996" s="11" t="e">
        <f>'OddsRatio_working_3-way'!AE996+'OddsRatio_working_3-way'!AK996</f>
        <v>#VALUE!</v>
      </c>
      <c r="AR996" s="10" t="str">
        <f>IF(A996="","",IF(('OddsRatio_working_3-way'!X996=0),IF(Q996&gt;0,-Q996^(1/3),(-Q996)^(1/3)),'OddsRatio_working_3-way'!AL996-'OddsRatio_working_3-way'!R996/3))</f>
        <v/>
      </c>
      <c r="AS996" s="11" t="e">
        <f>IF(('OddsRatio_working_3-way'!X996=0),IF(Q996&gt;0,-Q996^(1/3),(-Q996)^(1/3)),'OddsRatio_working_3-way'!AM996-'OddsRatio_working_3-way'!R996/3)</f>
        <v>#VALUE!</v>
      </c>
      <c r="AT996" s="11" t="e">
        <f>IF(('OddsRatio_working_3-way'!X996=0),IF(Q996&gt;0,-Q996^(1/3),(-Q996)^(1/3)),'OddsRatio_working_3-way'!AN996-'OddsRatio_working_3-way'!R996/3)</f>
        <v>#VALUE!</v>
      </c>
      <c r="AU996" s="11" t="e">
        <f>IF(('OddsRatio_working_3-way'!X996=0),0,'OddsRatio_working_3-way'!AO996)</f>
        <v>#VALUE!</v>
      </c>
      <c r="AV996" s="11" t="e">
        <f>IF(('OddsRatio_working_3-way'!X996=0),0,'OddsRatio_working_3-way'!AP996)</f>
        <v>#VALUE!</v>
      </c>
      <c r="AW996" s="11" t="e">
        <f>IF(('OddsRatio_working_3-way'!X996=0),0,'OddsRatio_working_3-way'!AQ996)</f>
        <v>#VALUE!</v>
      </c>
    </row>
    <row r="997" spans="1:4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9" t="e">
        <f t="shared" si="208"/>
        <v>#VALUE!</v>
      </c>
      <c r="E997" s="9" t="e">
        <f t="shared" si="209"/>
        <v>#VALUE!</v>
      </c>
      <c r="F997" s="9" t="e">
        <f t="shared" si="210"/>
        <v>#VALUE!</v>
      </c>
      <c r="G997" s="9" t="str">
        <f t="shared" si="211"/>
        <v/>
      </c>
      <c r="H997" s="9" t="str">
        <f t="shared" si="212"/>
        <v/>
      </c>
      <c r="I997" s="9" t="str">
        <f t="shared" si="213"/>
        <v/>
      </c>
      <c r="J997" s="9" t="str">
        <f t="shared" si="214"/>
        <v/>
      </c>
      <c r="K997" s="11" t="e">
        <f t="shared" si="215"/>
        <v>#VALUE!</v>
      </c>
      <c r="L997" s="11" t="e">
        <f t="shared" si="216"/>
        <v>#VALUE!</v>
      </c>
      <c r="M997" s="11" t="e">
        <f t="shared" si="217"/>
        <v>#VALUE!</v>
      </c>
      <c r="N997" s="11" t="e">
        <f>'OddsRatio_working_3-way'!K997+'OddsRatio_working_3-way'!L997+'OddsRatio_working_3-way'!M997-('OddsRatio_working_3-way'!K997*'OddsRatio_working_3-way'!L997)-('OddsRatio_working_3-way'!K997*'OddsRatio_working_3-way'!M997)-('OddsRatio_working_3-way'!L997*'OddsRatio_working_3-way'!M997)+('OddsRatio_working_3-way'!K997*'OddsRatio_working_3-way'!L997*'OddsRatio_working_3-way'!M997)-1</f>
        <v>#VALUE!</v>
      </c>
      <c r="O997" s="11">
        <f>0</f>
        <v>0</v>
      </c>
      <c r="P997" s="11" t="e">
        <f>('OddsRatio_working_3-way'!K997*'OddsRatio_working_3-way'!L997)+('OddsRatio_working_3-way'!K997*'OddsRatio_working_3-way'!M997)+('OddsRatio_working_3-way'!L997*'OddsRatio_working_3-way'!M997)-(3*'OddsRatio_working_3-way'!K997*'OddsRatio_working_3-way'!L997*'OddsRatio_working_3-way'!M997)</f>
        <v>#VALUE!</v>
      </c>
      <c r="Q997" s="11" t="e">
        <f>2*'OddsRatio_working_3-way'!K997*'OddsRatio_working_3-way'!L997*'OddsRatio_working_3-way'!M997</f>
        <v>#VALUE!</v>
      </c>
      <c r="R997" s="11" t="e">
        <f t="shared" si="218"/>
        <v>#VALUE!</v>
      </c>
      <c r="S997" s="11" t="e">
        <f t="shared" si="219"/>
        <v>#VALUE!</v>
      </c>
      <c r="T997" s="11" t="e">
        <f t="shared" si="220"/>
        <v>#VALUE!</v>
      </c>
      <c r="U997" s="11" t="e">
        <f>'OddsRatio_working_3-way'!S997-'OddsRatio_working_3-way'!R997^2/3</f>
        <v>#VALUE!</v>
      </c>
      <c r="V997" s="11" t="e">
        <f>'OddsRatio_working_3-way'!S997*'OddsRatio_working_3-way'!R997/3-2*'OddsRatio_working_3-way'!R997^3/27-'OddsRatio_working_3-way'!T997</f>
        <v>#VALUE!</v>
      </c>
      <c r="W997" s="11" t="e">
        <f>'OddsRatio_working_3-way'!V997^2+4*'OddsRatio_working_3-way'!U997^3/27</f>
        <v>#VALUE!</v>
      </c>
      <c r="X997" s="11" t="e">
        <f>IF('OddsRatio_working_3-way'!W997&gt;0,IF(ABS('OddsRatio_working_3-way'!V997+SQRT('OddsRatio_working_3-way'!W997))/2&gt;0,ABS('OddsRatio_working_3-way'!V997+SQRT('OddsRatio_working_3-way'!W997))/2,ABS('OddsRatio_working_3-way'!V997-SQRT('OddsRatio_working_3-way'!W997))/2),SQRT(-'OddsRatio_working_3-way'!U997^3/27))</f>
        <v>#VALUE!</v>
      </c>
      <c r="Y997" s="11" t="e">
        <f>IF('OddsRatio_working_3-way'!W997&gt;=0,IF('OddsRatio_working_3-way'!V997+SQRT('OddsRatio_working_3-way'!W997)&gt;0,0,PI()),ACOS('OddsRatio_working_3-way'!V997/(2*'OddsRatio_working_3-way'!X997)))</f>
        <v>#VALUE!</v>
      </c>
      <c r="Z997" s="11" t="e">
        <f>'OddsRatio_working_3-way'!X997^(1/3)*COS('OddsRatio_working_3-way'!Y997/3)</f>
        <v>#VALUE!</v>
      </c>
      <c r="AA997" s="11" t="e">
        <f>'OddsRatio_working_3-way'!X997^(1/3)*COS(('OddsRatio_working_3-way'!Y997+2*PI())/3)</f>
        <v>#VALUE!</v>
      </c>
      <c r="AB997" s="11" t="e">
        <f>'OddsRatio_working_3-way'!X997^(1/3)*COS(('OddsRatio_working_3-way'!Y997+4*PI())/3)</f>
        <v>#VALUE!</v>
      </c>
      <c r="AC997" s="11" t="e">
        <f>'OddsRatio_working_3-way'!X997^(1/3)*SIN('OddsRatio_working_3-way'!Y997/3)</f>
        <v>#VALUE!</v>
      </c>
      <c r="AD997" s="11" t="e">
        <f>'OddsRatio_working_3-way'!X997^(1/3)*SIN(('OddsRatio_working_3-way'!Y997+2*PI())/3)</f>
        <v>#VALUE!</v>
      </c>
      <c r="AE997" s="11" t="e">
        <f>'OddsRatio_working_3-way'!X997^(1/3)*SIN(('OddsRatio_working_3-way'!Y997+4*PI())/3)</f>
        <v>#VALUE!</v>
      </c>
      <c r="AF997" s="11" t="e">
        <f>-'OddsRatio_working_3-way'!U997/(3*'OddsRatio_working_3-way'!X997^(1/3))*COS(('OddsRatio_working_3-way'!Y997)/3)</f>
        <v>#VALUE!</v>
      </c>
      <c r="AG997" s="11" t="e">
        <f>-'OddsRatio_working_3-way'!U997/(3*'OddsRatio_working_3-way'!X997^(1/3))*COS(('OddsRatio_working_3-way'!Y997+2*PI())/3)</f>
        <v>#VALUE!</v>
      </c>
      <c r="AH997" s="11" t="e">
        <f>-'OddsRatio_working_3-way'!U997/(3*'OddsRatio_working_3-way'!X997^(1/3))*COS(('OddsRatio_working_3-way'!Y997+4*PI())/3)</f>
        <v>#VALUE!</v>
      </c>
      <c r="AI997" s="11" t="e">
        <f>'OddsRatio_working_3-way'!U997/(3*'OddsRatio_working_3-way'!X997^(1/3))*SIN(('OddsRatio_working_3-way'!Y997)/3)</f>
        <v>#VALUE!</v>
      </c>
      <c r="AJ997" s="11" t="e">
        <f>'OddsRatio_working_3-way'!U997/(3*'OddsRatio_working_3-way'!X997^(1/3))*SIN(('OddsRatio_working_3-way'!Y997+2*PI())/3)</f>
        <v>#VALUE!</v>
      </c>
      <c r="AK997" s="11" t="e">
        <f>'OddsRatio_working_3-way'!U997/(3*'OddsRatio_working_3-way'!X997^(1/3))*SIN(('OddsRatio_working_3-way'!Y997+4*PI())/3)</f>
        <v>#VALUE!</v>
      </c>
      <c r="AL997" s="11" t="e">
        <f>'OddsRatio_working_3-way'!Z997+'OddsRatio_working_3-way'!AF997</f>
        <v>#VALUE!</v>
      </c>
      <c r="AM997" s="11" t="e">
        <f>'OddsRatio_working_3-way'!AA997+'OddsRatio_working_3-way'!AG997</f>
        <v>#VALUE!</v>
      </c>
      <c r="AN997" s="11" t="e">
        <f>'OddsRatio_working_3-way'!AB997+'OddsRatio_working_3-way'!AH997</f>
        <v>#VALUE!</v>
      </c>
      <c r="AO997" s="11" t="e">
        <f>'OddsRatio_working_3-way'!AC997+'OddsRatio_working_3-way'!AI997</f>
        <v>#VALUE!</v>
      </c>
      <c r="AP997" s="11" t="e">
        <f>'OddsRatio_working_3-way'!AD997+'OddsRatio_working_3-way'!AJ997</f>
        <v>#VALUE!</v>
      </c>
      <c r="AQ997" s="11" t="e">
        <f>'OddsRatio_working_3-way'!AE997+'OddsRatio_working_3-way'!AK997</f>
        <v>#VALUE!</v>
      </c>
      <c r="AR997" s="10" t="str">
        <f>IF(A997="","",IF(('OddsRatio_working_3-way'!X997=0),IF(Q997&gt;0,-Q997^(1/3),(-Q997)^(1/3)),'OddsRatio_working_3-way'!AL997-'OddsRatio_working_3-way'!R997/3))</f>
        <v/>
      </c>
      <c r="AS997" s="11" t="e">
        <f>IF(('OddsRatio_working_3-way'!X997=0),IF(Q997&gt;0,-Q997^(1/3),(-Q997)^(1/3)),'OddsRatio_working_3-way'!AM997-'OddsRatio_working_3-way'!R997/3)</f>
        <v>#VALUE!</v>
      </c>
      <c r="AT997" s="11" t="e">
        <f>IF(('OddsRatio_working_3-way'!X997=0),IF(Q997&gt;0,-Q997^(1/3),(-Q997)^(1/3)),'OddsRatio_working_3-way'!AN997-'OddsRatio_working_3-way'!R997/3)</f>
        <v>#VALUE!</v>
      </c>
      <c r="AU997" s="11" t="e">
        <f>IF(('OddsRatio_working_3-way'!X997=0),0,'OddsRatio_working_3-way'!AO997)</f>
        <v>#VALUE!</v>
      </c>
      <c r="AV997" s="11" t="e">
        <f>IF(('OddsRatio_working_3-way'!X997=0),0,'OddsRatio_working_3-way'!AP997)</f>
        <v>#VALUE!</v>
      </c>
      <c r="AW997" s="11" t="e">
        <f>IF(('OddsRatio_working_3-way'!X997=0),0,'OddsRatio_working_3-way'!AQ997)</f>
        <v>#VALUE!</v>
      </c>
    </row>
    <row r="998" spans="1:4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9" t="e">
        <f t="shared" si="208"/>
        <v>#VALUE!</v>
      </c>
      <c r="E998" s="9" t="e">
        <f t="shared" si="209"/>
        <v>#VALUE!</v>
      </c>
      <c r="F998" s="9" t="e">
        <f t="shared" si="210"/>
        <v>#VALUE!</v>
      </c>
      <c r="G998" s="9" t="str">
        <f t="shared" si="211"/>
        <v/>
      </c>
      <c r="H998" s="9" t="str">
        <f t="shared" si="212"/>
        <v/>
      </c>
      <c r="I998" s="9" t="str">
        <f t="shared" si="213"/>
        <v/>
      </c>
      <c r="J998" s="9" t="str">
        <f t="shared" si="214"/>
        <v/>
      </c>
      <c r="K998" s="11" t="e">
        <f t="shared" si="215"/>
        <v>#VALUE!</v>
      </c>
      <c r="L998" s="11" t="e">
        <f t="shared" si="216"/>
        <v>#VALUE!</v>
      </c>
      <c r="M998" s="11" t="e">
        <f t="shared" si="217"/>
        <v>#VALUE!</v>
      </c>
      <c r="N998" s="11" t="e">
        <f>'OddsRatio_working_3-way'!K998+'OddsRatio_working_3-way'!L998+'OddsRatio_working_3-way'!M998-('OddsRatio_working_3-way'!K998*'OddsRatio_working_3-way'!L998)-('OddsRatio_working_3-way'!K998*'OddsRatio_working_3-way'!M998)-('OddsRatio_working_3-way'!L998*'OddsRatio_working_3-way'!M998)+('OddsRatio_working_3-way'!K998*'OddsRatio_working_3-way'!L998*'OddsRatio_working_3-way'!M998)-1</f>
        <v>#VALUE!</v>
      </c>
      <c r="O998" s="11">
        <f>0</f>
        <v>0</v>
      </c>
      <c r="P998" s="11" t="e">
        <f>('OddsRatio_working_3-way'!K998*'OddsRatio_working_3-way'!L998)+('OddsRatio_working_3-way'!K998*'OddsRatio_working_3-way'!M998)+('OddsRatio_working_3-way'!L998*'OddsRatio_working_3-way'!M998)-(3*'OddsRatio_working_3-way'!K998*'OddsRatio_working_3-way'!L998*'OddsRatio_working_3-way'!M998)</f>
        <v>#VALUE!</v>
      </c>
      <c r="Q998" s="11" t="e">
        <f>2*'OddsRatio_working_3-way'!K998*'OddsRatio_working_3-way'!L998*'OddsRatio_working_3-way'!M998</f>
        <v>#VALUE!</v>
      </c>
      <c r="R998" s="11" t="e">
        <f t="shared" si="218"/>
        <v>#VALUE!</v>
      </c>
      <c r="S998" s="11" t="e">
        <f t="shared" si="219"/>
        <v>#VALUE!</v>
      </c>
      <c r="T998" s="11" t="e">
        <f t="shared" si="220"/>
        <v>#VALUE!</v>
      </c>
      <c r="U998" s="11" t="e">
        <f>'OddsRatio_working_3-way'!S998-'OddsRatio_working_3-way'!R998^2/3</f>
        <v>#VALUE!</v>
      </c>
      <c r="V998" s="11" t="e">
        <f>'OddsRatio_working_3-way'!S998*'OddsRatio_working_3-way'!R998/3-2*'OddsRatio_working_3-way'!R998^3/27-'OddsRatio_working_3-way'!T998</f>
        <v>#VALUE!</v>
      </c>
      <c r="W998" s="11" t="e">
        <f>'OddsRatio_working_3-way'!V998^2+4*'OddsRatio_working_3-way'!U998^3/27</f>
        <v>#VALUE!</v>
      </c>
      <c r="X998" s="11" t="e">
        <f>IF('OddsRatio_working_3-way'!W998&gt;0,IF(ABS('OddsRatio_working_3-way'!V998+SQRT('OddsRatio_working_3-way'!W998))/2&gt;0,ABS('OddsRatio_working_3-way'!V998+SQRT('OddsRatio_working_3-way'!W998))/2,ABS('OddsRatio_working_3-way'!V998-SQRT('OddsRatio_working_3-way'!W998))/2),SQRT(-'OddsRatio_working_3-way'!U998^3/27))</f>
        <v>#VALUE!</v>
      </c>
      <c r="Y998" s="11" t="e">
        <f>IF('OddsRatio_working_3-way'!W998&gt;=0,IF('OddsRatio_working_3-way'!V998+SQRT('OddsRatio_working_3-way'!W998)&gt;0,0,PI()),ACOS('OddsRatio_working_3-way'!V998/(2*'OddsRatio_working_3-way'!X998)))</f>
        <v>#VALUE!</v>
      </c>
      <c r="Z998" s="11" t="e">
        <f>'OddsRatio_working_3-way'!X998^(1/3)*COS('OddsRatio_working_3-way'!Y998/3)</f>
        <v>#VALUE!</v>
      </c>
      <c r="AA998" s="11" t="e">
        <f>'OddsRatio_working_3-way'!X998^(1/3)*COS(('OddsRatio_working_3-way'!Y998+2*PI())/3)</f>
        <v>#VALUE!</v>
      </c>
      <c r="AB998" s="11" t="e">
        <f>'OddsRatio_working_3-way'!X998^(1/3)*COS(('OddsRatio_working_3-way'!Y998+4*PI())/3)</f>
        <v>#VALUE!</v>
      </c>
      <c r="AC998" s="11" t="e">
        <f>'OddsRatio_working_3-way'!X998^(1/3)*SIN('OddsRatio_working_3-way'!Y998/3)</f>
        <v>#VALUE!</v>
      </c>
      <c r="AD998" s="11" t="e">
        <f>'OddsRatio_working_3-way'!X998^(1/3)*SIN(('OddsRatio_working_3-way'!Y998+2*PI())/3)</f>
        <v>#VALUE!</v>
      </c>
      <c r="AE998" s="11" t="e">
        <f>'OddsRatio_working_3-way'!X998^(1/3)*SIN(('OddsRatio_working_3-way'!Y998+4*PI())/3)</f>
        <v>#VALUE!</v>
      </c>
      <c r="AF998" s="11" t="e">
        <f>-'OddsRatio_working_3-way'!U998/(3*'OddsRatio_working_3-way'!X998^(1/3))*COS(('OddsRatio_working_3-way'!Y998)/3)</f>
        <v>#VALUE!</v>
      </c>
      <c r="AG998" s="11" t="e">
        <f>-'OddsRatio_working_3-way'!U998/(3*'OddsRatio_working_3-way'!X998^(1/3))*COS(('OddsRatio_working_3-way'!Y998+2*PI())/3)</f>
        <v>#VALUE!</v>
      </c>
      <c r="AH998" s="11" t="e">
        <f>-'OddsRatio_working_3-way'!U998/(3*'OddsRatio_working_3-way'!X998^(1/3))*COS(('OddsRatio_working_3-way'!Y998+4*PI())/3)</f>
        <v>#VALUE!</v>
      </c>
      <c r="AI998" s="11" t="e">
        <f>'OddsRatio_working_3-way'!U998/(3*'OddsRatio_working_3-way'!X998^(1/3))*SIN(('OddsRatio_working_3-way'!Y998)/3)</f>
        <v>#VALUE!</v>
      </c>
      <c r="AJ998" s="11" t="e">
        <f>'OddsRatio_working_3-way'!U998/(3*'OddsRatio_working_3-way'!X998^(1/3))*SIN(('OddsRatio_working_3-way'!Y998+2*PI())/3)</f>
        <v>#VALUE!</v>
      </c>
      <c r="AK998" s="11" t="e">
        <f>'OddsRatio_working_3-way'!U998/(3*'OddsRatio_working_3-way'!X998^(1/3))*SIN(('OddsRatio_working_3-way'!Y998+4*PI())/3)</f>
        <v>#VALUE!</v>
      </c>
      <c r="AL998" s="11" t="e">
        <f>'OddsRatio_working_3-way'!Z998+'OddsRatio_working_3-way'!AF998</f>
        <v>#VALUE!</v>
      </c>
      <c r="AM998" s="11" t="e">
        <f>'OddsRatio_working_3-way'!AA998+'OddsRatio_working_3-way'!AG998</f>
        <v>#VALUE!</v>
      </c>
      <c r="AN998" s="11" t="e">
        <f>'OddsRatio_working_3-way'!AB998+'OddsRatio_working_3-way'!AH998</f>
        <v>#VALUE!</v>
      </c>
      <c r="AO998" s="11" t="e">
        <f>'OddsRatio_working_3-way'!AC998+'OddsRatio_working_3-way'!AI998</f>
        <v>#VALUE!</v>
      </c>
      <c r="AP998" s="11" t="e">
        <f>'OddsRatio_working_3-way'!AD998+'OddsRatio_working_3-way'!AJ998</f>
        <v>#VALUE!</v>
      </c>
      <c r="AQ998" s="11" t="e">
        <f>'OddsRatio_working_3-way'!AE998+'OddsRatio_working_3-way'!AK998</f>
        <v>#VALUE!</v>
      </c>
      <c r="AR998" s="10" t="str">
        <f>IF(A998="","",IF(('OddsRatio_working_3-way'!X998=0),IF(Q998&gt;0,-Q998^(1/3),(-Q998)^(1/3)),'OddsRatio_working_3-way'!AL998-'OddsRatio_working_3-way'!R998/3))</f>
        <v/>
      </c>
      <c r="AS998" s="11" t="e">
        <f>IF(('OddsRatio_working_3-way'!X998=0),IF(Q998&gt;0,-Q998^(1/3),(-Q998)^(1/3)),'OddsRatio_working_3-way'!AM998-'OddsRatio_working_3-way'!R998/3)</f>
        <v>#VALUE!</v>
      </c>
      <c r="AT998" s="11" t="e">
        <f>IF(('OddsRatio_working_3-way'!X998=0),IF(Q998&gt;0,-Q998^(1/3),(-Q998)^(1/3)),'OddsRatio_working_3-way'!AN998-'OddsRatio_working_3-way'!R998/3)</f>
        <v>#VALUE!</v>
      </c>
      <c r="AU998" s="11" t="e">
        <f>IF(('OddsRatio_working_3-way'!X998=0),0,'OddsRatio_working_3-way'!AO998)</f>
        <v>#VALUE!</v>
      </c>
      <c r="AV998" s="11" t="e">
        <f>IF(('OddsRatio_working_3-way'!X998=0),0,'OddsRatio_working_3-way'!AP998)</f>
        <v>#VALUE!</v>
      </c>
      <c r="AW998" s="11" t="e">
        <f>IF(('OddsRatio_working_3-way'!X998=0),0,'OddsRatio_working_3-way'!AQ998)</f>
        <v>#VALUE!</v>
      </c>
    </row>
    <row r="999" spans="1:4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9" t="e">
        <f t="shared" si="208"/>
        <v>#VALUE!</v>
      </c>
      <c r="E999" s="9" t="e">
        <f t="shared" si="209"/>
        <v>#VALUE!</v>
      </c>
      <c r="F999" s="9" t="e">
        <f t="shared" si="210"/>
        <v>#VALUE!</v>
      </c>
      <c r="G999" s="9" t="str">
        <f t="shared" si="211"/>
        <v/>
      </c>
      <c r="H999" s="9" t="str">
        <f t="shared" si="212"/>
        <v/>
      </c>
      <c r="I999" s="9" t="str">
        <f t="shared" si="213"/>
        <v/>
      </c>
      <c r="J999" s="9" t="str">
        <f t="shared" si="214"/>
        <v/>
      </c>
      <c r="K999" s="11" t="e">
        <f t="shared" si="215"/>
        <v>#VALUE!</v>
      </c>
      <c r="L999" s="11" t="e">
        <f t="shared" si="216"/>
        <v>#VALUE!</v>
      </c>
      <c r="M999" s="11" t="e">
        <f t="shared" si="217"/>
        <v>#VALUE!</v>
      </c>
      <c r="N999" s="11" t="e">
        <f>'OddsRatio_working_3-way'!K999+'OddsRatio_working_3-way'!L999+'OddsRatio_working_3-way'!M999-('OddsRatio_working_3-way'!K999*'OddsRatio_working_3-way'!L999)-('OddsRatio_working_3-way'!K999*'OddsRatio_working_3-way'!M999)-('OddsRatio_working_3-way'!L999*'OddsRatio_working_3-way'!M999)+('OddsRatio_working_3-way'!K999*'OddsRatio_working_3-way'!L999*'OddsRatio_working_3-way'!M999)-1</f>
        <v>#VALUE!</v>
      </c>
      <c r="O999" s="11">
        <f>0</f>
        <v>0</v>
      </c>
      <c r="P999" s="11" t="e">
        <f>('OddsRatio_working_3-way'!K999*'OddsRatio_working_3-way'!L999)+('OddsRatio_working_3-way'!K999*'OddsRatio_working_3-way'!M999)+('OddsRatio_working_3-way'!L999*'OddsRatio_working_3-way'!M999)-(3*'OddsRatio_working_3-way'!K999*'OddsRatio_working_3-way'!L999*'OddsRatio_working_3-way'!M999)</f>
        <v>#VALUE!</v>
      </c>
      <c r="Q999" s="11" t="e">
        <f>2*'OddsRatio_working_3-way'!K999*'OddsRatio_working_3-way'!L999*'OddsRatio_working_3-way'!M999</f>
        <v>#VALUE!</v>
      </c>
      <c r="R999" s="11" t="e">
        <f t="shared" si="218"/>
        <v>#VALUE!</v>
      </c>
      <c r="S999" s="11" t="e">
        <f t="shared" si="219"/>
        <v>#VALUE!</v>
      </c>
      <c r="T999" s="11" t="e">
        <f t="shared" si="220"/>
        <v>#VALUE!</v>
      </c>
      <c r="U999" s="11" t="e">
        <f>'OddsRatio_working_3-way'!S999-'OddsRatio_working_3-way'!R999^2/3</f>
        <v>#VALUE!</v>
      </c>
      <c r="V999" s="11" t="e">
        <f>'OddsRatio_working_3-way'!S999*'OddsRatio_working_3-way'!R999/3-2*'OddsRatio_working_3-way'!R999^3/27-'OddsRatio_working_3-way'!T999</f>
        <v>#VALUE!</v>
      </c>
      <c r="W999" s="11" t="e">
        <f>'OddsRatio_working_3-way'!V999^2+4*'OddsRatio_working_3-way'!U999^3/27</f>
        <v>#VALUE!</v>
      </c>
      <c r="X999" s="11" t="e">
        <f>IF('OddsRatio_working_3-way'!W999&gt;0,IF(ABS('OddsRatio_working_3-way'!V999+SQRT('OddsRatio_working_3-way'!W999))/2&gt;0,ABS('OddsRatio_working_3-way'!V999+SQRT('OddsRatio_working_3-way'!W999))/2,ABS('OddsRatio_working_3-way'!V999-SQRT('OddsRatio_working_3-way'!W999))/2),SQRT(-'OddsRatio_working_3-way'!U999^3/27))</f>
        <v>#VALUE!</v>
      </c>
      <c r="Y999" s="11" t="e">
        <f>IF('OddsRatio_working_3-way'!W999&gt;=0,IF('OddsRatio_working_3-way'!V999+SQRT('OddsRatio_working_3-way'!W999)&gt;0,0,PI()),ACOS('OddsRatio_working_3-way'!V999/(2*'OddsRatio_working_3-way'!X999)))</f>
        <v>#VALUE!</v>
      </c>
      <c r="Z999" s="11" t="e">
        <f>'OddsRatio_working_3-way'!X999^(1/3)*COS('OddsRatio_working_3-way'!Y999/3)</f>
        <v>#VALUE!</v>
      </c>
      <c r="AA999" s="11" t="e">
        <f>'OddsRatio_working_3-way'!X999^(1/3)*COS(('OddsRatio_working_3-way'!Y999+2*PI())/3)</f>
        <v>#VALUE!</v>
      </c>
      <c r="AB999" s="11" t="e">
        <f>'OddsRatio_working_3-way'!X999^(1/3)*COS(('OddsRatio_working_3-way'!Y999+4*PI())/3)</f>
        <v>#VALUE!</v>
      </c>
      <c r="AC999" s="11" t="e">
        <f>'OddsRatio_working_3-way'!X999^(1/3)*SIN('OddsRatio_working_3-way'!Y999/3)</f>
        <v>#VALUE!</v>
      </c>
      <c r="AD999" s="11" t="e">
        <f>'OddsRatio_working_3-way'!X999^(1/3)*SIN(('OddsRatio_working_3-way'!Y999+2*PI())/3)</f>
        <v>#VALUE!</v>
      </c>
      <c r="AE999" s="11" t="e">
        <f>'OddsRatio_working_3-way'!X999^(1/3)*SIN(('OddsRatio_working_3-way'!Y999+4*PI())/3)</f>
        <v>#VALUE!</v>
      </c>
      <c r="AF999" s="11" t="e">
        <f>-'OddsRatio_working_3-way'!U999/(3*'OddsRatio_working_3-way'!X999^(1/3))*COS(('OddsRatio_working_3-way'!Y999)/3)</f>
        <v>#VALUE!</v>
      </c>
      <c r="AG999" s="11" t="e">
        <f>-'OddsRatio_working_3-way'!U999/(3*'OddsRatio_working_3-way'!X999^(1/3))*COS(('OddsRatio_working_3-way'!Y999+2*PI())/3)</f>
        <v>#VALUE!</v>
      </c>
      <c r="AH999" s="11" t="e">
        <f>-'OddsRatio_working_3-way'!U999/(3*'OddsRatio_working_3-way'!X999^(1/3))*COS(('OddsRatio_working_3-way'!Y999+4*PI())/3)</f>
        <v>#VALUE!</v>
      </c>
      <c r="AI999" s="11" t="e">
        <f>'OddsRatio_working_3-way'!U999/(3*'OddsRatio_working_3-way'!X999^(1/3))*SIN(('OddsRatio_working_3-way'!Y999)/3)</f>
        <v>#VALUE!</v>
      </c>
      <c r="AJ999" s="11" t="e">
        <f>'OddsRatio_working_3-way'!U999/(3*'OddsRatio_working_3-way'!X999^(1/3))*SIN(('OddsRatio_working_3-way'!Y999+2*PI())/3)</f>
        <v>#VALUE!</v>
      </c>
      <c r="AK999" s="11" t="e">
        <f>'OddsRatio_working_3-way'!U999/(3*'OddsRatio_working_3-way'!X999^(1/3))*SIN(('OddsRatio_working_3-way'!Y999+4*PI())/3)</f>
        <v>#VALUE!</v>
      </c>
      <c r="AL999" s="11" t="e">
        <f>'OddsRatio_working_3-way'!Z999+'OddsRatio_working_3-way'!AF999</f>
        <v>#VALUE!</v>
      </c>
      <c r="AM999" s="11" t="e">
        <f>'OddsRatio_working_3-way'!AA999+'OddsRatio_working_3-way'!AG999</f>
        <v>#VALUE!</v>
      </c>
      <c r="AN999" s="11" t="e">
        <f>'OddsRatio_working_3-way'!AB999+'OddsRatio_working_3-way'!AH999</f>
        <v>#VALUE!</v>
      </c>
      <c r="AO999" s="11" t="e">
        <f>'OddsRatio_working_3-way'!AC999+'OddsRatio_working_3-way'!AI999</f>
        <v>#VALUE!</v>
      </c>
      <c r="AP999" s="11" t="e">
        <f>'OddsRatio_working_3-way'!AD999+'OddsRatio_working_3-way'!AJ999</f>
        <v>#VALUE!</v>
      </c>
      <c r="AQ999" s="11" t="e">
        <f>'OddsRatio_working_3-way'!AE999+'OddsRatio_working_3-way'!AK999</f>
        <v>#VALUE!</v>
      </c>
      <c r="AR999" s="10" t="str">
        <f>IF(A999="","",IF(('OddsRatio_working_3-way'!X999=0),IF(Q999&gt;0,-Q999^(1/3),(-Q999)^(1/3)),'OddsRatio_working_3-way'!AL999-'OddsRatio_working_3-way'!R999/3))</f>
        <v/>
      </c>
      <c r="AS999" s="11" t="e">
        <f>IF(('OddsRatio_working_3-way'!X999=0),IF(Q999&gt;0,-Q999^(1/3),(-Q999)^(1/3)),'OddsRatio_working_3-way'!AM999-'OddsRatio_working_3-way'!R999/3)</f>
        <v>#VALUE!</v>
      </c>
      <c r="AT999" s="11" t="e">
        <f>IF(('OddsRatio_working_3-way'!X999=0),IF(Q999&gt;0,-Q999^(1/3),(-Q999)^(1/3)),'OddsRatio_working_3-way'!AN999-'OddsRatio_working_3-way'!R999/3)</f>
        <v>#VALUE!</v>
      </c>
      <c r="AU999" s="11" t="e">
        <f>IF(('OddsRatio_working_3-way'!X999=0),0,'OddsRatio_working_3-way'!AO999)</f>
        <v>#VALUE!</v>
      </c>
      <c r="AV999" s="11" t="e">
        <f>IF(('OddsRatio_working_3-way'!X999=0),0,'OddsRatio_working_3-way'!AP999)</f>
        <v>#VALUE!</v>
      </c>
      <c r="AW999" s="11" t="e">
        <f>IF(('OddsRatio_working_3-way'!X999=0),0,'OddsRatio_working_3-way'!AQ999)</f>
        <v>#VALUE!</v>
      </c>
    </row>
    <row r="1000" spans="1:4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9" t="e">
        <f t="shared" si="208"/>
        <v>#VALUE!</v>
      </c>
      <c r="E1000" s="9" t="e">
        <f t="shared" si="209"/>
        <v>#VALUE!</v>
      </c>
      <c r="F1000" s="9" t="e">
        <f t="shared" si="210"/>
        <v>#VALUE!</v>
      </c>
      <c r="G1000" s="9" t="str">
        <f t="shared" si="211"/>
        <v/>
      </c>
      <c r="H1000" s="9" t="str">
        <f t="shared" si="212"/>
        <v/>
      </c>
      <c r="I1000" s="9" t="str">
        <f t="shared" si="213"/>
        <v/>
      </c>
      <c r="J1000" s="9" t="str">
        <f t="shared" si="214"/>
        <v/>
      </c>
      <c r="K1000" s="11" t="e">
        <f t="shared" si="215"/>
        <v>#VALUE!</v>
      </c>
      <c r="L1000" s="11" t="e">
        <f t="shared" si="216"/>
        <v>#VALUE!</v>
      </c>
      <c r="M1000" s="11" t="e">
        <f t="shared" si="217"/>
        <v>#VALUE!</v>
      </c>
      <c r="N1000" s="11" t="e">
        <f>'OddsRatio_working_3-way'!K1000+'OddsRatio_working_3-way'!L1000+'OddsRatio_working_3-way'!M1000-('OddsRatio_working_3-way'!K1000*'OddsRatio_working_3-way'!L1000)-('OddsRatio_working_3-way'!K1000*'OddsRatio_working_3-way'!M1000)-('OddsRatio_working_3-way'!L1000*'OddsRatio_working_3-way'!M1000)+('OddsRatio_working_3-way'!K1000*'OddsRatio_working_3-way'!L1000*'OddsRatio_working_3-way'!M1000)-1</f>
        <v>#VALUE!</v>
      </c>
      <c r="O1000" s="11">
        <f>0</f>
        <v>0</v>
      </c>
      <c r="P1000" s="11" t="e">
        <f>('OddsRatio_working_3-way'!K1000*'OddsRatio_working_3-way'!L1000)+('OddsRatio_working_3-way'!K1000*'OddsRatio_working_3-way'!M1000)+('OddsRatio_working_3-way'!L1000*'OddsRatio_working_3-way'!M1000)-(3*'OddsRatio_working_3-way'!K1000*'OddsRatio_working_3-way'!L1000*'OddsRatio_working_3-way'!M1000)</f>
        <v>#VALUE!</v>
      </c>
      <c r="Q1000" s="11" t="e">
        <f>2*'OddsRatio_working_3-way'!K1000*'OddsRatio_working_3-way'!L1000*'OddsRatio_working_3-way'!M1000</f>
        <v>#VALUE!</v>
      </c>
      <c r="R1000" s="11" t="e">
        <f t="shared" si="218"/>
        <v>#VALUE!</v>
      </c>
      <c r="S1000" s="11" t="e">
        <f t="shared" si="219"/>
        <v>#VALUE!</v>
      </c>
      <c r="T1000" s="11" t="e">
        <f t="shared" si="220"/>
        <v>#VALUE!</v>
      </c>
      <c r="U1000" s="11" t="e">
        <f>'OddsRatio_working_3-way'!S1000-'OddsRatio_working_3-way'!R1000^2/3</f>
        <v>#VALUE!</v>
      </c>
      <c r="V1000" s="11" t="e">
        <f>'OddsRatio_working_3-way'!S1000*'OddsRatio_working_3-way'!R1000/3-2*'OddsRatio_working_3-way'!R1000^3/27-'OddsRatio_working_3-way'!T1000</f>
        <v>#VALUE!</v>
      </c>
      <c r="W1000" s="11" t="e">
        <f>'OddsRatio_working_3-way'!V1000^2+4*'OddsRatio_working_3-way'!U1000^3/27</f>
        <v>#VALUE!</v>
      </c>
      <c r="X1000" s="11" t="e">
        <f>IF('OddsRatio_working_3-way'!W1000&gt;0,IF(ABS('OddsRatio_working_3-way'!V1000+SQRT('OddsRatio_working_3-way'!W1000))/2&gt;0,ABS('OddsRatio_working_3-way'!V1000+SQRT('OddsRatio_working_3-way'!W1000))/2,ABS('OddsRatio_working_3-way'!V1000-SQRT('OddsRatio_working_3-way'!W1000))/2),SQRT(-'OddsRatio_working_3-way'!U1000^3/27))</f>
        <v>#VALUE!</v>
      </c>
      <c r="Y1000" s="11" t="e">
        <f>IF('OddsRatio_working_3-way'!W1000&gt;=0,IF('OddsRatio_working_3-way'!V1000+SQRT('OddsRatio_working_3-way'!W1000)&gt;0,0,PI()),ACOS('OddsRatio_working_3-way'!V1000/(2*'OddsRatio_working_3-way'!X1000)))</f>
        <v>#VALUE!</v>
      </c>
      <c r="Z1000" s="11" t="e">
        <f>'OddsRatio_working_3-way'!X1000^(1/3)*COS('OddsRatio_working_3-way'!Y1000/3)</f>
        <v>#VALUE!</v>
      </c>
      <c r="AA1000" s="11" t="e">
        <f>'OddsRatio_working_3-way'!X1000^(1/3)*COS(('OddsRatio_working_3-way'!Y1000+2*PI())/3)</f>
        <v>#VALUE!</v>
      </c>
      <c r="AB1000" s="11" t="e">
        <f>'OddsRatio_working_3-way'!X1000^(1/3)*COS(('OddsRatio_working_3-way'!Y1000+4*PI())/3)</f>
        <v>#VALUE!</v>
      </c>
      <c r="AC1000" s="11" t="e">
        <f>'OddsRatio_working_3-way'!X1000^(1/3)*SIN('OddsRatio_working_3-way'!Y1000/3)</f>
        <v>#VALUE!</v>
      </c>
      <c r="AD1000" s="11" t="e">
        <f>'OddsRatio_working_3-way'!X1000^(1/3)*SIN(('OddsRatio_working_3-way'!Y1000+2*PI())/3)</f>
        <v>#VALUE!</v>
      </c>
      <c r="AE1000" s="11" t="e">
        <f>'OddsRatio_working_3-way'!X1000^(1/3)*SIN(('OddsRatio_working_3-way'!Y1000+4*PI())/3)</f>
        <v>#VALUE!</v>
      </c>
      <c r="AF1000" s="11" t="e">
        <f>-'OddsRatio_working_3-way'!U1000/(3*'OddsRatio_working_3-way'!X1000^(1/3))*COS(('OddsRatio_working_3-way'!Y1000)/3)</f>
        <v>#VALUE!</v>
      </c>
      <c r="AG1000" s="11" t="e">
        <f>-'OddsRatio_working_3-way'!U1000/(3*'OddsRatio_working_3-way'!X1000^(1/3))*COS(('OddsRatio_working_3-way'!Y1000+2*PI())/3)</f>
        <v>#VALUE!</v>
      </c>
      <c r="AH1000" s="11" t="e">
        <f>-'OddsRatio_working_3-way'!U1000/(3*'OddsRatio_working_3-way'!X1000^(1/3))*COS(('OddsRatio_working_3-way'!Y1000+4*PI())/3)</f>
        <v>#VALUE!</v>
      </c>
      <c r="AI1000" s="11" t="e">
        <f>'OddsRatio_working_3-way'!U1000/(3*'OddsRatio_working_3-way'!X1000^(1/3))*SIN(('OddsRatio_working_3-way'!Y1000)/3)</f>
        <v>#VALUE!</v>
      </c>
      <c r="AJ1000" s="11" t="e">
        <f>'OddsRatio_working_3-way'!U1000/(3*'OddsRatio_working_3-way'!X1000^(1/3))*SIN(('OddsRatio_working_3-way'!Y1000+2*PI())/3)</f>
        <v>#VALUE!</v>
      </c>
      <c r="AK1000" s="11" t="e">
        <f>'OddsRatio_working_3-way'!U1000/(3*'OddsRatio_working_3-way'!X1000^(1/3))*SIN(('OddsRatio_working_3-way'!Y1000+4*PI())/3)</f>
        <v>#VALUE!</v>
      </c>
      <c r="AL1000" s="11" t="e">
        <f>'OddsRatio_working_3-way'!Z1000+'OddsRatio_working_3-way'!AF1000</f>
        <v>#VALUE!</v>
      </c>
      <c r="AM1000" s="11" t="e">
        <f>'OddsRatio_working_3-way'!AA1000+'OddsRatio_working_3-way'!AG1000</f>
        <v>#VALUE!</v>
      </c>
      <c r="AN1000" s="11" t="e">
        <f>'OddsRatio_working_3-way'!AB1000+'OddsRatio_working_3-way'!AH1000</f>
        <v>#VALUE!</v>
      </c>
      <c r="AO1000" s="11" t="e">
        <f>'OddsRatio_working_3-way'!AC1000+'OddsRatio_working_3-way'!AI1000</f>
        <v>#VALUE!</v>
      </c>
      <c r="AP1000" s="11" t="e">
        <f>'OddsRatio_working_3-way'!AD1000+'OddsRatio_working_3-way'!AJ1000</f>
        <v>#VALUE!</v>
      </c>
      <c r="AQ1000" s="11" t="e">
        <f>'OddsRatio_working_3-way'!AE1000+'OddsRatio_working_3-way'!AK1000</f>
        <v>#VALUE!</v>
      </c>
      <c r="AR1000" s="10" t="str">
        <f>IF(A1000="","",IF(('OddsRatio_working_3-way'!X1000=0),IF(Q1000&gt;0,-Q1000^(1/3),(-Q1000)^(1/3)),'OddsRatio_working_3-way'!AL1000-'OddsRatio_working_3-way'!R1000/3))</f>
        <v/>
      </c>
      <c r="AS1000" s="11" t="e">
        <f>IF(('OddsRatio_working_3-way'!X1000=0),IF(Q1000&gt;0,-Q1000^(1/3),(-Q1000)^(1/3)),'OddsRatio_working_3-way'!AM1000-'OddsRatio_working_3-way'!R1000/3)</f>
        <v>#VALUE!</v>
      </c>
      <c r="AT1000" s="11" t="e">
        <f>IF(('OddsRatio_working_3-way'!X1000=0),IF(Q1000&gt;0,-Q1000^(1/3),(-Q1000)^(1/3)),'OddsRatio_working_3-way'!AN1000-'OddsRatio_working_3-way'!R1000/3)</f>
        <v>#VALUE!</v>
      </c>
      <c r="AU1000" s="11" t="e">
        <f>IF(('OddsRatio_working_3-way'!X1000=0),0,'OddsRatio_working_3-way'!AO1000)</f>
        <v>#VALUE!</v>
      </c>
      <c r="AV1000" s="11" t="e">
        <f>IF(('OddsRatio_working_3-way'!X1000=0),0,'OddsRatio_working_3-way'!AP1000)</f>
        <v>#VALUE!</v>
      </c>
      <c r="AW1000" s="11" t="e">
        <f>IF(('OddsRatio_working_3-way'!X1000=0),0,'OddsRatio_working_3-way'!AQ1000)</f>
        <v>#VALUE!</v>
      </c>
    </row>
    <row r="1001" spans="1:4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9" t="e">
        <f t="shared" si="208"/>
        <v>#VALUE!</v>
      </c>
      <c r="E1001" s="9" t="e">
        <f t="shared" si="209"/>
        <v>#VALUE!</v>
      </c>
      <c r="F1001" s="9" t="e">
        <f t="shared" si="210"/>
        <v>#VALUE!</v>
      </c>
      <c r="G1001" s="9" t="str">
        <f t="shared" si="211"/>
        <v/>
      </c>
      <c r="H1001" s="9" t="str">
        <f t="shared" si="212"/>
        <v/>
      </c>
      <c r="I1001" s="9" t="str">
        <f t="shared" si="213"/>
        <v/>
      </c>
      <c r="J1001" s="9" t="str">
        <f t="shared" si="214"/>
        <v/>
      </c>
      <c r="K1001" s="11" t="e">
        <f t="shared" si="215"/>
        <v>#VALUE!</v>
      </c>
      <c r="L1001" s="11" t="e">
        <f t="shared" si="216"/>
        <v>#VALUE!</v>
      </c>
      <c r="M1001" s="11" t="e">
        <f t="shared" si="217"/>
        <v>#VALUE!</v>
      </c>
      <c r="N1001" s="11" t="e">
        <f>'OddsRatio_working_3-way'!K1001+'OddsRatio_working_3-way'!L1001+'OddsRatio_working_3-way'!M1001-('OddsRatio_working_3-way'!K1001*'OddsRatio_working_3-way'!L1001)-('OddsRatio_working_3-way'!K1001*'OddsRatio_working_3-way'!M1001)-('OddsRatio_working_3-way'!L1001*'OddsRatio_working_3-way'!M1001)+('OddsRatio_working_3-way'!K1001*'OddsRatio_working_3-way'!L1001*'OddsRatio_working_3-way'!M1001)-1</f>
        <v>#VALUE!</v>
      </c>
      <c r="O1001" s="11">
        <f>0</f>
        <v>0</v>
      </c>
      <c r="P1001" s="11" t="e">
        <f>('OddsRatio_working_3-way'!K1001*'OddsRatio_working_3-way'!L1001)+('OddsRatio_working_3-way'!K1001*'OddsRatio_working_3-way'!M1001)+('OddsRatio_working_3-way'!L1001*'OddsRatio_working_3-way'!M1001)-(3*'OddsRatio_working_3-way'!K1001*'OddsRatio_working_3-way'!L1001*'OddsRatio_working_3-way'!M1001)</f>
        <v>#VALUE!</v>
      </c>
      <c r="Q1001" s="11" t="e">
        <f>2*'OddsRatio_working_3-way'!K1001*'OddsRatio_working_3-way'!L1001*'OddsRatio_working_3-way'!M1001</f>
        <v>#VALUE!</v>
      </c>
      <c r="R1001" s="11" t="e">
        <f t="shared" si="218"/>
        <v>#VALUE!</v>
      </c>
      <c r="S1001" s="11" t="e">
        <f t="shared" si="219"/>
        <v>#VALUE!</v>
      </c>
      <c r="T1001" s="11" t="e">
        <f t="shared" si="220"/>
        <v>#VALUE!</v>
      </c>
      <c r="U1001" s="11" t="e">
        <f>'OddsRatio_working_3-way'!S1001-'OddsRatio_working_3-way'!R1001^2/3</f>
        <v>#VALUE!</v>
      </c>
      <c r="V1001" s="11" t="e">
        <f>'OddsRatio_working_3-way'!S1001*'OddsRatio_working_3-way'!R1001/3-2*'OddsRatio_working_3-way'!R1001^3/27-'OddsRatio_working_3-way'!T1001</f>
        <v>#VALUE!</v>
      </c>
      <c r="W1001" s="11" t="e">
        <f>'OddsRatio_working_3-way'!V1001^2+4*'OddsRatio_working_3-way'!U1001^3/27</f>
        <v>#VALUE!</v>
      </c>
      <c r="X1001" s="11" t="e">
        <f>IF('OddsRatio_working_3-way'!W1001&gt;0,IF(ABS('OddsRatio_working_3-way'!V1001+SQRT('OddsRatio_working_3-way'!W1001))/2&gt;0,ABS('OddsRatio_working_3-way'!V1001+SQRT('OddsRatio_working_3-way'!W1001))/2,ABS('OddsRatio_working_3-way'!V1001-SQRT('OddsRatio_working_3-way'!W1001))/2),SQRT(-'OddsRatio_working_3-way'!U1001^3/27))</f>
        <v>#VALUE!</v>
      </c>
      <c r="Y1001" s="11" t="e">
        <f>IF('OddsRatio_working_3-way'!W1001&gt;=0,IF('OddsRatio_working_3-way'!V1001+SQRT('OddsRatio_working_3-way'!W1001)&gt;0,0,PI()),ACOS('OddsRatio_working_3-way'!V1001/(2*'OddsRatio_working_3-way'!X1001)))</f>
        <v>#VALUE!</v>
      </c>
      <c r="Z1001" s="11" t="e">
        <f>'OddsRatio_working_3-way'!X1001^(1/3)*COS('OddsRatio_working_3-way'!Y1001/3)</f>
        <v>#VALUE!</v>
      </c>
      <c r="AA1001" s="11" t="e">
        <f>'OddsRatio_working_3-way'!X1001^(1/3)*COS(('OddsRatio_working_3-way'!Y1001+2*PI())/3)</f>
        <v>#VALUE!</v>
      </c>
      <c r="AB1001" s="11" t="e">
        <f>'OddsRatio_working_3-way'!X1001^(1/3)*COS(('OddsRatio_working_3-way'!Y1001+4*PI())/3)</f>
        <v>#VALUE!</v>
      </c>
      <c r="AC1001" s="11" t="e">
        <f>'OddsRatio_working_3-way'!X1001^(1/3)*SIN('OddsRatio_working_3-way'!Y1001/3)</f>
        <v>#VALUE!</v>
      </c>
      <c r="AD1001" s="11" t="e">
        <f>'OddsRatio_working_3-way'!X1001^(1/3)*SIN(('OddsRatio_working_3-way'!Y1001+2*PI())/3)</f>
        <v>#VALUE!</v>
      </c>
      <c r="AE1001" s="11" t="e">
        <f>'OddsRatio_working_3-way'!X1001^(1/3)*SIN(('OddsRatio_working_3-way'!Y1001+4*PI())/3)</f>
        <v>#VALUE!</v>
      </c>
      <c r="AF1001" s="11" t="e">
        <f>-'OddsRatio_working_3-way'!U1001/(3*'OddsRatio_working_3-way'!X1001^(1/3))*COS(('OddsRatio_working_3-way'!Y1001)/3)</f>
        <v>#VALUE!</v>
      </c>
      <c r="AG1001" s="11" t="e">
        <f>-'OddsRatio_working_3-way'!U1001/(3*'OddsRatio_working_3-way'!X1001^(1/3))*COS(('OddsRatio_working_3-way'!Y1001+2*PI())/3)</f>
        <v>#VALUE!</v>
      </c>
      <c r="AH1001" s="11" t="e">
        <f>-'OddsRatio_working_3-way'!U1001/(3*'OddsRatio_working_3-way'!X1001^(1/3))*COS(('OddsRatio_working_3-way'!Y1001+4*PI())/3)</f>
        <v>#VALUE!</v>
      </c>
      <c r="AI1001" s="11" t="e">
        <f>'OddsRatio_working_3-way'!U1001/(3*'OddsRatio_working_3-way'!X1001^(1/3))*SIN(('OddsRatio_working_3-way'!Y1001)/3)</f>
        <v>#VALUE!</v>
      </c>
      <c r="AJ1001" s="11" t="e">
        <f>'OddsRatio_working_3-way'!U1001/(3*'OddsRatio_working_3-way'!X1001^(1/3))*SIN(('OddsRatio_working_3-way'!Y1001+2*PI())/3)</f>
        <v>#VALUE!</v>
      </c>
      <c r="AK1001" s="11" t="e">
        <f>'OddsRatio_working_3-way'!U1001/(3*'OddsRatio_working_3-way'!X1001^(1/3))*SIN(('OddsRatio_working_3-way'!Y1001+4*PI())/3)</f>
        <v>#VALUE!</v>
      </c>
      <c r="AL1001" s="11" t="e">
        <f>'OddsRatio_working_3-way'!Z1001+'OddsRatio_working_3-way'!AF1001</f>
        <v>#VALUE!</v>
      </c>
      <c r="AM1001" s="11" t="e">
        <f>'OddsRatio_working_3-way'!AA1001+'OddsRatio_working_3-way'!AG1001</f>
        <v>#VALUE!</v>
      </c>
      <c r="AN1001" s="11" t="e">
        <f>'OddsRatio_working_3-way'!AB1001+'OddsRatio_working_3-way'!AH1001</f>
        <v>#VALUE!</v>
      </c>
      <c r="AO1001" s="11" t="e">
        <f>'OddsRatio_working_3-way'!AC1001+'OddsRatio_working_3-way'!AI1001</f>
        <v>#VALUE!</v>
      </c>
      <c r="AP1001" s="11" t="e">
        <f>'OddsRatio_working_3-way'!AD1001+'OddsRatio_working_3-way'!AJ1001</f>
        <v>#VALUE!</v>
      </c>
      <c r="AQ1001" s="11" t="e">
        <f>'OddsRatio_working_3-way'!AE1001+'OddsRatio_working_3-way'!AK1001</f>
        <v>#VALUE!</v>
      </c>
      <c r="AR1001" s="10" t="str">
        <f>IF(A1001="","",IF(('OddsRatio_working_3-way'!X1001=0),IF(Q1001&gt;0,-Q1001^(1/3),(-Q1001)^(1/3)),'OddsRatio_working_3-way'!AL1001-'OddsRatio_working_3-way'!R1001/3))</f>
        <v/>
      </c>
      <c r="AS1001" s="11" t="e">
        <f>IF(('OddsRatio_working_3-way'!X1001=0),IF(Q1001&gt;0,-Q1001^(1/3),(-Q1001)^(1/3)),'OddsRatio_working_3-way'!AM1001-'OddsRatio_working_3-way'!R1001/3)</f>
        <v>#VALUE!</v>
      </c>
      <c r="AT1001" s="11" t="e">
        <f>IF(('OddsRatio_working_3-way'!X1001=0),IF(Q1001&gt;0,-Q1001^(1/3),(-Q1001)^(1/3)),'OddsRatio_working_3-way'!AN1001-'OddsRatio_working_3-way'!R1001/3)</f>
        <v>#VALUE!</v>
      </c>
      <c r="AU1001" s="11" t="e">
        <f>IF(('OddsRatio_working_3-way'!X1001=0),0,'OddsRatio_working_3-way'!AO1001)</f>
        <v>#VALUE!</v>
      </c>
      <c r="AV1001" s="11" t="e">
        <f>IF(('OddsRatio_working_3-way'!X1001=0),0,'OddsRatio_working_3-way'!AP1001)</f>
        <v>#VALUE!</v>
      </c>
      <c r="AW1001" s="11" t="e">
        <f>IF(('OddsRatio_working_3-way'!X1001=0),0,'OddsRatio_working_3-way'!AQ1001)</f>
        <v>#VALUE!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G1001"/>
  <sheetViews>
    <sheetView workbookViewId="0">
      <selection activeCell="G2" sqref="G2"/>
    </sheetView>
  </sheetViews>
  <sheetFormatPr defaultRowHeight="12.75" x14ac:dyDescent="0.2"/>
  <cols>
    <col min="1" max="16384" width="9.140625" style="4"/>
  </cols>
  <sheetData>
    <row r="1" spans="1:7" x14ac:dyDescent="0.2">
      <c r="A1" s="8" t="s">
        <v>13</v>
      </c>
      <c r="B1" s="8" t="s">
        <v>15</v>
      </c>
      <c r="C1" s="8" t="s">
        <v>24</v>
      </c>
      <c r="D1" s="8" t="s">
        <v>13</v>
      </c>
      <c r="E1" s="8" t="s">
        <v>15</v>
      </c>
      <c r="G1" s="4" t="s">
        <v>26</v>
      </c>
    </row>
    <row r="2" spans="1:7" x14ac:dyDescent="0.2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 t="shared" ref="C2:C65" si="0">IF(A2="","",((1/A2)+(1/B2))-1)</f>
        <v>4.200236330432916E-2</v>
      </c>
      <c r="D2" s="4">
        <f>IF(A2="","",(2*A2)/(2-($C2*A2)))</f>
        <v>1.8059947618585701</v>
      </c>
      <c r="E2" s="4">
        <f>IF(B2="","",(2*B2)/(2-($C2*B2)))</f>
        <v>2.2407028523288002</v>
      </c>
      <c r="G2" s="4">
        <f t="shared" ref="G2:G65" si="1">IF(A2="","",C2+1)</f>
        <v>1.0420023633043292</v>
      </c>
    </row>
    <row r="3" spans="1:7" x14ac:dyDescent="0.2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si="0"/>
        <v>3.8961038961038863E-2</v>
      </c>
      <c r="D3" s="4">
        <f t="shared" ref="D3:D66" si="2">IF(A3="","",(2*A3)/(2-($C3*A3)))</f>
        <v>1.7047970479704795</v>
      </c>
      <c r="E3" s="4">
        <f t="shared" ref="E3:E66" si="3">IF(B3="","",(2*B3)/(2-($C3*B3)))</f>
        <v>2.418848167539267</v>
      </c>
      <c r="G3" s="4">
        <f t="shared" si="1"/>
        <v>1.0389610389610389</v>
      </c>
    </row>
    <row r="4" spans="1:7" x14ac:dyDescent="0.2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2.6964398567516312E-2</v>
      </c>
      <c r="D4" s="4">
        <f t="shared" si="2"/>
        <v>2.0765529308836395</v>
      </c>
      <c r="E4" s="4">
        <f t="shared" si="3"/>
        <v>1.9288906948394962</v>
      </c>
      <c r="G4" s="4">
        <f t="shared" si="1"/>
        <v>1.0269643985675163</v>
      </c>
    </row>
    <row r="5" spans="1:7" x14ac:dyDescent="0.2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5.2197802197802012E-2</v>
      </c>
      <c r="D5" s="4">
        <f t="shared" si="2"/>
        <v>1.8337531486146093</v>
      </c>
      <c r="E5" s="4">
        <f t="shared" si="3"/>
        <v>2.1993957703927487</v>
      </c>
      <c r="G5" s="4">
        <f t="shared" si="1"/>
        <v>1.052197802197802</v>
      </c>
    </row>
    <row r="6" spans="1:7" x14ac:dyDescent="0.2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3.315137797896428E-2</v>
      </c>
      <c r="D6" s="4">
        <f t="shared" si="2"/>
        <v>1.9085249650616189</v>
      </c>
      <c r="E6" s="4">
        <f t="shared" si="3"/>
        <v>2.1006852188505105</v>
      </c>
      <c r="G6" s="4">
        <f t="shared" si="1"/>
        <v>1.0331513779789643</v>
      </c>
    </row>
    <row r="7" spans="1:7" x14ac:dyDescent="0.2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3.9610146195176998E-2</v>
      </c>
      <c r="D7" s="4">
        <f t="shared" si="2"/>
        <v>2.7967849030228904</v>
      </c>
      <c r="E7" s="4">
        <f t="shared" si="3"/>
        <v>1.5565496450452205</v>
      </c>
      <c r="G7" s="4">
        <f t="shared" si="1"/>
        <v>1.039610146195177</v>
      </c>
    </row>
    <row r="8" spans="1:7" x14ac:dyDescent="0.2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2.5439286650930981E-2</v>
      </c>
      <c r="D8" s="4">
        <f t="shared" si="2"/>
        <v>1.905071196602548</v>
      </c>
      <c r="E8" s="4">
        <f t="shared" si="3"/>
        <v>2.1048854540436102</v>
      </c>
      <c r="G8" s="4">
        <f t="shared" si="1"/>
        <v>1.025439286650931</v>
      </c>
    </row>
    <row r="9" spans="1:7" x14ac:dyDescent="0.2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3.9305522064142728E-2</v>
      </c>
      <c r="D9" s="4">
        <f t="shared" si="2"/>
        <v>3.0303251735476797</v>
      </c>
      <c r="E9" s="4">
        <f t="shared" si="3"/>
        <v>1.4925319416951592</v>
      </c>
      <c r="G9" s="4">
        <f t="shared" si="1"/>
        <v>1.0393055220641427</v>
      </c>
    </row>
    <row r="10" spans="1:7" x14ac:dyDescent="0.2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3.5542136765718491E-2</v>
      </c>
      <c r="D10" s="4">
        <f t="shared" si="2"/>
        <v>1.7955204717295163</v>
      </c>
      <c r="E10" s="4">
        <f t="shared" si="3"/>
        <v>2.2570386753541753</v>
      </c>
      <c r="G10" s="4">
        <f t="shared" si="1"/>
        <v>1.0355421367657185</v>
      </c>
    </row>
    <row r="11" spans="1:7" x14ac:dyDescent="0.2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2.3345896147403788E-2</v>
      </c>
      <c r="D11" s="4">
        <f t="shared" si="2"/>
        <v>2.0373253705876082</v>
      </c>
      <c r="E11" s="4">
        <f t="shared" si="3"/>
        <v>1.9640176827387685</v>
      </c>
      <c r="G11" s="4">
        <f t="shared" si="1"/>
        <v>1.0233458961474038</v>
      </c>
    </row>
    <row r="12" spans="1:7" x14ac:dyDescent="0.2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3.1592520954223158E-2</v>
      </c>
      <c r="D12" s="4">
        <f t="shared" si="2"/>
        <v>1.6941561987984708</v>
      </c>
      <c r="E12" s="4">
        <f t="shared" si="3"/>
        <v>2.4405979543666407</v>
      </c>
      <c r="G12" s="4">
        <f t="shared" si="1"/>
        <v>1.0315925209542232</v>
      </c>
    </row>
    <row r="13" spans="1:7" x14ac:dyDescent="0.2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2.8345418589321048E-2</v>
      </c>
      <c r="D13" s="4">
        <f t="shared" si="2"/>
        <v>1.8998121477770822</v>
      </c>
      <c r="E13" s="4">
        <f t="shared" si="3"/>
        <v>2.1113430758524703</v>
      </c>
      <c r="G13" s="4">
        <f t="shared" si="1"/>
        <v>1.028345418589321</v>
      </c>
    </row>
    <row r="14" spans="1:7" x14ac:dyDescent="0.2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3.2818532818532864E-2</v>
      </c>
      <c r="D14" s="4">
        <f t="shared" si="2"/>
        <v>2.9348441926345612</v>
      </c>
      <c r="E14" s="4">
        <f t="shared" si="3"/>
        <v>1.5168374816983896</v>
      </c>
      <c r="G14" s="4">
        <f t="shared" si="1"/>
        <v>1.0328185328185329</v>
      </c>
    </row>
    <row r="15" spans="1:7" x14ac:dyDescent="0.2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2.720133146096626E-2</v>
      </c>
      <c r="D15" s="4">
        <f t="shared" si="2"/>
        <v>2.2784855128281092</v>
      </c>
      <c r="E15" s="4">
        <f t="shared" si="3"/>
        <v>1.7821754646150993</v>
      </c>
      <c r="G15" s="4">
        <f t="shared" si="1"/>
        <v>1.0272013314609663</v>
      </c>
    </row>
    <row r="16" spans="1:7" x14ac:dyDescent="0.2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3.3411033411033575E-2</v>
      </c>
      <c r="D16" s="4">
        <f t="shared" si="2"/>
        <v>2.4351939451277205</v>
      </c>
      <c r="E16" s="4">
        <f t="shared" si="3"/>
        <v>1.6967699406723797</v>
      </c>
      <c r="G16" s="4">
        <f t="shared" si="1"/>
        <v>1.0334110334110336</v>
      </c>
    </row>
    <row r="17" spans="1:7" x14ac:dyDescent="0.2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2.861071447458885E-2</v>
      </c>
      <c r="D17" s="4">
        <f t="shared" si="2"/>
        <v>2.0377175494369308</v>
      </c>
      <c r="E17" s="4">
        <f t="shared" si="3"/>
        <v>1.9636533568721115</v>
      </c>
      <c r="G17" s="4">
        <f t="shared" si="1"/>
        <v>1.0286107144745888</v>
      </c>
    </row>
    <row r="18" spans="1:7" x14ac:dyDescent="0.2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3.0245246040574214E-2</v>
      </c>
      <c r="D18" s="4">
        <f t="shared" si="2"/>
        <v>1.9138324294186226</v>
      </c>
      <c r="E18" s="4">
        <f t="shared" si="3"/>
        <v>2.0942925287037548</v>
      </c>
      <c r="G18" s="4">
        <f t="shared" si="1"/>
        <v>1.0302452460405742</v>
      </c>
    </row>
    <row r="19" spans="1:7" x14ac:dyDescent="0.2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3.3585003905233002E-2</v>
      </c>
      <c r="D19" s="4">
        <f t="shared" si="2"/>
        <v>2.3924011211460603</v>
      </c>
      <c r="E19" s="4">
        <f t="shared" si="3"/>
        <v>1.7181838514873629</v>
      </c>
      <c r="G19" s="4">
        <f t="shared" si="1"/>
        <v>1.033585003905233</v>
      </c>
    </row>
    <row r="20" spans="1:7" x14ac:dyDescent="0.2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3.8961038961038863E-2</v>
      </c>
      <c r="D20" s="4">
        <f t="shared" si="2"/>
        <v>1.7047970479704795</v>
      </c>
      <c r="E20" s="4">
        <f t="shared" si="3"/>
        <v>2.418848167539267</v>
      </c>
      <c r="G20" s="4">
        <f t="shared" si="1"/>
        <v>1.0389610389610389</v>
      </c>
    </row>
    <row r="21" spans="1:7" x14ac:dyDescent="0.2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2.8676664035780064E-2</v>
      </c>
      <c r="D21" s="4">
        <f t="shared" si="2"/>
        <v>2.1651951011107946</v>
      </c>
      <c r="E21" s="4">
        <f t="shared" si="3"/>
        <v>1.858225372769494</v>
      </c>
      <c r="G21" s="4">
        <f t="shared" si="1"/>
        <v>1.0286766640357801</v>
      </c>
    </row>
    <row r="22" spans="1:7" x14ac:dyDescent="0.2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3.2911392405063244E-2</v>
      </c>
      <c r="D22" s="4">
        <f t="shared" si="2"/>
        <v>2.6072607260726071</v>
      </c>
      <c r="E22" s="4">
        <f t="shared" si="3"/>
        <v>1.62217659137577</v>
      </c>
      <c r="G22" s="4">
        <f t="shared" si="1"/>
        <v>1.0329113924050632</v>
      </c>
    </row>
    <row r="23" spans="1:7" x14ac:dyDescent="0.2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3.5670356703566997E-2</v>
      </c>
      <c r="D23" s="4">
        <f t="shared" si="2"/>
        <v>2.847635726795096</v>
      </c>
      <c r="E23" s="4">
        <f t="shared" si="3"/>
        <v>1.5412322274881518</v>
      </c>
      <c r="G23" s="4">
        <f t="shared" si="1"/>
        <v>1.035670356703567</v>
      </c>
    </row>
    <row r="24" spans="1:7" x14ac:dyDescent="0.2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3.7988228999465079E-2</v>
      </c>
      <c r="D24" s="4">
        <f t="shared" si="2"/>
        <v>2.1872440023405506</v>
      </c>
      <c r="E24" s="4">
        <f t="shared" si="3"/>
        <v>1.8422868408082802</v>
      </c>
      <c r="G24" s="4">
        <f t="shared" si="1"/>
        <v>1.0379882289994651</v>
      </c>
    </row>
    <row r="25" spans="1:7" x14ac:dyDescent="0.2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3.9937759336099443E-2</v>
      </c>
      <c r="D25" s="4">
        <f t="shared" si="2"/>
        <v>2.5318450426789227</v>
      </c>
      <c r="E25" s="4">
        <f t="shared" si="3"/>
        <v>1.6528075439348477</v>
      </c>
      <c r="G25" s="4">
        <f t="shared" si="1"/>
        <v>1.0399377593360994</v>
      </c>
    </row>
    <row r="26" spans="1:7" x14ac:dyDescent="0.2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3.9574126155082379E-2</v>
      </c>
      <c r="D26" s="4">
        <f t="shared" si="2"/>
        <v>1.5671336376515033</v>
      </c>
      <c r="E26" s="4">
        <f t="shared" si="3"/>
        <v>2.7632528448515128</v>
      </c>
      <c r="G26" s="4">
        <f t="shared" si="1"/>
        <v>1.0395741261550824</v>
      </c>
    </row>
    <row r="27" spans="1:7" x14ac:dyDescent="0.2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4.4372294372294396E-2</v>
      </c>
      <c r="D27" s="4">
        <f t="shared" si="2"/>
        <v>1.8315163528245788</v>
      </c>
      <c r="E27" s="4">
        <f t="shared" si="3"/>
        <v>2.2026221692491061</v>
      </c>
      <c r="G27" s="4">
        <f t="shared" si="1"/>
        <v>1.0443722943722944</v>
      </c>
    </row>
    <row r="28" spans="1:7" x14ac:dyDescent="0.2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4.4096111080978329E-2</v>
      </c>
      <c r="D28" s="4">
        <f t="shared" si="2"/>
        <v>1.8635467731338755</v>
      </c>
      <c r="E28" s="4">
        <f t="shared" si="3"/>
        <v>2.1580148651021243</v>
      </c>
      <c r="G28" s="4">
        <f t="shared" si="1"/>
        <v>1.0440961110809783</v>
      </c>
    </row>
    <row r="29" spans="1:7" x14ac:dyDescent="0.2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4.0843214756258295E-2</v>
      </c>
      <c r="D29" s="4">
        <f t="shared" si="2"/>
        <v>1.7075365579302588</v>
      </c>
      <c r="E29" s="4">
        <f t="shared" si="3"/>
        <v>2.4133545310015898</v>
      </c>
      <c r="G29" s="4">
        <f t="shared" si="1"/>
        <v>1.0408432147562583</v>
      </c>
    </row>
    <row r="30" spans="1:7" x14ac:dyDescent="0.2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4.5473863153421057E-2</v>
      </c>
      <c r="D30" s="4">
        <f t="shared" si="2"/>
        <v>1.3395957870765727</v>
      </c>
      <c r="E30" s="4">
        <f t="shared" si="3"/>
        <v>3.944677284157585</v>
      </c>
      <c r="G30" s="4">
        <f t="shared" si="1"/>
        <v>1.0454738631534211</v>
      </c>
    </row>
    <row r="31" spans="1:7" x14ac:dyDescent="0.2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4.5321460546374093E-2</v>
      </c>
      <c r="D31" s="4">
        <f t="shared" si="2"/>
        <v>1.4778908219643463</v>
      </c>
      <c r="E31" s="4">
        <f t="shared" si="3"/>
        <v>3.0925281550492016</v>
      </c>
      <c r="G31" s="4">
        <f t="shared" si="1"/>
        <v>1.0453214605463741</v>
      </c>
    </row>
    <row r="32" spans="1:7" x14ac:dyDescent="0.2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2.8225806451612989E-2</v>
      </c>
      <c r="D32" s="4">
        <f t="shared" si="2"/>
        <v>1.6369636963696372</v>
      </c>
      <c r="E32" s="4">
        <f t="shared" si="3"/>
        <v>2.5699481865284977</v>
      </c>
      <c r="G32" s="4">
        <f t="shared" si="1"/>
        <v>1.028225806451613</v>
      </c>
    </row>
    <row r="33" spans="1:7" x14ac:dyDescent="0.2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3.0219780219780112E-2</v>
      </c>
      <c r="D33" s="4">
        <f t="shared" si="2"/>
        <v>1.8714652956298199</v>
      </c>
      <c r="E33" s="4">
        <f t="shared" si="3"/>
        <v>2.1474926253687316</v>
      </c>
      <c r="G33" s="4">
        <f t="shared" si="1"/>
        <v>1.0302197802197801</v>
      </c>
    </row>
    <row r="34" spans="1:7" x14ac:dyDescent="0.2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2.9239766081871288E-2</v>
      </c>
      <c r="D34" s="4">
        <f t="shared" si="2"/>
        <v>1.7538461538461536</v>
      </c>
      <c r="E34" s="4">
        <f t="shared" si="3"/>
        <v>2.3265306122448979</v>
      </c>
      <c r="G34" s="4">
        <f t="shared" si="1"/>
        <v>1.0292397660818713</v>
      </c>
    </row>
    <row r="35" spans="1:7" x14ac:dyDescent="0.2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3.4663865546218364E-2</v>
      </c>
      <c r="D35" s="4">
        <f t="shared" si="2"/>
        <v>1.7516099356025756</v>
      </c>
      <c r="E35" s="4">
        <f t="shared" si="3"/>
        <v>2.3304773561811505</v>
      </c>
      <c r="G35" s="4">
        <f t="shared" si="1"/>
        <v>1.0346638655462184</v>
      </c>
    </row>
    <row r="36" spans="1:7" x14ac:dyDescent="0.2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3.5940803382663811E-2</v>
      </c>
      <c r="D36" s="4">
        <f t="shared" si="2"/>
        <v>1.7748592870544089</v>
      </c>
      <c r="E36" s="4">
        <f t="shared" si="3"/>
        <v>2.2905569007263922</v>
      </c>
      <c r="G36" s="4">
        <f t="shared" si="1"/>
        <v>1.0359408033826638</v>
      </c>
    </row>
    <row r="37" spans="1:7" x14ac:dyDescent="0.2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3.5542136765718491E-2</v>
      </c>
      <c r="D37" s="4">
        <f t="shared" si="2"/>
        <v>1.7955204717295163</v>
      </c>
      <c r="E37" s="4">
        <f t="shared" si="3"/>
        <v>2.2570386753541753</v>
      </c>
      <c r="G37" s="4">
        <f t="shared" si="1"/>
        <v>1.0355421367657185</v>
      </c>
    </row>
    <row r="38" spans="1:7" x14ac:dyDescent="0.2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3.4266348688339443E-2</v>
      </c>
      <c r="D38" s="4">
        <f t="shared" si="2"/>
        <v>1.5922854002198461</v>
      </c>
      <c r="E38" s="4">
        <f t="shared" si="3"/>
        <v>2.6883752319892018</v>
      </c>
      <c r="G38" s="4">
        <f t="shared" si="1"/>
        <v>1.0342663486883394</v>
      </c>
    </row>
    <row r="39" spans="1:7" x14ac:dyDescent="0.2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2.925809822361547E-2</v>
      </c>
      <c r="D39" s="4">
        <f t="shared" si="2"/>
        <v>2.2731591448931119</v>
      </c>
      <c r="E39" s="4">
        <f t="shared" si="3"/>
        <v>1.78544776119403</v>
      </c>
      <c r="G39" s="4">
        <f t="shared" si="1"/>
        <v>1.0292580982236155</v>
      </c>
    </row>
    <row r="40" spans="1:7" x14ac:dyDescent="0.2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3.0163599182004175E-2</v>
      </c>
      <c r="D40" s="4">
        <f t="shared" si="2"/>
        <v>1.6710807347287484</v>
      </c>
      <c r="E40" s="4">
        <f t="shared" si="3"/>
        <v>2.49013367281986</v>
      </c>
      <c r="G40" s="4">
        <f t="shared" si="1"/>
        <v>1.0301635991820042</v>
      </c>
    </row>
    <row r="41" spans="1:7" x14ac:dyDescent="0.2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3.0954077996130813E-2</v>
      </c>
      <c r="D41" s="4">
        <f t="shared" si="2"/>
        <v>2.5357603924606251</v>
      </c>
      <c r="E41" s="4">
        <f t="shared" si="3"/>
        <v>1.6511432414256895</v>
      </c>
      <c r="G41" s="4">
        <f t="shared" si="1"/>
        <v>1.0309540779961308</v>
      </c>
    </row>
    <row r="42" spans="1:7" x14ac:dyDescent="0.2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3.4455319487546765E-2</v>
      </c>
      <c r="D42" s="4">
        <f t="shared" si="2"/>
        <v>2.2111375032990233</v>
      </c>
      <c r="E42" s="4">
        <f t="shared" si="3"/>
        <v>1.8256700806275876</v>
      </c>
      <c r="G42" s="4">
        <f t="shared" si="1"/>
        <v>1.0344553194875468</v>
      </c>
    </row>
    <row r="43" spans="1:7" x14ac:dyDescent="0.2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3.4341152918228035E-2</v>
      </c>
      <c r="D43" s="4">
        <f t="shared" si="2"/>
        <v>2.5249173741170372</v>
      </c>
      <c r="E43" s="4">
        <f t="shared" si="3"/>
        <v>1.655773235306617</v>
      </c>
      <c r="G43" s="4">
        <f t="shared" si="1"/>
        <v>1.034341152918228</v>
      </c>
    </row>
    <row r="44" spans="1:7" x14ac:dyDescent="0.2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3.5766729599328695E-2</v>
      </c>
      <c r="D44" s="4">
        <f t="shared" si="2"/>
        <v>2.3660503784588656</v>
      </c>
      <c r="E44" s="4">
        <f t="shared" si="3"/>
        <v>1.7320374239258789</v>
      </c>
      <c r="G44" s="4">
        <f t="shared" si="1"/>
        <v>1.0357667295993287</v>
      </c>
    </row>
    <row r="45" spans="1:7" x14ac:dyDescent="0.2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3.3495866016535869E-2</v>
      </c>
      <c r="D45" s="4">
        <f t="shared" si="2"/>
        <v>2.1980428704566637</v>
      </c>
      <c r="E45" s="4">
        <f t="shared" si="3"/>
        <v>1.8346946713341112</v>
      </c>
      <c r="G45" s="4">
        <f t="shared" si="1"/>
        <v>1.0334958660165359</v>
      </c>
    </row>
    <row r="46" spans="1:7" x14ac:dyDescent="0.2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3.3884036620014824E-2</v>
      </c>
      <c r="D46" s="4">
        <f t="shared" si="2"/>
        <v>2.2959652089876781</v>
      </c>
      <c r="E46" s="4">
        <f t="shared" si="3"/>
        <v>1.7716256524981358</v>
      </c>
      <c r="G46" s="4">
        <f t="shared" si="1"/>
        <v>1.0338840366200148</v>
      </c>
    </row>
    <row r="47" spans="1:7" x14ac:dyDescent="0.2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3.5434882650713373E-2</v>
      </c>
      <c r="D47" s="4">
        <f t="shared" si="2"/>
        <v>2.5721049516669958</v>
      </c>
      <c r="E47" s="4">
        <f t="shared" si="3"/>
        <v>1.6360898481616264</v>
      </c>
      <c r="G47" s="4">
        <f t="shared" si="1"/>
        <v>1.0354348826507134</v>
      </c>
    </row>
    <row r="48" spans="1:7" x14ac:dyDescent="0.2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3.1592520954223158E-2</v>
      </c>
      <c r="D48" s="4">
        <f t="shared" si="2"/>
        <v>2.4405979543666407</v>
      </c>
      <c r="E48" s="4">
        <f t="shared" si="3"/>
        <v>1.6941561987984708</v>
      </c>
      <c r="G48" s="4">
        <f t="shared" si="1"/>
        <v>1.0315925209542232</v>
      </c>
    </row>
    <row r="49" spans="1:7" x14ac:dyDescent="0.2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3.4455319487546765E-2</v>
      </c>
      <c r="D49" s="4">
        <f t="shared" si="2"/>
        <v>2.2111375032990233</v>
      </c>
      <c r="E49" s="4">
        <f t="shared" si="3"/>
        <v>1.8256700806275876</v>
      </c>
      <c r="G49" s="4">
        <f t="shared" si="1"/>
        <v>1.0344553194875468</v>
      </c>
    </row>
    <row r="50" spans="1:7" x14ac:dyDescent="0.2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3.2679738562091387E-2</v>
      </c>
      <c r="D50" s="4">
        <f t="shared" si="2"/>
        <v>2.3358778625954195</v>
      </c>
      <c r="E50" s="4">
        <f t="shared" si="3"/>
        <v>1.7485714285714284</v>
      </c>
      <c r="G50" s="4">
        <f t="shared" si="1"/>
        <v>1.0326797385620914</v>
      </c>
    </row>
    <row r="51" spans="1:7" x14ac:dyDescent="0.2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3.6665787391189752E-2</v>
      </c>
      <c r="D51" s="4">
        <f t="shared" si="2"/>
        <v>2.3250536645200861</v>
      </c>
      <c r="E51" s="4">
        <f t="shared" si="3"/>
        <v>1.754686415181671</v>
      </c>
      <c r="G51" s="4">
        <f t="shared" si="1"/>
        <v>1.0366657873911898</v>
      </c>
    </row>
    <row r="52" spans="1:7" x14ac:dyDescent="0.2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3.9136302294197067E-2</v>
      </c>
      <c r="D52" s="4">
        <f t="shared" si="2"/>
        <v>2.027359781121751</v>
      </c>
      <c r="E52" s="4">
        <f t="shared" si="3"/>
        <v>1.9733688415446073</v>
      </c>
      <c r="G52" s="4">
        <f t="shared" si="1"/>
        <v>1.0391363022941971</v>
      </c>
    </row>
    <row r="53" spans="1:7" x14ac:dyDescent="0.2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4.2780748663101553E-2</v>
      </c>
      <c r="D53" s="4">
        <f t="shared" si="2"/>
        <v>2.308641975308642</v>
      </c>
      <c r="E53" s="4">
        <f t="shared" si="3"/>
        <v>1.7641509433962264</v>
      </c>
      <c r="G53" s="4">
        <f t="shared" si="1"/>
        <v>1.0427807486631016</v>
      </c>
    </row>
    <row r="54" spans="1:7" x14ac:dyDescent="0.2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4.3440650933960434E-2</v>
      </c>
      <c r="D54" s="4">
        <f t="shared" si="2"/>
        <v>2.1893883348622492</v>
      </c>
      <c r="E54" s="4">
        <f t="shared" si="3"/>
        <v>1.8407682929863407</v>
      </c>
      <c r="G54" s="4">
        <f t="shared" si="1"/>
        <v>1.0434406509339604</v>
      </c>
    </row>
    <row r="55" spans="1:7" x14ac:dyDescent="0.2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3.8527765820060234E-2</v>
      </c>
      <c r="D55" s="4">
        <f t="shared" si="2"/>
        <v>2.1017869260348339</v>
      </c>
      <c r="E55" s="4">
        <f t="shared" si="3"/>
        <v>1.9076165058509547</v>
      </c>
      <c r="G55" s="4">
        <f t="shared" si="1"/>
        <v>1.0385277658200602</v>
      </c>
    </row>
    <row r="56" spans="1:7" x14ac:dyDescent="0.2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4.2656530461408604E-2</v>
      </c>
      <c r="D56" s="4">
        <f t="shared" si="2"/>
        <v>2.4297075423294001</v>
      </c>
      <c r="E56" s="4">
        <f t="shared" si="3"/>
        <v>1.6994437466355645</v>
      </c>
      <c r="G56" s="4">
        <f t="shared" si="1"/>
        <v>1.0426565304614086</v>
      </c>
    </row>
    <row r="57" spans="1:7" x14ac:dyDescent="0.2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4.3510917967702012E-2</v>
      </c>
      <c r="D57" s="4">
        <f t="shared" si="2"/>
        <v>2.2885382773650926</v>
      </c>
      <c r="E57" s="4">
        <f t="shared" si="3"/>
        <v>1.7760731811901471</v>
      </c>
      <c r="G57" s="4">
        <f t="shared" si="1"/>
        <v>1.043510917967702</v>
      </c>
    </row>
    <row r="58" spans="1:7" x14ac:dyDescent="0.2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3.8968048359240282E-2</v>
      </c>
      <c r="D58" s="4">
        <f t="shared" si="2"/>
        <v>2.0054118411083453</v>
      </c>
      <c r="E58" s="4">
        <f t="shared" si="3"/>
        <v>1.9946172892668752</v>
      </c>
      <c r="G58" s="4">
        <f t="shared" si="1"/>
        <v>1.0389680483592403</v>
      </c>
    </row>
    <row r="59" spans="1:7" x14ac:dyDescent="0.2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4.2115467470917878E-2</v>
      </c>
      <c r="D59" s="4">
        <f t="shared" si="2"/>
        <v>1.8277389506841228</v>
      </c>
      <c r="E59" s="4">
        <f t="shared" si="3"/>
        <v>2.208110357949816</v>
      </c>
      <c r="G59" s="4">
        <f t="shared" si="1"/>
        <v>1.0421154674709179</v>
      </c>
    </row>
    <row r="60" spans="1:7" x14ac:dyDescent="0.2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3.80529783514858E-2</v>
      </c>
      <c r="D60" s="4">
        <f t="shared" si="2"/>
        <v>2.0899255304201207</v>
      </c>
      <c r="E60" s="4">
        <f t="shared" si="3"/>
        <v>1.9174938764986464</v>
      </c>
      <c r="G60" s="4">
        <f t="shared" si="1"/>
        <v>1.0380529783514858</v>
      </c>
    </row>
    <row r="61" spans="1:7" x14ac:dyDescent="0.2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4.4096111080978329E-2</v>
      </c>
      <c r="D61" s="4">
        <f t="shared" si="2"/>
        <v>2.1580148651021243</v>
      </c>
      <c r="E61" s="4">
        <f t="shared" si="3"/>
        <v>1.8635467731338755</v>
      </c>
      <c r="G61" s="4">
        <f t="shared" si="1"/>
        <v>1.0440961110809783</v>
      </c>
    </row>
    <row r="62" spans="1:7" x14ac:dyDescent="0.2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3.8527765820060234E-2</v>
      </c>
      <c r="D62" s="4">
        <f t="shared" si="2"/>
        <v>1.9076165058509547</v>
      </c>
      <c r="E62" s="4">
        <f t="shared" si="3"/>
        <v>2.1017869260348339</v>
      </c>
      <c r="G62" s="4">
        <f t="shared" si="1"/>
        <v>1.0385277658200602</v>
      </c>
    </row>
    <row r="63" spans="1:7" x14ac:dyDescent="0.2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4.2566983578219642E-2</v>
      </c>
      <c r="D63" s="4">
        <f t="shared" si="2"/>
        <v>2.1763461086292031</v>
      </c>
      <c r="E63" s="4">
        <f t="shared" si="3"/>
        <v>1.8500899460323807</v>
      </c>
      <c r="G63" s="4">
        <f t="shared" si="1"/>
        <v>1.0425669835782196</v>
      </c>
    </row>
    <row r="64" spans="1:7" x14ac:dyDescent="0.2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4.0146971416220811E-2</v>
      </c>
      <c r="D64" s="4">
        <f t="shared" si="2"/>
        <v>1.9321396878425641</v>
      </c>
      <c r="E64" s="4">
        <f t="shared" si="3"/>
        <v>2.0728005824046591</v>
      </c>
      <c r="G64" s="4">
        <f t="shared" si="1"/>
        <v>1.0401469714162208</v>
      </c>
    </row>
    <row r="65" spans="1:7" x14ac:dyDescent="0.2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4.2566983578219642E-2</v>
      </c>
      <c r="D65" s="4">
        <f t="shared" si="2"/>
        <v>2.1763461086292031</v>
      </c>
      <c r="E65" s="4">
        <f t="shared" si="3"/>
        <v>1.8500899460323807</v>
      </c>
      <c r="G65" s="4">
        <f t="shared" si="1"/>
        <v>1.0425669835782196</v>
      </c>
    </row>
    <row r="66" spans="1:7" x14ac:dyDescent="0.2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ref="C66:C129" si="4">IF(A66="","",((1/A66)+(1/B66))-1)</f>
        <v>4.2115467470917878E-2</v>
      </c>
      <c r="D66" s="4">
        <f t="shared" si="2"/>
        <v>1.8277389506841228</v>
      </c>
      <c r="E66" s="4">
        <f t="shared" si="3"/>
        <v>2.208110357949816</v>
      </c>
      <c r="G66" s="4">
        <f t="shared" ref="G66:G129" si="5">IF(A66="","",C66+1)</f>
        <v>1.0421154674709179</v>
      </c>
    </row>
    <row r="67" spans="1:7" x14ac:dyDescent="0.2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si="4"/>
        <v>4.2566983578219642E-2</v>
      </c>
      <c r="D67" s="4">
        <f t="shared" ref="D67:D130" si="6">IF(A67="","",(2*A67)/(2-($C67*A67)))</f>
        <v>2.1763461086292031</v>
      </c>
      <c r="E67" s="4">
        <f t="shared" ref="E67:E130" si="7">IF(B67="","",(2*B67)/(2-($C67*B67)))</f>
        <v>1.8500899460323807</v>
      </c>
      <c r="G67" s="4">
        <f t="shared" si="5"/>
        <v>1.0425669835782196</v>
      </c>
    </row>
    <row r="68" spans="1:7" x14ac:dyDescent="0.2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4"/>
        <v>4.4204664114166459E-2</v>
      </c>
      <c r="D68" s="4">
        <f t="shared" si="6"/>
        <v>2.3234937323089366</v>
      </c>
      <c r="E68" s="4">
        <f t="shared" si="7"/>
        <v>1.7555759242285367</v>
      </c>
      <c r="G68" s="4">
        <f t="shared" si="5"/>
        <v>1.0442046641141665</v>
      </c>
    </row>
    <row r="69" spans="1:7" x14ac:dyDescent="0.2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4"/>
        <v>3.9136302294197067E-2</v>
      </c>
      <c r="D69" s="4">
        <f t="shared" si="6"/>
        <v>2.027359781121751</v>
      </c>
      <c r="E69" s="4">
        <f t="shared" si="7"/>
        <v>1.9733688415446073</v>
      </c>
      <c r="G69" s="4">
        <f t="shared" si="5"/>
        <v>1.0391363022941971</v>
      </c>
    </row>
    <row r="70" spans="1:7" x14ac:dyDescent="0.2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4"/>
        <v>4.3446740199886147E-2</v>
      </c>
      <c r="D70" s="4">
        <f t="shared" si="6"/>
        <v>2.5988829823026718</v>
      </c>
      <c r="E70" s="4">
        <f t="shared" si="7"/>
        <v>1.6254366398720594</v>
      </c>
      <c r="G70" s="4">
        <f t="shared" si="5"/>
        <v>1.0434467401998861</v>
      </c>
    </row>
    <row r="71" spans="1:7" x14ac:dyDescent="0.2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4"/>
        <v>4.4096111080978329E-2</v>
      </c>
      <c r="D71" s="4">
        <f t="shared" si="6"/>
        <v>2.1580148651021243</v>
      </c>
      <c r="E71" s="4">
        <f t="shared" si="7"/>
        <v>1.8635467731338755</v>
      </c>
      <c r="G71" s="4">
        <f t="shared" si="5"/>
        <v>1.0440961110809783</v>
      </c>
    </row>
    <row r="72" spans="1:7" x14ac:dyDescent="0.2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4"/>
        <v>4.1666666666666741E-2</v>
      </c>
      <c r="D72" s="4">
        <f t="shared" si="6"/>
        <v>2.5263157894736841</v>
      </c>
      <c r="E72" s="4">
        <f t="shared" si="7"/>
        <v>1.6551724137931036</v>
      </c>
      <c r="G72" s="4">
        <f t="shared" si="5"/>
        <v>1.0416666666666667</v>
      </c>
    </row>
    <row r="73" spans="1:7" x14ac:dyDescent="0.2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4"/>
        <v>4.2938272915450382E-2</v>
      </c>
      <c r="D73" s="4">
        <f t="shared" si="6"/>
        <v>2.3862959913874993</v>
      </c>
      <c r="E73" s="4">
        <f t="shared" si="7"/>
        <v>1.7213466721483714</v>
      </c>
      <c r="G73" s="4">
        <f t="shared" si="5"/>
        <v>1.0429382729154504</v>
      </c>
    </row>
    <row r="74" spans="1:7" x14ac:dyDescent="0.2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4"/>
        <v>4.4196211753278369E-2</v>
      </c>
      <c r="D74" s="4">
        <f t="shared" si="6"/>
        <v>2.2352089741270129</v>
      </c>
      <c r="E74" s="4">
        <f t="shared" si="7"/>
        <v>1.8095796103705875</v>
      </c>
      <c r="G74" s="4">
        <f t="shared" si="5"/>
        <v>1.0441962117532784</v>
      </c>
    </row>
    <row r="75" spans="1:7" x14ac:dyDescent="0.2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4"/>
        <v>4.17510053167085E-2</v>
      </c>
      <c r="D75" s="4">
        <f t="shared" si="6"/>
        <v>2.1634893294018038</v>
      </c>
      <c r="E75" s="4">
        <f t="shared" si="7"/>
        <v>1.8594836022382255</v>
      </c>
      <c r="G75" s="4">
        <f t="shared" si="5"/>
        <v>1.0417510053167085</v>
      </c>
    </row>
    <row r="76" spans="1:7" x14ac:dyDescent="0.2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4"/>
        <v>5.3079459631953929E-2</v>
      </c>
      <c r="D76" s="4">
        <f t="shared" si="6"/>
        <v>2.5404675043912981</v>
      </c>
      <c r="E76" s="4">
        <f t="shared" si="7"/>
        <v>1.6491535830190334</v>
      </c>
      <c r="G76" s="4">
        <f t="shared" si="5"/>
        <v>1.0530794596319539</v>
      </c>
    </row>
    <row r="77" spans="1:7" x14ac:dyDescent="0.2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4"/>
        <v>4.5097025283727721E-2</v>
      </c>
      <c r="D77" s="4">
        <f t="shared" si="6"/>
        <v>1.8870143543127138</v>
      </c>
      <c r="E77" s="4">
        <f t="shared" si="7"/>
        <v>2.1273774715571898</v>
      </c>
      <c r="G77" s="4">
        <f t="shared" si="5"/>
        <v>1.0450970252837277</v>
      </c>
    </row>
    <row r="78" spans="1:7" x14ac:dyDescent="0.2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4"/>
        <v>5.5592691622103452E-2</v>
      </c>
      <c r="D78" s="4">
        <f t="shared" si="6"/>
        <v>2.0282453960004521</v>
      </c>
      <c r="E78" s="4">
        <f t="shared" si="7"/>
        <v>1.9725304911548183</v>
      </c>
      <c r="G78" s="4">
        <f t="shared" si="5"/>
        <v>1.0555926916221035</v>
      </c>
    </row>
    <row r="79" spans="1:7" x14ac:dyDescent="0.2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4"/>
        <v>5.5525013743815244E-2</v>
      </c>
      <c r="D79" s="4">
        <f t="shared" si="6"/>
        <v>1.7842079450711132</v>
      </c>
      <c r="E79" s="4">
        <f t="shared" si="7"/>
        <v>2.2751719824890557</v>
      </c>
      <c r="G79" s="4">
        <f t="shared" si="5"/>
        <v>1.0555250137438152</v>
      </c>
    </row>
    <row r="80" spans="1:7" x14ac:dyDescent="0.2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4"/>
        <v>4.7838490234803466E-2</v>
      </c>
      <c r="D80" s="4">
        <f t="shared" si="6"/>
        <v>1.9466040153780435</v>
      </c>
      <c r="E80" s="4">
        <f t="shared" si="7"/>
        <v>2.0564079422382671</v>
      </c>
      <c r="G80" s="4">
        <f t="shared" si="5"/>
        <v>1.0478384902348035</v>
      </c>
    </row>
    <row r="81" spans="1:7" x14ac:dyDescent="0.2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4"/>
        <v>4.7235244126436093E-2</v>
      </c>
      <c r="D81" s="4">
        <f t="shared" si="6"/>
        <v>2.0221747928042801</v>
      </c>
      <c r="E81" s="4">
        <f t="shared" si="7"/>
        <v>1.9783062613553166</v>
      </c>
      <c r="G81" s="4">
        <f t="shared" si="5"/>
        <v>1.0472352441264361</v>
      </c>
    </row>
    <row r="82" spans="1:7" x14ac:dyDescent="0.2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4"/>
        <v>4.9897470950102552E-2</v>
      </c>
      <c r="D82" s="4">
        <f t="shared" si="6"/>
        <v>1.8298936835522202</v>
      </c>
      <c r="E82" s="4">
        <f t="shared" si="7"/>
        <v>2.2049736247174074</v>
      </c>
      <c r="G82" s="4">
        <f t="shared" si="5"/>
        <v>1.0498974709501026</v>
      </c>
    </row>
    <row r="83" spans="1:7" x14ac:dyDescent="0.2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4"/>
        <v>3.0643462560810519E-2</v>
      </c>
      <c r="D83" s="4">
        <f t="shared" si="6"/>
        <v>2.6428524090396981</v>
      </c>
      <c r="E83" s="4">
        <f t="shared" si="7"/>
        <v>1.6086974061075479</v>
      </c>
      <c r="G83" s="4">
        <f t="shared" si="5"/>
        <v>1.0306434625608105</v>
      </c>
    </row>
    <row r="84" spans="1:7" x14ac:dyDescent="0.2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4"/>
        <v>4.9052938319572803E-2</v>
      </c>
      <c r="D84" s="4">
        <f t="shared" si="6"/>
        <v>1.4712397284744554</v>
      </c>
      <c r="E84" s="4">
        <f t="shared" si="7"/>
        <v>3.1220621683093261</v>
      </c>
      <c r="G84" s="4">
        <f t="shared" si="5"/>
        <v>1.0490529383195728</v>
      </c>
    </row>
    <row r="85" spans="1:7" x14ac:dyDescent="0.2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4"/>
        <v>4.5624814724984475E-2</v>
      </c>
      <c r="D85" s="4">
        <f t="shared" si="6"/>
        <v>2.2830159657919831</v>
      </c>
      <c r="E85" s="4">
        <f t="shared" si="7"/>
        <v>1.7794135277051812</v>
      </c>
      <c r="G85" s="4">
        <f t="shared" si="5"/>
        <v>1.0456248147249845</v>
      </c>
    </row>
    <row r="86" spans="1:7" x14ac:dyDescent="0.2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4"/>
        <v>4.2566983578219642E-2</v>
      </c>
      <c r="D86" s="4">
        <f t="shared" si="6"/>
        <v>2.1763461086292031</v>
      </c>
      <c r="E86" s="4">
        <f t="shared" si="7"/>
        <v>1.8500899460323807</v>
      </c>
      <c r="G86" s="4">
        <f t="shared" si="5"/>
        <v>1.0425669835782196</v>
      </c>
    </row>
    <row r="87" spans="1:7" x14ac:dyDescent="0.2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4"/>
        <v>4.0847359865764821E-2</v>
      </c>
      <c r="D87" s="4">
        <f t="shared" si="6"/>
        <v>2.4574447522711167</v>
      </c>
      <c r="E87" s="4">
        <f t="shared" si="7"/>
        <v>1.6861323548914724</v>
      </c>
      <c r="G87" s="4">
        <f t="shared" si="5"/>
        <v>1.0408473598657648</v>
      </c>
    </row>
    <row r="88" spans="1:7" x14ac:dyDescent="0.2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4"/>
        <v>4.4538706256627814E-2</v>
      </c>
      <c r="D88" s="4">
        <f t="shared" si="6"/>
        <v>2.4241645244215939</v>
      </c>
      <c r="E88" s="4">
        <f t="shared" si="7"/>
        <v>1.7021660649819494</v>
      </c>
      <c r="G88" s="4">
        <f t="shared" si="5"/>
        <v>1.0445387062566278</v>
      </c>
    </row>
    <row r="89" spans="1:7" x14ac:dyDescent="0.2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4"/>
        <v>4.5105940465357985E-2</v>
      </c>
      <c r="D89" s="4">
        <f t="shared" si="6"/>
        <v>2.5932917579639305</v>
      </c>
      <c r="E89" s="4">
        <f t="shared" si="7"/>
        <v>1.6276314397545752</v>
      </c>
      <c r="G89" s="4">
        <f t="shared" si="5"/>
        <v>1.045105940465358</v>
      </c>
    </row>
    <row r="90" spans="1:7" x14ac:dyDescent="0.2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4"/>
        <v>4.4096111080978329E-2</v>
      </c>
      <c r="D90" s="4">
        <f t="shared" si="6"/>
        <v>1.8635467731338755</v>
      </c>
      <c r="E90" s="4">
        <f t="shared" si="7"/>
        <v>2.1580148651021243</v>
      </c>
      <c r="G90" s="4">
        <f t="shared" si="5"/>
        <v>1.0440961110809783</v>
      </c>
    </row>
    <row r="91" spans="1:7" x14ac:dyDescent="0.2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4"/>
        <v>4.2656530461408604E-2</v>
      </c>
      <c r="D91" s="4">
        <f t="shared" si="6"/>
        <v>2.4297075423294001</v>
      </c>
      <c r="E91" s="4">
        <f t="shared" si="7"/>
        <v>1.6994437466355645</v>
      </c>
      <c r="G91" s="4">
        <f t="shared" si="5"/>
        <v>1.0426565304614086</v>
      </c>
    </row>
    <row r="92" spans="1:7" x14ac:dyDescent="0.2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4"/>
        <v>3.9058924870117639E-2</v>
      </c>
      <c r="D92" s="4">
        <f t="shared" si="6"/>
        <v>2.1138012461236451</v>
      </c>
      <c r="E92" s="4">
        <f t="shared" si="7"/>
        <v>1.8978262535441519</v>
      </c>
      <c r="G92" s="4">
        <f t="shared" si="5"/>
        <v>1.0390589248701176</v>
      </c>
    </row>
    <row r="93" spans="1:7" x14ac:dyDescent="0.2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4"/>
        <v>4.390847247990104E-2</v>
      </c>
      <c r="D93" s="4">
        <f t="shared" si="6"/>
        <v>2.9266968325791858</v>
      </c>
      <c r="E93" s="4">
        <f t="shared" si="7"/>
        <v>1.5190230155002347</v>
      </c>
      <c r="G93" s="4">
        <f t="shared" si="5"/>
        <v>1.043908472479901</v>
      </c>
    </row>
    <row r="94" spans="1:7" x14ac:dyDescent="0.2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4"/>
        <v>4.4634377967711192E-2</v>
      </c>
      <c r="D94" s="4">
        <f t="shared" si="6"/>
        <v>2.4689331770222736</v>
      </c>
      <c r="E94" s="4">
        <f t="shared" si="7"/>
        <v>1.6807661612130886</v>
      </c>
      <c r="G94" s="4">
        <f t="shared" si="5"/>
        <v>1.0446343779677112</v>
      </c>
    </row>
    <row r="95" spans="1:7" x14ac:dyDescent="0.2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4"/>
        <v>5.4025566876570785E-2</v>
      </c>
      <c r="D95" s="4">
        <f t="shared" si="6"/>
        <v>2.418286984085487</v>
      </c>
      <c r="E95" s="4">
        <f t="shared" si="7"/>
        <v>1.7050759199096792</v>
      </c>
      <c r="G95" s="4">
        <f t="shared" si="5"/>
        <v>1.0540255668765708</v>
      </c>
    </row>
    <row r="96" spans="1:7" x14ac:dyDescent="0.2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4"/>
        <v>4.999862565624924E-2</v>
      </c>
      <c r="D96" s="4">
        <f t="shared" si="6"/>
        <v>2.1163433291643639</v>
      </c>
      <c r="E96" s="4">
        <f t="shared" si="7"/>
        <v>1.8957817670201405</v>
      </c>
      <c r="G96" s="4">
        <f t="shared" si="5"/>
        <v>1.0499986256562492</v>
      </c>
    </row>
    <row r="97" spans="1:7" x14ac:dyDescent="0.2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4"/>
        <v>4.2061386888973207E-2</v>
      </c>
      <c r="D97" s="4">
        <f t="shared" si="6"/>
        <v>2.1205303334672561</v>
      </c>
      <c r="E97" s="4">
        <f t="shared" si="7"/>
        <v>1.8924345643599858</v>
      </c>
      <c r="G97" s="4">
        <f t="shared" si="5"/>
        <v>1.0420613868889732</v>
      </c>
    </row>
    <row r="98" spans="1:7" x14ac:dyDescent="0.2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4"/>
        <v>2.8676664035780064E-2</v>
      </c>
      <c r="D98" s="4">
        <f t="shared" si="6"/>
        <v>1.858225372769494</v>
      </c>
      <c r="E98" s="4">
        <f t="shared" si="7"/>
        <v>2.1651951011107946</v>
      </c>
      <c r="G98" s="4">
        <f t="shared" si="5"/>
        <v>1.0286766640357801</v>
      </c>
    </row>
    <row r="99" spans="1:7" x14ac:dyDescent="0.2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4"/>
        <v>3.0357331084642114E-2</v>
      </c>
      <c r="D99" s="4">
        <f t="shared" si="6"/>
        <v>1.8399922420480992</v>
      </c>
      <c r="E99" s="4">
        <f t="shared" si="7"/>
        <v>2.1904871854075272</v>
      </c>
      <c r="G99" s="4">
        <f t="shared" si="5"/>
        <v>1.0303573310846421</v>
      </c>
    </row>
    <row r="100" spans="1:7" x14ac:dyDescent="0.2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4"/>
        <v>3.3484911120297722E-2</v>
      </c>
      <c r="D100" s="4">
        <f t="shared" si="6"/>
        <v>2.4570848146267141</v>
      </c>
      <c r="E100" s="4">
        <f t="shared" si="7"/>
        <v>1.6863018473335656</v>
      </c>
      <c r="G100" s="4">
        <f t="shared" si="5"/>
        <v>1.0334849111202977</v>
      </c>
    </row>
    <row r="101" spans="1:7" x14ac:dyDescent="0.2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4"/>
        <v>3.19069743563416E-2</v>
      </c>
      <c r="D101" s="4">
        <f t="shared" si="6"/>
        <v>2.4847402493861024</v>
      </c>
      <c r="E101" s="4">
        <f t="shared" si="7"/>
        <v>1.6735184827201064</v>
      </c>
      <c r="G101" s="4">
        <f t="shared" si="5"/>
        <v>1.0319069743563416</v>
      </c>
    </row>
    <row r="102" spans="1:7" x14ac:dyDescent="0.2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4"/>
        <v>2.891515407344869E-2</v>
      </c>
      <c r="D102" s="4">
        <f t="shared" si="6"/>
        <v>2.1232354918216445</v>
      </c>
      <c r="E102" s="4">
        <f t="shared" si="7"/>
        <v>1.8902852583283463</v>
      </c>
      <c r="G102" s="4">
        <f t="shared" si="5"/>
        <v>1.0289151540734487</v>
      </c>
    </row>
    <row r="103" spans="1:7" x14ac:dyDescent="0.2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4"/>
        <v>3.4655686647135031E-2</v>
      </c>
      <c r="D103" s="4">
        <f t="shared" si="6"/>
        <v>2.2763841740018629</v>
      </c>
      <c r="E103" s="4">
        <f t="shared" si="7"/>
        <v>1.7834631769717797</v>
      </c>
      <c r="G103" s="4">
        <f t="shared" si="5"/>
        <v>1.034655686647135</v>
      </c>
    </row>
    <row r="104" spans="1:7" x14ac:dyDescent="0.2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4"/>
        <v>3.3585003905233002E-2</v>
      </c>
      <c r="D104" s="4">
        <f t="shared" si="6"/>
        <v>2.3924011211460603</v>
      </c>
      <c r="E104" s="4">
        <f t="shared" si="7"/>
        <v>1.7181838514873629</v>
      </c>
      <c r="G104" s="4">
        <f t="shared" si="5"/>
        <v>1.033585003905233</v>
      </c>
    </row>
    <row r="105" spans="1:7" x14ac:dyDescent="0.2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4"/>
        <v>3.5310071454649705E-2</v>
      </c>
      <c r="D105" s="4">
        <f t="shared" si="6"/>
        <v>2.4082145324373547</v>
      </c>
      <c r="E105" s="4">
        <f t="shared" si="7"/>
        <v>1.7101190741649199</v>
      </c>
      <c r="G105" s="4">
        <f t="shared" si="5"/>
        <v>1.0353100714546497</v>
      </c>
    </row>
    <row r="106" spans="1:7" x14ac:dyDescent="0.2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4"/>
        <v>3.5766729599328695E-2</v>
      </c>
      <c r="D106" s="4">
        <f t="shared" si="6"/>
        <v>2.3660503784588656</v>
      </c>
      <c r="E106" s="4">
        <f t="shared" si="7"/>
        <v>1.7320374239258789</v>
      </c>
      <c r="G106" s="4">
        <f t="shared" si="5"/>
        <v>1.0357667295993287</v>
      </c>
    </row>
    <row r="107" spans="1:7" x14ac:dyDescent="0.2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4"/>
        <v>2.8828352287754377E-2</v>
      </c>
      <c r="D107" s="4">
        <f t="shared" si="6"/>
        <v>2.0487672717420748</v>
      </c>
      <c r="E107" s="4">
        <f t="shared" si="7"/>
        <v>1.9535003874967702</v>
      </c>
      <c r="G107" s="4">
        <f t="shared" si="5"/>
        <v>1.0288283522877544</v>
      </c>
    </row>
    <row r="108" spans="1:7" x14ac:dyDescent="0.2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4"/>
        <v>4.5235612493172539E-2</v>
      </c>
      <c r="D108" s="4">
        <f t="shared" si="6"/>
        <v>1.5205557023670204</v>
      </c>
      <c r="E108" s="4">
        <f t="shared" si="7"/>
        <v>2.9210240046413816</v>
      </c>
      <c r="G108" s="4">
        <f t="shared" si="5"/>
        <v>1.0452356124931725</v>
      </c>
    </row>
    <row r="109" spans="1:7" x14ac:dyDescent="0.2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4"/>
        <v>2.737019572719368E-2</v>
      </c>
      <c r="D109" s="4">
        <f t="shared" si="6"/>
        <v>2.0880063804625832</v>
      </c>
      <c r="E109" s="4">
        <f t="shared" si="7"/>
        <v>1.9191122570208035</v>
      </c>
      <c r="G109" s="4">
        <f t="shared" si="5"/>
        <v>1.0273701957271937</v>
      </c>
    </row>
    <row r="110" spans="1:7" x14ac:dyDescent="0.2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4"/>
        <v>3.4517818107874465E-2</v>
      </c>
      <c r="D110" s="4">
        <f t="shared" si="6"/>
        <v>1.6242929689112753</v>
      </c>
      <c r="E110" s="4">
        <f t="shared" si="7"/>
        <v>2.6018120494676276</v>
      </c>
      <c r="G110" s="4">
        <f t="shared" si="5"/>
        <v>1.0345178181078745</v>
      </c>
    </row>
    <row r="111" spans="1:7" x14ac:dyDescent="0.2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4"/>
        <v>2.8338796658559762E-2</v>
      </c>
      <c r="D111" s="4">
        <f t="shared" si="6"/>
        <v>1.9842635333613092</v>
      </c>
      <c r="E111" s="4">
        <f t="shared" si="7"/>
        <v>2.0159880622468553</v>
      </c>
      <c r="G111" s="4">
        <f t="shared" si="5"/>
        <v>1.0283387966585598</v>
      </c>
    </row>
    <row r="112" spans="1:7" x14ac:dyDescent="0.2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4"/>
        <v>3.5940803382663811E-2</v>
      </c>
      <c r="D112" s="4">
        <f t="shared" si="6"/>
        <v>2.2905569007263922</v>
      </c>
      <c r="E112" s="4">
        <f t="shared" si="7"/>
        <v>1.7748592870544089</v>
      </c>
      <c r="G112" s="4">
        <f t="shared" si="5"/>
        <v>1.0359408033826638</v>
      </c>
    </row>
    <row r="113" spans="1:7" x14ac:dyDescent="0.2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4"/>
        <v>3.3966033966033926E-2</v>
      </c>
      <c r="D113" s="4">
        <f t="shared" si="6"/>
        <v>2.7201086956521738</v>
      </c>
      <c r="E113" s="4">
        <f t="shared" si="7"/>
        <v>1.5813586097946286</v>
      </c>
      <c r="G113" s="4">
        <f t="shared" si="5"/>
        <v>1.0339660339660339</v>
      </c>
    </row>
    <row r="114" spans="1:7" x14ac:dyDescent="0.2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4"/>
        <v>3.3444121312837582E-2</v>
      </c>
      <c r="D114" s="4">
        <f t="shared" si="6"/>
        <v>2.4136375031336175</v>
      </c>
      <c r="E114" s="4">
        <f t="shared" si="7"/>
        <v>1.707394928178755</v>
      </c>
      <c r="G114" s="4">
        <f t="shared" si="5"/>
        <v>1.0334441213128376</v>
      </c>
    </row>
    <row r="115" spans="1:7" x14ac:dyDescent="0.2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4"/>
        <v>3.0245246040574214E-2</v>
      </c>
      <c r="D115" s="4">
        <f t="shared" si="6"/>
        <v>2.0942925287037548</v>
      </c>
      <c r="E115" s="4">
        <f t="shared" si="7"/>
        <v>1.9138324294186226</v>
      </c>
      <c r="G115" s="4">
        <f t="shared" si="5"/>
        <v>1.0302452460405742</v>
      </c>
    </row>
    <row r="116" spans="1:7" x14ac:dyDescent="0.2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4"/>
        <v>3.0955087366835166E-2</v>
      </c>
      <c r="D116" s="4">
        <f t="shared" si="6"/>
        <v>2.159867538325388</v>
      </c>
      <c r="E116" s="4">
        <f t="shared" si="7"/>
        <v>1.8621674173619833</v>
      </c>
      <c r="G116" s="4">
        <f t="shared" si="5"/>
        <v>1.0309550873668352</v>
      </c>
    </row>
    <row r="117" spans="1:7" x14ac:dyDescent="0.2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4"/>
        <v>3.4193852437555794E-2</v>
      </c>
      <c r="D117" s="4">
        <f t="shared" si="6"/>
        <v>2.3508340001231001</v>
      </c>
      <c r="E117" s="4">
        <f t="shared" si="7"/>
        <v>1.740283410033262</v>
      </c>
      <c r="G117" s="4">
        <f t="shared" si="5"/>
        <v>1.0341938524375558</v>
      </c>
    </row>
    <row r="118" spans="1:7" x14ac:dyDescent="0.2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4"/>
        <v>3.19069743563416E-2</v>
      </c>
      <c r="D118" s="4">
        <f t="shared" si="6"/>
        <v>2.4847402493861024</v>
      </c>
      <c r="E118" s="4">
        <f t="shared" si="7"/>
        <v>1.6735184827201064</v>
      </c>
      <c r="G118" s="4">
        <f t="shared" si="5"/>
        <v>1.0319069743563416</v>
      </c>
    </row>
    <row r="119" spans="1:7" x14ac:dyDescent="0.2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4"/>
        <v>4.3440650933960434E-2</v>
      </c>
      <c r="D119" s="4">
        <f t="shared" si="6"/>
        <v>2.1893883348622492</v>
      </c>
      <c r="E119" s="4">
        <f t="shared" si="7"/>
        <v>1.8407682929863407</v>
      </c>
      <c r="G119" s="4">
        <f t="shared" si="5"/>
        <v>1.0434406509339604</v>
      </c>
    </row>
    <row r="120" spans="1:7" x14ac:dyDescent="0.2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4"/>
        <v>3.9529106814990778E-2</v>
      </c>
      <c r="D120" s="4">
        <f t="shared" si="6"/>
        <v>1.9525516659637281</v>
      </c>
      <c r="E120" s="4">
        <f t="shared" si="7"/>
        <v>2.049811822005756</v>
      </c>
      <c r="G120" s="4">
        <f t="shared" si="5"/>
        <v>1.0395291068149908</v>
      </c>
    </row>
    <row r="121" spans="1:7" x14ac:dyDescent="0.2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4"/>
        <v>4.0146971416220811E-2</v>
      </c>
      <c r="D121" s="4">
        <f t="shared" si="6"/>
        <v>2.0728005824046591</v>
      </c>
      <c r="E121" s="4">
        <f t="shared" si="7"/>
        <v>1.9321396878425641</v>
      </c>
      <c r="G121" s="4">
        <f t="shared" si="5"/>
        <v>1.0401469714162208</v>
      </c>
    </row>
    <row r="122" spans="1:7" x14ac:dyDescent="0.2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4"/>
        <v>4.2115467470917878E-2</v>
      </c>
      <c r="D122" s="4">
        <f t="shared" si="6"/>
        <v>1.8277389506841228</v>
      </c>
      <c r="E122" s="4">
        <f t="shared" si="7"/>
        <v>2.208110357949816</v>
      </c>
      <c r="G122" s="4">
        <f t="shared" si="5"/>
        <v>1.0421154674709179</v>
      </c>
    </row>
    <row r="123" spans="1:7" x14ac:dyDescent="0.2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4"/>
        <v>3.0954077996130813E-2</v>
      </c>
      <c r="D123" s="4">
        <f t="shared" si="6"/>
        <v>2.5357603924606251</v>
      </c>
      <c r="E123" s="4">
        <f t="shared" si="7"/>
        <v>1.6511432414256895</v>
      </c>
      <c r="G123" s="4">
        <f t="shared" si="5"/>
        <v>1.0309540779961308</v>
      </c>
    </row>
    <row r="124" spans="1:7" x14ac:dyDescent="0.2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4"/>
        <v>3.1594187910440219E-2</v>
      </c>
      <c r="D124" s="4">
        <f t="shared" si="6"/>
        <v>1.7047027193794351</v>
      </c>
      <c r="E124" s="4">
        <f t="shared" si="7"/>
        <v>2.4190380886859724</v>
      </c>
      <c r="G124" s="4">
        <f t="shared" si="5"/>
        <v>1.0315941879104402</v>
      </c>
    </row>
    <row r="125" spans="1:7" x14ac:dyDescent="0.2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4"/>
        <v>3.0953261807867838E-2</v>
      </c>
      <c r="D125" s="4">
        <f t="shared" si="6"/>
        <v>2.7633327653774069</v>
      </c>
      <c r="E125" s="4">
        <f t="shared" si="7"/>
        <v>1.5671079331336362</v>
      </c>
      <c r="G125" s="4">
        <f t="shared" si="5"/>
        <v>1.0309532618078678</v>
      </c>
    </row>
    <row r="126" spans="1:7" x14ac:dyDescent="0.2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4"/>
        <v>2.9032566135039684E-2</v>
      </c>
      <c r="D126" s="4">
        <f t="shared" si="6"/>
        <v>2.951240135287486</v>
      </c>
      <c r="E126" s="4">
        <f t="shared" si="7"/>
        <v>1.5124945832731476</v>
      </c>
      <c r="G126" s="4">
        <f t="shared" si="5"/>
        <v>1.0290325661350397</v>
      </c>
    </row>
    <row r="127" spans="1:7" x14ac:dyDescent="0.2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4"/>
        <v>3.652263374485587E-2</v>
      </c>
      <c r="D127" s="4">
        <f t="shared" si="6"/>
        <v>2.5428384565075208</v>
      </c>
      <c r="E127" s="4">
        <f t="shared" si="7"/>
        <v>1.6481559983043661</v>
      </c>
      <c r="G127" s="4">
        <f t="shared" si="5"/>
        <v>1.0365226337448559</v>
      </c>
    </row>
    <row r="128" spans="1:7" x14ac:dyDescent="0.2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4"/>
        <v>3.9028847408954404E-2</v>
      </c>
      <c r="D128" s="4">
        <f t="shared" si="6"/>
        <v>2.4629480790869636</v>
      </c>
      <c r="E128" s="4">
        <f t="shared" si="7"/>
        <v>1.6835512581035048</v>
      </c>
      <c r="G128" s="4">
        <f t="shared" si="5"/>
        <v>1.0390288474089544</v>
      </c>
    </row>
    <row r="129" spans="1:7" x14ac:dyDescent="0.2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4"/>
        <v>4.0639179325310693E-2</v>
      </c>
      <c r="D129" s="4">
        <f t="shared" si="6"/>
        <v>2.9015455065827136</v>
      </c>
      <c r="E129" s="4">
        <f t="shared" si="7"/>
        <v>1.5258880192655027</v>
      </c>
      <c r="G129" s="4">
        <f t="shared" si="5"/>
        <v>1.0406391793253107</v>
      </c>
    </row>
    <row r="130" spans="1:7" x14ac:dyDescent="0.2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ref="C130:C193" si="8">IF(A130="","",((1/A130)+(1/B130))-1)</f>
        <v>3.8695047911637692E-2</v>
      </c>
      <c r="D130" s="4">
        <f t="shared" si="6"/>
        <v>2.9491964189407831</v>
      </c>
      <c r="E130" s="4">
        <f t="shared" si="7"/>
        <v>1.5130319296109787</v>
      </c>
      <c r="G130" s="4">
        <f t="shared" ref="G130:G193" si="9">IF(A130="","",C130+1)</f>
        <v>1.0386950479116377</v>
      </c>
    </row>
    <row r="131" spans="1:7" x14ac:dyDescent="0.2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si="8"/>
        <v>3.7271921102840277E-2</v>
      </c>
      <c r="D131" s="4">
        <f t="shared" ref="D131:D194" si="10">IF(A131="","",(2*A131)/(2-($C131*A131)))</f>
        <v>1.937521151693437</v>
      </c>
      <c r="E131" s="4">
        <f t="shared" ref="E131:E194" si="11">IF(B131="","",(2*B131)/(2-($C131*B131)))</f>
        <v>2.06664260128287</v>
      </c>
      <c r="G131" s="4">
        <f t="shared" si="9"/>
        <v>1.0372719211028403</v>
      </c>
    </row>
    <row r="132" spans="1:7" x14ac:dyDescent="0.2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8"/>
        <v>4.3360433604336057E-2</v>
      </c>
      <c r="D132" s="4">
        <f t="shared" si="10"/>
        <v>1.8730964467005078</v>
      </c>
      <c r="E132" s="4">
        <f t="shared" si="11"/>
        <v>2.1453488372093021</v>
      </c>
      <c r="G132" s="4">
        <f t="shared" si="9"/>
        <v>1.0433604336043361</v>
      </c>
    </row>
    <row r="133" spans="1:7" x14ac:dyDescent="0.2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8"/>
        <v>4.1666666666666519E-2</v>
      </c>
      <c r="D133" s="4">
        <f t="shared" si="10"/>
        <v>2.3496503496503496</v>
      </c>
      <c r="E133" s="4">
        <f t="shared" si="11"/>
        <v>1.7409326424870464</v>
      </c>
      <c r="G133" s="4">
        <f t="shared" si="9"/>
        <v>1.0416666666666665</v>
      </c>
    </row>
    <row r="134" spans="1:7" x14ac:dyDescent="0.2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8"/>
        <v>4.1280271315775607E-2</v>
      </c>
      <c r="D134" s="4">
        <f t="shared" si="10"/>
        <v>2.3705797374536774</v>
      </c>
      <c r="E134" s="4">
        <f t="shared" si="11"/>
        <v>1.7296182576417214</v>
      </c>
      <c r="G134" s="4">
        <f t="shared" si="9"/>
        <v>1.0412802713157756</v>
      </c>
    </row>
    <row r="135" spans="1:7" x14ac:dyDescent="0.2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8"/>
        <v>4.2699829607588891E-2</v>
      </c>
      <c r="D135" s="4">
        <f t="shared" si="10"/>
        <v>1.5816656945757326</v>
      </c>
      <c r="E135" s="4">
        <f t="shared" si="11"/>
        <v>2.7192005808927768</v>
      </c>
      <c r="G135" s="4">
        <f t="shared" si="9"/>
        <v>1.0426998296075889</v>
      </c>
    </row>
    <row r="136" spans="1:7" x14ac:dyDescent="0.2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8"/>
        <v>3.7255427499329974E-2</v>
      </c>
      <c r="D136" s="4">
        <f t="shared" si="10"/>
        <v>2.1313910311339619</v>
      </c>
      <c r="E136" s="4">
        <f t="shared" si="11"/>
        <v>1.8838677101741985</v>
      </c>
      <c r="G136" s="4">
        <f t="shared" si="9"/>
        <v>1.03725542749933</v>
      </c>
    </row>
    <row r="137" spans="1:7" x14ac:dyDescent="0.2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8"/>
        <v>3.7634408602150504E-2</v>
      </c>
      <c r="D137" s="4">
        <f t="shared" si="10"/>
        <v>1.927461139896373</v>
      </c>
      <c r="E137" s="4">
        <f t="shared" si="11"/>
        <v>2.0782122905027931</v>
      </c>
      <c r="G137" s="4">
        <f t="shared" si="9"/>
        <v>1.0376344086021505</v>
      </c>
    </row>
    <row r="138" spans="1:7" x14ac:dyDescent="0.2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8"/>
        <v>3.80529783514858E-2</v>
      </c>
      <c r="D138" s="4">
        <f t="shared" si="10"/>
        <v>1.9174938764986464</v>
      </c>
      <c r="E138" s="4">
        <f t="shared" si="11"/>
        <v>2.0899255304201207</v>
      </c>
      <c r="G138" s="4">
        <f t="shared" si="9"/>
        <v>1.0380529783514858</v>
      </c>
    </row>
    <row r="139" spans="1:7" x14ac:dyDescent="0.2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8"/>
        <v>3.9304610733182255E-2</v>
      </c>
      <c r="D139" s="4">
        <f t="shared" si="10"/>
        <v>1.9629080118694364</v>
      </c>
      <c r="E139" s="4">
        <f t="shared" si="11"/>
        <v>2.0385208012326657</v>
      </c>
      <c r="G139" s="4">
        <f t="shared" si="9"/>
        <v>1.0393046107331823</v>
      </c>
    </row>
    <row r="140" spans="1:7" x14ac:dyDescent="0.2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8"/>
        <v>2.4955436720142554E-2</v>
      </c>
      <c r="D140" s="4">
        <f t="shared" si="10"/>
        <v>1.9146757679180888</v>
      </c>
      <c r="E140" s="4">
        <f t="shared" si="11"/>
        <v>2.0932835820895521</v>
      </c>
      <c r="G140" s="4">
        <f t="shared" si="9"/>
        <v>1.0249554367201426</v>
      </c>
    </row>
    <row r="141" spans="1:7" x14ac:dyDescent="0.2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8"/>
        <v>2.2110972048393851E-2</v>
      </c>
      <c r="D141" s="4">
        <f t="shared" si="10"/>
        <v>2.087070091423596</v>
      </c>
      <c r="E141" s="4">
        <f t="shared" si="11"/>
        <v>1.9199038846615937</v>
      </c>
      <c r="G141" s="4">
        <f t="shared" si="9"/>
        <v>1.0221109720483939</v>
      </c>
    </row>
    <row r="142" spans="1:7" x14ac:dyDescent="0.2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8"/>
        <v>2.727319774362158E-2</v>
      </c>
      <c r="D142" s="4">
        <f t="shared" si="10"/>
        <v>1.7508268019752637</v>
      </c>
      <c r="E142" s="4">
        <f t="shared" si="11"/>
        <v>2.3318650817594881</v>
      </c>
      <c r="G142" s="4">
        <f t="shared" si="9"/>
        <v>1.0272731977436216</v>
      </c>
    </row>
    <row r="143" spans="1:7" x14ac:dyDescent="0.2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8"/>
        <v>3.3495866016535869E-2</v>
      </c>
      <c r="D143" s="4">
        <f t="shared" si="10"/>
        <v>2.1980428704566637</v>
      </c>
      <c r="E143" s="4">
        <f t="shared" si="11"/>
        <v>1.8346946713341112</v>
      </c>
      <c r="G143" s="4">
        <f t="shared" si="9"/>
        <v>1.0334958660165359</v>
      </c>
    </row>
    <row r="144" spans="1:7" x14ac:dyDescent="0.2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8"/>
        <v>3.0927835051546504E-2</v>
      </c>
      <c r="D144" s="4">
        <f t="shared" si="10"/>
        <v>2.0000000000000004</v>
      </c>
      <c r="E144" s="4">
        <f t="shared" si="11"/>
        <v>2.0000000000000004</v>
      </c>
      <c r="G144" s="4">
        <f t="shared" si="9"/>
        <v>1.0309278350515465</v>
      </c>
    </row>
    <row r="145" spans="1:7" x14ac:dyDescent="0.2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8"/>
        <v>2.6964398567516312E-2</v>
      </c>
      <c r="D145" s="4">
        <f t="shared" si="10"/>
        <v>2.0765529308836395</v>
      </c>
      <c r="E145" s="4">
        <f t="shared" si="11"/>
        <v>1.9288906948394962</v>
      </c>
      <c r="G145" s="4">
        <f t="shared" si="9"/>
        <v>1.0269643985675163</v>
      </c>
    </row>
    <row r="146" spans="1:7" x14ac:dyDescent="0.2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8"/>
        <v>2.6720073011205159E-2</v>
      </c>
      <c r="D146" s="4">
        <f t="shared" si="10"/>
        <v>2.5008558929816775</v>
      </c>
      <c r="E146" s="4">
        <f t="shared" si="11"/>
        <v>1.6662864867148226</v>
      </c>
      <c r="G146" s="4">
        <f t="shared" si="9"/>
        <v>1.0267200730112052</v>
      </c>
    </row>
    <row r="147" spans="1:7" x14ac:dyDescent="0.2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8"/>
        <v>2.4525731055444977E-2</v>
      </c>
      <c r="D147" s="4">
        <f t="shared" si="10"/>
        <v>2.0818241326641935</v>
      </c>
      <c r="E147" s="4">
        <f t="shared" si="11"/>
        <v>1.9243646631706333</v>
      </c>
      <c r="G147" s="4">
        <f t="shared" si="9"/>
        <v>1.024525731055445</v>
      </c>
    </row>
    <row r="148" spans="1:7" x14ac:dyDescent="0.2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8"/>
        <v>2.3185220076411994E-2</v>
      </c>
      <c r="D148" s="4">
        <f t="shared" si="10"/>
        <v>1.974169551066798</v>
      </c>
      <c r="E148" s="4">
        <f t="shared" si="11"/>
        <v>2.0265153523890338</v>
      </c>
      <c r="G148" s="4">
        <f t="shared" si="9"/>
        <v>1.023185220076412</v>
      </c>
    </row>
    <row r="149" spans="1:7" x14ac:dyDescent="0.2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8"/>
        <v>2.3828227284629522E-2</v>
      </c>
      <c r="D149" s="4">
        <f t="shared" si="10"/>
        <v>2.05931517929361</v>
      </c>
      <c r="E149" s="4">
        <f t="shared" si="11"/>
        <v>1.9440061084245355</v>
      </c>
      <c r="G149" s="4">
        <f t="shared" si="9"/>
        <v>1.0238282272846295</v>
      </c>
    </row>
    <row r="150" spans="1:7" x14ac:dyDescent="0.2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8"/>
        <v>3.1919317945518833E-2</v>
      </c>
      <c r="D150" s="4">
        <f t="shared" si="10"/>
        <v>1.7262855604415328</v>
      </c>
      <c r="E150" s="4">
        <f t="shared" si="11"/>
        <v>2.3768688990485605</v>
      </c>
      <c r="G150" s="4">
        <f t="shared" si="9"/>
        <v>1.0319193179455188</v>
      </c>
    </row>
    <row r="151" spans="1:7" x14ac:dyDescent="0.2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8"/>
        <v>3.2261471038597556E-2</v>
      </c>
      <c r="D151" s="4">
        <f t="shared" si="10"/>
        <v>1.822021261243927</v>
      </c>
      <c r="E151" s="4">
        <f t="shared" si="11"/>
        <v>2.216513546725964</v>
      </c>
      <c r="G151" s="4">
        <f t="shared" si="9"/>
        <v>1.0322614710385976</v>
      </c>
    </row>
    <row r="152" spans="1:7" x14ac:dyDescent="0.2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8"/>
        <v>2.81266064478225E-2</v>
      </c>
      <c r="D152" s="4">
        <f t="shared" si="10"/>
        <v>1.5636447149336854</v>
      </c>
      <c r="E152" s="4">
        <f t="shared" si="11"/>
        <v>2.7741672608739938</v>
      </c>
      <c r="G152" s="4">
        <f t="shared" si="9"/>
        <v>1.0281266064478225</v>
      </c>
    </row>
    <row r="153" spans="1:7" x14ac:dyDescent="0.2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8"/>
        <v>2.8434691851436877E-2</v>
      </c>
      <c r="D153" s="4">
        <f t="shared" si="10"/>
        <v>2.4955055109106499</v>
      </c>
      <c r="E153" s="4">
        <f t="shared" si="11"/>
        <v>1.6686702206741284</v>
      </c>
      <c r="G153" s="4">
        <f t="shared" si="9"/>
        <v>1.0284346918514369</v>
      </c>
    </row>
    <row r="154" spans="1:7" x14ac:dyDescent="0.2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8"/>
        <v>2.4916986953225084E-2</v>
      </c>
      <c r="D154" s="4">
        <f t="shared" si="10"/>
        <v>2.1458748281762841</v>
      </c>
      <c r="E154" s="4">
        <f t="shared" si="11"/>
        <v>1.8726956692045928</v>
      </c>
      <c r="G154" s="4">
        <f t="shared" si="9"/>
        <v>1.0249169869532251</v>
      </c>
    </row>
    <row r="155" spans="1:7" x14ac:dyDescent="0.2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8"/>
        <v>2.79347143753923E-2</v>
      </c>
      <c r="D155" s="4">
        <f t="shared" si="10"/>
        <v>2.2271932890597692</v>
      </c>
      <c r="E155" s="4">
        <f t="shared" si="11"/>
        <v>1.8148675590999714</v>
      </c>
      <c r="G155" s="4">
        <f t="shared" si="9"/>
        <v>1.0279347143753923</v>
      </c>
    </row>
    <row r="156" spans="1:7" x14ac:dyDescent="0.2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8"/>
        <v>2.6914031878756184E-2</v>
      </c>
      <c r="D156" s="4">
        <f t="shared" si="10"/>
        <v>2.2140584321666186</v>
      </c>
      <c r="E156" s="4">
        <f t="shared" si="11"/>
        <v>1.8236835835120324</v>
      </c>
      <c r="G156" s="4">
        <f t="shared" si="9"/>
        <v>1.0269140318787562</v>
      </c>
    </row>
    <row r="157" spans="1:7" x14ac:dyDescent="0.2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8"/>
        <v>2.727319774362158E-2</v>
      </c>
      <c r="D157" s="4">
        <f t="shared" si="10"/>
        <v>2.3318650817594881</v>
      </c>
      <c r="E157" s="4">
        <f t="shared" si="11"/>
        <v>1.7508268019752637</v>
      </c>
      <c r="G157" s="4">
        <f t="shared" si="9"/>
        <v>1.0272731977436216</v>
      </c>
    </row>
    <row r="158" spans="1:7" x14ac:dyDescent="0.2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8"/>
        <v>2.982584211075201E-2</v>
      </c>
      <c r="D158" s="4">
        <f t="shared" si="10"/>
        <v>1.7652798232695142</v>
      </c>
      <c r="E158" s="4">
        <f t="shared" si="11"/>
        <v>2.3067115708443593</v>
      </c>
      <c r="G158" s="4">
        <f t="shared" si="9"/>
        <v>1.029825842110752</v>
      </c>
    </row>
    <row r="159" spans="1:7" x14ac:dyDescent="0.2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8"/>
        <v>5.4018445322792985E-2</v>
      </c>
      <c r="D159" s="4">
        <f t="shared" si="10"/>
        <v>2.4637143519591929</v>
      </c>
      <c r="E159" s="4">
        <f t="shared" si="11"/>
        <v>1.6831934104229367</v>
      </c>
      <c r="G159" s="4">
        <f t="shared" si="9"/>
        <v>1.054018445322793</v>
      </c>
    </row>
    <row r="160" spans="1:7" x14ac:dyDescent="0.2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8"/>
        <v>5.4156674660271742E-2</v>
      </c>
      <c r="D160" s="4">
        <f t="shared" si="10"/>
        <v>3.0063082006608588</v>
      </c>
      <c r="E160" s="4">
        <f t="shared" si="11"/>
        <v>1.4984279083695162</v>
      </c>
      <c r="G160" s="4">
        <f t="shared" si="9"/>
        <v>1.0541566746602717</v>
      </c>
    </row>
    <row r="161" spans="1:7" x14ac:dyDescent="0.2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8"/>
        <v>5.428270204942276E-2</v>
      </c>
      <c r="D161" s="4">
        <f t="shared" si="10"/>
        <v>2.8089855177146159</v>
      </c>
      <c r="E161" s="4">
        <f t="shared" si="11"/>
        <v>1.5527960230789197</v>
      </c>
      <c r="G161" s="4">
        <f t="shared" si="9"/>
        <v>1.0542827020494228</v>
      </c>
    </row>
    <row r="162" spans="1:7" x14ac:dyDescent="0.2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8"/>
        <v>5.1665355363231136E-2</v>
      </c>
      <c r="D162" s="4">
        <f t="shared" si="10"/>
        <v>2.6269376507061666</v>
      </c>
      <c r="E162" s="4">
        <f t="shared" si="11"/>
        <v>1.6146517044251538</v>
      </c>
      <c r="G162" s="4">
        <f t="shared" si="9"/>
        <v>1.0516653553632311</v>
      </c>
    </row>
    <row r="163" spans="1:7" x14ac:dyDescent="0.2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8"/>
        <v>2.8930817610062887E-2</v>
      </c>
      <c r="D163" s="4">
        <f t="shared" si="10"/>
        <v>1.6274309109518936</v>
      </c>
      <c r="E163" s="4">
        <f t="shared" si="11"/>
        <v>2.5938009787928222</v>
      </c>
      <c r="G163" s="4">
        <f t="shared" si="9"/>
        <v>1.0289308176100629</v>
      </c>
    </row>
    <row r="164" spans="1:7" x14ac:dyDescent="0.2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8"/>
        <v>2.3185220076411994E-2</v>
      </c>
      <c r="D164" s="4">
        <f t="shared" si="10"/>
        <v>1.974169551066798</v>
      </c>
      <c r="E164" s="4">
        <f t="shared" si="11"/>
        <v>2.0265153523890338</v>
      </c>
      <c r="G164" s="4">
        <f t="shared" si="9"/>
        <v>1.023185220076412</v>
      </c>
    </row>
    <row r="165" spans="1:7" x14ac:dyDescent="0.2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8"/>
        <v>3.9800995024875441E-2</v>
      </c>
      <c r="D165" s="4">
        <f t="shared" si="10"/>
        <v>1.546153846153846</v>
      </c>
      <c r="E165" s="4">
        <f t="shared" si="11"/>
        <v>2.8309859154929571</v>
      </c>
      <c r="G165" s="4">
        <f t="shared" si="9"/>
        <v>1.0398009950248754</v>
      </c>
    </row>
    <row r="166" spans="1:7" x14ac:dyDescent="0.2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8"/>
        <v>3.0713170223841679E-2</v>
      </c>
      <c r="D166" s="4">
        <f t="shared" si="10"/>
        <v>2.3412553321145642</v>
      </c>
      <c r="E166" s="4">
        <f t="shared" si="11"/>
        <v>1.7455701953657428</v>
      </c>
      <c r="G166" s="4">
        <f t="shared" si="9"/>
        <v>1.0307131702238417</v>
      </c>
    </row>
    <row r="167" spans="1:7" x14ac:dyDescent="0.2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8"/>
        <v>3.0954077996130813E-2</v>
      </c>
      <c r="D167" s="4">
        <f t="shared" si="10"/>
        <v>1.6511432414256895</v>
      </c>
      <c r="E167" s="4">
        <f t="shared" si="11"/>
        <v>2.5357603924606251</v>
      </c>
      <c r="G167" s="4">
        <f t="shared" si="9"/>
        <v>1.0309540779961308</v>
      </c>
    </row>
    <row r="168" spans="1:7" x14ac:dyDescent="0.2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8"/>
        <v>3.0163599182004175E-2</v>
      </c>
      <c r="D168" s="4">
        <f t="shared" si="10"/>
        <v>1.6710807347287484</v>
      </c>
      <c r="E168" s="4">
        <f t="shared" si="11"/>
        <v>2.49013367281986</v>
      </c>
      <c r="G168" s="4">
        <f t="shared" si="9"/>
        <v>1.0301635991820042</v>
      </c>
    </row>
    <row r="169" spans="1:7" x14ac:dyDescent="0.2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8"/>
        <v>4.0146469604903645E-2</v>
      </c>
      <c r="D169" s="4">
        <f t="shared" si="10"/>
        <v>1.7493443498038854</v>
      </c>
      <c r="E169" s="4">
        <f t="shared" si="11"/>
        <v>2.3344999535416733</v>
      </c>
      <c r="G169" s="4">
        <f t="shared" si="9"/>
        <v>1.0401464696049036</v>
      </c>
    </row>
    <row r="170" spans="1:7" x14ac:dyDescent="0.2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8"/>
        <v>2.9100529100529293E-2</v>
      </c>
      <c r="D170" s="4">
        <f t="shared" si="10"/>
        <v>1.9434447300771212</v>
      </c>
      <c r="E170" s="4">
        <f t="shared" si="11"/>
        <v>2.0599455040871937</v>
      </c>
      <c r="G170" s="4">
        <f t="shared" si="9"/>
        <v>1.0291005291005293</v>
      </c>
    </row>
    <row r="171" spans="1:7" x14ac:dyDescent="0.2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8"/>
        <v>3.2382650029708859E-2</v>
      </c>
      <c r="D171" s="4">
        <f t="shared" si="10"/>
        <v>1.5688650664180843</v>
      </c>
      <c r="E171" s="4">
        <f t="shared" si="11"/>
        <v>2.7578861122490785</v>
      </c>
      <c r="G171" s="4">
        <f t="shared" si="9"/>
        <v>1.0323826500297089</v>
      </c>
    </row>
    <row r="172" spans="1:7" x14ac:dyDescent="0.2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8"/>
        <v>3.61371988566761E-2</v>
      </c>
      <c r="D172" s="4">
        <f t="shared" si="10"/>
        <v>1.6264320106259338</v>
      </c>
      <c r="E172" s="4">
        <f t="shared" si="11"/>
        <v>2.5963424330771265</v>
      </c>
      <c r="G172" s="4">
        <f t="shared" si="9"/>
        <v>1.0361371988566761</v>
      </c>
    </row>
    <row r="173" spans="1:7" x14ac:dyDescent="0.2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8"/>
        <v>3.61371988566761E-2</v>
      </c>
      <c r="D173" s="4">
        <f t="shared" si="10"/>
        <v>2.5963424330771265</v>
      </c>
      <c r="E173" s="4">
        <f t="shared" si="11"/>
        <v>1.6264320106259338</v>
      </c>
      <c r="G173" s="4">
        <f t="shared" si="9"/>
        <v>1.0361371988566761</v>
      </c>
    </row>
    <row r="174" spans="1:7" x14ac:dyDescent="0.2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8"/>
        <v>3.3768071984632497E-2</v>
      </c>
      <c r="D174" s="4">
        <f t="shared" si="10"/>
        <v>2.6319850984566258</v>
      </c>
      <c r="E174" s="4">
        <f t="shared" si="11"/>
        <v>1.6127506929724442</v>
      </c>
      <c r="G174" s="4">
        <f t="shared" si="9"/>
        <v>1.0337680719846325</v>
      </c>
    </row>
    <row r="175" spans="1:7" x14ac:dyDescent="0.2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8"/>
        <v>3.0955227846419575E-2</v>
      </c>
      <c r="D175" s="4">
        <f t="shared" si="10"/>
        <v>1.9894277785119598</v>
      </c>
      <c r="E175" s="4">
        <f t="shared" si="11"/>
        <v>2.0106851876586083</v>
      </c>
      <c r="G175" s="4">
        <f t="shared" si="9"/>
        <v>1.0309552278464196</v>
      </c>
    </row>
    <row r="176" spans="1:7" x14ac:dyDescent="0.2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8"/>
        <v>2.8676664035780064E-2</v>
      </c>
      <c r="D176" s="4">
        <f t="shared" si="10"/>
        <v>2.1651951011107946</v>
      </c>
      <c r="E176" s="4">
        <f t="shared" si="11"/>
        <v>1.858225372769494</v>
      </c>
      <c r="G176" s="4">
        <f t="shared" si="9"/>
        <v>1.0286766640357801</v>
      </c>
    </row>
    <row r="177" spans="1:7" x14ac:dyDescent="0.2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8"/>
        <v>2.8485132531375301E-2</v>
      </c>
      <c r="D177" s="4">
        <f t="shared" si="10"/>
        <v>2.2924849280725841</v>
      </c>
      <c r="E177" s="4">
        <f t="shared" si="11"/>
        <v>1.7737034129219971</v>
      </c>
      <c r="G177" s="4">
        <f t="shared" si="9"/>
        <v>1.0284851325313753</v>
      </c>
    </row>
    <row r="178" spans="1:7" x14ac:dyDescent="0.2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8"/>
        <v>2.9924164787866303E-2</v>
      </c>
      <c r="D178" s="4">
        <f t="shared" si="10"/>
        <v>2.4678806272129488</v>
      </c>
      <c r="E178" s="4">
        <f t="shared" si="11"/>
        <v>1.6812543073742245</v>
      </c>
      <c r="G178" s="4">
        <f t="shared" si="9"/>
        <v>1.0299241647878663</v>
      </c>
    </row>
    <row r="179" spans="1:7" x14ac:dyDescent="0.2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8"/>
        <v>2.8168309401110703E-2</v>
      </c>
      <c r="D179" s="4">
        <f t="shared" si="10"/>
        <v>2.6234823127912317</v>
      </c>
      <c r="E179" s="4">
        <f t="shared" si="11"/>
        <v>1.6159598981283099</v>
      </c>
      <c r="G179" s="4">
        <f t="shared" si="9"/>
        <v>1.0281683094011107</v>
      </c>
    </row>
    <row r="180" spans="1:7" x14ac:dyDescent="0.2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8"/>
        <v>3.7994516255385857E-2</v>
      </c>
      <c r="D180" s="4">
        <f t="shared" si="10"/>
        <v>2.9127210496292069</v>
      </c>
      <c r="E180" s="4">
        <f t="shared" si="11"/>
        <v>1.5228153892036982</v>
      </c>
      <c r="G180" s="4">
        <f t="shared" si="9"/>
        <v>1.0379945162553859</v>
      </c>
    </row>
    <row r="181" spans="1:7" x14ac:dyDescent="0.2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8"/>
        <v>3.9610146195176998E-2</v>
      </c>
      <c r="D181" s="4">
        <f t="shared" si="10"/>
        <v>2.7967849030228904</v>
      </c>
      <c r="E181" s="4">
        <f t="shared" si="11"/>
        <v>1.5565496450452205</v>
      </c>
      <c r="G181" s="4">
        <f t="shared" si="9"/>
        <v>1.039610146195177</v>
      </c>
    </row>
    <row r="182" spans="1:7" x14ac:dyDescent="0.2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8"/>
        <v>4.2063189950513946E-2</v>
      </c>
      <c r="D182" s="4">
        <f t="shared" si="10"/>
        <v>3.1565034544908381</v>
      </c>
      <c r="E182" s="4">
        <f t="shared" si="11"/>
        <v>1.4637136091377629</v>
      </c>
      <c r="G182" s="4">
        <f t="shared" si="9"/>
        <v>1.0420631899505139</v>
      </c>
    </row>
    <row r="183" spans="1:7" x14ac:dyDescent="0.2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8"/>
        <v>4.053236539624927E-2</v>
      </c>
      <c r="D183" s="4">
        <f t="shared" si="10"/>
        <v>3.0247026532479415</v>
      </c>
      <c r="E183" s="4">
        <f t="shared" si="11"/>
        <v>1.4938996836873024</v>
      </c>
      <c r="G183" s="4">
        <f t="shared" si="9"/>
        <v>1.0405323653962493</v>
      </c>
    </row>
    <row r="184" spans="1:7" x14ac:dyDescent="0.2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8"/>
        <v>4.17510053167085E-2</v>
      </c>
      <c r="D184" s="4">
        <f t="shared" si="10"/>
        <v>1.8594836022382255</v>
      </c>
      <c r="E184" s="4">
        <f t="shared" si="11"/>
        <v>2.1634893294018038</v>
      </c>
      <c r="G184" s="4">
        <f t="shared" si="9"/>
        <v>1.0417510053167085</v>
      </c>
    </row>
    <row r="185" spans="1:7" x14ac:dyDescent="0.2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8"/>
        <v>3.9304610733182255E-2</v>
      </c>
      <c r="D185" s="4">
        <f t="shared" si="10"/>
        <v>2.0385208012326657</v>
      </c>
      <c r="E185" s="4">
        <f t="shared" si="11"/>
        <v>1.9629080118694364</v>
      </c>
      <c r="G185" s="4">
        <f t="shared" si="9"/>
        <v>1.0393046107331823</v>
      </c>
    </row>
    <row r="186" spans="1:7" x14ac:dyDescent="0.2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8"/>
        <v>3.2258064516129004E-2</v>
      </c>
      <c r="D186" s="4">
        <f t="shared" si="10"/>
        <v>1.8008298755186722</v>
      </c>
      <c r="E186" s="4">
        <f t="shared" si="11"/>
        <v>2.2487046632124348</v>
      </c>
      <c r="G186" s="4">
        <f t="shared" si="9"/>
        <v>1.032258064516129</v>
      </c>
    </row>
    <row r="187" spans="1:7" x14ac:dyDescent="0.2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8"/>
        <v>3.37891172052045E-2</v>
      </c>
      <c r="D187" s="4">
        <f t="shared" si="10"/>
        <v>2.5775604633610079</v>
      </c>
      <c r="E187" s="4">
        <f t="shared" si="11"/>
        <v>1.6338901254342355</v>
      </c>
      <c r="G187" s="4">
        <f t="shared" si="9"/>
        <v>1.0337891172052045</v>
      </c>
    </row>
    <row r="188" spans="1:7" x14ac:dyDescent="0.2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8"/>
        <v>3.275818954738674E-2</v>
      </c>
      <c r="D188" s="4">
        <f t="shared" si="10"/>
        <v>2.6938363085213872</v>
      </c>
      <c r="E188" s="4">
        <f t="shared" si="11"/>
        <v>1.5903758202425928</v>
      </c>
      <c r="G188" s="4">
        <f t="shared" si="9"/>
        <v>1.0327581895473867</v>
      </c>
    </row>
    <row r="189" spans="1:7" x14ac:dyDescent="0.2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8"/>
        <v>3.3950617283950546E-2</v>
      </c>
      <c r="D189" s="4">
        <f t="shared" si="10"/>
        <v>2.5019305019305014</v>
      </c>
      <c r="E189" s="4">
        <f t="shared" si="11"/>
        <v>1.6658097686375322</v>
      </c>
      <c r="G189" s="4">
        <f t="shared" si="9"/>
        <v>1.0339506172839505</v>
      </c>
    </row>
    <row r="190" spans="1:7" x14ac:dyDescent="0.2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8"/>
        <v>3.275818954738674E-2</v>
      </c>
      <c r="D190" s="4">
        <f t="shared" si="10"/>
        <v>2.6938363085213872</v>
      </c>
      <c r="E190" s="4">
        <f t="shared" si="11"/>
        <v>1.5903758202425928</v>
      </c>
      <c r="G190" s="4">
        <f t="shared" si="9"/>
        <v>1.0327581895473867</v>
      </c>
    </row>
    <row r="191" spans="1:7" x14ac:dyDescent="0.2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8"/>
        <v>3.5434882650713373E-2</v>
      </c>
      <c r="D191" s="4">
        <f t="shared" si="10"/>
        <v>2.5721049516669958</v>
      </c>
      <c r="E191" s="4">
        <f t="shared" si="11"/>
        <v>1.6360898481616264</v>
      </c>
      <c r="G191" s="4">
        <f t="shared" si="9"/>
        <v>1.0354348826507134</v>
      </c>
    </row>
    <row r="192" spans="1:7" x14ac:dyDescent="0.2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8"/>
        <v>3.4849694067571102E-2</v>
      </c>
      <c r="D192" s="4">
        <f t="shared" si="10"/>
        <v>2.1797622499275153</v>
      </c>
      <c r="E192" s="4">
        <f t="shared" si="11"/>
        <v>1.8476284099287292</v>
      </c>
      <c r="G192" s="4">
        <f t="shared" si="9"/>
        <v>1.0348496940675711</v>
      </c>
    </row>
    <row r="193" spans="1:7" x14ac:dyDescent="0.2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8"/>
        <v>3.62694300518136E-2</v>
      </c>
      <c r="D193" s="4">
        <f t="shared" si="10"/>
        <v>2.0000000000000004</v>
      </c>
      <c r="E193" s="4">
        <f t="shared" si="11"/>
        <v>2.0000000000000004</v>
      </c>
      <c r="G193" s="4">
        <f t="shared" si="9"/>
        <v>1.0362694300518136</v>
      </c>
    </row>
    <row r="194" spans="1:7" x14ac:dyDescent="0.2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ref="C194:C257" si="12">IF(A194="","",((1/A194)+(1/B194))-1)</f>
        <v>3.6714742298498582E-2</v>
      </c>
      <c r="D194" s="4">
        <f t="shared" si="10"/>
        <v>2.0439162297916722</v>
      </c>
      <c r="E194" s="4">
        <f t="shared" si="11"/>
        <v>1.9579312702127099</v>
      </c>
      <c r="G194" s="4">
        <f t="shared" ref="G194:G257" si="13">IF(A194="","",C194+1)</f>
        <v>1.0367147422984986</v>
      </c>
    </row>
    <row r="195" spans="1:7" x14ac:dyDescent="0.2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si="12"/>
        <v>4.0847359865764821E-2</v>
      </c>
      <c r="D195" s="4">
        <f t="shared" ref="D195:D258" si="14">IF(A195="","",(2*A195)/(2-($C195*A195)))</f>
        <v>2.4574447522711167</v>
      </c>
      <c r="E195" s="4">
        <f t="shared" ref="E195:E258" si="15">IF(B195="","",(2*B195)/(2-($C195*B195)))</f>
        <v>1.6861323548914724</v>
      </c>
      <c r="G195" s="4">
        <f t="shared" si="13"/>
        <v>1.0408473598657648</v>
      </c>
    </row>
    <row r="196" spans="1:7" x14ac:dyDescent="0.2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12"/>
        <v>3.8718291054739673E-2</v>
      </c>
      <c r="D196" s="4">
        <f t="shared" si="14"/>
        <v>2.2324888226527575</v>
      </c>
      <c r="E196" s="4">
        <f t="shared" si="15"/>
        <v>1.81136638452237</v>
      </c>
      <c r="G196" s="4">
        <f t="shared" si="13"/>
        <v>1.0387182910547397</v>
      </c>
    </row>
    <row r="197" spans="1:7" x14ac:dyDescent="0.2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12"/>
        <v>5.9933407325194255E-2</v>
      </c>
      <c r="D197" s="4">
        <f t="shared" si="14"/>
        <v>1.7912524850894631</v>
      </c>
      <c r="E197" s="4">
        <f t="shared" si="15"/>
        <v>2.2638190954773871</v>
      </c>
      <c r="G197" s="4">
        <f t="shared" si="13"/>
        <v>1.0599334073251943</v>
      </c>
    </row>
    <row r="198" spans="1:7" x14ac:dyDescent="0.2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12"/>
        <v>3.3674339300937772E-2</v>
      </c>
      <c r="D198" s="4">
        <f t="shared" si="14"/>
        <v>2.1125619090499774</v>
      </c>
      <c r="E198" s="4">
        <f t="shared" si="15"/>
        <v>1.8988263860785108</v>
      </c>
      <c r="G198" s="4">
        <f t="shared" si="13"/>
        <v>1.0336743393009378</v>
      </c>
    </row>
    <row r="199" spans="1:7" x14ac:dyDescent="0.2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12"/>
        <v>3.9340776182881454E-2</v>
      </c>
      <c r="D199" s="4">
        <f t="shared" si="14"/>
        <v>1.7695202257761053</v>
      </c>
      <c r="E199" s="4">
        <f t="shared" si="15"/>
        <v>2.2995110024449881</v>
      </c>
      <c r="G199" s="4">
        <f t="shared" si="13"/>
        <v>1.0393407761828815</v>
      </c>
    </row>
    <row r="200" spans="1:7" x14ac:dyDescent="0.2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12"/>
        <v>3.9340776182881454E-2</v>
      </c>
      <c r="D200" s="4">
        <f t="shared" si="14"/>
        <v>2.2995110024449881</v>
      </c>
      <c r="E200" s="4">
        <f t="shared" si="15"/>
        <v>1.7695202257761053</v>
      </c>
      <c r="G200" s="4">
        <f t="shared" si="13"/>
        <v>1.0393407761828815</v>
      </c>
    </row>
    <row r="201" spans="1:7" x14ac:dyDescent="0.2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12"/>
        <v>3.9428448646325664E-2</v>
      </c>
      <c r="D201" s="4">
        <f t="shared" si="14"/>
        <v>2.1689385995572641</v>
      </c>
      <c r="E201" s="4">
        <f t="shared" si="15"/>
        <v>1.8554769261437256</v>
      </c>
      <c r="G201" s="4">
        <f t="shared" si="13"/>
        <v>1.0394284486463257</v>
      </c>
    </row>
    <row r="202" spans="1:7" x14ac:dyDescent="0.2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12"/>
        <v>4.0110945167484591E-2</v>
      </c>
      <c r="D202" s="4">
        <f t="shared" si="14"/>
        <v>2.2796692607003894</v>
      </c>
      <c r="E202" s="4">
        <f t="shared" si="15"/>
        <v>1.7814519194222731</v>
      </c>
      <c r="G202" s="4">
        <f t="shared" si="13"/>
        <v>1.0401109451674846</v>
      </c>
    </row>
    <row r="203" spans="1:7" x14ac:dyDescent="0.2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12"/>
        <v>3.9340776182881454E-2</v>
      </c>
      <c r="D203" s="4">
        <f t="shared" si="14"/>
        <v>2.2995110024449881</v>
      </c>
      <c r="E203" s="4">
        <f t="shared" si="15"/>
        <v>1.7695202257761053</v>
      </c>
      <c r="G203" s="4">
        <f t="shared" si="13"/>
        <v>1.0393407761828815</v>
      </c>
    </row>
    <row r="204" spans="1:7" x14ac:dyDescent="0.2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12"/>
        <v>3.4252965480474407E-2</v>
      </c>
      <c r="D204" s="4">
        <f t="shared" si="14"/>
        <v>1.8892106257081707</v>
      </c>
      <c r="E204" s="4">
        <f t="shared" si="15"/>
        <v>2.1245929491717397</v>
      </c>
      <c r="G204" s="4">
        <f t="shared" si="13"/>
        <v>1.0342529654804744</v>
      </c>
    </row>
    <row r="205" spans="1:7" x14ac:dyDescent="0.2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12"/>
        <v>3.4151034151034265E-2</v>
      </c>
      <c r="D205" s="4">
        <f t="shared" si="14"/>
        <v>2.0492853622474128</v>
      </c>
      <c r="E205" s="4">
        <f t="shared" si="15"/>
        <v>1.9530295913574449</v>
      </c>
      <c r="G205" s="4">
        <f t="shared" si="13"/>
        <v>1.0341510341510343</v>
      </c>
    </row>
    <row r="206" spans="1:7" x14ac:dyDescent="0.2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12"/>
        <v>3.8016353403419467E-2</v>
      </c>
      <c r="D206" s="4">
        <f t="shared" si="14"/>
        <v>2.2851249696675566</v>
      </c>
      <c r="E206" s="4">
        <f t="shared" si="15"/>
        <v>1.7781344410876134</v>
      </c>
      <c r="G206" s="4">
        <f t="shared" si="13"/>
        <v>1.0380163534034195</v>
      </c>
    </row>
    <row r="207" spans="1:7" x14ac:dyDescent="0.2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12"/>
        <v>4.0146469604903645E-2</v>
      </c>
      <c r="D207" s="4">
        <f t="shared" si="14"/>
        <v>2.3344999535416733</v>
      </c>
      <c r="E207" s="4">
        <f t="shared" si="15"/>
        <v>1.7493443498038854</v>
      </c>
      <c r="G207" s="4">
        <f t="shared" si="13"/>
        <v>1.0401464696049036</v>
      </c>
    </row>
    <row r="208" spans="1:7" x14ac:dyDescent="0.2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12"/>
        <v>3.8549100862046881E-2</v>
      </c>
      <c r="D208" s="4">
        <f t="shared" si="14"/>
        <v>2.6155287190981165</v>
      </c>
      <c r="E208" s="4">
        <f t="shared" si="15"/>
        <v>1.6189924005549459</v>
      </c>
      <c r="G208" s="4">
        <f t="shared" si="13"/>
        <v>1.0385491008620469</v>
      </c>
    </row>
    <row r="209" spans="1:7" x14ac:dyDescent="0.2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12"/>
        <v>3.5542136765718491E-2</v>
      </c>
      <c r="D209" s="4">
        <f t="shared" si="14"/>
        <v>2.2570386753541753</v>
      </c>
      <c r="E209" s="4">
        <f t="shared" si="15"/>
        <v>1.7955204717295163</v>
      </c>
      <c r="G209" s="4">
        <f t="shared" si="13"/>
        <v>1.0355421367657185</v>
      </c>
    </row>
    <row r="210" spans="1:7" x14ac:dyDescent="0.2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12"/>
        <v>3.8647342995169254E-2</v>
      </c>
      <c r="D210" s="4">
        <f t="shared" si="14"/>
        <v>2.15625</v>
      </c>
      <c r="E210" s="4">
        <f t="shared" si="15"/>
        <v>1.8648648648648651</v>
      </c>
      <c r="G210" s="4">
        <f t="shared" si="13"/>
        <v>1.0386473429951693</v>
      </c>
    </row>
    <row r="211" spans="1:7" x14ac:dyDescent="0.2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12"/>
        <v>3.4151034151034265E-2</v>
      </c>
      <c r="D211" s="4">
        <f t="shared" si="14"/>
        <v>1.9530295913574449</v>
      </c>
      <c r="E211" s="4">
        <f t="shared" si="15"/>
        <v>2.0492853622474128</v>
      </c>
      <c r="G211" s="4">
        <f t="shared" si="13"/>
        <v>1.0341510341510343</v>
      </c>
    </row>
    <row r="212" spans="1:7" x14ac:dyDescent="0.2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12"/>
        <v>3.7452017844174623E-2</v>
      </c>
      <c r="D212" s="4">
        <f t="shared" si="14"/>
        <v>2.4910195115648013</v>
      </c>
      <c r="E212" s="4">
        <f t="shared" si="15"/>
        <v>1.6706820348383742</v>
      </c>
      <c r="G212" s="4">
        <f t="shared" si="13"/>
        <v>1.0374520178441746</v>
      </c>
    </row>
    <row r="213" spans="1:7" x14ac:dyDescent="0.2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12"/>
        <v>3.7675606641123682E-2</v>
      </c>
      <c r="D213" s="4">
        <f t="shared" si="14"/>
        <v>1.7989661114302122</v>
      </c>
      <c r="E213" s="4">
        <f t="shared" si="15"/>
        <v>2.2516175413371671</v>
      </c>
      <c r="G213" s="4">
        <f t="shared" si="13"/>
        <v>1.0376756066411237</v>
      </c>
    </row>
    <row r="214" spans="1:7" x14ac:dyDescent="0.2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12"/>
        <v>4.1006129782287015E-2</v>
      </c>
      <c r="D214" s="4">
        <f t="shared" si="14"/>
        <v>2.3918099089989888</v>
      </c>
      <c r="E214" s="4">
        <f t="shared" si="15"/>
        <v>1.7184889211768977</v>
      </c>
      <c r="G214" s="4">
        <f t="shared" si="13"/>
        <v>1.041006129782287</v>
      </c>
    </row>
    <row r="215" spans="1:7" x14ac:dyDescent="0.2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12"/>
        <v>3.8940646917198674E-2</v>
      </c>
      <c r="D215" s="4">
        <f t="shared" si="14"/>
        <v>2.4407256004087885</v>
      </c>
      <c r="E215" s="4">
        <f t="shared" si="15"/>
        <v>1.6940946976414255</v>
      </c>
      <c r="G215" s="4">
        <f t="shared" si="13"/>
        <v>1.0389406469171987</v>
      </c>
    </row>
    <row r="216" spans="1:7" x14ac:dyDescent="0.2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12"/>
        <v>3.9028847408954404E-2</v>
      </c>
      <c r="D216" s="4">
        <f t="shared" si="14"/>
        <v>2.4629480790869636</v>
      </c>
      <c r="E216" s="4">
        <f t="shared" si="15"/>
        <v>1.6835512581035048</v>
      </c>
      <c r="G216" s="4">
        <f t="shared" si="13"/>
        <v>1.0390288474089544</v>
      </c>
    </row>
    <row r="217" spans="1:7" x14ac:dyDescent="0.2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12"/>
        <v>5.3618711385701623E-2</v>
      </c>
      <c r="D217" s="4">
        <f t="shared" si="14"/>
        <v>2.1804185710849171</v>
      </c>
      <c r="E217" s="4">
        <f t="shared" si="15"/>
        <v>1.8471571224780923</v>
      </c>
      <c r="G217" s="4">
        <f t="shared" si="13"/>
        <v>1.0536187113857016</v>
      </c>
    </row>
    <row r="218" spans="1:7" x14ac:dyDescent="0.2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12"/>
        <v>4.1694924449990456E-2</v>
      </c>
      <c r="D218" s="4">
        <f t="shared" si="14"/>
        <v>1.9892075654965866</v>
      </c>
      <c r="E218" s="4">
        <f t="shared" si="15"/>
        <v>2.0109101819272834</v>
      </c>
      <c r="G218" s="4">
        <f t="shared" si="13"/>
        <v>1.0416949244499905</v>
      </c>
    </row>
    <row r="219" spans="1:7" x14ac:dyDescent="0.2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12"/>
        <v>5.3093462044756512E-2</v>
      </c>
      <c r="D219" s="4">
        <f t="shared" si="14"/>
        <v>2.2464268112370629</v>
      </c>
      <c r="E219" s="4">
        <f t="shared" si="15"/>
        <v>1.8022933965994465</v>
      </c>
      <c r="G219" s="4">
        <f t="shared" si="13"/>
        <v>1.0530934620447565</v>
      </c>
    </row>
    <row r="220" spans="1:7" x14ac:dyDescent="0.2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12"/>
        <v>4.8951048951048959E-2</v>
      </c>
      <c r="D220" s="4">
        <f t="shared" si="14"/>
        <v>2.1915708812260539</v>
      </c>
      <c r="E220" s="4">
        <f t="shared" si="15"/>
        <v>1.8392282958199357</v>
      </c>
      <c r="G220" s="4">
        <f t="shared" si="13"/>
        <v>1.048951048951049</v>
      </c>
    </row>
    <row r="221" spans="1:7" x14ac:dyDescent="0.2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12"/>
        <v>5.1993831240361388E-2</v>
      </c>
      <c r="D221" s="4">
        <f t="shared" si="14"/>
        <v>1.8663651315789476</v>
      </c>
      <c r="E221" s="4">
        <f t="shared" si="15"/>
        <v>2.1542477456098719</v>
      </c>
      <c r="G221" s="4">
        <f t="shared" si="13"/>
        <v>1.0519938312403614</v>
      </c>
    </row>
    <row r="222" spans="1:7" x14ac:dyDescent="0.2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12"/>
        <v>5.1273605621431795E-2</v>
      </c>
      <c r="D222" s="4">
        <f t="shared" si="14"/>
        <v>1.8431650308610747</v>
      </c>
      <c r="E222" s="4">
        <f t="shared" si="15"/>
        <v>2.1860074402976122</v>
      </c>
      <c r="G222" s="4">
        <f t="shared" si="13"/>
        <v>1.0512736056214318</v>
      </c>
    </row>
    <row r="223" spans="1:7" x14ac:dyDescent="0.2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12"/>
        <v>5.2860089004667321E-2</v>
      </c>
      <c r="D223" s="4">
        <f t="shared" si="14"/>
        <v>1.7361726184867614</v>
      </c>
      <c r="E223" s="4">
        <f t="shared" si="15"/>
        <v>2.3583770638679127</v>
      </c>
      <c r="G223" s="4">
        <f t="shared" si="13"/>
        <v>1.0528600890046673</v>
      </c>
    </row>
    <row r="224" spans="1:7" x14ac:dyDescent="0.2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12"/>
        <v>4.7535692795798834E-2</v>
      </c>
      <c r="D224" s="4">
        <f t="shared" si="14"/>
        <v>1.8913661993688893</v>
      </c>
      <c r="E224" s="4">
        <f t="shared" si="15"/>
        <v>2.1218733677673955</v>
      </c>
      <c r="G224" s="4">
        <f t="shared" si="13"/>
        <v>1.0475356927957988</v>
      </c>
    </row>
    <row r="225" spans="1:7" x14ac:dyDescent="0.2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12"/>
        <v>3.9312039312039193E-2</v>
      </c>
      <c r="D225" s="4">
        <f t="shared" si="14"/>
        <v>2.907142857142857</v>
      </c>
      <c r="E225" s="4">
        <f t="shared" si="15"/>
        <v>1.5243445692883895</v>
      </c>
      <c r="G225" s="4">
        <f t="shared" si="13"/>
        <v>1.0393120393120392</v>
      </c>
    </row>
    <row r="226" spans="1:7" x14ac:dyDescent="0.2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12"/>
        <v>3.652263374485587E-2</v>
      </c>
      <c r="D226" s="4">
        <f t="shared" si="14"/>
        <v>2.5428384565075208</v>
      </c>
      <c r="E226" s="4">
        <f t="shared" si="15"/>
        <v>1.6481559983043661</v>
      </c>
      <c r="G226" s="4">
        <f t="shared" si="13"/>
        <v>1.0365226337448559</v>
      </c>
    </row>
    <row r="227" spans="1:7" x14ac:dyDescent="0.2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12"/>
        <v>3.3764291056736839E-2</v>
      </c>
      <c r="D227" s="4">
        <f t="shared" si="14"/>
        <v>1.9736398144242935</v>
      </c>
      <c r="E227" s="4">
        <f t="shared" si="15"/>
        <v>2.0270738574832143</v>
      </c>
      <c r="G227" s="4">
        <f t="shared" si="13"/>
        <v>1.0337642910567368</v>
      </c>
    </row>
    <row r="228" spans="1:7" x14ac:dyDescent="0.2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12"/>
        <v>3.3764291056736839E-2</v>
      </c>
      <c r="D228" s="4">
        <f t="shared" si="14"/>
        <v>2.0270738574832143</v>
      </c>
      <c r="E228" s="4">
        <f t="shared" si="15"/>
        <v>1.9736398144242935</v>
      </c>
      <c r="G228" s="4">
        <f t="shared" si="13"/>
        <v>1.0337642910567368</v>
      </c>
    </row>
    <row r="229" spans="1:7" x14ac:dyDescent="0.2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12"/>
        <v>3.6736533693937368E-2</v>
      </c>
      <c r="D229" s="4">
        <f t="shared" si="14"/>
        <v>2.7414272474513437</v>
      </c>
      <c r="E229" s="4">
        <f t="shared" si="15"/>
        <v>1.5742416178818521</v>
      </c>
      <c r="G229" s="4">
        <f t="shared" si="13"/>
        <v>1.0367365336939374</v>
      </c>
    </row>
    <row r="230" spans="1:7" x14ac:dyDescent="0.2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12"/>
        <v>3.8549100862046881E-2</v>
      </c>
      <c r="D230" s="4">
        <f t="shared" si="14"/>
        <v>2.6155287190981165</v>
      </c>
      <c r="E230" s="4">
        <f t="shared" si="15"/>
        <v>1.6189924005549459</v>
      </c>
      <c r="G230" s="4">
        <f t="shared" si="13"/>
        <v>1.0385491008620469</v>
      </c>
    </row>
    <row r="231" spans="1:7" x14ac:dyDescent="0.2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12"/>
        <v>3.8766883183833478E-2</v>
      </c>
      <c r="D231" s="4">
        <f t="shared" si="14"/>
        <v>2.561130182202271</v>
      </c>
      <c r="E231" s="4">
        <f t="shared" si="15"/>
        <v>1.640561569688769</v>
      </c>
      <c r="G231" s="4">
        <f t="shared" si="13"/>
        <v>1.0387668831838335</v>
      </c>
    </row>
    <row r="232" spans="1:7" x14ac:dyDescent="0.2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12"/>
        <v>3.7675606641123682E-2</v>
      </c>
      <c r="D232" s="4">
        <f t="shared" si="14"/>
        <v>2.2516175413371671</v>
      </c>
      <c r="E232" s="4">
        <f t="shared" si="15"/>
        <v>1.7989661114302122</v>
      </c>
      <c r="G232" s="4">
        <f t="shared" si="13"/>
        <v>1.0376756066411237</v>
      </c>
    </row>
    <row r="233" spans="1:7" x14ac:dyDescent="0.2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12"/>
        <v>3.7225746074659449E-2</v>
      </c>
      <c r="D233" s="4">
        <f t="shared" si="14"/>
        <v>2.4684291581108826</v>
      </c>
      <c r="E233" s="4">
        <f t="shared" si="15"/>
        <v>1.6809998252053835</v>
      </c>
      <c r="G233" s="4">
        <f t="shared" si="13"/>
        <v>1.0372257460746594</v>
      </c>
    </row>
    <row r="234" spans="1:7" x14ac:dyDescent="0.2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12"/>
        <v>3.7988228999465079E-2</v>
      </c>
      <c r="D234" s="4">
        <f t="shared" si="14"/>
        <v>1.8422868408082802</v>
      </c>
      <c r="E234" s="4">
        <f t="shared" si="15"/>
        <v>2.1872440023405506</v>
      </c>
      <c r="G234" s="4">
        <f t="shared" si="13"/>
        <v>1.0379882289994651</v>
      </c>
    </row>
    <row r="235" spans="1:7" x14ac:dyDescent="0.2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12"/>
        <v>2.9539874871307603E-2</v>
      </c>
      <c r="D235" s="4">
        <f t="shared" si="14"/>
        <v>1.8808371192373576</v>
      </c>
      <c r="E235" s="4">
        <f t="shared" si="15"/>
        <v>2.1352836729517204</v>
      </c>
      <c r="G235" s="4">
        <f t="shared" si="13"/>
        <v>1.0295398748713076</v>
      </c>
    </row>
    <row r="236" spans="1:7" x14ac:dyDescent="0.2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12"/>
        <v>3.2199592155283119E-2</v>
      </c>
      <c r="D236" s="4">
        <f t="shared" si="14"/>
        <v>1.6107134891831068</v>
      </c>
      <c r="E236" s="4">
        <f t="shared" si="15"/>
        <v>2.6374290362205768</v>
      </c>
      <c r="G236" s="4">
        <f t="shared" si="13"/>
        <v>1.0321995921552831</v>
      </c>
    </row>
    <row r="237" spans="1:7" x14ac:dyDescent="0.2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12"/>
        <v>3.3950617283950546E-2</v>
      </c>
      <c r="D237" s="4">
        <f t="shared" si="14"/>
        <v>2.5019305019305014</v>
      </c>
      <c r="E237" s="4">
        <f t="shared" si="15"/>
        <v>1.6658097686375322</v>
      </c>
      <c r="G237" s="4">
        <f t="shared" si="13"/>
        <v>1.0339506172839505</v>
      </c>
    </row>
    <row r="238" spans="1:7" x14ac:dyDescent="0.2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12"/>
        <v>3.3225814910969431E-2</v>
      </c>
      <c r="D238" s="4">
        <f t="shared" si="14"/>
        <v>2.315792669966295</v>
      </c>
      <c r="E238" s="4">
        <f t="shared" si="15"/>
        <v>1.7599981538319522</v>
      </c>
      <c r="G238" s="4">
        <f t="shared" si="13"/>
        <v>1.0332258149109694</v>
      </c>
    </row>
    <row r="239" spans="1:7" x14ac:dyDescent="0.2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12"/>
        <v>3.0245246040574214E-2</v>
      </c>
      <c r="D239" s="4">
        <f t="shared" si="14"/>
        <v>2.0942925287037548</v>
      </c>
      <c r="E239" s="4">
        <f t="shared" si="15"/>
        <v>1.9138324294186226</v>
      </c>
      <c r="G239" s="4">
        <f t="shared" si="13"/>
        <v>1.0302452460405742</v>
      </c>
    </row>
    <row r="240" spans="1:7" x14ac:dyDescent="0.2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12"/>
        <v>3.3163265306122458E-2</v>
      </c>
      <c r="D240" s="4">
        <f t="shared" si="14"/>
        <v>2.5537459283387625</v>
      </c>
      <c r="E240" s="4">
        <f t="shared" si="15"/>
        <v>1.6436058700209644</v>
      </c>
      <c r="G240" s="4">
        <f t="shared" si="13"/>
        <v>1.0331632653061225</v>
      </c>
    </row>
    <row r="241" spans="1:7" x14ac:dyDescent="0.2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12"/>
        <v>3.4849694067571102E-2</v>
      </c>
      <c r="D241" s="4">
        <f t="shared" si="14"/>
        <v>2.1797622499275153</v>
      </c>
      <c r="E241" s="4">
        <f t="shared" si="15"/>
        <v>1.8476284099287292</v>
      </c>
      <c r="G241" s="4">
        <f t="shared" si="13"/>
        <v>1.0348496940675711</v>
      </c>
    </row>
    <row r="242" spans="1:7" x14ac:dyDescent="0.2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12"/>
        <v>2.8345418589321048E-2</v>
      </c>
      <c r="D242" s="4">
        <f t="shared" si="14"/>
        <v>1.8998121477770822</v>
      </c>
      <c r="E242" s="4">
        <f t="shared" si="15"/>
        <v>2.1113430758524703</v>
      </c>
      <c r="G242" s="4">
        <f t="shared" si="13"/>
        <v>1.028345418589321</v>
      </c>
    </row>
    <row r="243" spans="1:7" x14ac:dyDescent="0.2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12"/>
        <v>3.3884036620014824E-2</v>
      </c>
      <c r="D243" s="4">
        <f t="shared" si="14"/>
        <v>2.2959652089876781</v>
      </c>
      <c r="E243" s="4">
        <f t="shared" si="15"/>
        <v>1.7716256524981358</v>
      </c>
      <c r="G243" s="4">
        <f t="shared" si="13"/>
        <v>1.0338840366200148</v>
      </c>
    </row>
    <row r="244" spans="1:7" x14ac:dyDescent="0.2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12"/>
        <v>3.5245155416829377E-2</v>
      </c>
      <c r="D244" s="4">
        <f t="shared" si="14"/>
        <v>2.4297677358192451</v>
      </c>
      <c r="E244" s="4">
        <f t="shared" si="15"/>
        <v>1.6994142999226434</v>
      </c>
      <c r="G244" s="4">
        <f t="shared" si="13"/>
        <v>1.0352451554168294</v>
      </c>
    </row>
    <row r="245" spans="1:7" x14ac:dyDescent="0.2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12"/>
        <v>3.5542136765718491E-2</v>
      </c>
      <c r="D245" s="4">
        <f t="shared" si="14"/>
        <v>2.2570386753541753</v>
      </c>
      <c r="E245" s="4">
        <f t="shared" si="15"/>
        <v>1.7955204717295163</v>
      </c>
      <c r="G245" s="4">
        <f t="shared" si="13"/>
        <v>1.0355421367657185</v>
      </c>
    </row>
    <row r="246" spans="1:7" x14ac:dyDescent="0.2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12"/>
        <v>3.6965398667526461E-2</v>
      </c>
      <c r="D246" s="4">
        <f t="shared" si="14"/>
        <v>2.0552120141342756</v>
      </c>
      <c r="E246" s="4">
        <f t="shared" si="15"/>
        <v>1.9476768522394308</v>
      </c>
      <c r="G246" s="4">
        <f t="shared" si="13"/>
        <v>1.0369653986675265</v>
      </c>
    </row>
    <row r="247" spans="1:7" x14ac:dyDescent="0.2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12"/>
        <v>2.6964398567516312E-2</v>
      </c>
      <c r="D247" s="4">
        <f t="shared" si="14"/>
        <v>2.0765529308836395</v>
      </c>
      <c r="E247" s="4">
        <f t="shared" si="15"/>
        <v>1.9288906948394962</v>
      </c>
      <c r="G247" s="4">
        <f t="shared" si="13"/>
        <v>1.0269643985675163</v>
      </c>
    </row>
    <row r="248" spans="1:7" x14ac:dyDescent="0.2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12"/>
        <v>3.3255418614534626E-2</v>
      </c>
      <c r="D248" s="4">
        <f t="shared" si="14"/>
        <v>1.8661643699811639</v>
      </c>
      <c r="E248" s="4">
        <f t="shared" si="15"/>
        <v>2.1545152798443401</v>
      </c>
      <c r="G248" s="4">
        <f t="shared" si="13"/>
        <v>1.0332554186145346</v>
      </c>
    </row>
    <row r="249" spans="1:7" x14ac:dyDescent="0.2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12"/>
        <v>2.8049575994781417E-2</v>
      </c>
      <c r="D249" s="4">
        <f t="shared" si="14"/>
        <v>2.2593957258658803</v>
      </c>
      <c r="E249" s="4">
        <f t="shared" si="15"/>
        <v>1.7940315974253949</v>
      </c>
      <c r="G249" s="4">
        <f t="shared" si="13"/>
        <v>1.0280495759947814</v>
      </c>
    </row>
    <row r="250" spans="1:7" x14ac:dyDescent="0.2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12"/>
        <v>3.0144167758846541E-2</v>
      </c>
      <c r="D250" s="4">
        <f t="shared" si="14"/>
        <v>2.2540620384047267</v>
      </c>
      <c r="E250" s="4">
        <f t="shared" si="15"/>
        <v>1.797408716136631</v>
      </c>
      <c r="G250" s="4">
        <f t="shared" si="13"/>
        <v>1.0301441677588465</v>
      </c>
    </row>
    <row r="251" spans="1:7" x14ac:dyDescent="0.2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12"/>
        <v>3.0955087366835166E-2</v>
      </c>
      <c r="D251" s="4">
        <f t="shared" si="14"/>
        <v>1.8621674173619833</v>
      </c>
      <c r="E251" s="4">
        <f t="shared" si="15"/>
        <v>2.159867538325388</v>
      </c>
      <c r="G251" s="4">
        <f t="shared" si="13"/>
        <v>1.0309550873668352</v>
      </c>
    </row>
    <row r="252" spans="1:7" x14ac:dyDescent="0.2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12"/>
        <v>3.1366294524189264E-2</v>
      </c>
      <c r="D252" s="4">
        <f t="shared" si="14"/>
        <v>1.9583550234252993</v>
      </c>
      <c r="E252" s="4">
        <f t="shared" si="15"/>
        <v>2.0434546442151005</v>
      </c>
      <c r="G252" s="4">
        <f t="shared" si="13"/>
        <v>1.0313662945241893</v>
      </c>
    </row>
    <row r="253" spans="1:7" x14ac:dyDescent="0.2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12"/>
        <v>3.4455319487546765E-2</v>
      </c>
      <c r="D253" s="4">
        <f t="shared" si="14"/>
        <v>2.2111375032990233</v>
      </c>
      <c r="E253" s="4">
        <f t="shared" si="15"/>
        <v>1.8256700806275876</v>
      </c>
      <c r="G253" s="4">
        <f t="shared" si="13"/>
        <v>1.0344553194875468</v>
      </c>
    </row>
    <row r="254" spans="1:7" x14ac:dyDescent="0.2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12"/>
        <v>3.4024455077086735E-2</v>
      </c>
      <c r="D254" s="4">
        <f t="shared" si="14"/>
        <v>1.8568608094768018</v>
      </c>
      <c r="E254" s="4">
        <f t="shared" si="15"/>
        <v>2.1670506912442398</v>
      </c>
      <c r="G254" s="4">
        <f t="shared" si="13"/>
        <v>1.0340244550770867</v>
      </c>
    </row>
    <row r="255" spans="1:7" x14ac:dyDescent="0.2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12"/>
        <v>2.9808863239265015E-2</v>
      </c>
      <c r="D255" s="4">
        <f t="shared" si="14"/>
        <v>2.082703865027292</v>
      </c>
      <c r="E255" s="4">
        <f t="shared" si="15"/>
        <v>1.9236135865967305</v>
      </c>
      <c r="G255" s="4">
        <f t="shared" si="13"/>
        <v>1.029808863239265</v>
      </c>
    </row>
    <row r="256" spans="1:7" x14ac:dyDescent="0.2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12"/>
        <v>3.383458646616555E-2</v>
      </c>
      <c r="D256" s="4">
        <f t="shared" si="14"/>
        <v>2.3714710252600297</v>
      </c>
      <c r="E256" s="4">
        <f t="shared" si="15"/>
        <v>1.7291440953412784</v>
      </c>
      <c r="G256" s="4">
        <f t="shared" si="13"/>
        <v>1.0338345864661656</v>
      </c>
    </row>
    <row r="257" spans="1:7" x14ac:dyDescent="0.2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12"/>
        <v>3.5385983987348046E-2</v>
      </c>
      <c r="D257" s="4">
        <f t="shared" si="14"/>
        <v>2.8134037819799778</v>
      </c>
      <c r="E257" s="4">
        <f t="shared" si="15"/>
        <v>1.5514491642386137</v>
      </c>
      <c r="G257" s="4">
        <f t="shared" si="13"/>
        <v>1.035385983987348</v>
      </c>
    </row>
    <row r="258" spans="1:7" x14ac:dyDescent="0.2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ref="C258:C321" si="16">IF(A258="","",((1/A258)+(1/B258))-1)</f>
        <v>2.8142785952212312E-2</v>
      </c>
      <c r="D258" s="4">
        <f t="shared" si="14"/>
        <v>1.8362511137332338</v>
      </c>
      <c r="E258" s="4">
        <f t="shared" si="15"/>
        <v>2.1958130561234772</v>
      </c>
      <c r="G258" s="4">
        <f t="shared" ref="G258:G321" si="17">IF(A258="","",C258+1)</f>
        <v>1.0281427859522123</v>
      </c>
    </row>
    <row r="259" spans="1:7" x14ac:dyDescent="0.2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si="16"/>
        <v>2.9836877968201669E-2</v>
      </c>
      <c r="D259" s="4">
        <f t="shared" ref="D259:D322" si="18">IF(A259="","",(2*A259)/(2-($C259*A259)))</f>
        <v>1.7126690831933518</v>
      </c>
      <c r="E259" s="4">
        <f t="shared" ref="E259:E322" si="19">IF(B259="","",(2*B259)/(2-($C259*B259)))</f>
        <v>2.4031757846421042</v>
      </c>
      <c r="G259" s="4">
        <f t="shared" si="17"/>
        <v>1.0298368779682017</v>
      </c>
    </row>
    <row r="260" spans="1:7" x14ac:dyDescent="0.2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16"/>
        <v>3.1029065200314232E-2</v>
      </c>
      <c r="D260" s="4">
        <f t="shared" si="18"/>
        <v>2.7962657880285557</v>
      </c>
      <c r="E260" s="4">
        <f t="shared" si="19"/>
        <v>1.5567104860898808</v>
      </c>
      <c r="G260" s="4">
        <f t="shared" si="17"/>
        <v>1.0310290652003142</v>
      </c>
    </row>
    <row r="261" spans="1:7" x14ac:dyDescent="0.2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16"/>
        <v>2.5439286650930981E-2</v>
      </c>
      <c r="D261" s="4">
        <f t="shared" si="18"/>
        <v>1.905071196602548</v>
      </c>
      <c r="E261" s="4">
        <f t="shared" si="19"/>
        <v>2.1048854540436102</v>
      </c>
      <c r="G261" s="4">
        <f t="shared" si="17"/>
        <v>1.025439286650931</v>
      </c>
    </row>
    <row r="262" spans="1:7" x14ac:dyDescent="0.2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16"/>
        <v>3.0713170223841679E-2</v>
      </c>
      <c r="D262" s="4">
        <f t="shared" si="18"/>
        <v>2.3412553321145642</v>
      </c>
      <c r="E262" s="4">
        <f t="shared" si="19"/>
        <v>1.7455701953657428</v>
      </c>
      <c r="G262" s="4">
        <f t="shared" si="17"/>
        <v>1.0307131702238417</v>
      </c>
    </row>
    <row r="263" spans="1:7" x14ac:dyDescent="0.2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16"/>
        <v>2.79347143753923E-2</v>
      </c>
      <c r="D263" s="4">
        <f t="shared" si="18"/>
        <v>1.8148675590999714</v>
      </c>
      <c r="E263" s="4">
        <f t="shared" si="19"/>
        <v>2.2271932890597692</v>
      </c>
      <c r="G263" s="4">
        <f t="shared" si="17"/>
        <v>1.0279347143753923</v>
      </c>
    </row>
    <row r="264" spans="1:7" x14ac:dyDescent="0.2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16"/>
        <v>3.1317766907055233E-2</v>
      </c>
      <c r="D264" s="4">
        <f t="shared" si="18"/>
        <v>2.6126885829105997</v>
      </c>
      <c r="E264" s="4">
        <f t="shared" si="19"/>
        <v>1.6200825197107724</v>
      </c>
      <c r="G264" s="4">
        <f t="shared" si="17"/>
        <v>1.0313177669070552</v>
      </c>
    </row>
    <row r="265" spans="1:7" x14ac:dyDescent="0.2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16"/>
        <v>2.3185220076411994E-2</v>
      </c>
      <c r="D265" s="4">
        <f t="shared" si="18"/>
        <v>1.974169551066798</v>
      </c>
      <c r="E265" s="4">
        <f t="shared" si="19"/>
        <v>2.0265153523890338</v>
      </c>
      <c r="G265" s="4">
        <f t="shared" si="17"/>
        <v>1.023185220076412</v>
      </c>
    </row>
    <row r="266" spans="1:7" x14ac:dyDescent="0.2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16"/>
        <v>2.9898714452668562E-2</v>
      </c>
      <c r="D266" s="4">
        <f t="shared" si="18"/>
        <v>2.8352892447880715</v>
      </c>
      <c r="E266" s="4">
        <f t="shared" si="19"/>
        <v>1.544873241555706</v>
      </c>
      <c r="G266" s="4">
        <f t="shared" si="17"/>
        <v>1.0298987144526686</v>
      </c>
    </row>
    <row r="267" spans="1:7" x14ac:dyDescent="0.2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16"/>
        <v>2.3185220076411994E-2</v>
      </c>
      <c r="D267" s="4">
        <f t="shared" si="18"/>
        <v>1.974169551066798</v>
      </c>
      <c r="E267" s="4">
        <f t="shared" si="19"/>
        <v>2.0265153523890338</v>
      </c>
      <c r="G267" s="4">
        <f t="shared" si="17"/>
        <v>1.023185220076412</v>
      </c>
    </row>
    <row r="268" spans="1:7" x14ac:dyDescent="0.2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16"/>
        <v>3.0713170223841679E-2</v>
      </c>
      <c r="D268" s="4">
        <f t="shared" si="18"/>
        <v>1.7455701953657428</v>
      </c>
      <c r="E268" s="4">
        <f t="shared" si="19"/>
        <v>2.3412553321145642</v>
      </c>
      <c r="G268" s="4">
        <f t="shared" si="17"/>
        <v>1.0307131702238417</v>
      </c>
    </row>
    <row r="269" spans="1:7" x14ac:dyDescent="0.2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16"/>
        <v>3.7088710615044818E-2</v>
      </c>
      <c r="D269" s="4">
        <f t="shared" si="18"/>
        <v>1.4478579244171366</v>
      </c>
      <c r="E269" s="4">
        <f t="shared" si="19"/>
        <v>3.2328509678631834</v>
      </c>
      <c r="G269" s="4">
        <f t="shared" si="17"/>
        <v>1.0370887106150448</v>
      </c>
    </row>
    <row r="270" spans="1:7" x14ac:dyDescent="0.2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16"/>
        <v>2.5641025641025772E-2</v>
      </c>
      <c r="D270" s="4">
        <f t="shared" si="18"/>
        <v>2.0000000000000004</v>
      </c>
      <c r="E270" s="4">
        <f t="shared" si="19"/>
        <v>2.0000000000000004</v>
      </c>
      <c r="G270" s="4">
        <f t="shared" si="17"/>
        <v>1.0256410256410258</v>
      </c>
    </row>
    <row r="271" spans="1:7" x14ac:dyDescent="0.2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16"/>
        <v>2.6072772238153963E-2</v>
      </c>
      <c r="D271" s="4">
        <f t="shared" si="18"/>
        <v>1.9587724496895047</v>
      </c>
      <c r="E271" s="4">
        <f t="shared" si="19"/>
        <v>2.0430003493778384</v>
      </c>
      <c r="G271" s="4">
        <f t="shared" si="17"/>
        <v>1.026072772238154</v>
      </c>
    </row>
    <row r="272" spans="1:7" x14ac:dyDescent="0.2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16"/>
        <v>2.9539874871307603E-2</v>
      </c>
      <c r="D272" s="4">
        <f t="shared" si="18"/>
        <v>1.8808371192373576</v>
      </c>
      <c r="E272" s="4">
        <f t="shared" si="19"/>
        <v>2.1352836729517204</v>
      </c>
      <c r="G272" s="4">
        <f t="shared" si="17"/>
        <v>1.0295398748713076</v>
      </c>
    </row>
    <row r="273" spans="1:7" x14ac:dyDescent="0.2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16"/>
        <v>2.6914031878756184E-2</v>
      </c>
      <c r="D273" s="4">
        <f t="shared" si="18"/>
        <v>2.2140584321666186</v>
      </c>
      <c r="E273" s="4">
        <f t="shared" si="19"/>
        <v>1.8236835835120324</v>
      </c>
      <c r="G273" s="4">
        <f t="shared" si="17"/>
        <v>1.0269140318787562</v>
      </c>
    </row>
    <row r="274" spans="1:7" x14ac:dyDescent="0.2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16"/>
        <v>2.2110972048393851E-2</v>
      </c>
      <c r="D274" s="4">
        <f t="shared" si="18"/>
        <v>1.9199038846615937</v>
      </c>
      <c r="E274" s="4">
        <f t="shared" si="19"/>
        <v>2.087070091423596</v>
      </c>
      <c r="G274" s="4">
        <f t="shared" si="17"/>
        <v>1.0221109720483939</v>
      </c>
    </row>
    <row r="275" spans="1:7" x14ac:dyDescent="0.2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16"/>
        <v>3.128132088410629E-2</v>
      </c>
      <c r="D275" s="4">
        <f t="shared" si="18"/>
        <v>2.2034055907479515</v>
      </c>
      <c r="E275" s="4">
        <f t="shared" si="19"/>
        <v>1.8309750325976726</v>
      </c>
      <c r="G275" s="4">
        <f t="shared" si="17"/>
        <v>1.0312813208841063</v>
      </c>
    </row>
    <row r="276" spans="1:7" x14ac:dyDescent="0.2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16"/>
        <v>3.0927835051546504E-2</v>
      </c>
      <c r="D276" s="4">
        <f t="shared" si="18"/>
        <v>2.0000000000000004</v>
      </c>
      <c r="E276" s="4">
        <f t="shared" si="19"/>
        <v>2.0000000000000004</v>
      </c>
      <c r="G276" s="4">
        <f t="shared" si="17"/>
        <v>1.0309278350515465</v>
      </c>
    </row>
    <row r="277" spans="1:7" x14ac:dyDescent="0.2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16"/>
        <v>3.5245772087877381E-2</v>
      </c>
      <c r="D277" s="4">
        <f t="shared" si="18"/>
        <v>2.3103888990323171</v>
      </c>
      <c r="E277" s="4">
        <f t="shared" si="19"/>
        <v>1.7631322279503969</v>
      </c>
      <c r="G277" s="4">
        <f t="shared" si="17"/>
        <v>1.0352457720878774</v>
      </c>
    </row>
    <row r="278" spans="1:7" x14ac:dyDescent="0.2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16"/>
        <v>3.3255418614534626E-2</v>
      </c>
      <c r="D278" s="4">
        <f t="shared" si="18"/>
        <v>2.1545152798443401</v>
      </c>
      <c r="E278" s="4">
        <f t="shared" si="19"/>
        <v>1.8661643699811639</v>
      </c>
      <c r="G278" s="4">
        <f t="shared" si="17"/>
        <v>1.0332554186145346</v>
      </c>
    </row>
    <row r="279" spans="1:7" x14ac:dyDescent="0.2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16"/>
        <v>3.8144547759932479E-2</v>
      </c>
      <c r="D279" s="4">
        <f t="shared" si="18"/>
        <v>2.3399678575843743</v>
      </c>
      <c r="E279" s="4">
        <f t="shared" si="19"/>
        <v>1.7462865578005351</v>
      </c>
      <c r="G279" s="4">
        <f t="shared" si="17"/>
        <v>1.0381445477599325</v>
      </c>
    </row>
    <row r="280" spans="1:7" x14ac:dyDescent="0.2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16"/>
        <v>4.0723981900452566E-2</v>
      </c>
      <c r="D280" s="4">
        <f t="shared" si="18"/>
        <v>1.760956175298805</v>
      </c>
      <c r="E280" s="4">
        <f t="shared" si="19"/>
        <v>2.3141361256544504</v>
      </c>
      <c r="G280" s="4">
        <f t="shared" si="17"/>
        <v>1.0407239819004526</v>
      </c>
    </row>
    <row r="281" spans="1:7" x14ac:dyDescent="0.2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16"/>
        <v>3.9682539682539542E-2</v>
      </c>
      <c r="D281" s="4">
        <f t="shared" si="18"/>
        <v>2.3551401869158877</v>
      </c>
      <c r="E281" s="4">
        <f t="shared" si="19"/>
        <v>1.7379310344827583</v>
      </c>
      <c r="G281" s="4">
        <f t="shared" si="17"/>
        <v>1.0396825396825395</v>
      </c>
    </row>
    <row r="282" spans="1:7" x14ac:dyDescent="0.2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16"/>
        <v>2.5439286650930981E-2</v>
      </c>
      <c r="D282" s="4">
        <f t="shared" si="18"/>
        <v>2.1048854540436102</v>
      </c>
      <c r="E282" s="4">
        <f t="shared" si="19"/>
        <v>1.905071196602548</v>
      </c>
      <c r="G282" s="4">
        <f t="shared" si="17"/>
        <v>1.025439286650931</v>
      </c>
    </row>
    <row r="283" spans="1:7" x14ac:dyDescent="0.2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16"/>
        <v>2.3828227284629522E-2</v>
      </c>
      <c r="D283" s="4">
        <f t="shared" si="18"/>
        <v>2.05931517929361</v>
      </c>
      <c r="E283" s="4">
        <f t="shared" si="19"/>
        <v>1.9440061084245355</v>
      </c>
      <c r="G283" s="4">
        <f t="shared" si="17"/>
        <v>1.0238282272846295</v>
      </c>
    </row>
    <row r="284" spans="1:7" x14ac:dyDescent="0.2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16"/>
        <v>2.9539874871307603E-2</v>
      </c>
      <c r="D284" s="4">
        <f t="shared" si="18"/>
        <v>1.8808371192373576</v>
      </c>
      <c r="E284" s="4">
        <f t="shared" si="19"/>
        <v>2.1352836729517204</v>
      </c>
      <c r="G284" s="4">
        <f t="shared" si="17"/>
        <v>1.0295398748713076</v>
      </c>
    </row>
    <row r="285" spans="1:7" x14ac:dyDescent="0.2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16"/>
        <v>3.2426572048097846E-2</v>
      </c>
      <c r="D285" s="4">
        <f t="shared" si="18"/>
        <v>1.5584056524076493</v>
      </c>
      <c r="E285" s="4">
        <f t="shared" si="19"/>
        <v>2.7908128180442859</v>
      </c>
      <c r="G285" s="4">
        <f t="shared" si="17"/>
        <v>1.0324265720480978</v>
      </c>
    </row>
    <row r="286" spans="1:7" x14ac:dyDescent="0.2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16"/>
        <v>3.9879931389365408E-2</v>
      </c>
      <c r="D286" s="4">
        <f t="shared" si="18"/>
        <v>1.8240125146656239</v>
      </c>
      <c r="E286" s="4">
        <f t="shared" si="19"/>
        <v>2.213573801613669</v>
      </c>
      <c r="G286" s="4">
        <f t="shared" si="17"/>
        <v>1.0398799313893654</v>
      </c>
    </row>
    <row r="287" spans="1:7" x14ac:dyDescent="0.2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16"/>
        <v>3.7988228999465079E-2</v>
      </c>
      <c r="D287" s="4">
        <f t="shared" si="18"/>
        <v>1.8422868408082802</v>
      </c>
      <c r="E287" s="4">
        <f t="shared" si="19"/>
        <v>2.1872440023405506</v>
      </c>
      <c r="G287" s="4">
        <f t="shared" si="17"/>
        <v>1.0379882289994651</v>
      </c>
    </row>
    <row r="288" spans="1:7" x14ac:dyDescent="0.2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16"/>
        <v>3.3495866016535869E-2</v>
      </c>
      <c r="D288" s="4">
        <f t="shared" si="18"/>
        <v>1.8346946713341112</v>
      </c>
      <c r="E288" s="4">
        <f t="shared" si="19"/>
        <v>2.1980428704566637</v>
      </c>
      <c r="G288" s="4">
        <f t="shared" si="17"/>
        <v>1.0334958660165359</v>
      </c>
    </row>
    <row r="289" spans="1:7" x14ac:dyDescent="0.2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16"/>
        <v>3.475935828876997E-2</v>
      </c>
      <c r="D289" s="4">
        <f t="shared" si="18"/>
        <v>1.9328165374677002</v>
      </c>
      <c r="E289" s="4">
        <f t="shared" si="19"/>
        <v>2.0720221606648197</v>
      </c>
      <c r="G289" s="4">
        <f t="shared" si="17"/>
        <v>1.03475935828877</v>
      </c>
    </row>
    <row r="290" spans="1:7" x14ac:dyDescent="0.2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16"/>
        <v>2.4525731055444977E-2</v>
      </c>
      <c r="D290" s="4">
        <f t="shared" si="18"/>
        <v>1.9243646631706333</v>
      </c>
      <c r="E290" s="4">
        <f t="shared" si="19"/>
        <v>2.0818241326641935</v>
      </c>
      <c r="G290" s="4">
        <f t="shared" si="17"/>
        <v>1.024525731055445</v>
      </c>
    </row>
    <row r="291" spans="1:7" x14ac:dyDescent="0.2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16"/>
        <v>3.1333648244370904E-2</v>
      </c>
      <c r="D291" s="4">
        <f t="shared" si="18"/>
        <v>1.7887621461765948</v>
      </c>
      <c r="E291" s="4">
        <f t="shared" si="19"/>
        <v>2.2678093197643276</v>
      </c>
      <c r="G291" s="4">
        <f t="shared" si="17"/>
        <v>1.0313336482443709</v>
      </c>
    </row>
    <row r="292" spans="1:7" x14ac:dyDescent="0.2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16"/>
        <v>2.7986944565804084E-2</v>
      </c>
      <c r="D292" s="4">
        <f t="shared" si="18"/>
        <v>2.4085296029216061</v>
      </c>
      <c r="E292" s="4">
        <f t="shared" si="19"/>
        <v>1.7099602293950913</v>
      </c>
      <c r="G292" s="4">
        <f t="shared" si="17"/>
        <v>1.0279869445658041</v>
      </c>
    </row>
    <row r="293" spans="1:7" x14ac:dyDescent="0.2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16"/>
        <v>2.9427331427966497E-2</v>
      </c>
      <c r="D293" s="4">
        <f t="shared" si="18"/>
        <v>2.0712563034422273</v>
      </c>
      <c r="E293" s="4">
        <f t="shared" si="19"/>
        <v>1.9334834220221038</v>
      </c>
      <c r="G293" s="4">
        <f t="shared" si="17"/>
        <v>1.0294273314279665</v>
      </c>
    </row>
    <row r="294" spans="1:7" x14ac:dyDescent="0.2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16"/>
        <v>3.8862077724155508E-2</v>
      </c>
      <c r="D294" s="4">
        <f t="shared" si="18"/>
        <v>2.6718696979979644</v>
      </c>
      <c r="E294" s="4">
        <f t="shared" si="19"/>
        <v>1.5981327379744266</v>
      </c>
      <c r="G294" s="4">
        <f t="shared" si="17"/>
        <v>1.0388620777241555</v>
      </c>
    </row>
    <row r="295" spans="1:7" x14ac:dyDescent="0.2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16"/>
        <v>2.6914031878756184E-2</v>
      </c>
      <c r="D295" s="4">
        <f t="shared" si="18"/>
        <v>1.8236835835120324</v>
      </c>
      <c r="E295" s="4">
        <f t="shared" si="19"/>
        <v>2.2140584321666186</v>
      </c>
      <c r="G295" s="4">
        <f t="shared" si="17"/>
        <v>1.0269140318787562</v>
      </c>
    </row>
    <row r="296" spans="1:7" x14ac:dyDescent="0.2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16"/>
        <v>3.215372907153724E-2</v>
      </c>
      <c r="D296" s="4">
        <f t="shared" si="18"/>
        <v>1.4950931588678709</v>
      </c>
      <c r="E296" s="4">
        <f t="shared" si="19"/>
        <v>3.0198218902614187</v>
      </c>
      <c r="G296" s="4">
        <f t="shared" si="17"/>
        <v>1.0321537290715372</v>
      </c>
    </row>
    <row r="297" spans="1:7" x14ac:dyDescent="0.2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16"/>
        <v>3.1317766907055233E-2</v>
      </c>
      <c r="D297" s="4">
        <f t="shared" si="18"/>
        <v>1.6200825197107724</v>
      </c>
      <c r="E297" s="4">
        <f t="shared" si="19"/>
        <v>2.6126885829105997</v>
      </c>
      <c r="G297" s="4">
        <f t="shared" si="17"/>
        <v>1.0313177669070552</v>
      </c>
    </row>
    <row r="298" spans="1:7" x14ac:dyDescent="0.2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16"/>
        <v>2.891515407344869E-2</v>
      </c>
      <c r="D298" s="4">
        <f t="shared" si="18"/>
        <v>2.1232354918216445</v>
      </c>
      <c r="E298" s="4">
        <f t="shared" si="19"/>
        <v>1.8902852583283463</v>
      </c>
      <c r="G298" s="4">
        <f t="shared" si="17"/>
        <v>1.0289151540734487</v>
      </c>
    </row>
    <row r="299" spans="1:7" x14ac:dyDescent="0.2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16"/>
        <v>3.383458646616555E-2</v>
      </c>
      <c r="D299" s="4">
        <f t="shared" si="18"/>
        <v>2.3714710252600297</v>
      </c>
      <c r="E299" s="4">
        <f t="shared" si="19"/>
        <v>1.7291440953412784</v>
      </c>
      <c r="G299" s="4">
        <f t="shared" si="17"/>
        <v>1.0338345864661656</v>
      </c>
    </row>
    <row r="300" spans="1:7" x14ac:dyDescent="0.2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16"/>
        <v>3.3444121312837582E-2</v>
      </c>
      <c r="D300" s="4">
        <f t="shared" si="18"/>
        <v>2.4136375031336175</v>
      </c>
      <c r="E300" s="4">
        <f t="shared" si="19"/>
        <v>1.707394928178755</v>
      </c>
      <c r="G300" s="4">
        <f t="shared" si="17"/>
        <v>1.0334441213128376</v>
      </c>
    </row>
    <row r="301" spans="1:7" x14ac:dyDescent="0.2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16"/>
        <v>3.3674339300937772E-2</v>
      </c>
      <c r="D301" s="4">
        <f t="shared" si="18"/>
        <v>2.1125619090499774</v>
      </c>
      <c r="E301" s="4">
        <f t="shared" si="19"/>
        <v>1.8988263860785108</v>
      </c>
      <c r="G301" s="4">
        <f t="shared" si="17"/>
        <v>1.0336743393009378</v>
      </c>
    </row>
    <row r="302" spans="1:7" x14ac:dyDescent="0.2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16"/>
        <v>2.5641025641025772E-2</v>
      </c>
      <c r="D302" s="4">
        <f t="shared" si="18"/>
        <v>2.0000000000000004</v>
      </c>
      <c r="E302" s="4">
        <f t="shared" si="19"/>
        <v>2.0000000000000004</v>
      </c>
      <c r="G302" s="4">
        <f t="shared" si="17"/>
        <v>1.0256410256410258</v>
      </c>
    </row>
    <row r="303" spans="1:7" x14ac:dyDescent="0.2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16"/>
        <v>3.4777303233679113E-2</v>
      </c>
      <c r="D303" s="4">
        <f t="shared" si="18"/>
        <v>2.8881057268722468</v>
      </c>
      <c r="E303" s="4">
        <f t="shared" si="19"/>
        <v>1.5296313579094729</v>
      </c>
      <c r="G303" s="4">
        <f t="shared" si="17"/>
        <v>1.0347773032336791</v>
      </c>
    </row>
    <row r="304" spans="1:7" x14ac:dyDescent="0.2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16"/>
        <v>3.3998867525049992E-2</v>
      </c>
      <c r="D304" s="4">
        <f t="shared" si="18"/>
        <v>2.8189041951490341</v>
      </c>
      <c r="E304" s="4">
        <f t="shared" si="19"/>
        <v>1.5497815677521511</v>
      </c>
      <c r="G304" s="4">
        <f t="shared" si="17"/>
        <v>1.03399886752505</v>
      </c>
    </row>
    <row r="305" spans="1:7" x14ac:dyDescent="0.2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16"/>
        <v>2.9427331427966497E-2</v>
      </c>
      <c r="D305" s="4">
        <f t="shared" si="18"/>
        <v>1.9334834220221038</v>
      </c>
      <c r="E305" s="4">
        <f t="shared" si="19"/>
        <v>2.0712563034422273</v>
      </c>
      <c r="G305" s="4">
        <f t="shared" si="17"/>
        <v>1.0294273314279665</v>
      </c>
    </row>
    <row r="306" spans="1:7" x14ac:dyDescent="0.2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16"/>
        <v>2.4525731055444977E-2</v>
      </c>
      <c r="D306" s="4">
        <f t="shared" si="18"/>
        <v>2.0818241326641935</v>
      </c>
      <c r="E306" s="4">
        <f t="shared" si="19"/>
        <v>1.9243646631706333</v>
      </c>
      <c r="G306" s="4">
        <f t="shared" si="17"/>
        <v>1.024525731055445</v>
      </c>
    </row>
    <row r="307" spans="1:7" x14ac:dyDescent="0.2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16"/>
        <v>2.9924164787866303E-2</v>
      </c>
      <c r="D307" s="4">
        <f t="shared" si="18"/>
        <v>2.4678806272129488</v>
      </c>
      <c r="E307" s="4">
        <f t="shared" si="19"/>
        <v>1.6812543073742245</v>
      </c>
      <c r="G307" s="4">
        <f t="shared" si="17"/>
        <v>1.0299241647878663</v>
      </c>
    </row>
    <row r="308" spans="1:7" x14ac:dyDescent="0.2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16"/>
        <v>3.5196687370600444E-2</v>
      </c>
      <c r="D308" s="4">
        <f t="shared" si="18"/>
        <v>1.4143484626647145</v>
      </c>
      <c r="E308" s="4">
        <f t="shared" si="19"/>
        <v>3.4134275618374565</v>
      </c>
      <c r="G308" s="4">
        <f t="shared" si="17"/>
        <v>1.0351966873706004</v>
      </c>
    </row>
    <row r="309" spans="1:7" x14ac:dyDescent="0.2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16"/>
        <v>3.1594187910440219E-2</v>
      </c>
      <c r="D309" s="4">
        <f t="shared" si="18"/>
        <v>1.7047027193794351</v>
      </c>
      <c r="E309" s="4">
        <f t="shared" si="19"/>
        <v>2.4190380886859724</v>
      </c>
      <c r="G309" s="4">
        <f t="shared" si="17"/>
        <v>1.0315941879104402</v>
      </c>
    </row>
    <row r="310" spans="1:7" x14ac:dyDescent="0.2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16"/>
        <v>2.9736789230460081E-2</v>
      </c>
      <c r="D310" s="4">
        <f t="shared" si="18"/>
        <v>1.6180104031209364</v>
      </c>
      <c r="E310" s="4">
        <f t="shared" si="19"/>
        <v>2.618095739084692</v>
      </c>
      <c r="G310" s="4">
        <f t="shared" si="17"/>
        <v>1.0297367892304601</v>
      </c>
    </row>
    <row r="311" spans="1:7" x14ac:dyDescent="0.2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16"/>
        <v>3.5577975284917462E-2</v>
      </c>
      <c r="D311" s="4">
        <f t="shared" si="18"/>
        <v>1.8702173858786533</v>
      </c>
      <c r="E311" s="4">
        <f t="shared" si="19"/>
        <v>2.1491381535549374</v>
      </c>
      <c r="G311" s="4">
        <f t="shared" si="17"/>
        <v>1.0355779752849175</v>
      </c>
    </row>
    <row r="312" spans="1:7" x14ac:dyDescent="0.2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16"/>
        <v>3.0927835051546504E-2</v>
      </c>
      <c r="D312" s="4">
        <f t="shared" si="18"/>
        <v>2.0000000000000004</v>
      </c>
      <c r="E312" s="4">
        <f t="shared" si="19"/>
        <v>2.0000000000000004</v>
      </c>
      <c r="G312" s="4">
        <f t="shared" si="17"/>
        <v>1.0309278350515465</v>
      </c>
    </row>
    <row r="313" spans="1:7" x14ac:dyDescent="0.2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16"/>
        <v>3.0219780219780112E-2</v>
      </c>
      <c r="D313" s="4">
        <f t="shared" si="18"/>
        <v>1.8714652956298199</v>
      </c>
      <c r="E313" s="4">
        <f t="shared" si="19"/>
        <v>2.1474926253687316</v>
      </c>
      <c r="G313" s="4">
        <f t="shared" si="17"/>
        <v>1.0302197802197801</v>
      </c>
    </row>
    <row r="314" spans="1:7" x14ac:dyDescent="0.2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16"/>
        <v>2.8930817610062887E-2</v>
      </c>
      <c r="D314" s="4">
        <f t="shared" si="18"/>
        <v>2.5938009787928222</v>
      </c>
      <c r="E314" s="4">
        <f t="shared" si="19"/>
        <v>1.6274309109518936</v>
      </c>
      <c r="G314" s="4">
        <f t="shared" si="17"/>
        <v>1.0289308176100629</v>
      </c>
    </row>
    <row r="315" spans="1:7" x14ac:dyDescent="0.2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16"/>
        <v>2.9011311269375728E-2</v>
      </c>
      <c r="D315" s="4">
        <f t="shared" si="18"/>
        <v>2.2405256365129644</v>
      </c>
      <c r="E315" s="4">
        <f t="shared" si="19"/>
        <v>1.8061099025820484</v>
      </c>
      <c r="G315" s="4">
        <f t="shared" si="17"/>
        <v>1.0290113112693757</v>
      </c>
    </row>
    <row r="316" spans="1:7" x14ac:dyDescent="0.2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16"/>
        <v>3.1884980635577431E-2</v>
      </c>
      <c r="D316" s="4">
        <f t="shared" si="18"/>
        <v>1.8849942497124856</v>
      </c>
      <c r="E316" s="4">
        <f t="shared" si="19"/>
        <v>2.1299508446804905</v>
      </c>
      <c r="G316" s="4">
        <f t="shared" si="17"/>
        <v>1.0318849806355774</v>
      </c>
    </row>
    <row r="317" spans="1:7" x14ac:dyDescent="0.2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16"/>
        <v>3.19069743563416E-2</v>
      </c>
      <c r="D317" s="4">
        <f t="shared" si="18"/>
        <v>2.4847402493861024</v>
      </c>
      <c r="E317" s="4">
        <f t="shared" si="19"/>
        <v>1.6735184827201064</v>
      </c>
      <c r="G317" s="4">
        <f t="shared" si="17"/>
        <v>1.0319069743563416</v>
      </c>
    </row>
    <row r="318" spans="1:7" x14ac:dyDescent="0.2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16"/>
        <v>3.6282558021688338E-2</v>
      </c>
      <c r="D318" s="4">
        <f t="shared" si="18"/>
        <v>2.6517065305025525</v>
      </c>
      <c r="E318" s="4">
        <f t="shared" si="19"/>
        <v>1.6054344288968434</v>
      </c>
      <c r="G318" s="4">
        <f t="shared" si="17"/>
        <v>1.0362825580216883</v>
      </c>
    </row>
    <row r="319" spans="1:7" x14ac:dyDescent="0.2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16"/>
        <v>3.5940803382663811E-2</v>
      </c>
      <c r="D319" s="4">
        <f t="shared" si="18"/>
        <v>2.2905569007263922</v>
      </c>
      <c r="E319" s="4">
        <f t="shared" si="19"/>
        <v>1.7748592870544089</v>
      </c>
      <c r="G319" s="4">
        <f t="shared" si="17"/>
        <v>1.0359408033826638</v>
      </c>
    </row>
    <row r="320" spans="1:7" x14ac:dyDescent="0.2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16"/>
        <v>3.3664999742228252E-2</v>
      </c>
      <c r="D320" s="4">
        <f t="shared" si="18"/>
        <v>2.4793251102447753</v>
      </c>
      <c r="E320" s="4">
        <f t="shared" si="19"/>
        <v>1.6759839288028686</v>
      </c>
      <c r="G320" s="4">
        <f t="shared" si="17"/>
        <v>1.0336649997422283</v>
      </c>
    </row>
    <row r="321" spans="1:7" x14ac:dyDescent="0.2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16"/>
        <v>3.4777303233679113E-2</v>
      </c>
      <c r="D321" s="4">
        <f t="shared" si="18"/>
        <v>2.8881057268722468</v>
      </c>
      <c r="E321" s="4">
        <f t="shared" si="19"/>
        <v>1.5296313579094729</v>
      </c>
      <c r="G321" s="4">
        <f t="shared" si="17"/>
        <v>1.0347773032336791</v>
      </c>
    </row>
    <row r="322" spans="1:7" x14ac:dyDescent="0.2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ref="C322:C385" si="20">IF(A322="","",((1/A322)+(1/B322))-1)</f>
        <v>3.4726428427215739E-2</v>
      </c>
      <c r="D322" s="4">
        <f t="shared" si="18"/>
        <v>2.6571888412017164</v>
      </c>
      <c r="E322" s="4">
        <f t="shared" si="19"/>
        <v>1.6034315312398835</v>
      </c>
      <c r="G322" s="4">
        <f t="shared" ref="G322:G385" si="21">IF(A322="","",C322+1)</f>
        <v>1.0347264284272157</v>
      </c>
    </row>
    <row r="323" spans="1:7" x14ac:dyDescent="0.2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si="20"/>
        <v>3.5274160554807032E-2</v>
      </c>
      <c r="D323" s="4">
        <f t="shared" ref="D323:D386" si="22">IF(A323="","",(2*A323)/(2-($C323*A323)))</f>
        <v>2.7469334612485432</v>
      </c>
      <c r="E323" s="4">
        <f t="shared" ref="E323:E386" si="23">IF(B323="","",(2*B323)/(2-($C323*B323)))</f>
        <v>1.5724316479033458</v>
      </c>
      <c r="G323" s="4">
        <f t="shared" si="21"/>
        <v>1.035274160554807</v>
      </c>
    </row>
    <row r="324" spans="1:7" x14ac:dyDescent="0.2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20"/>
        <v>2.844754653130277E-2</v>
      </c>
      <c r="D324" s="4">
        <f t="shared" si="22"/>
        <v>2.0267924123888115</v>
      </c>
      <c r="E324" s="4">
        <f t="shared" si="23"/>
        <v>1.9739066903246005</v>
      </c>
      <c r="G324" s="4">
        <f t="shared" si="21"/>
        <v>1.0284475465313028</v>
      </c>
    </row>
    <row r="325" spans="1:7" x14ac:dyDescent="0.2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20"/>
        <v>3.4455319487546765E-2</v>
      </c>
      <c r="D325" s="4">
        <f t="shared" si="22"/>
        <v>2.2111375032990233</v>
      </c>
      <c r="E325" s="4">
        <f t="shared" si="23"/>
        <v>1.8256700806275876</v>
      </c>
      <c r="G325" s="4">
        <f t="shared" si="21"/>
        <v>1.0344553194875468</v>
      </c>
    </row>
    <row r="326" spans="1:7" x14ac:dyDescent="0.2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20"/>
        <v>3.7271921102840277E-2</v>
      </c>
      <c r="D326" s="4">
        <f t="shared" si="22"/>
        <v>2.06664260128287</v>
      </c>
      <c r="E326" s="4">
        <f t="shared" si="23"/>
        <v>1.937521151693437</v>
      </c>
      <c r="G326" s="4">
        <f t="shared" si="21"/>
        <v>1.0372719211028403</v>
      </c>
    </row>
    <row r="327" spans="1:7" x14ac:dyDescent="0.2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20"/>
        <v>4.1666666666666519E-2</v>
      </c>
      <c r="D327" s="4">
        <f t="shared" si="22"/>
        <v>2.3496503496503496</v>
      </c>
      <c r="E327" s="4">
        <f t="shared" si="23"/>
        <v>1.7409326424870464</v>
      </c>
      <c r="G327" s="4">
        <f t="shared" si="21"/>
        <v>1.0416666666666665</v>
      </c>
    </row>
    <row r="328" spans="1:7" x14ac:dyDescent="0.2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20"/>
        <v>3.7271921102840277E-2</v>
      </c>
      <c r="D328" s="4">
        <f t="shared" si="22"/>
        <v>1.937521151693437</v>
      </c>
      <c r="E328" s="4">
        <f t="shared" si="23"/>
        <v>2.06664260128287</v>
      </c>
      <c r="G328" s="4">
        <f t="shared" si="21"/>
        <v>1.0372719211028403</v>
      </c>
    </row>
    <row r="329" spans="1:7" x14ac:dyDescent="0.2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20"/>
        <v>4.091213950368866E-2</v>
      </c>
      <c r="D329" s="4">
        <f t="shared" si="22"/>
        <v>2.2270351008215079</v>
      </c>
      <c r="E329" s="4">
        <f t="shared" si="23"/>
        <v>1.8149726110772972</v>
      </c>
      <c r="G329" s="4">
        <f t="shared" si="21"/>
        <v>1.0409121395036887</v>
      </c>
    </row>
    <row r="330" spans="1:7" x14ac:dyDescent="0.2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20"/>
        <v>3.62694300518136E-2</v>
      </c>
      <c r="D330" s="4">
        <f t="shared" si="22"/>
        <v>2.0000000000000004</v>
      </c>
      <c r="E330" s="4">
        <f t="shared" si="23"/>
        <v>2.0000000000000004</v>
      </c>
      <c r="G330" s="4">
        <f t="shared" si="21"/>
        <v>1.0362694300518136</v>
      </c>
    </row>
    <row r="331" spans="1:7" x14ac:dyDescent="0.2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20"/>
        <v>3.8968048359240282E-2</v>
      </c>
      <c r="D331" s="4">
        <f t="shared" si="22"/>
        <v>2.0054118411083453</v>
      </c>
      <c r="E331" s="4">
        <f t="shared" si="23"/>
        <v>1.9946172892668752</v>
      </c>
      <c r="G331" s="4">
        <f t="shared" si="21"/>
        <v>1.0389680483592403</v>
      </c>
    </row>
    <row r="332" spans="1:7" x14ac:dyDescent="0.2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20"/>
        <v>4.1497592382188975E-2</v>
      </c>
      <c r="D332" s="4">
        <f t="shared" si="22"/>
        <v>2.1083670792220381</v>
      </c>
      <c r="E332" s="4">
        <f t="shared" si="23"/>
        <v>1.9022281685792208</v>
      </c>
      <c r="G332" s="4">
        <f t="shared" si="21"/>
        <v>1.041497592382189</v>
      </c>
    </row>
    <row r="333" spans="1:7" x14ac:dyDescent="0.2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20"/>
        <v>3.9529106814990778E-2</v>
      </c>
      <c r="D333" s="4">
        <f t="shared" si="22"/>
        <v>2.049811822005756</v>
      </c>
      <c r="E333" s="4">
        <f t="shared" si="23"/>
        <v>1.9525516659637281</v>
      </c>
      <c r="G333" s="4">
        <f t="shared" si="21"/>
        <v>1.0395291068149908</v>
      </c>
    </row>
    <row r="334" spans="1:7" x14ac:dyDescent="0.2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20"/>
        <v>3.8527765820060234E-2</v>
      </c>
      <c r="D334" s="4">
        <f t="shared" si="22"/>
        <v>1.9076165058509547</v>
      </c>
      <c r="E334" s="4">
        <f t="shared" si="23"/>
        <v>2.1017869260348339</v>
      </c>
      <c r="G334" s="4">
        <f t="shared" si="21"/>
        <v>1.0385277658200602</v>
      </c>
    </row>
    <row r="335" spans="1:7" x14ac:dyDescent="0.2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20"/>
        <v>4.4372294372294396E-2</v>
      </c>
      <c r="D335" s="4">
        <f t="shared" si="22"/>
        <v>1.8315163528245788</v>
      </c>
      <c r="E335" s="4">
        <f t="shared" si="23"/>
        <v>2.2026221692491061</v>
      </c>
      <c r="G335" s="4">
        <f t="shared" si="21"/>
        <v>1.0443722943722944</v>
      </c>
    </row>
    <row r="336" spans="1:7" x14ac:dyDescent="0.2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20"/>
        <v>4.3668588511637907E-2</v>
      </c>
      <c r="D336" s="4">
        <f t="shared" si="22"/>
        <v>2.3441371542985863</v>
      </c>
      <c r="E336" s="4">
        <f t="shared" si="23"/>
        <v>1.7439716972348942</v>
      </c>
      <c r="G336" s="4">
        <f t="shared" si="21"/>
        <v>1.0436685885116379</v>
      </c>
    </row>
    <row r="337" spans="1:7" x14ac:dyDescent="0.2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20"/>
        <v>4.2115467470917878E-2</v>
      </c>
      <c r="D337" s="4">
        <f t="shared" si="22"/>
        <v>2.208110357949816</v>
      </c>
      <c r="E337" s="4">
        <f t="shared" si="23"/>
        <v>1.8277389506841228</v>
      </c>
      <c r="G337" s="4">
        <f t="shared" si="21"/>
        <v>1.0421154674709179</v>
      </c>
    </row>
    <row r="338" spans="1:7" x14ac:dyDescent="0.2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20"/>
        <v>4.0266652330519959E-2</v>
      </c>
      <c r="D338" s="4">
        <f t="shared" si="22"/>
        <v>2.1818075186206087</v>
      </c>
      <c r="E338" s="4">
        <f t="shared" si="23"/>
        <v>1.8461614808198106</v>
      </c>
      <c r="G338" s="4">
        <f t="shared" si="21"/>
        <v>1.04026665233052</v>
      </c>
    </row>
    <row r="339" spans="1:7" x14ac:dyDescent="0.2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20"/>
        <v>4.3126684636118462E-2</v>
      </c>
      <c r="D339" s="4">
        <f t="shared" si="22"/>
        <v>2.2215568862275448</v>
      </c>
      <c r="E339" s="4">
        <f t="shared" si="23"/>
        <v>1.8186274509803919</v>
      </c>
      <c r="G339" s="4">
        <f t="shared" si="21"/>
        <v>1.0431266846361185</v>
      </c>
    </row>
    <row r="340" spans="1:7" x14ac:dyDescent="0.2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20"/>
        <v>4.5362220717670931E-2</v>
      </c>
      <c r="D340" s="4">
        <f t="shared" si="22"/>
        <v>2.2160540135033755</v>
      </c>
      <c r="E340" s="4">
        <f t="shared" si="23"/>
        <v>1.8223318938926589</v>
      </c>
      <c r="G340" s="4">
        <f t="shared" si="21"/>
        <v>1.0453622207176709</v>
      </c>
    </row>
    <row r="341" spans="1:7" x14ac:dyDescent="0.2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20"/>
        <v>4.0291065894084488E-2</v>
      </c>
      <c r="D341" s="4">
        <f t="shared" si="22"/>
        <v>2.1383086010661287</v>
      </c>
      <c r="E341" s="4">
        <f t="shared" si="23"/>
        <v>1.8784963928616634</v>
      </c>
      <c r="G341" s="4">
        <f t="shared" si="21"/>
        <v>1.0402910658940845</v>
      </c>
    </row>
    <row r="342" spans="1:7" x14ac:dyDescent="0.2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20"/>
        <v>3.9024126949857019E-2</v>
      </c>
      <c r="D342" s="4">
        <f t="shared" si="22"/>
        <v>2.0163247537682976</v>
      </c>
      <c r="E342" s="4">
        <f t="shared" si="23"/>
        <v>1.98393746319002</v>
      </c>
      <c r="G342" s="4">
        <f t="shared" si="21"/>
        <v>1.039024126949857</v>
      </c>
    </row>
    <row r="343" spans="1:7" x14ac:dyDescent="0.2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20"/>
        <v>4.485629868385721E-2</v>
      </c>
      <c r="D343" s="4">
        <f t="shared" si="22"/>
        <v>2.3031240334055059</v>
      </c>
      <c r="E343" s="4">
        <f t="shared" si="23"/>
        <v>1.7673866603370521</v>
      </c>
      <c r="G343" s="4">
        <f t="shared" si="21"/>
        <v>1.0448562986838572</v>
      </c>
    </row>
    <row r="344" spans="1:7" x14ac:dyDescent="0.2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20"/>
        <v>4.2699829607588891E-2</v>
      </c>
      <c r="D344" s="4">
        <f t="shared" si="22"/>
        <v>2.7192005808927768</v>
      </c>
      <c r="E344" s="4">
        <f t="shared" si="23"/>
        <v>1.5816656945757326</v>
      </c>
      <c r="G344" s="4">
        <f t="shared" si="21"/>
        <v>1.0426998296075889</v>
      </c>
    </row>
    <row r="345" spans="1:7" x14ac:dyDescent="0.2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20"/>
        <v>4.1012764176606042E-2</v>
      </c>
      <c r="D345" s="4">
        <f t="shared" si="22"/>
        <v>2.4800207576543851</v>
      </c>
      <c r="E345" s="4">
        <f t="shared" si="23"/>
        <v>1.6756661991584854</v>
      </c>
      <c r="G345" s="4">
        <f t="shared" si="21"/>
        <v>1.041012764176606</v>
      </c>
    </row>
    <row r="346" spans="1:7" x14ac:dyDescent="0.2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20"/>
        <v>4.9848554853945348E-2</v>
      </c>
      <c r="D346" s="4">
        <f t="shared" si="22"/>
        <v>1.5690523178541222</v>
      </c>
      <c r="E346" s="4">
        <f t="shared" si="23"/>
        <v>2.7573076650859938</v>
      </c>
      <c r="G346" s="4">
        <f t="shared" si="21"/>
        <v>1.0498485548539453</v>
      </c>
    </row>
    <row r="347" spans="1:7" x14ac:dyDescent="0.2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20"/>
        <v>4.8960650245764237E-2</v>
      </c>
      <c r="D347" s="4">
        <f t="shared" si="22"/>
        <v>2.0919091248528017</v>
      </c>
      <c r="E347" s="4">
        <f t="shared" si="23"/>
        <v>1.9158271299681719</v>
      </c>
      <c r="G347" s="4">
        <f t="shared" si="21"/>
        <v>1.0489606502457642</v>
      </c>
    </row>
    <row r="348" spans="1:7" x14ac:dyDescent="0.2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20"/>
        <v>4.8960650245764237E-2</v>
      </c>
      <c r="D348" s="4">
        <f t="shared" si="22"/>
        <v>2.0919091248528017</v>
      </c>
      <c r="E348" s="4">
        <f t="shared" si="23"/>
        <v>1.9158271299681719</v>
      </c>
      <c r="G348" s="4">
        <f t="shared" si="21"/>
        <v>1.0489606502457642</v>
      </c>
    </row>
    <row r="349" spans="1:7" x14ac:dyDescent="0.2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20"/>
        <v>5.2776629461209978E-2</v>
      </c>
      <c r="D349" s="4">
        <f t="shared" si="22"/>
        <v>1.8567225278239736</v>
      </c>
      <c r="E349" s="4">
        <f t="shared" si="23"/>
        <v>2.1672390622666868</v>
      </c>
      <c r="G349" s="4">
        <f t="shared" si="21"/>
        <v>1.05277662946121</v>
      </c>
    </row>
    <row r="350" spans="1:7" x14ac:dyDescent="0.2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20"/>
        <v>4.999862565624924E-2</v>
      </c>
      <c r="D350" s="4">
        <f t="shared" si="22"/>
        <v>2.1163433291643639</v>
      </c>
      <c r="E350" s="4">
        <f t="shared" si="23"/>
        <v>1.8957817670201405</v>
      </c>
      <c r="G350" s="4">
        <f t="shared" si="21"/>
        <v>1.0499986256562492</v>
      </c>
    </row>
    <row r="351" spans="1:7" x14ac:dyDescent="0.2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20"/>
        <v>4.7149122807017552E-2</v>
      </c>
      <c r="D351" s="4">
        <f t="shared" si="22"/>
        <v>2.0110253583241455</v>
      </c>
      <c r="E351" s="4">
        <f t="shared" si="23"/>
        <v>1.9890948745910577</v>
      </c>
      <c r="G351" s="4">
        <f t="shared" si="21"/>
        <v>1.0471491228070176</v>
      </c>
    </row>
    <row r="352" spans="1:7" x14ac:dyDescent="0.2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20"/>
        <v>4.7235244126436093E-2</v>
      </c>
      <c r="D352" s="4">
        <f t="shared" si="22"/>
        <v>1.9783062613553166</v>
      </c>
      <c r="E352" s="4">
        <f t="shared" si="23"/>
        <v>2.0221747928042801</v>
      </c>
      <c r="G352" s="4">
        <f t="shared" si="21"/>
        <v>1.0472352441264361</v>
      </c>
    </row>
    <row r="353" spans="1:7" x14ac:dyDescent="0.2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20"/>
        <v>4.7149122807017552E-2</v>
      </c>
      <c r="D353" s="4">
        <f t="shared" si="22"/>
        <v>2.0110253583241455</v>
      </c>
      <c r="E353" s="4">
        <f t="shared" si="23"/>
        <v>1.9890948745910577</v>
      </c>
      <c r="G353" s="4">
        <f t="shared" si="21"/>
        <v>1.0471491228070176</v>
      </c>
    </row>
    <row r="354" spans="1:7" x14ac:dyDescent="0.2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20"/>
        <v>2.8168309401110703E-2</v>
      </c>
      <c r="D354" s="4">
        <f t="shared" si="22"/>
        <v>2.6234823127912317</v>
      </c>
      <c r="E354" s="4">
        <f t="shared" si="23"/>
        <v>1.6159598981283099</v>
      </c>
      <c r="G354" s="4">
        <f t="shared" si="21"/>
        <v>1.0281683094011107</v>
      </c>
    </row>
    <row r="355" spans="1:7" x14ac:dyDescent="0.2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20"/>
        <v>2.5667999158426325E-2</v>
      </c>
      <c r="D355" s="4">
        <f t="shared" si="22"/>
        <v>2.0105752961082914</v>
      </c>
      <c r="E355" s="4">
        <f t="shared" si="23"/>
        <v>1.9895353704478862</v>
      </c>
      <c r="G355" s="4">
        <f t="shared" si="21"/>
        <v>1.0256679991584263</v>
      </c>
    </row>
    <row r="356" spans="1:7" x14ac:dyDescent="0.2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20"/>
        <v>4.2166426781811372E-2</v>
      </c>
      <c r="D356" s="4">
        <f t="shared" si="22"/>
        <v>2.3290086287168665</v>
      </c>
      <c r="E356" s="4">
        <f t="shared" si="23"/>
        <v>1.7524405623803074</v>
      </c>
      <c r="G356" s="4">
        <f t="shared" si="21"/>
        <v>1.0421664267818114</v>
      </c>
    </row>
    <row r="357" spans="1:7" x14ac:dyDescent="0.2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20"/>
        <v>4.3446740199886147E-2</v>
      </c>
      <c r="D357" s="4">
        <f t="shared" si="22"/>
        <v>2.5988829823026718</v>
      </c>
      <c r="E357" s="4">
        <f t="shared" si="23"/>
        <v>1.6254366398720594</v>
      </c>
      <c r="G357" s="4">
        <f t="shared" si="21"/>
        <v>1.0434467401998861</v>
      </c>
    </row>
    <row r="358" spans="1:7" x14ac:dyDescent="0.2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20"/>
        <v>4.4634377967711192E-2</v>
      </c>
      <c r="D358" s="4">
        <f t="shared" si="22"/>
        <v>2.4689331770222736</v>
      </c>
      <c r="E358" s="4">
        <f t="shared" si="23"/>
        <v>1.6807661612130886</v>
      </c>
      <c r="G358" s="4">
        <f t="shared" si="21"/>
        <v>1.0446343779677112</v>
      </c>
    </row>
    <row r="359" spans="1:7" x14ac:dyDescent="0.2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20"/>
        <v>4.2166426781811372E-2</v>
      </c>
      <c r="D359" s="4">
        <f t="shared" si="22"/>
        <v>2.3290086287168665</v>
      </c>
      <c r="E359" s="4">
        <f t="shared" si="23"/>
        <v>1.7524405623803074</v>
      </c>
      <c r="G359" s="4">
        <f t="shared" si="21"/>
        <v>1.0421664267818114</v>
      </c>
    </row>
    <row r="360" spans="1:7" x14ac:dyDescent="0.2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20"/>
        <v>4.4887514660411743E-2</v>
      </c>
      <c r="D360" s="4">
        <f t="shared" si="22"/>
        <v>2.3807589795659352</v>
      </c>
      <c r="E360" s="4">
        <f t="shared" si="23"/>
        <v>1.7242393602353159</v>
      </c>
      <c r="G360" s="4">
        <f t="shared" si="21"/>
        <v>1.0448875146604117</v>
      </c>
    </row>
    <row r="361" spans="1:7" x14ac:dyDescent="0.2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20"/>
        <v>4.3150961150692391E-2</v>
      </c>
      <c r="D361" s="4">
        <f t="shared" si="22"/>
        <v>2.2545840278830127</v>
      </c>
      <c r="E361" s="4">
        <f t="shared" si="23"/>
        <v>1.7970769416596208</v>
      </c>
      <c r="G361" s="4">
        <f t="shared" si="21"/>
        <v>1.0431509611506924</v>
      </c>
    </row>
    <row r="362" spans="1:7" x14ac:dyDescent="0.2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20"/>
        <v>4.4372294372294396E-2</v>
      </c>
      <c r="D362" s="4">
        <f t="shared" si="22"/>
        <v>1.8315163528245788</v>
      </c>
      <c r="E362" s="4">
        <f t="shared" si="23"/>
        <v>2.2026221692491061</v>
      </c>
      <c r="G362" s="4">
        <f t="shared" si="21"/>
        <v>1.0443722943722944</v>
      </c>
    </row>
    <row r="363" spans="1:7" x14ac:dyDescent="0.2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20"/>
        <v>3.62694300518136E-2</v>
      </c>
      <c r="D363" s="4">
        <f t="shared" si="22"/>
        <v>2.0000000000000004</v>
      </c>
      <c r="E363" s="4">
        <f t="shared" si="23"/>
        <v>2.0000000000000004</v>
      </c>
      <c r="G363" s="4">
        <f t="shared" si="21"/>
        <v>1.0362694300518136</v>
      </c>
    </row>
    <row r="364" spans="1:7" x14ac:dyDescent="0.2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20"/>
        <v>2.5883838383838453E-2</v>
      </c>
      <c r="D364" s="4">
        <f t="shared" si="22"/>
        <v>1.968924798011187</v>
      </c>
      <c r="E364" s="4">
        <f t="shared" si="23"/>
        <v>2.0320718409236691</v>
      </c>
      <c r="G364" s="4">
        <f t="shared" si="21"/>
        <v>1.0258838383838385</v>
      </c>
    </row>
    <row r="365" spans="1:7" x14ac:dyDescent="0.2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20"/>
        <v>2.9011311269375728E-2</v>
      </c>
      <c r="D365" s="4">
        <f t="shared" si="22"/>
        <v>2.2405256365129644</v>
      </c>
      <c r="E365" s="4">
        <f t="shared" si="23"/>
        <v>1.8061099025820484</v>
      </c>
      <c r="G365" s="4">
        <f t="shared" si="21"/>
        <v>1.0290113112693757</v>
      </c>
    </row>
    <row r="366" spans="1:7" x14ac:dyDescent="0.2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20"/>
        <v>2.9776674937965097E-2</v>
      </c>
      <c r="D366" s="4">
        <f t="shared" si="22"/>
        <v>2.7046979865771807</v>
      </c>
      <c r="E366" s="4">
        <f t="shared" si="23"/>
        <v>1.5866141732283463</v>
      </c>
      <c r="G366" s="4">
        <f t="shared" si="21"/>
        <v>1.0297766749379651</v>
      </c>
    </row>
    <row r="367" spans="1:7" x14ac:dyDescent="0.2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20"/>
        <v>3.5766729599328695E-2</v>
      </c>
      <c r="D367" s="4">
        <f t="shared" si="22"/>
        <v>2.3660503784588656</v>
      </c>
      <c r="E367" s="4">
        <f t="shared" si="23"/>
        <v>1.7320374239258789</v>
      </c>
      <c r="G367" s="4">
        <f t="shared" si="21"/>
        <v>1.0357667295993287</v>
      </c>
    </row>
    <row r="368" spans="1:7" x14ac:dyDescent="0.2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20"/>
        <v>3.0245246040574214E-2</v>
      </c>
      <c r="D368" s="4">
        <f t="shared" si="22"/>
        <v>2.0942925287037548</v>
      </c>
      <c r="E368" s="4">
        <f t="shared" si="23"/>
        <v>1.9138324294186226</v>
      </c>
      <c r="G368" s="4">
        <f t="shared" si="21"/>
        <v>1.0302452460405742</v>
      </c>
    </row>
    <row r="369" spans="1:7" x14ac:dyDescent="0.2">
      <c r="A369" s="4">
        <f>IF('True_Odds_Calculator_2-way'!A370="","",'True_Odds_Calculator_2-way'!A370)</f>
        <v>2.27</v>
      </c>
      <c r="B369" s="4">
        <f>IF('True_Odds_Calculator_2-way'!B370="","",'True_Odds_Calculator_2-way'!B370)</f>
        <v>1.68</v>
      </c>
      <c r="C369" s="4">
        <f t="shared" si="20"/>
        <v>3.5766729599328695E-2</v>
      </c>
      <c r="D369" s="4">
        <f t="shared" si="22"/>
        <v>2.3660503784588656</v>
      </c>
      <c r="E369" s="4">
        <f t="shared" si="23"/>
        <v>1.7320374239258789</v>
      </c>
      <c r="G369" s="4">
        <f t="shared" si="21"/>
        <v>1.0357667295993287</v>
      </c>
    </row>
    <row r="370" spans="1:7" x14ac:dyDescent="0.2">
      <c r="A370" s="4">
        <f>IF('True_Odds_Calculator_2-way'!A371="","",'True_Odds_Calculator_2-way'!A371)</f>
        <v>2.19</v>
      </c>
      <c r="B370" s="4">
        <f>IF('True_Odds_Calculator_2-way'!B371="","",'True_Odds_Calculator_2-way'!B371)</f>
        <v>1.74</v>
      </c>
      <c r="C370" s="4">
        <f t="shared" si="20"/>
        <v>3.1333648244370904E-2</v>
      </c>
      <c r="D370" s="4">
        <f t="shared" si="22"/>
        <v>2.2678093197643276</v>
      </c>
      <c r="E370" s="4">
        <f t="shared" si="23"/>
        <v>1.7887621461765948</v>
      </c>
      <c r="G370" s="4">
        <f t="shared" si="21"/>
        <v>1.0313336482443709</v>
      </c>
    </row>
    <row r="371" spans="1:7" x14ac:dyDescent="0.2">
      <c r="A371" s="4">
        <f>IF('True_Odds_Calculator_2-way'!A372="","",'True_Odds_Calculator_2-way'!A372)</f>
        <v>2.2200000000000002</v>
      </c>
      <c r="B371" s="4">
        <f>IF('True_Odds_Calculator_2-way'!B372="","",'True_Odds_Calculator_2-way'!B372)</f>
        <v>1.71</v>
      </c>
      <c r="C371" s="4">
        <f t="shared" si="20"/>
        <v>3.5245772087877381E-2</v>
      </c>
      <c r="D371" s="4">
        <f t="shared" si="22"/>
        <v>2.3103888990323171</v>
      </c>
      <c r="E371" s="4">
        <f t="shared" si="23"/>
        <v>1.7631322279503969</v>
      </c>
      <c r="G371" s="4">
        <f t="shared" si="21"/>
        <v>1.0352457720878774</v>
      </c>
    </row>
    <row r="372" spans="1:7" x14ac:dyDescent="0.2">
      <c r="A372" s="4">
        <f>IF('True_Odds_Calculator_2-way'!A373="","",'True_Odds_Calculator_2-way'!A373)</f>
        <v>2.4</v>
      </c>
      <c r="B372" s="4">
        <f>IF('True_Odds_Calculator_2-way'!B373="","",'True_Odds_Calculator_2-way'!B373)</f>
        <v>1.53</v>
      </c>
      <c r="C372" s="4">
        <f t="shared" si="20"/>
        <v>7.0261437908496704E-2</v>
      </c>
      <c r="D372" s="4">
        <f t="shared" si="22"/>
        <v>2.6209850107066379</v>
      </c>
      <c r="E372" s="4">
        <f t="shared" si="23"/>
        <v>1.6169088507265521</v>
      </c>
      <c r="G372" s="4">
        <f t="shared" si="21"/>
        <v>1.0702614379084967</v>
      </c>
    </row>
    <row r="373" spans="1:7" x14ac:dyDescent="0.2">
      <c r="A373" s="4">
        <f>IF('True_Odds_Calculator_2-way'!A374="","",'True_Odds_Calculator_2-way'!A374)</f>
        <v>2.31</v>
      </c>
      <c r="B373" s="4">
        <f>IF('True_Odds_Calculator_2-way'!B374="","",'True_Odds_Calculator_2-way'!B374)</f>
        <v>1.67</v>
      </c>
      <c r="C373" s="4">
        <f t="shared" si="20"/>
        <v>3.1702828110013792E-2</v>
      </c>
      <c r="D373" s="4">
        <f t="shared" si="22"/>
        <v>2.397799670572148</v>
      </c>
      <c r="E373" s="4">
        <f t="shared" si="23"/>
        <v>1.7154100984947862</v>
      </c>
      <c r="G373" s="4">
        <f t="shared" si="21"/>
        <v>1.0317028281100138</v>
      </c>
    </row>
    <row r="374" spans="1:7" x14ac:dyDescent="0.2">
      <c r="A374" s="4">
        <f>IF('True_Odds_Calculator_2-way'!A375="","",'True_Odds_Calculator_2-way'!A375)</f>
        <v>2.15</v>
      </c>
      <c r="B374" s="4">
        <f>IF('True_Odds_Calculator_2-way'!B375="","",'True_Odds_Calculator_2-way'!B375)</f>
        <v>1.75</v>
      </c>
      <c r="C374" s="4">
        <f t="shared" si="20"/>
        <v>3.6544850498338777E-2</v>
      </c>
      <c r="D374" s="4">
        <f t="shared" si="22"/>
        <v>2.2379182156133823</v>
      </c>
      <c r="E374" s="4">
        <f t="shared" si="23"/>
        <v>1.8078078078078077</v>
      </c>
      <c r="G374" s="4">
        <f t="shared" si="21"/>
        <v>1.0365448504983388</v>
      </c>
    </row>
    <row r="375" spans="1:7" x14ac:dyDescent="0.2">
      <c r="A375" s="4">
        <f>IF('True_Odds_Calculator_2-way'!A376="","",'True_Odds_Calculator_2-way'!A376)</f>
        <v>1.73</v>
      </c>
      <c r="B375" s="4">
        <f>IF('True_Odds_Calculator_2-way'!B376="","",'True_Odds_Calculator_2-way'!B376)</f>
        <v>2.19</v>
      </c>
      <c r="C375" s="4">
        <f t="shared" si="20"/>
        <v>3.4655686647135031E-2</v>
      </c>
      <c r="D375" s="4">
        <f t="shared" si="22"/>
        <v>1.7834631769717797</v>
      </c>
      <c r="E375" s="4">
        <f t="shared" si="23"/>
        <v>2.2763841740018629</v>
      </c>
      <c r="G375" s="4">
        <f t="shared" si="21"/>
        <v>1.034655686647135</v>
      </c>
    </row>
    <row r="376" spans="1:7" x14ac:dyDescent="0.2">
      <c r="A376" s="4">
        <f>IF('True_Odds_Calculator_2-way'!A377="","",'True_Odds_Calculator_2-way'!A377)</f>
        <v>1.98</v>
      </c>
      <c r="B376" s="4">
        <f>IF('True_Odds_Calculator_2-way'!B377="","",'True_Odds_Calculator_2-way'!B377)</f>
        <v>1.91</v>
      </c>
      <c r="C376" s="4">
        <f t="shared" si="20"/>
        <v>2.861071447458885E-2</v>
      </c>
      <c r="D376" s="4">
        <f t="shared" si="22"/>
        <v>2.0377175494369308</v>
      </c>
      <c r="E376" s="4">
        <f t="shared" si="23"/>
        <v>1.9636533568721115</v>
      </c>
      <c r="G376" s="4">
        <f t="shared" si="21"/>
        <v>1.0286107144745888</v>
      </c>
    </row>
    <row r="377" spans="1:7" x14ac:dyDescent="0.2">
      <c r="A377" s="4">
        <f>IF('True_Odds_Calculator_2-way'!A378="","",'True_Odds_Calculator_2-way'!A378)</f>
        <v>1.57</v>
      </c>
      <c r="B377" s="4">
        <f>IF('True_Odds_Calculator_2-way'!B378="","",'True_Odds_Calculator_2-way'!B378)</f>
        <v>2.52</v>
      </c>
      <c r="C377" s="4">
        <f t="shared" si="20"/>
        <v>3.3768071984632497E-2</v>
      </c>
      <c r="D377" s="4">
        <f t="shared" si="22"/>
        <v>1.6127506929724442</v>
      </c>
      <c r="E377" s="4">
        <f t="shared" si="23"/>
        <v>2.6319850984566258</v>
      </c>
      <c r="G377" s="4">
        <f t="shared" si="21"/>
        <v>1.0337680719846325</v>
      </c>
    </row>
    <row r="378" spans="1:7" x14ac:dyDescent="0.2">
      <c r="A378" s="4">
        <f>IF('True_Odds_Calculator_2-way'!A379="","",'True_Odds_Calculator_2-way'!A379)</f>
        <v>2.08</v>
      </c>
      <c r="B378" s="4">
        <f>IF('True_Odds_Calculator_2-way'!B379="","",'True_Odds_Calculator_2-way'!B379)</f>
        <v>1.82</v>
      </c>
      <c r="C378" s="4">
        <f t="shared" si="20"/>
        <v>3.0219780219780112E-2</v>
      </c>
      <c r="D378" s="4">
        <f t="shared" si="22"/>
        <v>2.1474926253687316</v>
      </c>
      <c r="E378" s="4">
        <f t="shared" si="23"/>
        <v>1.8714652956298199</v>
      </c>
      <c r="G378" s="4">
        <f t="shared" si="21"/>
        <v>1.0302197802197801</v>
      </c>
    </row>
    <row r="379" spans="1:7" x14ac:dyDescent="0.2">
      <c r="A379" s="4">
        <f>IF('True_Odds_Calculator_2-way'!A380="","",'True_Odds_Calculator_2-way'!A380)</f>
        <v>1.98</v>
      </c>
      <c r="B379" s="4">
        <f>IF('True_Odds_Calculator_2-way'!B380="","",'True_Odds_Calculator_2-way'!B380)</f>
        <v>1.91</v>
      </c>
      <c r="C379" s="4">
        <f t="shared" si="20"/>
        <v>2.861071447458885E-2</v>
      </c>
      <c r="D379" s="4">
        <f t="shared" si="22"/>
        <v>2.0377175494369308</v>
      </c>
      <c r="E379" s="4">
        <f t="shared" si="23"/>
        <v>1.9636533568721115</v>
      </c>
      <c r="G379" s="4">
        <f t="shared" si="21"/>
        <v>1.0286107144745888</v>
      </c>
    </row>
    <row r="380" spans="1:7" x14ac:dyDescent="0.2">
      <c r="A380" s="4">
        <f>IF('True_Odds_Calculator_2-way'!A381="","",'True_Odds_Calculator_2-way'!A381)</f>
        <v>2.44</v>
      </c>
      <c r="B380" s="4">
        <f>IF('True_Odds_Calculator_2-way'!B381="","",'True_Odds_Calculator_2-way'!B381)</f>
        <v>1.6</v>
      </c>
      <c r="C380" s="4">
        <f t="shared" si="20"/>
        <v>3.4836065573770503E-2</v>
      </c>
      <c r="D380" s="4">
        <f t="shared" si="22"/>
        <v>2.548302872062663</v>
      </c>
      <c r="E380" s="4">
        <f t="shared" si="23"/>
        <v>1.6458684654300169</v>
      </c>
      <c r="G380" s="4">
        <f t="shared" si="21"/>
        <v>1.0348360655737705</v>
      </c>
    </row>
    <row r="381" spans="1:7" x14ac:dyDescent="0.2">
      <c r="A381" s="4">
        <f>IF('True_Odds_Calculator_2-way'!A382="","",'True_Odds_Calculator_2-way'!A382)</f>
        <v>1.65</v>
      </c>
      <c r="B381" s="4">
        <f>IF('True_Odds_Calculator_2-way'!B382="","",'True_Odds_Calculator_2-way'!B382)</f>
        <v>2.33</v>
      </c>
      <c r="C381" s="4">
        <f t="shared" si="20"/>
        <v>3.5245155416829377E-2</v>
      </c>
      <c r="D381" s="4">
        <f t="shared" si="22"/>
        <v>1.6994142999226434</v>
      </c>
      <c r="E381" s="4">
        <f t="shared" si="23"/>
        <v>2.4297677358192451</v>
      </c>
      <c r="G381" s="4">
        <f t="shared" si="21"/>
        <v>1.0352451554168294</v>
      </c>
    </row>
    <row r="382" spans="1:7" x14ac:dyDescent="0.2">
      <c r="A382" s="4">
        <f>IF('True_Odds_Calculator_2-way'!A383="","",'True_Odds_Calculator_2-way'!A383)</f>
        <v>2.6</v>
      </c>
      <c r="B382" s="4">
        <f>IF('True_Odds_Calculator_2-way'!B383="","",'True_Odds_Calculator_2-way'!B383)</f>
        <v>1.54</v>
      </c>
      <c r="C382" s="4">
        <f t="shared" si="20"/>
        <v>3.3966033966033926E-2</v>
      </c>
      <c r="D382" s="4">
        <f t="shared" si="22"/>
        <v>2.7201086956521738</v>
      </c>
      <c r="E382" s="4">
        <f t="shared" si="23"/>
        <v>1.5813586097946286</v>
      </c>
      <c r="G382" s="4">
        <f t="shared" si="21"/>
        <v>1.0339660339660339</v>
      </c>
    </row>
    <row r="383" spans="1:7" x14ac:dyDescent="0.2">
      <c r="A383" s="4">
        <f>IF('True_Odds_Calculator_2-way'!A384="","",'True_Odds_Calculator_2-way'!A384)</f>
        <v>1.92</v>
      </c>
      <c r="B383" s="4">
        <f>IF('True_Odds_Calculator_2-way'!B384="","",'True_Odds_Calculator_2-way'!B384)</f>
        <v>1.97</v>
      </c>
      <c r="C383" s="4">
        <f t="shared" si="20"/>
        <v>2.844754653130277E-2</v>
      </c>
      <c r="D383" s="4">
        <f t="shared" si="22"/>
        <v>1.9739066903246005</v>
      </c>
      <c r="E383" s="4">
        <f t="shared" si="23"/>
        <v>2.0267924123888115</v>
      </c>
      <c r="G383" s="4">
        <f t="shared" si="21"/>
        <v>1.0284475465313028</v>
      </c>
    </row>
    <row r="384" spans="1:7" x14ac:dyDescent="0.2">
      <c r="A384" s="4">
        <f>IF('True_Odds_Calculator_2-way'!A385="","",'True_Odds_Calculator_2-way'!A385)</f>
        <v>2.2200000000000002</v>
      </c>
      <c r="B384" s="4">
        <f>IF('True_Odds_Calculator_2-way'!B385="","",'True_Odds_Calculator_2-way'!B385)</f>
        <v>1.71</v>
      </c>
      <c r="C384" s="4">
        <f t="shared" si="20"/>
        <v>3.5245772087877381E-2</v>
      </c>
      <c r="D384" s="4">
        <f t="shared" si="22"/>
        <v>2.3103888990323171</v>
      </c>
      <c r="E384" s="4">
        <f t="shared" si="23"/>
        <v>1.7631322279503969</v>
      </c>
      <c r="G384" s="4">
        <f t="shared" si="21"/>
        <v>1.0352457720878774</v>
      </c>
    </row>
    <row r="385" spans="1:7" x14ac:dyDescent="0.2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1.8</v>
      </c>
      <c r="C385" s="4">
        <f t="shared" si="20"/>
        <v>3.4024455077086735E-2</v>
      </c>
      <c r="D385" s="4">
        <f t="shared" si="22"/>
        <v>2.1670506912442398</v>
      </c>
      <c r="E385" s="4">
        <f t="shared" si="23"/>
        <v>1.8568608094768018</v>
      </c>
      <c r="G385" s="4">
        <f t="shared" si="21"/>
        <v>1.0340244550770867</v>
      </c>
    </row>
    <row r="386" spans="1:7" x14ac:dyDescent="0.2">
      <c r="A386" s="4">
        <f>IF('True_Odds_Calculator_2-way'!A387="","",'True_Odds_Calculator_2-way'!A387)</f>
        <v>1.98</v>
      </c>
      <c r="B386" s="4">
        <f>IF('True_Odds_Calculator_2-way'!B387="","",'True_Odds_Calculator_2-way'!B387)</f>
        <v>1.87</v>
      </c>
      <c r="C386" s="4">
        <f t="shared" ref="C386:C449" si="24">IF(A386="","",((1/A386)+(1/B386))-1)</f>
        <v>3.9809863339275164E-2</v>
      </c>
      <c r="D386" s="4">
        <f t="shared" si="22"/>
        <v>2.0612369871402327</v>
      </c>
      <c r="E386" s="4">
        <f t="shared" si="23"/>
        <v>1.9422965954991347</v>
      </c>
      <c r="G386" s="4">
        <f t="shared" ref="G386:G449" si="25">IF(A386="","",C386+1)</f>
        <v>1.0398098633392752</v>
      </c>
    </row>
    <row r="387" spans="1:7" x14ac:dyDescent="0.2">
      <c r="A387" s="4">
        <f>IF('True_Odds_Calculator_2-way'!A388="","",'True_Odds_Calculator_2-way'!A388)</f>
        <v>1.94</v>
      </c>
      <c r="B387" s="4">
        <f>IF('True_Odds_Calculator_2-way'!B388="","",'True_Odds_Calculator_2-way'!B388)</f>
        <v>1.91</v>
      </c>
      <c r="C387" s="4">
        <f t="shared" si="24"/>
        <v>3.9024126949857019E-2</v>
      </c>
      <c r="D387" s="4">
        <f t="shared" ref="D387:D450" si="26">IF(A387="","",(2*A387)/(2-($C387*A387)))</f>
        <v>2.0163247537682976</v>
      </c>
      <c r="E387" s="4">
        <f t="shared" ref="E387:E450" si="27">IF(B387="","",(2*B387)/(2-($C387*B387)))</f>
        <v>1.98393746319002</v>
      </c>
      <c r="G387" s="4">
        <f t="shared" si="25"/>
        <v>1.039024126949857</v>
      </c>
    </row>
    <row r="388" spans="1:7" x14ac:dyDescent="0.2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2.5499999999999998</v>
      </c>
      <c r="C388" s="4">
        <f t="shared" si="24"/>
        <v>4.5751633986928164E-2</v>
      </c>
      <c r="D388" s="4">
        <f t="shared" si="26"/>
        <v>1.5854922279792747</v>
      </c>
      <c r="E388" s="4">
        <f t="shared" si="27"/>
        <v>2.7079646017699113</v>
      </c>
      <c r="G388" s="4">
        <f t="shared" si="25"/>
        <v>1.0457516339869282</v>
      </c>
    </row>
    <row r="389" spans="1:7" x14ac:dyDescent="0.2">
      <c r="A389" s="4">
        <f>IF('True_Odds_Calculator_2-way'!A390="","",'True_Odds_Calculator_2-way'!A390)</f>
        <v>1.78</v>
      </c>
      <c r="B389" s="4">
        <f>IF('True_Odds_Calculator_2-way'!B390="","",'True_Odds_Calculator_2-way'!B390)</f>
        <v>2.08</v>
      </c>
      <c r="C389" s="4">
        <f t="shared" si="24"/>
        <v>4.2566983578219642E-2</v>
      </c>
      <c r="D389" s="4">
        <f t="shared" si="26"/>
        <v>1.8500899460323807</v>
      </c>
      <c r="E389" s="4">
        <f t="shared" si="27"/>
        <v>2.1763461086292031</v>
      </c>
      <c r="G389" s="4">
        <f t="shared" si="25"/>
        <v>1.0425669835782196</v>
      </c>
    </row>
    <row r="390" spans="1:7" x14ac:dyDescent="0.2">
      <c r="A390" s="4">
        <f>IF('True_Odds_Calculator_2-way'!A391="","",'True_Odds_Calculator_2-way'!A391)</f>
        <v>2.82</v>
      </c>
      <c r="B390" s="4">
        <f>IF('True_Odds_Calculator_2-way'!B391="","",'True_Odds_Calculator_2-way'!B391)</f>
        <v>1.48</v>
      </c>
      <c r="C390" s="4">
        <f t="shared" si="24"/>
        <v>3.028560475368991E-2</v>
      </c>
      <c r="D390" s="4">
        <f t="shared" si="26"/>
        <v>2.945793337097685</v>
      </c>
      <c r="E390" s="4">
        <f t="shared" si="27"/>
        <v>1.5139291932675567</v>
      </c>
      <c r="G390" s="4">
        <f t="shared" si="25"/>
        <v>1.0302856047536899</v>
      </c>
    </row>
    <row r="391" spans="1:7" x14ac:dyDescent="0.2">
      <c r="A391" s="4">
        <f>IF('True_Odds_Calculator_2-way'!A392="","",'True_Odds_Calculator_2-way'!A392)</f>
        <v>1.6</v>
      </c>
      <c r="B391" s="4">
        <f>IF('True_Odds_Calculator_2-way'!B392="","",'True_Odds_Calculator_2-way'!B392)</f>
        <v>2.4700000000000002</v>
      </c>
      <c r="C391" s="4">
        <f t="shared" si="24"/>
        <v>2.9858299595141746E-2</v>
      </c>
      <c r="D391" s="4">
        <f t="shared" si="26"/>
        <v>1.6391538780588968</v>
      </c>
      <c r="E391" s="4">
        <f t="shared" si="27"/>
        <v>2.5645684620376383</v>
      </c>
      <c r="G391" s="4">
        <f t="shared" si="25"/>
        <v>1.0298582995951417</v>
      </c>
    </row>
    <row r="392" spans="1:7" x14ac:dyDescent="0.2">
      <c r="A392" s="4">
        <f>IF('True_Odds_Calculator_2-way'!A393="","",'True_Odds_Calculator_2-way'!A393)</f>
        <v>2.57</v>
      </c>
      <c r="B392" s="4">
        <f>IF('True_Odds_Calculator_2-way'!B393="","",'True_Odds_Calculator_2-way'!B393)</f>
        <v>1.56</v>
      </c>
      <c r="C392" s="4">
        <f t="shared" si="24"/>
        <v>3.0130699391399673E-2</v>
      </c>
      <c r="D392" s="4">
        <f t="shared" si="26"/>
        <v>2.6735129367831414</v>
      </c>
      <c r="E392" s="4">
        <f t="shared" si="27"/>
        <v>1.597545425565827</v>
      </c>
      <c r="G392" s="4">
        <f t="shared" si="25"/>
        <v>1.0301306993913997</v>
      </c>
    </row>
    <row r="393" spans="1:7" x14ac:dyDescent="0.2">
      <c r="A393" s="4">
        <f>IF('True_Odds_Calculator_2-way'!A394="","",'True_Odds_Calculator_2-way'!A394)</f>
        <v>3.03</v>
      </c>
      <c r="B393" s="4">
        <f>IF('True_Odds_Calculator_2-way'!B394="","",'True_Odds_Calculator_2-way'!B394)</f>
        <v>1.42</v>
      </c>
      <c r="C393" s="4">
        <f t="shared" si="24"/>
        <v>3.4258355413006036E-2</v>
      </c>
      <c r="D393" s="4">
        <f t="shared" si="26"/>
        <v>3.1958701626680526</v>
      </c>
      <c r="E393" s="4">
        <f t="shared" si="27"/>
        <v>1.4554003314954502</v>
      </c>
      <c r="G393" s="4">
        <f t="shared" si="25"/>
        <v>1.034258355413006</v>
      </c>
    </row>
    <row r="394" spans="1:7" x14ac:dyDescent="0.2">
      <c r="A394" s="4">
        <f>IF('True_Odds_Calculator_2-way'!A395="","",'True_Odds_Calculator_2-way'!A395)</f>
        <v>2.78</v>
      </c>
      <c r="B394" s="4">
        <f>IF('True_Odds_Calculator_2-way'!B395="","",'True_Odds_Calculator_2-way'!B395)</f>
        <v>1.47</v>
      </c>
      <c r="C394" s="4">
        <f t="shared" si="24"/>
        <v>3.9984339059364826E-2</v>
      </c>
      <c r="D394" s="4">
        <f t="shared" si="26"/>
        <v>2.9436000864366494</v>
      </c>
      <c r="E394" s="4">
        <f t="shared" si="27"/>
        <v>1.5145091353815365</v>
      </c>
      <c r="G394" s="4">
        <f t="shared" si="25"/>
        <v>1.0399843390593648</v>
      </c>
    </row>
    <row r="395" spans="1:7" x14ac:dyDescent="0.2">
      <c r="A395" s="4">
        <f>IF('True_Odds_Calculator_2-way'!A396="","",'True_Odds_Calculator_2-way'!A396)</f>
        <v>2.82</v>
      </c>
      <c r="B395" s="4">
        <f>IF('True_Odds_Calculator_2-way'!B396="","",'True_Odds_Calculator_2-way'!B396)</f>
        <v>1.46</v>
      </c>
      <c r="C395" s="4">
        <f t="shared" si="24"/>
        <v>3.9541435927329172E-2</v>
      </c>
      <c r="D395" s="4">
        <f t="shared" si="26"/>
        <v>2.9865080516465974</v>
      </c>
      <c r="E395" s="4">
        <f t="shared" si="27"/>
        <v>1.5033958957131379</v>
      </c>
      <c r="G395" s="4">
        <f t="shared" si="25"/>
        <v>1.0395414359273292</v>
      </c>
    </row>
    <row r="396" spans="1:7" x14ac:dyDescent="0.2">
      <c r="A396" s="4">
        <f>IF('True_Odds_Calculator_2-way'!A397="","",'True_Odds_Calculator_2-way'!A397)</f>
        <v>2.69</v>
      </c>
      <c r="B396" s="4">
        <f>IF('True_Odds_Calculator_2-way'!B397="","",'True_Odds_Calculator_2-way'!B397)</f>
        <v>1.5</v>
      </c>
      <c r="C396" s="4">
        <f t="shared" si="24"/>
        <v>3.8413878562577386E-2</v>
      </c>
      <c r="D396" s="4">
        <f t="shared" si="26"/>
        <v>2.8365553602811948</v>
      </c>
      <c r="E396" s="4">
        <f t="shared" si="27"/>
        <v>1.5444976076555021</v>
      </c>
      <c r="G396" s="4">
        <f t="shared" si="25"/>
        <v>1.0384138785625774</v>
      </c>
    </row>
    <row r="397" spans="1:7" x14ac:dyDescent="0.2">
      <c r="A397" s="4">
        <f>IF('True_Odds_Calculator_2-way'!A398="","",'True_Odds_Calculator_2-way'!A398)</f>
        <v>2.79</v>
      </c>
      <c r="B397" s="4">
        <f>IF('True_Odds_Calculator_2-way'!B398="","",'True_Odds_Calculator_2-way'!B398)</f>
        <v>1.47</v>
      </c>
      <c r="C397" s="4">
        <f t="shared" si="24"/>
        <v>3.8695047911637692E-2</v>
      </c>
      <c r="D397" s="4">
        <f t="shared" si="26"/>
        <v>2.9491964189407831</v>
      </c>
      <c r="E397" s="4">
        <f t="shared" si="27"/>
        <v>1.5130319296109787</v>
      </c>
      <c r="G397" s="4">
        <f t="shared" si="25"/>
        <v>1.0386950479116377</v>
      </c>
    </row>
    <row r="398" spans="1:7" x14ac:dyDescent="0.2">
      <c r="A398" s="4">
        <f>IF('True_Odds_Calculator_2-way'!A399="","",'True_Odds_Calculator_2-way'!A399)</f>
        <v>2.08</v>
      </c>
      <c r="B398" s="4">
        <f>IF('True_Odds_Calculator_2-way'!B399="","",'True_Odds_Calculator_2-way'!B399)</f>
        <v>1.81</v>
      </c>
      <c r="C398" s="4">
        <f t="shared" si="24"/>
        <v>3.3255418614534626E-2</v>
      </c>
      <c r="D398" s="4">
        <f t="shared" si="26"/>
        <v>2.1545152798443401</v>
      </c>
      <c r="E398" s="4">
        <f t="shared" si="27"/>
        <v>1.8661643699811639</v>
      </c>
      <c r="G398" s="4">
        <f t="shared" si="25"/>
        <v>1.0332554186145346</v>
      </c>
    </row>
    <row r="399" spans="1:7" x14ac:dyDescent="0.2">
      <c r="A399" s="4">
        <f>IF('True_Odds_Calculator_2-way'!A400="","",'True_Odds_Calculator_2-way'!A400)</f>
        <v>2.15</v>
      </c>
      <c r="B399" s="4">
        <f>IF('True_Odds_Calculator_2-way'!B400="","",'True_Odds_Calculator_2-way'!B400)</f>
        <v>1.76</v>
      </c>
      <c r="C399" s="4">
        <f t="shared" si="24"/>
        <v>3.3298097251585723E-2</v>
      </c>
      <c r="D399" s="4">
        <f t="shared" si="26"/>
        <v>2.2298173246906305</v>
      </c>
      <c r="E399" s="4">
        <f t="shared" si="27"/>
        <v>1.8131288931480596</v>
      </c>
      <c r="G399" s="4">
        <f t="shared" si="25"/>
        <v>1.0332980972515857</v>
      </c>
    </row>
    <row r="400" spans="1:7" x14ac:dyDescent="0.2">
      <c r="A400" s="4">
        <f>IF('True_Odds_Calculator_2-way'!A401="","",'True_Odds_Calculator_2-way'!A401)</f>
        <v>2.0299999999999998</v>
      </c>
      <c r="B400" s="4">
        <f>IF('True_Odds_Calculator_2-way'!B401="","",'True_Odds_Calculator_2-way'!B401)</f>
        <v>1.86</v>
      </c>
      <c r="C400" s="4">
        <f t="shared" si="24"/>
        <v>3.0245246040574214E-2</v>
      </c>
      <c r="D400" s="4">
        <f t="shared" si="26"/>
        <v>2.0942925287037548</v>
      </c>
      <c r="E400" s="4">
        <f t="shared" si="27"/>
        <v>1.9138324294186226</v>
      </c>
      <c r="G400" s="4">
        <f t="shared" si="25"/>
        <v>1.0302452460405742</v>
      </c>
    </row>
    <row r="401" spans="1:7" x14ac:dyDescent="0.2">
      <c r="A401" s="4">
        <f>IF('True_Odds_Calculator_2-way'!A402="","",'True_Odds_Calculator_2-way'!A402)</f>
        <v>1.81</v>
      </c>
      <c r="B401" s="4">
        <f>IF('True_Odds_Calculator_2-way'!B402="","",'True_Odds_Calculator_2-way'!B402)</f>
        <v>2.08</v>
      </c>
      <c r="C401" s="4">
        <f t="shared" si="24"/>
        <v>3.3255418614534626E-2</v>
      </c>
      <c r="D401" s="4">
        <f t="shared" si="26"/>
        <v>1.8661643699811639</v>
      </c>
      <c r="E401" s="4">
        <f t="shared" si="27"/>
        <v>2.1545152798443401</v>
      </c>
      <c r="G401" s="4">
        <f t="shared" si="25"/>
        <v>1.0332554186145346</v>
      </c>
    </row>
    <row r="402" spans="1:7" x14ac:dyDescent="0.2">
      <c r="A402" s="4">
        <f>IF('True_Odds_Calculator_2-way'!A403="","",'True_Odds_Calculator_2-way'!A403)</f>
        <v>1.66</v>
      </c>
      <c r="B402" s="4">
        <f>IF('True_Odds_Calculator_2-way'!B403="","",'True_Odds_Calculator_2-way'!B403)</f>
        <v>2.34</v>
      </c>
      <c r="C402" s="4">
        <f t="shared" si="24"/>
        <v>2.9760065904644417E-2</v>
      </c>
      <c r="D402" s="4">
        <f t="shared" si="26"/>
        <v>1.7020418894049603</v>
      </c>
      <c r="E402" s="4">
        <f t="shared" si="27"/>
        <v>2.4244164274123086</v>
      </c>
      <c r="G402" s="4">
        <f t="shared" si="25"/>
        <v>1.0297600659046444</v>
      </c>
    </row>
    <row r="403" spans="1:7" x14ac:dyDescent="0.2">
      <c r="A403" s="4">
        <f>IF('True_Odds_Calculator_2-way'!A404="","",'True_Odds_Calculator_2-way'!A404)</f>
        <v>1.62</v>
      </c>
      <c r="B403" s="4">
        <f>IF('True_Odds_Calculator_2-way'!B404="","",'True_Odds_Calculator_2-way'!B404)</f>
        <v>2.4300000000000002</v>
      </c>
      <c r="C403" s="4">
        <f t="shared" si="24"/>
        <v>2.8806584362139898E-2</v>
      </c>
      <c r="D403" s="4">
        <f t="shared" si="26"/>
        <v>1.658703071672355</v>
      </c>
      <c r="E403" s="4">
        <f t="shared" si="27"/>
        <v>2.5181347150259068</v>
      </c>
      <c r="G403" s="4">
        <f t="shared" si="25"/>
        <v>1.0288065843621399</v>
      </c>
    </row>
    <row r="404" spans="1:7" x14ac:dyDescent="0.2">
      <c r="A404" s="4">
        <f>IF('True_Odds_Calculator_2-way'!A405="","",'True_Odds_Calculator_2-way'!A405)</f>
        <v>1.51</v>
      </c>
      <c r="B404" s="4">
        <f>IF('True_Odds_Calculator_2-way'!B405="","",'True_Odds_Calculator_2-way'!B405)</f>
        <v>2.7</v>
      </c>
      <c r="C404" s="4">
        <f t="shared" si="24"/>
        <v>3.2622025999509585E-2</v>
      </c>
      <c r="D404" s="4">
        <f t="shared" si="26"/>
        <v>1.5481298651984055</v>
      </c>
      <c r="E404" s="4">
        <f t="shared" si="27"/>
        <v>2.8243851749220652</v>
      </c>
      <c r="G404" s="4">
        <f t="shared" si="25"/>
        <v>1.0326220259995096</v>
      </c>
    </row>
    <row r="405" spans="1:7" x14ac:dyDescent="0.2">
      <c r="A405" s="4">
        <f>IF('True_Odds_Calculator_2-way'!A406="","",'True_Odds_Calculator_2-way'!A406)</f>
        <v>1.71</v>
      </c>
      <c r="B405" s="4">
        <f>IF('True_Odds_Calculator_2-way'!B406="","",'True_Odds_Calculator_2-way'!B406)</f>
        <v>2.23</v>
      </c>
      <c r="C405" s="4">
        <f t="shared" si="24"/>
        <v>3.3225814910969431E-2</v>
      </c>
      <c r="D405" s="4">
        <f t="shared" si="26"/>
        <v>1.7599981538319522</v>
      </c>
      <c r="E405" s="4">
        <f t="shared" si="27"/>
        <v>2.315792669966295</v>
      </c>
      <c r="G405" s="4">
        <f t="shared" si="25"/>
        <v>1.0332258149109694</v>
      </c>
    </row>
    <row r="406" spans="1:7" x14ac:dyDescent="0.2">
      <c r="A406" s="4">
        <f>IF('True_Odds_Calculator_2-way'!A407="","",'True_Odds_Calculator_2-way'!A407)</f>
        <v>1.91</v>
      </c>
      <c r="B406" s="4">
        <f>IF('True_Odds_Calculator_2-way'!B407="","",'True_Odds_Calculator_2-way'!B407)</f>
        <v>1.98</v>
      </c>
      <c r="C406" s="4">
        <f t="shared" si="24"/>
        <v>2.861071447458885E-2</v>
      </c>
      <c r="D406" s="4">
        <f t="shared" si="26"/>
        <v>1.9636533568721115</v>
      </c>
      <c r="E406" s="4">
        <f t="shared" si="27"/>
        <v>2.0377175494369308</v>
      </c>
      <c r="G406" s="4">
        <f t="shared" si="25"/>
        <v>1.0286107144745888</v>
      </c>
    </row>
    <row r="407" spans="1:7" x14ac:dyDescent="0.2">
      <c r="A407" s="4">
        <f>IF('True_Odds_Calculator_2-way'!A408="","",'True_Odds_Calculator_2-way'!A408)</f>
        <v>2.09</v>
      </c>
      <c r="B407" s="4">
        <f>IF('True_Odds_Calculator_2-way'!B408="","",'True_Odds_Calculator_2-way'!B408)</f>
        <v>1.82</v>
      </c>
      <c r="C407" s="4">
        <f t="shared" si="24"/>
        <v>2.7919448972080652E-2</v>
      </c>
      <c r="D407" s="4">
        <f t="shared" si="26"/>
        <v>2.152810006225593</v>
      </c>
      <c r="E407" s="4">
        <f t="shared" si="27"/>
        <v>1.8674456281604401</v>
      </c>
      <c r="G407" s="4">
        <f t="shared" si="25"/>
        <v>1.0279194489720807</v>
      </c>
    </row>
    <row r="408" spans="1:7" x14ac:dyDescent="0.2">
      <c r="A408" s="4">
        <f>IF('True_Odds_Calculator_2-way'!A409="","",'True_Odds_Calculator_2-way'!A409)</f>
        <v>2.4500000000000002</v>
      </c>
      <c r="B408" s="4">
        <f>IF('True_Odds_Calculator_2-way'!B409="","",'True_Odds_Calculator_2-way'!B409)</f>
        <v>1.61</v>
      </c>
      <c r="C408" s="4">
        <f t="shared" si="24"/>
        <v>2.9281277728482547E-2</v>
      </c>
      <c r="D408" s="4">
        <f t="shared" si="26"/>
        <v>2.5411499436302138</v>
      </c>
      <c r="E408" s="4">
        <f t="shared" si="27"/>
        <v>1.6488661302121432</v>
      </c>
      <c r="G408" s="4">
        <f t="shared" si="25"/>
        <v>1.0292812777284825</v>
      </c>
    </row>
    <row r="409" spans="1:7" x14ac:dyDescent="0.2">
      <c r="A409" s="4">
        <f>IF('True_Odds_Calculator_2-way'!A410="","",'True_Odds_Calculator_2-way'!A410)</f>
        <v>2.1</v>
      </c>
      <c r="B409" s="4">
        <f>IF('True_Odds_Calculator_2-way'!B410="","",'True_Odds_Calculator_2-way'!B410)</f>
        <v>1.81</v>
      </c>
      <c r="C409" s="4">
        <f t="shared" si="24"/>
        <v>2.8676664035780064E-2</v>
      </c>
      <c r="D409" s="4">
        <f t="shared" si="26"/>
        <v>2.1651951011107946</v>
      </c>
      <c r="E409" s="4">
        <f t="shared" si="27"/>
        <v>1.858225372769494</v>
      </c>
      <c r="G409" s="4">
        <f t="shared" si="25"/>
        <v>1.0286766640357801</v>
      </c>
    </row>
    <row r="410" spans="1:7" x14ac:dyDescent="0.2">
      <c r="A410" s="4">
        <f>IF('True_Odds_Calculator_2-way'!A411="","",'True_Odds_Calculator_2-way'!A411)</f>
        <v>1.94</v>
      </c>
      <c r="B410" s="4">
        <f>IF('True_Odds_Calculator_2-way'!B411="","",'True_Odds_Calculator_2-way'!B411)</f>
        <v>1.96</v>
      </c>
      <c r="C410" s="4">
        <f t="shared" si="24"/>
        <v>2.5667999158426325E-2</v>
      </c>
      <c r="D410" s="4">
        <f t="shared" si="26"/>
        <v>1.9895353704478862</v>
      </c>
      <c r="E410" s="4">
        <f t="shared" si="27"/>
        <v>2.0105752961082914</v>
      </c>
      <c r="G410" s="4">
        <f t="shared" si="25"/>
        <v>1.0256679991584263</v>
      </c>
    </row>
    <row r="411" spans="1:7" x14ac:dyDescent="0.2">
      <c r="A411" s="4">
        <f>IF('True_Odds_Calculator_2-way'!A412="","",'True_Odds_Calculator_2-way'!A412)</f>
        <v>1.93</v>
      </c>
      <c r="B411" s="4">
        <f>IF('True_Odds_Calculator_2-way'!B412="","",'True_Odds_Calculator_2-way'!B412)</f>
        <v>1.97</v>
      </c>
      <c r="C411" s="4">
        <f t="shared" si="24"/>
        <v>2.5748928223876311E-2</v>
      </c>
      <c r="D411" s="4">
        <f t="shared" si="26"/>
        <v>1.9791780536685666</v>
      </c>
      <c r="E411" s="4">
        <f t="shared" si="27"/>
        <v>2.0212647191728026</v>
      </c>
      <c r="G411" s="4">
        <f t="shared" si="25"/>
        <v>1.0257489282238763</v>
      </c>
    </row>
    <row r="412" spans="1:7" x14ac:dyDescent="0.2">
      <c r="A412" s="4">
        <f>IF('True_Odds_Calculator_2-way'!A413="","",'True_Odds_Calculator_2-way'!A413)</f>
        <v>1.99</v>
      </c>
      <c r="B412" s="4">
        <f>IF('True_Odds_Calculator_2-way'!B413="","",'True_Odds_Calculator_2-way'!B413)</f>
        <v>1.9</v>
      </c>
      <c r="C412" s="4">
        <f t="shared" si="24"/>
        <v>2.8828352287754377E-2</v>
      </c>
      <c r="D412" s="4">
        <f t="shared" si="26"/>
        <v>2.0487672717420748</v>
      </c>
      <c r="E412" s="4">
        <f t="shared" si="27"/>
        <v>1.9535003874967702</v>
      </c>
      <c r="G412" s="4">
        <f t="shared" si="25"/>
        <v>1.0288283522877544</v>
      </c>
    </row>
    <row r="413" spans="1:7" x14ac:dyDescent="0.2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2.1</v>
      </c>
      <c r="C413" s="4">
        <f t="shared" si="24"/>
        <v>2.8676664035780064E-2</v>
      </c>
      <c r="D413" s="4">
        <f t="shared" si="26"/>
        <v>1.858225372769494</v>
      </c>
      <c r="E413" s="4">
        <f t="shared" si="27"/>
        <v>2.1651951011107946</v>
      </c>
      <c r="G413" s="4">
        <f t="shared" si="25"/>
        <v>1.0286766640357801</v>
      </c>
    </row>
    <row r="414" spans="1:7" x14ac:dyDescent="0.2">
      <c r="A414" s="4">
        <f>IF('True_Odds_Calculator_2-way'!A415="","",'True_Odds_Calculator_2-way'!A415)</f>
        <v>2.1</v>
      </c>
      <c r="B414" s="4">
        <f>IF('True_Odds_Calculator_2-way'!B415="","",'True_Odds_Calculator_2-way'!B415)</f>
        <v>1.81</v>
      </c>
      <c r="C414" s="4">
        <f t="shared" si="24"/>
        <v>2.8676664035780064E-2</v>
      </c>
      <c r="D414" s="4">
        <f t="shared" si="26"/>
        <v>2.1651951011107946</v>
      </c>
      <c r="E414" s="4">
        <f t="shared" si="27"/>
        <v>1.858225372769494</v>
      </c>
      <c r="G414" s="4">
        <f t="shared" si="25"/>
        <v>1.0286766640357801</v>
      </c>
    </row>
    <row r="415" spans="1:7" x14ac:dyDescent="0.2">
      <c r="A415" s="4">
        <f>IF('True_Odds_Calculator_2-way'!A416="","",'True_Odds_Calculator_2-way'!A416)</f>
        <v>2.31</v>
      </c>
      <c r="B415" s="4">
        <f>IF('True_Odds_Calculator_2-way'!B416="","",'True_Odds_Calculator_2-way'!B416)</f>
        <v>1.68</v>
      </c>
      <c r="C415" s="4">
        <f t="shared" si="24"/>
        <v>2.813852813852824E-2</v>
      </c>
      <c r="D415" s="4">
        <f t="shared" si="26"/>
        <v>2.3875968992248064</v>
      </c>
      <c r="E415" s="4">
        <f t="shared" si="27"/>
        <v>1.7206703910614525</v>
      </c>
      <c r="G415" s="4">
        <f t="shared" si="25"/>
        <v>1.0281385281385282</v>
      </c>
    </row>
    <row r="416" spans="1:7" x14ac:dyDescent="0.2">
      <c r="A416" s="4">
        <f>IF('True_Odds_Calculator_2-way'!A417="","",'True_Odds_Calculator_2-way'!A417)</f>
        <v>2.09</v>
      </c>
      <c r="B416" s="4">
        <f>IF('True_Odds_Calculator_2-way'!B417="","",'True_Odds_Calculator_2-way'!B417)</f>
        <v>1.83</v>
      </c>
      <c r="C416" s="4">
        <f t="shared" si="24"/>
        <v>2.4916986953225084E-2</v>
      </c>
      <c r="D416" s="4">
        <f t="shared" si="26"/>
        <v>2.1458748281762841</v>
      </c>
      <c r="E416" s="4">
        <f t="shared" si="27"/>
        <v>1.8726956692045928</v>
      </c>
      <c r="G416" s="4">
        <f t="shared" si="25"/>
        <v>1.0249169869532251</v>
      </c>
    </row>
    <row r="417" spans="1:7" x14ac:dyDescent="0.2">
      <c r="A417" s="4">
        <f>IF('True_Odds_Calculator_2-way'!A418="","",'True_Odds_Calculator_2-way'!A418)</f>
        <v>2.3199999999999998</v>
      </c>
      <c r="B417" s="4">
        <f>IF('True_Odds_Calculator_2-way'!B418="","",'True_Odds_Calculator_2-way'!B418)</f>
        <v>1.67</v>
      </c>
      <c r="C417" s="4">
        <f t="shared" si="24"/>
        <v>2.9836877968201669E-2</v>
      </c>
      <c r="D417" s="4">
        <f t="shared" si="26"/>
        <v>2.4031757846421042</v>
      </c>
      <c r="E417" s="4">
        <f t="shared" si="27"/>
        <v>1.7126690831933518</v>
      </c>
      <c r="G417" s="4">
        <f t="shared" si="25"/>
        <v>1.0298368779682017</v>
      </c>
    </row>
    <row r="418" spans="1:7" x14ac:dyDescent="0.2">
      <c r="A418" s="4">
        <f>IF('True_Odds_Calculator_2-way'!A419="","",'True_Odds_Calculator_2-way'!A419)</f>
        <v>2.25</v>
      </c>
      <c r="B418" s="4">
        <f>IF('True_Odds_Calculator_2-way'!B419="","",'True_Odds_Calculator_2-way'!B419)</f>
        <v>1.71</v>
      </c>
      <c r="C418" s="4">
        <f t="shared" si="24"/>
        <v>2.9239766081871288E-2</v>
      </c>
      <c r="D418" s="4">
        <f t="shared" si="26"/>
        <v>2.3265306122448979</v>
      </c>
      <c r="E418" s="4">
        <f t="shared" si="27"/>
        <v>1.7538461538461536</v>
      </c>
      <c r="G418" s="4">
        <f t="shared" si="25"/>
        <v>1.0292397660818713</v>
      </c>
    </row>
    <row r="419" spans="1:7" x14ac:dyDescent="0.2">
      <c r="A419" s="4">
        <f>IF('True_Odds_Calculator_2-way'!A420="","",'True_Odds_Calculator_2-way'!A420)</f>
        <v>1.61</v>
      </c>
      <c r="B419" s="4">
        <f>IF('True_Odds_Calculator_2-way'!B420="","",'True_Odds_Calculator_2-way'!B420)</f>
        <v>2.4300000000000002</v>
      </c>
      <c r="C419" s="4">
        <f t="shared" si="24"/>
        <v>3.2640646167216181E-2</v>
      </c>
      <c r="D419" s="4">
        <f t="shared" si="26"/>
        <v>1.6534454704900365</v>
      </c>
      <c r="E419" s="4">
        <f t="shared" si="27"/>
        <v>2.5303495779840248</v>
      </c>
      <c r="G419" s="4">
        <f t="shared" si="25"/>
        <v>1.0326406461672162</v>
      </c>
    </row>
    <row r="420" spans="1:7" x14ac:dyDescent="0.2">
      <c r="A420" s="4">
        <f>IF('True_Odds_Calculator_2-way'!A421="","",'True_Odds_Calculator_2-way'!A421)</f>
        <v>2.62</v>
      </c>
      <c r="B420" s="4">
        <f>IF('True_Odds_Calculator_2-way'!B421="","",'True_Odds_Calculator_2-way'!B421)</f>
        <v>1.49</v>
      </c>
      <c r="C420" s="4">
        <f t="shared" si="24"/>
        <v>5.2820328910292424E-2</v>
      </c>
      <c r="D420" s="4">
        <f t="shared" si="26"/>
        <v>2.8147667459802435</v>
      </c>
      <c r="E420" s="4">
        <f t="shared" si="27"/>
        <v>1.55103500337717</v>
      </c>
      <c r="G420" s="4">
        <f t="shared" si="25"/>
        <v>1.0528203289102924</v>
      </c>
    </row>
    <row r="421" spans="1:7" x14ac:dyDescent="0.2">
      <c r="A421" s="4">
        <f>IF('True_Odds_Calculator_2-way'!A422="","",'True_Odds_Calculator_2-way'!A422)</f>
        <v>1.92</v>
      </c>
      <c r="B421" s="4">
        <f>IF('True_Odds_Calculator_2-way'!B422="","",'True_Odds_Calculator_2-way'!B422)</f>
        <v>1.9</v>
      </c>
      <c r="C421" s="4">
        <f t="shared" si="24"/>
        <v>4.7149122807017552E-2</v>
      </c>
      <c r="D421" s="4">
        <f t="shared" si="26"/>
        <v>2.0110253583241455</v>
      </c>
      <c r="E421" s="4">
        <f t="shared" si="27"/>
        <v>1.9890948745910577</v>
      </c>
      <c r="G421" s="4">
        <f t="shared" si="25"/>
        <v>1.0471491228070176</v>
      </c>
    </row>
    <row r="422" spans="1:7" x14ac:dyDescent="0.2">
      <c r="A422" s="4">
        <f>IF('True_Odds_Calculator_2-way'!A423="","",'True_Odds_Calculator_2-way'!A423)</f>
        <v>2.75</v>
      </c>
      <c r="B422" s="4">
        <f>IF('True_Odds_Calculator_2-way'!B423="","",'True_Odds_Calculator_2-way'!B423)</f>
        <v>1.45</v>
      </c>
      <c r="C422" s="4">
        <f t="shared" si="24"/>
        <v>5.3291536050156907E-2</v>
      </c>
      <c r="D422" s="4">
        <f t="shared" si="26"/>
        <v>2.9674418604651169</v>
      </c>
      <c r="E422" s="4">
        <f t="shared" si="27"/>
        <v>1.5082742316784872</v>
      </c>
      <c r="G422" s="4">
        <f t="shared" si="25"/>
        <v>1.0532915360501569</v>
      </c>
    </row>
    <row r="423" spans="1:7" x14ac:dyDescent="0.2">
      <c r="A423" s="4">
        <f>IF('True_Odds_Calculator_2-way'!A424="","",'True_Odds_Calculator_2-way'!A424)</f>
        <v>2.81</v>
      </c>
      <c r="B423" s="4">
        <f>IF('True_Odds_Calculator_2-way'!B424="","",'True_Odds_Calculator_2-way'!B424)</f>
        <v>1.44</v>
      </c>
      <c r="C423" s="4">
        <f t="shared" si="24"/>
        <v>5.0316330565440825E-2</v>
      </c>
      <c r="D423" s="4">
        <f t="shared" si="26"/>
        <v>3.0237632640860856</v>
      </c>
      <c r="E423" s="4">
        <f t="shared" si="27"/>
        <v>1.4941289417325159</v>
      </c>
      <c r="G423" s="4">
        <f t="shared" si="25"/>
        <v>1.0503163305654408</v>
      </c>
    </row>
    <row r="424" spans="1:7" x14ac:dyDescent="0.2">
      <c r="A424" s="4">
        <f>IF('True_Odds_Calculator_2-way'!A425="","",'True_Odds_Calculator_2-way'!A425)</f>
        <v>1.96</v>
      </c>
      <c r="B424" s="4">
        <f>IF('True_Odds_Calculator_2-way'!B425="","",'True_Odds_Calculator_2-way'!B425)</f>
        <v>1.85</v>
      </c>
      <c r="C424" s="4">
        <f t="shared" si="24"/>
        <v>5.0744622173193532E-2</v>
      </c>
      <c r="D424" s="4">
        <f t="shared" si="26"/>
        <v>2.0625711035267349</v>
      </c>
      <c r="E424" s="4">
        <f t="shared" si="27"/>
        <v>1.9411134903640255</v>
      </c>
      <c r="G424" s="4">
        <f t="shared" si="25"/>
        <v>1.0507446221731935</v>
      </c>
    </row>
    <row r="425" spans="1:7" x14ac:dyDescent="0.2">
      <c r="A425" s="4">
        <f>IF('True_Odds_Calculator_2-way'!A426="","",'True_Odds_Calculator_2-way'!A426)</f>
        <v>2.6</v>
      </c>
      <c r="B425" s="4">
        <f>IF('True_Odds_Calculator_2-way'!B426="","",'True_Odds_Calculator_2-way'!B426)</f>
        <v>1.5</v>
      </c>
      <c r="C425" s="4">
        <f t="shared" si="24"/>
        <v>5.12820512820511E-2</v>
      </c>
      <c r="D425" s="4">
        <f t="shared" si="26"/>
        <v>2.7857142857142851</v>
      </c>
      <c r="E425" s="4">
        <f t="shared" si="27"/>
        <v>1.5599999999999998</v>
      </c>
      <c r="G425" s="4">
        <f t="shared" si="25"/>
        <v>1.0512820512820511</v>
      </c>
    </row>
    <row r="426" spans="1:7" x14ac:dyDescent="0.2">
      <c r="A426" s="4">
        <f>IF('True_Odds_Calculator_2-way'!A427="","",'True_Odds_Calculator_2-way'!A427)</f>
        <v>2.13</v>
      </c>
      <c r="B426" s="4">
        <f>IF('True_Odds_Calculator_2-way'!B427="","",'True_Odds_Calculator_2-way'!B427)</f>
        <v>1.72</v>
      </c>
      <c r="C426" s="4">
        <f t="shared" si="24"/>
        <v>5.087891691232671E-2</v>
      </c>
      <c r="D426" s="4">
        <f t="shared" si="26"/>
        <v>2.2520285222522745</v>
      </c>
      <c r="E426" s="4">
        <f t="shared" si="27"/>
        <v>1.7987038491751768</v>
      </c>
      <c r="G426" s="4">
        <f t="shared" si="25"/>
        <v>1.0508789169123267</v>
      </c>
    </row>
    <row r="427" spans="1:7" x14ac:dyDescent="0.2">
      <c r="A427" s="4">
        <f>IF('True_Odds_Calculator_2-way'!A428="","",'True_Odds_Calculator_2-way'!A428)</f>
        <v>1.87</v>
      </c>
      <c r="B427" s="4">
        <f>IF('True_Odds_Calculator_2-way'!B428="","",'True_Odds_Calculator_2-way'!B428)</f>
        <v>2.0499999999999998</v>
      </c>
      <c r="C427" s="4">
        <f t="shared" si="24"/>
        <v>2.2564236337550447E-2</v>
      </c>
      <c r="D427" s="4">
        <f t="shared" si="26"/>
        <v>1.9103027282920144</v>
      </c>
      <c r="E427" s="4">
        <f t="shared" si="27"/>
        <v>2.0985356507458599</v>
      </c>
      <c r="G427" s="4">
        <f t="shared" si="25"/>
        <v>1.0225642363375504</v>
      </c>
    </row>
    <row r="428" spans="1:7" x14ac:dyDescent="0.2">
      <c r="A428" s="4">
        <f>IF('True_Odds_Calculator_2-way'!A429="","",'True_Odds_Calculator_2-way'!A429)</f>
        <v>1.71</v>
      </c>
      <c r="B428" s="4">
        <f>IF('True_Odds_Calculator_2-way'!B429="","",'True_Odds_Calculator_2-way'!B429)</f>
        <v>2.25</v>
      </c>
      <c r="C428" s="4">
        <f t="shared" si="24"/>
        <v>2.9239766081871288E-2</v>
      </c>
      <c r="D428" s="4">
        <f t="shared" si="26"/>
        <v>1.7538461538461536</v>
      </c>
      <c r="E428" s="4">
        <f t="shared" si="27"/>
        <v>2.3265306122448979</v>
      </c>
      <c r="G428" s="4">
        <f t="shared" si="25"/>
        <v>1.0292397660818713</v>
      </c>
    </row>
    <row r="429" spans="1:7" x14ac:dyDescent="0.2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2.2999999999999998</v>
      </c>
      <c r="C429" s="4">
        <f t="shared" si="24"/>
        <v>3.002070393374745E-2</v>
      </c>
      <c r="D429" s="4">
        <f t="shared" si="26"/>
        <v>1.7234611953612846</v>
      </c>
      <c r="E429" s="4">
        <f t="shared" si="27"/>
        <v>2.3822441430332923</v>
      </c>
      <c r="G429" s="4">
        <f t="shared" si="25"/>
        <v>1.0300207039337475</v>
      </c>
    </row>
    <row r="430" spans="1:7" x14ac:dyDescent="0.2">
      <c r="A430" s="4">
        <f>IF('True_Odds_Calculator_2-way'!A431="","",'True_Odds_Calculator_2-way'!A431)</f>
        <v>1.72</v>
      </c>
      <c r="B430" s="4">
        <f>IF('True_Odds_Calculator_2-way'!B431="","",'True_Odds_Calculator_2-way'!B431)</f>
        <v>2.23</v>
      </c>
      <c r="C430" s="4">
        <f t="shared" si="24"/>
        <v>2.982584211075201E-2</v>
      </c>
      <c r="D430" s="4">
        <f t="shared" si="26"/>
        <v>1.7652798232695142</v>
      </c>
      <c r="E430" s="4">
        <f t="shared" si="27"/>
        <v>2.3067115708443593</v>
      </c>
      <c r="G430" s="4">
        <f t="shared" si="25"/>
        <v>1.029825842110752</v>
      </c>
    </row>
    <row r="431" spans="1:7" x14ac:dyDescent="0.2">
      <c r="A431" s="4">
        <f>IF('True_Odds_Calculator_2-way'!A432="","",'True_Odds_Calculator_2-way'!A432)</f>
        <v>1.9</v>
      </c>
      <c r="B431" s="4">
        <f>IF('True_Odds_Calculator_2-way'!B432="","",'True_Odds_Calculator_2-way'!B432)</f>
        <v>2</v>
      </c>
      <c r="C431" s="4">
        <f t="shared" si="24"/>
        <v>2.631578947368407E-2</v>
      </c>
      <c r="D431" s="4">
        <f t="shared" si="26"/>
        <v>1.9487179487179485</v>
      </c>
      <c r="E431" s="4">
        <f t="shared" si="27"/>
        <v>2.0540540540540539</v>
      </c>
      <c r="G431" s="4">
        <f t="shared" si="25"/>
        <v>1.0263157894736841</v>
      </c>
    </row>
    <row r="432" spans="1:7" x14ac:dyDescent="0.2">
      <c r="A432" s="4">
        <f>IF('True_Odds_Calculator_2-way'!A433="","",'True_Odds_Calculator_2-way'!A433)</f>
        <v>1.65</v>
      </c>
      <c r="B432" s="4">
        <f>IF('True_Odds_Calculator_2-way'!B433="","",'True_Odds_Calculator_2-way'!B433)</f>
        <v>2.34</v>
      </c>
      <c r="C432" s="4">
        <f t="shared" si="24"/>
        <v>3.3411033411033575E-2</v>
      </c>
      <c r="D432" s="4">
        <f t="shared" si="26"/>
        <v>1.6967699406723797</v>
      </c>
      <c r="E432" s="4">
        <f t="shared" si="27"/>
        <v>2.4351939451277205</v>
      </c>
      <c r="G432" s="4">
        <f t="shared" si="25"/>
        <v>1.0334110334110336</v>
      </c>
    </row>
    <row r="433" spans="1:7" x14ac:dyDescent="0.2">
      <c r="A433" s="4">
        <f>IF('True_Odds_Calculator_2-way'!A434="","",'True_Odds_Calculator_2-way'!A434)</f>
        <v>1.53</v>
      </c>
      <c r="B433" s="4">
        <f>IF('True_Odds_Calculator_2-way'!B434="","",'True_Odds_Calculator_2-way'!B434)</f>
        <v>2.63</v>
      </c>
      <c r="C433" s="4">
        <f t="shared" si="24"/>
        <v>3.3822908123959383E-2</v>
      </c>
      <c r="D433" s="4">
        <f t="shared" si="26"/>
        <v>1.5706395519038232</v>
      </c>
      <c r="E433" s="4">
        <f t="shared" si="27"/>
        <v>2.7524197133964914</v>
      </c>
      <c r="G433" s="4">
        <f t="shared" si="25"/>
        <v>1.0338229081239594</v>
      </c>
    </row>
    <row r="434" spans="1:7" x14ac:dyDescent="0.2">
      <c r="A434" s="4">
        <f>IF('True_Odds_Calculator_2-way'!A435="","",'True_Odds_Calculator_2-way'!A435)</f>
        <v>1.79</v>
      </c>
      <c r="B434" s="4">
        <f>IF('True_Odds_Calculator_2-way'!B435="","",'True_Odds_Calculator_2-way'!B435)</f>
        <v>2.1</v>
      </c>
      <c r="C434" s="4">
        <f t="shared" si="24"/>
        <v>3.4849694067571102E-2</v>
      </c>
      <c r="D434" s="4">
        <f t="shared" si="26"/>
        <v>1.8476284099287292</v>
      </c>
      <c r="E434" s="4">
        <f t="shared" si="27"/>
        <v>2.1797622499275153</v>
      </c>
      <c r="G434" s="4">
        <f t="shared" si="25"/>
        <v>1.0348496940675711</v>
      </c>
    </row>
    <row r="435" spans="1:7" x14ac:dyDescent="0.2">
      <c r="A435" s="4">
        <f>IF('True_Odds_Calculator_2-way'!A436="","",'True_Odds_Calculator_2-way'!A436)</f>
        <v>1.33</v>
      </c>
      <c r="B435" s="4">
        <f>IF('True_Odds_Calculator_2-way'!B436="","",'True_Odds_Calculator_2-way'!B436)</f>
        <v>3.46</v>
      </c>
      <c r="C435" s="4">
        <f t="shared" si="24"/>
        <v>4.0897040288582653E-2</v>
      </c>
      <c r="D435" s="4">
        <f t="shared" si="26"/>
        <v>1.3671826257464572</v>
      </c>
      <c r="E435" s="4">
        <f t="shared" si="27"/>
        <v>3.7234404077999832</v>
      </c>
      <c r="G435" s="4">
        <f t="shared" si="25"/>
        <v>1.0408970402885827</v>
      </c>
    </row>
    <row r="436" spans="1:7" x14ac:dyDescent="0.2">
      <c r="A436" s="4">
        <f>IF('True_Odds_Calculator_2-way'!A437="","",'True_Odds_Calculator_2-way'!A437)</f>
        <v>2.34</v>
      </c>
      <c r="B436" s="4">
        <f>IF('True_Odds_Calculator_2-way'!B437="","",'True_Odds_Calculator_2-way'!B437)</f>
        <v>1.64</v>
      </c>
      <c r="C436" s="4">
        <f t="shared" si="24"/>
        <v>3.7106524911402872E-2</v>
      </c>
      <c r="D436" s="4">
        <f t="shared" si="26"/>
        <v>2.4462009178990307</v>
      </c>
      <c r="E436" s="4">
        <f t="shared" si="27"/>
        <v>1.6914668547249645</v>
      </c>
      <c r="G436" s="4">
        <f t="shared" si="25"/>
        <v>1.0371065249114029</v>
      </c>
    </row>
    <row r="437" spans="1:7" x14ac:dyDescent="0.2">
      <c r="A437" s="4">
        <f>IF('True_Odds_Calculator_2-way'!A438="","",'True_Odds_Calculator_2-way'!A438)</f>
        <v>2.36</v>
      </c>
      <c r="B437" s="4">
        <f>IF('True_Odds_Calculator_2-way'!B438="","",'True_Odds_Calculator_2-way'!B438)</f>
        <v>1.64</v>
      </c>
      <c r="C437" s="4">
        <f t="shared" si="24"/>
        <v>3.3484911120297722E-2</v>
      </c>
      <c r="D437" s="4">
        <f t="shared" si="26"/>
        <v>2.4570848146267141</v>
      </c>
      <c r="E437" s="4">
        <f t="shared" si="27"/>
        <v>1.6863018473335656</v>
      </c>
      <c r="G437" s="4">
        <f t="shared" si="25"/>
        <v>1.0334849111202977</v>
      </c>
    </row>
    <row r="438" spans="1:7" x14ac:dyDescent="0.2">
      <c r="A438" s="4">
        <f>IF('True_Odds_Calculator_2-way'!A439="","",'True_Odds_Calculator_2-way'!A439)</f>
        <v>1.9</v>
      </c>
      <c r="B438" s="4">
        <f>IF('True_Odds_Calculator_2-way'!B439="","",'True_Odds_Calculator_2-way'!B439)</f>
        <v>1.98</v>
      </c>
      <c r="C438" s="4">
        <f t="shared" si="24"/>
        <v>3.1366294524189264E-2</v>
      </c>
      <c r="D438" s="4">
        <f t="shared" si="26"/>
        <v>1.9583550234252993</v>
      </c>
      <c r="E438" s="4">
        <f t="shared" si="27"/>
        <v>2.0434546442151005</v>
      </c>
      <c r="G438" s="4">
        <f t="shared" si="25"/>
        <v>1.0313662945241893</v>
      </c>
    </row>
    <row r="439" spans="1:7" x14ac:dyDescent="0.2">
      <c r="A439" s="4">
        <f>IF('True_Odds_Calculator_2-way'!A440="","",'True_Odds_Calculator_2-way'!A440)</f>
        <v>2.11</v>
      </c>
      <c r="B439" s="4">
        <f>IF('True_Odds_Calculator_2-way'!B440="","",'True_Odds_Calculator_2-way'!B440)</f>
        <v>1.81</v>
      </c>
      <c r="C439" s="4">
        <f t="shared" si="24"/>
        <v>2.6419837134403323E-2</v>
      </c>
      <c r="D439" s="4">
        <f t="shared" si="26"/>
        <v>2.1704981387286519</v>
      </c>
      <c r="E439" s="4">
        <f t="shared" si="27"/>
        <v>1.8543371124760262</v>
      </c>
      <c r="G439" s="4">
        <f t="shared" si="25"/>
        <v>1.0264198371344033</v>
      </c>
    </row>
    <row r="440" spans="1:7" x14ac:dyDescent="0.2">
      <c r="A440" s="4">
        <f>IF('True_Odds_Calculator_2-way'!A441="","",'True_Odds_Calculator_2-way'!A441)</f>
        <v>2</v>
      </c>
      <c r="B440" s="4">
        <f>IF('True_Odds_Calculator_2-way'!B441="","",'True_Odds_Calculator_2-way'!B441)</f>
        <v>1.91</v>
      </c>
      <c r="C440" s="4">
        <f t="shared" si="24"/>
        <v>2.3560209424083656E-2</v>
      </c>
      <c r="D440" s="4">
        <f t="shared" si="26"/>
        <v>2.0482573726541551</v>
      </c>
      <c r="E440" s="4">
        <f t="shared" si="27"/>
        <v>1.9539641943734012</v>
      </c>
      <c r="G440" s="4">
        <f t="shared" si="25"/>
        <v>1.0235602094240837</v>
      </c>
    </row>
    <row r="441" spans="1:7" x14ac:dyDescent="0.2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1.74</v>
      </c>
      <c r="C441" s="4">
        <f t="shared" si="24"/>
        <v>2.925809822361547E-2</v>
      </c>
      <c r="D441" s="4">
        <f t="shared" si="26"/>
        <v>2.2731591448931119</v>
      </c>
      <c r="E441" s="4">
        <f t="shared" si="27"/>
        <v>1.78544776119403</v>
      </c>
      <c r="G441" s="4">
        <f t="shared" si="25"/>
        <v>1.0292580982236155</v>
      </c>
    </row>
    <row r="442" spans="1:7" x14ac:dyDescent="0.2">
      <c r="A442" s="4">
        <f>IF('True_Odds_Calculator_2-way'!A443="","",'True_Odds_Calculator_2-way'!A443)</f>
        <v>2.1</v>
      </c>
      <c r="B442" s="4">
        <f>IF('True_Odds_Calculator_2-way'!B443="","",'True_Odds_Calculator_2-way'!B443)</f>
        <v>1.81</v>
      </c>
      <c r="C442" s="4">
        <f t="shared" si="24"/>
        <v>2.8676664035780064E-2</v>
      </c>
      <c r="D442" s="4">
        <f t="shared" si="26"/>
        <v>2.1651951011107946</v>
      </c>
      <c r="E442" s="4">
        <f t="shared" si="27"/>
        <v>1.858225372769494</v>
      </c>
      <c r="G442" s="4">
        <f t="shared" si="25"/>
        <v>1.0286766640357801</v>
      </c>
    </row>
    <row r="443" spans="1:7" x14ac:dyDescent="0.2">
      <c r="A443" s="4">
        <f>IF('True_Odds_Calculator_2-way'!A444="","",'True_Odds_Calculator_2-way'!A444)</f>
        <v>3.11</v>
      </c>
      <c r="B443" s="4">
        <f>IF('True_Odds_Calculator_2-way'!B444="","",'True_Odds_Calculator_2-way'!B444)</f>
        <v>1.39</v>
      </c>
      <c r="C443" s="4">
        <f t="shared" si="24"/>
        <v>4.0967868791783379E-2</v>
      </c>
      <c r="D443" s="4">
        <f t="shared" si="26"/>
        <v>3.3216028276153522</v>
      </c>
      <c r="E443" s="4">
        <f t="shared" si="27"/>
        <v>1.43073689784706</v>
      </c>
      <c r="G443" s="4">
        <f t="shared" si="25"/>
        <v>1.0409678687917834</v>
      </c>
    </row>
    <row r="444" spans="1:7" x14ac:dyDescent="0.2">
      <c r="A444" s="4">
        <f>IF('True_Odds_Calculator_2-way'!A445="","",'True_Odds_Calculator_2-way'!A445)</f>
        <v>3.06</v>
      </c>
      <c r="B444" s="4">
        <f>IF('True_Odds_Calculator_2-way'!B445="","",'True_Odds_Calculator_2-way'!B445)</f>
        <v>1.4</v>
      </c>
      <c r="C444" s="4">
        <f t="shared" si="24"/>
        <v>4.1083099906629394E-2</v>
      </c>
      <c r="D444" s="4">
        <f t="shared" si="26"/>
        <v>3.2652439024390247</v>
      </c>
      <c r="E444" s="4">
        <f t="shared" si="27"/>
        <v>1.4414535666218034</v>
      </c>
      <c r="G444" s="4">
        <f t="shared" si="25"/>
        <v>1.0410830999066294</v>
      </c>
    </row>
    <row r="445" spans="1:7" x14ac:dyDescent="0.2">
      <c r="A445" s="4">
        <f>IF('True_Odds_Calculator_2-way'!A446="","",'True_Odds_Calculator_2-way'!A446)</f>
        <v>2.8</v>
      </c>
      <c r="B445" s="4">
        <f>IF('True_Odds_Calculator_2-way'!B446="","",'True_Odds_Calculator_2-way'!B446)</f>
        <v>1.46</v>
      </c>
      <c r="C445" s="4">
        <f t="shared" si="24"/>
        <v>4.2074363992172126E-2</v>
      </c>
      <c r="D445" s="4">
        <f t="shared" si="26"/>
        <v>2.9752547307132455</v>
      </c>
      <c r="E445" s="4">
        <f t="shared" si="27"/>
        <v>1.5062638172439204</v>
      </c>
      <c r="G445" s="4">
        <f t="shared" si="25"/>
        <v>1.0420743639921721</v>
      </c>
    </row>
    <row r="446" spans="1:7" x14ac:dyDescent="0.2">
      <c r="A446" s="4">
        <f>IF('True_Odds_Calculator_2-way'!A447="","",'True_Odds_Calculator_2-way'!A447)</f>
        <v>3.04</v>
      </c>
      <c r="B446" s="4">
        <f>IF('True_Odds_Calculator_2-way'!B447="","",'True_Odds_Calculator_2-way'!B447)</f>
        <v>1.4</v>
      </c>
      <c r="C446" s="4">
        <f t="shared" si="24"/>
        <v>4.3233082706767068E-2</v>
      </c>
      <c r="D446" s="4">
        <f t="shared" si="26"/>
        <v>3.2538226299694197</v>
      </c>
      <c r="E446" s="4">
        <f t="shared" si="27"/>
        <v>1.4436906377204886</v>
      </c>
      <c r="G446" s="4">
        <f t="shared" si="25"/>
        <v>1.0432330827067671</v>
      </c>
    </row>
    <row r="447" spans="1:7" x14ac:dyDescent="0.2">
      <c r="A447" s="4">
        <f>IF('True_Odds_Calculator_2-way'!A448="","",'True_Odds_Calculator_2-way'!A448)</f>
        <v>1.88</v>
      </c>
      <c r="B447" s="4">
        <f>IF('True_Odds_Calculator_2-way'!B448="","",'True_Odds_Calculator_2-way'!B448)</f>
        <v>2.0099999999999998</v>
      </c>
      <c r="C447" s="4">
        <f t="shared" si="24"/>
        <v>2.9427331427966497E-2</v>
      </c>
      <c r="D447" s="4">
        <f t="shared" si="26"/>
        <v>1.9334834220221038</v>
      </c>
      <c r="E447" s="4">
        <f t="shared" si="27"/>
        <v>2.0712563034422273</v>
      </c>
      <c r="G447" s="4">
        <f t="shared" si="25"/>
        <v>1.0294273314279665</v>
      </c>
    </row>
    <row r="448" spans="1:7" x14ac:dyDescent="0.2">
      <c r="A448" s="4">
        <f>IF('True_Odds_Calculator_2-way'!A449="","",'True_Odds_Calculator_2-way'!A449)</f>
        <v>2.29</v>
      </c>
      <c r="B448" s="4">
        <f>IF('True_Odds_Calculator_2-way'!B449="","",'True_Odds_Calculator_2-way'!B449)</f>
        <v>1.68</v>
      </c>
      <c r="C448" s="4">
        <f t="shared" si="24"/>
        <v>3.1919317945518833E-2</v>
      </c>
      <c r="D448" s="4">
        <f t="shared" si="26"/>
        <v>2.3768688990485605</v>
      </c>
      <c r="E448" s="4">
        <f t="shared" si="27"/>
        <v>1.7262855604415328</v>
      </c>
      <c r="G448" s="4">
        <f t="shared" si="25"/>
        <v>1.0319193179455188</v>
      </c>
    </row>
    <row r="449" spans="1:7" x14ac:dyDescent="0.2">
      <c r="A449" s="4">
        <f>IF('True_Odds_Calculator_2-way'!A450="","",'True_Odds_Calculator_2-way'!A450)</f>
        <v>2.0299999999999998</v>
      </c>
      <c r="B449" s="4">
        <f>IF('True_Odds_Calculator_2-way'!B450="","",'True_Odds_Calculator_2-way'!B450)</f>
        <v>1.86</v>
      </c>
      <c r="C449" s="4">
        <f t="shared" si="24"/>
        <v>3.0245246040574214E-2</v>
      </c>
      <c r="D449" s="4">
        <f t="shared" si="26"/>
        <v>2.0942925287037548</v>
      </c>
      <c r="E449" s="4">
        <f t="shared" si="27"/>
        <v>1.9138324294186226</v>
      </c>
      <c r="G449" s="4">
        <f t="shared" si="25"/>
        <v>1.0302452460405742</v>
      </c>
    </row>
    <row r="450" spans="1:7" x14ac:dyDescent="0.2">
      <c r="A450" s="4">
        <f>IF('True_Odds_Calculator_2-way'!A451="","",'True_Odds_Calculator_2-way'!A451)</f>
        <v>1.5</v>
      </c>
      <c r="B450" s="4">
        <f>IF('True_Odds_Calculator_2-way'!B451="","",'True_Odds_Calculator_2-way'!B451)</f>
        <v>2.69</v>
      </c>
      <c r="C450" s="4">
        <f t="shared" ref="C450:C513" si="28">IF(A450="","",((1/A450)+(1/B450))-1)</f>
        <v>3.8413878562577386E-2</v>
      </c>
      <c r="D450" s="4">
        <f t="shared" si="26"/>
        <v>1.5444976076555021</v>
      </c>
      <c r="E450" s="4">
        <f t="shared" si="27"/>
        <v>2.8365553602811948</v>
      </c>
      <c r="G450" s="4">
        <f t="shared" ref="G450:G513" si="29">IF(A450="","",C450+1)</f>
        <v>1.0384138785625774</v>
      </c>
    </row>
    <row r="451" spans="1:7" x14ac:dyDescent="0.2">
      <c r="A451" s="4">
        <f>IF('True_Odds_Calculator_2-way'!A452="","",'True_Odds_Calculator_2-way'!A452)</f>
        <v>1.81</v>
      </c>
      <c r="B451" s="4">
        <f>IF('True_Odds_Calculator_2-way'!B452="","",'True_Odds_Calculator_2-way'!B452)</f>
        <v>2.0299999999999998</v>
      </c>
      <c r="C451" s="4">
        <f t="shared" si="28"/>
        <v>4.5097025283727721E-2</v>
      </c>
      <c r="D451" s="4">
        <f t="shared" ref="D451:D514" si="30">IF(A451="","",(2*A451)/(2-($C451*A451)))</f>
        <v>1.8870143543127138</v>
      </c>
      <c r="E451" s="4">
        <f t="shared" ref="E451:E514" si="31">IF(B451="","",(2*B451)/(2-($C451*B451)))</f>
        <v>2.1273774715571898</v>
      </c>
      <c r="G451" s="4">
        <f t="shared" si="29"/>
        <v>1.0450970252837277</v>
      </c>
    </row>
    <row r="452" spans="1:7" x14ac:dyDescent="0.2">
      <c r="A452" s="4">
        <f>IF('True_Odds_Calculator_2-way'!A453="","",'True_Odds_Calculator_2-way'!A453)</f>
        <v>1.74</v>
      </c>
      <c r="B452" s="4">
        <f>IF('True_Odds_Calculator_2-way'!B453="","",'True_Odds_Calculator_2-way'!B453)</f>
        <v>2.16</v>
      </c>
      <c r="C452" s="4">
        <f t="shared" si="28"/>
        <v>3.7675606641123682E-2</v>
      </c>
      <c r="D452" s="4">
        <f t="shared" si="30"/>
        <v>1.7989661114302122</v>
      </c>
      <c r="E452" s="4">
        <f t="shared" si="31"/>
        <v>2.2516175413371671</v>
      </c>
      <c r="G452" s="4">
        <f t="shared" si="29"/>
        <v>1.0376756066411237</v>
      </c>
    </row>
    <row r="453" spans="1:7" x14ac:dyDescent="0.2">
      <c r="A453" s="4">
        <f>IF('True_Odds_Calculator_2-way'!A454="","",'True_Odds_Calculator_2-way'!A454)</f>
        <v>2.0299999999999998</v>
      </c>
      <c r="B453" s="4">
        <f>IF('True_Odds_Calculator_2-way'!B454="","",'True_Odds_Calculator_2-way'!B454)</f>
        <v>1.88</v>
      </c>
      <c r="C453" s="4">
        <f t="shared" si="28"/>
        <v>2.4525731055444977E-2</v>
      </c>
      <c r="D453" s="4">
        <f t="shared" si="30"/>
        <v>2.0818241326641935</v>
      </c>
      <c r="E453" s="4">
        <f t="shared" si="31"/>
        <v>1.9243646631706333</v>
      </c>
      <c r="G453" s="4">
        <f t="shared" si="29"/>
        <v>1.024525731055445</v>
      </c>
    </row>
    <row r="454" spans="1:7" x14ac:dyDescent="0.2">
      <c r="A454" s="4">
        <f>IF('True_Odds_Calculator_2-way'!A455="","",'True_Odds_Calculator_2-way'!A455)</f>
        <v>2.58</v>
      </c>
      <c r="B454" s="4">
        <f>IF('True_Odds_Calculator_2-way'!B455="","",'True_Odds_Calculator_2-way'!B455)</f>
        <v>1.53</v>
      </c>
      <c r="C454" s="4">
        <f t="shared" si="28"/>
        <v>4.1191670466636188E-2</v>
      </c>
      <c r="D454" s="4">
        <f t="shared" si="30"/>
        <v>2.7247877407330705</v>
      </c>
      <c r="E454" s="4">
        <f t="shared" si="31"/>
        <v>1.5797814863729138</v>
      </c>
      <c r="G454" s="4">
        <f t="shared" si="29"/>
        <v>1.0411916704666362</v>
      </c>
    </row>
    <row r="455" spans="1:7" x14ac:dyDescent="0.2">
      <c r="A455" s="4">
        <f>IF('True_Odds_Calculator_2-way'!A456="","",'True_Odds_Calculator_2-way'!A456)</f>
        <v>1.71</v>
      </c>
      <c r="B455" s="4">
        <f>IF('True_Odds_Calculator_2-way'!B456="","",'True_Odds_Calculator_2-way'!B456)</f>
        <v>2.21</v>
      </c>
      <c r="C455" s="4">
        <f t="shared" si="28"/>
        <v>3.7284009420232245E-2</v>
      </c>
      <c r="D455" s="4">
        <f t="shared" si="30"/>
        <v>1.7663059989250076</v>
      </c>
      <c r="E455" s="4">
        <f t="shared" si="31"/>
        <v>2.3049617273032235</v>
      </c>
      <c r="G455" s="4">
        <f t="shared" si="29"/>
        <v>1.0372840094202322</v>
      </c>
    </row>
    <row r="456" spans="1:7" x14ac:dyDescent="0.2">
      <c r="A456" s="4">
        <f>IF('True_Odds_Calculator_2-way'!A457="","",'True_Odds_Calculator_2-way'!A457)</f>
        <v>1.41</v>
      </c>
      <c r="B456" s="4">
        <f>IF('True_Odds_Calculator_2-way'!B457="","",'True_Odds_Calculator_2-way'!B457)</f>
        <v>3.03</v>
      </c>
      <c r="C456" s="4">
        <f t="shared" si="28"/>
        <v>3.9252861456358534E-2</v>
      </c>
      <c r="D456" s="4">
        <f t="shared" si="30"/>
        <v>1.4501298304566979</v>
      </c>
      <c r="E456" s="4">
        <f t="shared" si="31"/>
        <v>3.2215812690872077</v>
      </c>
      <c r="G456" s="4">
        <f t="shared" si="29"/>
        <v>1.0392528614563585</v>
      </c>
    </row>
    <row r="457" spans="1:7" x14ac:dyDescent="0.2">
      <c r="A457" s="4">
        <f>IF('True_Odds_Calculator_2-way'!A458="","",'True_Odds_Calculator_2-way'!A458)</f>
        <v>2.34</v>
      </c>
      <c r="B457" s="4">
        <f>IF('True_Odds_Calculator_2-way'!B458="","",'True_Odds_Calculator_2-way'!B458)</f>
        <v>1.64</v>
      </c>
      <c r="C457" s="4">
        <f t="shared" si="28"/>
        <v>3.7106524911402872E-2</v>
      </c>
      <c r="D457" s="4">
        <f t="shared" si="30"/>
        <v>2.4462009178990307</v>
      </c>
      <c r="E457" s="4">
        <f t="shared" si="31"/>
        <v>1.6914668547249645</v>
      </c>
      <c r="G457" s="4">
        <f t="shared" si="29"/>
        <v>1.0371065249114029</v>
      </c>
    </row>
    <row r="458" spans="1:7" x14ac:dyDescent="0.2">
      <c r="A458" s="4">
        <f>IF('True_Odds_Calculator_2-way'!A459="","",'True_Odds_Calculator_2-way'!A459)</f>
        <v>2.08</v>
      </c>
      <c r="B458" s="4">
        <f>IF('True_Odds_Calculator_2-way'!B459="","",'True_Odds_Calculator_2-way'!B459)</f>
        <v>1.79</v>
      </c>
      <c r="C458" s="4">
        <f t="shared" si="28"/>
        <v>3.9428448646325664E-2</v>
      </c>
      <c r="D458" s="4">
        <f t="shared" si="30"/>
        <v>2.1689385995572641</v>
      </c>
      <c r="E458" s="4">
        <f t="shared" si="31"/>
        <v>1.8554769261437256</v>
      </c>
      <c r="G458" s="4">
        <f t="shared" si="29"/>
        <v>1.0394284486463257</v>
      </c>
    </row>
    <row r="459" spans="1:7" x14ac:dyDescent="0.2">
      <c r="A459" s="4">
        <f>IF('True_Odds_Calculator_2-way'!A460="","",'True_Odds_Calculator_2-way'!A460)</f>
        <v>2.4900000000000002</v>
      </c>
      <c r="B459" s="4">
        <f>IF('True_Odds_Calculator_2-way'!B460="","",'True_Odds_Calculator_2-way'!B460)</f>
        <v>1.58</v>
      </c>
      <c r="C459" s="4">
        <f t="shared" si="28"/>
        <v>3.4517818107874465E-2</v>
      </c>
      <c r="D459" s="4">
        <f t="shared" si="30"/>
        <v>2.6018120494676276</v>
      </c>
      <c r="E459" s="4">
        <f t="shared" si="31"/>
        <v>1.6242929689112753</v>
      </c>
      <c r="G459" s="4">
        <f t="shared" si="29"/>
        <v>1.0345178181078745</v>
      </c>
    </row>
    <row r="460" spans="1:7" x14ac:dyDescent="0.2">
      <c r="A460" s="4">
        <f>IF('True_Odds_Calculator_2-way'!A461="","",'True_Odds_Calculator_2-way'!A461)</f>
        <v>2.5099999999999998</v>
      </c>
      <c r="B460" s="4">
        <f>IF('True_Odds_Calculator_2-way'!B461="","",'True_Odds_Calculator_2-way'!B461)</f>
        <v>1.57</v>
      </c>
      <c r="C460" s="4">
        <f t="shared" si="28"/>
        <v>3.5349049661227649E-2</v>
      </c>
      <c r="D460" s="4">
        <f t="shared" si="30"/>
        <v>2.6265204785550034</v>
      </c>
      <c r="E460" s="4">
        <f t="shared" si="31"/>
        <v>1.6148093511176675</v>
      </c>
      <c r="G460" s="4">
        <f t="shared" si="29"/>
        <v>1.0353490496612276</v>
      </c>
    </row>
    <row r="461" spans="1:7" x14ac:dyDescent="0.2">
      <c r="A461" s="4">
        <f>IF('True_Odds_Calculator_2-way'!A462="","",'True_Odds_Calculator_2-way'!A462)</f>
        <v>2.42</v>
      </c>
      <c r="B461" s="4">
        <f>IF('True_Odds_Calculator_2-way'!B462="","",'True_Odds_Calculator_2-way'!B462)</f>
        <v>1.61</v>
      </c>
      <c r="C461" s="4">
        <f t="shared" si="28"/>
        <v>3.4341152918228035E-2</v>
      </c>
      <c r="D461" s="4">
        <f t="shared" si="30"/>
        <v>2.5249173741170372</v>
      </c>
      <c r="E461" s="4">
        <f t="shared" si="31"/>
        <v>1.655773235306617</v>
      </c>
      <c r="G461" s="4">
        <f t="shared" si="29"/>
        <v>1.034341152918228</v>
      </c>
    </row>
    <row r="462" spans="1:7" x14ac:dyDescent="0.2">
      <c r="A462" s="4">
        <f>IF('True_Odds_Calculator_2-way'!A463="","",'True_Odds_Calculator_2-way'!A463)</f>
        <v>2.3199999999999998</v>
      </c>
      <c r="B462" s="4">
        <f>IF('True_Odds_Calculator_2-way'!B463="","",'True_Odds_Calculator_2-way'!B463)</f>
        <v>1.66</v>
      </c>
      <c r="C462" s="4">
        <f t="shared" si="28"/>
        <v>3.3444121312837582E-2</v>
      </c>
      <c r="D462" s="4">
        <f t="shared" si="30"/>
        <v>2.4136375031336175</v>
      </c>
      <c r="E462" s="4">
        <f t="shared" si="31"/>
        <v>1.707394928178755</v>
      </c>
      <c r="G462" s="4">
        <f t="shared" si="29"/>
        <v>1.0334441213128376</v>
      </c>
    </row>
    <row r="463" spans="1:7" x14ac:dyDescent="0.2">
      <c r="A463" s="4">
        <f>IF('True_Odds_Calculator_2-way'!A464="","",'True_Odds_Calculator_2-way'!A464)</f>
        <v>2.17</v>
      </c>
      <c r="B463" s="4">
        <f>IF('True_Odds_Calculator_2-way'!B464="","",'True_Odds_Calculator_2-way'!B464)</f>
        <v>1.74</v>
      </c>
      <c r="C463" s="4">
        <f t="shared" si="28"/>
        <v>3.5542136765718491E-2</v>
      </c>
      <c r="D463" s="4">
        <f t="shared" si="30"/>
        <v>2.2570386753541753</v>
      </c>
      <c r="E463" s="4">
        <f t="shared" si="31"/>
        <v>1.7955204717295163</v>
      </c>
      <c r="G463" s="4">
        <f t="shared" si="29"/>
        <v>1.0355421367657185</v>
      </c>
    </row>
    <row r="464" spans="1:7" x14ac:dyDescent="0.2">
      <c r="A464" s="4">
        <f>IF('True_Odds_Calculator_2-way'!A465="","",'True_Odds_Calculator_2-way'!A465)</f>
        <v>2.31</v>
      </c>
      <c r="B464" s="4">
        <f>IF('True_Odds_Calculator_2-way'!B465="","",'True_Odds_Calculator_2-way'!B465)</f>
        <v>1.67</v>
      </c>
      <c r="C464" s="4">
        <f t="shared" si="28"/>
        <v>3.1702828110013792E-2</v>
      </c>
      <c r="D464" s="4">
        <f t="shared" si="30"/>
        <v>2.397799670572148</v>
      </c>
      <c r="E464" s="4">
        <f t="shared" si="31"/>
        <v>1.7154100984947862</v>
      </c>
      <c r="G464" s="4">
        <f t="shared" si="29"/>
        <v>1.0317028281100138</v>
      </c>
    </row>
    <row r="465" spans="1:7" x14ac:dyDescent="0.2">
      <c r="A465" s="4">
        <f>IF('True_Odds_Calculator_2-way'!A466="","",'True_Odds_Calculator_2-way'!A466)</f>
        <v>2.0699999999999998</v>
      </c>
      <c r="B465" s="4">
        <f>IF('True_Odds_Calculator_2-way'!B466="","",'True_Odds_Calculator_2-way'!B466)</f>
        <v>1.8</v>
      </c>
      <c r="C465" s="4">
        <f t="shared" si="28"/>
        <v>3.8647342995169254E-2</v>
      </c>
      <c r="D465" s="4">
        <f t="shared" si="30"/>
        <v>2.15625</v>
      </c>
      <c r="E465" s="4">
        <f t="shared" si="31"/>
        <v>1.8648648648648651</v>
      </c>
      <c r="G465" s="4">
        <f t="shared" si="29"/>
        <v>1.0386473429951693</v>
      </c>
    </row>
    <row r="466" spans="1:7" x14ac:dyDescent="0.2">
      <c r="A466" s="4">
        <f>IF('True_Odds_Calculator_2-way'!A467="","",'True_Odds_Calculator_2-way'!A467)</f>
        <v>2.2200000000000002</v>
      </c>
      <c r="B466" s="4">
        <f>IF('True_Odds_Calculator_2-way'!B467="","",'True_Odds_Calculator_2-way'!B467)</f>
        <v>1.7</v>
      </c>
      <c r="C466" s="4">
        <f t="shared" si="28"/>
        <v>3.868574456809748E-2</v>
      </c>
      <c r="D466" s="4">
        <f t="shared" si="30"/>
        <v>2.3196066379840201</v>
      </c>
      <c r="E466" s="4">
        <f t="shared" si="31"/>
        <v>1.7578015836050302</v>
      </c>
      <c r="G466" s="4">
        <f t="shared" si="29"/>
        <v>1.0386857445680975</v>
      </c>
    </row>
    <row r="467" spans="1:7" x14ac:dyDescent="0.2">
      <c r="A467" s="4">
        <f>IF('True_Odds_Calculator_2-way'!A468="","",'True_Odds_Calculator_2-way'!A468)</f>
        <v>1.93</v>
      </c>
      <c r="B467" s="4">
        <f>IF('True_Odds_Calculator_2-way'!B468="","",'True_Odds_Calculator_2-way'!B468)</f>
        <v>1.94</v>
      </c>
      <c r="C467" s="4">
        <f t="shared" si="28"/>
        <v>3.3598632551679941E-2</v>
      </c>
      <c r="D467" s="4">
        <f t="shared" si="30"/>
        <v>1.9946726333173512</v>
      </c>
      <c r="E467" s="4">
        <f t="shared" si="31"/>
        <v>2.0053558995233249</v>
      </c>
      <c r="G467" s="4">
        <f t="shared" si="29"/>
        <v>1.0335986325516799</v>
      </c>
    </row>
    <row r="468" spans="1:7" x14ac:dyDescent="0.2">
      <c r="A468" s="4">
        <f>IF('True_Odds_Calculator_2-way'!A469="","",'True_Odds_Calculator_2-way'!A469)</f>
        <v>2.0499999999999998</v>
      </c>
      <c r="B468" s="4">
        <f>IF('True_Odds_Calculator_2-way'!B469="","",'True_Odds_Calculator_2-way'!B469)</f>
        <v>1.83</v>
      </c>
      <c r="C468" s="4">
        <f t="shared" si="28"/>
        <v>3.4252965480474407E-2</v>
      </c>
      <c r="D468" s="4">
        <f t="shared" si="30"/>
        <v>2.1245929491717397</v>
      </c>
      <c r="E468" s="4">
        <f t="shared" si="31"/>
        <v>1.8892106257081707</v>
      </c>
      <c r="G468" s="4">
        <f t="shared" si="29"/>
        <v>1.0342529654804744</v>
      </c>
    </row>
    <row r="469" spans="1:7" x14ac:dyDescent="0.2">
      <c r="A469" s="4">
        <f>IF('True_Odds_Calculator_2-way'!A470="","",'True_Odds_Calculator_2-way'!A470)</f>
        <v>1.67</v>
      </c>
      <c r="B469" s="4">
        <f>IF('True_Odds_Calculator_2-way'!B470="","",'True_Odds_Calculator_2-way'!B470)</f>
        <v>2.27</v>
      </c>
      <c r="C469" s="4">
        <f t="shared" si="28"/>
        <v>3.9331029570814469E-2</v>
      </c>
      <c r="D469" s="4">
        <f t="shared" si="30"/>
        <v>1.7267075087111983</v>
      </c>
      <c r="E469" s="4">
        <f t="shared" si="31"/>
        <v>2.3760694474913038</v>
      </c>
      <c r="G469" s="4">
        <f t="shared" si="29"/>
        <v>1.0393310295708145</v>
      </c>
    </row>
    <row r="470" spans="1:7" x14ac:dyDescent="0.2">
      <c r="A470" s="4">
        <f>IF('True_Odds_Calculator_2-way'!A471="","",'True_Odds_Calculator_2-way'!A471)</f>
        <v>2.13</v>
      </c>
      <c r="B470" s="4">
        <f>IF('True_Odds_Calculator_2-way'!B471="","",'True_Odds_Calculator_2-way'!B471)</f>
        <v>1.76</v>
      </c>
      <c r="C470" s="4">
        <f t="shared" si="28"/>
        <v>3.7665386256935607E-2</v>
      </c>
      <c r="D470" s="4">
        <f t="shared" si="30"/>
        <v>2.2190126672191313</v>
      </c>
      <c r="E470" s="4">
        <f t="shared" si="31"/>
        <v>1.8203360202000585</v>
      </c>
      <c r="G470" s="4">
        <f t="shared" si="29"/>
        <v>1.0376653862569356</v>
      </c>
    </row>
    <row r="471" spans="1:7" x14ac:dyDescent="0.2">
      <c r="A471" s="4">
        <f>IF('True_Odds_Calculator_2-way'!A472="","",'True_Odds_Calculator_2-way'!A472)</f>
        <v>2.13</v>
      </c>
      <c r="B471" s="4">
        <f>IF('True_Odds_Calculator_2-way'!B472="","",'True_Odds_Calculator_2-way'!B472)</f>
        <v>1.76</v>
      </c>
      <c r="C471" s="4">
        <f t="shared" si="28"/>
        <v>3.7665386256935607E-2</v>
      </c>
      <c r="D471" s="4">
        <f t="shared" si="30"/>
        <v>2.2190126672191313</v>
      </c>
      <c r="E471" s="4">
        <f t="shared" si="31"/>
        <v>1.8203360202000585</v>
      </c>
      <c r="G471" s="4">
        <f t="shared" si="29"/>
        <v>1.0376653862569356</v>
      </c>
    </row>
    <row r="472" spans="1:7" x14ac:dyDescent="0.2">
      <c r="A472" s="4">
        <f>IF('True_Odds_Calculator_2-way'!A473="","",'True_Odds_Calculator_2-way'!A473)</f>
        <v>2.84</v>
      </c>
      <c r="B472" s="4">
        <f>IF('True_Odds_Calculator_2-way'!B473="","",'True_Odds_Calculator_2-way'!B473)</f>
        <v>1.45</v>
      </c>
      <c r="C472" s="4">
        <f t="shared" si="28"/>
        <v>4.1767848470131153E-2</v>
      </c>
      <c r="D472" s="4">
        <f t="shared" si="30"/>
        <v>3.0190615835777126</v>
      </c>
      <c r="E472" s="4">
        <f t="shared" si="31"/>
        <v>1.495279593318809</v>
      </c>
      <c r="G472" s="4">
        <f t="shared" si="29"/>
        <v>1.0417678484701312</v>
      </c>
    </row>
    <row r="473" spans="1:7" x14ac:dyDescent="0.2">
      <c r="A473" s="4">
        <f>IF('True_Odds_Calculator_2-way'!A474="","",'True_Odds_Calculator_2-way'!A474)</f>
        <v>2.5</v>
      </c>
      <c r="B473" s="4">
        <f>IF('True_Odds_Calculator_2-way'!B474="","",'True_Odds_Calculator_2-way'!B474)</f>
        <v>1.56</v>
      </c>
      <c r="C473" s="4">
        <f t="shared" si="28"/>
        <v>4.102564102564088E-2</v>
      </c>
      <c r="D473" s="4">
        <f t="shared" si="30"/>
        <v>2.6351351351351346</v>
      </c>
      <c r="E473" s="4">
        <f t="shared" si="31"/>
        <v>1.6115702479338843</v>
      </c>
      <c r="G473" s="4">
        <f t="shared" si="29"/>
        <v>1.0410256410256409</v>
      </c>
    </row>
    <row r="474" spans="1:7" x14ac:dyDescent="0.2">
      <c r="A474" s="4">
        <f>IF('True_Odds_Calculator_2-way'!A475="","",'True_Odds_Calculator_2-way'!A475)</f>
        <v>2.2999999999999998</v>
      </c>
      <c r="B474" s="4">
        <f>IF('True_Odds_Calculator_2-way'!B475="","",'True_Odds_Calculator_2-way'!B475)</f>
        <v>1.66</v>
      </c>
      <c r="C474" s="4">
        <f t="shared" si="28"/>
        <v>3.7192247249869137E-2</v>
      </c>
      <c r="D474" s="4">
        <f t="shared" si="30"/>
        <v>2.402769037130271</v>
      </c>
      <c r="E474" s="4">
        <f t="shared" si="31"/>
        <v>1.7128757290264693</v>
      </c>
      <c r="G474" s="4">
        <f t="shared" si="29"/>
        <v>1.0371922472498691</v>
      </c>
    </row>
    <row r="475" spans="1:7" x14ac:dyDescent="0.2">
      <c r="A475" s="4">
        <f>IF('True_Odds_Calculator_2-way'!A476="","",'True_Odds_Calculator_2-way'!A476)</f>
        <v>2.21</v>
      </c>
      <c r="B475" s="4">
        <f>IF('True_Odds_Calculator_2-way'!B476="","",'True_Odds_Calculator_2-way'!B476)</f>
        <v>1.7</v>
      </c>
      <c r="C475" s="4">
        <f t="shared" si="28"/>
        <v>4.0723981900452566E-2</v>
      </c>
      <c r="D475" s="4">
        <f t="shared" si="30"/>
        <v>2.3141361256544504</v>
      </c>
      <c r="E475" s="4">
        <f t="shared" si="31"/>
        <v>1.760956175298805</v>
      </c>
      <c r="G475" s="4">
        <f t="shared" si="29"/>
        <v>1.0407239819004526</v>
      </c>
    </row>
    <row r="476" spans="1:7" x14ac:dyDescent="0.2">
      <c r="A476" s="4">
        <f>IF('True_Odds_Calculator_2-way'!A477="","",'True_Odds_Calculator_2-way'!A477)</f>
        <v>2.6</v>
      </c>
      <c r="B476" s="4">
        <f>IF('True_Odds_Calculator_2-way'!B477="","",'True_Odds_Calculator_2-way'!B477)</f>
        <v>1.53</v>
      </c>
      <c r="C476" s="4">
        <f t="shared" si="28"/>
        <v>3.8210155857214545E-2</v>
      </c>
      <c r="D476" s="4">
        <f t="shared" si="30"/>
        <v>2.7359009628610726</v>
      </c>
      <c r="E476" s="4">
        <f t="shared" si="31"/>
        <v>1.5760697305863707</v>
      </c>
      <c r="G476" s="4">
        <f t="shared" si="29"/>
        <v>1.0382101558572145</v>
      </c>
    </row>
    <row r="477" spans="1:7" x14ac:dyDescent="0.2">
      <c r="A477" s="4">
        <f>IF('True_Odds_Calculator_2-way'!A478="","",'True_Odds_Calculator_2-way'!A478)</f>
        <v>2.2599999999999998</v>
      </c>
      <c r="B477" s="4">
        <f>IF('True_Odds_Calculator_2-way'!B478="","",'True_Odds_Calculator_2-way'!B478)</f>
        <v>1.68</v>
      </c>
      <c r="C477" s="4">
        <f t="shared" si="28"/>
        <v>3.7715971344289834E-2</v>
      </c>
      <c r="D477" s="4">
        <f t="shared" si="30"/>
        <v>2.3606068142253167</v>
      </c>
      <c r="E477" s="4">
        <f t="shared" si="31"/>
        <v>1.7349661853408882</v>
      </c>
      <c r="G477" s="4">
        <f t="shared" si="29"/>
        <v>1.0377159713442898</v>
      </c>
    </row>
    <row r="478" spans="1:7" x14ac:dyDescent="0.2">
      <c r="A478" s="4">
        <f>IF('True_Odds_Calculator_2-way'!A479="","",'True_Odds_Calculator_2-way'!A479)</f>
        <v>2.06</v>
      </c>
      <c r="B478" s="4">
        <f>IF('True_Odds_Calculator_2-way'!B479="","",'True_Odds_Calculator_2-way'!B479)</f>
        <v>1.81</v>
      </c>
      <c r="C478" s="4">
        <f t="shared" si="28"/>
        <v>3.7923081049187513E-2</v>
      </c>
      <c r="D478" s="4">
        <f t="shared" si="30"/>
        <v>2.1437359857413907</v>
      </c>
      <c r="E478" s="4">
        <f t="shared" si="31"/>
        <v>1.8743276529432467</v>
      </c>
      <c r="G478" s="4">
        <f t="shared" si="29"/>
        <v>1.0379230810491875</v>
      </c>
    </row>
    <row r="479" spans="1:7" x14ac:dyDescent="0.2">
      <c r="A479" s="4">
        <f>IF('True_Odds_Calculator_2-way'!A480="","",'True_Odds_Calculator_2-way'!A480)</f>
        <v>2.42</v>
      </c>
      <c r="B479" s="4">
        <f>IF('True_Odds_Calculator_2-way'!B480="","",'True_Odds_Calculator_2-way'!B480)</f>
        <v>1.57</v>
      </c>
      <c r="C479" s="4">
        <f t="shared" si="28"/>
        <v>5.0165815655103474E-2</v>
      </c>
      <c r="D479" s="4">
        <f t="shared" si="30"/>
        <v>2.5763884179833187</v>
      </c>
      <c r="E479" s="4">
        <f t="shared" si="31"/>
        <v>1.6343614229793093</v>
      </c>
      <c r="G479" s="4">
        <f t="shared" si="29"/>
        <v>1.0501658156551035</v>
      </c>
    </row>
    <row r="480" spans="1:7" x14ac:dyDescent="0.2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1.93</v>
      </c>
      <c r="C480" s="4">
        <f t="shared" si="28"/>
        <v>4.445050449959087E-2</v>
      </c>
      <c r="D480" s="4">
        <f t="shared" si="30"/>
        <v>1.9837706248309437</v>
      </c>
      <c r="E480" s="4">
        <f t="shared" si="31"/>
        <v>2.0164971130052241</v>
      </c>
      <c r="G480" s="4">
        <f t="shared" si="29"/>
        <v>1.0444505044995909</v>
      </c>
    </row>
    <row r="481" spans="1:7" x14ac:dyDescent="0.2">
      <c r="A481" s="4">
        <f>IF('True_Odds_Calculator_2-way'!A482="","",'True_Odds_Calculator_2-way'!A482)</f>
        <v>2</v>
      </c>
      <c r="B481" s="4">
        <f>IF('True_Odds_Calculator_2-way'!B482="","",'True_Odds_Calculator_2-way'!B482)</f>
        <v>1.84</v>
      </c>
      <c r="C481" s="4">
        <f t="shared" si="28"/>
        <v>4.3478260869565188E-2</v>
      </c>
      <c r="D481" s="4">
        <f t="shared" si="30"/>
        <v>2.0909090909090908</v>
      </c>
      <c r="E481" s="4">
        <f t="shared" si="31"/>
        <v>1.9166666666666665</v>
      </c>
      <c r="G481" s="4">
        <f t="shared" si="29"/>
        <v>1.0434782608695652</v>
      </c>
    </row>
    <row r="482" spans="1:7" x14ac:dyDescent="0.2">
      <c r="A482" s="4">
        <f>IF('True_Odds_Calculator_2-way'!A483="","",'True_Odds_Calculator_2-way'!A483)</f>
        <v>1.67</v>
      </c>
      <c r="B482" s="4">
        <f>IF('True_Odds_Calculator_2-way'!B483="","",'True_Odds_Calculator_2-way'!B483)</f>
        <v>2.2000000000000002</v>
      </c>
      <c r="C482" s="4">
        <f t="shared" si="28"/>
        <v>5.3347849755035481E-2</v>
      </c>
      <c r="D482" s="4">
        <f t="shared" si="30"/>
        <v>1.7478591817316842</v>
      </c>
      <c r="E482" s="4">
        <f t="shared" si="31"/>
        <v>2.3371501272264634</v>
      </c>
      <c r="G482" s="4">
        <f t="shared" si="29"/>
        <v>1.0533478497550355</v>
      </c>
    </row>
    <row r="483" spans="1:7" x14ac:dyDescent="0.2">
      <c r="A483" s="4">
        <f>IF('True_Odds_Calculator_2-way'!A484="","",'True_Odds_Calculator_2-way'!A484)</f>
        <v>2.4900000000000002</v>
      </c>
      <c r="B483" s="4">
        <f>IF('True_Odds_Calculator_2-way'!B484="","",'True_Odds_Calculator_2-way'!B484)</f>
        <v>1.55</v>
      </c>
      <c r="C483" s="4">
        <f t="shared" si="28"/>
        <v>4.676771602539187E-2</v>
      </c>
      <c r="D483" s="4">
        <f t="shared" si="30"/>
        <v>2.643945881144032</v>
      </c>
      <c r="E483" s="4">
        <f t="shared" si="31"/>
        <v>1.6082925304719242</v>
      </c>
      <c r="G483" s="4">
        <f t="shared" si="29"/>
        <v>1.0467677160253919</v>
      </c>
    </row>
    <row r="484" spans="1:7" x14ac:dyDescent="0.2">
      <c r="A484" s="4">
        <f>IF('True_Odds_Calculator_2-way'!A485="","",'True_Odds_Calculator_2-way'!A485)</f>
        <v>2.4900000000000002</v>
      </c>
      <c r="B484" s="4">
        <f>IF('True_Odds_Calculator_2-way'!B485="","",'True_Odds_Calculator_2-way'!B485)</f>
        <v>1.55</v>
      </c>
      <c r="C484" s="4">
        <f t="shared" si="28"/>
        <v>4.676771602539187E-2</v>
      </c>
      <c r="D484" s="4">
        <f t="shared" si="30"/>
        <v>2.643945881144032</v>
      </c>
      <c r="E484" s="4">
        <f t="shared" si="31"/>
        <v>1.6082925304719242</v>
      </c>
      <c r="G484" s="4">
        <f t="shared" si="29"/>
        <v>1.0467677160253919</v>
      </c>
    </row>
    <row r="485" spans="1:7" x14ac:dyDescent="0.2">
      <c r="A485" s="4">
        <f>IF('True_Odds_Calculator_2-way'!A486="","",'True_Odds_Calculator_2-way'!A486)</f>
        <v>2.08</v>
      </c>
      <c r="B485" s="4">
        <f>IF('True_Odds_Calculator_2-way'!B486="","",'True_Odds_Calculator_2-way'!B486)</f>
        <v>1.76</v>
      </c>
      <c r="C485" s="4">
        <f t="shared" si="28"/>
        <v>4.8951048951048959E-2</v>
      </c>
      <c r="D485" s="4">
        <f t="shared" si="30"/>
        <v>2.1915708812260539</v>
      </c>
      <c r="E485" s="4">
        <f t="shared" si="31"/>
        <v>1.8392282958199357</v>
      </c>
      <c r="G485" s="4">
        <f t="shared" si="29"/>
        <v>1.048951048951049</v>
      </c>
    </row>
    <row r="486" spans="1:7" x14ac:dyDescent="0.2">
      <c r="A486" s="4">
        <f>IF('True_Odds_Calculator_2-way'!A487="","",'True_Odds_Calculator_2-way'!A487)</f>
        <v>1.81</v>
      </c>
      <c r="B486" s="4">
        <f>IF('True_Odds_Calculator_2-way'!B487="","",'True_Odds_Calculator_2-way'!B487)</f>
        <v>2.0299999999999998</v>
      </c>
      <c r="C486" s="4">
        <f t="shared" si="28"/>
        <v>4.5097025283727721E-2</v>
      </c>
      <c r="D486" s="4">
        <f t="shared" si="30"/>
        <v>1.8870143543127138</v>
      </c>
      <c r="E486" s="4">
        <f t="shared" si="31"/>
        <v>2.1273774715571898</v>
      </c>
      <c r="G486" s="4">
        <f t="shared" si="29"/>
        <v>1.0450970252837277</v>
      </c>
    </row>
    <row r="487" spans="1:7" x14ac:dyDescent="0.2">
      <c r="A487" s="4">
        <f>IF('True_Odds_Calculator_2-way'!A488="","",'True_Odds_Calculator_2-way'!A488)</f>
        <v>2.08</v>
      </c>
      <c r="B487" s="4">
        <f>IF('True_Odds_Calculator_2-way'!B488="","",'True_Odds_Calculator_2-way'!B488)</f>
        <v>1.76</v>
      </c>
      <c r="C487" s="4">
        <f t="shared" si="28"/>
        <v>4.8951048951048959E-2</v>
      </c>
      <c r="D487" s="4">
        <f t="shared" si="30"/>
        <v>2.1915708812260539</v>
      </c>
      <c r="E487" s="4">
        <f t="shared" si="31"/>
        <v>1.8392282958199357</v>
      </c>
      <c r="G487" s="4">
        <f t="shared" si="29"/>
        <v>1.048951048951049</v>
      </c>
    </row>
    <row r="488" spans="1:7" x14ac:dyDescent="0.2">
      <c r="A488" s="4">
        <f>IF('True_Odds_Calculator_2-way'!A489="","",'True_Odds_Calculator_2-way'!A489)</f>
        <v>1.93</v>
      </c>
      <c r="B488" s="4">
        <f>IF('True_Odds_Calculator_2-way'!B489="","",'True_Odds_Calculator_2-way'!B489)</f>
        <v>1.9</v>
      </c>
      <c r="C488" s="4">
        <f t="shared" si="28"/>
        <v>4.445050449959087E-2</v>
      </c>
      <c r="D488" s="4">
        <f t="shared" si="30"/>
        <v>2.0164971130052241</v>
      </c>
      <c r="E488" s="4">
        <f t="shared" si="31"/>
        <v>1.9837706248309437</v>
      </c>
      <c r="G488" s="4">
        <f t="shared" si="29"/>
        <v>1.0444505044995909</v>
      </c>
    </row>
    <row r="489" spans="1:7" x14ac:dyDescent="0.2">
      <c r="A489" s="4">
        <f>IF('True_Odds_Calculator_2-way'!A490="","",'True_Odds_Calculator_2-way'!A490)</f>
        <v>2.17</v>
      </c>
      <c r="B489" s="4">
        <f>IF('True_Odds_Calculator_2-way'!B490="","",'True_Odds_Calculator_2-way'!B490)</f>
        <v>1.74</v>
      </c>
      <c r="C489" s="4">
        <f t="shared" si="28"/>
        <v>3.5542136765718491E-2</v>
      </c>
      <c r="D489" s="4">
        <f t="shared" si="30"/>
        <v>2.2570386753541753</v>
      </c>
      <c r="E489" s="4">
        <f t="shared" si="31"/>
        <v>1.7955204717295163</v>
      </c>
      <c r="G489" s="4">
        <f t="shared" si="29"/>
        <v>1.0355421367657185</v>
      </c>
    </row>
    <row r="490" spans="1:7" x14ac:dyDescent="0.2">
      <c r="A490" s="4">
        <f>IF('True_Odds_Calculator_2-way'!A491="","",'True_Odds_Calculator_2-way'!A491)</f>
        <v>2.4</v>
      </c>
      <c r="B490" s="4">
        <f>IF('True_Odds_Calculator_2-way'!B491="","",'True_Odds_Calculator_2-way'!B491)</f>
        <v>1.62</v>
      </c>
      <c r="C490" s="4">
        <f t="shared" si="28"/>
        <v>3.3950617283950546E-2</v>
      </c>
      <c r="D490" s="4">
        <f t="shared" si="30"/>
        <v>2.5019305019305014</v>
      </c>
      <c r="E490" s="4">
        <f t="shared" si="31"/>
        <v>1.6658097686375322</v>
      </c>
      <c r="G490" s="4">
        <f t="shared" si="29"/>
        <v>1.0339506172839505</v>
      </c>
    </row>
    <row r="491" spans="1:7" x14ac:dyDescent="0.2">
      <c r="A491" s="4">
        <f>IF('True_Odds_Calculator_2-way'!A492="","",'True_Odds_Calculator_2-way'!A492)</f>
        <v>2.13</v>
      </c>
      <c r="B491" s="4">
        <f>IF('True_Odds_Calculator_2-way'!B492="","",'True_Odds_Calculator_2-way'!B492)</f>
        <v>1.77</v>
      </c>
      <c r="C491" s="4">
        <f t="shared" si="28"/>
        <v>3.4455319487546765E-2</v>
      </c>
      <c r="D491" s="4">
        <f t="shared" si="30"/>
        <v>2.2111375032990233</v>
      </c>
      <c r="E491" s="4">
        <f t="shared" si="31"/>
        <v>1.8256700806275876</v>
      </c>
      <c r="G491" s="4">
        <f t="shared" si="29"/>
        <v>1.0344553194875468</v>
      </c>
    </row>
    <row r="492" spans="1:7" x14ac:dyDescent="0.2">
      <c r="A492" s="4">
        <f>IF('True_Odds_Calculator_2-way'!A493="","",'True_Odds_Calculator_2-way'!A493)</f>
        <v>2.09</v>
      </c>
      <c r="B492" s="4">
        <f>IF('True_Odds_Calculator_2-way'!B493="","",'True_Odds_Calculator_2-way'!B493)</f>
        <v>1.8</v>
      </c>
      <c r="C492" s="4">
        <f t="shared" si="28"/>
        <v>3.4024455077086735E-2</v>
      </c>
      <c r="D492" s="4">
        <f t="shared" si="30"/>
        <v>2.1670506912442398</v>
      </c>
      <c r="E492" s="4">
        <f t="shared" si="31"/>
        <v>1.8568608094768018</v>
      </c>
      <c r="G492" s="4">
        <f t="shared" si="29"/>
        <v>1.0340244550770867</v>
      </c>
    </row>
    <row r="493" spans="1:7" x14ac:dyDescent="0.2">
      <c r="A493" s="4">
        <f>IF('True_Odds_Calculator_2-way'!A494="","",'True_Odds_Calculator_2-way'!A494)</f>
        <v>2.52</v>
      </c>
      <c r="B493" s="4">
        <f>IF('True_Odds_Calculator_2-way'!B494="","",'True_Odds_Calculator_2-way'!B494)</f>
        <v>1.57</v>
      </c>
      <c r="C493" s="4">
        <f t="shared" si="28"/>
        <v>3.3768071984632497E-2</v>
      </c>
      <c r="D493" s="4">
        <f t="shared" si="30"/>
        <v>2.6319850984566258</v>
      </c>
      <c r="E493" s="4">
        <f t="shared" si="31"/>
        <v>1.6127506929724442</v>
      </c>
      <c r="G493" s="4">
        <f t="shared" si="29"/>
        <v>1.0337680719846325</v>
      </c>
    </row>
    <row r="494" spans="1:7" x14ac:dyDescent="0.2">
      <c r="A494" s="4">
        <f>IF('True_Odds_Calculator_2-way'!A495="","",'True_Odds_Calculator_2-way'!A495)</f>
        <v>2.23</v>
      </c>
      <c r="B494" s="4">
        <f>IF('True_Odds_Calculator_2-way'!B495="","",'True_Odds_Calculator_2-way'!B495)</f>
        <v>1.71</v>
      </c>
      <c r="C494" s="4">
        <f t="shared" si="28"/>
        <v>3.3225814910969431E-2</v>
      </c>
      <c r="D494" s="4">
        <f t="shared" si="30"/>
        <v>2.315792669966295</v>
      </c>
      <c r="E494" s="4">
        <f t="shared" si="31"/>
        <v>1.7599981538319522</v>
      </c>
      <c r="G494" s="4">
        <f t="shared" si="29"/>
        <v>1.0332258149109694</v>
      </c>
    </row>
    <row r="495" spans="1:7" x14ac:dyDescent="0.2">
      <c r="A495" s="4">
        <f>IF('True_Odds_Calculator_2-way'!A496="","",'True_Odds_Calculator_2-way'!A496)</f>
        <v>2.1</v>
      </c>
      <c r="B495" s="4">
        <f>IF('True_Odds_Calculator_2-way'!B496="","",'True_Odds_Calculator_2-way'!B496)</f>
        <v>1.75</v>
      </c>
      <c r="C495" s="4">
        <f t="shared" si="28"/>
        <v>4.761904761904745E-2</v>
      </c>
      <c r="D495" s="4">
        <f t="shared" si="30"/>
        <v>2.2105263157894735</v>
      </c>
      <c r="E495" s="4">
        <f t="shared" si="31"/>
        <v>1.8260869565217388</v>
      </c>
      <c r="G495" s="4">
        <f t="shared" si="29"/>
        <v>1.0476190476190474</v>
      </c>
    </row>
    <row r="496" spans="1:7" x14ac:dyDescent="0.2">
      <c r="A496" s="4">
        <f>IF('True_Odds_Calculator_2-way'!A497="","",'True_Odds_Calculator_2-way'!A497)</f>
        <v>1.97</v>
      </c>
      <c r="B496" s="4">
        <f>IF('True_Odds_Calculator_2-way'!B497="","",'True_Odds_Calculator_2-way'!B497)</f>
        <v>1.92</v>
      </c>
      <c r="C496" s="4">
        <f t="shared" si="28"/>
        <v>2.844754653130277E-2</v>
      </c>
      <c r="D496" s="4">
        <f t="shared" si="30"/>
        <v>2.0267924123888115</v>
      </c>
      <c r="E496" s="4">
        <f t="shared" si="31"/>
        <v>1.9739066903246005</v>
      </c>
      <c r="G496" s="4">
        <f t="shared" si="29"/>
        <v>1.0284475465313028</v>
      </c>
    </row>
    <row r="497" spans="1:7" x14ac:dyDescent="0.2">
      <c r="A497" s="4">
        <f>IF('True_Odds_Calculator_2-way'!A498="","",'True_Odds_Calculator_2-way'!A498)</f>
        <v>2.5099999999999998</v>
      </c>
      <c r="B497" s="4">
        <f>IF('True_Odds_Calculator_2-way'!B498="","",'True_Odds_Calculator_2-way'!B498)</f>
        <v>1.57</v>
      </c>
      <c r="C497" s="4">
        <f t="shared" si="28"/>
        <v>3.5349049661227649E-2</v>
      </c>
      <c r="D497" s="4">
        <f t="shared" si="30"/>
        <v>2.6265204785550034</v>
      </c>
      <c r="E497" s="4">
        <f t="shared" si="31"/>
        <v>1.6148093511176675</v>
      </c>
      <c r="G497" s="4">
        <f t="shared" si="29"/>
        <v>1.0353490496612276</v>
      </c>
    </row>
    <row r="498" spans="1:7" x14ac:dyDescent="0.2">
      <c r="A498" s="4">
        <f>IF('True_Odds_Calculator_2-way'!A499="","",'True_Odds_Calculator_2-way'!A499)</f>
        <v>1.81</v>
      </c>
      <c r="B498" s="4">
        <f>IF('True_Odds_Calculator_2-way'!B499="","",'True_Odds_Calculator_2-way'!B499)</f>
        <v>2.0699999999999998</v>
      </c>
      <c r="C498" s="4">
        <f t="shared" si="28"/>
        <v>3.5577975284917462E-2</v>
      </c>
      <c r="D498" s="4">
        <f t="shared" si="30"/>
        <v>1.8702173858786533</v>
      </c>
      <c r="E498" s="4">
        <f t="shared" si="31"/>
        <v>2.1491381535549374</v>
      </c>
      <c r="G498" s="4">
        <f t="shared" si="29"/>
        <v>1.0355779752849175</v>
      </c>
    </row>
    <row r="499" spans="1:7" x14ac:dyDescent="0.2">
      <c r="A499" s="4">
        <f>IF('True_Odds_Calculator_2-way'!A500="","",'True_Odds_Calculator_2-way'!A500)</f>
        <v>1.93</v>
      </c>
      <c r="B499" s="4">
        <f>IF('True_Odds_Calculator_2-way'!B500="","",'True_Odds_Calculator_2-way'!B500)</f>
        <v>1.94</v>
      </c>
      <c r="C499" s="4">
        <f t="shared" si="28"/>
        <v>3.3598632551679941E-2</v>
      </c>
      <c r="D499" s="4">
        <f t="shared" si="30"/>
        <v>1.9946726333173512</v>
      </c>
      <c r="E499" s="4">
        <f t="shared" si="31"/>
        <v>2.0053558995233249</v>
      </c>
      <c r="G499" s="4">
        <f t="shared" si="29"/>
        <v>1.0335986325516799</v>
      </c>
    </row>
    <row r="500" spans="1:7" x14ac:dyDescent="0.2">
      <c r="A500" s="4">
        <f>IF('True_Odds_Calculator_2-way'!A501="","",'True_Odds_Calculator_2-way'!A501)</f>
        <v>1.85</v>
      </c>
      <c r="B500" s="4">
        <f>IF('True_Odds_Calculator_2-way'!B501="","",'True_Odds_Calculator_2-way'!B501)</f>
        <v>2.0499999999999998</v>
      </c>
      <c r="C500" s="4">
        <f t="shared" si="28"/>
        <v>2.8345418589321048E-2</v>
      </c>
      <c r="D500" s="4">
        <f t="shared" si="30"/>
        <v>1.8998121477770822</v>
      </c>
      <c r="E500" s="4">
        <f t="shared" si="31"/>
        <v>2.1113430758524703</v>
      </c>
      <c r="G500" s="4">
        <f t="shared" si="29"/>
        <v>1.028345418589321</v>
      </c>
    </row>
    <row r="501" spans="1:7" x14ac:dyDescent="0.2">
      <c r="A501" s="4">
        <f>IF('True_Odds_Calculator_2-way'!A502="","",'True_Odds_Calculator_2-way'!A502)</f>
        <v>2.09</v>
      </c>
      <c r="B501" s="4">
        <f>IF('True_Odds_Calculator_2-way'!B502="","",'True_Odds_Calculator_2-way'!B502)</f>
        <v>1.8</v>
      </c>
      <c r="C501" s="4">
        <f t="shared" si="28"/>
        <v>3.4024455077086735E-2</v>
      </c>
      <c r="D501" s="4">
        <f t="shared" si="30"/>
        <v>2.1670506912442398</v>
      </c>
      <c r="E501" s="4">
        <f t="shared" si="31"/>
        <v>1.8568608094768018</v>
      </c>
      <c r="G501" s="4">
        <f t="shared" si="29"/>
        <v>1.0340244550770867</v>
      </c>
    </row>
    <row r="502" spans="1:7" x14ac:dyDescent="0.2">
      <c r="A502" s="4">
        <f>IF('True_Odds_Calculator_2-way'!A503="","",'True_Odds_Calculator_2-way'!A503)</f>
        <v>2.46</v>
      </c>
      <c r="B502" s="4">
        <f>IF('True_Odds_Calculator_2-way'!B503="","",'True_Odds_Calculator_2-way'!B503)</f>
        <v>1.6</v>
      </c>
      <c r="C502" s="4">
        <f t="shared" si="28"/>
        <v>3.1504065040650397E-2</v>
      </c>
      <c r="D502" s="4">
        <f t="shared" si="30"/>
        <v>2.5591677503250976</v>
      </c>
      <c r="E502" s="4">
        <f t="shared" si="31"/>
        <v>1.6413678065054211</v>
      </c>
      <c r="G502" s="4">
        <f t="shared" si="29"/>
        <v>1.0315040650406504</v>
      </c>
    </row>
    <row r="503" spans="1:7" x14ac:dyDescent="0.2">
      <c r="A503" s="4">
        <f>IF('True_Odds_Calculator_2-way'!A504="","",'True_Odds_Calculator_2-way'!A504)</f>
        <v>2.11</v>
      </c>
      <c r="B503" s="4">
        <f>IF('True_Odds_Calculator_2-way'!B504="","",'True_Odds_Calculator_2-way'!B504)</f>
        <v>1.79</v>
      </c>
      <c r="C503" s="4">
        <f t="shared" si="28"/>
        <v>3.2592867166194583E-2</v>
      </c>
      <c r="D503" s="4">
        <f t="shared" si="30"/>
        <v>2.1851369724319478</v>
      </c>
      <c r="E503" s="4">
        <f t="shared" si="31"/>
        <v>1.8437843247333352</v>
      </c>
      <c r="G503" s="4">
        <f t="shared" si="29"/>
        <v>1.0325928671661946</v>
      </c>
    </row>
    <row r="504" spans="1:7" x14ac:dyDescent="0.2">
      <c r="A504" s="4">
        <f>IF('True_Odds_Calculator_2-way'!A505="","",'True_Odds_Calculator_2-way'!A505)</f>
        <v>2.57</v>
      </c>
      <c r="B504" s="4">
        <f>IF('True_Odds_Calculator_2-way'!B505="","",'True_Odds_Calculator_2-way'!B505)</f>
        <v>1.55</v>
      </c>
      <c r="C504" s="4">
        <f t="shared" si="28"/>
        <v>3.4266348688339443E-2</v>
      </c>
      <c r="D504" s="4">
        <f t="shared" si="30"/>
        <v>2.6883752319892018</v>
      </c>
      <c r="E504" s="4">
        <f t="shared" si="31"/>
        <v>1.5922854002198461</v>
      </c>
      <c r="G504" s="4">
        <f t="shared" si="29"/>
        <v>1.0342663486883394</v>
      </c>
    </row>
    <row r="505" spans="1:7" x14ac:dyDescent="0.2">
      <c r="A505" s="4">
        <f>IF('True_Odds_Calculator_2-way'!A506="","",'True_Odds_Calculator_2-way'!A506)</f>
        <v>2.0099999999999998</v>
      </c>
      <c r="B505" s="4">
        <f>IF('True_Odds_Calculator_2-way'!B506="","",'True_Odds_Calculator_2-way'!B506)</f>
        <v>1.88</v>
      </c>
      <c r="C505" s="4">
        <f t="shared" si="28"/>
        <v>2.9427331427966497E-2</v>
      </c>
      <c r="D505" s="4">
        <f t="shared" si="30"/>
        <v>2.0712563034422273</v>
      </c>
      <c r="E505" s="4">
        <f t="shared" si="31"/>
        <v>1.9334834220221038</v>
      </c>
      <c r="G505" s="4">
        <f t="shared" si="29"/>
        <v>1.0294273314279665</v>
      </c>
    </row>
    <row r="506" spans="1:7" x14ac:dyDescent="0.2">
      <c r="A506" s="4">
        <f>IF('True_Odds_Calculator_2-way'!A507="","",'True_Odds_Calculator_2-way'!A507)</f>
        <v>2.27</v>
      </c>
      <c r="B506" s="4">
        <f>IF('True_Odds_Calculator_2-way'!B507="","",'True_Odds_Calculator_2-way'!B507)</f>
        <v>1.68</v>
      </c>
      <c r="C506" s="4">
        <f t="shared" si="28"/>
        <v>3.5766729599328695E-2</v>
      </c>
      <c r="D506" s="4">
        <f t="shared" si="30"/>
        <v>2.3660503784588656</v>
      </c>
      <c r="E506" s="4">
        <f t="shared" si="31"/>
        <v>1.7320374239258789</v>
      </c>
      <c r="G506" s="4">
        <f t="shared" si="29"/>
        <v>1.0357667295993287</v>
      </c>
    </row>
    <row r="507" spans="1:7" x14ac:dyDescent="0.2">
      <c r="A507" s="4">
        <f>IF('True_Odds_Calculator_2-way'!A508="","",'True_Odds_Calculator_2-way'!A508)</f>
        <v>2.16</v>
      </c>
      <c r="B507" s="4">
        <f>IF('True_Odds_Calculator_2-way'!B508="","",'True_Odds_Calculator_2-way'!B508)</f>
        <v>1.72</v>
      </c>
      <c r="C507" s="4">
        <f t="shared" si="28"/>
        <v>4.4358311800172245E-2</v>
      </c>
      <c r="D507" s="4">
        <f t="shared" si="30"/>
        <v>2.2686858817782118</v>
      </c>
      <c r="E507" s="4">
        <f t="shared" si="31"/>
        <v>1.7882171736619177</v>
      </c>
      <c r="G507" s="4">
        <f t="shared" si="29"/>
        <v>1.0443583118001722</v>
      </c>
    </row>
    <row r="508" spans="1:7" x14ac:dyDescent="0.2">
      <c r="A508" s="4">
        <f>IF('True_Odds_Calculator_2-way'!A509="","",'True_Odds_Calculator_2-way'!A509)</f>
        <v>2.06</v>
      </c>
      <c r="B508" s="4">
        <f>IF('True_Odds_Calculator_2-way'!B509="","",'True_Odds_Calculator_2-way'!B509)</f>
        <v>1.81</v>
      </c>
      <c r="C508" s="4">
        <f t="shared" si="28"/>
        <v>3.7923081049187513E-2</v>
      </c>
      <c r="D508" s="4">
        <f t="shared" si="30"/>
        <v>2.1437359857413907</v>
      </c>
      <c r="E508" s="4">
        <f t="shared" si="31"/>
        <v>1.8743276529432467</v>
      </c>
      <c r="G508" s="4">
        <f t="shared" si="29"/>
        <v>1.0379230810491875</v>
      </c>
    </row>
    <row r="509" spans="1:7" x14ac:dyDescent="0.2">
      <c r="A509" s="4">
        <f>IF('True_Odds_Calculator_2-way'!A510="","",'True_Odds_Calculator_2-way'!A510)</f>
        <v>1.81</v>
      </c>
      <c r="B509" s="4">
        <f>IF('True_Odds_Calculator_2-way'!B510="","",'True_Odds_Calculator_2-way'!B510)</f>
        <v>2.1</v>
      </c>
      <c r="C509" s="4">
        <f t="shared" si="28"/>
        <v>2.8676664035780064E-2</v>
      </c>
      <c r="D509" s="4">
        <f t="shared" si="30"/>
        <v>1.858225372769494</v>
      </c>
      <c r="E509" s="4">
        <f t="shared" si="31"/>
        <v>2.1651951011107946</v>
      </c>
      <c r="G509" s="4">
        <f t="shared" si="29"/>
        <v>1.0286766640357801</v>
      </c>
    </row>
    <row r="510" spans="1:7" x14ac:dyDescent="0.2">
      <c r="A510" s="4">
        <f>IF('True_Odds_Calculator_2-way'!A511="","",'True_Odds_Calculator_2-way'!A511)</f>
        <v>2.06</v>
      </c>
      <c r="B510" s="4">
        <f>IF('True_Odds_Calculator_2-way'!B511="","",'True_Odds_Calculator_2-way'!B511)</f>
        <v>1.85</v>
      </c>
      <c r="C510" s="4">
        <f t="shared" si="28"/>
        <v>2.5977433744424072E-2</v>
      </c>
      <c r="D510" s="4">
        <f t="shared" si="30"/>
        <v>2.1166342682588173</v>
      </c>
      <c r="E510" s="4">
        <f t="shared" si="31"/>
        <v>1.8955483710519774</v>
      </c>
      <c r="G510" s="4">
        <f t="shared" si="29"/>
        <v>1.0259774337444241</v>
      </c>
    </row>
    <row r="511" spans="1:7" x14ac:dyDescent="0.2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str">
        <f t="shared" si="28"/>
        <v/>
      </c>
      <c r="D511" s="4" t="str">
        <f t="shared" si="30"/>
        <v/>
      </c>
      <c r="E511" s="4" t="str">
        <f t="shared" si="31"/>
        <v/>
      </c>
      <c r="G511" s="4" t="str">
        <f t="shared" si="29"/>
        <v/>
      </c>
    </row>
    <row r="512" spans="1:7" x14ac:dyDescent="0.2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str">
        <f t="shared" si="28"/>
        <v/>
      </c>
      <c r="D512" s="4" t="str">
        <f t="shared" si="30"/>
        <v/>
      </c>
      <c r="E512" s="4" t="str">
        <f t="shared" si="31"/>
        <v/>
      </c>
      <c r="G512" s="4" t="str">
        <f t="shared" si="29"/>
        <v/>
      </c>
    </row>
    <row r="513" spans="1:7" x14ac:dyDescent="0.2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str">
        <f t="shared" si="28"/>
        <v/>
      </c>
      <c r="D513" s="4" t="str">
        <f t="shared" si="30"/>
        <v/>
      </c>
      <c r="E513" s="4" t="str">
        <f t="shared" si="31"/>
        <v/>
      </c>
      <c r="G513" s="4" t="str">
        <f t="shared" si="29"/>
        <v/>
      </c>
    </row>
    <row r="514" spans="1:7" x14ac:dyDescent="0.2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str">
        <f t="shared" ref="C514:C577" si="32">IF(A514="","",((1/A514)+(1/B514))-1)</f>
        <v/>
      </c>
      <c r="D514" s="4" t="str">
        <f t="shared" si="30"/>
        <v/>
      </c>
      <c r="E514" s="4" t="str">
        <f t="shared" si="31"/>
        <v/>
      </c>
      <c r="G514" s="4" t="str">
        <f t="shared" ref="G514:G577" si="33">IF(A514="","",C514+1)</f>
        <v/>
      </c>
    </row>
    <row r="515" spans="1:7" x14ac:dyDescent="0.2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str">
        <f t="shared" si="32"/>
        <v/>
      </c>
      <c r="D515" s="4" t="str">
        <f t="shared" ref="D515:D578" si="34">IF(A515="","",(2*A515)/(2-($C515*A515)))</f>
        <v/>
      </c>
      <c r="E515" s="4" t="str">
        <f t="shared" ref="E515:E578" si="35">IF(B515="","",(2*B515)/(2-($C515*B515)))</f>
        <v/>
      </c>
      <c r="G515" s="4" t="str">
        <f t="shared" si="33"/>
        <v/>
      </c>
    </row>
    <row r="516" spans="1:7" x14ac:dyDescent="0.2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str">
        <f t="shared" si="32"/>
        <v/>
      </c>
      <c r="D516" s="4" t="str">
        <f t="shared" si="34"/>
        <v/>
      </c>
      <c r="E516" s="4" t="str">
        <f t="shared" si="35"/>
        <v/>
      </c>
      <c r="G516" s="4" t="str">
        <f t="shared" si="33"/>
        <v/>
      </c>
    </row>
    <row r="517" spans="1:7" x14ac:dyDescent="0.2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str">
        <f t="shared" si="32"/>
        <v/>
      </c>
      <c r="D517" s="4" t="str">
        <f t="shared" si="34"/>
        <v/>
      </c>
      <c r="E517" s="4" t="str">
        <f t="shared" si="35"/>
        <v/>
      </c>
      <c r="G517" s="4" t="str">
        <f t="shared" si="33"/>
        <v/>
      </c>
    </row>
    <row r="518" spans="1:7" x14ac:dyDescent="0.2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str">
        <f t="shared" si="32"/>
        <v/>
      </c>
      <c r="D518" s="4" t="str">
        <f t="shared" si="34"/>
        <v/>
      </c>
      <c r="E518" s="4" t="str">
        <f t="shared" si="35"/>
        <v/>
      </c>
      <c r="G518" s="4" t="str">
        <f t="shared" si="33"/>
        <v/>
      </c>
    </row>
    <row r="519" spans="1:7" x14ac:dyDescent="0.2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str">
        <f t="shared" si="32"/>
        <v/>
      </c>
      <c r="D519" s="4" t="str">
        <f t="shared" si="34"/>
        <v/>
      </c>
      <c r="E519" s="4" t="str">
        <f t="shared" si="35"/>
        <v/>
      </c>
      <c r="G519" s="4" t="str">
        <f t="shared" si="33"/>
        <v/>
      </c>
    </row>
    <row r="520" spans="1:7" x14ac:dyDescent="0.2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str">
        <f t="shared" si="32"/>
        <v/>
      </c>
      <c r="D520" s="4" t="str">
        <f t="shared" si="34"/>
        <v/>
      </c>
      <c r="E520" s="4" t="str">
        <f t="shared" si="35"/>
        <v/>
      </c>
      <c r="G520" s="4" t="str">
        <f t="shared" si="33"/>
        <v/>
      </c>
    </row>
    <row r="521" spans="1:7" x14ac:dyDescent="0.2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str">
        <f t="shared" si="32"/>
        <v/>
      </c>
      <c r="D521" s="4" t="str">
        <f t="shared" si="34"/>
        <v/>
      </c>
      <c r="E521" s="4" t="str">
        <f t="shared" si="35"/>
        <v/>
      </c>
      <c r="G521" s="4" t="str">
        <f t="shared" si="33"/>
        <v/>
      </c>
    </row>
    <row r="522" spans="1:7" x14ac:dyDescent="0.2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str">
        <f t="shared" si="32"/>
        <v/>
      </c>
      <c r="D522" s="4" t="str">
        <f t="shared" si="34"/>
        <v/>
      </c>
      <c r="E522" s="4" t="str">
        <f t="shared" si="35"/>
        <v/>
      </c>
      <c r="G522" s="4" t="str">
        <f t="shared" si="33"/>
        <v/>
      </c>
    </row>
    <row r="523" spans="1:7" x14ac:dyDescent="0.2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str">
        <f t="shared" si="32"/>
        <v/>
      </c>
      <c r="D523" s="4" t="str">
        <f t="shared" si="34"/>
        <v/>
      </c>
      <c r="E523" s="4" t="str">
        <f t="shared" si="35"/>
        <v/>
      </c>
      <c r="G523" s="4" t="str">
        <f t="shared" si="33"/>
        <v/>
      </c>
    </row>
    <row r="524" spans="1:7" x14ac:dyDescent="0.2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str">
        <f t="shared" si="32"/>
        <v/>
      </c>
      <c r="D524" s="4" t="str">
        <f t="shared" si="34"/>
        <v/>
      </c>
      <c r="E524" s="4" t="str">
        <f t="shared" si="35"/>
        <v/>
      </c>
      <c r="G524" s="4" t="str">
        <f t="shared" si="33"/>
        <v/>
      </c>
    </row>
    <row r="525" spans="1:7" x14ac:dyDescent="0.2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str">
        <f t="shared" si="32"/>
        <v/>
      </c>
      <c r="D525" s="4" t="str">
        <f t="shared" si="34"/>
        <v/>
      </c>
      <c r="E525" s="4" t="str">
        <f t="shared" si="35"/>
        <v/>
      </c>
      <c r="G525" s="4" t="str">
        <f t="shared" si="33"/>
        <v/>
      </c>
    </row>
    <row r="526" spans="1:7" x14ac:dyDescent="0.2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str">
        <f t="shared" si="32"/>
        <v/>
      </c>
      <c r="D526" s="4" t="str">
        <f t="shared" si="34"/>
        <v/>
      </c>
      <c r="E526" s="4" t="str">
        <f t="shared" si="35"/>
        <v/>
      </c>
      <c r="G526" s="4" t="str">
        <f t="shared" si="33"/>
        <v/>
      </c>
    </row>
    <row r="527" spans="1:7" x14ac:dyDescent="0.2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str">
        <f t="shared" si="32"/>
        <v/>
      </c>
      <c r="D527" s="4" t="str">
        <f t="shared" si="34"/>
        <v/>
      </c>
      <c r="E527" s="4" t="str">
        <f t="shared" si="35"/>
        <v/>
      </c>
      <c r="G527" s="4" t="str">
        <f t="shared" si="33"/>
        <v/>
      </c>
    </row>
    <row r="528" spans="1:7" x14ac:dyDescent="0.2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str">
        <f t="shared" si="32"/>
        <v/>
      </c>
      <c r="D528" s="4" t="str">
        <f t="shared" si="34"/>
        <v/>
      </c>
      <c r="E528" s="4" t="str">
        <f t="shared" si="35"/>
        <v/>
      </c>
      <c r="G528" s="4" t="str">
        <f t="shared" si="33"/>
        <v/>
      </c>
    </row>
    <row r="529" spans="1:7" x14ac:dyDescent="0.2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str">
        <f t="shared" si="32"/>
        <v/>
      </c>
      <c r="D529" s="4" t="str">
        <f t="shared" si="34"/>
        <v/>
      </c>
      <c r="E529" s="4" t="str">
        <f t="shared" si="35"/>
        <v/>
      </c>
      <c r="G529" s="4" t="str">
        <f t="shared" si="33"/>
        <v/>
      </c>
    </row>
    <row r="530" spans="1:7" x14ac:dyDescent="0.2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str">
        <f t="shared" si="32"/>
        <v/>
      </c>
      <c r="D530" s="4" t="str">
        <f t="shared" si="34"/>
        <v/>
      </c>
      <c r="E530" s="4" t="str">
        <f t="shared" si="35"/>
        <v/>
      </c>
      <c r="G530" s="4" t="str">
        <f t="shared" si="33"/>
        <v/>
      </c>
    </row>
    <row r="531" spans="1:7" x14ac:dyDescent="0.2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str">
        <f t="shared" si="32"/>
        <v/>
      </c>
      <c r="D531" s="4" t="str">
        <f t="shared" si="34"/>
        <v/>
      </c>
      <c r="E531" s="4" t="str">
        <f t="shared" si="35"/>
        <v/>
      </c>
      <c r="G531" s="4" t="str">
        <f t="shared" si="33"/>
        <v/>
      </c>
    </row>
    <row r="532" spans="1:7" x14ac:dyDescent="0.2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str">
        <f t="shared" si="32"/>
        <v/>
      </c>
      <c r="D532" s="4" t="str">
        <f t="shared" si="34"/>
        <v/>
      </c>
      <c r="E532" s="4" t="str">
        <f t="shared" si="35"/>
        <v/>
      </c>
      <c r="G532" s="4" t="str">
        <f t="shared" si="33"/>
        <v/>
      </c>
    </row>
    <row r="533" spans="1:7" x14ac:dyDescent="0.2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str">
        <f t="shared" si="32"/>
        <v/>
      </c>
      <c r="D533" s="4" t="str">
        <f t="shared" si="34"/>
        <v/>
      </c>
      <c r="E533" s="4" t="str">
        <f t="shared" si="35"/>
        <v/>
      </c>
      <c r="G533" s="4" t="str">
        <f t="shared" si="33"/>
        <v/>
      </c>
    </row>
    <row r="534" spans="1:7" x14ac:dyDescent="0.2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str">
        <f t="shared" si="32"/>
        <v/>
      </c>
      <c r="D534" s="4" t="str">
        <f t="shared" si="34"/>
        <v/>
      </c>
      <c r="E534" s="4" t="str">
        <f t="shared" si="35"/>
        <v/>
      </c>
      <c r="G534" s="4" t="str">
        <f t="shared" si="33"/>
        <v/>
      </c>
    </row>
    <row r="535" spans="1:7" x14ac:dyDescent="0.2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str">
        <f t="shared" si="32"/>
        <v/>
      </c>
      <c r="D535" s="4" t="str">
        <f t="shared" si="34"/>
        <v/>
      </c>
      <c r="E535" s="4" t="str">
        <f t="shared" si="35"/>
        <v/>
      </c>
      <c r="G535" s="4" t="str">
        <f t="shared" si="33"/>
        <v/>
      </c>
    </row>
    <row r="536" spans="1:7" x14ac:dyDescent="0.2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str">
        <f t="shared" si="32"/>
        <v/>
      </c>
      <c r="D536" s="4" t="str">
        <f t="shared" si="34"/>
        <v/>
      </c>
      <c r="E536" s="4" t="str">
        <f t="shared" si="35"/>
        <v/>
      </c>
      <c r="G536" s="4" t="str">
        <f t="shared" si="33"/>
        <v/>
      </c>
    </row>
    <row r="537" spans="1:7" x14ac:dyDescent="0.2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str">
        <f t="shared" si="32"/>
        <v/>
      </c>
      <c r="D537" s="4" t="str">
        <f t="shared" si="34"/>
        <v/>
      </c>
      <c r="E537" s="4" t="str">
        <f t="shared" si="35"/>
        <v/>
      </c>
      <c r="G537" s="4" t="str">
        <f t="shared" si="33"/>
        <v/>
      </c>
    </row>
    <row r="538" spans="1:7" x14ac:dyDescent="0.2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str">
        <f t="shared" si="32"/>
        <v/>
      </c>
      <c r="D538" s="4" t="str">
        <f t="shared" si="34"/>
        <v/>
      </c>
      <c r="E538" s="4" t="str">
        <f t="shared" si="35"/>
        <v/>
      </c>
      <c r="G538" s="4" t="str">
        <f t="shared" si="33"/>
        <v/>
      </c>
    </row>
    <row r="539" spans="1:7" x14ac:dyDescent="0.2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str">
        <f t="shared" si="32"/>
        <v/>
      </c>
      <c r="D539" s="4" t="str">
        <f t="shared" si="34"/>
        <v/>
      </c>
      <c r="E539" s="4" t="str">
        <f t="shared" si="35"/>
        <v/>
      </c>
      <c r="G539" s="4" t="str">
        <f t="shared" si="33"/>
        <v/>
      </c>
    </row>
    <row r="540" spans="1:7" x14ac:dyDescent="0.2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str">
        <f t="shared" si="32"/>
        <v/>
      </c>
      <c r="D540" s="4" t="str">
        <f t="shared" si="34"/>
        <v/>
      </c>
      <c r="E540" s="4" t="str">
        <f t="shared" si="35"/>
        <v/>
      </c>
      <c r="G540" s="4" t="str">
        <f t="shared" si="33"/>
        <v/>
      </c>
    </row>
    <row r="541" spans="1:7" x14ac:dyDescent="0.2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str">
        <f t="shared" si="32"/>
        <v/>
      </c>
      <c r="D541" s="4" t="str">
        <f t="shared" si="34"/>
        <v/>
      </c>
      <c r="E541" s="4" t="str">
        <f t="shared" si="35"/>
        <v/>
      </c>
      <c r="G541" s="4" t="str">
        <f t="shared" si="33"/>
        <v/>
      </c>
    </row>
    <row r="542" spans="1:7" x14ac:dyDescent="0.2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str">
        <f t="shared" si="32"/>
        <v/>
      </c>
      <c r="D542" s="4" t="str">
        <f t="shared" si="34"/>
        <v/>
      </c>
      <c r="E542" s="4" t="str">
        <f t="shared" si="35"/>
        <v/>
      </c>
      <c r="G542" s="4" t="str">
        <f t="shared" si="33"/>
        <v/>
      </c>
    </row>
    <row r="543" spans="1:7" x14ac:dyDescent="0.2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str">
        <f t="shared" si="32"/>
        <v/>
      </c>
      <c r="D543" s="4" t="str">
        <f t="shared" si="34"/>
        <v/>
      </c>
      <c r="E543" s="4" t="str">
        <f t="shared" si="35"/>
        <v/>
      </c>
      <c r="G543" s="4" t="str">
        <f t="shared" si="33"/>
        <v/>
      </c>
    </row>
    <row r="544" spans="1:7" x14ac:dyDescent="0.2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str">
        <f t="shared" si="32"/>
        <v/>
      </c>
      <c r="D544" s="4" t="str">
        <f t="shared" si="34"/>
        <v/>
      </c>
      <c r="E544" s="4" t="str">
        <f t="shared" si="35"/>
        <v/>
      </c>
      <c r="G544" s="4" t="str">
        <f t="shared" si="33"/>
        <v/>
      </c>
    </row>
    <row r="545" spans="1:7" x14ac:dyDescent="0.2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str">
        <f t="shared" si="32"/>
        <v/>
      </c>
      <c r="D545" s="4" t="str">
        <f t="shared" si="34"/>
        <v/>
      </c>
      <c r="E545" s="4" t="str">
        <f t="shared" si="35"/>
        <v/>
      </c>
      <c r="G545" s="4" t="str">
        <f t="shared" si="33"/>
        <v/>
      </c>
    </row>
    <row r="546" spans="1:7" x14ac:dyDescent="0.2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str">
        <f t="shared" si="32"/>
        <v/>
      </c>
      <c r="D546" s="4" t="str">
        <f t="shared" si="34"/>
        <v/>
      </c>
      <c r="E546" s="4" t="str">
        <f t="shared" si="35"/>
        <v/>
      </c>
      <c r="G546" s="4" t="str">
        <f t="shared" si="33"/>
        <v/>
      </c>
    </row>
    <row r="547" spans="1:7" x14ac:dyDescent="0.2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str">
        <f t="shared" si="32"/>
        <v/>
      </c>
      <c r="D547" s="4" t="str">
        <f t="shared" si="34"/>
        <v/>
      </c>
      <c r="E547" s="4" t="str">
        <f t="shared" si="35"/>
        <v/>
      </c>
      <c r="G547" s="4" t="str">
        <f t="shared" si="33"/>
        <v/>
      </c>
    </row>
    <row r="548" spans="1:7" x14ac:dyDescent="0.2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str">
        <f t="shared" si="32"/>
        <v/>
      </c>
      <c r="D548" s="4" t="str">
        <f t="shared" si="34"/>
        <v/>
      </c>
      <c r="E548" s="4" t="str">
        <f t="shared" si="35"/>
        <v/>
      </c>
      <c r="G548" s="4" t="str">
        <f t="shared" si="33"/>
        <v/>
      </c>
    </row>
    <row r="549" spans="1:7" x14ac:dyDescent="0.2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str">
        <f t="shared" si="32"/>
        <v/>
      </c>
      <c r="D549" s="4" t="str">
        <f t="shared" si="34"/>
        <v/>
      </c>
      <c r="E549" s="4" t="str">
        <f t="shared" si="35"/>
        <v/>
      </c>
      <c r="G549" s="4" t="str">
        <f t="shared" si="33"/>
        <v/>
      </c>
    </row>
    <row r="550" spans="1:7" x14ac:dyDescent="0.2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str">
        <f t="shared" si="32"/>
        <v/>
      </c>
      <c r="D550" s="4" t="str">
        <f t="shared" si="34"/>
        <v/>
      </c>
      <c r="E550" s="4" t="str">
        <f t="shared" si="35"/>
        <v/>
      </c>
      <c r="G550" s="4" t="str">
        <f t="shared" si="33"/>
        <v/>
      </c>
    </row>
    <row r="551" spans="1:7" x14ac:dyDescent="0.2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str">
        <f t="shared" si="32"/>
        <v/>
      </c>
      <c r="D551" s="4" t="str">
        <f t="shared" si="34"/>
        <v/>
      </c>
      <c r="E551" s="4" t="str">
        <f t="shared" si="35"/>
        <v/>
      </c>
      <c r="G551" s="4" t="str">
        <f t="shared" si="33"/>
        <v/>
      </c>
    </row>
    <row r="552" spans="1:7" x14ac:dyDescent="0.2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str">
        <f t="shared" si="32"/>
        <v/>
      </c>
      <c r="D552" s="4" t="str">
        <f t="shared" si="34"/>
        <v/>
      </c>
      <c r="E552" s="4" t="str">
        <f t="shared" si="35"/>
        <v/>
      </c>
      <c r="G552" s="4" t="str">
        <f t="shared" si="33"/>
        <v/>
      </c>
    </row>
    <row r="553" spans="1:7" x14ac:dyDescent="0.2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str">
        <f t="shared" si="32"/>
        <v/>
      </c>
      <c r="D553" s="4" t="str">
        <f t="shared" si="34"/>
        <v/>
      </c>
      <c r="E553" s="4" t="str">
        <f t="shared" si="35"/>
        <v/>
      </c>
      <c r="G553" s="4" t="str">
        <f t="shared" si="33"/>
        <v/>
      </c>
    </row>
    <row r="554" spans="1:7" x14ac:dyDescent="0.2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str">
        <f t="shared" si="32"/>
        <v/>
      </c>
      <c r="D554" s="4" t="str">
        <f t="shared" si="34"/>
        <v/>
      </c>
      <c r="E554" s="4" t="str">
        <f t="shared" si="35"/>
        <v/>
      </c>
      <c r="G554" s="4" t="str">
        <f t="shared" si="33"/>
        <v/>
      </c>
    </row>
    <row r="555" spans="1:7" x14ac:dyDescent="0.2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str">
        <f t="shared" si="32"/>
        <v/>
      </c>
      <c r="D555" s="4" t="str">
        <f t="shared" si="34"/>
        <v/>
      </c>
      <c r="E555" s="4" t="str">
        <f t="shared" si="35"/>
        <v/>
      </c>
      <c r="G555" s="4" t="str">
        <f t="shared" si="33"/>
        <v/>
      </c>
    </row>
    <row r="556" spans="1:7" x14ac:dyDescent="0.2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str">
        <f t="shared" si="32"/>
        <v/>
      </c>
      <c r="D556" s="4" t="str">
        <f t="shared" si="34"/>
        <v/>
      </c>
      <c r="E556" s="4" t="str">
        <f t="shared" si="35"/>
        <v/>
      </c>
      <c r="G556" s="4" t="str">
        <f t="shared" si="33"/>
        <v/>
      </c>
    </row>
    <row r="557" spans="1:7" x14ac:dyDescent="0.2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str">
        <f t="shared" si="32"/>
        <v/>
      </c>
      <c r="D557" s="4" t="str">
        <f t="shared" si="34"/>
        <v/>
      </c>
      <c r="E557" s="4" t="str">
        <f t="shared" si="35"/>
        <v/>
      </c>
      <c r="G557" s="4" t="str">
        <f t="shared" si="33"/>
        <v/>
      </c>
    </row>
    <row r="558" spans="1:7" x14ac:dyDescent="0.2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str">
        <f t="shared" si="32"/>
        <v/>
      </c>
      <c r="D558" s="4" t="str">
        <f t="shared" si="34"/>
        <v/>
      </c>
      <c r="E558" s="4" t="str">
        <f t="shared" si="35"/>
        <v/>
      </c>
      <c r="G558" s="4" t="str">
        <f t="shared" si="33"/>
        <v/>
      </c>
    </row>
    <row r="559" spans="1:7" x14ac:dyDescent="0.2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str">
        <f t="shared" si="32"/>
        <v/>
      </c>
      <c r="D559" s="4" t="str">
        <f t="shared" si="34"/>
        <v/>
      </c>
      <c r="E559" s="4" t="str">
        <f t="shared" si="35"/>
        <v/>
      </c>
      <c r="G559" s="4" t="str">
        <f t="shared" si="33"/>
        <v/>
      </c>
    </row>
    <row r="560" spans="1:7" x14ac:dyDescent="0.2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str">
        <f t="shared" si="32"/>
        <v/>
      </c>
      <c r="D560" s="4" t="str">
        <f t="shared" si="34"/>
        <v/>
      </c>
      <c r="E560" s="4" t="str">
        <f t="shared" si="35"/>
        <v/>
      </c>
      <c r="G560" s="4" t="str">
        <f t="shared" si="33"/>
        <v/>
      </c>
    </row>
    <row r="561" spans="1:7" x14ac:dyDescent="0.2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str">
        <f t="shared" si="32"/>
        <v/>
      </c>
      <c r="D561" s="4" t="str">
        <f t="shared" si="34"/>
        <v/>
      </c>
      <c r="E561" s="4" t="str">
        <f t="shared" si="35"/>
        <v/>
      </c>
      <c r="G561" s="4" t="str">
        <f t="shared" si="33"/>
        <v/>
      </c>
    </row>
    <row r="562" spans="1:7" x14ac:dyDescent="0.2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str">
        <f t="shared" si="32"/>
        <v/>
      </c>
      <c r="D562" s="4" t="str">
        <f t="shared" si="34"/>
        <v/>
      </c>
      <c r="E562" s="4" t="str">
        <f t="shared" si="35"/>
        <v/>
      </c>
      <c r="G562" s="4" t="str">
        <f t="shared" si="33"/>
        <v/>
      </c>
    </row>
    <row r="563" spans="1:7" x14ac:dyDescent="0.2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str">
        <f t="shared" si="32"/>
        <v/>
      </c>
      <c r="D563" s="4" t="str">
        <f t="shared" si="34"/>
        <v/>
      </c>
      <c r="E563" s="4" t="str">
        <f t="shared" si="35"/>
        <v/>
      </c>
      <c r="G563" s="4" t="str">
        <f t="shared" si="33"/>
        <v/>
      </c>
    </row>
    <row r="564" spans="1:7" x14ac:dyDescent="0.2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str">
        <f t="shared" si="32"/>
        <v/>
      </c>
      <c r="D564" s="4" t="str">
        <f t="shared" si="34"/>
        <v/>
      </c>
      <c r="E564" s="4" t="str">
        <f t="shared" si="35"/>
        <v/>
      </c>
      <c r="G564" s="4" t="str">
        <f t="shared" si="33"/>
        <v/>
      </c>
    </row>
    <row r="565" spans="1:7" x14ac:dyDescent="0.2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str">
        <f t="shared" si="32"/>
        <v/>
      </c>
      <c r="D565" s="4" t="str">
        <f t="shared" si="34"/>
        <v/>
      </c>
      <c r="E565" s="4" t="str">
        <f t="shared" si="35"/>
        <v/>
      </c>
      <c r="G565" s="4" t="str">
        <f t="shared" si="33"/>
        <v/>
      </c>
    </row>
    <row r="566" spans="1:7" x14ac:dyDescent="0.2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str">
        <f t="shared" si="32"/>
        <v/>
      </c>
      <c r="D566" s="4" t="str">
        <f t="shared" si="34"/>
        <v/>
      </c>
      <c r="E566" s="4" t="str">
        <f t="shared" si="35"/>
        <v/>
      </c>
      <c r="G566" s="4" t="str">
        <f t="shared" si="33"/>
        <v/>
      </c>
    </row>
    <row r="567" spans="1:7" x14ac:dyDescent="0.2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str">
        <f t="shared" si="32"/>
        <v/>
      </c>
      <c r="D567" s="4" t="str">
        <f t="shared" si="34"/>
        <v/>
      </c>
      <c r="E567" s="4" t="str">
        <f t="shared" si="35"/>
        <v/>
      </c>
      <c r="G567" s="4" t="str">
        <f t="shared" si="33"/>
        <v/>
      </c>
    </row>
    <row r="568" spans="1:7" x14ac:dyDescent="0.2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str">
        <f t="shared" si="32"/>
        <v/>
      </c>
      <c r="D568" s="4" t="str">
        <f t="shared" si="34"/>
        <v/>
      </c>
      <c r="E568" s="4" t="str">
        <f t="shared" si="35"/>
        <v/>
      </c>
      <c r="G568" s="4" t="str">
        <f t="shared" si="33"/>
        <v/>
      </c>
    </row>
    <row r="569" spans="1:7" x14ac:dyDescent="0.2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str">
        <f t="shared" si="32"/>
        <v/>
      </c>
      <c r="D569" s="4" t="str">
        <f t="shared" si="34"/>
        <v/>
      </c>
      <c r="E569" s="4" t="str">
        <f t="shared" si="35"/>
        <v/>
      </c>
      <c r="G569" s="4" t="str">
        <f t="shared" si="33"/>
        <v/>
      </c>
    </row>
    <row r="570" spans="1:7" x14ac:dyDescent="0.2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str">
        <f t="shared" si="32"/>
        <v/>
      </c>
      <c r="D570" s="4" t="str">
        <f t="shared" si="34"/>
        <v/>
      </c>
      <c r="E570" s="4" t="str">
        <f t="shared" si="35"/>
        <v/>
      </c>
      <c r="G570" s="4" t="str">
        <f t="shared" si="33"/>
        <v/>
      </c>
    </row>
    <row r="571" spans="1:7" x14ac:dyDescent="0.2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str">
        <f t="shared" si="32"/>
        <v/>
      </c>
      <c r="D571" s="4" t="str">
        <f t="shared" si="34"/>
        <v/>
      </c>
      <c r="E571" s="4" t="str">
        <f t="shared" si="35"/>
        <v/>
      </c>
      <c r="G571" s="4" t="str">
        <f t="shared" si="33"/>
        <v/>
      </c>
    </row>
    <row r="572" spans="1:7" x14ac:dyDescent="0.2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str">
        <f t="shared" si="32"/>
        <v/>
      </c>
      <c r="D572" s="4" t="str">
        <f t="shared" si="34"/>
        <v/>
      </c>
      <c r="E572" s="4" t="str">
        <f t="shared" si="35"/>
        <v/>
      </c>
      <c r="G572" s="4" t="str">
        <f t="shared" si="33"/>
        <v/>
      </c>
    </row>
    <row r="573" spans="1:7" x14ac:dyDescent="0.2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str">
        <f t="shared" si="32"/>
        <v/>
      </c>
      <c r="D573" s="4" t="str">
        <f t="shared" si="34"/>
        <v/>
      </c>
      <c r="E573" s="4" t="str">
        <f t="shared" si="35"/>
        <v/>
      </c>
      <c r="G573" s="4" t="str">
        <f t="shared" si="33"/>
        <v/>
      </c>
    </row>
    <row r="574" spans="1:7" x14ac:dyDescent="0.2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str">
        <f t="shared" si="32"/>
        <v/>
      </c>
      <c r="D574" s="4" t="str">
        <f t="shared" si="34"/>
        <v/>
      </c>
      <c r="E574" s="4" t="str">
        <f t="shared" si="35"/>
        <v/>
      </c>
      <c r="G574" s="4" t="str">
        <f t="shared" si="33"/>
        <v/>
      </c>
    </row>
    <row r="575" spans="1:7" x14ac:dyDescent="0.2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str">
        <f t="shared" si="32"/>
        <v/>
      </c>
      <c r="D575" s="4" t="str">
        <f t="shared" si="34"/>
        <v/>
      </c>
      <c r="E575" s="4" t="str">
        <f t="shared" si="35"/>
        <v/>
      </c>
      <c r="G575" s="4" t="str">
        <f t="shared" si="33"/>
        <v/>
      </c>
    </row>
    <row r="576" spans="1:7" x14ac:dyDescent="0.2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str">
        <f t="shared" si="32"/>
        <v/>
      </c>
      <c r="D576" s="4" t="str">
        <f t="shared" si="34"/>
        <v/>
      </c>
      <c r="E576" s="4" t="str">
        <f t="shared" si="35"/>
        <v/>
      </c>
      <c r="G576" s="4" t="str">
        <f t="shared" si="33"/>
        <v/>
      </c>
    </row>
    <row r="577" spans="1:7" x14ac:dyDescent="0.2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str">
        <f t="shared" si="32"/>
        <v/>
      </c>
      <c r="D577" s="4" t="str">
        <f t="shared" si="34"/>
        <v/>
      </c>
      <c r="E577" s="4" t="str">
        <f t="shared" si="35"/>
        <v/>
      </c>
      <c r="G577" s="4" t="str">
        <f t="shared" si="33"/>
        <v/>
      </c>
    </row>
    <row r="578" spans="1:7" x14ac:dyDescent="0.2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str">
        <f t="shared" ref="C578:C641" si="36">IF(A578="","",((1/A578)+(1/B578))-1)</f>
        <v/>
      </c>
      <c r="D578" s="4" t="str">
        <f t="shared" si="34"/>
        <v/>
      </c>
      <c r="E578" s="4" t="str">
        <f t="shared" si="35"/>
        <v/>
      </c>
      <c r="G578" s="4" t="str">
        <f t="shared" ref="G578:G641" si="37">IF(A578="","",C578+1)</f>
        <v/>
      </c>
    </row>
    <row r="579" spans="1:7" x14ac:dyDescent="0.2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str">
        <f t="shared" si="36"/>
        <v/>
      </c>
      <c r="D579" s="4" t="str">
        <f t="shared" ref="D579:D642" si="38">IF(A579="","",(2*A579)/(2-($C579*A579)))</f>
        <v/>
      </c>
      <c r="E579" s="4" t="str">
        <f t="shared" ref="E579:E642" si="39">IF(B579="","",(2*B579)/(2-($C579*B579)))</f>
        <v/>
      </c>
      <c r="G579" s="4" t="str">
        <f t="shared" si="37"/>
        <v/>
      </c>
    </row>
    <row r="580" spans="1:7" x14ac:dyDescent="0.2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str">
        <f t="shared" si="36"/>
        <v/>
      </c>
      <c r="D580" s="4" t="str">
        <f t="shared" si="38"/>
        <v/>
      </c>
      <c r="E580" s="4" t="str">
        <f t="shared" si="39"/>
        <v/>
      </c>
      <c r="G580" s="4" t="str">
        <f t="shared" si="37"/>
        <v/>
      </c>
    </row>
    <row r="581" spans="1:7" x14ac:dyDescent="0.2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str">
        <f t="shared" si="36"/>
        <v/>
      </c>
      <c r="D581" s="4" t="str">
        <f t="shared" si="38"/>
        <v/>
      </c>
      <c r="E581" s="4" t="str">
        <f t="shared" si="39"/>
        <v/>
      </c>
      <c r="G581" s="4" t="str">
        <f t="shared" si="37"/>
        <v/>
      </c>
    </row>
    <row r="582" spans="1:7" x14ac:dyDescent="0.2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str">
        <f t="shared" si="36"/>
        <v/>
      </c>
      <c r="D582" s="4" t="str">
        <f t="shared" si="38"/>
        <v/>
      </c>
      <c r="E582" s="4" t="str">
        <f t="shared" si="39"/>
        <v/>
      </c>
      <c r="G582" s="4" t="str">
        <f t="shared" si="37"/>
        <v/>
      </c>
    </row>
    <row r="583" spans="1:7" x14ac:dyDescent="0.2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str">
        <f t="shared" si="36"/>
        <v/>
      </c>
      <c r="D583" s="4" t="str">
        <f t="shared" si="38"/>
        <v/>
      </c>
      <c r="E583" s="4" t="str">
        <f t="shared" si="39"/>
        <v/>
      </c>
      <c r="G583" s="4" t="str">
        <f t="shared" si="37"/>
        <v/>
      </c>
    </row>
    <row r="584" spans="1:7" x14ac:dyDescent="0.2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str">
        <f t="shared" si="36"/>
        <v/>
      </c>
      <c r="D584" s="4" t="str">
        <f t="shared" si="38"/>
        <v/>
      </c>
      <c r="E584" s="4" t="str">
        <f t="shared" si="39"/>
        <v/>
      </c>
      <c r="G584" s="4" t="str">
        <f t="shared" si="37"/>
        <v/>
      </c>
    </row>
    <row r="585" spans="1:7" x14ac:dyDescent="0.2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str">
        <f t="shared" si="36"/>
        <v/>
      </c>
      <c r="D585" s="4" t="str">
        <f t="shared" si="38"/>
        <v/>
      </c>
      <c r="E585" s="4" t="str">
        <f t="shared" si="39"/>
        <v/>
      </c>
      <c r="G585" s="4" t="str">
        <f t="shared" si="37"/>
        <v/>
      </c>
    </row>
    <row r="586" spans="1:7" x14ac:dyDescent="0.2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str">
        <f t="shared" si="36"/>
        <v/>
      </c>
      <c r="D586" s="4" t="str">
        <f t="shared" si="38"/>
        <v/>
      </c>
      <c r="E586" s="4" t="str">
        <f t="shared" si="39"/>
        <v/>
      </c>
      <c r="G586" s="4" t="str">
        <f t="shared" si="37"/>
        <v/>
      </c>
    </row>
    <row r="587" spans="1:7" x14ac:dyDescent="0.2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str">
        <f t="shared" si="36"/>
        <v/>
      </c>
      <c r="D587" s="4" t="str">
        <f t="shared" si="38"/>
        <v/>
      </c>
      <c r="E587" s="4" t="str">
        <f t="shared" si="39"/>
        <v/>
      </c>
      <c r="G587" s="4" t="str">
        <f t="shared" si="37"/>
        <v/>
      </c>
    </row>
    <row r="588" spans="1:7" x14ac:dyDescent="0.2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str">
        <f t="shared" si="36"/>
        <v/>
      </c>
      <c r="D588" s="4" t="str">
        <f t="shared" si="38"/>
        <v/>
      </c>
      <c r="E588" s="4" t="str">
        <f t="shared" si="39"/>
        <v/>
      </c>
      <c r="G588" s="4" t="str">
        <f t="shared" si="37"/>
        <v/>
      </c>
    </row>
    <row r="589" spans="1:7" x14ac:dyDescent="0.2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str">
        <f t="shared" si="36"/>
        <v/>
      </c>
      <c r="D589" s="4" t="str">
        <f t="shared" si="38"/>
        <v/>
      </c>
      <c r="E589" s="4" t="str">
        <f t="shared" si="39"/>
        <v/>
      </c>
      <c r="G589" s="4" t="str">
        <f t="shared" si="37"/>
        <v/>
      </c>
    </row>
    <row r="590" spans="1:7" x14ac:dyDescent="0.2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str">
        <f t="shared" si="36"/>
        <v/>
      </c>
      <c r="D590" s="4" t="str">
        <f t="shared" si="38"/>
        <v/>
      </c>
      <c r="E590" s="4" t="str">
        <f t="shared" si="39"/>
        <v/>
      </c>
      <c r="G590" s="4" t="str">
        <f t="shared" si="37"/>
        <v/>
      </c>
    </row>
    <row r="591" spans="1:7" x14ac:dyDescent="0.2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str">
        <f t="shared" si="36"/>
        <v/>
      </c>
      <c r="D591" s="4" t="str">
        <f t="shared" si="38"/>
        <v/>
      </c>
      <c r="E591" s="4" t="str">
        <f t="shared" si="39"/>
        <v/>
      </c>
      <c r="G591" s="4" t="str">
        <f t="shared" si="37"/>
        <v/>
      </c>
    </row>
    <row r="592" spans="1:7" x14ac:dyDescent="0.2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str">
        <f t="shared" si="36"/>
        <v/>
      </c>
      <c r="D592" s="4" t="str">
        <f t="shared" si="38"/>
        <v/>
      </c>
      <c r="E592" s="4" t="str">
        <f t="shared" si="39"/>
        <v/>
      </c>
      <c r="G592" s="4" t="str">
        <f t="shared" si="37"/>
        <v/>
      </c>
    </row>
    <row r="593" spans="1:7" x14ac:dyDescent="0.2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str">
        <f t="shared" si="36"/>
        <v/>
      </c>
      <c r="D593" s="4" t="str">
        <f t="shared" si="38"/>
        <v/>
      </c>
      <c r="E593" s="4" t="str">
        <f t="shared" si="39"/>
        <v/>
      </c>
      <c r="G593" s="4" t="str">
        <f t="shared" si="37"/>
        <v/>
      </c>
    </row>
    <row r="594" spans="1:7" x14ac:dyDescent="0.2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str">
        <f t="shared" si="36"/>
        <v/>
      </c>
      <c r="D594" s="4" t="str">
        <f t="shared" si="38"/>
        <v/>
      </c>
      <c r="E594" s="4" t="str">
        <f t="shared" si="39"/>
        <v/>
      </c>
      <c r="G594" s="4" t="str">
        <f t="shared" si="37"/>
        <v/>
      </c>
    </row>
    <row r="595" spans="1:7" x14ac:dyDescent="0.2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str">
        <f t="shared" si="36"/>
        <v/>
      </c>
      <c r="D595" s="4" t="str">
        <f t="shared" si="38"/>
        <v/>
      </c>
      <c r="E595" s="4" t="str">
        <f t="shared" si="39"/>
        <v/>
      </c>
      <c r="G595" s="4" t="str">
        <f t="shared" si="37"/>
        <v/>
      </c>
    </row>
    <row r="596" spans="1:7" x14ac:dyDescent="0.2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str">
        <f t="shared" si="36"/>
        <v/>
      </c>
      <c r="D596" s="4" t="str">
        <f t="shared" si="38"/>
        <v/>
      </c>
      <c r="E596" s="4" t="str">
        <f t="shared" si="39"/>
        <v/>
      </c>
      <c r="G596" s="4" t="str">
        <f t="shared" si="37"/>
        <v/>
      </c>
    </row>
    <row r="597" spans="1:7" x14ac:dyDescent="0.2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str">
        <f t="shared" si="36"/>
        <v/>
      </c>
      <c r="D597" s="4" t="str">
        <f t="shared" si="38"/>
        <v/>
      </c>
      <c r="E597" s="4" t="str">
        <f t="shared" si="39"/>
        <v/>
      </c>
      <c r="G597" s="4" t="str">
        <f t="shared" si="37"/>
        <v/>
      </c>
    </row>
    <row r="598" spans="1:7" x14ac:dyDescent="0.2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str">
        <f t="shared" si="36"/>
        <v/>
      </c>
      <c r="D598" s="4" t="str">
        <f t="shared" si="38"/>
        <v/>
      </c>
      <c r="E598" s="4" t="str">
        <f t="shared" si="39"/>
        <v/>
      </c>
      <c r="G598" s="4" t="str">
        <f t="shared" si="37"/>
        <v/>
      </c>
    </row>
    <row r="599" spans="1:7" x14ac:dyDescent="0.2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str">
        <f t="shared" si="36"/>
        <v/>
      </c>
      <c r="D599" s="4" t="str">
        <f t="shared" si="38"/>
        <v/>
      </c>
      <c r="E599" s="4" t="str">
        <f t="shared" si="39"/>
        <v/>
      </c>
      <c r="G599" s="4" t="str">
        <f t="shared" si="37"/>
        <v/>
      </c>
    </row>
    <row r="600" spans="1:7" x14ac:dyDescent="0.2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str">
        <f t="shared" si="36"/>
        <v/>
      </c>
      <c r="D600" s="4" t="str">
        <f t="shared" si="38"/>
        <v/>
      </c>
      <c r="E600" s="4" t="str">
        <f t="shared" si="39"/>
        <v/>
      </c>
      <c r="G600" s="4" t="str">
        <f t="shared" si="37"/>
        <v/>
      </c>
    </row>
    <row r="601" spans="1:7" x14ac:dyDescent="0.2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str">
        <f t="shared" si="36"/>
        <v/>
      </c>
      <c r="D601" s="4" t="str">
        <f t="shared" si="38"/>
        <v/>
      </c>
      <c r="E601" s="4" t="str">
        <f t="shared" si="39"/>
        <v/>
      </c>
      <c r="G601" s="4" t="str">
        <f t="shared" si="37"/>
        <v/>
      </c>
    </row>
    <row r="602" spans="1:7" x14ac:dyDescent="0.2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str">
        <f t="shared" si="36"/>
        <v/>
      </c>
      <c r="D602" s="4" t="str">
        <f t="shared" si="38"/>
        <v/>
      </c>
      <c r="E602" s="4" t="str">
        <f t="shared" si="39"/>
        <v/>
      </c>
      <c r="G602" s="4" t="str">
        <f t="shared" si="37"/>
        <v/>
      </c>
    </row>
    <row r="603" spans="1:7" x14ac:dyDescent="0.2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str">
        <f t="shared" si="36"/>
        <v/>
      </c>
      <c r="D603" s="4" t="str">
        <f t="shared" si="38"/>
        <v/>
      </c>
      <c r="E603" s="4" t="str">
        <f t="shared" si="39"/>
        <v/>
      </c>
      <c r="G603" s="4" t="str">
        <f t="shared" si="37"/>
        <v/>
      </c>
    </row>
    <row r="604" spans="1:7" x14ac:dyDescent="0.2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str">
        <f t="shared" si="36"/>
        <v/>
      </c>
      <c r="D604" s="4" t="str">
        <f t="shared" si="38"/>
        <v/>
      </c>
      <c r="E604" s="4" t="str">
        <f t="shared" si="39"/>
        <v/>
      </c>
      <c r="G604" s="4" t="str">
        <f t="shared" si="37"/>
        <v/>
      </c>
    </row>
    <row r="605" spans="1:7" x14ac:dyDescent="0.2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str">
        <f t="shared" si="36"/>
        <v/>
      </c>
      <c r="D605" s="4" t="str">
        <f t="shared" si="38"/>
        <v/>
      </c>
      <c r="E605" s="4" t="str">
        <f t="shared" si="39"/>
        <v/>
      </c>
      <c r="G605" s="4" t="str">
        <f t="shared" si="37"/>
        <v/>
      </c>
    </row>
    <row r="606" spans="1:7" x14ac:dyDescent="0.2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str">
        <f t="shared" si="36"/>
        <v/>
      </c>
      <c r="D606" s="4" t="str">
        <f t="shared" si="38"/>
        <v/>
      </c>
      <c r="E606" s="4" t="str">
        <f t="shared" si="39"/>
        <v/>
      </c>
      <c r="G606" s="4" t="str">
        <f t="shared" si="37"/>
        <v/>
      </c>
    </row>
    <row r="607" spans="1:7" x14ac:dyDescent="0.2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str">
        <f t="shared" si="36"/>
        <v/>
      </c>
      <c r="D607" s="4" t="str">
        <f t="shared" si="38"/>
        <v/>
      </c>
      <c r="E607" s="4" t="str">
        <f t="shared" si="39"/>
        <v/>
      </c>
      <c r="G607" s="4" t="str">
        <f t="shared" si="37"/>
        <v/>
      </c>
    </row>
    <row r="608" spans="1:7" x14ac:dyDescent="0.2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str">
        <f t="shared" si="36"/>
        <v/>
      </c>
      <c r="D608" s="4" t="str">
        <f t="shared" si="38"/>
        <v/>
      </c>
      <c r="E608" s="4" t="str">
        <f t="shared" si="39"/>
        <v/>
      </c>
      <c r="G608" s="4" t="str">
        <f t="shared" si="37"/>
        <v/>
      </c>
    </row>
    <row r="609" spans="1:7" x14ac:dyDescent="0.2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str">
        <f t="shared" si="36"/>
        <v/>
      </c>
      <c r="D609" s="4" t="str">
        <f t="shared" si="38"/>
        <v/>
      </c>
      <c r="E609" s="4" t="str">
        <f t="shared" si="39"/>
        <v/>
      </c>
      <c r="G609" s="4" t="str">
        <f t="shared" si="37"/>
        <v/>
      </c>
    </row>
    <row r="610" spans="1:7" x14ac:dyDescent="0.2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str">
        <f t="shared" si="36"/>
        <v/>
      </c>
      <c r="D610" s="4" t="str">
        <f t="shared" si="38"/>
        <v/>
      </c>
      <c r="E610" s="4" t="str">
        <f t="shared" si="39"/>
        <v/>
      </c>
      <c r="G610" s="4" t="str">
        <f t="shared" si="37"/>
        <v/>
      </c>
    </row>
    <row r="611" spans="1:7" x14ac:dyDescent="0.2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str">
        <f t="shared" si="36"/>
        <v/>
      </c>
      <c r="D611" s="4" t="str">
        <f t="shared" si="38"/>
        <v/>
      </c>
      <c r="E611" s="4" t="str">
        <f t="shared" si="39"/>
        <v/>
      </c>
      <c r="G611" s="4" t="str">
        <f t="shared" si="37"/>
        <v/>
      </c>
    </row>
    <row r="612" spans="1:7" x14ac:dyDescent="0.2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str">
        <f t="shared" si="36"/>
        <v/>
      </c>
      <c r="D612" s="4" t="str">
        <f t="shared" si="38"/>
        <v/>
      </c>
      <c r="E612" s="4" t="str">
        <f t="shared" si="39"/>
        <v/>
      </c>
      <c r="G612" s="4" t="str">
        <f t="shared" si="37"/>
        <v/>
      </c>
    </row>
    <row r="613" spans="1:7" x14ac:dyDescent="0.2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str">
        <f t="shared" si="36"/>
        <v/>
      </c>
      <c r="D613" s="4" t="str">
        <f t="shared" si="38"/>
        <v/>
      </c>
      <c r="E613" s="4" t="str">
        <f t="shared" si="39"/>
        <v/>
      </c>
      <c r="G613" s="4" t="str">
        <f t="shared" si="37"/>
        <v/>
      </c>
    </row>
    <row r="614" spans="1:7" x14ac:dyDescent="0.2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str">
        <f t="shared" si="36"/>
        <v/>
      </c>
      <c r="D614" s="4" t="str">
        <f t="shared" si="38"/>
        <v/>
      </c>
      <c r="E614" s="4" t="str">
        <f t="shared" si="39"/>
        <v/>
      </c>
      <c r="G614" s="4" t="str">
        <f t="shared" si="37"/>
        <v/>
      </c>
    </row>
    <row r="615" spans="1:7" x14ac:dyDescent="0.2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str">
        <f t="shared" si="36"/>
        <v/>
      </c>
      <c r="D615" s="4" t="str">
        <f t="shared" si="38"/>
        <v/>
      </c>
      <c r="E615" s="4" t="str">
        <f t="shared" si="39"/>
        <v/>
      </c>
      <c r="G615" s="4" t="str">
        <f t="shared" si="37"/>
        <v/>
      </c>
    </row>
    <row r="616" spans="1:7" x14ac:dyDescent="0.2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str">
        <f t="shared" si="36"/>
        <v/>
      </c>
      <c r="D616" s="4" t="str">
        <f t="shared" si="38"/>
        <v/>
      </c>
      <c r="E616" s="4" t="str">
        <f t="shared" si="39"/>
        <v/>
      </c>
      <c r="G616" s="4" t="str">
        <f t="shared" si="37"/>
        <v/>
      </c>
    </row>
    <row r="617" spans="1:7" x14ac:dyDescent="0.2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str">
        <f t="shared" si="36"/>
        <v/>
      </c>
      <c r="D617" s="4" t="str">
        <f t="shared" si="38"/>
        <v/>
      </c>
      <c r="E617" s="4" t="str">
        <f t="shared" si="39"/>
        <v/>
      </c>
      <c r="G617" s="4" t="str">
        <f t="shared" si="37"/>
        <v/>
      </c>
    </row>
    <row r="618" spans="1:7" x14ac:dyDescent="0.2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str">
        <f t="shared" si="36"/>
        <v/>
      </c>
      <c r="D618" s="4" t="str">
        <f t="shared" si="38"/>
        <v/>
      </c>
      <c r="E618" s="4" t="str">
        <f t="shared" si="39"/>
        <v/>
      </c>
      <c r="G618" s="4" t="str">
        <f t="shared" si="37"/>
        <v/>
      </c>
    </row>
    <row r="619" spans="1:7" x14ac:dyDescent="0.2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str">
        <f t="shared" si="36"/>
        <v/>
      </c>
      <c r="D619" s="4" t="str">
        <f t="shared" si="38"/>
        <v/>
      </c>
      <c r="E619" s="4" t="str">
        <f t="shared" si="39"/>
        <v/>
      </c>
      <c r="G619" s="4" t="str">
        <f t="shared" si="37"/>
        <v/>
      </c>
    </row>
    <row r="620" spans="1:7" x14ac:dyDescent="0.2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str">
        <f t="shared" si="36"/>
        <v/>
      </c>
      <c r="D620" s="4" t="str">
        <f t="shared" si="38"/>
        <v/>
      </c>
      <c r="E620" s="4" t="str">
        <f t="shared" si="39"/>
        <v/>
      </c>
      <c r="G620" s="4" t="str">
        <f t="shared" si="37"/>
        <v/>
      </c>
    </row>
    <row r="621" spans="1:7" x14ac:dyDescent="0.2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str">
        <f t="shared" si="36"/>
        <v/>
      </c>
      <c r="D621" s="4" t="str">
        <f t="shared" si="38"/>
        <v/>
      </c>
      <c r="E621" s="4" t="str">
        <f t="shared" si="39"/>
        <v/>
      </c>
      <c r="G621" s="4" t="str">
        <f t="shared" si="37"/>
        <v/>
      </c>
    </row>
    <row r="622" spans="1:7" x14ac:dyDescent="0.2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str">
        <f t="shared" si="36"/>
        <v/>
      </c>
      <c r="D622" s="4" t="str">
        <f t="shared" si="38"/>
        <v/>
      </c>
      <c r="E622" s="4" t="str">
        <f t="shared" si="39"/>
        <v/>
      </c>
      <c r="G622" s="4" t="str">
        <f t="shared" si="37"/>
        <v/>
      </c>
    </row>
    <row r="623" spans="1:7" x14ac:dyDescent="0.2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str">
        <f t="shared" si="36"/>
        <v/>
      </c>
      <c r="D623" s="4" t="str">
        <f t="shared" si="38"/>
        <v/>
      </c>
      <c r="E623" s="4" t="str">
        <f t="shared" si="39"/>
        <v/>
      </c>
      <c r="G623" s="4" t="str">
        <f t="shared" si="37"/>
        <v/>
      </c>
    </row>
    <row r="624" spans="1:7" x14ac:dyDescent="0.2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str">
        <f t="shared" si="36"/>
        <v/>
      </c>
      <c r="D624" s="4" t="str">
        <f t="shared" si="38"/>
        <v/>
      </c>
      <c r="E624" s="4" t="str">
        <f t="shared" si="39"/>
        <v/>
      </c>
      <c r="G624" s="4" t="str">
        <f t="shared" si="37"/>
        <v/>
      </c>
    </row>
    <row r="625" spans="1:7" x14ac:dyDescent="0.2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str">
        <f t="shared" si="36"/>
        <v/>
      </c>
      <c r="D625" s="4" t="str">
        <f t="shared" si="38"/>
        <v/>
      </c>
      <c r="E625" s="4" t="str">
        <f t="shared" si="39"/>
        <v/>
      </c>
      <c r="G625" s="4" t="str">
        <f t="shared" si="37"/>
        <v/>
      </c>
    </row>
    <row r="626" spans="1:7" x14ac:dyDescent="0.2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str">
        <f t="shared" si="36"/>
        <v/>
      </c>
      <c r="D626" s="4" t="str">
        <f t="shared" si="38"/>
        <v/>
      </c>
      <c r="E626" s="4" t="str">
        <f t="shared" si="39"/>
        <v/>
      </c>
      <c r="G626" s="4" t="str">
        <f t="shared" si="37"/>
        <v/>
      </c>
    </row>
    <row r="627" spans="1:7" x14ac:dyDescent="0.2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str">
        <f t="shared" si="36"/>
        <v/>
      </c>
      <c r="D627" s="4" t="str">
        <f t="shared" si="38"/>
        <v/>
      </c>
      <c r="E627" s="4" t="str">
        <f t="shared" si="39"/>
        <v/>
      </c>
      <c r="G627" s="4" t="str">
        <f t="shared" si="37"/>
        <v/>
      </c>
    </row>
    <row r="628" spans="1:7" x14ac:dyDescent="0.2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str">
        <f t="shared" si="36"/>
        <v/>
      </c>
      <c r="D628" s="4" t="str">
        <f t="shared" si="38"/>
        <v/>
      </c>
      <c r="E628" s="4" t="str">
        <f t="shared" si="39"/>
        <v/>
      </c>
      <c r="G628" s="4" t="str">
        <f t="shared" si="37"/>
        <v/>
      </c>
    </row>
    <row r="629" spans="1:7" x14ac:dyDescent="0.2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str">
        <f t="shared" si="36"/>
        <v/>
      </c>
      <c r="D629" s="4" t="str">
        <f t="shared" si="38"/>
        <v/>
      </c>
      <c r="E629" s="4" t="str">
        <f t="shared" si="39"/>
        <v/>
      </c>
      <c r="G629" s="4" t="str">
        <f t="shared" si="37"/>
        <v/>
      </c>
    </row>
    <row r="630" spans="1:7" x14ac:dyDescent="0.2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str">
        <f t="shared" si="36"/>
        <v/>
      </c>
      <c r="D630" s="4" t="str">
        <f t="shared" si="38"/>
        <v/>
      </c>
      <c r="E630" s="4" t="str">
        <f t="shared" si="39"/>
        <v/>
      </c>
      <c r="G630" s="4" t="str">
        <f t="shared" si="37"/>
        <v/>
      </c>
    </row>
    <row r="631" spans="1:7" x14ac:dyDescent="0.2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str">
        <f t="shared" si="36"/>
        <v/>
      </c>
      <c r="D631" s="4" t="str">
        <f t="shared" si="38"/>
        <v/>
      </c>
      <c r="E631" s="4" t="str">
        <f t="shared" si="39"/>
        <v/>
      </c>
      <c r="G631" s="4" t="str">
        <f t="shared" si="37"/>
        <v/>
      </c>
    </row>
    <row r="632" spans="1:7" x14ac:dyDescent="0.2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str">
        <f t="shared" si="36"/>
        <v/>
      </c>
      <c r="D632" s="4" t="str">
        <f t="shared" si="38"/>
        <v/>
      </c>
      <c r="E632" s="4" t="str">
        <f t="shared" si="39"/>
        <v/>
      </c>
      <c r="G632" s="4" t="str">
        <f t="shared" si="37"/>
        <v/>
      </c>
    </row>
    <row r="633" spans="1:7" x14ac:dyDescent="0.2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str">
        <f t="shared" si="36"/>
        <v/>
      </c>
      <c r="D633" s="4" t="str">
        <f t="shared" si="38"/>
        <v/>
      </c>
      <c r="E633" s="4" t="str">
        <f t="shared" si="39"/>
        <v/>
      </c>
      <c r="G633" s="4" t="str">
        <f t="shared" si="37"/>
        <v/>
      </c>
    </row>
    <row r="634" spans="1:7" x14ac:dyDescent="0.2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str">
        <f t="shared" si="36"/>
        <v/>
      </c>
      <c r="D634" s="4" t="str">
        <f t="shared" si="38"/>
        <v/>
      </c>
      <c r="E634" s="4" t="str">
        <f t="shared" si="39"/>
        <v/>
      </c>
      <c r="G634" s="4" t="str">
        <f t="shared" si="37"/>
        <v/>
      </c>
    </row>
    <row r="635" spans="1:7" x14ac:dyDescent="0.2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str">
        <f t="shared" si="36"/>
        <v/>
      </c>
      <c r="D635" s="4" t="str">
        <f t="shared" si="38"/>
        <v/>
      </c>
      <c r="E635" s="4" t="str">
        <f t="shared" si="39"/>
        <v/>
      </c>
      <c r="G635" s="4" t="str">
        <f t="shared" si="37"/>
        <v/>
      </c>
    </row>
    <row r="636" spans="1:7" x14ac:dyDescent="0.2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str">
        <f t="shared" si="36"/>
        <v/>
      </c>
      <c r="D636" s="4" t="str">
        <f t="shared" si="38"/>
        <v/>
      </c>
      <c r="E636" s="4" t="str">
        <f t="shared" si="39"/>
        <v/>
      </c>
      <c r="G636" s="4" t="str">
        <f t="shared" si="37"/>
        <v/>
      </c>
    </row>
    <row r="637" spans="1:7" x14ac:dyDescent="0.2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str">
        <f t="shared" si="36"/>
        <v/>
      </c>
      <c r="D637" s="4" t="str">
        <f t="shared" si="38"/>
        <v/>
      </c>
      <c r="E637" s="4" t="str">
        <f t="shared" si="39"/>
        <v/>
      </c>
      <c r="G637" s="4" t="str">
        <f t="shared" si="37"/>
        <v/>
      </c>
    </row>
    <row r="638" spans="1:7" x14ac:dyDescent="0.2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str">
        <f t="shared" si="36"/>
        <v/>
      </c>
      <c r="D638" s="4" t="str">
        <f t="shared" si="38"/>
        <v/>
      </c>
      <c r="E638" s="4" t="str">
        <f t="shared" si="39"/>
        <v/>
      </c>
      <c r="G638" s="4" t="str">
        <f t="shared" si="37"/>
        <v/>
      </c>
    </row>
    <row r="639" spans="1:7" x14ac:dyDescent="0.2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str">
        <f t="shared" si="36"/>
        <v/>
      </c>
      <c r="D639" s="4" t="str">
        <f t="shared" si="38"/>
        <v/>
      </c>
      <c r="E639" s="4" t="str">
        <f t="shared" si="39"/>
        <v/>
      </c>
      <c r="G639" s="4" t="str">
        <f t="shared" si="37"/>
        <v/>
      </c>
    </row>
    <row r="640" spans="1:7" x14ac:dyDescent="0.2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str">
        <f t="shared" si="36"/>
        <v/>
      </c>
      <c r="D640" s="4" t="str">
        <f t="shared" si="38"/>
        <v/>
      </c>
      <c r="E640" s="4" t="str">
        <f t="shared" si="39"/>
        <v/>
      </c>
      <c r="G640" s="4" t="str">
        <f t="shared" si="37"/>
        <v/>
      </c>
    </row>
    <row r="641" spans="1:7" x14ac:dyDescent="0.2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str">
        <f t="shared" si="36"/>
        <v/>
      </c>
      <c r="D641" s="4" t="str">
        <f t="shared" si="38"/>
        <v/>
      </c>
      <c r="E641" s="4" t="str">
        <f t="shared" si="39"/>
        <v/>
      </c>
      <c r="G641" s="4" t="str">
        <f t="shared" si="37"/>
        <v/>
      </c>
    </row>
    <row r="642" spans="1:7" x14ac:dyDescent="0.2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str">
        <f t="shared" ref="C642:C705" si="40">IF(A642="","",((1/A642)+(1/B642))-1)</f>
        <v/>
      </c>
      <c r="D642" s="4" t="str">
        <f t="shared" si="38"/>
        <v/>
      </c>
      <c r="E642" s="4" t="str">
        <f t="shared" si="39"/>
        <v/>
      </c>
      <c r="G642" s="4" t="str">
        <f t="shared" ref="G642:G705" si="41">IF(A642="","",C642+1)</f>
        <v/>
      </c>
    </row>
    <row r="643" spans="1:7" x14ac:dyDescent="0.2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str">
        <f t="shared" si="40"/>
        <v/>
      </c>
      <c r="D643" s="4" t="str">
        <f t="shared" ref="D643:D706" si="42">IF(A643="","",(2*A643)/(2-($C643*A643)))</f>
        <v/>
      </c>
      <c r="E643" s="4" t="str">
        <f t="shared" ref="E643:E706" si="43">IF(B643="","",(2*B643)/(2-($C643*B643)))</f>
        <v/>
      </c>
      <c r="G643" s="4" t="str">
        <f t="shared" si="41"/>
        <v/>
      </c>
    </row>
    <row r="644" spans="1:7" x14ac:dyDescent="0.2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str">
        <f t="shared" si="40"/>
        <v/>
      </c>
      <c r="D644" s="4" t="str">
        <f t="shared" si="42"/>
        <v/>
      </c>
      <c r="E644" s="4" t="str">
        <f t="shared" si="43"/>
        <v/>
      </c>
      <c r="G644" s="4" t="str">
        <f t="shared" si="41"/>
        <v/>
      </c>
    </row>
    <row r="645" spans="1:7" x14ac:dyDescent="0.2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str">
        <f t="shared" si="40"/>
        <v/>
      </c>
      <c r="D645" s="4" t="str">
        <f t="shared" si="42"/>
        <v/>
      </c>
      <c r="E645" s="4" t="str">
        <f t="shared" si="43"/>
        <v/>
      </c>
      <c r="G645" s="4" t="str">
        <f t="shared" si="41"/>
        <v/>
      </c>
    </row>
    <row r="646" spans="1:7" x14ac:dyDescent="0.2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str">
        <f t="shared" si="40"/>
        <v/>
      </c>
      <c r="D646" s="4" t="str">
        <f t="shared" si="42"/>
        <v/>
      </c>
      <c r="E646" s="4" t="str">
        <f t="shared" si="43"/>
        <v/>
      </c>
      <c r="G646" s="4" t="str">
        <f t="shared" si="41"/>
        <v/>
      </c>
    </row>
    <row r="647" spans="1:7" x14ac:dyDescent="0.2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str">
        <f t="shared" si="40"/>
        <v/>
      </c>
      <c r="D647" s="4" t="str">
        <f t="shared" si="42"/>
        <v/>
      </c>
      <c r="E647" s="4" t="str">
        <f t="shared" si="43"/>
        <v/>
      </c>
      <c r="G647" s="4" t="str">
        <f t="shared" si="41"/>
        <v/>
      </c>
    </row>
    <row r="648" spans="1:7" x14ac:dyDescent="0.2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str">
        <f t="shared" si="40"/>
        <v/>
      </c>
      <c r="D648" s="4" t="str">
        <f t="shared" si="42"/>
        <v/>
      </c>
      <c r="E648" s="4" t="str">
        <f t="shared" si="43"/>
        <v/>
      </c>
      <c r="G648" s="4" t="str">
        <f t="shared" si="41"/>
        <v/>
      </c>
    </row>
    <row r="649" spans="1:7" x14ac:dyDescent="0.2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str">
        <f t="shared" si="40"/>
        <v/>
      </c>
      <c r="D649" s="4" t="str">
        <f t="shared" si="42"/>
        <v/>
      </c>
      <c r="E649" s="4" t="str">
        <f t="shared" si="43"/>
        <v/>
      </c>
      <c r="G649" s="4" t="str">
        <f t="shared" si="41"/>
        <v/>
      </c>
    </row>
    <row r="650" spans="1:7" x14ac:dyDescent="0.2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str">
        <f t="shared" si="40"/>
        <v/>
      </c>
      <c r="D650" s="4" t="str">
        <f t="shared" si="42"/>
        <v/>
      </c>
      <c r="E650" s="4" t="str">
        <f t="shared" si="43"/>
        <v/>
      </c>
      <c r="G650" s="4" t="str">
        <f t="shared" si="41"/>
        <v/>
      </c>
    </row>
    <row r="651" spans="1:7" x14ac:dyDescent="0.2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str">
        <f t="shared" si="40"/>
        <v/>
      </c>
      <c r="D651" s="4" t="str">
        <f t="shared" si="42"/>
        <v/>
      </c>
      <c r="E651" s="4" t="str">
        <f t="shared" si="43"/>
        <v/>
      </c>
      <c r="G651" s="4" t="str">
        <f t="shared" si="41"/>
        <v/>
      </c>
    </row>
    <row r="652" spans="1:7" x14ac:dyDescent="0.2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str">
        <f t="shared" si="40"/>
        <v/>
      </c>
      <c r="D652" s="4" t="str">
        <f t="shared" si="42"/>
        <v/>
      </c>
      <c r="E652" s="4" t="str">
        <f t="shared" si="43"/>
        <v/>
      </c>
      <c r="G652" s="4" t="str">
        <f t="shared" si="41"/>
        <v/>
      </c>
    </row>
    <row r="653" spans="1:7" x14ac:dyDescent="0.2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str">
        <f t="shared" si="40"/>
        <v/>
      </c>
      <c r="D653" s="4" t="str">
        <f t="shared" si="42"/>
        <v/>
      </c>
      <c r="E653" s="4" t="str">
        <f t="shared" si="43"/>
        <v/>
      </c>
      <c r="G653" s="4" t="str">
        <f t="shared" si="41"/>
        <v/>
      </c>
    </row>
    <row r="654" spans="1:7" x14ac:dyDescent="0.2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str">
        <f t="shared" si="40"/>
        <v/>
      </c>
      <c r="D654" s="4" t="str">
        <f t="shared" si="42"/>
        <v/>
      </c>
      <c r="E654" s="4" t="str">
        <f t="shared" si="43"/>
        <v/>
      </c>
      <c r="G654" s="4" t="str">
        <f t="shared" si="41"/>
        <v/>
      </c>
    </row>
    <row r="655" spans="1:7" x14ac:dyDescent="0.2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str">
        <f t="shared" si="40"/>
        <v/>
      </c>
      <c r="D655" s="4" t="str">
        <f t="shared" si="42"/>
        <v/>
      </c>
      <c r="E655" s="4" t="str">
        <f t="shared" si="43"/>
        <v/>
      </c>
      <c r="G655" s="4" t="str">
        <f t="shared" si="41"/>
        <v/>
      </c>
    </row>
    <row r="656" spans="1:7" x14ac:dyDescent="0.2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str">
        <f t="shared" si="40"/>
        <v/>
      </c>
      <c r="D656" s="4" t="str">
        <f t="shared" si="42"/>
        <v/>
      </c>
      <c r="E656" s="4" t="str">
        <f t="shared" si="43"/>
        <v/>
      </c>
      <c r="G656" s="4" t="str">
        <f t="shared" si="41"/>
        <v/>
      </c>
    </row>
    <row r="657" spans="1:7" x14ac:dyDescent="0.2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str">
        <f t="shared" si="40"/>
        <v/>
      </c>
      <c r="D657" s="4" t="str">
        <f t="shared" si="42"/>
        <v/>
      </c>
      <c r="E657" s="4" t="str">
        <f t="shared" si="43"/>
        <v/>
      </c>
      <c r="G657" s="4" t="str">
        <f t="shared" si="41"/>
        <v/>
      </c>
    </row>
    <row r="658" spans="1:7" x14ac:dyDescent="0.2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str">
        <f t="shared" si="40"/>
        <v/>
      </c>
      <c r="D658" s="4" t="str">
        <f t="shared" si="42"/>
        <v/>
      </c>
      <c r="E658" s="4" t="str">
        <f t="shared" si="43"/>
        <v/>
      </c>
      <c r="G658" s="4" t="str">
        <f t="shared" si="41"/>
        <v/>
      </c>
    </row>
    <row r="659" spans="1:7" x14ac:dyDescent="0.2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str">
        <f t="shared" si="40"/>
        <v/>
      </c>
      <c r="D659" s="4" t="str">
        <f t="shared" si="42"/>
        <v/>
      </c>
      <c r="E659" s="4" t="str">
        <f t="shared" si="43"/>
        <v/>
      </c>
      <c r="G659" s="4" t="str">
        <f t="shared" si="41"/>
        <v/>
      </c>
    </row>
    <row r="660" spans="1:7" x14ac:dyDescent="0.2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str">
        <f t="shared" si="40"/>
        <v/>
      </c>
      <c r="D660" s="4" t="str">
        <f t="shared" si="42"/>
        <v/>
      </c>
      <c r="E660" s="4" t="str">
        <f t="shared" si="43"/>
        <v/>
      </c>
      <c r="G660" s="4" t="str">
        <f t="shared" si="41"/>
        <v/>
      </c>
    </row>
    <row r="661" spans="1:7" x14ac:dyDescent="0.2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str">
        <f t="shared" si="40"/>
        <v/>
      </c>
      <c r="D661" s="4" t="str">
        <f t="shared" si="42"/>
        <v/>
      </c>
      <c r="E661" s="4" t="str">
        <f t="shared" si="43"/>
        <v/>
      </c>
      <c r="G661" s="4" t="str">
        <f t="shared" si="41"/>
        <v/>
      </c>
    </row>
    <row r="662" spans="1:7" x14ac:dyDescent="0.2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str">
        <f t="shared" si="40"/>
        <v/>
      </c>
      <c r="D662" s="4" t="str">
        <f t="shared" si="42"/>
        <v/>
      </c>
      <c r="E662" s="4" t="str">
        <f t="shared" si="43"/>
        <v/>
      </c>
      <c r="G662" s="4" t="str">
        <f t="shared" si="41"/>
        <v/>
      </c>
    </row>
    <row r="663" spans="1:7" x14ac:dyDescent="0.2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str">
        <f t="shared" si="40"/>
        <v/>
      </c>
      <c r="D663" s="4" t="str">
        <f t="shared" si="42"/>
        <v/>
      </c>
      <c r="E663" s="4" t="str">
        <f t="shared" si="43"/>
        <v/>
      </c>
      <c r="G663" s="4" t="str">
        <f t="shared" si="41"/>
        <v/>
      </c>
    </row>
    <row r="664" spans="1:7" x14ac:dyDescent="0.2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str">
        <f t="shared" si="40"/>
        <v/>
      </c>
      <c r="D664" s="4" t="str">
        <f t="shared" si="42"/>
        <v/>
      </c>
      <c r="E664" s="4" t="str">
        <f t="shared" si="43"/>
        <v/>
      </c>
      <c r="G664" s="4" t="str">
        <f t="shared" si="41"/>
        <v/>
      </c>
    </row>
    <row r="665" spans="1:7" x14ac:dyDescent="0.2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str">
        <f t="shared" si="40"/>
        <v/>
      </c>
      <c r="D665" s="4" t="str">
        <f t="shared" si="42"/>
        <v/>
      </c>
      <c r="E665" s="4" t="str">
        <f t="shared" si="43"/>
        <v/>
      </c>
      <c r="G665" s="4" t="str">
        <f t="shared" si="41"/>
        <v/>
      </c>
    </row>
    <row r="666" spans="1:7" x14ac:dyDescent="0.2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str">
        <f t="shared" si="40"/>
        <v/>
      </c>
      <c r="D666" s="4" t="str">
        <f t="shared" si="42"/>
        <v/>
      </c>
      <c r="E666" s="4" t="str">
        <f t="shared" si="43"/>
        <v/>
      </c>
      <c r="G666" s="4" t="str">
        <f t="shared" si="41"/>
        <v/>
      </c>
    </row>
    <row r="667" spans="1:7" x14ac:dyDescent="0.2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str">
        <f t="shared" si="40"/>
        <v/>
      </c>
      <c r="D667" s="4" t="str">
        <f t="shared" si="42"/>
        <v/>
      </c>
      <c r="E667" s="4" t="str">
        <f t="shared" si="43"/>
        <v/>
      </c>
      <c r="G667" s="4" t="str">
        <f t="shared" si="41"/>
        <v/>
      </c>
    </row>
    <row r="668" spans="1:7" x14ac:dyDescent="0.2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str">
        <f t="shared" si="40"/>
        <v/>
      </c>
      <c r="D668" s="4" t="str">
        <f t="shared" si="42"/>
        <v/>
      </c>
      <c r="E668" s="4" t="str">
        <f t="shared" si="43"/>
        <v/>
      </c>
      <c r="G668" s="4" t="str">
        <f t="shared" si="41"/>
        <v/>
      </c>
    </row>
    <row r="669" spans="1:7" x14ac:dyDescent="0.2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str">
        <f t="shared" si="40"/>
        <v/>
      </c>
      <c r="D669" s="4" t="str">
        <f t="shared" si="42"/>
        <v/>
      </c>
      <c r="E669" s="4" t="str">
        <f t="shared" si="43"/>
        <v/>
      </c>
      <c r="G669" s="4" t="str">
        <f t="shared" si="41"/>
        <v/>
      </c>
    </row>
    <row r="670" spans="1:7" x14ac:dyDescent="0.2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str">
        <f t="shared" si="40"/>
        <v/>
      </c>
      <c r="D670" s="4" t="str">
        <f t="shared" si="42"/>
        <v/>
      </c>
      <c r="E670" s="4" t="str">
        <f t="shared" si="43"/>
        <v/>
      </c>
      <c r="G670" s="4" t="str">
        <f t="shared" si="41"/>
        <v/>
      </c>
    </row>
    <row r="671" spans="1:7" x14ac:dyDescent="0.2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str">
        <f t="shared" si="40"/>
        <v/>
      </c>
      <c r="D671" s="4" t="str">
        <f t="shared" si="42"/>
        <v/>
      </c>
      <c r="E671" s="4" t="str">
        <f t="shared" si="43"/>
        <v/>
      </c>
      <c r="G671" s="4" t="str">
        <f t="shared" si="41"/>
        <v/>
      </c>
    </row>
    <row r="672" spans="1:7" x14ac:dyDescent="0.2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str">
        <f t="shared" si="40"/>
        <v/>
      </c>
      <c r="D672" s="4" t="str">
        <f t="shared" si="42"/>
        <v/>
      </c>
      <c r="E672" s="4" t="str">
        <f t="shared" si="43"/>
        <v/>
      </c>
      <c r="G672" s="4" t="str">
        <f t="shared" si="41"/>
        <v/>
      </c>
    </row>
    <row r="673" spans="1:7" x14ac:dyDescent="0.2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str">
        <f t="shared" si="40"/>
        <v/>
      </c>
      <c r="D673" s="4" t="str">
        <f t="shared" si="42"/>
        <v/>
      </c>
      <c r="E673" s="4" t="str">
        <f t="shared" si="43"/>
        <v/>
      </c>
      <c r="G673" s="4" t="str">
        <f t="shared" si="41"/>
        <v/>
      </c>
    </row>
    <row r="674" spans="1:7" x14ac:dyDescent="0.2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str">
        <f t="shared" si="40"/>
        <v/>
      </c>
      <c r="D674" s="4" t="str">
        <f t="shared" si="42"/>
        <v/>
      </c>
      <c r="E674" s="4" t="str">
        <f t="shared" si="43"/>
        <v/>
      </c>
      <c r="G674" s="4" t="str">
        <f t="shared" si="41"/>
        <v/>
      </c>
    </row>
    <row r="675" spans="1:7" x14ac:dyDescent="0.2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str">
        <f t="shared" si="40"/>
        <v/>
      </c>
      <c r="D675" s="4" t="str">
        <f t="shared" si="42"/>
        <v/>
      </c>
      <c r="E675" s="4" t="str">
        <f t="shared" si="43"/>
        <v/>
      </c>
      <c r="G675" s="4" t="str">
        <f t="shared" si="41"/>
        <v/>
      </c>
    </row>
    <row r="676" spans="1:7" x14ac:dyDescent="0.2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str">
        <f t="shared" si="40"/>
        <v/>
      </c>
      <c r="D676" s="4" t="str">
        <f t="shared" si="42"/>
        <v/>
      </c>
      <c r="E676" s="4" t="str">
        <f t="shared" si="43"/>
        <v/>
      </c>
      <c r="G676" s="4" t="str">
        <f t="shared" si="41"/>
        <v/>
      </c>
    </row>
    <row r="677" spans="1:7" x14ac:dyDescent="0.2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str">
        <f t="shared" si="40"/>
        <v/>
      </c>
      <c r="D677" s="4" t="str">
        <f t="shared" si="42"/>
        <v/>
      </c>
      <c r="E677" s="4" t="str">
        <f t="shared" si="43"/>
        <v/>
      </c>
      <c r="G677" s="4" t="str">
        <f t="shared" si="41"/>
        <v/>
      </c>
    </row>
    <row r="678" spans="1:7" x14ac:dyDescent="0.2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str">
        <f t="shared" si="40"/>
        <v/>
      </c>
      <c r="D678" s="4" t="str">
        <f t="shared" si="42"/>
        <v/>
      </c>
      <c r="E678" s="4" t="str">
        <f t="shared" si="43"/>
        <v/>
      </c>
      <c r="G678" s="4" t="str">
        <f t="shared" si="41"/>
        <v/>
      </c>
    </row>
    <row r="679" spans="1:7" x14ac:dyDescent="0.2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str">
        <f t="shared" si="40"/>
        <v/>
      </c>
      <c r="D679" s="4" t="str">
        <f t="shared" si="42"/>
        <v/>
      </c>
      <c r="E679" s="4" t="str">
        <f t="shared" si="43"/>
        <v/>
      </c>
      <c r="G679" s="4" t="str">
        <f t="shared" si="41"/>
        <v/>
      </c>
    </row>
    <row r="680" spans="1:7" x14ac:dyDescent="0.2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str">
        <f t="shared" si="40"/>
        <v/>
      </c>
      <c r="D680" s="4" t="str">
        <f t="shared" si="42"/>
        <v/>
      </c>
      <c r="E680" s="4" t="str">
        <f t="shared" si="43"/>
        <v/>
      </c>
      <c r="G680" s="4" t="str">
        <f t="shared" si="41"/>
        <v/>
      </c>
    </row>
    <row r="681" spans="1:7" x14ac:dyDescent="0.2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str">
        <f t="shared" si="40"/>
        <v/>
      </c>
      <c r="D681" s="4" t="str">
        <f t="shared" si="42"/>
        <v/>
      </c>
      <c r="E681" s="4" t="str">
        <f t="shared" si="43"/>
        <v/>
      </c>
      <c r="G681" s="4" t="str">
        <f t="shared" si="41"/>
        <v/>
      </c>
    </row>
    <row r="682" spans="1:7" x14ac:dyDescent="0.2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str">
        <f t="shared" si="40"/>
        <v/>
      </c>
      <c r="D682" s="4" t="str">
        <f t="shared" si="42"/>
        <v/>
      </c>
      <c r="E682" s="4" t="str">
        <f t="shared" si="43"/>
        <v/>
      </c>
      <c r="G682" s="4" t="str">
        <f t="shared" si="41"/>
        <v/>
      </c>
    </row>
    <row r="683" spans="1:7" x14ac:dyDescent="0.2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str">
        <f t="shared" si="40"/>
        <v/>
      </c>
      <c r="D683" s="4" t="str">
        <f t="shared" si="42"/>
        <v/>
      </c>
      <c r="E683" s="4" t="str">
        <f t="shared" si="43"/>
        <v/>
      </c>
      <c r="G683" s="4" t="str">
        <f t="shared" si="41"/>
        <v/>
      </c>
    </row>
    <row r="684" spans="1:7" x14ac:dyDescent="0.2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str">
        <f t="shared" si="40"/>
        <v/>
      </c>
      <c r="D684" s="4" t="str">
        <f t="shared" si="42"/>
        <v/>
      </c>
      <c r="E684" s="4" t="str">
        <f t="shared" si="43"/>
        <v/>
      </c>
      <c r="G684" s="4" t="str">
        <f t="shared" si="41"/>
        <v/>
      </c>
    </row>
    <row r="685" spans="1:7" x14ac:dyDescent="0.2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str">
        <f t="shared" si="40"/>
        <v/>
      </c>
      <c r="D685" s="4" t="str">
        <f t="shared" si="42"/>
        <v/>
      </c>
      <c r="E685" s="4" t="str">
        <f t="shared" si="43"/>
        <v/>
      </c>
      <c r="G685" s="4" t="str">
        <f t="shared" si="41"/>
        <v/>
      </c>
    </row>
    <row r="686" spans="1:7" x14ac:dyDescent="0.2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str">
        <f t="shared" si="40"/>
        <v/>
      </c>
      <c r="D686" s="4" t="str">
        <f t="shared" si="42"/>
        <v/>
      </c>
      <c r="E686" s="4" t="str">
        <f t="shared" si="43"/>
        <v/>
      </c>
      <c r="G686" s="4" t="str">
        <f t="shared" si="41"/>
        <v/>
      </c>
    </row>
    <row r="687" spans="1:7" x14ac:dyDescent="0.2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str">
        <f t="shared" si="40"/>
        <v/>
      </c>
      <c r="D687" s="4" t="str">
        <f t="shared" si="42"/>
        <v/>
      </c>
      <c r="E687" s="4" t="str">
        <f t="shared" si="43"/>
        <v/>
      </c>
      <c r="G687" s="4" t="str">
        <f t="shared" si="41"/>
        <v/>
      </c>
    </row>
    <row r="688" spans="1:7" x14ac:dyDescent="0.2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str">
        <f t="shared" si="40"/>
        <v/>
      </c>
      <c r="D688" s="4" t="str">
        <f t="shared" si="42"/>
        <v/>
      </c>
      <c r="E688" s="4" t="str">
        <f t="shared" si="43"/>
        <v/>
      </c>
      <c r="G688" s="4" t="str">
        <f t="shared" si="41"/>
        <v/>
      </c>
    </row>
    <row r="689" spans="1:7" x14ac:dyDescent="0.2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str">
        <f t="shared" si="40"/>
        <v/>
      </c>
      <c r="D689" s="4" t="str">
        <f t="shared" si="42"/>
        <v/>
      </c>
      <c r="E689" s="4" t="str">
        <f t="shared" si="43"/>
        <v/>
      </c>
      <c r="G689" s="4" t="str">
        <f t="shared" si="41"/>
        <v/>
      </c>
    </row>
    <row r="690" spans="1:7" x14ac:dyDescent="0.2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str">
        <f t="shared" si="40"/>
        <v/>
      </c>
      <c r="D690" s="4" t="str">
        <f t="shared" si="42"/>
        <v/>
      </c>
      <c r="E690" s="4" t="str">
        <f t="shared" si="43"/>
        <v/>
      </c>
      <c r="G690" s="4" t="str">
        <f t="shared" si="41"/>
        <v/>
      </c>
    </row>
    <row r="691" spans="1:7" x14ac:dyDescent="0.2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str">
        <f t="shared" si="40"/>
        <v/>
      </c>
      <c r="D691" s="4" t="str">
        <f t="shared" si="42"/>
        <v/>
      </c>
      <c r="E691" s="4" t="str">
        <f t="shared" si="43"/>
        <v/>
      </c>
      <c r="G691" s="4" t="str">
        <f t="shared" si="41"/>
        <v/>
      </c>
    </row>
    <row r="692" spans="1:7" x14ac:dyDescent="0.2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str">
        <f t="shared" si="40"/>
        <v/>
      </c>
      <c r="D692" s="4" t="str">
        <f t="shared" si="42"/>
        <v/>
      </c>
      <c r="E692" s="4" t="str">
        <f t="shared" si="43"/>
        <v/>
      </c>
      <c r="G692" s="4" t="str">
        <f t="shared" si="41"/>
        <v/>
      </c>
    </row>
    <row r="693" spans="1:7" x14ac:dyDescent="0.2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str">
        <f t="shared" si="40"/>
        <v/>
      </c>
      <c r="D693" s="4" t="str">
        <f t="shared" si="42"/>
        <v/>
      </c>
      <c r="E693" s="4" t="str">
        <f t="shared" si="43"/>
        <v/>
      </c>
      <c r="G693" s="4" t="str">
        <f t="shared" si="41"/>
        <v/>
      </c>
    </row>
    <row r="694" spans="1:7" x14ac:dyDescent="0.2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str">
        <f t="shared" si="40"/>
        <v/>
      </c>
      <c r="D694" s="4" t="str">
        <f t="shared" si="42"/>
        <v/>
      </c>
      <c r="E694" s="4" t="str">
        <f t="shared" si="43"/>
        <v/>
      </c>
      <c r="G694" s="4" t="str">
        <f t="shared" si="41"/>
        <v/>
      </c>
    </row>
    <row r="695" spans="1:7" x14ac:dyDescent="0.2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str">
        <f t="shared" si="40"/>
        <v/>
      </c>
      <c r="D695" s="4" t="str">
        <f t="shared" si="42"/>
        <v/>
      </c>
      <c r="E695" s="4" t="str">
        <f t="shared" si="43"/>
        <v/>
      </c>
      <c r="G695" s="4" t="str">
        <f t="shared" si="41"/>
        <v/>
      </c>
    </row>
    <row r="696" spans="1:7" x14ac:dyDescent="0.2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str">
        <f t="shared" si="40"/>
        <v/>
      </c>
      <c r="D696" s="4" t="str">
        <f t="shared" si="42"/>
        <v/>
      </c>
      <c r="E696" s="4" t="str">
        <f t="shared" si="43"/>
        <v/>
      </c>
      <c r="G696" s="4" t="str">
        <f t="shared" si="41"/>
        <v/>
      </c>
    </row>
    <row r="697" spans="1:7" x14ac:dyDescent="0.2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str">
        <f t="shared" si="40"/>
        <v/>
      </c>
      <c r="D697" s="4" t="str">
        <f t="shared" si="42"/>
        <v/>
      </c>
      <c r="E697" s="4" t="str">
        <f t="shared" si="43"/>
        <v/>
      </c>
      <c r="G697" s="4" t="str">
        <f t="shared" si="41"/>
        <v/>
      </c>
    </row>
    <row r="698" spans="1:7" x14ac:dyDescent="0.2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str">
        <f t="shared" si="40"/>
        <v/>
      </c>
      <c r="D698" s="4" t="str">
        <f t="shared" si="42"/>
        <v/>
      </c>
      <c r="E698" s="4" t="str">
        <f t="shared" si="43"/>
        <v/>
      </c>
      <c r="G698" s="4" t="str">
        <f t="shared" si="41"/>
        <v/>
      </c>
    </row>
    <row r="699" spans="1:7" x14ac:dyDescent="0.2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str">
        <f t="shared" si="40"/>
        <v/>
      </c>
      <c r="D699" s="4" t="str">
        <f t="shared" si="42"/>
        <v/>
      </c>
      <c r="E699" s="4" t="str">
        <f t="shared" si="43"/>
        <v/>
      </c>
      <c r="G699" s="4" t="str">
        <f t="shared" si="41"/>
        <v/>
      </c>
    </row>
    <row r="700" spans="1:7" x14ac:dyDescent="0.2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str">
        <f t="shared" si="40"/>
        <v/>
      </c>
      <c r="D700" s="4" t="str">
        <f t="shared" si="42"/>
        <v/>
      </c>
      <c r="E700" s="4" t="str">
        <f t="shared" si="43"/>
        <v/>
      </c>
      <c r="G700" s="4" t="str">
        <f t="shared" si="41"/>
        <v/>
      </c>
    </row>
    <row r="701" spans="1:7" x14ac:dyDescent="0.2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str">
        <f t="shared" si="40"/>
        <v/>
      </c>
      <c r="D701" s="4" t="str">
        <f t="shared" si="42"/>
        <v/>
      </c>
      <c r="E701" s="4" t="str">
        <f t="shared" si="43"/>
        <v/>
      </c>
      <c r="G701" s="4" t="str">
        <f t="shared" si="41"/>
        <v/>
      </c>
    </row>
    <row r="702" spans="1:7" x14ac:dyDescent="0.2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str">
        <f t="shared" si="40"/>
        <v/>
      </c>
      <c r="D702" s="4" t="str">
        <f t="shared" si="42"/>
        <v/>
      </c>
      <c r="E702" s="4" t="str">
        <f t="shared" si="43"/>
        <v/>
      </c>
      <c r="G702" s="4" t="str">
        <f t="shared" si="41"/>
        <v/>
      </c>
    </row>
    <row r="703" spans="1:7" x14ac:dyDescent="0.2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str">
        <f t="shared" si="40"/>
        <v/>
      </c>
      <c r="D703" s="4" t="str">
        <f t="shared" si="42"/>
        <v/>
      </c>
      <c r="E703" s="4" t="str">
        <f t="shared" si="43"/>
        <v/>
      </c>
      <c r="G703" s="4" t="str">
        <f t="shared" si="41"/>
        <v/>
      </c>
    </row>
    <row r="704" spans="1:7" x14ac:dyDescent="0.2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str">
        <f t="shared" si="40"/>
        <v/>
      </c>
      <c r="D704" s="4" t="str">
        <f t="shared" si="42"/>
        <v/>
      </c>
      <c r="E704" s="4" t="str">
        <f t="shared" si="43"/>
        <v/>
      </c>
      <c r="G704" s="4" t="str">
        <f t="shared" si="41"/>
        <v/>
      </c>
    </row>
    <row r="705" spans="1:7" x14ac:dyDescent="0.2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str">
        <f t="shared" si="40"/>
        <v/>
      </c>
      <c r="D705" s="4" t="str">
        <f t="shared" si="42"/>
        <v/>
      </c>
      <c r="E705" s="4" t="str">
        <f t="shared" si="43"/>
        <v/>
      </c>
      <c r="G705" s="4" t="str">
        <f t="shared" si="41"/>
        <v/>
      </c>
    </row>
    <row r="706" spans="1:7" x14ac:dyDescent="0.2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str">
        <f t="shared" ref="C706:C769" si="44">IF(A706="","",((1/A706)+(1/B706))-1)</f>
        <v/>
      </c>
      <c r="D706" s="4" t="str">
        <f t="shared" si="42"/>
        <v/>
      </c>
      <c r="E706" s="4" t="str">
        <f t="shared" si="43"/>
        <v/>
      </c>
      <c r="G706" s="4" t="str">
        <f t="shared" ref="G706:G769" si="45">IF(A706="","",C706+1)</f>
        <v/>
      </c>
    </row>
    <row r="707" spans="1:7" x14ac:dyDescent="0.2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str">
        <f t="shared" si="44"/>
        <v/>
      </c>
      <c r="D707" s="4" t="str">
        <f t="shared" ref="D707:D770" si="46">IF(A707="","",(2*A707)/(2-($C707*A707)))</f>
        <v/>
      </c>
      <c r="E707" s="4" t="str">
        <f t="shared" ref="E707:E770" si="47">IF(B707="","",(2*B707)/(2-($C707*B707)))</f>
        <v/>
      </c>
      <c r="G707" s="4" t="str">
        <f t="shared" si="45"/>
        <v/>
      </c>
    </row>
    <row r="708" spans="1:7" x14ac:dyDescent="0.2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str">
        <f t="shared" si="44"/>
        <v/>
      </c>
      <c r="D708" s="4" t="str">
        <f t="shared" si="46"/>
        <v/>
      </c>
      <c r="E708" s="4" t="str">
        <f t="shared" si="47"/>
        <v/>
      </c>
      <c r="G708" s="4" t="str">
        <f t="shared" si="45"/>
        <v/>
      </c>
    </row>
    <row r="709" spans="1:7" x14ac:dyDescent="0.2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str">
        <f t="shared" si="44"/>
        <v/>
      </c>
      <c r="D709" s="4" t="str">
        <f t="shared" si="46"/>
        <v/>
      </c>
      <c r="E709" s="4" t="str">
        <f t="shared" si="47"/>
        <v/>
      </c>
      <c r="G709" s="4" t="str">
        <f t="shared" si="45"/>
        <v/>
      </c>
    </row>
    <row r="710" spans="1:7" x14ac:dyDescent="0.2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str">
        <f t="shared" si="44"/>
        <v/>
      </c>
      <c r="D710" s="4" t="str">
        <f t="shared" si="46"/>
        <v/>
      </c>
      <c r="E710" s="4" t="str">
        <f t="shared" si="47"/>
        <v/>
      </c>
      <c r="G710" s="4" t="str">
        <f t="shared" si="45"/>
        <v/>
      </c>
    </row>
    <row r="711" spans="1:7" x14ac:dyDescent="0.2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str">
        <f t="shared" si="44"/>
        <v/>
      </c>
      <c r="D711" s="4" t="str">
        <f t="shared" si="46"/>
        <v/>
      </c>
      <c r="E711" s="4" t="str">
        <f t="shared" si="47"/>
        <v/>
      </c>
      <c r="G711" s="4" t="str">
        <f t="shared" si="45"/>
        <v/>
      </c>
    </row>
    <row r="712" spans="1:7" x14ac:dyDescent="0.2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str">
        <f t="shared" si="44"/>
        <v/>
      </c>
      <c r="D712" s="4" t="str">
        <f t="shared" si="46"/>
        <v/>
      </c>
      <c r="E712" s="4" t="str">
        <f t="shared" si="47"/>
        <v/>
      </c>
      <c r="G712" s="4" t="str">
        <f t="shared" si="45"/>
        <v/>
      </c>
    </row>
    <row r="713" spans="1:7" x14ac:dyDescent="0.2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str">
        <f t="shared" si="44"/>
        <v/>
      </c>
      <c r="D713" s="4" t="str">
        <f t="shared" si="46"/>
        <v/>
      </c>
      <c r="E713" s="4" t="str">
        <f t="shared" si="47"/>
        <v/>
      </c>
      <c r="G713" s="4" t="str">
        <f t="shared" si="45"/>
        <v/>
      </c>
    </row>
    <row r="714" spans="1:7" x14ac:dyDescent="0.2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str">
        <f t="shared" si="44"/>
        <v/>
      </c>
      <c r="D714" s="4" t="str">
        <f t="shared" si="46"/>
        <v/>
      </c>
      <c r="E714" s="4" t="str">
        <f t="shared" si="47"/>
        <v/>
      </c>
      <c r="G714" s="4" t="str">
        <f t="shared" si="45"/>
        <v/>
      </c>
    </row>
    <row r="715" spans="1:7" x14ac:dyDescent="0.2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str">
        <f t="shared" si="44"/>
        <v/>
      </c>
      <c r="D715" s="4" t="str">
        <f t="shared" si="46"/>
        <v/>
      </c>
      <c r="E715" s="4" t="str">
        <f t="shared" si="47"/>
        <v/>
      </c>
      <c r="G715" s="4" t="str">
        <f t="shared" si="45"/>
        <v/>
      </c>
    </row>
    <row r="716" spans="1:7" x14ac:dyDescent="0.2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str">
        <f t="shared" si="44"/>
        <v/>
      </c>
      <c r="D716" s="4" t="str">
        <f t="shared" si="46"/>
        <v/>
      </c>
      <c r="E716" s="4" t="str">
        <f t="shared" si="47"/>
        <v/>
      </c>
      <c r="G716" s="4" t="str">
        <f t="shared" si="45"/>
        <v/>
      </c>
    </row>
    <row r="717" spans="1:7" x14ac:dyDescent="0.2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str">
        <f t="shared" si="44"/>
        <v/>
      </c>
      <c r="D717" s="4" t="str">
        <f t="shared" si="46"/>
        <v/>
      </c>
      <c r="E717" s="4" t="str">
        <f t="shared" si="47"/>
        <v/>
      </c>
      <c r="G717" s="4" t="str">
        <f t="shared" si="45"/>
        <v/>
      </c>
    </row>
    <row r="718" spans="1:7" x14ac:dyDescent="0.2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str">
        <f t="shared" si="44"/>
        <v/>
      </c>
      <c r="D718" s="4" t="str">
        <f t="shared" si="46"/>
        <v/>
      </c>
      <c r="E718" s="4" t="str">
        <f t="shared" si="47"/>
        <v/>
      </c>
      <c r="G718" s="4" t="str">
        <f t="shared" si="45"/>
        <v/>
      </c>
    </row>
    <row r="719" spans="1:7" x14ac:dyDescent="0.2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str">
        <f t="shared" si="44"/>
        <v/>
      </c>
      <c r="D719" s="4" t="str">
        <f t="shared" si="46"/>
        <v/>
      </c>
      <c r="E719" s="4" t="str">
        <f t="shared" si="47"/>
        <v/>
      </c>
      <c r="G719" s="4" t="str">
        <f t="shared" si="45"/>
        <v/>
      </c>
    </row>
    <row r="720" spans="1:7" x14ac:dyDescent="0.2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str">
        <f t="shared" si="44"/>
        <v/>
      </c>
      <c r="D720" s="4" t="str">
        <f t="shared" si="46"/>
        <v/>
      </c>
      <c r="E720" s="4" t="str">
        <f t="shared" si="47"/>
        <v/>
      </c>
      <c r="G720" s="4" t="str">
        <f t="shared" si="45"/>
        <v/>
      </c>
    </row>
    <row r="721" spans="1:7" x14ac:dyDescent="0.2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str">
        <f t="shared" si="44"/>
        <v/>
      </c>
      <c r="D721" s="4" t="str">
        <f t="shared" si="46"/>
        <v/>
      </c>
      <c r="E721" s="4" t="str">
        <f t="shared" si="47"/>
        <v/>
      </c>
      <c r="G721" s="4" t="str">
        <f t="shared" si="45"/>
        <v/>
      </c>
    </row>
    <row r="722" spans="1:7" x14ac:dyDescent="0.2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str">
        <f t="shared" si="44"/>
        <v/>
      </c>
      <c r="D722" s="4" t="str">
        <f t="shared" si="46"/>
        <v/>
      </c>
      <c r="E722" s="4" t="str">
        <f t="shared" si="47"/>
        <v/>
      </c>
      <c r="G722" s="4" t="str">
        <f t="shared" si="45"/>
        <v/>
      </c>
    </row>
    <row r="723" spans="1:7" x14ac:dyDescent="0.2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str">
        <f t="shared" si="44"/>
        <v/>
      </c>
      <c r="D723" s="4" t="str">
        <f t="shared" si="46"/>
        <v/>
      </c>
      <c r="E723" s="4" t="str">
        <f t="shared" si="47"/>
        <v/>
      </c>
      <c r="G723" s="4" t="str">
        <f t="shared" si="45"/>
        <v/>
      </c>
    </row>
    <row r="724" spans="1:7" x14ac:dyDescent="0.2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str">
        <f t="shared" si="44"/>
        <v/>
      </c>
      <c r="D724" s="4" t="str">
        <f t="shared" si="46"/>
        <v/>
      </c>
      <c r="E724" s="4" t="str">
        <f t="shared" si="47"/>
        <v/>
      </c>
      <c r="G724" s="4" t="str">
        <f t="shared" si="45"/>
        <v/>
      </c>
    </row>
    <row r="725" spans="1:7" x14ac:dyDescent="0.2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str">
        <f t="shared" si="44"/>
        <v/>
      </c>
      <c r="D725" s="4" t="str">
        <f t="shared" si="46"/>
        <v/>
      </c>
      <c r="E725" s="4" t="str">
        <f t="shared" si="47"/>
        <v/>
      </c>
      <c r="G725" s="4" t="str">
        <f t="shared" si="45"/>
        <v/>
      </c>
    </row>
    <row r="726" spans="1:7" x14ac:dyDescent="0.2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str">
        <f t="shared" si="44"/>
        <v/>
      </c>
      <c r="D726" s="4" t="str">
        <f t="shared" si="46"/>
        <v/>
      </c>
      <c r="E726" s="4" t="str">
        <f t="shared" si="47"/>
        <v/>
      </c>
      <c r="G726" s="4" t="str">
        <f t="shared" si="45"/>
        <v/>
      </c>
    </row>
    <row r="727" spans="1:7" x14ac:dyDescent="0.2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str">
        <f t="shared" si="44"/>
        <v/>
      </c>
      <c r="D727" s="4" t="str">
        <f t="shared" si="46"/>
        <v/>
      </c>
      <c r="E727" s="4" t="str">
        <f t="shared" si="47"/>
        <v/>
      </c>
      <c r="G727" s="4" t="str">
        <f t="shared" si="45"/>
        <v/>
      </c>
    </row>
    <row r="728" spans="1:7" x14ac:dyDescent="0.2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str">
        <f t="shared" si="44"/>
        <v/>
      </c>
      <c r="D728" s="4" t="str">
        <f t="shared" si="46"/>
        <v/>
      </c>
      <c r="E728" s="4" t="str">
        <f t="shared" si="47"/>
        <v/>
      </c>
      <c r="G728" s="4" t="str">
        <f t="shared" si="45"/>
        <v/>
      </c>
    </row>
    <row r="729" spans="1:7" x14ac:dyDescent="0.2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str">
        <f t="shared" si="44"/>
        <v/>
      </c>
      <c r="D729" s="4" t="str">
        <f t="shared" si="46"/>
        <v/>
      </c>
      <c r="E729" s="4" t="str">
        <f t="shared" si="47"/>
        <v/>
      </c>
      <c r="G729" s="4" t="str">
        <f t="shared" si="45"/>
        <v/>
      </c>
    </row>
    <row r="730" spans="1:7" x14ac:dyDescent="0.2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str">
        <f t="shared" si="44"/>
        <v/>
      </c>
      <c r="D730" s="4" t="str">
        <f t="shared" si="46"/>
        <v/>
      </c>
      <c r="E730" s="4" t="str">
        <f t="shared" si="47"/>
        <v/>
      </c>
      <c r="G730" s="4" t="str">
        <f t="shared" si="45"/>
        <v/>
      </c>
    </row>
    <row r="731" spans="1:7" x14ac:dyDescent="0.2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str">
        <f t="shared" si="44"/>
        <v/>
      </c>
      <c r="D731" s="4" t="str">
        <f t="shared" si="46"/>
        <v/>
      </c>
      <c r="E731" s="4" t="str">
        <f t="shared" si="47"/>
        <v/>
      </c>
      <c r="G731" s="4" t="str">
        <f t="shared" si="45"/>
        <v/>
      </c>
    </row>
    <row r="732" spans="1:7" x14ac:dyDescent="0.2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str">
        <f t="shared" si="44"/>
        <v/>
      </c>
      <c r="D732" s="4" t="str">
        <f t="shared" si="46"/>
        <v/>
      </c>
      <c r="E732" s="4" t="str">
        <f t="shared" si="47"/>
        <v/>
      </c>
      <c r="G732" s="4" t="str">
        <f t="shared" si="45"/>
        <v/>
      </c>
    </row>
    <row r="733" spans="1:7" x14ac:dyDescent="0.2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str">
        <f t="shared" si="44"/>
        <v/>
      </c>
      <c r="D733" s="4" t="str">
        <f t="shared" si="46"/>
        <v/>
      </c>
      <c r="E733" s="4" t="str">
        <f t="shared" si="47"/>
        <v/>
      </c>
      <c r="G733" s="4" t="str">
        <f t="shared" si="45"/>
        <v/>
      </c>
    </row>
    <row r="734" spans="1:7" x14ac:dyDescent="0.2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str">
        <f t="shared" si="44"/>
        <v/>
      </c>
      <c r="D734" s="4" t="str">
        <f t="shared" si="46"/>
        <v/>
      </c>
      <c r="E734" s="4" t="str">
        <f t="shared" si="47"/>
        <v/>
      </c>
      <c r="G734" s="4" t="str">
        <f t="shared" si="45"/>
        <v/>
      </c>
    </row>
    <row r="735" spans="1:7" x14ac:dyDescent="0.2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str">
        <f t="shared" si="44"/>
        <v/>
      </c>
      <c r="D735" s="4" t="str">
        <f t="shared" si="46"/>
        <v/>
      </c>
      <c r="E735" s="4" t="str">
        <f t="shared" si="47"/>
        <v/>
      </c>
      <c r="G735" s="4" t="str">
        <f t="shared" si="45"/>
        <v/>
      </c>
    </row>
    <row r="736" spans="1:7" x14ac:dyDescent="0.2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str">
        <f t="shared" si="44"/>
        <v/>
      </c>
      <c r="D736" s="4" t="str">
        <f t="shared" si="46"/>
        <v/>
      </c>
      <c r="E736" s="4" t="str">
        <f t="shared" si="47"/>
        <v/>
      </c>
      <c r="G736" s="4" t="str">
        <f t="shared" si="45"/>
        <v/>
      </c>
    </row>
    <row r="737" spans="1:7" x14ac:dyDescent="0.2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str">
        <f t="shared" si="44"/>
        <v/>
      </c>
      <c r="D737" s="4" t="str">
        <f t="shared" si="46"/>
        <v/>
      </c>
      <c r="E737" s="4" t="str">
        <f t="shared" si="47"/>
        <v/>
      </c>
      <c r="G737" s="4" t="str">
        <f t="shared" si="45"/>
        <v/>
      </c>
    </row>
    <row r="738" spans="1:7" x14ac:dyDescent="0.2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str">
        <f t="shared" si="44"/>
        <v/>
      </c>
      <c r="D738" s="4" t="str">
        <f t="shared" si="46"/>
        <v/>
      </c>
      <c r="E738" s="4" t="str">
        <f t="shared" si="47"/>
        <v/>
      </c>
      <c r="G738" s="4" t="str">
        <f t="shared" si="45"/>
        <v/>
      </c>
    </row>
    <row r="739" spans="1:7" x14ac:dyDescent="0.2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str">
        <f t="shared" si="44"/>
        <v/>
      </c>
      <c r="D739" s="4" t="str">
        <f t="shared" si="46"/>
        <v/>
      </c>
      <c r="E739" s="4" t="str">
        <f t="shared" si="47"/>
        <v/>
      </c>
      <c r="G739" s="4" t="str">
        <f t="shared" si="45"/>
        <v/>
      </c>
    </row>
    <row r="740" spans="1:7" x14ac:dyDescent="0.2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str">
        <f t="shared" si="44"/>
        <v/>
      </c>
      <c r="D740" s="4" t="str">
        <f t="shared" si="46"/>
        <v/>
      </c>
      <c r="E740" s="4" t="str">
        <f t="shared" si="47"/>
        <v/>
      </c>
      <c r="G740" s="4" t="str">
        <f t="shared" si="45"/>
        <v/>
      </c>
    </row>
    <row r="741" spans="1:7" x14ac:dyDescent="0.2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str">
        <f t="shared" si="44"/>
        <v/>
      </c>
      <c r="D741" s="4" t="str">
        <f t="shared" si="46"/>
        <v/>
      </c>
      <c r="E741" s="4" t="str">
        <f t="shared" si="47"/>
        <v/>
      </c>
      <c r="G741" s="4" t="str">
        <f t="shared" si="45"/>
        <v/>
      </c>
    </row>
    <row r="742" spans="1:7" x14ac:dyDescent="0.2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str">
        <f t="shared" si="44"/>
        <v/>
      </c>
      <c r="D742" s="4" t="str">
        <f t="shared" si="46"/>
        <v/>
      </c>
      <c r="E742" s="4" t="str">
        <f t="shared" si="47"/>
        <v/>
      </c>
      <c r="G742" s="4" t="str">
        <f t="shared" si="45"/>
        <v/>
      </c>
    </row>
    <row r="743" spans="1:7" x14ac:dyDescent="0.2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str">
        <f t="shared" si="44"/>
        <v/>
      </c>
      <c r="D743" s="4" t="str">
        <f t="shared" si="46"/>
        <v/>
      </c>
      <c r="E743" s="4" t="str">
        <f t="shared" si="47"/>
        <v/>
      </c>
      <c r="G743" s="4" t="str">
        <f t="shared" si="45"/>
        <v/>
      </c>
    </row>
    <row r="744" spans="1:7" x14ac:dyDescent="0.2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str">
        <f t="shared" si="44"/>
        <v/>
      </c>
      <c r="D744" s="4" t="str">
        <f t="shared" si="46"/>
        <v/>
      </c>
      <c r="E744" s="4" t="str">
        <f t="shared" si="47"/>
        <v/>
      </c>
      <c r="G744" s="4" t="str">
        <f t="shared" si="45"/>
        <v/>
      </c>
    </row>
    <row r="745" spans="1:7" x14ac:dyDescent="0.2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str">
        <f t="shared" si="44"/>
        <v/>
      </c>
      <c r="D745" s="4" t="str">
        <f t="shared" si="46"/>
        <v/>
      </c>
      <c r="E745" s="4" t="str">
        <f t="shared" si="47"/>
        <v/>
      </c>
      <c r="G745" s="4" t="str">
        <f t="shared" si="45"/>
        <v/>
      </c>
    </row>
    <row r="746" spans="1:7" x14ac:dyDescent="0.2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str">
        <f t="shared" si="44"/>
        <v/>
      </c>
      <c r="D746" s="4" t="str">
        <f t="shared" si="46"/>
        <v/>
      </c>
      <c r="E746" s="4" t="str">
        <f t="shared" si="47"/>
        <v/>
      </c>
      <c r="G746" s="4" t="str">
        <f t="shared" si="45"/>
        <v/>
      </c>
    </row>
    <row r="747" spans="1:7" x14ac:dyDescent="0.2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str">
        <f t="shared" si="44"/>
        <v/>
      </c>
      <c r="D747" s="4" t="str">
        <f t="shared" si="46"/>
        <v/>
      </c>
      <c r="E747" s="4" t="str">
        <f t="shared" si="47"/>
        <v/>
      </c>
      <c r="G747" s="4" t="str">
        <f t="shared" si="45"/>
        <v/>
      </c>
    </row>
    <row r="748" spans="1:7" x14ac:dyDescent="0.2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str">
        <f t="shared" si="44"/>
        <v/>
      </c>
      <c r="D748" s="4" t="str">
        <f t="shared" si="46"/>
        <v/>
      </c>
      <c r="E748" s="4" t="str">
        <f t="shared" si="47"/>
        <v/>
      </c>
      <c r="G748" s="4" t="str">
        <f t="shared" si="45"/>
        <v/>
      </c>
    </row>
    <row r="749" spans="1:7" x14ac:dyDescent="0.2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str">
        <f t="shared" si="44"/>
        <v/>
      </c>
      <c r="D749" s="4" t="str">
        <f t="shared" si="46"/>
        <v/>
      </c>
      <c r="E749" s="4" t="str">
        <f t="shared" si="47"/>
        <v/>
      </c>
      <c r="G749" s="4" t="str">
        <f t="shared" si="45"/>
        <v/>
      </c>
    </row>
    <row r="750" spans="1:7" x14ac:dyDescent="0.2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str">
        <f t="shared" si="44"/>
        <v/>
      </c>
      <c r="D750" s="4" t="str">
        <f t="shared" si="46"/>
        <v/>
      </c>
      <c r="E750" s="4" t="str">
        <f t="shared" si="47"/>
        <v/>
      </c>
      <c r="G750" s="4" t="str">
        <f t="shared" si="45"/>
        <v/>
      </c>
    </row>
    <row r="751" spans="1:7" x14ac:dyDescent="0.2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str">
        <f t="shared" si="44"/>
        <v/>
      </c>
      <c r="D751" s="4" t="str">
        <f t="shared" si="46"/>
        <v/>
      </c>
      <c r="E751" s="4" t="str">
        <f t="shared" si="47"/>
        <v/>
      </c>
      <c r="G751" s="4" t="str">
        <f t="shared" si="45"/>
        <v/>
      </c>
    </row>
    <row r="752" spans="1:7" x14ac:dyDescent="0.2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str">
        <f t="shared" si="44"/>
        <v/>
      </c>
      <c r="D752" s="4" t="str">
        <f t="shared" si="46"/>
        <v/>
      </c>
      <c r="E752" s="4" t="str">
        <f t="shared" si="47"/>
        <v/>
      </c>
      <c r="G752" s="4" t="str">
        <f t="shared" si="45"/>
        <v/>
      </c>
    </row>
    <row r="753" spans="1:7" x14ac:dyDescent="0.2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str">
        <f t="shared" si="44"/>
        <v/>
      </c>
      <c r="D753" s="4" t="str">
        <f t="shared" si="46"/>
        <v/>
      </c>
      <c r="E753" s="4" t="str">
        <f t="shared" si="47"/>
        <v/>
      </c>
      <c r="G753" s="4" t="str">
        <f t="shared" si="45"/>
        <v/>
      </c>
    </row>
    <row r="754" spans="1:7" x14ac:dyDescent="0.2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str">
        <f t="shared" si="44"/>
        <v/>
      </c>
      <c r="D754" s="4" t="str">
        <f t="shared" si="46"/>
        <v/>
      </c>
      <c r="E754" s="4" t="str">
        <f t="shared" si="47"/>
        <v/>
      </c>
      <c r="G754" s="4" t="str">
        <f t="shared" si="45"/>
        <v/>
      </c>
    </row>
    <row r="755" spans="1:7" x14ac:dyDescent="0.2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str">
        <f t="shared" si="44"/>
        <v/>
      </c>
      <c r="D755" s="4" t="str">
        <f t="shared" si="46"/>
        <v/>
      </c>
      <c r="E755" s="4" t="str">
        <f t="shared" si="47"/>
        <v/>
      </c>
      <c r="G755" s="4" t="str">
        <f t="shared" si="45"/>
        <v/>
      </c>
    </row>
    <row r="756" spans="1:7" x14ac:dyDescent="0.2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str">
        <f t="shared" si="44"/>
        <v/>
      </c>
      <c r="D756" s="4" t="str">
        <f t="shared" si="46"/>
        <v/>
      </c>
      <c r="E756" s="4" t="str">
        <f t="shared" si="47"/>
        <v/>
      </c>
      <c r="G756" s="4" t="str">
        <f t="shared" si="45"/>
        <v/>
      </c>
    </row>
    <row r="757" spans="1:7" x14ac:dyDescent="0.2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str">
        <f t="shared" si="44"/>
        <v/>
      </c>
      <c r="D757" s="4" t="str">
        <f t="shared" si="46"/>
        <v/>
      </c>
      <c r="E757" s="4" t="str">
        <f t="shared" si="47"/>
        <v/>
      </c>
      <c r="G757" s="4" t="str">
        <f t="shared" si="45"/>
        <v/>
      </c>
    </row>
    <row r="758" spans="1:7" x14ac:dyDescent="0.2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str">
        <f t="shared" si="44"/>
        <v/>
      </c>
      <c r="D758" s="4" t="str">
        <f t="shared" si="46"/>
        <v/>
      </c>
      <c r="E758" s="4" t="str">
        <f t="shared" si="47"/>
        <v/>
      </c>
      <c r="G758" s="4" t="str">
        <f t="shared" si="45"/>
        <v/>
      </c>
    </row>
    <row r="759" spans="1:7" x14ac:dyDescent="0.2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str">
        <f t="shared" si="44"/>
        <v/>
      </c>
      <c r="D759" s="4" t="str">
        <f t="shared" si="46"/>
        <v/>
      </c>
      <c r="E759" s="4" t="str">
        <f t="shared" si="47"/>
        <v/>
      </c>
      <c r="G759" s="4" t="str">
        <f t="shared" si="45"/>
        <v/>
      </c>
    </row>
    <row r="760" spans="1:7" x14ac:dyDescent="0.2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str">
        <f t="shared" si="44"/>
        <v/>
      </c>
      <c r="D760" s="4" t="str">
        <f t="shared" si="46"/>
        <v/>
      </c>
      <c r="E760" s="4" t="str">
        <f t="shared" si="47"/>
        <v/>
      </c>
      <c r="G760" s="4" t="str">
        <f t="shared" si="45"/>
        <v/>
      </c>
    </row>
    <row r="761" spans="1:7" x14ac:dyDescent="0.2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str">
        <f t="shared" si="44"/>
        <v/>
      </c>
      <c r="D761" s="4" t="str">
        <f t="shared" si="46"/>
        <v/>
      </c>
      <c r="E761" s="4" t="str">
        <f t="shared" si="47"/>
        <v/>
      </c>
      <c r="G761" s="4" t="str">
        <f t="shared" si="45"/>
        <v/>
      </c>
    </row>
    <row r="762" spans="1:7" x14ac:dyDescent="0.2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str">
        <f t="shared" si="44"/>
        <v/>
      </c>
      <c r="D762" s="4" t="str">
        <f t="shared" si="46"/>
        <v/>
      </c>
      <c r="E762" s="4" t="str">
        <f t="shared" si="47"/>
        <v/>
      </c>
      <c r="G762" s="4" t="str">
        <f t="shared" si="45"/>
        <v/>
      </c>
    </row>
    <row r="763" spans="1:7" x14ac:dyDescent="0.2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str">
        <f t="shared" si="44"/>
        <v/>
      </c>
      <c r="D763" s="4" t="str">
        <f t="shared" si="46"/>
        <v/>
      </c>
      <c r="E763" s="4" t="str">
        <f t="shared" si="47"/>
        <v/>
      </c>
      <c r="G763" s="4" t="str">
        <f t="shared" si="45"/>
        <v/>
      </c>
    </row>
    <row r="764" spans="1:7" x14ac:dyDescent="0.2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str">
        <f t="shared" si="44"/>
        <v/>
      </c>
      <c r="D764" s="4" t="str">
        <f t="shared" si="46"/>
        <v/>
      </c>
      <c r="E764" s="4" t="str">
        <f t="shared" si="47"/>
        <v/>
      </c>
      <c r="G764" s="4" t="str">
        <f t="shared" si="45"/>
        <v/>
      </c>
    </row>
    <row r="765" spans="1:7" x14ac:dyDescent="0.2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str">
        <f t="shared" si="44"/>
        <v/>
      </c>
      <c r="D765" s="4" t="str">
        <f t="shared" si="46"/>
        <v/>
      </c>
      <c r="E765" s="4" t="str">
        <f t="shared" si="47"/>
        <v/>
      </c>
      <c r="G765" s="4" t="str">
        <f t="shared" si="45"/>
        <v/>
      </c>
    </row>
    <row r="766" spans="1:7" x14ac:dyDescent="0.2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str">
        <f t="shared" si="44"/>
        <v/>
      </c>
      <c r="D766" s="4" t="str">
        <f t="shared" si="46"/>
        <v/>
      </c>
      <c r="E766" s="4" t="str">
        <f t="shared" si="47"/>
        <v/>
      </c>
      <c r="G766" s="4" t="str">
        <f t="shared" si="45"/>
        <v/>
      </c>
    </row>
    <row r="767" spans="1:7" x14ac:dyDescent="0.2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str">
        <f t="shared" si="44"/>
        <v/>
      </c>
      <c r="D767" s="4" t="str">
        <f t="shared" si="46"/>
        <v/>
      </c>
      <c r="E767" s="4" t="str">
        <f t="shared" si="47"/>
        <v/>
      </c>
      <c r="G767" s="4" t="str">
        <f t="shared" si="45"/>
        <v/>
      </c>
    </row>
    <row r="768" spans="1:7" x14ac:dyDescent="0.2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str">
        <f t="shared" si="44"/>
        <v/>
      </c>
      <c r="D768" s="4" t="str">
        <f t="shared" si="46"/>
        <v/>
      </c>
      <c r="E768" s="4" t="str">
        <f t="shared" si="47"/>
        <v/>
      </c>
      <c r="G768" s="4" t="str">
        <f t="shared" si="45"/>
        <v/>
      </c>
    </row>
    <row r="769" spans="1:7" x14ac:dyDescent="0.2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str">
        <f t="shared" si="44"/>
        <v/>
      </c>
      <c r="D769" s="4" t="str">
        <f t="shared" si="46"/>
        <v/>
      </c>
      <c r="E769" s="4" t="str">
        <f t="shared" si="47"/>
        <v/>
      </c>
      <c r="G769" s="4" t="str">
        <f t="shared" si="45"/>
        <v/>
      </c>
    </row>
    <row r="770" spans="1:7" x14ac:dyDescent="0.2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str">
        <f t="shared" ref="C770:C833" si="48">IF(A770="","",((1/A770)+(1/B770))-1)</f>
        <v/>
      </c>
      <c r="D770" s="4" t="str">
        <f t="shared" si="46"/>
        <v/>
      </c>
      <c r="E770" s="4" t="str">
        <f t="shared" si="47"/>
        <v/>
      </c>
      <c r="G770" s="4" t="str">
        <f t="shared" ref="G770:G833" si="49">IF(A770="","",C770+1)</f>
        <v/>
      </c>
    </row>
    <row r="771" spans="1:7" x14ac:dyDescent="0.2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str">
        <f t="shared" si="48"/>
        <v/>
      </c>
      <c r="D771" s="4" t="str">
        <f t="shared" ref="D771:D834" si="50">IF(A771="","",(2*A771)/(2-($C771*A771)))</f>
        <v/>
      </c>
      <c r="E771" s="4" t="str">
        <f t="shared" ref="E771:E834" si="51">IF(B771="","",(2*B771)/(2-($C771*B771)))</f>
        <v/>
      </c>
      <c r="G771" s="4" t="str">
        <f t="shared" si="49"/>
        <v/>
      </c>
    </row>
    <row r="772" spans="1:7" x14ac:dyDescent="0.2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str">
        <f t="shared" si="48"/>
        <v/>
      </c>
      <c r="D772" s="4" t="str">
        <f t="shared" si="50"/>
        <v/>
      </c>
      <c r="E772" s="4" t="str">
        <f t="shared" si="51"/>
        <v/>
      </c>
      <c r="G772" s="4" t="str">
        <f t="shared" si="49"/>
        <v/>
      </c>
    </row>
    <row r="773" spans="1:7" x14ac:dyDescent="0.2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str">
        <f t="shared" si="48"/>
        <v/>
      </c>
      <c r="D773" s="4" t="str">
        <f t="shared" si="50"/>
        <v/>
      </c>
      <c r="E773" s="4" t="str">
        <f t="shared" si="51"/>
        <v/>
      </c>
      <c r="G773" s="4" t="str">
        <f t="shared" si="49"/>
        <v/>
      </c>
    </row>
    <row r="774" spans="1:7" x14ac:dyDescent="0.2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str">
        <f t="shared" si="48"/>
        <v/>
      </c>
      <c r="D774" s="4" t="str">
        <f t="shared" si="50"/>
        <v/>
      </c>
      <c r="E774" s="4" t="str">
        <f t="shared" si="51"/>
        <v/>
      </c>
      <c r="G774" s="4" t="str">
        <f t="shared" si="49"/>
        <v/>
      </c>
    </row>
    <row r="775" spans="1:7" x14ac:dyDescent="0.2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str">
        <f t="shared" si="48"/>
        <v/>
      </c>
      <c r="D775" s="4" t="str">
        <f t="shared" si="50"/>
        <v/>
      </c>
      <c r="E775" s="4" t="str">
        <f t="shared" si="51"/>
        <v/>
      </c>
      <c r="G775" s="4" t="str">
        <f t="shared" si="49"/>
        <v/>
      </c>
    </row>
    <row r="776" spans="1:7" x14ac:dyDescent="0.2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str">
        <f t="shared" si="48"/>
        <v/>
      </c>
      <c r="D776" s="4" t="str">
        <f t="shared" si="50"/>
        <v/>
      </c>
      <c r="E776" s="4" t="str">
        <f t="shared" si="51"/>
        <v/>
      </c>
      <c r="G776" s="4" t="str">
        <f t="shared" si="49"/>
        <v/>
      </c>
    </row>
    <row r="777" spans="1:7" x14ac:dyDescent="0.2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str">
        <f t="shared" si="48"/>
        <v/>
      </c>
      <c r="D777" s="4" t="str">
        <f t="shared" si="50"/>
        <v/>
      </c>
      <c r="E777" s="4" t="str">
        <f t="shared" si="51"/>
        <v/>
      </c>
      <c r="G777" s="4" t="str">
        <f t="shared" si="49"/>
        <v/>
      </c>
    </row>
    <row r="778" spans="1:7" x14ac:dyDescent="0.2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str">
        <f t="shared" si="48"/>
        <v/>
      </c>
      <c r="D778" s="4" t="str">
        <f t="shared" si="50"/>
        <v/>
      </c>
      <c r="E778" s="4" t="str">
        <f t="shared" si="51"/>
        <v/>
      </c>
      <c r="G778" s="4" t="str">
        <f t="shared" si="49"/>
        <v/>
      </c>
    </row>
    <row r="779" spans="1:7" x14ac:dyDescent="0.2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str">
        <f t="shared" si="48"/>
        <v/>
      </c>
      <c r="D779" s="4" t="str">
        <f t="shared" si="50"/>
        <v/>
      </c>
      <c r="E779" s="4" t="str">
        <f t="shared" si="51"/>
        <v/>
      </c>
      <c r="G779" s="4" t="str">
        <f t="shared" si="49"/>
        <v/>
      </c>
    </row>
    <row r="780" spans="1:7" x14ac:dyDescent="0.2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str">
        <f t="shared" si="48"/>
        <v/>
      </c>
      <c r="D780" s="4" t="str">
        <f t="shared" si="50"/>
        <v/>
      </c>
      <c r="E780" s="4" t="str">
        <f t="shared" si="51"/>
        <v/>
      </c>
      <c r="G780" s="4" t="str">
        <f t="shared" si="49"/>
        <v/>
      </c>
    </row>
    <row r="781" spans="1:7" x14ac:dyDescent="0.2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str">
        <f t="shared" si="48"/>
        <v/>
      </c>
      <c r="D781" s="4" t="str">
        <f t="shared" si="50"/>
        <v/>
      </c>
      <c r="E781" s="4" t="str">
        <f t="shared" si="51"/>
        <v/>
      </c>
      <c r="G781" s="4" t="str">
        <f t="shared" si="49"/>
        <v/>
      </c>
    </row>
    <row r="782" spans="1:7" x14ac:dyDescent="0.2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str">
        <f t="shared" si="48"/>
        <v/>
      </c>
      <c r="D782" s="4" t="str">
        <f t="shared" si="50"/>
        <v/>
      </c>
      <c r="E782" s="4" t="str">
        <f t="shared" si="51"/>
        <v/>
      </c>
      <c r="G782" s="4" t="str">
        <f t="shared" si="49"/>
        <v/>
      </c>
    </row>
    <row r="783" spans="1:7" x14ac:dyDescent="0.2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str">
        <f t="shared" si="48"/>
        <v/>
      </c>
      <c r="D783" s="4" t="str">
        <f t="shared" si="50"/>
        <v/>
      </c>
      <c r="E783" s="4" t="str">
        <f t="shared" si="51"/>
        <v/>
      </c>
      <c r="G783" s="4" t="str">
        <f t="shared" si="49"/>
        <v/>
      </c>
    </row>
    <row r="784" spans="1:7" x14ac:dyDescent="0.2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str">
        <f t="shared" si="48"/>
        <v/>
      </c>
      <c r="D784" s="4" t="str">
        <f t="shared" si="50"/>
        <v/>
      </c>
      <c r="E784" s="4" t="str">
        <f t="shared" si="51"/>
        <v/>
      </c>
      <c r="G784" s="4" t="str">
        <f t="shared" si="49"/>
        <v/>
      </c>
    </row>
    <row r="785" spans="1:7" x14ac:dyDescent="0.2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str">
        <f t="shared" si="48"/>
        <v/>
      </c>
      <c r="D785" s="4" t="str">
        <f t="shared" si="50"/>
        <v/>
      </c>
      <c r="E785" s="4" t="str">
        <f t="shared" si="51"/>
        <v/>
      </c>
      <c r="G785" s="4" t="str">
        <f t="shared" si="49"/>
        <v/>
      </c>
    </row>
    <row r="786" spans="1:7" x14ac:dyDescent="0.2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str">
        <f t="shared" si="48"/>
        <v/>
      </c>
      <c r="D786" s="4" t="str">
        <f t="shared" si="50"/>
        <v/>
      </c>
      <c r="E786" s="4" t="str">
        <f t="shared" si="51"/>
        <v/>
      </c>
      <c r="G786" s="4" t="str">
        <f t="shared" si="49"/>
        <v/>
      </c>
    </row>
    <row r="787" spans="1:7" x14ac:dyDescent="0.2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str">
        <f t="shared" si="48"/>
        <v/>
      </c>
      <c r="D787" s="4" t="str">
        <f t="shared" si="50"/>
        <v/>
      </c>
      <c r="E787" s="4" t="str">
        <f t="shared" si="51"/>
        <v/>
      </c>
      <c r="G787" s="4" t="str">
        <f t="shared" si="49"/>
        <v/>
      </c>
    </row>
    <row r="788" spans="1:7" x14ac:dyDescent="0.2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str">
        <f t="shared" si="48"/>
        <v/>
      </c>
      <c r="D788" s="4" t="str">
        <f t="shared" si="50"/>
        <v/>
      </c>
      <c r="E788" s="4" t="str">
        <f t="shared" si="51"/>
        <v/>
      </c>
      <c r="G788" s="4" t="str">
        <f t="shared" si="49"/>
        <v/>
      </c>
    </row>
    <row r="789" spans="1:7" x14ac:dyDescent="0.2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str">
        <f t="shared" si="48"/>
        <v/>
      </c>
      <c r="D789" s="4" t="str">
        <f t="shared" si="50"/>
        <v/>
      </c>
      <c r="E789" s="4" t="str">
        <f t="shared" si="51"/>
        <v/>
      </c>
      <c r="G789" s="4" t="str">
        <f t="shared" si="49"/>
        <v/>
      </c>
    </row>
    <row r="790" spans="1:7" x14ac:dyDescent="0.2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str">
        <f t="shared" si="48"/>
        <v/>
      </c>
      <c r="D790" s="4" t="str">
        <f t="shared" si="50"/>
        <v/>
      </c>
      <c r="E790" s="4" t="str">
        <f t="shared" si="51"/>
        <v/>
      </c>
      <c r="G790" s="4" t="str">
        <f t="shared" si="49"/>
        <v/>
      </c>
    </row>
    <row r="791" spans="1:7" x14ac:dyDescent="0.2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str">
        <f t="shared" si="48"/>
        <v/>
      </c>
      <c r="D791" s="4" t="str">
        <f t="shared" si="50"/>
        <v/>
      </c>
      <c r="E791" s="4" t="str">
        <f t="shared" si="51"/>
        <v/>
      </c>
      <c r="G791" s="4" t="str">
        <f t="shared" si="49"/>
        <v/>
      </c>
    </row>
    <row r="792" spans="1:7" x14ac:dyDescent="0.2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str">
        <f t="shared" si="48"/>
        <v/>
      </c>
      <c r="D792" s="4" t="str">
        <f t="shared" si="50"/>
        <v/>
      </c>
      <c r="E792" s="4" t="str">
        <f t="shared" si="51"/>
        <v/>
      </c>
      <c r="G792" s="4" t="str">
        <f t="shared" si="49"/>
        <v/>
      </c>
    </row>
    <row r="793" spans="1:7" x14ac:dyDescent="0.2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str">
        <f t="shared" si="48"/>
        <v/>
      </c>
      <c r="D793" s="4" t="str">
        <f t="shared" si="50"/>
        <v/>
      </c>
      <c r="E793" s="4" t="str">
        <f t="shared" si="51"/>
        <v/>
      </c>
      <c r="G793" s="4" t="str">
        <f t="shared" si="49"/>
        <v/>
      </c>
    </row>
    <row r="794" spans="1:7" x14ac:dyDescent="0.2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str">
        <f t="shared" si="48"/>
        <v/>
      </c>
      <c r="D794" s="4" t="str">
        <f t="shared" si="50"/>
        <v/>
      </c>
      <c r="E794" s="4" t="str">
        <f t="shared" si="51"/>
        <v/>
      </c>
      <c r="G794" s="4" t="str">
        <f t="shared" si="49"/>
        <v/>
      </c>
    </row>
    <row r="795" spans="1:7" x14ac:dyDescent="0.2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str">
        <f t="shared" si="48"/>
        <v/>
      </c>
      <c r="D795" s="4" t="str">
        <f t="shared" si="50"/>
        <v/>
      </c>
      <c r="E795" s="4" t="str">
        <f t="shared" si="51"/>
        <v/>
      </c>
      <c r="G795" s="4" t="str">
        <f t="shared" si="49"/>
        <v/>
      </c>
    </row>
    <row r="796" spans="1:7" x14ac:dyDescent="0.2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str">
        <f t="shared" si="48"/>
        <v/>
      </c>
      <c r="D796" s="4" t="str">
        <f t="shared" si="50"/>
        <v/>
      </c>
      <c r="E796" s="4" t="str">
        <f t="shared" si="51"/>
        <v/>
      </c>
      <c r="G796" s="4" t="str">
        <f t="shared" si="49"/>
        <v/>
      </c>
    </row>
    <row r="797" spans="1:7" x14ac:dyDescent="0.2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str">
        <f t="shared" si="48"/>
        <v/>
      </c>
      <c r="D797" s="4" t="str">
        <f t="shared" si="50"/>
        <v/>
      </c>
      <c r="E797" s="4" t="str">
        <f t="shared" si="51"/>
        <v/>
      </c>
      <c r="G797" s="4" t="str">
        <f t="shared" si="49"/>
        <v/>
      </c>
    </row>
    <row r="798" spans="1:7" x14ac:dyDescent="0.2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str">
        <f t="shared" si="48"/>
        <v/>
      </c>
      <c r="D798" s="4" t="str">
        <f t="shared" si="50"/>
        <v/>
      </c>
      <c r="E798" s="4" t="str">
        <f t="shared" si="51"/>
        <v/>
      </c>
      <c r="G798" s="4" t="str">
        <f t="shared" si="49"/>
        <v/>
      </c>
    </row>
    <row r="799" spans="1:7" x14ac:dyDescent="0.2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str">
        <f t="shared" si="48"/>
        <v/>
      </c>
      <c r="D799" s="4" t="str">
        <f t="shared" si="50"/>
        <v/>
      </c>
      <c r="E799" s="4" t="str">
        <f t="shared" si="51"/>
        <v/>
      </c>
      <c r="G799" s="4" t="str">
        <f t="shared" si="49"/>
        <v/>
      </c>
    </row>
    <row r="800" spans="1:7" x14ac:dyDescent="0.2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str">
        <f t="shared" si="48"/>
        <v/>
      </c>
      <c r="D800" s="4" t="str">
        <f t="shared" si="50"/>
        <v/>
      </c>
      <c r="E800" s="4" t="str">
        <f t="shared" si="51"/>
        <v/>
      </c>
      <c r="G800" s="4" t="str">
        <f t="shared" si="49"/>
        <v/>
      </c>
    </row>
    <row r="801" spans="1:7" x14ac:dyDescent="0.2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str">
        <f t="shared" si="48"/>
        <v/>
      </c>
      <c r="D801" s="4" t="str">
        <f t="shared" si="50"/>
        <v/>
      </c>
      <c r="E801" s="4" t="str">
        <f t="shared" si="51"/>
        <v/>
      </c>
      <c r="G801" s="4" t="str">
        <f t="shared" si="49"/>
        <v/>
      </c>
    </row>
    <row r="802" spans="1:7" x14ac:dyDescent="0.2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str">
        <f t="shared" si="48"/>
        <v/>
      </c>
      <c r="D802" s="4" t="str">
        <f t="shared" si="50"/>
        <v/>
      </c>
      <c r="E802" s="4" t="str">
        <f t="shared" si="51"/>
        <v/>
      </c>
      <c r="G802" s="4" t="str">
        <f t="shared" si="49"/>
        <v/>
      </c>
    </row>
    <row r="803" spans="1:7" x14ac:dyDescent="0.2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str">
        <f t="shared" si="48"/>
        <v/>
      </c>
      <c r="D803" s="4" t="str">
        <f t="shared" si="50"/>
        <v/>
      </c>
      <c r="E803" s="4" t="str">
        <f t="shared" si="51"/>
        <v/>
      </c>
      <c r="G803" s="4" t="str">
        <f t="shared" si="49"/>
        <v/>
      </c>
    </row>
    <row r="804" spans="1:7" x14ac:dyDescent="0.2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str">
        <f t="shared" si="48"/>
        <v/>
      </c>
      <c r="D804" s="4" t="str">
        <f t="shared" si="50"/>
        <v/>
      </c>
      <c r="E804" s="4" t="str">
        <f t="shared" si="51"/>
        <v/>
      </c>
      <c r="G804" s="4" t="str">
        <f t="shared" si="49"/>
        <v/>
      </c>
    </row>
    <row r="805" spans="1:7" x14ac:dyDescent="0.2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str">
        <f t="shared" si="48"/>
        <v/>
      </c>
      <c r="D805" s="4" t="str">
        <f t="shared" si="50"/>
        <v/>
      </c>
      <c r="E805" s="4" t="str">
        <f t="shared" si="51"/>
        <v/>
      </c>
      <c r="G805" s="4" t="str">
        <f t="shared" si="49"/>
        <v/>
      </c>
    </row>
    <row r="806" spans="1:7" x14ac:dyDescent="0.2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str">
        <f t="shared" si="48"/>
        <v/>
      </c>
      <c r="D806" s="4" t="str">
        <f t="shared" si="50"/>
        <v/>
      </c>
      <c r="E806" s="4" t="str">
        <f t="shared" si="51"/>
        <v/>
      </c>
      <c r="G806" s="4" t="str">
        <f t="shared" si="49"/>
        <v/>
      </c>
    </row>
    <row r="807" spans="1:7" x14ac:dyDescent="0.2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str">
        <f t="shared" si="48"/>
        <v/>
      </c>
      <c r="D807" s="4" t="str">
        <f t="shared" si="50"/>
        <v/>
      </c>
      <c r="E807" s="4" t="str">
        <f t="shared" si="51"/>
        <v/>
      </c>
      <c r="G807" s="4" t="str">
        <f t="shared" si="49"/>
        <v/>
      </c>
    </row>
    <row r="808" spans="1:7" x14ac:dyDescent="0.2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str">
        <f t="shared" si="48"/>
        <v/>
      </c>
      <c r="D808" s="4" t="str">
        <f t="shared" si="50"/>
        <v/>
      </c>
      <c r="E808" s="4" t="str">
        <f t="shared" si="51"/>
        <v/>
      </c>
      <c r="G808" s="4" t="str">
        <f t="shared" si="49"/>
        <v/>
      </c>
    </row>
    <row r="809" spans="1:7" x14ac:dyDescent="0.2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str">
        <f t="shared" si="48"/>
        <v/>
      </c>
      <c r="D809" s="4" t="str">
        <f t="shared" si="50"/>
        <v/>
      </c>
      <c r="E809" s="4" t="str">
        <f t="shared" si="51"/>
        <v/>
      </c>
      <c r="G809" s="4" t="str">
        <f t="shared" si="49"/>
        <v/>
      </c>
    </row>
    <row r="810" spans="1:7" x14ac:dyDescent="0.2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str">
        <f t="shared" si="48"/>
        <v/>
      </c>
      <c r="D810" s="4" t="str">
        <f t="shared" si="50"/>
        <v/>
      </c>
      <c r="E810" s="4" t="str">
        <f t="shared" si="51"/>
        <v/>
      </c>
      <c r="G810" s="4" t="str">
        <f t="shared" si="49"/>
        <v/>
      </c>
    </row>
    <row r="811" spans="1:7" x14ac:dyDescent="0.2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str">
        <f t="shared" si="48"/>
        <v/>
      </c>
      <c r="D811" s="4" t="str">
        <f t="shared" si="50"/>
        <v/>
      </c>
      <c r="E811" s="4" t="str">
        <f t="shared" si="51"/>
        <v/>
      </c>
      <c r="G811" s="4" t="str">
        <f t="shared" si="49"/>
        <v/>
      </c>
    </row>
    <row r="812" spans="1:7" x14ac:dyDescent="0.2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str">
        <f t="shared" si="48"/>
        <v/>
      </c>
      <c r="D812" s="4" t="str">
        <f t="shared" si="50"/>
        <v/>
      </c>
      <c r="E812" s="4" t="str">
        <f t="shared" si="51"/>
        <v/>
      </c>
      <c r="G812" s="4" t="str">
        <f t="shared" si="49"/>
        <v/>
      </c>
    </row>
    <row r="813" spans="1:7" x14ac:dyDescent="0.2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str">
        <f t="shared" si="48"/>
        <v/>
      </c>
      <c r="D813" s="4" t="str">
        <f t="shared" si="50"/>
        <v/>
      </c>
      <c r="E813" s="4" t="str">
        <f t="shared" si="51"/>
        <v/>
      </c>
      <c r="G813" s="4" t="str">
        <f t="shared" si="49"/>
        <v/>
      </c>
    </row>
    <row r="814" spans="1:7" x14ac:dyDescent="0.2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str">
        <f t="shared" si="48"/>
        <v/>
      </c>
      <c r="D814" s="4" t="str">
        <f t="shared" si="50"/>
        <v/>
      </c>
      <c r="E814" s="4" t="str">
        <f t="shared" si="51"/>
        <v/>
      </c>
      <c r="G814" s="4" t="str">
        <f t="shared" si="49"/>
        <v/>
      </c>
    </row>
    <row r="815" spans="1:7" x14ac:dyDescent="0.2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str">
        <f t="shared" si="48"/>
        <v/>
      </c>
      <c r="D815" s="4" t="str">
        <f t="shared" si="50"/>
        <v/>
      </c>
      <c r="E815" s="4" t="str">
        <f t="shared" si="51"/>
        <v/>
      </c>
      <c r="G815" s="4" t="str">
        <f t="shared" si="49"/>
        <v/>
      </c>
    </row>
    <row r="816" spans="1:7" x14ac:dyDescent="0.2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str">
        <f t="shared" si="48"/>
        <v/>
      </c>
      <c r="D816" s="4" t="str">
        <f t="shared" si="50"/>
        <v/>
      </c>
      <c r="E816" s="4" t="str">
        <f t="shared" si="51"/>
        <v/>
      </c>
      <c r="G816" s="4" t="str">
        <f t="shared" si="49"/>
        <v/>
      </c>
    </row>
    <row r="817" spans="1:7" x14ac:dyDescent="0.2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str">
        <f t="shared" si="48"/>
        <v/>
      </c>
      <c r="D817" s="4" t="str">
        <f t="shared" si="50"/>
        <v/>
      </c>
      <c r="E817" s="4" t="str">
        <f t="shared" si="51"/>
        <v/>
      </c>
      <c r="G817" s="4" t="str">
        <f t="shared" si="49"/>
        <v/>
      </c>
    </row>
    <row r="818" spans="1:7" x14ac:dyDescent="0.2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str">
        <f t="shared" si="48"/>
        <v/>
      </c>
      <c r="D818" s="4" t="str">
        <f t="shared" si="50"/>
        <v/>
      </c>
      <c r="E818" s="4" t="str">
        <f t="shared" si="51"/>
        <v/>
      </c>
      <c r="G818" s="4" t="str">
        <f t="shared" si="49"/>
        <v/>
      </c>
    </row>
    <row r="819" spans="1:7" x14ac:dyDescent="0.2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str">
        <f t="shared" si="48"/>
        <v/>
      </c>
      <c r="D819" s="4" t="str">
        <f t="shared" si="50"/>
        <v/>
      </c>
      <c r="E819" s="4" t="str">
        <f t="shared" si="51"/>
        <v/>
      </c>
      <c r="G819" s="4" t="str">
        <f t="shared" si="49"/>
        <v/>
      </c>
    </row>
    <row r="820" spans="1:7" x14ac:dyDescent="0.2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str">
        <f t="shared" si="48"/>
        <v/>
      </c>
      <c r="D820" s="4" t="str">
        <f t="shared" si="50"/>
        <v/>
      </c>
      <c r="E820" s="4" t="str">
        <f t="shared" si="51"/>
        <v/>
      </c>
      <c r="G820" s="4" t="str">
        <f t="shared" si="49"/>
        <v/>
      </c>
    </row>
    <row r="821" spans="1:7" x14ac:dyDescent="0.2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str">
        <f t="shared" si="48"/>
        <v/>
      </c>
      <c r="D821" s="4" t="str">
        <f t="shared" si="50"/>
        <v/>
      </c>
      <c r="E821" s="4" t="str">
        <f t="shared" si="51"/>
        <v/>
      </c>
      <c r="G821" s="4" t="str">
        <f t="shared" si="49"/>
        <v/>
      </c>
    </row>
    <row r="822" spans="1:7" x14ac:dyDescent="0.2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str">
        <f t="shared" si="48"/>
        <v/>
      </c>
      <c r="D822" s="4" t="str">
        <f t="shared" si="50"/>
        <v/>
      </c>
      <c r="E822" s="4" t="str">
        <f t="shared" si="51"/>
        <v/>
      </c>
      <c r="G822" s="4" t="str">
        <f t="shared" si="49"/>
        <v/>
      </c>
    </row>
    <row r="823" spans="1:7" x14ac:dyDescent="0.2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str">
        <f t="shared" si="48"/>
        <v/>
      </c>
      <c r="D823" s="4" t="str">
        <f t="shared" si="50"/>
        <v/>
      </c>
      <c r="E823" s="4" t="str">
        <f t="shared" si="51"/>
        <v/>
      </c>
      <c r="G823" s="4" t="str">
        <f t="shared" si="49"/>
        <v/>
      </c>
    </row>
    <row r="824" spans="1:7" x14ac:dyDescent="0.2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str">
        <f t="shared" si="48"/>
        <v/>
      </c>
      <c r="D824" s="4" t="str">
        <f t="shared" si="50"/>
        <v/>
      </c>
      <c r="E824" s="4" t="str">
        <f t="shared" si="51"/>
        <v/>
      </c>
      <c r="G824" s="4" t="str">
        <f t="shared" si="49"/>
        <v/>
      </c>
    </row>
    <row r="825" spans="1:7" x14ac:dyDescent="0.2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str">
        <f t="shared" si="48"/>
        <v/>
      </c>
      <c r="D825" s="4" t="str">
        <f t="shared" si="50"/>
        <v/>
      </c>
      <c r="E825" s="4" t="str">
        <f t="shared" si="51"/>
        <v/>
      </c>
      <c r="G825" s="4" t="str">
        <f t="shared" si="49"/>
        <v/>
      </c>
    </row>
    <row r="826" spans="1:7" x14ac:dyDescent="0.2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str">
        <f t="shared" si="48"/>
        <v/>
      </c>
      <c r="D826" s="4" t="str">
        <f t="shared" si="50"/>
        <v/>
      </c>
      <c r="E826" s="4" t="str">
        <f t="shared" si="51"/>
        <v/>
      </c>
      <c r="G826" s="4" t="str">
        <f t="shared" si="49"/>
        <v/>
      </c>
    </row>
    <row r="827" spans="1:7" x14ac:dyDescent="0.2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str">
        <f t="shared" si="48"/>
        <v/>
      </c>
      <c r="D827" s="4" t="str">
        <f t="shared" si="50"/>
        <v/>
      </c>
      <c r="E827" s="4" t="str">
        <f t="shared" si="51"/>
        <v/>
      </c>
      <c r="G827" s="4" t="str">
        <f t="shared" si="49"/>
        <v/>
      </c>
    </row>
    <row r="828" spans="1:7" x14ac:dyDescent="0.2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str">
        <f t="shared" si="48"/>
        <v/>
      </c>
      <c r="D828" s="4" t="str">
        <f t="shared" si="50"/>
        <v/>
      </c>
      <c r="E828" s="4" t="str">
        <f t="shared" si="51"/>
        <v/>
      </c>
      <c r="G828" s="4" t="str">
        <f t="shared" si="49"/>
        <v/>
      </c>
    </row>
    <row r="829" spans="1:7" x14ac:dyDescent="0.2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str">
        <f t="shared" si="48"/>
        <v/>
      </c>
      <c r="D829" s="4" t="str">
        <f t="shared" si="50"/>
        <v/>
      </c>
      <c r="E829" s="4" t="str">
        <f t="shared" si="51"/>
        <v/>
      </c>
      <c r="G829" s="4" t="str">
        <f t="shared" si="49"/>
        <v/>
      </c>
    </row>
    <row r="830" spans="1:7" x14ac:dyDescent="0.2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str">
        <f t="shared" si="48"/>
        <v/>
      </c>
      <c r="D830" s="4" t="str">
        <f t="shared" si="50"/>
        <v/>
      </c>
      <c r="E830" s="4" t="str">
        <f t="shared" si="51"/>
        <v/>
      </c>
      <c r="G830" s="4" t="str">
        <f t="shared" si="49"/>
        <v/>
      </c>
    </row>
    <row r="831" spans="1:7" x14ac:dyDescent="0.2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str">
        <f t="shared" si="48"/>
        <v/>
      </c>
      <c r="D831" s="4" t="str">
        <f t="shared" si="50"/>
        <v/>
      </c>
      <c r="E831" s="4" t="str">
        <f t="shared" si="51"/>
        <v/>
      </c>
      <c r="G831" s="4" t="str">
        <f t="shared" si="49"/>
        <v/>
      </c>
    </row>
    <row r="832" spans="1:7" x14ac:dyDescent="0.2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str">
        <f t="shared" si="48"/>
        <v/>
      </c>
      <c r="D832" s="4" t="str">
        <f t="shared" si="50"/>
        <v/>
      </c>
      <c r="E832" s="4" t="str">
        <f t="shared" si="51"/>
        <v/>
      </c>
      <c r="G832" s="4" t="str">
        <f t="shared" si="49"/>
        <v/>
      </c>
    </row>
    <row r="833" spans="1:7" x14ac:dyDescent="0.2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str">
        <f t="shared" si="48"/>
        <v/>
      </c>
      <c r="D833" s="4" t="str">
        <f t="shared" si="50"/>
        <v/>
      </c>
      <c r="E833" s="4" t="str">
        <f t="shared" si="51"/>
        <v/>
      </c>
      <c r="G833" s="4" t="str">
        <f t="shared" si="49"/>
        <v/>
      </c>
    </row>
    <row r="834" spans="1:7" x14ac:dyDescent="0.2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str">
        <f t="shared" ref="C834:C897" si="52">IF(A834="","",((1/A834)+(1/B834))-1)</f>
        <v/>
      </c>
      <c r="D834" s="4" t="str">
        <f t="shared" si="50"/>
        <v/>
      </c>
      <c r="E834" s="4" t="str">
        <f t="shared" si="51"/>
        <v/>
      </c>
      <c r="G834" s="4" t="str">
        <f t="shared" ref="G834:G897" si="53">IF(A834="","",C834+1)</f>
        <v/>
      </c>
    </row>
    <row r="835" spans="1:7" x14ac:dyDescent="0.2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str">
        <f t="shared" si="52"/>
        <v/>
      </c>
      <c r="D835" s="4" t="str">
        <f t="shared" ref="D835:D898" si="54">IF(A835="","",(2*A835)/(2-($C835*A835)))</f>
        <v/>
      </c>
      <c r="E835" s="4" t="str">
        <f t="shared" ref="E835:E898" si="55">IF(B835="","",(2*B835)/(2-($C835*B835)))</f>
        <v/>
      </c>
      <c r="G835" s="4" t="str">
        <f t="shared" si="53"/>
        <v/>
      </c>
    </row>
    <row r="836" spans="1:7" x14ac:dyDescent="0.2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str">
        <f t="shared" si="52"/>
        <v/>
      </c>
      <c r="D836" s="4" t="str">
        <f t="shared" si="54"/>
        <v/>
      </c>
      <c r="E836" s="4" t="str">
        <f t="shared" si="55"/>
        <v/>
      </c>
      <c r="G836" s="4" t="str">
        <f t="shared" si="53"/>
        <v/>
      </c>
    </row>
    <row r="837" spans="1:7" x14ac:dyDescent="0.2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str">
        <f t="shared" si="52"/>
        <v/>
      </c>
      <c r="D837" s="4" t="str">
        <f t="shared" si="54"/>
        <v/>
      </c>
      <c r="E837" s="4" t="str">
        <f t="shared" si="55"/>
        <v/>
      </c>
      <c r="G837" s="4" t="str">
        <f t="shared" si="53"/>
        <v/>
      </c>
    </row>
    <row r="838" spans="1:7" x14ac:dyDescent="0.2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str">
        <f t="shared" si="52"/>
        <v/>
      </c>
      <c r="D838" s="4" t="str">
        <f t="shared" si="54"/>
        <v/>
      </c>
      <c r="E838" s="4" t="str">
        <f t="shared" si="55"/>
        <v/>
      </c>
      <c r="G838" s="4" t="str">
        <f t="shared" si="53"/>
        <v/>
      </c>
    </row>
    <row r="839" spans="1:7" x14ac:dyDescent="0.2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str">
        <f t="shared" si="52"/>
        <v/>
      </c>
      <c r="D839" s="4" t="str">
        <f t="shared" si="54"/>
        <v/>
      </c>
      <c r="E839" s="4" t="str">
        <f t="shared" si="55"/>
        <v/>
      </c>
      <c r="G839" s="4" t="str">
        <f t="shared" si="53"/>
        <v/>
      </c>
    </row>
    <row r="840" spans="1:7" x14ac:dyDescent="0.2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str">
        <f t="shared" si="52"/>
        <v/>
      </c>
      <c r="D840" s="4" t="str">
        <f t="shared" si="54"/>
        <v/>
      </c>
      <c r="E840" s="4" t="str">
        <f t="shared" si="55"/>
        <v/>
      </c>
      <c r="G840" s="4" t="str">
        <f t="shared" si="53"/>
        <v/>
      </c>
    </row>
    <row r="841" spans="1:7" x14ac:dyDescent="0.2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str">
        <f t="shared" si="52"/>
        <v/>
      </c>
      <c r="D841" s="4" t="str">
        <f t="shared" si="54"/>
        <v/>
      </c>
      <c r="E841" s="4" t="str">
        <f t="shared" si="55"/>
        <v/>
      </c>
      <c r="G841" s="4" t="str">
        <f t="shared" si="53"/>
        <v/>
      </c>
    </row>
    <row r="842" spans="1:7" x14ac:dyDescent="0.2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str">
        <f t="shared" si="52"/>
        <v/>
      </c>
      <c r="D842" s="4" t="str">
        <f t="shared" si="54"/>
        <v/>
      </c>
      <c r="E842" s="4" t="str">
        <f t="shared" si="55"/>
        <v/>
      </c>
      <c r="G842" s="4" t="str">
        <f t="shared" si="53"/>
        <v/>
      </c>
    </row>
    <row r="843" spans="1:7" x14ac:dyDescent="0.2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str">
        <f t="shared" si="52"/>
        <v/>
      </c>
      <c r="D843" s="4" t="str">
        <f t="shared" si="54"/>
        <v/>
      </c>
      <c r="E843" s="4" t="str">
        <f t="shared" si="55"/>
        <v/>
      </c>
      <c r="G843" s="4" t="str">
        <f t="shared" si="53"/>
        <v/>
      </c>
    </row>
    <row r="844" spans="1:7" x14ac:dyDescent="0.2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str">
        <f t="shared" si="52"/>
        <v/>
      </c>
      <c r="D844" s="4" t="str">
        <f t="shared" si="54"/>
        <v/>
      </c>
      <c r="E844" s="4" t="str">
        <f t="shared" si="55"/>
        <v/>
      </c>
      <c r="G844" s="4" t="str">
        <f t="shared" si="53"/>
        <v/>
      </c>
    </row>
    <row r="845" spans="1:7" x14ac:dyDescent="0.2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str">
        <f t="shared" si="52"/>
        <v/>
      </c>
      <c r="D845" s="4" t="str">
        <f t="shared" si="54"/>
        <v/>
      </c>
      <c r="E845" s="4" t="str">
        <f t="shared" si="55"/>
        <v/>
      </c>
      <c r="G845" s="4" t="str">
        <f t="shared" si="53"/>
        <v/>
      </c>
    </row>
    <row r="846" spans="1:7" x14ac:dyDescent="0.2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str">
        <f t="shared" si="52"/>
        <v/>
      </c>
      <c r="D846" s="4" t="str">
        <f t="shared" si="54"/>
        <v/>
      </c>
      <c r="E846" s="4" t="str">
        <f t="shared" si="55"/>
        <v/>
      </c>
      <c r="G846" s="4" t="str">
        <f t="shared" si="53"/>
        <v/>
      </c>
    </row>
    <row r="847" spans="1:7" x14ac:dyDescent="0.2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str">
        <f t="shared" si="52"/>
        <v/>
      </c>
      <c r="D847" s="4" t="str">
        <f t="shared" si="54"/>
        <v/>
      </c>
      <c r="E847" s="4" t="str">
        <f t="shared" si="55"/>
        <v/>
      </c>
      <c r="G847" s="4" t="str">
        <f t="shared" si="53"/>
        <v/>
      </c>
    </row>
    <row r="848" spans="1:7" x14ac:dyDescent="0.2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str">
        <f t="shared" si="52"/>
        <v/>
      </c>
      <c r="D848" s="4" t="str">
        <f t="shared" si="54"/>
        <v/>
      </c>
      <c r="E848" s="4" t="str">
        <f t="shared" si="55"/>
        <v/>
      </c>
      <c r="G848" s="4" t="str">
        <f t="shared" si="53"/>
        <v/>
      </c>
    </row>
    <row r="849" spans="1:7" x14ac:dyDescent="0.2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str">
        <f t="shared" si="52"/>
        <v/>
      </c>
      <c r="D849" s="4" t="str">
        <f t="shared" si="54"/>
        <v/>
      </c>
      <c r="E849" s="4" t="str">
        <f t="shared" si="55"/>
        <v/>
      </c>
      <c r="G849" s="4" t="str">
        <f t="shared" si="53"/>
        <v/>
      </c>
    </row>
    <row r="850" spans="1:7" x14ac:dyDescent="0.2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str">
        <f t="shared" si="52"/>
        <v/>
      </c>
      <c r="D850" s="4" t="str">
        <f t="shared" si="54"/>
        <v/>
      </c>
      <c r="E850" s="4" t="str">
        <f t="shared" si="55"/>
        <v/>
      </c>
      <c r="G850" s="4" t="str">
        <f t="shared" si="53"/>
        <v/>
      </c>
    </row>
    <row r="851" spans="1:7" x14ac:dyDescent="0.2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str">
        <f t="shared" si="52"/>
        <v/>
      </c>
      <c r="D851" s="4" t="str">
        <f t="shared" si="54"/>
        <v/>
      </c>
      <c r="E851" s="4" t="str">
        <f t="shared" si="55"/>
        <v/>
      </c>
      <c r="G851" s="4" t="str">
        <f t="shared" si="53"/>
        <v/>
      </c>
    </row>
    <row r="852" spans="1:7" x14ac:dyDescent="0.2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str">
        <f t="shared" si="52"/>
        <v/>
      </c>
      <c r="D852" s="4" t="str">
        <f t="shared" si="54"/>
        <v/>
      </c>
      <c r="E852" s="4" t="str">
        <f t="shared" si="55"/>
        <v/>
      </c>
      <c r="G852" s="4" t="str">
        <f t="shared" si="53"/>
        <v/>
      </c>
    </row>
    <row r="853" spans="1:7" x14ac:dyDescent="0.2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str">
        <f t="shared" si="52"/>
        <v/>
      </c>
      <c r="D853" s="4" t="str">
        <f t="shared" si="54"/>
        <v/>
      </c>
      <c r="E853" s="4" t="str">
        <f t="shared" si="55"/>
        <v/>
      </c>
      <c r="G853" s="4" t="str">
        <f t="shared" si="53"/>
        <v/>
      </c>
    </row>
    <row r="854" spans="1:7" x14ac:dyDescent="0.2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str">
        <f t="shared" si="52"/>
        <v/>
      </c>
      <c r="D854" s="4" t="str">
        <f t="shared" si="54"/>
        <v/>
      </c>
      <c r="E854" s="4" t="str">
        <f t="shared" si="55"/>
        <v/>
      </c>
      <c r="G854" s="4" t="str">
        <f t="shared" si="53"/>
        <v/>
      </c>
    </row>
    <row r="855" spans="1:7" x14ac:dyDescent="0.2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str">
        <f t="shared" si="52"/>
        <v/>
      </c>
      <c r="D855" s="4" t="str">
        <f t="shared" si="54"/>
        <v/>
      </c>
      <c r="E855" s="4" t="str">
        <f t="shared" si="55"/>
        <v/>
      </c>
      <c r="G855" s="4" t="str">
        <f t="shared" si="53"/>
        <v/>
      </c>
    </row>
    <row r="856" spans="1:7" x14ac:dyDescent="0.2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str">
        <f t="shared" si="52"/>
        <v/>
      </c>
      <c r="D856" s="4" t="str">
        <f t="shared" si="54"/>
        <v/>
      </c>
      <c r="E856" s="4" t="str">
        <f t="shared" si="55"/>
        <v/>
      </c>
      <c r="G856" s="4" t="str">
        <f t="shared" si="53"/>
        <v/>
      </c>
    </row>
    <row r="857" spans="1:7" x14ac:dyDescent="0.2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str">
        <f t="shared" si="52"/>
        <v/>
      </c>
      <c r="D857" s="4" t="str">
        <f t="shared" si="54"/>
        <v/>
      </c>
      <c r="E857" s="4" t="str">
        <f t="shared" si="55"/>
        <v/>
      </c>
      <c r="G857" s="4" t="str">
        <f t="shared" si="53"/>
        <v/>
      </c>
    </row>
    <row r="858" spans="1:7" x14ac:dyDescent="0.2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str">
        <f t="shared" si="52"/>
        <v/>
      </c>
      <c r="D858" s="4" t="str">
        <f t="shared" si="54"/>
        <v/>
      </c>
      <c r="E858" s="4" t="str">
        <f t="shared" si="55"/>
        <v/>
      </c>
      <c r="G858" s="4" t="str">
        <f t="shared" si="53"/>
        <v/>
      </c>
    </row>
    <row r="859" spans="1:7" x14ac:dyDescent="0.2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str">
        <f t="shared" si="52"/>
        <v/>
      </c>
      <c r="D859" s="4" t="str">
        <f t="shared" si="54"/>
        <v/>
      </c>
      <c r="E859" s="4" t="str">
        <f t="shared" si="55"/>
        <v/>
      </c>
      <c r="G859" s="4" t="str">
        <f t="shared" si="53"/>
        <v/>
      </c>
    </row>
    <row r="860" spans="1:7" x14ac:dyDescent="0.2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str">
        <f t="shared" si="52"/>
        <v/>
      </c>
      <c r="D860" s="4" t="str">
        <f t="shared" si="54"/>
        <v/>
      </c>
      <c r="E860" s="4" t="str">
        <f t="shared" si="55"/>
        <v/>
      </c>
      <c r="G860" s="4" t="str">
        <f t="shared" si="53"/>
        <v/>
      </c>
    </row>
    <row r="861" spans="1:7" x14ac:dyDescent="0.2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str">
        <f t="shared" si="52"/>
        <v/>
      </c>
      <c r="D861" s="4" t="str">
        <f t="shared" si="54"/>
        <v/>
      </c>
      <c r="E861" s="4" t="str">
        <f t="shared" si="55"/>
        <v/>
      </c>
      <c r="G861" s="4" t="str">
        <f t="shared" si="53"/>
        <v/>
      </c>
    </row>
    <row r="862" spans="1:7" x14ac:dyDescent="0.2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str">
        <f t="shared" si="52"/>
        <v/>
      </c>
      <c r="D862" s="4" t="str">
        <f t="shared" si="54"/>
        <v/>
      </c>
      <c r="E862" s="4" t="str">
        <f t="shared" si="55"/>
        <v/>
      </c>
      <c r="G862" s="4" t="str">
        <f t="shared" si="53"/>
        <v/>
      </c>
    </row>
    <row r="863" spans="1:7" x14ac:dyDescent="0.2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str">
        <f t="shared" si="52"/>
        <v/>
      </c>
      <c r="D863" s="4" t="str">
        <f t="shared" si="54"/>
        <v/>
      </c>
      <c r="E863" s="4" t="str">
        <f t="shared" si="55"/>
        <v/>
      </c>
      <c r="G863" s="4" t="str">
        <f t="shared" si="53"/>
        <v/>
      </c>
    </row>
    <row r="864" spans="1:7" x14ac:dyDescent="0.2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str">
        <f t="shared" si="52"/>
        <v/>
      </c>
      <c r="D864" s="4" t="str">
        <f t="shared" si="54"/>
        <v/>
      </c>
      <c r="E864" s="4" t="str">
        <f t="shared" si="55"/>
        <v/>
      </c>
      <c r="G864" s="4" t="str">
        <f t="shared" si="53"/>
        <v/>
      </c>
    </row>
    <row r="865" spans="1:7" x14ac:dyDescent="0.2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str">
        <f t="shared" si="52"/>
        <v/>
      </c>
      <c r="D865" s="4" t="str">
        <f t="shared" si="54"/>
        <v/>
      </c>
      <c r="E865" s="4" t="str">
        <f t="shared" si="55"/>
        <v/>
      </c>
      <c r="G865" s="4" t="str">
        <f t="shared" si="53"/>
        <v/>
      </c>
    </row>
    <row r="866" spans="1:7" x14ac:dyDescent="0.2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str">
        <f t="shared" si="52"/>
        <v/>
      </c>
      <c r="D866" s="4" t="str">
        <f t="shared" si="54"/>
        <v/>
      </c>
      <c r="E866" s="4" t="str">
        <f t="shared" si="55"/>
        <v/>
      </c>
      <c r="G866" s="4" t="str">
        <f t="shared" si="53"/>
        <v/>
      </c>
    </row>
    <row r="867" spans="1:7" x14ac:dyDescent="0.2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str">
        <f t="shared" si="52"/>
        <v/>
      </c>
      <c r="D867" s="4" t="str">
        <f t="shared" si="54"/>
        <v/>
      </c>
      <c r="E867" s="4" t="str">
        <f t="shared" si="55"/>
        <v/>
      </c>
      <c r="G867" s="4" t="str">
        <f t="shared" si="53"/>
        <v/>
      </c>
    </row>
    <row r="868" spans="1:7" x14ac:dyDescent="0.2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str">
        <f t="shared" si="52"/>
        <v/>
      </c>
      <c r="D868" s="4" t="str">
        <f t="shared" si="54"/>
        <v/>
      </c>
      <c r="E868" s="4" t="str">
        <f t="shared" si="55"/>
        <v/>
      </c>
      <c r="G868" s="4" t="str">
        <f t="shared" si="53"/>
        <v/>
      </c>
    </row>
    <row r="869" spans="1:7" x14ac:dyDescent="0.2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str">
        <f t="shared" si="52"/>
        <v/>
      </c>
      <c r="D869" s="4" t="str">
        <f t="shared" si="54"/>
        <v/>
      </c>
      <c r="E869" s="4" t="str">
        <f t="shared" si="55"/>
        <v/>
      </c>
      <c r="G869" s="4" t="str">
        <f t="shared" si="53"/>
        <v/>
      </c>
    </row>
    <row r="870" spans="1:7" x14ac:dyDescent="0.2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str">
        <f t="shared" si="52"/>
        <v/>
      </c>
      <c r="D870" s="4" t="str">
        <f t="shared" si="54"/>
        <v/>
      </c>
      <c r="E870" s="4" t="str">
        <f t="shared" si="55"/>
        <v/>
      </c>
      <c r="G870" s="4" t="str">
        <f t="shared" si="53"/>
        <v/>
      </c>
    </row>
    <row r="871" spans="1:7" x14ac:dyDescent="0.2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str">
        <f t="shared" si="52"/>
        <v/>
      </c>
      <c r="D871" s="4" t="str">
        <f t="shared" si="54"/>
        <v/>
      </c>
      <c r="E871" s="4" t="str">
        <f t="shared" si="55"/>
        <v/>
      </c>
      <c r="G871" s="4" t="str">
        <f t="shared" si="53"/>
        <v/>
      </c>
    </row>
    <row r="872" spans="1:7" x14ac:dyDescent="0.2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str">
        <f t="shared" si="52"/>
        <v/>
      </c>
      <c r="D872" s="4" t="str">
        <f t="shared" si="54"/>
        <v/>
      </c>
      <c r="E872" s="4" t="str">
        <f t="shared" si="55"/>
        <v/>
      </c>
      <c r="G872" s="4" t="str">
        <f t="shared" si="53"/>
        <v/>
      </c>
    </row>
    <row r="873" spans="1:7" x14ac:dyDescent="0.2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str">
        <f t="shared" si="52"/>
        <v/>
      </c>
      <c r="D873" s="4" t="str">
        <f t="shared" si="54"/>
        <v/>
      </c>
      <c r="E873" s="4" t="str">
        <f t="shared" si="55"/>
        <v/>
      </c>
      <c r="G873" s="4" t="str">
        <f t="shared" si="53"/>
        <v/>
      </c>
    </row>
    <row r="874" spans="1:7" x14ac:dyDescent="0.2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str">
        <f t="shared" si="52"/>
        <v/>
      </c>
      <c r="D874" s="4" t="str">
        <f t="shared" si="54"/>
        <v/>
      </c>
      <c r="E874" s="4" t="str">
        <f t="shared" si="55"/>
        <v/>
      </c>
      <c r="G874" s="4" t="str">
        <f t="shared" si="53"/>
        <v/>
      </c>
    </row>
    <row r="875" spans="1:7" x14ac:dyDescent="0.2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str">
        <f t="shared" si="52"/>
        <v/>
      </c>
      <c r="D875" s="4" t="str">
        <f t="shared" si="54"/>
        <v/>
      </c>
      <c r="E875" s="4" t="str">
        <f t="shared" si="55"/>
        <v/>
      </c>
      <c r="G875" s="4" t="str">
        <f t="shared" si="53"/>
        <v/>
      </c>
    </row>
    <row r="876" spans="1:7" x14ac:dyDescent="0.2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str">
        <f t="shared" si="52"/>
        <v/>
      </c>
      <c r="D876" s="4" t="str">
        <f t="shared" si="54"/>
        <v/>
      </c>
      <c r="E876" s="4" t="str">
        <f t="shared" si="55"/>
        <v/>
      </c>
      <c r="G876" s="4" t="str">
        <f t="shared" si="53"/>
        <v/>
      </c>
    </row>
    <row r="877" spans="1:7" x14ac:dyDescent="0.2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str">
        <f t="shared" si="52"/>
        <v/>
      </c>
      <c r="D877" s="4" t="str">
        <f t="shared" si="54"/>
        <v/>
      </c>
      <c r="E877" s="4" t="str">
        <f t="shared" si="55"/>
        <v/>
      </c>
      <c r="G877" s="4" t="str">
        <f t="shared" si="53"/>
        <v/>
      </c>
    </row>
    <row r="878" spans="1:7" x14ac:dyDescent="0.2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str">
        <f t="shared" si="52"/>
        <v/>
      </c>
      <c r="D878" s="4" t="str">
        <f t="shared" si="54"/>
        <v/>
      </c>
      <c r="E878" s="4" t="str">
        <f t="shared" si="55"/>
        <v/>
      </c>
      <c r="G878" s="4" t="str">
        <f t="shared" si="53"/>
        <v/>
      </c>
    </row>
    <row r="879" spans="1:7" x14ac:dyDescent="0.2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str">
        <f t="shared" si="52"/>
        <v/>
      </c>
      <c r="D879" s="4" t="str">
        <f t="shared" si="54"/>
        <v/>
      </c>
      <c r="E879" s="4" t="str">
        <f t="shared" si="55"/>
        <v/>
      </c>
      <c r="G879" s="4" t="str">
        <f t="shared" si="53"/>
        <v/>
      </c>
    </row>
    <row r="880" spans="1:7" x14ac:dyDescent="0.2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str">
        <f t="shared" si="52"/>
        <v/>
      </c>
      <c r="D880" s="4" t="str">
        <f t="shared" si="54"/>
        <v/>
      </c>
      <c r="E880" s="4" t="str">
        <f t="shared" si="55"/>
        <v/>
      </c>
      <c r="G880" s="4" t="str">
        <f t="shared" si="53"/>
        <v/>
      </c>
    </row>
    <row r="881" spans="1:7" x14ac:dyDescent="0.2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str">
        <f t="shared" si="52"/>
        <v/>
      </c>
      <c r="D881" s="4" t="str">
        <f t="shared" si="54"/>
        <v/>
      </c>
      <c r="E881" s="4" t="str">
        <f t="shared" si="55"/>
        <v/>
      </c>
      <c r="G881" s="4" t="str">
        <f t="shared" si="53"/>
        <v/>
      </c>
    </row>
    <row r="882" spans="1:7" x14ac:dyDescent="0.2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str">
        <f t="shared" si="52"/>
        <v/>
      </c>
      <c r="D882" s="4" t="str">
        <f t="shared" si="54"/>
        <v/>
      </c>
      <c r="E882" s="4" t="str">
        <f t="shared" si="55"/>
        <v/>
      </c>
      <c r="G882" s="4" t="str">
        <f t="shared" si="53"/>
        <v/>
      </c>
    </row>
    <row r="883" spans="1:7" x14ac:dyDescent="0.2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str">
        <f t="shared" si="52"/>
        <v/>
      </c>
      <c r="D883" s="4" t="str">
        <f t="shared" si="54"/>
        <v/>
      </c>
      <c r="E883" s="4" t="str">
        <f t="shared" si="55"/>
        <v/>
      </c>
      <c r="G883" s="4" t="str">
        <f t="shared" si="53"/>
        <v/>
      </c>
    </row>
    <row r="884" spans="1:7" x14ac:dyDescent="0.2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str">
        <f t="shared" si="52"/>
        <v/>
      </c>
      <c r="D884" s="4" t="str">
        <f t="shared" si="54"/>
        <v/>
      </c>
      <c r="E884" s="4" t="str">
        <f t="shared" si="55"/>
        <v/>
      </c>
      <c r="G884" s="4" t="str">
        <f t="shared" si="53"/>
        <v/>
      </c>
    </row>
    <row r="885" spans="1:7" x14ac:dyDescent="0.2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str">
        <f t="shared" si="52"/>
        <v/>
      </c>
      <c r="D885" s="4" t="str">
        <f t="shared" si="54"/>
        <v/>
      </c>
      <c r="E885" s="4" t="str">
        <f t="shared" si="55"/>
        <v/>
      </c>
      <c r="G885" s="4" t="str">
        <f t="shared" si="53"/>
        <v/>
      </c>
    </row>
    <row r="886" spans="1:7" x14ac:dyDescent="0.2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str">
        <f t="shared" si="52"/>
        <v/>
      </c>
      <c r="D886" s="4" t="str">
        <f t="shared" si="54"/>
        <v/>
      </c>
      <c r="E886" s="4" t="str">
        <f t="shared" si="55"/>
        <v/>
      </c>
      <c r="G886" s="4" t="str">
        <f t="shared" si="53"/>
        <v/>
      </c>
    </row>
    <row r="887" spans="1:7" x14ac:dyDescent="0.2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str">
        <f t="shared" si="52"/>
        <v/>
      </c>
      <c r="D887" s="4" t="str">
        <f t="shared" si="54"/>
        <v/>
      </c>
      <c r="E887" s="4" t="str">
        <f t="shared" si="55"/>
        <v/>
      </c>
      <c r="G887" s="4" t="str">
        <f t="shared" si="53"/>
        <v/>
      </c>
    </row>
    <row r="888" spans="1:7" x14ac:dyDescent="0.2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str">
        <f t="shared" si="52"/>
        <v/>
      </c>
      <c r="D888" s="4" t="str">
        <f t="shared" si="54"/>
        <v/>
      </c>
      <c r="E888" s="4" t="str">
        <f t="shared" si="55"/>
        <v/>
      </c>
      <c r="G888" s="4" t="str">
        <f t="shared" si="53"/>
        <v/>
      </c>
    </row>
    <row r="889" spans="1:7" x14ac:dyDescent="0.2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str">
        <f t="shared" si="52"/>
        <v/>
      </c>
      <c r="D889" s="4" t="str">
        <f t="shared" si="54"/>
        <v/>
      </c>
      <c r="E889" s="4" t="str">
        <f t="shared" si="55"/>
        <v/>
      </c>
      <c r="G889" s="4" t="str">
        <f t="shared" si="53"/>
        <v/>
      </c>
    </row>
    <row r="890" spans="1:7" x14ac:dyDescent="0.2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str">
        <f t="shared" si="52"/>
        <v/>
      </c>
      <c r="D890" s="4" t="str">
        <f t="shared" si="54"/>
        <v/>
      </c>
      <c r="E890" s="4" t="str">
        <f t="shared" si="55"/>
        <v/>
      </c>
      <c r="G890" s="4" t="str">
        <f t="shared" si="53"/>
        <v/>
      </c>
    </row>
    <row r="891" spans="1:7" x14ac:dyDescent="0.2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str">
        <f t="shared" si="52"/>
        <v/>
      </c>
      <c r="D891" s="4" t="str">
        <f t="shared" si="54"/>
        <v/>
      </c>
      <c r="E891" s="4" t="str">
        <f t="shared" si="55"/>
        <v/>
      </c>
      <c r="G891" s="4" t="str">
        <f t="shared" si="53"/>
        <v/>
      </c>
    </row>
    <row r="892" spans="1:7" x14ac:dyDescent="0.2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str">
        <f t="shared" si="52"/>
        <v/>
      </c>
      <c r="D892" s="4" t="str">
        <f t="shared" si="54"/>
        <v/>
      </c>
      <c r="E892" s="4" t="str">
        <f t="shared" si="55"/>
        <v/>
      </c>
      <c r="G892" s="4" t="str">
        <f t="shared" si="53"/>
        <v/>
      </c>
    </row>
    <row r="893" spans="1:7" x14ac:dyDescent="0.2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str">
        <f t="shared" si="52"/>
        <v/>
      </c>
      <c r="D893" s="4" t="str">
        <f t="shared" si="54"/>
        <v/>
      </c>
      <c r="E893" s="4" t="str">
        <f t="shared" si="55"/>
        <v/>
      </c>
      <c r="G893" s="4" t="str">
        <f t="shared" si="53"/>
        <v/>
      </c>
    </row>
    <row r="894" spans="1:7" x14ac:dyDescent="0.2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str">
        <f t="shared" si="52"/>
        <v/>
      </c>
      <c r="D894" s="4" t="str">
        <f t="shared" si="54"/>
        <v/>
      </c>
      <c r="E894" s="4" t="str">
        <f t="shared" si="55"/>
        <v/>
      </c>
      <c r="G894" s="4" t="str">
        <f t="shared" si="53"/>
        <v/>
      </c>
    </row>
    <row r="895" spans="1:7" x14ac:dyDescent="0.2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str">
        <f t="shared" si="52"/>
        <v/>
      </c>
      <c r="D895" s="4" t="str">
        <f t="shared" si="54"/>
        <v/>
      </c>
      <c r="E895" s="4" t="str">
        <f t="shared" si="55"/>
        <v/>
      </c>
      <c r="G895" s="4" t="str">
        <f t="shared" si="53"/>
        <v/>
      </c>
    </row>
    <row r="896" spans="1:7" x14ac:dyDescent="0.2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str">
        <f t="shared" si="52"/>
        <v/>
      </c>
      <c r="D896" s="4" t="str">
        <f t="shared" si="54"/>
        <v/>
      </c>
      <c r="E896" s="4" t="str">
        <f t="shared" si="55"/>
        <v/>
      </c>
      <c r="G896" s="4" t="str">
        <f t="shared" si="53"/>
        <v/>
      </c>
    </row>
    <row r="897" spans="1:7" x14ac:dyDescent="0.2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str">
        <f t="shared" si="52"/>
        <v/>
      </c>
      <c r="D897" s="4" t="str">
        <f t="shared" si="54"/>
        <v/>
      </c>
      <c r="E897" s="4" t="str">
        <f t="shared" si="55"/>
        <v/>
      </c>
      <c r="G897" s="4" t="str">
        <f t="shared" si="53"/>
        <v/>
      </c>
    </row>
    <row r="898" spans="1:7" x14ac:dyDescent="0.2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str">
        <f t="shared" ref="C898:C961" si="56">IF(A898="","",((1/A898)+(1/B898))-1)</f>
        <v/>
      </c>
      <c r="D898" s="4" t="str">
        <f t="shared" si="54"/>
        <v/>
      </c>
      <c r="E898" s="4" t="str">
        <f t="shared" si="55"/>
        <v/>
      </c>
      <c r="G898" s="4" t="str">
        <f t="shared" ref="G898:G961" si="57">IF(A898="","",C898+1)</f>
        <v/>
      </c>
    </row>
    <row r="899" spans="1:7" x14ac:dyDescent="0.2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str">
        <f t="shared" si="56"/>
        <v/>
      </c>
      <c r="D899" s="4" t="str">
        <f t="shared" ref="D899:D962" si="58">IF(A899="","",(2*A899)/(2-($C899*A899)))</f>
        <v/>
      </c>
      <c r="E899" s="4" t="str">
        <f t="shared" ref="E899:E962" si="59">IF(B899="","",(2*B899)/(2-($C899*B899)))</f>
        <v/>
      </c>
      <c r="G899" s="4" t="str">
        <f t="shared" si="57"/>
        <v/>
      </c>
    </row>
    <row r="900" spans="1:7" x14ac:dyDescent="0.2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str">
        <f t="shared" si="56"/>
        <v/>
      </c>
      <c r="D900" s="4" t="str">
        <f t="shared" si="58"/>
        <v/>
      </c>
      <c r="E900" s="4" t="str">
        <f t="shared" si="59"/>
        <v/>
      </c>
      <c r="G900" s="4" t="str">
        <f t="shared" si="57"/>
        <v/>
      </c>
    </row>
    <row r="901" spans="1:7" x14ac:dyDescent="0.2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str">
        <f t="shared" si="56"/>
        <v/>
      </c>
      <c r="D901" s="4" t="str">
        <f t="shared" si="58"/>
        <v/>
      </c>
      <c r="E901" s="4" t="str">
        <f t="shared" si="59"/>
        <v/>
      </c>
      <c r="G901" s="4" t="str">
        <f t="shared" si="57"/>
        <v/>
      </c>
    </row>
    <row r="902" spans="1:7" x14ac:dyDescent="0.2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str">
        <f t="shared" si="56"/>
        <v/>
      </c>
      <c r="D902" s="4" t="str">
        <f t="shared" si="58"/>
        <v/>
      </c>
      <c r="E902" s="4" t="str">
        <f t="shared" si="59"/>
        <v/>
      </c>
      <c r="G902" s="4" t="str">
        <f t="shared" si="57"/>
        <v/>
      </c>
    </row>
    <row r="903" spans="1:7" x14ac:dyDescent="0.2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str">
        <f t="shared" si="56"/>
        <v/>
      </c>
      <c r="D903" s="4" t="str">
        <f t="shared" si="58"/>
        <v/>
      </c>
      <c r="E903" s="4" t="str">
        <f t="shared" si="59"/>
        <v/>
      </c>
      <c r="G903" s="4" t="str">
        <f t="shared" si="57"/>
        <v/>
      </c>
    </row>
    <row r="904" spans="1:7" x14ac:dyDescent="0.2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str">
        <f t="shared" si="56"/>
        <v/>
      </c>
      <c r="D904" s="4" t="str">
        <f t="shared" si="58"/>
        <v/>
      </c>
      <c r="E904" s="4" t="str">
        <f t="shared" si="59"/>
        <v/>
      </c>
      <c r="G904" s="4" t="str">
        <f t="shared" si="57"/>
        <v/>
      </c>
    </row>
    <row r="905" spans="1:7" x14ac:dyDescent="0.2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str">
        <f t="shared" si="56"/>
        <v/>
      </c>
      <c r="D905" s="4" t="str">
        <f t="shared" si="58"/>
        <v/>
      </c>
      <c r="E905" s="4" t="str">
        <f t="shared" si="59"/>
        <v/>
      </c>
      <c r="G905" s="4" t="str">
        <f t="shared" si="57"/>
        <v/>
      </c>
    </row>
    <row r="906" spans="1:7" x14ac:dyDescent="0.2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str">
        <f t="shared" si="56"/>
        <v/>
      </c>
      <c r="D906" s="4" t="str">
        <f t="shared" si="58"/>
        <v/>
      </c>
      <c r="E906" s="4" t="str">
        <f t="shared" si="59"/>
        <v/>
      </c>
      <c r="G906" s="4" t="str">
        <f t="shared" si="57"/>
        <v/>
      </c>
    </row>
    <row r="907" spans="1:7" x14ac:dyDescent="0.2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str">
        <f t="shared" si="56"/>
        <v/>
      </c>
      <c r="D907" s="4" t="str">
        <f t="shared" si="58"/>
        <v/>
      </c>
      <c r="E907" s="4" t="str">
        <f t="shared" si="59"/>
        <v/>
      </c>
      <c r="G907" s="4" t="str">
        <f t="shared" si="57"/>
        <v/>
      </c>
    </row>
    <row r="908" spans="1:7" x14ac:dyDescent="0.2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str">
        <f t="shared" si="56"/>
        <v/>
      </c>
      <c r="D908" s="4" t="str">
        <f t="shared" si="58"/>
        <v/>
      </c>
      <c r="E908" s="4" t="str">
        <f t="shared" si="59"/>
        <v/>
      </c>
      <c r="G908" s="4" t="str">
        <f t="shared" si="57"/>
        <v/>
      </c>
    </row>
    <row r="909" spans="1:7" x14ac:dyDescent="0.2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str">
        <f t="shared" si="56"/>
        <v/>
      </c>
      <c r="D909" s="4" t="str">
        <f t="shared" si="58"/>
        <v/>
      </c>
      <c r="E909" s="4" t="str">
        <f t="shared" si="59"/>
        <v/>
      </c>
      <c r="G909" s="4" t="str">
        <f t="shared" si="57"/>
        <v/>
      </c>
    </row>
    <row r="910" spans="1:7" x14ac:dyDescent="0.2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str">
        <f t="shared" si="56"/>
        <v/>
      </c>
      <c r="D910" s="4" t="str">
        <f t="shared" si="58"/>
        <v/>
      </c>
      <c r="E910" s="4" t="str">
        <f t="shared" si="59"/>
        <v/>
      </c>
      <c r="G910" s="4" t="str">
        <f t="shared" si="57"/>
        <v/>
      </c>
    </row>
    <row r="911" spans="1:7" x14ac:dyDescent="0.2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str">
        <f t="shared" si="56"/>
        <v/>
      </c>
      <c r="D911" s="4" t="str">
        <f t="shared" si="58"/>
        <v/>
      </c>
      <c r="E911" s="4" t="str">
        <f t="shared" si="59"/>
        <v/>
      </c>
      <c r="G911" s="4" t="str">
        <f t="shared" si="57"/>
        <v/>
      </c>
    </row>
    <row r="912" spans="1:7" x14ac:dyDescent="0.2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str">
        <f t="shared" si="56"/>
        <v/>
      </c>
      <c r="D912" s="4" t="str">
        <f t="shared" si="58"/>
        <v/>
      </c>
      <c r="E912" s="4" t="str">
        <f t="shared" si="59"/>
        <v/>
      </c>
      <c r="G912" s="4" t="str">
        <f t="shared" si="57"/>
        <v/>
      </c>
    </row>
    <row r="913" spans="1:7" x14ac:dyDescent="0.2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str">
        <f t="shared" si="56"/>
        <v/>
      </c>
      <c r="D913" s="4" t="str">
        <f t="shared" si="58"/>
        <v/>
      </c>
      <c r="E913" s="4" t="str">
        <f t="shared" si="59"/>
        <v/>
      </c>
      <c r="G913" s="4" t="str">
        <f t="shared" si="57"/>
        <v/>
      </c>
    </row>
    <row r="914" spans="1:7" x14ac:dyDescent="0.2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str">
        <f t="shared" si="56"/>
        <v/>
      </c>
      <c r="D914" s="4" t="str">
        <f t="shared" si="58"/>
        <v/>
      </c>
      <c r="E914" s="4" t="str">
        <f t="shared" si="59"/>
        <v/>
      </c>
      <c r="G914" s="4" t="str">
        <f t="shared" si="57"/>
        <v/>
      </c>
    </row>
    <row r="915" spans="1:7" x14ac:dyDescent="0.2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str">
        <f t="shared" si="56"/>
        <v/>
      </c>
      <c r="D915" s="4" t="str">
        <f t="shared" si="58"/>
        <v/>
      </c>
      <c r="E915" s="4" t="str">
        <f t="shared" si="59"/>
        <v/>
      </c>
      <c r="G915" s="4" t="str">
        <f t="shared" si="57"/>
        <v/>
      </c>
    </row>
    <row r="916" spans="1:7" x14ac:dyDescent="0.2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str">
        <f t="shared" si="56"/>
        <v/>
      </c>
      <c r="D916" s="4" t="str">
        <f t="shared" si="58"/>
        <v/>
      </c>
      <c r="E916" s="4" t="str">
        <f t="shared" si="59"/>
        <v/>
      </c>
      <c r="G916" s="4" t="str">
        <f t="shared" si="57"/>
        <v/>
      </c>
    </row>
    <row r="917" spans="1:7" x14ac:dyDescent="0.2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str">
        <f t="shared" si="56"/>
        <v/>
      </c>
      <c r="D917" s="4" t="str">
        <f t="shared" si="58"/>
        <v/>
      </c>
      <c r="E917" s="4" t="str">
        <f t="shared" si="59"/>
        <v/>
      </c>
      <c r="G917" s="4" t="str">
        <f t="shared" si="57"/>
        <v/>
      </c>
    </row>
    <row r="918" spans="1:7" x14ac:dyDescent="0.2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str">
        <f t="shared" si="56"/>
        <v/>
      </c>
      <c r="D918" s="4" t="str">
        <f t="shared" si="58"/>
        <v/>
      </c>
      <c r="E918" s="4" t="str">
        <f t="shared" si="59"/>
        <v/>
      </c>
      <c r="G918" s="4" t="str">
        <f t="shared" si="57"/>
        <v/>
      </c>
    </row>
    <row r="919" spans="1:7" x14ac:dyDescent="0.2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str">
        <f t="shared" si="56"/>
        <v/>
      </c>
      <c r="D919" s="4" t="str">
        <f t="shared" si="58"/>
        <v/>
      </c>
      <c r="E919" s="4" t="str">
        <f t="shared" si="59"/>
        <v/>
      </c>
      <c r="G919" s="4" t="str">
        <f t="shared" si="57"/>
        <v/>
      </c>
    </row>
    <row r="920" spans="1:7" x14ac:dyDescent="0.2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str">
        <f t="shared" si="56"/>
        <v/>
      </c>
      <c r="D920" s="4" t="str">
        <f t="shared" si="58"/>
        <v/>
      </c>
      <c r="E920" s="4" t="str">
        <f t="shared" si="59"/>
        <v/>
      </c>
      <c r="G920" s="4" t="str">
        <f t="shared" si="57"/>
        <v/>
      </c>
    </row>
    <row r="921" spans="1:7" x14ac:dyDescent="0.2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str">
        <f t="shared" si="56"/>
        <v/>
      </c>
      <c r="D921" s="4" t="str">
        <f t="shared" si="58"/>
        <v/>
      </c>
      <c r="E921" s="4" t="str">
        <f t="shared" si="59"/>
        <v/>
      </c>
      <c r="G921" s="4" t="str">
        <f t="shared" si="57"/>
        <v/>
      </c>
    </row>
    <row r="922" spans="1:7" x14ac:dyDescent="0.2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str">
        <f t="shared" si="56"/>
        <v/>
      </c>
      <c r="D922" s="4" t="str">
        <f t="shared" si="58"/>
        <v/>
      </c>
      <c r="E922" s="4" t="str">
        <f t="shared" si="59"/>
        <v/>
      </c>
      <c r="G922" s="4" t="str">
        <f t="shared" si="57"/>
        <v/>
      </c>
    </row>
    <row r="923" spans="1:7" x14ac:dyDescent="0.2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str">
        <f t="shared" si="56"/>
        <v/>
      </c>
      <c r="D923" s="4" t="str">
        <f t="shared" si="58"/>
        <v/>
      </c>
      <c r="E923" s="4" t="str">
        <f t="shared" si="59"/>
        <v/>
      </c>
      <c r="G923" s="4" t="str">
        <f t="shared" si="57"/>
        <v/>
      </c>
    </row>
    <row r="924" spans="1:7" x14ac:dyDescent="0.2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str">
        <f t="shared" si="56"/>
        <v/>
      </c>
      <c r="D924" s="4" t="str">
        <f t="shared" si="58"/>
        <v/>
      </c>
      <c r="E924" s="4" t="str">
        <f t="shared" si="59"/>
        <v/>
      </c>
      <c r="G924" s="4" t="str">
        <f t="shared" si="57"/>
        <v/>
      </c>
    </row>
    <row r="925" spans="1:7" x14ac:dyDescent="0.2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str">
        <f t="shared" si="56"/>
        <v/>
      </c>
      <c r="D925" s="4" t="str">
        <f t="shared" si="58"/>
        <v/>
      </c>
      <c r="E925" s="4" t="str">
        <f t="shared" si="59"/>
        <v/>
      </c>
      <c r="G925" s="4" t="str">
        <f t="shared" si="57"/>
        <v/>
      </c>
    </row>
    <row r="926" spans="1:7" x14ac:dyDescent="0.2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str">
        <f t="shared" si="56"/>
        <v/>
      </c>
      <c r="D926" s="4" t="str">
        <f t="shared" si="58"/>
        <v/>
      </c>
      <c r="E926" s="4" t="str">
        <f t="shared" si="59"/>
        <v/>
      </c>
      <c r="G926" s="4" t="str">
        <f t="shared" si="57"/>
        <v/>
      </c>
    </row>
    <row r="927" spans="1:7" x14ac:dyDescent="0.2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str">
        <f t="shared" si="56"/>
        <v/>
      </c>
      <c r="D927" s="4" t="str">
        <f t="shared" si="58"/>
        <v/>
      </c>
      <c r="E927" s="4" t="str">
        <f t="shared" si="59"/>
        <v/>
      </c>
      <c r="G927" s="4" t="str">
        <f t="shared" si="57"/>
        <v/>
      </c>
    </row>
    <row r="928" spans="1:7" x14ac:dyDescent="0.2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str">
        <f t="shared" si="56"/>
        <v/>
      </c>
      <c r="D928" s="4" t="str">
        <f t="shared" si="58"/>
        <v/>
      </c>
      <c r="E928" s="4" t="str">
        <f t="shared" si="59"/>
        <v/>
      </c>
      <c r="G928" s="4" t="str">
        <f t="shared" si="57"/>
        <v/>
      </c>
    </row>
    <row r="929" spans="1:7" x14ac:dyDescent="0.2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str">
        <f t="shared" si="56"/>
        <v/>
      </c>
      <c r="D929" s="4" t="str">
        <f t="shared" si="58"/>
        <v/>
      </c>
      <c r="E929" s="4" t="str">
        <f t="shared" si="59"/>
        <v/>
      </c>
      <c r="G929" s="4" t="str">
        <f t="shared" si="57"/>
        <v/>
      </c>
    </row>
    <row r="930" spans="1:7" x14ac:dyDescent="0.2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str">
        <f t="shared" si="56"/>
        <v/>
      </c>
      <c r="D930" s="4" t="str">
        <f t="shared" si="58"/>
        <v/>
      </c>
      <c r="E930" s="4" t="str">
        <f t="shared" si="59"/>
        <v/>
      </c>
      <c r="G930" s="4" t="str">
        <f t="shared" si="57"/>
        <v/>
      </c>
    </row>
    <row r="931" spans="1:7" x14ac:dyDescent="0.2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str">
        <f t="shared" si="56"/>
        <v/>
      </c>
      <c r="D931" s="4" t="str">
        <f t="shared" si="58"/>
        <v/>
      </c>
      <c r="E931" s="4" t="str">
        <f t="shared" si="59"/>
        <v/>
      </c>
      <c r="G931" s="4" t="str">
        <f t="shared" si="57"/>
        <v/>
      </c>
    </row>
    <row r="932" spans="1:7" x14ac:dyDescent="0.2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str">
        <f t="shared" si="56"/>
        <v/>
      </c>
      <c r="D932" s="4" t="str">
        <f t="shared" si="58"/>
        <v/>
      </c>
      <c r="E932" s="4" t="str">
        <f t="shared" si="59"/>
        <v/>
      </c>
      <c r="G932" s="4" t="str">
        <f t="shared" si="57"/>
        <v/>
      </c>
    </row>
    <row r="933" spans="1:7" x14ac:dyDescent="0.2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str">
        <f t="shared" si="56"/>
        <v/>
      </c>
      <c r="D933" s="4" t="str">
        <f t="shared" si="58"/>
        <v/>
      </c>
      <c r="E933" s="4" t="str">
        <f t="shared" si="59"/>
        <v/>
      </c>
      <c r="G933" s="4" t="str">
        <f t="shared" si="57"/>
        <v/>
      </c>
    </row>
    <row r="934" spans="1:7" x14ac:dyDescent="0.2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str">
        <f t="shared" si="56"/>
        <v/>
      </c>
      <c r="D934" s="4" t="str">
        <f t="shared" si="58"/>
        <v/>
      </c>
      <c r="E934" s="4" t="str">
        <f t="shared" si="59"/>
        <v/>
      </c>
      <c r="G934" s="4" t="str">
        <f t="shared" si="57"/>
        <v/>
      </c>
    </row>
    <row r="935" spans="1:7" x14ac:dyDescent="0.2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str">
        <f t="shared" si="56"/>
        <v/>
      </c>
      <c r="D935" s="4" t="str">
        <f t="shared" si="58"/>
        <v/>
      </c>
      <c r="E935" s="4" t="str">
        <f t="shared" si="59"/>
        <v/>
      </c>
      <c r="G935" s="4" t="str">
        <f t="shared" si="57"/>
        <v/>
      </c>
    </row>
    <row r="936" spans="1:7" x14ac:dyDescent="0.2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str">
        <f t="shared" si="56"/>
        <v/>
      </c>
      <c r="D936" s="4" t="str">
        <f t="shared" si="58"/>
        <v/>
      </c>
      <c r="E936" s="4" t="str">
        <f t="shared" si="59"/>
        <v/>
      </c>
      <c r="G936" s="4" t="str">
        <f t="shared" si="57"/>
        <v/>
      </c>
    </row>
    <row r="937" spans="1:7" x14ac:dyDescent="0.2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str">
        <f t="shared" si="56"/>
        <v/>
      </c>
      <c r="D937" s="4" t="str">
        <f t="shared" si="58"/>
        <v/>
      </c>
      <c r="E937" s="4" t="str">
        <f t="shared" si="59"/>
        <v/>
      </c>
      <c r="G937" s="4" t="str">
        <f t="shared" si="57"/>
        <v/>
      </c>
    </row>
    <row r="938" spans="1:7" x14ac:dyDescent="0.2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str">
        <f t="shared" si="56"/>
        <v/>
      </c>
      <c r="D938" s="4" t="str">
        <f t="shared" si="58"/>
        <v/>
      </c>
      <c r="E938" s="4" t="str">
        <f t="shared" si="59"/>
        <v/>
      </c>
      <c r="G938" s="4" t="str">
        <f t="shared" si="57"/>
        <v/>
      </c>
    </row>
    <row r="939" spans="1:7" x14ac:dyDescent="0.2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str">
        <f t="shared" si="56"/>
        <v/>
      </c>
      <c r="D939" s="4" t="str">
        <f t="shared" si="58"/>
        <v/>
      </c>
      <c r="E939" s="4" t="str">
        <f t="shared" si="59"/>
        <v/>
      </c>
      <c r="G939" s="4" t="str">
        <f t="shared" si="57"/>
        <v/>
      </c>
    </row>
    <row r="940" spans="1:7" x14ac:dyDescent="0.2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str">
        <f t="shared" si="56"/>
        <v/>
      </c>
      <c r="D940" s="4" t="str">
        <f t="shared" si="58"/>
        <v/>
      </c>
      <c r="E940" s="4" t="str">
        <f t="shared" si="59"/>
        <v/>
      </c>
      <c r="G940" s="4" t="str">
        <f t="shared" si="57"/>
        <v/>
      </c>
    </row>
    <row r="941" spans="1:7" x14ac:dyDescent="0.2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str">
        <f t="shared" si="56"/>
        <v/>
      </c>
      <c r="D941" s="4" t="str">
        <f t="shared" si="58"/>
        <v/>
      </c>
      <c r="E941" s="4" t="str">
        <f t="shared" si="59"/>
        <v/>
      </c>
      <c r="G941" s="4" t="str">
        <f t="shared" si="57"/>
        <v/>
      </c>
    </row>
    <row r="942" spans="1:7" x14ac:dyDescent="0.2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str">
        <f t="shared" si="56"/>
        <v/>
      </c>
      <c r="D942" s="4" t="str">
        <f t="shared" si="58"/>
        <v/>
      </c>
      <c r="E942" s="4" t="str">
        <f t="shared" si="59"/>
        <v/>
      </c>
      <c r="G942" s="4" t="str">
        <f t="shared" si="57"/>
        <v/>
      </c>
    </row>
    <row r="943" spans="1:7" x14ac:dyDescent="0.2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str">
        <f t="shared" si="56"/>
        <v/>
      </c>
      <c r="D943" s="4" t="str">
        <f t="shared" si="58"/>
        <v/>
      </c>
      <c r="E943" s="4" t="str">
        <f t="shared" si="59"/>
        <v/>
      </c>
      <c r="G943" s="4" t="str">
        <f t="shared" si="57"/>
        <v/>
      </c>
    </row>
    <row r="944" spans="1:7" x14ac:dyDescent="0.2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str">
        <f t="shared" si="56"/>
        <v/>
      </c>
      <c r="D944" s="4" t="str">
        <f t="shared" si="58"/>
        <v/>
      </c>
      <c r="E944" s="4" t="str">
        <f t="shared" si="59"/>
        <v/>
      </c>
      <c r="G944" s="4" t="str">
        <f t="shared" si="57"/>
        <v/>
      </c>
    </row>
    <row r="945" spans="1:7" x14ac:dyDescent="0.2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str">
        <f t="shared" si="56"/>
        <v/>
      </c>
      <c r="D945" s="4" t="str">
        <f t="shared" si="58"/>
        <v/>
      </c>
      <c r="E945" s="4" t="str">
        <f t="shared" si="59"/>
        <v/>
      </c>
      <c r="G945" s="4" t="str">
        <f t="shared" si="57"/>
        <v/>
      </c>
    </row>
    <row r="946" spans="1:7" x14ac:dyDescent="0.2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str">
        <f t="shared" si="56"/>
        <v/>
      </c>
      <c r="D946" s="4" t="str">
        <f t="shared" si="58"/>
        <v/>
      </c>
      <c r="E946" s="4" t="str">
        <f t="shared" si="59"/>
        <v/>
      </c>
      <c r="G946" s="4" t="str">
        <f t="shared" si="57"/>
        <v/>
      </c>
    </row>
    <row r="947" spans="1:7" x14ac:dyDescent="0.2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str">
        <f t="shared" si="56"/>
        <v/>
      </c>
      <c r="D947" s="4" t="str">
        <f t="shared" si="58"/>
        <v/>
      </c>
      <c r="E947" s="4" t="str">
        <f t="shared" si="59"/>
        <v/>
      </c>
      <c r="G947" s="4" t="str">
        <f t="shared" si="57"/>
        <v/>
      </c>
    </row>
    <row r="948" spans="1:7" x14ac:dyDescent="0.2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str">
        <f t="shared" si="56"/>
        <v/>
      </c>
      <c r="D948" s="4" t="str">
        <f t="shared" si="58"/>
        <v/>
      </c>
      <c r="E948" s="4" t="str">
        <f t="shared" si="59"/>
        <v/>
      </c>
      <c r="G948" s="4" t="str">
        <f t="shared" si="57"/>
        <v/>
      </c>
    </row>
    <row r="949" spans="1:7" x14ac:dyDescent="0.2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str">
        <f t="shared" si="56"/>
        <v/>
      </c>
      <c r="D949" s="4" t="str">
        <f t="shared" si="58"/>
        <v/>
      </c>
      <c r="E949" s="4" t="str">
        <f t="shared" si="59"/>
        <v/>
      </c>
      <c r="G949" s="4" t="str">
        <f t="shared" si="57"/>
        <v/>
      </c>
    </row>
    <row r="950" spans="1:7" x14ac:dyDescent="0.2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str">
        <f t="shared" si="56"/>
        <v/>
      </c>
      <c r="D950" s="4" t="str">
        <f t="shared" si="58"/>
        <v/>
      </c>
      <c r="E950" s="4" t="str">
        <f t="shared" si="59"/>
        <v/>
      </c>
      <c r="G950" s="4" t="str">
        <f t="shared" si="57"/>
        <v/>
      </c>
    </row>
    <row r="951" spans="1:7" x14ac:dyDescent="0.2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str">
        <f t="shared" si="56"/>
        <v/>
      </c>
      <c r="D951" s="4" t="str">
        <f t="shared" si="58"/>
        <v/>
      </c>
      <c r="E951" s="4" t="str">
        <f t="shared" si="59"/>
        <v/>
      </c>
      <c r="G951" s="4" t="str">
        <f t="shared" si="57"/>
        <v/>
      </c>
    </row>
    <row r="952" spans="1:7" x14ac:dyDescent="0.2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str">
        <f t="shared" si="56"/>
        <v/>
      </c>
      <c r="D952" s="4" t="str">
        <f t="shared" si="58"/>
        <v/>
      </c>
      <c r="E952" s="4" t="str">
        <f t="shared" si="59"/>
        <v/>
      </c>
      <c r="G952" s="4" t="str">
        <f t="shared" si="57"/>
        <v/>
      </c>
    </row>
    <row r="953" spans="1:7" x14ac:dyDescent="0.2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str">
        <f t="shared" si="56"/>
        <v/>
      </c>
      <c r="D953" s="4" t="str">
        <f t="shared" si="58"/>
        <v/>
      </c>
      <c r="E953" s="4" t="str">
        <f t="shared" si="59"/>
        <v/>
      </c>
      <c r="G953" s="4" t="str">
        <f t="shared" si="57"/>
        <v/>
      </c>
    </row>
    <row r="954" spans="1:7" x14ac:dyDescent="0.2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str">
        <f t="shared" si="56"/>
        <v/>
      </c>
      <c r="D954" s="4" t="str">
        <f t="shared" si="58"/>
        <v/>
      </c>
      <c r="E954" s="4" t="str">
        <f t="shared" si="59"/>
        <v/>
      </c>
      <c r="G954" s="4" t="str">
        <f t="shared" si="57"/>
        <v/>
      </c>
    </row>
    <row r="955" spans="1:7" x14ac:dyDescent="0.2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str">
        <f t="shared" si="56"/>
        <v/>
      </c>
      <c r="D955" s="4" t="str">
        <f t="shared" si="58"/>
        <v/>
      </c>
      <c r="E955" s="4" t="str">
        <f t="shared" si="59"/>
        <v/>
      </c>
      <c r="G955" s="4" t="str">
        <f t="shared" si="57"/>
        <v/>
      </c>
    </row>
    <row r="956" spans="1:7" x14ac:dyDescent="0.2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str">
        <f t="shared" si="56"/>
        <v/>
      </c>
      <c r="D956" s="4" t="str">
        <f t="shared" si="58"/>
        <v/>
      </c>
      <c r="E956" s="4" t="str">
        <f t="shared" si="59"/>
        <v/>
      </c>
      <c r="G956" s="4" t="str">
        <f t="shared" si="57"/>
        <v/>
      </c>
    </row>
    <row r="957" spans="1:7" x14ac:dyDescent="0.2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str">
        <f t="shared" si="56"/>
        <v/>
      </c>
      <c r="D957" s="4" t="str">
        <f t="shared" si="58"/>
        <v/>
      </c>
      <c r="E957" s="4" t="str">
        <f t="shared" si="59"/>
        <v/>
      </c>
      <c r="G957" s="4" t="str">
        <f t="shared" si="57"/>
        <v/>
      </c>
    </row>
    <row r="958" spans="1:7" x14ac:dyDescent="0.2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str">
        <f t="shared" si="56"/>
        <v/>
      </c>
      <c r="D958" s="4" t="str">
        <f t="shared" si="58"/>
        <v/>
      </c>
      <c r="E958" s="4" t="str">
        <f t="shared" si="59"/>
        <v/>
      </c>
      <c r="G958" s="4" t="str">
        <f t="shared" si="57"/>
        <v/>
      </c>
    </row>
    <row r="959" spans="1:7" x14ac:dyDescent="0.2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str">
        <f t="shared" si="56"/>
        <v/>
      </c>
      <c r="D959" s="4" t="str">
        <f t="shared" si="58"/>
        <v/>
      </c>
      <c r="E959" s="4" t="str">
        <f t="shared" si="59"/>
        <v/>
      </c>
      <c r="G959" s="4" t="str">
        <f t="shared" si="57"/>
        <v/>
      </c>
    </row>
    <row r="960" spans="1:7" x14ac:dyDescent="0.2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str">
        <f t="shared" si="56"/>
        <v/>
      </c>
      <c r="D960" s="4" t="str">
        <f t="shared" si="58"/>
        <v/>
      </c>
      <c r="E960" s="4" t="str">
        <f t="shared" si="59"/>
        <v/>
      </c>
      <c r="G960" s="4" t="str">
        <f t="shared" si="57"/>
        <v/>
      </c>
    </row>
    <row r="961" spans="1:7" x14ac:dyDescent="0.2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str">
        <f t="shared" si="56"/>
        <v/>
      </c>
      <c r="D961" s="4" t="str">
        <f t="shared" si="58"/>
        <v/>
      </c>
      <c r="E961" s="4" t="str">
        <f t="shared" si="59"/>
        <v/>
      </c>
      <c r="G961" s="4" t="str">
        <f t="shared" si="57"/>
        <v/>
      </c>
    </row>
    <row r="962" spans="1:7" x14ac:dyDescent="0.2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str">
        <f t="shared" ref="C962:C1001" si="60">IF(A962="","",((1/A962)+(1/B962))-1)</f>
        <v/>
      </c>
      <c r="D962" s="4" t="str">
        <f t="shared" si="58"/>
        <v/>
      </c>
      <c r="E962" s="4" t="str">
        <f t="shared" si="59"/>
        <v/>
      </c>
      <c r="G962" s="4" t="str">
        <f t="shared" ref="G962:G1001" si="61">IF(A962="","",C962+1)</f>
        <v/>
      </c>
    </row>
    <row r="963" spans="1:7" x14ac:dyDescent="0.2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str">
        <f t="shared" si="60"/>
        <v/>
      </c>
      <c r="D963" s="4" t="str">
        <f t="shared" ref="D963:D1001" si="62">IF(A963="","",(2*A963)/(2-($C963*A963)))</f>
        <v/>
      </c>
      <c r="E963" s="4" t="str">
        <f t="shared" ref="E963:E1001" si="63">IF(B963="","",(2*B963)/(2-($C963*B963)))</f>
        <v/>
      </c>
      <c r="G963" s="4" t="str">
        <f t="shared" si="61"/>
        <v/>
      </c>
    </row>
    <row r="964" spans="1:7" x14ac:dyDescent="0.2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str">
        <f t="shared" si="60"/>
        <v/>
      </c>
      <c r="D964" s="4" t="str">
        <f t="shared" si="62"/>
        <v/>
      </c>
      <c r="E964" s="4" t="str">
        <f t="shared" si="63"/>
        <v/>
      </c>
      <c r="G964" s="4" t="str">
        <f t="shared" si="61"/>
        <v/>
      </c>
    </row>
    <row r="965" spans="1:7" x14ac:dyDescent="0.2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str">
        <f t="shared" si="60"/>
        <v/>
      </c>
      <c r="D965" s="4" t="str">
        <f t="shared" si="62"/>
        <v/>
      </c>
      <c r="E965" s="4" t="str">
        <f t="shared" si="63"/>
        <v/>
      </c>
      <c r="G965" s="4" t="str">
        <f t="shared" si="61"/>
        <v/>
      </c>
    </row>
    <row r="966" spans="1:7" x14ac:dyDescent="0.2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str">
        <f t="shared" si="60"/>
        <v/>
      </c>
      <c r="D966" s="4" t="str">
        <f t="shared" si="62"/>
        <v/>
      </c>
      <c r="E966" s="4" t="str">
        <f t="shared" si="63"/>
        <v/>
      </c>
      <c r="G966" s="4" t="str">
        <f t="shared" si="61"/>
        <v/>
      </c>
    </row>
    <row r="967" spans="1:7" x14ac:dyDescent="0.2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str">
        <f t="shared" si="60"/>
        <v/>
      </c>
      <c r="D967" s="4" t="str">
        <f t="shared" si="62"/>
        <v/>
      </c>
      <c r="E967" s="4" t="str">
        <f t="shared" si="63"/>
        <v/>
      </c>
      <c r="G967" s="4" t="str">
        <f t="shared" si="61"/>
        <v/>
      </c>
    </row>
    <row r="968" spans="1:7" x14ac:dyDescent="0.2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str">
        <f t="shared" si="60"/>
        <v/>
      </c>
      <c r="D968" s="4" t="str">
        <f t="shared" si="62"/>
        <v/>
      </c>
      <c r="E968" s="4" t="str">
        <f t="shared" si="63"/>
        <v/>
      </c>
      <c r="G968" s="4" t="str">
        <f t="shared" si="61"/>
        <v/>
      </c>
    </row>
    <row r="969" spans="1:7" x14ac:dyDescent="0.2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str">
        <f t="shared" si="60"/>
        <v/>
      </c>
      <c r="D969" s="4" t="str">
        <f t="shared" si="62"/>
        <v/>
      </c>
      <c r="E969" s="4" t="str">
        <f t="shared" si="63"/>
        <v/>
      </c>
      <c r="G969" s="4" t="str">
        <f t="shared" si="61"/>
        <v/>
      </c>
    </row>
    <row r="970" spans="1:7" x14ac:dyDescent="0.2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str">
        <f t="shared" si="60"/>
        <v/>
      </c>
      <c r="D970" s="4" t="str">
        <f t="shared" si="62"/>
        <v/>
      </c>
      <c r="E970" s="4" t="str">
        <f t="shared" si="63"/>
        <v/>
      </c>
      <c r="G970" s="4" t="str">
        <f t="shared" si="61"/>
        <v/>
      </c>
    </row>
    <row r="971" spans="1:7" x14ac:dyDescent="0.2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str">
        <f t="shared" si="60"/>
        <v/>
      </c>
      <c r="D971" s="4" t="str">
        <f t="shared" si="62"/>
        <v/>
      </c>
      <c r="E971" s="4" t="str">
        <f t="shared" si="63"/>
        <v/>
      </c>
      <c r="G971" s="4" t="str">
        <f t="shared" si="61"/>
        <v/>
      </c>
    </row>
    <row r="972" spans="1:7" x14ac:dyDescent="0.2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str">
        <f t="shared" si="60"/>
        <v/>
      </c>
      <c r="D972" s="4" t="str">
        <f t="shared" si="62"/>
        <v/>
      </c>
      <c r="E972" s="4" t="str">
        <f t="shared" si="63"/>
        <v/>
      </c>
      <c r="G972" s="4" t="str">
        <f t="shared" si="61"/>
        <v/>
      </c>
    </row>
    <row r="973" spans="1:7" x14ac:dyDescent="0.2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str">
        <f t="shared" si="60"/>
        <v/>
      </c>
      <c r="D973" s="4" t="str">
        <f t="shared" si="62"/>
        <v/>
      </c>
      <c r="E973" s="4" t="str">
        <f t="shared" si="63"/>
        <v/>
      </c>
      <c r="G973" s="4" t="str">
        <f t="shared" si="61"/>
        <v/>
      </c>
    </row>
    <row r="974" spans="1:7" x14ac:dyDescent="0.2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str">
        <f t="shared" si="60"/>
        <v/>
      </c>
      <c r="D974" s="4" t="str">
        <f t="shared" si="62"/>
        <v/>
      </c>
      <c r="E974" s="4" t="str">
        <f t="shared" si="63"/>
        <v/>
      </c>
      <c r="G974" s="4" t="str">
        <f t="shared" si="61"/>
        <v/>
      </c>
    </row>
    <row r="975" spans="1:7" x14ac:dyDescent="0.2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str">
        <f t="shared" si="60"/>
        <v/>
      </c>
      <c r="D975" s="4" t="str">
        <f t="shared" si="62"/>
        <v/>
      </c>
      <c r="E975" s="4" t="str">
        <f t="shared" si="63"/>
        <v/>
      </c>
      <c r="G975" s="4" t="str">
        <f t="shared" si="61"/>
        <v/>
      </c>
    </row>
    <row r="976" spans="1:7" x14ac:dyDescent="0.2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str">
        <f t="shared" si="60"/>
        <v/>
      </c>
      <c r="D976" s="4" t="str">
        <f t="shared" si="62"/>
        <v/>
      </c>
      <c r="E976" s="4" t="str">
        <f t="shared" si="63"/>
        <v/>
      </c>
      <c r="G976" s="4" t="str">
        <f t="shared" si="61"/>
        <v/>
      </c>
    </row>
    <row r="977" spans="1:7" x14ac:dyDescent="0.2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str">
        <f t="shared" si="60"/>
        <v/>
      </c>
      <c r="D977" s="4" t="str">
        <f t="shared" si="62"/>
        <v/>
      </c>
      <c r="E977" s="4" t="str">
        <f t="shared" si="63"/>
        <v/>
      </c>
      <c r="G977" s="4" t="str">
        <f t="shared" si="61"/>
        <v/>
      </c>
    </row>
    <row r="978" spans="1:7" x14ac:dyDescent="0.2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str">
        <f t="shared" si="60"/>
        <v/>
      </c>
      <c r="D978" s="4" t="str">
        <f t="shared" si="62"/>
        <v/>
      </c>
      <c r="E978" s="4" t="str">
        <f t="shared" si="63"/>
        <v/>
      </c>
      <c r="G978" s="4" t="str">
        <f t="shared" si="61"/>
        <v/>
      </c>
    </row>
    <row r="979" spans="1:7" x14ac:dyDescent="0.2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str">
        <f t="shared" si="60"/>
        <v/>
      </c>
      <c r="D979" s="4" t="str">
        <f t="shared" si="62"/>
        <v/>
      </c>
      <c r="E979" s="4" t="str">
        <f t="shared" si="63"/>
        <v/>
      </c>
      <c r="G979" s="4" t="str">
        <f t="shared" si="61"/>
        <v/>
      </c>
    </row>
    <row r="980" spans="1:7" x14ac:dyDescent="0.2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str">
        <f t="shared" si="60"/>
        <v/>
      </c>
      <c r="D980" s="4" t="str">
        <f t="shared" si="62"/>
        <v/>
      </c>
      <c r="E980" s="4" t="str">
        <f t="shared" si="63"/>
        <v/>
      </c>
      <c r="G980" s="4" t="str">
        <f t="shared" si="61"/>
        <v/>
      </c>
    </row>
    <row r="981" spans="1:7" x14ac:dyDescent="0.2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str">
        <f t="shared" si="60"/>
        <v/>
      </c>
      <c r="D981" s="4" t="str">
        <f t="shared" si="62"/>
        <v/>
      </c>
      <c r="E981" s="4" t="str">
        <f t="shared" si="63"/>
        <v/>
      </c>
      <c r="G981" s="4" t="str">
        <f t="shared" si="61"/>
        <v/>
      </c>
    </row>
    <row r="982" spans="1:7" x14ac:dyDescent="0.2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str">
        <f t="shared" si="60"/>
        <v/>
      </c>
      <c r="D982" s="4" t="str">
        <f t="shared" si="62"/>
        <v/>
      </c>
      <c r="E982" s="4" t="str">
        <f t="shared" si="63"/>
        <v/>
      </c>
      <c r="G982" s="4" t="str">
        <f t="shared" si="61"/>
        <v/>
      </c>
    </row>
    <row r="983" spans="1:7" x14ac:dyDescent="0.2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str">
        <f t="shared" si="60"/>
        <v/>
      </c>
      <c r="D983" s="4" t="str">
        <f t="shared" si="62"/>
        <v/>
      </c>
      <c r="E983" s="4" t="str">
        <f t="shared" si="63"/>
        <v/>
      </c>
      <c r="G983" s="4" t="str">
        <f t="shared" si="61"/>
        <v/>
      </c>
    </row>
    <row r="984" spans="1:7" x14ac:dyDescent="0.2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str">
        <f t="shared" si="60"/>
        <v/>
      </c>
      <c r="D984" s="4" t="str">
        <f t="shared" si="62"/>
        <v/>
      </c>
      <c r="E984" s="4" t="str">
        <f t="shared" si="63"/>
        <v/>
      </c>
      <c r="G984" s="4" t="str">
        <f t="shared" si="61"/>
        <v/>
      </c>
    </row>
    <row r="985" spans="1:7" x14ac:dyDescent="0.2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str">
        <f t="shared" si="60"/>
        <v/>
      </c>
      <c r="D985" s="4" t="str">
        <f t="shared" si="62"/>
        <v/>
      </c>
      <c r="E985" s="4" t="str">
        <f t="shared" si="63"/>
        <v/>
      </c>
      <c r="G985" s="4" t="str">
        <f t="shared" si="61"/>
        <v/>
      </c>
    </row>
    <row r="986" spans="1:7" x14ac:dyDescent="0.2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str">
        <f t="shared" si="60"/>
        <v/>
      </c>
      <c r="D986" s="4" t="str">
        <f t="shared" si="62"/>
        <v/>
      </c>
      <c r="E986" s="4" t="str">
        <f t="shared" si="63"/>
        <v/>
      </c>
      <c r="G986" s="4" t="str">
        <f t="shared" si="61"/>
        <v/>
      </c>
    </row>
    <row r="987" spans="1:7" x14ac:dyDescent="0.2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str">
        <f t="shared" si="60"/>
        <v/>
      </c>
      <c r="D987" s="4" t="str">
        <f t="shared" si="62"/>
        <v/>
      </c>
      <c r="E987" s="4" t="str">
        <f t="shared" si="63"/>
        <v/>
      </c>
      <c r="G987" s="4" t="str">
        <f t="shared" si="61"/>
        <v/>
      </c>
    </row>
    <row r="988" spans="1:7" x14ac:dyDescent="0.2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str">
        <f t="shared" si="60"/>
        <v/>
      </c>
      <c r="D988" s="4" t="str">
        <f t="shared" si="62"/>
        <v/>
      </c>
      <c r="E988" s="4" t="str">
        <f t="shared" si="63"/>
        <v/>
      </c>
      <c r="G988" s="4" t="str">
        <f t="shared" si="61"/>
        <v/>
      </c>
    </row>
    <row r="989" spans="1:7" x14ac:dyDescent="0.2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str">
        <f t="shared" si="60"/>
        <v/>
      </c>
      <c r="D989" s="4" t="str">
        <f t="shared" si="62"/>
        <v/>
      </c>
      <c r="E989" s="4" t="str">
        <f t="shared" si="63"/>
        <v/>
      </c>
      <c r="G989" s="4" t="str">
        <f t="shared" si="61"/>
        <v/>
      </c>
    </row>
    <row r="990" spans="1:7" x14ac:dyDescent="0.2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str">
        <f t="shared" si="60"/>
        <v/>
      </c>
      <c r="D990" s="4" t="str">
        <f t="shared" si="62"/>
        <v/>
      </c>
      <c r="E990" s="4" t="str">
        <f t="shared" si="63"/>
        <v/>
      </c>
      <c r="G990" s="4" t="str">
        <f t="shared" si="61"/>
        <v/>
      </c>
    </row>
    <row r="991" spans="1:7" x14ac:dyDescent="0.2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str">
        <f t="shared" si="60"/>
        <v/>
      </c>
      <c r="D991" s="4" t="str">
        <f t="shared" si="62"/>
        <v/>
      </c>
      <c r="E991" s="4" t="str">
        <f t="shared" si="63"/>
        <v/>
      </c>
      <c r="G991" s="4" t="str">
        <f t="shared" si="61"/>
        <v/>
      </c>
    </row>
    <row r="992" spans="1:7" x14ac:dyDescent="0.2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str">
        <f t="shared" si="60"/>
        <v/>
      </c>
      <c r="D992" s="4" t="str">
        <f t="shared" si="62"/>
        <v/>
      </c>
      <c r="E992" s="4" t="str">
        <f t="shared" si="63"/>
        <v/>
      </c>
      <c r="G992" s="4" t="str">
        <f t="shared" si="61"/>
        <v/>
      </c>
    </row>
    <row r="993" spans="1:7" x14ac:dyDescent="0.2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str">
        <f t="shared" si="60"/>
        <v/>
      </c>
      <c r="D993" s="4" t="str">
        <f t="shared" si="62"/>
        <v/>
      </c>
      <c r="E993" s="4" t="str">
        <f t="shared" si="63"/>
        <v/>
      </c>
      <c r="G993" s="4" t="str">
        <f t="shared" si="61"/>
        <v/>
      </c>
    </row>
    <row r="994" spans="1:7" x14ac:dyDescent="0.2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str">
        <f t="shared" si="60"/>
        <v/>
      </c>
      <c r="D994" s="4" t="str">
        <f t="shared" si="62"/>
        <v/>
      </c>
      <c r="E994" s="4" t="str">
        <f t="shared" si="63"/>
        <v/>
      </c>
      <c r="G994" s="4" t="str">
        <f t="shared" si="61"/>
        <v/>
      </c>
    </row>
    <row r="995" spans="1:7" x14ac:dyDescent="0.2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str">
        <f t="shared" si="60"/>
        <v/>
      </c>
      <c r="D995" s="4" t="str">
        <f t="shared" si="62"/>
        <v/>
      </c>
      <c r="E995" s="4" t="str">
        <f t="shared" si="63"/>
        <v/>
      </c>
      <c r="G995" s="4" t="str">
        <f t="shared" si="61"/>
        <v/>
      </c>
    </row>
    <row r="996" spans="1:7" x14ac:dyDescent="0.2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str">
        <f t="shared" si="60"/>
        <v/>
      </c>
      <c r="D996" s="4" t="str">
        <f t="shared" si="62"/>
        <v/>
      </c>
      <c r="E996" s="4" t="str">
        <f t="shared" si="63"/>
        <v/>
      </c>
      <c r="G996" s="4" t="str">
        <f t="shared" si="61"/>
        <v/>
      </c>
    </row>
    <row r="997" spans="1:7" x14ac:dyDescent="0.2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str">
        <f t="shared" si="60"/>
        <v/>
      </c>
      <c r="D997" s="4" t="str">
        <f t="shared" si="62"/>
        <v/>
      </c>
      <c r="E997" s="4" t="str">
        <f t="shared" si="63"/>
        <v/>
      </c>
      <c r="G997" s="4" t="str">
        <f t="shared" si="61"/>
        <v/>
      </c>
    </row>
    <row r="998" spans="1:7" x14ac:dyDescent="0.2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str">
        <f t="shared" si="60"/>
        <v/>
      </c>
      <c r="D998" s="4" t="str">
        <f t="shared" si="62"/>
        <v/>
      </c>
      <c r="E998" s="4" t="str">
        <f t="shared" si="63"/>
        <v/>
      </c>
      <c r="G998" s="4" t="str">
        <f t="shared" si="61"/>
        <v/>
      </c>
    </row>
    <row r="999" spans="1:7" x14ac:dyDescent="0.2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str">
        <f t="shared" si="60"/>
        <v/>
      </c>
      <c r="D999" s="4" t="str">
        <f t="shared" si="62"/>
        <v/>
      </c>
      <c r="E999" s="4" t="str">
        <f t="shared" si="63"/>
        <v/>
      </c>
      <c r="G999" s="4" t="str">
        <f t="shared" si="61"/>
        <v/>
      </c>
    </row>
    <row r="1000" spans="1:7" x14ac:dyDescent="0.2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str">
        <f t="shared" si="60"/>
        <v/>
      </c>
      <c r="D1000" s="4" t="str">
        <f t="shared" si="62"/>
        <v/>
      </c>
      <c r="E1000" s="4" t="str">
        <f t="shared" si="63"/>
        <v/>
      </c>
      <c r="G1000" s="4" t="str">
        <f t="shared" si="61"/>
        <v/>
      </c>
    </row>
    <row r="1001" spans="1:7" x14ac:dyDescent="0.2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str">
        <f t="shared" si="60"/>
        <v/>
      </c>
      <c r="D1001" s="4" t="str">
        <f t="shared" si="62"/>
        <v/>
      </c>
      <c r="E1001" s="4" t="str">
        <f t="shared" si="63"/>
        <v/>
      </c>
      <c r="G1001" s="4" t="str">
        <f t="shared" si="61"/>
        <v/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I1001"/>
  <sheetViews>
    <sheetView workbookViewId="0">
      <selection activeCell="K22" sqref="K22"/>
    </sheetView>
  </sheetViews>
  <sheetFormatPr defaultRowHeight="12.75" x14ac:dyDescent="0.2"/>
  <cols>
    <col min="1" max="16384" width="9.140625" style="4"/>
  </cols>
  <sheetData>
    <row r="1" spans="1:9" x14ac:dyDescent="0.2">
      <c r="A1" s="8" t="s">
        <v>13</v>
      </c>
      <c r="B1" s="8" t="s">
        <v>14</v>
      </c>
      <c r="C1" s="8" t="s">
        <v>15</v>
      </c>
      <c r="D1" s="8" t="s">
        <v>24</v>
      </c>
      <c r="E1" s="8" t="s">
        <v>13</v>
      </c>
      <c r="F1" s="8" t="s">
        <v>14</v>
      </c>
      <c r="G1" s="8" t="s">
        <v>15</v>
      </c>
      <c r="I1" s="4" t="s">
        <v>26</v>
      </c>
    </row>
    <row r="2" spans="1:9" x14ac:dyDescent="0.2">
      <c r="A2" s="4">
        <f>IF('True_Odds_Calculator_3-way'!A3="","",'True_Odds_Calculator_3-way'!A3)</f>
        <v>1.42</v>
      </c>
      <c r="B2" s="4">
        <f>IF('True_Odds_Calculator_3-way'!B3="","",'True_Odds_Calculator_3-way'!B3)</f>
        <v>5.29</v>
      </c>
      <c r="C2" s="4">
        <f>IF('True_Odds_Calculator_3-way'!C3="","",'True_Odds_Calculator_3-way'!C3)</f>
        <v>7.75</v>
      </c>
      <c r="D2" s="4">
        <f>IF(A2="","",((1/A2)+(1/B2)+(1/C2))-1)</f>
        <v>2.2293527001388869E-2</v>
      </c>
      <c r="E2" s="4">
        <f>IF(A2="","",(3*A2)/(3-($D2*A2)))</f>
        <v>1.4351440264629547</v>
      </c>
      <c r="F2" s="4">
        <f>IF(B2="","",(3*B2)/(3-($D2*B2)))</f>
        <v>5.5064641684388427</v>
      </c>
      <c r="G2" s="4">
        <f>IF(C2="","",(3*C2)/(3-($D2*C2)))</f>
        <v>8.2236110097445341</v>
      </c>
      <c r="I2" s="4">
        <f>IF(A2="","",D2+1)</f>
        <v>1.0222935270013889</v>
      </c>
    </row>
    <row r="3" spans="1:9" x14ac:dyDescent="0.2">
      <c r="A3" s="4">
        <f>IF('True_Odds_Calculator_3-way'!A4="","",'True_Odds_Calculator_3-way'!A4)</f>
        <v>2.38</v>
      </c>
      <c r="B3" s="4">
        <f>IF('True_Odds_Calculator_3-way'!B4="","",'True_Odds_Calculator_3-way'!B4)</f>
        <v>3.4</v>
      </c>
      <c r="C3" s="4">
        <f>IF('True_Odds_Calculator_3-way'!C4="","",'True_Odds_Calculator_3-way'!C4)</f>
        <v>3.26</v>
      </c>
      <c r="D3" s="4">
        <f t="shared" ref="D3:D66" si="0">IF(A3="","",((1/A3)+(1/B3)+(1/C3))-1)</f>
        <v>2.103418054338313E-2</v>
      </c>
      <c r="E3" s="4">
        <f t="shared" ref="E3:E66" si="1">IF(A3="","",(3*A3)/(3-($D3*A3)))</f>
        <v>2.4203893186922887</v>
      </c>
      <c r="F3" s="4">
        <f t="shared" ref="F3:F66" si="2">IF(B3="","",(3*B3)/(3-($D3*B3)))</f>
        <v>3.4830310648231286</v>
      </c>
      <c r="G3" s="4">
        <f t="shared" ref="G3:G66" si="3">IF(C3="","",(3*C3)/(3-($D3*C3)))</f>
        <v>3.3362573099415207</v>
      </c>
      <c r="I3" s="4">
        <f t="shared" ref="I3:I66" si="4">IF(A3="","",D3+1)</f>
        <v>1.0210341805433831</v>
      </c>
    </row>
    <row r="4" spans="1:9" x14ac:dyDescent="0.2">
      <c r="A4" s="4">
        <f>IF('True_Odds_Calculator_3-way'!A5="","",'True_Odds_Calculator_3-way'!A5)</f>
        <v>1.1599999999999999</v>
      </c>
      <c r="B4" s="4">
        <f>IF('True_Odds_Calculator_3-way'!B5="","",'True_Odds_Calculator_3-way'!B5)</f>
        <v>9.01</v>
      </c>
      <c r="C4" s="4">
        <f>IF('True_Odds_Calculator_3-way'!C5="","",'True_Odds_Calculator_3-way'!C5)</f>
        <v>21.02</v>
      </c>
      <c r="D4" s="4">
        <f t="shared" si="0"/>
        <v>2.0630496156102351E-2</v>
      </c>
      <c r="E4" s="4">
        <f t="shared" si="1"/>
        <v>1.169327874834438</v>
      </c>
      <c r="F4" s="4">
        <f t="shared" si="2"/>
        <v>9.6051367388296889</v>
      </c>
      <c r="G4" s="4">
        <f t="shared" si="3"/>
        <v>24.571891765817515</v>
      </c>
      <c r="I4" s="4">
        <f t="shared" si="4"/>
        <v>1.0206304961561024</v>
      </c>
    </row>
    <row r="5" spans="1:9" x14ac:dyDescent="0.2">
      <c r="A5" s="4">
        <f>IF('True_Odds_Calculator_3-way'!A6="","",'True_Odds_Calculator_3-way'!A6)</f>
        <v>6.36</v>
      </c>
      <c r="B5" s="4">
        <f>IF('True_Odds_Calculator_3-way'!B6="","",'True_Odds_Calculator_3-way'!B6)</f>
        <v>4.6100000000000003</v>
      </c>
      <c r="C5" s="4">
        <f>IF('True_Odds_Calculator_3-way'!C6="","",'True_Odds_Calculator_3-way'!C6)</f>
        <v>1.55</v>
      </c>
      <c r="D5" s="4">
        <f t="shared" si="0"/>
        <v>1.9313734421408713E-2</v>
      </c>
      <c r="E5" s="4">
        <f t="shared" si="1"/>
        <v>6.6315287191166012</v>
      </c>
      <c r="F5" s="4">
        <f t="shared" si="2"/>
        <v>4.7510039628829945</v>
      </c>
      <c r="G5" s="4">
        <f t="shared" si="3"/>
        <v>1.5656229803305151</v>
      </c>
      <c r="I5" s="4">
        <f t="shared" si="4"/>
        <v>1.0193137344214087</v>
      </c>
    </row>
    <row r="6" spans="1:9" x14ac:dyDescent="0.2">
      <c r="A6" s="4">
        <f>IF('True_Odds_Calculator_3-way'!A7="","",'True_Odds_Calculator_3-way'!A7)</f>
        <v>1.91</v>
      </c>
      <c r="B6" s="4">
        <f>IF('True_Odds_Calculator_3-way'!B7="","",'True_Odds_Calculator_3-way'!B7)</f>
        <v>3.75</v>
      </c>
      <c r="C6" s="4">
        <f>IF('True_Odds_Calculator_3-way'!C7="","",'True_Odds_Calculator_3-way'!C7)</f>
        <v>4.3499999999999996</v>
      </c>
      <c r="D6" s="4">
        <f t="shared" si="0"/>
        <v>2.0111933562014794E-2</v>
      </c>
      <c r="E6" s="4">
        <f t="shared" si="1"/>
        <v>1.9347740027478282</v>
      </c>
      <c r="F6" s="4">
        <f t="shared" si="2"/>
        <v>3.8467058660123152</v>
      </c>
      <c r="G6" s="4">
        <f t="shared" si="3"/>
        <v>4.4806665588092534</v>
      </c>
      <c r="I6" s="4">
        <f t="shared" si="4"/>
        <v>1.0201119335620148</v>
      </c>
    </row>
    <row r="7" spans="1:9" x14ac:dyDescent="0.2">
      <c r="A7" s="4">
        <f>IF('True_Odds_Calculator_3-way'!A8="","",'True_Odds_Calculator_3-way'!A8)</f>
        <v>1.1399999999999999</v>
      </c>
      <c r="B7" s="4">
        <f>IF('True_Odds_Calculator_3-way'!B8="","",'True_Odds_Calculator_3-way'!B8)</f>
        <v>9.31</v>
      </c>
      <c r="C7" s="4">
        <f>IF('True_Odds_Calculator_3-way'!C8="","",'True_Odds_Calculator_3-way'!C8)</f>
        <v>27.82</v>
      </c>
      <c r="D7" s="4">
        <f t="shared" si="0"/>
        <v>2.0549731111181524E-2</v>
      </c>
      <c r="E7" s="4">
        <f t="shared" si="1"/>
        <v>1.1489722065616437</v>
      </c>
      <c r="F7" s="4">
        <f t="shared" si="2"/>
        <v>9.9441659706005581</v>
      </c>
      <c r="G7" s="4">
        <f t="shared" si="3"/>
        <v>34.369631951591387</v>
      </c>
      <c r="I7" s="4">
        <f t="shared" si="4"/>
        <v>1.0205497311111815</v>
      </c>
    </row>
    <row r="8" spans="1:9" x14ac:dyDescent="0.2">
      <c r="A8" s="4">
        <f>IF('True_Odds_Calculator_3-way'!A9="","",'True_Odds_Calculator_3-way'!A9)</f>
        <v>2.44</v>
      </c>
      <c r="B8" s="4">
        <f>IF('True_Odds_Calculator_3-way'!B9="","",'True_Odds_Calculator_3-way'!B9)</f>
        <v>3.4</v>
      </c>
      <c r="C8" s="4">
        <f>IF('True_Odds_Calculator_3-way'!C9="","",'True_Odds_Calculator_3-way'!C9)</f>
        <v>3.14</v>
      </c>
      <c r="D8" s="4">
        <f t="shared" si="0"/>
        <v>2.2425050212211861E-2</v>
      </c>
      <c r="E8" s="4">
        <f t="shared" si="1"/>
        <v>2.4853300360261343</v>
      </c>
      <c r="F8" s="4">
        <f t="shared" si="2"/>
        <v>3.4886646095825831</v>
      </c>
      <c r="G8" s="4">
        <f t="shared" si="3"/>
        <v>3.215472122923785</v>
      </c>
      <c r="I8" s="4">
        <f t="shared" si="4"/>
        <v>1.0224250502122119</v>
      </c>
    </row>
    <row r="9" spans="1:9" x14ac:dyDescent="0.2">
      <c r="A9" s="4">
        <f>IF('True_Odds_Calculator_3-way'!A10="","",'True_Odds_Calculator_3-way'!A10)</f>
        <v>1.8</v>
      </c>
      <c r="B9" s="4">
        <f>IF('True_Odds_Calculator_3-way'!B10="","",'True_Odds_Calculator_3-way'!B10)</f>
        <v>3.95</v>
      </c>
      <c r="C9" s="4">
        <f>IF('True_Odds_Calculator_3-way'!C10="","",'True_Odds_Calculator_3-way'!C10)</f>
        <v>4.7300000000000004</v>
      </c>
      <c r="D9" s="4">
        <f t="shared" si="0"/>
        <v>2.0136603003838793E-2</v>
      </c>
      <c r="E9" s="4">
        <f t="shared" si="1"/>
        <v>1.8220134974798323</v>
      </c>
      <c r="F9" s="4">
        <f t="shared" si="2"/>
        <v>4.0575793893375378</v>
      </c>
      <c r="G9" s="4">
        <f t="shared" si="3"/>
        <v>4.8850954834211349</v>
      </c>
      <c r="I9" s="4">
        <f t="shared" si="4"/>
        <v>1.0201366030038388</v>
      </c>
    </row>
    <row r="10" spans="1:9" x14ac:dyDescent="0.2">
      <c r="A10" s="4">
        <f>IF('True_Odds_Calculator_3-way'!A11="","",'True_Odds_Calculator_3-way'!A11)</f>
        <v>2.1</v>
      </c>
      <c r="B10" s="4">
        <f>IF('True_Odds_Calculator_3-way'!B11="","",'True_Odds_Calculator_3-way'!B11)</f>
        <v>3.68</v>
      </c>
      <c r="C10" s="4">
        <f>IF('True_Odds_Calculator_3-way'!C11="","",'True_Odds_Calculator_3-way'!C11)</f>
        <v>3.67</v>
      </c>
      <c r="D10" s="4">
        <f t="shared" si="0"/>
        <v>2.0409170657956333E-2</v>
      </c>
      <c r="E10" s="4">
        <f t="shared" si="1"/>
        <v>2.1304363067117102</v>
      </c>
      <c r="F10" s="4">
        <f t="shared" si="2"/>
        <v>3.7744954343328239</v>
      </c>
      <c r="G10" s="4">
        <f t="shared" si="3"/>
        <v>3.7639760125564248</v>
      </c>
      <c r="I10" s="4">
        <f t="shared" si="4"/>
        <v>1.0204091706579563</v>
      </c>
    </row>
    <row r="11" spans="1:9" x14ac:dyDescent="0.2">
      <c r="A11" s="4">
        <f>IF('True_Odds_Calculator_3-way'!A12="","",'True_Odds_Calculator_3-way'!A12)</f>
        <v>11.51</v>
      </c>
      <c r="B11" s="4">
        <f>IF('True_Odds_Calculator_3-way'!B12="","",'True_Odds_Calculator_3-way'!B12)</f>
        <v>6.21</v>
      </c>
      <c r="C11" s="4">
        <f>IF('True_Odds_Calculator_3-way'!C12="","",'True_Odds_Calculator_3-way'!C12)</f>
        <v>1.29</v>
      </c>
      <c r="D11" s="4">
        <f t="shared" si="0"/>
        <v>2.3105367329715243E-2</v>
      </c>
      <c r="E11" s="4">
        <f t="shared" si="1"/>
        <v>12.629582044482261</v>
      </c>
      <c r="F11" s="4">
        <f t="shared" si="2"/>
        <v>6.5219316676419501</v>
      </c>
      <c r="G11" s="4">
        <f t="shared" si="3"/>
        <v>1.3029451614230163</v>
      </c>
      <c r="I11" s="4">
        <f t="shared" si="4"/>
        <v>1.0231053673297152</v>
      </c>
    </row>
    <row r="12" spans="1:9" x14ac:dyDescent="0.2">
      <c r="A12" s="4">
        <f>IF('True_Odds_Calculator_3-way'!A13="","",'True_Odds_Calculator_3-way'!A13)</f>
        <v>1.1200000000000001</v>
      </c>
      <c r="B12" s="4">
        <f>IF('True_Odds_Calculator_3-way'!B13="","",'True_Odds_Calculator_3-way'!B13)</f>
        <v>9.75</v>
      </c>
      <c r="C12" s="4">
        <f>IF('True_Odds_Calculator_3-way'!C13="","",'True_Odds_Calculator_3-way'!C13)</f>
        <v>25.19</v>
      </c>
      <c r="D12" s="4">
        <f t="shared" si="0"/>
        <v>3.5119538394647432E-2</v>
      </c>
      <c r="E12" s="4">
        <f t="shared" si="1"/>
        <v>1.1348797423354562</v>
      </c>
      <c r="F12" s="4">
        <f t="shared" si="2"/>
        <v>11.006235170630273</v>
      </c>
      <c r="G12" s="4">
        <f t="shared" si="3"/>
        <v>35.724773263490498</v>
      </c>
      <c r="I12" s="4">
        <f t="shared" si="4"/>
        <v>1.0351195383946474</v>
      </c>
    </row>
    <row r="13" spans="1:9" x14ac:dyDescent="0.2">
      <c r="A13" s="4">
        <f>IF('True_Odds_Calculator_3-way'!A14="","",'True_Odds_Calculator_3-way'!A14)</f>
        <v>4.08</v>
      </c>
      <c r="B13" s="4">
        <f>IF('True_Odds_Calculator_3-way'!B14="","",'True_Odds_Calculator_3-way'!B14)</f>
        <v>3.05</v>
      </c>
      <c r="C13" s="4">
        <f>IF('True_Odds_Calculator_3-way'!C14="","",'True_Odds_Calculator_3-way'!C14)</f>
        <v>2.19</v>
      </c>
      <c r="D13" s="4">
        <f t="shared" si="0"/>
        <v>2.9587896240912848E-2</v>
      </c>
      <c r="E13" s="4">
        <f t="shared" si="1"/>
        <v>4.2510607232884929</v>
      </c>
      <c r="F13" s="4">
        <f t="shared" si="2"/>
        <v>3.1445925768656489</v>
      </c>
      <c r="G13" s="4">
        <f t="shared" si="3"/>
        <v>2.2383464118102183</v>
      </c>
      <c r="I13" s="4">
        <f t="shared" si="4"/>
        <v>1.0295878962409128</v>
      </c>
    </row>
    <row r="14" spans="1:9" x14ac:dyDescent="0.2">
      <c r="A14" s="4">
        <f>IF('True_Odds_Calculator_3-way'!A15="","",'True_Odds_Calculator_3-way'!A15)</f>
        <v>2.0499999999999998</v>
      </c>
      <c r="B14" s="4">
        <f>IF('True_Odds_Calculator_3-way'!B15="","",'True_Odds_Calculator_3-way'!B15)</f>
        <v>3.51</v>
      </c>
      <c r="C14" s="4">
        <f>IF('True_Odds_Calculator_3-way'!C15="","",'True_Odds_Calculator_3-way'!C15)</f>
        <v>3.9</v>
      </c>
      <c r="D14" s="4">
        <f t="shared" si="0"/>
        <v>2.9115419359321937E-2</v>
      </c>
      <c r="E14" s="4">
        <f t="shared" si="1"/>
        <v>2.0916137784022091</v>
      </c>
      <c r="F14" s="4">
        <f t="shared" si="2"/>
        <v>3.63378503492972</v>
      </c>
      <c r="G14" s="4">
        <f t="shared" si="3"/>
        <v>4.0534222138766314</v>
      </c>
      <c r="I14" s="4">
        <f t="shared" si="4"/>
        <v>1.0291154193593219</v>
      </c>
    </row>
    <row r="15" spans="1:9" x14ac:dyDescent="0.2">
      <c r="A15" s="4">
        <f>IF('True_Odds_Calculator_3-way'!A16="","",'True_Odds_Calculator_3-way'!A16)</f>
        <v>6.08</v>
      </c>
      <c r="B15" s="4">
        <f>IF('True_Odds_Calculator_3-way'!B16="","",'True_Odds_Calculator_3-way'!B16)</f>
        <v>4.3</v>
      </c>
      <c r="C15" s="4">
        <f>IF('True_Odds_Calculator_3-way'!C16="","",'True_Odds_Calculator_3-way'!C16)</f>
        <v>1.58</v>
      </c>
      <c r="D15" s="4">
        <f t="shared" si="0"/>
        <v>2.9943216150473351E-2</v>
      </c>
      <c r="E15" s="4">
        <f t="shared" si="1"/>
        <v>6.472801424070469</v>
      </c>
      <c r="F15" s="4">
        <f t="shared" si="2"/>
        <v>4.4928258391607372</v>
      </c>
      <c r="G15" s="4">
        <f t="shared" si="3"/>
        <v>1.6053159837046693</v>
      </c>
      <c r="I15" s="4">
        <f t="shared" si="4"/>
        <v>1.0299432161504734</v>
      </c>
    </row>
    <row r="16" spans="1:9" x14ac:dyDescent="0.2">
      <c r="A16" s="4">
        <f>IF('True_Odds_Calculator_3-way'!A17="","",'True_Odds_Calculator_3-way'!A17)</f>
        <v>2.2799999999999998</v>
      </c>
      <c r="B16" s="4">
        <f>IF('True_Odds_Calculator_3-way'!B17="","",'True_Odds_Calculator_3-way'!B17)</f>
        <v>3.22</v>
      </c>
      <c r="C16" s="4">
        <f>IF('True_Odds_Calculator_3-way'!C17="","",'True_Odds_Calculator_3-way'!C17)</f>
        <v>3.43</v>
      </c>
      <c r="D16" s="4">
        <f t="shared" si="0"/>
        <v>4.0700686943623499E-2</v>
      </c>
      <c r="E16" s="4">
        <f t="shared" si="1"/>
        <v>2.3527773369168066</v>
      </c>
      <c r="F16" s="4">
        <f t="shared" si="2"/>
        <v>3.3670928096483697</v>
      </c>
      <c r="G16" s="4">
        <f t="shared" si="3"/>
        <v>3.5974031861503266</v>
      </c>
      <c r="I16" s="4">
        <f t="shared" si="4"/>
        <v>1.0407006869436235</v>
      </c>
    </row>
    <row r="17" spans="1:9" x14ac:dyDescent="0.2">
      <c r="A17" s="4">
        <f>IF('True_Odds_Calculator_3-way'!A18="","",'True_Odds_Calculator_3-way'!A18)</f>
        <v>1.78</v>
      </c>
      <c r="B17" s="4">
        <f>IF('True_Odds_Calculator_3-way'!B18="","",'True_Odds_Calculator_3-way'!B18)</f>
        <v>3.89</v>
      </c>
      <c r="C17" s="4">
        <f>IF('True_Odds_Calculator_3-way'!C18="","",'True_Odds_Calculator_3-way'!C18)</f>
        <v>4.55</v>
      </c>
      <c r="D17" s="4">
        <f t="shared" si="0"/>
        <v>3.8647381329568464E-2</v>
      </c>
      <c r="E17" s="4">
        <f t="shared" si="1"/>
        <v>1.8217747144373526</v>
      </c>
      <c r="F17" s="4">
        <f t="shared" si="2"/>
        <v>4.0952229714711077</v>
      </c>
      <c r="G17" s="4">
        <f t="shared" si="3"/>
        <v>4.8333051223190369</v>
      </c>
      <c r="I17" s="4">
        <f t="shared" si="4"/>
        <v>1.0386473813295685</v>
      </c>
    </row>
    <row r="18" spans="1:9" x14ac:dyDescent="0.2">
      <c r="A18" s="4">
        <f>IF('True_Odds_Calculator_3-way'!A19="","",'True_Odds_Calculator_3-way'!A19)</f>
        <v>2.97</v>
      </c>
      <c r="B18" s="4">
        <f>IF('True_Odds_Calculator_3-way'!B19="","",'True_Odds_Calculator_3-way'!B19)</f>
        <v>3.25</v>
      </c>
      <c r="C18" s="4">
        <f>IF('True_Odds_Calculator_3-way'!C19="","",'True_Odds_Calculator_3-way'!C19)</f>
        <v>2.5299999999999998</v>
      </c>
      <c r="D18" s="4">
        <f t="shared" si="0"/>
        <v>3.9649561388691801E-2</v>
      </c>
      <c r="E18" s="4">
        <f t="shared" si="1"/>
        <v>3.0913447591640653</v>
      </c>
      <c r="F18" s="4">
        <f t="shared" si="2"/>
        <v>3.3958649348000662</v>
      </c>
      <c r="G18" s="4">
        <f t="shared" si="3"/>
        <v>2.617524243704497</v>
      </c>
      <c r="I18" s="4">
        <f t="shared" si="4"/>
        <v>1.0396495613886918</v>
      </c>
    </row>
    <row r="19" spans="1:9" x14ac:dyDescent="0.2">
      <c r="A19" s="4">
        <f>IF('True_Odds_Calculator_3-way'!A20="","",'True_Odds_Calculator_3-way'!A20)</f>
        <v>2.16</v>
      </c>
      <c r="B19" s="4">
        <f>IF('True_Odds_Calculator_3-way'!B20="","",'True_Odds_Calculator_3-way'!B20)</f>
        <v>3.59</v>
      </c>
      <c r="C19" s="4">
        <f>IF('True_Odds_Calculator_3-way'!C20="","",'True_Odds_Calculator_3-way'!C20)</f>
        <v>3.36</v>
      </c>
      <c r="D19" s="4">
        <f t="shared" si="0"/>
        <v>3.9133542615436667E-2</v>
      </c>
      <c r="E19" s="4">
        <f t="shared" si="1"/>
        <v>2.2226250174023896</v>
      </c>
      <c r="F19" s="4">
        <f t="shared" si="2"/>
        <v>3.7663787879488755</v>
      </c>
      <c r="G19" s="4">
        <f t="shared" si="3"/>
        <v>3.5140178848876147</v>
      </c>
      <c r="I19" s="4">
        <f t="shared" si="4"/>
        <v>1.0391335426154367</v>
      </c>
    </row>
    <row r="20" spans="1:9" x14ac:dyDescent="0.2">
      <c r="A20" s="4">
        <f>IF('True_Odds_Calculator_3-way'!A21="","",'True_Odds_Calculator_3-way'!A21)</f>
        <v>2.14</v>
      </c>
      <c r="B20" s="4">
        <f>IF('True_Odds_Calculator_3-way'!B21="","",'True_Odds_Calculator_3-way'!B21)</f>
        <v>3.48</v>
      </c>
      <c r="C20" s="4">
        <f>IF('True_Odds_Calculator_3-way'!C21="","",'True_Odds_Calculator_3-way'!C21)</f>
        <v>3.5</v>
      </c>
      <c r="D20" s="4">
        <f t="shared" si="0"/>
        <v>4.0360327179534305E-2</v>
      </c>
      <c r="E20" s="4">
        <f t="shared" si="1"/>
        <v>2.2034377817853921</v>
      </c>
      <c r="F20" s="4">
        <f t="shared" si="2"/>
        <v>3.6509291250350171</v>
      </c>
      <c r="G20" s="4">
        <f t="shared" si="3"/>
        <v>3.6729482940027047</v>
      </c>
      <c r="I20" s="4">
        <f t="shared" si="4"/>
        <v>1.0403603271795343</v>
      </c>
    </row>
    <row r="21" spans="1:9" x14ac:dyDescent="0.2">
      <c r="A21" s="4">
        <f>IF('True_Odds_Calculator_3-way'!A22="","",'True_Odds_Calculator_3-way'!A22)</f>
        <v>2.4700000000000002</v>
      </c>
      <c r="B21" s="4">
        <f>IF('True_Odds_Calculator_3-way'!B22="","",'True_Odds_Calculator_3-way'!B22)</f>
        <v>3.12</v>
      </c>
      <c r="C21" s="4">
        <f>IF('True_Odds_Calculator_3-way'!C22="","",'True_Odds_Calculator_3-way'!C22)</f>
        <v>3.19</v>
      </c>
      <c r="D21" s="4">
        <f t="shared" si="0"/>
        <v>3.8850743932413723E-2</v>
      </c>
      <c r="E21" s="4">
        <f t="shared" si="1"/>
        <v>2.551618921510598</v>
      </c>
      <c r="F21" s="4">
        <f t="shared" si="2"/>
        <v>3.251370905623006</v>
      </c>
      <c r="G21" s="4">
        <f t="shared" si="3"/>
        <v>3.3274617404095888</v>
      </c>
      <c r="I21" s="4">
        <f t="shared" si="4"/>
        <v>1.0388507439324137</v>
      </c>
    </row>
    <row r="22" spans="1:9" x14ac:dyDescent="0.2">
      <c r="A22" s="4">
        <f>IF('True_Odds_Calculator_3-way'!A23="","",'True_Odds_Calculator_3-way'!A23)</f>
        <v>9.41</v>
      </c>
      <c r="B22" s="4">
        <f>IF('True_Odds_Calculator_3-way'!B23="","",'True_Odds_Calculator_3-way'!B23)</f>
        <v>5.56</v>
      </c>
      <c r="C22" s="4">
        <f>IF('True_Odds_Calculator_3-way'!C23="","",'True_Odds_Calculator_3-way'!C23)</f>
        <v>1.28</v>
      </c>
      <c r="D22" s="4">
        <f t="shared" si="0"/>
        <v>6.7376040718965857E-2</v>
      </c>
      <c r="E22" s="4">
        <f t="shared" si="1"/>
        <v>11.93157309104109</v>
      </c>
      <c r="F22" s="4">
        <f t="shared" si="2"/>
        <v>6.3533436922717303</v>
      </c>
      <c r="G22" s="4">
        <f t="shared" si="3"/>
        <v>1.3178853974184077</v>
      </c>
      <c r="I22" s="4">
        <f t="shared" si="4"/>
        <v>1.0673760407189659</v>
      </c>
    </row>
    <row r="23" spans="1:9" x14ac:dyDescent="0.2">
      <c r="A23" s="4">
        <f>IF('True_Odds_Calculator_3-way'!A24="","",'True_Odds_Calculator_3-way'!A24)</f>
        <v>1.33</v>
      </c>
      <c r="B23" s="4">
        <f>IF('True_Odds_Calculator_3-way'!B24="","",'True_Odds_Calculator_3-way'!B24)</f>
        <v>4.8899999999999997</v>
      </c>
      <c r="C23" s="4">
        <f>IF('True_Odds_Calculator_3-way'!C24="","",'True_Odds_Calculator_3-way'!C24)</f>
        <v>9.1999999999999993</v>
      </c>
      <c r="D23" s="4">
        <f t="shared" si="0"/>
        <v>6.5074328927145819E-2</v>
      </c>
      <c r="E23" s="4">
        <f t="shared" si="1"/>
        <v>1.3695098372370136</v>
      </c>
      <c r="F23" s="4">
        <f t="shared" si="2"/>
        <v>5.4702340501134561</v>
      </c>
      <c r="G23" s="4">
        <f t="shared" si="3"/>
        <v>11.493696790254996</v>
      </c>
      <c r="I23" s="4">
        <f t="shared" si="4"/>
        <v>1.0650743289271458</v>
      </c>
    </row>
    <row r="24" spans="1:9" x14ac:dyDescent="0.2">
      <c r="A24" s="4">
        <f>IF('True_Odds_Calculator_3-way'!A25="","",'True_Odds_Calculator_3-way'!A25)</f>
        <v>1.17</v>
      </c>
      <c r="B24" s="4">
        <f>IF('True_Odds_Calculator_3-way'!B25="","",'True_Odds_Calculator_3-way'!B25)</f>
        <v>6.91</v>
      </c>
      <c r="C24" s="4">
        <f>IF('True_Odds_Calculator_3-way'!C25="","",'True_Odds_Calculator_3-way'!C25)</f>
        <v>15.41</v>
      </c>
      <c r="D24" s="4">
        <f t="shared" si="0"/>
        <v>6.4311581661283146E-2</v>
      </c>
      <c r="E24" s="4">
        <f t="shared" si="1"/>
        <v>1.2001003368170478</v>
      </c>
      <c r="F24" s="4">
        <f t="shared" si="2"/>
        <v>8.1115759338202693</v>
      </c>
      <c r="G24" s="4">
        <f t="shared" si="3"/>
        <v>23.011923535449551</v>
      </c>
      <c r="I24" s="4">
        <f t="shared" si="4"/>
        <v>1.0643115816612831</v>
      </c>
    </row>
    <row r="25" spans="1:9" x14ac:dyDescent="0.2">
      <c r="A25" s="4">
        <f>IF('True_Odds_Calculator_3-way'!A26="","",'True_Odds_Calculator_3-way'!A26)</f>
        <v>1.96</v>
      </c>
      <c r="B25" s="4">
        <f>IF('True_Odds_Calculator_3-way'!B26="","",'True_Odds_Calculator_3-way'!B26)</f>
        <v>3.58</v>
      </c>
      <c r="C25" s="4">
        <f>IF('True_Odds_Calculator_3-way'!C26="","",'True_Odds_Calculator_3-way'!C26)</f>
        <v>4.1399999999999997</v>
      </c>
      <c r="D25" s="4">
        <f t="shared" si="0"/>
        <v>3.1079584291007212E-2</v>
      </c>
      <c r="E25" s="4">
        <f t="shared" si="1"/>
        <v>2.0006233133899984</v>
      </c>
      <c r="F25" s="4">
        <f t="shared" si="2"/>
        <v>3.7178902432864485</v>
      </c>
      <c r="G25" s="4">
        <f t="shared" si="3"/>
        <v>4.325520837469484</v>
      </c>
      <c r="I25" s="4">
        <f t="shared" si="4"/>
        <v>1.0310795842910072</v>
      </c>
    </row>
    <row r="26" spans="1:9" x14ac:dyDescent="0.2">
      <c r="A26" s="4">
        <f>IF('True_Odds_Calculator_3-way'!A27="","",'True_Odds_Calculator_3-way'!A27)</f>
        <v>6.28</v>
      </c>
      <c r="B26" s="4">
        <f>IF('True_Odds_Calculator_3-way'!B27="","",'True_Odds_Calculator_3-way'!B27)</f>
        <v>3.99</v>
      </c>
      <c r="C26" s="4">
        <f>IF('True_Odds_Calculator_3-way'!C27="","",'True_Odds_Calculator_3-way'!C27)</f>
        <v>1.6</v>
      </c>
      <c r="D26" s="4">
        <f t="shared" si="0"/>
        <v>3.4862235205848968E-2</v>
      </c>
      <c r="E26" s="4">
        <f t="shared" si="1"/>
        <v>6.7743827981020948</v>
      </c>
      <c r="F26" s="4">
        <f t="shared" si="2"/>
        <v>4.1839985083308049</v>
      </c>
      <c r="G26" s="4">
        <f t="shared" si="3"/>
        <v>1.6303127175565568</v>
      </c>
      <c r="I26" s="4">
        <f t="shared" si="4"/>
        <v>1.034862235205849</v>
      </c>
    </row>
    <row r="27" spans="1:9" x14ac:dyDescent="0.2">
      <c r="A27" s="4">
        <f>IF('True_Odds_Calculator_3-way'!A28="","",'True_Odds_Calculator_3-way'!A28)</f>
        <v>1.36</v>
      </c>
      <c r="B27" s="4">
        <f>IF('True_Odds_Calculator_3-way'!B28="","",'True_Odds_Calculator_3-way'!B28)</f>
        <v>5.78</v>
      </c>
      <c r="C27" s="4">
        <f>IF('True_Odds_Calculator_3-way'!C28="","",'True_Odds_Calculator_3-way'!C28)</f>
        <v>7.93</v>
      </c>
      <c r="D27" s="4">
        <f t="shared" si="0"/>
        <v>3.4407903061825618E-2</v>
      </c>
      <c r="E27" s="4">
        <f t="shared" si="1"/>
        <v>1.3815497576619808</v>
      </c>
      <c r="F27" s="4">
        <f t="shared" si="2"/>
        <v>6.1903758626743928</v>
      </c>
      <c r="G27" s="4">
        <f t="shared" si="3"/>
        <v>8.7234074948137721</v>
      </c>
      <c r="I27" s="4">
        <f t="shared" si="4"/>
        <v>1.0344079030618256</v>
      </c>
    </row>
    <row r="28" spans="1:9" x14ac:dyDescent="0.2">
      <c r="A28" s="4">
        <f>IF('True_Odds_Calculator_3-way'!A29="","",'True_Odds_Calculator_3-way'!A29)</f>
        <v>2.3199999999999998</v>
      </c>
      <c r="B28" s="4">
        <f>IF('True_Odds_Calculator_3-way'!B29="","",'True_Odds_Calculator_3-way'!B29)</f>
        <v>3.65</v>
      </c>
      <c r="C28" s="4">
        <f>IF('True_Odds_Calculator_3-way'!C29="","",'True_Odds_Calculator_3-way'!C29)</f>
        <v>3.05</v>
      </c>
      <c r="D28" s="4">
        <f t="shared" si="0"/>
        <v>3.2875937957363099E-2</v>
      </c>
      <c r="E28" s="4">
        <f t="shared" si="1"/>
        <v>2.3805225448869987</v>
      </c>
      <c r="F28" s="4">
        <f t="shared" si="2"/>
        <v>3.8020796019412235</v>
      </c>
      <c r="G28" s="4">
        <f t="shared" si="3"/>
        <v>3.1554679514068469</v>
      </c>
      <c r="I28" s="4">
        <f t="shared" si="4"/>
        <v>1.0328759379573631</v>
      </c>
    </row>
    <row r="29" spans="1:9" x14ac:dyDescent="0.2">
      <c r="A29" s="4">
        <f>IF('True_Odds_Calculator_3-way'!A30="","",'True_Odds_Calculator_3-way'!A30)</f>
        <v>1.53</v>
      </c>
      <c r="B29" s="4">
        <f>IF('True_Odds_Calculator_3-way'!B30="","",'True_Odds_Calculator_3-way'!B30)</f>
        <v>4.3099999999999996</v>
      </c>
      <c r="C29" s="4">
        <f>IF('True_Odds_Calculator_3-way'!C30="","",'True_Odds_Calculator_3-way'!C30)</f>
        <v>6.59</v>
      </c>
      <c r="D29" s="4">
        <f t="shared" si="0"/>
        <v>3.7358401012029585E-2</v>
      </c>
      <c r="E29" s="4">
        <f t="shared" si="1"/>
        <v>1.5597169509730529</v>
      </c>
      <c r="F29" s="4">
        <f t="shared" si="2"/>
        <v>4.5544441664011321</v>
      </c>
      <c r="G29" s="4">
        <f t="shared" si="3"/>
        <v>7.1791493866247071</v>
      </c>
      <c r="I29" s="4">
        <f t="shared" si="4"/>
        <v>1.0373584010120296</v>
      </c>
    </row>
    <row r="30" spans="1:9" x14ac:dyDescent="0.2">
      <c r="A30" s="4">
        <f>IF('True_Odds_Calculator_3-way'!A31="","",'True_Odds_Calculator_3-way'!A31)</f>
        <v>1.63</v>
      </c>
      <c r="B30" s="4">
        <f>IF('True_Odds_Calculator_3-way'!B31="","",'True_Odds_Calculator_3-way'!B31)</f>
        <v>3.93</v>
      </c>
      <c r="C30" s="4">
        <f>IF('True_Odds_Calculator_3-way'!C31="","",'True_Odds_Calculator_3-way'!C31)</f>
        <v>6.08</v>
      </c>
      <c r="D30" s="4">
        <f t="shared" si="0"/>
        <v>3.2423542934515215E-2</v>
      </c>
      <c r="E30" s="4">
        <f t="shared" si="1"/>
        <v>1.6592303147731171</v>
      </c>
      <c r="F30" s="4">
        <f t="shared" si="2"/>
        <v>4.1043307991057594</v>
      </c>
      <c r="G30" s="4">
        <f t="shared" si="3"/>
        <v>6.5076273448231792</v>
      </c>
      <c r="I30" s="4">
        <f t="shared" si="4"/>
        <v>1.0324235429345152</v>
      </c>
    </row>
    <row r="31" spans="1:9" x14ac:dyDescent="0.2">
      <c r="A31" s="4">
        <f>IF('True_Odds_Calculator_3-way'!A32="","",'True_Odds_Calculator_3-way'!A32)</f>
        <v>2.73</v>
      </c>
      <c r="B31" s="4">
        <f>IF('True_Odds_Calculator_3-way'!B32="","",'True_Odds_Calculator_3-way'!B32)</f>
        <v>3.08</v>
      </c>
      <c r="C31" s="4">
        <f>IF('True_Odds_Calculator_3-way'!C32="","",'True_Odds_Calculator_3-way'!C32)</f>
        <v>2.87</v>
      </c>
      <c r="D31" s="4">
        <f t="shared" si="0"/>
        <v>3.9407746724819948E-2</v>
      </c>
      <c r="E31" s="4">
        <f t="shared" si="1"/>
        <v>2.8315420704035326</v>
      </c>
      <c r="F31" s="4">
        <f t="shared" si="2"/>
        <v>3.2098667802177747</v>
      </c>
      <c r="G31" s="4">
        <f t="shared" si="3"/>
        <v>2.9824381499903105</v>
      </c>
      <c r="I31" s="4">
        <f t="shared" si="4"/>
        <v>1.0394077467248199</v>
      </c>
    </row>
    <row r="32" spans="1:9" x14ac:dyDescent="0.2">
      <c r="A32" s="4">
        <f>IF('True_Odds_Calculator_3-way'!A33="","",'True_Odds_Calculator_3-way'!A33)</f>
        <v>4.22</v>
      </c>
      <c r="B32" s="4">
        <f>IF('True_Odds_Calculator_3-way'!B33="","",'True_Odds_Calculator_3-way'!B33)</f>
        <v>3.52</v>
      </c>
      <c r="C32" s="4">
        <f>IF('True_Odds_Calculator_3-way'!C33="","",'True_Odds_Calculator_3-way'!C33)</f>
        <v>1.93</v>
      </c>
      <c r="D32" s="4">
        <f t="shared" si="0"/>
        <v>3.9192448761365739E-2</v>
      </c>
      <c r="E32" s="4">
        <f t="shared" si="1"/>
        <v>4.4662262286214949</v>
      </c>
      <c r="F32" s="4">
        <f t="shared" si="2"/>
        <v>3.6896725689775534</v>
      </c>
      <c r="G32" s="4">
        <f t="shared" si="3"/>
        <v>1.9799213583773994</v>
      </c>
      <c r="I32" s="4">
        <f t="shared" si="4"/>
        <v>1.0391924487613657</v>
      </c>
    </row>
    <row r="33" spans="1:9" x14ac:dyDescent="0.2">
      <c r="A33" s="4">
        <f>IF('True_Odds_Calculator_3-way'!A34="","",'True_Odds_Calculator_3-way'!A34)</f>
        <v>2.09</v>
      </c>
      <c r="B33" s="4">
        <f>IF('True_Odds_Calculator_3-way'!B34="","",'True_Odds_Calculator_3-way'!B34)</f>
        <v>3.52</v>
      </c>
      <c r="C33" s="4">
        <f>IF('True_Odds_Calculator_3-way'!C34="","",'True_Odds_Calculator_3-way'!C34)</f>
        <v>3.69</v>
      </c>
      <c r="D33" s="4">
        <f t="shared" si="0"/>
        <v>3.3562518639540517E-2</v>
      </c>
      <c r="E33" s="4">
        <f t="shared" si="1"/>
        <v>2.1400381318845221</v>
      </c>
      <c r="F33" s="4">
        <f t="shared" si="2"/>
        <v>3.6643002229182096</v>
      </c>
      <c r="G33" s="4">
        <f t="shared" si="3"/>
        <v>3.8488894618969294</v>
      </c>
      <c r="I33" s="4">
        <f t="shared" si="4"/>
        <v>1.0335625186395405</v>
      </c>
    </row>
    <row r="34" spans="1:9" x14ac:dyDescent="0.2">
      <c r="A34" s="4">
        <f>IF('True_Odds_Calculator_3-way'!A35="","",'True_Odds_Calculator_3-way'!A35)</f>
        <v>8.61</v>
      </c>
      <c r="B34" s="4">
        <f>IF('True_Odds_Calculator_3-way'!B35="","",'True_Odds_Calculator_3-way'!B35)</f>
        <v>4.45</v>
      </c>
      <c r="C34" s="4">
        <f>IF('True_Odds_Calculator_3-way'!C35="","",'True_Odds_Calculator_3-way'!C35)</f>
        <v>1.45</v>
      </c>
      <c r="D34" s="4">
        <f t="shared" si="0"/>
        <v>3.0518292120431667E-2</v>
      </c>
      <c r="E34" s="4">
        <f t="shared" si="1"/>
        <v>9.4365212935662832</v>
      </c>
      <c r="F34" s="4">
        <f t="shared" si="2"/>
        <v>4.6609977760237049</v>
      </c>
      <c r="G34" s="4">
        <f t="shared" si="3"/>
        <v>1.471708447012652</v>
      </c>
      <c r="I34" s="4">
        <f t="shared" si="4"/>
        <v>1.0305182921204317</v>
      </c>
    </row>
    <row r="35" spans="1:9" x14ac:dyDescent="0.2">
      <c r="A35" s="4">
        <f>IF('True_Odds_Calculator_3-way'!A36="","",'True_Odds_Calculator_3-way'!A36)</f>
        <v>1.77</v>
      </c>
      <c r="B35" s="4">
        <f>IF('True_Odds_Calculator_3-way'!B36="","",'True_Odds_Calculator_3-way'!B36)</f>
        <v>3.75</v>
      </c>
      <c r="C35" s="4">
        <f>IF('True_Odds_Calculator_3-way'!C36="","",'True_Odds_Calculator_3-way'!C36)</f>
        <v>5.05</v>
      </c>
      <c r="D35" s="4">
        <f t="shared" si="0"/>
        <v>2.9658220059294083E-2</v>
      </c>
      <c r="E35" s="4">
        <f t="shared" si="1"/>
        <v>1.8015236917950406</v>
      </c>
      <c r="F35" s="4">
        <f t="shared" si="2"/>
        <v>3.8943752995338161</v>
      </c>
      <c r="G35" s="4">
        <f t="shared" si="3"/>
        <v>5.3153679954012958</v>
      </c>
      <c r="I35" s="4">
        <f t="shared" si="4"/>
        <v>1.0296582200592941</v>
      </c>
    </row>
    <row r="36" spans="1:9" x14ac:dyDescent="0.2">
      <c r="A36" s="4">
        <f>IF('True_Odds_Calculator_3-way'!A37="","",'True_Odds_Calculator_3-way'!A37)</f>
        <v>2.4300000000000002</v>
      </c>
      <c r="B36" s="4">
        <f>IF('True_Odds_Calculator_3-way'!B37="","",'True_Odds_Calculator_3-way'!B37)</f>
        <v>3.43</v>
      </c>
      <c r="C36" s="4">
        <f>IF('True_Odds_Calculator_3-way'!C37="","",'True_Odds_Calculator_3-way'!C37)</f>
        <v>3.06</v>
      </c>
      <c r="D36" s="4">
        <f t="shared" si="0"/>
        <v>2.98652088701441E-2</v>
      </c>
      <c r="E36" s="4">
        <f t="shared" si="1"/>
        <v>2.490240969007893</v>
      </c>
      <c r="F36" s="4">
        <f t="shared" si="2"/>
        <v>3.5512609619351321</v>
      </c>
      <c r="G36" s="4">
        <f t="shared" si="3"/>
        <v>3.1561440802237541</v>
      </c>
      <c r="I36" s="4">
        <f t="shared" si="4"/>
        <v>1.0298652088701441</v>
      </c>
    </row>
    <row r="37" spans="1:9" x14ac:dyDescent="0.2">
      <c r="A37" s="4">
        <f>IF('True_Odds_Calculator_3-way'!A38="","",'True_Odds_Calculator_3-way'!A38)</f>
        <v>2.92</v>
      </c>
      <c r="B37" s="4">
        <f>IF('True_Odds_Calculator_3-way'!B38="","",'True_Odds_Calculator_3-way'!B38)</f>
        <v>3.06</v>
      </c>
      <c r="C37" s="4">
        <f>IF('True_Odds_Calculator_3-way'!C38="","",'True_Odds_Calculator_3-way'!C38)</f>
        <v>2.7</v>
      </c>
      <c r="D37" s="4">
        <f t="shared" si="0"/>
        <v>3.9633509415943013E-2</v>
      </c>
      <c r="E37" s="4">
        <f t="shared" si="1"/>
        <v>3.0371634891379884</v>
      </c>
      <c r="F37" s="4">
        <f t="shared" si="2"/>
        <v>3.1889156779392174</v>
      </c>
      <c r="G37" s="4">
        <f t="shared" si="3"/>
        <v>2.7998718734332355</v>
      </c>
      <c r="I37" s="4">
        <f t="shared" si="4"/>
        <v>1.039633509415943</v>
      </c>
    </row>
    <row r="38" spans="1:9" x14ac:dyDescent="0.2">
      <c r="A38" s="4">
        <f>IF('True_Odds_Calculator_3-way'!A39="","",'True_Odds_Calculator_3-way'!A39)</f>
        <v>1.29</v>
      </c>
      <c r="B38" s="4">
        <f>IF('True_Odds_Calculator_3-way'!B39="","",'True_Odds_Calculator_3-way'!B39)</f>
        <v>5.69</v>
      </c>
      <c r="C38" s="4">
        <f>IF('True_Odds_Calculator_3-way'!C39="","",'True_Odds_Calculator_3-way'!C39)</f>
        <v>10.92</v>
      </c>
      <c r="D38" s="4">
        <f t="shared" si="0"/>
        <v>4.2515814453526257E-2</v>
      </c>
      <c r="E38" s="4">
        <f t="shared" si="1"/>
        <v>1.3140227004883238</v>
      </c>
      <c r="F38" s="4">
        <f t="shared" si="2"/>
        <v>6.1890768059953354</v>
      </c>
      <c r="G38" s="4">
        <f t="shared" si="3"/>
        <v>12.919370280991915</v>
      </c>
      <c r="I38" s="4">
        <f t="shared" si="4"/>
        <v>1.0425158144535263</v>
      </c>
    </row>
    <row r="39" spans="1:9" x14ac:dyDescent="0.2">
      <c r="A39" s="4">
        <f>IF('True_Odds_Calculator_3-way'!A40="","",'True_Odds_Calculator_3-way'!A40)</f>
        <v>3.03</v>
      </c>
      <c r="B39" s="4">
        <f>IF('True_Odds_Calculator_3-way'!B40="","",'True_Odds_Calculator_3-way'!B40)</f>
        <v>3.31</v>
      </c>
      <c r="C39" s="4">
        <f>IF('True_Odds_Calculator_3-way'!C40="","",'True_Odds_Calculator_3-way'!C40)</f>
        <v>2.4500000000000002</v>
      </c>
      <c r="D39" s="4">
        <f t="shared" si="0"/>
        <v>4.0311072231830058E-2</v>
      </c>
      <c r="E39" s="4">
        <f t="shared" si="1"/>
        <v>3.158599810566336</v>
      </c>
      <c r="F39" s="4">
        <f t="shared" si="2"/>
        <v>3.4640698759891042</v>
      </c>
      <c r="G39" s="4">
        <f t="shared" si="3"/>
        <v>2.5334013692295714</v>
      </c>
      <c r="I39" s="4">
        <f t="shared" si="4"/>
        <v>1.0403110722318301</v>
      </c>
    </row>
    <row r="40" spans="1:9" x14ac:dyDescent="0.2">
      <c r="A40" s="4">
        <f>IF('True_Odds_Calculator_3-way'!A41="","",'True_Odds_Calculator_3-way'!A41)</f>
        <v>2.73</v>
      </c>
      <c r="B40" s="4">
        <f>IF('True_Odds_Calculator_3-way'!B41="","",'True_Odds_Calculator_3-way'!B41)</f>
        <v>3.22</v>
      </c>
      <c r="C40" s="4">
        <f>IF('True_Odds_Calculator_3-way'!C41="","",'True_Odds_Calculator_3-way'!C41)</f>
        <v>2.76</v>
      </c>
      <c r="D40" s="4">
        <f t="shared" si="0"/>
        <v>3.9178213091256575E-2</v>
      </c>
      <c r="E40" s="4">
        <f t="shared" si="1"/>
        <v>2.8309287646528403</v>
      </c>
      <c r="F40" s="4">
        <f t="shared" si="2"/>
        <v>3.3613490364025695</v>
      </c>
      <c r="G40" s="4">
        <f t="shared" si="3"/>
        <v>2.8632010943912443</v>
      </c>
      <c r="I40" s="4">
        <f t="shared" si="4"/>
        <v>1.0391782130912566</v>
      </c>
    </row>
    <row r="41" spans="1:9" x14ac:dyDescent="0.2">
      <c r="A41" s="4">
        <f>IF('True_Odds_Calculator_3-way'!A42="","",'True_Odds_Calculator_3-way'!A42)</f>
        <v>2.08</v>
      </c>
      <c r="B41" s="4">
        <f>IF('True_Odds_Calculator_3-way'!B42="","",'True_Odds_Calculator_3-way'!B42)</f>
        <v>3.44</v>
      </c>
      <c r="C41" s="4">
        <f>IF('True_Odds_Calculator_3-way'!C42="","",'True_Odds_Calculator_3-way'!C42)</f>
        <v>3.75</v>
      </c>
      <c r="D41" s="4">
        <f t="shared" si="0"/>
        <v>3.8133571854501946E-2</v>
      </c>
      <c r="E41" s="4">
        <f t="shared" si="1"/>
        <v>2.1364871751316459</v>
      </c>
      <c r="F41" s="4">
        <f t="shared" si="2"/>
        <v>3.597297200672124</v>
      </c>
      <c r="G41" s="4">
        <f t="shared" si="3"/>
        <v>3.9376981176378503</v>
      </c>
      <c r="I41" s="4">
        <f t="shared" si="4"/>
        <v>1.0381335718545019</v>
      </c>
    </row>
    <row r="42" spans="1:9" x14ac:dyDescent="0.2">
      <c r="A42" s="4">
        <f>IF('True_Odds_Calculator_3-way'!A43="","",'True_Odds_Calculator_3-way'!A43)</f>
        <v>7.35</v>
      </c>
      <c r="B42" s="4">
        <f>IF('True_Odds_Calculator_3-way'!B43="","",'True_Odds_Calculator_3-way'!B43)</f>
        <v>5.35</v>
      </c>
      <c r="C42" s="4">
        <f>IF('True_Odds_Calculator_3-way'!C43="","",'True_Odds_Calculator_3-way'!C43)</f>
        <v>1.4</v>
      </c>
      <c r="D42" s="4">
        <f t="shared" si="0"/>
        <v>3.7256023904889135E-2</v>
      </c>
      <c r="E42" s="4">
        <f t="shared" si="1"/>
        <v>8.0882756256427832</v>
      </c>
      <c r="F42" s="4">
        <f t="shared" si="2"/>
        <v>5.7307505465144519</v>
      </c>
      <c r="G42" s="4">
        <f t="shared" si="3"/>
        <v>1.4247712793260665</v>
      </c>
      <c r="I42" s="4">
        <f t="shared" si="4"/>
        <v>1.0372560239048891</v>
      </c>
    </row>
    <row r="43" spans="1:9" x14ac:dyDescent="0.2">
      <c r="A43" s="4">
        <f>IF('True_Odds_Calculator_3-way'!A44="","",'True_Odds_Calculator_3-way'!A44)</f>
        <v>3.44</v>
      </c>
      <c r="B43" s="4">
        <f>IF('True_Odds_Calculator_3-way'!B44="","",'True_Odds_Calculator_3-way'!B44)</f>
        <v>3.37</v>
      </c>
      <c r="C43" s="4">
        <f>IF('True_Odds_Calculator_3-way'!C44="","",'True_Odds_Calculator_3-way'!C44)</f>
        <v>2.2400000000000002</v>
      </c>
      <c r="D43" s="4">
        <f t="shared" si="0"/>
        <v>3.3862150891686316E-2</v>
      </c>
      <c r="E43" s="4">
        <f t="shared" si="1"/>
        <v>3.5789662477341921</v>
      </c>
      <c r="F43" s="4">
        <f t="shared" si="2"/>
        <v>3.503258643788286</v>
      </c>
      <c r="G43" s="4">
        <f t="shared" si="3"/>
        <v>2.2981046796797266</v>
      </c>
      <c r="I43" s="4">
        <f t="shared" si="4"/>
        <v>1.0338621508916863</v>
      </c>
    </row>
    <row r="44" spans="1:9" x14ac:dyDescent="0.2">
      <c r="A44" s="4">
        <f>IF('True_Odds_Calculator_3-way'!A45="","",'True_Odds_Calculator_3-way'!A45)</f>
        <v>2.0699999999999998</v>
      </c>
      <c r="B44" s="4">
        <f>IF('True_Odds_Calculator_3-way'!B45="","",'True_Odds_Calculator_3-way'!B45)</f>
        <v>3.21</v>
      </c>
      <c r="C44" s="4">
        <f>IF('True_Odds_Calculator_3-way'!C45="","",'True_Odds_Calculator_3-way'!C45)</f>
        <v>4.1900000000000004</v>
      </c>
      <c r="D44" s="4">
        <f t="shared" si="0"/>
        <v>3.3281751677265881E-2</v>
      </c>
      <c r="E44" s="4">
        <f t="shared" si="1"/>
        <v>2.1186536277100325</v>
      </c>
      <c r="F44" s="4">
        <f t="shared" si="2"/>
        <v>3.3285340030899886</v>
      </c>
      <c r="G44" s="4">
        <f t="shared" si="3"/>
        <v>4.3942606739352739</v>
      </c>
      <c r="I44" s="4">
        <f t="shared" si="4"/>
        <v>1.0332817516772659</v>
      </c>
    </row>
    <row r="45" spans="1:9" x14ac:dyDescent="0.2">
      <c r="A45" s="4">
        <f>IF('True_Odds_Calculator_3-way'!A46="","",'True_Odds_Calculator_3-way'!A46)</f>
        <v>4.6399999999999997</v>
      </c>
      <c r="B45" s="4">
        <f>IF('True_Odds_Calculator_3-way'!B46="","",'True_Odds_Calculator_3-way'!B46)</f>
        <v>3.16</v>
      </c>
      <c r="C45" s="4">
        <f>IF('True_Odds_Calculator_3-way'!C46="","",'True_Odds_Calculator_3-way'!C46)</f>
        <v>2</v>
      </c>
      <c r="D45" s="4">
        <f t="shared" si="0"/>
        <v>3.1972937581842054E-2</v>
      </c>
      <c r="E45" s="4">
        <f t="shared" si="1"/>
        <v>4.8813920454545459</v>
      </c>
      <c r="F45" s="4">
        <f t="shared" si="2"/>
        <v>3.2701320328297849</v>
      </c>
      <c r="G45" s="4">
        <f t="shared" si="3"/>
        <v>2.0435590574593028</v>
      </c>
      <c r="I45" s="4">
        <f t="shared" si="4"/>
        <v>1.0319729375818421</v>
      </c>
    </row>
    <row r="46" spans="1:9" x14ac:dyDescent="0.2">
      <c r="A46" s="4">
        <f>IF('True_Odds_Calculator_3-way'!A47="","",'True_Odds_Calculator_3-way'!A47)</f>
        <v>2.4700000000000002</v>
      </c>
      <c r="B46" s="4">
        <f>IF('True_Odds_Calculator_3-way'!B47="","",'True_Odds_Calculator_3-way'!B47)</f>
        <v>2.95</v>
      </c>
      <c r="C46" s="4">
        <f>IF('True_Odds_Calculator_3-way'!C47="","",'True_Odds_Calculator_3-way'!C47)</f>
        <v>3.38</v>
      </c>
      <c r="D46" s="4">
        <f t="shared" si="0"/>
        <v>3.9699338608279788E-2</v>
      </c>
      <c r="E46" s="4">
        <f t="shared" si="1"/>
        <v>2.5534619168924291</v>
      </c>
      <c r="F46" s="4">
        <f t="shared" si="2"/>
        <v>3.069839417950837</v>
      </c>
      <c r="G46" s="4">
        <f t="shared" si="3"/>
        <v>3.5382589694264426</v>
      </c>
      <c r="I46" s="4">
        <f t="shared" si="4"/>
        <v>1.0396993386082798</v>
      </c>
    </row>
    <row r="47" spans="1:9" x14ac:dyDescent="0.2">
      <c r="A47" s="4">
        <f>IF('True_Odds_Calculator_3-way'!A48="","",'True_Odds_Calculator_3-way'!A48)</f>
        <v>1.57</v>
      </c>
      <c r="B47" s="4">
        <f>IF('True_Odds_Calculator_3-way'!B48="","",'True_Odds_Calculator_3-way'!B48)</f>
        <v>3.61</v>
      </c>
      <c r="C47" s="4">
        <f>IF('True_Odds_Calculator_3-way'!C48="","",'True_Odds_Calculator_3-way'!C48)</f>
        <v>6.77</v>
      </c>
      <c r="D47" s="4">
        <f t="shared" si="0"/>
        <v>6.1661472853151711E-2</v>
      </c>
      <c r="E47" s="4">
        <f t="shared" si="1"/>
        <v>1.6223525110499355</v>
      </c>
      <c r="F47" s="4">
        <f t="shared" si="2"/>
        <v>3.8993273844965008</v>
      </c>
      <c r="G47" s="4">
        <f t="shared" si="3"/>
        <v>7.8643145797239322</v>
      </c>
      <c r="I47" s="4">
        <f t="shared" si="4"/>
        <v>1.0616614728531517</v>
      </c>
    </row>
    <row r="48" spans="1:9" x14ac:dyDescent="0.2">
      <c r="A48" s="4">
        <f>IF('True_Odds_Calculator_3-way'!A49="","",'True_Odds_Calculator_3-way'!A49)</f>
        <v>3.28</v>
      </c>
      <c r="B48" s="4">
        <f>IF('True_Odds_Calculator_3-way'!B49="","",'True_Odds_Calculator_3-way'!B49)</f>
        <v>2.92</v>
      </c>
      <c r="C48" s="4">
        <f>IF('True_Odds_Calculator_3-way'!C49="","",'True_Odds_Calculator_3-way'!C49)</f>
        <v>2.54</v>
      </c>
      <c r="D48" s="4">
        <f t="shared" si="0"/>
        <v>4.1044589606720194E-2</v>
      </c>
      <c r="E48" s="4">
        <f t="shared" si="1"/>
        <v>3.4341069863669627</v>
      </c>
      <c r="F48" s="4">
        <f t="shared" si="2"/>
        <v>3.0415084677274167</v>
      </c>
      <c r="G48" s="4">
        <f t="shared" si="3"/>
        <v>2.6314455917119823</v>
      </c>
      <c r="I48" s="4">
        <f t="shared" si="4"/>
        <v>1.0410445896067202</v>
      </c>
    </row>
    <row r="49" spans="1:9" x14ac:dyDescent="0.2">
      <c r="A49" s="4">
        <f>IF('True_Odds_Calculator_3-way'!A50="","",'True_Odds_Calculator_3-way'!A50)</f>
        <v>3.75</v>
      </c>
      <c r="B49" s="4">
        <f>IF('True_Odds_Calculator_3-way'!B50="","",'True_Odds_Calculator_3-way'!B50)</f>
        <v>3.94</v>
      </c>
      <c r="C49" s="4">
        <f>IF('True_Odds_Calculator_3-way'!C50="","",'True_Odds_Calculator_3-way'!C50)</f>
        <v>1.93</v>
      </c>
      <c r="D49" s="4">
        <f t="shared" si="0"/>
        <v>3.8608488291558274E-2</v>
      </c>
      <c r="E49" s="4">
        <f t="shared" si="1"/>
        <v>3.9401542489861439</v>
      </c>
      <c r="F49" s="4">
        <f t="shared" si="2"/>
        <v>4.1504520523686965</v>
      </c>
      <c r="G49" s="4">
        <f t="shared" si="3"/>
        <v>1.9791585934219493</v>
      </c>
      <c r="I49" s="4">
        <f t="shared" si="4"/>
        <v>1.0386084882915583</v>
      </c>
    </row>
    <row r="50" spans="1:9" x14ac:dyDescent="0.2">
      <c r="A50" s="4">
        <f>IF('True_Odds_Calculator_3-way'!A51="","",'True_Odds_Calculator_3-way'!A51)</f>
        <v>1.3</v>
      </c>
      <c r="B50" s="4">
        <f>IF('True_Odds_Calculator_3-way'!B51="","",'True_Odds_Calculator_3-way'!B51)</f>
        <v>5.76</v>
      </c>
      <c r="C50" s="4">
        <f>IF('True_Odds_Calculator_3-way'!C51="","",'True_Odds_Calculator_3-way'!C51)</f>
        <v>10.09</v>
      </c>
      <c r="D50" s="4">
        <f t="shared" si="0"/>
        <v>4.1949908092128174E-2</v>
      </c>
      <c r="E50" s="4">
        <f t="shared" si="1"/>
        <v>1.324069320735398</v>
      </c>
      <c r="F50" s="4">
        <f t="shared" si="2"/>
        <v>6.2645726326588838</v>
      </c>
      <c r="G50" s="4">
        <f t="shared" si="3"/>
        <v>11.747468193041342</v>
      </c>
      <c r="I50" s="4">
        <f t="shared" si="4"/>
        <v>1.0419499080921282</v>
      </c>
    </row>
    <row r="51" spans="1:9" x14ac:dyDescent="0.2">
      <c r="A51" s="4">
        <f>IF('True_Odds_Calculator_3-way'!A52="","",'True_Odds_Calculator_3-way'!A52)</f>
        <v>1.1200000000000001</v>
      </c>
      <c r="B51" s="4">
        <f>IF('True_Odds_Calculator_3-way'!B52="","",'True_Odds_Calculator_3-way'!B52)</f>
        <v>9.75</v>
      </c>
      <c r="C51" s="4">
        <f>IF('True_Odds_Calculator_3-way'!C52="","",'True_Odds_Calculator_3-way'!C52)</f>
        <v>25.19</v>
      </c>
      <c r="D51" s="4">
        <f t="shared" si="0"/>
        <v>3.5119538394647432E-2</v>
      </c>
      <c r="E51" s="4">
        <f t="shared" si="1"/>
        <v>1.1348797423354562</v>
      </c>
      <c r="F51" s="4">
        <f t="shared" si="2"/>
        <v>11.006235170630273</v>
      </c>
      <c r="G51" s="4">
        <f t="shared" si="3"/>
        <v>35.724773263490498</v>
      </c>
      <c r="I51" s="4">
        <f t="shared" si="4"/>
        <v>1.0351195383946474</v>
      </c>
    </row>
    <row r="52" spans="1:9" x14ac:dyDescent="0.2">
      <c r="A52" s="4">
        <f>IF('True_Odds_Calculator_3-way'!A53="","",'True_Odds_Calculator_3-way'!A53)</f>
        <v>4.08</v>
      </c>
      <c r="B52" s="4">
        <f>IF('True_Odds_Calculator_3-way'!B53="","",'True_Odds_Calculator_3-way'!B53)</f>
        <v>3.05</v>
      </c>
      <c r="C52" s="4">
        <f>IF('True_Odds_Calculator_3-way'!C53="","",'True_Odds_Calculator_3-way'!C53)</f>
        <v>2.19</v>
      </c>
      <c r="D52" s="4">
        <f t="shared" si="0"/>
        <v>2.9587896240912848E-2</v>
      </c>
      <c r="E52" s="4">
        <f t="shared" si="1"/>
        <v>4.2510607232884929</v>
      </c>
      <c r="F52" s="4">
        <f t="shared" si="2"/>
        <v>3.1445925768656489</v>
      </c>
      <c r="G52" s="4">
        <f t="shared" si="3"/>
        <v>2.2383464118102183</v>
      </c>
      <c r="I52" s="4">
        <f t="shared" si="4"/>
        <v>1.0295878962409128</v>
      </c>
    </row>
    <row r="53" spans="1:9" x14ac:dyDescent="0.2">
      <c r="A53" s="4">
        <f>IF('True_Odds_Calculator_3-way'!A54="","",'True_Odds_Calculator_3-way'!A54)</f>
        <v>2.0499999999999998</v>
      </c>
      <c r="B53" s="4">
        <f>IF('True_Odds_Calculator_3-way'!B54="","",'True_Odds_Calculator_3-way'!B54)</f>
        <v>3.51</v>
      </c>
      <c r="C53" s="4">
        <f>IF('True_Odds_Calculator_3-way'!C54="","",'True_Odds_Calculator_3-way'!C54)</f>
        <v>3.9</v>
      </c>
      <c r="D53" s="4">
        <f t="shared" si="0"/>
        <v>2.9115419359321937E-2</v>
      </c>
      <c r="E53" s="4">
        <f t="shared" si="1"/>
        <v>2.0916137784022091</v>
      </c>
      <c r="F53" s="4">
        <f t="shared" si="2"/>
        <v>3.63378503492972</v>
      </c>
      <c r="G53" s="4">
        <f t="shared" si="3"/>
        <v>4.0534222138766314</v>
      </c>
      <c r="I53" s="4">
        <f t="shared" si="4"/>
        <v>1.0291154193593219</v>
      </c>
    </row>
    <row r="54" spans="1:9" x14ac:dyDescent="0.2">
      <c r="A54" s="4">
        <f>IF('True_Odds_Calculator_3-way'!A55="","",'True_Odds_Calculator_3-way'!A55)</f>
        <v>6.08</v>
      </c>
      <c r="B54" s="4">
        <f>IF('True_Odds_Calculator_3-way'!B55="","",'True_Odds_Calculator_3-way'!B55)</f>
        <v>4.3</v>
      </c>
      <c r="C54" s="4">
        <f>IF('True_Odds_Calculator_3-way'!C55="","",'True_Odds_Calculator_3-way'!C55)</f>
        <v>1.58</v>
      </c>
      <c r="D54" s="4">
        <f t="shared" si="0"/>
        <v>2.9943216150473351E-2</v>
      </c>
      <c r="E54" s="4">
        <f t="shared" si="1"/>
        <v>6.472801424070469</v>
      </c>
      <c r="F54" s="4">
        <f t="shared" si="2"/>
        <v>4.4928258391607372</v>
      </c>
      <c r="G54" s="4">
        <f t="shared" si="3"/>
        <v>1.6053159837046693</v>
      </c>
      <c r="I54" s="4">
        <f t="shared" si="4"/>
        <v>1.0299432161504734</v>
      </c>
    </row>
    <row r="55" spans="1:9" x14ac:dyDescent="0.2">
      <c r="A55" s="4">
        <f>IF('True_Odds_Calculator_3-way'!A56="","",'True_Odds_Calculator_3-way'!A56)</f>
        <v>2.2799999999999998</v>
      </c>
      <c r="B55" s="4">
        <f>IF('True_Odds_Calculator_3-way'!B56="","",'True_Odds_Calculator_3-way'!B56)</f>
        <v>3.22</v>
      </c>
      <c r="C55" s="4">
        <f>IF('True_Odds_Calculator_3-way'!C56="","",'True_Odds_Calculator_3-way'!C56)</f>
        <v>3.43</v>
      </c>
      <c r="D55" s="4">
        <f t="shared" si="0"/>
        <v>4.0700686943623499E-2</v>
      </c>
      <c r="E55" s="4">
        <f t="shared" si="1"/>
        <v>2.3527773369168066</v>
      </c>
      <c r="F55" s="4">
        <f t="shared" si="2"/>
        <v>3.3670928096483697</v>
      </c>
      <c r="G55" s="4">
        <f t="shared" si="3"/>
        <v>3.5974031861503266</v>
      </c>
      <c r="I55" s="4">
        <f t="shared" si="4"/>
        <v>1.0407006869436235</v>
      </c>
    </row>
    <row r="56" spans="1:9" x14ac:dyDescent="0.2">
      <c r="A56" s="4">
        <f>IF('True_Odds_Calculator_3-way'!A57="","",'True_Odds_Calculator_3-way'!A57)</f>
        <v>1.78</v>
      </c>
      <c r="B56" s="4">
        <f>IF('True_Odds_Calculator_3-way'!B57="","",'True_Odds_Calculator_3-way'!B57)</f>
        <v>3.89</v>
      </c>
      <c r="C56" s="4">
        <f>IF('True_Odds_Calculator_3-way'!C57="","",'True_Odds_Calculator_3-way'!C57)</f>
        <v>4.55</v>
      </c>
      <c r="D56" s="4">
        <f t="shared" si="0"/>
        <v>3.8647381329568464E-2</v>
      </c>
      <c r="E56" s="4">
        <f t="shared" si="1"/>
        <v>1.8217747144373526</v>
      </c>
      <c r="F56" s="4">
        <f t="shared" si="2"/>
        <v>4.0952229714711077</v>
      </c>
      <c r="G56" s="4">
        <f t="shared" si="3"/>
        <v>4.8333051223190369</v>
      </c>
      <c r="I56" s="4">
        <f t="shared" si="4"/>
        <v>1.0386473813295685</v>
      </c>
    </row>
    <row r="57" spans="1:9" x14ac:dyDescent="0.2">
      <c r="A57" s="4">
        <f>IF('True_Odds_Calculator_3-way'!A58="","",'True_Odds_Calculator_3-way'!A58)</f>
        <v>2.97</v>
      </c>
      <c r="B57" s="4">
        <f>IF('True_Odds_Calculator_3-way'!B58="","",'True_Odds_Calculator_3-way'!B58)</f>
        <v>3.25</v>
      </c>
      <c r="C57" s="4">
        <f>IF('True_Odds_Calculator_3-way'!C58="","",'True_Odds_Calculator_3-way'!C58)</f>
        <v>2.5299999999999998</v>
      </c>
      <c r="D57" s="4">
        <f t="shared" si="0"/>
        <v>3.9649561388691801E-2</v>
      </c>
      <c r="E57" s="4">
        <f t="shared" si="1"/>
        <v>3.0913447591640653</v>
      </c>
      <c r="F57" s="4">
        <f t="shared" si="2"/>
        <v>3.3958649348000662</v>
      </c>
      <c r="G57" s="4">
        <f t="shared" si="3"/>
        <v>2.617524243704497</v>
      </c>
      <c r="I57" s="4">
        <f t="shared" si="4"/>
        <v>1.0396495613886918</v>
      </c>
    </row>
    <row r="58" spans="1:9" x14ac:dyDescent="0.2">
      <c r="A58" s="4">
        <f>IF('True_Odds_Calculator_3-way'!A59="","",'True_Odds_Calculator_3-way'!A59)</f>
        <v>2.16</v>
      </c>
      <c r="B58" s="4">
        <f>IF('True_Odds_Calculator_3-way'!B59="","",'True_Odds_Calculator_3-way'!B59)</f>
        <v>3.59</v>
      </c>
      <c r="C58" s="4">
        <f>IF('True_Odds_Calculator_3-way'!C59="","",'True_Odds_Calculator_3-way'!C59)</f>
        <v>3.36</v>
      </c>
      <c r="D58" s="4">
        <f t="shared" si="0"/>
        <v>3.9133542615436667E-2</v>
      </c>
      <c r="E58" s="4">
        <f t="shared" si="1"/>
        <v>2.2226250174023896</v>
      </c>
      <c r="F58" s="4">
        <f t="shared" si="2"/>
        <v>3.7663787879488755</v>
      </c>
      <c r="G58" s="4">
        <f t="shared" si="3"/>
        <v>3.5140178848876147</v>
      </c>
      <c r="I58" s="4">
        <f t="shared" si="4"/>
        <v>1.0391335426154367</v>
      </c>
    </row>
    <row r="59" spans="1:9" x14ac:dyDescent="0.2">
      <c r="A59" s="4">
        <f>IF('True_Odds_Calculator_3-way'!A60="","",'True_Odds_Calculator_3-way'!A60)</f>
        <v>2.14</v>
      </c>
      <c r="B59" s="4">
        <f>IF('True_Odds_Calculator_3-way'!B60="","",'True_Odds_Calculator_3-way'!B60)</f>
        <v>3.48</v>
      </c>
      <c r="C59" s="4">
        <f>IF('True_Odds_Calculator_3-way'!C60="","",'True_Odds_Calculator_3-way'!C60)</f>
        <v>3.5</v>
      </c>
      <c r="D59" s="4">
        <f t="shared" si="0"/>
        <v>4.0360327179534305E-2</v>
      </c>
      <c r="E59" s="4">
        <f t="shared" si="1"/>
        <v>2.2034377817853921</v>
      </c>
      <c r="F59" s="4">
        <f t="shared" si="2"/>
        <v>3.6509291250350171</v>
      </c>
      <c r="G59" s="4">
        <f t="shared" si="3"/>
        <v>3.6729482940027047</v>
      </c>
      <c r="I59" s="4">
        <f t="shared" si="4"/>
        <v>1.0403603271795343</v>
      </c>
    </row>
    <row r="60" spans="1:9" x14ac:dyDescent="0.2">
      <c r="A60" s="4">
        <f>IF('True_Odds_Calculator_3-way'!A61="","",'True_Odds_Calculator_3-way'!A61)</f>
        <v>2.4700000000000002</v>
      </c>
      <c r="B60" s="4">
        <f>IF('True_Odds_Calculator_3-way'!B61="","",'True_Odds_Calculator_3-way'!B61)</f>
        <v>3.12</v>
      </c>
      <c r="C60" s="4">
        <f>IF('True_Odds_Calculator_3-way'!C61="","",'True_Odds_Calculator_3-way'!C61)</f>
        <v>3.19</v>
      </c>
      <c r="D60" s="4">
        <f t="shared" si="0"/>
        <v>3.8850743932413723E-2</v>
      </c>
      <c r="E60" s="4">
        <f t="shared" si="1"/>
        <v>2.551618921510598</v>
      </c>
      <c r="F60" s="4">
        <f t="shared" si="2"/>
        <v>3.251370905623006</v>
      </c>
      <c r="G60" s="4">
        <f t="shared" si="3"/>
        <v>3.3274617404095888</v>
      </c>
      <c r="I60" s="4">
        <f t="shared" si="4"/>
        <v>1.0388507439324137</v>
      </c>
    </row>
    <row r="61" spans="1:9" x14ac:dyDescent="0.2">
      <c r="A61" s="4">
        <f>IF('True_Odds_Calculator_3-way'!A62="","",'True_Odds_Calculator_3-way'!A62)</f>
        <v>9.41</v>
      </c>
      <c r="B61" s="4">
        <f>IF('True_Odds_Calculator_3-way'!B62="","",'True_Odds_Calculator_3-way'!B62)</f>
        <v>5.56</v>
      </c>
      <c r="C61" s="4">
        <f>IF('True_Odds_Calculator_3-way'!C62="","",'True_Odds_Calculator_3-way'!C62)</f>
        <v>1.28</v>
      </c>
      <c r="D61" s="4">
        <f t="shared" si="0"/>
        <v>6.7376040718965857E-2</v>
      </c>
      <c r="E61" s="4">
        <f t="shared" si="1"/>
        <v>11.93157309104109</v>
      </c>
      <c r="F61" s="4">
        <f t="shared" si="2"/>
        <v>6.3533436922717303</v>
      </c>
      <c r="G61" s="4">
        <f t="shared" si="3"/>
        <v>1.3178853974184077</v>
      </c>
      <c r="I61" s="4">
        <f t="shared" si="4"/>
        <v>1.0673760407189659</v>
      </c>
    </row>
    <row r="62" spans="1:9" x14ac:dyDescent="0.2">
      <c r="A62" s="4">
        <f>IF('True_Odds_Calculator_3-way'!A63="","",'True_Odds_Calculator_3-way'!A63)</f>
        <v>1.33</v>
      </c>
      <c r="B62" s="4">
        <f>IF('True_Odds_Calculator_3-way'!B63="","",'True_Odds_Calculator_3-way'!B63)</f>
        <v>4.8899999999999997</v>
      </c>
      <c r="C62" s="4">
        <f>IF('True_Odds_Calculator_3-way'!C63="","",'True_Odds_Calculator_3-way'!C63)</f>
        <v>9.1999999999999993</v>
      </c>
      <c r="D62" s="4">
        <f t="shared" si="0"/>
        <v>6.5074328927145819E-2</v>
      </c>
      <c r="E62" s="4">
        <f t="shared" si="1"/>
        <v>1.3695098372370136</v>
      </c>
      <c r="F62" s="4">
        <f t="shared" si="2"/>
        <v>5.4702340501134561</v>
      </c>
      <c r="G62" s="4">
        <f t="shared" si="3"/>
        <v>11.493696790254996</v>
      </c>
      <c r="I62" s="4">
        <f t="shared" si="4"/>
        <v>1.0650743289271458</v>
      </c>
    </row>
    <row r="63" spans="1:9" x14ac:dyDescent="0.2">
      <c r="A63" s="4">
        <f>IF('True_Odds_Calculator_3-way'!A64="","",'True_Odds_Calculator_3-way'!A64)</f>
        <v>1.17</v>
      </c>
      <c r="B63" s="4">
        <f>IF('True_Odds_Calculator_3-way'!B64="","",'True_Odds_Calculator_3-way'!B64)</f>
        <v>6.91</v>
      </c>
      <c r="C63" s="4">
        <f>IF('True_Odds_Calculator_3-way'!C64="","",'True_Odds_Calculator_3-way'!C64)</f>
        <v>15.41</v>
      </c>
      <c r="D63" s="4">
        <f t="shared" si="0"/>
        <v>6.4311581661283146E-2</v>
      </c>
      <c r="E63" s="4">
        <f t="shared" si="1"/>
        <v>1.2001003368170478</v>
      </c>
      <c r="F63" s="4">
        <f t="shared" si="2"/>
        <v>8.1115759338202693</v>
      </c>
      <c r="G63" s="4">
        <f t="shared" si="3"/>
        <v>23.011923535449551</v>
      </c>
      <c r="I63" s="4">
        <f t="shared" si="4"/>
        <v>1.0643115816612831</v>
      </c>
    </row>
    <row r="64" spans="1:9" x14ac:dyDescent="0.2">
      <c r="A64" s="4">
        <f>IF('True_Odds_Calculator_3-way'!A65="","",'True_Odds_Calculator_3-way'!A65)</f>
        <v>1.96</v>
      </c>
      <c r="B64" s="4">
        <f>IF('True_Odds_Calculator_3-way'!B65="","",'True_Odds_Calculator_3-way'!B65)</f>
        <v>3.58</v>
      </c>
      <c r="C64" s="4">
        <f>IF('True_Odds_Calculator_3-way'!C65="","",'True_Odds_Calculator_3-way'!C65)</f>
        <v>4.1399999999999997</v>
      </c>
      <c r="D64" s="4">
        <f t="shared" si="0"/>
        <v>3.1079584291007212E-2</v>
      </c>
      <c r="E64" s="4">
        <f t="shared" si="1"/>
        <v>2.0006233133899984</v>
      </c>
      <c r="F64" s="4">
        <f t="shared" si="2"/>
        <v>3.7178902432864485</v>
      </c>
      <c r="G64" s="4">
        <f t="shared" si="3"/>
        <v>4.325520837469484</v>
      </c>
      <c r="I64" s="4">
        <f t="shared" si="4"/>
        <v>1.0310795842910072</v>
      </c>
    </row>
    <row r="65" spans="1:9" x14ac:dyDescent="0.2">
      <c r="A65" s="4">
        <f>IF('True_Odds_Calculator_3-way'!A66="","",'True_Odds_Calculator_3-way'!A66)</f>
        <v>6.28</v>
      </c>
      <c r="B65" s="4">
        <f>IF('True_Odds_Calculator_3-way'!B66="","",'True_Odds_Calculator_3-way'!B66)</f>
        <v>3.99</v>
      </c>
      <c r="C65" s="4">
        <f>IF('True_Odds_Calculator_3-way'!C66="","",'True_Odds_Calculator_3-way'!C66)</f>
        <v>1.6</v>
      </c>
      <c r="D65" s="4">
        <f t="shared" si="0"/>
        <v>3.4862235205848968E-2</v>
      </c>
      <c r="E65" s="4">
        <f t="shared" si="1"/>
        <v>6.7743827981020948</v>
      </c>
      <c r="F65" s="4">
        <f t="shared" si="2"/>
        <v>4.1839985083308049</v>
      </c>
      <c r="G65" s="4">
        <f t="shared" si="3"/>
        <v>1.6303127175565568</v>
      </c>
      <c r="I65" s="4">
        <f t="shared" si="4"/>
        <v>1.034862235205849</v>
      </c>
    </row>
    <row r="66" spans="1:9" x14ac:dyDescent="0.2">
      <c r="A66" s="4">
        <f>IF('True_Odds_Calculator_3-way'!A67="","",'True_Odds_Calculator_3-way'!A67)</f>
        <v>1.36</v>
      </c>
      <c r="B66" s="4">
        <f>IF('True_Odds_Calculator_3-way'!B67="","",'True_Odds_Calculator_3-way'!B67)</f>
        <v>5.78</v>
      </c>
      <c r="C66" s="4">
        <f>IF('True_Odds_Calculator_3-way'!C67="","",'True_Odds_Calculator_3-way'!C67)</f>
        <v>7.93</v>
      </c>
      <c r="D66" s="4">
        <f t="shared" si="0"/>
        <v>3.4407903061825618E-2</v>
      </c>
      <c r="E66" s="4">
        <f t="shared" si="1"/>
        <v>1.3815497576619808</v>
      </c>
      <c r="F66" s="4">
        <f t="shared" si="2"/>
        <v>6.1903758626743928</v>
      </c>
      <c r="G66" s="4">
        <f t="shared" si="3"/>
        <v>8.7234074948137721</v>
      </c>
      <c r="I66" s="4">
        <f t="shared" si="4"/>
        <v>1.0344079030618256</v>
      </c>
    </row>
    <row r="67" spans="1:9" x14ac:dyDescent="0.2">
      <c r="A67" s="4">
        <f>IF('True_Odds_Calculator_3-way'!A68="","",'True_Odds_Calculator_3-way'!A68)</f>
        <v>2.3199999999999998</v>
      </c>
      <c r="B67" s="4">
        <f>IF('True_Odds_Calculator_3-way'!B68="","",'True_Odds_Calculator_3-way'!B68)</f>
        <v>3.65</v>
      </c>
      <c r="C67" s="4">
        <f>IF('True_Odds_Calculator_3-way'!C68="","",'True_Odds_Calculator_3-way'!C68)</f>
        <v>3.05</v>
      </c>
      <c r="D67" s="4">
        <f t="shared" ref="D67:D130" si="5">IF(A67="","",((1/A67)+(1/B67)+(1/C67))-1)</f>
        <v>3.2875937957363099E-2</v>
      </c>
      <c r="E67" s="4">
        <f t="shared" ref="E67:E130" si="6">IF(A67="","",(3*A67)/(3-($D67*A67)))</f>
        <v>2.3805225448869987</v>
      </c>
      <c r="F67" s="4">
        <f t="shared" ref="F67:F130" si="7">IF(B67="","",(3*B67)/(3-($D67*B67)))</f>
        <v>3.8020796019412235</v>
      </c>
      <c r="G67" s="4">
        <f t="shared" ref="G67:G130" si="8">IF(C67="","",(3*C67)/(3-($D67*C67)))</f>
        <v>3.1554679514068469</v>
      </c>
      <c r="I67" s="4">
        <f t="shared" ref="I67:I130" si="9">IF(A67="","",D67+1)</f>
        <v>1.0328759379573631</v>
      </c>
    </row>
    <row r="68" spans="1:9" x14ac:dyDescent="0.2">
      <c r="A68" s="4">
        <f>IF('True_Odds_Calculator_3-way'!A69="","",'True_Odds_Calculator_3-way'!A69)</f>
        <v>1.53</v>
      </c>
      <c r="B68" s="4">
        <f>IF('True_Odds_Calculator_3-way'!B69="","",'True_Odds_Calculator_3-way'!B69)</f>
        <v>4.3099999999999996</v>
      </c>
      <c r="C68" s="4">
        <f>IF('True_Odds_Calculator_3-way'!C69="","",'True_Odds_Calculator_3-way'!C69)</f>
        <v>6.59</v>
      </c>
      <c r="D68" s="4">
        <f t="shared" si="5"/>
        <v>3.7358401012029585E-2</v>
      </c>
      <c r="E68" s="4">
        <f t="shared" si="6"/>
        <v>1.5597169509730529</v>
      </c>
      <c r="F68" s="4">
        <f t="shared" si="7"/>
        <v>4.5544441664011321</v>
      </c>
      <c r="G68" s="4">
        <f t="shared" si="8"/>
        <v>7.1791493866247071</v>
      </c>
      <c r="I68" s="4">
        <f t="shared" si="9"/>
        <v>1.0373584010120296</v>
      </c>
    </row>
    <row r="69" spans="1:9" x14ac:dyDescent="0.2">
      <c r="A69" s="4">
        <f>IF('True_Odds_Calculator_3-way'!A70="","",'True_Odds_Calculator_3-way'!A70)</f>
        <v>1.63</v>
      </c>
      <c r="B69" s="4">
        <f>IF('True_Odds_Calculator_3-way'!B70="","",'True_Odds_Calculator_3-way'!B70)</f>
        <v>3.93</v>
      </c>
      <c r="C69" s="4">
        <f>IF('True_Odds_Calculator_3-way'!C70="","",'True_Odds_Calculator_3-way'!C70)</f>
        <v>6.08</v>
      </c>
      <c r="D69" s="4">
        <f t="shared" si="5"/>
        <v>3.2423542934515215E-2</v>
      </c>
      <c r="E69" s="4">
        <f t="shared" si="6"/>
        <v>1.6592303147731171</v>
      </c>
      <c r="F69" s="4">
        <f t="shared" si="7"/>
        <v>4.1043307991057594</v>
      </c>
      <c r="G69" s="4">
        <f t="shared" si="8"/>
        <v>6.5076273448231792</v>
      </c>
      <c r="I69" s="4">
        <f t="shared" si="9"/>
        <v>1.0324235429345152</v>
      </c>
    </row>
    <row r="70" spans="1:9" x14ac:dyDescent="0.2">
      <c r="A70" s="4">
        <f>IF('True_Odds_Calculator_3-way'!A71="","",'True_Odds_Calculator_3-way'!A71)</f>
        <v>2.73</v>
      </c>
      <c r="B70" s="4">
        <f>IF('True_Odds_Calculator_3-way'!B71="","",'True_Odds_Calculator_3-way'!B71)</f>
        <v>3.08</v>
      </c>
      <c r="C70" s="4">
        <f>IF('True_Odds_Calculator_3-way'!C71="","",'True_Odds_Calculator_3-way'!C71)</f>
        <v>2.87</v>
      </c>
      <c r="D70" s="4">
        <f t="shared" si="5"/>
        <v>3.9407746724819948E-2</v>
      </c>
      <c r="E70" s="4">
        <f t="shared" si="6"/>
        <v>2.8315420704035326</v>
      </c>
      <c r="F70" s="4">
        <f t="shared" si="7"/>
        <v>3.2098667802177747</v>
      </c>
      <c r="G70" s="4">
        <f t="shared" si="8"/>
        <v>2.9824381499903105</v>
      </c>
      <c r="I70" s="4">
        <f t="shared" si="9"/>
        <v>1.0394077467248199</v>
      </c>
    </row>
    <row r="71" spans="1:9" x14ac:dyDescent="0.2">
      <c r="A71" s="4">
        <f>IF('True_Odds_Calculator_3-way'!A72="","",'True_Odds_Calculator_3-way'!A72)</f>
        <v>4.22</v>
      </c>
      <c r="B71" s="4">
        <f>IF('True_Odds_Calculator_3-way'!B72="","",'True_Odds_Calculator_3-way'!B72)</f>
        <v>3.52</v>
      </c>
      <c r="C71" s="4">
        <f>IF('True_Odds_Calculator_3-way'!C72="","",'True_Odds_Calculator_3-way'!C72)</f>
        <v>1.93</v>
      </c>
      <c r="D71" s="4">
        <f t="shared" si="5"/>
        <v>3.9192448761365739E-2</v>
      </c>
      <c r="E71" s="4">
        <f t="shared" si="6"/>
        <v>4.4662262286214949</v>
      </c>
      <c r="F71" s="4">
        <f t="shared" si="7"/>
        <v>3.6896725689775534</v>
      </c>
      <c r="G71" s="4">
        <f t="shared" si="8"/>
        <v>1.9799213583773994</v>
      </c>
      <c r="I71" s="4">
        <f t="shared" si="9"/>
        <v>1.0391924487613657</v>
      </c>
    </row>
    <row r="72" spans="1:9" x14ac:dyDescent="0.2">
      <c r="A72" s="4">
        <f>IF('True_Odds_Calculator_3-way'!A73="","",'True_Odds_Calculator_3-way'!A73)</f>
        <v>2.09</v>
      </c>
      <c r="B72" s="4">
        <f>IF('True_Odds_Calculator_3-way'!B73="","",'True_Odds_Calculator_3-way'!B73)</f>
        <v>3.52</v>
      </c>
      <c r="C72" s="4">
        <f>IF('True_Odds_Calculator_3-way'!C73="","",'True_Odds_Calculator_3-way'!C73)</f>
        <v>3.69</v>
      </c>
      <c r="D72" s="4">
        <f t="shared" si="5"/>
        <v>3.3562518639540517E-2</v>
      </c>
      <c r="E72" s="4">
        <f t="shared" si="6"/>
        <v>2.1400381318845221</v>
      </c>
      <c r="F72" s="4">
        <f t="shared" si="7"/>
        <v>3.6643002229182096</v>
      </c>
      <c r="G72" s="4">
        <f t="shared" si="8"/>
        <v>3.8488894618969294</v>
      </c>
      <c r="I72" s="4">
        <f t="shared" si="9"/>
        <v>1.0335625186395405</v>
      </c>
    </row>
    <row r="73" spans="1:9" x14ac:dyDescent="0.2">
      <c r="A73" s="4">
        <f>IF('True_Odds_Calculator_3-way'!A74="","",'True_Odds_Calculator_3-way'!A74)</f>
        <v>2.68</v>
      </c>
      <c r="B73" s="4">
        <f>IF('True_Odds_Calculator_3-way'!B74="","",'True_Odds_Calculator_3-way'!B74)</f>
        <v>3.12</v>
      </c>
      <c r="C73" s="4">
        <f>IF('True_Odds_Calculator_3-way'!C74="","",'True_Odds_Calculator_3-way'!C74)</f>
        <v>2.94</v>
      </c>
      <c r="D73" s="4">
        <f t="shared" si="5"/>
        <v>3.3783203292798047E-2</v>
      </c>
      <c r="E73" s="4">
        <f t="shared" si="6"/>
        <v>2.7633984294907536</v>
      </c>
      <c r="F73" s="4">
        <f t="shared" si="7"/>
        <v>3.2336114221253158</v>
      </c>
      <c r="G73" s="4">
        <f t="shared" si="8"/>
        <v>3.0406690705286779</v>
      </c>
      <c r="I73" s="4">
        <f t="shared" si="9"/>
        <v>1.033783203292798</v>
      </c>
    </row>
    <row r="74" spans="1:9" x14ac:dyDescent="0.2">
      <c r="A74" s="4">
        <f>IF('True_Odds_Calculator_3-way'!A75="","",'True_Odds_Calculator_3-way'!A75)</f>
        <v>1.1399999999999999</v>
      </c>
      <c r="B74" s="4">
        <f>IF('True_Odds_Calculator_3-way'!B75="","",'True_Odds_Calculator_3-way'!B75)</f>
        <v>8.5500000000000007</v>
      </c>
      <c r="C74" s="4">
        <f>IF('True_Odds_Calculator_3-way'!C75="","",'True_Odds_Calculator_3-way'!C75)</f>
        <v>22.52</v>
      </c>
      <c r="D74" s="4">
        <f t="shared" si="5"/>
        <v>3.8557020140641773E-2</v>
      </c>
      <c r="E74" s="4">
        <f t="shared" si="6"/>
        <v>1.1569512654323459</v>
      </c>
      <c r="F74" s="4">
        <f t="shared" si="7"/>
        <v>9.6055274710655887</v>
      </c>
      <c r="G74" s="4">
        <f t="shared" si="8"/>
        <v>31.693075825743463</v>
      </c>
      <c r="I74" s="4">
        <f t="shared" si="9"/>
        <v>1.0385570201406418</v>
      </c>
    </row>
    <row r="75" spans="1:9" x14ac:dyDescent="0.2">
      <c r="A75" s="4">
        <f>IF('True_Odds_Calculator_3-way'!A76="","",'True_Odds_Calculator_3-way'!A76)</f>
        <v>2.65</v>
      </c>
      <c r="B75" s="4">
        <f>IF('True_Odds_Calculator_3-way'!B76="","",'True_Odds_Calculator_3-way'!B76)</f>
        <v>2.67</v>
      </c>
      <c r="C75" s="4">
        <f>IF('True_Odds_Calculator_3-way'!C76="","",'True_Odds_Calculator_3-way'!C76)</f>
        <v>3.47</v>
      </c>
      <c r="D75" s="4">
        <f t="shared" si="5"/>
        <v>4.007476381237618E-2</v>
      </c>
      <c r="E75" s="4">
        <f t="shared" si="6"/>
        <v>2.7472509663555171</v>
      </c>
      <c r="F75" s="4">
        <f t="shared" si="7"/>
        <v>2.7687517961130474</v>
      </c>
      <c r="G75" s="4">
        <f t="shared" si="8"/>
        <v>3.6386634908535651</v>
      </c>
      <c r="I75" s="4">
        <f t="shared" si="9"/>
        <v>1.0400747638123762</v>
      </c>
    </row>
    <row r="76" spans="1:9" x14ac:dyDescent="0.2">
      <c r="A76" s="4">
        <f>IF('True_Odds_Calculator_3-way'!A77="","",'True_Odds_Calculator_3-way'!A77)</f>
        <v>2.42</v>
      </c>
      <c r="B76" s="4">
        <f>IF('True_Odds_Calculator_3-way'!B77="","",'True_Odds_Calculator_3-way'!B77)</f>
        <v>2.82</v>
      </c>
      <c r="C76" s="4">
        <f>IF('True_Odds_Calculator_3-way'!C77="","",'True_Odds_Calculator_3-way'!C77)</f>
        <v>3.67</v>
      </c>
      <c r="D76" s="4">
        <f t="shared" si="5"/>
        <v>4.0312633606579551E-2</v>
      </c>
      <c r="E76" s="4">
        <f t="shared" si="6"/>
        <v>2.5013407439001378</v>
      </c>
      <c r="F76" s="4">
        <f t="shared" si="7"/>
        <v>2.9310695862474341</v>
      </c>
      <c r="G76" s="4">
        <f t="shared" si="8"/>
        <v>3.860377563227424</v>
      </c>
      <c r="I76" s="4">
        <f t="shared" si="9"/>
        <v>1.0403126336065796</v>
      </c>
    </row>
    <row r="77" spans="1:9" x14ac:dyDescent="0.2">
      <c r="A77" s="4">
        <f>IF('True_Odds_Calculator_3-way'!A78="","",'True_Odds_Calculator_3-way'!A78)</f>
        <v>1.93</v>
      </c>
      <c r="B77" s="4">
        <f>IF('True_Odds_Calculator_3-way'!B78="","",'True_Odds_Calculator_3-way'!B78)</f>
        <v>3.3</v>
      </c>
      <c r="C77" s="4">
        <f>IF('True_Odds_Calculator_3-way'!C78="","",'True_Odds_Calculator_3-way'!C78)</f>
        <v>4.63</v>
      </c>
      <c r="D77" s="4">
        <f t="shared" si="5"/>
        <v>3.7147739438499139E-2</v>
      </c>
      <c r="E77" s="4">
        <f t="shared" si="6"/>
        <v>1.9772531451176165</v>
      </c>
      <c r="F77" s="4">
        <f t="shared" si="7"/>
        <v>3.4405912041216116</v>
      </c>
      <c r="G77" s="4">
        <f t="shared" si="8"/>
        <v>4.9115879404182978</v>
      </c>
      <c r="I77" s="4">
        <f t="shared" si="9"/>
        <v>1.0371477394384991</v>
      </c>
    </row>
    <row r="78" spans="1:9" x14ac:dyDescent="0.2">
      <c r="A78" s="4">
        <f>IF('True_Odds_Calculator_3-way'!A79="","",'True_Odds_Calculator_3-way'!A79)</f>
        <v>2.2599999999999998</v>
      </c>
      <c r="B78" s="4">
        <f>IF('True_Odds_Calculator_3-way'!B79="","",'True_Odds_Calculator_3-way'!B79)</f>
        <v>2.97</v>
      </c>
      <c r="C78" s="4">
        <f>IF('True_Odds_Calculator_3-way'!C79="","",'True_Odds_Calculator_3-way'!C79)</f>
        <v>3.85</v>
      </c>
      <c r="D78" s="4">
        <f t="shared" si="5"/>
        <v>3.8918472546791261E-2</v>
      </c>
      <c r="E78" s="4">
        <f t="shared" si="6"/>
        <v>2.3282613220044466</v>
      </c>
      <c r="F78" s="4">
        <f t="shared" si="7"/>
        <v>3.0890176501268871</v>
      </c>
      <c r="G78" s="4">
        <f t="shared" si="8"/>
        <v>4.0523985579328077</v>
      </c>
      <c r="I78" s="4">
        <f t="shared" si="9"/>
        <v>1.0389184725467913</v>
      </c>
    </row>
    <row r="79" spans="1:9" x14ac:dyDescent="0.2">
      <c r="A79" s="4">
        <f>IF('True_Odds_Calculator_3-way'!A80="","",'True_Odds_Calculator_3-way'!A80)</f>
        <v>1.79</v>
      </c>
      <c r="B79" s="4">
        <f>IF('True_Odds_Calculator_3-way'!B80="","",'True_Odds_Calculator_3-way'!B80)</f>
        <v>3.86</v>
      </c>
      <c r="C79" s="4">
        <f>IF('True_Odds_Calculator_3-way'!C80="","",'True_Odds_Calculator_3-way'!C80)</f>
        <v>4.5</v>
      </c>
      <c r="D79" s="4">
        <f t="shared" si="5"/>
        <v>3.9948797612270548E-2</v>
      </c>
      <c r="E79" s="4">
        <f t="shared" si="6"/>
        <v>1.8337084880641819</v>
      </c>
      <c r="F79" s="4">
        <f t="shared" si="7"/>
        <v>4.0691579163194884</v>
      </c>
      <c r="G79" s="4">
        <f t="shared" si="8"/>
        <v>4.7868429290622547</v>
      </c>
      <c r="I79" s="4">
        <f t="shared" si="9"/>
        <v>1.0399487976122705</v>
      </c>
    </row>
    <row r="80" spans="1:9" x14ac:dyDescent="0.2">
      <c r="A80" s="4">
        <f>IF('True_Odds_Calculator_3-way'!A81="","",'True_Odds_Calculator_3-way'!A81)</f>
        <v>1.35</v>
      </c>
      <c r="B80" s="4">
        <f>IF('True_Odds_Calculator_3-way'!B81="","",'True_Odds_Calculator_3-way'!B81)</f>
        <v>5.3</v>
      </c>
      <c r="C80" s="4">
        <f>IF('True_Odds_Calculator_3-way'!C81="","",'True_Odds_Calculator_3-way'!C81)</f>
        <v>8.64</v>
      </c>
      <c r="D80" s="4">
        <f t="shared" si="5"/>
        <v>4.5160726764500225E-2</v>
      </c>
      <c r="E80" s="4">
        <f t="shared" si="6"/>
        <v>1.3780042530995467</v>
      </c>
      <c r="F80" s="4">
        <f t="shared" si="7"/>
        <v>5.7595170216334042</v>
      </c>
      <c r="G80" s="4">
        <f t="shared" si="8"/>
        <v>9.9317524580682441</v>
      </c>
      <c r="I80" s="4">
        <f t="shared" si="9"/>
        <v>1.0451607267645002</v>
      </c>
    </row>
    <row r="81" spans="1:9" x14ac:dyDescent="0.2">
      <c r="A81" s="4">
        <f>IF('True_Odds_Calculator_3-way'!A82="","",'True_Odds_Calculator_3-way'!A82)</f>
        <v>2.25</v>
      </c>
      <c r="B81" s="4">
        <f>IF('True_Odds_Calculator_3-way'!B82="","",'True_Odds_Calculator_3-way'!B82)</f>
        <v>3.63</v>
      </c>
      <c r="C81" s="4">
        <f>IF('True_Odds_Calculator_3-way'!C82="","",'True_Odds_Calculator_3-way'!C82)</f>
        <v>3.12</v>
      </c>
      <c r="D81" s="4">
        <f t="shared" si="5"/>
        <v>4.0439358621176869E-2</v>
      </c>
      <c r="E81" s="4">
        <f t="shared" si="6"/>
        <v>2.320375884393695</v>
      </c>
      <c r="F81" s="4">
        <f t="shared" si="7"/>
        <v>3.816760278589082</v>
      </c>
      <c r="G81" s="4">
        <f t="shared" si="8"/>
        <v>3.256978527607362</v>
      </c>
      <c r="I81" s="4">
        <f t="shared" si="9"/>
        <v>1.0404393586211769</v>
      </c>
    </row>
    <row r="82" spans="1:9" x14ac:dyDescent="0.2">
      <c r="A82" s="4">
        <f>IF('True_Odds_Calculator_3-way'!A83="","",'True_Odds_Calculator_3-way'!A83)</f>
        <v>2.31</v>
      </c>
      <c r="B82" s="4">
        <f>IF('True_Odds_Calculator_3-way'!B83="","",'True_Odds_Calculator_3-way'!B83)</f>
        <v>3.57</v>
      </c>
      <c r="C82" s="4">
        <f>IF('True_Odds_Calculator_3-way'!C83="","",'True_Odds_Calculator_3-way'!C83)</f>
        <v>3.06</v>
      </c>
      <c r="D82" s="4">
        <f t="shared" si="5"/>
        <v>3.9809863339275164E-2</v>
      </c>
      <c r="E82" s="4">
        <f t="shared" si="6"/>
        <v>2.3830490189468008</v>
      </c>
      <c r="F82" s="4">
        <f t="shared" si="7"/>
        <v>3.7475347259039342</v>
      </c>
      <c r="G82" s="4">
        <f t="shared" si="8"/>
        <v>3.1895135818066964</v>
      </c>
      <c r="I82" s="4">
        <f t="shared" si="9"/>
        <v>1.0398098633392752</v>
      </c>
    </row>
    <row r="83" spans="1:9" x14ac:dyDescent="0.2">
      <c r="A83" s="4">
        <f>IF('True_Odds_Calculator_3-way'!A84="","",'True_Odds_Calculator_3-way'!A84)</f>
        <v>4.9800000000000004</v>
      </c>
      <c r="B83" s="4">
        <f>IF('True_Odds_Calculator_3-way'!B84="","",'True_Odds_Calculator_3-way'!B84)</f>
        <v>4.1100000000000003</v>
      </c>
      <c r="C83" s="4">
        <f>IF('True_Odds_Calculator_3-way'!C84="","",'True_Odds_Calculator_3-way'!C84)</f>
        <v>1.7</v>
      </c>
      <c r="D83" s="4">
        <f t="shared" si="5"/>
        <v>3.2347509402142816E-2</v>
      </c>
      <c r="E83" s="4">
        <f t="shared" si="6"/>
        <v>5.2625842808787908</v>
      </c>
      <c r="F83" s="4">
        <f t="shared" si="7"/>
        <v>4.3005851075663539</v>
      </c>
      <c r="G83" s="4">
        <f t="shared" si="8"/>
        <v>1.7317432967925537</v>
      </c>
      <c r="I83" s="4">
        <f t="shared" si="9"/>
        <v>1.0323475094021428</v>
      </c>
    </row>
    <row r="84" spans="1:9" x14ac:dyDescent="0.2">
      <c r="A84" s="4">
        <f>IF('True_Odds_Calculator_3-way'!A85="","",'True_Odds_Calculator_3-way'!A85)</f>
        <v>2.11</v>
      </c>
      <c r="B84" s="4">
        <f>IF('True_Odds_Calculator_3-way'!B85="","",'True_Odds_Calculator_3-way'!B85)</f>
        <v>3.57</v>
      </c>
      <c r="C84" s="4">
        <f>IF('True_Odds_Calculator_3-way'!C85="","",'True_Odds_Calculator_3-way'!C85)</f>
        <v>3.61</v>
      </c>
      <c r="D84" s="4">
        <f t="shared" si="5"/>
        <v>3.1054004356334097E-2</v>
      </c>
      <c r="E84" s="4">
        <f t="shared" si="6"/>
        <v>2.1571142140542467</v>
      </c>
      <c r="F84" s="4">
        <f t="shared" si="7"/>
        <v>3.7069890566331463</v>
      </c>
      <c r="G84" s="4">
        <f t="shared" si="8"/>
        <v>3.7501362874923911</v>
      </c>
      <c r="I84" s="4">
        <f t="shared" si="9"/>
        <v>1.0310540043563341</v>
      </c>
    </row>
    <row r="85" spans="1:9" x14ac:dyDescent="0.2">
      <c r="A85" s="4">
        <f>IF('True_Odds_Calculator_3-way'!A86="","",'True_Odds_Calculator_3-way'!A86)</f>
        <v>9.4700000000000006</v>
      </c>
      <c r="B85" s="4">
        <f>IF('True_Odds_Calculator_3-way'!B86="","",'True_Odds_Calculator_3-way'!B86)</f>
        <v>5.22</v>
      </c>
      <c r="C85" s="4">
        <f>IF('True_Odds_Calculator_3-way'!C86="","",'True_Odds_Calculator_3-way'!C86)</f>
        <v>1.36</v>
      </c>
      <c r="D85" s="4">
        <f t="shared" si="5"/>
        <v>3.2461619781243289E-2</v>
      </c>
      <c r="E85" s="4">
        <f t="shared" si="6"/>
        <v>10.551185379778964</v>
      </c>
      <c r="F85" s="4">
        <f t="shared" si="7"/>
        <v>5.5324930111525292</v>
      </c>
      <c r="G85" s="4">
        <f t="shared" si="8"/>
        <v>1.380312589379924</v>
      </c>
      <c r="I85" s="4">
        <f t="shared" si="9"/>
        <v>1.0324616197812433</v>
      </c>
    </row>
    <row r="86" spans="1:9" x14ac:dyDescent="0.2">
      <c r="A86" s="4">
        <f>IF('True_Odds_Calculator_3-way'!A87="","",'True_Odds_Calculator_3-way'!A87)</f>
        <v>1.48</v>
      </c>
      <c r="B86" s="4">
        <f>IF('True_Odds_Calculator_3-way'!B87="","",'True_Odds_Calculator_3-way'!B87)</f>
        <v>4.34</v>
      </c>
      <c r="C86" s="4">
        <f>IF('True_Odds_Calculator_3-way'!C87="","",'True_Odds_Calculator_3-way'!C87)</f>
        <v>7.39</v>
      </c>
      <c r="D86" s="4">
        <f t="shared" si="5"/>
        <v>4.1408419513094596E-2</v>
      </c>
      <c r="E86" s="4">
        <f t="shared" si="6"/>
        <v>1.5108641652769916</v>
      </c>
      <c r="F86" s="4">
        <f t="shared" si="7"/>
        <v>4.6165506842237951</v>
      </c>
      <c r="G86" s="4">
        <f t="shared" si="8"/>
        <v>8.2294237741365492</v>
      </c>
      <c r="I86" s="4">
        <f t="shared" si="9"/>
        <v>1.0414084195130946</v>
      </c>
    </row>
    <row r="87" spans="1:9" x14ac:dyDescent="0.2">
      <c r="A87" s="4">
        <f>IF('True_Odds_Calculator_3-way'!A88="","",'True_Odds_Calculator_3-way'!A88)</f>
        <v>3.42</v>
      </c>
      <c r="B87" s="4">
        <f>IF('True_Odds_Calculator_3-way'!B88="","",'True_Odds_Calculator_3-way'!B88)</f>
        <v>3.48</v>
      </c>
      <c r="C87" s="4">
        <f>IF('True_Odds_Calculator_3-way'!C88="","",'True_Odds_Calculator_3-way'!C88)</f>
        <v>2.2000000000000002</v>
      </c>
      <c r="D87" s="4">
        <f t="shared" si="5"/>
        <v>3.4299437203248351E-2</v>
      </c>
      <c r="E87" s="4">
        <f t="shared" si="6"/>
        <v>3.559168315970334</v>
      </c>
      <c r="F87" s="4">
        <f t="shared" si="7"/>
        <v>3.6241971918323954</v>
      </c>
      <c r="G87" s="4">
        <f t="shared" si="8"/>
        <v>2.256764211048901</v>
      </c>
      <c r="I87" s="4">
        <f t="shared" si="9"/>
        <v>1.0342994372032484</v>
      </c>
    </row>
    <row r="88" spans="1:9" x14ac:dyDescent="0.2">
      <c r="A88" s="4">
        <f>IF('True_Odds_Calculator_3-way'!A89="","",'True_Odds_Calculator_3-way'!A89)</f>
        <v>4.6900000000000004</v>
      </c>
      <c r="B88" s="4">
        <f>IF('True_Odds_Calculator_3-way'!B89="","",'True_Odds_Calculator_3-way'!B89)</f>
        <v>3.92</v>
      </c>
      <c r="C88" s="4">
        <f>IF('True_Odds_Calculator_3-way'!C89="","",'True_Odds_Calculator_3-way'!C89)</f>
        <v>1.77</v>
      </c>
      <c r="D88" s="4">
        <f t="shared" si="5"/>
        <v>3.3293408433446636E-2</v>
      </c>
      <c r="E88" s="4">
        <f t="shared" si="6"/>
        <v>4.947511518971714</v>
      </c>
      <c r="F88" s="4">
        <f t="shared" si="7"/>
        <v>4.098289473065547</v>
      </c>
      <c r="G88" s="4">
        <f t="shared" si="8"/>
        <v>1.8054649483431007</v>
      </c>
      <c r="I88" s="4">
        <f t="shared" si="9"/>
        <v>1.0332934084334466</v>
      </c>
    </row>
    <row r="89" spans="1:9" x14ac:dyDescent="0.2">
      <c r="A89" s="4">
        <f>IF('True_Odds_Calculator_3-way'!A90="","",'True_Odds_Calculator_3-way'!A90)</f>
        <v>1.88</v>
      </c>
      <c r="B89" s="4">
        <f>IF('True_Odds_Calculator_3-way'!B90="","",'True_Odds_Calculator_3-way'!B90)</f>
        <v>3.65</v>
      </c>
      <c r="C89" s="4">
        <f>IF('True_Odds_Calculator_3-way'!C90="","",'True_Odds_Calculator_3-way'!C90)</f>
        <v>4.28</v>
      </c>
      <c r="D89" s="4">
        <f t="shared" si="5"/>
        <v>3.9532356169831306E-2</v>
      </c>
      <c r="E89" s="4">
        <f t="shared" si="6"/>
        <v>1.9277575125325563</v>
      </c>
      <c r="F89" s="4">
        <f t="shared" si="7"/>
        <v>3.8344271255835967</v>
      </c>
      <c r="G89" s="4">
        <f t="shared" si="8"/>
        <v>4.5358178343739182</v>
      </c>
      <c r="I89" s="4">
        <f t="shared" si="9"/>
        <v>1.0395323561698313</v>
      </c>
    </row>
    <row r="90" spans="1:9" x14ac:dyDescent="0.2">
      <c r="A90" s="4">
        <f>IF('True_Odds_Calculator_3-way'!A91="","",'True_Odds_Calculator_3-way'!A91)</f>
        <v>10.16</v>
      </c>
      <c r="B90" s="4">
        <f>IF('True_Odds_Calculator_3-way'!B91="","",'True_Odds_Calculator_3-way'!B91)</f>
        <v>4.91</v>
      </c>
      <c r="C90" s="4">
        <f>IF('True_Odds_Calculator_3-way'!C91="","",'True_Odds_Calculator_3-way'!C91)</f>
        <v>1.35</v>
      </c>
      <c r="D90" s="4">
        <f t="shared" si="5"/>
        <v>4.2831925371175084E-2</v>
      </c>
      <c r="E90" s="4">
        <f t="shared" si="6"/>
        <v>11.883839500828184</v>
      </c>
      <c r="F90" s="4">
        <f t="shared" si="7"/>
        <v>5.2801466464350053</v>
      </c>
      <c r="G90" s="4">
        <f t="shared" si="8"/>
        <v>1.3765317778713773</v>
      </c>
      <c r="I90" s="4">
        <f t="shared" si="9"/>
        <v>1.0428319253711751</v>
      </c>
    </row>
    <row r="91" spans="1:9" x14ac:dyDescent="0.2">
      <c r="A91" s="4">
        <f>IF('True_Odds_Calculator_3-way'!A92="","",'True_Odds_Calculator_3-way'!A92)</f>
        <v>5.55</v>
      </c>
      <c r="B91" s="4">
        <f>IF('True_Odds_Calculator_3-way'!B92="","",'True_Odds_Calculator_3-way'!B92)</f>
        <v>4.2</v>
      </c>
      <c r="C91" s="4">
        <f>IF('True_Odds_Calculator_3-way'!C92="","",'True_Odds_Calculator_3-way'!C92)</f>
        <v>1.61</v>
      </c>
      <c r="D91" s="4">
        <f t="shared" si="5"/>
        <v>3.9393430697778342E-2</v>
      </c>
      <c r="E91" s="4">
        <f t="shared" si="6"/>
        <v>5.9862661902635077</v>
      </c>
      <c r="F91" s="4">
        <f t="shared" si="7"/>
        <v>4.4451538015089955</v>
      </c>
      <c r="G91" s="4">
        <f t="shared" si="8"/>
        <v>1.644772364707326</v>
      </c>
      <c r="I91" s="4">
        <f t="shared" si="9"/>
        <v>1.0393934306977783</v>
      </c>
    </row>
    <row r="92" spans="1:9" x14ac:dyDescent="0.2">
      <c r="A92" s="4">
        <f>IF('True_Odds_Calculator_3-way'!A93="","",'True_Odds_Calculator_3-way'!A93)</f>
        <v>2.5099999999999998</v>
      </c>
      <c r="B92" s="4">
        <f>IF('True_Odds_Calculator_3-way'!B93="","",'True_Odds_Calculator_3-way'!B93)</f>
        <v>3.1</v>
      </c>
      <c r="C92" s="4">
        <f>IF('True_Odds_Calculator_3-way'!C93="","",'True_Odds_Calculator_3-way'!C93)</f>
        <v>3.19</v>
      </c>
      <c r="D92" s="4">
        <f t="shared" si="5"/>
        <v>3.4466643487733872E-2</v>
      </c>
      <c r="E92" s="4">
        <f t="shared" si="6"/>
        <v>2.584530338417069</v>
      </c>
      <c r="F92" s="4">
        <f t="shared" si="7"/>
        <v>3.214485613975107</v>
      </c>
      <c r="G92" s="4">
        <f t="shared" si="8"/>
        <v>3.3113597827058516</v>
      </c>
      <c r="I92" s="4">
        <f t="shared" si="9"/>
        <v>1.0344666434877339</v>
      </c>
    </row>
    <row r="93" spans="1:9" x14ac:dyDescent="0.2">
      <c r="A93" s="4">
        <f>IF('True_Odds_Calculator_3-way'!A94="","",'True_Odds_Calculator_3-way'!A94)</f>
        <v>2.0699999999999998</v>
      </c>
      <c r="B93" s="4">
        <f>IF('True_Odds_Calculator_3-way'!B94="","",'True_Odds_Calculator_3-way'!B94)</f>
        <v>3.89</v>
      </c>
      <c r="C93" s="4">
        <f>IF('True_Odds_Calculator_3-way'!C94="","",'True_Odds_Calculator_3-way'!C94)</f>
        <v>3.42</v>
      </c>
      <c r="D93" s="4">
        <f t="shared" si="5"/>
        <v>3.2558856998686991E-2</v>
      </c>
      <c r="E93" s="4">
        <f t="shared" si="6"/>
        <v>2.1175725621422408</v>
      </c>
      <c r="F93" s="4">
        <f t="shared" si="7"/>
        <v>4.0614669490048119</v>
      </c>
      <c r="G93" s="4">
        <f t="shared" si="8"/>
        <v>3.5518337580490269</v>
      </c>
      <c r="I93" s="4">
        <f t="shared" si="9"/>
        <v>1.032558856998687</v>
      </c>
    </row>
    <row r="94" spans="1:9" x14ac:dyDescent="0.2">
      <c r="A94" s="4">
        <f>IF('True_Odds_Calculator_3-way'!A95="","",'True_Odds_Calculator_3-way'!A95)</f>
        <v>3.09</v>
      </c>
      <c r="B94" s="4">
        <f>IF('True_Odds_Calculator_3-way'!B95="","",'True_Odds_Calculator_3-way'!B95)</f>
        <v>3.07</v>
      </c>
      <c r="C94" s="4">
        <f>IF('True_Odds_Calculator_3-way'!C95="","",'True_Odds_Calculator_3-way'!C95)</f>
        <v>2.6</v>
      </c>
      <c r="D94" s="4">
        <f t="shared" si="5"/>
        <v>3.3972879107441623E-2</v>
      </c>
      <c r="E94" s="4">
        <f t="shared" si="6"/>
        <v>3.2020462106760923</v>
      </c>
      <c r="F94" s="4">
        <f t="shared" si="7"/>
        <v>3.180574516593822</v>
      </c>
      <c r="G94" s="4">
        <f t="shared" si="8"/>
        <v>2.6788745366746585</v>
      </c>
      <c r="I94" s="4">
        <f t="shared" si="9"/>
        <v>1.0339728791074416</v>
      </c>
    </row>
    <row r="95" spans="1:9" x14ac:dyDescent="0.2">
      <c r="A95" s="4">
        <f>IF('True_Odds_Calculator_3-way'!A96="","",'True_Odds_Calculator_3-way'!A96)</f>
        <v>2.79</v>
      </c>
      <c r="B95" s="4">
        <f>IF('True_Odds_Calculator_3-way'!B96="","",'True_Odds_Calculator_3-way'!B96)</f>
        <v>2.79</v>
      </c>
      <c r="C95" s="4">
        <f>IF('True_Odds_Calculator_3-way'!C96="","",'True_Odds_Calculator_3-way'!C96)</f>
        <v>3.1</v>
      </c>
      <c r="D95" s="4">
        <f t="shared" si="5"/>
        <v>3.9426523297491078E-2</v>
      </c>
      <c r="E95" s="4">
        <f t="shared" si="6"/>
        <v>2.8961937716262982</v>
      </c>
      <c r="F95" s="4">
        <f t="shared" si="7"/>
        <v>2.8961937716262982</v>
      </c>
      <c r="G95" s="4">
        <f t="shared" si="8"/>
        <v>3.2316602316602321</v>
      </c>
      <c r="I95" s="4">
        <f t="shared" si="9"/>
        <v>1.0394265232974911</v>
      </c>
    </row>
    <row r="96" spans="1:9" x14ac:dyDescent="0.2">
      <c r="A96" s="4">
        <f>IF('True_Odds_Calculator_3-way'!A97="","",'True_Odds_Calculator_3-way'!A97)</f>
        <v>1.97</v>
      </c>
      <c r="B96" s="4">
        <f>IF('True_Odds_Calculator_3-way'!B97="","",'True_Odds_Calculator_3-way'!B97)</f>
        <v>3.24</v>
      </c>
      <c r="C96" s="4">
        <f>IF('True_Odds_Calculator_3-way'!C97="","",'True_Odds_Calculator_3-way'!C97)</f>
        <v>4.5199999999999996</v>
      </c>
      <c r="D96" s="4">
        <f t="shared" si="5"/>
        <v>3.7495126559708769E-2</v>
      </c>
      <c r="E96" s="4">
        <f t="shared" si="6"/>
        <v>2.0197293722004068</v>
      </c>
      <c r="F96" s="4">
        <f t="shared" si="7"/>
        <v>3.3767402054725255</v>
      </c>
      <c r="G96" s="4">
        <f t="shared" si="8"/>
        <v>4.7906357435487772</v>
      </c>
      <c r="I96" s="4">
        <f t="shared" si="9"/>
        <v>1.0374951265597088</v>
      </c>
    </row>
    <row r="97" spans="1:9" x14ac:dyDescent="0.2">
      <c r="A97" s="4">
        <f>IF('True_Odds_Calculator_3-way'!A98="","",'True_Odds_Calculator_3-way'!A98)</f>
        <v>2.3199999999999998</v>
      </c>
      <c r="B97" s="4">
        <f>IF('True_Odds_Calculator_3-way'!B98="","",'True_Odds_Calculator_3-way'!B98)</f>
        <v>3.14</v>
      </c>
      <c r="C97" s="4">
        <f>IF('True_Odds_Calculator_3-way'!C98="","",'True_Odds_Calculator_3-way'!C98)</f>
        <v>3.44</v>
      </c>
      <c r="D97" s="4">
        <f t="shared" si="5"/>
        <v>4.0203494756843261E-2</v>
      </c>
      <c r="E97" s="4">
        <f t="shared" si="6"/>
        <v>2.3944449766909983</v>
      </c>
      <c r="F97" s="4">
        <f t="shared" si="7"/>
        <v>3.277934356146647</v>
      </c>
      <c r="G97" s="4">
        <f t="shared" si="8"/>
        <v>3.6062480620631012</v>
      </c>
      <c r="I97" s="4">
        <f t="shared" si="9"/>
        <v>1.0402034947568433</v>
      </c>
    </row>
    <row r="98" spans="1:9" x14ac:dyDescent="0.2">
      <c r="A98" s="4">
        <f>IF('True_Odds_Calculator_3-way'!A99="","",'True_Odds_Calculator_3-way'!A99)</f>
        <v>2.5099999999999998</v>
      </c>
      <c r="B98" s="4">
        <f>IF('True_Odds_Calculator_3-way'!B99="","",'True_Odds_Calculator_3-way'!B99)</f>
        <v>3.08</v>
      </c>
      <c r="C98" s="4">
        <f>IF('True_Odds_Calculator_3-way'!C99="","",'True_Odds_Calculator_3-way'!C99)</f>
        <v>3.16</v>
      </c>
      <c r="D98" s="4">
        <f t="shared" si="5"/>
        <v>3.953739537984835E-2</v>
      </c>
      <c r="E98" s="4">
        <f t="shared" si="6"/>
        <v>2.595870408771046</v>
      </c>
      <c r="F98" s="4">
        <f t="shared" si="7"/>
        <v>3.2103121092676803</v>
      </c>
      <c r="G98" s="4">
        <f t="shared" si="8"/>
        <v>3.297320391201001</v>
      </c>
      <c r="I98" s="4">
        <f t="shared" si="9"/>
        <v>1.0395373953798484</v>
      </c>
    </row>
    <row r="99" spans="1:9" x14ac:dyDescent="0.2">
      <c r="A99" s="4">
        <f>IF('True_Odds_Calculator_3-way'!A100="","",'True_Odds_Calculator_3-way'!A100)</f>
        <v>2.4</v>
      </c>
      <c r="B99" s="4">
        <f>IF('True_Odds_Calculator_3-way'!B100="","",'True_Odds_Calculator_3-way'!B100)</f>
        <v>3.35</v>
      </c>
      <c r="C99" s="4">
        <f>IF('True_Odds_Calculator_3-way'!C100="","",'True_Odds_Calculator_3-way'!C100)</f>
        <v>3.07</v>
      </c>
      <c r="D99" s="4">
        <f t="shared" si="5"/>
        <v>4.0907028376035104E-2</v>
      </c>
      <c r="E99" s="4">
        <f t="shared" si="6"/>
        <v>2.4811987749549318</v>
      </c>
      <c r="F99" s="4">
        <f t="shared" si="7"/>
        <v>3.5103511375110816</v>
      </c>
      <c r="G99" s="4">
        <f t="shared" si="8"/>
        <v>3.2041297603233185</v>
      </c>
      <c r="I99" s="4">
        <f t="shared" si="9"/>
        <v>1.0409070283760351</v>
      </c>
    </row>
    <row r="100" spans="1:9" x14ac:dyDescent="0.2">
      <c r="A100" s="4">
        <f>IF('True_Odds_Calculator_3-way'!A101="","",'True_Odds_Calculator_3-way'!A101)</f>
        <v>1.69</v>
      </c>
      <c r="B100" s="4">
        <f>IF('True_Odds_Calculator_3-way'!B101="","",'True_Odds_Calculator_3-way'!B101)</f>
        <v>4.29</v>
      </c>
      <c r="C100" s="4">
        <f>IF('True_Odds_Calculator_3-way'!C101="","",'True_Odds_Calculator_3-way'!C101)</f>
        <v>4.6399999999999997</v>
      </c>
      <c r="D100" s="4">
        <f t="shared" si="5"/>
        <v>4.0333450810904337E-2</v>
      </c>
      <c r="E100" s="4">
        <f t="shared" si="6"/>
        <v>1.7292915396589348</v>
      </c>
      <c r="F100" s="4">
        <f t="shared" si="7"/>
        <v>4.552578306244091</v>
      </c>
      <c r="G100" s="4">
        <f t="shared" si="8"/>
        <v>4.948712587523139</v>
      </c>
      <c r="I100" s="4">
        <f t="shared" si="9"/>
        <v>1.0403334508109043</v>
      </c>
    </row>
    <row r="101" spans="1:9" x14ac:dyDescent="0.2">
      <c r="A101" s="4">
        <f>IF('True_Odds_Calculator_3-way'!A102="","",'True_Odds_Calculator_3-way'!A102)</f>
        <v>2.8</v>
      </c>
      <c r="B101" s="4">
        <f>IF('True_Odds_Calculator_3-way'!B102="","",'True_Odds_Calculator_3-way'!B102)</f>
        <v>3.3</v>
      </c>
      <c r="C101" s="4">
        <f>IF('True_Odds_Calculator_3-way'!C102="","",'True_Odds_Calculator_3-way'!C102)</f>
        <v>2.63</v>
      </c>
      <c r="D101" s="4">
        <f t="shared" si="5"/>
        <v>4.0401297055289387E-2</v>
      </c>
      <c r="E101" s="4">
        <f t="shared" si="6"/>
        <v>2.9097193396979462</v>
      </c>
      <c r="F101" s="4">
        <f t="shared" si="7"/>
        <v>3.4534774658695788</v>
      </c>
      <c r="G101" s="4">
        <f t="shared" si="8"/>
        <v>2.7265709733639509</v>
      </c>
      <c r="I101" s="4">
        <f t="shared" si="9"/>
        <v>1.0404012970552894</v>
      </c>
    </row>
    <row r="102" spans="1:9" x14ac:dyDescent="0.2">
      <c r="A102" s="4">
        <f>IF('True_Odds_Calculator_3-way'!A103="","",'True_Odds_Calculator_3-way'!A103)</f>
        <v>1.59</v>
      </c>
      <c r="B102" s="4">
        <f>IF('True_Odds_Calculator_3-way'!B103="","",'True_Odds_Calculator_3-way'!B103)</f>
        <v>4.17</v>
      </c>
      <c r="C102" s="4">
        <f>IF('True_Odds_Calculator_3-way'!C103="","",'True_Odds_Calculator_3-way'!C103)</f>
        <v>5.79</v>
      </c>
      <c r="D102" s="4">
        <f t="shared" si="5"/>
        <v>4.1450542762583309E-2</v>
      </c>
      <c r="E102" s="4">
        <f t="shared" si="6"/>
        <v>1.6257149873597643</v>
      </c>
      <c r="F102" s="4">
        <f t="shared" si="7"/>
        <v>4.4249489867017893</v>
      </c>
      <c r="G102" s="4">
        <f t="shared" si="8"/>
        <v>6.2934751656549244</v>
      </c>
      <c r="I102" s="4">
        <f t="shared" si="9"/>
        <v>1.0414505427625833</v>
      </c>
    </row>
    <row r="103" spans="1:9" x14ac:dyDescent="0.2">
      <c r="A103" s="4">
        <f>IF('True_Odds_Calculator_3-way'!A104="","",'True_Odds_Calculator_3-way'!A104)</f>
        <v>1.62</v>
      </c>
      <c r="B103" s="4">
        <f>IF('True_Odds_Calculator_3-way'!B104="","",'True_Odds_Calculator_3-way'!B104)</f>
        <v>3.88</v>
      </c>
      <c r="C103" s="4">
        <f>IF('True_Odds_Calculator_3-way'!C104="","",'True_Odds_Calculator_3-way'!C104)</f>
        <v>5.97</v>
      </c>
      <c r="D103" s="4">
        <f t="shared" si="5"/>
        <v>4.25200969848607E-2</v>
      </c>
      <c r="E103" s="4">
        <f t="shared" si="6"/>
        <v>1.6580707169540274</v>
      </c>
      <c r="F103" s="4">
        <f t="shared" si="7"/>
        <v>4.1057882100025997</v>
      </c>
      <c r="G103" s="4">
        <f t="shared" si="8"/>
        <v>6.5218459493505447</v>
      </c>
      <c r="I103" s="4">
        <f t="shared" si="9"/>
        <v>1.0425200969848607</v>
      </c>
    </row>
    <row r="104" spans="1:9" x14ac:dyDescent="0.2">
      <c r="A104" s="4">
        <f>IF('True_Odds_Calculator_3-way'!A105="","",'True_Odds_Calculator_3-way'!A105)</f>
        <v>4.21</v>
      </c>
      <c r="B104" s="4">
        <f>IF('True_Odds_Calculator_3-way'!B105="","",'True_Odds_Calculator_3-way'!B105)</f>
        <v>3.52</v>
      </c>
      <c r="C104" s="4">
        <f>IF('True_Odds_Calculator_3-way'!C105="","",'True_Odds_Calculator_3-way'!C105)</f>
        <v>1.94</v>
      </c>
      <c r="D104" s="4">
        <f t="shared" si="5"/>
        <v>3.7084517828083641E-2</v>
      </c>
      <c r="E104" s="4">
        <f t="shared" si="6"/>
        <v>4.4411247477375149</v>
      </c>
      <c r="F104" s="4">
        <f t="shared" si="7"/>
        <v>3.6801317355212788</v>
      </c>
      <c r="G104" s="4">
        <f t="shared" si="8"/>
        <v>1.9876668785056448</v>
      </c>
      <c r="I104" s="4">
        <f t="shared" si="9"/>
        <v>1.0370845178280836</v>
      </c>
    </row>
    <row r="105" spans="1:9" x14ac:dyDescent="0.2">
      <c r="A105" s="4">
        <f>IF('True_Odds_Calculator_3-way'!A106="","",'True_Odds_Calculator_3-way'!A106)</f>
        <v>1.76</v>
      </c>
      <c r="B105" s="4">
        <f>IF('True_Odds_Calculator_3-way'!B106="","",'True_Odds_Calculator_3-way'!B106)</f>
        <v>3.81</v>
      </c>
      <c r="C105" s="4">
        <f>IF('True_Odds_Calculator_3-way'!C106="","",'True_Odds_Calculator_3-way'!C106)</f>
        <v>4.93</v>
      </c>
      <c r="D105" s="4">
        <f t="shared" si="5"/>
        <v>3.3488766375160184E-2</v>
      </c>
      <c r="E105" s="4">
        <f t="shared" si="6"/>
        <v>1.7952712324109232</v>
      </c>
      <c r="F105" s="4">
        <f t="shared" si="7"/>
        <v>3.9792399949477009</v>
      </c>
      <c r="G105" s="4">
        <f t="shared" si="8"/>
        <v>5.2171145395815657</v>
      </c>
      <c r="I105" s="4">
        <f t="shared" si="9"/>
        <v>1.0334887663751602</v>
      </c>
    </row>
    <row r="106" spans="1:9" x14ac:dyDescent="0.2">
      <c r="A106" s="4">
        <f>IF('True_Odds_Calculator_3-way'!A107="","",'True_Odds_Calculator_3-way'!A107)</f>
        <v>1.22</v>
      </c>
      <c r="B106" s="4">
        <f>IF('True_Odds_Calculator_3-way'!B107="","",'True_Odds_Calculator_3-way'!B107)</f>
        <v>6.41</v>
      </c>
      <c r="C106" s="4">
        <f>IF('True_Odds_Calculator_3-way'!C107="","",'True_Odds_Calculator_3-way'!C107)</f>
        <v>14.81</v>
      </c>
      <c r="D106" s="4">
        <f t="shared" si="5"/>
        <v>4.3200316029156305E-2</v>
      </c>
      <c r="E106" s="4">
        <f t="shared" si="6"/>
        <v>1.2418163899347834</v>
      </c>
      <c r="F106" s="4">
        <f t="shared" si="7"/>
        <v>7.061840934080104</v>
      </c>
      <c r="G106" s="4">
        <f t="shared" si="8"/>
        <v>18.824649398160997</v>
      </c>
      <c r="I106" s="4">
        <f t="shared" si="9"/>
        <v>1.0432003160291563</v>
      </c>
    </row>
    <row r="107" spans="1:9" x14ac:dyDescent="0.2">
      <c r="A107" s="4">
        <f>IF('True_Odds_Calculator_3-way'!A108="","",'True_Odds_Calculator_3-way'!A108)</f>
        <v>2.06</v>
      </c>
      <c r="B107" s="4">
        <f>IF('True_Odds_Calculator_3-way'!B108="","",'True_Odds_Calculator_3-way'!B108)</f>
        <v>3.3</v>
      </c>
      <c r="C107" s="4">
        <f>IF('True_Odds_Calculator_3-way'!C108="","",'True_Odds_Calculator_3-way'!C108)</f>
        <v>4.1500000000000004</v>
      </c>
      <c r="D107" s="4">
        <f t="shared" si="5"/>
        <v>2.9431051655873119E-2</v>
      </c>
      <c r="E107" s="4">
        <f t="shared" si="6"/>
        <v>2.1024898955898315</v>
      </c>
      <c r="F107" s="4">
        <f t="shared" si="7"/>
        <v>3.4104091196653856</v>
      </c>
      <c r="G107" s="4">
        <f t="shared" si="8"/>
        <v>4.3261295153779695</v>
      </c>
      <c r="I107" s="4">
        <f t="shared" si="9"/>
        <v>1.0294310516558731</v>
      </c>
    </row>
    <row r="108" spans="1:9" x14ac:dyDescent="0.2">
      <c r="A108" s="4">
        <f>IF('True_Odds_Calculator_3-way'!A109="","",'True_Odds_Calculator_3-way'!A109)</f>
        <v>2.33</v>
      </c>
      <c r="B108" s="4">
        <f>IF('True_Odds_Calculator_3-way'!B109="","",'True_Odds_Calculator_3-way'!B109)</f>
        <v>3.38</v>
      </c>
      <c r="C108" s="4">
        <f>IF('True_Odds_Calculator_3-way'!C109="","",'True_Odds_Calculator_3-way'!C109)</f>
        <v>3.28</v>
      </c>
      <c r="D108" s="4">
        <f t="shared" si="5"/>
        <v>2.9920586302391472E-2</v>
      </c>
      <c r="E108" s="4">
        <f t="shared" si="6"/>
        <v>2.3854334711801082</v>
      </c>
      <c r="F108" s="4">
        <f t="shared" si="7"/>
        <v>3.4979166132534383</v>
      </c>
      <c r="G108" s="4">
        <f t="shared" si="8"/>
        <v>3.3909280195360738</v>
      </c>
      <c r="I108" s="4">
        <f t="shared" si="9"/>
        <v>1.0299205863023915</v>
      </c>
    </row>
    <row r="109" spans="1:9" x14ac:dyDescent="0.2">
      <c r="A109" s="4">
        <f>IF('True_Odds_Calculator_3-way'!A110="","",'True_Odds_Calculator_3-way'!A110)</f>
        <v>2.68</v>
      </c>
      <c r="B109" s="4">
        <f>IF('True_Odds_Calculator_3-way'!B110="","",'True_Odds_Calculator_3-way'!B110)</f>
        <v>3.51</v>
      </c>
      <c r="C109" s="4">
        <f>IF('True_Odds_Calculator_3-way'!C110="","",'True_Odds_Calculator_3-way'!C110)</f>
        <v>2.69</v>
      </c>
      <c r="D109" s="4">
        <f t="shared" si="5"/>
        <v>2.978182515440464E-2</v>
      </c>
      <c r="E109" s="4">
        <f t="shared" si="6"/>
        <v>2.7532504969155047</v>
      </c>
      <c r="F109" s="4">
        <f t="shared" si="7"/>
        <v>3.6367205659559509</v>
      </c>
      <c r="G109" s="4">
        <f t="shared" si="8"/>
        <v>2.7638056894303493</v>
      </c>
      <c r="I109" s="4">
        <f t="shared" si="9"/>
        <v>1.0297818251544046</v>
      </c>
    </row>
    <row r="110" spans="1:9" x14ac:dyDescent="0.2">
      <c r="A110" s="4">
        <f>IF('True_Odds_Calculator_3-way'!A111="","",'True_Odds_Calculator_3-way'!A111)</f>
        <v>5.24</v>
      </c>
      <c r="B110" s="4">
        <f>IF('True_Odds_Calculator_3-way'!B111="","",'True_Odds_Calculator_3-way'!B111)</f>
        <v>3.83</v>
      </c>
      <c r="C110" s="4">
        <f>IF('True_Odds_Calculator_3-way'!C111="","",'True_Odds_Calculator_3-way'!C111)</f>
        <v>1.72</v>
      </c>
      <c r="D110" s="4">
        <f t="shared" si="5"/>
        <v>3.3331649237823058E-2</v>
      </c>
      <c r="E110" s="4">
        <f t="shared" si="6"/>
        <v>5.5639278787962132</v>
      </c>
      <c r="F110" s="4">
        <f t="shared" si="7"/>
        <v>4.0002231164735971</v>
      </c>
      <c r="G110" s="4">
        <f t="shared" si="8"/>
        <v>1.7535098280604182</v>
      </c>
      <c r="I110" s="4">
        <f t="shared" si="9"/>
        <v>1.0333316492378231</v>
      </c>
    </row>
    <row r="111" spans="1:9" x14ac:dyDescent="0.2">
      <c r="A111" s="4">
        <f>IF('True_Odds_Calculator_3-way'!A112="","",'True_Odds_Calculator_3-way'!A112)</f>
        <v>1.99</v>
      </c>
      <c r="B111" s="4">
        <f>IF('True_Odds_Calculator_3-way'!B112="","",'True_Odds_Calculator_3-way'!B112)</f>
        <v>3.27</v>
      </c>
      <c r="C111" s="4">
        <f>IF('True_Odds_Calculator_3-way'!C112="","",'True_Odds_Calculator_3-way'!C112)</f>
        <v>4.3600000000000003</v>
      </c>
      <c r="D111" s="4">
        <f t="shared" si="5"/>
        <v>3.768075853272479E-2</v>
      </c>
      <c r="E111" s="4">
        <f t="shared" si="6"/>
        <v>2.0410149715623955</v>
      </c>
      <c r="F111" s="4">
        <f t="shared" si="7"/>
        <v>3.4100579932923423</v>
      </c>
      <c r="G111" s="4">
        <f t="shared" si="8"/>
        <v>4.6125983507785371</v>
      </c>
      <c r="I111" s="4">
        <f t="shared" si="9"/>
        <v>1.0376807585327248</v>
      </c>
    </row>
    <row r="112" spans="1:9" x14ac:dyDescent="0.2">
      <c r="A112" s="4">
        <f>IF('True_Odds_Calculator_3-way'!A113="","",'True_Odds_Calculator_3-way'!A113)</f>
        <v>4.67</v>
      </c>
      <c r="B112" s="4">
        <f>IF('True_Odds_Calculator_3-way'!B113="","",'True_Odds_Calculator_3-way'!B113)</f>
        <v>3.97</v>
      </c>
      <c r="C112" s="4">
        <f>IF('True_Odds_Calculator_3-way'!C113="","",'True_Odds_Calculator_3-way'!C113)</f>
        <v>1.74</v>
      </c>
      <c r="D112" s="4">
        <f t="shared" si="5"/>
        <v>4.0734574756537745E-2</v>
      </c>
      <c r="E112" s="4">
        <f t="shared" si="6"/>
        <v>4.9861740691047176</v>
      </c>
      <c r="F112" s="4">
        <f t="shared" si="7"/>
        <v>4.196197807722962</v>
      </c>
      <c r="G112" s="4">
        <f t="shared" si="8"/>
        <v>1.7821040862322439</v>
      </c>
      <c r="I112" s="4">
        <f t="shared" si="9"/>
        <v>1.0407345747565377</v>
      </c>
    </row>
    <row r="113" spans="1:9" x14ac:dyDescent="0.2">
      <c r="A113" s="4">
        <f>IF('True_Odds_Calculator_3-way'!A114="","",'True_Odds_Calculator_3-way'!A114)</f>
        <v>3.71</v>
      </c>
      <c r="B113" s="4">
        <f>IF('True_Odds_Calculator_3-way'!B114="","",'True_Odds_Calculator_3-way'!B114)</f>
        <v>3.55</v>
      </c>
      <c r="C113" s="4">
        <f>IF('True_Odds_Calculator_3-way'!C114="","",'True_Odds_Calculator_3-way'!C114)</f>
        <v>1.98</v>
      </c>
      <c r="D113" s="4">
        <f t="shared" si="5"/>
        <v>5.6282424871316739E-2</v>
      </c>
      <c r="E113" s="4">
        <f t="shared" si="6"/>
        <v>3.9875433820489934</v>
      </c>
      <c r="F113" s="4">
        <f t="shared" si="7"/>
        <v>3.8033033069530942</v>
      </c>
      <c r="G113" s="4">
        <f t="shared" si="8"/>
        <v>2.056387389374192</v>
      </c>
      <c r="I113" s="4">
        <f t="shared" si="9"/>
        <v>1.0562824248713167</v>
      </c>
    </row>
    <row r="114" spans="1:9" x14ac:dyDescent="0.2">
      <c r="A114" s="4">
        <f>IF('True_Odds_Calculator_3-way'!A115="","",'True_Odds_Calculator_3-way'!A115)</f>
        <v>1.56</v>
      </c>
      <c r="B114" s="4">
        <f>IF('True_Odds_Calculator_3-way'!B115="","",'True_Odds_Calculator_3-way'!B115)</f>
        <v>4.12</v>
      </c>
      <c r="C114" s="4">
        <f>IF('True_Odds_Calculator_3-way'!C115="","",'True_Odds_Calculator_3-way'!C115)</f>
        <v>5.53</v>
      </c>
      <c r="D114" s="4">
        <f t="shared" si="5"/>
        <v>6.4575914029029402E-2</v>
      </c>
      <c r="E114" s="4">
        <f t="shared" si="6"/>
        <v>1.6142041276248185</v>
      </c>
      <c r="F114" s="4">
        <f t="shared" si="7"/>
        <v>4.5209358269180147</v>
      </c>
      <c r="G114" s="4">
        <f t="shared" si="8"/>
        <v>6.277206916397196</v>
      </c>
      <c r="I114" s="4">
        <f t="shared" si="9"/>
        <v>1.0645759140290294</v>
      </c>
    </row>
    <row r="115" spans="1:9" x14ac:dyDescent="0.2">
      <c r="A115" s="4">
        <f>IF('True_Odds_Calculator_3-way'!A116="","",'True_Odds_Calculator_3-way'!A116)</f>
        <v>1.68</v>
      </c>
      <c r="B115" s="4">
        <f>IF('True_Odds_Calculator_3-way'!B116="","",'True_Odds_Calculator_3-way'!B116)</f>
        <v>4.05</v>
      </c>
      <c r="C115" s="4">
        <f>IF('True_Odds_Calculator_3-way'!C116="","",'True_Odds_Calculator_3-way'!C116)</f>
        <v>5.14</v>
      </c>
      <c r="D115" s="4">
        <f t="shared" si="5"/>
        <v>3.6704204667888263E-2</v>
      </c>
      <c r="E115" s="4">
        <f t="shared" si="6"/>
        <v>1.7152559796597402</v>
      </c>
      <c r="F115" s="4">
        <f t="shared" si="7"/>
        <v>4.2611424923117411</v>
      </c>
      <c r="G115" s="4">
        <f t="shared" si="8"/>
        <v>5.4849281381153423</v>
      </c>
      <c r="I115" s="4">
        <f t="shared" si="9"/>
        <v>1.0367042046678883</v>
      </c>
    </row>
    <row r="116" spans="1:9" x14ac:dyDescent="0.2">
      <c r="A116" s="4">
        <f>IF('True_Odds_Calculator_3-way'!A117="","",'True_Odds_Calculator_3-way'!A117)</f>
        <v>1.78</v>
      </c>
      <c r="B116" s="4">
        <f>IF('True_Odds_Calculator_3-way'!B117="","",'True_Odds_Calculator_3-way'!B117)</f>
        <v>3.91</v>
      </c>
      <c r="C116" s="4">
        <f>IF('True_Odds_Calculator_3-way'!C117="","",'True_Odds_Calculator_3-way'!C117)</f>
        <v>4.6399999999999997</v>
      </c>
      <c r="D116" s="4">
        <f t="shared" si="5"/>
        <v>3.3069469891623848E-2</v>
      </c>
      <c r="E116" s="4">
        <f t="shared" si="6"/>
        <v>1.8156247708926763</v>
      </c>
      <c r="F116" s="4">
        <f t="shared" si="7"/>
        <v>4.086113717642319</v>
      </c>
      <c r="G116" s="4">
        <f t="shared" si="8"/>
        <v>4.8901169988782245</v>
      </c>
      <c r="I116" s="4">
        <f t="shared" si="9"/>
        <v>1.0330694698916238</v>
      </c>
    </row>
    <row r="117" spans="1:9" x14ac:dyDescent="0.2">
      <c r="A117" s="4">
        <f>IF('True_Odds_Calculator_3-way'!A118="","",'True_Odds_Calculator_3-way'!A118)</f>
        <v>2.08</v>
      </c>
      <c r="B117" s="4">
        <f>IF('True_Odds_Calculator_3-way'!B118="","",'True_Odds_Calculator_3-way'!B118)</f>
        <v>3.61</v>
      </c>
      <c r="C117" s="4">
        <f>IF('True_Odds_Calculator_3-way'!C118="","",'True_Odds_Calculator_3-way'!C118)</f>
        <v>3.62</v>
      </c>
      <c r="D117" s="4">
        <f t="shared" si="5"/>
        <v>3.4020634941190231E-2</v>
      </c>
      <c r="E117" s="4">
        <f t="shared" si="6"/>
        <v>2.1302475119028661</v>
      </c>
      <c r="F117" s="4">
        <f t="shared" si="7"/>
        <v>3.7640951445103359</v>
      </c>
      <c r="G117" s="4">
        <f t="shared" si="8"/>
        <v>3.7749683635365732</v>
      </c>
      <c r="I117" s="4">
        <f t="shared" si="9"/>
        <v>1.0340206349411902</v>
      </c>
    </row>
    <row r="118" spans="1:9" x14ac:dyDescent="0.2">
      <c r="A118" s="4">
        <f>IF('True_Odds_Calculator_3-way'!A119="","",'True_Odds_Calculator_3-way'!A119)</f>
        <v>2.74</v>
      </c>
      <c r="B118" s="4">
        <f>IF('True_Odds_Calculator_3-way'!B119="","",'True_Odds_Calculator_3-way'!B119)</f>
        <v>3.42</v>
      </c>
      <c r="C118" s="4">
        <f>IF('True_Odds_Calculator_3-way'!C119="","",'True_Odds_Calculator_3-way'!C119)</f>
        <v>2.66</v>
      </c>
      <c r="D118" s="4">
        <f t="shared" si="5"/>
        <v>3.3301014092408598E-2</v>
      </c>
      <c r="E118" s="4">
        <f t="shared" si="6"/>
        <v>2.8259510939806649</v>
      </c>
      <c r="F118" s="4">
        <f t="shared" si="7"/>
        <v>3.5549574026837392</v>
      </c>
      <c r="G118" s="4">
        <f t="shared" si="8"/>
        <v>2.7409311991264089</v>
      </c>
      <c r="I118" s="4">
        <f t="shared" si="9"/>
        <v>1.0333010140924086</v>
      </c>
    </row>
    <row r="119" spans="1:9" x14ac:dyDescent="0.2">
      <c r="A119" s="4">
        <f>IF('True_Odds_Calculator_3-way'!A120="","",'True_Odds_Calculator_3-way'!A120)</f>
        <v>2.4300000000000002</v>
      </c>
      <c r="B119" s="4">
        <f>IF('True_Odds_Calculator_3-way'!B120="","",'True_Odds_Calculator_3-way'!B120)</f>
        <v>3.06</v>
      </c>
      <c r="C119" s="4">
        <f>IF('True_Odds_Calculator_3-way'!C120="","",'True_Odds_Calculator_3-way'!C120)</f>
        <v>3.4</v>
      </c>
      <c r="D119" s="4">
        <f t="shared" si="5"/>
        <v>3.2437666424594447E-2</v>
      </c>
      <c r="E119" s="4">
        <f t="shared" si="6"/>
        <v>2.4955698751510274</v>
      </c>
      <c r="F119" s="4">
        <f t="shared" si="7"/>
        <v>3.1647088866189987</v>
      </c>
      <c r="G119" s="4">
        <f t="shared" si="8"/>
        <v>3.529763600113927</v>
      </c>
      <c r="I119" s="4">
        <f t="shared" si="9"/>
        <v>1.0324376664245944</v>
      </c>
    </row>
    <row r="120" spans="1:9" x14ac:dyDescent="0.2">
      <c r="A120" s="4">
        <f>IF('True_Odds_Calculator_3-way'!A121="","",'True_Odds_Calculator_3-way'!A121)</f>
        <v>2.1800000000000002</v>
      </c>
      <c r="B120" s="4">
        <f>IF('True_Odds_Calculator_3-way'!B121="","",'True_Odds_Calculator_3-way'!B121)</f>
        <v>3.45</v>
      </c>
      <c r="C120" s="4">
        <f>IF('True_Odds_Calculator_3-way'!C121="","",'True_Odds_Calculator_3-way'!C121)</f>
        <v>3.5</v>
      </c>
      <c r="D120" s="4">
        <f t="shared" si="5"/>
        <v>3.4284954508329024E-2</v>
      </c>
      <c r="E120" s="4">
        <f t="shared" si="6"/>
        <v>2.2356996248849885</v>
      </c>
      <c r="F120" s="4">
        <f t="shared" si="7"/>
        <v>3.5916088686753844</v>
      </c>
      <c r="G120" s="4">
        <f t="shared" si="8"/>
        <v>3.6458299669906049</v>
      </c>
      <c r="I120" s="4">
        <f t="shared" si="9"/>
        <v>1.034284954508329</v>
      </c>
    </row>
    <row r="121" spans="1:9" x14ac:dyDescent="0.2">
      <c r="A121" s="4">
        <f>IF('True_Odds_Calculator_3-way'!A122="","",'True_Odds_Calculator_3-way'!A122)</f>
        <v>3.44</v>
      </c>
      <c r="B121" s="4">
        <f>IF('True_Odds_Calculator_3-way'!B122="","",'True_Odds_Calculator_3-way'!B122)</f>
        <v>3.37</v>
      </c>
      <c r="C121" s="4">
        <f>IF('True_Odds_Calculator_3-way'!C122="","",'True_Odds_Calculator_3-way'!C122)</f>
        <v>2.2400000000000002</v>
      </c>
      <c r="D121" s="4">
        <f t="shared" si="5"/>
        <v>3.3862150891686316E-2</v>
      </c>
      <c r="E121" s="4">
        <f t="shared" si="6"/>
        <v>3.5789662477341921</v>
      </c>
      <c r="F121" s="4">
        <f t="shared" si="7"/>
        <v>3.503258643788286</v>
      </c>
      <c r="G121" s="4">
        <f t="shared" si="8"/>
        <v>2.2981046796797266</v>
      </c>
      <c r="I121" s="4">
        <f t="shared" si="9"/>
        <v>1.0338621508916863</v>
      </c>
    </row>
    <row r="122" spans="1:9" x14ac:dyDescent="0.2">
      <c r="A122" s="4">
        <f>IF('True_Odds_Calculator_3-way'!A123="","",'True_Odds_Calculator_3-way'!A123)</f>
        <v>3.67</v>
      </c>
      <c r="B122" s="4">
        <f>IF('True_Odds_Calculator_3-way'!B123="","",'True_Odds_Calculator_3-way'!B123)</f>
        <v>3.4</v>
      </c>
      <c r="C122" s="4">
        <f>IF('True_Odds_Calculator_3-way'!C123="","",'True_Odds_Calculator_3-way'!C123)</f>
        <v>2.14</v>
      </c>
      <c r="D122" s="4">
        <f t="shared" si="5"/>
        <v>3.3886930717689445E-2</v>
      </c>
      <c r="E122" s="4">
        <f t="shared" si="6"/>
        <v>3.8287196173419651</v>
      </c>
      <c r="F122" s="4">
        <f t="shared" si="7"/>
        <v>3.5357927872418187</v>
      </c>
      <c r="G122" s="4">
        <f t="shared" si="8"/>
        <v>2.1930109457879086</v>
      </c>
      <c r="I122" s="4">
        <f t="shared" si="9"/>
        <v>1.0338869307176894</v>
      </c>
    </row>
    <row r="123" spans="1:9" x14ac:dyDescent="0.2">
      <c r="A123" s="4">
        <f>IF('True_Odds_Calculator_3-way'!A124="","",'True_Odds_Calculator_3-way'!A124)</f>
        <v>3.45</v>
      </c>
      <c r="B123" s="4">
        <f>IF('True_Odds_Calculator_3-way'!B124="","",'True_Odds_Calculator_3-way'!B124)</f>
        <v>3.2</v>
      </c>
      <c r="C123" s="4">
        <f>IF('True_Odds_Calculator_3-way'!C124="","",'True_Odds_Calculator_3-way'!C124)</f>
        <v>2.3199999999999998</v>
      </c>
      <c r="D123" s="4">
        <f t="shared" si="5"/>
        <v>3.3389555222388845E-2</v>
      </c>
      <c r="E123" s="4">
        <f t="shared" si="6"/>
        <v>3.5877628777408392</v>
      </c>
      <c r="F123" s="4">
        <f t="shared" si="7"/>
        <v>3.318178677537484</v>
      </c>
      <c r="G123" s="4">
        <f t="shared" si="8"/>
        <v>2.3814931442314844</v>
      </c>
      <c r="I123" s="4">
        <f t="shared" si="9"/>
        <v>1.0333895552223888</v>
      </c>
    </row>
    <row r="124" spans="1:9" x14ac:dyDescent="0.2">
      <c r="A124" s="4">
        <f>IF('True_Odds_Calculator_3-way'!A125="","",'True_Odds_Calculator_3-way'!A125)</f>
        <v>1.4</v>
      </c>
      <c r="B124" s="4">
        <f>IF('True_Odds_Calculator_3-way'!B125="","",'True_Odds_Calculator_3-way'!B125)</f>
        <v>5.0599999999999996</v>
      </c>
      <c r="C124" s="4">
        <f>IF('True_Odds_Calculator_3-way'!C125="","",'True_Odds_Calculator_3-way'!C125)</f>
        <v>8.14</v>
      </c>
      <c r="D124" s="4">
        <f t="shared" si="5"/>
        <v>3.4764295633860964E-2</v>
      </c>
      <c r="E124" s="4">
        <f t="shared" si="6"/>
        <v>1.4230872250012667</v>
      </c>
      <c r="F124" s="4">
        <f t="shared" si="7"/>
        <v>5.3751777315979448</v>
      </c>
      <c r="G124" s="4">
        <f t="shared" si="8"/>
        <v>8.9877926115581612</v>
      </c>
      <c r="I124" s="4">
        <f t="shared" si="9"/>
        <v>1.034764295633861</v>
      </c>
    </row>
    <row r="125" spans="1:9" x14ac:dyDescent="0.2">
      <c r="A125" s="4">
        <f>IF('True_Odds_Calculator_3-way'!A126="","",'True_Odds_Calculator_3-way'!A126)</f>
        <v>1.58</v>
      </c>
      <c r="B125" s="4">
        <f>IF('True_Odds_Calculator_3-way'!B126="","",'True_Odds_Calculator_3-way'!B126)</f>
        <v>4</v>
      </c>
      <c r="C125" s="4">
        <f>IF('True_Odds_Calculator_3-way'!C126="","",'True_Odds_Calculator_3-way'!C126)</f>
        <v>6.21</v>
      </c>
      <c r="D125" s="4">
        <f t="shared" si="5"/>
        <v>4.3941988218267669E-2</v>
      </c>
      <c r="E125" s="4">
        <f t="shared" si="6"/>
        <v>1.6174318706951263</v>
      </c>
      <c r="F125" s="4">
        <f t="shared" si="7"/>
        <v>4.2489426505189307</v>
      </c>
      <c r="G125" s="4">
        <f t="shared" si="8"/>
        <v>6.8313819232509809</v>
      </c>
      <c r="I125" s="4">
        <f t="shared" si="9"/>
        <v>1.0439419882182677</v>
      </c>
    </row>
    <row r="126" spans="1:9" x14ac:dyDescent="0.2">
      <c r="A126" s="4">
        <f>IF('True_Odds_Calculator_3-way'!A127="","",'True_Odds_Calculator_3-way'!A127)</f>
        <v>4.17</v>
      </c>
      <c r="B126" s="4">
        <f>IF('True_Odds_Calculator_3-way'!B127="","",'True_Odds_Calculator_3-way'!B127)</f>
        <v>3.03</v>
      </c>
      <c r="C126" s="4">
        <f>IF('True_Odds_Calculator_3-way'!C127="","",'True_Odds_Calculator_3-way'!C127)</f>
        <v>2.13</v>
      </c>
      <c r="D126" s="4">
        <f t="shared" si="5"/>
        <v>3.9324724852665582E-2</v>
      </c>
      <c r="E126" s="4">
        <f t="shared" si="6"/>
        <v>4.4111177273815745</v>
      </c>
      <c r="F126" s="4">
        <f t="shared" si="7"/>
        <v>3.1553230321616454</v>
      </c>
      <c r="G126" s="4">
        <f t="shared" si="8"/>
        <v>2.1911789310831393</v>
      </c>
      <c r="I126" s="4">
        <f t="shared" si="9"/>
        <v>1.0393247248526656</v>
      </c>
    </row>
    <row r="127" spans="1:9" x14ac:dyDescent="0.2">
      <c r="A127" s="4">
        <f>IF('True_Odds_Calculator_3-way'!A128="","",'True_Odds_Calculator_3-way'!A128)</f>
        <v>2.4700000000000002</v>
      </c>
      <c r="B127" s="4">
        <f>IF('True_Odds_Calculator_3-way'!B128="","",'True_Odds_Calculator_3-way'!B128)</f>
        <v>2.89</v>
      </c>
      <c r="C127" s="4">
        <f>IF('True_Odds_Calculator_3-way'!C128="","",'True_Odds_Calculator_3-way'!C128)</f>
        <v>3.46</v>
      </c>
      <c r="D127" s="4">
        <f t="shared" si="5"/>
        <v>3.9896401881278853E-2</v>
      </c>
      <c r="E127" s="4">
        <f t="shared" si="6"/>
        <v>2.5538902839427733</v>
      </c>
      <c r="F127" s="4">
        <f t="shared" si="7"/>
        <v>3.0055124649447387</v>
      </c>
      <c r="G127" s="4">
        <f t="shared" si="8"/>
        <v>3.6268870366887751</v>
      </c>
      <c r="I127" s="4">
        <f t="shared" si="9"/>
        <v>1.0398964018812789</v>
      </c>
    </row>
    <row r="128" spans="1:9" x14ac:dyDescent="0.2">
      <c r="A128" s="4">
        <f>IF('True_Odds_Calculator_3-way'!A129="","",'True_Odds_Calculator_3-way'!A129)</f>
        <v>2.16</v>
      </c>
      <c r="B128" s="4">
        <f>IF('True_Odds_Calculator_3-way'!B129="","",'True_Odds_Calculator_3-way'!B129)</f>
        <v>3.14</v>
      </c>
      <c r="C128" s="4">
        <f>IF('True_Odds_Calculator_3-way'!C129="","",'True_Odds_Calculator_3-way'!C129)</f>
        <v>3.87</v>
      </c>
      <c r="D128" s="4">
        <f t="shared" si="5"/>
        <v>3.9832233359118341E-2</v>
      </c>
      <c r="E128" s="4">
        <f t="shared" si="6"/>
        <v>2.2237761384616639</v>
      </c>
      <c r="F128" s="4">
        <f t="shared" si="7"/>
        <v>3.276605178875843</v>
      </c>
      <c r="G128" s="4">
        <f t="shared" si="8"/>
        <v>4.0796257819523349</v>
      </c>
      <c r="I128" s="4">
        <f t="shared" si="9"/>
        <v>1.0398322333591183</v>
      </c>
    </row>
    <row r="129" spans="1:9" x14ac:dyDescent="0.2">
      <c r="A129" s="4">
        <f>IF('True_Odds_Calculator_3-way'!A130="","",'True_Odds_Calculator_3-way'!A130)</f>
        <v>4</v>
      </c>
      <c r="B129" s="4">
        <f>IF('True_Odds_Calculator_3-way'!B130="","",'True_Odds_Calculator_3-way'!B130)</f>
        <v>3.93</v>
      </c>
      <c r="C129" s="4">
        <f>IF('True_Odds_Calculator_3-way'!C130="","",'True_Odds_Calculator_3-way'!C130)</f>
        <v>1.87</v>
      </c>
      <c r="D129" s="4">
        <f t="shared" si="5"/>
        <v>3.9212284497421424E-2</v>
      </c>
      <c r="E129" s="4">
        <f t="shared" si="6"/>
        <v>4.2206694552659538</v>
      </c>
      <c r="F129" s="4">
        <f t="shared" si="7"/>
        <v>4.142808153218116</v>
      </c>
      <c r="G129" s="4">
        <f t="shared" si="8"/>
        <v>1.9168523256091967</v>
      </c>
      <c r="I129" s="4">
        <f t="shared" si="9"/>
        <v>1.0392122844974214</v>
      </c>
    </row>
    <row r="130" spans="1:9" x14ac:dyDescent="0.2">
      <c r="A130" s="4">
        <f>IF('True_Odds_Calculator_3-way'!A131="","",'True_Odds_Calculator_3-way'!A131)</f>
        <v>3.37</v>
      </c>
      <c r="B130" s="4">
        <f>IF('True_Odds_Calculator_3-way'!B131="","",'True_Odds_Calculator_3-way'!B131)</f>
        <v>3.81</v>
      </c>
      <c r="C130" s="4">
        <f>IF('True_Odds_Calculator_3-way'!C131="","",'True_Odds_Calculator_3-way'!C131)</f>
        <v>2.08</v>
      </c>
      <c r="D130" s="4">
        <f t="shared" si="5"/>
        <v>3.9972327414790954E-2</v>
      </c>
      <c r="E130" s="4">
        <f t="shared" si="6"/>
        <v>3.5284346468444179</v>
      </c>
      <c r="F130" s="4">
        <f t="shared" si="7"/>
        <v>4.0137578379257919</v>
      </c>
      <c r="G130" s="4">
        <f t="shared" si="8"/>
        <v>2.1392885575763221</v>
      </c>
      <c r="I130" s="4">
        <f t="shared" si="9"/>
        <v>1.039972327414791</v>
      </c>
    </row>
    <row r="131" spans="1:9" x14ac:dyDescent="0.2">
      <c r="A131" s="4">
        <f>IF('True_Odds_Calculator_3-way'!A132="","",'True_Odds_Calculator_3-way'!A132)</f>
        <v>2.0499999999999998</v>
      </c>
      <c r="B131" s="4">
        <f>IF('True_Odds_Calculator_3-way'!B132="","",'True_Odds_Calculator_3-way'!B132)</f>
        <v>3.73</v>
      </c>
      <c r="C131" s="4">
        <f>IF('True_Odds_Calculator_3-way'!C132="","",'True_Odds_Calculator_3-way'!C132)</f>
        <v>3.52</v>
      </c>
      <c r="D131" s="4">
        <f t="shared" ref="D131:D194" si="10">IF(A131="","",((1/A131)+(1/B131)+(1/C131))-1)</f>
        <v>3.9992301884997916E-2</v>
      </c>
      <c r="E131" s="4">
        <f t="shared" ref="E131:E194" si="11">IF(A131="","",(3*A131)/(3-($D131*A131)))</f>
        <v>2.1075965523415667</v>
      </c>
      <c r="F131" s="4">
        <f t="shared" ref="F131:F194" si="12">IF(B131="","",(3*B131)/(3-($D131*B131)))</f>
        <v>3.9251744396881523</v>
      </c>
      <c r="G131" s="4">
        <f t="shared" ref="G131:G194" si="13">IF(C131="","",(3*C131)/(3-($D131*C131)))</f>
        <v>3.693305792230555</v>
      </c>
      <c r="I131" s="4">
        <f t="shared" ref="I131:I194" si="14">IF(A131="","",D131+1)</f>
        <v>1.0399923018849979</v>
      </c>
    </row>
    <row r="132" spans="1:9" x14ac:dyDescent="0.2">
      <c r="A132" s="4">
        <f>IF('True_Odds_Calculator_3-way'!A133="","",'True_Odds_Calculator_3-way'!A133)</f>
        <v>1.28</v>
      </c>
      <c r="B132" s="4">
        <f>IF('True_Odds_Calculator_3-way'!B133="","",'True_Odds_Calculator_3-way'!B133)</f>
        <v>5.99</v>
      </c>
      <c r="C132" s="4">
        <f>IF('True_Odds_Calculator_3-way'!C133="","",'True_Odds_Calculator_3-way'!C133)</f>
        <v>11.75</v>
      </c>
      <c r="D132" s="4">
        <f t="shared" si="10"/>
        <v>3.3301291159023805E-2</v>
      </c>
      <c r="E132" s="4">
        <f t="shared" si="11"/>
        <v>1.2984490798347708</v>
      </c>
      <c r="F132" s="4">
        <f t="shared" si="12"/>
        <v>6.4166534108580482</v>
      </c>
      <c r="G132" s="4">
        <f t="shared" si="13"/>
        <v>13.512426568007394</v>
      </c>
      <c r="I132" s="4">
        <f t="shared" si="14"/>
        <v>1.0333012911590238</v>
      </c>
    </row>
    <row r="133" spans="1:9" x14ac:dyDescent="0.2">
      <c r="A133" s="4">
        <f>IF('True_Odds_Calculator_3-way'!A134="","",'True_Odds_Calculator_3-way'!A134)</f>
        <v>1.46</v>
      </c>
      <c r="B133" s="4">
        <f>IF('True_Odds_Calculator_3-way'!B134="","",'True_Odds_Calculator_3-way'!B134)</f>
        <v>4.78</v>
      </c>
      <c r="C133" s="4">
        <f>IF('True_Odds_Calculator_3-way'!C134="","",'True_Odds_Calculator_3-way'!C134)</f>
        <v>7.07</v>
      </c>
      <c r="D133" s="4">
        <f t="shared" si="10"/>
        <v>3.5579243469958666E-2</v>
      </c>
      <c r="E133" s="4">
        <f t="shared" si="11"/>
        <v>1.4857256846537485</v>
      </c>
      <c r="F133" s="4">
        <f t="shared" si="12"/>
        <v>5.0672609701046687</v>
      </c>
      <c r="G133" s="4">
        <f t="shared" si="13"/>
        <v>7.7170635646389378</v>
      </c>
      <c r="I133" s="4">
        <f t="shared" si="14"/>
        <v>1.0355792434699587</v>
      </c>
    </row>
    <row r="134" spans="1:9" x14ac:dyDescent="0.2">
      <c r="A134" s="4">
        <f>IF('True_Odds_Calculator_3-way'!A135="","",'True_Odds_Calculator_3-way'!A135)</f>
        <v>3.69</v>
      </c>
      <c r="B134" s="4">
        <f>IF('True_Odds_Calculator_3-way'!B135="","",'True_Odds_Calculator_3-way'!B135)</f>
        <v>2.9</v>
      </c>
      <c r="C134" s="4">
        <f>IF('True_Odds_Calculator_3-way'!C135="","",'True_Odds_Calculator_3-way'!C135)</f>
        <v>2.39</v>
      </c>
      <c r="D134" s="4">
        <f t="shared" si="10"/>
        <v>3.4240338075000931E-2</v>
      </c>
      <c r="E134" s="4">
        <f t="shared" si="11"/>
        <v>3.852239436188357</v>
      </c>
      <c r="F134" s="4">
        <f t="shared" si="12"/>
        <v>2.9992729146233672</v>
      </c>
      <c r="G134" s="4">
        <f t="shared" si="13"/>
        <v>2.4570230077601996</v>
      </c>
      <c r="I134" s="4">
        <f t="shared" si="14"/>
        <v>1.0342403380750009</v>
      </c>
    </row>
    <row r="135" spans="1:9" x14ac:dyDescent="0.2">
      <c r="A135" s="4">
        <f>IF('True_Odds_Calculator_3-way'!A136="","",'True_Odds_Calculator_3-way'!A136)</f>
        <v>2.2999999999999998</v>
      </c>
      <c r="B135" s="4">
        <f>IF('True_Odds_Calculator_3-way'!B136="","",'True_Odds_Calculator_3-way'!B136)</f>
        <v>3.56</v>
      </c>
      <c r="C135" s="4">
        <f>IF('True_Odds_Calculator_3-way'!C136="","",'True_Odds_Calculator_3-way'!C136)</f>
        <v>3.14</v>
      </c>
      <c r="D135" s="4">
        <f t="shared" si="10"/>
        <v>3.4152822679764494E-2</v>
      </c>
      <c r="E135" s="4">
        <f t="shared" si="11"/>
        <v>2.3618420730303225</v>
      </c>
      <c r="F135" s="4">
        <f t="shared" si="12"/>
        <v>3.7103741018822474</v>
      </c>
      <c r="G135" s="4">
        <f t="shared" si="13"/>
        <v>3.2564054932212896</v>
      </c>
      <c r="I135" s="4">
        <f t="shared" si="14"/>
        <v>1.0341528226797645</v>
      </c>
    </row>
    <row r="136" spans="1:9" x14ac:dyDescent="0.2">
      <c r="A136" s="4">
        <f>IF('True_Odds_Calculator_3-way'!A137="","",'True_Odds_Calculator_3-way'!A137)</f>
        <v>7.79</v>
      </c>
      <c r="B136" s="4">
        <f>IF('True_Odds_Calculator_3-way'!B137="","",'True_Odds_Calculator_3-way'!B137)</f>
        <v>4.58</v>
      </c>
      <c r="C136" s="4">
        <f>IF('True_Odds_Calculator_3-way'!C137="","",'True_Odds_Calculator_3-way'!C137)</f>
        <v>1.45</v>
      </c>
      <c r="D136" s="4">
        <f t="shared" si="10"/>
        <v>3.6365488517184019E-2</v>
      </c>
      <c r="E136" s="4">
        <f t="shared" si="11"/>
        <v>8.6023077660684795</v>
      </c>
      <c r="F136" s="4">
        <f t="shared" si="12"/>
        <v>4.8492188298210381</v>
      </c>
      <c r="G136" s="4">
        <f t="shared" si="13"/>
        <v>1.4759421222103464</v>
      </c>
      <c r="I136" s="4">
        <f t="shared" si="14"/>
        <v>1.036365488517184</v>
      </c>
    </row>
    <row r="137" spans="1:9" x14ac:dyDescent="0.2">
      <c r="A137" s="4">
        <f>IF('True_Odds_Calculator_3-way'!A138="","",'True_Odds_Calculator_3-way'!A138)</f>
        <v>2.81</v>
      </c>
      <c r="B137" s="4">
        <f>IF('True_Odds_Calculator_3-way'!B138="","",'True_Odds_Calculator_3-way'!B138)</f>
        <v>3.11</v>
      </c>
      <c r="C137" s="4">
        <f>IF('True_Odds_Calculator_3-way'!C138="","",'True_Odds_Calculator_3-way'!C138)</f>
        <v>2.76</v>
      </c>
      <c r="D137" s="4">
        <f t="shared" si="10"/>
        <v>3.9734135060835341E-2</v>
      </c>
      <c r="E137" s="4">
        <f t="shared" si="11"/>
        <v>2.9186243083368724</v>
      </c>
      <c r="F137" s="4">
        <f t="shared" si="12"/>
        <v>3.2436076142743619</v>
      </c>
      <c r="G137" s="4">
        <f t="shared" si="13"/>
        <v>2.8647210355345414</v>
      </c>
      <c r="I137" s="4">
        <f t="shared" si="14"/>
        <v>1.0397341350608353</v>
      </c>
    </row>
    <row r="138" spans="1:9" x14ac:dyDescent="0.2">
      <c r="A138" s="4">
        <f>IF('True_Odds_Calculator_3-way'!A139="","",'True_Odds_Calculator_3-way'!A139)</f>
        <v>2.63</v>
      </c>
      <c r="B138" s="4">
        <f>IF('True_Odds_Calculator_3-way'!B139="","",'True_Odds_Calculator_3-way'!B139)</f>
        <v>2.78</v>
      </c>
      <c r="C138" s="4">
        <f>IF('True_Odds_Calculator_3-way'!C139="","",'True_Odds_Calculator_3-way'!C139)</f>
        <v>3.32</v>
      </c>
      <c r="D138" s="4">
        <f t="shared" si="10"/>
        <v>4.1145186375065146E-2</v>
      </c>
      <c r="E138" s="4">
        <f t="shared" si="11"/>
        <v>2.7284156251798422</v>
      </c>
      <c r="F138" s="4">
        <f t="shared" si="12"/>
        <v>2.8901970658255616</v>
      </c>
      <c r="G138" s="4">
        <f t="shared" si="13"/>
        <v>3.4783847950137012</v>
      </c>
      <c r="I138" s="4">
        <f t="shared" si="14"/>
        <v>1.0411451863750651</v>
      </c>
    </row>
    <row r="139" spans="1:9" x14ac:dyDescent="0.2">
      <c r="A139" s="4">
        <f>IF('True_Odds_Calculator_3-way'!A140="","",'True_Odds_Calculator_3-way'!A140)</f>
        <v>2.93</v>
      </c>
      <c r="B139" s="4">
        <f>IF('True_Odds_Calculator_3-way'!B140="","",'True_Odds_Calculator_3-way'!B140)</f>
        <v>2.83</v>
      </c>
      <c r="C139" s="4">
        <f>IF('True_Odds_Calculator_3-way'!C140="","",'True_Odds_Calculator_3-way'!C140)</f>
        <v>2.9</v>
      </c>
      <c r="D139" s="4">
        <f t="shared" si="10"/>
        <v>3.9481404993905622E-2</v>
      </c>
      <c r="E139" s="4">
        <f t="shared" si="11"/>
        <v>3.047512611098274</v>
      </c>
      <c r="F139" s="4">
        <f t="shared" si="12"/>
        <v>2.9394782982860539</v>
      </c>
      <c r="G139" s="4">
        <f t="shared" si="13"/>
        <v>3.0150712750942374</v>
      </c>
      <c r="I139" s="4">
        <f t="shared" si="14"/>
        <v>1.0394814049939056</v>
      </c>
    </row>
    <row r="140" spans="1:9" x14ac:dyDescent="0.2">
      <c r="A140" s="4">
        <f>IF('True_Odds_Calculator_3-way'!A141="","",'True_Odds_Calculator_3-way'!A141)</f>
        <v>2.5299999999999998</v>
      </c>
      <c r="B140" s="4">
        <f>IF('True_Odds_Calculator_3-way'!B141="","",'True_Odds_Calculator_3-way'!B141)</f>
        <v>2.87</v>
      </c>
      <c r="C140" s="4">
        <f>IF('True_Odds_Calculator_3-way'!C141="","",'True_Odds_Calculator_3-way'!C141)</f>
        <v>3.38</v>
      </c>
      <c r="D140" s="4">
        <f t="shared" si="10"/>
        <v>3.9546960910856743E-2</v>
      </c>
      <c r="E140" s="4">
        <f t="shared" si="11"/>
        <v>2.6172899445733204</v>
      </c>
      <c r="F140" s="4">
        <f t="shared" si="12"/>
        <v>2.9828509742777576</v>
      </c>
      <c r="G140" s="4">
        <f t="shared" si="13"/>
        <v>3.5376231975083692</v>
      </c>
      <c r="I140" s="4">
        <f t="shared" si="14"/>
        <v>1.0395469609108567</v>
      </c>
    </row>
    <row r="141" spans="1:9" x14ac:dyDescent="0.2">
      <c r="A141" s="4">
        <f>IF('True_Odds_Calculator_3-way'!A142="","",'True_Odds_Calculator_3-way'!A142)</f>
        <v>2.0299999999999998</v>
      </c>
      <c r="B141" s="4">
        <f>IF('True_Odds_Calculator_3-way'!B142="","",'True_Odds_Calculator_3-way'!B142)</f>
        <v>3.83</v>
      </c>
      <c r="C141" s="4">
        <f>IF('True_Odds_Calculator_3-way'!C142="","",'True_Odds_Calculator_3-way'!C142)</f>
        <v>3.52</v>
      </c>
      <c r="D141" s="4">
        <f t="shared" si="10"/>
        <v>3.779835227345818E-2</v>
      </c>
      <c r="E141" s="4">
        <f t="shared" si="11"/>
        <v>2.083283913148902</v>
      </c>
      <c r="F141" s="4">
        <f t="shared" si="12"/>
        <v>4.0241909411603025</v>
      </c>
      <c r="G141" s="4">
        <f t="shared" si="13"/>
        <v>3.6833571344742335</v>
      </c>
      <c r="I141" s="4">
        <f t="shared" si="14"/>
        <v>1.0377983522734582</v>
      </c>
    </row>
    <row r="142" spans="1:9" x14ac:dyDescent="0.2">
      <c r="A142" s="4">
        <f>IF('True_Odds_Calculator_3-way'!A143="","",'True_Odds_Calculator_3-way'!A143)</f>
        <v>1.69</v>
      </c>
      <c r="B142" s="4">
        <f>IF('True_Odds_Calculator_3-way'!B143="","",'True_Odds_Calculator_3-way'!B143)</f>
        <v>3.91</v>
      </c>
      <c r="C142" s="4">
        <f>IF('True_Odds_Calculator_3-way'!C143="","",'True_Odds_Calculator_3-way'!C143)</f>
        <v>3.7</v>
      </c>
      <c r="D142" s="4">
        <f t="shared" si="10"/>
        <v>0.11774072230495602</v>
      </c>
      <c r="E142" s="4">
        <f t="shared" si="11"/>
        <v>1.8100560851263983</v>
      </c>
      <c r="F142" s="4">
        <f t="shared" si="12"/>
        <v>4.6187761841221189</v>
      </c>
      <c r="G142" s="4">
        <f t="shared" si="13"/>
        <v>4.3285665472412864</v>
      </c>
      <c r="I142" s="4">
        <f t="shared" si="14"/>
        <v>1.117740722304956</v>
      </c>
    </row>
    <row r="143" spans="1:9" x14ac:dyDescent="0.2">
      <c r="A143" s="4">
        <f>IF('True_Odds_Calculator_3-way'!A144="","",'True_Odds_Calculator_3-way'!A144)</f>
        <v>5.99</v>
      </c>
      <c r="B143" s="4">
        <f>IF('True_Odds_Calculator_3-way'!B144="","",'True_Odds_Calculator_3-way'!B144)</f>
        <v>4.38</v>
      </c>
      <c r="C143" s="4">
        <f>IF('True_Odds_Calculator_3-way'!C144="","",'True_Odds_Calculator_3-way'!C144)</f>
        <v>1.55</v>
      </c>
      <c r="D143" s="4">
        <f t="shared" si="10"/>
        <v>4.0416700785986137E-2</v>
      </c>
      <c r="E143" s="4">
        <f t="shared" si="11"/>
        <v>6.5158178985558708</v>
      </c>
      <c r="F143" s="4">
        <f t="shared" si="12"/>
        <v>4.6546642090720649</v>
      </c>
      <c r="G143" s="4">
        <f t="shared" si="13"/>
        <v>1.5830573434039652</v>
      </c>
      <c r="I143" s="4">
        <f t="shared" si="14"/>
        <v>1.0404167007859861</v>
      </c>
    </row>
    <row r="144" spans="1:9" x14ac:dyDescent="0.2">
      <c r="A144" s="4">
        <f>IF('True_Odds_Calculator_3-way'!A145="","",'True_Odds_Calculator_3-way'!A145)</f>
        <v>4.75</v>
      </c>
      <c r="B144" s="4">
        <f>IF('True_Odds_Calculator_3-way'!B145="","",'True_Odds_Calculator_3-way'!B145)</f>
        <v>3.37</v>
      </c>
      <c r="C144" s="4">
        <f>IF('True_Odds_Calculator_3-way'!C145="","",'True_Odds_Calculator_3-way'!C145)</f>
        <v>1.88</v>
      </c>
      <c r="D144" s="4">
        <f t="shared" si="10"/>
        <v>3.9177114451005357E-2</v>
      </c>
      <c r="E144" s="4">
        <f t="shared" si="11"/>
        <v>5.0641301787096564</v>
      </c>
      <c r="F144" s="4">
        <f t="shared" si="12"/>
        <v>3.5251376361719569</v>
      </c>
      <c r="G144" s="4">
        <f t="shared" si="13"/>
        <v>1.9273175573985717</v>
      </c>
      <c r="I144" s="4">
        <f t="shared" si="14"/>
        <v>1.0391771144510054</v>
      </c>
    </row>
    <row r="145" spans="1:9" x14ac:dyDescent="0.2">
      <c r="A145" s="4">
        <f>IF('True_Odds_Calculator_3-way'!A146="","",'True_Odds_Calculator_3-way'!A146)</f>
        <v>3.88</v>
      </c>
      <c r="B145" s="4">
        <f>IF('True_Odds_Calculator_3-way'!B146="","",'True_Odds_Calculator_3-way'!B146)</f>
        <v>3.9</v>
      </c>
      <c r="C145" s="4">
        <f>IF('True_Odds_Calculator_3-way'!C146="","",'True_Odds_Calculator_3-way'!C146)</f>
        <v>1.91</v>
      </c>
      <c r="D145" s="4">
        <f t="shared" si="10"/>
        <v>3.7702424597226836E-2</v>
      </c>
      <c r="E145" s="4">
        <f t="shared" si="11"/>
        <v>4.0788942350211608</v>
      </c>
      <c r="F145" s="4">
        <f t="shared" si="12"/>
        <v>4.1010030875875954</v>
      </c>
      <c r="G145" s="4">
        <f t="shared" si="13"/>
        <v>1.9569749868641764</v>
      </c>
      <c r="I145" s="4">
        <f t="shared" si="14"/>
        <v>1.0377024245972268</v>
      </c>
    </row>
    <row r="146" spans="1:9" x14ac:dyDescent="0.2">
      <c r="A146" s="4">
        <f>IF('True_Odds_Calculator_3-way'!A147="","",'True_Odds_Calculator_3-way'!A147)</f>
        <v>4.74</v>
      </c>
      <c r="B146" s="4">
        <f>IF('True_Odds_Calculator_3-way'!B147="","",'True_Odds_Calculator_3-way'!B147)</f>
        <v>3.37</v>
      </c>
      <c r="C146" s="4">
        <f>IF('True_Odds_Calculator_3-way'!C147="","",'True_Odds_Calculator_3-way'!C147)</f>
        <v>1.93</v>
      </c>
      <c r="D146" s="4">
        <f t="shared" si="10"/>
        <v>2.5841084205438181E-2</v>
      </c>
      <c r="E146" s="4">
        <f t="shared" si="11"/>
        <v>4.9417669740709824</v>
      </c>
      <c r="F146" s="4">
        <f t="shared" si="12"/>
        <v>3.4707494397126619</v>
      </c>
      <c r="G146" s="4">
        <f t="shared" si="13"/>
        <v>1.9626275662372969</v>
      </c>
      <c r="I146" s="4">
        <f t="shared" si="14"/>
        <v>1.0258410842054382</v>
      </c>
    </row>
    <row r="147" spans="1:9" x14ac:dyDescent="0.2">
      <c r="A147" s="4">
        <f>IF('True_Odds_Calculator_3-way'!A148="","",'True_Odds_Calculator_3-way'!A148)</f>
        <v>1.1599999999999999</v>
      </c>
      <c r="B147" s="4">
        <f>IF('True_Odds_Calculator_3-way'!B148="","",'True_Odds_Calculator_3-way'!B148)</f>
        <v>8.83</v>
      </c>
      <c r="C147" s="4">
        <f>IF('True_Odds_Calculator_3-way'!C148="","",'True_Odds_Calculator_3-way'!C148)</f>
        <v>15.59</v>
      </c>
      <c r="D147" s="4">
        <f t="shared" si="10"/>
        <v>3.9462930490287373E-2</v>
      </c>
      <c r="E147" s="4">
        <f t="shared" si="11"/>
        <v>1.1779747159426974</v>
      </c>
      <c r="F147" s="4">
        <f t="shared" si="12"/>
        <v>9.9904119057502108</v>
      </c>
      <c r="G147" s="4">
        <f t="shared" si="13"/>
        <v>19.611930231248117</v>
      </c>
      <c r="I147" s="4">
        <f t="shared" si="14"/>
        <v>1.0394629304902874</v>
      </c>
    </row>
    <row r="148" spans="1:9" x14ac:dyDescent="0.2">
      <c r="A148" s="4">
        <f>IF('True_Odds_Calculator_3-way'!A149="","",'True_Odds_Calculator_3-way'!A149)</f>
        <v>4.5999999999999996</v>
      </c>
      <c r="B148" s="4">
        <f>IF('True_Odds_Calculator_3-way'!B149="","",'True_Odds_Calculator_3-way'!B149)</f>
        <v>3.84</v>
      </c>
      <c r="C148" s="4">
        <f>IF('True_Odds_Calculator_3-way'!C149="","",'True_Odds_Calculator_3-way'!C149)</f>
        <v>1.81</v>
      </c>
      <c r="D148" s="4">
        <f t="shared" si="10"/>
        <v>3.0294158859796694E-2</v>
      </c>
      <c r="E148" s="4">
        <f t="shared" si="11"/>
        <v>4.8240837232882559</v>
      </c>
      <c r="F148" s="4">
        <f t="shared" si="12"/>
        <v>3.994908669256759</v>
      </c>
      <c r="G148" s="4">
        <f t="shared" si="13"/>
        <v>1.8436981483731179</v>
      </c>
      <c r="I148" s="4">
        <f t="shared" si="14"/>
        <v>1.0302941588597967</v>
      </c>
    </row>
    <row r="149" spans="1:9" x14ac:dyDescent="0.2">
      <c r="A149" s="4">
        <f>IF('True_Odds_Calculator_3-way'!A150="","",'True_Odds_Calculator_3-way'!A150)</f>
        <v>3.97</v>
      </c>
      <c r="B149" s="4">
        <f>IF('True_Odds_Calculator_3-way'!B150="","",'True_Odds_Calculator_3-way'!B150)</f>
        <v>3.98</v>
      </c>
      <c r="C149" s="4">
        <f>IF('True_Odds_Calculator_3-way'!C150="","",'True_Odds_Calculator_3-way'!C150)</f>
        <v>1.9</v>
      </c>
      <c r="D149" s="4">
        <f t="shared" si="10"/>
        <v>2.9461239646462412E-2</v>
      </c>
      <c r="E149" s="4">
        <f t="shared" si="11"/>
        <v>4.1310577142715603</v>
      </c>
      <c r="F149" s="4">
        <f t="shared" si="12"/>
        <v>4.1418866529252858</v>
      </c>
      <c r="G149" s="4">
        <f t="shared" si="13"/>
        <v>1.9361257543961023</v>
      </c>
      <c r="I149" s="4">
        <f t="shared" si="14"/>
        <v>1.0294612396464624</v>
      </c>
    </row>
    <row r="150" spans="1:9" x14ac:dyDescent="0.2">
      <c r="A150" s="4">
        <f>IF('True_Odds_Calculator_3-way'!A151="","",'True_Odds_Calculator_3-way'!A151)</f>
        <v>1.44</v>
      </c>
      <c r="B150" s="4">
        <f>IF('True_Odds_Calculator_3-way'!B151="","",'True_Odds_Calculator_3-way'!B151)</f>
        <v>4.57</v>
      </c>
      <c r="C150" s="4">
        <f>IF('True_Odds_Calculator_3-way'!C151="","",'True_Odds_Calculator_3-way'!C151)</f>
        <v>7.78</v>
      </c>
      <c r="D150" s="4">
        <f t="shared" si="10"/>
        <v>4.1797529558606827E-2</v>
      </c>
      <c r="E150" s="4">
        <f t="shared" si="11"/>
        <v>1.4694819431788106</v>
      </c>
      <c r="F150" s="4">
        <f t="shared" si="12"/>
        <v>4.8807660364801313</v>
      </c>
      <c r="G150" s="4">
        <f t="shared" si="13"/>
        <v>8.7258363961690719</v>
      </c>
      <c r="I150" s="4">
        <f t="shared" si="14"/>
        <v>1.0417975295586068</v>
      </c>
    </row>
    <row r="151" spans="1:9" x14ac:dyDescent="0.2">
      <c r="A151" s="4">
        <f>IF('True_Odds_Calculator_3-way'!A152="","",'True_Odds_Calculator_3-way'!A152)</f>
        <v>2.91</v>
      </c>
      <c r="B151" s="4">
        <f>IF('True_Odds_Calculator_3-way'!B152="","",'True_Odds_Calculator_3-way'!B152)</f>
        <v>3.08</v>
      </c>
      <c r="C151" s="4">
        <f>IF('True_Odds_Calculator_3-way'!C152="","",'True_Odds_Calculator_3-way'!C152)</f>
        <v>2.57</v>
      </c>
      <c r="D151" s="4">
        <f t="shared" si="10"/>
        <v>5.7422994724932286E-2</v>
      </c>
      <c r="E151" s="4">
        <f t="shared" si="11"/>
        <v>3.0816487763876861</v>
      </c>
      <c r="F151" s="4">
        <f t="shared" si="12"/>
        <v>3.2729546682115949</v>
      </c>
      <c r="G151" s="4">
        <f t="shared" si="13"/>
        <v>2.7029652546912861</v>
      </c>
      <c r="I151" s="4">
        <f t="shared" si="14"/>
        <v>1.0574229947249323</v>
      </c>
    </row>
    <row r="152" spans="1:9" x14ac:dyDescent="0.2">
      <c r="A152" s="4">
        <f>IF('True_Odds_Calculator_3-way'!A153="","",'True_Odds_Calculator_3-way'!A153)</f>
        <v>2.37</v>
      </c>
      <c r="B152" s="4">
        <f>IF('True_Odds_Calculator_3-way'!B153="","",'True_Odds_Calculator_3-way'!B153)</f>
        <v>3.27</v>
      </c>
      <c r="C152" s="4">
        <f>IF('True_Odds_Calculator_3-way'!C153="","",'True_Odds_Calculator_3-way'!C153)</f>
        <v>3.2</v>
      </c>
      <c r="D152" s="4">
        <f t="shared" si="10"/>
        <v>4.0251325823558837E-2</v>
      </c>
      <c r="E152" s="4">
        <f t="shared" si="11"/>
        <v>2.4478376825784744</v>
      </c>
      <c r="F152" s="4">
        <f t="shared" si="12"/>
        <v>3.4200511359405117</v>
      </c>
      <c r="G152" s="4">
        <f t="shared" si="13"/>
        <v>3.3435546759136918</v>
      </c>
      <c r="I152" s="4">
        <f t="shared" si="14"/>
        <v>1.0402513258235588</v>
      </c>
    </row>
    <row r="153" spans="1:9" x14ac:dyDescent="0.2">
      <c r="A153" s="4">
        <f>IF('True_Odds_Calculator_3-way'!A154="","",'True_Odds_Calculator_3-way'!A154)</f>
        <v>2.48</v>
      </c>
      <c r="B153" s="4">
        <f>IF('True_Odds_Calculator_3-way'!B154="","",'True_Odds_Calculator_3-way'!B154)</f>
        <v>3.18</v>
      </c>
      <c r="C153" s="4">
        <f>IF('True_Odds_Calculator_3-way'!C154="","",'True_Odds_Calculator_3-way'!C154)</f>
        <v>3.1</v>
      </c>
      <c r="D153" s="4">
        <f t="shared" si="10"/>
        <v>4.0271860417934624E-2</v>
      </c>
      <c r="E153" s="4">
        <f t="shared" si="11"/>
        <v>2.5654059680777235</v>
      </c>
      <c r="F153" s="4">
        <f t="shared" si="12"/>
        <v>3.3218016398966643</v>
      </c>
      <c r="G153" s="4">
        <f t="shared" si="13"/>
        <v>3.2346057092857925</v>
      </c>
      <c r="I153" s="4">
        <f t="shared" si="14"/>
        <v>1.0402718604179346</v>
      </c>
    </row>
    <row r="154" spans="1:9" x14ac:dyDescent="0.2">
      <c r="A154" s="4">
        <f>IF('True_Odds_Calculator_3-way'!A155="","",'True_Odds_Calculator_3-way'!A155)</f>
        <v>2.87</v>
      </c>
      <c r="B154" s="4">
        <f>IF('True_Odds_Calculator_3-way'!B155="","",'True_Odds_Calculator_3-way'!B155)</f>
        <v>3.42</v>
      </c>
      <c r="C154" s="4">
        <f>IF('True_Odds_Calculator_3-way'!C155="","",'True_Odds_Calculator_3-way'!C155)</f>
        <v>2.4</v>
      </c>
      <c r="D154" s="4">
        <f t="shared" si="10"/>
        <v>5.7496383234509008E-2</v>
      </c>
      <c r="E154" s="4">
        <f t="shared" si="11"/>
        <v>3.0370526988907391</v>
      </c>
      <c r="F154" s="4">
        <f t="shared" si="12"/>
        <v>3.6598907484168461</v>
      </c>
      <c r="G154" s="4">
        <f t="shared" si="13"/>
        <v>2.5157156404582692</v>
      </c>
      <c r="I154" s="4">
        <f t="shared" si="14"/>
        <v>1.057496383234509</v>
      </c>
    </row>
    <row r="155" spans="1:9" x14ac:dyDescent="0.2">
      <c r="A155" s="4">
        <f>IF('True_Odds_Calculator_3-way'!A156="","",'True_Odds_Calculator_3-way'!A156)</f>
        <v>5.78</v>
      </c>
      <c r="B155" s="4">
        <f>IF('True_Odds_Calculator_3-way'!B156="","",'True_Odds_Calculator_3-way'!B156)</f>
        <v>4.57</v>
      </c>
      <c r="C155" s="4">
        <f>IF('True_Odds_Calculator_3-way'!C156="","",'True_Odds_Calculator_3-way'!C156)</f>
        <v>1.49</v>
      </c>
      <c r="D155" s="4">
        <f t="shared" si="10"/>
        <v>6.2969700964135455E-2</v>
      </c>
      <c r="E155" s="4">
        <f t="shared" si="11"/>
        <v>6.5780610482020911</v>
      </c>
      <c r="F155" s="4">
        <f t="shared" si="12"/>
        <v>5.0548838967159124</v>
      </c>
      <c r="G155" s="4">
        <f t="shared" si="13"/>
        <v>1.5381041321008795</v>
      </c>
      <c r="I155" s="4">
        <f t="shared" si="14"/>
        <v>1.0629697009641355</v>
      </c>
    </row>
    <row r="156" spans="1:9" x14ac:dyDescent="0.2">
      <c r="A156" s="4">
        <f>IF('True_Odds_Calculator_3-way'!A157="","",'True_Odds_Calculator_3-way'!A157)</f>
        <v>2.19</v>
      </c>
      <c r="B156" s="4">
        <f>IF('True_Odds_Calculator_3-way'!B157="","",'True_Odds_Calculator_3-way'!B157)</f>
        <v>3.35</v>
      </c>
      <c r="C156" s="4">
        <f>IF('True_Odds_Calculator_3-way'!C157="","",'True_Odds_Calculator_3-way'!C157)</f>
        <v>3.3</v>
      </c>
      <c r="D156" s="4">
        <f t="shared" si="10"/>
        <v>5.8158770283080141E-2</v>
      </c>
      <c r="E156" s="4">
        <f t="shared" si="11"/>
        <v>2.2871009338113391</v>
      </c>
      <c r="F156" s="4">
        <f t="shared" si="12"/>
        <v>3.5826729706332823</v>
      </c>
      <c r="G156" s="4">
        <f t="shared" si="13"/>
        <v>3.5255455319892524</v>
      </c>
      <c r="I156" s="4">
        <f t="shared" si="14"/>
        <v>1.0581587702830801</v>
      </c>
    </row>
    <row r="157" spans="1:9" x14ac:dyDescent="0.2">
      <c r="A157" s="4">
        <f>IF('True_Odds_Calculator_3-way'!A158="","",'True_Odds_Calculator_3-way'!A158)</f>
        <v>4.45</v>
      </c>
      <c r="B157" s="4">
        <f>IF('True_Odds_Calculator_3-way'!B158="","",'True_Odds_Calculator_3-way'!B158)</f>
        <v>4.04</v>
      </c>
      <c r="C157" s="4">
        <f>IF('True_Odds_Calculator_3-way'!C158="","",'True_Odds_Calculator_3-way'!C158)</f>
        <v>1.78</v>
      </c>
      <c r="D157" s="4">
        <f t="shared" si="10"/>
        <v>3.4041606407831715E-2</v>
      </c>
      <c r="E157" s="4">
        <f t="shared" si="11"/>
        <v>4.6866527632950987</v>
      </c>
      <c r="F157" s="4">
        <f t="shared" si="12"/>
        <v>4.2341026848798871</v>
      </c>
      <c r="G157" s="4">
        <f t="shared" si="13"/>
        <v>1.816693613581245</v>
      </c>
      <c r="I157" s="4">
        <f t="shared" si="14"/>
        <v>1.0340416064078317</v>
      </c>
    </row>
    <row r="158" spans="1:9" x14ac:dyDescent="0.2">
      <c r="A158" s="4">
        <f>IF('True_Odds_Calculator_3-way'!A159="","",'True_Odds_Calculator_3-way'!A159)</f>
        <v>1.44</v>
      </c>
      <c r="B158" s="4">
        <f>IF('True_Odds_Calculator_3-way'!B159="","",'True_Odds_Calculator_3-way'!B159)</f>
        <v>4.83</v>
      </c>
      <c r="C158" s="4">
        <f>IF('True_Odds_Calculator_3-way'!C159="","",'True_Odds_Calculator_3-way'!C159)</f>
        <v>7.35</v>
      </c>
      <c r="D158" s="4">
        <f t="shared" si="10"/>
        <v>3.7538203687272009E-2</v>
      </c>
      <c r="E158" s="4">
        <f t="shared" si="11"/>
        <v>1.4664224958434737</v>
      </c>
      <c r="F158" s="4">
        <f t="shared" si="12"/>
        <v>5.1406850530050265</v>
      </c>
      <c r="G158" s="4">
        <f t="shared" si="13"/>
        <v>8.094433730132339</v>
      </c>
      <c r="I158" s="4">
        <f t="shared" si="14"/>
        <v>1.037538203687272</v>
      </c>
    </row>
    <row r="159" spans="1:9" x14ac:dyDescent="0.2">
      <c r="A159" s="4">
        <f>IF('True_Odds_Calculator_3-way'!A160="","",'True_Odds_Calculator_3-way'!A160)</f>
        <v>1.96</v>
      </c>
      <c r="B159" s="4">
        <f>IF('True_Odds_Calculator_3-way'!B160="","",'True_Odds_Calculator_3-way'!B160)</f>
        <v>3.62</v>
      </c>
      <c r="C159" s="4">
        <f>IF('True_Odds_Calculator_3-way'!C160="","",'True_Odds_Calculator_3-way'!C160)</f>
        <v>4.07</v>
      </c>
      <c r="D159" s="4">
        <f t="shared" si="10"/>
        <v>3.2147421255550812E-2</v>
      </c>
      <c r="E159" s="4">
        <f t="shared" si="11"/>
        <v>2.00204899885986</v>
      </c>
      <c r="F159" s="4">
        <f t="shared" si="12"/>
        <v>3.7660912816546386</v>
      </c>
      <c r="G159" s="4">
        <f t="shared" si="13"/>
        <v>4.2556009491255811</v>
      </c>
      <c r="I159" s="4">
        <f t="shared" si="14"/>
        <v>1.0321474212555508</v>
      </c>
    </row>
    <row r="160" spans="1:9" x14ac:dyDescent="0.2">
      <c r="A160" s="4">
        <f>IF('True_Odds_Calculator_3-way'!A161="","",'True_Odds_Calculator_3-way'!A161)</f>
        <v>3.66</v>
      </c>
      <c r="B160" s="4">
        <f>IF('True_Odds_Calculator_3-way'!B161="","",'True_Odds_Calculator_3-way'!B161)</f>
        <v>3.71</v>
      </c>
      <c r="C160" s="4">
        <f>IF('True_Odds_Calculator_3-way'!C161="","",'True_Odds_Calculator_3-way'!C161)</f>
        <v>2.0499999999999998</v>
      </c>
      <c r="D160" s="4">
        <f t="shared" si="10"/>
        <v>3.0570700740368606E-2</v>
      </c>
      <c r="E160" s="4">
        <f t="shared" si="11"/>
        <v>3.8017926269022415</v>
      </c>
      <c r="F160" s="4">
        <f t="shared" si="12"/>
        <v>3.855770353998031</v>
      </c>
      <c r="G160" s="4">
        <f t="shared" si="13"/>
        <v>2.0937381455555903</v>
      </c>
      <c r="I160" s="4">
        <f t="shared" si="14"/>
        <v>1.0305707007403686</v>
      </c>
    </row>
    <row r="161" spans="1:9" x14ac:dyDescent="0.2">
      <c r="A161" s="4">
        <f>IF('True_Odds_Calculator_3-way'!A162="","",'True_Odds_Calculator_3-way'!A162)</f>
        <v>1.64</v>
      </c>
      <c r="B161" s="4">
        <f>IF('True_Odds_Calculator_3-way'!B162="","",'True_Odds_Calculator_3-way'!B162)</f>
        <v>4.2</v>
      </c>
      <c r="C161" s="4">
        <f>IF('True_Odds_Calculator_3-way'!C162="","",'True_Odds_Calculator_3-way'!C162)</f>
        <v>5.35</v>
      </c>
      <c r="D161" s="4">
        <f t="shared" si="10"/>
        <v>3.4767223506680933E-2</v>
      </c>
      <c r="E161" s="4">
        <f t="shared" si="11"/>
        <v>1.6717738715960369</v>
      </c>
      <c r="F161" s="4">
        <f t="shared" si="12"/>
        <v>4.4148908980543755</v>
      </c>
      <c r="G161" s="4">
        <f t="shared" si="13"/>
        <v>5.7036341498648273</v>
      </c>
      <c r="I161" s="4">
        <f t="shared" si="14"/>
        <v>1.0347672235066809</v>
      </c>
    </row>
    <row r="162" spans="1:9" x14ac:dyDescent="0.2">
      <c r="A162" s="4">
        <f>IF('True_Odds_Calculator_3-way'!A163="","",'True_Odds_Calculator_3-way'!A163)</f>
        <v>5.2</v>
      </c>
      <c r="B162" s="4">
        <f>IF('True_Odds_Calculator_3-way'!B163="","",'True_Odds_Calculator_3-way'!B163)</f>
        <v>4.2300000000000004</v>
      </c>
      <c r="C162" s="4">
        <f>IF('True_Odds_Calculator_3-way'!C163="","",'True_Odds_Calculator_3-way'!C163)</f>
        <v>1.65</v>
      </c>
      <c r="D162" s="4">
        <f t="shared" si="10"/>
        <v>3.4774917753641166E-2</v>
      </c>
      <c r="E162" s="4">
        <f t="shared" si="11"/>
        <v>5.5335427212294936</v>
      </c>
      <c r="F162" s="4">
        <f t="shared" si="12"/>
        <v>4.4481021656269535</v>
      </c>
      <c r="G162" s="4">
        <f t="shared" si="13"/>
        <v>1.6821735966591425</v>
      </c>
      <c r="I162" s="4">
        <f t="shared" si="14"/>
        <v>1.0347749177536412</v>
      </c>
    </row>
    <row r="163" spans="1:9" x14ac:dyDescent="0.2">
      <c r="A163" s="4">
        <f>IF('True_Odds_Calculator_3-way'!A164="","",'True_Odds_Calculator_3-way'!A164)</f>
        <v>3.72</v>
      </c>
      <c r="B163" s="4">
        <f>IF('True_Odds_Calculator_3-way'!B164="","",'True_Odds_Calculator_3-way'!B164)</f>
        <v>3.53</v>
      </c>
      <c r="C163" s="4">
        <f>IF('True_Odds_Calculator_3-way'!C164="","",'True_Odds_Calculator_3-way'!C164)</f>
        <v>2.08</v>
      </c>
      <c r="D163" s="4">
        <f t="shared" si="10"/>
        <v>3.2872554050475955E-2</v>
      </c>
      <c r="E163" s="4">
        <f t="shared" si="11"/>
        <v>3.8780780912672657</v>
      </c>
      <c r="F163" s="4">
        <f t="shared" si="12"/>
        <v>3.672034433631155</v>
      </c>
      <c r="G163" s="4">
        <f t="shared" si="13"/>
        <v>2.128512280252596</v>
      </c>
      <c r="I163" s="4">
        <f t="shared" si="14"/>
        <v>1.032872554050476</v>
      </c>
    </row>
    <row r="164" spans="1:9" x14ac:dyDescent="0.2">
      <c r="A164" s="4">
        <f>IF('True_Odds_Calculator_3-way'!A165="","",'True_Odds_Calculator_3-way'!A165)</f>
        <v>2.71</v>
      </c>
      <c r="B164" s="4">
        <f>IF('True_Odds_Calculator_3-way'!B165="","",'True_Odds_Calculator_3-way'!B165)</f>
        <v>3.08</v>
      </c>
      <c r="C164" s="4">
        <f>IF('True_Odds_Calculator_3-way'!C165="","",'True_Odds_Calculator_3-way'!C165)</f>
        <v>2.88</v>
      </c>
      <c r="D164" s="4">
        <f t="shared" si="10"/>
        <v>4.0901236934447249E-2</v>
      </c>
      <c r="E164" s="4">
        <f t="shared" si="11"/>
        <v>2.8139689801585637</v>
      </c>
      <c r="F164" s="4">
        <f t="shared" si="12"/>
        <v>3.2150042547910087</v>
      </c>
      <c r="G164" s="4">
        <f t="shared" si="13"/>
        <v>2.9977054671070396</v>
      </c>
      <c r="I164" s="4">
        <f t="shared" si="14"/>
        <v>1.0409012369344472</v>
      </c>
    </row>
    <row r="165" spans="1:9" x14ac:dyDescent="0.2">
      <c r="A165" s="4">
        <f>IF('True_Odds_Calculator_3-way'!A166="","",'True_Odds_Calculator_3-way'!A166)</f>
        <v>1.24</v>
      </c>
      <c r="B165" s="4">
        <f>IF('True_Odds_Calculator_3-way'!B166="","",'True_Odds_Calculator_3-way'!B166)</f>
        <v>5.78</v>
      </c>
      <c r="C165" s="4">
        <f>IF('True_Odds_Calculator_3-way'!C166="","",'True_Odds_Calculator_3-way'!C166)</f>
        <v>11.29</v>
      </c>
      <c r="D165" s="4">
        <f t="shared" si="10"/>
        <v>6.8035952782041997E-2</v>
      </c>
      <c r="E165" s="4">
        <f t="shared" si="11"/>
        <v>1.2758796852075847</v>
      </c>
      <c r="F165" s="4">
        <f t="shared" si="12"/>
        <v>6.6519556584999506</v>
      </c>
      <c r="G165" s="4">
        <f t="shared" si="13"/>
        <v>15.17558723623881</v>
      </c>
      <c r="I165" s="4">
        <f t="shared" si="14"/>
        <v>1.068035952782042</v>
      </c>
    </row>
    <row r="166" spans="1:9" x14ac:dyDescent="0.2">
      <c r="A166" s="4">
        <f>IF('True_Odds_Calculator_3-way'!A167="","",'True_Odds_Calculator_3-way'!A167)</f>
        <v>1.79</v>
      </c>
      <c r="B166" s="4">
        <f>IF('True_Odds_Calculator_3-way'!B167="","",'True_Odds_Calculator_3-way'!B167)</f>
        <v>3.71</v>
      </c>
      <c r="C166" s="4">
        <f>IF('True_Odds_Calculator_3-way'!C167="","",'True_Odds_Calculator_3-way'!C167)</f>
        <v>4.74</v>
      </c>
      <c r="D166" s="4">
        <f t="shared" si="10"/>
        <v>3.9171460987857287E-2</v>
      </c>
      <c r="E166" s="4">
        <f t="shared" si="11"/>
        <v>1.8328376404508993</v>
      </c>
      <c r="F166" s="4">
        <f t="shared" si="12"/>
        <v>3.8988691769698778</v>
      </c>
      <c r="G166" s="4">
        <f t="shared" si="13"/>
        <v>5.0527172609719191</v>
      </c>
      <c r="I166" s="4">
        <f t="shared" si="14"/>
        <v>1.0391714609878573</v>
      </c>
    </row>
    <row r="167" spans="1:9" x14ac:dyDescent="0.2">
      <c r="A167" s="4">
        <f>IF('True_Odds_Calculator_3-way'!A168="","",'True_Odds_Calculator_3-way'!A168)</f>
        <v>2.0499999999999998</v>
      </c>
      <c r="B167" s="4">
        <f>IF('True_Odds_Calculator_3-way'!B168="","",'True_Odds_Calculator_3-way'!B168)</f>
        <v>3.61</v>
      </c>
      <c r="C167" s="4">
        <f>IF('True_Odds_Calculator_3-way'!C168="","",'True_Odds_Calculator_3-way'!C168)</f>
        <v>3.78</v>
      </c>
      <c r="D167" s="4">
        <f t="shared" si="10"/>
        <v>2.9363452848352622E-2</v>
      </c>
      <c r="E167" s="4">
        <f t="shared" si="11"/>
        <v>2.091975543916528</v>
      </c>
      <c r="F167" s="4">
        <f t="shared" si="12"/>
        <v>3.7422279636789937</v>
      </c>
      <c r="G167" s="4">
        <f t="shared" si="13"/>
        <v>3.9252252913809067</v>
      </c>
      <c r="I167" s="4">
        <f t="shared" si="14"/>
        <v>1.0293634528483526</v>
      </c>
    </row>
    <row r="168" spans="1:9" x14ac:dyDescent="0.2">
      <c r="A168" s="4">
        <f>IF('True_Odds_Calculator_3-way'!A169="","",'True_Odds_Calculator_3-way'!A169)</f>
        <v>2.04</v>
      </c>
      <c r="B168" s="4">
        <f>IF('True_Odds_Calculator_3-way'!B169="","",'True_Odds_Calculator_3-way'!B169)</f>
        <v>3.4</v>
      </c>
      <c r="C168" s="4">
        <f>IF('True_Odds_Calculator_3-way'!C169="","",'True_Odds_Calculator_3-way'!C169)</f>
        <v>4.12</v>
      </c>
      <c r="D168" s="4">
        <f t="shared" si="10"/>
        <v>2.7032172092137818E-2</v>
      </c>
      <c r="E168" s="4">
        <f t="shared" si="11"/>
        <v>2.0782012396149279</v>
      </c>
      <c r="F168" s="4">
        <f t="shared" si="12"/>
        <v>3.50745604273314</v>
      </c>
      <c r="G168" s="4">
        <f t="shared" si="13"/>
        <v>4.2788487645940805</v>
      </c>
      <c r="I168" s="4">
        <f t="shared" si="14"/>
        <v>1.0270321720921378</v>
      </c>
    </row>
    <row r="169" spans="1:9" x14ac:dyDescent="0.2">
      <c r="A169" s="4">
        <f>IF('True_Odds_Calculator_3-way'!A170="","",'True_Odds_Calculator_3-way'!A170)</f>
        <v>10.36</v>
      </c>
      <c r="B169" s="4">
        <f>IF('True_Odds_Calculator_3-way'!B170="","",'True_Odds_Calculator_3-way'!B170)</f>
        <v>5.03</v>
      </c>
      <c r="C169" s="4">
        <f>IF('True_Odds_Calculator_3-way'!C170="","",'True_Odds_Calculator_3-way'!C170)</f>
        <v>1.36</v>
      </c>
      <c r="D169" s="4">
        <f t="shared" si="10"/>
        <v>3.0626371229809379E-2</v>
      </c>
      <c r="E169" s="4">
        <f t="shared" si="11"/>
        <v>11.585296510092038</v>
      </c>
      <c r="F169" s="4">
        <f t="shared" si="12"/>
        <v>5.3022728551403482</v>
      </c>
      <c r="G169" s="4">
        <f t="shared" si="13"/>
        <v>1.3791480291159899</v>
      </c>
      <c r="I169" s="4">
        <f t="shared" si="14"/>
        <v>1.0306263712298094</v>
      </c>
    </row>
    <row r="170" spans="1:9" x14ac:dyDescent="0.2">
      <c r="A170" s="4">
        <f>IF('True_Odds_Calculator_3-way'!A171="","",'True_Odds_Calculator_3-way'!A171)</f>
        <v>2.2000000000000002</v>
      </c>
      <c r="B170" s="4">
        <f>IF('True_Odds_Calculator_3-way'!B171="","",'True_Odds_Calculator_3-way'!B171)</f>
        <v>3.37</v>
      </c>
      <c r="C170" s="4">
        <f>IF('True_Odds_Calculator_3-way'!C171="","",'True_Odds_Calculator_3-way'!C171)</f>
        <v>3.59</v>
      </c>
      <c r="D170" s="4">
        <f t="shared" si="10"/>
        <v>2.9832891623390978E-2</v>
      </c>
      <c r="E170" s="4">
        <f t="shared" si="11"/>
        <v>2.2492069206210781</v>
      </c>
      <c r="F170" s="4">
        <f t="shared" si="12"/>
        <v>3.4868523787814469</v>
      </c>
      <c r="G170" s="4">
        <f t="shared" si="13"/>
        <v>3.7229079129203888</v>
      </c>
      <c r="I170" s="4">
        <f t="shared" si="14"/>
        <v>1.029832891623391</v>
      </c>
    </row>
    <row r="171" spans="1:9" x14ac:dyDescent="0.2">
      <c r="A171" s="4">
        <f>IF('True_Odds_Calculator_3-way'!A172="","",'True_Odds_Calculator_3-way'!A172)</f>
        <v>1.2629999999999999</v>
      </c>
      <c r="B171" s="4">
        <f>IF('True_Odds_Calculator_3-way'!B172="","",'True_Odds_Calculator_3-way'!B172)</f>
        <v>6.5</v>
      </c>
      <c r="C171" s="4">
        <f>IF('True_Odds_Calculator_3-way'!C172="","",'True_Odds_Calculator_3-way'!C172)</f>
        <v>13.5</v>
      </c>
      <c r="D171" s="4">
        <f t="shared" si="10"/>
        <v>1.9685865291565907E-2</v>
      </c>
      <c r="E171" s="4">
        <f t="shared" si="11"/>
        <v>1.273554903746434</v>
      </c>
      <c r="F171" s="4">
        <f t="shared" si="12"/>
        <v>6.7895945966642648</v>
      </c>
      <c r="G171" s="4">
        <f t="shared" si="13"/>
        <v>14.812155434528378</v>
      </c>
      <c r="I171" s="4">
        <f t="shared" si="14"/>
        <v>1.0196858652915659</v>
      </c>
    </row>
    <row r="172" spans="1:9" x14ac:dyDescent="0.2">
      <c r="A172" s="4">
        <f>IF('True_Odds_Calculator_3-way'!A173="","",'True_Odds_Calculator_3-way'!A173)</f>
        <v>2.2599999999999998</v>
      </c>
      <c r="B172" s="4">
        <f>IF('True_Odds_Calculator_3-way'!B173="","",'True_Odds_Calculator_3-way'!B173)</f>
        <v>3.34</v>
      </c>
      <c r="C172" s="4">
        <f>IF('True_Odds_Calculator_3-way'!C173="","",'True_Odds_Calculator_3-way'!C173)</f>
        <v>3.43</v>
      </c>
      <c r="D172" s="4">
        <f t="shared" si="10"/>
        <v>3.3424263215358296E-2</v>
      </c>
      <c r="E172" s="4">
        <f t="shared" si="11"/>
        <v>2.3183758022962095</v>
      </c>
      <c r="F172" s="4">
        <f t="shared" si="12"/>
        <v>3.4690930938313027</v>
      </c>
      <c r="G172" s="4">
        <f t="shared" si="13"/>
        <v>3.5662858797862906</v>
      </c>
      <c r="I172" s="4">
        <f t="shared" si="14"/>
        <v>1.0334242632153583</v>
      </c>
    </row>
    <row r="173" spans="1:9" x14ac:dyDescent="0.2">
      <c r="A173" s="4">
        <f>IF('True_Odds_Calculator_3-way'!A174="","",'True_Odds_Calculator_3-way'!A174)</f>
        <v>9.26</v>
      </c>
      <c r="B173" s="4">
        <f>IF('True_Odds_Calculator_3-way'!B174="","",'True_Odds_Calculator_3-way'!B174)</f>
        <v>5.69</v>
      </c>
      <c r="C173" s="4">
        <f>IF('True_Odds_Calculator_3-way'!C174="","",'True_Odds_Calculator_3-way'!C174)</f>
        <v>1.33</v>
      </c>
      <c r="D173" s="4">
        <f t="shared" si="10"/>
        <v>3.5617984368087496E-2</v>
      </c>
      <c r="E173" s="4">
        <f t="shared" si="11"/>
        <v>10.40380288078914</v>
      </c>
      <c r="F173" s="4">
        <f t="shared" si="12"/>
        <v>6.1022394966683793</v>
      </c>
      <c r="G173" s="4">
        <f t="shared" si="13"/>
        <v>1.3513384994062116</v>
      </c>
      <c r="I173" s="4">
        <f t="shared" si="14"/>
        <v>1.0356179843680875</v>
      </c>
    </row>
    <row r="174" spans="1:9" x14ac:dyDescent="0.2">
      <c r="A174" s="4">
        <f>IF('True_Odds_Calculator_3-way'!A175="","",'True_Odds_Calculator_3-way'!A175)</f>
        <v>2.25</v>
      </c>
      <c r="B174" s="4">
        <f>IF('True_Odds_Calculator_3-way'!B175="","",'True_Odds_Calculator_3-way'!B175)</f>
        <v>3.13</v>
      </c>
      <c r="C174" s="4">
        <f>IF('True_Odds_Calculator_3-way'!C175="","",'True_Odds_Calculator_3-way'!C175)</f>
        <v>3.71</v>
      </c>
      <c r="D174" s="4">
        <f t="shared" si="10"/>
        <v>3.3475041311559428E-2</v>
      </c>
      <c r="E174" s="4">
        <f t="shared" si="11"/>
        <v>2.307943887740147</v>
      </c>
      <c r="F174" s="4">
        <f t="shared" si="12"/>
        <v>3.2432733535737004</v>
      </c>
      <c r="G174" s="4">
        <f t="shared" si="13"/>
        <v>3.8702171913864074</v>
      </c>
      <c r="I174" s="4">
        <f t="shared" si="14"/>
        <v>1.0334750413115594</v>
      </c>
    </row>
    <row r="175" spans="1:9" x14ac:dyDescent="0.2">
      <c r="A175" s="4">
        <f>IF('True_Odds_Calculator_3-way'!A176="","",'True_Odds_Calculator_3-way'!A176)</f>
        <v>1.82</v>
      </c>
      <c r="B175" s="4">
        <f>IF('True_Odds_Calculator_3-way'!B176="","",'True_Odds_Calculator_3-way'!B176)</f>
        <v>3.51</v>
      </c>
      <c r="C175" s="4">
        <f>IF('True_Odds_Calculator_3-way'!C176="","",'True_Odds_Calculator_3-way'!C176)</f>
        <v>5.04</v>
      </c>
      <c r="D175" s="4">
        <f t="shared" si="10"/>
        <v>3.2763532763532721E-2</v>
      </c>
      <c r="E175" s="4">
        <f t="shared" si="11"/>
        <v>1.8569089305957929</v>
      </c>
      <c r="F175" s="4">
        <f t="shared" si="12"/>
        <v>3.6499133448873478</v>
      </c>
      <c r="G175" s="4">
        <f t="shared" si="13"/>
        <v>5.3335745296671488</v>
      </c>
      <c r="I175" s="4">
        <f t="shared" si="14"/>
        <v>1.0327635327635327</v>
      </c>
    </row>
    <row r="176" spans="1:9" x14ac:dyDescent="0.2">
      <c r="A176" s="4">
        <f>IF('True_Odds_Calculator_3-way'!A177="","",'True_Odds_Calculator_3-way'!A177)</f>
        <v>1.1499999999999999</v>
      </c>
      <c r="B176" s="4">
        <f>IF('True_Odds_Calculator_3-way'!B177="","",'True_Odds_Calculator_3-way'!B177)</f>
        <v>8.2799999999999994</v>
      </c>
      <c r="C176" s="4">
        <f>IF('True_Odds_Calculator_3-way'!C177="","",'True_Odds_Calculator_3-way'!C177)</f>
        <v>19.760000000000002</v>
      </c>
      <c r="D176" s="4">
        <f t="shared" si="10"/>
        <v>4.0945451700600488E-2</v>
      </c>
      <c r="E176" s="4">
        <f t="shared" si="11"/>
        <v>1.1683379479230538</v>
      </c>
      <c r="F176" s="4">
        <f t="shared" si="12"/>
        <v>9.3349359462008952</v>
      </c>
      <c r="G176" s="4">
        <f t="shared" si="13"/>
        <v>27.057152937025943</v>
      </c>
      <c r="I176" s="4">
        <f t="shared" si="14"/>
        <v>1.0409454517006005</v>
      </c>
    </row>
    <row r="177" spans="1:9" x14ac:dyDescent="0.2">
      <c r="A177" s="4">
        <f>IF('True_Odds_Calculator_3-way'!A178="","",'True_Odds_Calculator_3-way'!A178)</f>
        <v>2.39</v>
      </c>
      <c r="B177" s="4">
        <f>IF('True_Odds_Calculator_3-way'!B178="","",'True_Odds_Calculator_3-way'!B178)</f>
        <v>3.32</v>
      </c>
      <c r="C177" s="4">
        <f>IF('True_Odds_Calculator_3-way'!C178="","",'True_Odds_Calculator_3-way'!C178)</f>
        <v>3.19</v>
      </c>
      <c r="D177" s="4">
        <f t="shared" si="10"/>
        <v>3.3094484942564062E-2</v>
      </c>
      <c r="E177" s="4">
        <f t="shared" si="11"/>
        <v>2.4547193456981269</v>
      </c>
      <c r="F177" s="4">
        <f t="shared" si="12"/>
        <v>3.4462161620998817</v>
      </c>
      <c r="G177" s="4">
        <f t="shared" si="13"/>
        <v>3.3063520803500301</v>
      </c>
      <c r="I177" s="4">
        <f t="shared" si="14"/>
        <v>1.0330944849425641</v>
      </c>
    </row>
    <row r="178" spans="1:9" x14ac:dyDescent="0.2">
      <c r="A178" s="4">
        <f>IF('True_Odds_Calculator_3-way'!A179="","",'True_Odds_Calculator_3-way'!A179)</f>
        <v>1.6</v>
      </c>
      <c r="B178" s="4">
        <f>IF('True_Odds_Calculator_3-way'!B179="","",'True_Odds_Calculator_3-way'!B179)</f>
        <v>4.5</v>
      </c>
      <c r="C178" s="4">
        <f>IF('True_Odds_Calculator_3-way'!C179="","",'True_Odds_Calculator_3-way'!C179)</f>
        <v>5.32</v>
      </c>
      <c r="D178" s="4">
        <f t="shared" si="10"/>
        <v>3.5192147034252219E-2</v>
      </c>
      <c r="E178" s="4">
        <f t="shared" si="11"/>
        <v>1.6306050630037463</v>
      </c>
      <c r="F178" s="4">
        <f t="shared" si="12"/>
        <v>4.7507855134777568</v>
      </c>
      <c r="G178" s="4">
        <f t="shared" si="13"/>
        <v>5.6741062611100128</v>
      </c>
      <c r="I178" s="4">
        <f t="shared" si="14"/>
        <v>1.0351921470342522</v>
      </c>
    </row>
    <row r="179" spans="1:9" x14ac:dyDescent="0.2">
      <c r="A179" s="4">
        <f>IF('True_Odds_Calculator_3-way'!A180="","",'True_Odds_Calculator_3-way'!A180)</f>
        <v>3.54</v>
      </c>
      <c r="B179" s="4">
        <f>IF('True_Odds_Calculator_3-way'!B180="","",'True_Odds_Calculator_3-way'!B180)</f>
        <v>3.01</v>
      </c>
      <c r="C179" s="4">
        <f>IF('True_Odds_Calculator_3-way'!C180="","",'True_Odds_Calculator_3-way'!C180)</f>
        <v>2.39</v>
      </c>
      <c r="D179" s="4">
        <f t="shared" si="10"/>
        <v>3.312183116848133E-2</v>
      </c>
      <c r="E179" s="4">
        <f t="shared" si="11"/>
        <v>3.6839839473096183</v>
      </c>
      <c r="F179" s="4">
        <f t="shared" si="12"/>
        <v>3.1134674903801423</v>
      </c>
      <c r="G179" s="4">
        <f t="shared" si="13"/>
        <v>2.454774273162494</v>
      </c>
      <c r="I179" s="4">
        <f t="shared" si="14"/>
        <v>1.0331218311684813</v>
      </c>
    </row>
    <row r="180" spans="1:9" x14ac:dyDescent="0.2">
      <c r="A180" s="4">
        <f>IF('True_Odds_Calculator_3-way'!A181="","",'True_Odds_Calculator_3-way'!A181)</f>
        <v>2.06</v>
      </c>
      <c r="B180" s="4">
        <f>IF('True_Odds_Calculator_3-way'!B181="","",'True_Odds_Calculator_3-way'!B181)</f>
        <v>3.59</v>
      </c>
      <c r="C180" s="4">
        <f>IF('True_Odds_Calculator_3-way'!C181="","",'True_Odds_Calculator_3-way'!C181)</f>
        <v>3.74</v>
      </c>
      <c r="D180" s="4">
        <f t="shared" si="10"/>
        <v>3.1368104381694684E-2</v>
      </c>
      <c r="E180" s="4">
        <f t="shared" si="11"/>
        <v>2.1053479993857738</v>
      </c>
      <c r="F180" s="4">
        <f t="shared" si="12"/>
        <v>3.7300141565098999</v>
      </c>
      <c r="G180" s="4">
        <f t="shared" si="13"/>
        <v>3.8922069727293489</v>
      </c>
      <c r="I180" s="4">
        <f t="shared" si="14"/>
        <v>1.0313681043816947</v>
      </c>
    </row>
    <row r="181" spans="1:9" x14ac:dyDescent="0.2">
      <c r="A181" s="4">
        <f>IF('True_Odds_Calculator_3-way'!A182="","",'True_Odds_Calculator_3-way'!A182)</f>
        <v>1.45</v>
      </c>
      <c r="B181" s="4">
        <f>IF('True_Odds_Calculator_3-way'!B182="","",'True_Odds_Calculator_3-way'!B182)</f>
        <v>4.95</v>
      </c>
      <c r="C181" s="4">
        <f>IF('True_Odds_Calculator_3-way'!C182="","",'True_Odds_Calculator_3-way'!C182)</f>
        <v>6.99</v>
      </c>
      <c r="D181" s="4">
        <f t="shared" si="10"/>
        <v>3.473689088606946E-2</v>
      </c>
      <c r="E181" s="4">
        <f t="shared" si="11"/>
        <v>1.4747604871607007</v>
      </c>
      <c r="F181" s="4">
        <f t="shared" si="12"/>
        <v>5.2509635436427047</v>
      </c>
      <c r="G181" s="4">
        <f t="shared" si="13"/>
        <v>7.605571830836455</v>
      </c>
      <c r="I181" s="4">
        <f t="shared" si="14"/>
        <v>1.0347368908860695</v>
      </c>
    </row>
    <row r="182" spans="1:9" x14ac:dyDescent="0.2">
      <c r="A182" s="4">
        <f>IF('True_Odds_Calculator_3-way'!A183="","",'True_Odds_Calculator_3-way'!A183)</f>
        <v>2.4</v>
      </c>
      <c r="B182" s="4">
        <f>IF('True_Odds_Calculator_3-way'!B183="","",'True_Odds_Calculator_3-way'!B183)</f>
        <v>3.52</v>
      </c>
      <c r="C182" s="4">
        <f>IF('True_Odds_Calculator_3-way'!C183="","",'True_Odds_Calculator_3-way'!C183)</f>
        <v>3.01</v>
      </c>
      <c r="D182" s="4">
        <f t="shared" si="10"/>
        <v>3.2983489378838327E-2</v>
      </c>
      <c r="E182" s="4">
        <f t="shared" si="11"/>
        <v>2.4650446183912562</v>
      </c>
      <c r="F182" s="4">
        <f t="shared" si="12"/>
        <v>3.6617104939788652</v>
      </c>
      <c r="G182" s="4">
        <f t="shared" si="13"/>
        <v>3.1130205408793534</v>
      </c>
      <c r="I182" s="4">
        <f t="shared" si="14"/>
        <v>1.0329834893788383</v>
      </c>
    </row>
    <row r="183" spans="1:9" x14ac:dyDescent="0.2">
      <c r="A183" s="4">
        <f>IF('True_Odds_Calculator_3-way'!A184="","",'True_Odds_Calculator_3-way'!A184)</f>
        <v>1.53</v>
      </c>
      <c r="B183" s="4">
        <f>IF('True_Odds_Calculator_3-way'!B184="","",'True_Odds_Calculator_3-way'!B184)</f>
        <v>4.34</v>
      </c>
      <c r="C183" s="4">
        <f>IF('True_Odds_Calculator_3-way'!C184="","",'True_Odds_Calculator_3-way'!C184)</f>
        <v>6.63</v>
      </c>
      <c r="D183" s="4">
        <f t="shared" si="10"/>
        <v>3.4839080379877263E-2</v>
      </c>
      <c r="E183" s="4">
        <f t="shared" si="11"/>
        <v>1.557676691973539</v>
      </c>
      <c r="F183" s="4">
        <f t="shared" si="12"/>
        <v>4.5703479896792585</v>
      </c>
      <c r="G183" s="4">
        <f t="shared" si="13"/>
        <v>7.1830547588800799</v>
      </c>
      <c r="I183" s="4">
        <f t="shared" si="14"/>
        <v>1.0348390803798773</v>
      </c>
    </row>
    <row r="184" spans="1:9" x14ac:dyDescent="0.2">
      <c r="A184" s="4">
        <f>IF('True_Odds_Calculator_3-way'!A185="","",'True_Odds_Calculator_3-way'!A185)</f>
        <v>2.4300000000000002</v>
      </c>
      <c r="B184" s="4">
        <f>IF('True_Odds_Calculator_3-way'!B185="","",'True_Odds_Calculator_3-way'!B185)</f>
        <v>3.04</v>
      </c>
      <c r="C184" s="4">
        <f>IF('True_Odds_Calculator_3-way'!C185="","",'True_Odds_Calculator_3-way'!C185)</f>
        <v>3.46</v>
      </c>
      <c r="D184" s="4">
        <f t="shared" si="10"/>
        <v>2.948734320637092E-2</v>
      </c>
      <c r="E184" s="4">
        <f t="shared" si="11"/>
        <v>2.4894601278015185</v>
      </c>
      <c r="F184" s="4">
        <f t="shared" si="12"/>
        <v>3.1336345928386895</v>
      </c>
      <c r="G184" s="4">
        <f t="shared" si="13"/>
        <v>3.5818129297242991</v>
      </c>
      <c r="I184" s="4">
        <f t="shared" si="14"/>
        <v>1.0294873432063709</v>
      </c>
    </row>
    <row r="185" spans="1:9" x14ac:dyDescent="0.2">
      <c r="A185" s="4">
        <f>IF('True_Odds_Calculator_3-way'!A186="","",'True_Odds_Calculator_3-way'!A186)</f>
        <v>3.01</v>
      </c>
      <c r="B185" s="4">
        <f>IF('True_Odds_Calculator_3-way'!B186="","",'True_Odds_Calculator_3-way'!B186)</f>
        <v>3.23</v>
      </c>
      <c r="C185" s="4">
        <f>IF('True_Odds_Calculator_3-way'!C186="","",'True_Odds_Calculator_3-way'!C186)</f>
        <v>2.59</v>
      </c>
      <c r="D185" s="4">
        <f t="shared" si="10"/>
        <v>2.7923822941462895E-2</v>
      </c>
      <c r="E185" s="4">
        <f t="shared" si="11"/>
        <v>3.0967616692937519</v>
      </c>
      <c r="F185" s="4">
        <f t="shared" si="12"/>
        <v>3.3301188557484283</v>
      </c>
      <c r="G185" s="4">
        <f t="shared" si="13"/>
        <v>2.6539810257655025</v>
      </c>
      <c r="I185" s="4">
        <f t="shared" si="14"/>
        <v>1.0279238229414629</v>
      </c>
    </row>
    <row r="186" spans="1:9" x14ac:dyDescent="0.2">
      <c r="A186" s="4">
        <f>IF('True_Odds_Calculator_3-way'!A187="","",'True_Odds_Calculator_3-way'!A187)</f>
        <v>3.69</v>
      </c>
      <c r="B186" s="4">
        <f>IF('True_Odds_Calculator_3-way'!B187="","",'True_Odds_Calculator_3-way'!B187)</f>
        <v>3.53</v>
      </c>
      <c r="C186" s="4">
        <f>IF('True_Odds_Calculator_3-way'!C187="","",'True_Odds_Calculator_3-way'!C187)</f>
        <v>2.06</v>
      </c>
      <c r="D186" s="4">
        <f t="shared" si="10"/>
        <v>3.972572221115378E-2</v>
      </c>
      <c r="E186" s="4">
        <f t="shared" si="11"/>
        <v>3.8795658215772746</v>
      </c>
      <c r="F186" s="4">
        <f t="shared" si="12"/>
        <v>3.7030973341818538</v>
      </c>
      <c r="G186" s="4">
        <f t="shared" si="13"/>
        <v>2.1177692056713266</v>
      </c>
      <c r="I186" s="4">
        <f t="shared" si="14"/>
        <v>1.0397257222111538</v>
      </c>
    </row>
    <row r="187" spans="1:9" x14ac:dyDescent="0.2">
      <c r="A187" s="4">
        <f>IF('True_Odds_Calculator_3-way'!A188="","",'True_Odds_Calculator_3-way'!A188)</f>
        <v>3.85</v>
      </c>
      <c r="B187" s="4">
        <f>IF('True_Odds_Calculator_3-way'!B188="","",'True_Odds_Calculator_3-way'!B188)</f>
        <v>3.52</v>
      </c>
      <c r="C187" s="4">
        <f>IF('True_Odds_Calculator_3-way'!C188="","",'True_Odds_Calculator_3-way'!C188)</f>
        <v>2.04</v>
      </c>
      <c r="D187" s="4">
        <f t="shared" si="10"/>
        <v>3.402724726254136E-2</v>
      </c>
      <c r="E187" s="4">
        <f t="shared" si="11"/>
        <v>4.0257998376831408</v>
      </c>
      <c r="F187" s="4">
        <f t="shared" si="12"/>
        <v>3.666381389558858</v>
      </c>
      <c r="G187" s="4">
        <f t="shared" si="13"/>
        <v>2.0883206665041767</v>
      </c>
      <c r="I187" s="4">
        <f t="shared" si="14"/>
        <v>1.0340272472625414</v>
      </c>
    </row>
    <row r="188" spans="1:9" x14ac:dyDescent="0.2">
      <c r="A188" s="4">
        <f>IF('True_Odds_Calculator_3-way'!A189="","",'True_Odds_Calculator_3-way'!A189)</f>
        <v>2.21</v>
      </c>
      <c r="B188" s="4">
        <f>IF('True_Odds_Calculator_3-way'!B189="","",'True_Odds_Calculator_3-way'!B189)</f>
        <v>3.58</v>
      </c>
      <c r="C188" s="4">
        <f>IF('True_Odds_Calculator_3-way'!C189="","",'True_Odds_Calculator_3-way'!C189)</f>
        <v>3.44</v>
      </c>
      <c r="D188" s="4">
        <f t="shared" si="10"/>
        <v>2.2515971139957625E-2</v>
      </c>
      <c r="E188" s="4">
        <f t="shared" si="11"/>
        <v>2.2472750236205354</v>
      </c>
      <c r="F188" s="4">
        <f t="shared" si="12"/>
        <v>3.6788471610305882</v>
      </c>
      <c r="G188" s="4">
        <f t="shared" si="13"/>
        <v>3.5311688239795958</v>
      </c>
      <c r="I188" s="4">
        <f t="shared" si="14"/>
        <v>1.0225159711399576</v>
      </c>
    </row>
    <row r="189" spans="1:9" x14ac:dyDescent="0.2">
      <c r="A189" s="4">
        <f>IF('True_Odds_Calculator_3-way'!A190="","",'True_Odds_Calculator_3-way'!A190)</f>
        <v>8.86</v>
      </c>
      <c r="B189" s="4">
        <f>IF('True_Odds_Calculator_3-way'!B190="","",'True_Odds_Calculator_3-way'!B190)</f>
        <v>4.82</v>
      </c>
      <c r="C189" s="4">
        <f>IF('True_Odds_Calculator_3-way'!C190="","",'True_Odds_Calculator_3-way'!C190)</f>
        <v>1.36</v>
      </c>
      <c r="D189" s="4">
        <f t="shared" si="10"/>
        <v>5.562981447086468E-2</v>
      </c>
      <c r="E189" s="4">
        <f t="shared" si="11"/>
        <v>10.601806716921391</v>
      </c>
      <c r="F189" s="4">
        <f t="shared" si="12"/>
        <v>5.2930886905447583</v>
      </c>
      <c r="G189" s="4">
        <f t="shared" si="13"/>
        <v>1.3951849591277303</v>
      </c>
      <c r="I189" s="4">
        <f t="shared" si="14"/>
        <v>1.0556298144708647</v>
      </c>
    </row>
    <row r="190" spans="1:9" x14ac:dyDescent="0.2">
      <c r="A190" s="4">
        <f>IF('True_Odds_Calculator_3-way'!A191="","",'True_Odds_Calculator_3-way'!A191)</f>
        <v>1.46</v>
      </c>
      <c r="B190" s="4">
        <f>IF('True_Odds_Calculator_3-way'!B191="","",'True_Odds_Calculator_3-way'!B191)</f>
        <v>4.42</v>
      </c>
      <c r="C190" s="4">
        <f>IF('True_Odds_Calculator_3-way'!C191="","",'True_Odds_Calculator_3-way'!C191)</f>
        <v>7.87</v>
      </c>
      <c r="D190" s="4">
        <f t="shared" si="10"/>
        <v>3.8240653790273083E-2</v>
      </c>
      <c r="E190" s="4">
        <f t="shared" si="11"/>
        <v>1.4876865178035474</v>
      </c>
      <c r="F190" s="4">
        <f t="shared" si="12"/>
        <v>4.6838964889971511</v>
      </c>
      <c r="G190" s="4">
        <f t="shared" si="13"/>
        <v>8.74753506304355</v>
      </c>
      <c r="I190" s="4">
        <f t="shared" si="14"/>
        <v>1.0382406537902731</v>
      </c>
    </row>
    <row r="191" spans="1:9" x14ac:dyDescent="0.2">
      <c r="A191" s="4">
        <f>IF('True_Odds_Calculator_3-way'!A192="","",'True_Odds_Calculator_3-way'!A192)</f>
        <v>2.79</v>
      </c>
      <c r="B191" s="4">
        <f>IF('True_Odds_Calculator_3-way'!B192="","",'True_Odds_Calculator_3-way'!B192)</f>
        <v>2.85</v>
      </c>
      <c r="C191" s="4">
        <f>IF('True_Odds_Calculator_3-way'!C192="","",'True_Odds_Calculator_3-way'!C192)</f>
        <v>3.09</v>
      </c>
      <c r="D191" s="4">
        <f t="shared" si="10"/>
        <v>3.2924727519812347E-2</v>
      </c>
      <c r="E191" s="4">
        <f t="shared" si="11"/>
        <v>2.8781282780699433</v>
      </c>
      <c r="F191" s="4">
        <f t="shared" si="12"/>
        <v>2.9420220093648473</v>
      </c>
      <c r="G191" s="4">
        <f t="shared" si="13"/>
        <v>3.1984679461769931</v>
      </c>
      <c r="I191" s="4">
        <f t="shared" si="14"/>
        <v>1.0329247275198123</v>
      </c>
    </row>
    <row r="192" spans="1:9" x14ac:dyDescent="0.2">
      <c r="A192" s="4">
        <f>IF('True_Odds_Calculator_3-way'!A193="","",'True_Odds_Calculator_3-way'!A193)</f>
        <v>1.89</v>
      </c>
      <c r="B192" s="4">
        <f>IF('True_Odds_Calculator_3-way'!B193="","",'True_Odds_Calculator_3-way'!B193)</f>
        <v>3.82</v>
      </c>
      <c r="C192" s="4">
        <f>IF('True_Odds_Calculator_3-way'!C193="","",'True_Odds_Calculator_3-way'!C193)</f>
        <v>4.2699999999999996</v>
      </c>
      <c r="D192" s="4">
        <f t="shared" si="10"/>
        <v>2.5072671283297154E-2</v>
      </c>
      <c r="E192" s="4">
        <f t="shared" si="11"/>
        <v>1.9203331657989084</v>
      </c>
      <c r="F192" s="4">
        <f t="shared" si="12"/>
        <v>3.9459787986541146</v>
      </c>
      <c r="G192" s="4">
        <f t="shared" si="13"/>
        <v>4.4280217898248466</v>
      </c>
      <c r="I192" s="4">
        <f t="shared" si="14"/>
        <v>1.0250726712832972</v>
      </c>
    </row>
    <row r="193" spans="1:9" x14ac:dyDescent="0.2">
      <c r="A193" s="4">
        <f>IF('True_Odds_Calculator_3-way'!A194="","",'True_Odds_Calculator_3-way'!A194)</f>
        <v>2.37</v>
      </c>
      <c r="B193" s="4">
        <f>IF('True_Odds_Calculator_3-way'!B194="","",'True_Odds_Calculator_3-way'!B194)</f>
        <v>2.98</v>
      </c>
      <c r="C193" s="4">
        <f>IF('True_Odds_Calculator_3-way'!C194="","",'True_Odds_Calculator_3-way'!C194)</f>
        <v>3.64</v>
      </c>
      <c r="D193" s="4">
        <f t="shared" si="10"/>
        <v>3.2236672793974464E-2</v>
      </c>
      <c r="E193" s="4">
        <f t="shared" si="11"/>
        <v>2.4319339937257003</v>
      </c>
      <c r="F193" s="4">
        <f t="shared" si="12"/>
        <v>3.0785816063954865</v>
      </c>
      <c r="G193" s="4">
        <f t="shared" si="13"/>
        <v>3.7881698294184836</v>
      </c>
      <c r="I193" s="4">
        <f t="shared" si="14"/>
        <v>1.0322366727939745</v>
      </c>
    </row>
    <row r="194" spans="1:9" x14ac:dyDescent="0.2">
      <c r="A194" s="4">
        <f>IF('True_Odds_Calculator_3-way'!A195="","",'True_Odds_Calculator_3-way'!A195)</f>
        <v>3.12</v>
      </c>
      <c r="B194" s="4">
        <f>IF('True_Odds_Calculator_3-way'!B195="","",'True_Odds_Calculator_3-way'!B195)</f>
        <v>3.72</v>
      </c>
      <c r="C194" s="4">
        <f>IF('True_Odds_Calculator_3-way'!C195="","",'True_Odds_Calculator_3-way'!C195)</f>
        <v>2.25</v>
      </c>
      <c r="D194" s="4">
        <f t="shared" si="10"/>
        <v>3.3774469258340156E-2</v>
      </c>
      <c r="E194" s="4">
        <f t="shared" si="11"/>
        <v>3.2335809806835063</v>
      </c>
      <c r="F194" s="4">
        <f t="shared" si="12"/>
        <v>3.882604817127564</v>
      </c>
      <c r="G194" s="4">
        <f t="shared" si="13"/>
        <v>2.3084756550334147</v>
      </c>
      <c r="I194" s="4">
        <f t="shared" si="14"/>
        <v>1.0337744692583402</v>
      </c>
    </row>
    <row r="195" spans="1:9" x14ac:dyDescent="0.2">
      <c r="A195" s="4">
        <f>IF('True_Odds_Calculator_3-way'!A196="","",'True_Odds_Calculator_3-way'!A196)</f>
        <v>4.53</v>
      </c>
      <c r="B195" s="4">
        <f>IF('True_Odds_Calculator_3-way'!B196="","",'True_Odds_Calculator_3-way'!B196)</f>
        <v>3.86</v>
      </c>
      <c r="C195" s="4">
        <f>IF('True_Odds_Calculator_3-way'!C196="","",'True_Odds_Calculator_3-way'!C196)</f>
        <v>1.83</v>
      </c>
      <c r="D195" s="4">
        <f t="shared" ref="D195:D258" si="15">IF(A195="","",((1/A195)+(1/B195)+(1/C195))-1)</f>
        <v>2.6265996821027038E-2</v>
      </c>
      <c r="E195" s="4">
        <f t="shared" ref="E195:E258" si="16">IF(A195="","",(3*A195)/(3-($D195*A195)))</f>
        <v>4.7170874978883006</v>
      </c>
      <c r="F195" s="4">
        <f t="shared" ref="F195:F258" si="17">IF(B195="","",(3*B195)/(3-($D195*B195)))</f>
        <v>3.9950138194283014</v>
      </c>
      <c r="G195" s="4">
        <f t="shared" ref="G195:G258" si="18">IF(C195="","",(3*C195)/(3-($D195*C195)))</f>
        <v>1.8597981661592555</v>
      </c>
      <c r="I195" s="4">
        <f t="shared" ref="I195:I258" si="19">IF(A195="","",D195+1)</f>
        <v>1.026265996821027</v>
      </c>
    </row>
    <row r="196" spans="1:9" x14ac:dyDescent="0.2">
      <c r="A196" s="4">
        <f>IF('True_Odds_Calculator_3-way'!A197="","",'True_Odds_Calculator_3-way'!A197)</f>
        <v>2.67</v>
      </c>
      <c r="B196" s="4">
        <f>IF('True_Odds_Calculator_3-way'!B197="","",'True_Odds_Calculator_3-way'!B197)</f>
        <v>3.4</v>
      </c>
      <c r="C196" s="4">
        <f>IF('True_Odds_Calculator_3-way'!C197="","",'True_Odds_Calculator_3-way'!C197)</f>
        <v>2.79</v>
      </c>
      <c r="D196" s="4">
        <f t="shared" si="15"/>
        <v>2.7072421332916541E-2</v>
      </c>
      <c r="E196" s="4">
        <f t="shared" si="16"/>
        <v>2.7359205136625246</v>
      </c>
      <c r="F196" s="4">
        <f t="shared" si="17"/>
        <v>3.5076211025462767</v>
      </c>
      <c r="G196" s="4">
        <f t="shared" si="18"/>
        <v>2.8620590681444256</v>
      </c>
      <c r="I196" s="4">
        <f t="shared" si="19"/>
        <v>1.0270724213329165</v>
      </c>
    </row>
    <row r="197" spans="1:9" x14ac:dyDescent="0.2">
      <c r="A197" s="4">
        <f>IF('True_Odds_Calculator_3-way'!A198="","",'True_Odds_Calculator_3-way'!A198)</f>
        <v>2.8</v>
      </c>
      <c r="B197" s="4">
        <f>IF('True_Odds_Calculator_3-way'!B198="","",'True_Odds_Calculator_3-way'!B198)</f>
        <v>3.39</v>
      </c>
      <c r="C197" s="4">
        <f>IF('True_Odds_Calculator_3-way'!C198="","",'True_Odds_Calculator_3-way'!C198)</f>
        <v>2.67</v>
      </c>
      <c r="D197" s="4">
        <f t="shared" si="15"/>
        <v>2.665994308631281E-2</v>
      </c>
      <c r="E197" s="4">
        <f t="shared" si="16"/>
        <v>2.8714491597628844</v>
      </c>
      <c r="F197" s="4">
        <f t="shared" si="17"/>
        <v>3.4952984368578282</v>
      </c>
      <c r="G197" s="4">
        <f t="shared" si="18"/>
        <v>2.7348917315399737</v>
      </c>
      <c r="I197" s="4">
        <f t="shared" si="19"/>
        <v>1.0266599430863128</v>
      </c>
    </row>
    <row r="198" spans="1:9" x14ac:dyDescent="0.2">
      <c r="A198" s="4">
        <f>IF('True_Odds_Calculator_3-way'!A199="","",'True_Odds_Calculator_3-way'!A199)</f>
        <v>2.72</v>
      </c>
      <c r="B198" s="4">
        <f>IF('True_Odds_Calculator_3-way'!B199="","",'True_Odds_Calculator_3-way'!B199)</f>
        <v>3.01</v>
      </c>
      <c r="C198" s="4">
        <f>IF('True_Odds_Calculator_3-way'!C199="","",'True_Odds_Calculator_3-way'!C199)</f>
        <v>3.05</v>
      </c>
      <c r="D198" s="4">
        <f t="shared" si="15"/>
        <v>2.7741824903808165E-2</v>
      </c>
      <c r="E198" s="4">
        <f t="shared" si="16"/>
        <v>2.7901802541346412</v>
      </c>
      <c r="F198" s="4">
        <f t="shared" si="17"/>
        <v>3.0961799955859117</v>
      </c>
      <c r="G198" s="4">
        <f t="shared" si="18"/>
        <v>3.1385193930501907</v>
      </c>
      <c r="I198" s="4">
        <f t="shared" si="19"/>
        <v>1.0277418249038082</v>
      </c>
    </row>
    <row r="199" spans="1:9" x14ac:dyDescent="0.2">
      <c r="A199" s="4">
        <f>IF('True_Odds_Calculator_3-way'!A200="","",'True_Odds_Calculator_3-way'!A200)</f>
        <v>1.85</v>
      </c>
      <c r="B199" s="4">
        <f>IF('True_Odds_Calculator_3-way'!B200="","",'True_Odds_Calculator_3-way'!B200)</f>
        <v>3.54</v>
      </c>
      <c r="C199" s="4">
        <f>IF('True_Odds_Calculator_3-way'!C200="","",'True_Odds_Calculator_3-way'!C200)</f>
        <v>4.97</v>
      </c>
      <c r="D199" s="4">
        <f t="shared" si="15"/>
        <v>2.4233659707519672E-2</v>
      </c>
      <c r="E199" s="4">
        <f t="shared" si="16"/>
        <v>1.8780659874293721</v>
      </c>
      <c r="F199" s="4">
        <f t="shared" si="17"/>
        <v>3.6442087679181685</v>
      </c>
      <c r="G199" s="4">
        <f t="shared" si="18"/>
        <v>5.1778767148348477</v>
      </c>
      <c r="I199" s="4">
        <f t="shared" si="19"/>
        <v>1.0242336597075197</v>
      </c>
    </row>
    <row r="200" spans="1:9" x14ac:dyDescent="0.2">
      <c r="A200" s="4">
        <f>IF('True_Odds_Calculator_3-way'!A201="","",'True_Odds_Calculator_3-way'!A201)</f>
        <v>3.08</v>
      </c>
      <c r="B200" s="4">
        <f>IF('True_Odds_Calculator_3-way'!B201="","",'True_Odds_Calculator_3-way'!B201)</f>
        <v>3</v>
      </c>
      <c r="C200" s="4">
        <f>IF('True_Odds_Calculator_3-way'!C201="","",'True_Odds_Calculator_3-way'!C201)</f>
        <v>2.71</v>
      </c>
      <c r="D200" s="4">
        <f t="shared" si="15"/>
        <v>2.7012348045558188E-2</v>
      </c>
      <c r="E200" s="4">
        <f t="shared" si="16"/>
        <v>3.1678530463531471</v>
      </c>
      <c r="F200" s="4">
        <f t="shared" si="17"/>
        <v>3.083286816614677</v>
      </c>
      <c r="G200" s="4">
        <f t="shared" si="18"/>
        <v>2.7777810646511552</v>
      </c>
      <c r="I200" s="4">
        <f t="shared" si="19"/>
        <v>1.0270123480455582</v>
      </c>
    </row>
    <row r="201" spans="1:9" x14ac:dyDescent="0.2">
      <c r="A201" s="4">
        <f>IF('True_Odds_Calculator_3-way'!A202="","",'True_Odds_Calculator_3-way'!A202)</f>
        <v>2.2599999999999998</v>
      </c>
      <c r="B201" s="4">
        <f>IF('True_Odds_Calculator_3-way'!B202="","",'True_Odds_Calculator_3-way'!B202)</f>
        <v>3.26</v>
      </c>
      <c r="C201" s="4">
        <f>IF('True_Odds_Calculator_3-way'!C202="","",'True_Odds_Calculator_3-way'!C202)</f>
        <v>3.58</v>
      </c>
      <c r="D201" s="4">
        <f t="shared" si="15"/>
        <v>2.8555951302410953E-2</v>
      </c>
      <c r="E201" s="4">
        <f t="shared" si="16"/>
        <v>2.3096863184928265</v>
      </c>
      <c r="F201" s="4">
        <f t="shared" si="17"/>
        <v>3.3644000257151516</v>
      </c>
      <c r="G201" s="4">
        <f t="shared" si="18"/>
        <v>3.7062986823926702</v>
      </c>
      <c r="I201" s="4">
        <f t="shared" si="19"/>
        <v>1.028555951302411</v>
      </c>
    </row>
    <row r="202" spans="1:9" x14ac:dyDescent="0.2">
      <c r="A202" s="4">
        <f>IF('True_Odds_Calculator_3-way'!A203="","",'True_Odds_Calculator_3-way'!A203)</f>
        <v>2.57</v>
      </c>
      <c r="B202" s="4">
        <f>IF('True_Odds_Calculator_3-way'!B203="","",'True_Odds_Calculator_3-way'!B203)</f>
        <v>3.5</v>
      </c>
      <c r="C202" s="4">
        <f>IF('True_Odds_Calculator_3-way'!C203="","",'True_Odds_Calculator_3-way'!C203)</f>
        <v>2.83</v>
      </c>
      <c r="D202" s="4">
        <f t="shared" si="15"/>
        <v>2.817623453940854E-2</v>
      </c>
      <c r="E202" s="4">
        <f t="shared" si="16"/>
        <v>2.6335681216646116</v>
      </c>
      <c r="F202" s="4">
        <f t="shared" si="17"/>
        <v>3.6189635604123773</v>
      </c>
      <c r="G202" s="4">
        <f t="shared" si="18"/>
        <v>2.907274128922348</v>
      </c>
      <c r="I202" s="4">
        <f t="shared" si="19"/>
        <v>1.0281762345394085</v>
      </c>
    </row>
    <row r="203" spans="1:9" x14ac:dyDescent="0.2">
      <c r="A203" s="4">
        <f>IF('True_Odds_Calculator_3-way'!A204="","",'True_Odds_Calculator_3-way'!A204)</f>
        <v>2.08</v>
      </c>
      <c r="B203" s="4">
        <f>IF('True_Odds_Calculator_3-way'!B204="","",'True_Odds_Calculator_3-way'!B204)</f>
        <v>3.4</v>
      </c>
      <c r="C203" s="4">
        <f>IF('True_Odds_Calculator_3-way'!C204="","",'True_Odds_Calculator_3-way'!C204)</f>
        <v>3.94</v>
      </c>
      <c r="D203" s="4">
        <f t="shared" si="15"/>
        <v>2.8693984427039076E-2</v>
      </c>
      <c r="E203" s="4">
        <f t="shared" si="16"/>
        <v>2.1222205071127398</v>
      </c>
      <c r="F203" s="4">
        <f t="shared" si="17"/>
        <v>3.5142839845825793</v>
      </c>
      <c r="G203" s="4">
        <f t="shared" si="18"/>
        <v>4.094292453939171</v>
      </c>
      <c r="I203" s="4">
        <f t="shared" si="19"/>
        <v>1.0286939844270391</v>
      </c>
    </row>
    <row r="204" spans="1:9" x14ac:dyDescent="0.2">
      <c r="A204" s="4">
        <f>IF('True_Odds_Calculator_3-way'!A205="","",'True_Odds_Calculator_3-way'!A205)</f>
        <v>4.51</v>
      </c>
      <c r="B204" s="4">
        <f>IF('True_Odds_Calculator_3-way'!B205="","",'True_Odds_Calculator_3-way'!B205)</f>
        <v>4.0199999999999996</v>
      </c>
      <c r="C204" s="4">
        <f>IF('True_Odds_Calculator_3-way'!C205="","",'True_Odds_Calculator_3-way'!C205)</f>
        <v>1.77</v>
      </c>
      <c r="D204" s="4">
        <f t="shared" si="15"/>
        <v>3.545746034007502E-2</v>
      </c>
      <c r="E204" s="4">
        <f t="shared" si="16"/>
        <v>4.7639388146110271</v>
      </c>
      <c r="F204" s="4">
        <f t="shared" si="17"/>
        <v>4.220530030047013</v>
      </c>
      <c r="G204" s="4">
        <f t="shared" si="18"/>
        <v>1.8078194040443432</v>
      </c>
      <c r="I204" s="4">
        <f t="shared" si="19"/>
        <v>1.035457460340075</v>
      </c>
    </row>
    <row r="205" spans="1:9" x14ac:dyDescent="0.2">
      <c r="A205" s="4">
        <f>IF('True_Odds_Calculator_3-way'!A206="","",'True_Odds_Calculator_3-way'!A206)</f>
        <v>3.47</v>
      </c>
      <c r="B205" s="4">
        <f>IF('True_Odds_Calculator_3-way'!B206="","",'True_Odds_Calculator_3-way'!B206)</f>
        <v>3.37</v>
      </c>
      <c r="C205" s="4">
        <f>IF('True_Odds_Calculator_3-way'!C206="","",'True_Odds_Calculator_3-way'!C206)</f>
        <v>2.29</v>
      </c>
      <c r="D205" s="4">
        <f t="shared" si="15"/>
        <v>2.1601565792279676E-2</v>
      </c>
      <c r="E205" s="4">
        <f t="shared" si="16"/>
        <v>3.5589225669770799</v>
      </c>
      <c r="F205" s="4">
        <f t="shared" si="17"/>
        <v>3.4538093038774726</v>
      </c>
      <c r="G205" s="4">
        <f t="shared" si="18"/>
        <v>2.328393332207062</v>
      </c>
      <c r="I205" s="4">
        <f t="shared" si="19"/>
        <v>1.0216015657922797</v>
      </c>
    </row>
    <row r="206" spans="1:9" x14ac:dyDescent="0.2">
      <c r="A206" s="4">
        <f>IF('True_Odds_Calculator_3-way'!A207="","",'True_Odds_Calculator_3-way'!A207)</f>
        <v>2.1800000000000002</v>
      </c>
      <c r="B206" s="4">
        <f>IF('True_Odds_Calculator_3-way'!B207="","",'True_Odds_Calculator_3-way'!B207)</f>
        <v>3.19</v>
      </c>
      <c r="C206" s="4">
        <f>IF('True_Odds_Calculator_3-way'!C207="","",'True_Odds_Calculator_3-way'!C207)</f>
        <v>3.89</v>
      </c>
      <c r="D206" s="4">
        <f t="shared" si="15"/>
        <v>2.9264628895086631E-2</v>
      </c>
      <c r="E206" s="4">
        <f t="shared" si="16"/>
        <v>2.2273663493967093</v>
      </c>
      <c r="F206" s="4">
        <f t="shared" si="17"/>
        <v>3.2924547905471635</v>
      </c>
      <c r="G206" s="4">
        <f t="shared" si="18"/>
        <v>4.0434340437900813</v>
      </c>
      <c r="I206" s="4">
        <f t="shared" si="19"/>
        <v>1.0292646288950866</v>
      </c>
    </row>
    <row r="207" spans="1:9" x14ac:dyDescent="0.2">
      <c r="A207" s="4">
        <f>IF('True_Odds_Calculator_3-way'!A208="","",'True_Odds_Calculator_3-way'!A208)</f>
        <v>3.96</v>
      </c>
      <c r="B207" s="4">
        <f>IF('True_Odds_Calculator_3-way'!B208="","",'True_Odds_Calculator_3-way'!B208)</f>
        <v>3.17</v>
      </c>
      <c r="C207" s="4">
        <f>IF('True_Odds_Calculator_3-way'!C208="","",'True_Odds_Calculator_3-way'!C208)</f>
        <v>2.17</v>
      </c>
      <c r="D207" s="4">
        <f t="shared" si="15"/>
        <v>2.8812158862021597E-2</v>
      </c>
      <c r="E207" s="4">
        <f t="shared" si="16"/>
        <v>4.1165612625204995</v>
      </c>
      <c r="F207" s="4">
        <f t="shared" si="17"/>
        <v>3.2695406682300892</v>
      </c>
      <c r="G207" s="4">
        <f t="shared" si="18"/>
        <v>2.2161871008514664</v>
      </c>
      <c r="I207" s="4">
        <f t="shared" si="19"/>
        <v>1.0288121588620216</v>
      </c>
    </row>
    <row r="208" spans="1:9" x14ac:dyDescent="0.2">
      <c r="A208" s="4">
        <f>IF('True_Odds_Calculator_3-way'!A209="","",'True_Odds_Calculator_3-way'!A209)</f>
        <v>3.14</v>
      </c>
      <c r="B208" s="4">
        <f>IF('True_Odds_Calculator_3-way'!B209="","",'True_Odds_Calculator_3-way'!B209)</f>
        <v>3.31</v>
      </c>
      <c r="C208" s="4">
        <f>IF('True_Odds_Calculator_3-way'!C209="","",'True_Odds_Calculator_3-way'!C209)</f>
        <v>2.42</v>
      </c>
      <c r="D208" s="4">
        <f t="shared" si="15"/>
        <v>3.3809281700863281E-2</v>
      </c>
      <c r="E208" s="4">
        <f t="shared" si="16"/>
        <v>3.2551916227916311</v>
      </c>
      <c r="F208" s="4">
        <f t="shared" si="17"/>
        <v>3.4382569820835003</v>
      </c>
      <c r="G208" s="4">
        <f t="shared" si="18"/>
        <v>2.4878507059123449</v>
      </c>
      <c r="I208" s="4">
        <f t="shared" si="19"/>
        <v>1.0338092817008633</v>
      </c>
    </row>
    <row r="209" spans="1:9" x14ac:dyDescent="0.2">
      <c r="A209" s="4">
        <f>IF('True_Odds_Calculator_3-way'!A210="","",'True_Odds_Calculator_3-way'!A210)</f>
        <v>2.58</v>
      </c>
      <c r="B209" s="4">
        <f>IF('True_Odds_Calculator_3-way'!B210="","",'True_Odds_Calculator_3-way'!B210)</f>
        <v>2.97</v>
      </c>
      <c r="C209" s="4">
        <f>IF('True_Odds_Calculator_3-way'!C210="","",'True_Odds_Calculator_3-way'!C210)</f>
        <v>3.25</v>
      </c>
      <c r="D209" s="4">
        <f t="shared" si="15"/>
        <v>3.1989543617450433E-2</v>
      </c>
      <c r="E209" s="4">
        <f t="shared" si="16"/>
        <v>2.6529863267621536</v>
      </c>
      <c r="F209" s="4">
        <f t="shared" si="17"/>
        <v>3.0671350891993909</v>
      </c>
      <c r="G209" s="4">
        <f t="shared" si="18"/>
        <v>3.3666732008030222</v>
      </c>
      <c r="I209" s="4">
        <f t="shared" si="19"/>
        <v>1.0319895436174504</v>
      </c>
    </row>
    <row r="210" spans="1:9" x14ac:dyDescent="0.2">
      <c r="A210" s="4">
        <f>IF('True_Odds_Calculator_3-way'!A211="","",'True_Odds_Calculator_3-way'!A211)</f>
        <v>1.32</v>
      </c>
      <c r="B210" s="4">
        <f>IF('True_Odds_Calculator_3-way'!B211="","",'True_Odds_Calculator_3-way'!B211)</f>
        <v>5.63</v>
      </c>
      <c r="C210" s="4">
        <f>IF('True_Odds_Calculator_3-way'!C211="","",'True_Odds_Calculator_3-way'!C211)</f>
        <v>9.7200000000000006</v>
      </c>
      <c r="D210" s="4">
        <f t="shared" si="15"/>
        <v>3.8076309440035594E-2</v>
      </c>
      <c r="E210" s="4">
        <f t="shared" si="16"/>
        <v>1.3424915341530168</v>
      </c>
      <c r="F210" s="4">
        <f t="shared" si="17"/>
        <v>6.0632595531285975</v>
      </c>
      <c r="G210" s="4">
        <f t="shared" si="18"/>
        <v>11.08788134802321</v>
      </c>
      <c r="I210" s="4">
        <f t="shared" si="19"/>
        <v>1.0380763094400356</v>
      </c>
    </row>
    <row r="211" spans="1:9" x14ac:dyDescent="0.2">
      <c r="A211" s="4">
        <f>IF('True_Odds_Calculator_3-way'!A212="","",'True_Odds_Calculator_3-way'!A212)</f>
        <v>1.79</v>
      </c>
      <c r="B211" s="4">
        <f>IF('True_Odds_Calculator_3-way'!B212="","",'True_Odds_Calculator_3-way'!B212)</f>
        <v>4.17</v>
      </c>
      <c r="C211" s="4">
        <f>IF('True_Odds_Calculator_3-way'!C212="","",'True_Odds_Calculator_3-way'!C212)</f>
        <v>4.12</v>
      </c>
      <c r="D211" s="4">
        <f t="shared" si="15"/>
        <v>4.1185817956254756E-2</v>
      </c>
      <c r="E211" s="4">
        <f t="shared" si="16"/>
        <v>1.8350960253977868</v>
      </c>
      <c r="F211" s="4">
        <f t="shared" si="17"/>
        <v>4.4232218751953694</v>
      </c>
      <c r="G211" s="4">
        <f t="shared" si="18"/>
        <v>4.3670059654508604</v>
      </c>
      <c r="I211" s="4">
        <f t="shared" si="19"/>
        <v>1.0411858179562548</v>
      </c>
    </row>
    <row r="212" spans="1:9" x14ac:dyDescent="0.2">
      <c r="A212" s="4">
        <f>IF('True_Odds_Calculator_3-way'!A213="","",'True_Odds_Calculator_3-way'!A213)</f>
        <v>2.46</v>
      </c>
      <c r="B212" s="4">
        <f>IF('True_Odds_Calculator_3-way'!B213="","",'True_Odds_Calculator_3-way'!B213)</f>
        <v>3.66</v>
      </c>
      <c r="C212" s="4">
        <f>IF('True_Odds_Calculator_3-way'!C213="","",'True_Odds_Calculator_3-way'!C213)</f>
        <v>2.78</v>
      </c>
      <c r="D212" s="4">
        <f t="shared" si="15"/>
        <v>3.9440338972324795E-2</v>
      </c>
      <c r="E212" s="4">
        <f t="shared" si="16"/>
        <v>2.5422180728794679</v>
      </c>
      <c r="F212" s="4">
        <f t="shared" si="17"/>
        <v>3.8450112262617107</v>
      </c>
      <c r="G212" s="4">
        <f t="shared" si="18"/>
        <v>2.8854578504256598</v>
      </c>
      <c r="I212" s="4">
        <f t="shared" si="19"/>
        <v>1.0394403389723248</v>
      </c>
    </row>
    <row r="213" spans="1:9" x14ac:dyDescent="0.2">
      <c r="A213" s="4">
        <f>IF('True_Odds_Calculator_3-way'!A214="","",'True_Odds_Calculator_3-way'!A214)</f>
        <v>1.96</v>
      </c>
      <c r="B213" s="4">
        <f>IF('True_Odds_Calculator_3-way'!B214="","",'True_Odds_Calculator_3-way'!B214)</f>
        <v>4.08</v>
      </c>
      <c r="C213" s="4">
        <f>IF('True_Odds_Calculator_3-way'!C214="","",'True_Odds_Calculator_3-way'!C214)</f>
        <v>3.5</v>
      </c>
      <c r="D213" s="4">
        <f t="shared" si="15"/>
        <v>4.1016406562625063E-2</v>
      </c>
      <c r="E213" s="4">
        <f t="shared" si="16"/>
        <v>2.0139691067830761</v>
      </c>
      <c r="F213" s="4">
        <f t="shared" si="17"/>
        <v>4.3210374639769453</v>
      </c>
      <c r="G213" s="4">
        <f t="shared" si="18"/>
        <v>3.6759009561166951</v>
      </c>
      <c r="I213" s="4">
        <f t="shared" si="19"/>
        <v>1.0410164065626251</v>
      </c>
    </row>
    <row r="214" spans="1:9" x14ac:dyDescent="0.2">
      <c r="A214" s="4">
        <f>IF('True_Odds_Calculator_3-way'!A215="","",'True_Odds_Calculator_3-way'!A215)</f>
        <v>1.19</v>
      </c>
      <c r="B214" s="4">
        <f>IF('True_Odds_Calculator_3-way'!B215="","",'True_Odds_Calculator_3-way'!B215)</f>
        <v>7.7</v>
      </c>
      <c r="C214" s="4">
        <f>IF('True_Odds_Calculator_3-way'!C215="","",'True_Odds_Calculator_3-way'!C215)</f>
        <v>15.39</v>
      </c>
      <c r="D214" s="4">
        <f t="shared" si="15"/>
        <v>3.5183522283625424E-2</v>
      </c>
      <c r="E214" s="4">
        <f t="shared" si="16"/>
        <v>1.2068428564040128</v>
      </c>
      <c r="F214" s="4">
        <f t="shared" si="17"/>
        <v>8.4643695965468311</v>
      </c>
      <c r="G214" s="4">
        <f t="shared" si="18"/>
        <v>18.779548258193213</v>
      </c>
      <c r="I214" s="4">
        <f t="shared" si="19"/>
        <v>1.0351835222836254</v>
      </c>
    </row>
    <row r="215" spans="1:9" x14ac:dyDescent="0.2">
      <c r="A215" s="4">
        <f>IF('True_Odds_Calculator_3-way'!A216="","",'True_Odds_Calculator_3-way'!A216)</f>
        <v>1.2</v>
      </c>
      <c r="B215" s="4">
        <f>IF('True_Odds_Calculator_3-way'!B216="","",'True_Odds_Calculator_3-way'!B216)</f>
        <v>6.92</v>
      </c>
      <c r="C215" s="4">
        <f>IF('True_Odds_Calculator_3-way'!C216="","",'True_Odds_Calculator_3-way'!C216)</f>
        <v>16.010000000000002</v>
      </c>
      <c r="D215" s="4">
        <f t="shared" si="15"/>
        <v>4.0302965752377906E-2</v>
      </c>
      <c r="E215" s="4">
        <f t="shared" si="16"/>
        <v>1.2196624048528997</v>
      </c>
      <c r="F215" s="4">
        <f t="shared" si="17"/>
        <v>7.6292578270257545</v>
      </c>
      <c r="G215" s="4">
        <f t="shared" si="18"/>
        <v>20.397073925121632</v>
      </c>
      <c r="I215" s="4">
        <f t="shared" si="19"/>
        <v>1.0403029657523779</v>
      </c>
    </row>
    <row r="216" spans="1:9" x14ac:dyDescent="0.2">
      <c r="A216" s="4">
        <f>IF('True_Odds_Calculator_3-way'!A217="","",'True_Odds_Calculator_3-way'!A217)</f>
        <v>1.51</v>
      </c>
      <c r="B216" s="4">
        <f>IF('True_Odds_Calculator_3-way'!B217="","",'True_Odds_Calculator_3-way'!B217)</f>
        <v>4.67</v>
      </c>
      <c r="C216" s="4">
        <f>IF('True_Odds_Calculator_3-way'!C217="","",'True_Odds_Calculator_3-way'!C217)</f>
        <v>6.67</v>
      </c>
      <c r="D216" s="4">
        <f t="shared" si="15"/>
        <v>2.6309455423032313E-2</v>
      </c>
      <c r="E216" s="4">
        <f t="shared" si="16"/>
        <v>1.5302644130920549</v>
      </c>
      <c r="F216" s="4">
        <f t="shared" si="17"/>
        <v>4.8694276645519672</v>
      </c>
      <c r="G216" s="4">
        <f t="shared" si="18"/>
        <v>7.0843997624417234</v>
      </c>
      <c r="I216" s="4">
        <f t="shared" si="19"/>
        <v>1.0263094554230323</v>
      </c>
    </row>
    <row r="217" spans="1:9" x14ac:dyDescent="0.2">
      <c r="A217" s="4">
        <f>IF('True_Odds_Calculator_3-way'!A218="","",'True_Odds_Calculator_3-way'!A218)</f>
        <v>1.76</v>
      </c>
      <c r="B217" s="4">
        <f>IF('True_Odds_Calculator_3-way'!B218="","",'True_Odds_Calculator_3-way'!B218)</f>
        <v>4.05</v>
      </c>
      <c r="C217" s="4">
        <f>IF('True_Odds_Calculator_3-way'!C218="","",'True_Odds_Calculator_3-way'!C218)</f>
        <v>4.8</v>
      </c>
      <c r="D217" s="4">
        <f t="shared" si="15"/>
        <v>2.3428731762065169E-2</v>
      </c>
      <c r="E217" s="4">
        <f t="shared" si="16"/>
        <v>1.7845280814487192</v>
      </c>
      <c r="F217" s="4">
        <f t="shared" si="17"/>
        <v>4.1822804615685509</v>
      </c>
      <c r="G217" s="4">
        <f t="shared" si="18"/>
        <v>4.9869402985074629</v>
      </c>
      <c r="I217" s="4">
        <f t="shared" si="19"/>
        <v>1.0234287317620652</v>
      </c>
    </row>
    <row r="218" spans="1:9" x14ac:dyDescent="0.2">
      <c r="A218" s="4">
        <f>IF('True_Odds_Calculator_3-way'!A219="","",'True_Odds_Calculator_3-way'!A219)</f>
        <v>1.65</v>
      </c>
      <c r="B218" s="4">
        <f>IF('True_Odds_Calculator_3-way'!B219="","",'True_Odds_Calculator_3-way'!B219)</f>
        <v>4.33</v>
      </c>
      <c r="C218" s="4">
        <f>IF('True_Odds_Calculator_3-way'!C219="","",'True_Odds_Calculator_3-way'!C219)</f>
        <v>5.32</v>
      </c>
      <c r="D218" s="4">
        <f t="shared" si="15"/>
        <v>2.497741308972623E-2</v>
      </c>
      <c r="E218" s="4">
        <f t="shared" si="16"/>
        <v>1.6729827293982871</v>
      </c>
      <c r="F218" s="4">
        <f t="shared" si="17"/>
        <v>4.4919376441816787</v>
      </c>
      <c r="G218" s="4">
        <f t="shared" si="18"/>
        <v>5.5665612517782055</v>
      </c>
      <c r="I218" s="4">
        <f t="shared" si="19"/>
        <v>1.0249774130897262</v>
      </c>
    </row>
    <row r="219" spans="1:9" x14ac:dyDescent="0.2">
      <c r="A219" s="4">
        <f>IF('True_Odds_Calculator_3-way'!A220="","",'True_Odds_Calculator_3-way'!A220)</f>
        <v>1.68</v>
      </c>
      <c r="B219" s="4">
        <f>IF('True_Odds_Calculator_3-way'!B220="","",'True_Odds_Calculator_3-way'!B220)</f>
        <v>3.8</v>
      </c>
      <c r="C219" s="4">
        <f>IF('True_Odds_Calculator_3-way'!C220="","",'True_Odds_Calculator_3-way'!C220)</f>
        <v>5.79</v>
      </c>
      <c r="D219" s="4">
        <f t="shared" si="15"/>
        <v>3.1107561650239646E-2</v>
      </c>
      <c r="E219" s="4">
        <f t="shared" si="16"/>
        <v>1.7097848531272897</v>
      </c>
      <c r="F219" s="4">
        <f t="shared" si="17"/>
        <v>3.9558729098708039</v>
      </c>
      <c r="G219" s="4">
        <f t="shared" si="18"/>
        <v>6.1598208215014214</v>
      </c>
      <c r="I219" s="4">
        <f t="shared" si="19"/>
        <v>1.0311075616502396</v>
      </c>
    </row>
    <row r="220" spans="1:9" x14ac:dyDescent="0.2">
      <c r="A220" s="4">
        <f>IF('True_Odds_Calculator_3-way'!A221="","",'True_Odds_Calculator_3-way'!A221)</f>
        <v>2.42</v>
      </c>
      <c r="B220" s="4">
        <f>IF('True_Odds_Calculator_3-way'!B221="","",'True_Odds_Calculator_3-way'!B221)</f>
        <v>3.68</v>
      </c>
      <c r="C220" s="4">
        <f>IF('True_Odds_Calculator_3-way'!C221="","",'True_Odds_Calculator_3-way'!C221)</f>
        <v>2.92</v>
      </c>
      <c r="D220" s="4">
        <f t="shared" si="15"/>
        <v>2.7428024355308001E-2</v>
      </c>
      <c r="E220" s="4">
        <f t="shared" si="16"/>
        <v>2.4747546215604133</v>
      </c>
      <c r="F220" s="4">
        <f t="shared" si="17"/>
        <v>3.8081245138131736</v>
      </c>
      <c r="G220" s="4">
        <f t="shared" si="18"/>
        <v>3.0000922950833795</v>
      </c>
      <c r="I220" s="4">
        <f t="shared" si="19"/>
        <v>1.027428024355308</v>
      </c>
    </row>
    <row r="221" spans="1:9" x14ac:dyDescent="0.2">
      <c r="A221" s="4">
        <f>IF('True_Odds_Calculator_3-way'!A222="","",'True_Odds_Calculator_3-way'!A222)</f>
        <v>1.72</v>
      </c>
      <c r="B221" s="4">
        <f>IF('True_Odds_Calculator_3-way'!B222="","",'True_Odds_Calculator_3-way'!B222)</f>
        <v>3.97</v>
      </c>
      <c r="C221" s="4">
        <f>IF('True_Odds_Calculator_3-way'!C222="","",'True_Odds_Calculator_3-way'!C222)</f>
        <v>5.0599999999999996</v>
      </c>
      <c r="D221" s="4">
        <f t="shared" si="15"/>
        <v>3.0912976100976097E-2</v>
      </c>
      <c r="E221" s="4">
        <f t="shared" si="16"/>
        <v>1.7510343516231972</v>
      </c>
      <c r="F221" s="4">
        <f t="shared" si="17"/>
        <v>4.1393325257141109</v>
      </c>
      <c r="G221" s="4">
        <f t="shared" si="18"/>
        <v>5.3383404651898658</v>
      </c>
      <c r="I221" s="4">
        <f t="shared" si="19"/>
        <v>1.0309129761009761</v>
      </c>
    </row>
    <row r="222" spans="1:9" x14ac:dyDescent="0.2">
      <c r="A222" s="4">
        <f>IF('True_Odds_Calculator_3-way'!A223="","",'True_Odds_Calculator_3-way'!A223)</f>
        <v>1.24</v>
      </c>
      <c r="B222" s="4">
        <f>IF('True_Odds_Calculator_3-way'!B223="","",'True_Odds_Calculator_3-way'!B223)</f>
        <v>6.76</v>
      </c>
      <c r="C222" s="4">
        <f>IF('True_Odds_Calculator_3-way'!C223="","",'True_Odds_Calculator_3-way'!C223)</f>
        <v>13.19</v>
      </c>
      <c r="D222" s="4">
        <f t="shared" si="15"/>
        <v>3.0195618358317855E-2</v>
      </c>
      <c r="E222" s="4">
        <f t="shared" si="16"/>
        <v>1.2556718591399729</v>
      </c>
      <c r="F222" s="4">
        <f t="shared" si="17"/>
        <v>7.2535363692855483</v>
      </c>
      <c r="G222" s="4">
        <f t="shared" si="18"/>
        <v>15.209170523850723</v>
      </c>
      <c r="I222" s="4">
        <f t="shared" si="19"/>
        <v>1.0301956183583179</v>
      </c>
    </row>
    <row r="223" spans="1:9" x14ac:dyDescent="0.2">
      <c r="A223" s="4">
        <f>IF('True_Odds_Calculator_3-way'!A224="","",'True_Odds_Calculator_3-way'!A224)</f>
        <v>4.22</v>
      </c>
      <c r="B223" s="4">
        <f>IF('True_Odds_Calculator_3-way'!B224="","",'True_Odds_Calculator_3-way'!B224)</f>
        <v>3.53</v>
      </c>
      <c r="C223" s="4">
        <f>IF('True_Odds_Calculator_3-way'!C224="","",'True_Odds_Calculator_3-way'!C224)</f>
        <v>1.99</v>
      </c>
      <c r="D223" s="4">
        <f t="shared" si="15"/>
        <v>2.2765506438790162E-2</v>
      </c>
      <c r="E223" s="4">
        <f t="shared" si="16"/>
        <v>4.3596098755472878</v>
      </c>
      <c r="F223" s="4">
        <f t="shared" si="17"/>
        <v>3.627162292818976</v>
      </c>
      <c r="G223" s="4">
        <f t="shared" si="18"/>
        <v>2.0205119925886974</v>
      </c>
      <c r="I223" s="4">
        <f t="shared" si="19"/>
        <v>1.0227655064387902</v>
      </c>
    </row>
    <row r="224" spans="1:9" x14ac:dyDescent="0.2">
      <c r="A224" s="4">
        <f>IF('True_Odds_Calculator_3-way'!A225="","",'True_Odds_Calculator_3-way'!A225)</f>
        <v>2.25</v>
      </c>
      <c r="B224" s="4">
        <f>IF('True_Odds_Calculator_3-way'!B225="","",'True_Odds_Calculator_3-way'!B225)</f>
        <v>3.74</v>
      </c>
      <c r="C224" s="4">
        <f>IF('True_Odds_Calculator_3-way'!C225="","",'True_Odds_Calculator_3-way'!C225)</f>
        <v>3.22</v>
      </c>
      <c r="D224" s="4">
        <f t="shared" si="15"/>
        <v>2.2383129800009449E-2</v>
      </c>
      <c r="E224" s="4">
        <f t="shared" si="16"/>
        <v>2.288416441688085</v>
      </c>
      <c r="F224" s="4">
        <f t="shared" si="17"/>
        <v>3.8473578342049835</v>
      </c>
      <c r="G224" s="4">
        <f t="shared" si="18"/>
        <v>3.2992633480122566</v>
      </c>
      <c r="I224" s="4">
        <f t="shared" si="19"/>
        <v>1.0223831298000094</v>
      </c>
    </row>
    <row r="225" spans="1:9" x14ac:dyDescent="0.2">
      <c r="A225" s="4">
        <f>IF('True_Odds_Calculator_3-way'!A226="","",'True_Odds_Calculator_3-way'!A226)</f>
        <v>3.56</v>
      </c>
      <c r="B225" s="4">
        <f>IF('True_Odds_Calculator_3-way'!B226="","",'True_Odds_Calculator_3-way'!B226)</f>
        <v>3.16</v>
      </c>
      <c r="C225" s="4">
        <f>IF('True_Odds_Calculator_3-way'!C226="","",'True_Odds_Calculator_3-way'!C226)</f>
        <v>2.36</v>
      </c>
      <c r="D225" s="4">
        <f t="shared" si="15"/>
        <v>2.1083386166347973E-2</v>
      </c>
      <c r="E225" s="4">
        <f t="shared" si="16"/>
        <v>3.6513530245372308</v>
      </c>
      <c r="F225" s="4">
        <f t="shared" si="17"/>
        <v>3.2317706236902035</v>
      </c>
      <c r="G225" s="4">
        <f t="shared" si="18"/>
        <v>2.3998021516490251</v>
      </c>
      <c r="I225" s="4">
        <f t="shared" si="19"/>
        <v>1.021083386166348</v>
      </c>
    </row>
    <row r="226" spans="1:9" x14ac:dyDescent="0.2">
      <c r="A226" s="4">
        <f>IF('True_Odds_Calculator_3-way'!A227="","",'True_Odds_Calculator_3-way'!A227)</f>
        <v>2.89</v>
      </c>
      <c r="B226" s="4">
        <f>IF('True_Odds_Calculator_3-way'!B227="","",'True_Odds_Calculator_3-way'!B227)</f>
        <v>3.34</v>
      </c>
      <c r="C226" s="4">
        <f>IF('True_Odds_Calculator_3-way'!C227="","",'True_Odds_Calculator_3-way'!C227)</f>
        <v>2.62</v>
      </c>
      <c r="D226" s="4">
        <f t="shared" si="15"/>
        <v>2.7101348163442118E-2</v>
      </c>
      <c r="E226" s="4">
        <f t="shared" si="16"/>
        <v>2.967473711828351</v>
      </c>
      <c r="F226" s="4">
        <f t="shared" si="17"/>
        <v>3.4439126043145136</v>
      </c>
      <c r="G226" s="4">
        <f t="shared" si="18"/>
        <v>2.6835147988081101</v>
      </c>
      <c r="I226" s="4">
        <f t="shared" si="19"/>
        <v>1.0271013481634421</v>
      </c>
    </row>
    <row r="227" spans="1:9" x14ac:dyDescent="0.2">
      <c r="A227" s="4">
        <f>IF('True_Odds_Calculator_3-way'!A228="","",'True_Odds_Calculator_3-way'!A228)</f>
        <v>2.2599999999999998</v>
      </c>
      <c r="B227" s="4">
        <f>IF('True_Odds_Calculator_3-way'!B228="","",'True_Odds_Calculator_3-way'!B228)</f>
        <v>3.33</v>
      </c>
      <c r="C227" s="4">
        <f>IF('True_Odds_Calculator_3-way'!C228="","",'True_Odds_Calculator_3-way'!C228)</f>
        <v>3.49</v>
      </c>
      <c r="D227" s="4">
        <f t="shared" si="15"/>
        <v>2.931112769589328E-2</v>
      </c>
      <c r="E227" s="4">
        <f t="shared" si="16"/>
        <v>2.3110299671725452</v>
      </c>
      <c r="F227" s="4">
        <f t="shared" si="17"/>
        <v>3.4419862327760091</v>
      </c>
      <c r="G227" s="4">
        <f t="shared" si="18"/>
        <v>3.6132052846671119</v>
      </c>
      <c r="I227" s="4">
        <f t="shared" si="19"/>
        <v>1.0293111276958933</v>
      </c>
    </row>
    <row r="228" spans="1:9" x14ac:dyDescent="0.2">
      <c r="A228" s="4">
        <f>IF('True_Odds_Calculator_3-way'!A229="","",'True_Odds_Calculator_3-way'!A229)</f>
        <v>2.84</v>
      </c>
      <c r="B228" s="4">
        <f>IF('True_Odds_Calculator_3-way'!B229="","",'True_Odds_Calculator_3-way'!B229)</f>
        <v>3.26</v>
      </c>
      <c r="C228" s="4">
        <f>IF('True_Odds_Calculator_3-way'!C229="","",'True_Odds_Calculator_3-way'!C229)</f>
        <v>2.72</v>
      </c>
      <c r="D228" s="4">
        <f t="shared" si="15"/>
        <v>2.6508201137536158E-2</v>
      </c>
      <c r="E228" s="4">
        <f t="shared" si="16"/>
        <v>2.913102651772681</v>
      </c>
      <c r="F228" s="4">
        <f t="shared" si="17"/>
        <v>3.3566914389789275</v>
      </c>
      <c r="G228" s="4">
        <f t="shared" si="18"/>
        <v>2.7869826257150749</v>
      </c>
      <c r="I228" s="4">
        <f t="shared" si="19"/>
        <v>1.0265082011375362</v>
      </c>
    </row>
    <row r="229" spans="1:9" x14ac:dyDescent="0.2">
      <c r="A229" s="4">
        <f>IF('True_Odds_Calculator_3-way'!A230="","",'True_Odds_Calculator_3-way'!A230)</f>
        <v>2.16</v>
      </c>
      <c r="B229" s="4">
        <f>IF('True_Odds_Calculator_3-way'!B230="","",'True_Odds_Calculator_3-way'!B230)</f>
        <v>3.28</v>
      </c>
      <c r="C229" s="4">
        <f>IF('True_Odds_Calculator_3-way'!C230="","",'True_Odds_Calculator_3-way'!C230)</f>
        <v>3.85</v>
      </c>
      <c r="D229" s="4">
        <f t="shared" si="15"/>
        <v>2.7581271483710257E-2</v>
      </c>
      <c r="E229" s="4">
        <f t="shared" si="16"/>
        <v>2.2037634709768041</v>
      </c>
      <c r="F229" s="4">
        <f t="shared" si="17"/>
        <v>3.3819855445269558</v>
      </c>
      <c r="G229" s="4">
        <f t="shared" si="18"/>
        <v>3.9912750316065484</v>
      </c>
      <c r="I229" s="4">
        <f t="shared" si="19"/>
        <v>1.0275812714837103</v>
      </c>
    </row>
    <row r="230" spans="1:9" x14ac:dyDescent="0.2">
      <c r="A230" s="4">
        <f>IF('True_Odds_Calculator_3-way'!A231="","",'True_Odds_Calculator_3-way'!A231)</f>
        <v>1.84</v>
      </c>
      <c r="B230" s="4">
        <f>IF('True_Odds_Calculator_3-way'!B231="","",'True_Odds_Calculator_3-way'!B231)</f>
        <v>3.6</v>
      </c>
      <c r="C230" s="4">
        <f>IF('True_Odds_Calculator_3-way'!C231="","",'True_Odds_Calculator_3-way'!C231)</f>
        <v>4.79</v>
      </c>
      <c r="D230" s="4">
        <f t="shared" si="15"/>
        <v>3.0024305870725021E-2</v>
      </c>
      <c r="E230" s="4">
        <f t="shared" si="16"/>
        <v>1.8745190959476452</v>
      </c>
      <c r="F230" s="4">
        <f t="shared" si="17"/>
        <v>3.7345528276658655</v>
      </c>
      <c r="G230" s="4">
        <f t="shared" si="18"/>
        <v>5.0311892157028568</v>
      </c>
      <c r="I230" s="4">
        <f t="shared" si="19"/>
        <v>1.030024305870725</v>
      </c>
    </row>
    <row r="231" spans="1:9" x14ac:dyDescent="0.2">
      <c r="A231" s="4">
        <f>IF('True_Odds_Calculator_3-way'!A232="","",'True_Odds_Calculator_3-way'!A232)</f>
        <v>2.2799999999999998</v>
      </c>
      <c r="B231" s="4">
        <f>IF('True_Odds_Calculator_3-way'!B232="","",'True_Odds_Calculator_3-way'!B232)</f>
        <v>3.22</v>
      </c>
      <c r="C231" s="4">
        <f>IF('True_Odds_Calculator_3-way'!C232="","",'True_Odds_Calculator_3-way'!C232)</f>
        <v>3.58</v>
      </c>
      <c r="D231" s="4">
        <f t="shared" si="15"/>
        <v>2.8485106377797775E-2</v>
      </c>
      <c r="E231" s="4">
        <f t="shared" si="16"/>
        <v>2.3304511941315584</v>
      </c>
      <c r="F231" s="4">
        <f t="shared" si="17"/>
        <v>3.3215532150940446</v>
      </c>
      <c r="G231" s="4">
        <f t="shared" si="18"/>
        <v>3.7059743201394544</v>
      </c>
      <c r="I231" s="4">
        <f t="shared" si="19"/>
        <v>1.0284851063777978</v>
      </c>
    </row>
    <row r="232" spans="1:9" x14ac:dyDescent="0.2">
      <c r="A232" s="4">
        <f>IF('True_Odds_Calculator_3-way'!A233="","",'True_Odds_Calculator_3-way'!A233)</f>
        <v>2.72</v>
      </c>
      <c r="B232" s="4">
        <f>IF('True_Odds_Calculator_3-way'!B233="","",'True_Odds_Calculator_3-way'!B233)</f>
        <v>3.23</v>
      </c>
      <c r="C232" s="4">
        <f>IF('True_Odds_Calculator_3-way'!C233="","",'True_Odds_Calculator_3-way'!C233)</f>
        <v>2.85</v>
      </c>
      <c r="D232" s="4">
        <f t="shared" si="15"/>
        <v>2.8121775025799822E-2</v>
      </c>
      <c r="E232" s="4">
        <f t="shared" si="16"/>
        <v>2.7911665866538646</v>
      </c>
      <c r="F232" s="4">
        <f t="shared" si="17"/>
        <v>3.3308507590948149</v>
      </c>
      <c r="G232" s="4">
        <f t="shared" si="18"/>
        <v>2.9282296650717705</v>
      </c>
      <c r="I232" s="4">
        <f t="shared" si="19"/>
        <v>1.0281217750257998</v>
      </c>
    </row>
    <row r="233" spans="1:9" x14ac:dyDescent="0.2">
      <c r="A233" s="4">
        <f>IF('True_Odds_Calculator_3-way'!A234="","",'True_Odds_Calculator_3-way'!A234)</f>
        <v>2.41</v>
      </c>
      <c r="B233" s="4">
        <f>IF('True_Odds_Calculator_3-way'!B234="","",'True_Odds_Calculator_3-way'!B234)</f>
        <v>3.38</v>
      </c>
      <c r="C233" s="4">
        <f>IF('True_Odds_Calculator_3-way'!C234="","",'True_Odds_Calculator_3-way'!C234)</f>
        <v>3.16</v>
      </c>
      <c r="D233" s="4">
        <f t="shared" si="15"/>
        <v>2.7251443704311651E-2</v>
      </c>
      <c r="E233" s="4">
        <f t="shared" si="16"/>
        <v>2.4639405699792936</v>
      </c>
      <c r="F233" s="4">
        <f t="shared" si="17"/>
        <v>3.4870643595795916</v>
      </c>
      <c r="G233" s="4">
        <f t="shared" si="18"/>
        <v>3.2533880284773362</v>
      </c>
      <c r="I233" s="4">
        <f t="shared" si="19"/>
        <v>1.0272514437043117</v>
      </c>
    </row>
    <row r="234" spans="1:9" x14ac:dyDescent="0.2">
      <c r="A234" s="4">
        <f>IF('True_Odds_Calculator_3-way'!A235="","",'True_Odds_Calculator_3-way'!A235)</f>
        <v>2.93</v>
      </c>
      <c r="B234" s="4">
        <f>IF('True_Odds_Calculator_3-way'!B235="","",'True_Odds_Calculator_3-way'!B235)</f>
        <v>3.29</v>
      </c>
      <c r="C234" s="4">
        <f>IF('True_Odds_Calculator_3-way'!C235="","",'True_Odds_Calculator_3-way'!C235)</f>
        <v>2.62</v>
      </c>
      <c r="D234" s="4">
        <f t="shared" si="15"/>
        <v>2.6927685421777037E-2</v>
      </c>
      <c r="E234" s="4">
        <f t="shared" si="16"/>
        <v>3.0091384538911581</v>
      </c>
      <c r="F234" s="4">
        <f t="shared" si="17"/>
        <v>3.3901123745923547</v>
      </c>
      <c r="G234" s="4">
        <f t="shared" si="18"/>
        <v>2.6830980005180063</v>
      </c>
      <c r="I234" s="4">
        <f t="shared" si="19"/>
        <v>1.026927685421777</v>
      </c>
    </row>
    <row r="235" spans="1:9" x14ac:dyDescent="0.2">
      <c r="A235" s="4">
        <f>IF('True_Odds_Calculator_3-way'!A236="","",'True_Odds_Calculator_3-way'!A236)</f>
        <v>1.8</v>
      </c>
      <c r="B235" s="4">
        <f>IF('True_Odds_Calculator_3-way'!B236="","",'True_Odds_Calculator_3-way'!B236)</f>
        <v>3.51</v>
      </c>
      <c r="C235" s="4">
        <f>IF('True_Odds_Calculator_3-way'!C236="","",'True_Odds_Calculator_3-way'!C236)</f>
        <v>5.26</v>
      </c>
      <c r="D235" s="4">
        <f t="shared" si="15"/>
        <v>3.056990889690514E-2</v>
      </c>
      <c r="E235" s="4">
        <f t="shared" si="16"/>
        <v>1.8336323849754692</v>
      </c>
      <c r="F235" s="4">
        <f t="shared" si="17"/>
        <v>3.6401982176187597</v>
      </c>
      <c r="G235" s="4">
        <f t="shared" si="18"/>
        <v>5.557899173155656</v>
      </c>
      <c r="I235" s="4">
        <f t="shared" si="19"/>
        <v>1.0305699088969051</v>
      </c>
    </row>
    <row r="236" spans="1:9" x14ac:dyDescent="0.2">
      <c r="A236" s="4">
        <f>IF('True_Odds_Calculator_3-way'!A237="","",'True_Odds_Calculator_3-way'!A237)</f>
        <v>5.01</v>
      </c>
      <c r="B236" s="4">
        <f>IF('True_Odds_Calculator_3-way'!B237="","",'True_Odds_Calculator_3-way'!B237)</f>
        <v>3.63</v>
      </c>
      <c r="C236" s="4">
        <f>IF('True_Odds_Calculator_3-way'!C237="","",'True_Odds_Calculator_3-way'!C237)</f>
        <v>1.76</v>
      </c>
      <c r="D236" s="4">
        <f t="shared" si="15"/>
        <v>4.3264710248923643E-2</v>
      </c>
      <c r="E236" s="4">
        <f t="shared" si="16"/>
        <v>5.4001737077700822</v>
      </c>
      <c r="F236" s="4">
        <f t="shared" si="17"/>
        <v>3.8305293587981613</v>
      </c>
      <c r="G236" s="4">
        <f t="shared" si="18"/>
        <v>1.8058356543886567</v>
      </c>
      <c r="I236" s="4">
        <f t="shared" si="19"/>
        <v>1.0432647102489236</v>
      </c>
    </row>
    <row r="237" spans="1:9" x14ac:dyDescent="0.2">
      <c r="A237" s="4">
        <f>IF('True_Odds_Calculator_3-way'!A238="","",'True_Odds_Calculator_3-way'!A238)</f>
        <v>3.13</v>
      </c>
      <c r="B237" s="4">
        <f>IF('True_Odds_Calculator_3-way'!B238="","",'True_Odds_Calculator_3-way'!B238)</f>
        <v>3.35</v>
      </c>
      <c r="C237" s="4">
        <f>IF('True_Odds_Calculator_3-way'!C238="","",'True_Odds_Calculator_3-way'!C238)</f>
        <v>2.38</v>
      </c>
      <c r="D237" s="4">
        <f t="shared" si="15"/>
        <v>3.8164347804831689E-2</v>
      </c>
      <c r="E237" s="4">
        <f t="shared" si="16"/>
        <v>3.2597991255994034</v>
      </c>
      <c r="F237" s="4">
        <f t="shared" si="17"/>
        <v>3.4991215561566085</v>
      </c>
      <c r="G237" s="4">
        <f t="shared" si="18"/>
        <v>2.4543092418098689</v>
      </c>
      <c r="I237" s="4">
        <f t="shared" si="19"/>
        <v>1.0381643478048317</v>
      </c>
    </row>
    <row r="238" spans="1:9" x14ac:dyDescent="0.2">
      <c r="A238" s="4">
        <f>IF('True_Odds_Calculator_3-way'!A239="","",'True_Odds_Calculator_3-way'!A239)</f>
        <v>2.64</v>
      </c>
      <c r="B238" s="4">
        <f>IF('True_Odds_Calculator_3-way'!B239="","",'True_Odds_Calculator_3-way'!B239)</f>
        <v>3.48</v>
      </c>
      <c r="C238" s="4">
        <f>IF('True_Odds_Calculator_3-way'!C239="","",'True_Odds_Calculator_3-way'!C239)</f>
        <v>2.68</v>
      </c>
      <c r="D238" s="4">
        <f t="shared" si="15"/>
        <v>3.9278528985168037E-2</v>
      </c>
      <c r="E238" s="4">
        <f t="shared" si="16"/>
        <v>2.734518935516888</v>
      </c>
      <c r="F238" s="4">
        <f t="shared" si="17"/>
        <v>3.6461289130249344</v>
      </c>
      <c r="G238" s="4">
        <f t="shared" si="18"/>
        <v>2.7774577115505403</v>
      </c>
      <c r="I238" s="4">
        <f t="shared" si="19"/>
        <v>1.039278528985168</v>
      </c>
    </row>
    <row r="239" spans="1:9" x14ac:dyDescent="0.2">
      <c r="A239" s="4">
        <f>IF('True_Odds_Calculator_3-way'!A240="","",'True_Odds_Calculator_3-way'!A240)</f>
        <v>3.43</v>
      </c>
      <c r="B239" s="4">
        <f>IF('True_Odds_Calculator_3-way'!B240="","",'True_Odds_Calculator_3-way'!B240)</f>
        <v>3.47</v>
      </c>
      <c r="C239" s="4">
        <f>IF('True_Odds_Calculator_3-way'!C240="","",'True_Odds_Calculator_3-way'!C240)</f>
        <v>2.1800000000000002</v>
      </c>
      <c r="D239" s="4">
        <f t="shared" si="15"/>
        <v>3.8445223874994161E-2</v>
      </c>
      <c r="E239" s="4">
        <f t="shared" si="16"/>
        <v>3.5876998810579397</v>
      </c>
      <c r="F239" s="4">
        <f t="shared" si="17"/>
        <v>3.631486043317282</v>
      </c>
      <c r="G239" s="4">
        <f t="shared" si="18"/>
        <v>2.2426526799647055</v>
      </c>
      <c r="I239" s="4">
        <f t="shared" si="19"/>
        <v>1.0384452238749942</v>
      </c>
    </row>
    <row r="240" spans="1:9" x14ac:dyDescent="0.2">
      <c r="A240" s="4">
        <f>IF('True_Odds_Calculator_3-way'!A241="","",'True_Odds_Calculator_3-way'!A241)</f>
        <v>2.5</v>
      </c>
      <c r="B240" s="4">
        <f>IF('True_Odds_Calculator_3-way'!B241="","",'True_Odds_Calculator_3-way'!B241)</f>
        <v>3.09</v>
      </c>
      <c r="C240" s="4">
        <f>IF('True_Odds_Calculator_3-way'!C241="","",'True_Odds_Calculator_3-way'!C241)</f>
        <v>3.18</v>
      </c>
      <c r="D240" s="4">
        <f t="shared" si="15"/>
        <v>3.8090004274287104E-2</v>
      </c>
      <c r="E240" s="4">
        <f t="shared" si="16"/>
        <v>2.5819555826492753</v>
      </c>
      <c r="F240" s="4">
        <f t="shared" si="17"/>
        <v>3.2161794163469972</v>
      </c>
      <c r="G240" s="4">
        <f t="shared" si="18"/>
        <v>3.3137958478908964</v>
      </c>
      <c r="I240" s="4">
        <f t="shared" si="19"/>
        <v>1.0380900042742871</v>
      </c>
    </row>
    <row r="241" spans="1:9" x14ac:dyDescent="0.2">
      <c r="A241" s="4">
        <f>IF('True_Odds_Calculator_3-way'!A242="","",'True_Odds_Calculator_3-way'!A242)</f>
        <v>2.39</v>
      </c>
      <c r="B241" s="4">
        <f>IF('True_Odds_Calculator_3-way'!B242="","",'True_Odds_Calculator_3-way'!B242)</f>
        <v>3.24</v>
      </c>
      <c r="C241" s="4">
        <f>IF('True_Odds_Calculator_3-way'!C242="","",'True_Odds_Calculator_3-way'!C242)</f>
        <v>3.21</v>
      </c>
      <c r="D241" s="4">
        <f t="shared" si="15"/>
        <v>3.857849690042503E-2</v>
      </c>
      <c r="E241" s="4">
        <f t="shared" si="16"/>
        <v>2.4657839018358949</v>
      </c>
      <c r="F241" s="4">
        <f t="shared" si="17"/>
        <v>3.3808628975176589</v>
      </c>
      <c r="G241" s="4">
        <f t="shared" si="18"/>
        <v>3.3482107642937344</v>
      </c>
      <c r="I241" s="4">
        <f t="shared" si="19"/>
        <v>1.038578496900425</v>
      </c>
    </row>
    <row r="242" spans="1:9" x14ac:dyDescent="0.2">
      <c r="A242" s="4">
        <f>IF('True_Odds_Calculator_3-way'!A243="","",'True_Odds_Calculator_3-way'!A243)</f>
        <v>2.76</v>
      </c>
      <c r="B242" s="4">
        <f>IF('True_Odds_Calculator_3-way'!B243="","",'True_Odds_Calculator_3-way'!B243)</f>
        <v>3.45</v>
      </c>
      <c r="C242" s="4">
        <f>IF('True_Odds_Calculator_3-way'!C243="","",'True_Odds_Calculator_3-way'!C243)</f>
        <v>2.59</v>
      </c>
      <c r="D242" s="4">
        <f t="shared" si="15"/>
        <v>3.8274299143864265E-2</v>
      </c>
      <c r="E242" s="4">
        <f t="shared" si="16"/>
        <v>2.8607331519129175</v>
      </c>
      <c r="F242" s="4">
        <f t="shared" si="17"/>
        <v>3.6088449111470111</v>
      </c>
      <c r="G242" s="4">
        <f t="shared" si="18"/>
        <v>2.6785071942446037</v>
      </c>
      <c r="I242" s="4">
        <f t="shared" si="19"/>
        <v>1.0382742991438643</v>
      </c>
    </row>
    <row r="243" spans="1:9" x14ac:dyDescent="0.2">
      <c r="A243" s="4">
        <f>IF('True_Odds_Calculator_3-way'!A244="","",'True_Odds_Calculator_3-way'!A244)</f>
        <v>1.43</v>
      </c>
      <c r="B243" s="4">
        <f>IF('True_Odds_Calculator_3-way'!B244="","",'True_Odds_Calculator_3-way'!B244)</f>
        <v>4.66</v>
      </c>
      <c r="C243" s="4">
        <f>IF('True_Odds_Calculator_3-way'!C244="","",'True_Odds_Calculator_3-way'!C244)</f>
        <v>7.54</v>
      </c>
      <c r="D243" s="4">
        <f t="shared" si="15"/>
        <v>4.6518968673771255E-2</v>
      </c>
      <c r="E243" s="4">
        <f t="shared" si="16"/>
        <v>1.4624279381338758</v>
      </c>
      <c r="F243" s="4">
        <f t="shared" si="17"/>
        <v>5.0229561203324904</v>
      </c>
      <c r="G243" s="4">
        <f t="shared" si="18"/>
        <v>8.5382752922671852</v>
      </c>
      <c r="I243" s="4">
        <f t="shared" si="19"/>
        <v>1.0465189686737713</v>
      </c>
    </row>
    <row r="244" spans="1:9" x14ac:dyDescent="0.2">
      <c r="A244" s="4">
        <f>IF('True_Odds_Calculator_3-way'!A245="","",'True_Odds_Calculator_3-way'!A245)</f>
        <v>3.27</v>
      </c>
      <c r="B244" s="4">
        <f>IF('True_Odds_Calculator_3-way'!B245="","",'True_Odds_Calculator_3-way'!B245)</f>
        <v>3.56</v>
      </c>
      <c r="C244" s="4">
        <f>IF('True_Odds_Calculator_3-way'!C245="","",'True_Odds_Calculator_3-way'!C245)</f>
        <v>2.21</v>
      </c>
      <c r="D244" s="4">
        <f t="shared" si="15"/>
        <v>3.9197961740816689E-2</v>
      </c>
      <c r="E244" s="4">
        <f t="shared" si="16"/>
        <v>3.4159490832045112</v>
      </c>
      <c r="F244" s="4">
        <f t="shared" si="17"/>
        <v>3.7336714066200418</v>
      </c>
      <c r="G244" s="4">
        <f t="shared" si="18"/>
        <v>2.2757131089962388</v>
      </c>
      <c r="I244" s="4">
        <f t="shared" si="19"/>
        <v>1.0391979617408167</v>
      </c>
    </row>
    <row r="245" spans="1:9" x14ac:dyDescent="0.2">
      <c r="A245" s="4">
        <f>IF('True_Odds_Calculator_3-way'!A246="","",'True_Odds_Calculator_3-way'!A246)</f>
        <v>1.63</v>
      </c>
      <c r="B245" s="4">
        <f>IF('True_Odds_Calculator_3-way'!B246="","",'True_Odds_Calculator_3-way'!B246)</f>
        <v>3.98</v>
      </c>
      <c r="C245" s="4">
        <f>IF('True_Odds_Calculator_3-way'!C246="","",'True_Odds_Calculator_3-way'!C246)</f>
        <v>5.59</v>
      </c>
      <c r="D245" s="4">
        <f t="shared" si="15"/>
        <v>4.3644090487667819E-2</v>
      </c>
      <c r="E245" s="4">
        <f t="shared" si="16"/>
        <v>1.6695915061732578</v>
      </c>
      <c r="F245" s="4">
        <f t="shared" si="17"/>
        <v>4.2246098086676778</v>
      </c>
      <c r="G245" s="4">
        <f t="shared" si="18"/>
        <v>6.0848404532887059</v>
      </c>
      <c r="I245" s="4">
        <f t="shared" si="19"/>
        <v>1.0436440904876678</v>
      </c>
    </row>
    <row r="246" spans="1:9" x14ac:dyDescent="0.2">
      <c r="A246" s="4">
        <f>IF('True_Odds_Calculator_3-way'!A247="","",'True_Odds_Calculator_3-way'!A247)</f>
        <v>2.83</v>
      </c>
      <c r="B246" s="4">
        <f>IF('True_Odds_Calculator_3-way'!B247="","",'True_Odds_Calculator_3-way'!B247)</f>
        <v>3.67</v>
      </c>
      <c r="C246" s="4">
        <f>IF('True_Odds_Calculator_3-way'!C247="","",'True_Odds_Calculator_3-way'!C247)</f>
        <v>2.42</v>
      </c>
      <c r="D246" s="4">
        <f t="shared" si="15"/>
        <v>3.9059594987929325E-2</v>
      </c>
      <c r="E246" s="4">
        <f t="shared" si="16"/>
        <v>2.9382639124804162</v>
      </c>
      <c r="F246" s="4">
        <f t="shared" si="17"/>
        <v>3.8541631078453955</v>
      </c>
      <c r="G246" s="4">
        <f t="shared" si="18"/>
        <v>2.4987301734372522</v>
      </c>
      <c r="I246" s="4">
        <f t="shared" si="19"/>
        <v>1.0390595949879293</v>
      </c>
    </row>
    <row r="247" spans="1:9" x14ac:dyDescent="0.2">
      <c r="A247" s="4">
        <f>IF('True_Odds_Calculator_3-way'!A248="","",'True_Odds_Calculator_3-way'!A248)</f>
        <v>2.5099999999999998</v>
      </c>
      <c r="B247" s="4">
        <f>IF('True_Odds_Calculator_3-way'!B248="","",'True_Odds_Calculator_3-way'!B248)</f>
        <v>3.45</v>
      </c>
      <c r="C247" s="4">
        <f>IF('True_Odds_Calculator_3-way'!C248="","",'True_Odds_Calculator_3-way'!C248)</f>
        <v>2.85</v>
      </c>
      <c r="D247" s="4">
        <f t="shared" si="15"/>
        <v>3.9138639948216314E-2</v>
      </c>
      <c r="E247" s="4">
        <f t="shared" si="16"/>
        <v>2.5949750408100498</v>
      </c>
      <c r="F247" s="4">
        <f t="shared" si="17"/>
        <v>3.6126011395698625</v>
      </c>
      <c r="G247" s="4">
        <f t="shared" si="18"/>
        <v>2.9600600897748435</v>
      </c>
      <c r="I247" s="4">
        <f t="shared" si="19"/>
        <v>1.0391386399482163</v>
      </c>
    </row>
    <row r="248" spans="1:9" x14ac:dyDescent="0.2">
      <c r="A248" s="4">
        <f>IF('True_Odds_Calculator_3-way'!A249="","",'True_Odds_Calculator_3-way'!A249)</f>
        <v>3.42</v>
      </c>
      <c r="B248" s="4">
        <f>IF('True_Odds_Calculator_3-way'!B249="","",'True_Odds_Calculator_3-way'!B249)</f>
        <v>3.21</v>
      </c>
      <c r="C248" s="4">
        <f>IF('True_Odds_Calculator_3-way'!C249="","",'True_Odds_Calculator_3-way'!C249)</f>
        <v>2.2999999999999998</v>
      </c>
      <c r="D248" s="4">
        <f t="shared" si="15"/>
        <v>3.8706749265144502E-2</v>
      </c>
      <c r="E248" s="4">
        <f t="shared" si="16"/>
        <v>3.5778762742269623</v>
      </c>
      <c r="F248" s="4">
        <f t="shared" si="17"/>
        <v>3.3486900912705466</v>
      </c>
      <c r="G248" s="4">
        <f t="shared" si="18"/>
        <v>2.3703402607107118</v>
      </c>
      <c r="I248" s="4">
        <f t="shared" si="19"/>
        <v>1.0387067492651445</v>
      </c>
    </row>
    <row r="249" spans="1:9" x14ac:dyDescent="0.2">
      <c r="A249" s="4">
        <f>IF('True_Odds_Calculator_3-way'!A250="","",'True_Odds_Calculator_3-way'!A250)</f>
        <v>1.88</v>
      </c>
      <c r="B249" s="4">
        <f>IF('True_Odds_Calculator_3-way'!B250="","",'True_Odds_Calculator_3-way'!B250)</f>
        <v>3.63</v>
      </c>
      <c r="C249" s="4">
        <f>IF('True_Odds_Calculator_3-way'!C250="","",'True_Odds_Calculator_3-way'!C250)</f>
        <v>4.28</v>
      </c>
      <c r="D249" s="4">
        <f t="shared" si="15"/>
        <v>4.1041847094017259E-2</v>
      </c>
      <c r="E249" s="4">
        <f t="shared" si="16"/>
        <v>1.929629209429234</v>
      </c>
      <c r="F249" s="4">
        <f t="shared" si="17"/>
        <v>3.8196881383925119</v>
      </c>
      <c r="G249" s="4">
        <f t="shared" si="18"/>
        <v>4.546193423494918</v>
      </c>
      <c r="I249" s="4">
        <f t="shared" si="19"/>
        <v>1.0410418470940173</v>
      </c>
    </row>
    <row r="250" spans="1:9" x14ac:dyDescent="0.2">
      <c r="A250" s="4">
        <f>IF('True_Odds_Calculator_3-way'!A251="","",'True_Odds_Calculator_3-way'!A251)</f>
        <v>1.82</v>
      </c>
      <c r="B250" s="4">
        <f>IF('True_Odds_Calculator_3-way'!B251="","",'True_Odds_Calculator_3-way'!B251)</f>
        <v>3.53</v>
      </c>
      <c r="C250" s="4">
        <f>IF('True_Odds_Calculator_3-way'!C251="","",'True_Odds_Calculator_3-way'!C251)</f>
        <v>4.79</v>
      </c>
      <c r="D250" s="4">
        <f t="shared" si="15"/>
        <v>4.1504935654101516E-2</v>
      </c>
      <c r="E250" s="4">
        <f t="shared" si="16"/>
        <v>1.8670106963492812</v>
      </c>
      <c r="F250" s="4">
        <f t="shared" si="17"/>
        <v>3.7112479776801335</v>
      </c>
      <c r="G250" s="4">
        <f t="shared" si="18"/>
        <v>5.1299601356572335</v>
      </c>
      <c r="I250" s="4">
        <f t="shared" si="19"/>
        <v>1.0415049356541015</v>
      </c>
    </row>
    <row r="251" spans="1:9" x14ac:dyDescent="0.2">
      <c r="A251" s="4">
        <f>IF('True_Odds_Calculator_3-way'!A252="","",'True_Odds_Calculator_3-way'!A252)</f>
        <v>1.85</v>
      </c>
      <c r="B251" s="4">
        <f>IF('True_Odds_Calculator_3-way'!B252="","",'True_Odds_Calculator_3-way'!B252)</f>
        <v>3.66</v>
      </c>
      <c r="C251" s="4">
        <f>IF('True_Odds_Calculator_3-way'!C252="","",'True_Odds_Calculator_3-way'!C252)</f>
        <v>4.42</v>
      </c>
      <c r="D251" s="4">
        <f t="shared" si="15"/>
        <v>4.0008928147790224E-2</v>
      </c>
      <c r="E251" s="4">
        <f t="shared" si="16"/>
        <v>1.8967981304012196</v>
      </c>
      <c r="F251" s="4">
        <f t="shared" si="17"/>
        <v>3.8478152982691927</v>
      </c>
      <c r="G251" s="4">
        <f t="shared" si="18"/>
        <v>4.6968636120617591</v>
      </c>
      <c r="I251" s="4">
        <f t="shared" si="19"/>
        <v>1.0400089281477902</v>
      </c>
    </row>
    <row r="252" spans="1:9" x14ac:dyDescent="0.2">
      <c r="A252" s="4">
        <f>IF('True_Odds_Calculator_3-way'!A253="","",'True_Odds_Calculator_3-way'!A253)</f>
        <v>2.92</v>
      </c>
      <c r="B252" s="4">
        <f>IF('True_Odds_Calculator_3-way'!B253="","",'True_Odds_Calculator_3-way'!B253)</f>
        <v>3.28</v>
      </c>
      <c r="C252" s="4">
        <f>IF('True_Odds_Calculator_3-way'!C253="","",'True_Odds_Calculator_3-way'!C253)</f>
        <v>2.5499999999999998</v>
      </c>
      <c r="D252" s="4">
        <f t="shared" si="15"/>
        <v>3.9500664950243403E-2</v>
      </c>
      <c r="E252" s="4">
        <f t="shared" si="16"/>
        <v>3.0367550755824939</v>
      </c>
      <c r="F252" s="4">
        <f t="shared" si="17"/>
        <v>3.4280484792226558</v>
      </c>
      <c r="G252" s="4">
        <f t="shared" si="18"/>
        <v>2.6385922253177028</v>
      </c>
      <c r="I252" s="4">
        <f t="shared" si="19"/>
        <v>1.0395006649502434</v>
      </c>
    </row>
    <row r="253" spans="1:9" x14ac:dyDescent="0.2">
      <c r="A253" s="4">
        <f>IF('True_Odds_Calculator_3-way'!A254="","",'True_Odds_Calculator_3-way'!A254)</f>
        <v>2.2599999999999998</v>
      </c>
      <c r="B253" s="4">
        <f>IF('True_Odds_Calculator_3-way'!B254="","",'True_Odds_Calculator_3-way'!B254)</f>
        <v>3.55</v>
      </c>
      <c r="C253" s="4">
        <f>IF('True_Odds_Calculator_3-way'!C254="","",'True_Odds_Calculator_3-way'!C254)</f>
        <v>3.18</v>
      </c>
      <c r="D253" s="4">
        <f t="shared" si="15"/>
        <v>3.863342575629658E-2</v>
      </c>
      <c r="E253" s="4">
        <f t="shared" si="16"/>
        <v>2.3277463752997898</v>
      </c>
      <c r="F253" s="4">
        <f t="shared" si="17"/>
        <v>3.7200674224801866</v>
      </c>
      <c r="G253" s="4">
        <f t="shared" si="18"/>
        <v>3.3157861903866603</v>
      </c>
      <c r="I253" s="4">
        <f t="shared" si="19"/>
        <v>1.0386334257562966</v>
      </c>
    </row>
    <row r="254" spans="1:9" x14ac:dyDescent="0.2">
      <c r="A254" s="4">
        <f>IF('True_Odds_Calculator_3-way'!A255="","",'True_Odds_Calculator_3-way'!A255)</f>
        <v>2.19</v>
      </c>
      <c r="B254" s="4">
        <f>IF('True_Odds_Calculator_3-way'!B255="","",'True_Odds_Calculator_3-way'!B255)</f>
        <v>3.18</v>
      </c>
      <c r="C254" s="4">
        <f>IF('True_Odds_Calculator_3-way'!C255="","",'True_Odds_Calculator_3-way'!C255)</f>
        <v>3.73</v>
      </c>
      <c r="D254" s="4">
        <f t="shared" si="15"/>
        <v>3.9182928116549887E-2</v>
      </c>
      <c r="E254" s="4">
        <f t="shared" si="16"/>
        <v>2.2544862829954417</v>
      </c>
      <c r="F254" s="4">
        <f t="shared" si="17"/>
        <v>3.3178012374348969</v>
      </c>
      <c r="G254" s="4">
        <f t="shared" si="18"/>
        <v>3.9210221644873711</v>
      </c>
      <c r="I254" s="4">
        <f t="shared" si="19"/>
        <v>1.0391829281165499</v>
      </c>
    </row>
    <row r="255" spans="1:9" x14ac:dyDescent="0.2">
      <c r="A255" s="4">
        <f>IF('True_Odds_Calculator_3-way'!A256="","",'True_Odds_Calculator_3-way'!A256)</f>
        <v>2.65</v>
      </c>
      <c r="B255" s="4">
        <f>IF('True_Odds_Calculator_3-way'!B256="","",'True_Odds_Calculator_3-way'!B256)</f>
        <v>3.2</v>
      </c>
      <c r="C255" s="4">
        <f>IF('True_Odds_Calculator_3-way'!C256="","",'True_Odds_Calculator_3-way'!C256)</f>
        <v>2.87</v>
      </c>
      <c r="D255" s="4">
        <f t="shared" si="15"/>
        <v>3.8290546315166596E-2</v>
      </c>
      <c r="E255" s="4">
        <f t="shared" si="16"/>
        <v>2.7427695613465009</v>
      </c>
      <c r="F255" s="4">
        <f t="shared" si="17"/>
        <v>3.3362638567759979</v>
      </c>
      <c r="G255" s="4">
        <f t="shared" si="18"/>
        <v>2.9791293490723474</v>
      </c>
      <c r="I255" s="4">
        <f t="shared" si="19"/>
        <v>1.0382905463151666</v>
      </c>
    </row>
    <row r="256" spans="1:9" x14ac:dyDescent="0.2">
      <c r="A256" s="4">
        <f>IF('True_Odds_Calculator_3-way'!A257="","",'True_Odds_Calculator_3-way'!A257)</f>
        <v>3.86</v>
      </c>
      <c r="B256" s="4">
        <f>IF('True_Odds_Calculator_3-way'!B257="","",'True_Odds_Calculator_3-way'!B257)</f>
        <v>3.23</v>
      </c>
      <c r="C256" s="4">
        <f>IF('True_Odds_Calculator_3-way'!C257="","",'True_Odds_Calculator_3-way'!C257)</f>
        <v>2.12</v>
      </c>
      <c r="D256" s="4">
        <f t="shared" si="15"/>
        <v>4.0362993940314729E-2</v>
      </c>
      <c r="E256" s="4">
        <f t="shared" si="16"/>
        <v>4.0714452953634677</v>
      </c>
      <c r="F256" s="4">
        <f t="shared" si="17"/>
        <v>3.3767448563063516</v>
      </c>
      <c r="G256" s="4">
        <f t="shared" si="18"/>
        <v>2.1822445595804729</v>
      </c>
      <c r="I256" s="4">
        <f t="shared" si="19"/>
        <v>1.0403629939403147</v>
      </c>
    </row>
    <row r="257" spans="1:9" x14ac:dyDescent="0.2">
      <c r="A257" s="4">
        <f>IF('True_Odds_Calculator_3-way'!A258="","",'True_Odds_Calculator_3-way'!A258)</f>
        <v>4.4000000000000004</v>
      </c>
      <c r="B257" s="4">
        <f>IF('True_Odds_Calculator_3-way'!B258="","",'True_Odds_Calculator_3-way'!B258)</f>
        <v>3.53</v>
      </c>
      <c r="C257" s="4">
        <f>IF('True_Odds_Calculator_3-way'!C258="","",'True_Odds_Calculator_3-way'!C258)</f>
        <v>1.88</v>
      </c>
      <c r="D257" s="4">
        <f t="shared" si="15"/>
        <v>4.2473739869918425E-2</v>
      </c>
      <c r="E257" s="4">
        <f t="shared" si="16"/>
        <v>4.6923063737883624</v>
      </c>
      <c r="F257" s="4">
        <f t="shared" si="17"/>
        <v>3.7157012117530881</v>
      </c>
      <c r="G257" s="4">
        <f t="shared" si="18"/>
        <v>1.9314080504879643</v>
      </c>
      <c r="I257" s="4">
        <f t="shared" si="19"/>
        <v>1.0424737398699184</v>
      </c>
    </row>
    <row r="258" spans="1:9" x14ac:dyDescent="0.2">
      <c r="A258" s="4">
        <f>IF('True_Odds_Calculator_3-way'!A259="","",'True_Odds_Calculator_3-way'!A259)</f>
        <v>2.86</v>
      </c>
      <c r="B258" s="4">
        <f>IF('True_Odds_Calculator_3-way'!B259="","",'True_Odds_Calculator_3-way'!B259)</f>
        <v>3.41</v>
      </c>
      <c r="C258" s="4">
        <f>IF('True_Odds_Calculator_3-way'!C259="","",'True_Odds_Calculator_3-way'!C259)</f>
        <v>2.52</v>
      </c>
      <c r="D258" s="4">
        <f t="shared" si="15"/>
        <v>3.9730878440555895E-2</v>
      </c>
      <c r="E258" s="4">
        <f t="shared" si="16"/>
        <v>2.9725921931212618</v>
      </c>
      <c r="F258" s="4">
        <f t="shared" si="17"/>
        <v>3.5712818195768192</v>
      </c>
      <c r="G258" s="4">
        <f t="shared" si="18"/>
        <v>2.6070060582676531</v>
      </c>
      <c r="I258" s="4">
        <f t="shared" si="19"/>
        <v>1.0397308784405559</v>
      </c>
    </row>
    <row r="259" spans="1:9" x14ac:dyDescent="0.2">
      <c r="A259" s="4">
        <f>IF('True_Odds_Calculator_3-way'!A260="","",'True_Odds_Calculator_3-way'!A260)</f>
        <v>1.86</v>
      </c>
      <c r="B259" s="4">
        <f>IF('True_Odds_Calculator_3-way'!B260="","",'True_Odds_Calculator_3-way'!B260)</f>
        <v>3.44</v>
      </c>
      <c r="C259" s="4">
        <f>IF('True_Odds_Calculator_3-way'!C260="","",'True_Odds_Calculator_3-way'!C260)</f>
        <v>4.6500000000000004</v>
      </c>
      <c r="D259" s="4">
        <f t="shared" ref="D259:D322" si="20">IF(A259="","",((1/A259)+(1/B259)+(1/C259))-1)</f>
        <v>4.3385846461615474E-2</v>
      </c>
      <c r="E259" s="4">
        <f t="shared" ref="E259:E322" si="21">IF(A259="","",(3*A259)/(3-($D259*A259)))</f>
        <v>1.9114155978650522</v>
      </c>
      <c r="F259" s="4">
        <f t="shared" ref="F259:F322" si="22">IF(B259="","",(3*B259)/(3-($D259*B259)))</f>
        <v>3.6200965600482804</v>
      </c>
      <c r="G259" s="4">
        <f t="shared" ref="G259:G322" si="23">IF(C259="","",(3*C259)/(3-($D259*C259)))</f>
        <v>4.9852482858923759</v>
      </c>
      <c r="I259" s="4">
        <f t="shared" ref="I259:I322" si="24">IF(A259="","",D259+1)</f>
        <v>1.0433858464616155</v>
      </c>
    </row>
    <row r="260" spans="1:9" x14ac:dyDescent="0.2">
      <c r="A260" s="4">
        <f>IF('True_Odds_Calculator_3-way'!A261="","",'True_Odds_Calculator_3-way'!A261)</f>
        <v>2.5299999999999998</v>
      </c>
      <c r="B260" s="4">
        <f>IF('True_Odds_Calculator_3-way'!B261="","",'True_Odds_Calculator_3-way'!B261)</f>
        <v>3.06</v>
      </c>
      <c r="C260" s="4">
        <f>IF('True_Odds_Calculator_3-way'!C261="","",'True_Odds_Calculator_3-way'!C261)</f>
        <v>3.06</v>
      </c>
      <c r="D260" s="4">
        <f t="shared" si="20"/>
        <v>4.8851688237877555E-2</v>
      </c>
      <c r="E260" s="4">
        <f t="shared" si="21"/>
        <v>2.6387102638096755</v>
      </c>
      <c r="F260" s="4">
        <f t="shared" si="22"/>
        <v>3.2204720042153139</v>
      </c>
      <c r="G260" s="4">
        <f t="shared" si="23"/>
        <v>3.2204720042153139</v>
      </c>
      <c r="I260" s="4">
        <f t="shared" si="24"/>
        <v>1.0488516882378776</v>
      </c>
    </row>
    <row r="261" spans="1:9" x14ac:dyDescent="0.2">
      <c r="A261" s="4">
        <f>IF('True_Odds_Calculator_3-way'!A262="","",'True_Odds_Calculator_3-way'!A262)</f>
        <v>2.33</v>
      </c>
      <c r="B261" s="4">
        <f>IF('True_Odds_Calculator_3-way'!B262="","",'True_Odds_Calculator_3-way'!B262)</f>
        <v>3.81</v>
      </c>
      <c r="C261" s="4">
        <f>IF('True_Odds_Calculator_3-way'!C262="","",'True_Odds_Calculator_3-way'!C262)</f>
        <v>2.79</v>
      </c>
      <c r="D261" s="4">
        <f t="shared" si="20"/>
        <v>5.0074680025373519E-2</v>
      </c>
      <c r="E261" s="4">
        <f t="shared" si="21"/>
        <v>2.4242836262046583</v>
      </c>
      <c r="F261" s="4">
        <f t="shared" si="22"/>
        <v>4.0687516232595504</v>
      </c>
      <c r="G261" s="4">
        <f t="shared" si="23"/>
        <v>2.9262750255822123</v>
      </c>
      <c r="I261" s="4">
        <f t="shared" si="24"/>
        <v>1.0500746800253735</v>
      </c>
    </row>
    <row r="262" spans="1:9" x14ac:dyDescent="0.2">
      <c r="A262" s="4">
        <f>IF('True_Odds_Calculator_3-way'!A263="","",'True_Odds_Calculator_3-way'!A263)</f>
        <v>2</v>
      </c>
      <c r="B262" s="4">
        <f>IF('True_Odds_Calculator_3-way'!B263="","",'True_Odds_Calculator_3-way'!B263)</f>
        <v>3.24</v>
      </c>
      <c r="C262" s="4">
        <f>IF('True_Odds_Calculator_3-way'!C263="","",'True_Odds_Calculator_3-way'!C263)</f>
        <v>3.96</v>
      </c>
      <c r="D262" s="4">
        <f t="shared" si="20"/>
        <v>6.1167227833894611E-2</v>
      </c>
      <c r="E262" s="4">
        <f t="shared" si="21"/>
        <v>2.0850234009360378</v>
      </c>
      <c r="F262" s="4">
        <f t="shared" si="22"/>
        <v>3.4691758598312794</v>
      </c>
      <c r="G262" s="4">
        <f t="shared" si="23"/>
        <v>4.3078162771958102</v>
      </c>
      <c r="I262" s="4">
        <f t="shared" si="24"/>
        <v>1.0611672278338946</v>
      </c>
    </row>
    <row r="263" spans="1:9" x14ac:dyDescent="0.2">
      <c r="A263" s="4">
        <f>IF('True_Odds_Calculator_3-way'!A264="","",'True_Odds_Calculator_3-way'!A264)</f>
        <v>2.14</v>
      </c>
      <c r="B263" s="4">
        <f>IF('True_Odds_Calculator_3-way'!B264="","",'True_Odds_Calculator_3-way'!B264)</f>
        <v>4</v>
      </c>
      <c r="C263" s="4">
        <f>IF('True_Odds_Calculator_3-way'!C264="","",'True_Odds_Calculator_3-way'!C264)</f>
        <v>2.99</v>
      </c>
      <c r="D263" s="4">
        <f t="shared" si="20"/>
        <v>5.1737880161285332E-2</v>
      </c>
      <c r="E263" s="4">
        <f t="shared" si="21"/>
        <v>2.2220061465803136</v>
      </c>
      <c r="F263" s="4">
        <f t="shared" si="22"/>
        <v>4.2963808500637883</v>
      </c>
      <c r="G263" s="4">
        <f t="shared" si="23"/>
        <v>3.1525632498213985</v>
      </c>
      <c r="I263" s="4">
        <f t="shared" si="24"/>
        <v>1.0517378801612853</v>
      </c>
    </row>
    <row r="264" spans="1:9" x14ac:dyDescent="0.2">
      <c r="A264" s="4">
        <f>IF('True_Odds_Calculator_3-way'!A265="","",'True_Odds_Calculator_3-way'!A265)</f>
        <v>1.64</v>
      </c>
      <c r="B264" s="4">
        <f>IF('True_Odds_Calculator_3-way'!B265="","",'True_Odds_Calculator_3-way'!B265)</f>
        <v>3.98</v>
      </c>
      <c r="C264" s="4">
        <f>IF('True_Odds_Calculator_3-way'!C265="","",'True_Odds_Calculator_3-way'!C265)</f>
        <v>5.16</v>
      </c>
      <c r="D264" s="4">
        <f t="shared" si="20"/>
        <v>5.4810828580413862E-2</v>
      </c>
      <c r="E264" s="4">
        <f t="shared" si="21"/>
        <v>1.6906576013741434</v>
      </c>
      <c r="F264" s="4">
        <f t="shared" si="22"/>
        <v>4.2921032921413529</v>
      </c>
      <c r="G264" s="4">
        <f t="shared" si="23"/>
        <v>5.6970911308540044</v>
      </c>
      <c r="I264" s="4">
        <f t="shared" si="24"/>
        <v>1.0548108285804139</v>
      </c>
    </row>
    <row r="265" spans="1:9" x14ac:dyDescent="0.2">
      <c r="A265" s="4">
        <f>IF('True_Odds_Calculator_3-way'!A266="","",'True_Odds_Calculator_3-way'!A266)</f>
        <v>2.13</v>
      </c>
      <c r="B265" s="4">
        <f>IF('True_Odds_Calculator_3-way'!B266="","",'True_Odds_Calculator_3-way'!B266)</f>
        <v>3.62</v>
      </c>
      <c r="C265" s="4">
        <f>IF('True_Odds_Calculator_3-way'!C266="","",'True_Odds_Calculator_3-way'!C266)</f>
        <v>3.28</v>
      </c>
      <c r="D265" s="4">
        <f t="shared" si="20"/>
        <v>5.0604710778257234E-2</v>
      </c>
      <c r="E265" s="4">
        <f t="shared" si="21"/>
        <v>2.2093816342043708</v>
      </c>
      <c r="F265" s="4">
        <f t="shared" si="22"/>
        <v>3.8554238123907232</v>
      </c>
      <c r="G265" s="4">
        <f t="shared" si="23"/>
        <v>3.4721039313255453</v>
      </c>
      <c r="I265" s="4">
        <f t="shared" si="24"/>
        <v>1.0506047107782572</v>
      </c>
    </row>
    <row r="266" spans="1:9" x14ac:dyDescent="0.2">
      <c r="A266" s="4">
        <f>IF('True_Odds_Calculator_3-way'!A267="","",'True_Odds_Calculator_3-way'!A267)</f>
        <v>1.36</v>
      </c>
      <c r="B266" s="4">
        <f>IF('True_Odds_Calculator_3-way'!B267="","",'True_Odds_Calculator_3-way'!B267)</f>
        <v>5.28</v>
      </c>
      <c r="C266" s="4">
        <f>IF('True_Odds_Calculator_3-way'!C267="","",'True_Odds_Calculator_3-way'!C267)</f>
        <v>7.61</v>
      </c>
      <c r="D266" s="4">
        <f t="shared" si="20"/>
        <v>5.6094101719053269E-2</v>
      </c>
      <c r="E266" s="4">
        <f t="shared" si="21"/>
        <v>1.3954862755876278</v>
      </c>
      <c r="F266" s="4">
        <f t="shared" si="22"/>
        <v>5.8583713366968393</v>
      </c>
      <c r="G266" s="4">
        <f t="shared" si="23"/>
        <v>8.8724838026424919</v>
      </c>
      <c r="I266" s="4">
        <f t="shared" si="24"/>
        <v>1.0560941017190533</v>
      </c>
    </row>
    <row r="267" spans="1:9" x14ac:dyDescent="0.2">
      <c r="A267" s="4">
        <f>IF('True_Odds_Calculator_3-way'!A268="","",'True_Odds_Calculator_3-way'!A268)</f>
        <v>2.61</v>
      </c>
      <c r="B267" s="4">
        <f>IF('True_Odds_Calculator_3-way'!B268="","",'True_Odds_Calculator_3-way'!B268)</f>
        <v>3.06</v>
      </c>
      <c r="C267" s="4">
        <f>IF('True_Odds_Calculator_3-way'!C268="","",'True_Odds_Calculator_3-way'!C268)</f>
        <v>3.21</v>
      </c>
      <c r="D267" s="4">
        <f t="shared" si="20"/>
        <v>2.1465627823801237E-2</v>
      </c>
      <c r="E267" s="4">
        <f t="shared" si="21"/>
        <v>2.6596695853851196</v>
      </c>
      <c r="F267" s="4">
        <f t="shared" si="22"/>
        <v>3.1284982833947272</v>
      </c>
      <c r="G267" s="4">
        <f t="shared" si="23"/>
        <v>3.2854612014975468</v>
      </c>
      <c r="I267" s="4">
        <f t="shared" si="24"/>
        <v>1.0214656278238012</v>
      </c>
    </row>
    <row r="268" spans="1:9" x14ac:dyDescent="0.2">
      <c r="A268" s="4">
        <f>IF('True_Odds_Calculator_3-way'!A269="","",'True_Odds_Calculator_3-way'!A269)</f>
        <v>12.64</v>
      </c>
      <c r="B268" s="4">
        <f>IF('True_Odds_Calculator_3-way'!B269="","",'True_Odds_Calculator_3-way'!B269)</f>
        <v>6.98</v>
      </c>
      <c r="C268" s="4">
        <f>IF('True_Odds_Calculator_3-way'!C269="","",'True_Odds_Calculator_3-way'!C269)</f>
        <v>1.22</v>
      </c>
      <c r="D268" s="4">
        <f t="shared" si="20"/>
        <v>4.205253084287297E-2</v>
      </c>
      <c r="E268" s="4">
        <f t="shared" si="21"/>
        <v>15.361829355733935</v>
      </c>
      <c r="F268" s="4">
        <f t="shared" si="22"/>
        <v>7.7370058412903351</v>
      </c>
      <c r="G268" s="4">
        <f t="shared" si="23"/>
        <v>1.2412266672341228</v>
      </c>
      <c r="I268" s="4">
        <f t="shared" si="24"/>
        <v>1.042052530842873</v>
      </c>
    </row>
    <row r="269" spans="1:9" x14ac:dyDescent="0.2">
      <c r="A269" s="4">
        <f>IF('True_Odds_Calculator_3-way'!A270="","",'True_Odds_Calculator_3-way'!A270)</f>
        <v>1.82</v>
      </c>
      <c r="B269" s="4">
        <f>IF('True_Odds_Calculator_3-way'!B270="","",'True_Odds_Calculator_3-way'!B270)</f>
        <v>3.48</v>
      </c>
      <c r="C269" s="4">
        <f>IF('True_Odds_Calculator_3-way'!C270="","",'True_Odds_Calculator_3-way'!C270)</f>
        <v>4.87</v>
      </c>
      <c r="D269" s="4">
        <f t="shared" si="20"/>
        <v>4.2145680324537471E-2</v>
      </c>
      <c r="E269" s="4">
        <f t="shared" si="21"/>
        <v>1.867755480752493</v>
      </c>
      <c r="F269" s="4">
        <f t="shared" si="22"/>
        <v>3.6588788904743934</v>
      </c>
      <c r="G269" s="4">
        <f t="shared" si="23"/>
        <v>5.2276579993527976</v>
      </c>
      <c r="I269" s="4">
        <f t="shared" si="24"/>
        <v>1.0421456803245375</v>
      </c>
    </row>
    <row r="270" spans="1:9" x14ac:dyDescent="0.2">
      <c r="A270" s="4">
        <f>IF('True_Odds_Calculator_3-way'!A271="","",'True_Odds_Calculator_3-way'!A271)</f>
        <v>1.8</v>
      </c>
      <c r="B270" s="4">
        <f>IF('True_Odds_Calculator_3-way'!B271="","",'True_Odds_Calculator_3-way'!B271)</f>
        <v>3.47</v>
      </c>
      <c r="C270" s="4">
        <f>IF('True_Odds_Calculator_3-way'!C271="","",'True_Odds_Calculator_3-way'!C271)</f>
        <v>5.05</v>
      </c>
      <c r="D270" s="4">
        <f t="shared" si="20"/>
        <v>4.1759795576099323E-2</v>
      </c>
      <c r="E270" s="4">
        <f t="shared" si="21"/>
        <v>1.8462596554758426</v>
      </c>
      <c r="F270" s="4">
        <f t="shared" si="22"/>
        <v>3.646115255386702</v>
      </c>
      <c r="G270" s="4">
        <f t="shared" si="23"/>
        <v>5.431834358927258</v>
      </c>
      <c r="I270" s="4">
        <f t="shared" si="24"/>
        <v>1.0417597955760993</v>
      </c>
    </row>
    <row r="271" spans="1:9" x14ac:dyDescent="0.2">
      <c r="A271" s="4">
        <f>IF('True_Odds_Calculator_3-way'!A272="","",'True_Odds_Calculator_3-way'!A272)</f>
        <v>1.96</v>
      </c>
      <c r="B271" s="4">
        <f>IF('True_Odds_Calculator_3-way'!B272="","",'True_Odds_Calculator_3-way'!B272)</f>
        <v>3.24</v>
      </c>
      <c r="C271" s="4">
        <f>IF('True_Odds_Calculator_3-way'!C272="","",'True_Odds_Calculator_3-way'!C272)</f>
        <v>4.51</v>
      </c>
      <c r="D271" s="4">
        <f t="shared" si="20"/>
        <v>4.0575546963467879E-2</v>
      </c>
      <c r="E271" s="4">
        <f t="shared" si="21"/>
        <v>2.0133732304436793</v>
      </c>
      <c r="F271" s="4">
        <f t="shared" si="22"/>
        <v>3.3884889771162685</v>
      </c>
      <c r="G271" s="4">
        <f t="shared" si="23"/>
        <v>4.8029745928024106</v>
      </c>
      <c r="I271" s="4">
        <f t="shared" si="24"/>
        <v>1.0405755469634679</v>
      </c>
    </row>
    <row r="272" spans="1:9" x14ac:dyDescent="0.2">
      <c r="A272" s="4">
        <f>IF('True_Odds_Calculator_3-way'!A273="","",'True_Odds_Calculator_3-way'!A273)</f>
        <v>3.4</v>
      </c>
      <c r="B272" s="4">
        <f>IF('True_Odds_Calculator_3-way'!B273="","",'True_Odds_Calculator_3-way'!B273)</f>
        <v>2.87</v>
      </c>
      <c r="C272" s="4">
        <f>IF('True_Odds_Calculator_3-way'!C273="","",'True_Odds_Calculator_3-way'!C273)</f>
        <v>2.5299999999999998</v>
      </c>
      <c r="D272" s="4">
        <f t="shared" si="20"/>
        <v>3.7806619803999908E-2</v>
      </c>
      <c r="E272" s="4">
        <f t="shared" si="21"/>
        <v>3.5522030279223822</v>
      </c>
      <c r="F272" s="4">
        <f t="shared" si="22"/>
        <v>2.9776983866610056</v>
      </c>
      <c r="G272" s="4">
        <f t="shared" si="23"/>
        <v>2.6133220703555033</v>
      </c>
      <c r="I272" s="4">
        <f t="shared" si="24"/>
        <v>1.0378066198039999</v>
      </c>
    </row>
    <row r="273" spans="1:9" x14ac:dyDescent="0.2">
      <c r="A273" s="4">
        <f>IF('True_Odds_Calculator_3-way'!A274="","",'True_Odds_Calculator_3-way'!A274)</f>
        <v>2.6</v>
      </c>
      <c r="B273" s="4">
        <f>IF('True_Odds_Calculator_3-way'!B274="","",'True_Odds_Calculator_3-way'!B274)</f>
        <v>2.95</v>
      </c>
      <c r="C273" s="4">
        <f>IF('True_Odds_Calculator_3-way'!C274="","",'True_Odds_Calculator_3-way'!C274)</f>
        <v>3.17</v>
      </c>
      <c r="D273" s="4">
        <f t="shared" si="20"/>
        <v>3.9055848712053587E-2</v>
      </c>
      <c r="E273" s="4">
        <f t="shared" si="21"/>
        <v>2.6910890650767945</v>
      </c>
      <c r="F273" s="4">
        <f t="shared" si="22"/>
        <v>3.0678193502801099</v>
      </c>
      <c r="G273" s="4">
        <f t="shared" si="23"/>
        <v>3.3064540987470759</v>
      </c>
      <c r="I273" s="4">
        <f t="shared" si="24"/>
        <v>1.0390558487120536</v>
      </c>
    </row>
    <row r="274" spans="1:9" x14ac:dyDescent="0.2">
      <c r="A274" s="4">
        <f>IF('True_Odds_Calculator_3-way'!A275="","",'True_Odds_Calculator_3-way'!A275)</f>
        <v>1.46</v>
      </c>
      <c r="B274" s="4">
        <f>IF('True_Odds_Calculator_3-way'!B275="","",'True_Odds_Calculator_3-way'!B275)</f>
        <v>3.97</v>
      </c>
      <c r="C274" s="4">
        <f>IF('True_Odds_Calculator_3-way'!C275="","",'True_Odds_Calculator_3-way'!C275)</f>
        <v>9.17</v>
      </c>
      <c r="D274" s="4">
        <f t="shared" si="20"/>
        <v>4.5871929704480063E-2</v>
      </c>
      <c r="E274" s="4">
        <f t="shared" si="21"/>
        <v>1.4933377790034317</v>
      </c>
      <c r="F274" s="4">
        <f t="shared" si="22"/>
        <v>4.2265690276642482</v>
      </c>
      <c r="G274" s="4">
        <f t="shared" si="23"/>
        <v>10.665459523837866</v>
      </c>
      <c r="I274" s="4">
        <f t="shared" si="24"/>
        <v>1.0458719297044801</v>
      </c>
    </row>
    <row r="275" spans="1:9" x14ac:dyDescent="0.2">
      <c r="A275" s="4">
        <f>IF('True_Odds_Calculator_3-way'!A276="","",'True_Odds_Calculator_3-way'!A276)</f>
        <v>2.46</v>
      </c>
      <c r="B275" s="4">
        <f>IF('True_Odds_Calculator_3-way'!B276="","",'True_Odds_Calculator_3-way'!B276)</f>
        <v>3.04</v>
      </c>
      <c r="C275" s="4">
        <f>IF('True_Odds_Calculator_3-way'!C276="","",'True_Odds_Calculator_3-way'!C276)</f>
        <v>3.3</v>
      </c>
      <c r="D275" s="4">
        <f t="shared" si="20"/>
        <v>3.8481736492006036E-2</v>
      </c>
      <c r="E275" s="4">
        <f t="shared" si="21"/>
        <v>2.5401546404486055</v>
      </c>
      <c r="F275" s="4">
        <f t="shared" si="22"/>
        <v>3.1633544576385897</v>
      </c>
      <c r="G275" s="4">
        <f t="shared" si="23"/>
        <v>3.4458630742937562</v>
      </c>
      <c r="I275" s="4">
        <f t="shared" si="24"/>
        <v>1.038481736492006</v>
      </c>
    </row>
    <row r="276" spans="1:9" x14ac:dyDescent="0.2">
      <c r="A276" s="4">
        <f>IF('True_Odds_Calculator_3-way'!A277="","",'True_Odds_Calculator_3-way'!A277)</f>
        <v>1.77</v>
      </c>
      <c r="B276" s="4">
        <f>IF('True_Odds_Calculator_3-way'!B277="","",'True_Odds_Calculator_3-way'!B277)</f>
        <v>3.56</v>
      </c>
      <c r="C276" s="4">
        <f>IF('True_Odds_Calculator_3-way'!C277="","",'True_Odds_Calculator_3-way'!C277)</f>
        <v>5.0999999999999996</v>
      </c>
      <c r="D276" s="4">
        <f t="shared" si="20"/>
        <v>4.1949059189472893E-2</v>
      </c>
      <c r="E276" s="4">
        <f t="shared" si="21"/>
        <v>1.8149191489746224</v>
      </c>
      <c r="F276" s="4">
        <f t="shared" si="22"/>
        <v>3.7464990370311648</v>
      </c>
      <c r="G276" s="4">
        <f t="shared" si="23"/>
        <v>5.4916265653196268</v>
      </c>
      <c r="I276" s="4">
        <f t="shared" si="24"/>
        <v>1.0419490591894729</v>
      </c>
    </row>
    <row r="277" spans="1:9" x14ac:dyDescent="0.2">
      <c r="A277" s="4">
        <f>IF('True_Odds_Calculator_3-way'!A278="","",'True_Odds_Calculator_3-way'!A278)</f>
        <v>3.12</v>
      </c>
      <c r="B277" s="4">
        <f>IF('True_Odds_Calculator_3-way'!B278="","",'True_Odds_Calculator_3-way'!B278)</f>
        <v>2.79</v>
      </c>
      <c r="C277" s="4">
        <f>IF('True_Odds_Calculator_3-way'!C278="","",'True_Odds_Calculator_3-way'!C278)</f>
        <v>2.79</v>
      </c>
      <c r="D277" s="4">
        <f t="shared" si="20"/>
        <v>3.7358698649021305E-2</v>
      </c>
      <c r="E277" s="4">
        <f t="shared" si="21"/>
        <v>3.2461217183770881</v>
      </c>
      <c r="F277" s="4">
        <f t="shared" si="22"/>
        <v>2.8904236950458233</v>
      </c>
      <c r="G277" s="4">
        <f t="shared" si="23"/>
        <v>2.8904236950458233</v>
      </c>
      <c r="I277" s="4">
        <f t="shared" si="24"/>
        <v>1.0373586986490213</v>
      </c>
    </row>
    <row r="278" spans="1:9" x14ac:dyDescent="0.2">
      <c r="A278" s="4">
        <f>IF('True_Odds_Calculator_3-way'!A279="","",'True_Odds_Calculator_3-way'!A279)</f>
        <v>2.13</v>
      </c>
      <c r="B278" s="4">
        <f>IF('True_Odds_Calculator_3-way'!B279="","",'True_Odds_Calculator_3-way'!B279)</f>
        <v>3.2</v>
      </c>
      <c r="C278" s="4">
        <f>IF('True_Odds_Calculator_3-way'!C279="","",'True_Odds_Calculator_3-way'!C279)</f>
        <v>3.89</v>
      </c>
      <c r="D278" s="4">
        <f t="shared" si="20"/>
        <v>3.9052976815477258E-2</v>
      </c>
      <c r="E278" s="4">
        <f t="shared" si="21"/>
        <v>2.1907441059321031</v>
      </c>
      <c r="F278" s="4">
        <f t="shared" si="22"/>
        <v>3.3390950413153759</v>
      </c>
      <c r="G278" s="4">
        <f t="shared" si="23"/>
        <v>4.0974916213952426</v>
      </c>
      <c r="I278" s="4">
        <f t="shared" si="24"/>
        <v>1.0390529768154773</v>
      </c>
    </row>
    <row r="279" spans="1:9" x14ac:dyDescent="0.2">
      <c r="A279" s="4">
        <f>IF('True_Odds_Calculator_3-way'!A280="","",'True_Odds_Calculator_3-way'!A280)</f>
        <v>2.6</v>
      </c>
      <c r="B279" s="4">
        <f>IF('True_Odds_Calculator_3-way'!B280="","",'True_Odds_Calculator_3-way'!B280)</f>
        <v>2.87</v>
      </c>
      <c r="C279" s="4">
        <f>IF('True_Odds_Calculator_3-way'!C280="","",'True_Odds_Calculator_3-way'!C280)</f>
        <v>3.17</v>
      </c>
      <c r="D279" s="4">
        <f t="shared" si="20"/>
        <v>4.8504853613724919E-2</v>
      </c>
      <c r="E279" s="4">
        <f t="shared" si="21"/>
        <v>2.7140938272813715</v>
      </c>
      <c r="F279" s="4">
        <f t="shared" si="22"/>
        <v>3.0096570455293432</v>
      </c>
      <c r="G279" s="4">
        <f t="shared" si="23"/>
        <v>3.3412506638843165</v>
      </c>
      <c r="I279" s="4">
        <f t="shared" si="24"/>
        <v>1.0485048536137249</v>
      </c>
    </row>
    <row r="280" spans="1:9" x14ac:dyDescent="0.2">
      <c r="A280" s="4">
        <f>IF('True_Odds_Calculator_3-way'!A281="","",'True_Odds_Calculator_3-way'!A281)</f>
        <v>6.28</v>
      </c>
      <c r="B280" s="4">
        <f>IF('True_Odds_Calculator_3-way'!B281="","",'True_Odds_Calculator_3-way'!B281)</f>
        <v>4.05</v>
      </c>
      <c r="C280" s="4">
        <f>IF('True_Odds_Calculator_3-way'!C281="","",'True_Odds_Calculator_3-way'!C281)</f>
        <v>1.54</v>
      </c>
      <c r="D280" s="4">
        <f t="shared" si="20"/>
        <v>5.5499898387371793E-2</v>
      </c>
      <c r="E280" s="4">
        <f t="shared" si="21"/>
        <v>7.1055175132852311</v>
      </c>
      <c r="F280" s="4">
        <f t="shared" si="22"/>
        <v>4.378022754301826</v>
      </c>
      <c r="G280" s="4">
        <f t="shared" si="23"/>
        <v>1.5851611587283427</v>
      </c>
      <c r="I280" s="4">
        <f t="shared" si="24"/>
        <v>1.0554998983873718</v>
      </c>
    </row>
    <row r="281" spans="1:9" x14ac:dyDescent="0.2">
      <c r="A281" s="4">
        <f>IF('True_Odds_Calculator_3-way'!A282="","",'True_Odds_Calculator_3-way'!A282)</f>
        <v>2.38</v>
      </c>
      <c r="B281" s="4">
        <f>IF('True_Odds_Calculator_3-way'!B282="","",'True_Odds_Calculator_3-way'!B282)</f>
        <v>3.23</v>
      </c>
      <c r="C281" s="4">
        <f>IF('True_Odds_Calculator_3-way'!C282="","",'True_Odds_Calculator_3-way'!C282)</f>
        <v>3.19</v>
      </c>
      <c r="D281" s="4">
        <f t="shared" si="20"/>
        <v>4.3245214271156573E-2</v>
      </c>
      <c r="E281" s="4">
        <f t="shared" si="21"/>
        <v>2.464553583937291</v>
      </c>
      <c r="F281" s="4">
        <f t="shared" si="22"/>
        <v>3.3877352597192152</v>
      </c>
      <c r="G281" s="4">
        <f t="shared" si="23"/>
        <v>3.3437597066336591</v>
      </c>
      <c r="I281" s="4">
        <f t="shared" si="24"/>
        <v>1.0432452142711566</v>
      </c>
    </row>
    <row r="282" spans="1:9" x14ac:dyDescent="0.2">
      <c r="A282" s="4">
        <f>IF('True_Odds_Calculator_3-way'!A283="","",'True_Odds_Calculator_3-way'!A283)</f>
        <v>3.76</v>
      </c>
      <c r="B282" s="4">
        <f>IF('True_Odds_Calculator_3-way'!B283="","",'True_Odds_Calculator_3-way'!B283)</f>
        <v>3.81</v>
      </c>
      <c r="C282" s="4">
        <f>IF('True_Odds_Calculator_3-way'!C283="","",'True_Odds_Calculator_3-way'!C283)</f>
        <v>2.02</v>
      </c>
      <c r="D282" s="4">
        <f t="shared" si="20"/>
        <v>2.3474143360055599E-2</v>
      </c>
      <c r="E282" s="4">
        <f t="shared" si="21"/>
        <v>3.8739759614217517</v>
      </c>
      <c r="F282" s="4">
        <f t="shared" si="22"/>
        <v>3.9270745839468835</v>
      </c>
      <c r="G282" s="4">
        <f t="shared" si="23"/>
        <v>2.0524407203903627</v>
      </c>
      <c r="I282" s="4">
        <f t="shared" si="24"/>
        <v>1.0234741433600556</v>
      </c>
    </row>
    <row r="283" spans="1:9" x14ac:dyDescent="0.2">
      <c r="A283" s="4">
        <f>IF('True_Odds_Calculator_3-way'!A284="","",'True_Odds_Calculator_3-way'!A284)</f>
        <v>6.46</v>
      </c>
      <c r="B283" s="4">
        <f>IF('True_Odds_Calculator_3-way'!B284="","",'True_Odds_Calculator_3-way'!B284)</f>
        <v>4.2699999999999996</v>
      </c>
      <c r="C283" s="4">
        <f>IF('True_Odds_Calculator_3-way'!C284="","",'True_Odds_Calculator_3-way'!C284)</f>
        <v>1.57</v>
      </c>
      <c r="D283" s="4">
        <f t="shared" si="20"/>
        <v>2.5933474239868914E-2</v>
      </c>
      <c r="E283" s="4">
        <f t="shared" si="21"/>
        <v>6.8420854119056962</v>
      </c>
      <c r="F283" s="4">
        <f t="shared" si="22"/>
        <v>4.4336549764338686</v>
      </c>
      <c r="G283" s="4">
        <f t="shared" si="23"/>
        <v>1.5916009720702178</v>
      </c>
      <c r="I283" s="4">
        <f t="shared" si="24"/>
        <v>1.0259334742398689</v>
      </c>
    </row>
    <row r="284" spans="1:9" x14ac:dyDescent="0.2">
      <c r="A284" s="4">
        <f>IF('True_Odds_Calculator_3-way'!A285="","",'True_Odds_Calculator_3-way'!A285)</f>
        <v>3.73</v>
      </c>
      <c r="B284" s="4">
        <f>IF('True_Odds_Calculator_3-way'!B285="","",'True_Odds_Calculator_3-way'!B285)</f>
        <v>3</v>
      </c>
      <c r="C284" s="4">
        <f>IF('True_Odds_Calculator_3-way'!C285="","",'True_Odds_Calculator_3-way'!C285)</f>
        <v>2.35</v>
      </c>
      <c r="D284" s="4">
        <f t="shared" si="20"/>
        <v>2.6961762972258718E-2</v>
      </c>
      <c r="E284" s="4">
        <f t="shared" si="21"/>
        <v>3.8593757643950881</v>
      </c>
      <c r="F284" s="4">
        <f t="shared" si="22"/>
        <v>3.0831265266243286</v>
      </c>
      <c r="G284" s="4">
        <f t="shared" si="23"/>
        <v>2.4007029609567576</v>
      </c>
      <c r="I284" s="4">
        <f t="shared" si="24"/>
        <v>1.0269617629722587</v>
      </c>
    </row>
    <row r="285" spans="1:9" x14ac:dyDescent="0.2">
      <c r="A285" s="4">
        <f>IF('True_Odds_Calculator_3-way'!A286="","",'True_Odds_Calculator_3-way'!A286)</f>
        <v>2.35</v>
      </c>
      <c r="B285" s="4">
        <f>IF('True_Odds_Calculator_3-way'!B286="","",'True_Odds_Calculator_3-way'!B286)</f>
        <v>3.13</v>
      </c>
      <c r="C285" s="4">
        <f>IF('True_Odds_Calculator_3-way'!C286="","",'True_Odds_Calculator_3-way'!C286)</f>
        <v>3.54</v>
      </c>
      <c r="D285" s="4">
        <f t="shared" si="20"/>
        <v>2.7506608491205453E-2</v>
      </c>
      <c r="E285" s="4">
        <f t="shared" si="21"/>
        <v>2.4017501338227305</v>
      </c>
      <c r="F285" s="4">
        <f t="shared" si="22"/>
        <v>3.2224805565169756</v>
      </c>
      <c r="G285" s="4">
        <f t="shared" si="23"/>
        <v>3.6587551351809604</v>
      </c>
      <c r="I285" s="4">
        <f t="shared" si="24"/>
        <v>1.0275066084912055</v>
      </c>
    </row>
    <row r="286" spans="1:9" x14ac:dyDescent="0.2">
      <c r="A286" s="4">
        <f>IF('True_Odds_Calculator_3-way'!A287="","",'True_Odds_Calculator_3-way'!A287)</f>
        <v>4.01</v>
      </c>
      <c r="B286" s="4">
        <f>IF('True_Odds_Calculator_3-way'!B287="","",'True_Odds_Calculator_3-way'!B287)</f>
        <v>3.54</v>
      </c>
      <c r="C286" s="4">
        <f>IF('True_Odds_Calculator_3-way'!C287="","",'True_Odds_Calculator_3-way'!C287)</f>
        <v>2.0099999999999998</v>
      </c>
      <c r="D286" s="4">
        <f t="shared" si="20"/>
        <v>2.9374872120651485E-2</v>
      </c>
      <c r="E286" s="4">
        <f t="shared" si="21"/>
        <v>4.1738851477570726</v>
      </c>
      <c r="F286" s="4">
        <f t="shared" si="22"/>
        <v>3.6671106702491998</v>
      </c>
      <c r="G286" s="4">
        <f t="shared" si="23"/>
        <v>2.0503533410203985</v>
      </c>
      <c r="I286" s="4">
        <f t="shared" si="24"/>
        <v>1.0293748721206515</v>
      </c>
    </row>
    <row r="287" spans="1:9" x14ac:dyDescent="0.2">
      <c r="A287" s="4">
        <f>IF('True_Odds_Calculator_3-way'!A288="","",'True_Odds_Calculator_3-way'!A288)</f>
        <v>2.5</v>
      </c>
      <c r="B287" s="4">
        <f>IF('True_Odds_Calculator_3-way'!B288="","",'True_Odds_Calculator_3-way'!B288)</f>
        <v>3.02</v>
      </c>
      <c r="C287" s="4">
        <f>IF('True_Odds_Calculator_3-way'!C288="","",'True_Odds_Calculator_3-way'!C288)</f>
        <v>3.38</v>
      </c>
      <c r="D287" s="4">
        <f t="shared" si="20"/>
        <v>2.6983815980250014E-2</v>
      </c>
      <c r="E287" s="4">
        <f t="shared" si="21"/>
        <v>2.557509470772561</v>
      </c>
      <c r="F287" s="4">
        <f t="shared" si="22"/>
        <v>3.1043249774951951</v>
      </c>
      <c r="G287" s="4">
        <f t="shared" si="23"/>
        <v>3.4859799466336394</v>
      </c>
      <c r="I287" s="4">
        <f t="shared" si="24"/>
        <v>1.02698381598025</v>
      </c>
    </row>
    <row r="288" spans="1:9" x14ac:dyDescent="0.2">
      <c r="A288" s="4">
        <f>IF('True_Odds_Calculator_3-way'!A289="","",'True_Odds_Calculator_3-way'!A289)</f>
        <v>2.08</v>
      </c>
      <c r="B288" s="4">
        <f>IF('True_Odds_Calculator_3-way'!B289="","",'True_Odds_Calculator_3-way'!B289)</f>
        <v>3.04</v>
      </c>
      <c r="C288" s="4">
        <f>IF('True_Odds_Calculator_3-way'!C289="","",'True_Odds_Calculator_3-way'!C289)</f>
        <v>4.57</v>
      </c>
      <c r="D288" s="4">
        <f t="shared" si="20"/>
        <v>2.8534979934265792E-2</v>
      </c>
      <c r="E288" s="4">
        <f t="shared" si="21"/>
        <v>2.1219818247613733</v>
      </c>
      <c r="F288" s="4">
        <f t="shared" si="22"/>
        <v>3.1305203944616369</v>
      </c>
      <c r="G288" s="4">
        <f t="shared" si="23"/>
        <v>4.7776774503026278</v>
      </c>
      <c r="I288" s="4">
        <f t="shared" si="24"/>
        <v>1.0285349799342658</v>
      </c>
    </row>
    <row r="289" spans="1:9" x14ac:dyDescent="0.2">
      <c r="A289" s="4">
        <f>IF('True_Odds_Calculator_3-way'!A290="","",'True_Odds_Calculator_3-way'!A290)</f>
        <v>2.19</v>
      </c>
      <c r="B289" s="4">
        <f>IF('True_Odds_Calculator_3-way'!B290="","",'True_Odds_Calculator_3-way'!B290)</f>
        <v>3.1</v>
      </c>
      <c r="C289" s="4">
        <f>IF('True_Odds_Calculator_3-way'!C290="","",'True_Odds_Calculator_3-way'!C290)</f>
        <v>4.01</v>
      </c>
      <c r="D289" s="4">
        <f t="shared" si="20"/>
        <v>2.8578208330991561E-2</v>
      </c>
      <c r="E289" s="4">
        <f t="shared" si="21"/>
        <v>2.2366614368510027</v>
      </c>
      <c r="F289" s="4">
        <f t="shared" si="22"/>
        <v>3.1943312047353518</v>
      </c>
      <c r="G289" s="4">
        <f t="shared" si="23"/>
        <v>4.1692639589892071</v>
      </c>
      <c r="I289" s="4">
        <f t="shared" si="24"/>
        <v>1.0285782083309916</v>
      </c>
    </row>
    <row r="290" spans="1:9" x14ac:dyDescent="0.2">
      <c r="A290" s="4">
        <f>IF('True_Odds_Calculator_3-way'!A291="","",'True_Odds_Calculator_3-way'!A291)</f>
        <v>1.85</v>
      </c>
      <c r="B290" s="4">
        <f>IF('True_Odds_Calculator_3-way'!B291="","",'True_Odds_Calculator_3-way'!B291)</f>
        <v>3.19</v>
      </c>
      <c r="C290" s="4">
        <f>IF('True_Odds_Calculator_3-way'!C291="","",'True_Odds_Calculator_3-way'!C291)</f>
        <v>5.68</v>
      </c>
      <c r="D290" s="4">
        <f t="shared" si="20"/>
        <v>3.0076502393160842E-2</v>
      </c>
      <c r="E290" s="4">
        <f t="shared" si="21"/>
        <v>1.8849606987292458</v>
      </c>
      <c r="F290" s="4">
        <f t="shared" si="22"/>
        <v>3.2953910463490739</v>
      </c>
      <c r="G290" s="4">
        <f t="shared" si="23"/>
        <v>6.0229775183992622</v>
      </c>
      <c r="I290" s="4">
        <f t="shared" si="24"/>
        <v>1.0300765023931608</v>
      </c>
    </row>
    <row r="291" spans="1:9" x14ac:dyDescent="0.2">
      <c r="A291" s="4">
        <f>IF('True_Odds_Calculator_3-way'!A292="","",'True_Odds_Calculator_3-way'!A292)</f>
        <v>2.92</v>
      </c>
      <c r="B291" s="4">
        <f>IF('True_Odds_Calculator_3-way'!B292="","",'True_Odds_Calculator_3-way'!B292)</f>
        <v>2.91</v>
      </c>
      <c r="C291" s="4">
        <f>IF('True_Odds_Calculator_3-way'!C292="","",'True_Odds_Calculator_3-way'!C292)</f>
        <v>2.93</v>
      </c>
      <c r="D291" s="4">
        <f t="shared" si="20"/>
        <v>2.7405293436151279E-2</v>
      </c>
      <c r="E291" s="4">
        <f t="shared" si="21"/>
        <v>3.0000240996801328</v>
      </c>
      <c r="F291" s="4">
        <f t="shared" si="22"/>
        <v>2.9894694693861346</v>
      </c>
      <c r="G291" s="4">
        <f t="shared" si="23"/>
        <v>3.0105807113591614</v>
      </c>
      <c r="I291" s="4">
        <f t="shared" si="24"/>
        <v>1.0274052934361513</v>
      </c>
    </row>
    <row r="292" spans="1:9" x14ac:dyDescent="0.2">
      <c r="A292" s="4">
        <f>IF('True_Odds_Calculator_3-way'!A293="","",'True_Odds_Calculator_3-way'!A293)</f>
        <v>1.27</v>
      </c>
      <c r="B292" s="4">
        <f>IF('True_Odds_Calculator_3-way'!B293="","",'True_Odds_Calculator_3-way'!B293)</f>
        <v>6.08</v>
      </c>
      <c r="C292" s="4">
        <f>IF('True_Odds_Calculator_3-way'!C293="","",'True_Odds_Calculator_3-way'!C293)</f>
        <v>11.34</v>
      </c>
      <c r="D292" s="4">
        <f t="shared" si="20"/>
        <v>4.0058680530430824E-2</v>
      </c>
      <c r="E292" s="4">
        <f t="shared" si="21"/>
        <v>1.2919084085635992</v>
      </c>
      <c r="F292" s="4">
        <f t="shared" si="22"/>
        <v>6.6172231852772301</v>
      </c>
      <c r="G292" s="4">
        <f t="shared" si="23"/>
        <v>13.363529920725005</v>
      </c>
      <c r="I292" s="4">
        <f t="shared" si="24"/>
        <v>1.0400586805304308</v>
      </c>
    </row>
    <row r="293" spans="1:9" x14ac:dyDescent="0.2">
      <c r="A293" s="4">
        <f>IF('True_Odds_Calculator_3-way'!A294="","",'True_Odds_Calculator_3-way'!A294)</f>
        <v>3.59</v>
      </c>
      <c r="B293" s="4">
        <f>IF('True_Odds_Calculator_3-way'!B294="","",'True_Odds_Calculator_3-way'!B294)</f>
        <v>3.72</v>
      </c>
      <c r="C293" s="4">
        <f>IF('True_Odds_Calculator_3-way'!C294="","",'True_Odds_Calculator_3-way'!C294)</f>
        <v>2.08</v>
      </c>
      <c r="D293" s="4">
        <f t="shared" si="20"/>
        <v>2.8137967103732286E-2</v>
      </c>
      <c r="E293" s="4">
        <f t="shared" si="21"/>
        <v>3.7150937730259805</v>
      </c>
      <c r="F293" s="4">
        <f t="shared" si="22"/>
        <v>3.8544872188619572</v>
      </c>
      <c r="G293" s="4">
        <f t="shared" si="23"/>
        <v>2.1213861013516762</v>
      </c>
      <c r="I293" s="4">
        <f t="shared" si="24"/>
        <v>1.0281379671037323</v>
      </c>
    </row>
    <row r="294" spans="1:9" x14ac:dyDescent="0.2">
      <c r="A294" s="4">
        <f>IF('True_Odds_Calculator_3-way'!A295="","",'True_Odds_Calculator_3-way'!A295)</f>
        <v>1.42</v>
      </c>
      <c r="B294" s="4">
        <f>IF('True_Odds_Calculator_3-way'!B295="","",'True_Odds_Calculator_3-way'!B295)</f>
        <v>5.0599999999999996</v>
      </c>
      <c r="C294" s="4">
        <f>IF('True_Odds_Calculator_3-way'!C295="","",'True_Odds_Calculator_3-way'!C295)</f>
        <v>7.61</v>
      </c>
      <c r="D294" s="4">
        <f t="shared" si="20"/>
        <v>3.325985528875508E-2</v>
      </c>
      <c r="E294" s="4">
        <f t="shared" si="21"/>
        <v>1.4427126221706843</v>
      </c>
      <c r="F294" s="4">
        <f t="shared" si="22"/>
        <v>5.3607276503390278</v>
      </c>
      <c r="G294" s="4">
        <f t="shared" si="23"/>
        <v>8.3112098451576077</v>
      </c>
      <c r="I294" s="4">
        <f t="shared" si="24"/>
        <v>1.0332598552887551</v>
      </c>
    </row>
    <row r="295" spans="1:9" x14ac:dyDescent="0.2">
      <c r="A295" s="4">
        <f>IF('True_Odds_Calculator_3-way'!A296="","",'True_Odds_Calculator_3-way'!A296)</f>
        <v>2.68</v>
      </c>
      <c r="B295" s="4">
        <f>IF('True_Odds_Calculator_3-way'!B296="","",'True_Odds_Calculator_3-way'!B296)</f>
        <v>3.47</v>
      </c>
      <c r="C295" s="4">
        <f>IF('True_Odds_Calculator_3-way'!C296="","",'True_Odds_Calculator_3-way'!C296)</f>
        <v>2.73</v>
      </c>
      <c r="D295" s="4">
        <f t="shared" si="20"/>
        <v>2.7619132698921023E-2</v>
      </c>
      <c r="E295" s="4">
        <f t="shared" si="21"/>
        <v>2.7477966389336532</v>
      </c>
      <c r="F295" s="4">
        <f t="shared" si="22"/>
        <v>3.5845112633617227</v>
      </c>
      <c r="G295" s="4">
        <f t="shared" si="23"/>
        <v>2.8003831807561896</v>
      </c>
      <c r="I295" s="4">
        <f t="shared" si="24"/>
        <v>1.027619132698921</v>
      </c>
    </row>
    <row r="296" spans="1:9" x14ac:dyDescent="0.2">
      <c r="A296" s="4">
        <f>IF('True_Odds_Calculator_3-way'!A297="","",'True_Odds_Calculator_3-way'!A297)</f>
        <v>2.4500000000000002</v>
      </c>
      <c r="B296" s="4">
        <f>IF('True_Odds_Calculator_3-way'!B297="","",'True_Odds_Calculator_3-way'!B297)</f>
        <v>3.36</v>
      </c>
      <c r="C296" s="4">
        <f>IF('True_Odds_Calculator_3-way'!C297="","",'True_Odds_Calculator_3-way'!C297)</f>
        <v>3.1</v>
      </c>
      <c r="D296" s="4">
        <f t="shared" si="20"/>
        <v>2.8362958086460388E-2</v>
      </c>
      <c r="E296" s="4">
        <f t="shared" si="21"/>
        <v>2.5080952162546439</v>
      </c>
      <c r="F296" s="4">
        <f t="shared" si="22"/>
        <v>3.470237339763929</v>
      </c>
      <c r="G296" s="4">
        <f t="shared" si="23"/>
        <v>3.1935992524674415</v>
      </c>
      <c r="I296" s="4">
        <f t="shared" si="24"/>
        <v>1.0283629580864604</v>
      </c>
    </row>
    <row r="297" spans="1:9" x14ac:dyDescent="0.2">
      <c r="A297" s="4">
        <f>IF('True_Odds_Calculator_3-way'!A298="","",'True_Odds_Calculator_3-way'!A298)</f>
        <v>2.85</v>
      </c>
      <c r="B297" s="4">
        <f>IF('True_Odds_Calculator_3-way'!B298="","",'True_Odds_Calculator_3-way'!B298)</f>
        <v>3.01</v>
      </c>
      <c r="C297" s="4">
        <f>IF('True_Odds_Calculator_3-way'!C298="","",'True_Odds_Calculator_3-way'!C298)</f>
        <v>2.9</v>
      </c>
      <c r="D297" s="4">
        <f t="shared" si="20"/>
        <v>2.793069281061511E-2</v>
      </c>
      <c r="E297" s="4">
        <f t="shared" si="21"/>
        <v>2.9276836202517247</v>
      </c>
      <c r="F297" s="4">
        <f t="shared" si="22"/>
        <v>3.0967836299774061</v>
      </c>
      <c r="G297" s="4">
        <f t="shared" si="23"/>
        <v>2.980471752929736</v>
      </c>
      <c r="I297" s="4">
        <f t="shared" si="24"/>
        <v>1.0279306928106151</v>
      </c>
    </row>
    <row r="298" spans="1:9" x14ac:dyDescent="0.2">
      <c r="A298" s="4">
        <f>IF('True_Odds_Calculator_3-way'!A299="","",'True_Odds_Calculator_3-way'!A299)</f>
        <v>2.2000000000000002</v>
      </c>
      <c r="B298" s="4">
        <f>IF('True_Odds_Calculator_3-way'!B299="","",'True_Odds_Calculator_3-way'!B299)</f>
        <v>3.43</v>
      </c>
      <c r="C298" s="4">
        <f>IF('True_Odds_Calculator_3-way'!C299="","",'True_Odds_Calculator_3-way'!C299)</f>
        <v>3.55</v>
      </c>
      <c r="D298" s="4">
        <f t="shared" si="20"/>
        <v>2.7780784894898103E-2</v>
      </c>
      <c r="E298" s="4">
        <f t="shared" si="21"/>
        <v>2.2457517472258162</v>
      </c>
      <c r="F298" s="4">
        <f t="shared" si="22"/>
        <v>3.5425199904786258</v>
      </c>
      <c r="G298" s="4">
        <f t="shared" si="23"/>
        <v>3.6706693219084845</v>
      </c>
      <c r="I298" s="4">
        <f t="shared" si="24"/>
        <v>1.0277807848948981</v>
      </c>
    </row>
    <row r="299" spans="1:9" x14ac:dyDescent="0.2">
      <c r="A299" s="4">
        <f>IF('True_Odds_Calculator_3-way'!A300="","",'True_Odds_Calculator_3-way'!A300)</f>
        <v>1.47</v>
      </c>
      <c r="B299" s="4">
        <f>IF('True_Odds_Calculator_3-way'!B300="","",'True_Odds_Calculator_3-way'!B300)</f>
        <v>4.51</v>
      </c>
      <c r="C299" s="4">
        <f>IF('True_Odds_Calculator_3-way'!C300="","",'True_Odds_Calculator_3-way'!C300)</f>
        <v>7.74</v>
      </c>
      <c r="D299" s="4">
        <f t="shared" si="20"/>
        <v>3.1200565273979075E-2</v>
      </c>
      <c r="E299" s="4">
        <f t="shared" si="21"/>
        <v>1.492822686722993</v>
      </c>
      <c r="F299" s="4">
        <f t="shared" si="22"/>
        <v>4.7319514730832148</v>
      </c>
      <c r="G299" s="4">
        <f t="shared" si="23"/>
        <v>8.4175950036958493</v>
      </c>
      <c r="I299" s="4">
        <f t="shared" si="24"/>
        <v>1.0312005652739791</v>
      </c>
    </row>
    <row r="300" spans="1:9" x14ac:dyDescent="0.2">
      <c r="A300" s="4">
        <f>IF('True_Odds_Calculator_3-way'!A301="","",'True_Odds_Calculator_3-way'!A301)</f>
        <v>1.74</v>
      </c>
      <c r="B300" s="4">
        <f>IF('True_Odds_Calculator_3-way'!B301="","",'True_Odds_Calculator_3-way'!B301)</f>
        <v>3.89</v>
      </c>
      <c r="C300" s="4">
        <f>IF('True_Odds_Calculator_3-way'!C301="","",'True_Odds_Calculator_3-way'!C301)</f>
        <v>5.0599999999999996</v>
      </c>
      <c r="D300" s="4">
        <f t="shared" si="20"/>
        <v>2.9410510916544563E-2</v>
      </c>
      <c r="E300" s="4">
        <f t="shared" si="21"/>
        <v>1.7701961769115804</v>
      </c>
      <c r="F300" s="4">
        <f t="shared" si="22"/>
        <v>4.0442292259802795</v>
      </c>
      <c r="G300" s="4">
        <f t="shared" si="23"/>
        <v>5.32410616443254</v>
      </c>
      <c r="I300" s="4">
        <f t="shared" si="24"/>
        <v>1.0294105109165446</v>
      </c>
    </row>
    <row r="301" spans="1:9" x14ac:dyDescent="0.2">
      <c r="A301" s="4">
        <f>IF('True_Odds_Calculator_3-way'!A302="","",'True_Odds_Calculator_3-way'!A302)</f>
        <v>2.39</v>
      </c>
      <c r="B301" s="4">
        <f>IF('True_Odds_Calculator_3-way'!B302="","",'True_Odds_Calculator_3-way'!B302)</f>
        <v>3.4</v>
      </c>
      <c r="C301" s="4">
        <f>IF('True_Odds_Calculator_3-way'!C302="","",'True_Odds_Calculator_3-way'!C302)</f>
        <v>3.17</v>
      </c>
      <c r="D301" s="4">
        <f t="shared" si="20"/>
        <v>2.7985102149039154E-2</v>
      </c>
      <c r="E301" s="4">
        <f t="shared" si="21"/>
        <v>2.444499625471956</v>
      </c>
      <c r="F301" s="4">
        <f t="shared" si="22"/>
        <v>3.5113681285276916</v>
      </c>
      <c r="G301" s="4">
        <f t="shared" si="23"/>
        <v>3.2665962720736932</v>
      </c>
      <c r="I301" s="4">
        <f t="shared" si="24"/>
        <v>1.0279851021490392</v>
      </c>
    </row>
    <row r="302" spans="1:9" x14ac:dyDescent="0.2">
      <c r="A302" s="4">
        <f>IF('True_Odds_Calculator_3-way'!A303="","",'True_Odds_Calculator_3-way'!A303)</f>
        <v>1.93</v>
      </c>
      <c r="B302" s="4">
        <f>IF('True_Odds_Calculator_3-way'!B303="","",'True_Odds_Calculator_3-way'!B303)</f>
        <v>3.4</v>
      </c>
      <c r="C302" s="4">
        <f>IF('True_Odds_Calculator_3-way'!C303="","",'True_Odds_Calculator_3-way'!C303)</f>
        <v>4.6100000000000003</v>
      </c>
      <c r="D302" s="4">
        <f t="shared" si="20"/>
        <v>2.9172101781042681E-2</v>
      </c>
      <c r="E302" s="4">
        <f t="shared" si="21"/>
        <v>1.9669138300528486</v>
      </c>
      <c r="F302" s="4">
        <f t="shared" si="22"/>
        <v>3.516253367956351</v>
      </c>
      <c r="G302" s="4">
        <f t="shared" si="23"/>
        <v>4.8263548527084303</v>
      </c>
      <c r="I302" s="4">
        <f t="shared" si="24"/>
        <v>1.0291721017810427</v>
      </c>
    </row>
    <row r="303" spans="1:9" x14ac:dyDescent="0.2">
      <c r="A303" s="4">
        <f>IF('True_Odds_Calculator_3-way'!A304="","",'True_Odds_Calculator_3-way'!A304)</f>
        <v>2.35</v>
      </c>
      <c r="B303" s="4">
        <f>IF('True_Odds_Calculator_3-way'!B304="","",'True_Odds_Calculator_3-way'!B304)</f>
        <v>3.4</v>
      </c>
      <c r="C303" s="4">
        <f>IF('True_Odds_Calculator_3-way'!C304="","",'True_Odds_Calculator_3-way'!C304)</f>
        <v>3.14</v>
      </c>
      <c r="D303" s="4">
        <f t="shared" si="20"/>
        <v>3.8120899532058328E-2</v>
      </c>
      <c r="E303" s="4">
        <f t="shared" si="21"/>
        <v>2.4223342216042947</v>
      </c>
      <c r="F303" s="4">
        <f t="shared" si="22"/>
        <v>3.5535253958811359</v>
      </c>
      <c r="G303" s="4">
        <f t="shared" si="23"/>
        <v>3.270492230680988</v>
      </c>
      <c r="I303" s="4">
        <f t="shared" si="24"/>
        <v>1.0381208995320583</v>
      </c>
    </row>
    <row r="304" spans="1:9" x14ac:dyDescent="0.2">
      <c r="A304" s="4">
        <f>IF('True_Odds_Calculator_3-way'!A305="","",'True_Odds_Calculator_3-way'!A305)</f>
        <v>4.3</v>
      </c>
      <c r="B304" s="4">
        <f>IF('True_Odds_Calculator_3-way'!B305="","",'True_Odds_Calculator_3-way'!B305)</f>
        <v>3.62</v>
      </c>
      <c r="C304" s="4">
        <f>IF('True_Odds_Calculator_3-way'!C305="","",'True_Odds_Calculator_3-way'!C305)</f>
        <v>1.88</v>
      </c>
      <c r="D304" s="4">
        <f t="shared" si="20"/>
        <v>4.0716127074556852E-2</v>
      </c>
      <c r="E304" s="4">
        <f t="shared" si="21"/>
        <v>4.5664999417433707</v>
      </c>
      <c r="F304" s="4">
        <f t="shared" si="22"/>
        <v>3.8070430450710475</v>
      </c>
      <c r="G304" s="4">
        <f t="shared" si="23"/>
        <v>1.9292250246558289</v>
      </c>
      <c r="I304" s="4">
        <f t="shared" si="24"/>
        <v>1.0407161270745569</v>
      </c>
    </row>
    <row r="305" spans="1:9" x14ac:dyDescent="0.2">
      <c r="A305" s="4">
        <f>IF('True_Odds_Calculator_3-way'!A306="","",'True_Odds_Calculator_3-way'!A306)</f>
        <v>3.7</v>
      </c>
      <c r="B305" s="4">
        <f>IF('True_Odds_Calculator_3-way'!B306="","",'True_Odds_Calculator_3-way'!B306)</f>
        <v>3.59</v>
      </c>
      <c r="C305" s="4">
        <f>IF('True_Odds_Calculator_3-way'!C306="","",'True_Odds_Calculator_3-way'!C306)</f>
        <v>2.04</v>
      </c>
      <c r="D305" s="4">
        <f t="shared" si="20"/>
        <v>3.9017880735068955E-2</v>
      </c>
      <c r="E305" s="4">
        <f t="shared" si="21"/>
        <v>3.8870529686059552</v>
      </c>
      <c r="F305" s="4">
        <f t="shared" si="22"/>
        <v>3.7658319559432831</v>
      </c>
      <c r="G305" s="4">
        <f t="shared" si="23"/>
        <v>2.09560081378191</v>
      </c>
      <c r="I305" s="4">
        <f t="shared" si="24"/>
        <v>1.039017880735069</v>
      </c>
    </row>
    <row r="306" spans="1:9" x14ac:dyDescent="0.2">
      <c r="A306" s="4">
        <f>IF('True_Odds_Calculator_3-way'!A307="","",'True_Odds_Calculator_3-way'!A307)</f>
        <v>1.6</v>
      </c>
      <c r="B306" s="4">
        <f>IF('True_Odds_Calculator_3-way'!B307="","",'True_Odds_Calculator_3-way'!B307)</f>
        <v>4.28</v>
      </c>
      <c r="C306" s="4">
        <f>IF('True_Odds_Calculator_3-way'!C307="","",'True_Odds_Calculator_3-way'!C307)</f>
        <v>5.42</v>
      </c>
      <c r="D306" s="4">
        <f t="shared" si="20"/>
        <v>4.3146704831534377E-2</v>
      </c>
      <c r="E306" s="4">
        <f t="shared" si="21"/>
        <v>1.6376857294809224</v>
      </c>
      <c r="F306" s="4">
        <f t="shared" si="22"/>
        <v>4.560740803848196</v>
      </c>
      <c r="G306" s="4">
        <f t="shared" si="23"/>
        <v>5.8782170942047962</v>
      </c>
      <c r="I306" s="4">
        <f t="shared" si="24"/>
        <v>1.0431467048315344</v>
      </c>
    </row>
    <row r="307" spans="1:9" x14ac:dyDescent="0.2">
      <c r="A307" s="4">
        <f>IF('True_Odds_Calculator_3-way'!A308="","",'True_Odds_Calculator_3-way'!A308)</f>
        <v>2.2200000000000002</v>
      </c>
      <c r="B307" s="4">
        <f>IF('True_Odds_Calculator_3-way'!B308="","",'True_Odds_Calculator_3-way'!B308)</f>
        <v>3.36</v>
      </c>
      <c r="C307" s="4">
        <f>IF('True_Odds_Calculator_3-way'!C308="","",'True_Odds_Calculator_3-way'!C308)</f>
        <v>3.64</v>
      </c>
      <c r="D307" s="4">
        <f t="shared" si="20"/>
        <v>2.27947727947726E-2</v>
      </c>
      <c r="E307" s="4">
        <f t="shared" si="21"/>
        <v>2.2580897557704129</v>
      </c>
      <c r="F307" s="4">
        <f t="shared" si="22"/>
        <v>3.4480286738351245</v>
      </c>
      <c r="G307" s="4">
        <f t="shared" si="23"/>
        <v>3.7435374779949959</v>
      </c>
      <c r="I307" s="4">
        <f t="shared" si="24"/>
        <v>1.0227947727947726</v>
      </c>
    </row>
    <row r="308" spans="1:9" x14ac:dyDescent="0.2">
      <c r="A308" s="4">
        <f>IF('True_Odds_Calculator_3-way'!A309="","",'True_Odds_Calculator_3-way'!A309)</f>
        <v>3.31</v>
      </c>
      <c r="B308" s="4">
        <f>IF('True_Odds_Calculator_3-way'!B309="","",'True_Odds_Calculator_3-way'!B309)</f>
        <v>3.58</v>
      </c>
      <c r="C308" s="4">
        <f>IF('True_Odds_Calculator_3-way'!C309="","",'True_Odds_Calculator_3-way'!C309)</f>
        <v>2.27</v>
      </c>
      <c r="D308" s="4">
        <f t="shared" si="20"/>
        <v>2.1973046925158446E-2</v>
      </c>
      <c r="E308" s="4">
        <f t="shared" si="21"/>
        <v>3.3922400953795537</v>
      </c>
      <c r="F308" s="4">
        <f t="shared" si="22"/>
        <v>3.6763994936502633</v>
      </c>
      <c r="G308" s="4">
        <f t="shared" si="23"/>
        <v>2.3083797500030463</v>
      </c>
      <c r="I308" s="4">
        <f t="shared" si="24"/>
        <v>1.0219730469251584</v>
      </c>
    </row>
    <row r="309" spans="1:9" x14ac:dyDescent="0.2">
      <c r="A309" s="4">
        <f>IF('True_Odds_Calculator_3-way'!A310="","",'True_Odds_Calculator_3-way'!A310)</f>
        <v>2.79</v>
      </c>
      <c r="B309" s="4">
        <f>IF('True_Odds_Calculator_3-way'!B310="","",'True_Odds_Calculator_3-way'!B310)</f>
        <v>3.02</v>
      </c>
      <c r="C309" s="4">
        <f>IF('True_Odds_Calculator_3-way'!C310="","",'True_Odds_Calculator_3-way'!C310)</f>
        <v>3.01</v>
      </c>
      <c r="D309" s="4">
        <f t="shared" si="20"/>
        <v>2.1774680503932275E-2</v>
      </c>
      <c r="E309" s="4">
        <f t="shared" si="21"/>
        <v>2.8476665369930294</v>
      </c>
      <c r="F309" s="4">
        <f t="shared" si="22"/>
        <v>3.0876815000151372</v>
      </c>
      <c r="G309" s="4">
        <f t="shared" si="23"/>
        <v>3.077229031256342</v>
      </c>
      <c r="I309" s="4">
        <f t="shared" si="24"/>
        <v>1.0217746805039323</v>
      </c>
    </row>
    <row r="310" spans="1:9" x14ac:dyDescent="0.2">
      <c r="A310" s="4">
        <f>IF('True_Odds_Calculator_3-way'!A311="","",'True_Odds_Calculator_3-way'!A311)</f>
        <v>2.66</v>
      </c>
      <c r="B310" s="4">
        <f>IF('True_Odds_Calculator_3-way'!B311="","",'True_Odds_Calculator_3-way'!B311)</f>
        <v>2.95</v>
      </c>
      <c r="C310" s="4">
        <f>IF('True_Odds_Calculator_3-way'!C311="","",'True_Odds_Calculator_3-way'!C311)</f>
        <v>3.25</v>
      </c>
      <c r="D310" s="4">
        <f t="shared" si="20"/>
        <v>2.261520816382534E-2</v>
      </c>
      <c r="E310" s="4">
        <f t="shared" si="21"/>
        <v>2.7144301641787072</v>
      </c>
      <c r="F310" s="4">
        <f t="shared" si="22"/>
        <v>3.0170950282452456</v>
      </c>
      <c r="G310" s="4">
        <f t="shared" si="23"/>
        <v>3.3316241549364771</v>
      </c>
      <c r="I310" s="4">
        <f t="shared" si="24"/>
        <v>1.0226152081638253</v>
      </c>
    </row>
    <row r="311" spans="1:9" x14ac:dyDescent="0.2">
      <c r="A311" s="4">
        <f>IF('True_Odds_Calculator_3-way'!A312="","",'True_Odds_Calculator_3-way'!A312)</f>
        <v>1.88</v>
      </c>
      <c r="B311" s="4">
        <f>IF('True_Odds_Calculator_3-way'!B312="","",'True_Odds_Calculator_3-way'!B312)</f>
        <v>3.17</v>
      </c>
      <c r="C311" s="4">
        <f>IF('True_Odds_Calculator_3-way'!C312="","",'True_Odds_Calculator_3-way'!C312)</f>
        <v>5.32</v>
      </c>
      <c r="D311" s="4">
        <f t="shared" si="20"/>
        <v>3.5342231678262781E-2</v>
      </c>
      <c r="E311" s="4">
        <f t="shared" si="21"/>
        <v>1.9225809351878143</v>
      </c>
      <c r="F311" s="4">
        <f t="shared" si="22"/>
        <v>3.2929760528498004</v>
      </c>
      <c r="G311" s="4">
        <f t="shared" si="23"/>
        <v>5.6757174009348947</v>
      </c>
      <c r="I311" s="4">
        <f t="shared" si="24"/>
        <v>1.0353422316782628</v>
      </c>
    </row>
    <row r="312" spans="1:9" x14ac:dyDescent="0.2">
      <c r="A312" s="4">
        <f>IF('True_Odds_Calculator_3-way'!A313="","",'True_Odds_Calculator_3-way'!A313)</f>
        <v>1.68</v>
      </c>
      <c r="B312" s="4">
        <f>IF('True_Odds_Calculator_3-way'!B313="","",'True_Odds_Calculator_3-way'!B313)</f>
        <v>3.64</v>
      </c>
      <c r="C312" s="4">
        <f>IF('True_Odds_Calculator_3-way'!C313="","",'True_Odds_Calculator_3-way'!C313)</f>
        <v>6.07</v>
      </c>
      <c r="D312" s="4">
        <f t="shared" si="20"/>
        <v>3.4708015762381583E-2</v>
      </c>
      <c r="E312" s="4">
        <f t="shared" si="21"/>
        <v>1.7133005469377347</v>
      </c>
      <c r="F312" s="4">
        <f t="shared" si="22"/>
        <v>3.8000282823804592</v>
      </c>
      <c r="G312" s="4">
        <f t="shared" si="23"/>
        <v>6.5284674025095715</v>
      </c>
      <c r="I312" s="4">
        <f t="shared" si="24"/>
        <v>1.0347080157623816</v>
      </c>
    </row>
    <row r="313" spans="1:9" x14ac:dyDescent="0.2">
      <c r="A313" s="4">
        <f>IF('True_Odds_Calculator_3-way'!A314="","",'True_Odds_Calculator_3-way'!A314)</f>
        <v>2.74</v>
      </c>
      <c r="B313" s="4">
        <f>IF('True_Odds_Calculator_3-way'!B314="","",'True_Odds_Calculator_3-way'!B314)</f>
        <v>2.87</v>
      </c>
      <c r="C313" s="4">
        <f>IF('True_Odds_Calculator_3-way'!C314="","",'True_Odds_Calculator_3-way'!C314)</f>
        <v>3.13</v>
      </c>
      <c r="D313" s="4">
        <f t="shared" si="20"/>
        <v>3.2884377290137712E-2</v>
      </c>
      <c r="E313" s="4">
        <f t="shared" si="21"/>
        <v>2.824842441977768</v>
      </c>
      <c r="F313" s="4">
        <f t="shared" si="22"/>
        <v>2.9632211218388522</v>
      </c>
      <c r="G313" s="4">
        <f t="shared" si="23"/>
        <v>3.2412036452998803</v>
      </c>
      <c r="I313" s="4">
        <f t="shared" si="24"/>
        <v>1.0328843772901377</v>
      </c>
    </row>
    <row r="314" spans="1:9" x14ac:dyDescent="0.2">
      <c r="A314" s="4">
        <f>IF('True_Odds_Calculator_3-way'!A315="","",'True_Odds_Calculator_3-way'!A315)</f>
        <v>5.0999999999999996</v>
      </c>
      <c r="B314" s="4">
        <f>IF('True_Odds_Calculator_3-way'!B315="","",'True_Odds_Calculator_3-way'!B315)</f>
        <v>3.07</v>
      </c>
      <c r="C314" s="4">
        <f>IF('True_Odds_Calculator_3-way'!C315="","",'True_Odds_Calculator_3-way'!C315)</f>
        <v>1.94</v>
      </c>
      <c r="D314" s="4">
        <f t="shared" si="20"/>
        <v>3.72752479211238E-2</v>
      </c>
      <c r="E314" s="4">
        <f t="shared" si="21"/>
        <v>5.4450409257623784</v>
      </c>
      <c r="F314" s="4">
        <f t="shared" si="22"/>
        <v>3.1917492884358483</v>
      </c>
      <c r="G314" s="4">
        <f t="shared" si="23"/>
        <v>1.9879180903156675</v>
      </c>
      <c r="I314" s="4">
        <f t="shared" si="24"/>
        <v>1.0372752479211238</v>
      </c>
    </row>
    <row r="315" spans="1:9" x14ac:dyDescent="0.2">
      <c r="A315" s="4">
        <f>IF('True_Odds_Calculator_3-way'!A316="","",'True_Odds_Calculator_3-way'!A316)</f>
        <v>1.88</v>
      </c>
      <c r="B315" s="4">
        <f>IF('True_Odds_Calculator_3-way'!B316="","",'True_Odds_Calculator_3-way'!B316)</f>
        <v>3.83</v>
      </c>
      <c r="C315" s="4">
        <f>IF('True_Odds_Calculator_3-way'!C316="","",'True_Odds_Calculator_3-way'!C316)</f>
        <v>4.03</v>
      </c>
      <c r="D315" s="4">
        <f t="shared" si="20"/>
        <v>4.1150457177523636E-2</v>
      </c>
      <c r="E315" s="4">
        <f t="shared" si="21"/>
        <v>1.9297640209359161</v>
      </c>
      <c r="F315" s="4">
        <f t="shared" si="22"/>
        <v>4.0423674601738773</v>
      </c>
      <c r="G315" s="4">
        <f t="shared" si="23"/>
        <v>4.2658087043379771</v>
      </c>
      <c r="I315" s="4">
        <f t="shared" si="24"/>
        <v>1.0411504571775236</v>
      </c>
    </row>
    <row r="316" spans="1:9" x14ac:dyDescent="0.2">
      <c r="A316" s="4">
        <f>IF('True_Odds_Calculator_3-way'!A317="","",'True_Odds_Calculator_3-way'!A317)</f>
        <v>2.87</v>
      </c>
      <c r="B316" s="4">
        <f>IF('True_Odds_Calculator_3-way'!B317="","",'True_Odds_Calculator_3-way'!B317)</f>
        <v>3.72</v>
      </c>
      <c r="C316" s="4">
        <f>IF('True_Odds_Calculator_3-way'!C317="","",'True_Odds_Calculator_3-way'!C317)</f>
        <v>2.37</v>
      </c>
      <c r="D316" s="4">
        <f t="shared" si="20"/>
        <v>3.9190188320246344E-2</v>
      </c>
      <c r="E316" s="4">
        <f t="shared" si="21"/>
        <v>2.9817932333520623</v>
      </c>
      <c r="F316" s="4">
        <f t="shared" si="22"/>
        <v>3.9100102049709515</v>
      </c>
      <c r="G316" s="4">
        <f t="shared" si="23"/>
        <v>2.4457201028121793</v>
      </c>
      <c r="I316" s="4">
        <f t="shared" si="24"/>
        <v>1.0391901883202463</v>
      </c>
    </row>
    <row r="317" spans="1:9" x14ac:dyDescent="0.2">
      <c r="A317" s="4">
        <f>IF('True_Odds_Calculator_3-way'!A318="","",'True_Odds_Calculator_3-way'!A318)</f>
        <v>2.77</v>
      </c>
      <c r="B317" s="4">
        <f>IF('True_Odds_Calculator_3-way'!B318="","",'True_Odds_Calculator_3-way'!B318)</f>
        <v>3.03</v>
      </c>
      <c r="C317" s="4">
        <f>IF('True_Odds_Calculator_3-way'!C318="","",'True_Odds_Calculator_3-way'!C318)</f>
        <v>2.87</v>
      </c>
      <c r="D317" s="4">
        <f t="shared" si="20"/>
        <v>3.9475889374368744E-2</v>
      </c>
      <c r="E317" s="4">
        <f t="shared" si="21"/>
        <v>2.8747841711693538</v>
      </c>
      <c r="F317" s="4">
        <f t="shared" si="22"/>
        <v>3.1558247797908336</v>
      </c>
      <c r="G317" s="4">
        <f t="shared" si="23"/>
        <v>2.9826402052104397</v>
      </c>
      <c r="I317" s="4">
        <f t="shared" si="24"/>
        <v>1.0394758893743687</v>
      </c>
    </row>
    <row r="318" spans="1:9" x14ac:dyDescent="0.2">
      <c r="A318" s="4">
        <f>IF('True_Odds_Calculator_3-way'!A319="","",'True_Odds_Calculator_3-way'!A319)</f>
        <v>2.99</v>
      </c>
      <c r="B318" s="4">
        <f>IF('True_Odds_Calculator_3-way'!B319="","",'True_Odds_Calculator_3-way'!B319)</f>
        <v>3.21</v>
      </c>
      <c r="C318" s="4">
        <f>IF('True_Odds_Calculator_3-way'!C319="","",'True_Odds_Calculator_3-way'!C319)</f>
        <v>2.54</v>
      </c>
      <c r="D318" s="4">
        <f t="shared" si="20"/>
        <v>3.9675427687470677E-2</v>
      </c>
      <c r="E318" s="4">
        <f t="shared" si="21"/>
        <v>3.1131019386824126</v>
      </c>
      <c r="F318" s="4">
        <f t="shared" si="22"/>
        <v>3.3523148418499957</v>
      </c>
      <c r="G318" s="4">
        <f t="shared" si="23"/>
        <v>2.6282891258990633</v>
      </c>
      <c r="I318" s="4">
        <f t="shared" si="24"/>
        <v>1.0396754276874707</v>
      </c>
    </row>
    <row r="319" spans="1:9" x14ac:dyDescent="0.2">
      <c r="A319" s="4">
        <f>IF('True_Odds_Calculator_3-way'!A320="","",'True_Odds_Calculator_3-way'!A320)</f>
        <v>1.36</v>
      </c>
      <c r="B319" s="4">
        <f>IF('True_Odds_Calculator_3-way'!B320="","",'True_Odds_Calculator_3-way'!B320)</f>
        <v>5.0999999999999996</v>
      </c>
      <c r="C319" s="4">
        <f>IF('True_Odds_Calculator_3-way'!C320="","",'True_Odds_Calculator_3-way'!C320)</f>
        <v>8.61</v>
      </c>
      <c r="D319" s="4">
        <f t="shared" si="20"/>
        <v>4.7516567602650772E-2</v>
      </c>
      <c r="E319" s="4">
        <f t="shared" si="21"/>
        <v>1.3899404912636111</v>
      </c>
      <c r="F319" s="4">
        <f t="shared" si="22"/>
        <v>5.5481710784004035</v>
      </c>
      <c r="G319" s="4">
        <f t="shared" si="23"/>
        <v>9.9695765694176384</v>
      </c>
      <c r="I319" s="4">
        <f t="shared" si="24"/>
        <v>1.0475165676026508</v>
      </c>
    </row>
    <row r="320" spans="1:9" x14ac:dyDescent="0.2">
      <c r="A320" s="4">
        <f>IF('True_Odds_Calculator_3-way'!A321="","",'True_Odds_Calculator_3-way'!A321)</f>
        <v>2.75</v>
      </c>
      <c r="B320" s="4">
        <f>IF('True_Odds_Calculator_3-way'!B321="","",'True_Odds_Calculator_3-way'!B321)</f>
        <v>3.17</v>
      </c>
      <c r="C320" s="4">
        <f>IF('True_Odds_Calculator_3-way'!C321="","",'True_Odds_Calculator_3-way'!C321)</f>
        <v>2.78</v>
      </c>
      <c r="D320" s="4">
        <f t="shared" si="20"/>
        <v>3.8806007101402251E-2</v>
      </c>
      <c r="E320" s="4">
        <f t="shared" si="21"/>
        <v>2.851431619364365</v>
      </c>
      <c r="F320" s="4">
        <f t="shared" si="22"/>
        <v>3.3055438733686295</v>
      </c>
      <c r="G320" s="4">
        <f t="shared" si="23"/>
        <v>2.8836984695810135</v>
      </c>
      <c r="I320" s="4">
        <f t="shared" si="24"/>
        <v>1.0388060071014023</v>
      </c>
    </row>
    <row r="321" spans="1:9" x14ac:dyDescent="0.2">
      <c r="A321" s="4">
        <f>IF('True_Odds_Calculator_3-way'!A322="","",'True_Odds_Calculator_3-way'!A322)</f>
        <v>2.12</v>
      </c>
      <c r="B321" s="4">
        <f>IF('True_Odds_Calculator_3-way'!B322="","",'True_Odds_Calculator_3-way'!B322)</f>
        <v>3.92</v>
      </c>
      <c r="C321" s="4">
        <f>IF('True_Odds_Calculator_3-way'!C322="","",'True_Odds_Calculator_3-way'!C322)</f>
        <v>3.19</v>
      </c>
      <c r="D321" s="4">
        <f t="shared" si="20"/>
        <v>4.0279777848325038E-2</v>
      </c>
      <c r="E321" s="4">
        <f t="shared" si="21"/>
        <v>2.1821124705925738</v>
      </c>
      <c r="F321" s="4">
        <f t="shared" si="22"/>
        <v>4.1377806783730096</v>
      </c>
      <c r="G321" s="4">
        <f t="shared" si="23"/>
        <v>3.3327442018262627</v>
      </c>
      <c r="I321" s="4">
        <f t="shared" si="24"/>
        <v>1.040279777848325</v>
      </c>
    </row>
    <row r="322" spans="1:9" x14ac:dyDescent="0.2">
      <c r="A322" s="4">
        <f>IF('True_Odds_Calculator_3-way'!A323="","",'True_Odds_Calculator_3-way'!A323)</f>
        <v>3.2</v>
      </c>
      <c r="B322" s="4">
        <f>IF('True_Odds_Calculator_3-way'!B323="","",'True_Odds_Calculator_3-way'!B323)</f>
        <v>3.6</v>
      </c>
      <c r="C322" s="4">
        <f>IF('True_Odds_Calculator_3-way'!C323="","",'True_Odds_Calculator_3-way'!C323)</f>
        <v>2.23</v>
      </c>
      <c r="D322" s="4">
        <f t="shared" si="20"/>
        <v>3.8708271051320464E-2</v>
      </c>
      <c r="E322" s="4">
        <f t="shared" si="21"/>
        <v>3.3378144272746182</v>
      </c>
      <c r="F322" s="4">
        <f t="shared" si="22"/>
        <v>3.7753654426460797</v>
      </c>
      <c r="G322" s="4">
        <f t="shared" si="23"/>
        <v>2.2960650189479708</v>
      </c>
      <c r="I322" s="4">
        <f t="shared" si="24"/>
        <v>1.0387082710513205</v>
      </c>
    </row>
    <row r="323" spans="1:9" x14ac:dyDescent="0.2">
      <c r="A323" s="4">
        <f>IF('True_Odds_Calculator_3-way'!A324="","",'True_Odds_Calculator_3-way'!A324)</f>
        <v>2.2400000000000002</v>
      </c>
      <c r="B323" s="4">
        <f>IF('True_Odds_Calculator_3-way'!B324="","",'True_Odds_Calculator_3-way'!B324)</f>
        <v>3.7</v>
      </c>
      <c r="C323" s="4">
        <f>IF('True_Odds_Calculator_3-way'!C324="","",'True_Odds_Calculator_3-way'!C324)</f>
        <v>3.1</v>
      </c>
      <c r="D323" s="4">
        <f t="shared" ref="D323:D386" si="25">IF(A323="","",((1/A323)+(1/B323)+(1/C323))-1)</f>
        <v>3.9279486860131829E-2</v>
      </c>
      <c r="E323" s="4">
        <f t="shared" ref="E323:E386" si="26">IF(A323="","",(3*A323)/(3-($D323*A323)))</f>
        <v>2.3076812531436373</v>
      </c>
      <c r="F323" s="4">
        <f t="shared" ref="F323:F386" si="27">IF(B323="","",(3*B323)/(3-($D323*B323)))</f>
        <v>3.8883709667655424</v>
      </c>
      <c r="G323" s="4">
        <f t="shared" ref="G323:G386" si="28">IF(C323="","",(3*C323)/(3-($D323*C323)))</f>
        <v>3.2311484481110715</v>
      </c>
      <c r="I323" s="4">
        <f t="shared" ref="I323:I386" si="29">IF(A323="","",D323+1)</f>
        <v>1.0392794868601318</v>
      </c>
    </row>
    <row r="324" spans="1:9" x14ac:dyDescent="0.2">
      <c r="A324" s="4">
        <f>IF('True_Odds_Calculator_3-way'!A325="","",'True_Odds_Calculator_3-way'!A325)</f>
        <v>2.44</v>
      </c>
      <c r="B324" s="4">
        <f>IF('True_Odds_Calculator_3-way'!B325="","",'True_Odds_Calculator_3-way'!B325)</f>
        <v>3.42</v>
      </c>
      <c r="C324" s="4">
        <f>IF('True_Odds_Calculator_3-way'!C325="","",'True_Odds_Calculator_3-way'!C325)</f>
        <v>3.12</v>
      </c>
      <c r="D324" s="4">
        <f t="shared" si="25"/>
        <v>2.274654690530431E-2</v>
      </c>
      <c r="E324" s="4">
        <f t="shared" si="26"/>
        <v>2.4859921596426311</v>
      </c>
      <c r="F324" s="4">
        <f t="shared" si="27"/>
        <v>3.5110451342289113</v>
      </c>
      <c r="G324" s="4">
        <f t="shared" si="28"/>
        <v>3.1955963331578983</v>
      </c>
      <c r="I324" s="4">
        <f t="shared" si="29"/>
        <v>1.0227465469053043</v>
      </c>
    </row>
    <row r="325" spans="1:9" x14ac:dyDescent="0.2">
      <c r="A325" s="4">
        <f>IF('True_Odds_Calculator_3-way'!A326="","",'True_Odds_Calculator_3-way'!A326)</f>
        <v>2.14</v>
      </c>
      <c r="B325" s="4">
        <f>IF('True_Odds_Calculator_3-way'!B326="","",'True_Odds_Calculator_3-way'!B326)</f>
        <v>3.66</v>
      </c>
      <c r="C325" s="4">
        <f>IF('True_Odds_Calculator_3-way'!C326="","",'True_Odds_Calculator_3-way'!C326)</f>
        <v>3.55</v>
      </c>
      <c r="D325" s="4">
        <f t="shared" si="25"/>
        <v>2.2203904187085621E-2</v>
      </c>
      <c r="E325" s="4">
        <f t="shared" si="26"/>
        <v>2.174440495474383</v>
      </c>
      <c r="F325" s="4">
        <f t="shared" si="27"/>
        <v>3.7619053632198982</v>
      </c>
      <c r="G325" s="4">
        <f t="shared" si="28"/>
        <v>3.6457917938165592</v>
      </c>
      <c r="I325" s="4">
        <f t="shared" si="29"/>
        <v>1.0222039041870856</v>
      </c>
    </row>
    <row r="326" spans="1:9" x14ac:dyDescent="0.2">
      <c r="A326" s="4">
        <f>IF('True_Odds_Calculator_3-way'!A327="","",'True_Odds_Calculator_3-way'!A327)</f>
        <v>1.9</v>
      </c>
      <c r="B326" s="4">
        <f>IF('True_Odds_Calculator_3-way'!B327="","",'True_Odds_Calculator_3-way'!B327)</f>
        <v>3.58</v>
      </c>
      <c r="C326" s="4">
        <f>IF('True_Odds_Calculator_3-way'!C327="","",'True_Odds_Calculator_3-way'!C327)</f>
        <v>4.6100000000000003</v>
      </c>
      <c r="D326" s="4">
        <f t="shared" si="25"/>
        <v>2.2565138108543881E-2</v>
      </c>
      <c r="E326" s="4">
        <f t="shared" si="26"/>
        <v>1.927547064963357</v>
      </c>
      <c r="F326" s="4">
        <f t="shared" si="27"/>
        <v>3.6790689816194497</v>
      </c>
      <c r="G326" s="4">
        <f t="shared" si="28"/>
        <v>4.7755941847112604</v>
      </c>
      <c r="I326" s="4">
        <f t="shared" si="29"/>
        <v>1.0225651381085439</v>
      </c>
    </row>
    <row r="327" spans="1:9" x14ac:dyDescent="0.2">
      <c r="A327" s="4">
        <f>IF('True_Odds_Calculator_3-way'!A328="","",'True_Odds_Calculator_3-way'!A328)</f>
        <v>2.74</v>
      </c>
      <c r="B327" s="4">
        <f>IF('True_Odds_Calculator_3-way'!B328="","",'True_Odds_Calculator_3-way'!B328)</f>
        <v>3.3</v>
      </c>
      <c r="C327" s="4">
        <f>IF('True_Odds_Calculator_3-way'!C328="","",'True_Odds_Calculator_3-way'!C328)</f>
        <v>2.78</v>
      </c>
      <c r="D327" s="4">
        <f t="shared" si="25"/>
        <v>2.770603689576534E-2</v>
      </c>
      <c r="E327" s="4">
        <f t="shared" si="26"/>
        <v>2.8111353500169241</v>
      </c>
      <c r="F327" s="4">
        <f t="shared" si="27"/>
        <v>3.4037343896410577</v>
      </c>
      <c r="G327" s="4">
        <f t="shared" si="28"/>
        <v>2.8532552187777624</v>
      </c>
      <c r="I327" s="4">
        <f t="shared" si="29"/>
        <v>1.0277060368957653</v>
      </c>
    </row>
    <row r="328" spans="1:9" x14ac:dyDescent="0.2">
      <c r="A328" s="4">
        <f>IF('True_Odds_Calculator_3-way'!A329="","",'True_Odds_Calculator_3-way'!A329)</f>
        <v>1.99</v>
      </c>
      <c r="B328" s="4">
        <f>IF('True_Odds_Calculator_3-way'!B329="","",'True_Odds_Calculator_3-way'!B329)</f>
        <v>3.58</v>
      </c>
      <c r="C328" s="4">
        <f>IF('True_Odds_Calculator_3-way'!C329="","",'True_Odds_Calculator_3-way'!C329)</f>
        <v>4.04</v>
      </c>
      <c r="D328" s="4">
        <f t="shared" si="25"/>
        <v>2.9366924227865354E-2</v>
      </c>
      <c r="E328" s="4">
        <f t="shared" si="26"/>
        <v>2.0295354722392398</v>
      </c>
      <c r="F328" s="4">
        <f t="shared" si="27"/>
        <v>3.7100157569307806</v>
      </c>
      <c r="G328" s="4">
        <f t="shared" si="28"/>
        <v>4.2063504683113786</v>
      </c>
      <c r="I328" s="4">
        <f t="shared" si="29"/>
        <v>1.0293669242278654</v>
      </c>
    </row>
    <row r="329" spans="1:9" x14ac:dyDescent="0.2">
      <c r="A329" s="4">
        <f>IF('True_Odds_Calculator_3-way'!A330="","",'True_Odds_Calculator_3-way'!A330)</f>
        <v>2.17</v>
      </c>
      <c r="B329" s="4">
        <f>IF('True_Odds_Calculator_3-way'!B330="","",'True_Odds_Calculator_3-way'!B330)</f>
        <v>3.42</v>
      </c>
      <c r="C329" s="4">
        <f>IF('True_Odds_Calculator_3-way'!C330="","",'True_Odds_Calculator_3-way'!C330)</f>
        <v>3.62</v>
      </c>
      <c r="D329" s="4">
        <f t="shared" si="25"/>
        <v>2.9470247828923046E-2</v>
      </c>
      <c r="E329" s="4">
        <f t="shared" si="26"/>
        <v>2.2172650229709001</v>
      </c>
      <c r="F329" s="4">
        <f t="shared" si="27"/>
        <v>3.5388929392335311</v>
      </c>
      <c r="G329" s="4">
        <f t="shared" si="28"/>
        <v>3.7534764983699129</v>
      </c>
      <c r="I329" s="4">
        <f t="shared" si="29"/>
        <v>1.029470247828923</v>
      </c>
    </row>
    <row r="330" spans="1:9" x14ac:dyDescent="0.2">
      <c r="A330" s="4">
        <f>IF('True_Odds_Calculator_3-way'!A331="","",'True_Odds_Calculator_3-way'!A331)</f>
        <v>3.62</v>
      </c>
      <c r="B330" s="4">
        <f>IF('True_Odds_Calculator_3-way'!B331="","",'True_Odds_Calculator_3-way'!B331)</f>
        <v>3.24</v>
      </c>
      <c r="C330" s="4">
        <f>IF('True_Odds_Calculator_3-way'!C331="","",'True_Odds_Calculator_3-way'!C331)</f>
        <v>2.29</v>
      </c>
      <c r="D330" s="4">
        <f t="shared" si="25"/>
        <v>2.1566291938717619E-2</v>
      </c>
      <c r="E330" s="4">
        <f t="shared" si="26"/>
        <v>3.7167214525466212</v>
      </c>
      <c r="F330" s="4">
        <f t="shared" si="27"/>
        <v>3.3172643794077543</v>
      </c>
      <c r="G330" s="4">
        <f t="shared" si="28"/>
        <v>2.3283295892132356</v>
      </c>
      <c r="I330" s="4">
        <f t="shared" si="29"/>
        <v>1.0215662919387176</v>
      </c>
    </row>
    <row r="331" spans="1:9" x14ac:dyDescent="0.2">
      <c r="A331" s="4">
        <f>IF('True_Odds_Calculator_3-way'!A332="","",'True_Odds_Calculator_3-way'!A332)</f>
        <v>2.61</v>
      </c>
      <c r="B331" s="4">
        <f>IF('True_Odds_Calculator_3-way'!B332="","",'True_Odds_Calculator_3-way'!B332)</f>
        <v>3.38</v>
      </c>
      <c r="C331" s="4">
        <f>IF('True_Odds_Calculator_3-way'!C332="","",'True_Odds_Calculator_3-way'!C332)</f>
        <v>2.92</v>
      </c>
      <c r="D331" s="4">
        <f t="shared" si="25"/>
        <v>2.1465504042445405E-2</v>
      </c>
      <c r="E331" s="4">
        <f t="shared" si="26"/>
        <v>2.6596692935152211</v>
      </c>
      <c r="F331" s="4">
        <f t="shared" si="27"/>
        <v>3.4637694203164626</v>
      </c>
      <c r="G331" s="4">
        <f t="shared" si="28"/>
        <v>2.9823096660540398</v>
      </c>
      <c r="I331" s="4">
        <f t="shared" si="29"/>
        <v>1.0214655040424454</v>
      </c>
    </row>
    <row r="332" spans="1:9" x14ac:dyDescent="0.2">
      <c r="A332" s="4">
        <f>IF('True_Odds_Calculator_3-way'!A333="","",'True_Odds_Calculator_3-way'!A333)</f>
        <v>1.56</v>
      </c>
      <c r="B332" s="4">
        <f>IF('True_Odds_Calculator_3-way'!B333="","",'True_Odds_Calculator_3-way'!B333)</f>
        <v>4.0999999999999996</v>
      </c>
      <c r="C332" s="4">
        <f>IF('True_Odds_Calculator_3-way'!C333="","",'True_Odds_Calculator_3-way'!C333)</f>
        <v>7.22</v>
      </c>
      <c r="D332" s="4">
        <f t="shared" si="25"/>
        <v>2.3432235174684957E-2</v>
      </c>
      <c r="E332" s="4">
        <f t="shared" si="26"/>
        <v>1.5792426968607878</v>
      </c>
      <c r="F332" s="4">
        <f t="shared" si="27"/>
        <v>4.2356424455293453</v>
      </c>
      <c r="G332" s="4">
        <f t="shared" si="28"/>
        <v>7.6514952015694302</v>
      </c>
      <c r="I332" s="4">
        <f t="shared" si="29"/>
        <v>1.023432235174685</v>
      </c>
    </row>
    <row r="333" spans="1:9" x14ac:dyDescent="0.2">
      <c r="A333" s="4">
        <f>IF('True_Odds_Calculator_3-way'!A334="","",'True_Odds_Calculator_3-way'!A334)</f>
        <v>2.2999999999999998</v>
      </c>
      <c r="B333" s="4">
        <f>IF('True_Odds_Calculator_3-way'!B334="","",'True_Odds_Calculator_3-way'!B334)</f>
        <v>3.34</v>
      </c>
      <c r="C333" s="4">
        <f>IF('True_Odds_Calculator_3-way'!C334="","",'True_Odds_Calculator_3-way'!C334)</f>
        <v>3.47</v>
      </c>
      <c r="D333" s="4">
        <f t="shared" si="25"/>
        <v>2.2368244340788435E-2</v>
      </c>
      <c r="E333" s="4">
        <f t="shared" si="26"/>
        <v>2.3401308747162242</v>
      </c>
      <c r="F333" s="4">
        <f t="shared" si="27"/>
        <v>3.4253013482824586</v>
      </c>
      <c r="G333" s="4">
        <f t="shared" si="28"/>
        <v>3.5621624125713707</v>
      </c>
      <c r="I333" s="4">
        <f t="shared" si="29"/>
        <v>1.0223682443407884</v>
      </c>
    </row>
    <row r="334" spans="1:9" x14ac:dyDescent="0.2">
      <c r="A334" s="4">
        <f>IF('True_Odds_Calculator_3-way'!A335="","",'True_Odds_Calculator_3-way'!A335)</f>
        <v>7.95</v>
      </c>
      <c r="B334" s="4">
        <f>IF('True_Odds_Calculator_3-way'!B335="","",'True_Odds_Calculator_3-way'!B335)</f>
        <v>5.19</v>
      </c>
      <c r="C334" s="4">
        <f>IF('True_Odds_Calculator_3-way'!C335="","",'True_Odds_Calculator_3-way'!C335)</f>
        <v>1.41</v>
      </c>
      <c r="D334" s="4">
        <f t="shared" si="25"/>
        <v>2.7684249038349318E-2</v>
      </c>
      <c r="E334" s="4">
        <f t="shared" si="26"/>
        <v>8.579413762058449</v>
      </c>
      <c r="F334" s="4">
        <f t="shared" si="27"/>
        <v>5.451072298453008</v>
      </c>
      <c r="G334" s="4">
        <f t="shared" si="28"/>
        <v>1.4285882141906043</v>
      </c>
      <c r="I334" s="4">
        <f t="shared" si="29"/>
        <v>1.0276842490383493</v>
      </c>
    </row>
    <row r="335" spans="1:9" x14ac:dyDescent="0.2">
      <c r="A335" s="4">
        <f>IF('True_Odds_Calculator_3-way'!A336="","",'True_Odds_Calculator_3-way'!A336)</f>
        <v>8.23</v>
      </c>
      <c r="B335" s="4">
        <f>IF('True_Odds_Calculator_3-way'!B336="","",'True_Odds_Calculator_3-way'!B336)</f>
        <v>4.58</v>
      </c>
      <c r="C335" s="4">
        <f>IF('True_Odds_Calculator_3-way'!C336="","",'True_Odds_Calculator_3-way'!C336)</f>
        <v>1.44</v>
      </c>
      <c r="D335" s="4">
        <f t="shared" si="25"/>
        <v>3.4291738665714E-2</v>
      </c>
      <c r="E335" s="4">
        <f t="shared" si="26"/>
        <v>9.0846239093574468</v>
      </c>
      <c r="F335" s="4">
        <f t="shared" si="27"/>
        <v>4.8330184443351687</v>
      </c>
      <c r="G335" s="4">
        <f t="shared" si="28"/>
        <v>1.4640991221491715</v>
      </c>
      <c r="I335" s="4">
        <f t="shared" si="29"/>
        <v>1.034291738665714</v>
      </c>
    </row>
    <row r="336" spans="1:9" x14ac:dyDescent="0.2">
      <c r="A336" s="4">
        <f>IF('True_Odds_Calculator_3-way'!A337="","",'True_Odds_Calculator_3-way'!A337)</f>
        <v>1.46</v>
      </c>
      <c r="B336" s="4">
        <f>IF('True_Odds_Calculator_3-way'!B337="","",'True_Odds_Calculator_3-way'!B337)</f>
        <v>5.0999999999999996</v>
      </c>
      <c r="C336" s="4">
        <f>IF('True_Odds_Calculator_3-way'!C337="","",'True_Odds_Calculator_3-way'!C337)</f>
        <v>6.83</v>
      </c>
      <c r="D336" s="4">
        <f t="shared" si="25"/>
        <v>2.74228225556854E-2</v>
      </c>
      <c r="E336" s="4">
        <f t="shared" si="26"/>
        <v>1.4797483870229371</v>
      </c>
      <c r="F336" s="4">
        <f t="shared" si="27"/>
        <v>5.3493817490264988</v>
      </c>
      <c r="G336" s="4">
        <f t="shared" si="28"/>
        <v>7.2848098062490383</v>
      </c>
      <c r="I336" s="4">
        <f t="shared" si="29"/>
        <v>1.0274228225556854</v>
      </c>
    </row>
    <row r="337" spans="1:9" x14ac:dyDescent="0.2">
      <c r="A337" s="4">
        <f>IF('True_Odds_Calculator_3-way'!A338="","",'True_Odds_Calculator_3-way'!A338)</f>
        <v>2.99</v>
      </c>
      <c r="B337" s="4">
        <f>IF('True_Odds_Calculator_3-way'!B338="","",'True_Odds_Calculator_3-way'!B338)</f>
        <v>3.07</v>
      </c>
      <c r="C337" s="4">
        <f>IF('True_Odds_Calculator_3-way'!C338="","",'True_Odds_Calculator_3-way'!C338)</f>
        <v>2.76</v>
      </c>
      <c r="D337" s="4">
        <f t="shared" si="25"/>
        <v>2.2499900137628703E-2</v>
      </c>
      <c r="E337" s="4">
        <f t="shared" si="26"/>
        <v>3.0585885436720681</v>
      </c>
      <c r="F337" s="4">
        <f t="shared" si="27"/>
        <v>3.1423523415391172</v>
      </c>
      <c r="G337" s="4">
        <f t="shared" si="28"/>
        <v>2.8183393659446865</v>
      </c>
      <c r="I337" s="4">
        <f t="shared" si="29"/>
        <v>1.0224999001376287</v>
      </c>
    </row>
    <row r="338" spans="1:9" x14ac:dyDescent="0.2">
      <c r="A338" s="4">
        <f>IF('True_Odds_Calculator_3-way'!A339="","",'True_Odds_Calculator_3-way'!A339)</f>
        <v>3.24</v>
      </c>
      <c r="B338" s="4">
        <f>IF('True_Odds_Calculator_3-way'!B339="","",'True_Odds_Calculator_3-way'!B339)</f>
        <v>3.28</v>
      </c>
      <c r="C338" s="4">
        <f>IF('True_Odds_Calculator_3-way'!C339="","",'True_Odds_Calculator_3-way'!C339)</f>
        <v>2.4500000000000002</v>
      </c>
      <c r="D338" s="4">
        <f t="shared" si="25"/>
        <v>2.1683289395252103E-2</v>
      </c>
      <c r="E338" s="4">
        <f t="shared" si="26"/>
        <v>3.3176935910809973</v>
      </c>
      <c r="F338" s="4">
        <f t="shared" si="27"/>
        <v>3.3596473721517586</v>
      </c>
      <c r="G338" s="4">
        <f t="shared" si="28"/>
        <v>2.4941667539460943</v>
      </c>
      <c r="I338" s="4">
        <f t="shared" si="29"/>
        <v>1.0216832893952521</v>
      </c>
    </row>
    <row r="339" spans="1:9" x14ac:dyDescent="0.2">
      <c r="A339" s="4">
        <f>IF('True_Odds_Calculator_3-way'!A340="","",'True_Odds_Calculator_3-way'!A340)</f>
        <v>3.24</v>
      </c>
      <c r="B339" s="4">
        <f>IF('True_Odds_Calculator_3-way'!B340="","",'True_Odds_Calculator_3-way'!B340)</f>
        <v>3.47</v>
      </c>
      <c r="C339" s="4">
        <f>IF('True_Odds_Calculator_3-way'!C340="","",'True_Odds_Calculator_3-way'!C340)</f>
        <v>2.35</v>
      </c>
      <c r="D339" s="4">
        <f t="shared" si="25"/>
        <v>2.2358328242604752E-2</v>
      </c>
      <c r="E339" s="4">
        <f t="shared" si="26"/>
        <v>3.3201721793607617</v>
      </c>
      <c r="F339" s="4">
        <f t="shared" si="27"/>
        <v>3.5621204712717649</v>
      </c>
      <c r="G339" s="4">
        <f t="shared" si="28"/>
        <v>2.3918916472124785</v>
      </c>
      <c r="I339" s="4">
        <f t="shared" si="29"/>
        <v>1.0223583282426048</v>
      </c>
    </row>
    <row r="340" spans="1:9" x14ac:dyDescent="0.2">
      <c r="A340" s="4">
        <f>IF('True_Odds_Calculator_3-way'!A341="","",'True_Odds_Calculator_3-way'!A341)</f>
        <v>2.94</v>
      </c>
      <c r="B340" s="4">
        <f>IF('True_Odds_Calculator_3-way'!B341="","",'True_Odds_Calculator_3-way'!B341)</f>
        <v>3.13</v>
      </c>
      <c r="C340" s="4">
        <f>IF('True_Odds_Calculator_3-way'!C341="","",'True_Odds_Calculator_3-way'!C341)</f>
        <v>2.76</v>
      </c>
      <c r="D340" s="4">
        <f t="shared" si="25"/>
        <v>2.1943712892852574E-2</v>
      </c>
      <c r="E340" s="4">
        <f t="shared" si="26"/>
        <v>3.0046137334993963</v>
      </c>
      <c r="F340" s="4">
        <f t="shared" si="27"/>
        <v>3.2033391922734635</v>
      </c>
      <c r="G340" s="4">
        <f t="shared" si="28"/>
        <v>2.8168675297434986</v>
      </c>
      <c r="I340" s="4">
        <f t="shared" si="29"/>
        <v>1.0219437128928526</v>
      </c>
    </row>
    <row r="341" spans="1:9" x14ac:dyDescent="0.2">
      <c r="A341" s="4">
        <f>IF('True_Odds_Calculator_3-way'!A342="","",'True_Odds_Calculator_3-way'!A342)</f>
        <v>1.77</v>
      </c>
      <c r="B341" s="4">
        <f>IF('True_Odds_Calculator_3-way'!B342="","",'True_Odds_Calculator_3-way'!B342)</f>
        <v>3.77</v>
      </c>
      <c r="C341" s="4">
        <f>IF('True_Odds_Calculator_3-way'!C342="","",'True_Odds_Calculator_3-way'!C342)</f>
        <v>5.17</v>
      </c>
      <c r="D341" s="4">
        <f t="shared" si="25"/>
        <v>2.3647338481266766E-2</v>
      </c>
      <c r="E341" s="4">
        <f t="shared" si="26"/>
        <v>1.7950443323402809</v>
      </c>
      <c r="F341" s="4">
        <f t="shared" si="27"/>
        <v>3.885463631212545</v>
      </c>
      <c r="G341" s="4">
        <f t="shared" si="28"/>
        <v>5.3896399360242242</v>
      </c>
      <c r="I341" s="4">
        <f t="shared" si="29"/>
        <v>1.0236473384812668</v>
      </c>
    </row>
    <row r="342" spans="1:9" x14ac:dyDescent="0.2">
      <c r="A342" s="4">
        <f>IF('True_Odds_Calculator_3-way'!A343="","",'True_Odds_Calculator_3-way'!A343)</f>
        <v>4.87</v>
      </c>
      <c r="B342" s="4">
        <f>IF('True_Odds_Calculator_3-way'!B343="","",'True_Odds_Calculator_3-way'!B343)</f>
        <v>4.2699999999999996</v>
      </c>
      <c r="C342" s="4">
        <f>IF('True_Odds_Calculator_3-way'!C343="","",'True_Odds_Calculator_3-way'!C343)</f>
        <v>1.71</v>
      </c>
      <c r="D342" s="4">
        <f t="shared" si="25"/>
        <v>2.4326168143060434E-2</v>
      </c>
      <c r="E342" s="4">
        <f t="shared" si="26"/>
        <v>5.0702203637163139</v>
      </c>
      <c r="F342" s="4">
        <f t="shared" si="27"/>
        <v>4.4231481702999638</v>
      </c>
      <c r="G342" s="4">
        <f t="shared" si="28"/>
        <v>1.7340441096904942</v>
      </c>
      <c r="I342" s="4">
        <f t="shared" si="29"/>
        <v>1.0243261681430604</v>
      </c>
    </row>
    <row r="343" spans="1:9" x14ac:dyDescent="0.2">
      <c r="A343" s="4">
        <f>IF('True_Odds_Calculator_3-way'!A344="","",'True_Odds_Calculator_3-way'!A344)</f>
        <v>1.57</v>
      </c>
      <c r="B343" s="4">
        <f>IF('True_Odds_Calculator_3-way'!B344="","",'True_Odds_Calculator_3-way'!B344)</f>
        <v>3.49</v>
      </c>
      <c r="C343" s="4">
        <f>IF('True_Odds_Calculator_3-way'!C344="","",'True_Odds_Calculator_3-way'!C344)</f>
        <v>7.41</v>
      </c>
      <c r="D343" s="4">
        <f t="shared" si="25"/>
        <v>5.8428392980347743E-2</v>
      </c>
      <c r="E343" s="4">
        <f t="shared" si="26"/>
        <v>1.6195209431970543</v>
      </c>
      <c r="F343" s="4">
        <f t="shared" si="27"/>
        <v>3.7445214800798294</v>
      </c>
      <c r="G343" s="4">
        <f t="shared" si="28"/>
        <v>8.6597604384536933</v>
      </c>
      <c r="I343" s="4">
        <f t="shared" si="29"/>
        <v>1.0584283929803477</v>
      </c>
    </row>
    <row r="344" spans="1:9" x14ac:dyDescent="0.2">
      <c r="A344" s="4">
        <f>IF('True_Odds_Calculator_3-way'!A345="","",'True_Odds_Calculator_3-way'!A345)</f>
        <v>2.41</v>
      </c>
      <c r="B344" s="4">
        <f>IF('True_Odds_Calculator_3-way'!B345="","",'True_Odds_Calculator_3-way'!B345)</f>
        <v>3.22</v>
      </c>
      <c r="C344" s="4">
        <f>IF('True_Odds_Calculator_3-way'!C345="","",'True_Odds_Calculator_3-way'!C345)</f>
        <v>3.08</v>
      </c>
      <c r="D344" s="4">
        <f t="shared" si="25"/>
        <v>5.0172090222604382E-2</v>
      </c>
      <c r="E344" s="4">
        <f t="shared" si="26"/>
        <v>2.5112142714253776</v>
      </c>
      <c r="F344" s="4">
        <f t="shared" si="27"/>
        <v>3.4032708193793257</v>
      </c>
      <c r="G344" s="4">
        <f t="shared" si="28"/>
        <v>3.2472667513713795</v>
      </c>
      <c r="I344" s="4">
        <f t="shared" si="29"/>
        <v>1.0501720902226044</v>
      </c>
    </row>
    <row r="345" spans="1:9" x14ac:dyDescent="0.2">
      <c r="A345" s="4">
        <f>IF('True_Odds_Calculator_3-way'!A346="","",'True_Odds_Calculator_3-way'!A346)</f>
        <v>2.41</v>
      </c>
      <c r="B345" s="4">
        <f>IF('True_Odds_Calculator_3-way'!B346="","",'True_Odds_Calculator_3-way'!B346)</f>
        <v>3.28</v>
      </c>
      <c r="C345" s="4">
        <f>IF('True_Odds_Calculator_3-way'!C346="","",'True_Odds_Calculator_3-way'!C346)</f>
        <v>3.04</v>
      </c>
      <c r="D345" s="4">
        <f t="shared" si="25"/>
        <v>4.8763176537639952E-2</v>
      </c>
      <c r="E345" s="4">
        <f t="shared" si="26"/>
        <v>2.5082561310025486</v>
      </c>
      <c r="F345" s="4">
        <f t="shared" si="27"/>
        <v>3.4647194612376215</v>
      </c>
      <c r="G345" s="4">
        <f t="shared" si="28"/>
        <v>3.1980251428052284</v>
      </c>
      <c r="I345" s="4">
        <f t="shared" si="29"/>
        <v>1.04876317653764</v>
      </c>
    </row>
    <row r="346" spans="1:9" x14ac:dyDescent="0.2">
      <c r="A346" s="4">
        <f>IF('True_Odds_Calculator_3-way'!A347="","",'True_Odds_Calculator_3-way'!A347)</f>
        <v>2.7</v>
      </c>
      <c r="B346" s="4">
        <f>IF('True_Odds_Calculator_3-way'!B347="","",'True_Odds_Calculator_3-way'!B347)</f>
        <v>3.29</v>
      </c>
      <c r="C346" s="4">
        <f>IF('True_Odds_Calculator_3-way'!C347="","",'True_Odds_Calculator_3-way'!C347)</f>
        <v>2.67</v>
      </c>
      <c r="D346" s="4">
        <f t="shared" si="25"/>
        <v>4.8853573357517943E-2</v>
      </c>
      <c r="E346" s="4">
        <f t="shared" si="26"/>
        <v>2.8241738875717877</v>
      </c>
      <c r="F346" s="4">
        <f t="shared" si="27"/>
        <v>3.4762435198607027</v>
      </c>
      <c r="G346" s="4">
        <f t="shared" si="28"/>
        <v>2.7913677785793896</v>
      </c>
      <c r="I346" s="4">
        <f t="shared" si="29"/>
        <v>1.0488535733575179</v>
      </c>
    </row>
    <row r="347" spans="1:9" x14ac:dyDescent="0.2">
      <c r="A347" s="4">
        <f>IF('True_Odds_Calculator_3-way'!A348="","",'True_Odds_Calculator_3-way'!A348)</f>
        <v>5.31</v>
      </c>
      <c r="B347" s="4">
        <f>IF('True_Odds_Calculator_3-way'!B348="","",'True_Odds_Calculator_3-way'!B348)</f>
        <v>4.08</v>
      </c>
      <c r="C347" s="4">
        <f>IF('True_Odds_Calculator_3-way'!C348="","",'True_Odds_Calculator_3-way'!C348)</f>
        <v>1.69</v>
      </c>
      <c r="D347" s="4">
        <f t="shared" si="25"/>
        <v>2.51379326845238E-2</v>
      </c>
      <c r="E347" s="4">
        <f t="shared" si="26"/>
        <v>5.5572657657302145</v>
      </c>
      <c r="F347" s="4">
        <f t="shared" si="27"/>
        <v>4.2244228291249311</v>
      </c>
      <c r="G347" s="4">
        <f t="shared" si="28"/>
        <v>1.7142759220384081</v>
      </c>
      <c r="I347" s="4">
        <f t="shared" si="29"/>
        <v>1.0251379326845238</v>
      </c>
    </row>
    <row r="348" spans="1:9" x14ac:dyDescent="0.2">
      <c r="A348" s="4">
        <f>IF('True_Odds_Calculator_3-way'!A349="","",'True_Odds_Calculator_3-way'!A349)</f>
        <v>3.31</v>
      </c>
      <c r="B348" s="4">
        <f>IF('True_Odds_Calculator_3-way'!B349="","",'True_Odds_Calculator_3-way'!B349)</f>
        <v>3.74</v>
      </c>
      <c r="C348" s="4">
        <f>IF('True_Odds_Calculator_3-way'!C349="","",'True_Odds_Calculator_3-way'!C349)</f>
        <v>2.21</v>
      </c>
      <c r="D348" s="4">
        <f t="shared" si="25"/>
        <v>2.1983170552567932E-2</v>
      </c>
      <c r="E348" s="4">
        <f t="shared" si="26"/>
        <v>3.3922789276725616</v>
      </c>
      <c r="F348" s="4">
        <f t="shared" si="27"/>
        <v>3.8453854253449951</v>
      </c>
      <c r="G348" s="4">
        <f t="shared" si="28"/>
        <v>2.2463784569486074</v>
      </c>
      <c r="I348" s="4">
        <f t="shared" si="29"/>
        <v>1.0219831705525679</v>
      </c>
    </row>
    <row r="349" spans="1:9" x14ac:dyDescent="0.2">
      <c r="A349" s="4">
        <f>IF('True_Odds_Calculator_3-way'!A350="","",'True_Odds_Calculator_3-way'!A350)</f>
        <v>1.2</v>
      </c>
      <c r="B349" s="4">
        <f>IF('True_Odds_Calculator_3-way'!B350="","",'True_Odds_Calculator_3-way'!B350)</f>
        <v>7.07</v>
      </c>
      <c r="C349" s="4">
        <f>IF('True_Odds_Calculator_3-way'!C350="","",'True_Odds_Calculator_3-way'!C350)</f>
        <v>18.149999999999999</v>
      </c>
      <c r="D349" s="4">
        <f t="shared" si="25"/>
        <v>2.9872467766257182E-2</v>
      </c>
      <c r="E349" s="4">
        <f t="shared" si="26"/>
        <v>1.2145121905050351</v>
      </c>
      <c r="F349" s="4">
        <f t="shared" si="27"/>
        <v>7.6054171790958538</v>
      </c>
      <c r="G349" s="4">
        <f t="shared" si="28"/>
        <v>22.153826233329024</v>
      </c>
      <c r="I349" s="4">
        <f t="shared" si="29"/>
        <v>1.0298724677662572</v>
      </c>
    </row>
    <row r="350" spans="1:9" x14ac:dyDescent="0.2">
      <c r="A350" s="4">
        <f>IF('True_Odds_Calculator_3-way'!A351="","",'True_Odds_Calculator_3-way'!A351)</f>
        <v>2.4500000000000002</v>
      </c>
      <c r="B350" s="4">
        <f>IF('True_Odds_Calculator_3-way'!B351="","",'True_Odds_Calculator_3-way'!B351)</f>
        <v>3.23</v>
      </c>
      <c r="C350" s="4">
        <f>IF('True_Odds_Calculator_3-way'!C351="","",'True_Odds_Calculator_3-way'!C351)</f>
        <v>3.29</v>
      </c>
      <c r="D350" s="4">
        <f t="shared" si="25"/>
        <v>2.1712156307091668E-2</v>
      </c>
      <c r="E350" s="4">
        <f t="shared" si="26"/>
        <v>2.4942266144634737</v>
      </c>
      <c r="F350" s="4">
        <f t="shared" si="27"/>
        <v>3.3073142753824012</v>
      </c>
      <c r="G350" s="4">
        <f t="shared" si="28"/>
        <v>3.3702489922962959</v>
      </c>
      <c r="I350" s="4">
        <f t="shared" si="29"/>
        <v>1.0217121563070917</v>
      </c>
    </row>
    <row r="351" spans="1:9" x14ac:dyDescent="0.2">
      <c r="A351" s="4">
        <f>IF('True_Odds_Calculator_3-way'!A352="","",'True_Odds_Calculator_3-way'!A352)</f>
        <v>1.42</v>
      </c>
      <c r="B351" s="4">
        <f>IF('True_Odds_Calculator_3-way'!B352="","",'True_Odds_Calculator_3-way'!B352)</f>
        <v>4.9400000000000004</v>
      </c>
      <c r="C351" s="4">
        <f>IF('True_Odds_Calculator_3-way'!C352="","",'True_Odds_Calculator_3-way'!C352)</f>
        <v>8.24</v>
      </c>
      <c r="D351" s="4">
        <f t="shared" si="25"/>
        <v>2.801372521121781E-2</v>
      </c>
      <c r="E351" s="4">
        <f t="shared" si="26"/>
        <v>1.4390819823459982</v>
      </c>
      <c r="F351" s="4">
        <f t="shared" si="27"/>
        <v>5.17889880857095</v>
      </c>
      <c r="G351" s="4">
        <f t="shared" si="28"/>
        <v>8.9268725413319814</v>
      </c>
      <c r="I351" s="4">
        <f t="shared" si="29"/>
        <v>1.0280137252112178</v>
      </c>
    </row>
    <row r="352" spans="1:9" x14ac:dyDescent="0.2">
      <c r="A352" s="4">
        <f>IF('True_Odds_Calculator_3-way'!A353="","",'True_Odds_Calculator_3-way'!A353)</f>
        <v>2.41</v>
      </c>
      <c r="B352" s="4">
        <f>IF('True_Odds_Calculator_3-way'!B353="","",'True_Odds_Calculator_3-way'!B353)</f>
        <v>3.52</v>
      </c>
      <c r="C352" s="4">
        <f>IF('True_Odds_Calculator_3-way'!C353="","",'True_Odds_Calculator_3-way'!C353)</f>
        <v>3.1</v>
      </c>
      <c r="D352" s="4">
        <f t="shared" si="25"/>
        <v>2.1609313588298873E-2</v>
      </c>
      <c r="E352" s="4">
        <f t="shared" si="26"/>
        <v>2.4525754389804435</v>
      </c>
      <c r="F352" s="4">
        <f t="shared" si="27"/>
        <v>3.6115711256541623</v>
      </c>
      <c r="G352" s="4">
        <f t="shared" si="28"/>
        <v>3.1708028352193529</v>
      </c>
      <c r="I352" s="4">
        <f t="shared" si="29"/>
        <v>1.0216093135882989</v>
      </c>
    </row>
    <row r="353" spans="1:9" x14ac:dyDescent="0.2">
      <c r="A353" s="4">
        <f>IF('True_Odds_Calculator_3-way'!A354="","",'True_Odds_Calculator_3-way'!A354)</f>
        <v>1.75</v>
      </c>
      <c r="B353" s="4">
        <f>IF('True_Odds_Calculator_3-way'!B354="","",'True_Odds_Calculator_3-way'!B354)</f>
        <v>3.97</v>
      </c>
      <c r="C353" s="4">
        <f>IF('True_Odds_Calculator_3-way'!C354="","",'True_Odds_Calculator_3-way'!C354)</f>
        <v>4.68</v>
      </c>
      <c r="D353" s="4">
        <f t="shared" si="25"/>
        <v>3.6992953869528167E-2</v>
      </c>
      <c r="E353" s="4">
        <f t="shared" si="26"/>
        <v>1.7885965233973888</v>
      </c>
      <c r="F353" s="4">
        <f t="shared" si="27"/>
        <v>4.1743512273614298</v>
      </c>
      <c r="G353" s="4">
        <f t="shared" si="28"/>
        <v>4.9666186347041954</v>
      </c>
      <c r="I353" s="4">
        <f t="shared" si="29"/>
        <v>1.0369929538695282</v>
      </c>
    </row>
    <row r="354" spans="1:9" x14ac:dyDescent="0.2">
      <c r="A354" s="4">
        <f>IF('True_Odds_Calculator_3-way'!A355="","",'True_Odds_Calculator_3-way'!A355)</f>
        <v>1.92</v>
      </c>
      <c r="B354" s="4">
        <f>IF('True_Odds_Calculator_3-way'!B355="","",'True_Odds_Calculator_3-way'!B355)</f>
        <v>3.71</v>
      </c>
      <c r="C354" s="4">
        <f>IF('True_Odds_Calculator_3-way'!C355="","",'True_Odds_Calculator_3-way'!C355)</f>
        <v>4.1900000000000004</v>
      </c>
      <c r="D354" s="4">
        <f t="shared" si="25"/>
        <v>2.9038596795948113E-2</v>
      </c>
      <c r="E354" s="4">
        <f t="shared" si="26"/>
        <v>1.9563583365917956</v>
      </c>
      <c r="F354" s="4">
        <f t="shared" si="27"/>
        <v>3.848192696934309</v>
      </c>
      <c r="G354" s="4">
        <f t="shared" si="28"/>
        <v>4.3671182643944944</v>
      </c>
      <c r="I354" s="4">
        <f t="shared" si="29"/>
        <v>1.0290385967959481</v>
      </c>
    </row>
    <row r="355" spans="1:9" x14ac:dyDescent="0.2">
      <c r="A355" s="4">
        <f>IF('True_Odds_Calculator_3-way'!A356="","",'True_Odds_Calculator_3-way'!A356)</f>
        <v>3.46</v>
      </c>
      <c r="B355" s="4">
        <f>IF('True_Odds_Calculator_3-way'!B356="","",'True_Odds_Calculator_3-way'!B356)</f>
        <v>4.2300000000000004</v>
      </c>
      <c r="C355" s="4">
        <f>IF('True_Odds_Calculator_3-way'!C356="","",'True_Odds_Calculator_3-way'!C356)</f>
        <v>1.99</v>
      </c>
      <c r="D355" s="4">
        <f t="shared" si="25"/>
        <v>2.7936523239875388E-2</v>
      </c>
      <c r="E355" s="4">
        <f t="shared" si="26"/>
        <v>3.5751931652122</v>
      </c>
      <c r="F355" s="4">
        <f t="shared" si="27"/>
        <v>4.4034542550042222</v>
      </c>
      <c r="G355" s="4">
        <f t="shared" si="28"/>
        <v>2.0275734235379228</v>
      </c>
      <c r="I355" s="4">
        <f t="shared" si="29"/>
        <v>1.0279365232398754</v>
      </c>
    </row>
    <row r="356" spans="1:9" x14ac:dyDescent="0.2">
      <c r="A356" s="4">
        <f>IF('True_Odds_Calculator_3-way'!A357="","",'True_Odds_Calculator_3-way'!A357)</f>
        <v>2.11</v>
      </c>
      <c r="B356" s="4">
        <f>IF('True_Odds_Calculator_3-way'!B357="","",'True_Odds_Calculator_3-way'!B357)</f>
        <v>3.93</v>
      </c>
      <c r="C356" s="4">
        <f>IF('True_Odds_Calculator_3-way'!C357="","",'True_Odds_Calculator_3-way'!C357)</f>
        <v>3.33</v>
      </c>
      <c r="D356" s="4">
        <f t="shared" si="25"/>
        <v>2.8686875798051403E-2</v>
      </c>
      <c r="E356" s="4">
        <f t="shared" si="26"/>
        <v>2.1534489243540422</v>
      </c>
      <c r="F356" s="4">
        <f t="shared" si="27"/>
        <v>4.0834554696489489</v>
      </c>
      <c r="G356" s="4">
        <f t="shared" si="28"/>
        <v>3.439522770396001</v>
      </c>
      <c r="I356" s="4">
        <f t="shared" si="29"/>
        <v>1.0286868757980514</v>
      </c>
    </row>
    <row r="357" spans="1:9" x14ac:dyDescent="0.2">
      <c r="A357" s="4">
        <f>IF('True_Odds_Calculator_3-way'!A358="","",'True_Odds_Calculator_3-way'!A358)</f>
        <v>2.04</v>
      </c>
      <c r="B357" s="4">
        <f>IF('True_Odds_Calculator_3-way'!B358="","",'True_Odds_Calculator_3-way'!B358)</f>
        <v>3.12</v>
      </c>
      <c r="C357" s="4">
        <f>IF('True_Odds_Calculator_3-way'!C358="","",'True_Odds_Calculator_3-way'!C358)</f>
        <v>4.58</v>
      </c>
      <c r="D357" s="4">
        <f t="shared" si="25"/>
        <v>2.9049510297904924E-2</v>
      </c>
      <c r="E357" s="4">
        <f t="shared" si="26"/>
        <v>2.0811095449467594</v>
      </c>
      <c r="F357" s="4">
        <f t="shared" si="27"/>
        <v>3.2171962960085323</v>
      </c>
      <c r="G357" s="4">
        <f t="shared" si="28"/>
        <v>4.7925441526944068</v>
      </c>
      <c r="I357" s="4">
        <f t="shared" si="29"/>
        <v>1.0290495102979049</v>
      </c>
    </row>
    <row r="358" spans="1:9" x14ac:dyDescent="0.2">
      <c r="A358" s="4">
        <f>IF('True_Odds_Calculator_3-way'!A359="","",'True_Odds_Calculator_3-way'!A359)</f>
        <v>2.9</v>
      </c>
      <c r="B358" s="4">
        <f>IF('True_Odds_Calculator_3-way'!B359="","",'True_Odds_Calculator_3-way'!B359)</f>
        <v>2.97</v>
      </c>
      <c r="C358" s="4">
        <f>IF('True_Odds_Calculator_3-way'!C359="","",'True_Odds_Calculator_3-way'!C359)</f>
        <v>2.89</v>
      </c>
      <c r="D358" s="4">
        <f t="shared" si="25"/>
        <v>2.754868415290801E-2</v>
      </c>
      <c r="E358" s="4">
        <f t="shared" si="26"/>
        <v>2.9793410274507393</v>
      </c>
      <c r="F358" s="4">
        <f t="shared" si="27"/>
        <v>3.0532725034314949</v>
      </c>
      <c r="G358" s="4">
        <f t="shared" si="28"/>
        <v>2.9687873584627367</v>
      </c>
      <c r="I358" s="4">
        <f t="shared" si="29"/>
        <v>1.027548684152908</v>
      </c>
    </row>
    <row r="359" spans="1:9" x14ac:dyDescent="0.2">
      <c r="A359" s="4">
        <f>IF('True_Odds_Calculator_3-way'!A360="","",'True_Odds_Calculator_3-way'!A360)</f>
        <v>6.11</v>
      </c>
      <c r="B359" s="4">
        <f>IF('True_Odds_Calculator_3-way'!B360="","",'True_Odds_Calculator_3-way'!B360)</f>
        <v>3.9</v>
      </c>
      <c r="C359" s="4">
        <f>IF('True_Odds_Calculator_3-way'!C360="","",'True_Odds_Calculator_3-way'!C360)</f>
        <v>1.64</v>
      </c>
      <c r="D359" s="4">
        <f t="shared" si="25"/>
        <v>2.9832475084161647E-2</v>
      </c>
      <c r="E359" s="4">
        <f t="shared" si="26"/>
        <v>6.5052513128282072</v>
      </c>
      <c r="F359" s="4">
        <f t="shared" si="27"/>
        <v>4.0573531528937519</v>
      </c>
      <c r="G359" s="4">
        <f t="shared" si="28"/>
        <v>1.667189221565742</v>
      </c>
      <c r="I359" s="4">
        <f t="shared" si="29"/>
        <v>1.0298324750841616</v>
      </c>
    </row>
    <row r="360" spans="1:9" x14ac:dyDescent="0.2">
      <c r="A360" s="4">
        <f>IF('True_Odds_Calculator_3-way'!A361="","",'True_Odds_Calculator_3-way'!A361)</f>
        <v>1.76</v>
      </c>
      <c r="B360" s="4">
        <f>IF('True_Odds_Calculator_3-way'!B361="","",'True_Odds_Calculator_3-way'!B361)</f>
        <v>4.01</v>
      </c>
      <c r="C360" s="4">
        <f>IF('True_Odds_Calculator_3-way'!C361="","",'True_Odds_Calculator_3-way'!C361)</f>
        <v>4.82</v>
      </c>
      <c r="D360" s="4">
        <f t="shared" si="25"/>
        <v>2.5027256453359348E-2</v>
      </c>
      <c r="E360" s="4">
        <f t="shared" si="26"/>
        <v>1.786226552000419</v>
      </c>
      <c r="F360" s="4">
        <f t="shared" si="27"/>
        <v>4.1487898805084855</v>
      </c>
      <c r="G360" s="4">
        <f t="shared" si="28"/>
        <v>5.0219342810093321</v>
      </c>
      <c r="I360" s="4">
        <f t="shared" si="29"/>
        <v>1.0250272564533593</v>
      </c>
    </row>
    <row r="361" spans="1:9" x14ac:dyDescent="0.2">
      <c r="A361" s="4">
        <f>IF('True_Odds_Calculator_3-way'!A362="","",'True_Odds_Calculator_3-way'!A362)</f>
        <v>4.08</v>
      </c>
      <c r="B361" s="4">
        <f>IF('True_Odds_Calculator_3-way'!B362="","",'True_Odds_Calculator_3-way'!B362)</f>
        <v>3.38</v>
      </c>
      <c r="C361" s="4">
        <f>IF('True_Odds_Calculator_3-way'!C362="","",'True_Odds_Calculator_3-way'!C362)</f>
        <v>2.08</v>
      </c>
      <c r="D361" s="4">
        <f t="shared" si="25"/>
        <v>2.1725258150597337E-2</v>
      </c>
      <c r="E361" s="4">
        <f t="shared" si="26"/>
        <v>4.2042193406772075</v>
      </c>
      <c r="F361" s="4">
        <f t="shared" si="27"/>
        <v>3.4648085491273317</v>
      </c>
      <c r="G361" s="4">
        <f t="shared" si="28"/>
        <v>2.1118098660568441</v>
      </c>
      <c r="I361" s="4">
        <f t="shared" si="29"/>
        <v>1.0217252581505973</v>
      </c>
    </row>
    <row r="362" spans="1:9" x14ac:dyDescent="0.2">
      <c r="A362" s="4">
        <f>IF('True_Odds_Calculator_3-way'!A363="","",'True_Odds_Calculator_3-way'!A363)</f>
        <v>2.14</v>
      </c>
      <c r="B362" s="4">
        <f>IF('True_Odds_Calculator_3-way'!B363="","",'True_Odds_Calculator_3-way'!B363)</f>
        <v>3.13</v>
      </c>
      <c r="C362" s="4">
        <f>IF('True_Odds_Calculator_3-way'!C363="","",'True_Odds_Calculator_3-way'!C363)</f>
        <v>4.24</v>
      </c>
      <c r="D362" s="4">
        <f t="shared" si="25"/>
        <v>2.2627594121315653E-2</v>
      </c>
      <c r="E362" s="4">
        <f t="shared" si="26"/>
        <v>2.1751084629820738</v>
      </c>
      <c r="F362" s="4">
        <f t="shared" si="27"/>
        <v>3.2056800905163971</v>
      </c>
      <c r="G362" s="4">
        <f t="shared" si="28"/>
        <v>4.3800762987066406</v>
      </c>
      <c r="I362" s="4">
        <f t="shared" si="29"/>
        <v>1.0226275941213157</v>
      </c>
    </row>
    <row r="363" spans="1:9" x14ac:dyDescent="0.2">
      <c r="A363" s="4">
        <f>IF('True_Odds_Calculator_3-way'!A364="","",'True_Odds_Calculator_3-way'!A364)</f>
        <v>3.31</v>
      </c>
      <c r="B363" s="4">
        <f>IF('True_Odds_Calculator_3-way'!B364="","",'True_Odds_Calculator_3-way'!B364)</f>
        <v>3.03</v>
      </c>
      <c r="C363" s="4">
        <f>IF('True_Odds_Calculator_3-way'!C364="","",'True_Odds_Calculator_3-way'!C364)</f>
        <v>2.57</v>
      </c>
      <c r="D363" s="4">
        <f t="shared" si="25"/>
        <v>2.1252865291466305E-2</v>
      </c>
      <c r="E363" s="4">
        <f t="shared" si="26"/>
        <v>3.3894798961369403</v>
      </c>
      <c r="F363" s="4">
        <f t="shared" si="27"/>
        <v>3.0964668814459668</v>
      </c>
      <c r="G363" s="4">
        <f t="shared" si="28"/>
        <v>2.6176587209366677</v>
      </c>
      <c r="I363" s="4">
        <f t="shared" si="29"/>
        <v>1.0212528652914663</v>
      </c>
    </row>
    <row r="364" spans="1:9" x14ac:dyDescent="0.2">
      <c r="A364" s="4">
        <f>IF('True_Odds_Calculator_3-way'!A365="","",'True_Odds_Calculator_3-way'!A365)</f>
        <v>2.65</v>
      </c>
      <c r="B364" s="4">
        <f>IF('True_Odds_Calculator_3-way'!B365="","",'True_Odds_Calculator_3-way'!B365)</f>
        <v>3</v>
      </c>
      <c r="C364" s="4">
        <f>IF('True_Odds_Calculator_3-way'!C365="","",'True_Odds_Calculator_3-way'!C365)</f>
        <v>3.1</v>
      </c>
      <c r="D364" s="4">
        <f t="shared" si="25"/>
        <v>3.3272469060661392E-2</v>
      </c>
      <c r="E364" s="4">
        <f t="shared" si="26"/>
        <v>2.7302437223042837</v>
      </c>
      <c r="F364" s="4">
        <f t="shared" si="27"/>
        <v>3.103252885624344</v>
      </c>
      <c r="G364" s="4">
        <f t="shared" si="28"/>
        <v>3.2103777681285282</v>
      </c>
      <c r="I364" s="4">
        <f t="shared" si="29"/>
        <v>1.0332724690606614</v>
      </c>
    </row>
    <row r="365" spans="1:9" x14ac:dyDescent="0.2">
      <c r="A365" s="4">
        <f>IF('True_Odds_Calculator_3-way'!A366="","",'True_Odds_Calculator_3-way'!A366)</f>
        <v>3.63</v>
      </c>
      <c r="B365" s="4">
        <f>IF('True_Odds_Calculator_3-way'!B366="","",'True_Odds_Calculator_3-way'!B366)</f>
        <v>3.05</v>
      </c>
      <c r="C365" s="4">
        <f>IF('True_Odds_Calculator_3-way'!C366="","",'True_Odds_Calculator_3-way'!C366)</f>
        <v>2.33</v>
      </c>
      <c r="D365" s="4">
        <f t="shared" si="25"/>
        <v>3.2535495479151466E-2</v>
      </c>
      <c r="E365" s="4">
        <f t="shared" si="26"/>
        <v>3.7787621162786782</v>
      </c>
      <c r="F365" s="4">
        <f t="shared" si="27"/>
        <v>3.1543384297839827</v>
      </c>
      <c r="G365" s="4">
        <f t="shared" si="28"/>
        <v>2.3904036716998927</v>
      </c>
      <c r="I365" s="4">
        <f t="shared" si="29"/>
        <v>1.0325354954791515</v>
      </c>
    </row>
    <row r="366" spans="1:9" x14ac:dyDescent="0.2">
      <c r="A366" s="4">
        <f>IF('True_Odds_Calculator_3-way'!A367="","",'True_Odds_Calculator_3-way'!A367)</f>
        <v>2.11</v>
      </c>
      <c r="B366" s="4">
        <f>IF('True_Odds_Calculator_3-way'!B367="","",'True_Odds_Calculator_3-way'!B367)</f>
        <v>2.97</v>
      </c>
      <c r="C366" s="4">
        <f>IF('True_Odds_Calculator_3-way'!C367="","",'True_Odds_Calculator_3-way'!C367)</f>
        <v>4.4800000000000004</v>
      </c>
      <c r="D366" s="4">
        <f t="shared" si="25"/>
        <v>3.3848271703722066E-2</v>
      </c>
      <c r="E366" s="4">
        <f t="shared" si="26"/>
        <v>2.161456980141617</v>
      </c>
      <c r="F366" s="4">
        <f t="shared" si="27"/>
        <v>3.0729747349288807</v>
      </c>
      <c r="G366" s="4">
        <f t="shared" si="28"/>
        <v>4.718505109520458</v>
      </c>
      <c r="I366" s="4">
        <f t="shared" si="29"/>
        <v>1.0338482717037221</v>
      </c>
    </row>
    <row r="367" spans="1:9" x14ac:dyDescent="0.2">
      <c r="A367" s="4">
        <f>IF('True_Odds_Calculator_3-way'!A368="","",'True_Odds_Calculator_3-way'!A368)</f>
        <v>2.41</v>
      </c>
      <c r="B367" s="4">
        <f>IF('True_Odds_Calculator_3-way'!B368="","",'True_Odds_Calculator_3-way'!B368)</f>
        <v>2.77</v>
      </c>
      <c r="C367" s="4">
        <f>IF('True_Odds_Calculator_3-way'!C368="","",'True_Odds_Calculator_3-way'!C368)</f>
        <v>3.88</v>
      </c>
      <c r="D367" s="4">
        <f t="shared" si="25"/>
        <v>3.3680548423896006E-2</v>
      </c>
      <c r="E367" s="4">
        <f t="shared" si="26"/>
        <v>2.4770200050901465</v>
      </c>
      <c r="F367" s="4">
        <f t="shared" si="27"/>
        <v>2.858907367824949</v>
      </c>
      <c r="G367" s="4">
        <f t="shared" si="28"/>
        <v>4.0567110470340575</v>
      </c>
      <c r="I367" s="4">
        <f t="shared" si="29"/>
        <v>1.033680548423896</v>
      </c>
    </row>
    <row r="368" spans="1:9" x14ac:dyDescent="0.2">
      <c r="A368" s="4">
        <f>IF('True_Odds_Calculator_3-way'!A369="","",'True_Odds_Calculator_3-way'!A369)</f>
        <v>2.2999999999999998</v>
      </c>
      <c r="B368" s="4">
        <f>IF('True_Odds_Calculator_3-way'!B369="","",'True_Odds_Calculator_3-way'!B369)</f>
        <v>3.19</v>
      </c>
      <c r="C368" s="4">
        <f>IF('True_Odds_Calculator_3-way'!C369="","",'True_Odds_Calculator_3-way'!C369)</f>
        <v>3.43</v>
      </c>
      <c r="D368" s="4">
        <f t="shared" si="25"/>
        <v>3.9807422024476846E-2</v>
      </c>
      <c r="E368" s="4">
        <f t="shared" si="26"/>
        <v>2.3724034363490158</v>
      </c>
      <c r="F368" s="4">
        <f t="shared" si="27"/>
        <v>3.3309962713780283</v>
      </c>
      <c r="G368" s="4">
        <f t="shared" si="28"/>
        <v>3.5935539699017722</v>
      </c>
      <c r="I368" s="4">
        <f t="shared" si="29"/>
        <v>1.0398074220244768</v>
      </c>
    </row>
    <row r="369" spans="1:9" x14ac:dyDescent="0.2">
      <c r="A369" s="4">
        <f>IF('True_Odds_Calculator_3-way'!A370="","",'True_Odds_Calculator_3-way'!A370)</f>
        <v>3.11</v>
      </c>
      <c r="B369" s="4">
        <f>IF('True_Odds_Calculator_3-way'!B370="","",'True_Odds_Calculator_3-way'!B370)</f>
        <v>3.37</v>
      </c>
      <c r="C369" s="4">
        <f>IF('True_Odds_Calculator_3-way'!C370="","",'True_Odds_Calculator_3-way'!C370)</f>
        <v>2.38</v>
      </c>
      <c r="D369" s="4">
        <f t="shared" si="25"/>
        <v>3.8447380631529748E-2</v>
      </c>
      <c r="E369" s="4">
        <f t="shared" si="26"/>
        <v>3.2391012400852781</v>
      </c>
      <c r="F369" s="4">
        <f t="shared" si="27"/>
        <v>3.5221175235332005</v>
      </c>
      <c r="G369" s="4">
        <f t="shared" si="28"/>
        <v>2.4548776688014255</v>
      </c>
      <c r="I369" s="4">
        <f t="shared" si="29"/>
        <v>1.0384473806315297</v>
      </c>
    </row>
    <row r="370" spans="1:9" x14ac:dyDescent="0.2">
      <c r="A370" s="4">
        <f>IF('True_Odds_Calculator_3-way'!A371="","",'True_Odds_Calculator_3-way'!A371)</f>
        <v>1.23</v>
      </c>
      <c r="B370" s="4">
        <f>IF('True_Odds_Calculator_3-way'!B371="","",'True_Odds_Calculator_3-way'!B371)</f>
        <v>6.38</v>
      </c>
      <c r="C370" s="4">
        <f>IF('True_Odds_Calculator_3-way'!C371="","",'True_Odds_Calculator_3-way'!C371)</f>
        <v>16.420000000000002</v>
      </c>
      <c r="D370" s="4">
        <f t="shared" si="25"/>
        <v>3.0649281823002861E-2</v>
      </c>
      <c r="E370" s="4">
        <f t="shared" si="26"/>
        <v>1.2456531333140257</v>
      </c>
      <c r="F370" s="4">
        <f t="shared" si="27"/>
        <v>6.82484916978499</v>
      </c>
      <c r="G370" s="4">
        <f t="shared" si="28"/>
        <v>19.729737106916456</v>
      </c>
      <c r="I370" s="4">
        <f t="shared" si="29"/>
        <v>1.0306492818230029</v>
      </c>
    </row>
    <row r="371" spans="1:9" x14ac:dyDescent="0.2">
      <c r="A371" s="4">
        <f>IF('True_Odds_Calculator_3-way'!A372="","",'True_Odds_Calculator_3-way'!A372)</f>
        <v>2.2200000000000002</v>
      </c>
      <c r="B371" s="4">
        <f>IF('True_Odds_Calculator_3-way'!B372="","",'True_Odds_Calculator_3-way'!B372)</f>
        <v>3.21</v>
      </c>
      <c r="C371" s="4">
        <f>IF('True_Odds_Calculator_3-way'!C372="","",'True_Odds_Calculator_3-way'!C372)</f>
        <v>3.76</v>
      </c>
      <c r="D371" s="4">
        <f t="shared" si="25"/>
        <v>2.7934377009739775E-2</v>
      </c>
      <c r="E371" s="4">
        <f t="shared" si="26"/>
        <v>2.2668592425244309</v>
      </c>
      <c r="F371" s="4">
        <f t="shared" si="27"/>
        <v>3.3089023752905753</v>
      </c>
      <c r="G371" s="4">
        <f t="shared" si="28"/>
        <v>3.8964178187689908</v>
      </c>
      <c r="I371" s="4">
        <f t="shared" si="29"/>
        <v>1.0279343770097398</v>
      </c>
    </row>
    <row r="372" spans="1:9" x14ac:dyDescent="0.2">
      <c r="A372" s="4">
        <f>IF('True_Odds_Calculator_3-way'!A373="","",'True_Odds_Calculator_3-way'!A373)</f>
        <v>3.1</v>
      </c>
      <c r="B372" s="4">
        <f>IF('True_Odds_Calculator_3-way'!B373="","",'True_Odds_Calculator_3-way'!B373)</f>
        <v>3.06</v>
      </c>
      <c r="C372" s="4">
        <f>IF('True_Odds_Calculator_3-way'!C373="","",'True_Odds_Calculator_3-way'!C373)</f>
        <v>2.64</v>
      </c>
      <c r="D372" s="4">
        <f t="shared" si="25"/>
        <v>2.8165909570084136E-2</v>
      </c>
      <c r="E372" s="4">
        <f t="shared" si="26"/>
        <v>3.1929294886833062</v>
      </c>
      <c r="F372" s="4">
        <f t="shared" si="27"/>
        <v>3.1505117702116521</v>
      </c>
      <c r="G372" s="4">
        <f t="shared" si="28"/>
        <v>2.707098135528728</v>
      </c>
      <c r="I372" s="4">
        <f t="shared" si="29"/>
        <v>1.0281659095700841</v>
      </c>
    </row>
    <row r="373" spans="1:9" x14ac:dyDescent="0.2">
      <c r="A373" s="4">
        <f>IF('True_Odds_Calculator_3-way'!A374="","",'True_Odds_Calculator_3-way'!A374)</f>
        <v>2.54</v>
      </c>
      <c r="B373" s="4">
        <f>IF('True_Odds_Calculator_3-way'!B374="","",'True_Odds_Calculator_3-way'!B374)</f>
        <v>3.11</v>
      </c>
      <c r="C373" s="4">
        <f>IF('True_Odds_Calculator_3-way'!C374="","",'True_Odds_Calculator_3-way'!C374)</f>
        <v>3.2</v>
      </c>
      <c r="D373" s="4">
        <f t="shared" si="25"/>
        <v>2.7744195761703505E-2</v>
      </c>
      <c r="E373" s="4">
        <f t="shared" si="26"/>
        <v>2.6011000635232495</v>
      </c>
      <c r="F373" s="4">
        <f t="shared" si="27"/>
        <v>3.2020970599611198</v>
      </c>
      <c r="G373" s="4">
        <f t="shared" si="28"/>
        <v>3.2975881945724819</v>
      </c>
      <c r="I373" s="4">
        <f t="shared" si="29"/>
        <v>1.0277441957617035</v>
      </c>
    </row>
    <row r="374" spans="1:9" x14ac:dyDescent="0.2">
      <c r="A374" s="4">
        <f>IF('True_Odds_Calculator_3-way'!A375="","",'True_Odds_Calculator_3-way'!A375)</f>
        <v>2.33</v>
      </c>
      <c r="B374" s="4">
        <f>IF('True_Odds_Calculator_3-way'!B375="","",'True_Odds_Calculator_3-way'!B375)</f>
        <v>3.12</v>
      </c>
      <c r="C374" s="4">
        <f>IF('True_Odds_Calculator_3-way'!C375="","",'True_Odds_Calculator_3-way'!C375)</f>
        <v>3.59</v>
      </c>
      <c r="D374" s="4">
        <f t="shared" si="25"/>
        <v>2.824890190246987E-2</v>
      </c>
      <c r="E374" s="4">
        <f t="shared" si="26"/>
        <v>2.3822668890378882</v>
      </c>
      <c r="F374" s="4">
        <f t="shared" si="27"/>
        <v>3.2144364726099384</v>
      </c>
      <c r="G374" s="4">
        <f t="shared" si="28"/>
        <v>3.7156042142861345</v>
      </c>
      <c r="I374" s="4">
        <f t="shared" si="29"/>
        <v>1.0282489019024699</v>
      </c>
    </row>
    <row r="375" spans="1:9" x14ac:dyDescent="0.2">
      <c r="A375" s="4">
        <f>IF('True_Odds_Calculator_3-way'!A376="","",'True_Odds_Calculator_3-way'!A376)</f>
        <v>1.99</v>
      </c>
      <c r="B375" s="4">
        <f>IF('True_Odds_Calculator_3-way'!B376="","",'True_Odds_Calculator_3-way'!B376)</f>
        <v>3.41</v>
      </c>
      <c r="C375" s="4">
        <f>IF('True_Odds_Calculator_3-way'!C376="","",'True_Odds_Calculator_3-way'!C376)</f>
        <v>4.3099999999999996</v>
      </c>
      <c r="D375" s="4">
        <f t="shared" si="25"/>
        <v>2.7786256263798492E-2</v>
      </c>
      <c r="E375" s="4">
        <f t="shared" si="26"/>
        <v>2.0273675258982902</v>
      </c>
      <c r="F375" s="4">
        <f t="shared" si="27"/>
        <v>3.521212973947498</v>
      </c>
      <c r="G375" s="4">
        <f t="shared" si="28"/>
        <v>4.4892073068809459</v>
      </c>
      <c r="I375" s="4">
        <f t="shared" si="29"/>
        <v>1.0277862562637985</v>
      </c>
    </row>
    <row r="376" spans="1:9" x14ac:dyDescent="0.2">
      <c r="A376" s="4">
        <f>IF('True_Odds_Calculator_3-way'!A377="","",'True_Odds_Calculator_3-way'!A377)</f>
        <v>2.4</v>
      </c>
      <c r="B376" s="4">
        <f>IF('True_Odds_Calculator_3-way'!B377="","",'True_Odds_Calculator_3-way'!B377)</f>
        <v>3.33</v>
      </c>
      <c r="C376" s="4">
        <f>IF('True_Odds_Calculator_3-way'!C377="","",'True_Odds_Calculator_3-way'!C377)</f>
        <v>3.21</v>
      </c>
      <c r="D376" s="4">
        <f t="shared" si="25"/>
        <v>2.8493446717745785E-2</v>
      </c>
      <c r="E376" s="4">
        <f t="shared" si="26"/>
        <v>2.4559835491171431</v>
      </c>
      <c r="F376" s="4">
        <f t="shared" si="27"/>
        <v>3.4387601637458887</v>
      </c>
      <c r="G376" s="4">
        <f t="shared" si="28"/>
        <v>3.3109440215581656</v>
      </c>
      <c r="I376" s="4">
        <f t="shared" si="29"/>
        <v>1.0284934467177458</v>
      </c>
    </row>
    <row r="377" spans="1:9" x14ac:dyDescent="0.2">
      <c r="A377" s="4">
        <f>IF('True_Odds_Calculator_3-way'!A378="","",'True_Odds_Calculator_3-way'!A378)</f>
        <v>2.86</v>
      </c>
      <c r="B377" s="4">
        <f>IF('True_Odds_Calculator_3-way'!B378="","",'True_Odds_Calculator_3-way'!B378)</f>
        <v>3.44</v>
      </c>
      <c r="C377" s="4">
        <f>IF('True_Odds_Calculator_3-way'!C378="","",'True_Odds_Calculator_3-way'!C378)</f>
        <v>2.5499999999999998</v>
      </c>
      <c r="D377" s="4">
        <f t="shared" si="25"/>
        <v>3.2504886814052281E-2</v>
      </c>
      <c r="E377" s="4">
        <f t="shared" si="26"/>
        <v>2.9514598133685115</v>
      </c>
      <c r="F377" s="4">
        <f t="shared" si="27"/>
        <v>3.5731805510190129</v>
      </c>
      <c r="G377" s="4">
        <f t="shared" si="28"/>
        <v>2.6224562469599006</v>
      </c>
      <c r="I377" s="4">
        <f t="shared" si="29"/>
        <v>1.0325048868140523</v>
      </c>
    </row>
    <row r="378" spans="1:9" x14ac:dyDescent="0.2">
      <c r="A378" s="4">
        <f>IF('True_Odds_Calculator_3-way'!A379="","",'True_Odds_Calculator_3-way'!A379)</f>
        <v>3.64</v>
      </c>
      <c r="B378" s="4">
        <f>IF('True_Odds_Calculator_3-way'!B379="","",'True_Odds_Calculator_3-way'!B379)</f>
        <v>3.56</v>
      </c>
      <c r="C378" s="4">
        <f>IF('True_Odds_Calculator_3-way'!C379="","",'True_Odds_Calculator_3-way'!C379)</f>
        <v>2.09</v>
      </c>
      <c r="D378" s="4">
        <f t="shared" si="25"/>
        <v>3.4093050651300194E-2</v>
      </c>
      <c r="E378" s="4">
        <f t="shared" si="26"/>
        <v>3.7970705102417739</v>
      </c>
      <c r="F378" s="4">
        <f t="shared" si="27"/>
        <v>3.7100998307903175</v>
      </c>
      <c r="G378" s="4">
        <f t="shared" si="28"/>
        <v>2.1408483421733049</v>
      </c>
      <c r="I378" s="4">
        <f t="shared" si="29"/>
        <v>1.0340930506513002</v>
      </c>
    </row>
    <row r="379" spans="1:9" x14ac:dyDescent="0.2">
      <c r="A379" s="4">
        <f>IF('True_Odds_Calculator_3-way'!A380="","",'True_Odds_Calculator_3-way'!A380)</f>
        <v>2.64</v>
      </c>
      <c r="B379" s="4">
        <f>IF('True_Odds_Calculator_3-way'!B380="","",'True_Odds_Calculator_3-way'!B380)</f>
        <v>3.13</v>
      </c>
      <c r="C379" s="4">
        <f>IF('True_Odds_Calculator_3-way'!C380="","",'True_Odds_Calculator_3-way'!C380)</f>
        <v>2.98</v>
      </c>
      <c r="D379" s="4">
        <f t="shared" si="25"/>
        <v>3.3847166477910307E-2</v>
      </c>
      <c r="E379" s="4">
        <f t="shared" si="26"/>
        <v>2.7210477865341498</v>
      </c>
      <c r="F379" s="4">
        <f t="shared" si="27"/>
        <v>3.2445786514978652</v>
      </c>
      <c r="G379" s="4">
        <f t="shared" si="28"/>
        <v>3.0836779353732169</v>
      </c>
      <c r="I379" s="4">
        <f t="shared" si="29"/>
        <v>1.0338471664779103</v>
      </c>
    </row>
    <row r="380" spans="1:9" x14ac:dyDescent="0.2">
      <c r="A380" s="4">
        <f>IF('True_Odds_Calculator_3-way'!A381="","",'True_Odds_Calculator_3-way'!A381)</f>
        <v>2.2400000000000002</v>
      </c>
      <c r="B380" s="4">
        <f>IF('True_Odds_Calculator_3-way'!B381="","",'True_Odds_Calculator_3-way'!B381)</f>
        <v>3.38</v>
      </c>
      <c r="C380" s="4">
        <f>IF('True_Odds_Calculator_3-way'!C381="","",'True_Odds_Calculator_3-way'!C381)</f>
        <v>3.43</v>
      </c>
      <c r="D380" s="4">
        <f t="shared" si="25"/>
        <v>3.3831749098625075E-2</v>
      </c>
      <c r="E380" s="4">
        <f t="shared" si="26"/>
        <v>2.2980511607470278</v>
      </c>
      <c r="F380" s="4">
        <f t="shared" si="27"/>
        <v>3.5139412645771397</v>
      </c>
      <c r="G380" s="4">
        <f t="shared" si="28"/>
        <v>3.5680142391468825</v>
      </c>
      <c r="I380" s="4">
        <f t="shared" si="29"/>
        <v>1.0338317490986251</v>
      </c>
    </row>
    <row r="381" spans="1:9" x14ac:dyDescent="0.2">
      <c r="A381" s="4">
        <f>IF('True_Odds_Calculator_3-way'!A382="","",'True_Odds_Calculator_3-way'!A382)</f>
        <v>2.31</v>
      </c>
      <c r="B381" s="4">
        <f>IF('True_Odds_Calculator_3-way'!B382="","",'True_Odds_Calculator_3-way'!B382)</f>
        <v>3.56</v>
      </c>
      <c r="C381" s="4">
        <f>IF('True_Odds_Calculator_3-way'!C382="","",'True_Odds_Calculator_3-way'!C382)</f>
        <v>3.13</v>
      </c>
      <c r="D381" s="4">
        <f t="shared" si="25"/>
        <v>3.3288127196301032E-2</v>
      </c>
      <c r="E381" s="4">
        <f t="shared" si="26"/>
        <v>2.3707671672423016</v>
      </c>
      <c r="F381" s="4">
        <f t="shared" si="27"/>
        <v>3.7064102891475632</v>
      </c>
      <c r="G381" s="4">
        <f t="shared" si="28"/>
        <v>3.2426181138733372</v>
      </c>
      <c r="I381" s="4">
        <f t="shared" si="29"/>
        <v>1.033288127196301</v>
      </c>
    </row>
    <row r="382" spans="1:9" x14ac:dyDescent="0.2">
      <c r="A382" s="4">
        <f>IF('True_Odds_Calculator_3-way'!A383="","",'True_Odds_Calculator_3-way'!A383)</f>
        <v>2.88</v>
      </c>
      <c r="B382" s="4">
        <f>IF('True_Odds_Calculator_3-way'!B383="","",'True_Odds_Calculator_3-way'!B383)</f>
        <v>3.32</v>
      </c>
      <c r="C382" s="4">
        <f>IF('True_Odds_Calculator_3-way'!C383="","",'True_Odds_Calculator_3-way'!C383)</f>
        <v>2.6</v>
      </c>
      <c r="D382" s="4">
        <f t="shared" si="25"/>
        <v>3.3042426114715306E-2</v>
      </c>
      <c r="E382" s="4">
        <f t="shared" si="26"/>
        <v>2.9743485030245802</v>
      </c>
      <c r="F382" s="4">
        <f t="shared" si="27"/>
        <v>3.446010083834814</v>
      </c>
      <c r="G382" s="4">
        <f t="shared" si="28"/>
        <v>2.6766506264858227</v>
      </c>
      <c r="I382" s="4">
        <f t="shared" si="29"/>
        <v>1.0330424261147153</v>
      </c>
    </row>
    <row r="383" spans="1:9" x14ac:dyDescent="0.2">
      <c r="A383" s="4">
        <f>IF('True_Odds_Calculator_3-way'!A384="","",'True_Odds_Calculator_3-way'!A384)</f>
        <v>1.32</v>
      </c>
      <c r="B383" s="4">
        <f>IF('True_Odds_Calculator_3-way'!B384="","",'True_Odds_Calculator_3-way'!B384)</f>
        <v>5.47</v>
      </c>
      <c r="C383" s="4">
        <f>IF('True_Odds_Calculator_3-way'!C384="","",'True_Odds_Calculator_3-way'!C384)</f>
        <v>10.37</v>
      </c>
      <c r="D383" s="4">
        <f t="shared" si="25"/>
        <v>3.6823129494825135E-2</v>
      </c>
      <c r="E383" s="4">
        <f t="shared" si="26"/>
        <v>1.3417390942631819</v>
      </c>
      <c r="F383" s="4">
        <f t="shared" si="27"/>
        <v>5.8636932897233498</v>
      </c>
      <c r="G383" s="4">
        <f t="shared" si="28"/>
        <v>11.882462634457971</v>
      </c>
      <c r="I383" s="4">
        <f t="shared" si="29"/>
        <v>1.0368231294948251</v>
      </c>
    </row>
    <row r="384" spans="1:9" x14ac:dyDescent="0.2">
      <c r="A384" s="4">
        <f>IF('True_Odds_Calculator_3-way'!A385="","",'True_Odds_Calculator_3-way'!A385)</f>
        <v>2.12</v>
      </c>
      <c r="B384" s="4">
        <f>IF('True_Odds_Calculator_3-way'!B385="","",'True_Odds_Calculator_3-way'!B385)</f>
        <v>3.36</v>
      </c>
      <c r="C384" s="4">
        <f>IF('True_Odds_Calculator_3-way'!C385="","",'True_Odds_Calculator_3-way'!C385)</f>
        <v>3.78</v>
      </c>
      <c r="D384" s="4">
        <f t="shared" si="25"/>
        <v>3.3867425376859384E-2</v>
      </c>
      <c r="E384" s="4">
        <f t="shared" si="26"/>
        <v>2.1719820031440293</v>
      </c>
      <c r="F384" s="4">
        <f t="shared" si="27"/>
        <v>3.4924748678017319</v>
      </c>
      <c r="G384" s="4">
        <f t="shared" si="28"/>
        <v>3.9484939066452061</v>
      </c>
      <c r="I384" s="4">
        <f t="shared" si="29"/>
        <v>1.0338674253768594</v>
      </c>
    </row>
    <row r="385" spans="1:9" x14ac:dyDescent="0.2">
      <c r="A385" s="4">
        <f>IF('True_Odds_Calculator_3-way'!A386="","",'True_Odds_Calculator_3-way'!A386)</f>
        <v>2.78</v>
      </c>
      <c r="B385" s="4">
        <f>IF('True_Odds_Calculator_3-way'!B386="","",'True_Odds_Calculator_3-way'!B386)</f>
        <v>3.36</v>
      </c>
      <c r="C385" s="4">
        <f>IF('True_Odds_Calculator_3-way'!C386="","",'True_Odds_Calculator_3-way'!C386)</f>
        <v>2.66</v>
      </c>
      <c r="D385" s="4">
        <f t="shared" si="25"/>
        <v>3.3271127458935013E-2</v>
      </c>
      <c r="E385" s="4">
        <f t="shared" si="26"/>
        <v>2.8684374986531274</v>
      </c>
      <c r="F385" s="4">
        <f t="shared" si="27"/>
        <v>3.4900521253946111</v>
      </c>
      <c r="G385" s="4">
        <f t="shared" si="28"/>
        <v>2.7408563580279957</v>
      </c>
      <c r="I385" s="4">
        <f t="shared" si="29"/>
        <v>1.033271127458935</v>
      </c>
    </row>
    <row r="386" spans="1:9" x14ac:dyDescent="0.2">
      <c r="A386" s="4">
        <f>IF('True_Odds_Calculator_3-way'!A387="","",'True_Odds_Calculator_3-way'!A387)</f>
        <v>2.9</v>
      </c>
      <c r="B386" s="4">
        <f>IF('True_Odds_Calculator_3-way'!B387="","",'True_Odds_Calculator_3-way'!B387)</f>
        <v>3.36</v>
      </c>
      <c r="C386" s="4">
        <f>IF('True_Odds_Calculator_3-way'!C387="","",'True_Odds_Calculator_3-way'!C387)</f>
        <v>2.57</v>
      </c>
      <c r="D386" s="4">
        <f t="shared" si="25"/>
        <v>3.1551692191702951E-2</v>
      </c>
      <c r="E386" s="4">
        <f t="shared" si="26"/>
        <v>2.9912324988413519</v>
      </c>
      <c r="F386" s="4">
        <f t="shared" si="27"/>
        <v>3.483084888969664</v>
      </c>
      <c r="G386" s="4">
        <f t="shared" si="28"/>
        <v>2.641395013269165</v>
      </c>
      <c r="I386" s="4">
        <f t="shared" si="29"/>
        <v>1.031551692191703</v>
      </c>
    </row>
    <row r="387" spans="1:9" x14ac:dyDescent="0.2">
      <c r="A387" s="4">
        <f>IF('True_Odds_Calculator_3-way'!A388="","",'True_Odds_Calculator_3-way'!A388)</f>
        <v>2</v>
      </c>
      <c r="B387" s="4">
        <f>IF('True_Odds_Calculator_3-way'!B388="","",'True_Odds_Calculator_3-way'!B388)</f>
        <v>3.39</v>
      </c>
      <c r="C387" s="4">
        <f>IF('True_Odds_Calculator_3-way'!C388="","",'True_Odds_Calculator_3-way'!C388)</f>
        <v>4.16</v>
      </c>
      <c r="D387" s="4">
        <f t="shared" ref="D387:D450" si="30">IF(A387="","",((1/A387)+(1/B387)+(1/C387))-1)</f>
        <v>3.5369866122078486E-2</v>
      </c>
      <c r="E387" s="4">
        <f t="shared" ref="E387:E450" si="31">IF(A387="","",(3*A387)/(3-($D387*A387)))</f>
        <v>2.0482987005441835</v>
      </c>
      <c r="F387" s="4">
        <f t="shared" ref="F387:F450" si="32">IF(B387="","",(3*B387)/(3-($D387*B387)))</f>
        <v>3.5311321069675823</v>
      </c>
      <c r="G387" s="4">
        <f t="shared" ref="G387:G450" si="33">IF(C387="","",(3*C387)/(3-($D387*C387)))</f>
        <v>4.3745553809248081</v>
      </c>
      <c r="I387" s="4">
        <f t="shared" ref="I387:I450" si="34">IF(A387="","",D387+1)</f>
        <v>1.0353698661220785</v>
      </c>
    </row>
    <row r="388" spans="1:9" x14ac:dyDescent="0.2">
      <c r="A388" s="4">
        <f>IF('True_Odds_Calculator_3-way'!A389="","",'True_Odds_Calculator_3-way'!A389)</f>
        <v>1.46</v>
      </c>
      <c r="B388" s="4">
        <f>IF('True_Odds_Calculator_3-way'!B389="","",'True_Odds_Calculator_3-way'!B389)</f>
        <v>4.5999999999999996</v>
      </c>
      <c r="C388" s="4">
        <f>IF('True_Odds_Calculator_3-way'!C389="","",'True_Odds_Calculator_3-way'!C389)</f>
        <v>7.42</v>
      </c>
      <c r="D388" s="4">
        <f t="shared" si="30"/>
        <v>3.709370068501161E-2</v>
      </c>
      <c r="E388" s="4">
        <f t="shared" si="31"/>
        <v>1.4868408489836447</v>
      </c>
      <c r="F388" s="4">
        <f t="shared" si="32"/>
        <v>4.8774126361451051</v>
      </c>
      <c r="G388" s="4">
        <f t="shared" si="33"/>
        <v>8.1695126429545653</v>
      </c>
      <c r="I388" s="4">
        <f t="shared" si="34"/>
        <v>1.0370937006850116</v>
      </c>
    </row>
    <row r="389" spans="1:9" x14ac:dyDescent="0.2">
      <c r="A389" s="4">
        <f>IF('True_Odds_Calculator_3-way'!A390="","",'True_Odds_Calculator_3-way'!A390)</f>
        <v>2.23</v>
      </c>
      <c r="B389" s="4">
        <f>IF('True_Odds_Calculator_3-way'!B390="","",'True_Odds_Calculator_3-way'!B390)</f>
        <v>3.47</v>
      </c>
      <c r="C389" s="4">
        <f>IF('True_Odds_Calculator_3-way'!C390="","",'True_Odds_Calculator_3-way'!C390)</f>
        <v>3.36</v>
      </c>
      <c r="D389" s="4">
        <f t="shared" si="30"/>
        <v>3.4233978932936004E-2</v>
      </c>
      <c r="E389" s="4">
        <f t="shared" si="31"/>
        <v>2.2882291569734794</v>
      </c>
      <c r="F389" s="4">
        <f t="shared" si="32"/>
        <v>3.613067735343507</v>
      </c>
      <c r="G389" s="4">
        <f t="shared" si="33"/>
        <v>3.4939658351271996</v>
      </c>
      <c r="I389" s="4">
        <f t="shared" si="34"/>
        <v>1.034233978932936</v>
      </c>
    </row>
    <row r="390" spans="1:9" x14ac:dyDescent="0.2">
      <c r="A390" s="4">
        <f>IF('True_Odds_Calculator_3-way'!A391="","",'True_Odds_Calculator_3-way'!A391)</f>
        <v>3.03</v>
      </c>
      <c r="B390" s="4">
        <f>IF('True_Odds_Calculator_3-way'!B391="","",'True_Odds_Calculator_3-way'!B391)</f>
        <v>3.22</v>
      </c>
      <c r="C390" s="4">
        <f>IF('True_Odds_Calculator_3-way'!C391="","",'True_Odds_Calculator_3-way'!C391)</f>
        <v>2.5499999999999998</v>
      </c>
      <c r="D390" s="4">
        <f t="shared" si="30"/>
        <v>3.2748872256608053E-2</v>
      </c>
      <c r="E390" s="4">
        <f t="shared" si="31"/>
        <v>3.1336497296398593</v>
      </c>
      <c r="F390" s="4">
        <f t="shared" si="32"/>
        <v>3.3373078950651309</v>
      </c>
      <c r="G390" s="4">
        <f t="shared" si="33"/>
        <v>2.6230156847488821</v>
      </c>
      <c r="I390" s="4">
        <f t="shared" si="34"/>
        <v>1.0327488722566081</v>
      </c>
    </row>
    <row r="391" spans="1:9" x14ac:dyDescent="0.2">
      <c r="A391" s="4">
        <f>IF('True_Odds_Calculator_3-way'!A392="","",'True_Odds_Calculator_3-way'!A392)</f>
        <v>2.52</v>
      </c>
      <c r="B391" s="4">
        <f>IF('True_Odds_Calculator_3-way'!B392="","",'True_Odds_Calculator_3-way'!B392)</f>
        <v>3.2</v>
      </c>
      <c r="C391" s="4">
        <f>IF('True_Odds_Calculator_3-way'!C392="","",'True_Odds_Calculator_3-way'!C392)</f>
        <v>3.08</v>
      </c>
      <c r="D391" s="4">
        <f t="shared" si="30"/>
        <v>3.400072150072142E-2</v>
      </c>
      <c r="E391" s="4">
        <f t="shared" si="31"/>
        <v>2.594088746783124</v>
      </c>
      <c r="F391" s="4">
        <f t="shared" si="32"/>
        <v>3.3204232381712919</v>
      </c>
      <c r="G391" s="4">
        <f t="shared" si="33"/>
        <v>3.1914036265950303</v>
      </c>
      <c r="I391" s="4">
        <f t="shared" si="34"/>
        <v>1.0340007215007214</v>
      </c>
    </row>
    <row r="392" spans="1:9" x14ac:dyDescent="0.2">
      <c r="A392" s="4">
        <f>IF('True_Odds_Calculator_3-way'!A393="","",'True_Odds_Calculator_3-way'!A393)</f>
        <v>2.2200000000000002</v>
      </c>
      <c r="B392" s="4">
        <f>IF('True_Odds_Calculator_3-way'!B393="","",'True_Odds_Calculator_3-way'!B393)</f>
        <v>3.07</v>
      </c>
      <c r="C392" s="4">
        <f>IF('True_Odds_Calculator_3-way'!C393="","",'True_Odds_Calculator_3-way'!C393)</f>
        <v>3.87</v>
      </c>
      <c r="D392" s="4">
        <f t="shared" si="30"/>
        <v>3.4581282289789073E-2</v>
      </c>
      <c r="E392" s="4">
        <f t="shared" si="31"/>
        <v>2.278302089701997</v>
      </c>
      <c r="F392" s="4">
        <f t="shared" si="32"/>
        <v>3.1826273872784179</v>
      </c>
      <c r="G392" s="4">
        <f t="shared" si="33"/>
        <v>4.0507011892742613</v>
      </c>
      <c r="I392" s="4">
        <f t="shared" si="34"/>
        <v>1.0345812822897891</v>
      </c>
    </row>
    <row r="393" spans="1:9" x14ac:dyDescent="0.2">
      <c r="A393" s="4">
        <f>IF('True_Odds_Calculator_3-way'!A394="","",'True_Odds_Calculator_3-way'!A394)</f>
        <v>1.65</v>
      </c>
      <c r="B393" s="4">
        <f>IF('True_Odds_Calculator_3-way'!B394="","",'True_Odds_Calculator_3-way'!B394)</f>
        <v>3.81</v>
      </c>
      <c r="C393" s="4">
        <f>IF('True_Odds_Calculator_3-way'!C394="","",'True_Odds_Calculator_3-way'!C394)</f>
        <v>5.92</v>
      </c>
      <c r="D393" s="4">
        <f t="shared" si="30"/>
        <v>3.7446716580574746E-2</v>
      </c>
      <c r="E393" s="4">
        <f t="shared" si="31"/>
        <v>1.6846975146962559</v>
      </c>
      <c r="F393" s="4">
        <f t="shared" si="32"/>
        <v>4.0002407706380199</v>
      </c>
      <c r="G393" s="4">
        <f t="shared" si="33"/>
        <v>6.3923627094655391</v>
      </c>
      <c r="I393" s="4">
        <f t="shared" si="34"/>
        <v>1.0374467165805747</v>
      </c>
    </row>
    <row r="394" spans="1:9" x14ac:dyDescent="0.2">
      <c r="A394" s="4">
        <f>IF('True_Odds_Calculator_3-way'!A395="","",'True_Odds_Calculator_3-way'!A395)</f>
        <v>3.91</v>
      </c>
      <c r="B394" s="4">
        <f>IF('True_Odds_Calculator_3-way'!B395="","",'True_Odds_Calculator_3-way'!B395)</f>
        <v>3.53</v>
      </c>
      <c r="C394" s="4">
        <f>IF('True_Odds_Calculator_3-way'!C395="","",'True_Odds_Calculator_3-way'!C395)</f>
        <v>2.02</v>
      </c>
      <c r="D394" s="4">
        <f t="shared" si="30"/>
        <v>3.4090099633989901E-2</v>
      </c>
      <c r="E394" s="4">
        <f t="shared" si="31"/>
        <v>4.0918018803654128</v>
      </c>
      <c r="F394" s="4">
        <f t="shared" si="32"/>
        <v>3.6775149966061602</v>
      </c>
      <c r="G394" s="4">
        <f t="shared" si="33"/>
        <v>2.067456394958668</v>
      </c>
      <c r="I394" s="4">
        <f t="shared" si="34"/>
        <v>1.0340900996339899</v>
      </c>
    </row>
    <row r="395" spans="1:9" x14ac:dyDescent="0.2">
      <c r="A395" s="4">
        <f>IF('True_Odds_Calculator_3-way'!A396="","",'True_Odds_Calculator_3-way'!A396)</f>
        <v>1.87</v>
      </c>
      <c r="B395" s="4">
        <f>IF('True_Odds_Calculator_3-way'!B396="","",'True_Odds_Calculator_3-way'!B396)</f>
        <v>3.64</v>
      </c>
      <c r="C395" s="4">
        <f>IF('True_Odds_Calculator_3-way'!C396="","",'True_Odds_Calculator_3-way'!C396)</f>
        <v>4.43</v>
      </c>
      <c r="D395" s="4">
        <f t="shared" si="30"/>
        <v>3.5218267325556996E-2</v>
      </c>
      <c r="E395" s="4">
        <f t="shared" si="31"/>
        <v>1.9119730080283006</v>
      </c>
      <c r="F395" s="4">
        <f t="shared" si="32"/>
        <v>3.8024859182245683</v>
      </c>
      <c r="G395" s="4">
        <f t="shared" si="33"/>
        <v>4.6730235891103513</v>
      </c>
      <c r="I395" s="4">
        <f t="shared" si="34"/>
        <v>1.035218267325557</v>
      </c>
    </row>
    <row r="396" spans="1:9" x14ac:dyDescent="0.2">
      <c r="A396" s="4">
        <f>IF('True_Odds_Calculator_3-way'!A397="","",'True_Odds_Calculator_3-way'!A397)</f>
        <v>3.23</v>
      </c>
      <c r="B396" s="4">
        <f>IF('True_Odds_Calculator_3-way'!B397="","",'True_Odds_Calculator_3-way'!B397)</f>
        <v>3.25</v>
      </c>
      <c r="C396" s="4">
        <f>IF('True_Odds_Calculator_3-way'!C397="","",'True_Odds_Calculator_3-way'!C397)</f>
        <v>2.4</v>
      </c>
      <c r="D396" s="4">
        <f t="shared" si="30"/>
        <v>3.3956497578788714E-2</v>
      </c>
      <c r="E396" s="4">
        <f t="shared" si="31"/>
        <v>3.3525693628157649</v>
      </c>
      <c r="F396" s="4">
        <f t="shared" si="32"/>
        <v>3.3741211133680058</v>
      </c>
      <c r="G396" s="4">
        <f t="shared" si="33"/>
        <v>2.4670170055814866</v>
      </c>
      <c r="I396" s="4">
        <f t="shared" si="34"/>
        <v>1.0339564975787887</v>
      </c>
    </row>
    <row r="397" spans="1:9" x14ac:dyDescent="0.2">
      <c r="A397" s="4">
        <f>IF('True_Odds_Calculator_3-way'!A398="","",'True_Odds_Calculator_3-way'!A398)</f>
        <v>2.99</v>
      </c>
      <c r="B397" s="4">
        <f>IF('True_Odds_Calculator_3-way'!B398="","",'True_Odds_Calculator_3-way'!B398)</f>
        <v>3.6</v>
      </c>
      <c r="C397" s="4">
        <f>IF('True_Odds_Calculator_3-way'!C398="","",'True_Odds_Calculator_3-way'!C398)</f>
        <v>2.37</v>
      </c>
      <c r="D397" s="4">
        <f t="shared" si="30"/>
        <v>3.4166866582936883E-2</v>
      </c>
      <c r="E397" s="4">
        <f t="shared" si="31"/>
        <v>3.0954078524921553</v>
      </c>
      <c r="F397" s="4">
        <f t="shared" si="32"/>
        <v>3.7539112623165032</v>
      </c>
      <c r="G397" s="4">
        <f t="shared" si="33"/>
        <v>2.4357452074099673</v>
      </c>
      <c r="I397" s="4">
        <f t="shared" si="34"/>
        <v>1.0341668665829369</v>
      </c>
    </row>
    <row r="398" spans="1:9" x14ac:dyDescent="0.2">
      <c r="A398" s="4">
        <f>IF('True_Odds_Calculator_3-way'!A399="","",'True_Odds_Calculator_3-way'!A399)</f>
        <v>1.95</v>
      </c>
      <c r="B398" s="4">
        <f>IF('True_Odds_Calculator_3-way'!B399="","",'True_Odds_Calculator_3-way'!B399)</f>
        <v>3.43</v>
      </c>
      <c r="C398" s="4">
        <f>IF('True_Odds_Calculator_3-way'!C399="","",'True_Odds_Calculator_3-way'!C399)</f>
        <v>4.32</v>
      </c>
      <c r="D398" s="4">
        <f t="shared" si="30"/>
        <v>3.5847183806367422E-2</v>
      </c>
      <c r="E398" s="4">
        <f t="shared" si="31"/>
        <v>1.9965202586451118</v>
      </c>
      <c r="F398" s="4">
        <f t="shared" si="32"/>
        <v>3.5765874381401059</v>
      </c>
      <c r="G398" s="4">
        <f t="shared" si="33"/>
        <v>4.5551358611687398</v>
      </c>
      <c r="I398" s="4">
        <f t="shared" si="34"/>
        <v>1.0358471838063674</v>
      </c>
    </row>
    <row r="399" spans="1:9" x14ac:dyDescent="0.2">
      <c r="A399" s="4">
        <f>IF('True_Odds_Calculator_3-way'!A400="","",'True_Odds_Calculator_3-way'!A400)</f>
        <v>3.14</v>
      </c>
      <c r="B399" s="4">
        <f>IF('True_Odds_Calculator_3-way'!B400="","",'True_Odds_Calculator_3-way'!B400)</f>
        <v>3.16</v>
      </c>
      <c r="C399" s="4">
        <f>IF('True_Odds_Calculator_3-way'!C400="","",'True_Odds_Calculator_3-way'!C400)</f>
        <v>2.5099999999999998</v>
      </c>
      <c r="D399" s="4">
        <f t="shared" si="30"/>
        <v>3.3333408284141441E-2</v>
      </c>
      <c r="E399" s="4">
        <f t="shared" si="31"/>
        <v>3.2535116621112539</v>
      </c>
      <c r="F399" s="4">
        <f t="shared" si="32"/>
        <v>3.2749887525322143</v>
      </c>
      <c r="G399" s="4">
        <f t="shared" si="33"/>
        <v>2.5820095390597175</v>
      </c>
      <c r="I399" s="4">
        <f t="shared" si="34"/>
        <v>1.0333334082841414</v>
      </c>
    </row>
    <row r="400" spans="1:9" x14ac:dyDescent="0.2">
      <c r="A400" s="4">
        <f>IF('True_Odds_Calculator_3-way'!A401="","",'True_Odds_Calculator_3-way'!A401)</f>
        <v>2.5499999999999998</v>
      </c>
      <c r="B400" s="4">
        <f>IF('True_Odds_Calculator_3-way'!B401="","",'True_Odds_Calculator_3-way'!B401)</f>
        <v>3.11</v>
      </c>
      <c r="C400" s="4">
        <f>IF('True_Odds_Calculator_3-way'!C401="","",'True_Odds_Calculator_3-way'!C401)</f>
        <v>3.13</v>
      </c>
      <c r="D400" s="4">
        <f t="shared" si="30"/>
        <v>3.3189088996600447E-2</v>
      </c>
      <c r="E400" s="4">
        <f t="shared" si="31"/>
        <v>2.6240256682170462</v>
      </c>
      <c r="F400" s="4">
        <f t="shared" si="32"/>
        <v>3.220815447998576</v>
      </c>
      <c r="G400" s="4">
        <f t="shared" si="33"/>
        <v>3.2422710362590195</v>
      </c>
      <c r="I400" s="4">
        <f t="shared" si="34"/>
        <v>1.0331890889966004</v>
      </c>
    </row>
    <row r="401" spans="1:9" x14ac:dyDescent="0.2">
      <c r="A401" s="4">
        <f>IF('True_Odds_Calculator_3-way'!A402="","",'True_Odds_Calculator_3-way'!A402)</f>
        <v>2.5499999999999998</v>
      </c>
      <c r="B401" s="4">
        <f>IF('True_Odds_Calculator_3-way'!B402="","",'True_Odds_Calculator_3-way'!B402)</f>
        <v>3.02</v>
      </c>
      <c r="C401" s="4">
        <f>IF('True_Odds_Calculator_3-way'!C402="","",'True_Odds_Calculator_3-way'!C402)</f>
        <v>3.07</v>
      </c>
      <c r="D401" s="4">
        <f t="shared" si="30"/>
        <v>4.9015589582468877E-2</v>
      </c>
      <c r="E401" s="4">
        <f t="shared" si="31"/>
        <v>2.6608600818521744</v>
      </c>
      <c r="F401" s="4">
        <f t="shared" si="32"/>
        <v>3.1767482566813596</v>
      </c>
      <c r="G401" s="4">
        <f t="shared" si="33"/>
        <v>3.2321208776636339</v>
      </c>
      <c r="I401" s="4">
        <f t="shared" si="34"/>
        <v>1.0490155895824689</v>
      </c>
    </row>
    <row r="402" spans="1:9" x14ac:dyDescent="0.2">
      <c r="A402" s="4">
        <f>IF('True_Odds_Calculator_3-way'!A403="","",'True_Odds_Calculator_3-way'!A403)</f>
        <v>3.04</v>
      </c>
      <c r="B402" s="4">
        <f>IF('True_Odds_Calculator_3-way'!B403="","",'True_Odds_Calculator_3-way'!B403)</f>
        <v>3.18</v>
      </c>
      <c r="C402" s="4">
        <f>IF('True_Odds_Calculator_3-way'!C403="","",'True_Odds_Calculator_3-way'!C403)</f>
        <v>2.4900000000000002</v>
      </c>
      <c r="D402" s="4">
        <f t="shared" si="30"/>
        <v>4.5019202928895163E-2</v>
      </c>
      <c r="E402" s="4">
        <f t="shared" si="31"/>
        <v>3.1853122201261455</v>
      </c>
      <c r="F402" s="4">
        <f t="shared" si="32"/>
        <v>3.3393552167644973</v>
      </c>
      <c r="G402" s="4">
        <f t="shared" si="33"/>
        <v>2.5866527057452116</v>
      </c>
      <c r="I402" s="4">
        <f t="shared" si="34"/>
        <v>1.0450192029288952</v>
      </c>
    </row>
    <row r="403" spans="1:9" x14ac:dyDescent="0.2">
      <c r="A403" s="4">
        <f>IF('True_Odds_Calculator_3-way'!A404="","",'True_Odds_Calculator_3-way'!A404)</f>
        <v>2.04</v>
      </c>
      <c r="B403" s="4">
        <f>IF('True_Odds_Calculator_3-way'!B404="","",'True_Odds_Calculator_3-way'!B404)</f>
        <v>3.53</v>
      </c>
      <c r="C403" s="4">
        <f>IF('True_Odds_Calculator_3-way'!C404="","",'True_Odds_Calculator_3-way'!C404)</f>
        <v>3.59</v>
      </c>
      <c r="D403" s="4">
        <f t="shared" si="30"/>
        <v>5.2033729444968646E-2</v>
      </c>
      <c r="E403" s="4">
        <f t="shared" si="31"/>
        <v>2.1148288540412445</v>
      </c>
      <c r="F403" s="4">
        <f t="shared" si="32"/>
        <v>3.7602248622198187</v>
      </c>
      <c r="G403" s="4">
        <f t="shared" si="33"/>
        <v>3.8283819735489577</v>
      </c>
      <c r="I403" s="4">
        <f t="shared" si="34"/>
        <v>1.0520337294449686</v>
      </c>
    </row>
    <row r="404" spans="1:9" x14ac:dyDescent="0.2">
      <c r="A404" s="4">
        <f>IF('True_Odds_Calculator_3-way'!A405="","",'True_Odds_Calculator_3-way'!A405)</f>
        <v>2.16</v>
      </c>
      <c r="B404" s="4">
        <f>IF('True_Odds_Calculator_3-way'!B405="","",'True_Odds_Calculator_3-way'!B405)</f>
        <v>3.18</v>
      </c>
      <c r="C404" s="4">
        <f>IF('True_Odds_Calculator_3-way'!C405="","",'True_Odds_Calculator_3-way'!C405)</f>
        <v>3.74</v>
      </c>
      <c r="D404" s="4">
        <f t="shared" si="30"/>
        <v>4.4808050912379382E-2</v>
      </c>
      <c r="E404" s="4">
        <f t="shared" si="31"/>
        <v>2.2320086078427011</v>
      </c>
      <c r="F404" s="4">
        <f t="shared" si="32"/>
        <v>3.3385705285089591</v>
      </c>
      <c r="G404" s="4">
        <f t="shared" si="33"/>
        <v>3.9612798807852578</v>
      </c>
      <c r="I404" s="4">
        <f t="shared" si="34"/>
        <v>1.0448080509123794</v>
      </c>
    </row>
    <row r="405" spans="1:9" x14ac:dyDescent="0.2">
      <c r="A405" s="4">
        <f>IF('True_Odds_Calculator_3-way'!A406="","",'True_Odds_Calculator_3-way'!A406)</f>
        <v>5.12</v>
      </c>
      <c r="B405" s="4">
        <f>IF('True_Odds_Calculator_3-way'!B406="","",'True_Odds_Calculator_3-way'!B406)</f>
        <v>3.9</v>
      </c>
      <c r="C405" s="4">
        <f>IF('True_Odds_Calculator_3-way'!C406="","",'True_Odds_Calculator_3-way'!C406)</f>
        <v>1.66</v>
      </c>
      <c r="D405" s="4">
        <f t="shared" si="30"/>
        <v>5.4132394964473418E-2</v>
      </c>
      <c r="E405" s="4">
        <f t="shared" si="31"/>
        <v>5.64116435061222</v>
      </c>
      <c r="F405" s="4">
        <f t="shared" si="32"/>
        <v>4.1952269896824408</v>
      </c>
      <c r="G405" s="4">
        <f t="shared" si="33"/>
        <v>1.7112577456974465</v>
      </c>
      <c r="I405" s="4">
        <f t="shared" si="34"/>
        <v>1.0541323949644734</v>
      </c>
    </row>
    <row r="406" spans="1:9" x14ac:dyDescent="0.2">
      <c r="A406" s="4">
        <f>IF('True_Odds_Calculator_3-way'!A407="","",'True_Odds_Calculator_3-way'!A407)</f>
        <v>1.89</v>
      </c>
      <c r="B406" s="4">
        <f>IF('True_Odds_Calculator_3-way'!B407="","",'True_Odds_Calculator_3-way'!B407)</f>
        <v>3.49</v>
      </c>
      <c r="C406" s="4">
        <f>IF('True_Odds_Calculator_3-way'!C407="","",'True_Odds_Calculator_3-way'!C407)</f>
        <v>4.2300000000000004</v>
      </c>
      <c r="D406" s="4">
        <f t="shared" si="30"/>
        <v>5.2040099775270132E-2</v>
      </c>
      <c r="E406" s="4">
        <f t="shared" si="31"/>
        <v>1.9540645188942605</v>
      </c>
      <c r="F406" s="4">
        <f t="shared" si="32"/>
        <v>3.7148999807075263</v>
      </c>
      <c r="G406" s="4">
        <f t="shared" si="33"/>
        <v>4.5649610502182476</v>
      </c>
      <c r="I406" s="4">
        <f t="shared" si="34"/>
        <v>1.0520400997752701</v>
      </c>
    </row>
    <row r="407" spans="1:9" x14ac:dyDescent="0.2">
      <c r="A407" s="4">
        <f>IF('True_Odds_Calculator_3-way'!A408="","",'True_Odds_Calculator_3-way'!A408)</f>
        <v>1.57</v>
      </c>
      <c r="B407" s="4">
        <f>IF('True_Odds_Calculator_3-way'!B408="","",'True_Odds_Calculator_3-way'!B408)</f>
        <v>3.89</v>
      </c>
      <c r="C407" s="4">
        <f>IF('True_Odds_Calculator_3-way'!C408="","",'True_Odds_Calculator_3-way'!C408)</f>
        <v>6.15</v>
      </c>
      <c r="D407" s="4">
        <f t="shared" si="30"/>
        <v>5.6613709915855681E-2</v>
      </c>
      <c r="E407" s="4">
        <f t="shared" si="31"/>
        <v>1.6179359499179364</v>
      </c>
      <c r="F407" s="4">
        <f t="shared" si="32"/>
        <v>4.1981850287787728</v>
      </c>
      <c r="G407" s="4">
        <f t="shared" si="33"/>
        <v>6.9574708892812476</v>
      </c>
      <c r="I407" s="4">
        <f t="shared" si="34"/>
        <v>1.0566137099158557</v>
      </c>
    </row>
    <row r="408" spans="1:9" x14ac:dyDescent="0.2">
      <c r="A408" s="4">
        <f>IF('True_Odds_Calculator_3-way'!A409="","",'True_Odds_Calculator_3-way'!A409)</f>
        <v>4.8</v>
      </c>
      <c r="B408" s="4">
        <f>IF('True_Odds_Calculator_3-way'!B409="","",'True_Odds_Calculator_3-way'!B409)</f>
        <v>3.82</v>
      </c>
      <c r="C408" s="4">
        <f>IF('True_Odds_Calculator_3-way'!C409="","",'True_Odds_Calculator_3-way'!C409)</f>
        <v>1.71</v>
      </c>
      <c r="D408" s="4">
        <f t="shared" si="30"/>
        <v>5.4908759682802177E-2</v>
      </c>
      <c r="E408" s="4">
        <f t="shared" si="31"/>
        <v>5.2623155520348019</v>
      </c>
      <c r="F408" s="4">
        <f t="shared" si="32"/>
        <v>4.1071610087344714</v>
      </c>
      <c r="G408" s="4">
        <f t="shared" si="33"/>
        <v>1.7652487428302479</v>
      </c>
      <c r="I408" s="4">
        <f t="shared" si="34"/>
        <v>1.0549087596828022</v>
      </c>
    </row>
    <row r="409" spans="1:9" x14ac:dyDescent="0.2">
      <c r="A409" s="4">
        <f>IF('True_Odds_Calculator_3-way'!A410="","",'True_Odds_Calculator_3-way'!A410)</f>
        <v>2.4</v>
      </c>
      <c r="B409" s="4">
        <f>IF('True_Odds_Calculator_3-way'!B410="","",'True_Odds_Calculator_3-way'!B410)</f>
        <v>2.88</v>
      </c>
      <c r="C409" s="4">
        <f>IF('True_Odds_Calculator_3-way'!C410="","",'True_Odds_Calculator_3-way'!C410)</f>
        <v>3.7</v>
      </c>
      <c r="D409" s="4">
        <f t="shared" si="30"/>
        <v>3.4159159159159014E-2</v>
      </c>
      <c r="E409" s="4">
        <f t="shared" si="31"/>
        <v>2.467428218585983</v>
      </c>
      <c r="F409" s="4">
        <f t="shared" si="32"/>
        <v>2.9776453055141574</v>
      </c>
      <c r="G409" s="4">
        <f t="shared" si="33"/>
        <v>3.8627356210729817</v>
      </c>
      <c r="I409" s="4">
        <f t="shared" si="34"/>
        <v>1.034159159159159</v>
      </c>
    </row>
    <row r="410" spans="1:9" x14ac:dyDescent="0.2">
      <c r="A410" s="4">
        <f>IF('True_Odds_Calculator_3-way'!A411="","",'True_Odds_Calculator_3-way'!A411)</f>
        <v>3.2</v>
      </c>
      <c r="B410" s="4">
        <f>IF('True_Odds_Calculator_3-way'!B411="","",'True_Odds_Calculator_3-way'!B411)</f>
        <v>3.09</v>
      </c>
      <c r="C410" s="4">
        <f>IF('True_Odds_Calculator_3-way'!C411="","",'True_Odds_Calculator_3-way'!C411)</f>
        <v>2.52</v>
      </c>
      <c r="D410" s="4">
        <f t="shared" si="30"/>
        <v>3.2949992294652564E-2</v>
      </c>
      <c r="E410" s="4">
        <f t="shared" si="31"/>
        <v>3.3165662201588697</v>
      </c>
      <c r="F410" s="4">
        <f t="shared" si="32"/>
        <v>3.198554103040697</v>
      </c>
      <c r="G410" s="4">
        <f t="shared" si="33"/>
        <v>2.5917339967881245</v>
      </c>
      <c r="I410" s="4">
        <f t="shared" si="34"/>
        <v>1.0329499922946526</v>
      </c>
    </row>
    <row r="411" spans="1:9" x14ac:dyDescent="0.2">
      <c r="A411" s="4">
        <f>IF('True_Odds_Calculator_3-way'!A412="","",'True_Odds_Calculator_3-way'!A412)</f>
        <v>6.67</v>
      </c>
      <c r="B411" s="4">
        <f>IF('True_Odds_Calculator_3-way'!B412="","",'True_Odds_Calculator_3-way'!B412)</f>
        <v>4.24</v>
      </c>
      <c r="C411" s="4">
        <f>IF('True_Odds_Calculator_3-way'!C412="","",'True_Odds_Calculator_3-way'!C412)</f>
        <v>1.53</v>
      </c>
      <c r="D411" s="4">
        <f t="shared" si="30"/>
        <v>3.9368865326863123E-2</v>
      </c>
      <c r="E411" s="4">
        <f t="shared" si="31"/>
        <v>7.309830250087229</v>
      </c>
      <c r="F411" s="4">
        <f t="shared" si="32"/>
        <v>4.489819528508475</v>
      </c>
      <c r="G411" s="4">
        <f t="shared" si="33"/>
        <v>1.5613489537102982</v>
      </c>
      <c r="I411" s="4">
        <f t="shared" si="34"/>
        <v>1.0393688653268631</v>
      </c>
    </row>
    <row r="412" spans="1:9" x14ac:dyDescent="0.2">
      <c r="A412" s="4">
        <f>IF('True_Odds_Calculator_3-way'!A413="","",'True_Odds_Calculator_3-way'!A413)</f>
        <v>4.13</v>
      </c>
      <c r="B412" s="4">
        <f>IF('True_Odds_Calculator_3-way'!B413="","",'True_Odds_Calculator_3-way'!B413)</f>
        <v>3.57</v>
      </c>
      <c r="C412" s="4">
        <f>IF('True_Odds_Calculator_3-way'!C413="","",'True_Odds_Calculator_3-way'!C413)</f>
        <v>1.95</v>
      </c>
      <c r="D412" s="4">
        <f t="shared" si="30"/>
        <v>3.5063308243767022E-2</v>
      </c>
      <c r="E412" s="4">
        <f t="shared" si="31"/>
        <v>4.3394682486436809</v>
      </c>
      <c r="F412" s="4">
        <f t="shared" si="32"/>
        <v>3.7254454668728663</v>
      </c>
      <c r="G412" s="4">
        <f t="shared" si="33"/>
        <v>1.9954792680349513</v>
      </c>
      <c r="I412" s="4">
        <f t="shared" si="34"/>
        <v>1.035063308243767</v>
      </c>
    </row>
    <row r="413" spans="1:9" x14ac:dyDescent="0.2">
      <c r="A413" s="4">
        <f>IF('True_Odds_Calculator_3-way'!A414="","",'True_Odds_Calculator_3-way'!A414)</f>
        <v>2.5499999999999998</v>
      </c>
      <c r="B413" s="4">
        <f>IF('True_Odds_Calculator_3-way'!B414="","",'True_Odds_Calculator_3-way'!B414)</f>
        <v>3.01</v>
      </c>
      <c r="C413" s="4">
        <f>IF('True_Odds_Calculator_3-way'!C414="","",'True_Odds_Calculator_3-way'!C414)</f>
        <v>3.23</v>
      </c>
      <c r="D413" s="4">
        <f t="shared" si="30"/>
        <v>3.3980299586174878E-2</v>
      </c>
      <c r="E413" s="4">
        <f t="shared" si="31"/>
        <v>2.6258428888242022</v>
      </c>
      <c r="F413" s="4">
        <f t="shared" si="32"/>
        <v>3.1162438699521711</v>
      </c>
      <c r="G413" s="4">
        <f t="shared" si="33"/>
        <v>3.3526585411645708</v>
      </c>
      <c r="I413" s="4">
        <f t="shared" si="34"/>
        <v>1.0339802995861749</v>
      </c>
    </row>
    <row r="414" spans="1:9" x14ac:dyDescent="0.2">
      <c r="A414" s="4">
        <f>IF('True_Odds_Calculator_3-way'!A415="","",'True_Odds_Calculator_3-way'!A415)</f>
        <v>2.35</v>
      </c>
      <c r="B414" s="4">
        <f>IF('True_Odds_Calculator_3-way'!B415="","",'True_Odds_Calculator_3-way'!B415)</f>
        <v>2.95</v>
      </c>
      <c r="C414" s="4">
        <f>IF('True_Odds_Calculator_3-way'!C415="","",'True_Odds_Calculator_3-way'!C415)</f>
        <v>3.72</v>
      </c>
      <c r="D414" s="4">
        <f t="shared" si="30"/>
        <v>3.3332170042149833E-2</v>
      </c>
      <c r="E414" s="4">
        <f t="shared" si="31"/>
        <v>2.4130040171665255</v>
      </c>
      <c r="F414" s="4">
        <f t="shared" si="32"/>
        <v>3.0499676737731805</v>
      </c>
      <c r="G414" s="4">
        <f t="shared" si="33"/>
        <v>3.8803835910502102</v>
      </c>
      <c r="I414" s="4">
        <f t="shared" si="34"/>
        <v>1.0333321700421498</v>
      </c>
    </row>
    <row r="415" spans="1:9" x14ac:dyDescent="0.2">
      <c r="A415" s="4">
        <f>IF('True_Odds_Calculator_3-way'!A416="","",'True_Odds_Calculator_3-way'!A416)</f>
        <v>3.16</v>
      </c>
      <c r="B415" s="4">
        <f>IF('True_Odds_Calculator_3-way'!B416="","",'True_Odds_Calculator_3-way'!B416)</f>
        <v>3.04</v>
      </c>
      <c r="C415" s="4">
        <f>IF('True_Odds_Calculator_3-way'!C416="","",'True_Odds_Calculator_3-way'!C416)</f>
        <v>2.58</v>
      </c>
      <c r="D415" s="4">
        <f t="shared" si="30"/>
        <v>3.2999963848390435E-2</v>
      </c>
      <c r="E415" s="4">
        <f t="shared" si="31"/>
        <v>3.2737970611814733</v>
      </c>
      <c r="F415" s="4">
        <f t="shared" si="32"/>
        <v>3.1451745207548809</v>
      </c>
      <c r="G415" s="4">
        <f t="shared" si="33"/>
        <v>2.655359006035146</v>
      </c>
      <c r="I415" s="4">
        <f t="shared" si="34"/>
        <v>1.0329999638483904</v>
      </c>
    </row>
    <row r="416" spans="1:9" x14ac:dyDescent="0.2">
      <c r="A416" s="4">
        <f>IF('True_Odds_Calculator_3-way'!A417="","",'True_Odds_Calculator_3-way'!A417)</f>
        <v>1.63</v>
      </c>
      <c r="B416" s="4">
        <f>IF('True_Odds_Calculator_3-way'!B417="","",'True_Odds_Calculator_3-way'!B417)</f>
        <v>3.78</v>
      </c>
      <c r="C416" s="4">
        <f>IF('True_Odds_Calculator_3-way'!C417="","",'True_Odds_Calculator_3-way'!C417)</f>
        <v>6.26</v>
      </c>
      <c r="D416" s="4">
        <f t="shared" si="30"/>
        <v>3.7791606011289058E-2</v>
      </c>
      <c r="E416" s="4">
        <f t="shared" si="31"/>
        <v>1.6641711573886921</v>
      </c>
      <c r="F416" s="4">
        <f t="shared" si="32"/>
        <v>3.9689932318859422</v>
      </c>
      <c r="G416" s="4">
        <f t="shared" si="33"/>
        <v>6.7959156057558099</v>
      </c>
      <c r="I416" s="4">
        <f t="shared" si="34"/>
        <v>1.0377916060112891</v>
      </c>
    </row>
    <row r="417" spans="1:9" x14ac:dyDescent="0.2">
      <c r="A417" s="4">
        <f>IF('True_Odds_Calculator_3-way'!A418="","",'True_Odds_Calculator_3-way'!A418)</f>
        <v>2.2799999999999998</v>
      </c>
      <c r="B417" s="4">
        <f>IF('True_Odds_Calculator_3-way'!B418="","",'True_Odds_Calculator_3-way'!B418)</f>
        <v>3.24</v>
      </c>
      <c r="C417" s="4">
        <f>IF('True_Odds_Calculator_3-way'!C418="","",'True_Odds_Calculator_3-way'!C418)</f>
        <v>3.48</v>
      </c>
      <c r="D417" s="4">
        <f t="shared" si="30"/>
        <v>3.4594788375792662E-2</v>
      </c>
      <c r="E417" s="4">
        <f t="shared" si="31"/>
        <v>2.3415645056924501</v>
      </c>
      <c r="F417" s="4">
        <f t="shared" si="32"/>
        <v>3.3657524949096307</v>
      </c>
      <c r="G417" s="4">
        <f t="shared" si="33"/>
        <v>3.6254907801034362</v>
      </c>
      <c r="I417" s="4">
        <f t="shared" si="34"/>
        <v>1.0345947883757927</v>
      </c>
    </row>
    <row r="418" spans="1:9" x14ac:dyDescent="0.2">
      <c r="A418" s="4">
        <f>IF('True_Odds_Calculator_3-way'!A419="","",'True_Odds_Calculator_3-way'!A419)</f>
        <v>4.92</v>
      </c>
      <c r="B418" s="4">
        <f>IF('True_Odds_Calculator_3-way'!B419="","",'True_Odds_Calculator_3-way'!B419)</f>
        <v>3.76</v>
      </c>
      <c r="C418" s="4">
        <f>IF('True_Odds_Calculator_3-way'!C419="","",'True_Odds_Calculator_3-way'!C419)</f>
        <v>1.76</v>
      </c>
      <c r="D418" s="4">
        <f t="shared" si="30"/>
        <v>3.7391297510654065E-2</v>
      </c>
      <c r="E418" s="4">
        <f t="shared" si="31"/>
        <v>5.2414124693486457</v>
      </c>
      <c r="F418" s="4">
        <f t="shared" si="32"/>
        <v>3.944871509881668</v>
      </c>
      <c r="G418" s="4">
        <f t="shared" si="33"/>
        <v>1.7994736643525506</v>
      </c>
      <c r="I418" s="4">
        <f t="shared" si="34"/>
        <v>1.0373912975106541</v>
      </c>
    </row>
    <row r="419" spans="1:9" x14ac:dyDescent="0.2">
      <c r="A419" s="4">
        <f>IF('True_Odds_Calculator_3-way'!A420="","",'True_Odds_Calculator_3-way'!A420)</f>
        <v>1.46</v>
      </c>
      <c r="B419" s="4">
        <f>IF('True_Odds_Calculator_3-way'!B420="","",'True_Odds_Calculator_3-way'!B420)</f>
        <v>4.47</v>
      </c>
      <c r="C419" s="4">
        <f>IF('True_Odds_Calculator_3-way'!C420="","",'True_Odds_Calculator_3-way'!C420)</f>
        <v>8.56</v>
      </c>
      <c r="D419" s="4">
        <f t="shared" si="30"/>
        <v>2.546758328829557E-2</v>
      </c>
      <c r="E419" s="4">
        <f t="shared" si="31"/>
        <v>1.4783226620207002</v>
      </c>
      <c r="F419" s="4">
        <f t="shared" si="32"/>
        <v>4.646312211408949</v>
      </c>
      <c r="G419" s="4">
        <f t="shared" si="33"/>
        <v>9.2307775688218108</v>
      </c>
      <c r="I419" s="4">
        <f t="shared" si="34"/>
        <v>1.0254675832882956</v>
      </c>
    </row>
    <row r="420" spans="1:9" x14ac:dyDescent="0.2">
      <c r="A420" s="4">
        <f>IF('True_Odds_Calculator_3-way'!A421="","",'True_Odds_Calculator_3-way'!A421)</f>
        <v>1.26</v>
      </c>
      <c r="B420" s="4">
        <f>IF('True_Odds_Calculator_3-way'!B421="","",'True_Odds_Calculator_3-way'!B421)</f>
        <v>6.1</v>
      </c>
      <c r="C420" s="4">
        <f>IF('True_Odds_Calculator_3-way'!C421="","",'True_Odds_Calculator_3-way'!C421)</f>
        <v>13.28</v>
      </c>
      <c r="D420" s="4">
        <f t="shared" si="30"/>
        <v>3.2886424699579031E-2</v>
      </c>
      <c r="E420" s="4">
        <f t="shared" si="31"/>
        <v>1.2776472449639351</v>
      </c>
      <c r="F420" s="4">
        <f t="shared" si="32"/>
        <v>6.5371318876692728</v>
      </c>
      <c r="G420" s="4">
        <f t="shared" si="33"/>
        <v>15.542657126846585</v>
      </c>
      <c r="I420" s="4">
        <f t="shared" si="34"/>
        <v>1.032886424699579</v>
      </c>
    </row>
    <row r="421" spans="1:9" x14ac:dyDescent="0.2">
      <c r="A421" s="4">
        <f>IF('True_Odds_Calculator_3-way'!A422="","",'True_Odds_Calculator_3-way'!A422)</f>
        <v>3.45</v>
      </c>
      <c r="B421" s="4">
        <f>IF('True_Odds_Calculator_3-way'!B422="","",'True_Odds_Calculator_3-way'!B422)</f>
        <v>3.07</v>
      </c>
      <c r="C421" s="4">
        <f>IF('True_Odds_Calculator_3-way'!C422="","",'True_Odds_Calculator_3-way'!C422)</f>
        <v>2.4300000000000002</v>
      </c>
      <c r="D421" s="4">
        <f t="shared" si="30"/>
        <v>2.7110605231425389E-2</v>
      </c>
      <c r="E421" s="4">
        <f t="shared" si="31"/>
        <v>3.5610227028238617</v>
      </c>
      <c r="F421" s="4">
        <f t="shared" si="32"/>
        <v>3.1576019379419362</v>
      </c>
      <c r="G421" s="4">
        <f t="shared" si="33"/>
        <v>2.4845599177133901</v>
      </c>
      <c r="I421" s="4">
        <f t="shared" si="34"/>
        <v>1.0271106052314254</v>
      </c>
    </row>
    <row r="422" spans="1:9" x14ac:dyDescent="0.2">
      <c r="A422" s="4">
        <f>IF('True_Odds_Calculator_3-way'!A423="","",'True_Odds_Calculator_3-way'!A423)</f>
        <v>2.71</v>
      </c>
      <c r="B422" s="4">
        <f>IF('True_Odds_Calculator_3-way'!B423="","",'True_Odds_Calculator_3-way'!B423)</f>
        <v>3.17</v>
      </c>
      <c r="C422" s="4">
        <f>IF('True_Odds_Calculator_3-way'!C423="","",'True_Odds_Calculator_3-way'!C423)</f>
        <v>2.92</v>
      </c>
      <c r="D422" s="4">
        <f t="shared" si="30"/>
        <v>2.692685671076922E-2</v>
      </c>
      <c r="E422" s="4">
        <f t="shared" si="31"/>
        <v>2.7775611964149358</v>
      </c>
      <c r="F422" s="4">
        <f t="shared" si="32"/>
        <v>3.2628365483670234</v>
      </c>
      <c r="G422" s="4">
        <f t="shared" si="33"/>
        <v>2.9985894528368013</v>
      </c>
      <c r="I422" s="4">
        <f t="shared" si="34"/>
        <v>1.0269268567107692</v>
      </c>
    </row>
    <row r="423" spans="1:9" x14ac:dyDescent="0.2">
      <c r="A423" s="4">
        <f>IF('True_Odds_Calculator_3-way'!A424="","",'True_Odds_Calculator_3-way'!A424)</f>
        <v>2.23</v>
      </c>
      <c r="B423" s="4">
        <f>IF('True_Odds_Calculator_3-way'!B424="","",'True_Odds_Calculator_3-way'!B424)</f>
        <v>3.32</v>
      </c>
      <c r="C423" s="4">
        <f>IF('True_Odds_Calculator_3-way'!C424="","",'True_Odds_Calculator_3-way'!C424)</f>
        <v>3.59</v>
      </c>
      <c r="D423" s="4">
        <f t="shared" si="30"/>
        <v>2.8186844584077164E-2</v>
      </c>
      <c r="E423" s="4">
        <f t="shared" si="31"/>
        <v>2.277723363612036</v>
      </c>
      <c r="F423" s="4">
        <f t="shared" si="32"/>
        <v>3.4268967012269762</v>
      </c>
      <c r="G423" s="4">
        <f t="shared" si="33"/>
        <v>3.715318654357191</v>
      </c>
      <c r="I423" s="4">
        <f t="shared" si="34"/>
        <v>1.0281868445840772</v>
      </c>
    </row>
    <row r="424" spans="1:9" x14ac:dyDescent="0.2">
      <c r="A424" s="4">
        <f>IF('True_Odds_Calculator_3-way'!A425="","",'True_Odds_Calculator_3-way'!A425)</f>
        <v>1.99</v>
      </c>
      <c r="B424" s="4">
        <f>IF('True_Odds_Calculator_3-way'!B425="","",'True_Odds_Calculator_3-way'!B425)</f>
        <v>3.26</v>
      </c>
      <c r="C424" s="4">
        <f>IF('True_Odds_Calculator_3-way'!C425="","",'True_Odds_Calculator_3-way'!C425)</f>
        <v>4.57</v>
      </c>
      <c r="D424" s="4">
        <f t="shared" si="30"/>
        <v>2.8079409815721545E-2</v>
      </c>
      <c r="E424" s="4">
        <f t="shared" si="31"/>
        <v>2.027769247257964</v>
      </c>
      <c r="F424" s="4">
        <f t="shared" si="32"/>
        <v>3.3626029652915124</v>
      </c>
      <c r="G424" s="4">
        <f t="shared" si="33"/>
        <v>4.7742136515431959</v>
      </c>
      <c r="I424" s="4">
        <f t="shared" si="34"/>
        <v>1.0280794098157215</v>
      </c>
    </row>
    <row r="425" spans="1:9" x14ac:dyDescent="0.2">
      <c r="A425" s="4">
        <f>IF('True_Odds_Calculator_3-way'!A426="","",'True_Odds_Calculator_3-way'!A426)</f>
        <v>1.8</v>
      </c>
      <c r="B425" s="4">
        <f>IF('True_Odds_Calculator_3-way'!B426="","",'True_Odds_Calculator_3-way'!B426)</f>
        <v>3.54</v>
      </c>
      <c r="C425" s="4">
        <f>IF('True_Odds_Calculator_3-way'!C426="","",'True_Odds_Calculator_3-way'!C426)</f>
        <v>5.24</v>
      </c>
      <c r="D425" s="4">
        <f t="shared" si="30"/>
        <v>2.8881125918258865E-2</v>
      </c>
      <c r="E425" s="4">
        <f t="shared" si="31"/>
        <v>1.8317416568649827</v>
      </c>
      <c r="F425" s="4">
        <f t="shared" si="32"/>
        <v>3.6648987548515133</v>
      </c>
      <c r="G425" s="4">
        <f t="shared" si="33"/>
        <v>5.5183784641421632</v>
      </c>
      <c r="I425" s="4">
        <f t="shared" si="34"/>
        <v>1.0288811259182589</v>
      </c>
    </row>
    <row r="426" spans="1:9" x14ac:dyDescent="0.2">
      <c r="A426" s="4">
        <f>IF('True_Odds_Calculator_3-way'!A427="","",'True_Odds_Calculator_3-way'!A427)</f>
        <v>1.59</v>
      </c>
      <c r="B426" s="4">
        <f>IF('True_Odds_Calculator_3-way'!B427="","",'True_Odds_Calculator_3-way'!B427)</f>
        <v>4.0999999999999996</v>
      </c>
      <c r="C426" s="4">
        <f>IF('True_Odds_Calculator_3-way'!C427="","",'True_Odds_Calculator_3-way'!C427)</f>
        <v>6.29</v>
      </c>
      <c r="D426" s="4">
        <f t="shared" si="30"/>
        <v>3.18157685581415E-2</v>
      </c>
      <c r="E426" s="4">
        <f t="shared" si="31"/>
        <v>1.6172710015367646</v>
      </c>
      <c r="F426" s="4">
        <f t="shared" si="32"/>
        <v>4.2863783772859474</v>
      </c>
      <c r="G426" s="4">
        <f t="shared" si="33"/>
        <v>6.7395774037510661</v>
      </c>
      <c r="I426" s="4">
        <f t="shared" si="34"/>
        <v>1.0318157685581415</v>
      </c>
    </row>
    <row r="427" spans="1:9" x14ac:dyDescent="0.2">
      <c r="A427" s="4">
        <f>IF('True_Odds_Calculator_3-way'!A428="","",'True_Odds_Calculator_3-way'!A428)</f>
        <v>3.04</v>
      </c>
      <c r="B427" s="4">
        <f>IF('True_Odds_Calculator_3-way'!B428="","",'True_Odds_Calculator_3-way'!B428)</f>
        <v>3.15</v>
      </c>
      <c r="C427" s="4">
        <f>IF('True_Odds_Calculator_3-way'!C428="","",'True_Odds_Calculator_3-way'!C428)</f>
        <v>2.62</v>
      </c>
      <c r="D427" s="4">
        <f t="shared" si="30"/>
        <v>2.8087075194347166E-2</v>
      </c>
      <c r="E427" s="4">
        <f t="shared" si="31"/>
        <v>3.1290578989553643</v>
      </c>
      <c r="F427" s="4">
        <f t="shared" si="32"/>
        <v>3.2457209487652285</v>
      </c>
      <c r="G427" s="4">
        <f t="shared" si="33"/>
        <v>2.6858830431226566</v>
      </c>
      <c r="I427" s="4">
        <f t="shared" si="34"/>
        <v>1.0280870751943472</v>
      </c>
    </row>
    <row r="428" spans="1:9" x14ac:dyDescent="0.2">
      <c r="A428" s="4">
        <f>IF('True_Odds_Calculator_3-way'!A429="","",'True_Odds_Calculator_3-way'!A429)</f>
        <v>3.05</v>
      </c>
      <c r="B428" s="4">
        <f>IF('True_Odds_Calculator_3-way'!B429="","",'True_Odds_Calculator_3-way'!B429)</f>
        <v>3.1</v>
      </c>
      <c r="C428" s="4">
        <f>IF('True_Odds_Calculator_3-way'!C429="","",'True_Odds_Calculator_3-way'!C429)</f>
        <v>2.65</v>
      </c>
      <c r="D428" s="4">
        <f t="shared" si="30"/>
        <v>2.7807988186344446E-2</v>
      </c>
      <c r="E428" s="4">
        <f t="shared" si="31"/>
        <v>3.1387366509035104</v>
      </c>
      <c r="F428" s="4">
        <f t="shared" si="32"/>
        <v>3.1917136396930035</v>
      </c>
      <c r="G428" s="4">
        <f t="shared" si="33"/>
        <v>2.7167330785286383</v>
      </c>
      <c r="I428" s="4">
        <f t="shared" si="34"/>
        <v>1.0278079881863444</v>
      </c>
    </row>
    <row r="429" spans="1:9" x14ac:dyDescent="0.2">
      <c r="A429" s="4">
        <f>IF('True_Odds_Calculator_3-way'!A430="","",'True_Odds_Calculator_3-way'!A430)</f>
        <v>2.87</v>
      </c>
      <c r="B429" s="4">
        <f>IF('True_Odds_Calculator_3-way'!B430="","",'True_Odds_Calculator_3-way'!B430)</f>
        <v>3.04</v>
      </c>
      <c r="C429" s="4">
        <f>IF('True_Odds_Calculator_3-way'!C430="","",'True_Odds_Calculator_3-way'!C430)</f>
        <v>2.85</v>
      </c>
      <c r="D429" s="4">
        <f t="shared" si="30"/>
        <v>2.825661715263772E-2</v>
      </c>
      <c r="E429" s="4">
        <f t="shared" si="31"/>
        <v>2.9497377950744541</v>
      </c>
      <c r="F429" s="4">
        <f t="shared" si="32"/>
        <v>3.1296113254471831</v>
      </c>
      <c r="G429" s="4">
        <f t="shared" si="33"/>
        <v>2.928615118378064</v>
      </c>
      <c r="I429" s="4">
        <f t="shared" si="34"/>
        <v>1.0282566171526377</v>
      </c>
    </row>
    <row r="430" spans="1:9" x14ac:dyDescent="0.2">
      <c r="A430" s="4">
        <f>IF('True_Odds_Calculator_3-way'!A431="","",'True_Odds_Calculator_3-way'!A431)</f>
        <v>2.35</v>
      </c>
      <c r="B430" s="4">
        <f>IF('True_Odds_Calculator_3-way'!B431="","",'True_Odds_Calculator_3-way'!B431)</f>
        <v>3.47</v>
      </c>
      <c r="C430" s="4">
        <f>IF('True_Odds_Calculator_3-way'!C431="","",'True_Odds_Calculator_3-way'!C431)</f>
        <v>3.13</v>
      </c>
      <c r="D430" s="4">
        <f t="shared" si="30"/>
        <v>3.3205170825336694E-2</v>
      </c>
      <c r="E430" s="4">
        <f t="shared" si="31"/>
        <v>2.4127575542876918</v>
      </c>
      <c r="F430" s="4">
        <f t="shared" si="32"/>
        <v>3.608596499785452</v>
      </c>
      <c r="G430" s="4">
        <f t="shared" si="33"/>
        <v>3.2423273896896534</v>
      </c>
      <c r="I430" s="4">
        <f t="shared" si="34"/>
        <v>1.0332051708253367</v>
      </c>
    </row>
    <row r="431" spans="1:9" x14ac:dyDescent="0.2">
      <c r="A431" s="4">
        <f>IF('True_Odds_Calculator_3-way'!A432="","",'True_Odds_Calculator_3-way'!A432)</f>
        <v>1.75</v>
      </c>
      <c r="B431" s="4">
        <f>IF('True_Odds_Calculator_3-way'!B432="","",'True_Odds_Calculator_3-way'!B432)</f>
        <v>3.79</v>
      </c>
      <c r="C431" s="4">
        <f>IF('True_Odds_Calculator_3-way'!C432="","",'True_Odds_Calculator_3-way'!C432)</f>
        <v>4.9400000000000004</v>
      </c>
      <c r="D431" s="4">
        <f t="shared" si="30"/>
        <v>3.7709963970205429E-2</v>
      </c>
      <c r="E431" s="4">
        <f t="shared" si="31"/>
        <v>1.7893614406837512</v>
      </c>
      <c r="F431" s="4">
        <f t="shared" si="32"/>
        <v>3.9795886143213708</v>
      </c>
      <c r="G431" s="4">
        <f t="shared" si="33"/>
        <v>5.2670621237330488</v>
      </c>
      <c r="I431" s="4">
        <f t="shared" si="34"/>
        <v>1.0377099639702054</v>
      </c>
    </row>
    <row r="432" spans="1:9" x14ac:dyDescent="0.2">
      <c r="A432" s="4">
        <f>IF('True_Odds_Calculator_3-way'!A433="","",'True_Odds_Calculator_3-way'!A433)</f>
        <v>5.62</v>
      </c>
      <c r="B432" s="4">
        <f>IF('True_Odds_Calculator_3-way'!B433="","",'True_Odds_Calculator_3-way'!B433)</f>
        <v>4.28</v>
      </c>
      <c r="C432" s="4">
        <f>IF('True_Odds_Calculator_3-way'!C433="","",'True_Odds_Calculator_3-way'!C433)</f>
        <v>1.6</v>
      </c>
      <c r="D432" s="4">
        <f t="shared" si="30"/>
        <v>3.6580802873582341E-2</v>
      </c>
      <c r="E432" s="4">
        <f t="shared" si="31"/>
        <v>6.0334612586851284</v>
      </c>
      <c r="F432" s="4">
        <f t="shared" si="32"/>
        <v>4.5156663600352935</v>
      </c>
      <c r="G432" s="4">
        <f t="shared" si="33"/>
        <v>1.6318367457700711</v>
      </c>
      <c r="I432" s="4">
        <f t="shared" si="34"/>
        <v>1.0365808028735823</v>
      </c>
    </row>
    <row r="433" spans="1:9" x14ac:dyDescent="0.2">
      <c r="A433" s="4">
        <f>IF('True_Odds_Calculator_3-way'!A434="","",'True_Odds_Calculator_3-way'!A434)</f>
        <v>4.0999999999999996</v>
      </c>
      <c r="B433" s="4">
        <f>IF('True_Odds_Calculator_3-way'!B434="","",'True_Odds_Calculator_3-way'!B434)</f>
        <v>3.29</v>
      </c>
      <c r="C433" s="4">
        <f>IF('True_Odds_Calculator_3-way'!C434="","",'True_Odds_Calculator_3-way'!C434)</f>
        <v>2.11</v>
      </c>
      <c r="D433" s="4">
        <f t="shared" si="30"/>
        <v>2.1787456094644941E-2</v>
      </c>
      <c r="E433" s="4">
        <f t="shared" si="31"/>
        <v>4.2258290898706754</v>
      </c>
      <c r="F433" s="4">
        <f t="shared" si="32"/>
        <v>3.370534115925977</v>
      </c>
      <c r="G433" s="4">
        <f t="shared" si="33"/>
        <v>2.1428364923837222</v>
      </c>
      <c r="I433" s="4">
        <f t="shared" si="34"/>
        <v>1.0217874560946449</v>
      </c>
    </row>
    <row r="434" spans="1:9" x14ac:dyDescent="0.2">
      <c r="A434" s="4">
        <f>IF('True_Odds_Calculator_3-way'!A435="","",'True_Odds_Calculator_3-way'!A435)</f>
        <v>3.77</v>
      </c>
      <c r="B434" s="4">
        <f>IF('True_Odds_Calculator_3-way'!B435="","",'True_Odds_Calculator_3-way'!B435)</f>
        <v>3.58</v>
      </c>
      <c r="C434" s="4">
        <f>IF('True_Odds_Calculator_3-way'!C435="","",'True_Odds_Calculator_3-way'!C435)</f>
        <v>2.09</v>
      </c>
      <c r="D434" s="4">
        <f t="shared" si="30"/>
        <v>2.3050497849999019E-2</v>
      </c>
      <c r="E434" s="4">
        <f t="shared" si="31"/>
        <v>3.8824624843907669</v>
      </c>
      <c r="F434" s="4">
        <f t="shared" si="32"/>
        <v>3.6812601559773674</v>
      </c>
      <c r="G434" s="4">
        <f t="shared" si="33"/>
        <v>2.124110049916673</v>
      </c>
      <c r="I434" s="4">
        <f t="shared" si="34"/>
        <v>1.023050497849999</v>
      </c>
    </row>
    <row r="435" spans="1:9" x14ac:dyDescent="0.2">
      <c r="A435" s="4">
        <f>IF('True_Odds_Calculator_3-way'!A436="","",'True_Odds_Calculator_3-way'!A436)</f>
        <v>8.18</v>
      </c>
      <c r="B435" s="4">
        <f>IF('True_Odds_Calculator_3-way'!B436="","",'True_Odds_Calculator_3-way'!B436)</f>
        <v>4.7</v>
      </c>
      <c r="C435" s="4">
        <f>IF('True_Odds_Calculator_3-way'!C436="","",'True_Odds_Calculator_3-way'!C436)</f>
        <v>1.45</v>
      </c>
      <c r="D435" s="4">
        <f t="shared" si="30"/>
        <v>2.4670518613657766E-2</v>
      </c>
      <c r="E435" s="4">
        <f t="shared" si="31"/>
        <v>8.7699386985636885</v>
      </c>
      <c r="F435" s="4">
        <f t="shared" si="32"/>
        <v>4.8889606725971051</v>
      </c>
      <c r="G435" s="4">
        <f t="shared" si="33"/>
        <v>1.4674985762885575</v>
      </c>
      <c r="I435" s="4">
        <f t="shared" si="34"/>
        <v>1.0246705186136578</v>
      </c>
    </row>
    <row r="436" spans="1:9" x14ac:dyDescent="0.2">
      <c r="A436" s="4">
        <f>IF('True_Odds_Calculator_3-way'!A437="","",'True_Odds_Calculator_3-way'!A437)</f>
        <v>2.2799999999999998</v>
      </c>
      <c r="B436" s="4">
        <f>IF('True_Odds_Calculator_3-way'!B437="","",'True_Odds_Calculator_3-way'!B437)</f>
        <v>3.37</v>
      </c>
      <c r="C436" s="4">
        <f>IF('True_Odds_Calculator_3-way'!C437="","",'True_Odds_Calculator_3-way'!C437)</f>
        <v>3.41</v>
      </c>
      <c r="D436" s="4">
        <f t="shared" si="30"/>
        <v>2.858752823738997E-2</v>
      </c>
      <c r="E436" s="4">
        <f t="shared" si="31"/>
        <v>2.3306366266861285</v>
      </c>
      <c r="F436" s="4">
        <f t="shared" si="32"/>
        <v>3.4818125731327796</v>
      </c>
      <c r="G436" s="4">
        <f t="shared" si="33"/>
        <v>3.5245277326792275</v>
      </c>
      <c r="I436" s="4">
        <f t="shared" si="34"/>
        <v>1.02858752823739</v>
      </c>
    </row>
    <row r="437" spans="1:9" x14ac:dyDescent="0.2">
      <c r="A437" s="4">
        <f>IF('True_Odds_Calculator_3-way'!A438="","",'True_Odds_Calculator_3-way'!A438)</f>
        <v>2.94</v>
      </c>
      <c r="B437" s="4">
        <f>IF('True_Odds_Calculator_3-way'!B438="","",'True_Odds_Calculator_3-way'!B438)</f>
        <v>3.3</v>
      </c>
      <c r="C437" s="4">
        <f>IF('True_Odds_Calculator_3-way'!C438="","",'True_Odds_Calculator_3-way'!C438)</f>
        <v>2.6</v>
      </c>
      <c r="D437" s="4">
        <f t="shared" si="30"/>
        <v>2.7781742067456427E-2</v>
      </c>
      <c r="E437" s="4">
        <f t="shared" si="31"/>
        <v>3.0222850570305764</v>
      </c>
      <c r="F437" s="4">
        <f t="shared" si="32"/>
        <v>3.4040267731836336</v>
      </c>
      <c r="G437" s="4">
        <f t="shared" si="33"/>
        <v>2.6641460014363569</v>
      </c>
      <c r="I437" s="4">
        <f t="shared" si="34"/>
        <v>1.0277817420674564</v>
      </c>
    </row>
    <row r="438" spans="1:9" x14ac:dyDescent="0.2">
      <c r="A438" s="4">
        <f>IF('True_Odds_Calculator_3-way'!A439="","",'True_Odds_Calculator_3-way'!A439)</f>
        <v>1.37</v>
      </c>
      <c r="B438" s="4">
        <f>IF('True_Odds_Calculator_3-way'!B439="","",'True_Odds_Calculator_3-way'!B439)</f>
        <v>4.96</v>
      </c>
      <c r="C438" s="4">
        <f>IF('True_Odds_Calculator_3-way'!C439="","",'True_Odds_Calculator_3-way'!C439)</f>
        <v>9.77</v>
      </c>
      <c r="D438" s="4">
        <f t="shared" si="30"/>
        <v>3.3894055867963013E-2</v>
      </c>
      <c r="E438" s="4">
        <f t="shared" si="31"/>
        <v>1.3915386322524235</v>
      </c>
      <c r="F438" s="4">
        <f t="shared" si="32"/>
        <v>5.2544497614320456</v>
      </c>
      <c r="G438" s="4">
        <f t="shared" si="33"/>
        <v>10.982237395979713</v>
      </c>
      <c r="I438" s="4">
        <f t="shared" si="34"/>
        <v>1.033894055867963</v>
      </c>
    </row>
    <row r="439" spans="1:9" x14ac:dyDescent="0.2">
      <c r="A439" s="4">
        <f>IF('True_Odds_Calculator_3-way'!A440="","",'True_Odds_Calculator_3-way'!A440)</f>
        <v>4.32</v>
      </c>
      <c r="B439" s="4">
        <f>IF('True_Odds_Calculator_3-way'!B440="","",'True_Odds_Calculator_3-way'!B440)</f>
        <v>3.52</v>
      </c>
      <c r="C439" s="4">
        <f>IF('True_Odds_Calculator_3-way'!C440="","",'True_Odds_Calculator_3-way'!C440)</f>
        <v>1.94</v>
      </c>
      <c r="D439" s="4">
        <f t="shared" si="30"/>
        <v>3.1036308098163712E-2</v>
      </c>
      <c r="E439" s="4">
        <f t="shared" si="31"/>
        <v>4.5221031151690347</v>
      </c>
      <c r="F439" s="4">
        <f t="shared" si="32"/>
        <v>3.6530284458345661</v>
      </c>
      <c r="G439" s="4">
        <f t="shared" si="33"/>
        <v>1.9797335410182479</v>
      </c>
      <c r="I439" s="4">
        <f t="shared" si="34"/>
        <v>1.0310363080981637</v>
      </c>
    </row>
    <row r="440" spans="1:9" x14ac:dyDescent="0.2">
      <c r="A440" s="4">
        <f>IF('True_Odds_Calculator_3-way'!A441="","",'True_Odds_Calculator_3-way'!A441)</f>
        <v>2.44</v>
      </c>
      <c r="B440" s="4">
        <f>IF('True_Odds_Calculator_3-way'!B441="","",'True_Odds_Calculator_3-way'!B441)</f>
        <v>3.25</v>
      </c>
      <c r="C440" s="4">
        <f>IF('True_Odds_Calculator_3-way'!C441="","",'True_Odds_Calculator_3-way'!C441)</f>
        <v>3.22</v>
      </c>
      <c r="D440" s="4">
        <f t="shared" si="30"/>
        <v>2.8087379477258256E-2</v>
      </c>
      <c r="E440" s="4">
        <f t="shared" si="31"/>
        <v>2.4970434646552233</v>
      </c>
      <c r="F440" s="4">
        <f t="shared" si="32"/>
        <v>3.35199446904591</v>
      </c>
      <c r="G440" s="4">
        <f t="shared" si="33"/>
        <v>3.3200911896258796</v>
      </c>
      <c r="I440" s="4">
        <f t="shared" si="34"/>
        <v>1.0280873794772583</v>
      </c>
    </row>
    <row r="441" spans="1:9" x14ac:dyDescent="0.2">
      <c r="A441" s="4">
        <f>IF('True_Odds_Calculator_3-way'!A442="","",'True_Odds_Calculator_3-way'!A442)</f>
        <v>2.6</v>
      </c>
      <c r="B441" s="4">
        <f>IF('True_Odds_Calculator_3-way'!B442="","",'True_Odds_Calculator_3-way'!B442)</f>
        <v>3.09</v>
      </c>
      <c r="C441" s="4">
        <f>IF('True_Odds_Calculator_3-way'!C442="","",'True_Odds_Calculator_3-way'!C442)</f>
        <v>3.12</v>
      </c>
      <c r="D441" s="4">
        <f t="shared" si="30"/>
        <v>2.8752800597460659E-2</v>
      </c>
      <c r="E441" s="4">
        <f t="shared" si="31"/>
        <v>2.6664454032525722</v>
      </c>
      <c r="F441" s="4">
        <f t="shared" si="32"/>
        <v>3.1843043995243749</v>
      </c>
      <c r="G441" s="4">
        <f t="shared" si="33"/>
        <v>3.2161729383506801</v>
      </c>
      <c r="I441" s="4">
        <f t="shared" si="34"/>
        <v>1.0287528005974607</v>
      </c>
    </row>
    <row r="442" spans="1:9" x14ac:dyDescent="0.2">
      <c r="A442" s="4">
        <f>IF('True_Odds_Calculator_3-way'!A443="","",'True_Odds_Calculator_3-way'!A443)</f>
        <v>1.71</v>
      </c>
      <c r="B442" s="4">
        <f>IF('True_Odds_Calculator_3-way'!B443="","",'True_Odds_Calculator_3-way'!B443)</f>
        <v>4.03</v>
      </c>
      <c r="C442" s="4">
        <f>IF('True_Odds_Calculator_3-way'!C443="","",'True_Odds_Calculator_3-way'!C443)</f>
        <v>5.19</v>
      </c>
      <c r="D442" s="4">
        <f t="shared" si="30"/>
        <v>2.5612506814112201E-2</v>
      </c>
      <c r="E442" s="4">
        <f t="shared" si="31"/>
        <v>1.7353343701263861</v>
      </c>
      <c r="F442" s="4">
        <f t="shared" si="32"/>
        <v>4.1735973503389729</v>
      </c>
      <c r="G442" s="4">
        <f t="shared" si="33"/>
        <v>5.430629207726934</v>
      </c>
      <c r="I442" s="4">
        <f t="shared" si="34"/>
        <v>1.0256125068141122</v>
      </c>
    </row>
    <row r="443" spans="1:9" x14ac:dyDescent="0.2">
      <c r="A443" s="4">
        <f>IF('True_Odds_Calculator_3-way'!A444="","",'True_Odds_Calculator_3-way'!A444)</f>
        <v>1.61</v>
      </c>
      <c r="B443" s="4">
        <f>IF('True_Odds_Calculator_3-way'!B444="","",'True_Odds_Calculator_3-way'!B444)</f>
        <v>4.24</v>
      </c>
      <c r="C443" s="4">
        <f>IF('True_Odds_Calculator_3-way'!C444="","",'True_Odds_Calculator_3-way'!C444)</f>
        <v>5.95</v>
      </c>
      <c r="D443" s="4">
        <f t="shared" si="30"/>
        <v>2.5034295916890104E-2</v>
      </c>
      <c r="E443" s="4">
        <f t="shared" si="31"/>
        <v>1.6319250305154152</v>
      </c>
      <c r="F443" s="4">
        <f t="shared" si="32"/>
        <v>4.3955214835464522</v>
      </c>
      <c r="G443" s="4">
        <f t="shared" si="33"/>
        <v>6.2608601825675994</v>
      </c>
      <c r="I443" s="4">
        <f t="shared" si="34"/>
        <v>1.0250342959168901</v>
      </c>
    </row>
    <row r="444" spans="1:9" x14ac:dyDescent="0.2">
      <c r="A444" s="4">
        <f>IF('True_Odds_Calculator_3-way'!A445="","",'True_Odds_Calculator_3-way'!A445)</f>
        <v>2.64</v>
      </c>
      <c r="B444" s="4">
        <f>IF('True_Odds_Calculator_3-way'!B445="","",'True_Odds_Calculator_3-way'!B445)</f>
        <v>3.1</v>
      </c>
      <c r="C444" s="4">
        <f>IF('True_Odds_Calculator_3-way'!C445="","",'True_Odds_Calculator_3-way'!C445)</f>
        <v>3.12</v>
      </c>
      <c r="D444" s="4">
        <f t="shared" si="30"/>
        <v>2.1881344461989638E-2</v>
      </c>
      <c r="E444" s="4">
        <f t="shared" si="31"/>
        <v>2.691832810444287</v>
      </c>
      <c r="F444" s="4">
        <f t="shared" si="32"/>
        <v>3.1717147626997377</v>
      </c>
      <c r="G444" s="4">
        <f t="shared" si="33"/>
        <v>3.192653943104069</v>
      </c>
      <c r="I444" s="4">
        <f t="shared" si="34"/>
        <v>1.0218813444619896</v>
      </c>
    </row>
    <row r="445" spans="1:9" x14ac:dyDescent="0.2">
      <c r="A445" s="4">
        <f>IF('True_Odds_Calculator_3-way'!A446="","",'True_Odds_Calculator_3-way'!A446)</f>
        <v>1.77</v>
      </c>
      <c r="B445" s="4">
        <f>IF('True_Odds_Calculator_3-way'!B446="","",'True_Odds_Calculator_3-way'!B446)</f>
        <v>3.98</v>
      </c>
      <c r="C445" s="4">
        <f>IF('True_Odds_Calculator_3-way'!C446="","",'True_Odds_Calculator_3-way'!C446)</f>
        <v>4.82</v>
      </c>
      <c r="D445" s="4">
        <f t="shared" si="30"/>
        <v>2.3696912487514377E-2</v>
      </c>
      <c r="E445" s="4">
        <f t="shared" si="31"/>
        <v>1.7950975794455353</v>
      </c>
      <c r="F445" s="4">
        <f t="shared" si="32"/>
        <v>4.1091841359745942</v>
      </c>
      <c r="G445" s="4">
        <f t="shared" si="33"/>
        <v>5.0107754511595459</v>
      </c>
      <c r="I445" s="4">
        <f t="shared" si="34"/>
        <v>1.0236969124875144</v>
      </c>
    </row>
    <row r="446" spans="1:9" x14ac:dyDescent="0.2">
      <c r="A446" s="4">
        <f>IF('True_Odds_Calculator_3-way'!A447="","",'True_Odds_Calculator_3-way'!A447)</f>
        <v>2.86</v>
      </c>
      <c r="B446" s="4">
        <f>IF('True_Odds_Calculator_3-way'!B447="","",'True_Odds_Calculator_3-way'!B447)</f>
        <v>3.37</v>
      </c>
      <c r="C446" s="4">
        <f>IF('True_Odds_Calculator_3-way'!C447="","",'True_Odds_Calculator_3-way'!C447)</f>
        <v>2.66</v>
      </c>
      <c r="D446" s="4">
        <f t="shared" si="30"/>
        <v>2.2326104318920237E-2</v>
      </c>
      <c r="E446" s="4">
        <f t="shared" si="31"/>
        <v>2.9221966753155333</v>
      </c>
      <c r="F446" s="4">
        <f t="shared" si="32"/>
        <v>3.4566926670840972</v>
      </c>
      <c r="G446" s="4">
        <f t="shared" si="33"/>
        <v>2.7137202981898523</v>
      </c>
      <c r="I446" s="4">
        <f t="shared" si="34"/>
        <v>1.0223261043189202</v>
      </c>
    </row>
    <row r="447" spans="1:9" x14ac:dyDescent="0.2">
      <c r="A447" s="4">
        <f>IF('True_Odds_Calculator_3-way'!A448="","",'True_Odds_Calculator_3-way'!A448)</f>
        <v>7.88</v>
      </c>
      <c r="B447" s="4">
        <f>IF('True_Odds_Calculator_3-way'!B448="","",'True_Odds_Calculator_3-way'!B448)</f>
        <v>4.54</v>
      </c>
      <c r="C447" s="4">
        <f>IF('True_Odds_Calculator_3-way'!C448="","",'True_Odds_Calculator_3-way'!C448)</f>
        <v>1.47</v>
      </c>
      <c r="D447" s="4">
        <f t="shared" si="30"/>
        <v>2.7439979323646391E-2</v>
      </c>
      <c r="E447" s="4">
        <f t="shared" si="31"/>
        <v>8.4920718445088497</v>
      </c>
      <c r="F447" s="4">
        <f t="shared" si="32"/>
        <v>4.7366952261912418</v>
      </c>
      <c r="G447" s="4">
        <f t="shared" si="33"/>
        <v>1.4900343913157206</v>
      </c>
      <c r="I447" s="4">
        <f t="shared" si="34"/>
        <v>1.0274399793236464</v>
      </c>
    </row>
    <row r="448" spans="1:9" x14ac:dyDescent="0.2">
      <c r="A448" s="4">
        <f>IF('True_Odds_Calculator_3-way'!A449="","",'True_Odds_Calculator_3-way'!A449)</f>
        <v>1.76</v>
      </c>
      <c r="B448" s="4">
        <f>IF('True_Odds_Calculator_3-way'!B449="","",'True_Odds_Calculator_3-way'!B449)</f>
        <v>3.69</v>
      </c>
      <c r="C448" s="4">
        <f>IF('True_Odds_Calculator_3-way'!C449="","",'True_Odds_Calculator_3-way'!C449)</f>
        <v>5.44</v>
      </c>
      <c r="D448" s="4">
        <f t="shared" si="30"/>
        <v>2.3008057620683253E-2</v>
      </c>
      <c r="E448" s="4">
        <f t="shared" si="31"/>
        <v>1.7840816418870371</v>
      </c>
      <c r="F448" s="4">
        <f t="shared" si="32"/>
        <v>3.7974680061178776</v>
      </c>
      <c r="G448" s="4">
        <f t="shared" si="33"/>
        <v>5.676845237279073</v>
      </c>
      <c r="I448" s="4">
        <f t="shared" si="34"/>
        <v>1.0230080576206833</v>
      </c>
    </row>
    <row r="449" spans="1:9" x14ac:dyDescent="0.2">
      <c r="A449" s="4">
        <f>IF('True_Odds_Calculator_3-way'!A450="","",'True_Odds_Calculator_3-way'!A450)</f>
        <v>2.09</v>
      </c>
      <c r="B449" s="4">
        <f>IF('True_Odds_Calculator_3-way'!B450="","",'True_Odds_Calculator_3-way'!B450)</f>
        <v>3.54</v>
      </c>
      <c r="C449" s="4">
        <f>IF('True_Odds_Calculator_3-way'!C450="","",'True_Odds_Calculator_3-way'!C450)</f>
        <v>3.82</v>
      </c>
      <c r="D449" s="4">
        <f t="shared" si="30"/>
        <v>2.2734879939787733E-2</v>
      </c>
      <c r="E449" s="4">
        <f t="shared" si="31"/>
        <v>2.123635483095013</v>
      </c>
      <c r="F449" s="4">
        <f t="shared" si="32"/>
        <v>3.6375860981913659</v>
      </c>
      <c r="G449" s="4">
        <f t="shared" si="33"/>
        <v>3.9338822744706921</v>
      </c>
      <c r="I449" s="4">
        <f t="shared" si="34"/>
        <v>1.0227348799397877</v>
      </c>
    </row>
    <row r="450" spans="1:9" x14ac:dyDescent="0.2">
      <c r="A450" s="4">
        <f>IF('True_Odds_Calculator_3-way'!A451="","",'True_Odds_Calculator_3-way'!A451)</f>
        <v>2.57</v>
      </c>
      <c r="B450" s="4">
        <f>IF('True_Odds_Calculator_3-way'!B451="","",'True_Odds_Calculator_3-way'!B451)</f>
        <v>3</v>
      </c>
      <c r="C450" s="4">
        <f>IF('True_Odds_Calculator_3-way'!C451="","",'True_Odds_Calculator_3-way'!C451)</f>
        <v>3.34</v>
      </c>
      <c r="D450" s="4">
        <f t="shared" si="30"/>
        <v>2.1839589303882523E-2</v>
      </c>
      <c r="E450" s="4">
        <f t="shared" si="31"/>
        <v>2.6189995118246907</v>
      </c>
      <c r="F450" s="4">
        <f t="shared" si="32"/>
        <v>3.0669816189606576</v>
      </c>
      <c r="G450" s="4">
        <f t="shared" si="33"/>
        <v>3.4232350803807226</v>
      </c>
      <c r="I450" s="4">
        <f t="shared" si="34"/>
        <v>1.0218395893038825</v>
      </c>
    </row>
    <row r="451" spans="1:9" x14ac:dyDescent="0.2">
      <c r="A451" s="4">
        <f>IF('True_Odds_Calculator_3-way'!A452="","",'True_Odds_Calculator_3-way'!A452)</f>
        <v>4.1399999999999997</v>
      </c>
      <c r="B451" s="4">
        <f>IF('True_Odds_Calculator_3-way'!B452="","",'True_Odds_Calculator_3-way'!B452)</f>
        <v>3.87</v>
      </c>
      <c r="C451" s="4">
        <f>IF('True_Odds_Calculator_3-way'!C452="","",'True_Odds_Calculator_3-way'!C452)</f>
        <v>1.91</v>
      </c>
      <c r="D451" s="4">
        <f t="shared" ref="D451:D514" si="35">IF(A451="","",((1/A451)+(1/B451)+(1/C451))-1)</f>
        <v>2.3504035960427938E-2</v>
      </c>
      <c r="E451" s="4">
        <f t="shared" ref="E451:E514" si="36">IF(A451="","",(3*A451)/(3-($D451*A451)))</f>
        <v>4.2787848230397705</v>
      </c>
      <c r="F451" s="4">
        <f t="shared" ref="F451:F514" si="37">IF(B451="","",(3*B451)/(3-($D451*B451)))</f>
        <v>3.9910081920839842</v>
      </c>
      <c r="G451" s="4">
        <f t="shared" ref="G451:G514" si="38">IF(C451="","",(3*C451)/(3-($D451*C451)))</f>
        <v>1.9390158918558467</v>
      </c>
      <c r="I451" s="4">
        <f t="shared" ref="I451:I514" si="39">IF(A451="","",D451+1)</f>
        <v>1.0235040359604279</v>
      </c>
    </row>
    <row r="452" spans="1:9" x14ac:dyDescent="0.2">
      <c r="A452" s="4">
        <f>IF('True_Odds_Calculator_3-way'!A453="","",'True_Odds_Calculator_3-way'!A453)</f>
        <v>3.66</v>
      </c>
      <c r="B452" s="4">
        <f>IF('True_Odds_Calculator_3-way'!B453="","",'True_Odds_Calculator_3-way'!B453)</f>
        <v>3.51</v>
      </c>
      <c r="C452" s="4">
        <f>IF('True_Odds_Calculator_3-way'!C453="","",'True_Odds_Calculator_3-way'!C453)</f>
        <v>2.15</v>
      </c>
      <c r="D452" s="4">
        <f t="shared" si="35"/>
        <v>2.3240607685899306E-2</v>
      </c>
      <c r="E452" s="4">
        <f t="shared" si="36"/>
        <v>3.7668021815117019</v>
      </c>
      <c r="F452" s="4">
        <f t="shared" si="37"/>
        <v>3.6081099616853227</v>
      </c>
      <c r="G452" s="4">
        <f t="shared" si="38"/>
        <v>2.186416446931478</v>
      </c>
      <c r="I452" s="4">
        <f t="shared" si="39"/>
        <v>1.0232406076858993</v>
      </c>
    </row>
    <row r="453" spans="1:9" x14ac:dyDescent="0.2">
      <c r="A453" s="4">
        <f>IF('True_Odds_Calculator_3-way'!A454="","",'True_Odds_Calculator_3-way'!A454)</f>
        <v>1.19</v>
      </c>
      <c r="B453" s="4">
        <f>IF('True_Odds_Calculator_3-way'!B454="","",'True_Odds_Calculator_3-way'!B454)</f>
        <v>7.77</v>
      </c>
      <c r="C453" s="4">
        <f>IF('True_Odds_Calculator_3-way'!C454="","",'True_Odds_Calculator_3-way'!C454)</f>
        <v>17.149999999999999</v>
      </c>
      <c r="D453" s="4">
        <f t="shared" si="35"/>
        <v>2.7345301054784832E-2</v>
      </c>
      <c r="E453" s="4">
        <f t="shared" si="36"/>
        <v>1.2030494404898138</v>
      </c>
      <c r="F453" s="4">
        <f t="shared" si="37"/>
        <v>8.3622508085667153</v>
      </c>
      <c r="G453" s="4">
        <f t="shared" si="38"/>
        <v>20.327708043257498</v>
      </c>
      <c r="I453" s="4">
        <f t="shared" si="39"/>
        <v>1.0273453010547848</v>
      </c>
    </row>
    <row r="454" spans="1:9" x14ac:dyDescent="0.2">
      <c r="A454" s="4">
        <f>IF('True_Odds_Calculator_3-way'!A455="","",'True_Odds_Calculator_3-way'!A455)</f>
        <v>3.35</v>
      </c>
      <c r="B454" s="4">
        <f>IF('True_Odds_Calculator_3-way'!B455="","",'True_Odds_Calculator_3-way'!B455)</f>
        <v>3.31</v>
      </c>
      <c r="C454" s="4">
        <f>IF('True_Odds_Calculator_3-way'!C455="","",'True_Odds_Calculator_3-way'!C455)</f>
        <v>2.37</v>
      </c>
      <c r="D454" s="4">
        <f t="shared" si="35"/>
        <v>2.2563194581986856E-2</v>
      </c>
      <c r="E454" s="4">
        <f t="shared" si="36"/>
        <v>3.4365867527536222</v>
      </c>
      <c r="F454" s="4">
        <f t="shared" si="37"/>
        <v>3.3945052742572881</v>
      </c>
      <c r="G454" s="4">
        <f t="shared" si="38"/>
        <v>2.4130117503855302</v>
      </c>
      <c r="I454" s="4">
        <f t="shared" si="39"/>
        <v>1.0225631945819869</v>
      </c>
    </row>
    <row r="455" spans="1:9" x14ac:dyDescent="0.2">
      <c r="A455" s="4">
        <f>IF('True_Odds_Calculator_3-way'!A456="","",'True_Odds_Calculator_3-way'!A456)</f>
        <v>2.62</v>
      </c>
      <c r="B455" s="4">
        <f>IF('True_Odds_Calculator_3-way'!B456="","",'True_Odds_Calculator_3-way'!B456)</f>
        <v>3.34</v>
      </c>
      <c r="C455" s="4">
        <f>IF('True_Odds_Calculator_3-way'!C456="","",'True_Odds_Calculator_3-way'!C456)</f>
        <v>2.93</v>
      </c>
      <c r="D455" s="4">
        <f t="shared" si="35"/>
        <v>2.2377515245412649E-2</v>
      </c>
      <c r="E455" s="4">
        <f t="shared" si="36"/>
        <v>2.6722233408664646</v>
      </c>
      <c r="F455" s="4">
        <f t="shared" si="37"/>
        <v>3.4253376062141667</v>
      </c>
      <c r="G455" s="4">
        <f t="shared" si="38"/>
        <v>2.9954670503629401</v>
      </c>
      <c r="I455" s="4">
        <f t="shared" si="39"/>
        <v>1.0223775152454126</v>
      </c>
    </row>
    <row r="456" spans="1:9" x14ac:dyDescent="0.2">
      <c r="A456" s="4">
        <f>IF('True_Odds_Calculator_3-way'!A457="","",'True_Odds_Calculator_3-way'!A457)</f>
        <v>3.88</v>
      </c>
      <c r="B456" s="4">
        <f>IF('True_Odds_Calculator_3-way'!B457="","",'True_Odds_Calculator_3-way'!B457)</f>
        <v>3.56</v>
      </c>
      <c r="C456" s="4">
        <f>IF('True_Odds_Calculator_3-way'!C457="","",'True_Odds_Calculator_3-way'!C457)</f>
        <v>2.0699999999999998</v>
      </c>
      <c r="D456" s="4">
        <f t="shared" si="35"/>
        <v>2.1722622606994424E-2</v>
      </c>
      <c r="E456" s="4">
        <f t="shared" si="36"/>
        <v>3.9921580512709003</v>
      </c>
      <c r="F456" s="4">
        <f t="shared" si="37"/>
        <v>3.654196083991204</v>
      </c>
      <c r="G456" s="4">
        <f t="shared" si="38"/>
        <v>2.1014985412066487</v>
      </c>
      <c r="I456" s="4">
        <f t="shared" si="39"/>
        <v>1.0217226226069944</v>
      </c>
    </row>
    <row r="457" spans="1:9" x14ac:dyDescent="0.2">
      <c r="A457" s="4">
        <f>IF('True_Odds_Calculator_3-way'!A458="","",'True_Odds_Calculator_3-way'!A458)</f>
        <v>3.1</v>
      </c>
      <c r="B457" s="4">
        <f>IF('True_Odds_Calculator_3-way'!B458="","",'True_Odds_Calculator_3-way'!B458)</f>
        <v>3.16</v>
      </c>
      <c r="C457" s="4">
        <f>IF('True_Odds_Calculator_3-way'!C458="","",'True_Odds_Calculator_3-way'!C458)</f>
        <v>2.61</v>
      </c>
      <c r="D457" s="4">
        <f t="shared" si="35"/>
        <v>2.2178103815929218E-2</v>
      </c>
      <c r="E457" s="4">
        <f t="shared" si="36"/>
        <v>3.1727101857397662</v>
      </c>
      <c r="F457" s="4">
        <f t="shared" si="37"/>
        <v>3.2355863251266772</v>
      </c>
      <c r="G457" s="4">
        <f t="shared" si="38"/>
        <v>2.6613506281539547</v>
      </c>
      <c r="I457" s="4">
        <f t="shared" si="39"/>
        <v>1.0221781038159292</v>
      </c>
    </row>
    <row r="458" spans="1:9" x14ac:dyDescent="0.2">
      <c r="A458" s="4">
        <f>IF('True_Odds_Calculator_3-way'!A459="","",'True_Odds_Calculator_3-way'!A459)</f>
        <v>1.88</v>
      </c>
      <c r="B458" s="4">
        <f>IF('True_Odds_Calculator_3-way'!B459="","",'True_Odds_Calculator_3-way'!B459)</f>
        <v>3.58</v>
      </c>
      <c r="C458" s="4">
        <f>IF('True_Odds_Calculator_3-way'!C459="","",'True_Odds_Calculator_3-way'!C459)</f>
        <v>4.71</v>
      </c>
      <c r="D458" s="4">
        <f t="shared" si="35"/>
        <v>2.3558727608647301E-2</v>
      </c>
      <c r="E458" s="4">
        <f t="shared" si="36"/>
        <v>1.9081712273366351</v>
      </c>
      <c r="F458" s="4">
        <f t="shared" si="37"/>
        <v>3.6835573770187016</v>
      </c>
      <c r="G458" s="4">
        <f t="shared" si="38"/>
        <v>4.8909007351428562</v>
      </c>
      <c r="I458" s="4">
        <f t="shared" si="39"/>
        <v>1.0235587276086473</v>
      </c>
    </row>
    <row r="459" spans="1:9" x14ac:dyDescent="0.2">
      <c r="A459" s="4">
        <f>IF('True_Odds_Calculator_3-way'!A460="","",'True_Odds_Calculator_3-way'!A460)</f>
        <v>4.71</v>
      </c>
      <c r="B459" s="4">
        <f>IF('True_Odds_Calculator_3-way'!B460="","",'True_Odds_Calculator_3-way'!B460)</f>
        <v>3.95</v>
      </c>
      <c r="C459" s="4">
        <f>IF('True_Odds_Calculator_3-way'!C460="","",'True_Odds_Calculator_3-way'!C460)</f>
        <v>1.77</v>
      </c>
      <c r="D459" s="4">
        <f t="shared" si="35"/>
        <v>3.0450533427533344E-2</v>
      </c>
      <c r="E459" s="4">
        <f t="shared" si="36"/>
        <v>4.9464779402321231</v>
      </c>
      <c r="F459" s="4">
        <f t="shared" si="37"/>
        <v>4.1149828396410859</v>
      </c>
      <c r="G459" s="4">
        <f t="shared" si="38"/>
        <v>1.8023812475523744</v>
      </c>
      <c r="I459" s="4">
        <f t="shared" si="39"/>
        <v>1.0304505334275333</v>
      </c>
    </row>
    <row r="460" spans="1:9" x14ac:dyDescent="0.2">
      <c r="A460" s="4">
        <f>IF('True_Odds_Calculator_3-way'!A461="","",'True_Odds_Calculator_3-way'!A461)</f>
        <v>9.43</v>
      </c>
      <c r="B460" s="4">
        <f>IF('True_Odds_Calculator_3-way'!B461="","",'True_Odds_Calculator_3-way'!B461)</f>
        <v>4.74</v>
      </c>
      <c r="C460" s="4">
        <f>IF('True_Odds_Calculator_3-way'!C461="","",'True_Odds_Calculator_3-way'!C461)</f>
        <v>1.4</v>
      </c>
      <c r="D460" s="4">
        <f t="shared" si="35"/>
        <v>3.1300717126991895E-2</v>
      </c>
      <c r="E460" s="4">
        <f t="shared" si="36"/>
        <v>10.459051282279841</v>
      </c>
      <c r="F460" s="4">
        <f t="shared" si="37"/>
        <v>4.9866136411448583</v>
      </c>
      <c r="G460" s="4">
        <f t="shared" si="38"/>
        <v>1.4207529400795602</v>
      </c>
      <c r="I460" s="4">
        <f t="shared" si="39"/>
        <v>1.0313007171269919</v>
      </c>
    </row>
    <row r="461" spans="1:9" x14ac:dyDescent="0.2">
      <c r="A461" s="4">
        <f>IF('True_Odds_Calculator_3-way'!A462="","",'True_Odds_Calculator_3-way'!A462)</f>
        <v>2.89</v>
      </c>
      <c r="B461" s="4">
        <f>IF('True_Odds_Calculator_3-way'!B462="","",'True_Odds_Calculator_3-way'!B462)</f>
        <v>3.34</v>
      </c>
      <c r="C461" s="4">
        <f>IF('True_Odds_Calculator_3-way'!C462="","",'True_Odds_Calculator_3-way'!C462)</f>
        <v>2.58</v>
      </c>
      <c r="D461" s="4">
        <f t="shared" si="35"/>
        <v>3.3018858075271273E-2</v>
      </c>
      <c r="E461" s="4">
        <f t="shared" si="36"/>
        <v>2.9849456485173298</v>
      </c>
      <c r="F461" s="4">
        <f t="shared" si="37"/>
        <v>3.4674675587112183</v>
      </c>
      <c r="G461" s="4">
        <f t="shared" si="38"/>
        <v>2.6554034140773286</v>
      </c>
      <c r="I461" s="4">
        <f t="shared" si="39"/>
        <v>1.0330188580752713</v>
      </c>
    </row>
    <row r="462" spans="1:9" x14ac:dyDescent="0.2">
      <c r="A462" s="4">
        <f>IF('True_Odds_Calculator_3-way'!A463="","",'True_Odds_Calculator_3-way'!A463)</f>
        <v>2.16</v>
      </c>
      <c r="B462" s="4">
        <f>IF('True_Odds_Calculator_3-way'!B463="","",'True_Odds_Calculator_3-way'!B463)</f>
        <v>3.18</v>
      </c>
      <c r="C462" s="4">
        <f>IF('True_Odds_Calculator_3-way'!C463="","",'True_Odds_Calculator_3-way'!C463)</f>
        <v>3.88</v>
      </c>
      <c r="D462" s="4">
        <f t="shared" si="35"/>
        <v>3.5160330530880968E-2</v>
      </c>
      <c r="E462" s="4">
        <f t="shared" si="36"/>
        <v>2.216101582165646</v>
      </c>
      <c r="F462" s="4">
        <f t="shared" si="37"/>
        <v>3.3031066197613219</v>
      </c>
      <c r="G462" s="4">
        <f t="shared" si="38"/>
        <v>4.0648448672207875</v>
      </c>
      <c r="I462" s="4">
        <f t="shared" si="39"/>
        <v>1.035160330530881</v>
      </c>
    </row>
    <row r="463" spans="1:9" x14ac:dyDescent="0.2">
      <c r="A463" s="4">
        <f>IF('True_Odds_Calculator_3-way'!A464="","",'True_Odds_Calculator_3-way'!A464)</f>
        <v>2.39</v>
      </c>
      <c r="B463" s="4">
        <f>IF('True_Odds_Calculator_3-way'!B464="","",'True_Odds_Calculator_3-way'!B464)</f>
        <v>3.23</v>
      </c>
      <c r="C463" s="4">
        <f>IF('True_Odds_Calculator_3-way'!C464="","",'True_Odds_Calculator_3-way'!C464)</f>
        <v>3.28</v>
      </c>
      <c r="D463" s="4">
        <f t="shared" si="35"/>
        <v>3.2885613841306283E-2</v>
      </c>
      <c r="E463" s="4">
        <f t="shared" si="36"/>
        <v>2.4542998895398065</v>
      </c>
      <c r="F463" s="4">
        <f t="shared" si="37"/>
        <v>3.3485620136305556</v>
      </c>
      <c r="G463" s="4">
        <f t="shared" si="38"/>
        <v>3.4023305845416476</v>
      </c>
      <c r="I463" s="4">
        <f t="shared" si="39"/>
        <v>1.0328856138413063</v>
      </c>
    </row>
    <row r="464" spans="1:9" x14ac:dyDescent="0.2">
      <c r="A464" s="4">
        <f>IF('True_Odds_Calculator_3-way'!A465="","",'True_Odds_Calculator_3-way'!A465)</f>
        <v>6.27</v>
      </c>
      <c r="B464" s="4">
        <f>IF('True_Odds_Calculator_3-way'!B465="","",'True_Odds_Calculator_3-way'!B465)</f>
        <v>4.4400000000000004</v>
      </c>
      <c r="C464" s="4">
        <f>IF('True_Odds_Calculator_3-way'!C465="","",'True_Odds_Calculator_3-way'!C465)</f>
        <v>1.53</v>
      </c>
      <c r="D464" s="4">
        <f t="shared" si="35"/>
        <v>3.8309629640898901E-2</v>
      </c>
      <c r="E464" s="4">
        <f t="shared" si="36"/>
        <v>6.8157146862170519</v>
      </c>
      <c r="F464" s="4">
        <f t="shared" si="37"/>
        <v>4.7068713789568735</v>
      </c>
      <c r="G464" s="4">
        <f t="shared" si="38"/>
        <v>1.5604886893106136</v>
      </c>
      <c r="I464" s="4">
        <f t="shared" si="39"/>
        <v>1.0383096296408989</v>
      </c>
    </row>
    <row r="465" spans="1:9" x14ac:dyDescent="0.2">
      <c r="A465" s="4">
        <f>IF('True_Odds_Calculator_3-way'!A466="","",'True_Odds_Calculator_3-way'!A466)</f>
        <v>2.41</v>
      </c>
      <c r="B465" s="4">
        <f>IF('True_Odds_Calculator_3-way'!B466="","",'True_Odds_Calculator_3-way'!B466)</f>
        <v>3.38</v>
      </c>
      <c r="C465" s="4">
        <f>IF('True_Odds_Calculator_3-way'!C466="","",'True_Odds_Calculator_3-way'!C466)</f>
        <v>3.1</v>
      </c>
      <c r="D465" s="4">
        <f t="shared" si="35"/>
        <v>3.3376392663070353E-2</v>
      </c>
      <c r="E465" s="4">
        <f t="shared" si="36"/>
        <v>2.4763980990599253</v>
      </c>
      <c r="F465" s="4">
        <f t="shared" si="37"/>
        <v>3.5120680495016732</v>
      </c>
      <c r="G465" s="4">
        <f t="shared" si="38"/>
        <v>3.2107348382552265</v>
      </c>
      <c r="I465" s="4">
        <f t="shared" si="39"/>
        <v>1.0333763926630704</v>
      </c>
    </row>
    <row r="466" spans="1:9" x14ac:dyDescent="0.2">
      <c r="A466" s="4">
        <f>IF('True_Odds_Calculator_3-way'!A467="","",'True_Odds_Calculator_3-way'!A467)</f>
        <v>4.0199999999999996</v>
      </c>
      <c r="B466" s="4">
        <f>IF('True_Odds_Calculator_3-way'!B467="","",'True_Odds_Calculator_3-way'!B467)</f>
        <v>3.66</v>
      </c>
      <c r="C466" s="4">
        <f>IF('True_Odds_Calculator_3-way'!C467="","",'True_Odds_Calculator_3-way'!C467)</f>
        <v>2</v>
      </c>
      <c r="D466" s="4">
        <f t="shared" si="35"/>
        <v>2.1980262621319691E-2</v>
      </c>
      <c r="E466" s="4">
        <f t="shared" si="36"/>
        <v>4.1419965092055628</v>
      </c>
      <c r="F466" s="4">
        <f t="shared" si="37"/>
        <v>3.7608506722560198</v>
      </c>
      <c r="G466" s="4">
        <f t="shared" si="38"/>
        <v>2.0297428539896258</v>
      </c>
      <c r="I466" s="4">
        <f t="shared" si="39"/>
        <v>1.0219802626213197</v>
      </c>
    </row>
    <row r="467" spans="1:9" x14ac:dyDescent="0.2">
      <c r="A467" s="4">
        <f>IF('True_Odds_Calculator_3-way'!A468="","",'True_Odds_Calculator_3-way'!A468)</f>
        <v>4.49</v>
      </c>
      <c r="B467" s="4">
        <f>IF('True_Odds_Calculator_3-way'!B468="","",'True_Odds_Calculator_3-way'!B468)</f>
        <v>3.77</v>
      </c>
      <c r="C467" s="4">
        <f>IF('True_Odds_Calculator_3-way'!C468="","",'True_Odds_Calculator_3-way'!C468)</f>
        <v>1.87</v>
      </c>
      <c r="D467" s="4">
        <f t="shared" si="35"/>
        <v>2.2728496899180328E-2</v>
      </c>
      <c r="E467" s="4">
        <f t="shared" si="36"/>
        <v>4.6481148469492615</v>
      </c>
      <c r="F467" s="4">
        <f t="shared" si="37"/>
        <v>3.8808452629362211</v>
      </c>
      <c r="G467" s="4">
        <f t="shared" si="38"/>
        <v>1.8968738266530336</v>
      </c>
      <c r="I467" s="4">
        <f t="shared" si="39"/>
        <v>1.0227284968991803</v>
      </c>
    </row>
    <row r="468" spans="1:9" x14ac:dyDescent="0.2">
      <c r="A468" s="4">
        <f>IF('True_Odds_Calculator_3-way'!A469="","",'True_Odds_Calculator_3-way'!A469)</f>
        <v>2.2799999999999998</v>
      </c>
      <c r="B468" s="4">
        <f>IF('True_Odds_Calculator_3-way'!B469="","",'True_Odds_Calculator_3-way'!B469)</f>
        <v>3.69</v>
      </c>
      <c r="C468" s="4">
        <f>IF('True_Odds_Calculator_3-way'!C469="","",'True_Odds_Calculator_3-way'!C469)</f>
        <v>3.2</v>
      </c>
      <c r="D468" s="4">
        <f t="shared" si="35"/>
        <v>2.209920125517062E-2</v>
      </c>
      <c r="E468" s="4">
        <f t="shared" si="36"/>
        <v>2.3189476367996362</v>
      </c>
      <c r="F468" s="4">
        <f t="shared" si="37"/>
        <v>3.7931042256061143</v>
      </c>
      <c r="G468" s="4">
        <f t="shared" si="38"/>
        <v>3.2772529848275336</v>
      </c>
      <c r="I468" s="4">
        <f t="shared" si="39"/>
        <v>1.0220992012551706</v>
      </c>
    </row>
    <row r="469" spans="1:9" x14ac:dyDescent="0.2">
      <c r="A469" s="4">
        <f>IF('True_Odds_Calculator_3-way'!A470="","",'True_Odds_Calculator_3-way'!A470)</f>
        <v>11.62</v>
      </c>
      <c r="B469" s="4">
        <f>IF('True_Odds_Calculator_3-way'!B470="","",'True_Odds_Calculator_3-way'!B470)</f>
        <v>5.96</v>
      </c>
      <c r="C469" s="4">
        <f>IF('True_Odds_Calculator_3-way'!C470="","",'True_Odds_Calculator_3-way'!C470)</f>
        <v>1.3</v>
      </c>
      <c r="D469" s="4">
        <f t="shared" si="35"/>
        <v>2.3074523923557688E-2</v>
      </c>
      <c r="E469" s="4">
        <f t="shared" si="36"/>
        <v>12.760471233870788</v>
      </c>
      <c r="F469" s="4">
        <f t="shared" si="37"/>
        <v>6.246340935455045</v>
      </c>
      <c r="G469" s="4">
        <f t="shared" si="38"/>
        <v>1.3131299341683063</v>
      </c>
      <c r="I469" s="4">
        <f t="shared" si="39"/>
        <v>1.0230745239235577</v>
      </c>
    </row>
    <row r="470" spans="1:9" x14ac:dyDescent="0.2">
      <c r="A470" s="4">
        <f>IF('True_Odds_Calculator_3-way'!A471="","",'True_Odds_Calculator_3-way'!A471)</f>
        <v>1.87</v>
      </c>
      <c r="B470" s="4">
        <f>IF('True_Odds_Calculator_3-way'!B471="","",'True_Odds_Calculator_3-way'!B471)</f>
        <v>3.76</v>
      </c>
      <c r="C470" s="4">
        <f>IF('True_Odds_Calculator_3-way'!C471="","",'True_Odds_Calculator_3-way'!C471)</f>
        <v>4.25</v>
      </c>
      <c r="D470" s="4">
        <f t="shared" si="35"/>
        <v>3.601092274433948E-2</v>
      </c>
      <c r="E470" s="4">
        <f t="shared" si="36"/>
        <v>1.9129393840461422</v>
      </c>
      <c r="F470" s="4">
        <f t="shared" si="37"/>
        <v>3.9377240143369172</v>
      </c>
      <c r="G470" s="4">
        <f t="shared" si="38"/>
        <v>4.4784713375796175</v>
      </c>
      <c r="I470" s="4">
        <f t="shared" si="39"/>
        <v>1.0360109227443395</v>
      </c>
    </row>
    <row r="471" spans="1:9" x14ac:dyDescent="0.2">
      <c r="A471" s="4">
        <f>IF('True_Odds_Calculator_3-way'!A472="","",'True_Odds_Calculator_3-way'!A472)</f>
        <v>3.69</v>
      </c>
      <c r="B471" s="4">
        <f>IF('True_Odds_Calculator_3-way'!B472="","",'True_Odds_Calculator_3-way'!B472)</f>
        <v>3.61</v>
      </c>
      <c r="C471" s="4">
        <f>IF('True_Odds_Calculator_3-way'!C472="","",'True_Odds_Calculator_3-way'!C472)</f>
        <v>2.06</v>
      </c>
      <c r="D471" s="4">
        <f t="shared" si="35"/>
        <v>3.3447913480291191E-2</v>
      </c>
      <c r="E471" s="4">
        <f t="shared" si="36"/>
        <v>3.8483236267243282</v>
      </c>
      <c r="F471" s="4">
        <f t="shared" si="37"/>
        <v>3.761392235545491</v>
      </c>
      <c r="G471" s="4">
        <f t="shared" si="38"/>
        <v>2.1084254022309827</v>
      </c>
      <c r="I471" s="4">
        <f t="shared" si="39"/>
        <v>1.0334479134802912</v>
      </c>
    </row>
    <row r="472" spans="1:9" x14ac:dyDescent="0.2">
      <c r="A472" s="4">
        <f>IF('True_Odds_Calculator_3-way'!A473="","",'True_Odds_Calculator_3-way'!A473)</f>
        <v>1.47</v>
      </c>
      <c r="B472" s="4">
        <f>IF('True_Odds_Calculator_3-way'!B473="","",'True_Odds_Calculator_3-way'!B473)</f>
        <v>4.74</v>
      </c>
      <c r="C472" s="4">
        <f>IF('True_Odds_Calculator_3-way'!C473="","",'True_Odds_Calculator_3-way'!C473)</f>
        <v>7.11</v>
      </c>
      <c r="D472" s="4">
        <f t="shared" si="35"/>
        <v>3.1889549068572443E-2</v>
      </c>
      <c r="E472" s="4">
        <f t="shared" si="36"/>
        <v>1.4933346668762233</v>
      </c>
      <c r="F472" s="4">
        <f t="shared" si="37"/>
        <v>4.9914991164812061</v>
      </c>
      <c r="G472" s="4">
        <f t="shared" si="38"/>
        <v>7.6912944293178285</v>
      </c>
      <c r="I472" s="4">
        <f t="shared" si="39"/>
        <v>1.0318895490685724</v>
      </c>
    </row>
    <row r="473" spans="1:9" x14ac:dyDescent="0.2">
      <c r="A473" s="4">
        <f>IF('True_Odds_Calculator_3-way'!A474="","",'True_Odds_Calculator_3-way'!A474)</f>
        <v>7.34</v>
      </c>
      <c r="B473" s="4">
        <f>IF('True_Odds_Calculator_3-way'!B474="","",'True_Odds_Calculator_3-way'!B474)</f>
        <v>4.08</v>
      </c>
      <c r="C473" s="4">
        <f>IF('True_Odds_Calculator_3-way'!C474="","",'True_Odds_Calculator_3-way'!C474)</f>
        <v>1.52</v>
      </c>
      <c r="D473" s="4">
        <f t="shared" si="35"/>
        <v>3.9232558074140389E-2</v>
      </c>
      <c r="E473" s="4">
        <f t="shared" si="36"/>
        <v>8.1193701578410646</v>
      </c>
      <c r="F473" s="4">
        <f t="shared" si="37"/>
        <v>4.3099636213795609</v>
      </c>
      <c r="G473" s="4">
        <f t="shared" si="38"/>
        <v>1.5508270760848948</v>
      </c>
      <c r="I473" s="4">
        <f t="shared" si="39"/>
        <v>1.0392325580741404</v>
      </c>
    </row>
    <row r="474" spans="1:9" x14ac:dyDescent="0.2">
      <c r="A474" s="4">
        <f>IF('True_Odds_Calculator_3-way'!A475="","",'True_Odds_Calculator_3-way'!A475)</f>
        <v>4.32</v>
      </c>
      <c r="B474" s="4">
        <f>IF('True_Odds_Calculator_3-way'!B475="","",'True_Odds_Calculator_3-way'!B475)</f>
        <v>3.83</v>
      </c>
      <c r="C474" s="4">
        <f>IF('True_Odds_Calculator_3-way'!C475="","",'True_Odds_Calculator_3-way'!C475)</f>
        <v>1.88</v>
      </c>
      <c r="D474" s="4">
        <f t="shared" si="35"/>
        <v>2.4492980842627965E-2</v>
      </c>
      <c r="E474" s="4">
        <f t="shared" si="36"/>
        <v>4.4779363326878867</v>
      </c>
      <c r="F474" s="4">
        <f t="shared" si="37"/>
        <v>3.9536274482555722</v>
      </c>
      <c r="G474" s="4">
        <f t="shared" si="38"/>
        <v>1.9093058101282521</v>
      </c>
      <c r="I474" s="4">
        <f t="shared" si="39"/>
        <v>1.024492980842628</v>
      </c>
    </row>
    <row r="475" spans="1:9" x14ac:dyDescent="0.2">
      <c r="A475" s="4">
        <f>IF('True_Odds_Calculator_3-way'!A476="","",'True_Odds_Calculator_3-way'!A476)</f>
        <v>2.78</v>
      </c>
      <c r="B475" s="4">
        <f>IF('True_Odds_Calculator_3-way'!B476="","",'True_Odds_Calculator_3-way'!B476)</f>
        <v>3.49</v>
      </c>
      <c r="C475" s="4">
        <f>IF('True_Odds_Calculator_3-way'!C476="","",'True_Odds_Calculator_3-way'!C476)</f>
        <v>2.62</v>
      </c>
      <c r="D475" s="4">
        <f t="shared" si="35"/>
        <v>2.7924570818202765E-2</v>
      </c>
      <c r="E475" s="4">
        <f t="shared" si="36"/>
        <v>2.8538483750427184</v>
      </c>
      <c r="F475" s="4">
        <f t="shared" si="37"/>
        <v>3.6071813943772866</v>
      </c>
      <c r="G475" s="4">
        <f t="shared" si="38"/>
        <v>2.6854923328587725</v>
      </c>
      <c r="I475" s="4">
        <f t="shared" si="39"/>
        <v>1.0279245708182028</v>
      </c>
    </row>
    <row r="476" spans="1:9" x14ac:dyDescent="0.2">
      <c r="A476" s="4">
        <f>IF('True_Odds_Calculator_3-way'!A477="","",'True_Odds_Calculator_3-way'!A477)</f>
        <v>3.86</v>
      </c>
      <c r="B476" s="4">
        <f>IF('True_Odds_Calculator_3-way'!B477="","",'True_Odds_Calculator_3-way'!B477)</f>
        <v>3.38</v>
      </c>
      <c r="C476" s="4">
        <f>IF('True_Odds_Calculator_3-way'!C477="","",'True_Odds_Calculator_3-way'!C477)</f>
        <v>2.14</v>
      </c>
      <c r="D476" s="4">
        <f t="shared" si="35"/>
        <v>2.2215065304802106E-2</v>
      </c>
      <c r="E476" s="4">
        <f t="shared" si="36"/>
        <v>3.9735783149311237</v>
      </c>
      <c r="F476" s="4">
        <f t="shared" si="37"/>
        <v>3.4667696868898212</v>
      </c>
      <c r="G476" s="4">
        <f t="shared" si="38"/>
        <v>2.1744580862505423</v>
      </c>
      <c r="I476" s="4">
        <f t="shared" si="39"/>
        <v>1.0222150653048021</v>
      </c>
    </row>
    <row r="477" spans="1:9" x14ac:dyDescent="0.2">
      <c r="A477" s="4">
        <f>IF('True_Odds_Calculator_3-way'!A478="","",'True_Odds_Calculator_3-way'!A478)</f>
        <v>3.63</v>
      </c>
      <c r="B477" s="4">
        <f>IF('True_Odds_Calculator_3-way'!B478="","",'True_Odds_Calculator_3-way'!B478)</f>
        <v>3.48</v>
      </c>
      <c r="C477" s="4">
        <f>IF('True_Odds_Calculator_3-way'!C478="","",'True_Odds_Calculator_3-way'!C478)</f>
        <v>2.15</v>
      </c>
      <c r="D477" s="4">
        <f t="shared" si="35"/>
        <v>2.7954694572759786E-2</v>
      </c>
      <c r="E477" s="4">
        <f t="shared" si="36"/>
        <v>3.7570840457495733</v>
      </c>
      <c r="F477" s="4">
        <f t="shared" si="37"/>
        <v>3.5966295080925175</v>
      </c>
      <c r="G477" s="4">
        <f t="shared" si="38"/>
        <v>2.1939541105650386</v>
      </c>
      <c r="I477" s="4">
        <f t="shared" si="39"/>
        <v>1.0279546945727598</v>
      </c>
    </row>
    <row r="478" spans="1:9" x14ac:dyDescent="0.2">
      <c r="A478" s="4">
        <f>IF('True_Odds_Calculator_3-way'!A479="","",'True_Odds_Calculator_3-way'!A479)</f>
        <v>2.71</v>
      </c>
      <c r="B478" s="4">
        <f>IF('True_Odds_Calculator_3-way'!B479="","",'True_Odds_Calculator_3-way'!B479)</f>
        <v>3.16</v>
      </c>
      <c r="C478" s="4">
        <f>IF('True_Odds_Calculator_3-way'!C479="","",'True_Odds_Calculator_3-way'!C479)</f>
        <v>2.88</v>
      </c>
      <c r="D478" s="4">
        <f t="shared" si="35"/>
        <v>3.2681608461654132E-2</v>
      </c>
      <c r="E478" s="4">
        <f t="shared" si="36"/>
        <v>2.7924394769879397</v>
      </c>
      <c r="F478" s="4">
        <f t="shared" si="37"/>
        <v>3.2726601053202953</v>
      </c>
      <c r="G478" s="4">
        <f t="shared" si="38"/>
        <v>2.9732848624507975</v>
      </c>
      <c r="I478" s="4">
        <f t="shared" si="39"/>
        <v>1.0326816084616541</v>
      </c>
    </row>
    <row r="479" spans="1:9" x14ac:dyDescent="0.2">
      <c r="A479" s="4">
        <f>IF('True_Odds_Calculator_3-way'!A480="","",'True_Odds_Calculator_3-way'!A480)</f>
        <v>7.31</v>
      </c>
      <c r="B479" s="4">
        <f>IF('True_Odds_Calculator_3-way'!B480="","",'True_Odds_Calculator_3-way'!B480)</f>
        <v>4.79</v>
      </c>
      <c r="C479" s="4">
        <f>IF('True_Odds_Calculator_3-way'!C480="","",'True_Odds_Calculator_3-way'!C480)</f>
        <v>1.47</v>
      </c>
      <c r="D479" s="4">
        <f t="shared" si="35"/>
        <v>2.5839281675674508E-2</v>
      </c>
      <c r="E479" s="4">
        <f t="shared" si="36"/>
        <v>7.8011753922407294</v>
      </c>
      <c r="F479" s="4">
        <f t="shared" si="37"/>
        <v>4.9961236742246591</v>
      </c>
      <c r="G479" s="4">
        <f t="shared" si="38"/>
        <v>1.4888507080813795</v>
      </c>
      <c r="I479" s="4">
        <f t="shared" si="39"/>
        <v>1.0258392816756745</v>
      </c>
    </row>
    <row r="480" spans="1:9" x14ac:dyDescent="0.2">
      <c r="A480" s="4">
        <f>IF('True_Odds_Calculator_3-way'!A481="","",'True_Odds_Calculator_3-way'!A481)</f>
        <v>1.27</v>
      </c>
      <c r="B480" s="4">
        <f>IF('True_Odds_Calculator_3-way'!B481="","",'True_Odds_Calculator_3-way'!B481)</f>
        <v>6.45</v>
      </c>
      <c r="C480" s="4">
        <f>IF('True_Odds_Calculator_3-way'!C481="","",'True_Odds_Calculator_3-way'!C481)</f>
        <v>12.35</v>
      </c>
      <c r="D480" s="4">
        <f t="shared" si="35"/>
        <v>2.3411994412100512E-2</v>
      </c>
      <c r="E480" s="4">
        <f t="shared" si="36"/>
        <v>1.282713068807684</v>
      </c>
      <c r="F480" s="4">
        <f t="shared" si="37"/>
        <v>6.7918743471666421</v>
      </c>
      <c r="G480" s="4">
        <f t="shared" si="38"/>
        <v>13.667240084616679</v>
      </c>
      <c r="I480" s="4">
        <f t="shared" si="39"/>
        <v>1.0234119944121005</v>
      </c>
    </row>
    <row r="481" spans="1:9" x14ac:dyDescent="0.2">
      <c r="A481" s="4">
        <f>IF('True_Odds_Calculator_3-way'!A482="","",'True_Odds_Calculator_3-way'!A482)</f>
        <v>1.3</v>
      </c>
      <c r="B481" s="4">
        <f>IF('True_Odds_Calculator_3-way'!B482="","",'True_Odds_Calculator_3-way'!B482)</f>
        <v>6.08</v>
      </c>
      <c r="C481" s="4">
        <f>IF('True_Odds_Calculator_3-way'!C482="","",'True_Odds_Calculator_3-way'!C482)</f>
        <v>10.24</v>
      </c>
      <c r="D481" s="4">
        <f t="shared" si="35"/>
        <v>3.136070344129549E-2</v>
      </c>
      <c r="E481" s="4">
        <f t="shared" si="36"/>
        <v>1.3179099189228622</v>
      </c>
      <c r="F481" s="4">
        <f t="shared" si="37"/>
        <v>6.4926583838176404</v>
      </c>
      <c r="G481" s="4">
        <f t="shared" si="38"/>
        <v>11.467537178092126</v>
      </c>
      <c r="I481" s="4">
        <f t="shared" si="39"/>
        <v>1.0313607034412955</v>
      </c>
    </row>
    <row r="482" spans="1:9" x14ac:dyDescent="0.2">
      <c r="A482" s="4">
        <f>IF('True_Odds_Calculator_3-way'!A483="","",'True_Odds_Calculator_3-way'!A483)</f>
        <v>1.93</v>
      </c>
      <c r="B482" s="4">
        <f>IF('True_Odds_Calculator_3-way'!B483="","",'True_Odds_Calculator_3-way'!B483)</f>
        <v>3.29</v>
      </c>
      <c r="C482" s="4">
        <f>IF('True_Odds_Calculator_3-way'!C483="","",'True_Odds_Calculator_3-way'!C483)</f>
        <v>4.8499999999999996</v>
      </c>
      <c r="D482" s="4">
        <f t="shared" si="35"/>
        <v>2.8271649817370959E-2</v>
      </c>
      <c r="E482" s="4">
        <f t="shared" si="36"/>
        <v>1.9657533073419144</v>
      </c>
      <c r="F482" s="4">
        <f t="shared" si="37"/>
        <v>3.3952688716576054</v>
      </c>
      <c r="G482" s="4">
        <f t="shared" si="38"/>
        <v>5.0822903169110436</v>
      </c>
      <c r="I482" s="4">
        <f t="shared" si="39"/>
        <v>1.028271649817371</v>
      </c>
    </row>
    <row r="483" spans="1:9" x14ac:dyDescent="0.2">
      <c r="A483" s="4">
        <f>IF('True_Odds_Calculator_3-way'!A484="","",'True_Odds_Calculator_3-way'!A484)</f>
        <v>1.83</v>
      </c>
      <c r="B483" s="4">
        <f>IF('True_Odds_Calculator_3-way'!B484="","",'True_Odds_Calculator_3-way'!B484)</f>
        <v>3.43</v>
      </c>
      <c r="C483" s="4">
        <f>IF('True_Odds_Calculator_3-way'!C484="","",'True_Odds_Calculator_3-way'!C484)</f>
        <v>5.22</v>
      </c>
      <c r="D483" s="4">
        <f t="shared" si="35"/>
        <v>2.9564158162120657E-2</v>
      </c>
      <c r="E483" s="4">
        <f t="shared" si="36"/>
        <v>1.8636085713183919</v>
      </c>
      <c r="F483" s="4">
        <f t="shared" si="37"/>
        <v>3.549995850355363</v>
      </c>
      <c r="G483" s="4">
        <f t="shared" si="38"/>
        <v>5.5030878369957961</v>
      </c>
      <c r="I483" s="4">
        <f t="shared" si="39"/>
        <v>1.0295641581621207</v>
      </c>
    </row>
    <row r="484" spans="1:9" x14ac:dyDescent="0.2">
      <c r="A484" s="4">
        <f>IF('True_Odds_Calculator_3-way'!A485="","",'True_Odds_Calculator_3-way'!A485)</f>
        <v>2.84</v>
      </c>
      <c r="B484" s="4">
        <f>IF('True_Odds_Calculator_3-way'!B485="","",'True_Odds_Calculator_3-way'!B485)</f>
        <v>3.06</v>
      </c>
      <c r="C484" s="4">
        <f>IF('True_Odds_Calculator_3-way'!C485="","",'True_Odds_Calculator_3-way'!C485)</f>
        <v>2.87</v>
      </c>
      <c r="D484" s="4">
        <f t="shared" si="35"/>
        <v>2.7342117426381929E-2</v>
      </c>
      <c r="E484" s="4">
        <f t="shared" si="36"/>
        <v>2.9154634811278139</v>
      </c>
      <c r="F484" s="4">
        <f t="shared" si="37"/>
        <v>3.14778854820069</v>
      </c>
      <c r="G484" s="4">
        <f t="shared" si="38"/>
        <v>2.9470878381273833</v>
      </c>
      <c r="I484" s="4">
        <f t="shared" si="39"/>
        <v>1.0273421174263819</v>
      </c>
    </row>
    <row r="485" spans="1:9" x14ac:dyDescent="0.2">
      <c r="A485" s="4">
        <f>IF('True_Odds_Calculator_3-way'!A486="","",'True_Odds_Calculator_3-way'!A486)</f>
        <v>2.39</v>
      </c>
      <c r="B485" s="4">
        <f>IF('True_Odds_Calculator_3-way'!B486="","",'True_Odds_Calculator_3-way'!B486)</f>
        <v>3.32</v>
      </c>
      <c r="C485" s="4">
        <f>IF('True_Odds_Calculator_3-way'!C486="","",'True_Odds_Calculator_3-way'!C486)</f>
        <v>3.18</v>
      </c>
      <c r="D485" s="4">
        <f t="shared" si="35"/>
        <v>3.4080269923143947E-2</v>
      </c>
      <c r="E485" s="4">
        <f t="shared" si="36"/>
        <v>2.4567009415288368</v>
      </c>
      <c r="F485" s="4">
        <f t="shared" si="37"/>
        <v>3.4501231138674742</v>
      </c>
      <c r="G485" s="4">
        <f t="shared" si="38"/>
        <v>3.2991832801149767</v>
      </c>
      <c r="I485" s="4">
        <f t="shared" si="39"/>
        <v>1.0340802699231439</v>
      </c>
    </row>
    <row r="486" spans="1:9" x14ac:dyDescent="0.2">
      <c r="A486" s="4">
        <f>IF('True_Odds_Calculator_3-way'!A487="","",'True_Odds_Calculator_3-way'!A487)</f>
        <v>2.37</v>
      </c>
      <c r="B486" s="4">
        <f>IF('True_Odds_Calculator_3-way'!B487="","",'True_Odds_Calculator_3-way'!B487)</f>
        <v>3.41</v>
      </c>
      <c r="C486" s="4">
        <f>IF('True_Odds_Calculator_3-way'!C487="","",'True_Odds_Calculator_3-way'!C487)</f>
        <v>3.26</v>
      </c>
      <c r="D486" s="4">
        <f t="shared" si="35"/>
        <v>2.1944526492520211E-2</v>
      </c>
      <c r="E486" s="4">
        <f t="shared" si="36"/>
        <v>2.4118115900326265</v>
      </c>
      <c r="F486" s="4">
        <f t="shared" si="37"/>
        <v>3.497233638173979</v>
      </c>
      <c r="G486" s="4">
        <f t="shared" si="38"/>
        <v>3.3396383022360889</v>
      </c>
      <c r="I486" s="4">
        <f t="shared" si="39"/>
        <v>1.0219445264925202</v>
      </c>
    </row>
    <row r="487" spans="1:9" x14ac:dyDescent="0.2">
      <c r="A487" s="4">
        <f>IF('True_Odds_Calculator_3-way'!A488="","",'True_Odds_Calculator_3-way'!A488)</f>
        <v>2.36</v>
      </c>
      <c r="B487" s="4">
        <f>IF('True_Odds_Calculator_3-way'!B488="","",'True_Odds_Calculator_3-way'!B488)</f>
        <v>2.99</v>
      </c>
      <c r="C487" s="4">
        <f>IF('True_Odds_Calculator_3-way'!C488="","",'True_Odds_Calculator_3-way'!C488)</f>
        <v>3.7</v>
      </c>
      <c r="D487" s="4">
        <f t="shared" si="35"/>
        <v>2.8447244364709245E-2</v>
      </c>
      <c r="E487" s="4">
        <f t="shared" si="36"/>
        <v>2.4140221929909993</v>
      </c>
      <c r="F487" s="4">
        <f t="shared" si="37"/>
        <v>3.0772474117284685</v>
      </c>
      <c r="G487" s="4">
        <f t="shared" si="38"/>
        <v>3.8345343886954582</v>
      </c>
      <c r="I487" s="4">
        <f t="shared" si="39"/>
        <v>1.0284472443647092</v>
      </c>
    </row>
    <row r="488" spans="1:9" x14ac:dyDescent="0.2">
      <c r="A488" s="4">
        <f>IF('True_Odds_Calculator_3-way'!A489="","",'True_Odds_Calculator_3-way'!A489)</f>
        <v>2.0499999999999998</v>
      </c>
      <c r="B488" s="4">
        <f>IF('True_Odds_Calculator_3-way'!B489="","",'True_Odds_Calculator_3-way'!B489)</f>
        <v>3.12</v>
      </c>
      <c r="C488" s="4">
        <f>IF('True_Odds_Calculator_3-way'!C489="","",'True_Odds_Calculator_3-way'!C489)</f>
        <v>4.5599999999999996</v>
      </c>
      <c r="D488" s="4">
        <f t="shared" si="35"/>
        <v>2.7615944175636065E-2</v>
      </c>
      <c r="E488" s="4">
        <f t="shared" si="36"/>
        <v>2.0894294032690675</v>
      </c>
      <c r="F488" s="4">
        <f t="shared" si="37"/>
        <v>3.2122579167180638</v>
      </c>
      <c r="G488" s="4">
        <f t="shared" si="38"/>
        <v>4.7597984176306234</v>
      </c>
      <c r="I488" s="4">
        <f t="shared" si="39"/>
        <v>1.0276159441756361</v>
      </c>
    </row>
    <row r="489" spans="1:9" x14ac:dyDescent="0.2">
      <c r="A489" s="4">
        <f>IF('True_Odds_Calculator_3-way'!A490="","",'True_Odds_Calculator_3-way'!A490)</f>
        <v>4.5</v>
      </c>
      <c r="B489" s="4">
        <f>IF('True_Odds_Calculator_3-way'!B490="","",'True_Odds_Calculator_3-way'!B490)</f>
        <v>3.77</v>
      </c>
      <c r="C489" s="4">
        <f>IF('True_Odds_Calculator_3-way'!C490="","",'True_Odds_Calculator_3-way'!C490)</f>
        <v>1.84</v>
      </c>
      <c r="D489" s="4">
        <f t="shared" si="35"/>
        <v>3.0952472481707849E-2</v>
      </c>
      <c r="E489" s="4">
        <f t="shared" si="36"/>
        <v>4.7191018030457261</v>
      </c>
      <c r="F489" s="4">
        <f t="shared" si="37"/>
        <v>3.9225762132546977</v>
      </c>
      <c r="G489" s="4">
        <f t="shared" si="38"/>
        <v>1.8756068641745849</v>
      </c>
      <c r="I489" s="4">
        <f t="shared" si="39"/>
        <v>1.0309524724817078</v>
      </c>
    </row>
    <row r="490" spans="1:9" x14ac:dyDescent="0.2">
      <c r="A490" s="4">
        <f>IF('True_Odds_Calculator_3-way'!A491="","",'True_Odds_Calculator_3-way'!A491)</f>
        <v>2.75</v>
      </c>
      <c r="B490" s="4">
        <f>IF('True_Odds_Calculator_3-way'!B491="","",'True_Odds_Calculator_3-way'!B491)</f>
        <v>3.33</v>
      </c>
      <c r="C490" s="4">
        <f>IF('True_Odds_Calculator_3-way'!C491="","",'True_Odds_Calculator_3-way'!C491)</f>
        <v>2.79</v>
      </c>
      <c r="D490" s="4">
        <f t="shared" si="35"/>
        <v>2.2359603004764361E-2</v>
      </c>
      <c r="E490" s="4">
        <f t="shared" si="36"/>
        <v>2.8075442775080974</v>
      </c>
      <c r="F490" s="4">
        <f t="shared" si="37"/>
        <v>3.4147512555006467</v>
      </c>
      <c r="G490" s="4">
        <f t="shared" si="38"/>
        <v>2.8492485007653006</v>
      </c>
      <c r="I490" s="4">
        <f t="shared" si="39"/>
        <v>1.0223596030047644</v>
      </c>
    </row>
    <row r="491" spans="1:9" x14ac:dyDescent="0.2">
      <c r="A491" s="4">
        <f>IF('True_Odds_Calculator_3-way'!A492="","",'True_Odds_Calculator_3-way'!A492)</f>
        <v>2.0099999999999998</v>
      </c>
      <c r="B491" s="4">
        <f>IF('True_Odds_Calculator_3-way'!B492="","",'True_Odds_Calculator_3-way'!B492)</f>
        <v>3.39</v>
      </c>
      <c r="C491" s="4">
        <f>IF('True_Odds_Calculator_3-way'!C492="","",'True_Odds_Calculator_3-way'!C492)</f>
        <v>4.3499999999999996</v>
      </c>
      <c r="D491" s="4">
        <f t="shared" si="35"/>
        <v>2.2382746019672828E-2</v>
      </c>
      <c r="E491" s="4">
        <f t="shared" si="36"/>
        <v>2.0406017615404237</v>
      </c>
      <c r="F491" s="4">
        <f t="shared" si="37"/>
        <v>3.4779664775757406</v>
      </c>
      <c r="G491" s="4">
        <f t="shared" si="38"/>
        <v>4.4959148337834485</v>
      </c>
      <c r="I491" s="4">
        <f t="shared" si="39"/>
        <v>1.0223827460196728</v>
      </c>
    </row>
    <row r="492" spans="1:9" x14ac:dyDescent="0.2">
      <c r="A492" s="4">
        <f>IF('True_Odds_Calculator_3-way'!A493="","",'True_Odds_Calculator_3-way'!A493)</f>
        <v>10.86</v>
      </c>
      <c r="B492" s="4">
        <f>IF('True_Odds_Calculator_3-way'!B493="","",'True_Odds_Calculator_3-way'!B493)</f>
        <v>6.35</v>
      </c>
      <c r="C492" s="4">
        <f>IF('True_Odds_Calculator_3-way'!C493="","",'True_Odds_Calculator_3-way'!C493)</f>
        <v>1.28</v>
      </c>
      <c r="D492" s="4">
        <f t="shared" si="35"/>
        <v>3.0811346268180495E-2</v>
      </c>
      <c r="E492" s="4">
        <f t="shared" si="36"/>
        <v>12.223357526767559</v>
      </c>
      <c r="F492" s="4">
        <f t="shared" si="37"/>
        <v>6.7930229527574788</v>
      </c>
      <c r="G492" s="4">
        <f t="shared" si="38"/>
        <v>1.2970512621074661</v>
      </c>
      <c r="I492" s="4">
        <f t="shared" si="39"/>
        <v>1.0308113462681805</v>
      </c>
    </row>
    <row r="493" spans="1:9" x14ac:dyDescent="0.2">
      <c r="A493" s="4">
        <f>IF('True_Odds_Calculator_3-way'!A494="","",'True_Odds_Calculator_3-way'!A494)</f>
        <v>1.38</v>
      </c>
      <c r="B493" s="4">
        <f>IF('True_Odds_Calculator_3-way'!B494="","",'True_Odds_Calculator_3-way'!B494)</f>
        <v>4.9800000000000004</v>
      </c>
      <c r="C493" s="4">
        <f>IF('True_Odds_Calculator_3-way'!C494="","",'True_Odds_Calculator_3-way'!C494)</f>
        <v>10.210000000000001</v>
      </c>
      <c r="D493" s="4">
        <f t="shared" si="35"/>
        <v>2.3384086958916139E-2</v>
      </c>
      <c r="E493" s="4">
        <f t="shared" si="36"/>
        <v>1.3950056291525288</v>
      </c>
      <c r="F493" s="4">
        <f t="shared" si="37"/>
        <v>5.1811185045885422</v>
      </c>
      <c r="G493" s="4">
        <f t="shared" si="38"/>
        <v>11.092808310784282</v>
      </c>
      <c r="I493" s="4">
        <f t="shared" si="39"/>
        <v>1.0233840869589161</v>
      </c>
    </row>
    <row r="494" spans="1:9" x14ac:dyDescent="0.2">
      <c r="A494" s="4">
        <f>IF('True_Odds_Calculator_3-way'!A495="","",'True_Odds_Calculator_3-way'!A495)</f>
        <v>1.52</v>
      </c>
      <c r="B494" s="4">
        <f>IF('True_Odds_Calculator_3-way'!B495="","",'True_Odds_Calculator_3-way'!B495)</f>
        <v>4.6399999999999997</v>
      </c>
      <c r="C494" s="4">
        <f>IF('True_Odds_Calculator_3-way'!C495="","",'True_Odds_Calculator_3-way'!C495)</f>
        <v>6.48</v>
      </c>
      <c r="D494" s="4">
        <f t="shared" si="35"/>
        <v>2.7732965875736593E-2</v>
      </c>
      <c r="E494" s="4">
        <f t="shared" si="36"/>
        <v>1.5416624688038827</v>
      </c>
      <c r="F494" s="4">
        <f t="shared" si="37"/>
        <v>4.847946123069681</v>
      </c>
      <c r="G494" s="4">
        <f t="shared" si="38"/>
        <v>6.8929072446234834</v>
      </c>
      <c r="I494" s="4">
        <f t="shared" si="39"/>
        <v>1.0277329658757366</v>
      </c>
    </row>
    <row r="495" spans="1:9" x14ac:dyDescent="0.2">
      <c r="A495" s="4">
        <f>IF('True_Odds_Calculator_3-way'!A496="","",'True_Odds_Calculator_3-way'!A496)</f>
        <v>1.89</v>
      </c>
      <c r="B495" s="4">
        <f>IF('True_Odds_Calculator_3-way'!B496="","",'True_Odds_Calculator_3-way'!B496)</f>
        <v>3.57</v>
      </c>
      <c r="C495" s="4">
        <f>IF('True_Odds_Calculator_3-way'!C496="","",'True_Odds_Calculator_3-way'!C496)</f>
        <v>4.5199999999999996</v>
      </c>
      <c r="D495" s="4">
        <f t="shared" si="35"/>
        <v>3.0451511971553824E-2</v>
      </c>
      <c r="E495" s="4">
        <f t="shared" si="36"/>
        <v>1.9269678227455755</v>
      </c>
      <c r="F495" s="4">
        <f t="shared" si="37"/>
        <v>3.7042313395274182</v>
      </c>
      <c r="G495" s="4">
        <f t="shared" si="38"/>
        <v>4.7373509801277853</v>
      </c>
      <c r="I495" s="4">
        <f t="shared" si="39"/>
        <v>1.0304515119715538</v>
      </c>
    </row>
    <row r="496" spans="1:9" x14ac:dyDescent="0.2">
      <c r="A496" s="4">
        <f>IF('True_Odds_Calculator_3-way'!A497="","",'True_Odds_Calculator_3-way'!A497)</f>
        <v>3.9</v>
      </c>
      <c r="B496" s="4">
        <f>IF('True_Odds_Calculator_3-way'!B497="","",'True_Odds_Calculator_3-way'!B497)</f>
        <v>3.75</v>
      </c>
      <c r="C496" s="4">
        <f>IF('True_Odds_Calculator_3-way'!C497="","",'True_Odds_Calculator_3-way'!C497)</f>
        <v>1.97</v>
      </c>
      <c r="D496" s="4">
        <f t="shared" si="35"/>
        <v>3.0691136274892727E-2</v>
      </c>
      <c r="E496" s="4">
        <f t="shared" si="36"/>
        <v>4.0620704240245322</v>
      </c>
      <c r="F496" s="4">
        <f t="shared" si="37"/>
        <v>3.8996041011064873</v>
      </c>
      <c r="G496" s="4">
        <f t="shared" si="38"/>
        <v>2.010519704820223</v>
      </c>
      <c r="I496" s="4">
        <f t="shared" si="39"/>
        <v>1.0306911362748927</v>
      </c>
    </row>
    <row r="497" spans="1:9" x14ac:dyDescent="0.2">
      <c r="A497" s="4">
        <f>IF('True_Odds_Calculator_3-way'!A498="","",'True_Odds_Calculator_3-way'!A498)</f>
        <v>4.6900000000000004</v>
      </c>
      <c r="B497" s="4">
        <f>IF('True_Odds_Calculator_3-way'!B498="","",'True_Odds_Calculator_3-way'!B498)</f>
        <v>3.99</v>
      </c>
      <c r="C497" s="4">
        <f>IF('True_Odds_Calculator_3-way'!C498="","",'True_Odds_Calculator_3-way'!C498)</f>
        <v>1.78</v>
      </c>
      <c r="D497" s="4">
        <f t="shared" si="35"/>
        <v>2.5643935429719766E-2</v>
      </c>
      <c r="E497" s="4">
        <f t="shared" si="36"/>
        <v>4.8858748144106983</v>
      </c>
      <c r="F497" s="4">
        <f t="shared" si="37"/>
        <v>4.1308899250934816</v>
      </c>
      <c r="G497" s="4">
        <f t="shared" si="38"/>
        <v>1.8075018669581207</v>
      </c>
      <c r="I497" s="4">
        <f t="shared" si="39"/>
        <v>1.0256439354297198</v>
      </c>
    </row>
    <row r="498" spans="1:9" x14ac:dyDescent="0.2">
      <c r="A498" s="4">
        <f>IF('True_Odds_Calculator_3-way'!A499="","",'True_Odds_Calculator_3-way'!A499)</f>
        <v>2.31</v>
      </c>
      <c r="B498" s="4">
        <f>IF('True_Odds_Calculator_3-way'!B499="","",'True_Odds_Calculator_3-way'!B499)</f>
        <v>3.19</v>
      </c>
      <c r="C498" s="4">
        <f>IF('True_Odds_Calculator_3-way'!C499="","",'True_Odds_Calculator_3-way'!C499)</f>
        <v>3.63</v>
      </c>
      <c r="D498" s="4">
        <f t="shared" si="35"/>
        <v>2.1862150388796131E-2</v>
      </c>
      <c r="E498" s="4">
        <f t="shared" si="36"/>
        <v>2.349552019896056</v>
      </c>
      <c r="F498" s="4">
        <f t="shared" si="37"/>
        <v>3.2659220848291453</v>
      </c>
      <c r="G498" s="4">
        <f t="shared" si="38"/>
        <v>3.7286343166523306</v>
      </c>
      <c r="I498" s="4">
        <f t="shared" si="39"/>
        <v>1.0218621503887961</v>
      </c>
    </row>
    <row r="499" spans="1:9" x14ac:dyDescent="0.2">
      <c r="A499" s="4">
        <f>IF('True_Odds_Calculator_3-way'!A500="","",'True_Odds_Calculator_3-way'!A500)</f>
        <v>1.93</v>
      </c>
      <c r="B499" s="4">
        <f>IF('True_Odds_Calculator_3-way'!B500="","",'True_Odds_Calculator_3-way'!B500)</f>
        <v>3.52</v>
      </c>
      <c r="C499" s="4">
        <f>IF('True_Odds_Calculator_3-way'!C500="","",'True_Odds_Calculator_3-way'!C500)</f>
        <v>4.54</v>
      </c>
      <c r="D499" s="4">
        <f t="shared" si="35"/>
        <v>2.2489941297432647E-2</v>
      </c>
      <c r="E499" s="4">
        <f t="shared" si="36"/>
        <v>1.9583342151909899</v>
      </c>
      <c r="F499" s="4">
        <f t="shared" si="37"/>
        <v>3.6154039957263229</v>
      </c>
      <c r="G499" s="4">
        <f t="shared" si="38"/>
        <v>4.6999621682047952</v>
      </c>
      <c r="I499" s="4">
        <f t="shared" si="39"/>
        <v>1.0224899412974326</v>
      </c>
    </row>
    <row r="500" spans="1:9" x14ac:dyDescent="0.2">
      <c r="A500" s="4">
        <f>IF('True_Odds_Calculator_3-way'!A501="","",'True_Odds_Calculator_3-way'!A501)</f>
        <v>10.46</v>
      </c>
      <c r="B500" s="4">
        <f>IF('True_Odds_Calculator_3-way'!B501="","",'True_Odds_Calculator_3-way'!B501)</f>
        <v>5.04</v>
      </c>
      <c r="C500" s="4">
        <f>IF('True_Odds_Calculator_3-way'!C501="","",'True_Odds_Calculator_3-way'!C501)</f>
        <v>1.37</v>
      </c>
      <c r="D500" s="4">
        <f t="shared" si="35"/>
        <v>2.3942000167035404E-2</v>
      </c>
      <c r="E500" s="4">
        <f t="shared" si="36"/>
        <v>11.412707408841664</v>
      </c>
      <c r="F500" s="4">
        <f t="shared" si="37"/>
        <v>5.2512174087709278</v>
      </c>
      <c r="G500" s="4">
        <f t="shared" si="38"/>
        <v>1.3851444959203971</v>
      </c>
      <c r="I500" s="4">
        <f t="shared" si="39"/>
        <v>1.0239420001670354</v>
      </c>
    </row>
    <row r="501" spans="1:9" x14ac:dyDescent="0.2">
      <c r="A501" s="4">
        <f>IF('True_Odds_Calculator_3-way'!A502="","",'True_Odds_Calculator_3-way'!A502)</f>
        <v>3.51</v>
      </c>
      <c r="B501" s="4">
        <f>IF('True_Odds_Calculator_3-way'!B502="","",'True_Odds_Calculator_3-way'!B502)</f>
        <v>3.19</v>
      </c>
      <c r="C501" s="4">
        <f>IF('True_Odds_Calculator_3-way'!C502="","",'True_Odds_Calculator_3-way'!C502)</f>
        <v>2.33</v>
      </c>
      <c r="D501" s="4">
        <f t="shared" si="35"/>
        <v>2.7564458080959531E-2</v>
      </c>
      <c r="E501" s="4">
        <f t="shared" si="36"/>
        <v>3.6269713341832657</v>
      </c>
      <c r="F501" s="4">
        <f t="shared" si="37"/>
        <v>3.2863228018972466</v>
      </c>
      <c r="G501" s="4">
        <f t="shared" si="38"/>
        <v>2.3809728082105708</v>
      </c>
      <c r="I501" s="4">
        <f t="shared" si="39"/>
        <v>1.0275644580809595</v>
      </c>
    </row>
    <row r="502" spans="1:9" x14ac:dyDescent="0.2">
      <c r="A502" s="4">
        <f>IF('True_Odds_Calculator_3-way'!A503="","",'True_Odds_Calculator_3-way'!A503)</f>
        <v>2.19</v>
      </c>
      <c r="B502" s="4">
        <f>IF('True_Odds_Calculator_3-way'!B503="","",'True_Odds_Calculator_3-way'!B503)</f>
        <v>3.22</v>
      </c>
      <c r="C502" s="4">
        <f>IF('True_Odds_Calculator_3-way'!C503="","",'True_Odds_Calculator_3-way'!C503)</f>
        <v>3.83</v>
      </c>
      <c r="D502" s="4">
        <f t="shared" si="35"/>
        <v>2.8276616521515585E-2</v>
      </c>
      <c r="E502" s="4">
        <f t="shared" si="36"/>
        <v>2.2361586300460559</v>
      </c>
      <c r="F502" s="4">
        <f t="shared" si="37"/>
        <v>3.3207866556030043</v>
      </c>
      <c r="G502" s="4">
        <f t="shared" si="38"/>
        <v>3.9734404606110707</v>
      </c>
      <c r="I502" s="4">
        <f t="shared" si="39"/>
        <v>1.0282766165215156</v>
      </c>
    </row>
    <row r="503" spans="1:9" x14ac:dyDescent="0.2">
      <c r="A503" s="4">
        <f>IF('True_Odds_Calculator_3-way'!A504="","",'True_Odds_Calculator_3-way'!A504)</f>
        <v>2.2599999999999998</v>
      </c>
      <c r="B503" s="4">
        <f>IF('True_Odds_Calculator_3-way'!B504="","",'True_Odds_Calculator_3-way'!B504)</f>
        <v>3.33</v>
      </c>
      <c r="C503" s="4">
        <f>IF('True_Odds_Calculator_3-way'!C504="","",'True_Odds_Calculator_3-way'!C504)</f>
        <v>3.51</v>
      </c>
      <c r="D503" s="4">
        <f t="shared" si="35"/>
        <v>2.7678461306779978E-2</v>
      </c>
      <c r="E503" s="4">
        <f t="shared" si="36"/>
        <v>2.3081270043320044</v>
      </c>
      <c r="F503" s="4">
        <f t="shared" si="37"/>
        <v>3.435550741680915</v>
      </c>
      <c r="G503" s="4">
        <f t="shared" si="38"/>
        <v>3.6274713042389228</v>
      </c>
      <c r="I503" s="4">
        <f t="shared" si="39"/>
        <v>1.02767846130678</v>
      </c>
    </row>
    <row r="504" spans="1:9" x14ac:dyDescent="0.2">
      <c r="A504" s="4">
        <f>IF('True_Odds_Calculator_3-way'!A505="","",'True_Odds_Calculator_3-way'!A505)</f>
        <v>3.15</v>
      </c>
      <c r="B504" s="4">
        <f>IF('True_Odds_Calculator_3-way'!B505="","",'True_Odds_Calculator_3-way'!B505)</f>
        <v>3.09</v>
      </c>
      <c r="C504" s="4">
        <f>IF('True_Odds_Calculator_3-way'!C505="","",'True_Odds_Calculator_3-way'!C505)</f>
        <v>2.59</v>
      </c>
      <c r="D504" s="4">
        <f t="shared" si="35"/>
        <v>2.7185299029959253E-2</v>
      </c>
      <c r="E504" s="4">
        <f t="shared" si="36"/>
        <v>3.2425573867907964</v>
      </c>
      <c r="F504" s="4">
        <f t="shared" si="37"/>
        <v>3.1790151518495144</v>
      </c>
      <c r="G504" s="4">
        <f t="shared" si="38"/>
        <v>2.6522481984586097</v>
      </c>
      <c r="I504" s="4">
        <f t="shared" si="39"/>
        <v>1.0271852990299593</v>
      </c>
    </row>
    <row r="505" spans="1:9" x14ac:dyDescent="0.2">
      <c r="A505" s="4">
        <f>IF('True_Odds_Calculator_3-way'!A506="","",'True_Odds_Calculator_3-way'!A506)</f>
        <v>2.69</v>
      </c>
      <c r="B505" s="4">
        <f>IF('True_Odds_Calculator_3-way'!B506="","",'True_Odds_Calculator_3-way'!B506)</f>
        <v>3.05</v>
      </c>
      <c r="C505" s="4">
        <f>IF('True_Odds_Calculator_3-way'!C506="","",'True_Odds_Calculator_3-way'!C506)</f>
        <v>3.05</v>
      </c>
      <c r="D505" s="4">
        <f t="shared" si="35"/>
        <v>2.7484916813943716E-2</v>
      </c>
      <c r="E505" s="4">
        <f t="shared" si="36"/>
        <v>2.7579696341531741</v>
      </c>
      <c r="F505" s="4">
        <f t="shared" si="37"/>
        <v>3.1376760787813121</v>
      </c>
      <c r="G505" s="4">
        <f t="shared" si="38"/>
        <v>3.1376760787813121</v>
      </c>
      <c r="I505" s="4">
        <f t="shared" si="39"/>
        <v>1.0274849168139437</v>
      </c>
    </row>
    <row r="506" spans="1:9" x14ac:dyDescent="0.2">
      <c r="A506" s="4">
        <f>IF('True_Odds_Calculator_3-way'!A507="","",'True_Odds_Calculator_3-way'!A507)</f>
        <v>2.2999999999999998</v>
      </c>
      <c r="B506" s="4">
        <f>IF('True_Odds_Calculator_3-way'!B507="","",'True_Odds_Calculator_3-way'!B507)</f>
        <v>3.08</v>
      </c>
      <c r="C506" s="4">
        <f>IF('True_Odds_Calculator_3-way'!C507="","",'True_Odds_Calculator_3-way'!C507)</f>
        <v>3.71</v>
      </c>
      <c r="D506" s="4">
        <f t="shared" si="35"/>
        <v>2.8999712346718054E-2</v>
      </c>
      <c r="E506" s="4">
        <f t="shared" si="36"/>
        <v>2.3522989273899824</v>
      </c>
      <c r="F506" s="4">
        <f t="shared" si="37"/>
        <v>3.1745149543983855</v>
      </c>
      <c r="G506" s="4">
        <f t="shared" si="38"/>
        <v>3.8480007652573174</v>
      </c>
      <c r="I506" s="4">
        <f t="shared" si="39"/>
        <v>1.0289997123467181</v>
      </c>
    </row>
    <row r="507" spans="1:9" x14ac:dyDescent="0.2">
      <c r="A507" s="4">
        <f>IF('True_Odds_Calculator_3-way'!A508="","",'True_Odds_Calculator_3-way'!A508)</f>
        <v>2.81</v>
      </c>
      <c r="B507" s="4">
        <f>IF('True_Odds_Calculator_3-way'!B508="","",'True_Odds_Calculator_3-way'!B508)</f>
        <v>3.06</v>
      </c>
      <c r="C507" s="4">
        <f>IF('True_Odds_Calculator_3-way'!C508="","",'True_Odds_Calculator_3-way'!C508)</f>
        <v>2.9</v>
      </c>
      <c r="D507" s="4">
        <f t="shared" si="35"/>
        <v>2.7496857948808184E-2</v>
      </c>
      <c r="E507" s="4">
        <f t="shared" si="36"/>
        <v>2.8842859092686171</v>
      </c>
      <c r="F507" s="4">
        <f t="shared" si="37"/>
        <v>3.1482997171034968</v>
      </c>
      <c r="G507" s="4">
        <f t="shared" si="38"/>
        <v>2.9791876907098089</v>
      </c>
      <c r="I507" s="4">
        <f t="shared" si="39"/>
        <v>1.0274968579488082</v>
      </c>
    </row>
    <row r="508" spans="1:9" x14ac:dyDescent="0.2">
      <c r="A508" s="4">
        <f>IF('True_Odds_Calculator_3-way'!A509="","",'True_Odds_Calculator_3-way'!A509)</f>
        <v>2.12</v>
      </c>
      <c r="B508" s="4">
        <f>IF('True_Odds_Calculator_3-way'!B509="","",'True_Odds_Calculator_3-way'!B509)</f>
        <v>3.43</v>
      </c>
      <c r="C508" s="4">
        <f>IF('True_Odds_Calculator_3-way'!C509="","",'True_Odds_Calculator_3-way'!C509)</f>
        <v>3.78</v>
      </c>
      <c r="D508" s="4">
        <f t="shared" si="35"/>
        <v>2.7793567262184959E-2</v>
      </c>
      <c r="E508" s="4">
        <f t="shared" si="36"/>
        <v>2.1624726661800793</v>
      </c>
      <c r="F508" s="4">
        <f t="shared" si="37"/>
        <v>3.542573461836414</v>
      </c>
      <c r="G508" s="4">
        <f t="shared" si="38"/>
        <v>3.9171792034221142</v>
      </c>
      <c r="I508" s="4">
        <f t="shared" si="39"/>
        <v>1.027793567262185</v>
      </c>
    </row>
    <row r="509" spans="1:9" x14ac:dyDescent="0.2">
      <c r="A509" s="4">
        <f>IF('True_Odds_Calculator_3-way'!A510="","",'True_Odds_Calculator_3-way'!A510)</f>
        <v>3.74</v>
      </c>
      <c r="B509" s="4">
        <f>IF('True_Odds_Calculator_3-way'!B510="","",'True_Odds_Calculator_3-way'!B510)</f>
        <v>3.41</v>
      </c>
      <c r="C509" s="4">
        <f>IF('True_Odds_Calculator_3-way'!C510="","",'True_Odds_Calculator_3-way'!C510)</f>
        <v>2.14</v>
      </c>
      <c r="D509" s="4">
        <f t="shared" si="35"/>
        <v>2.7924530735362607E-2</v>
      </c>
      <c r="E509" s="4">
        <f t="shared" si="36"/>
        <v>3.8748951021283595</v>
      </c>
      <c r="F509" s="4">
        <f t="shared" si="37"/>
        <v>3.5217845523762299</v>
      </c>
      <c r="G509" s="4">
        <f t="shared" si="38"/>
        <v>2.1834941078043575</v>
      </c>
      <c r="I509" s="4">
        <f t="shared" si="39"/>
        <v>1.0279245307353626</v>
      </c>
    </row>
    <row r="510" spans="1:9" x14ac:dyDescent="0.2">
      <c r="A510" s="4">
        <f>IF('True_Odds_Calculator_3-way'!A511="","",'True_Odds_Calculator_3-way'!A511)</f>
        <v>2.97</v>
      </c>
      <c r="B510" s="4">
        <f>IF('True_Odds_Calculator_3-way'!B511="","",'True_Odds_Calculator_3-way'!B511)</f>
        <v>3.61</v>
      </c>
      <c r="C510" s="4">
        <f>IF('True_Odds_Calculator_3-way'!C511="","",'True_Odds_Calculator_3-way'!C511)</f>
        <v>2.35</v>
      </c>
      <c r="D510" s="4">
        <f t="shared" si="35"/>
        <v>3.924056184326119E-2</v>
      </c>
      <c r="E510" s="4">
        <f t="shared" si="36"/>
        <v>3.0900424519132792</v>
      </c>
      <c r="F510" s="4">
        <f t="shared" si="37"/>
        <v>3.788910362236805</v>
      </c>
      <c r="G510" s="4">
        <f t="shared" si="38"/>
        <v>2.4245261519171799</v>
      </c>
      <c r="I510" s="4">
        <f t="shared" si="39"/>
        <v>1.0392405618432612</v>
      </c>
    </row>
    <row r="511" spans="1:9" x14ac:dyDescent="0.2">
      <c r="A511" s="4">
        <f>IF('True_Odds_Calculator_3-way'!A512="","",'True_Odds_Calculator_3-way'!A512)</f>
        <v>2.2999999999999998</v>
      </c>
      <c r="B511" s="4">
        <f>IF('True_Odds_Calculator_3-way'!B512="","",'True_Odds_Calculator_3-way'!B512)</f>
        <v>3.31</v>
      </c>
      <c r="C511" s="4">
        <f>IF('True_Odds_Calculator_3-way'!C512="","",'True_Odds_Calculator_3-way'!C512)</f>
        <v>3.3</v>
      </c>
      <c r="D511" s="4">
        <f t="shared" si="35"/>
        <v>3.9927715351332882E-2</v>
      </c>
      <c r="E511" s="4">
        <f t="shared" si="36"/>
        <v>2.3726291400526982</v>
      </c>
      <c r="F511" s="4">
        <f t="shared" si="37"/>
        <v>3.4625371550381545</v>
      </c>
      <c r="G511" s="4">
        <f t="shared" si="38"/>
        <v>3.4515957666045365</v>
      </c>
      <c r="I511" s="4">
        <f t="shared" si="39"/>
        <v>1.0399277153513329</v>
      </c>
    </row>
    <row r="512" spans="1:9" x14ac:dyDescent="0.2">
      <c r="A512" s="4">
        <f>IF('True_Odds_Calculator_3-way'!A513="","",'True_Odds_Calculator_3-way'!A513)</f>
        <v>2.11</v>
      </c>
      <c r="B512" s="4">
        <f>IF('True_Odds_Calculator_3-way'!B513="","",'True_Odds_Calculator_3-way'!B513)</f>
        <v>3.63</v>
      </c>
      <c r="C512" s="4">
        <f>IF('True_Odds_Calculator_3-way'!C513="","",'True_Odds_Calculator_3-way'!C513)</f>
        <v>3.45</v>
      </c>
      <c r="D512" s="4">
        <f t="shared" si="35"/>
        <v>3.927081541677957E-2</v>
      </c>
      <c r="E512" s="4">
        <f t="shared" si="36"/>
        <v>2.169934621737708</v>
      </c>
      <c r="F512" s="4">
        <f t="shared" si="37"/>
        <v>3.8110943889858007</v>
      </c>
      <c r="G512" s="4">
        <f t="shared" si="38"/>
        <v>3.6131762334729638</v>
      </c>
      <c r="I512" s="4">
        <f t="shared" si="39"/>
        <v>1.0392708154167796</v>
      </c>
    </row>
    <row r="513" spans="1:9" x14ac:dyDescent="0.2">
      <c r="A513" s="4">
        <f>IF('True_Odds_Calculator_3-way'!A514="","",'True_Odds_Calculator_3-way'!A514)</f>
        <v>2.0499999999999998</v>
      </c>
      <c r="B513" s="4">
        <f>IF('True_Odds_Calculator_3-way'!B514="","",'True_Odds_Calculator_3-way'!B514)</f>
        <v>3.2</v>
      </c>
      <c r="C513" s="4">
        <f>IF('True_Odds_Calculator_3-way'!C514="","",'True_Odds_Calculator_3-way'!C514)</f>
        <v>4.17</v>
      </c>
      <c r="D513" s="4">
        <f t="shared" si="35"/>
        <v>4.0113031525998766E-2</v>
      </c>
      <c r="E513" s="4">
        <f t="shared" si="36"/>
        <v>2.1077753263798105</v>
      </c>
      <c r="F513" s="4">
        <f t="shared" si="37"/>
        <v>3.3430394081847146</v>
      </c>
      <c r="G513" s="4">
        <f t="shared" si="38"/>
        <v>4.4162366071668808</v>
      </c>
      <c r="I513" s="4">
        <f t="shared" si="39"/>
        <v>1.0401130315259988</v>
      </c>
    </row>
    <row r="514" spans="1:9" x14ac:dyDescent="0.2">
      <c r="A514" s="4">
        <f>IF('True_Odds_Calculator_3-way'!A515="","",'True_Odds_Calculator_3-way'!A515)</f>
        <v>2.09</v>
      </c>
      <c r="B514" s="4">
        <f>IF('True_Odds_Calculator_3-way'!B515="","",'True_Odds_Calculator_3-way'!B515)</f>
        <v>3.38</v>
      </c>
      <c r="C514" s="4">
        <f>IF('True_Odds_Calculator_3-way'!C515="","",'True_Odds_Calculator_3-way'!C515)</f>
        <v>3.77</v>
      </c>
      <c r="D514" s="4">
        <f t="shared" si="35"/>
        <v>3.9578877077131924E-2</v>
      </c>
      <c r="E514" s="4">
        <f t="shared" si="36"/>
        <v>2.149262218317912</v>
      </c>
      <c r="F514" s="4">
        <f t="shared" si="37"/>
        <v>3.5377563437634194</v>
      </c>
      <c r="G514" s="4">
        <f t="shared" si="38"/>
        <v>3.9673246324682818</v>
      </c>
      <c r="I514" s="4">
        <f t="shared" si="39"/>
        <v>1.0395788770771319</v>
      </c>
    </row>
    <row r="515" spans="1:9" x14ac:dyDescent="0.2">
      <c r="A515" s="4">
        <f>IF('True_Odds_Calculator_3-way'!A516="","",'True_Odds_Calculator_3-way'!A516)</f>
        <v>1.9</v>
      </c>
      <c r="B515" s="4">
        <f>IF('True_Odds_Calculator_3-way'!B516="","",'True_Odds_Calculator_3-way'!B516)</f>
        <v>3.7</v>
      </c>
      <c r="C515" s="4">
        <f>IF('True_Odds_Calculator_3-way'!C516="","",'True_Odds_Calculator_3-way'!C516)</f>
        <v>4.1100000000000003</v>
      </c>
      <c r="D515" s="4">
        <f t="shared" ref="D515:D578" si="40">IF(A515="","",((1/A515)+(1/B515)+(1/C515))-1)</f>
        <v>3.9895062177044416E-2</v>
      </c>
      <c r="E515" s="4">
        <f t="shared" ref="E515:E578" si="41">IF(A515="","",(3*A515)/(3-($D515*A515)))</f>
        <v>1.9492514892631376</v>
      </c>
      <c r="F515" s="4">
        <f t="shared" ref="F515:F578" si="42">IF(B515="","",(3*B515)/(3-($D515*B515)))</f>
        <v>3.8914758264008298</v>
      </c>
      <c r="G515" s="4">
        <f t="shared" ref="G515:G578" si="43">IF(C515="","",(3*C515)/(3-($D515*C515)))</f>
        <v>4.3476248037597864</v>
      </c>
      <c r="I515" s="4">
        <f t="shared" ref="I515:I578" si="44">IF(A515="","",D515+1)</f>
        <v>1.0398950621770444</v>
      </c>
    </row>
    <row r="516" spans="1:9" x14ac:dyDescent="0.2">
      <c r="A516" s="4">
        <f>IF('True_Odds_Calculator_3-way'!A517="","",'True_Odds_Calculator_3-way'!A517)</f>
        <v>1.95</v>
      </c>
      <c r="B516" s="4">
        <f>IF('True_Odds_Calculator_3-way'!B517="","",'True_Odds_Calculator_3-way'!B517)</f>
        <v>3.54</v>
      </c>
      <c r="C516" s="4">
        <f>IF('True_Odds_Calculator_3-way'!C517="","",'True_Odds_Calculator_3-way'!C517)</f>
        <v>4.09</v>
      </c>
      <c r="D516" s="4">
        <f t="shared" si="40"/>
        <v>3.9805166032840011E-2</v>
      </c>
      <c r="E516" s="4">
        <f t="shared" si="41"/>
        <v>2.0017931096094084</v>
      </c>
      <c r="F516" s="4">
        <f t="shared" si="42"/>
        <v>3.7144689635029589</v>
      </c>
      <c r="G516" s="4">
        <f t="shared" si="43"/>
        <v>4.3246910800365788</v>
      </c>
      <c r="I516" s="4">
        <f t="shared" si="44"/>
        <v>1.03980516603284</v>
      </c>
    </row>
    <row r="517" spans="1:9" x14ac:dyDescent="0.2">
      <c r="A517" s="4">
        <f>IF('True_Odds_Calculator_3-way'!A518="","",'True_Odds_Calculator_3-way'!A518)</f>
        <v>1.99</v>
      </c>
      <c r="B517" s="4">
        <f>IF('True_Odds_Calculator_3-way'!B518="","",'True_Odds_Calculator_3-way'!B518)</f>
        <v>3.53</v>
      </c>
      <c r="C517" s="4">
        <f>IF('True_Odds_Calculator_3-way'!C518="","",'True_Odds_Calculator_3-way'!C518)</f>
        <v>3.93</v>
      </c>
      <c r="D517" s="4">
        <f t="shared" si="40"/>
        <v>4.0251608002891626E-2</v>
      </c>
      <c r="E517" s="4">
        <f t="shared" si="41"/>
        <v>2.0445910582766325</v>
      </c>
      <c r="F517" s="4">
        <f t="shared" si="42"/>
        <v>3.7055027072546745</v>
      </c>
      <c r="G517" s="4">
        <f t="shared" si="43"/>
        <v>4.1487626203665791</v>
      </c>
      <c r="I517" s="4">
        <f t="shared" si="44"/>
        <v>1.0402516080028916</v>
      </c>
    </row>
    <row r="518" spans="1:9" x14ac:dyDescent="0.2">
      <c r="A518" s="4">
        <f>IF('True_Odds_Calculator_3-way'!A519="","",'True_Odds_Calculator_3-way'!A519)</f>
        <v>1.41</v>
      </c>
      <c r="B518" s="4">
        <f>IF('True_Odds_Calculator_3-way'!B519="","",'True_Odds_Calculator_3-way'!B519)</f>
        <v>4.75</v>
      </c>
      <c r="C518" s="4">
        <f>IF('True_Odds_Calculator_3-way'!C519="","",'True_Odds_Calculator_3-way'!C519)</f>
        <v>7.83</v>
      </c>
      <c r="D518" s="4">
        <f t="shared" si="40"/>
        <v>4.7460094762871163E-2</v>
      </c>
      <c r="E518" s="4">
        <f t="shared" si="41"/>
        <v>1.4421693829214548</v>
      </c>
      <c r="F518" s="4">
        <f t="shared" si="42"/>
        <v>5.1359410616829937</v>
      </c>
      <c r="G518" s="4">
        <f t="shared" si="43"/>
        <v>8.9370385360969706</v>
      </c>
      <c r="I518" s="4">
        <f t="shared" si="44"/>
        <v>1.0474600947628712</v>
      </c>
    </row>
    <row r="519" spans="1:9" x14ac:dyDescent="0.2">
      <c r="A519" s="4">
        <f>IF('True_Odds_Calculator_3-way'!A520="","",'True_Odds_Calculator_3-way'!A520)</f>
        <v>2.0299999999999998</v>
      </c>
      <c r="B519" s="4">
        <f>IF('True_Odds_Calculator_3-way'!B520="","",'True_Odds_Calculator_3-way'!B520)</f>
        <v>3.73</v>
      </c>
      <c r="C519" s="4">
        <f>IF('True_Odds_Calculator_3-way'!C520="","",'True_Odds_Calculator_3-way'!C520)</f>
        <v>3.58</v>
      </c>
      <c r="D519" s="4">
        <f t="shared" si="40"/>
        <v>4.0036961122279502E-2</v>
      </c>
      <c r="E519" s="4">
        <f t="shared" si="41"/>
        <v>2.0865275299473494</v>
      </c>
      <c r="F519" s="4">
        <f t="shared" si="42"/>
        <v>3.9254038079631788</v>
      </c>
      <c r="G519" s="4">
        <f t="shared" si="43"/>
        <v>3.759625271874282</v>
      </c>
      <c r="I519" s="4">
        <f t="shared" si="44"/>
        <v>1.0400369611222795</v>
      </c>
    </row>
    <row r="520" spans="1:9" x14ac:dyDescent="0.2">
      <c r="A520" s="4">
        <f>IF('True_Odds_Calculator_3-way'!A521="","",'True_Odds_Calculator_3-way'!A521)</f>
        <v>2.23</v>
      </c>
      <c r="B520" s="4">
        <f>IF('True_Odds_Calculator_3-way'!B521="","",'True_Odds_Calculator_3-way'!B521)</f>
        <v>3.25</v>
      </c>
      <c r="C520" s="4">
        <f>IF('True_Odds_Calculator_3-way'!C521="","",'True_Odds_Calculator_3-way'!C521)</f>
        <v>3.54</v>
      </c>
      <c r="D520" s="4">
        <f t="shared" si="40"/>
        <v>3.8608676672065023E-2</v>
      </c>
      <c r="E520" s="4">
        <f t="shared" si="41"/>
        <v>2.2958900146012837</v>
      </c>
      <c r="F520" s="4">
        <f t="shared" si="42"/>
        <v>3.3918685178289318</v>
      </c>
      <c r="G520" s="4">
        <f t="shared" si="43"/>
        <v>3.7089743373514303</v>
      </c>
      <c r="I520" s="4">
        <f t="shared" si="44"/>
        <v>1.038608676672065</v>
      </c>
    </row>
    <row r="521" spans="1:9" x14ac:dyDescent="0.2">
      <c r="A521" s="4">
        <f>IF('True_Odds_Calculator_3-way'!A522="","",'True_Odds_Calculator_3-way'!A522)</f>
        <v>2.4900000000000002</v>
      </c>
      <c r="B521" s="4">
        <f>IF('True_Odds_Calculator_3-way'!B522="","",'True_Odds_Calculator_3-way'!B522)</f>
        <v>3.15</v>
      </c>
      <c r="C521" s="4">
        <f>IF('True_Odds_Calculator_3-way'!C522="","",'True_Odds_Calculator_3-way'!C522)</f>
        <v>3.13</v>
      </c>
      <c r="D521" s="4">
        <f t="shared" si="40"/>
        <v>3.8555561054502308E-2</v>
      </c>
      <c r="E521" s="4">
        <f t="shared" si="41"/>
        <v>2.5723170143289202</v>
      </c>
      <c r="F521" s="4">
        <f t="shared" si="42"/>
        <v>3.2829028701483036</v>
      </c>
      <c r="G521" s="4">
        <f t="shared" si="43"/>
        <v>3.2611854300984917</v>
      </c>
      <c r="I521" s="4">
        <f t="shared" si="44"/>
        <v>1.0385555610545023</v>
      </c>
    </row>
    <row r="522" spans="1:9" x14ac:dyDescent="0.2">
      <c r="A522" s="4">
        <f>IF('True_Odds_Calculator_3-way'!A523="","",'True_Odds_Calculator_3-way'!A523)</f>
        <v>2.67</v>
      </c>
      <c r="B522" s="4">
        <f>IF('True_Odds_Calculator_3-way'!B523="","",'True_Odds_Calculator_3-way'!B523)</f>
        <v>3.42</v>
      </c>
      <c r="C522" s="4">
        <f>IF('True_Odds_Calculator_3-way'!C523="","",'True_Odds_Calculator_3-way'!C523)</f>
        <v>2.69</v>
      </c>
      <c r="D522" s="4">
        <f t="shared" si="40"/>
        <v>3.8676707920616726E-2</v>
      </c>
      <c r="E522" s="4">
        <f t="shared" si="41"/>
        <v>2.7651839071893867</v>
      </c>
      <c r="F522" s="4">
        <f t="shared" si="42"/>
        <v>3.5777480904133667</v>
      </c>
      <c r="G522" s="4">
        <f t="shared" si="43"/>
        <v>2.7866410307664835</v>
      </c>
      <c r="I522" s="4">
        <f t="shared" si="44"/>
        <v>1.0386767079206167</v>
      </c>
    </row>
    <row r="523" spans="1:9" x14ac:dyDescent="0.2">
      <c r="A523" s="4">
        <f>IF('True_Odds_Calculator_3-way'!A524="","",'True_Odds_Calculator_3-way'!A524)</f>
        <v>2.46</v>
      </c>
      <c r="B523" s="4">
        <f>IF('True_Odds_Calculator_3-way'!B524="","",'True_Odds_Calculator_3-way'!B524)</f>
        <v>3.03</v>
      </c>
      <c r="C523" s="4">
        <f>IF('True_Odds_Calculator_3-way'!C524="","",'True_Odds_Calculator_3-way'!C524)</f>
        <v>3.31</v>
      </c>
      <c r="D523" s="4">
        <f t="shared" si="40"/>
        <v>3.8651871966357998E-2</v>
      </c>
      <c r="E523" s="4">
        <f t="shared" si="41"/>
        <v>2.5405206197318497</v>
      </c>
      <c r="F523" s="4">
        <f t="shared" si="42"/>
        <v>3.1530916226331756</v>
      </c>
      <c r="G523" s="4">
        <f t="shared" si="43"/>
        <v>3.4574458871910947</v>
      </c>
      <c r="I523" s="4">
        <f t="shared" si="44"/>
        <v>1.038651871966358</v>
      </c>
    </row>
    <row r="524" spans="1:9" x14ac:dyDescent="0.2">
      <c r="A524" s="4">
        <f>IF('True_Odds_Calculator_3-way'!A525="","",'True_Odds_Calculator_3-way'!A525)</f>
        <v>2.37</v>
      </c>
      <c r="B524" s="4">
        <f>IF('True_Odds_Calculator_3-way'!B525="","",'True_Odds_Calculator_3-way'!B525)</f>
        <v>3.21</v>
      </c>
      <c r="C524" s="4">
        <f>IF('True_Odds_Calculator_3-way'!C525="","",'True_Odds_Calculator_3-way'!C525)</f>
        <v>3.27</v>
      </c>
      <c r="D524" s="4">
        <f t="shared" si="40"/>
        <v>3.9277805574337687E-2</v>
      </c>
      <c r="E524" s="4">
        <f t="shared" si="41"/>
        <v>2.4458948108606502</v>
      </c>
      <c r="F524" s="4">
        <f t="shared" si="42"/>
        <v>3.3508260089682462</v>
      </c>
      <c r="G524" s="4">
        <f t="shared" si="43"/>
        <v>3.4162596695712284</v>
      </c>
      <c r="I524" s="4">
        <f t="shared" si="44"/>
        <v>1.0392778055743377</v>
      </c>
    </row>
    <row r="525" spans="1:9" x14ac:dyDescent="0.2">
      <c r="A525" s="4">
        <f>IF('True_Odds_Calculator_3-way'!A526="","",'True_Odds_Calculator_3-way'!A526)</f>
        <v>2.61</v>
      </c>
      <c r="B525" s="4">
        <f>IF('True_Odds_Calculator_3-way'!B526="","",'True_Odds_Calculator_3-way'!B526)</f>
        <v>3.39</v>
      </c>
      <c r="C525" s="4">
        <f>IF('True_Odds_Calculator_3-way'!C526="","",'True_Odds_Calculator_3-way'!C526)</f>
        <v>2.77</v>
      </c>
      <c r="D525" s="4">
        <f t="shared" si="40"/>
        <v>3.9137843514480242E-2</v>
      </c>
      <c r="E525" s="4">
        <f t="shared" si="41"/>
        <v>2.7020029962865584</v>
      </c>
      <c r="F525" s="4">
        <f t="shared" si="42"/>
        <v>3.5468627102236905</v>
      </c>
      <c r="G525" s="4">
        <f t="shared" si="43"/>
        <v>2.8738532258009677</v>
      </c>
      <c r="I525" s="4">
        <f t="shared" si="44"/>
        <v>1.0391378435144802</v>
      </c>
    </row>
    <row r="526" spans="1:9" x14ac:dyDescent="0.2">
      <c r="A526" s="4">
        <f>IF('True_Odds_Calculator_3-way'!A527="","",'True_Odds_Calculator_3-way'!A527)</f>
        <v>3.38</v>
      </c>
      <c r="B526" s="4">
        <f>IF('True_Odds_Calculator_3-way'!B527="","",'True_Odds_Calculator_3-way'!B527)</f>
        <v>3.34</v>
      </c>
      <c r="C526" s="4">
        <f>IF('True_Odds_Calculator_3-way'!C527="","",'True_Odds_Calculator_3-way'!C527)</f>
        <v>2.2599999999999998</v>
      </c>
      <c r="D526" s="4">
        <f t="shared" si="40"/>
        <v>3.7737061876665701E-2</v>
      </c>
      <c r="E526" s="4">
        <f t="shared" si="41"/>
        <v>3.5300891156289405</v>
      </c>
      <c r="F526" s="4">
        <f t="shared" si="42"/>
        <v>3.486480754493388</v>
      </c>
      <c r="G526" s="4">
        <f t="shared" si="43"/>
        <v>2.3261285468694042</v>
      </c>
      <c r="I526" s="4">
        <f t="shared" si="44"/>
        <v>1.0377370618766657</v>
      </c>
    </row>
    <row r="527" spans="1:9" x14ac:dyDescent="0.2">
      <c r="A527" s="4">
        <f>IF('True_Odds_Calculator_3-way'!A528="","",'True_Odds_Calculator_3-way'!A528)</f>
        <v>3.55</v>
      </c>
      <c r="B527" s="4">
        <f>IF('True_Odds_Calculator_3-way'!B528="","",'True_Odds_Calculator_3-way'!B528)</f>
        <v>3.47</v>
      </c>
      <c r="C527" s="4">
        <f>IF('True_Odds_Calculator_3-way'!C528="","",'True_Odds_Calculator_3-way'!C528)</f>
        <v>2.13</v>
      </c>
      <c r="D527" s="4">
        <f t="shared" si="40"/>
        <v>3.9358146960533524E-2</v>
      </c>
      <c r="E527" s="4">
        <f t="shared" si="41"/>
        <v>3.7234135446927832</v>
      </c>
      <c r="F527" s="4">
        <f t="shared" si="42"/>
        <v>3.6355035988916393</v>
      </c>
      <c r="G527" s="4">
        <f t="shared" si="43"/>
        <v>2.1912324218556982</v>
      </c>
      <c r="I527" s="4">
        <f t="shared" si="44"/>
        <v>1.0393581469605335</v>
      </c>
    </row>
    <row r="528" spans="1:9" x14ac:dyDescent="0.2">
      <c r="A528" s="4">
        <f>IF('True_Odds_Calculator_3-way'!A529="","",'True_Odds_Calculator_3-way'!A529)</f>
        <v>3.17</v>
      </c>
      <c r="B528" s="4">
        <f>IF('True_Odds_Calculator_3-way'!B529="","",'True_Odds_Calculator_3-way'!B529)</f>
        <v>3.17</v>
      </c>
      <c r="C528" s="4">
        <f>IF('True_Odds_Calculator_3-way'!C529="","",'True_Odds_Calculator_3-way'!C529)</f>
        <v>2.4500000000000002</v>
      </c>
      <c r="D528" s="4">
        <f t="shared" si="40"/>
        <v>3.9078091804545023E-2</v>
      </c>
      <c r="E528" s="4">
        <f t="shared" si="41"/>
        <v>3.3065351592989423</v>
      </c>
      <c r="F528" s="4">
        <f t="shared" si="42"/>
        <v>3.3065351592989423</v>
      </c>
      <c r="G528" s="4">
        <f t="shared" si="43"/>
        <v>2.5307663064139465</v>
      </c>
      <c r="I528" s="4">
        <f t="shared" si="44"/>
        <v>1.039078091804545</v>
      </c>
    </row>
    <row r="529" spans="1:9" x14ac:dyDescent="0.2">
      <c r="A529" s="4">
        <f>IF('True_Odds_Calculator_3-way'!A530="","",'True_Odds_Calculator_3-way'!A530)</f>
        <v>2.65</v>
      </c>
      <c r="B529" s="4">
        <f>IF('True_Odds_Calculator_3-way'!B530="","",'True_Odds_Calculator_3-way'!B530)</f>
        <v>3.13</v>
      </c>
      <c r="C529" s="4">
        <f>IF('True_Odds_Calculator_3-way'!C530="","",'True_Odds_Calculator_3-way'!C530)</f>
        <v>2.93</v>
      </c>
      <c r="D529" s="4">
        <f t="shared" si="40"/>
        <v>3.8144236785056629E-2</v>
      </c>
      <c r="E529" s="4">
        <f t="shared" si="41"/>
        <v>2.7424027253764574</v>
      </c>
      <c r="F529" s="4">
        <f t="shared" si="42"/>
        <v>3.2597278919776627</v>
      </c>
      <c r="G529" s="4">
        <f t="shared" si="43"/>
        <v>3.0433786509164436</v>
      </c>
      <c r="I529" s="4">
        <f t="shared" si="44"/>
        <v>1.0381442367850566</v>
      </c>
    </row>
    <row r="530" spans="1:9" x14ac:dyDescent="0.2">
      <c r="A530" s="4">
        <f>IF('True_Odds_Calculator_3-way'!A531="","",'True_Odds_Calculator_3-way'!A531)</f>
        <v>1.33</v>
      </c>
      <c r="B530" s="4">
        <f>IF('True_Odds_Calculator_3-way'!B531="","",'True_Odds_Calculator_3-way'!B531)</f>
        <v>5.51</v>
      </c>
      <c r="C530" s="4">
        <f>IF('True_Odds_Calculator_3-way'!C531="","",'True_Odds_Calculator_3-way'!C531)</f>
        <v>8.07</v>
      </c>
      <c r="D530" s="4">
        <f t="shared" si="40"/>
        <v>5.7283639813544784E-2</v>
      </c>
      <c r="E530" s="4">
        <f t="shared" si="41"/>
        <v>1.3646564704434676</v>
      </c>
      <c r="F530" s="4">
        <f t="shared" si="42"/>
        <v>6.1578759943787871</v>
      </c>
      <c r="G530" s="4">
        <f t="shared" si="43"/>
        <v>9.5400557213483026</v>
      </c>
      <c r="I530" s="4">
        <f t="shared" si="44"/>
        <v>1.0572836398135448</v>
      </c>
    </row>
    <row r="531" spans="1:9" x14ac:dyDescent="0.2">
      <c r="A531" s="4">
        <f>IF('True_Odds_Calculator_3-way'!A532="","",'True_Odds_Calculator_3-way'!A532)</f>
        <v>1.81</v>
      </c>
      <c r="B531" s="4">
        <f>IF('True_Odds_Calculator_3-way'!B532="","",'True_Odds_Calculator_3-way'!B532)</f>
        <v>4.29</v>
      </c>
      <c r="C531" s="4">
        <f>IF('True_Odds_Calculator_3-way'!C532="","",'True_Odds_Calculator_3-way'!C532)</f>
        <v>3.74</v>
      </c>
      <c r="D531" s="4">
        <f t="shared" si="40"/>
        <v>5.2966100089921975E-2</v>
      </c>
      <c r="E531" s="4">
        <f t="shared" si="41"/>
        <v>1.869750134916097</v>
      </c>
      <c r="F531" s="4">
        <f t="shared" si="42"/>
        <v>4.6415587277289871</v>
      </c>
      <c r="G531" s="4">
        <f t="shared" si="43"/>
        <v>4.0044158704381392</v>
      </c>
      <c r="I531" s="4">
        <f t="shared" si="44"/>
        <v>1.052966100089922</v>
      </c>
    </row>
    <row r="532" spans="1:9" x14ac:dyDescent="0.2">
      <c r="A532" s="4">
        <f>IF('True_Odds_Calculator_3-way'!A533="","",'True_Odds_Calculator_3-way'!A533)</f>
        <v>1.89</v>
      </c>
      <c r="B532" s="4">
        <f>IF('True_Odds_Calculator_3-way'!B533="","",'True_Odds_Calculator_3-way'!B533)</f>
        <v>3.52</v>
      </c>
      <c r="C532" s="4">
        <f>IF('True_Odds_Calculator_3-way'!C533="","",'True_Odds_Calculator_3-way'!C533)</f>
        <v>4.16</v>
      </c>
      <c r="D532" s="4">
        <f t="shared" si="40"/>
        <v>5.3576053576053662E-2</v>
      </c>
      <c r="E532" s="4">
        <f t="shared" si="41"/>
        <v>1.9560214223680403</v>
      </c>
      <c r="F532" s="4">
        <f t="shared" si="42"/>
        <v>3.7561193113711782</v>
      </c>
      <c r="G532" s="4">
        <f t="shared" si="43"/>
        <v>4.4938582939012486</v>
      </c>
      <c r="I532" s="4">
        <f t="shared" si="44"/>
        <v>1.0535760535760537</v>
      </c>
    </row>
    <row r="533" spans="1:9" x14ac:dyDescent="0.2">
      <c r="A533" s="4">
        <f>IF('True_Odds_Calculator_3-way'!A534="","",'True_Odds_Calculator_3-way'!A534)</f>
        <v>3.66</v>
      </c>
      <c r="B533" s="4">
        <f>IF('True_Odds_Calculator_3-way'!B534="","",'True_Odds_Calculator_3-way'!B534)</f>
        <v>3.76</v>
      </c>
      <c r="C533" s="4">
        <f>IF('True_Odds_Calculator_3-way'!C534="","",'True_Odds_Calculator_3-way'!C534)</f>
        <v>1.95</v>
      </c>
      <c r="D533" s="4">
        <f t="shared" si="40"/>
        <v>5.2002003344870484E-2</v>
      </c>
      <c r="E533" s="4">
        <f t="shared" si="41"/>
        <v>3.9079285377262325</v>
      </c>
      <c r="F533" s="4">
        <f t="shared" si="42"/>
        <v>4.02214681407228</v>
      </c>
      <c r="G533" s="4">
        <f t="shared" si="43"/>
        <v>2.0182184103414147</v>
      </c>
      <c r="I533" s="4">
        <f t="shared" si="44"/>
        <v>1.0520020033448705</v>
      </c>
    </row>
    <row r="534" spans="1:9" x14ac:dyDescent="0.2">
      <c r="A534" s="4">
        <f>IF('True_Odds_Calculator_3-way'!A535="","",'True_Odds_Calculator_3-way'!A535)</f>
        <v>1.62</v>
      </c>
      <c r="B534" s="4">
        <f>IF('True_Odds_Calculator_3-way'!B535="","",'True_Odds_Calculator_3-way'!B535)</f>
        <v>4</v>
      </c>
      <c r="C534" s="4">
        <f>IF('True_Odds_Calculator_3-way'!C535="","",'True_Odds_Calculator_3-way'!C535)</f>
        <v>5.29</v>
      </c>
      <c r="D534" s="4">
        <f t="shared" si="40"/>
        <v>5.6319867441480431E-2</v>
      </c>
      <c r="E534" s="4">
        <f t="shared" si="41"/>
        <v>1.6708140128092233</v>
      </c>
      <c r="F534" s="4">
        <f t="shared" si="42"/>
        <v>4.3247598701364236</v>
      </c>
      <c r="G534" s="4">
        <f t="shared" si="43"/>
        <v>5.8732794955852281</v>
      </c>
      <c r="I534" s="4">
        <f t="shared" si="44"/>
        <v>1.0563198674414804</v>
      </c>
    </row>
    <row r="535" spans="1:9" x14ac:dyDescent="0.2">
      <c r="A535" s="4">
        <f>IF('True_Odds_Calculator_3-way'!A536="","",'True_Odds_Calculator_3-way'!A536)</f>
        <v>1.69</v>
      </c>
      <c r="B535" s="4">
        <f>IF('True_Odds_Calculator_3-way'!B536="","",'True_Odds_Calculator_3-way'!B536)</f>
        <v>3.41</v>
      </c>
      <c r="C535" s="4">
        <f>IF('True_Odds_Calculator_3-way'!C536="","",'True_Odds_Calculator_3-way'!C536)</f>
        <v>5.8</v>
      </c>
      <c r="D535" s="4">
        <f t="shared" si="40"/>
        <v>5.7384901399618604E-2</v>
      </c>
      <c r="E535" s="4">
        <f t="shared" si="41"/>
        <v>1.7464574285320171</v>
      </c>
      <c r="F535" s="4">
        <f t="shared" si="42"/>
        <v>3.6479464433831303</v>
      </c>
      <c r="G535" s="4">
        <f t="shared" si="43"/>
        <v>6.5237745777333638</v>
      </c>
      <c r="I535" s="4">
        <f t="shared" si="44"/>
        <v>1.0573849013996186</v>
      </c>
    </row>
    <row r="536" spans="1:9" x14ac:dyDescent="0.2">
      <c r="A536" s="4">
        <f>IF('True_Odds_Calculator_3-way'!A537="","",'True_Odds_Calculator_3-way'!A537)</f>
        <v>2.1800000000000002</v>
      </c>
      <c r="B536" s="4">
        <f>IF('True_Odds_Calculator_3-way'!B537="","",'True_Odds_Calculator_3-way'!B537)</f>
        <v>3.75</v>
      </c>
      <c r="C536" s="4">
        <f>IF('True_Odds_Calculator_3-way'!C537="","",'True_Odds_Calculator_3-way'!C537)</f>
        <v>3.08</v>
      </c>
      <c r="D536" s="4">
        <f t="shared" si="40"/>
        <v>5.0057587672266646E-2</v>
      </c>
      <c r="E536" s="4">
        <f t="shared" si="41"/>
        <v>2.2622912523660066</v>
      </c>
      <c r="F536" s="4">
        <f t="shared" si="42"/>
        <v>4.0003071578367617</v>
      </c>
      <c r="G536" s="4">
        <f t="shared" si="43"/>
        <v>3.2468643346543677</v>
      </c>
      <c r="I536" s="4">
        <f t="shared" si="44"/>
        <v>1.0500575876722666</v>
      </c>
    </row>
    <row r="537" spans="1:9" x14ac:dyDescent="0.2">
      <c r="A537" s="4">
        <f>IF('True_Odds_Calculator_3-way'!A538="","",'True_Odds_Calculator_3-way'!A538)</f>
        <v>2.81</v>
      </c>
      <c r="B537" s="4">
        <f>IF('True_Odds_Calculator_3-way'!B538="","",'True_Odds_Calculator_3-way'!B538)</f>
        <v>3.59</v>
      </c>
      <c r="C537" s="4">
        <f>IF('True_Odds_Calculator_3-way'!C538="","",'True_Odds_Calculator_3-way'!C538)</f>
        <v>2.41</v>
      </c>
      <c r="D537" s="4">
        <f t="shared" si="40"/>
        <v>4.9361177490522046E-2</v>
      </c>
      <c r="E537" s="4">
        <f t="shared" si="41"/>
        <v>2.9462183141384468</v>
      </c>
      <c r="F537" s="4">
        <f t="shared" si="42"/>
        <v>3.8153695923136337</v>
      </c>
      <c r="G537" s="4">
        <f t="shared" si="43"/>
        <v>2.5095108358591984</v>
      </c>
      <c r="I537" s="4">
        <f t="shared" si="44"/>
        <v>1.049361177490522</v>
      </c>
    </row>
    <row r="538" spans="1:9" x14ac:dyDescent="0.2">
      <c r="A538" s="4">
        <f>IF('True_Odds_Calculator_3-way'!A539="","",'True_Odds_Calculator_3-way'!A539)</f>
        <v>2.66</v>
      </c>
      <c r="B538" s="4">
        <f>IF('True_Odds_Calculator_3-way'!B539="","",'True_Odds_Calculator_3-way'!B539)</f>
        <v>3.18</v>
      </c>
      <c r="C538" s="4">
        <f>IF('True_Odds_Calculator_3-way'!C539="","",'True_Odds_Calculator_3-way'!C539)</f>
        <v>3.02</v>
      </c>
      <c r="D538" s="4">
        <f t="shared" si="40"/>
        <v>2.1531086243661068E-2</v>
      </c>
      <c r="E538" s="4">
        <f t="shared" si="41"/>
        <v>2.7117701226604676</v>
      </c>
      <c r="F538" s="4">
        <f t="shared" si="42"/>
        <v>3.2542720939009686</v>
      </c>
      <c r="G538" s="4">
        <f t="shared" si="43"/>
        <v>3.0869075695945312</v>
      </c>
      <c r="I538" s="4">
        <f t="shared" si="44"/>
        <v>1.0215310862436611</v>
      </c>
    </row>
    <row r="539" spans="1:9" x14ac:dyDescent="0.2">
      <c r="A539" s="4">
        <f>IF('True_Odds_Calculator_3-way'!A540="","",'True_Odds_Calculator_3-way'!A540)</f>
        <v>2.0499999999999998</v>
      </c>
      <c r="B539" s="4">
        <f>IF('True_Odds_Calculator_3-way'!B540="","",'True_Odds_Calculator_3-way'!B540)</f>
        <v>3.38</v>
      </c>
      <c r="C539" s="4">
        <f>IF('True_Odds_Calculator_3-way'!C540="","",'True_Odds_Calculator_3-way'!C540)</f>
        <v>4.16</v>
      </c>
      <c r="D539" s="4">
        <f t="shared" si="40"/>
        <v>2.4047481599076326E-2</v>
      </c>
      <c r="E539" s="4">
        <f t="shared" si="41"/>
        <v>2.0842493137979869</v>
      </c>
      <c r="F539" s="4">
        <f t="shared" si="42"/>
        <v>3.4741262247477387</v>
      </c>
      <c r="G539" s="4">
        <f t="shared" si="43"/>
        <v>4.3035039594223905</v>
      </c>
      <c r="I539" s="4">
        <f t="shared" si="44"/>
        <v>1.0240474815990763</v>
      </c>
    </row>
    <row r="540" spans="1:9" x14ac:dyDescent="0.2">
      <c r="A540" s="4">
        <f>IF('True_Odds_Calculator_3-way'!A541="","",'True_Odds_Calculator_3-way'!A541)</f>
        <v>2.5499999999999998</v>
      </c>
      <c r="B540" s="4">
        <f>IF('True_Odds_Calculator_3-way'!B541="","",'True_Odds_Calculator_3-way'!B541)</f>
        <v>3.18</v>
      </c>
      <c r="C540" s="4">
        <f>IF('True_Odds_Calculator_3-way'!C541="","",'True_Odds_Calculator_3-way'!C541)</f>
        <v>3.01</v>
      </c>
      <c r="D540" s="4">
        <f t="shared" si="40"/>
        <v>3.8848185171391991E-2</v>
      </c>
      <c r="E540" s="4">
        <f t="shared" si="41"/>
        <v>2.6370788689817011</v>
      </c>
      <c r="F540" s="4">
        <f t="shared" si="42"/>
        <v>3.3165734302792478</v>
      </c>
      <c r="G540" s="4">
        <f t="shared" si="43"/>
        <v>3.1320812582687125</v>
      </c>
      <c r="I540" s="4">
        <f t="shared" si="44"/>
        <v>1.038848185171392</v>
      </c>
    </row>
    <row r="541" spans="1:9" x14ac:dyDescent="0.2">
      <c r="A541" s="4">
        <f>IF('True_Odds_Calculator_3-way'!A542="","",'True_Odds_Calculator_3-way'!A542)</f>
        <v>2.1800000000000002</v>
      </c>
      <c r="B541" s="4">
        <f>IF('True_Odds_Calculator_3-way'!B542="","",'True_Odds_Calculator_3-way'!B542)</f>
        <v>3.19</v>
      </c>
      <c r="C541" s="4">
        <f>IF('True_Odds_Calculator_3-way'!C542="","",'True_Odds_Calculator_3-way'!C542)</f>
        <v>3.75</v>
      </c>
      <c r="D541" s="4">
        <f t="shared" si="40"/>
        <v>3.8861886821393243E-2</v>
      </c>
      <c r="E541" s="4">
        <f t="shared" si="41"/>
        <v>2.2433514317952752</v>
      </c>
      <c r="F541" s="4">
        <f t="shared" si="42"/>
        <v>3.3275028656128582</v>
      </c>
      <c r="G541" s="4">
        <f t="shared" si="43"/>
        <v>3.9414660073605163</v>
      </c>
      <c r="I541" s="4">
        <f t="shared" si="44"/>
        <v>1.0388618868213932</v>
      </c>
    </row>
    <row r="542" spans="1:9" x14ac:dyDescent="0.2">
      <c r="A542" s="4">
        <f>IF('True_Odds_Calculator_3-way'!A543="","",'True_Odds_Calculator_3-way'!A543)</f>
        <v>2.67</v>
      </c>
      <c r="B542" s="4">
        <f>IF('True_Odds_Calculator_3-way'!B543="","",'True_Odds_Calculator_3-way'!B543)</f>
        <v>3.08</v>
      </c>
      <c r="C542" s="4">
        <f>IF('True_Odds_Calculator_3-way'!C543="","",'True_Odds_Calculator_3-way'!C543)</f>
        <v>2.95</v>
      </c>
      <c r="D542" s="4">
        <f t="shared" si="40"/>
        <v>3.819021072877482E-2</v>
      </c>
      <c r="E542" s="4">
        <f t="shared" si="41"/>
        <v>2.76394450453297</v>
      </c>
      <c r="F542" s="4">
        <f t="shared" si="42"/>
        <v>3.205690696656216</v>
      </c>
      <c r="G542" s="4">
        <f t="shared" si="43"/>
        <v>3.0651060969528721</v>
      </c>
      <c r="I542" s="4">
        <f t="shared" si="44"/>
        <v>1.0381902107287748</v>
      </c>
    </row>
    <row r="543" spans="1:9" x14ac:dyDescent="0.2">
      <c r="A543" s="4">
        <f>IF('True_Odds_Calculator_3-way'!A544="","",'True_Odds_Calculator_3-way'!A544)</f>
        <v>1.93</v>
      </c>
      <c r="B543" s="4">
        <f>IF('True_Odds_Calculator_3-way'!B544="","",'True_Odds_Calculator_3-way'!B544)</f>
        <v>3.19</v>
      </c>
      <c r="C543" s="4">
        <f>IF('True_Odds_Calculator_3-way'!C544="","",'True_Odds_Calculator_3-way'!C544)</f>
        <v>4.7699999999999996</v>
      </c>
      <c r="D543" s="4">
        <f t="shared" si="40"/>
        <v>4.1257944720379358E-2</v>
      </c>
      <c r="E543" s="4">
        <f t="shared" si="41"/>
        <v>1.982624018281596</v>
      </c>
      <c r="F543" s="4">
        <f t="shared" si="42"/>
        <v>3.3363697012939055</v>
      </c>
      <c r="G543" s="4">
        <f t="shared" si="43"/>
        <v>5.1048808587139813</v>
      </c>
      <c r="I543" s="4">
        <f t="shared" si="44"/>
        <v>1.0412579447203794</v>
      </c>
    </row>
    <row r="544" spans="1:9" x14ac:dyDescent="0.2">
      <c r="A544" s="4">
        <f>IF('True_Odds_Calculator_3-way'!A545="","",'True_Odds_Calculator_3-way'!A545)</f>
        <v>2.09</v>
      </c>
      <c r="B544" s="4">
        <f>IF('True_Odds_Calculator_3-way'!B545="","",'True_Odds_Calculator_3-way'!B545)</f>
        <v>3.18</v>
      </c>
      <c r="C544" s="4">
        <f>IF('True_Odds_Calculator_3-way'!C545="","",'True_Odds_Calculator_3-way'!C545)</f>
        <v>4.0599999999999996</v>
      </c>
      <c r="D544" s="4">
        <f t="shared" si="40"/>
        <v>3.9239727045774497E-2</v>
      </c>
      <c r="E544" s="4">
        <f t="shared" si="41"/>
        <v>2.1487401300837625</v>
      </c>
      <c r="F544" s="4">
        <f t="shared" si="42"/>
        <v>3.3180096610405423</v>
      </c>
      <c r="G544" s="4">
        <f t="shared" si="43"/>
        <v>4.2876956353074611</v>
      </c>
      <c r="I544" s="4">
        <f t="shared" si="44"/>
        <v>1.0392397270457745</v>
      </c>
    </row>
    <row r="545" spans="1:9" x14ac:dyDescent="0.2">
      <c r="A545" s="4">
        <f>IF('True_Odds_Calculator_3-way'!A546="","",'True_Odds_Calculator_3-way'!A546)</f>
        <v>1.6</v>
      </c>
      <c r="B545" s="4">
        <f>IF('True_Odds_Calculator_3-way'!B546="","",'True_Odds_Calculator_3-way'!B546)</f>
        <v>3.92</v>
      </c>
      <c r="C545" s="4">
        <f>IF('True_Odds_Calculator_3-way'!C546="","",'True_Odds_Calculator_3-way'!C546)</f>
        <v>6.05</v>
      </c>
      <c r="D545" s="4">
        <f t="shared" si="40"/>
        <v>4.5391297014673704E-2</v>
      </c>
      <c r="E545" s="4">
        <f t="shared" si="41"/>
        <v>1.639694867599272</v>
      </c>
      <c r="F545" s="4">
        <f t="shared" si="42"/>
        <v>4.1671596333499288</v>
      </c>
      <c r="G545" s="4">
        <f t="shared" si="43"/>
        <v>6.6596152946131895</v>
      </c>
      <c r="I545" s="4">
        <f t="shared" si="44"/>
        <v>1.0453912970146737</v>
      </c>
    </row>
    <row r="546" spans="1:9" x14ac:dyDescent="0.2">
      <c r="A546" s="4">
        <f>IF('True_Odds_Calculator_3-way'!A547="","",'True_Odds_Calculator_3-way'!A547)</f>
        <v>1.39</v>
      </c>
      <c r="B546" s="4">
        <f>IF('True_Odds_Calculator_3-way'!B547="","",'True_Odds_Calculator_3-way'!B547)</f>
        <v>4.59</v>
      </c>
      <c r="C546" s="4">
        <f>IF('True_Odds_Calculator_3-way'!C547="","",'True_Odds_Calculator_3-way'!C547)</f>
        <v>9.2899999999999991</v>
      </c>
      <c r="D546" s="4">
        <f t="shared" si="40"/>
        <v>4.493201065901764E-2</v>
      </c>
      <c r="E546" s="4">
        <f t="shared" si="41"/>
        <v>1.4195529608627497</v>
      </c>
      <c r="F546" s="4">
        <f t="shared" si="42"/>
        <v>4.9288377641625587</v>
      </c>
      <c r="G546" s="4">
        <f t="shared" si="43"/>
        <v>10.791527273956529</v>
      </c>
      <c r="I546" s="4">
        <f t="shared" si="44"/>
        <v>1.0449320106590176</v>
      </c>
    </row>
    <row r="547" spans="1:9" x14ac:dyDescent="0.2">
      <c r="A547" s="4">
        <f>IF('True_Odds_Calculator_3-way'!A548="","",'True_Odds_Calculator_3-way'!A548)</f>
        <v>1.65</v>
      </c>
      <c r="B547" s="4">
        <f>IF('True_Odds_Calculator_3-way'!B548="","",'True_Odds_Calculator_3-way'!B548)</f>
        <v>3.66</v>
      </c>
      <c r="C547" s="4">
        <f>IF('True_Odds_Calculator_3-way'!C548="","",'True_Odds_Calculator_3-way'!C548)</f>
        <v>6.07</v>
      </c>
      <c r="D547" s="4">
        <f t="shared" si="40"/>
        <v>4.4029295575464644E-2</v>
      </c>
      <c r="E547" s="4">
        <f t="shared" si="41"/>
        <v>1.6909481917556846</v>
      </c>
      <c r="F547" s="4">
        <f t="shared" si="42"/>
        <v>3.8677595697604121</v>
      </c>
      <c r="G547" s="4">
        <f t="shared" si="43"/>
        <v>6.6636363140586923</v>
      </c>
      <c r="I547" s="4">
        <f t="shared" si="44"/>
        <v>1.0440292955754646</v>
      </c>
    </row>
    <row r="548" spans="1:9" x14ac:dyDescent="0.2">
      <c r="A548" s="4">
        <f>IF('True_Odds_Calculator_3-way'!A549="","",'True_Odds_Calculator_3-way'!A549)</f>
        <v>2.4700000000000002</v>
      </c>
      <c r="B548" s="4">
        <f>IF('True_Odds_Calculator_3-way'!B549="","",'True_Odds_Calculator_3-way'!B549)</f>
        <v>3.18</v>
      </c>
      <c r="C548" s="4">
        <f>IF('True_Odds_Calculator_3-way'!C549="","",'True_Odds_Calculator_3-way'!C549)</f>
        <v>3.31</v>
      </c>
      <c r="D548" s="4">
        <f t="shared" si="40"/>
        <v>2.1438512025550693E-2</v>
      </c>
      <c r="E548" s="4">
        <f t="shared" si="41"/>
        <v>2.5143814515178029</v>
      </c>
      <c r="F548" s="4">
        <f t="shared" si="42"/>
        <v>3.253945330872785</v>
      </c>
      <c r="G548" s="4">
        <f t="shared" si="43"/>
        <v>3.3901909840320257</v>
      </c>
      <c r="I548" s="4">
        <f t="shared" si="44"/>
        <v>1.0214385120255507</v>
      </c>
    </row>
    <row r="549" spans="1:9" x14ac:dyDescent="0.2">
      <c r="A549" s="4">
        <f>IF('True_Odds_Calculator_3-way'!A550="","",'True_Odds_Calculator_3-way'!A550)</f>
        <v>3.59</v>
      </c>
      <c r="B549" s="4">
        <f>IF('True_Odds_Calculator_3-way'!B550="","",'True_Odds_Calculator_3-way'!B550)</f>
        <v>3.2</v>
      </c>
      <c r="C549" s="4">
        <f>IF('True_Odds_Calculator_3-way'!C550="","",'True_Odds_Calculator_3-way'!C550)</f>
        <v>2.3199999999999998</v>
      </c>
      <c r="D549" s="4">
        <f t="shared" si="40"/>
        <v>2.2086014792046971E-2</v>
      </c>
      <c r="E549" s="4">
        <f t="shared" si="41"/>
        <v>3.6874580323344728</v>
      </c>
      <c r="F549" s="4">
        <f t="shared" si="42"/>
        <v>3.2772057762679858</v>
      </c>
      <c r="G549" s="4">
        <f t="shared" si="43"/>
        <v>2.3603138092111786</v>
      </c>
      <c r="I549" s="4">
        <f t="shared" si="44"/>
        <v>1.022086014792047</v>
      </c>
    </row>
    <row r="550" spans="1:9" x14ac:dyDescent="0.2">
      <c r="A550" s="4">
        <f>IF('True_Odds_Calculator_3-way'!A551="","",'True_Odds_Calculator_3-way'!A551)</f>
        <v>3.44</v>
      </c>
      <c r="B550" s="4">
        <f>IF('True_Odds_Calculator_3-way'!B551="","",'True_Odds_Calculator_3-way'!B551)</f>
        <v>3</v>
      </c>
      <c r="C550" s="4">
        <f>IF('True_Odds_Calculator_3-way'!C551="","",'True_Odds_Calculator_3-way'!C551)</f>
        <v>2.52</v>
      </c>
      <c r="D550" s="4">
        <f t="shared" si="40"/>
        <v>2.0856404577334731E-2</v>
      </c>
      <c r="E550" s="4">
        <f t="shared" si="41"/>
        <v>3.5242844752818732</v>
      </c>
      <c r="F550" s="4">
        <f t="shared" si="42"/>
        <v>3.0639019792648443</v>
      </c>
      <c r="G550" s="4">
        <f t="shared" si="43"/>
        <v>2.5649360896323183</v>
      </c>
      <c r="I550" s="4">
        <f t="shared" si="44"/>
        <v>1.0208564045773347</v>
      </c>
    </row>
    <row r="551" spans="1:9" x14ac:dyDescent="0.2">
      <c r="A551" s="4">
        <f>IF('True_Odds_Calculator_3-way'!A552="","",'True_Odds_Calculator_3-way'!A552)</f>
        <v>3.49</v>
      </c>
      <c r="B551" s="4">
        <f>IF('True_Odds_Calculator_3-way'!B552="","",'True_Odds_Calculator_3-way'!B552)</f>
        <v>3.08</v>
      </c>
      <c r="C551" s="4">
        <f>IF('True_Odds_Calculator_3-way'!C552="","",'True_Odds_Calculator_3-way'!C552)</f>
        <v>2.4</v>
      </c>
      <c r="D551" s="4">
        <f t="shared" si="40"/>
        <v>2.7874942631389565E-2</v>
      </c>
      <c r="E551" s="4">
        <f t="shared" si="41"/>
        <v>3.6069661572418728</v>
      </c>
      <c r="F551" s="4">
        <f t="shared" si="42"/>
        <v>3.1707411401096648</v>
      </c>
      <c r="G551" s="4">
        <f t="shared" si="43"/>
        <v>2.4547406027819925</v>
      </c>
      <c r="I551" s="4">
        <f t="shared" si="44"/>
        <v>1.0278749426313896</v>
      </c>
    </row>
    <row r="552" spans="1:9" x14ac:dyDescent="0.2">
      <c r="A552" s="4">
        <f>IF('True_Odds_Calculator_3-way'!A553="","",'True_Odds_Calculator_3-way'!A553)</f>
        <v>1.78</v>
      </c>
      <c r="B552" s="4">
        <f>IF('True_Odds_Calculator_3-way'!B553="","",'True_Odds_Calculator_3-way'!B553)</f>
        <v>3.5</v>
      </c>
      <c r="C552" s="4">
        <f>IF('True_Odds_Calculator_3-way'!C553="","",'True_Odds_Calculator_3-way'!C553)</f>
        <v>5.53</v>
      </c>
      <c r="D552" s="4">
        <f t="shared" si="40"/>
        <v>2.8343864924721185E-2</v>
      </c>
      <c r="E552" s="4">
        <f t="shared" si="41"/>
        <v>1.810446937649439</v>
      </c>
      <c r="F552" s="4">
        <f t="shared" si="42"/>
        <v>3.6196955210708244</v>
      </c>
      <c r="G552" s="4">
        <f t="shared" si="43"/>
        <v>5.834854771784233</v>
      </c>
      <c r="I552" s="4">
        <f t="shared" si="44"/>
        <v>1.0283438649247212</v>
      </c>
    </row>
    <row r="553" spans="1:9" x14ac:dyDescent="0.2">
      <c r="A553" s="4">
        <f>IF('True_Odds_Calculator_3-way'!A554="","",'True_Odds_Calculator_3-way'!A554)</f>
        <v>2.34</v>
      </c>
      <c r="B553" s="4">
        <f>IF('True_Odds_Calculator_3-way'!B554="","",'True_Odds_Calculator_3-way'!B554)</f>
        <v>2.88</v>
      </c>
      <c r="C553" s="4">
        <f>IF('True_Odds_Calculator_3-way'!C554="","",'True_Odds_Calculator_3-way'!C554)</f>
        <v>3.93</v>
      </c>
      <c r="D553" s="4">
        <f t="shared" si="40"/>
        <v>2.9025575781300939E-2</v>
      </c>
      <c r="E553" s="4">
        <f t="shared" si="41"/>
        <v>2.3942046719300185</v>
      </c>
      <c r="F553" s="4">
        <f t="shared" si="42"/>
        <v>2.9625501344973668</v>
      </c>
      <c r="G553" s="4">
        <f t="shared" si="43"/>
        <v>4.0853389011672459</v>
      </c>
      <c r="I553" s="4">
        <f t="shared" si="44"/>
        <v>1.0290255757813009</v>
      </c>
    </row>
    <row r="554" spans="1:9" x14ac:dyDescent="0.2">
      <c r="A554" s="4">
        <f>IF('True_Odds_Calculator_3-way'!A555="","",'True_Odds_Calculator_3-way'!A555)</f>
        <v>2.44</v>
      </c>
      <c r="B554" s="4">
        <f>IF('True_Odds_Calculator_3-way'!B555="","",'True_Odds_Calculator_3-way'!B555)</f>
        <v>3.13</v>
      </c>
      <c r="C554" s="4">
        <f>IF('True_Odds_Calculator_3-way'!C555="","",'True_Odds_Calculator_3-way'!C555)</f>
        <v>3.36</v>
      </c>
      <c r="D554" s="4">
        <f t="shared" si="40"/>
        <v>2.6943931084191908E-2</v>
      </c>
      <c r="E554" s="4">
        <f t="shared" si="41"/>
        <v>2.4946691713066973</v>
      </c>
      <c r="F554" s="4">
        <f t="shared" si="42"/>
        <v>3.2205340474850188</v>
      </c>
      <c r="G554" s="4">
        <f t="shared" si="43"/>
        <v>3.4645504413283197</v>
      </c>
      <c r="I554" s="4">
        <f t="shared" si="44"/>
        <v>1.0269439310841919</v>
      </c>
    </row>
    <row r="555" spans="1:9" x14ac:dyDescent="0.2">
      <c r="A555" s="4">
        <f>IF('True_Odds_Calculator_3-way'!A556="","",'True_Odds_Calculator_3-way'!A556)</f>
        <v>2.0699999999999998</v>
      </c>
      <c r="B555" s="4">
        <f>IF('True_Odds_Calculator_3-way'!B556="","",'True_Odds_Calculator_3-way'!B556)</f>
        <v>3.15</v>
      </c>
      <c r="C555" s="4">
        <f>IF('True_Odds_Calculator_3-way'!C556="","",'True_Odds_Calculator_3-way'!C556)</f>
        <v>4.4000000000000004</v>
      </c>
      <c r="D555" s="4">
        <f t="shared" si="40"/>
        <v>2.7824832172658187E-2</v>
      </c>
      <c r="E555" s="4">
        <f t="shared" si="41"/>
        <v>2.1105201597775469</v>
      </c>
      <c r="F555" s="4">
        <f t="shared" si="42"/>
        <v>3.2448003257218465</v>
      </c>
      <c r="G555" s="4">
        <f t="shared" si="43"/>
        <v>4.5872026093630085</v>
      </c>
      <c r="I555" s="4">
        <f t="shared" si="44"/>
        <v>1.0278248321726582</v>
      </c>
    </row>
    <row r="556" spans="1:9" x14ac:dyDescent="0.2">
      <c r="A556" s="4">
        <f>IF('True_Odds_Calculator_3-way'!A557="","",'True_Odds_Calculator_3-way'!A557)</f>
        <v>3.4</v>
      </c>
      <c r="B556" s="4">
        <f>IF('True_Odds_Calculator_3-way'!B557="","",'True_Odds_Calculator_3-way'!B557)</f>
        <v>3</v>
      </c>
      <c r="C556" s="4">
        <f>IF('True_Odds_Calculator_3-way'!C557="","",'True_Odds_Calculator_3-way'!C557)</f>
        <v>2.25</v>
      </c>
      <c r="D556" s="4">
        <f t="shared" si="40"/>
        <v>7.1895424836601274E-2</v>
      </c>
      <c r="E556" s="4">
        <f t="shared" si="41"/>
        <v>3.7016129032258061</v>
      </c>
      <c r="F556" s="4">
        <f t="shared" si="42"/>
        <v>3.2323943661971835</v>
      </c>
      <c r="G556" s="4">
        <f t="shared" si="43"/>
        <v>2.3782383419689119</v>
      </c>
      <c r="I556" s="4">
        <f t="shared" si="44"/>
        <v>1.0718954248366013</v>
      </c>
    </row>
    <row r="557" spans="1:9" x14ac:dyDescent="0.2">
      <c r="A557" s="4">
        <f>IF('True_Odds_Calculator_3-way'!A558="","",'True_Odds_Calculator_3-way'!A558)</f>
        <v>2.23</v>
      </c>
      <c r="B557" s="4">
        <f>IF('True_Odds_Calculator_3-way'!B558="","",'True_Odds_Calculator_3-way'!B558)</f>
        <v>2.96</v>
      </c>
      <c r="C557" s="4">
        <f>IF('True_Odds_Calculator_3-way'!C558="","",'True_Odds_Calculator_3-way'!C558)</f>
        <v>4.1399999999999997</v>
      </c>
      <c r="D557" s="4">
        <f t="shared" si="40"/>
        <v>2.7814224831187229E-2</v>
      </c>
      <c r="E557" s="4">
        <f t="shared" si="41"/>
        <v>2.2770791591571302</v>
      </c>
      <c r="F557" s="4">
        <f t="shared" si="42"/>
        <v>3.0435245662096113</v>
      </c>
      <c r="G557" s="4">
        <f t="shared" si="43"/>
        <v>4.3052511690807282</v>
      </c>
      <c r="I557" s="4">
        <f t="shared" si="44"/>
        <v>1.0278142248311872</v>
      </c>
    </row>
    <row r="558" spans="1:9" x14ac:dyDescent="0.2">
      <c r="A558" s="4">
        <f>IF('True_Odds_Calculator_3-way'!A559="","",'True_Odds_Calculator_3-way'!A559)</f>
        <v>3.85</v>
      </c>
      <c r="B558" s="4">
        <f>IF('True_Odds_Calculator_3-way'!B559="","",'True_Odds_Calculator_3-way'!B559)</f>
        <v>3.09</v>
      </c>
      <c r="C558" s="4">
        <f>IF('True_Odds_Calculator_3-way'!C559="","",'True_Odds_Calculator_3-way'!C559)</f>
        <v>2.2200000000000002</v>
      </c>
      <c r="D558" s="4">
        <f t="shared" si="40"/>
        <v>3.3815305659965933E-2</v>
      </c>
      <c r="E558" s="4">
        <f t="shared" si="41"/>
        <v>4.0246551795078114</v>
      </c>
      <c r="F558" s="4">
        <f t="shared" si="42"/>
        <v>3.2015077624674064</v>
      </c>
      <c r="G558" s="4">
        <f t="shared" si="43"/>
        <v>2.2769775520074909</v>
      </c>
      <c r="I558" s="4">
        <f t="shared" si="44"/>
        <v>1.0338153056599659</v>
      </c>
    </row>
    <row r="559" spans="1:9" x14ac:dyDescent="0.2">
      <c r="A559" s="4">
        <f>IF('True_Odds_Calculator_3-way'!A560="","",'True_Odds_Calculator_3-way'!A560)</f>
        <v>2.79</v>
      </c>
      <c r="B559" s="4">
        <f>IF('True_Odds_Calculator_3-way'!B560="","",'True_Odds_Calculator_3-way'!B560)</f>
        <v>3.7</v>
      </c>
      <c r="C559" s="4">
        <f>IF('True_Odds_Calculator_3-way'!C560="","",'True_Odds_Calculator_3-way'!C560)</f>
        <v>2.5099999999999998</v>
      </c>
      <c r="D559" s="4">
        <f t="shared" si="40"/>
        <v>2.7099583840362707E-2</v>
      </c>
      <c r="E559" s="4">
        <f t="shared" si="41"/>
        <v>2.8621332362255667</v>
      </c>
      <c r="F559" s="4">
        <f t="shared" si="42"/>
        <v>3.8279405688711963</v>
      </c>
      <c r="G559" s="4">
        <f t="shared" si="43"/>
        <v>2.568230303602987</v>
      </c>
      <c r="I559" s="4">
        <f t="shared" si="44"/>
        <v>1.0270995838403627</v>
      </c>
    </row>
    <row r="560" spans="1:9" x14ac:dyDescent="0.2">
      <c r="A560" s="4">
        <f>IF('True_Odds_Calculator_3-way'!A561="","",'True_Odds_Calculator_3-way'!A561)</f>
        <v>5.39</v>
      </c>
      <c r="B560" s="4">
        <f>IF('True_Odds_Calculator_3-way'!B561="","",'True_Odds_Calculator_3-way'!B561)</f>
        <v>4.26</v>
      </c>
      <c r="C560" s="4">
        <f>IF('True_Odds_Calculator_3-way'!C561="","",'True_Odds_Calculator_3-way'!C561)</f>
        <v>1.64</v>
      </c>
      <c r="D560" s="4">
        <f t="shared" si="40"/>
        <v>3.0026638555862739E-2</v>
      </c>
      <c r="E560" s="4">
        <f t="shared" si="41"/>
        <v>5.6973604049444804</v>
      </c>
      <c r="F560" s="4">
        <f t="shared" si="42"/>
        <v>4.4497266750527489</v>
      </c>
      <c r="G560" s="4">
        <f t="shared" si="43"/>
        <v>1.6673691347233213</v>
      </c>
      <c r="I560" s="4">
        <f t="shared" si="44"/>
        <v>1.0300266385558627</v>
      </c>
    </row>
    <row r="561" spans="1:9" x14ac:dyDescent="0.2">
      <c r="A561" s="4">
        <f>IF('True_Odds_Calculator_3-way'!A562="","",'True_Odds_Calculator_3-way'!A562)</f>
        <v>1.46</v>
      </c>
      <c r="B561" s="4">
        <f>IF('True_Odds_Calculator_3-way'!B562="","",'True_Odds_Calculator_3-way'!B562)</f>
        <v>4.87</v>
      </c>
      <c r="C561" s="4">
        <f>IF('True_Odds_Calculator_3-way'!C562="","",'True_Odds_Calculator_3-way'!C562)</f>
        <v>7.14</v>
      </c>
      <c r="D561" s="4">
        <f t="shared" si="40"/>
        <v>3.0326338293186206E-2</v>
      </c>
      <c r="E561" s="4">
        <f t="shared" si="41"/>
        <v>1.4818706593149511</v>
      </c>
      <c r="F561" s="4">
        <f t="shared" si="42"/>
        <v>5.1221628252024942</v>
      </c>
      <c r="G561" s="4">
        <f t="shared" si="43"/>
        <v>7.6954306769714016</v>
      </c>
      <c r="I561" s="4">
        <f t="shared" si="44"/>
        <v>1.0303263382931862</v>
      </c>
    </row>
    <row r="562" spans="1:9" x14ac:dyDescent="0.2">
      <c r="A562" s="4">
        <f>IF('True_Odds_Calculator_3-way'!A563="","",'True_Odds_Calculator_3-way'!A563)</f>
        <v>1.93</v>
      </c>
      <c r="B562" s="4">
        <f>IF('True_Odds_Calculator_3-way'!B563="","",'True_Odds_Calculator_3-way'!B563)</f>
        <v>3.56</v>
      </c>
      <c r="C562" s="4">
        <f>IF('True_Odds_Calculator_3-way'!C563="","",'True_Odds_Calculator_3-way'!C563)</f>
        <v>4.3499999999999996</v>
      </c>
      <c r="D562" s="4">
        <f t="shared" si="40"/>
        <v>2.8918648901665511E-2</v>
      </c>
      <c r="E562" s="4">
        <f t="shared" si="41"/>
        <v>1.9665870357470596</v>
      </c>
      <c r="F562" s="4">
        <f t="shared" si="42"/>
        <v>3.6865091862653756</v>
      </c>
      <c r="G562" s="4">
        <f t="shared" si="43"/>
        <v>4.540387723768589</v>
      </c>
      <c r="I562" s="4">
        <f t="shared" si="44"/>
        <v>1.0289186489016655</v>
      </c>
    </row>
    <row r="563" spans="1:9" x14ac:dyDescent="0.2">
      <c r="A563" s="4">
        <f>IF('True_Odds_Calculator_3-way'!A564="","",'True_Odds_Calculator_3-way'!A564)</f>
        <v>1.95</v>
      </c>
      <c r="B563" s="4">
        <f>IF('True_Odds_Calculator_3-way'!B564="","",'True_Odds_Calculator_3-way'!B564)</f>
        <v>3.65</v>
      </c>
      <c r="C563" s="4">
        <f>IF('True_Odds_Calculator_3-way'!C564="","",'True_Odds_Calculator_3-way'!C564)</f>
        <v>4.0999999999999996</v>
      </c>
      <c r="D563" s="4">
        <f t="shared" si="40"/>
        <v>3.0695554584629248E-2</v>
      </c>
      <c r="E563" s="4">
        <f t="shared" si="41"/>
        <v>1.989698688045819</v>
      </c>
      <c r="F563" s="4">
        <f t="shared" si="42"/>
        <v>3.7916021525168642</v>
      </c>
      <c r="G563" s="4">
        <f t="shared" si="43"/>
        <v>4.2795287619001066</v>
      </c>
      <c r="I563" s="4">
        <f t="shared" si="44"/>
        <v>1.0306955545846292</v>
      </c>
    </row>
    <row r="564" spans="1:9" x14ac:dyDescent="0.2">
      <c r="A564" s="4">
        <f>IF('True_Odds_Calculator_3-way'!A565="","",'True_Odds_Calculator_3-way'!A565)</f>
        <v>2.5299999999999998</v>
      </c>
      <c r="B564" s="4">
        <f>IF('True_Odds_Calculator_3-way'!B565="","",'True_Odds_Calculator_3-way'!B565)</f>
        <v>3.04</v>
      </c>
      <c r="C564" s="4">
        <f>IF('True_Odds_Calculator_3-way'!C565="","",'True_Odds_Calculator_3-way'!C565)</f>
        <v>3.29</v>
      </c>
      <c r="D564" s="4">
        <f t="shared" si="40"/>
        <v>2.8155653198255193E-2</v>
      </c>
      <c r="E564" s="4">
        <f t="shared" si="41"/>
        <v>2.5915349633289897</v>
      </c>
      <c r="F564" s="4">
        <f t="shared" si="42"/>
        <v>3.129281730787306</v>
      </c>
      <c r="G564" s="4">
        <f t="shared" si="43"/>
        <v>3.3948231995960145</v>
      </c>
      <c r="I564" s="4">
        <f t="shared" si="44"/>
        <v>1.0281556531982552</v>
      </c>
    </row>
    <row r="565" spans="1:9" x14ac:dyDescent="0.2">
      <c r="A565" s="4">
        <f>IF('True_Odds_Calculator_3-way'!A566="","",'True_Odds_Calculator_3-way'!A566)</f>
        <v>1.32</v>
      </c>
      <c r="B565" s="4">
        <f>IF('True_Odds_Calculator_3-way'!B566="","",'True_Odds_Calculator_3-way'!B566)</f>
        <v>5.62</v>
      </c>
      <c r="C565" s="4">
        <f>IF('True_Odds_Calculator_3-way'!C566="","",'True_Odds_Calculator_3-way'!C566)</f>
        <v>10.06</v>
      </c>
      <c r="D565" s="4">
        <f t="shared" si="40"/>
        <v>3.4915279165082858E-2</v>
      </c>
      <c r="E565" s="4">
        <f t="shared" si="41"/>
        <v>1.3405951923711632</v>
      </c>
      <c r="F565" s="4">
        <f t="shared" si="42"/>
        <v>6.0133188998338625</v>
      </c>
      <c r="G565" s="4">
        <f t="shared" si="43"/>
        <v>11.394043941261826</v>
      </c>
      <c r="I565" s="4">
        <f t="shared" si="44"/>
        <v>1.0349152791650829</v>
      </c>
    </row>
    <row r="566" spans="1:9" x14ac:dyDescent="0.2">
      <c r="A566" s="4">
        <f>IF('True_Odds_Calculator_3-way'!A567="","",'True_Odds_Calculator_3-way'!A567)</f>
        <v>2.66</v>
      </c>
      <c r="B566" s="4">
        <f>IF('True_Odds_Calculator_3-way'!B567="","",'True_Odds_Calculator_3-way'!B567)</f>
        <v>2.92</v>
      </c>
      <c r="C566" s="4">
        <f>IF('True_Odds_Calculator_3-way'!C567="","",'True_Odds_Calculator_3-way'!C567)</f>
        <v>3.23</v>
      </c>
      <c r="D566" s="4">
        <f t="shared" si="40"/>
        <v>2.8003126268531853E-2</v>
      </c>
      <c r="E566" s="4">
        <f t="shared" si="41"/>
        <v>2.7277279538142878</v>
      </c>
      <c r="F566" s="4">
        <f t="shared" si="42"/>
        <v>3.0018186998720844</v>
      </c>
      <c r="G566" s="4">
        <f t="shared" si="43"/>
        <v>3.3304120313698053</v>
      </c>
      <c r="I566" s="4">
        <f t="shared" si="44"/>
        <v>1.0280031262685319</v>
      </c>
    </row>
    <row r="567" spans="1:9" x14ac:dyDescent="0.2">
      <c r="A567" s="4">
        <f>IF('True_Odds_Calculator_3-way'!A568="","",'True_Odds_Calculator_3-way'!A568)</f>
        <v>8.27</v>
      </c>
      <c r="B567" s="4">
        <f>IF('True_Odds_Calculator_3-way'!B568="","",'True_Odds_Calculator_3-way'!B568)</f>
        <v>4.46</v>
      </c>
      <c r="C567" s="4">
        <f>IF('True_Odds_Calculator_3-way'!C568="","",'True_Odds_Calculator_3-way'!C568)</f>
        <v>1.45</v>
      </c>
      <c r="D567" s="4">
        <f t="shared" si="40"/>
        <v>3.478940333109648E-2</v>
      </c>
      <c r="E567" s="4">
        <f t="shared" si="41"/>
        <v>9.1472464409286225</v>
      </c>
      <c r="F567" s="4">
        <f t="shared" si="42"/>
        <v>4.70325342551084</v>
      </c>
      <c r="G567" s="4">
        <f t="shared" si="43"/>
        <v>1.4747985582394438</v>
      </c>
      <c r="I567" s="4">
        <f t="shared" si="44"/>
        <v>1.0347894033310965</v>
      </c>
    </row>
    <row r="568" spans="1:9" x14ac:dyDescent="0.2">
      <c r="A568" s="4">
        <f>IF('True_Odds_Calculator_3-way'!A569="","",'True_Odds_Calculator_3-way'!A569)</f>
        <v>1.68</v>
      </c>
      <c r="B568" s="4">
        <f>IF('True_Odds_Calculator_3-way'!B569="","",'True_Odds_Calculator_3-way'!B569)</f>
        <v>3.71</v>
      </c>
      <c r="C568" s="4">
        <f>IF('True_Odds_Calculator_3-way'!C569="","",'True_Odds_Calculator_3-way'!C569)</f>
        <v>6.06</v>
      </c>
      <c r="D568" s="4">
        <f t="shared" si="40"/>
        <v>2.9796375864001412E-2</v>
      </c>
      <c r="E568" s="4">
        <f t="shared" si="41"/>
        <v>1.7085081159948934</v>
      </c>
      <c r="F568" s="4">
        <f t="shared" si="42"/>
        <v>3.8519368821423057</v>
      </c>
      <c r="G568" s="4">
        <f t="shared" si="43"/>
        <v>6.4481027906042945</v>
      </c>
      <c r="I568" s="4">
        <f t="shared" si="44"/>
        <v>1.0297963758640014</v>
      </c>
    </row>
    <row r="569" spans="1:9" x14ac:dyDescent="0.2">
      <c r="A569" s="4">
        <f>IF('True_Odds_Calculator_3-way'!A570="","",'True_Odds_Calculator_3-way'!A570)</f>
        <v>4.76</v>
      </c>
      <c r="B569" s="4">
        <f>IF('True_Odds_Calculator_3-way'!B570="","",'True_Odds_Calculator_3-way'!B570)</f>
        <v>3.75</v>
      </c>
      <c r="C569" s="4">
        <f>IF('True_Odds_Calculator_3-way'!C570="","",'True_Odds_Calculator_3-way'!C570)</f>
        <v>1.81</v>
      </c>
      <c r="D569" s="4">
        <f t="shared" si="40"/>
        <v>2.9236888125415916E-2</v>
      </c>
      <c r="E569" s="4">
        <f t="shared" si="41"/>
        <v>4.9915541845410676</v>
      </c>
      <c r="F569" s="4">
        <f t="shared" si="42"/>
        <v>3.8922464681835338</v>
      </c>
      <c r="G569" s="4">
        <f t="shared" si="43"/>
        <v>1.8425009599774926</v>
      </c>
      <c r="I569" s="4">
        <f t="shared" si="44"/>
        <v>1.0292368881254159</v>
      </c>
    </row>
    <row r="570" spans="1:9" x14ac:dyDescent="0.2">
      <c r="A570" s="4">
        <f>IF('True_Odds_Calculator_3-way'!A571="","",'True_Odds_Calculator_3-way'!A571)</f>
        <v>1.82</v>
      </c>
      <c r="B570" s="4">
        <f>IF('True_Odds_Calculator_3-way'!B571="","",'True_Odds_Calculator_3-way'!B571)</f>
        <v>3.63</v>
      </c>
      <c r="C570" s="4">
        <f>IF('True_Odds_Calculator_3-way'!C571="","",'True_Odds_Calculator_3-way'!C571)</f>
        <v>4.5999999999999996</v>
      </c>
      <c r="D570" s="4">
        <f t="shared" si="40"/>
        <v>4.2323947462287403E-2</v>
      </c>
      <c r="E570" s="4">
        <f t="shared" si="41"/>
        <v>1.8679627993581347</v>
      </c>
      <c r="F570" s="4">
        <f t="shared" si="42"/>
        <v>3.8259336224955689</v>
      </c>
      <c r="G570" s="4">
        <f t="shared" si="43"/>
        <v>4.9192427142977388</v>
      </c>
      <c r="I570" s="4">
        <f t="shared" si="44"/>
        <v>1.0423239474622874</v>
      </c>
    </row>
    <row r="571" spans="1:9" x14ac:dyDescent="0.2">
      <c r="A571" s="4">
        <f>IF('True_Odds_Calculator_3-way'!A572="","",'True_Odds_Calculator_3-way'!A572)</f>
        <v>1.54</v>
      </c>
      <c r="B571" s="4">
        <f>IF('True_Odds_Calculator_3-way'!B572="","",'True_Odds_Calculator_3-way'!B572)</f>
        <v>4.29</v>
      </c>
      <c r="C571" s="4">
        <f>IF('True_Odds_Calculator_3-way'!C572="","",'True_Odds_Calculator_3-way'!C572)</f>
        <v>6.12</v>
      </c>
      <c r="D571" s="4">
        <f t="shared" si="40"/>
        <v>4.5849575261339925E-2</v>
      </c>
      <c r="E571" s="4">
        <f t="shared" si="41"/>
        <v>1.5771192607644993</v>
      </c>
      <c r="F571" s="4">
        <f t="shared" si="42"/>
        <v>4.5910090129698835</v>
      </c>
      <c r="G571" s="4">
        <f t="shared" si="43"/>
        <v>6.7514878109708603</v>
      </c>
      <c r="I571" s="4">
        <f t="shared" si="44"/>
        <v>1.0458495752613399</v>
      </c>
    </row>
    <row r="572" spans="1:9" x14ac:dyDescent="0.2">
      <c r="A572" s="4">
        <f>IF('True_Odds_Calculator_3-way'!A573="","",'True_Odds_Calculator_3-way'!A573)</f>
        <v>1.36</v>
      </c>
      <c r="B572" s="4">
        <f>IF('True_Odds_Calculator_3-way'!B573="","",'True_Odds_Calculator_3-way'!B573)</f>
        <v>5.22</v>
      </c>
      <c r="C572" s="4">
        <f>IF('True_Odds_Calculator_3-way'!C573="","",'True_Odds_Calculator_3-way'!C573)</f>
        <v>8.49</v>
      </c>
      <c r="D572" s="4">
        <f t="shared" si="40"/>
        <v>4.4650629026233624E-2</v>
      </c>
      <c r="E572" s="4">
        <f t="shared" si="41"/>
        <v>1.3880973367194882</v>
      </c>
      <c r="F572" s="4">
        <f t="shared" si="42"/>
        <v>5.6597151221447026</v>
      </c>
      <c r="G572" s="4">
        <f t="shared" si="43"/>
        <v>9.7179758715384459</v>
      </c>
      <c r="I572" s="4">
        <f t="shared" si="44"/>
        <v>1.0446506290262336</v>
      </c>
    </row>
    <row r="573" spans="1:9" x14ac:dyDescent="0.2">
      <c r="A573" s="4">
        <f>IF('True_Odds_Calculator_3-way'!A574="","",'True_Odds_Calculator_3-way'!A574)</f>
        <v>2.02</v>
      </c>
      <c r="B573" s="4">
        <f>IF('True_Odds_Calculator_3-way'!B574="","",'True_Odds_Calculator_3-way'!B574)</f>
        <v>3.76</v>
      </c>
      <c r="C573" s="4">
        <f>IF('True_Odds_Calculator_3-way'!C574="","",'True_Odds_Calculator_3-way'!C574)</f>
        <v>3.58</v>
      </c>
      <c r="D573" s="4">
        <f t="shared" si="40"/>
        <v>4.0336560697553203E-2</v>
      </c>
      <c r="E573" s="4">
        <f t="shared" si="41"/>
        <v>2.0763947802167593</v>
      </c>
      <c r="F573" s="4">
        <f t="shared" si="42"/>
        <v>3.9602089832341134</v>
      </c>
      <c r="G573" s="4">
        <f t="shared" si="43"/>
        <v>3.7610373936502572</v>
      </c>
      <c r="I573" s="4">
        <f t="shared" si="44"/>
        <v>1.0403365606975532</v>
      </c>
    </row>
    <row r="574" spans="1:9" x14ac:dyDescent="0.2">
      <c r="A574" s="4">
        <f>IF('True_Odds_Calculator_3-way'!A575="","",'True_Odds_Calculator_3-way'!A575)</f>
        <v>2.19</v>
      </c>
      <c r="B574" s="4">
        <f>IF('True_Odds_Calculator_3-way'!B575="","",'True_Odds_Calculator_3-way'!B575)</f>
        <v>3.21</v>
      </c>
      <c r="C574" s="4">
        <f>IF('True_Odds_Calculator_3-way'!C575="","",'True_Odds_Calculator_3-way'!C575)</f>
        <v>3.92</v>
      </c>
      <c r="D574" s="4">
        <f t="shared" si="40"/>
        <v>2.3249525133315352E-2</v>
      </c>
      <c r="E574" s="4">
        <f t="shared" si="41"/>
        <v>2.2278107456031848</v>
      </c>
      <c r="F574" s="4">
        <f t="shared" si="42"/>
        <v>3.2918923800499709</v>
      </c>
      <c r="G574" s="4">
        <f t="shared" si="43"/>
        <v>4.0428183117733631</v>
      </c>
      <c r="I574" s="4">
        <f t="shared" si="44"/>
        <v>1.0232495251333154</v>
      </c>
    </row>
    <row r="575" spans="1:9" x14ac:dyDescent="0.2">
      <c r="A575" s="4">
        <f>IF('True_Odds_Calculator_3-way'!A576="","",'True_Odds_Calculator_3-way'!A576)</f>
        <v>1.2</v>
      </c>
      <c r="B575" s="4">
        <f>IF('True_Odds_Calculator_3-way'!B576="","",'True_Odds_Calculator_3-way'!B576)</f>
        <v>7.14</v>
      </c>
      <c r="C575" s="4">
        <f>IF('True_Odds_Calculator_3-way'!C576="","",'True_Odds_Calculator_3-way'!C576)</f>
        <v>16.48</v>
      </c>
      <c r="D575" s="4">
        <f t="shared" si="40"/>
        <v>3.4068967392782534E-2</v>
      </c>
      <c r="E575" s="4">
        <f t="shared" si="41"/>
        <v>1.2165790366116256</v>
      </c>
      <c r="F575" s="4">
        <f t="shared" si="42"/>
        <v>7.7700258852946904</v>
      </c>
      <c r="G575" s="4">
        <f t="shared" si="43"/>
        <v>20.274398088586679</v>
      </c>
      <c r="I575" s="4">
        <f t="shared" si="44"/>
        <v>1.0340689673927825</v>
      </c>
    </row>
    <row r="576" spans="1:9" x14ac:dyDescent="0.2">
      <c r="A576" s="4">
        <f>IF('True_Odds_Calculator_3-way'!A577="","",'True_Odds_Calculator_3-way'!A577)</f>
        <v>2.27</v>
      </c>
      <c r="B576" s="4">
        <f>IF('True_Odds_Calculator_3-way'!B577="","",'True_Odds_Calculator_3-way'!B577)</f>
        <v>3.14</v>
      </c>
      <c r="C576" s="4">
        <f>IF('True_Odds_Calculator_3-way'!C577="","",'True_Odds_Calculator_3-way'!C577)</f>
        <v>3.8</v>
      </c>
      <c r="D576" s="4">
        <f t="shared" si="40"/>
        <v>2.2157866677693372E-2</v>
      </c>
      <c r="E576" s="4">
        <f t="shared" si="41"/>
        <v>2.3087080745906334</v>
      </c>
      <c r="F576" s="4">
        <f t="shared" si="42"/>
        <v>3.2145515597851713</v>
      </c>
      <c r="G576" s="4">
        <f t="shared" si="43"/>
        <v>3.9097330348877266</v>
      </c>
      <c r="I576" s="4">
        <f t="shared" si="44"/>
        <v>1.0221578666776934</v>
      </c>
    </row>
    <row r="577" spans="1:9" x14ac:dyDescent="0.2">
      <c r="A577" s="4">
        <f>IF('True_Odds_Calculator_3-way'!A578="","",'True_Odds_Calculator_3-way'!A578)</f>
        <v>5.0599999999999996</v>
      </c>
      <c r="B577" s="4">
        <f>IF('True_Odds_Calculator_3-way'!B578="","",'True_Odds_Calculator_3-way'!B578)</f>
        <v>3.21</v>
      </c>
      <c r="C577" s="4">
        <f>IF('True_Odds_Calculator_3-way'!C578="","",'True_Odds_Calculator_3-way'!C578)</f>
        <v>1.94</v>
      </c>
      <c r="D577" s="4">
        <f t="shared" si="40"/>
        <v>2.4618855774575898E-2</v>
      </c>
      <c r="E577" s="4">
        <f t="shared" si="41"/>
        <v>5.2792130028720399</v>
      </c>
      <c r="F577" s="4">
        <f t="shared" si="42"/>
        <v>3.2968460991292154</v>
      </c>
      <c r="G577" s="4">
        <f t="shared" si="43"/>
        <v>1.9713848277249666</v>
      </c>
      <c r="I577" s="4">
        <f t="shared" si="44"/>
        <v>1.0246188557745759</v>
      </c>
    </row>
    <row r="578" spans="1:9" x14ac:dyDescent="0.2">
      <c r="A578" s="4">
        <f>IF('True_Odds_Calculator_3-way'!A579="","",'True_Odds_Calculator_3-way'!A579)</f>
        <v>2.17</v>
      </c>
      <c r="B578" s="4">
        <f>IF('True_Odds_Calculator_3-way'!B579="","",'True_Odds_Calculator_3-way'!B579)</f>
        <v>3.07</v>
      </c>
      <c r="C578" s="4">
        <f>IF('True_Odds_Calculator_3-way'!C579="","",'True_Odds_Calculator_3-way'!C579)</f>
        <v>4.03</v>
      </c>
      <c r="D578" s="4">
        <f t="shared" si="40"/>
        <v>3.4701349926736125E-2</v>
      </c>
      <c r="E578" s="4">
        <f t="shared" si="41"/>
        <v>2.2258707882736046</v>
      </c>
      <c r="F578" s="4">
        <f t="shared" si="42"/>
        <v>3.1830328319736552</v>
      </c>
      <c r="G578" s="4">
        <f t="shared" si="43"/>
        <v>4.2270457677333502</v>
      </c>
      <c r="I578" s="4">
        <f t="shared" si="44"/>
        <v>1.0347013499267361</v>
      </c>
    </row>
    <row r="579" spans="1:9" x14ac:dyDescent="0.2">
      <c r="A579" s="4">
        <f>IF('True_Odds_Calculator_3-way'!A580="","",'True_Odds_Calculator_3-way'!A580)</f>
        <v>2.02</v>
      </c>
      <c r="B579" s="4">
        <f>IF('True_Odds_Calculator_3-way'!B580="","",'True_Odds_Calculator_3-way'!B580)</f>
        <v>3.19</v>
      </c>
      <c r="C579" s="4">
        <f>IF('True_Odds_Calculator_3-way'!C580="","",'True_Odds_Calculator_3-way'!C580)</f>
        <v>4.42</v>
      </c>
      <c r="D579" s="4">
        <f t="shared" ref="D579:D642" si="45">IF(A579="","",((1/A579)+(1/B579)+(1/C579))-1)</f>
        <v>3.4773472666349337E-2</v>
      </c>
      <c r="E579" s="4">
        <f t="shared" ref="E579:E642" si="46">IF(A579="","",(3*A579)/(3-($D579*A579)))</f>
        <v>2.0684305181370179</v>
      </c>
      <c r="F579" s="4">
        <f t="shared" ref="F579:F642" si="47">IF(B579="","",(3*B579)/(3-($D579*B579)))</f>
        <v>3.3124816338923564</v>
      </c>
      <c r="G579" s="4">
        <f t="shared" ref="G579:G642" si="48">IF(C579="","",(3*C579)/(3-($D579*C579)))</f>
        <v>4.6586776421520408</v>
      </c>
      <c r="I579" s="4">
        <f t="shared" ref="I579:I642" si="49">IF(A579="","",D579+1)</f>
        <v>1.0347734726663493</v>
      </c>
    </row>
    <row r="580" spans="1:9" x14ac:dyDescent="0.2">
      <c r="A580" s="4">
        <f>IF('True_Odds_Calculator_3-way'!A581="","",'True_Odds_Calculator_3-way'!A581)</f>
        <v>2.38</v>
      </c>
      <c r="B580" s="4">
        <f>IF('True_Odds_Calculator_3-way'!B581="","",'True_Odds_Calculator_3-way'!B581)</f>
        <v>2.94</v>
      </c>
      <c r="C580" s="4">
        <f>IF('True_Odds_Calculator_3-way'!C581="","",'True_Odds_Calculator_3-way'!C581)</f>
        <v>3.66</v>
      </c>
      <c r="D580" s="4">
        <f t="shared" si="45"/>
        <v>3.3528165364506535E-2</v>
      </c>
      <c r="E580" s="4">
        <f t="shared" si="46"/>
        <v>2.4450355273499111</v>
      </c>
      <c r="F580" s="4">
        <f t="shared" si="47"/>
        <v>3.0398832749486506</v>
      </c>
      <c r="G580" s="4">
        <f t="shared" si="48"/>
        <v>3.8160949273608766</v>
      </c>
      <c r="I580" s="4">
        <f t="shared" si="49"/>
        <v>1.0335281653645065</v>
      </c>
    </row>
    <row r="581" spans="1:9" x14ac:dyDescent="0.2">
      <c r="A581" s="4">
        <f>IF('True_Odds_Calculator_3-way'!A582="","",'True_Odds_Calculator_3-way'!A582)</f>
        <v>4.7300000000000004</v>
      </c>
      <c r="B581" s="4">
        <f>IF('True_Odds_Calculator_3-way'!B582="","",'True_Odds_Calculator_3-way'!B582)</f>
        <v>3.18</v>
      </c>
      <c r="C581" s="4">
        <f>IF('True_Odds_Calculator_3-way'!C582="","",'True_Odds_Calculator_3-way'!C582)</f>
        <v>1.96</v>
      </c>
      <c r="D581" s="4">
        <f t="shared" si="45"/>
        <v>3.608598092394244E-2</v>
      </c>
      <c r="E581" s="4">
        <f t="shared" si="46"/>
        <v>5.0153512333519945</v>
      </c>
      <c r="F581" s="4">
        <f t="shared" si="47"/>
        <v>3.3064764945710694</v>
      </c>
      <c r="G581" s="4">
        <f t="shared" si="48"/>
        <v>2.0073250449429083</v>
      </c>
      <c r="I581" s="4">
        <f t="shared" si="49"/>
        <v>1.0360859809239424</v>
      </c>
    </row>
    <row r="582" spans="1:9" x14ac:dyDescent="0.2">
      <c r="A582" s="4">
        <f>IF('True_Odds_Calculator_3-way'!A583="","",'True_Odds_Calculator_3-way'!A583)</f>
        <v>2.31</v>
      </c>
      <c r="B582" s="4">
        <f>IF('True_Odds_Calculator_3-way'!B583="","",'True_Odds_Calculator_3-way'!B583)</f>
        <v>3.42</v>
      </c>
      <c r="C582" s="4">
        <f>IF('True_Odds_Calculator_3-way'!C583="","",'True_Odds_Calculator_3-way'!C583)</f>
        <v>3.31</v>
      </c>
      <c r="D582" s="4">
        <f t="shared" si="45"/>
        <v>2.7412897344524012E-2</v>
      </c>
      <c r="E582" s="4">
        <f t="shared" si="46"/>
        <v>2.3598107217829316</v>
      </c>
      <c r="F582" s="4">
        <f t="shared" si="47"/>
        <v>3.5303251424231221</v>
      </c>
      <c r="G582" s="4">
        <f t="shared" si="48"/>
        <v>3.4132352223278328</v>
      </c>
      <c r="I582" s="4">
        <f t="shared" si="49"/>
        <v>1.027412897344524</v>
      </c>
    </row>
    <row r="583" spans="1:9" x14ac:dyDescent="0.2">
      <c r="A583" s="4">
        <f>IF('True_Odds_Calculator_3-way'!A584="","",'True_Odds_Calculator_3-way'!A584)</f>
        <v>1.76</v>
      </c>
      <c r="B583" s="4">
        <f>IF('True_Odds_Calculator_3-way'!B584="","",'True_Odds_Calculator_3-way'!B584)</f>
        <v>3.7</v>
      </c>
      <c r="C583" s="4">
        <f>IF('True_Odds_Calculator_3-way'!C584="","",'True_Odds_Calculator_3-way'!C584)</f>
        <v>5.23</v>
      </c>
      <c r="D583" s="4">
        <f t="shared" si="45"/>
        <v>2.9656677362222439E-2</v>
      </c>
      <c r="E583" s="4">
        <f t="shared" si="46"/>
        <v>1.7911637124020214</v>
      </c>
      <c r="F583" s="4">
        <f t="shared" si="47"/>
        <v>3.8404712611015648</v>
      </c>
      <c r="G583" s="4">
        <f t="shared" si="48"/>
        <v>5.5151409157744071</v>
      </c>
      <c r="I583" s="4">
        <f t="shared" si="49"/>
        <v>1.0296566773622224</v>
      </c>
    </row>
    <row r="584" spans="1:9" x14ac:dyDescent="0.2">
      <c r="A584" s="4">
        <f>IF('True_Odds_Calculator_3-way'!A585="","",'True_Odds_Calculator_3-way'!A585)</f>
        <v>3.12</v>
      </c>
      <c r="B584" s="4">
        <f>IF('True_Odds_Calculator_3-way'!B585="","",'True_Odds_Calculator_3-way'!B585)</f>
        <v>3.43</v>
      </c>
      <c r="C584" s="4">
        <f>IF('True_Odds_Calculator_3-way'!C585="","",'True_Odds_Calculator_3-way'!C585)</f>
        <v>2.41</v>
      </c>
      <c r="D584" s="4">
        <f t="shared" si="45"/>
        <v>2.6995769353293175E-2</v>
      </c>
      <c r="E584" s="4">
        <f t="shared" si="46"/>
        <v>3.2101262201144967</v>
      </c>
      <c r="F584" s="4">
        <f t="shared" si="47"/>
        <v>3.539239194494614</v>
      </c>
      <c r="G584" s="4">
        <f t="shared" si="48"/>
        <v>2.4634232786760397</v>
      </c>
      <c r="I584" s="4">
        <f t="shared" si="49"/>
        <v>1.0269957693532932</v>
      </c>
    </row>
    <row r="585" spans="1:9" x14ac:dyDescent="0.2">
      <c r="A585" s="4">
        <f>IF('True_Odds_Calculator_3-way'!A586="","",'True_Odds_Calculator_3-way'!A586)</f>
        <v>5.28</v>
      </c>
      <c r="B585" s="4">
        <f>IF('True_Odds_Calculator_3-way'!B586="","",'True_Odds_Calculator_3-way'!B586)</f>
        <v>4.0999999999999996</v>
      </c>
      <c r="C585" s="4">
        <f>IF('True_Odds_Calculator_3-way'!C586="","",'True_Odds_Calculator_3-way'!C586)</f>
        <v>1.68</v>
      </c>
      <c r="D585" s="4">
        <f t="shared" si="45"/>
        <v>2.8534473656424808E-2</v>
      </c>
      <c r="E585" s="4">
        <f t="shared" si="46"/>
        <v>5.559186069262374</v>
      </c>
      <c r="F585" s="4">
        <f t="shared" si="47"/>
        <v>4.266376365479184</v>
      </c>
      <c r="G585" s="4">
        <f t="shared" si="48"/>
        <v>1.7072811669095225</v>
      </c>
      <c r="I585" s="4">
        <f t="shared" si="49"/>
        <v>1.0285344736564248</v>
      </c>
    </row>
    <row r="586" spans="1:9" x14ac:dyDescent="0.2">
      <c r="A586" s="4">
        <f>IF('True_Odds_Calculator_3-way'!A587="","",'True_Odds_Calculator_3-way'!A587)</f>
        <v>1.41</v>
      </c>
      <c r="B586" s="4">
        <f>IF('True_Odds_Calculator_3-way'!B587="","",'True_Odds_Calculator_3-way'!B587)</f>
        <v>5.05</v>
      </c>
      <c r="C586" s="4">
        <f>IF('True_Odds_Calculator_3-way'!C587="","",'True_Odds_Calculator_3-way'!C587)</f>
        <v>8.56</v>
      </c>
      <c r="D586" s="4">
        <f t="shared" si="45"/>
        <v>2.4062090042768602E-2</v>
      </c>
      <c r="E586" s="4">
        <f t="shared" si="46"/>
        <v>1.4261283454707934</v>
      </c>
      <c r="F586" s="4">
        <f t="shared" si="47"/>
        <v>5.2631826788071452</v>
      </c>
      <c r="G586" s="4">
        <f t="shared" si="48"/>
        <v>9.1910300539636367</v>
      </c>
      <c r="I586" s="4">
        <f t="shared" si="49"/>
        <v>1.0240620900427686</v>
      </c>
    </row>
    <row r="587" spans="1:9" x14ac:dyDescent="0.2">
      <c r="A587" s="4">
        <f>IF('True_Odds_Calculator_3-way'!A588="","",'True_Odds_Calculator_3-way'!A588)</f>
        <v>1.84</v>
      </c>
      <c r="B587" s="4">
        <f>IF('True_Odds_Calculator_3-way'!B588="","",'True_Odds_Calculator_3-way'!B588)</f>
        <v>3.89</v>
      </c>
      <c r="C587" s="4">
        <f>IF('True_Odds_Calculator_3-way'!C588="","",'True_Odds_Calculator_3-way'!C588)</f>
        <v>4.46</v>
      </c>
      <c r="D587" s="4">
        <f t="shared" si="45"/>
        <v>2.4762916246696465E-2</v>
      </c>
      <c r="E587" s="4">
        <f t="shared" si="46"/>
        <v>1.8683767604380817</v>
      </c>
      <c r="F587" s="4">
        <f t="shared" si="47"/>
        <v>4.0190486294340237</v>
      </c>
      <c r="G587" s="4">
        <f t="shared" si="48"/>
        <v>4.6304669462229917</v>
      </c>
      <c r="I587" s="4">
        <f t="shared" si="49"/>
        <v>1.0247629162466965</v>
      </c>
    </row>
    <row r="588" spans="1:9" x14ac:dyDescent="0.2">
      <c r="A588" s="4">
        <f>IF('True_Odds_Calculator_3-way'!A589="","",'True_Odds_Calculator_3-way'!A589)</f>
        <v>2.5299999999999998</v>
      </c>
      <c r="B588" s="4">
        <f>IF('True_Odds_Calculator_3-way'!B589="","",'True_Odds_Calculator_3-way'!B589)</f>
        <v>3.86</v>
      </c>
      <c r="C588" s="4">
        <f>IF('True_Odds_Calculator_3-way'!C589="","",'True_Odds_Calculator_3-way'!C589)</f>
        <v>2.71</v>
      </c>
      <c r="D588" s="4">
        <f t="shared" si="45"/>
        <v>2.3327964545901247E-2</v>
      </c>
      <c r="E588" s="4">
        <f t="shared" si="46"/>
        <v>2.5807721764799845</v>
      </c>
      <c r="F588" s="4">
        <f t="shared" si="47"/>
        <v>3.9794442708569853</v>
      </c>
      <c r="G588" s="4">
        <f t="shared" si="48"/>
        <v>2.7683369654788921</v>
      </c>
      <c r="I588" s="4">
        <f t="shared" si="49"/>
        <v>1.0233279645459012</v>
      </c>
    </row>
    <row r="589" spans="1:9" x14ac:dyDescent="0.2">
      <c r="A589" s="4">
        <f>IF('True_Odds_Calculator_3-way'!A590="","",'True_Odds_Calculator_3-way'!A590)</f>
        <v>1.69</v>
      </c>
      <c r="B589" s="4">
        <f>IF('True_Odds_Calculator_3-way'!B590="","",'True_Odds_Calculator_3-way'!B590)</f>
        <v>4.12</v>
      </c>
      <c r="C589" s="4">
        <f>IF('True_Odds_Calculator_3-way'!C590="","",'True_Odds_Calculator_3-way'!C590)</f>
        <v>5.03</v>
      </c>
      <c r="D589" s="4">
        <f t="shared" si="45"/>
        <v>3.3241579990956893E-2</v>
      </c>
      <c r="E589" s="4">
        <f t="shared" si="46"/>
        <v>1.7222510278562724</v>
      </c>
      <c r="F589" s="4">
        <f t="shared" si="47"/>
        <v>4.3170824546620414</v>
      </c>
      <c r="G589" s="4">
        <f t="shared" si="48"/>
        <v>5.3268947399801192</v>
      </c>
      <c r="I589" s="4">
        <f t="shared" si="49"/>
        <v>1.0332415799909569</v>
      </c>
    </row>
    <row r="590" spans="1:9" x14ac:dyDescent="0.2">
      <c r="A590" s="4">
        <f>IF('True_Odds_Calculator_3-way'!A591="","",'True_Odds_Calculator_3-way'!A591)</f>
        <v>1.97</v>
      </c>
      <c r="B590" s="4">
        <f>IF('True_Odds_Calculator_3-way'!B591="","",'True_Odds_Calculator_3-way'!B591)</f>
        <v>3.71</v>
      </c>
      <c r="C590" s="4">
        <f>IF('True_Odds_Calculator_3-way'!C591="","",'True_Odds_Calculator_3-way'!C591)</f>
        <v>3.97</v>
      </c>
      <c r="D590" s="4">
        <f t="shared" si="45"/>
        <v>2.9045160939453751E-2</v>
      </c>
      <c r="E590" s="4">
        <f t="shared" si="46"/>
        <v>2.0083043671370127</v>
      </c>
      <c r="F590" s="4">
        <f t="shared" si="47"/>
        <v>3.8482250991039355</v>
      </c>
      <c r="G590" s="4">
        <f t="shared" si="48"/>
        <v>4.1286921867546686</v>
      </c>
      <c r="I590" s="4">
        <f t="shared" si="49"/>
        <v>1.0290451609394538</v>
      </c>
    </row>
    <row r="591" spans="1:9" x14ac:dyDescent="0.2">
      <c r="A591" s="4">
        <f>IF('True_Odds_Calculator_3-way'!A592="","",'True_Odds_Calculator_3-way'!A592)</f>
        <v>1.92</v>
      </c>
      <c r="B591" s="4">
        <f>IF('True_Odds_Calculator_3-way'!B592="","",'True_Odds_Calculator_3-way'!B592)</f>
        <v>3.46</v>
      </c>
      <c r="C591" s="4">
        <f>IF('True_Odds_Calculator_3-way'!C592="","",'True_Odds_Calculator_3-way'!C592)</f>
        <v>4.55</v>
      </c>
      <c r="D591" s="4">
        <f t="shared" si="45"/>
        <v>2.9630894154015763E-2</v>
      </c>
      <c r="E591" s="4">
        <f t="shared" si="46"/>
        <v>1.9571142692867518</v>
      </c>
      <c r="F591" s="4">
        <f t="shared" si="47"/>
        <v>3.5824269250279315</v>
      </c>
      <c r="G591" s="4">
        <f t="shared" si="48"/>
        <v>4.764099535777107</v>
      </c>
      <c r="I591" s="4">
        <f t="shared" si="49"/>
        <v>1.0296308941540158</v>
      </c>
    </row>
    <row r="592" spans="1:9" x14ac:dyDescent="0.2">
      <c r="A592" s="4">
        <f>IF('True_Odds_Calculator_3-way'!A593="","",'True_Odds_Calculator_3-way'!A593)</f>
        <v>3.03</v>
      </c>
      <c r="B592" s="4">
        <f>IF('True_Odds_Calculator_3-way'!B593="","",'True_Odds_Calculator_3-way'!B593)</f>
        <v>3.14</v>
      </c>
      <c r="C592" s="4">
        <f>IF('True_Odds_Calculator_3-way'!C593="","",'True_Odds_Calculator_3-way'!C593)</f>
        <v>2.68</v>
      </c>
      <c r="D592" s="4">
        <f t="shared" si="45"/>
        <v>2.1638669238156716E-2</v>
      </c>
      <c r="E592" s="4">
        <f t="shared" si="46"/>
        <v>3.0977004158443293</v>
      </c>
      <c r="F592" s="4">
        <f t="shared" si="47"/>
        <v>3.2127642059524582</v>
      </c>
      <c r="G592" s="4">
        <f t="shared" si="48"/>
        <v>2.7328270346573182</v>
      </c>
      <c r="I592" s="4">
        <f t="shared" si="49"/>
        <v>1.0216386692381567</v>
      </c>
    </row>
    <row r="593" spans="1:9" x14ac:dyDescent="0.2">
      <c r="A593" s="4">
        <f>IF('True_Odds_Calculator_3-way'!A594="","",'True_Odds_Calculator_3-way'!A594)</f>
        <v>1.56</v>
      </c>
      <c r="B593" s="4">
        <f>IF('True_Odds_Calculator_3-way'!B594="","",'True_Odds_Calculator_3-way'!B594)</f>
        <v>4.16</v>
      </c>
      <c r="C593" s="4">
        <f>IF('True_Odds_Calculator_3-way'!C594="","",'True_Odds_Calculator_3-way'!C594)</f>
        <v>6.87</v>
      </c>
      <c r="D593" s="4">
        <f t="shared" si="45"/>
        <v>2.6970663979397624E-2</v>
      </c>
      <c r="E593" s="4">
        <f t="shared" si="46"/>
        <v>1.5821898090394395</v>
      </c>
      <c r="F593" s="4">
        <f t="shared" si="47"/>
        <v>4.3216258720109684</v>
      </c>
      <c r="G593" s="4">
        <f t="shared" si="48"/>
        <v>7.3222423393570866</v>
      </c>
      <c r="I593" s="4">
        <f t="shared" si="49"/>
        <v>1.0269706639793976</v>
      </c>
    </row>
    <row r="594" spans="1:9" x14ac:dyDescent="0.2">
      <c r="A594" s="4">
        <f>IF('True_Odds_Calculator_3-way'!A595="","",'True_Odds_Calculator_3-way'!A595)</f>
        <v>2.65</v>
      </c>
      <c r="B594" s="4">
        <f>IF('True_Odds_Calculator_3-way'!B595="","",'True_Odds_Calculator_3-way'!B595)</f>
        <v>3.38</v>
      </c>
      <c r="C594" s="4">
        <f>IF('True_Odds_Calculator_3-way'!C595="","",'True_Odds_Calculator_3-way'!C595)</f>
        <v>2.87</v>
      </c>
      <c r="D594" s="4">
        <f t="shared" si="45"/>
        <v>2.1648534480847248E-2</v>
      </c>
      <c r="E594" s="4">
        <f t="shared" si="46"/>
        <v>2.7016635669141915</v>
      </c>
      <c r="F594" s="4">
        <f t="shared" si="47"/>
        <v>3.4645015563798554</v>
      </c>
      <c r="G594" s="4">
        <f t="shared" si="48"/>
        <v>2.9306959777673827</v>
      </c>
      <c r="I594" s="4">
        <f t="shared" si="49"/>
        <v>1.0216485344808472</v>
      </c>
    </row>
    <row r="595" spans="1:9" x14ac:dyDescent="0.2">
      <c r="A595" s="4">
        <f>IF('True_Odds_Calculator_3-way'!A596="","",'True_Odds_Calculator_3-way'!A596)</f>
        <v>1.88</v>
      </c>
      <c r="B595" s="4">
        <f>IF('True_Odds_Calculator_3-way'!B596="","",'True_Odds_Calculator_3-way'!B596)</f>
        <v>3.63</v>
      </c>
      <c r="C595" s="4">
        <f>IF('True_Odds_Calculator_3-way'!C596="","",'True_Odds_Calculator_3-way'!C596)</f>
        <v>4.59</v>
      </c>
      <c r="D595" s="4">
        <f t="shared" si="45"/>
        <v>2.5261911028209738E-2</v>
      </c>
      <c r="E595" s="4">
        <f t="shared" si="46"/>
        <v>1.910240632782231</v>
      </c>
      <c r="F595" s="4">
        <f t="shared" si="47"/>
        <v>3.7444564727798872</v>
      </c>
      <c r="G595" s="4">
        <f t="shared" si="48"/>
        <v>4.7745394041305769</v>
      </c>
      <c r="I595" s="4">
        <f t="shared" si="49"/>
        <v>1.0252619110282097</v>
      </c>
    </row>
    <row r="596" spans="1:9" x14ac:dyDescent="0.2">
      <c r="A596" s="4">
        <f>IF('True_Odds_Calculator_3-way'!A597="","",'True_Odds_Calculator_3-way'!A597)</f>
        <v>6.63</v>
      </c>
      <c r="B596" s="4">
        <f>IF('True_Odds_Calculator_3-way'!B597="","",'True_Odds_Calculator_3-way'!B597)</f>
        <v>3.86</v>
      </c>
      <c r="C596" s="4">
        <f>IF('True_Odds_Calculator_3-way'!C597="","",'True_Odds_Calculator_3-way'!C597)</f>
        <v>1.61</v>
      </c>
      <c r="D596" s="4">
        <f t="shared" si="45"/>
        <v>3.1014932529582095E-2</v>
      </c>
      <c r="E596" s="4">
        <f t="shared" si="46"/>
        <v>7.1178809181074305</v>
      </c>
      <c r="F596" s="4">
        <f t="shared" si="47"/>
        <v>4.0204391621687536</v>
      </c>
      <c r="G596" s="4">
        <f t="shared" si="48"/>
        <v>1.6372515285208524</v>
      </c>
      <c r="I596" s="4">
        <f t="shared" si="49"/>
        <v>1.0310149325295821</v>
      </c>
    </row>
    <row r="597" spans="1:9" x14ac:dyDescent="0.2">
      <c r="A597" s="4">
        <f>IF('True_Odds_Calculator_3-way'!A598="","",'True_Odds_Calculator_3-way'!A598)</f>
        <v>3.39</v>
      </c>
      <c r="B597" s="4">
        <f>IF('True_Odds_Calculator_3-way'!B598="","",'True_Odds_Calculator_3-way'!B598)</f>
        <v>3.74</v>
      </c>
      <c r="C597" s="4">
        <f>IF('True_Odds_Calculator_3-way'!C598="","",'True_Odds_Calculator_3-way'!C598)</f>
        <v>2.17</v>
      </c>
      <c r="D597" s="4">
        <f t="shared" si="45"/>
        <v>2.3194422969405659E-2</v>
      </c>
      <c r="E597" s="4">
        <f t="shared" si="46"/>
        <v>3.4812423094400824</v>
      </c>
      <c r="F597" s="4">
        <f t="shared" si="47"/>
        <v>3.8513649677972248</v>
      </c>
      <c r="G597" s="4">
        <f t="shared" si="48"/>
        <v>2.2070279687537684</v>
      </c>
      <c r="I597" s="4">
        <f t="shared" si="49"/>
        <v>1.0231944229694057</v>
      </c>
    </row>
    <row r="598" spans="1:9" x14ac:dyDescent="0.2">
      <c r="A598" s="4">
        <f>IF('True_Odds_Calculator_3-way'!A599="","",'True_Odds_Calculator_3-way'!A599)</f>
        <v>3.64</v>
      </c>
      <c r="B598" s="4">
        <f>IF('True_Odds_Calculator_3-way'!B599="","",'True_Odds_Calculator_3-way'!B599)</f>
        <v>3.5</v>
      </c>
      <c r="C598" s="4">
        <f>IF('True_Odds_Calculator_3-way'!C599="","",'True_Odds_Calculator_3-way'!C599)</f>
        <v>2.16</v>
      </c>
      <c r="D598" s="4">
        <f t="shared" si="45"/>
        <v>2.3402523402523467E-2</v>
      </c>
      <c r="E598" s="4">
        <f t="shared" si="46"/>
        <v>3.746378653113088</v>
      </c>
      <c r="F598" s="4">
        <f t="shared" si="47"/>
        <v>3.5982426165486943</v>
      </c>
      <c r="G598" s="4">
        <f t="shared" si="48"/>
        <v>2.1970193740685549</v>
      </c>
      <c r="I598" s="4">
        <f t="shared" si="49"/>
        <v>1.0234025234025235</v>
      </c>
    </row>
    <row r="599" spans="1:9" x14ac:dyDescent="0.2">
      <c r="A599" s="4">
        <f>IF('True_Odds_Calculator_3-way'!A600="","",'True_Odds_Calculator_3-way'!A600)</f>
        <v>1.93</v>
      </c>
      <c r="B599" s="4">
        <f>IF('True_Odds_Calculator_3-way'!B600="","",'True_Odds_Calculator_3-way'!B600)</f>
        <v>3.47</v>
      </c>
      <c r="C599" s="4">
        <f>IF('True_Odds_Calculator_3-way'!C600="","",'True_Odds_Calculator_3-way'!C600)</f>
        <v>4.62</v>
      </c>
      <c r="D599" s="4">
        <f t="shared" si="45"/>
        <v>2.2769369516469018E-2</v>
      </c>
      <c r="E599" s="4">
        <f t="shared" si="46"/>
        <v>1.9586914895561065</v>
      </c>
      <c r="F599" s="4">
        <f t="shared" si="47"/>
        <v>3.5638598469697147</v>
      </c>
      <c r="G599" s="4">
        <f t="shared" si="48"/>
        <v>4.7878864188121382</v>
      </c>
      <c r="I599" s="4">
        <f t="shared" si="49"/>
        <v>1.022769369516469</v>
      </c>
    </row>
    <row r="600" spans="1:9" x14ac:dyDescent="0.2">
      <c r="A600" s="4">
        <f>IF('True_Odds_Calculator_3-way'!A601="","",'True_Odds_Calculator_3-way'!A601)</f>
        <v>2.62</v>
      </c>
      <c r="B600" s="4">
        <f>IF('True_Odds_Calculator_3-way'!B601="","",'True_Odds_Calculator_3-way'!B601)</f>
        <v>3.46</v>
      </c>
      <c r="C600" s="4">
        <f>IF('True_Odds_Calculator_3-way'!C601="","",'True_Odds_Calculator_3-way'!C601)</f>
        <v>2.85</v>
      </c>
      <c r="D600" s="4">
        <f t="shared" si="45"/>
        <v>2.1573923335895584E-2</v>
      </c>
      <c r="E600" s="4">
        <f t="shared" si="46"/>
        <v>2.6703119519927565</v>
      </c>
      <c r="F600" s="4">
        <f t="shared" si="47"/>
        <v>3.5482882416009791</v>
      </c>
      <c r="G600" s="4">
        <f t="shared" si="48"/>
        <v>2.9096336016445541</v>
      </c>
      <c r="I600" s="4">
        <f t="shared" si="49"/>
        <v>1.0215739233358956</v>
      </c>
    </row>
    <row r="601" spans="1:9" x14ac:dyDescent="0.2">
      <c r="A601" s="4">
        <f>IF('True_Odds_Calculator_3-way'!A602="","",'True_Odds_Calculator_3-way'!A602)</f>
        <v>2.19</v>
      </c>
      <c r="B601" s="4">
        <f>IF('True_Odds_Calculator_3-way'!B602="","",'True_Odds_Calculator_3-way'!B602)</f>
        <v>3.4</v>
      </c>
      <c r="C601" s="4">
        <f>IF('True_Odds_Calculator_3-way'!C602="","",'True_Odds_Calculator_3-way'!C602)</f>
        <v>3.68</v>
      </c>
      <c r="D601" s="4">
        <f t="shared" si="45"/>
        <v>2.247778205981632E-2</v>
      </c>
      <c r="E601" s="4">
        <f t="shared" si="46"/>
        <v>2.2265347204014732</v>
      </c>
      <c r="F601" s="4">
        <f t="shared" si="47"/>
        <v>3.4888785519538508</v>
      </c>
      <c r="G601" s="4">
        <f t="shared" si="48"/>
        <v>3.7843447772957295</v>
      </c>
      <c r="I601" s="4">
        <f t="shared" si="49"/>
        <v>1.0224777820598163</v>
      </c>
    </row>
    <row r="602" spans="1:9" x14ac:dyDescent="0.2">
      <c r="A602" s="4">
        <f>IF('True_Odds_Calculator_3-way'!A603="","",'True_Odds_Calculator_3-way'!A603)</f>
        <v>2.52</v>
      </c>
      <c r="B602" s="4">
        <f>IF('True_Odds_Calculator_3-way'!B603="","",'True_Odds_Calculator_3-way'!B603)</f>
        <v>3.13</v>
      </c>
      <c r="C602" s="4">
        <f>IF('True_Odds_Calculator_3-way'!C603="","",'True_Odds_Calculator_3-way'!C603)</f>
        <v>3.28</v>
      </c>
      <c r="D602" s="4">
        <f t="shared" si="45"/>
        <v>2.1192263497258335E-2</v>
      </c>
      <c r="E602" s="4">
        <f t="shared" si="46"/>
        <v>2.5656728282848049</v>
      </c>
      <c r="F602" s="4">
        <f t="shared" si="47"/>
        <v>3.2007709498902361</v>
      </c>
      <c r="G602" s="4">
        <f t="shared" si="48"/>
        <v>3.3578009466600398</v>
      </c>
      <c r="I602" s="4">
        <f t="shared" si="49"/>
        <v>1.0211922634972583</v>
      </c>
    </row>
    <row r="603" spans="1:9" x14ac:dyDescent="0.2">
      <c r="A603" s="4">
        <f>IF('True_Odds_Calculator_3-way'!A604="","",'True_Odds_Calculator_3-way'!A604)</f>
        <v>1.18</v>
      </c>
      <c r="B603" s="4">
        <f>IF('True_Odds_Calculator_3-way'!B604="","",'True_Odds_Calculator_3-way'!B604)</f>
        <v>7.68</v>
      </c>
      <c r="C603" s="4">
        <f>IF('True_Odds_Calculator_3-way'!C604="","",'True_Odds_Calculator_3-way'!C604)</f>
        <v>18.23</v>
      </c>
      <c r="D603" s="4">
        <f t="shared" si="45"/>
        <v>3.2520595668653396E-2</v>
      </c>
      <c r="E603" s="4">
        <f t="shared" si="46"/>
        <v>1.1952894666781169</v>
      </c>
      <c r="F603" s="4">
        <f t="shared" si="47"/>
        <v>8.3774451353135611</v>
      </c>
      <c r="G603" s="4">
        <f t="shared" si="48"/>
        <v>22.719818220424639</v>
      </c>
      <c r="I603" s="4">
        <f t="shared" si="49"/>
        <v>1.0325205956686534</v>
      </c>
    </row>
    <row r="604" spans="1:9" x14ac:dyDescent="0.2">
      <c r="A604" s="4">
        <f>IF('True_Odds_Calculator_3-way'!A605="","",'True_Odds_Calculator_3-way'!A605)</f>
        <v>2.13</v>
      </c>
      <c r="B604" s="4">
        <f>IF('True_Odds_Calculator_3-way'!B605="","",'True_Odds_Calculator_3-way'!B605)</f>
        <v>2.89</v>
      </c>
      <c r="C604" s="4">
        <f>IF('True_Odds_Calculator_3-way'!C605="","",'True_Odds_Calculator_3-way'!C605)</f>
        <v>4.24</v>
      </c>
      <c r="D604" s="4">
        <f t="shared" si="45"/>
        <v>5.135338592456562E-2</v>
      </c>
      <c r="E604" s="4">
        <f t="shared" si="46"/>
        <v>2.2106004923480964</v>
      </c>
      <c r="F604" s="4">
        <f t="shared" si="47"/>
        <v>3.0404104053901042</v>
      </c>
      <c r="G604" s="4">
        <f t="shared" si="48"/>
        <v>4.5718202056570156</v>
      </c>
      <c r="I604" s="4">
        <f t="shared" si="49"/>
        <v>1.0513533859245656</v>
      </c>
    </row>
    <row r="605" spans="1:9" x14ac:dyDescent="0.2">
      <c r="A605" s="4">
        <f>IF('True_Odds_Calculator_3-way'!A606="","",'True_Odds_Calculator_3-way'!A606)</f>
        <v>1.34</v>
      </c>
      <c r="B605" s="4">
        <f>IF('True_Odds_Calculator_3-way'!B606="","",'True_Odds_Calculator_3-way'!B606)</f>
        <v>4.9000000000000004</v>
      </c>
      <c r="C605" s="4">
        <f>IF('True_Odds_Calculator_3-way'!C606="","",'True_Odds_Calculator_3-way'!C606)</f>
        <v>9.31</v>
      </c>
      <c r="D605" s="4">
        <f t="shared" si="45"/>
        <v>5.7761674976353428E-2</v>
      </c>
      <c r="E605" s="4">
        <f t="shared" si="46"/>
        <v>1.3754878828640105</v>
      </c>
      <c r="F605" s="4">
        <f t="shared" si="47"/>
        <v>5.4104432301153613</v>
      </c>
      <c r="G605" s="4">
        <f t="shared" si="48"/>
        <v>11.343335151845789</v>
      </c>
      <c r="I605" s="4">
        <f t="shared" si="49"/>
        <v>1.0577616749763534</v>
      </c>
    </row>
    <row r="606" spans="1:9" x14ac:dyDescent="0.2">
      <c r="A606" s="4">
        <f>IF('True_Odds_Calculator_3-way'!A607="","",'True_Odds_Calculator_3-way'!A607)</f>
        <v>2.14</v>
      </c>
      <c r="B606" s="4">
        <f>IF('True_Odds_Calculator_3-way'!B607="","",'True_Odds_Calculator_3-way'!B607)</f>
        <v>2.81</v>
      </c>
      <c r="C606" s="4">
        <f>IF('True_Odds_Calculator_3-way'!C607="","",'True_Odds_Calculator_3-way'!C607)</f>
        <v>4.3899999999999997</v>
      </c>
      <c r="D606" s="4">
        <f t="shared" si="45"/>
        <v>5.0952038548987E-2</v>
      </c>
      <c r="E606" s="4">
        <f t="shared" si="46"/>
        <v>2.2207135840193035</v>
      </c>
      <c r="F606" s="4">
        <f t="shared" si="47"/>
        <v>2.950828515481696</v>
      </c>
      <c r="G606" s="4">
        <f t="shared" si="48"/>
        <v>4.7436885471843695</v>
      </c>
      <c r="I606" s="4">
        <f t="shared" si="49"/>
        <v>1.050952038548987</v>
      </c>
    </row>
    <row r="607" spans="1:9" x14ac:dyDescent="0.2">
      <c r="A607" s="4">
        <f>IF('True_Odds_Calculator_3-way'!A608="","",'True_Odds_Calculator_3-way'!A608)</f>
        <v>2.68</v>
      </c>
      <c r="B607" s="4">
        <f>IF('True_Odds_Calculator_3-way'!B608="","",'True_Odds_Calculator_3-way'!B608)</f>
        <v>2.5499999999999998</v>
      </c>
      <c r="C607" s="4">
        <f>IF('True_Odds_Calculator_3-way'!C608="","",'True_Odds_Calculator_3-way'!C608)</f>
        <v>3.51</v>
      </c>
      <c r="D607" s="4">
        <f t="shared" si="45"/>
        <v>5.0191476003591973E-2</v>
      </c>
      <c r="E607" s="4">
        <f t="shared" si="46"/>
        <v>2.8058059369436608</v>
      </c>
      <c r="F607" s="4">
        <f t="shared" si="47"/>
        <v>2.6636381403323313</v>
      </c>
      <c r="G607" s="4">
        <f t="shared" si="48"/>
        <v>3.7289807669587174</v>
      </c>
      <c r="I607" s="4">
        <f t="shared" si="49"/>
        <v>1.050191476003592</v>
      </c>
    </row>
    <row r="608" spans="1:9" x14ac:dyDescent="0.2">
      <c r="A608" s="4">
        <f>IF('True_Odds_Calculator_3-way'!A609="","",'True_Odds_Calculator_3-way'!A609)</f>
        <v>5.86</v>
      </c>
      <c r="B608" s="4">
        <f>IF('True_Odds_Calculator_3-way'!B609="","",'True_Odds_Calculator_3-way'!B609)</f>
        <v>4.08</v>
      </c>
      <c r="C608" s="4">
        <f>IF('True_Odds_Calculator_3-way'!C609="","",'True_Odds_Calculator_3-way'!C609)</f>
        <v>1.56</v>
      </c>
      <c r="D608" s="4">
        <f t="shared" si="45"/>
        <v>5.677214440514966E-2</v>
      </c>
      <c r="E608" s="4">
        <f t="shared" si="46"/>
        <v>6.5908970103425055</v>
      </c>
      <c r="F608" s="4">
        <f t="shared" si="47"/>
        <v>4.4213748681804717</v>
      </c>
      <c r="G608" s="4">
        <f t="shared" si="48"/>
        <v>1.6074544920444687</v>
      </c>
      <c r="I608" s="4">
        <f t="shared" si="49"/>
        <v>1.0567721444051497</v>
      </c>
    </row>
    <row r="609" spans="1:9" x14ac:dyDescent="0.2">
      <c r="A609" s="4">
        <f>IF('True_Odds_Calculator_3-way'!A610="","",'True_Odds_Calculator_3-way'!A610)</f>
        <v>3.8</v>
      </c>
      <c r="B609" s="4">
        <f>IF('True_Odds_Calculator_3-way'!B610="","",'True_Odds_Calculator_3-way'!B610)</f>
        <v>3.1</v>
      </c>
      <c r="C609" s="4">
        <f>IF('True_Odds_Calculator_3-way'!C610="","",'True_Odds_Calculator_3-way'!C610)</f>
        <v>2.15</v>
      </c>
      <c r="D609" s="4">
        <f t="shared" si="45"/>
        <v>5.0854818967899895E-2</v>
      </c>
      <c r="E609" s="4">
        <f t="shared" si="46"/>
        <v>4.061634682204522</v>
      </c>
      <c r="F609" s="4">
        <f t="shared" si="47"/>
        <v>3.2719404013435538</v>
      </c>
      <c r="G609" s="4">
        <f t="shared" si="48"/>
        <v>2.2313226829554798</v>
      </c>
      <c r="I609" s="4">
        <f t="shared" si="49"/>
        <v>1.0508548189678999</v>
      </c>
    </row>
    <row r="610" spans="1:9" x14ac:dyDescent="0.2">
      <c r="A610" s="4">
        <f>IF('True_Odds_Calculator_3-way'!A611="","",'True_Odds_Calculator_3-way'!A611)</f>
        <v>4.93</v>
      </c>
      <c r="B610" s="4">
        <f>IF('True_Odds_Calculator_3-way'!B611="","",'True_Odds_Calculator_3-way'!B611)</f>
        <v>3.37</v>
      </c>
      <c r="C610" s="4">
        <f>IF('True_Odds_Calculator_3-way'!C611="","",'True_Odds_Calculator_3-way'!C611)</f>
        <v>1.81</v>
      </c>
      <c r="D610" s="4">
        <f t="shared" si="45"/>
        <v>5.2061849482106348E-2</v>
      </c>
      <c r="E610" s="4">
        <f t="shared" si="46"/>
        <v>5.3912480822177224</v>
      </c>
      <c r="F610" s="4">
        <f t="shared" si="47"/>
        <v>3.579329234856198</v>
      </c>
      <c r="G610" s="4">
        <f t="shared" si="48"/>
        <v>1.8686969854477067</v>
      </c>
      <c r="I610" s="4">
        <f t="shared" si="49"/>
        <v>1.0520618494821063</v>
      </c>
    </row>
    <row r="611" spans="1:9" x14ac:dyDescent="0.2">
      <c r="A611" s="4">
        <f>IF('True_Odds_Calculator_3-way'!A612="","",'True_Odds_Calculator_3-way'!A612)</f>
        <v>2.3199999999999998</v>
      </c>
      <c r="B611" s="4">
        <f>IF('True_Odds_Calculator_3-way'!B612="","",'True_Odds_Calculator_3-way'!B612)</f>
        <v>3.32</v>
      </c>
      <c r="C611" s="4">
        <f>IF('True_Odds_Calculator_3-way'!C612="","",'True_Odds_Calculator_3-way'!C612)</f>
        <v>3.44</v>
      </c>
      <c r="D611" s="4">
        <f t="shared" si="45"/>
        <v>2.2936976454333902E-2</v>
      </c>
      <c r="E611" s="4">
        <f t="shared" si="46"/>
        <v>2.3618951267842405</v>
      </c>
      <c r="F611" s="4">
        <f t="shared" si="47"/>
        <v>3.4064683876205417</v>
      </c>
      <c r="G611" s="4">
        <f t="shared" si="48"/>
        <v>3.5329195514771565</v>
      </c>
      <c r="I611" s="4">
        <f t="shared" si="49"/>
        <v>1.0229369764543339</v>
      </c>
    </row>
    <row r="612" spans="1:9" x14ac:dyDescent="0.2">
      <c r="A612" s="4">
        <f>IF('True_Odds_Calculator_3-way'!A613="","",'True_Odds_Calculator_3-way'!A613)</f>
        <v>5.52</v>
      </c>
      <c r="B612" s="4">
        <f>IF('True_Odds_Calculator_3-way'!B613="","",'True_Odds_Calculator_3-way'!B613)</f>
        <v>3.99</v>
      </c>
      <c r="C612" s="4">
        <f>IF('True_Odds_Calculator_3-way'!C613="","",'True_Odds_Calculator_3-way'!C613)</f>
        <v>1.68</v>
      </c>
      <c r="D612" s="4">
        <f t="shared" si="45"/>
        <v>2.7024081943990419E-2</v>
      </c>
      <c r="E612" s="4">
        <f t="shared" si="46"/>
        <v>5.8088405949994728</v>
      </c>
      <c r="F612" s="4">
        <f t="shared" si="47"/>
        <v>4.1387552615754659</v>
      </c>
      <c r="G612" s="4">
        <f t="shared" si="48"/>
        <v>1.7058149261129527</v>
      </c>
      <c r="I612" s="4">
        <f t="shared" si="49"/>
        <v>1.0270240819439904</v>
      </c>
    </row>
    <row r="613" spans="1:9" x14ac:dyDescent="0.2">
      <c r="A613" s="4">
        <f>IF('True_Odds_Calculator_3-way'!A614="","",'True_Odds_Calculator_3-way'!A614)</f>
        <v>8.9499999999999993</v>
      </c>
      <c r="B613" s="4">
        <f>IF('True_Odds_Calculator_3-way'!B614="","",'True_Odds_Calculator_3-way'!B614)</f>
        <v>4.93</v>
      </c>
      <c r="C613" s="4">
        <f>IF('True_Odds_Calculator_3-way'!C614="","",'True_Odds_Calculator_3-way'!C614)</f>
        <v>1.41</v>
      </c>
      <c r="D613" s="4">
        <f t="shared" si="45"/>
        <v>2.3791458323739523E-2</v>
      </c>
      <c r="E613" s="4">
        <f t="shared" si="46"/>
        <v>9.6337853800519113</v>
      </c>
      <c r="F613" s="4">
        <f t="shared" si="47"/>
        <v>5.1305922879648014</v>
      </c>
      <c r="G613" s="4">
        <f t="shared" si="48"/>
        <v>1.4259448950145936</v>
      </c>
      <c r="I613" s="4">
        <f t="shared" si="49"/>
        <v>1.0237914583237395</v>
      </c>
    </row>
    <row r="614" spans="1:9" x14ac:dyDescent="0.2">
      <c r="A614" s="4">
        <f>IF('True_Odds_Calculator_3-way'!A615="","",'True_Odds_Calculator_3-way'!A615)</f>
        <v>6.39</v>
      </c>
      <c r="B614" s="4">
        <f>IF('True_Odds_Calculator_3-way'!B615="","",'True_Odds_Calculator_3-way'!B615)</f>
        <v>4.41</v>
      </c>
      <c r="C614" s="4">
        <f>IF('True_Odds_Calculator_3-way'!C615="","",'True_Odds_Calculator_3-way'!C615)</f>
        <v>1.56</v>
      </c>
      <c r="D614" s="4">
        <f t="shared" si="45"/>
        <v>2.4277533331859225E-2</v>
      </c>
      <c r="E614" s="4">
        <f t="shared" si="46"/>
        <v>6.7384531337946543</v>
      </c>
      <c r="F614" s="4">
        <f t="shared" si="47"/>
        <v>4.5732085477383544</v>
      </c>
      <c r="G614" s="4">
        <f t="shared" si="48"/>
        <v>1.5799457363438405</v>
      </c>
      <c r="I614" s="4">
        <f t="shared" si="49"/>
        <v>1.0242775333318592</v>
      </c>
    </row>
    <row r="615" spans="1:9" x14ac:dyDescent="0.2">
      <c r="A615" s="4">
        <f>IF('True_Odds_Calculator_3-way'!A616="","",'True_Odds_Calculator_3-way'!A616)</f>
        <v>2.72</v>
      </c>
      <c r="B615" s="4">
        <f>IF('True_Odds_Calculator_3-way'!B616="","",'True_Odds_Calculator_3-way'!B616)</f>
        <v>3.28</v>
      </c>
      <c r="C615" s="4">
        <f>IF('True_Odds_Calculator_3-way'!C616="","",'True_Odds_Calculator_3-way'!C616)</f>
        <v>2.86</v>
      </c>
      <c r="D615" s="4">
        <f t="shared" si="45"/>
        <v>2.217545725436687E-2</v>
      </c>
      <c r="E615" s="4">
        <f t="shared" si="46"/>
        <v>2.7758097306931795</v>
      </c>
      <c r="F615" s="4">
        <f t="shared" si="47"/>
        <v>3.3615001306880941</v>
      </c>
      <c r="G615" s="4">
        <f t="shared" si="48"/>
        <v>2.9217679347467627</v>
      </c>
      <c r="I615" s="4">
        <f t="shared" si="49"/>
        <v>1.0221754572543669</v>
      </c>
    </row>
    <row r="616" spans="1:9" x14ac:dyDescent="0.2">
      <c r="A616" s="4">
        <f>IF('True_Odds_Calculator_3-way'!A617="","",'True_Odds_Calculator_3-way'!A617)</f>
        <v>3.4</v>
      </c>
      <c r="B616" s="4">
        <f>IF('True_Odds_Calculator_3-way'!B617="","",'True_Odds_Calculator_3-way'!B617)</f>
        <v>4.1500000000000004</v>
      </c>
      <c r="C616" s="4">
        <f>IF('True_Odds_Calculator_3-way'!C617="","",'True_Odds_Calculator_3-way'!C617)</f>
        <v>2.02</v>
      </c>
      <c r="D616" s="4">
        <f t="shared" si="45"/>
        <v>3.0131007431005274E-2</v>
      </c>
      <c r="E616" s="4">
        <f t="shared" si="46"/>
        <v>3.5202097965434613</v>
      </c>
      <c r="F616" s="4">
        <f t="shared" si="47"/>
        <v>4.330500577355509</v>
      </c>
      <c r="G616" s="4">
        <f t="shared" si="48"/>
        <v>2.0618308609348177</v>
      </c>
      <c r="I616" s="4">
        <f t="shared" si="49"/>
        <v>1.0301310074310053</v>
      </c>
    </row>
    <row r="617" spans="1:9" x14ac:dyDescent="0.2">
      <c r="A617" s="4">
        <f>IF('True_Odds_Calculator_3-way'!A618="","",'True_Odds_Calculator_3-way'!A618)</f>
        <v>1.86</v>
      </c>
      <c r="B617" s="4">
        <f>IF('True_Odds_Calculator_3-way'!B618="","",'True_Odds_Calculator_3-way'!B618)</f>
        <v>4.1100000000000003</v>
      </c>
      <c r="C617" s="4">
        <f>IF('True_Odds_Calculator_3-way'!C618="","",'True_Odds_Calculator_3-way'!C618)</f>
        <v>4</v>
      </c>
      <c r="D617" s="4">
        <f t="shared" si="45"/>
        <v>3.0943411035240453E-2</v>
      </c>
      <c r="E617" s="4">
        <f t="shared" si="46"/>
        <v>1.8963819257531969</v>
      </c>
      <c r="F617" s="4">
        <f t="shared" si="47"/>
        <v>4.2919462145243248</v>
      </c>
      <c r="G617" s="4">
        <f t="shared" si="48"/>
        <v>4.1721333842711337</v>
      </c>
      <c r="I617" s="4">
        <f t="shared" si="49"/>
        <v>1.0309434110352405</v>
      </c>
    </row>
    <row r="618" spans="1:9" x14ac:dyDescent="0.2">
      <c r="A618" s="4">
        <f>IF('True_Odds_Calculator_3-way'!A619="","",'True_Odds_Calculator_3-way'!A619)</f>
        <v>2.0099999999999998</v>
      </c>
      <c r="B618" s="4">
        <f>IF('True_Odds_Calculator_3-way'!B619="","",'True_Odds_Calculator_3-way'!B619)</f>
        <v>3.87</v>
      </c>
      <c r="C618" s="4">
        <f>IF('True_Odds_Calculator_3-way'!C619="","",'True_Odds_Calculator_3-way'!C619)</f>
        <v>3.66</v>
      </c>
      <c r="D618" s="4">
        <f t="shared" si="45"/>
        <v>2.9134414343329862E-2</v>
      </c>
      <c r="E618" s="4">
        <f t="shared" si="46"/>
        <v>2.0500164389906068</v>
      </c>
      <c r="F618" s="4">
        <f t="shared" si="47"/>
        <v>4.0211276259111086</v>
      </c>
      <c r="G618" s="4">
        <f t="shared" si="48"/>
        <v>3.7948853498447268</v>
      </c>
      <c r="I618" s="4">
        <f t="shared" si="49"/>
        <v>1.0291344143433299</v>
      </c>
    </row>
    <row r="619" spans="1:9" x14ac:dyDescent="0.2">
      <c r="A619" s="4">
        <f>IF('True_Odds_Calculator_3-way'!A620="","",'True_Odds_Calculator_3-way'!A620)</f>
        <v>10.95</v>
      </c>
      <c r="B619" s="4">
        <f>IF('True_Odds_Calculator_3-way'!B620="","",'True_Odds_Calculator_3-way'!B620)</f>
        <v>6.62</v>
      </c>
      <c r="C619" s="4">
        <f>IF('True_Odds_Calculator_3-way'!C620="","",'True_Odds_Calculator_3-way'!C620)</f>
        <v>1.27</v>
      </c>
      <c r="D619" s="4">
        <f t="shared" si="45"/>
        <v>2.978317752908044E-2</v>
      </c>
      <c r="E619" s="4">
        <f t="shared" si="46"/>
        <v>12.285544295835512</v>
      </c>
      <c r="F619" s="4">
        <f t="shared" si="47"/>
        <v>7.0856819668101938</v>
      </c>
      <c r="G619" s="4">
        <f t="shared" si="48"/>
        <v>1.2862168950602102</v>
      </c>
      <c r="I619" s="4">
        <f t="shared" si="49"/>
        <v>1.0297831775290804</v>
      </c>
    </row>
    <row r="620" spans="1:9" x14ac:dyDescent="0.2">
      <c r="A620" s="4">
        <f>IF('True_Odds_Calculator_3-way'!A621="","",'True_Odds_Calculator_3-way'!A621)</f>
        <v>3.16</v>
      </c>
      <c r="B620" s="4">
        <f>IF('True_Odds_Calculator_3-way'!B621="","",'True_Odds_Calculator_3-way'!B621)</f>
        <v>3.07</v>
      </c>
      <c r="C620" s="4">
        <f>IF('True_Odds_Calculator_3-way'!C621="","",'True_Odds_Calculator_3-way'!C621)</f>
        <v>2.56</v>
      </c>
      <c r="D620" s="4">
        <f t="shared" si="45"/>
        <v>3.2813595225333003E-2</v>
      </c>
      <c r="E620" s="4">
        <f t="shared" si="46"/>
        <v>3.273131379303801</v>
      </c>
      <c r="F620" s="4">
        <f t="shared" si="47"/>
        <v>3.1766701890417068</v>
      </c>
      <c r="G620" s="4">
        <f t="shared" si="48"/>
        <v>2.6337473883538967</v>
      </c>
      <c r="I620" s="4">
        <f t="shared" si="49"/>
        <v>1.032813595225333</v>
      </c>
    </row>
    <row r="621" spans="1:9" x14ac:dyDescent="0.2">
      <c r="A621" s="4">
        <f>IF('True_Odds_Calculator_3-way'!A622="","",'True_Odds_Calculator_3-way'!A622)</f>
        <v>2.0299999999999998</v>
      </c>
      <c r="B621" s="4">
        <f>IF('True_Odds_Calculator_3-way'!B622="","",'True_Odds_Calculator_3-way'!B622)</f>
        <v>3.35</v>
      </c>
      <c r="C621" s="4">
        <f>IF('True_Odds_Calculator_3-way'!C622="","",'True_Odds_Calculator_3-way'!C622)</f>
        <v>4.2</v>
      </c>
      <c r="D621" s="4">
        <f t="shared" si="45"/>
        <v>2.9213538220228985E-2</v>
      </c>
      <c r="E621" s="4">
        <f t="shared" si="46"/>
        <v>2.0709379441023215</v>
      </c>
      <c r="F621" s="4">
        <f t="shared" si="47"/>
        <v>3.462968201878466</v>
      </c>
      <c r="G621" s="4">
        <f t="shared" si="48"/>
        <v>4.3791006332057396</v>
      </c>
      <c r="I621" s="4">
        <f t="shared" si="49"/>
        <v>1.029213538220229</v>
      </c>
    </row>
    <row r="622" spans="1:9" x14ac:dyDescent="0.2">
      <c r="A622" s="4">
        <f>IF('True_Odds_Calculator_3-way'!A623="","",'True_Odds_Calculator_3-way'!A623)</f>
        <v>1.42</v>
      </c>
      <c r="B622" s="4">
        <f>IF('True_Odds_Calculator_3-way'!B623="","",'True_Odds_Calculator_3-way'!B623)</f>
        <v>4.75</v>
      </c>
      <c r="C622" s="4">
        <f>IF('True_Odds_Calculator_3-way'!C623="","",'True_Odds_Calculator_3-way'!C623)</f>
        <v>8.44</v>
      </c>
      <c r="D622" s="4">
        <f t="shared" si="45"/>
        <v>3.3235080224424784E-2</v>
      </c>
      <c r="E622" s="4">
        <f t="shared" si="46"/>
        <v>1.4426954332730744</v>
      </c>
      <c r="F622" s="4">
        <f t="shared" si="47"/>
        <v>5.0138393066842042</v>
      </c>
      <c r="G622" s="4">
        <f t="shared" si="48"/>
        <v>9.3105489832633737</v>
      </c>
      <c r="I622" s="4">
        <f t="shared" si="49"/>
        <v>1.0332350802244248</v>
      </c>
    </row>
    <row r="623" spans="1:9" x14ac:dyDescent="0.2">
      <c r="A623" s="4">
        <f>IF('True_Odds_Calculator_3-way'!A624="","",'True_Odds_Calculator_3-way'!A624)</f>
        <v>2.74</v>
      </c>
      <c r="B623" s="4">
        <f>IF('True_Odds_Calculator_3-way'!B624="","",'True_Odds_Calculator_3-way'!B624)</f>
        <v>3.34</v>
      </c>
      <c r="C623" s="4">
        <f>IF('True_Odds_Calculator_3-way'!C624="","",'True_Odds_Calculator_3-way'!C624)</f>
        <v>2.8</v>
      </c>
      <c r="D623" s="4">
        <f t="shared" si="45"/>
        <v>2.1507558397282578E-2</v>
      </c>
      <c r="E623" s="4">
        <f t="shared" si="46"/>
        <v>2.7949018501444112</v>
      </c>
      <c r="F623" s="4">
        <f t="shared" si="47"/>
        <v>3.4219385992713955</v>
      </c>
      <c r="G623" s="4">
        <f t="shared" si="48"/>
        <v>2.857357803839474</v>
      </c>
      <c r="I623" s="4">
        <f t="shared" si="49"/>
        <v>1.0215075583972826</v>
      </c>
    </row>
    <row r="624" spans="1:9" x14ac:dyDescent="0.2">
      <c r="A624" s="4">
        <f>IF('True_Odds_Calculator_3-way'!A625="","",'True_Odds_Calculator_3-way'!A625)</f>
        <v>5.82</v>
      </c>
      <c r="B624" s="4">
        <f>IF('True_Odds_Calculator_3-way'!B625="","",'True_Odds_Calculator_3-way'!B625)</f>
        <v>4.1500000000000004</v>
      </c>
      <c r="C624" s="4">
        <f>IF('True_Odds_Calculator_3-way'!C625="","",'True_Odds_Calculator_3-way'!C625)</f>
        <v>1.63</v>
      </c>
      <c r="D624" s="4">
        <f t="shared" si="45"/>
        <v>2.6282093778948523E-2</v>
      </c>
      <c r="E624" s="4">
        <f t="shared" si="46"/>
        <v>6.1326890214805809</v>
      </c>
      <c r="F624" s="4">
        <f t="shared" si="47"/>
        <v>4.3065736520828191</v>
      </c>
      <c r="G624" s="4">
        <f t="shared" si="48"/>
        <v>1.6536134975930457</v>
      </c>
      <c r="I624" s="4">
        <f t="shared" si="49"/>
        <v>1.0262820937789485</v>
      </c>
    </row>
    <row r="625" spans="1:9" x14ac:dyDescent="0.2">
      <c r="A625" s="4">
        <f>IF('True_Odds_Calculator_3-way'!A626="","",'True_Odds_Calculator_3-way'!A626)</f>
        <v>3.08</v>
      </c>
      <c r="B625" s="4">
        <f>IF('True_Odds_Calculator_3-way'!B626="","",'True_Odds_Calculator_3-way'!B626)</f>
        <v>3.55</v>
      </c>
      <c r="C625" s="4">
        <f>IF('True_Odds_Calculator_3-way'!C626="","",'True_Odds_Calculator_3-way'!C626)</f>
        <v>2.4</v>
      </c>
      <c r="D625" s="4">
        <f t="shared" si="45"/>
        <v>2.3032132187061904E-2</v>
      </c>
      <c r="E625" s="4">
        <f t="shared" si="46"/>
        <v>3.1545945599384511</v>
      </c>
      <c r="F625" s="4">
        <f t="shared" si="47"/>
        <v>3.6494650373639415</v>
      </c>
      <c r="G625" s="4">
        <f t="shared" si="48"/>
        <v>2.445051805103486</v>
      </c>
      <c r="I625" s="4">
        <f t="shared" si="49"/>
        <v>1.0230321321870619</v>
      </c>
    </row>
    <row r="626" spans="1:9" x14ac:dyDescent="0.2">
      <c r="A626" s="4">
        <f>IF('True_Odds_Calculator_3-way'!A627="","",'True_Odds_Calculator_3-way'!A627)</f>
        <v>2.02</v>
      </c>
      <c r="B626" s="4">
        <f>IF('True_Odds_Calculator_3-way'!B627="","",'True_Odds_Calculator_3-way'!B627)</f>
        <v>3.61</v>
      </c>
      <c r="C626" s="4">
        <f>IF('True_Odds_Calculator_3-way'!C627="","",'True_Odds_Calculator_3-way'!C627)</f>
        <v>3.97</v>
      </c>
      <c r="D626" s="4">
        <f t="shared" si="45"/>
        <v>2.394698396554551E-2</v>
      </c>
      <c r="E626" s="4">
        <f t="shared" si="46"/>
        <v>2.0531048842941422</v>
      </c>
      <c r="F626" s="4">
        <f t="shared" si="47"/>
        <v>3.7171130892130915</v>
      </c>
      <c r="G626" s="4">
        <f t="shared" si="48"/>
        <v>4.0999260078701489</v>
      </c>
      <c r="I626" s="4">
        <f t="shared" si="49"/>
        <v>1.0239469839655455</v>
      </c>
    </row>
    <row r="627" spans="1:9" x14ac:dyDescent="0.2">
      <c r="A627" s="4">
        <f>IF('True_Odds_Calculator_3-way'!A628="","",'True_Odds_Calculator_3-way'!A628)</f>
        <v>3.2</v>
      </c>
      <c r="B627" s="4">
        <f>IF('True_Odds_Calculator_3-way'!B628="","",'True_Odds_Calculator_3-way'!B628)</f>
        <v>2.74</v>
      </c>
      <c r="C627" s="4">
        <f>IF('True_Odds_Calculator_3-way'!C628="","",'True_Odds_Calculator_3-way'!C628)</f>
        <v>2.81</v>
      </c>
      <c r="D627" s="4">
        <f t="shared" si="45"/>
        <v>3.3335389770631441E-2</v>
      </c>
      <c r="E627" s="4">
        <f t="shared" si="46"/>
        <v>3.3179798966462095</v>
      </c>
      <c r="F627" s="4">
        <f t="shared" si="47"/>
        <v>2.8260426049945937</v>
      </c>
      <c r="G627" s="4">
        <f t="shared" si="48"/>
        <v>2.9005677581792808</v>
      </c>
      <c r="I627" s="4">
        <f t="shared" si="49"/>
        <v>1.0333353897706314</v>
      </c>
    </row>
    <row r="628" spans="1:9" x14ac:dyDescent="0.2">
      <c r="A628" s="4">
        <f>IF('True_Odds_Calculator_3-way'!A629="","",'True_Odds_Calculator_3-way'!A629)</f>
        <v>3.16</v>
      </c>
      <c r="B628" s="4">
        <f>IF('True_Odds_Calculator_3-way'!B629="","",'True_Odds_Calculator_3-way'!B629)</f>
        <v>2.85</v>
      </c>
      <c r="C628" s="4">
        <f>IF('True_Odds_Calculator_3-way'!C629="","",'True_Odds_Calculator_3-way'!C629)</f>
        <v>2.74</v>
      </c>
      <c r="D628" s="4">
        <f t="shared" si="45"/>
        <v>3.2296392834622711E-2</v>
      </c>
      <c r="E628" s="4">
        <f t="shared" si="46"/>
        <v>3.271285424153028</v>
      </c>
      <c r="F628" s="4">
        <f t="shared" si="47"/>
        <v>2.9402102768104523</v>
      </c>
      <c r="G628" s="4">
        <f t="shared" si="48"/>
        <v>2.8232793207286973</v>
      </c>
      <c r="I628" s="4">
        <f t="shared" si="49"/>
        <v>1.0322963928346227</v>
      </c>
    </row>
    <row r="629" spans="1:9" x14ac:dyDescent="0.2">
      <c r="A629" s="4">
        <f>IF('True_Odds_Calculator_3-way'!A630="","",'True_Odds_Calculator_3-way'!A630)</f>
        <v>1.66</v>
      </c>
      <c r="B629" s="4">
        <f>IF('True_Odds_Calculator_3-way'!B630="","",'True_Odds_Calculator_3-way'!B630)</f>
        <v>3.49</v>
      </c>
      <c r="C629" s="4">
        <f>IF('True_Odds_Calculator_3-way'!C630="","",'True_Odds_Calculator_3-way'!C630)</f>
        <v>6.8</v>
      </c>
      <c r="D629" s="4">
        <f t="shared" si="45"/>
        <v>3.6001413373026869E-2</v>
      </c>
      <c r="E629" s="4">
        <f t="shared" si="46"/>
        <v>1.6937406381291906</v>
      </c>
      <c r="F629" s="4">
        <f t="shared" si="47"/>
        <v>3.6425562447065434</v>
      </c>
      <c r="G629" s="4">
        <f t="shared" si="48"/>
        <v>7.4042070126902013</v>
      </c>
      <c r="I629" s="4">
        <f t="shared" si="49"/>
        <v>1.0360014133730269</v>
      </c>
    </row>
    <row r="630" spans="1:9" x14ac:dyDescent="0.2">
      <c r="A630" s="4">
        <f>IF('True_Odds_Calculator_3-way'!A631="","",'True_Odds_Calculator_3-way'!A631)</f>
        <v>3.03</v>
      </c>
      <c r="B630" s="4">
        <f>IF('True_Odds_Calculator_3-way'!B631="","",'True_Odds_Calculator_3-way'!B631)</f>
        <v>2.86</v>
      </c>
      <c r="C630" s="4">
        <f>IF('True_Odds_Calculator_3-way'!C631="","",'True_Odds_Calculator_3-way'!C631)</f>
        <v>2.83</v>
      </c>
      <c r="D630" s="4">
        <f t="shared" si="45"/>
        <v>3.3040243410043635E-2</v>
      </c>
      <c r="E630" s="4">
        <f t="shared" si="46"/>
        <v>3.134603751658315</v>
      </c>
      <c r="F630" s="4">
        <f t="shared" si="47"/>
        <v>2.953015150185752</v>
      </c>
      <c r="G630" s="4">
        <f t="shared" si="48"/>
        <v>2.9210429587129356</v>
      </c>
      <c r="I630" s="4">
        <f t="shared" si="49"/>
        <v>1.0330402434100436</v>
      </c>
    </row>
    <row r="631" spans="1:9" x14ac:dyDescent="0.2">
      <c r="A631" s="4">
        <f>IF('True_Odds_Calculator_3-way'!A632="","",'True_Odds_Calculator_3-way'!A632)</f>
        <v>3</v>
      </c>
      <c r="B631" s="4">
        <f>IF('True_Odds_Calculator_3-way'!B632="","",'True_Odds_Calculator_3-way'!B632)</f>
        <v>3.59</v>
      </c>
      <c r="C631" s="4">
        <f>IF('True_Odds_Calculator_3-way'!C632="","",'True_Odds_Calculator_3-way'!C632)</f>
        <v>2.4</v>
      </c>
      <c r="D631" s="4">
        <f t="shared" si="45"/>
        <v>2.8551532033426197E-2</v>
      </c>
      <c r="E631" s="4">
        <f t="shared" si="46"/>
        <v>3.0881720430107524</v>
      </c>
      <c r="F631" s="4">
        <f t="shared" si="47"/>
        <v>3.7169974115616911</v>
      </c>
      <c r="G631" s="4">
        <f t="shared" si="48"/>
        <v>2.4561003420752563</v>
      </c>
      <c r="I631" s="4">
        <f t="shared" si="49"/>
        <v>1.0285515320334262</v>
      </c>
    </row>
    <row r="632" spans="1:9" x14ac:dyDescent="0.2">
      <c r="A632" s="4">
        <f>IF('True_Odds_Calculator_3-way'!A633="","",'True_Odds_Calculator_3-way'!A633)</f>
        <v>3.97</v>
      </c>
      <c r="B632" s="4">
        <f>IF('True_Odds_Calculator_3-way'!B633="","",'True_Odds_Calculator_3-way'!B633)</f>
        <v>3.19</v>
      </c>
      <c r="C632" s="4">
        <f>IF('True_Odds_Calculator_3-way'!C633="","",'True_Odds_Calculator_3-way'!C633)</f>
        <v>2.16</v>
      </c>
      <c r="D632" s="4">
        <f t="shared" si="45"/>
        <v>2.8331755553157478E-2</v>
      </c>
      <c r="E632" s="4">
        <f t="shared" si="46"/>
        <v>4.1246425697224014</v>
      </c>
      <c r="F632" s="4">
        <f t="shared" si="47"/>
        <v>3.2890873754157619</v>
      </c>
      <c r="G632" s="4">
        <f t="shared" si="48"/>
        <v>2.2049790681298198</v>
      </c>
      <c r="I632" s="4">
        <f t="shared" si="49"/>
        <v>1.0283317555531575</v>
      </c>
    </row>
    <row r="633" spans="1:9" x14ac:dyDescent="0.2">
      <c r="A633" s="4">
        <f>IF('True_Odds_Calculator_3-way'!A634="","",'True_Odds_Calculator_3-way'!A634)</f>
        <v>1.86</v>
      </c>
      <c r="B633" s="4">
        <f>IF('True_Odds_Calculator_3-way'!B634="","",'True_Odds_Calculator_3-way'!B634)</f>
        <v>3.72</v>
      </c>
      <c r="C633" s="4">
        <f>IF('True_Odds_Calculator_3-way'!C634="","",'True_Odds_Calculator_3-way'!C634)</f>
        <v>4.49</v>
      </c>
      <c r="D633" s="4">
        <f t="shared" si="45"/>
        <v>2.9168762123715775E-2</v>
      </c>
      <c r="E633" s="4">
        <f t="shared" si="46"/>
        <v>1.8942569406641263</v>
      </c>
      <c r="F633" s="4">
        <f t="shared" si="47"/>
        <v>3.8595988538681945</v>
      </c>
      <c r="G633" s="4">
        <f t="shared" si="48"/>
        <v>4.6949628963346077</v>
      </c>
      <c r="I633" s="4">
        <f t="shared" si="49"/>
        <v>1.0291687621237158</v>
      </c>
    </row>
    <row r="634" spans="1:9" x14ac:dyDescent="0.2">
      <c r="A634" s="4">
        <f>IF('True_Odds_Calculator_3-way'!A635="","",'True_Odds_Calculator_3-way'!A635)</f>
        <v>1.23</v>
      </c>
      <c r="B634" s="4">
        <f>IF('True_Odds_Calculator_3-way'!B635="","",'True_Odds_Calculator_3-way'!B635)</f>
        <v>6.77</v>
      </c>
      <c r="C634" s="4">
        <f>IF('True_Odds_Calculator_3-way'!C635="","",'True_Odds_Calculator_3-way'!C635)</f>
        <v>13.82</v>
      </c>
      <c r="D634" s="4">
        <f t="shared" si="45"/>
        <v>3.3077517670627277E-2</v>
      </c>
      <c r="E634" s="4">
        <f t="shared" si="46"/>
        <v>1.2469103263246026</v>
      </c>
      <c r="F634" s="4">
        <f t="shared" si="47"/>
        <v>7.3161105728761546</v>
      </c>
      <c r="G634" s="4">
        <f t="shared" si="48"/>
        <v>16.304420242211453</v>
      </c>
      <c r="I634" s="4">
        <f t="shared" si="49"/>
        <v>1.0330775176706273</v>
      </c>
    </row>
    <row r="635" spans="1:9" x14ac:dyDescent="0.2">
      <c r="A635" s="4">
        <f>IF('True_Odds_Calculator_3-way'!A636="","",'True_Odds_Calculator_3-way'!A636)</f>
        <v>3.36</v>
      </c>
      <c r="B635" s="4">
        <f>IF('True_Odds_Calculator_3-way'!B636="","",'True_Odds_Calculator_3-way'!B636)</f>
        <v>3.55</v>
      </c>
      <c r="C635" s="4">
        <f>IF('True_Odds_Calculator_3-way'!C636="","",'True_Odds_Calculator_3-way'!C636)</f>
        <v>2.14</v>
      </c>
      <c r="D635" s="4">
        <f t="shared" si="45"/>
        <v>4.6598908090286217E-2</v>
      </c>
      <c r="E635" s="4">
        <f t="shared" si="46"/>
        <v>3.5450172024931579</v>
      </c>
      <c r="F635" s="4">
        <f t="shared" si="47"/>
        <v>3.7571784913147659</v>
      </c>
      <c r="G635" s="4">
        <f t="shared" si="48"/>
        <v>2.2135806480332723</v>
      </c>
      <c r="I635" s="4">
        <f t="shared" si="49"/>
        <v>1.0465989080902862</v>
      </c>
    </row>
    <row r="636" spans="1:9" x14ac:dyDescent="0.2">
      <c r="A636" s="4">
        <f>IF('True_Odds_Calculator_3-way'!A637="","",'True_Odds_Calculator_3-way'!A637)</f>
        <v>2.5299999999999998</v>
      </c>
      <c r="B636" s="4">
        <f>IF('True_Odds_Calculator_3-way'!B637="","",'True_Odds_Calculator_3-way'!B637)</f>
        <v>3.36</v>
      </c>
      <c r="C636" s="4">
        <f>IF('True_Odds_Calculator_3-way'!C637="","",'True_Odds_Calculator_3-way'!C637)</f>
        <v>2.94</v>
      </c>
      <c r="D636" s="4">
        <f t="shared" si="45"/>
        <v>3.3012019036863682E-2</v>
      </c>
      <c r="E636" s="4">
        <f t="shared" si="46"/>
        <v>2.6024526354460051</v>
      </c>
      <c r="F636" s="4">
        <f t="shared" si="47"/>
        <v>3.4890004221586377</v>
      </c>
      <c r="G636" s="4">
        <f t="shared" si="48"/>
        <v>3.0382942221677594</v>
      </c>
      <c r="I636" s="4">
        <f t="shared" si="49"/>
        <v>1.0330120190368637</v>
      </c>
    </row>
    <row r="637" spans="1:9" x14ac:dyDescent="0.2">
      <c r="A637" s="4">
        <f>IF('True_Odds_Calculator_3-way'!A638="","",'True_Odds_Calculator_3-way'!A638)</f>
        <v>4.93</v>
      </c>
      <c r="B637" s="4">
        <f>IF('True_Odds_Calculator_3-way'!B638="","",'True_Odds_Calculator_3-way'!B638)</f>
        <v>3.86</v>
      </c>
      <c r="C637" s="4">
        <f>IF('True_Odds_Calculator_3-way'!C638="","",'True_Odds_Calculator_3-way'!C638)</f>
        <v>1.78</v>
      </c>
      <c r="D637" s="4">
        <f t="shared" si="45"/>
        <v>2.3704866914234346E-2</v>
      </c>
      <c r="E637" s="4">
        <f t="shared" si="46"/>
        <v>5.1298326192294956</v>
      </c>
      <c r="F637" s="4">
        <f t="shared" si="47"/>
        <v>3.9814348050741519</v>
      </c>
      <c r="G637" s="4">
        <f t="shared" si="48"/>
        <v>1.8053926448080466</v>
      </c>
      <c r="I637" s="4">
        <f t="shared" si="49"/>
        <v>1.0237048669142343</v>
      </c>
    </row>
    <row r="638" spans="1:9" x14ac:dyDescent="0.2">
      <c r="A638" s="4">
        <f>IF('True_Odds_Calculator_3-way'!A639="","",'True_Odds_Calculator_3-way'!A639)</f>
        <v>2.62</v>
      </c>
      <c r="B638" s="4">
        <f>IF('True_Odds_Calculator_3-way'!B639="","",'True_Odds_Calculator_3-way'!B639)</f>
        <v>2.97</v>
      </c>
      <c r="C638" s="4">
        <f>IF('True_Odds_Calculator_3-way'!C639="","",'True_Odds_Calculator_3-way'!C639)</f>
        <v>3.13</v>
      </c>
      <c r="D638" s="4">
        <f t="shared" si="45"/>
        <v>3.7868543904687524E-2</v>
      </c>
      <c r="E638" s="4">
        <f t="shared" si="46"/>
        <v>2.7096119102949783</v>
      </c>
      <c r="F638" s="4">
        <f t="shared" si="47"/>
        <v>3.0856817729374315</v>
      </c>
      <c r="G638" s="4">
        <f t="shared" si="48"/>
        <v>3.258751696222467</v>
      </c>
      <c r="I638" s="4">
        <f t="shared" si="49"/>
        <v>1.0378685439046875</v>
      </c>
    </row>
    <row r="639" spans="1:9" x14ac:dyDescent="0.2">
      <c r="A639" s="4">
        <f>IF('True_Odds_Calculator_3-way'!A640="","",'True_Odds_Calculator_3-way'!A640)</f>
        <v>5.29</v>
      </c>
      <c r="B639" s="4">
        <f>IF('True_Odds_Calculator_3-way'!B640="","",'True_Odds_Calculator_3-way'!B640)</f>
        <v>4.34</v>
      </c>
      <c r="C639" s="4">
        <f>IF('True_Odds_Calculator_3-way'!C640="","",'True_Odds_Calculator_3-way'!C640)</f>
        <v>1.62</v>
      </c>
      <c r="D639" s="4">
        <f t="shared" si="45"/>
        <v>3.6734613985259346E-2</v>
      </c>
      <c r="E639" s="4">
        <f t="shared" si="46"/>
        <v>5.6563950803938656</v>
      </c>
      <c r="F639" s="4">
        <f t="shared" si="47"/>
        <v>4.5835842323001001</v>
      </c>
      <c r="G639" s="4">
        <f t="shared" si="48"/>
        <v>1.6527858021590198</v>
      </c>
      <c r="I639" s="4">
        <f t="shared" si="49"/>
        <v>1.0367346139852593</v>
      </c>
    </row>
    <row r="640" spans="1:9" x14ac:dyDescent="0.2">
      <c r="A640" s="4">
        <f>IF('True_Odds_Calculator_3-way'!A641="","",'True_Odds_Calculator_3-way'!A641)</f>
        <v>1.21</v>
      </c>
      <c r="B640" s="4">
        <f>IF('True_Odds_Calculator_3-way'!B641="","",'True_Odds_Calculator_3-way'!B641)</f>
        <v>7.32</v>
      </c>
      <c r="C640" s="4">
        <f>IF('True_Odds_Calculator_3-way'!C641="","",'True_Odds_Calculator_3-way'!C641)</f>
        <v>14.34</v>
      </c>
      <c r="D640" s="4">
        <f t="shared" si="45"/>
        <v>3.2793309823159866E-2</v>
      </c>
      <c r="E640" s="4">
        <f t="shared" si="46"/>
        <v>1.2262187477601945</v>
      </c>
      <c r="F640" s="4">
        <f t="shared" si="47"/>
        <v>7.9566573133798801</v>
      </c>
      <c r="G640" s="4">
        <f t="shared" si="48"/>
        <v>17.005673723920911</v>
      </c>
      <c r="I640" s="4">
        <f t="shared" si="49"/>
        <v>1.0327933098231599</v>
      </c>
    </row>
    <row r="641" spans="1:9" x14ac:dyDescent="0.2">
      <c r="A641" s="4">
        <f>IF('True_Odds_Calculator_3-way'!A642="","",'True_Odds_Calculator_3-way'!A642)</f>
        <v>1.85</v>
      </c>
      <c r="B641" s="4">
        <f>IF('True_Odds_Calculator_3-way'!B642="","",'True_Odds_Calculator_3-way'!B642)</f>
        <v>3.16</v>
      </c>
      <c r="C641" s="4">
        <f>IF('True_Odds_Calculator_3-way'!C642="","",'True_Odds_Calculator_3-way'!C642)</f>
        <v>5.65</v>
      </c>
      <c r="D641" s="4">
        <f t="shared" si="45"/>
        <v>3.3987387185550055E-2</v>
      </c>
      <c r="E641" s="4">
        <f t="shared" si="46"/>
        <v>1.8896040000457675</v>
      </c>
      <c r="F641" s="4">
        <f t="shared" si="47"/>
        <v>3.2773285177063594</v>
      </c>
      <c r="G641" s="4">
        <f t="shared" si="48"/>
        <v>6.0363865638363992</v>
      </c>
      <c r="I641" s="4">
        <f t="shared" si="49"/>
        <v>1.0339873871855501</v>
      </c>
    </row>
    <row r="642" spans="1:9" x14ac:dyDescent="0.2">
      <c r="A642" s="4">
        <f>IF('True_Odds_Calculator_3-way'!A643="","",'True_Odds_Calculator_3-way'!A643)</f>
        <v>2.5</v>
      </c>
      <c r="B642" s="4">
        <f>IF('True_Odds_Calculator_3-way'!B643="","",'True_Odds_Calculator_3-way'!B643)</f>
        <v>3.07</v>
      </c>
      <c r="C642" s="4">
        <f>IF('True_Odds_Calculator_3-way'!C643="","",'True_Odds_Calculator_3-way'!C643)</f>
        <v>3.25</v>
      </c>
      <c r="D642" s="4">
        <f t="shared" si="45"/>
        <v>3.3425206715109068E-2</v>
      </c>
      <c r="E642" s="4">
        <f t="shared" si="46"/>
        <v>2.5716310838094421</v>
      </c>
      <c r="F642" s="4">
        <f t="shared" si="47"/>
        <v>3.1787288270588863</v>
      </c>
      <c r="G642" s="4">
        <f t="shared" si="48"/>
        <v>3.3721061229088045</v>
      </c>
      <c r="I642" s="4">
        <f t="shared" si="49"/>
        <v>1.0334252067151091</v>
      </c>
    </row>
    <row r="643" spans="1:9" x14ac:dyDescent="0.2">
      <c r="A643" s="4">
        <f>IF('True_Odds_Calculator_3-way'!A644="","",'True_Odds_Calculator_3-way'!A644)</f>
        <v>2.31</v>
      </c>
      <c r="B643" s="4">
        <f>IF('True_Odds_Calculator_3-way'!B644="","",'True_Odds_Calculator_3-way'!B644)</f>
        <v>3.22</v>
      </c>
      <c r="C643" s="4">
        <f>IF('True_Odds_Calculator_3-way'!C644="","",'True_Odds_Calculator_3-way'!C644)</f>
        <v>3.52</v>
      </c>
      <c r="D643" s="4">
        <f t="shared" ref="D643:D706" si="50">IF(A643="","",((1/A643)+(1/B643)+(1/C643))-1)</f>
        <v>2.7550348202522112E-2</v>
      </c>
      <c r="E643" s="4">
        <f t="shared" ref="E643:E706" si="51">IF(A643="","",(3*A643)/(3-($D643*A643)))</f>
        <v>2.3600658905402652</v>
      </c>
      <c r="F643" s="4">
        <f t="shared" ref="F643:F706" si="52">IF(B643="","",(3*B643)/(3-($D643*B643)))</f>
        <v>3.3181191287829508</v>
      </c>
      <c r="G643" s="4">
        <f t="shared" ref="G643:G706" si="53">IF(C643="","",(3*C643)/(3-($D643*C643)))</f>
        <v>3.6375877218006507</v>
      </c>
      <c r="I643" s="4">
        <f t="shared" ref="I643:I706" si="54">IF(A643="","",D643+1)</f>
        <v>1.0275503482025221</v>
      </c>
    </row>
    <row r="644" spans="1:9" x14ac:dyDescent="0.2">
      <c r="A644" s="4">
        <f>IF('True_Odds_Calculator_3-way'!A645="","",'True_Odds_Calculator_3-way'!A645)</f>
        <v>4.2699999999999996</v>
      </c>
      <c r="B644" s="4">
        <f>IF('True_Odds_Calculator_3-way'!B645="","",'True_Odds_Calculator_3-way'!B645)</f>
        <v>3.47</v>
      </c>
      <c r="C644" s="4">
        <f>IF('True_Odds_Calculator_3-way'!C645="","",'True_Odds_Calculator_3-way'!C645)</f>
        <v>1.97</v>
      </c>
      <c r="D644" s="4">
        <f t="shared" si="50"/>
        <v>2.9990688709041313E-2</v>
      </c>
      <c r="E644" s="4">
        <f t="shared" si="51"/>
        <v>4.460399964487082</v>
      </c>
      <c r="F644" s="4">
        <f t="shared" si="52"/>
        <v>3.5946972805294255</v>
      </c>
      <c r="G644" s="4">
        <f t="shared" si="53"/>
        <v>2.0095763670481803</v>
      </c>
      <c r="I644" s="4">
        <f t="shared" si="54"/>
        <v>1.0299906887090413</v>
      </c>
    </row>
    <row r="645" spans="1:9" x14ac:dyDescent="0.2">
      <c r="A645" s="4">
        <f>IF('True_Odds_Calculator_3-way'!A646="","",'True_Odds_Calculator_3-way'!A646)</f>
        <v>3.2</v>
      </c>
      <c r="B645" s="4">
        <f>IF('True_Odds_Calculator_3-way'!B646="","",'True_Odds_Calculator_3-way'!B646)</f>
        <v>3.07</v>
      </c>
      <c r="C645" s="4">
        <f>IF('True_Odds_Calculator_3-way'!C646="","",'True_Odds_Calculator_3-way'!C646)</f>
        <v>2.57</v>
      </c>
      <c r="D645" s="4">
        <f t="shared" si="50"/>
        <v>2.7337957388560152E-2</v>
      </c>
      <c r="E645" s="4">
        <f t="shared" si="51"/>
        <v>3.2961163612057374</v>
      </c>
      <c r="F645" s="4">
        <f t="shared" si="52"/>
        <v>3.1583577199023596</v>
      </c>
      <c r="G645" s="4">
        <f t="shared" si="53"/>
        <v>2.6316315391195402</v>
      </c>
      <c r="I645" s="4">
        <f t="shared" si="54"/>
        <v>1.0273379573885602</v>
      </c>
    </row>
    <row r="646" spans="1:9" x14ac:dyDescent="0.2">
      <c r="A646" s="4">
        <f>IF('True_Odds_Calculator_3-way'!A647="","",'True_Odds_Calculator_3-way'!A647)</f>
        <v>1.87</v>
      </c>
      <c r="B646" s="4">
        <f>IF('True_Odds_Calculator_3-way'!B647="","",'True_Odds_Calculator_3-way'!B647)</f>
        <v>3.53</v>
      </c>
      <c r="C646" s="4">
        <f>IF('True_Odds_Calculator_3-way'!C647="","",'True_Odds_Calculator_3-way'!C647)</f>
        <v>4.74</v>
      </c>
      <c r="D646" s="4">
        <f t="shared" si="50"/>
        <v>2.9015941403961021E-2</v>
      </c>
      <c r="E646" s="4">
        <f t="shared" si="51"/>
        <v>1.9044449404786663</v>
      </c>
      <c r="F646" s="4">
        <f t="shared" si="52"/>
        <v>3.6547818962778997</v>
      </c>
      <c r="G646" s="4">
        <f t="shared" si="53"/>
        <v>4.9677473063040587</v>
      </c>
      <c r="I646" s="4">
        <f t="shared" si="54"/>
        <v>1.029015941403961</v>
      </c>
    </row>
    <row r="647" spans="1:9" x14ac:dyDescent="0.2">
      <c r="A647" s="4">
        <f>IF('True_Odds_Calculator_3-way'!A648="","",'True_Odds_Calculator_3-way'!A648)</f>
        <v>5.64</v>
      </c>
      <c r="B647" s="4">
        <f>IF('True_Odds_Calculator_3-way'!B648="","",'True_Odds_Calculator_3-way'!B648)</f>
        <v>3.86</v>
      </c>
      <c r="C647" s="4">
        <f>IF('True_Odds_Calculator_3-way'!C648="","",'True_Odds_Calculator_3-way'!C648)</f>
        <v>1.68</v>
      </c>
      <c r="D647" s="4">
        <f t="shared" si="50"/>
        <v>3.1610417290055759E-2</v>
      </c>
      <c r="E647" s="4">
        <f t="shared" si="51"/>
        <v>5.996348507662363</v>
      </c>
      <c r="F647" s="4">
        <f t="shared" si="52"/>
        <v>4.02365018288583</v>
      </c>
      <c r="G647" s="4">
        <f t="shared" si="53"/>
        <v>1.7102750036661172</v>
      </c>
      <c r="I647" s="4">
        <f t="shared" si="54"/>
        <v>1.0316104172900558</v>
      </c>
    </row>
    <row r="648" spans="1:9" x14ac:dyDescent="0.2">
      <c r="A648" s="4">
        <f>IF('True_Odds_Calculator_3-way'!A649="","",'True_Odds_Calculator_3-way'!A649)</f>
        <v>2.15</v>
      </c>
      <c r="B648" s="4">
        <f>IF('True_Odds_Calculator_3-way'!B649="","",'True_Odds_Calculator_3-way'!B649)</f>
        <v>3.34</v>
      </c>
      <c r="C648" s="4">
        <f>IF('True_Odds_Calculator_3-way'!C649="","",'True_Odds_Calculator_3-way'!C649)</f>
        <v>3.8</v>
      </c>
      <c r="D648" s="4">
        <f t="shared" si="50"/>
        <v>2.7675371411399974E-2</v>
      </c>
      <c r="E648" s="4">
        <f t="shared" si="51"/>
        <v>2.1935060341686134</v>
      </c>
      <c r="F648" s="4">
        <f t="shared" si="52"/>
        <v>3.4461835081751899</v>
      </c>
      <c r="G648" s="4">
        <f t="shared" si="53"/>
        <v>3.9380502025226329</v>
      </c>
      <c r="I648" s="4">
        <f t="shared" si="54"/>
        <v>1.0276753714114</v>
      </c>
    </row>
    <row r="649" spans="1:9" x14ac:dyDescent="0.2">
      <c r="A649" s="4">
        <f>IF('True_Odds_Calculator_3-way'!A650="","",'True_Odds_Calculator_3-way'!A650)</f>
        <v>2.58</v>
      </c>
      <c r="B649" s="4">
        <f>IF('True_Odds_Calculator_3-way'!B650="","",'True_Odds_Calculator_3-way'!B650)</f>
        <v>3.38</v>
      </c>
      <c r="C649" s="4">
        <f>IF('True_Odds_Calculator_3-way'!C650="","",'True_Odds_Calculator_3-way'!C650)</f>
        <v>2.86</v>
      </c>
      <c r="D649" s="4">
        <f t="shared" si="50"/>
        <v>3.3105237040836233E-2</v>
      </c>
      <c r="E649" s="4">
        <f t="shared" si="51"/>
        <v>2.6556064537800235</v>
      </c>
      <c r="F649" s="4">
        <f t="shared" si="52"/>
        <v>3.5109535359253528</v>
      </c>
      <c r="G649" s="4">
        <f t="shared" si="53"/>
        <v>2.9532040835594446</v>
      </c>
      <c r="I649" s="4">
        <f t="shared" si="54"/>
        <v>1.0331052370408362</v>
      </c>
    </row>
    <row r="650" spans="1:9" x14ac:dyDescent="0.2">
      <c r="A650" s="4">
        <f>IF('True_Odds_Calculator_3-way'!A651="","",'True_Odds_Calculator_3-way'!A651)</f>
        <v>2.0099999999999998</v>
      </c>
      <c r="B650" s="4">
        <f>IF('True_Odds_Calculator_3-way'!B651="","",'True_Odds_Calculator_3-way'!B651)</f>
        <v>3.37</v>
      </c>
      <c r="C650" s="4">
        <f>IF('True_Odds_Calculator_3-way'!C651="","",'True_Odds_Calculator_3-way'!C651)</f>
        <v>4.1399999999999997</v>
      </c>
      <c r="D650" s="4">
        <f t="shared" si="50"/>
        <v>3.5794236575262373E-2</v>
      </c>
      <c r="E650" s="4">
        <f t="shared" si="51"/>
        <v>2.0593885412323201</v>
      </c>
      <c r="F650" s="4">
        <f t="shared" si="52"/>
        <v>3.5111805645460774</v>
      </c>
      <c r="G650" s="4">
        <f t="shared" si="53"/>
        <v>4.3551260066226574</v>
      </c>
      <c r="I650" s="4">
        <f t="shared" si="54"/>
        <v>1.0357942365752624</v>
      </c>
    </row>
    <row r="651" spans="1:9" x14ac:dyDescent="0.2">
      <c r="A651" s="4">
        <f>IF('True_Odds_Calculator_3-way'!A652="","",'True_Odds_Calculator_3-way'!A652)</f>
        <v>1.96</v>
      </c>
      <c r="B651" s="4">
        <f>IF('True_Odds_Calculator_3-way'!B652="","",'True_Odds_Calculator_3-way'!B652)</f>
        <v>3.63</v>
      </c>
      <c r="C651" s="4">
        <f>IF('True_Odds_Calculator_3-way'!C652="","",'True_Odds_Calculator_3-way'!C652)</f>
        <v>4.01</v>
      </c>
      <c r="D651" s="4">
        <f t="shared" si="50"/>
        <v>3.5062733900056209E-2</v>
      </c>
      <c r="E651" s="4">
        <f t="shared" si="51"/>
        <v>2.0059516438197051</v>
      </c>
      <c r="F651" s="4">
        <f t="shared" si="52"/>
        <v>3.7908293785294722</v>
      </c>
      <c r="G651" s="4">
        <f t="shared" si="53"/>
        <v>4.2071786303296177</v>
      </c>
      <c r="I651" s="4">
        <f t="shared" si="54"/>
        <v>1.0350627339000562</v>
      </c>
    </row>
    <row r="652" spans="1:9" x14ac:dyDescent="0.2">
      <c r="A652" s="4">
        <f>IF('True_Odds_Calculator_3-way'!A653="","",'True_Odds_Calculator_3-way'!A653)</f>
        <v>2.0499999999999998</v>
      </c>
      <c r="B652" s="4">
        <f>IF('True_Odds_Calculator_3-way'!B653="","",'True_Odds_Calculator_3-way'!B653)</f>
        <v>3.4</v>
      </c>
      <c r="C652" s="4">
        <f>IF('True_Odds_Calculator_3-way'!C653="","",'True_Odds_Calculator_3-way'!C653)</f>
        <v>3.97</v>
      </c>
      <c r="D652" s="4">
        <f t="shared" si="50"/>
        <v>3.3811693873347259E-2</v>
      </c>
      <c r="E652" s="4">
        <f t="shared" si="51"/>
        <v>2.0984847718815725</v>
      </c>
      <c r="F652" s="4">
        <f t="shared" si="52"/>
        <v>3.5354792822797374</v>
      </c>
      <c r="G652" s="4">
        <f t="shared" si="53"/>
        <v>4.1559546219160532</v>
      </c>
      <c r="I652" s="4">
        <f t="shared" si="54"/>
        <v>1.0338116938733473</v>
      </c>
    </row>
    <row r="653" spans="1:9" x14ac:dyDescent="0.2">
      <c r="A653" s="4">
        <f>IF('True_Odds_Calculator_3-way'!A654="","",'True_Odds_Calculator_3-way'!A654)</f>
        <v>1.95</v>
      </c>
      <c r="B653" s="4">
        <f>IF('True_Odds_Calculator_3-way'!B654="","",'True_Odds_Calculator_3-way'!B654)</f>
        <v>3.72</v>
      </c>
      <c r="C653" s="4">
        <f>IF('True_Odds_Calculator_3-way'!C654="","",'True_Odds_Calculator_3-way'!C654)</f>
        <v>3.94</v>
      </c>
      <c r="D653" s="4">
        <f t="shared" si="50"/>
        <v>3.5444823720572893E-2</v>
      </c>
      <c r="E653" s="4">
        <f t="shared" si="51"/>
        <v>1.9959857868360624</v>
      </c>
      <c r="F653" s="4">
        <f t="shared" si="52"/>
        <v>3.8910163205959716</v>
      </c>
      <c r="G653" s="4">
        <f t="shared" si="53"/>
        <v>4.1323651884239014</v>
      </c>
      <c r="I653" s="4">
        <f t="shared" si="54"/>
        <v>1.0354448237205729</v>
      </c>
    </row>
    <row r="654" spans="1:9" x14ac:dyDescent="0.2">
      <c r="A654" s="4">
        <f>IF('True_Odds_Calculator_3-way'!A655="","",'True_Odds_Calculator_3-way'!A655)</f>
        <v>2.2400000000000002</v>
      </c>
      <c r="B654" s="4">
        <f>IF('True_Odds_Calculator_3-way'!B655="","",'True_Odds_Calculator_3-way'!B655)</f>
        <v>3.36</v>
      </c>
      <c r="C654" s="4">
        <f>IF('True_Odds_Calculator_3-way'!C655="","",'True_Odds_Calculator_3-way'!C655)</f>
        <v>3.45</v>
      </c>
      <c r="D654" s="4">
        <f t="shared" si="50"/>
        <v>3.390269151138714E-2</v>
      </c>
      <c r="E654" s="4">
        <f t="shared" si="51"/>
        <v>2.2981760507533706</v>
      </c>
      <c r="F654" s="4">
        <f t="shared" si="52"/>
        <v>3.4926182585115999</v>
      </c>
      <c r="G654" s="4">
        <f t="shared" si="53"/>
        <v>3.5899659337256118</v>
      </c>
      <c r="I654" s="4">
        <f t="shared" si="54"/>
        <v>1.0339026915113871</v>
      </c>
    </row>
    <row r="655" spans="1:9" x14ac:dyDescent="0.2">
      <c r="A655" s="4">
        <f>IF('True_Odds_Calculator_3-way'!A656="","",'True_Odds_Calculator_3-way'!A656)</f>
        <v>2.0099999999999998</v>
      </c>
      <c r="B655" s="4">
        <f>IF('True_Odds_Calculator_3-way'!B656="","",'True_Odds_Calculator_3-way'!B656)</f>
        <v>3.48</v>
      </c>
      <c r="C655" s="4">
        <f>IF('True_Odds_Calculator_3-way'!C656="","",'True_Odds_Calculator_3-way'!C656)</f>
        <v>3.99</v>
      </c>
      <c r="D655" s="4">
        <f t="shared" si="50"/>
        <v>3.5495326066065758E-2</v>
      </c>
      <c r="E655" s="4">
        <f t="shared" si="51"/>
        <v>2.0589660600115791</v>
      </c>
      <c r="F655" s="4">
        <f t="shared" si="52"/>
        <v>3.6294406896304188</v>
      </c>
      <c r="G655" s="4">
        <f t="shared" si="53"/>
        <v>4.1876960362417215</v>
      </c>
      <c r="I655" s="4">
        <f t="shared" si="54"/>
        <v>1.0354953260660658</v>
      </c>
    </row>
    <row r="656" spans="1:9" x14ac:dyDescent="0.2">
      <c r="A656" s="4">
        <f>IF('True_Odds_Calculator_3-way'!A657="","",'True_Odds_Calculator_3-way'!A657)</f>
        <v>2.74</v>
      </c>
      <c r="B656" s="4">
        <f>IF('True_Odds_Calculator_3-way'!B657="","",'True_Odds_Calculator_3-way'!B657)</f>
        <v>2.97</v>
      </c>
      <c r="C656" s="4">
        <f>IF('True_Odds_Calculator_3-way'!C657="","",'True_Odds_Calculator_3-way'!C657)</f>
        <v>3.02</v>
      </c>
      <c r="D656" s="4">
        <f t="shared" si="50"/>
        <v>3.2789668164541208E-2</v>
      </c>
      <c r="E656" s="4">
        <f t="shared" si="51"/>
        <v>2.8245905465391705</v>
      </c>
      <c r="F656" s="4">
        <f t="shared" si="52"/>
        <v>3.0696461519168765</v>
      </c>
      <c r="G656" s="4">
        <f t="shared" si="53"/>
        <v>3.1230877097146355</v>
      </c>
      <c r="I656" s="4">
        <f t="shared" si="54"/>
        <v>1.0327896681645412</v>
      </c>
    </row>
    <row r="657" spans="1:9" x14ac:dyDescent="0.2">
      <c r="A657" s="4">
        <f>IF('True_Odds_Calculator_3-way'!A658="","",'True_Odds_Calculator_3-way'!A658)</f>
        <v>1.96</v>
      </c>
      <c r="B657" s="4">
        <f>IF('True_Odds_Calculator_3-way'!B658="","",'True_Odds_Calculator_3-way'!B658)</f>
        <v>3.32</v>
      </c>
      <c r="C657" s="4">
        <f>IF('True_Odds_Calculator_3-way'!C658="","",'True_Odds_Calculator_3-way'!C658)</f>
        <v>4.47</v>
      </c>
      <c r="D657" s="4">
        <f t="shared" si="50"/>
        <v>3.5122547442200114E-2</v>
      </c>
      <c r="E657" s="4">
        <f t="shared" si="51"/>
        <v>2.0060318737760805</v>
      </c>
      <c r="F657" s="4">
        <f t="shared" si="52"/>
        <v>3.4542636081156575</v>
      </c>
      <c r="G657" s="4">
        <f t="shared" si="53"/>
        <v>4.7168447280819281</v>
      </c>
      <c r="I657" s="4">
        <f t="shared" si="54"/>
        <v>1.0351225474422001</v>
      </c>
    </row>
    <row r="658" spans="1:9" x14ac:dyDescent="0.2">
      <c r="A658" s="4">
        <f>IF('True_Odds_Calculator_3-way'!A659="","",'True_Odds_Calculator_3-way'!A659)</f>
        <v>2.16</v>
      </c>
      <c r="B658" s="4">
        <f>IF('True_Odds_Calculator_3-way'!B659="","",'True_Odds_Calculator_3-way'!B659)</f>
        <v>3.35</v>
      </c>
      <c r="C658" s="4">
        <f>IF('True_Odds_Calculator_3-way'!C659="","",'True_Odds_Calculator_3-way'!C659)</f>
        <v>3.68</v>
      </c>
      <c r="D658" s="4">
        <f t="shared" si="50"/>
        <v>3.3209556084312641E-2</v>
      </c>
      <c r="E658" s="4">
        <f t="shared" si="51"/>
        <v>2.212912690638809</v>
      </c>
      <c r="F658" s="4">
        <f t="shared" si="52"/>
        <v>3.4790158382864269</v>
      </c>
      <c r="G658" s="4">
        <f t="shared" si="53"/>
        <v>3.8362786980975505</v>
      </c>
      <c r="I658" s="4">
        <f t="shared" si="54"/>
        <v>1.0332095560843126</v>
      </c>
    </row>
    <row r="659" spans="1:9" x14ac:dyDescent="0.2">
      <c r="A659" s="4">
        <f>IF('True_Odds_Calculator_3-way'!A660="","",'True_Odds_Calculator_3-way'!A660)</f>
        <v>2.6</v>
      </c>
      <c r="B659" s="4">
        <f>IF('True_Odds_Calculator_3-way'!B660="","",'True_Odds_Calculator_3-way'!B660)</f>
        <v>3.18</v>
      </c>
      <c r="C659" s="4">
        <f>IF('True_Odds_Calculator_3-way'!C660="","",'True_Odds_Calculator_3-way'!C660)</f>
        <v>3</v>
      </c>
      <c r="D659" s="4">
        <f t="shared" si="50"/>
        <v>3.2414126753749217E-2</v>
      </c>
      <c r="E659" s="4">
        <f t="shared" si="51"/>
        <v>2.6751509922346846</v>
      </c>
      <c r="F659" s="4">
        <f t="shared" si="52"/>
        <v>3.2931492299522036</v>
      </c>
      <c r="G659" s="4">
        <f t="shared" si="53"/>
        <v>3.1004999999999998</v>
      </c>
      <c r="I659" s="4">
        <f t="shared" si="54"/>
        <v>1.0324141267537492</v>
      </c>
    </row>
    <row r="660" spans="1:9" x14ac:dyDescent="0.2">
      <c r="A660" s="4">
        <f>IF('True_Odds_Calculator_3-way'!A661="","",'True_Odds_Calculator_3-way'!A661)</f>
        <v>2.77</v>
      </c>
      <c r="B660" s="4">
        <f>IF('True_Odds_Calculator_3-way'!B661="","",'True_Odds_Calculator_3-way'!B661)</f>
        <v>3.07</v>
      </c>
      <c r="C660" s="4">
        <f>IF('True_Odds_Calculator_3-way'!C661="","",'True_Odds_Calculator_3-way'!C661)</f>
        <v>2.89</v>
      </c>
      <c r="D660" s="4">
        <f t="shared" si="50"/>
        <v>3.2764490593385709E-2</v>
      </c>
      <c r="E660" s="4">
        <f t="shared" si="51"/>
        <v>2.8564137904903562</v>
      </c>
      <c r="F660" s="4">
        <f t="shared" si="52"/>
        <v>3.1765050221943167</v>
      </c>
      <c r="G660" s="4">
        <f t="shared" si="53"/>
        <v>2.9841903766830962</v>
      </c>
      <c r="I660" s="4">
        <f t="shared" si="54"/>
        <v>1.0327644905933857</v>
      </c>
    </row>
    <row r="661" spans="1:9" x14ac:dyDescent="0.2">
      <c r="A661" s="4">
        <f>IF('True_Odds_Calculator_3-way'!A662="","",'True_Odds_Calculator_3-way'!A662)</f>
        <v>1.67</v>
      </c>
      <c r="B661" s="4">
        <f>IF('True_Odds_Calculator_3-way'!B662="","",'True_Odds_Calculator_3-way'!B662)</f>
        <v>3.73</v>
      </c>
      <c r="C661" s="4">
        <f>IF('True_Odds_Calculator_3-way'!C662="","",'True_Odds_Calculator_3-way'!C662)</f>
        <v>5.91</v>
      </c>
      <c r="D661" s="4">
        <f t="shared" si="50"/>
        <v>3.6103647687545593E-2</v>
      </c>
      <c r="E661" s="4">
        <f t="shared" si="51"/>
        <v>1.704251531249388</v>
      </c>
      <c r="F661" s="4">
        <f t="shared" si="52"/>
        <v>3.9053047100703489</v>
      </c>
      <c r="G661" s="4">
        <f t="shared" si="53"/>
        <v>6.3625297489408581</v>
      </c>
      <c r="I661" s="4">
        <f t="shared" si="54"/>
        <v>1.0361036476875456</v>
      </c>
    </row>
    <row r="662" spans="1:9" x14ac:dyDescent="0.2">
      <c r="A662" s="4">
        <f>IF('True_Odds_Calculator_3-way'!A663="","",'True_Odds_Calculator_3-way'!A663)</f>
        <v>2.5</v>
      </c>
      <c r="B662" s="4">
        <f>IF('True_Odds_Calculator_3-way'!B663="","",'True_Odds_Calculator_3-way'!B663)</f>
        <v>3.23</v>
      </c>
      <c r="C662" s="4">
        <f>IF('True_Odds_Calculator_3-way'!C663="","",'True_Odds_Calculator_3-way'!C663)</f>
        <v>3.09</v>
      </c>
      <c r="D662" s="4">
        <f t="shared" si="50"/>
        <v>3.322211868906999E-2</v>
      </c>
      <c r="E662" s="4">
        <f t="shared" si="51"/>
        <v>2.5711834686387425</v>
      </c>
      <c r="F662" s="4">
        <f t="shared" si="52"/>
        <v>3.3498202143108071</v>
      </c>
      <c r="G662" s="4">
        <f t="shared" si="53"/>
        <v>3.1994823912583534</v>
      </c>
      <c r="I662" s="4">
        <f t="shared" si="54"/>
        <v>1.03322211868907</v>
      </c>
    </row>
    <row r="663" spans="1:9" x14ac:dyDescent="0.2">
      <c r="A663" s="4">
        <f>IF('True_Odds_Calculator_3-way'!A664="","",'True_Odds_Calculator_3-way'!A664)</f>
        <v>2.2200000000000002</v>
      </c>
      <c r="B663" s="4">
        <f>IF('True_Odds_Calculator_3-way'!B664="","",'True_Odds_Calculator_3-way'!B664)</f>
        <v>3.32</v>
      </c>
      <c r="C663" s="4">
        <f>IF('True_Odds_Calculator_3-way'!C664="","",'True_Odds_Calculator_3-way'!C664)</f>
        <v>3.4</v>
      </c>
      <c r="D663" s="4">
        <f t="shared" si="50"/>
        <v>4.5772916786382511E-2</v>
      </c>
      <c r="E663" s="4">
        <f t="shared" si="51"/>
        <v>2.2978320724174863</v>
      </c>
      <c r="F663" s="4">
        <f t="shared" si="52"/>
        <v>3.4971493643752423</v>
      </c>
      <c r="G663" s="4">
        <f t="shared" si="53"/>
        <v>3.5860287271228612</v>
      </c>
      <c r="I663" s="4">
        <f t="shared" si="54"/>
        <v>1.0457729167863825</v>
      </c>
    </row>
    <row r="664" spans="1:9" x14ac:dyDescent="0.2">
      <c r="A664" s="4">
        <f>IF('True_Odds_Calculator_3-way'!A665="","",'True_Odds_Calculator_3-way'!A665)</f>
        <v>1.83</v>
      </c>
      <c r="B664" s="4">
        <f>IF('True_Odds_Calculator_3-way'!B665="","",'True_Odds_Calculator_3-way'!B665)</f>
        <v>3.67</v>
      </c>
      <c r="C664" s="4">
        <f>IF('True_Odds_Calculator_3-way'!C665="","",'True_Odds_Calculator_3-way'!C665)</f>
        <v>4.41</v>
      </c>
      <c r="D664" s="4">
        <f t="shared" si="50"/>
        <v>4.5685021078903931E-2</v>
      </c>
      <c r="E664" s="4">
        <f t="shared" si="51"/>
        <v>1.8824601410465851</v>
      </c>
      <c r="F664" s="4">
        <f t="shared" si="52"/>
        <v>3.887250702725078</v>
      </c>
      <c r="G664" s="4">
        <f t="shared" si="53"/>
        <v>4.7274835209264321</v>
      </c>
      <c r="I664" s="4">
        <f t="shared" si="54"/>
        <v>1.0456850210789039</v>
      </c>
    </row>
    <row r="665" spans="1:9" x14ac:dyDescent="0.2">
      <c r="A665" s="4">
        <f>IF('True_Odds_Calculator_3-way'!A666="","",'True_Odds_Calculator_3-way'!A666)</f>
        <v>4.47</v>
      </c>
      <c r="B665" s="4">
        <f>IF('True_Odds_Calculator_3-way'!B666="","",'True_Odds_Calculator_3-way'!B666)</f>
        <v>3.73</v>
      </c>
      <c r="C665" s="4">
        <f>IF('True_Odds_Calculator_3-way'!C666="","",'True_Odds_Calculator_3-way'!C666)</f>
        <v>1.8</v>
      </c>
      <c r="D665" s="4">
        <f t="shared" si="50"/>
        <v>4.7365716833302374E-2</v>
      </c>
      <c r="E665" s="4">
        <f t="shared" si="51"/>
        <v>4.8094247583395298</v>
      </c>
      <c r="F665" s="4">
        <f t="shared" si="52"/>
        <v>3.9634107044753408</v>
      </c>
      <c r="G665" s="4">
        <f t="shared" si="53"/>
        <v>1.8526512939479953</v>
      </c>
      <c r="I665" s="4">
        <f t="shared" si="54"/>
        <v>1.0473657168333024</v>
      </c>
    </row>
    <row r="666" spans="1:9" x14ac:dyDescent="0.2">
      <c r="A666" s="4">
        <f>IF('True_Odds_Calculator_3-way'!A667="","",'True_Odds_Calculator_3-way'!A667)</f>
        <v>1.24</v>
      </c>
      <c r="B666" s="4">
        <f>IF('True_Odds_Calculator_3-way'!B667="","",'True_Odds_Calculator_3-way'!B667)</f>
        <v>6.19</v>
      </c>
      <c r="C666" s="4">
        <f>IF('True_Odds_Calculator_3-way'!C667="","",'True_Odds_Calculator_3-way'!C667)</f>
        <v>11.59</v>
      </c>
      <c r="D666" s="4">
        <f t="shared" si="50"/>
        <v>5.428377839601195E-2</v>
      </c>
      <c r="E666" s="4">
        <f t="shared" si="51"/>
        <v>1.2684608299262381</v>
      </c>
      <c r="F666" s="4">
        <f t="shared" si="52"/>
        <v>6.9707641264739477</v>
      </c>
      <c r="G666" s="4">
        <f t="shared" si="53"/>
        <v>14.665620014480959</v>
      </c>
      <c r="I666" s="4">
        <f t="shared" si="54"/>
        <v>1.054283778396012</v>
      </c>
    </row>
    <row r="667" spans="1:9" x14ac:dyDescent="0.2">
      <c r="A667" s="4">
        <f>IF('True_Odds_Calculator_3-way'!A668="","",'True_Odds_Calculator_3-way'!A668)</f>
        <v>2.1800000000000002</v>
      </c>
      <c r="B667" s="4">
        <f>IF('True_Odds_Calculator_3-way'!B668="","",'True_Odds_Calculator_3-way'!B668)</f>
        <v>3.27</v>
      </c>
      <c r="C667" s="4">
        <f>IF('True_Odds_Calculator_3-way'!C668="","",'True_Odds_Calculator_3-way'!C668)</f>
        <v>3.55</v>
      </c>
      <c r="D667" s="4">
        <f t="shared" si="50"/>
        <v>4.6216134728862546E-2</v>
      </c>
      <c r="E667" s="4">
        <f t="shared" si="51"/>
        <v>2.2557567121158146</v>
      </c>
      <c r="F667" s="4">
        <f t="shared" si="52"/>
        <v>3.4434666534829685</v>
      </c>
      <c r="G667" s="4">
        <f t="shared" si="53"/>
        <v>3.755378228284898</v>
      </c>
      <c r="I667" s="4">
        <f t="shared" si="54"/>
        <v>1.0462161347288625</v>
      </c>
    </row>
    <row r="668" spans="1:9" x14ac:dyDescent="0.2">
      <c r="A668" s="4">
        <f>IF('True_Odds_Calculator_3-way'!A669="","",'True_Odds_Calculator_3-way'!A669)</f>
        <v>2.79</v>
      </c>
      <c r="B668" s="4">
        <f>IF('True_Odds_Calculator_3-way'!B669="","",'True_Odds_Calculator_3-way'!B669)</f>
        <v>3.18</v>
      </c>
      <c r="C668" s="4">
        <f>IF('True_Odds_Calculator_3-way'!C669="","",'True_Odds_Calculator_3-way'!C669)</f>
        <v>2.69</v>
      </c>
      <c r="D668" s="4">
        <f t="shared" si="50"/>
        <v>4.4635559769042654E-2</v>
      </c>
      <c r="E668" s="4">
        <f t="shared" si="51"/>
        <v>2.9108317418996661</v>
      </c>
      <c r="F668" s="4">
        <f t="shared" si="52"/>
        <v>3.3379297863526274</v>
      </c>
      <c r="G668" s="4">
        <f t="shared" si="53"/>
        <v>2.8021511062560456</v>
      </c>
      <c r="I668" s="4">
        <f t="shared" si="54"/>
        <v>1.0446355597690427</v>
      </c>
    </row>
    <row r="669" spans="1:9" x14ac:dyDescent="0.2">
      <c r="A669" s="4">
        <f>IF('True_Odds_Calculator_3-way'!A670="","",'True_Odds_Calculator_3-way'!A670)</f>
        <v>1.78</v>
      </c>
      <c r="B669" s="4">
        <f>IF('True_Odds_Calculator_3-way'!B670="","",'True_Odds_Calculator_3-way'!B670)</f>
        <v>3.68</v>
      </c>
      <c r="C669" s="4">
        <f>IF('True_Odds_Calculator_3-way'!C670="","",'True_Odds_Calculator_3-way'!C670)</f>
        <v>4.6500000000000004</v>
      </c>
      <c r="D669" s="4">
        <f t="shared" si="50"/>
        <v>4.8590646684631533E-2</v>
      </c>
      <c r="E669" s="4">
        <f t="shared" si="51"/>
        <v>1.8328416502259708</v>
      </c>
      <c r="F669" s="4">
        <f t="shared" si="52"/>
        <v>3.9132472497918713</v>
      </c>
      <c r="G669" s="4">
        <f t="shared" si="53"/>
        <v>5.028742248706191</v>
      </c>
      <c r="I669" s="4">
        <f t="shared" si="54"/>
        <v>1.0485906466846315</v>
      </c>
    </row>
    <row r="670" spans="1:9" x14ac:dyDescent="0.2">
      <c r="A670" s="4">
        <f>IF('True_Odds_Calculator_3-way'!A671="","",'True_Odds_Calculator_3-way'!A671)</f>
        <v>3.56</v>
      </c>
      <c r="B670" s="4">
        <f>IF('True_Odds_Calculator_3-way'!B671="","",'True_Odds_Calculator_3-way'!B671)</f>
        <v>3.86</v>
      </c>
      <c r="C670" s="4">
        <f>IF('True_Odds_Calculator_3-way'!C671="","",'True_Odds_Calculator_3-way'!C671)</f>
        <v>1.98</v>
      </c>
      <c r="D670" s="4">
        <f t="shared" si="50"/>
        <v>4.5016738967952996E-2</v>
      </c>
      <c r="E670" s="4">
        <f t="shared" si="51"/>
        <v>3.7609071466958803</v>
      </c>
      <c r="F670" s="4">
        <f t="shared" si="52"/>
        <v>4.0973232629078202</v>
      </c>
      <c r="G670" s="4">
        <f t="shared" si="53"/>
        <v>2.0406292325033863</v>
      </c>
      <c r="I670" s="4">
        <f t="shared" si="54"/>
        <v>1.045016738967953</v>
      </c>
    </row>
    <row r="671" spans="1:9" x14ac:dyDescent="0.2">
      <c r="A671" s="4">
        <f>IF('True_Odds_Calculator_3-way'!A672="","",'True_Odds_Calculator_3-way'!A672)</f>
        <v>2.31</v>
      </c>
      <c r="B671" s="4">
        <f>IF('True_Odds_Calculator_3-way'!B672="","",'True_Odds_Calculator_3-way'!B672)</f>
        <v>3.3</v>
      </c>
      <c r="C671" s="4">
        <f>IF('True_Odds_Calculator_3-way'!C672="","",'True_Odds_Calculator_3-way'!C672)</f>
        <v>3.24</v>
      </c>
      <c r="D671" s="4">
        <f t="shared" si="50"/>
        <v>4.4572711239377893E-2</v>
      </c>
      <c r="E671" s="4">
        <f t="shared" si="51"/>
        <v>2.3920992073638456</v>
      </c>
      <c r="F671" s="4">
        <f t="shared" si="52"/>
        <v>3.4701409495548958</v>
      </c>
      <c r="G671" s="4">
        <f t="shared" si="53"/>
        <v>3.4038566490813174</v>
      </c>
      <c r="I671" s="4">
        <f t="shared" si="54"/>
        <v>1.0445727112393779</v>
      </c>
    </row>
    <row r="672" spans="1:9" x14ac:dyDescent="0.2">
      <c r="A672" s="4">
        <f>IF('True_Odds_Calculator_3-way'!A673="","",'True_Odds_Calculator_3-way'!A673)</f>
        <v>2.4700000000000002</v>
      </c>
      <c r="B672" s="4">
        <f>IF('True_Odds_Calculator_3-way'!B673="","",'True_Odds_Calculator_3-way'!B673)</f>
        <v>3.27</v>
      </c>
      <c r="C672" s="4">
        <f>IF('True_Odds_Calculator_3-way'!C673="","",'True_Odds_Calculator_3-way'!C673)</f>
        <v>3</v>
      </c>
      <c r="D672" s="4">
        <f t="shared" si="50"/>
        <v>4.4002030481991694E-2</v>
      </c>
      <c r="E672" s="4">
        <f t="shared" si="51"/>
        <v>2.5628477143401094</v>
      </c>
      <c r="F672" s="4">
        <f t="shared" si="52"/>
        <v>3.4347376180081075</v>
      </c>
      <c r="G672" s="4">
        <f t="shared" si="53"/>
        <v>3.1380819788901113</v>
      </c>
      <c r="I672" s="4">
        <f t="shared" si="54"/>
        <v>1.0440020304819917</v>
      </c>
    </row>
    <row r="673" spans="1:9" x14ac:dyDescent="0.2">
      <c r="A673" s="4">
        <f>IF('True_Odds_Calculator_3-way'!A674="","",'True_Odds_Calculator_3-way'!A674)</f>
        <v>4.13</v>
      </c>
      <c r="B673" s="4">
        <f>IF('True_Odds_Calculator_3-way'!B674="","",'True_Odds_Calculator_3-way'!B674)</f>
        <v>3.22</v>
      </c>
      <c r="C673" s="4">
        <f>IF('True_Odds_Calculator_3-way'!C674="","",'True_Odds_Calculator_3-way'!C674)</f>
        <v>2.1</v>
      </c>
      <c r="D673" s="4">
        <f t="shared" si="50"/>
        <v>2.8880233006983058E-2</v>
      </c>
      <c r="E673" s="4">
        <f t="shared" si="51"/>
        <v>4.3010011571162643</v>
      </c>
      <c r="F673" s="4">
        <f t="shared" si="52"/>
        <v>3.3230069576709287</v>
      </c>
      <c r="G673" s="4">
        <f t="shared" si="53"/>
        <v>2.1433299069872391</v>
      </c>
      <c r="I673" s="4">
        <f t="shared" si="54"/>
        <v>1.0288802330069831</v>
      </c>
    </row>
    <row r="674" spans="1:9" x14ac:dyDescent="0.2">
      <c r="A674" s="4">
        <f>IF('True_Odds_Calculator_3-way'!A675="","",'True_Odds_Calculator_3-way'!A675)</f>
        <v>3.17</v>
      </c>
      <c r="B674" s="4">
        <f>IF('True_Odds_Calculator_3-way'!B675="","",'True_Odds_Calculator_3-way'!B675)</f>
        <v>2.94</v>
      </c>
      <c r="C674" s="4">
        <f>IF('True_Odds_Calculator_3-way'!C675="","",'True_Odds_Calculator_3-way'!C675)</f>
        <v>2.69</v>
      </c>
      <c r="D674" s="4">
        <f t="shared" si="50"/>
        <v>2.7340679566890902E-2</v>
      </c>
      <c r="E674" s="4">
        <f t="shared" si="51"/>
        <v>3.2643057431128906</v>
      </c>
      <c r="F674" s="4">
        <f t="shared" si="52"/>
        <v>3.0209427347548421</v>
      </c>
      <c r="G674" s="4">
        <f t="shared" si="53"/>
        <v>2.7576039740760807</v>
      </c>
      <c r="I674" s="4">
        <f t="shared" si="54"/>
        <v>1.0273406795668909</v>
      </c>
    </row>
    <row r="675" spans="1:9" x14ac:dyDescent="0.2">
      <c r="A675" s="4">
        <f>IF('True_Odds_Calculator_3-way'!A676="","",'True_Odds_Calculator_3-way'!A676)</f>
        <v>3.02</v>
      </c>
      <c r="B675" s="4">
        <f>IF('True_Odds_Calculator_3-way'!B676="","",'True_Odds_Calculator_3-way'!B676)</f>
        <v>3.07</v>
      </c>
      <c r="C675" s="4">
        <f>IF('True_Odds_Calculator_3-way'!C676="","",'True_Odds_Calculator_3-way'!C676)</f>
        <v>2.69</v>
      </c>
      <c r="D675" s="4">
        <f t="shared" si="50"/>
        <v>2.8605938733281766E-2</v>
      </c>
      <c r="E675" s="4">
        <f t="shared" si="51"/>
        <v>3.1095444475411438</v>
      </c>
      <c r="F675" s="4">
        <f t="shared" si="52"/>
        <v>3.162579488025302</v>
      </c>
      <c r="G675" s="4">
        <f t="shared" si="53"/>
        <v>2.7608148788119129</v>
      </c>
      <c r="I675" s="4">
        <f t="shared" si="54"/>
        <v>1.0286059387332818</v>
      </c>
    </row>
    <row r="676" spans="1:9" x14ac:dyDescent="0.2">
      <c r="A676" s="4">
        <f>IF('True_Odds_Calculator_3-way'!A677="","",'True_Odds_Calculator_3-way'!A677)</f>
        <v>2.64</v>
      </c>
      <c r="B676" s="4">
        <f>IF('True_Odds_Calculator_3-way'!B677="","",'True_Odds_Calculator_3-way'!B677)</f>
        <v>3.04</v>
      </c>
      <c r="C676" s="4">
        <f>IF('True_Odds_Calculator_3-way'!C677="","",'True_Odds_Calculator_3-way'!C677)</f>
        <v>3.12</v>
      </c>
      <c r="D676" s="4">
        <f t="shared" si="50"/>
        <v>2.8248067721751813E-2</v>
      </c>
      <c r="E676" s="4">
        <f t="shared" si="51"/>
        <v>2.7072988458025407</v>
      </c>
      <c r="F676" s="4">
        <f t="shared" si="52"/>
        <v>3.1295834133230946</v>
      </c>
      <c r="G676" s="4">
        <f t="shared" si="53"/>
        <v>3.2144335995267665</v>
      </c>
      <c r="I676" s="4">
        <f t="shared" si="54"/>
        <v>1.0282480677217518</v>
      </c>
    </row>
    <row r="677" spans="1:9" x14ac:dyDescent="0.2">
      <c r="A677" s="4">
        <f>IF('True_Odds_Calculator_3-way'!A678="","",'True_Odds_Calculator_3-way'!A678)</f>
        <v>2.2599999999999998</v>
      </c>
      <c r="B677" s="4">
        <f>IF('True_Odds_Calculator_3-way'!B678="","",'True_Odds_Calculator_3-way'!B678)</f>
        <v>3.01</v>
      </c>
      <c r="C677" s="4">
        <f>IF('True_Odds_Calculator_3-way'!C678="","",'True_Odds_Calculator_3-way'!C678)</f>
        <v>3.94</v>
      </c>
      <c r="D677" s="4">
        <f t="shared" si="50"/>
        <v>2.851089632644177E-2</v>
      </c>
      <c r="E677" s="4">
        <f t="shared" si="51"/>
        <v>2.3096062037492682</v>
      </c>
      <c r="F677" s="4">
        <f t="shared" si="52"/>
        <v>3.0986394720360404</v>
      </c>
      <c r="G677" s="4">
        <f t="shared" si="53"/>
        <v>4.0932696601506313</v>
      </c>
      <c r="I677" s="4">
        <f t="shared" si="54"/>
        <v>1.0285108963264418</v>
      </c>
    </row>
    <row r="678" spans="1:9" x14ac:dyDescent="0.2">
      <c r="A678" s="4">
        <f>IF('True_Odds_Calculator_3-way'!A679="","",'True_Odds_Calculator_3-way'!A679)</f>
        <v>2.04</v>
      </c>
      <c r="B678" s="4">
        <f>IF('True_Odds_Calculator_3-way'!B679="","",'True_Odds_Calculator_3-way'!B679)</f>
        <v>3.21</v>
      </c>
      <c r="C678" s="4">
        <f>IF('True_Odds_Calculator_3-way'!C679="","",'True_Odds_Calculator_3-way'!C679)</f>
        <v>4.3899999999999997</v>
      </c>
      <c r="D678" s="4">
        <f t="shared" si="50"/>
        <v>2.9512990983973753E-2</v>
      </c>
      <c r="E678" s="4">
        <f t="shared" si="51"/>
        <v>2.0817788743821826</v>
      </c>
      <c r="F678" s="4">
        <f t="shared" si="52"/>
        <v>3.3146737521204246</v>
      </c>
      <c r="G678" s="4">
        <f t="shared" si="53"/>
        <v>4.5881500104060393</v>
      </c>
      <c r="I678" s="4">
        <f t="shared" si="54"/>
        <v>1.0295129909839738</v>
      </c>
    </row>
    <row r="679" spans="1:9" x14ac:dyDescent="0.2">
      <c r="A679" s="4">
        <f>IF('True_Odds_Calculator_3-way'!A680="","",'True_Odds_Calculator_3-way'!A680)</f>
        <v>1.52</v>
      </c>
      <c r="B679" s="4">
        <f>IF('True_Odds_Calculator_3-way'!B680="","",'True_Odds_Calculator_3-way'!B680)</f>
        <v>3.78</v>
      </c>
      <c r="C679" s="4">
        <f>IF('True_Odds_Calculator_3-way'!C680="","",'True_Odds_Calculator_3-way'!C680)</f>
        <v>7.8</v>
      </c>
      <c r="D679" s="4">
        <f t="shared" si="50"/>
        <v>5.065012959749815E-2</v>
      </c>
      <c r="E679" s="4">
        <f t="shared" si="51"/>
        <v>1.5600347543247974</v>
      </c>
      <c r="F679" s="4">
        <f t="shared" si="52"/>
        <v>4.0376814519035333</v>
      </c>
      <c r="G679" s="4">
        <f t="shared" si="53"/>
        <v>8.9829703986401999</v>
      </c>
      <c r="I679" s="4">
        <f t="shared" si="54"/>
        <v>1.0506501295974982</v>
      </c>
    </row>
    <row r="680" spans="1:9" x14ac:dyDescent="0.2">
      <c r="A680" s="4">
        <f>IF('True_Odds_Calculator_3-way'!A681="","",'True_Odds_Calculator_3-way'!A681)</f>
        <v>1.45</v>
      </c>
      <c r="B680" s="4">
        <f>IF('True_Odds_Calculator_3-way'!B681="","",'True_Odds_Calculator_3-way'!B681)</f>
        <v>4.37</v>
      </c>
      <c r="C680" s="4">
        <f>IF('True_Odds_Calculator_3-way'!C681="","",'True_Odds_Calculator_3-way'!C681)</f>
        <v>8.68</v>
      </c>
      <c r="D680" s="4">
        <f t="shared" si="50"/>
        <v>3.3695497630762627E-2</v>
      </c>
      <c r="E680" s="4">
        <f t="shared" si="51"/>
        <v>1.4740058916477101</v>
      </c>
      <c r="F680" s="4">
        <f t="shared" si="52"/>
        <v>4.5955645942928953</v>
      </c>
      <c r="G680" s="4">
        <f t="shared" si="53"/>
        <v>9.6176465445185482</v>
      </c>
      <c r="I680" s="4">
        <f t="shared" si="54"/>
        <v>1.0336954976307626</v>
      </c>
    </row>
    <row r="681" spans="1:9" x14ac:dyDescent="0.2">
      <c r="A681" s="4">
        <f>IF('True_Odds_Calculator_3-way'!A682="","",'True_Odds_Calculator_3-way'!A682)</f>
        <v>2.68</v>
      </c>
      <c r="B681" s="4">
        <f>IF('True_Odds_Calculator_3-way'!B682="","",'True_Odds_Calculator_3-way'!B682)</f>
        <v>3.03</v>
      </c>
      <c r="C681" s="4">
        <f>IF('True_Odds_Calculator_3-way'!C682="","",'True_Odds_Calculator_3-way'!C682)</f>
        <v>3.09</v>
      </c>
      <c r="D681" s="4">
        <f t="shared" si="50"/>
        <v>2.6791927127794768E-2</v>
      </c>
      <c r="E681" s="4">
        <f t="shared" si="51"/>
        <v>2.7457163079032139</v>
      </c>
      <c r="F681" s="4">
        <f t="shared" si="52"/>
        <v>3.1142717142320975</v>
      </c>
      <c r="G681" s="4">
        <f t="shared" si="53"/>
        <v>3.1776905471820265</v>
      </c>
      <c r="I681" s="4">
        <f t="shared" si="54"/>
        <v>1.0267919271277948</v>
      </c>
    </row>
    <row r="682" spans="1:9" x14ac:dyDescent="0.2">
      <c r="A682" s="4">
        <f>IF('True_Odds_Calculator_3-way'!A683="","",'True_Odds_Calculator_3-way'!A683)</f>
        <v>1.65</v>
      </c>
      <c r="B682" s="4">
        <f>IF('True_Odds_Calculator_3-way'!B683="","",'True_Odds_Calculator_3-way'!B683)</f>
        <v>4.05</v>
      </c>
      <c r="C682" s="4">
        <f>IF('True_Odds_Calculator_3-way'!C683="","",'True_Odds_Calculator_3-way'!C683)</f>
        <v>5.4</v>
      </c>
      <c r="D682" s="4">
        <f t="shared" si="50"/>
        <v>3.8159371492704874E-2</v>
      </c>
      <c r="E682" s="4">
        <f t="shared" si="51"/>
        <v>1.6853720050441359</v>
      </c>
      <c r="F682" s="4">
        <f t="shared" si="52"/>
        <v>4.2699680511182105</v>
      </c>
      <c r="G682" s="4">
        <f t="shared" si="53"/>
        <v>5.7982646420824313</v>
      </c>
      <c r="I682" s="4">
        <f t="shared" si="54"/>
        <v>1.0381593714927049</v>
      </c>
    </row>
    <row r="683" spans="1:9" x14ac:dyDescent="0.2">
      <c r="A683" s="4">
        <f>IF('True_Odds_Calculator_3-way'!A684="","",'True_Odds_Calculator_3-way'!A684)</f>
        <v>2.4700000000000002</v>
      </c>
      <c r="B683" s="4">
        <f>IF('True_Odds_Calculator_3-way'!B684="","",'True_Odds_Calculator_3-way'!B684)</f>
        <v>3.43</v>
      </c>
      <c r="C683" s="4">
        <f>IF('True_Odds_Calculator_3-way'!C684="","",'True_Odds_Calculator_3-way'!C684)</f>
        <v>2.97</v>
      </c>
      <c r="D683" s="4">
        <f t="shared" si="50"/>
        <v>3.3103825799851494E-2</v>
      </c>
      <c r="E683" s="4">
        <f t="shared" si="51"/>
        <v>2.5392073226295837</v>
      </c>
      <c r="F683" s="4">
        <f t="shared" si="52"/>
        <v>3.5649279138626375</v>
      </c>
      <c r="G683" s="4">
        <f t="shared" si="53"/>
        <v>3.07063320980386</v>
      </c>
      <c r="I683" s="4">
        <f t="shared" si="54"/>
        <v>1.0331038257998515</v>
      </c>
    </row>
    <row r="684" spans="1:9" x14ac:dyDescent="0.2">
      <c r="A684" s="4">
        <f>IF('True_Odds_Calculator_3-way'!A685="","",'True_Odds_Calculator_3-way'!A685)</f>
        <v>3.63</v>
      </c>
      <c r="B684" s="4">
        <f>IF('True_Odds_Calculator_3-way'!B685="","",'True_Odds_Calculator_3-way'!B685)</f>
        <v>3.54</v>
      </c>
      <c r="C684" s="4">
        <f>IF('True_Odds_Calculator_3-way'!C685="","",'True_Odds_Calculator_3-way'!C685)</f>
        <v>2.13</v>
      </c>
      <c r="D684" s="4">
        <f t="shared" si="50"/>
        <v>2.7451537445243979E-2</v>
      </c>
      <c r="E684" s="4">
        <f t="shared" si="51"/>
        <v>3.7547180682114685</v>
      </c>
      <c r="F684" s="4">
        <f t="shared" si="52"/>
        <v>3.6585094156982043</v>
      </c>
      <c r="G684" s="4">
        <f t="shared" si="53"/>
        <v>2.1723401955373371</v>
      </c>
      <c r="I684" s="4">
        <f t="shared" si="54"/>
        <v>1.027451537445244</v>
      </c>
    </row>
    <row r="685" spans="1:9" x14ac:dyDescent="0.2">
      <c r="A685" s="4">
        <f>IF('True_Odds_Calculator_3-way'!A686="","",'True_Odds_Calculator_3-way'!A686)</f>
        <v>4.25</v>
      </c>
      <c r="B685" s="4">
        <f>IF('True_Odds_Calculator_3-way'!B686="","",'True_Odds_Calculator_3-way'!B686)</f>
        <v>3.54</v>
      </c>
      <c r="C685" s="4">
        <f>IF('True_Odds_Calculator_3-way'!C686="","",'True_Odds_Calculator_3-way'!C686)</f>
        <v>1.95</v>
      </c>
      <c r="D685" s="4">
        <f t="shared" si="50"/>
        <v>3.0600506173786401E-2</v>
      </c>
      <c r="E685" s="4">
        <f t="shared" si="51"/>
        <v>4.4425894378194215</v>
      </c>
      <c r="F685" s="4">
        <f t="shared" si="52"/>
        <v>3.6726129001971652</v>
      </c>
      <c r="G685" s="4">
        <f t="shared" si="53"/>
        <v>1.989573266873506</v>
      </c>
      <c r="I685" s="4">
        <f t="shared" si="54"/>
        <v>1.0306005061737864</v>
      </c>
    </row>
    <row r="686" spans="1:9" x14ac:dyDescent="0.2">
      <c r="A686" s="4">
        <f>IF('True_Odds_Calculator_3-way'!A687="","",'True_Odds_Calculator_3-way'!A687)</f>
        <v>2.52</v>
      </c>
      <c r="B686" s="4">
        <f>IF('True_Odds_Calculator_3-way'!B687="","",'True_Odds_Calculator_3-way'!B687)</f>
        <v>3.23</v>
      </c>
      <c r="C686" s="4">
        <f>IF('True_Odds_Calculator_3-way'!C687="","",'True_Odds_Calculator_3-way'!C687)</f>
        <v>3.11</v>
      </c>
      <c r="D686" s="4">
        <f t="shared" si="50"/>
        <v>2.7966328405339524E-2</v>
      </c>
      <c r="E686" s="4">
        <f t="shared" si="51"/>
        <v>2.5806232685681598</v>
      </c>
      <c r="F686" s="4">
        <f t="shared" si="52"/>
        <v>3.330275987324137</v>
      </c>
      <c r="G686" s="4">
        <f t="shared" si="53"/>
        <v>3.2028564468528669</v>
      </c>
      <c r="I686" s="4">
        <f t="shared" si="54"/>
        <v>1.0279663284053395</v>
      </c>
    </row>
    <row r="687" spans="1:9" x14ac:dyDescent="0.2">
      <c r="A687" s="4">
        <f>IF('True_Odds_Calculator_3-way'!A688="","",'True_Odds_Calculator_3-way'!A688)</f>
        <v>5.08</v>
      </c>
      <c r="B687" s="4">
        <f>IF('True_Odds_Calculator_3-way'!B688="","",'True_Odds_Calculator_3-way'!B688)</f>
        <v>3.67</v>
      </c>
      <c r="C687" s="4">
        <f>IF('True_Odds_Calculator_3-way'!C688="","",'True_Odds_Calculator_3-way'!C688)</f>
        <v>1.78</v>
      </c>
      <c r="D687" s="4">
        <f t="shared" si="50"/>
        <v>3.1127710542473874E-2</v>
      </c>
      <c r="E687" s="4">
        <f t="shared" si="51"/>
        <v>5.3626638099354444</v>
      </c>
      <c r="F687" s="4">
        <f t="shared" si="52"/>
        <v>3.8152843726853107</v>
      </c>
      <c r="G687" s="4">
        <f t="shared" si="53"/>
        <v>1.8134936097995025</v>
      </c>
      <c r="I687" s="4">
        <f t="shared" si="54"/>
        <v>1.0311277105424739</v>
      </c>
    </row>
    <row r="688" spans="1:9" x14ac:dyDescent="0.2">
      <c r="A688" s="4">
        <f>IF('True_Odds_Calculator_3-way'!A689="","",'True_Odds_Calculator_3-way'!A689)</f>
        <v>3.61</v>
      </c>
      <c r="B688" s="4">
        <f>IF('True_Odds_Calculator_3-way'!B689="","",'True_Odds_Calculator_3-way'!B689)</f>
        <v>3.27</v>
      </c>
      <c r="C688" s="4">
        <f>IF('True_Odds_Calculator_3-way'!C689="","",'True_Odds_Calculator_3-way'!C689)</f>
        <v>2.25</v>
      </c>
      <c r="D688" s="4">
        <f t="shared" si="50"/>
        <v>2.7263152247268607E-2</v>
      </c>
      <c r="E688" s="4">
        <f t="shared" si="51"/>
        <v>3.7324491910976825</v>
      </c>
      <c r="F688" s="4">
        <f t="shared" si="52"/>
        <v>3.3701502006375987</v>
      </c>
      <c r="G688" s="4">
        <f t="shared" si="53"/>
        <v>2.2969669191171223</v>
      </c>
      <c r="I688" s="4">
        <f t="shared" si="54"/>
        <v>1.0272631522472686</v>
      </c>
    </row>
    <row r="689" spans="1:9" x14ac:dyDescent="0.2">
      <c r="A689" s="4">
        <f>IF('True_Odds_Calculator_3-way'!A690="","",'True_Odds_Calculator_3-way'!A690)</f>
        <v>1.79</v>
      </c>
      <c r="B689" s="4">
        <f>IF('True_Odds_Calculator_3-way'!B690="","",'True_Odds_Calculator_3-way'!B690)</f>
        <v>3.53</v>
      </c>
      <c r="C689" s="4">
        <f>IF('True_Odds_Calculator_3-way'!C690="","",'True_Odds_Calculator_3-way'!C690)</f>
        <v>5.27</v>
      </c>
      <c r="D689" s="4">
        <f t="shared" si="50"/>
        <v>3.1698657540376818E-2</v>
      </c>
      <c r="E689" s="4">
        <f t="shared" si="51"/>
        <v>1.8245078889483894</v>
      </c>
      <c r="F689" s="4">
        <f t="shared" si="52"/>
        <v>3.6667657942570031</v>
      </c>
      <c r="G689" s="4">
        <f t="shared" si="53"/>
        <v>5.5807588359440805</v>
      </c>
      <c r="I689" s="4">
        <f t="shared" si="54"/>
        <v>1.0316986575403768</v>
      </c>
    </row>
    <row r="690" spans="1:9" x14ac:dyDescent="0.2">
      <c r="A690" s="4">
        <f>IF('True_Odds_Calculator_3-way'!A691="","",'True_Odds_Calculator_3-way'!A691)</f>
        <v>2.79</v>
      </c>
      <c r="B690" s="4">
        <f>IF('True_Odds_Calculator_3-way'!B691="","",'True_Odds_Calculator_3-way'!B691)</f>
        <v>3.19</v>
      </c>
      <c r="C690" s="4">
        <f>IF('True_Odds_Calculator_3-way'!C691="","",'True_Odds_Calculator_3-way'!C691)</f>
        <v>2.81</v>
      </c>
      <c r="D690" s="4">
        <f t="shared" si="50"/>
        <v>2.7774449013548308E-2</v>
      </c>
      <c r="E690" s="4">
        <f t="shared" si="51"/>
        <v>2.8639772118122635</v>
      </c>
      <c r="F690" s="4">
        <f t="shared" si="52"/>
        <v>3.2870789374197624</v>
      </c>
      <c r="G690" s="4">
        <f t="shared" si="53"/>
        <v>2.8850558845200016</v>
      </c>
      <c r="I690" s="4">
        <f t="shared" si="54"/>
        <v>1.0277744490135483</v>
      </c>
    </row>
    <row r="691" spans="1:9" x14ac:dyDescent="0.2">
      <c r="A691" s="4">
        <f>IF('True_Odds_Calculator_3-way'!A692="","",'True_Odds_Calculator_3-way'!A692)</f>
        <v>3.95</v>
      </c>
      <c r="B691" s="4">
        <f>IF('True_Odds_Calculator_3-way'!B692="","",'True_Odds_Calculator_3-way'!B692)</f>
        <v>3.51</v>
      </c>
      <c r="C691" s="4">
        <f>IF('True_Odds_Calculator_3-way'!C692="","",'True_Odds_Calculator_3-way'!C692)</f>
        <v>1.99</v>
      </c>
      <c r="D691" s="4">
        <f t="shared" si="50"/>
        <v>4.0577404676380491E-2</v>
      </c>
      <c r="E691" s="4">
        <f t="shared" si="51"/>
        <v>4.1729477284145249</v>
      </c>
      <c r="F691" s="4">
        <f t="shared" si="52"/>
        <v>3.6849448322730587</v>
      </c>
      <c r="G691" s="4">
        <f t="shared" si="53"/>
        <v>2.0450451407578032</v>
      </c>
      <c r="I691" s="4">
        <f t="shared" si="54"/>
        <v>1.0405774046763805</v>
      </c>
    </row>
    <row r="692" spans="1:9" x14ac:dyDescent="0.2">
      <c r="A692" s="4">
        <f>IF('True_Odds_Calculator_3-way'!A693="","",'True_Odds_Calculator_3-way'!A693)</f>
        <v>4</v>
      </c>
      <c r="B692" s="4">
        <f>IF('True_Odds_Calculator_3-way'!B693="","",'True_Odds_Calculator_3-way'!B693)</f>
        <v>3.47</v>
      </c>
      <c r="C692" s="4">
        <f>IF('True_Odds_Calculator_3-way'!C693="","",'True_Odds_Calculator_3-way'!C693)</f>
        <v>1.99</v>
      </c>
      <c r="D692" s="4">
        <f t="shared" si="50"/>
        <v>4.0697000854416077E-2</v>
      </c>
      <c r="E692" s="4">
        <f t="shared" si="51"/>
        <v>4.2295041803203377</v>
      </c>
      <c r="F692" s="4">
        <f t="shared" si="52"/>
        <v>3.641411677850579</v>
      </c>
      <c r="G692" s="4">
        <f t="shared" si="53"/>
        <v>2.0452118797805303</v>
      </c>
      <c r="I692" s="4">
        <f t="shared" si="54"/>
        <v>1.0406970008544161</v>
      </c>
    </row>
    <row r="693" spans="1:9" x14ac:dyDescent="0.2">
      <c r="A693" s="4">
        <f>IF('True_Odds_Calculator_3-way'!A694="","",'True_Odds_Calculator_3-way'!A694)</f>
        <v>2.58</v>
      </c>
      <c r="B693" s="4">
        <f>IF('True_Odds_Calculator_3-way'!B694="","",'True_Odds_Calculator_3-way'!B694)</f>
        <v>3.49</v>
      </c>
      <c r="C693" s="4">
        <f>IF('True_Odds_Calculator_3-way'!C694="","",'True_Odds_Calculator_3-way'!C694)</f>
        <v>2.88</v>
      </c>
      <c r="D693" s="4">
        <f t="shared" si="50"/>
        <v>2.1352072736426475E-2</v>
      </c>
      <c r="E693" s="4">
        <f t="shared" si="51"/>
        <v>2.6282622074077553</v>
      </c>
      <c r="F693" s="4">
        <f t="shared" si="52"/>
        <v>3.578898323891583</v>
      </c>
      <c r="G693" s="4">
        <f t="shared" si="53"/>
        <v>2.9402696166914897</v>
      </c>
      <c r="I693" s="4">
        <f t="shared" si="54"/>
        <v>1.0213520727364265</v>
      </c>
    </row>
    <row r="694" spans="1:9" x14ac:dyDescent="0.2">
      <c r="A694" s="4">
        <f>IF('True_Odds_Calculator_3-way'!A695="","",'True_Odds_Calculator_3-way'!A695)</f>
        <v>1.45</v>
      </c>
      <c r="B694" s="4">
        <f>IF('True_Odds_Calculator_3-way'!B695="","",'True_Odds_Calculator_3-way'!B695)</f>
        <v>4.51</v>
      </c>
      <c r="C694" s="4">
        <f>IF('True_Odds_Calculator_3-way'!C695="","",'True_Odds_Calculator_3-way'!C695)</f>
        <v>8.6999999999999993</v>
      </c>
      <c r="D694" s="4">
        <f t="shared" si="50"/>
        <v>2.6327191171598319E-2</v>
      </c>
      <c r="E694" s="4">
        <f t="shared" si="51"/>
        <v>1.4686887843587406</v>
      </c>
      <c r="F694" s="4">
        <f t="shared" si="52"/>
        <v>4.69585510830973</v>
      </c>
      <c r="G694" s="4">
        <f t="shared" si="53"/>
        <v>9.419140593742501</v>
      </c>
      <c r="I694" s="4">
        <f t="shared" si="54"/>
        <v>1.0263271911715983</v>
      </c>
    </row>
    <row r="695" spans="1:9" x14ac:dyDescent="0.2">
      <c r="A695" s="4" t="str">
        <f>IF('True_Odds_Calculator_3-way'!A696="","",'True_Odds_Calculator_3-way'!A696)</f>
        <v/>
      </c>
      <c r="B695" s="4" t="str">
        <f>IF('True_Odds_Calculator_3-way'!B696="","",'True_Odds_Calculator_3-way'!B696)</f>
        <v/>
      </c>
      <c r="C695" s="4" t="str">
        <f>IF('True_Odds_Calculator_3-way'!C696="","",'True_Odds_Calculator_3-way'!C696)</f>
        <v/>
      </c>
      <c r="D695" s="4" t="str">
        <f t="shared" si="50"/>
        <v/>
      </c>
      <c r="E695" s="4" t="str">
        <f t="shared" si="51"/>
        <v/>
      </c>
      <c r="F695" s="4" t="str">
        <f t="shared" si="52"/>
        <v/>
      </c>
      <c r="G695" s="4" t="str">
        <f t="shared" si="53"/>
        <v/>
      </c>
      <c r="I695" s="4" t="str">
        <f t="shared" si="54"/>
        <v/>
      </c>
    </row>
    <row r="696" spans="1:9" x14ac:dyDescent="0.2">
      <c r="A696" s="4" t="str">
        <f>IF('True_Odds_Calculator_3-way'!A697="","",'True_Odds_Calculator_3-way'!A697)</f>
        <v/>
      </c>
      <c r="B696" s="4" t="str">
        <f>IF('True_Odds_Calculator_3-way'!B697="","",'True_Odds_Calculator_3-way'!B697)</f>
        <v/>
      </c>
      <c r="C696" s="4" t="str">
        <f>IF('True_Odds_Calculator_3-way'!C697="","",'True_Odds_Calculator_3-way'!C697)</f>
        <v/>
      </c>
      <c r="D696" s="4" t="str">
        <f t="shared" si="50"/>
        <v/>
      </c>
      <c r="E696" s="4" t="str">
        <f t="shared" si="51"/>
        <v/>
      </c>
      <c r="F696" s="4" t="str">
        <f t="shared" si="52"/>
        <v/>
      </c>
      <c r="G696" s="4" t="str">
        <f t="shared" si="53"/>
        <v/>
      </c>
      <c r="I696" s="4" t="str">
        <f t="shared" si="54"/>
        <v/>
      </c>
    </row>
    <row r="697" spans="1:9" x14ac:dyDescent="0.2">
      <c r="A697" s="4" t="str">
        <f>IF('True_Odds_Calculator_3-way'!A698="","",'True_Odds_Calculator_3-way'!A698)</f>
        <v/>
      </c>
      <c r="B697" s="4" t="str">
        <f>IF('True_Odds_Calculator_3-way'!B698="","",'True_Odds_Calculator_3-way'!B698)</f>
        <v/>
      </c>
      <c r="C697" s="4" t="str">
        <f>IF('True_Odds_Calculator_3-way'!C698="","",'True_Odds_Calculator_3-way'!C698)</f>
        <v/>
      </c>
      <c r="D697" s="4" t="str">
        <f t="shared" si="50"/>
        <v/>
      </c>
      <c r="E697" s="4" t="str">
        <f t="shared" si="51"/>
        <v/>
      </c>
      <c r="F697" s="4" t="str">
        <f t="shared" si="52"/>
        <v/>
      </c>
      <c r="G697" s="4" t="str">
        <f t="shared" si="53"/>
        <v/>
      </c>
      <c r="I697" s="4" t="str">
        <f t="shared" si="54"/>
        <v/>
      </c>
    </row>
    <row r="698" spans="1:9" x14ac:dyDescent="0.2">
      <c r="A698" s="4" t="str">
        <f>IF('True_Odds_Calculator_3-way'!A699="","",'True_Odds_Calculator_3-way'!A699)</f>
        <v/>
      </c>
      <c r="B698" s="4" t="str">
        <f>IF('True_Odds_Calculator_3-way'!B699="","",'True_Odds_Calculator_3-way'!B699)</f>
        <v/>
      </c>
      <c r="C698" s="4" t="str">
        <f>IF('True_Odds_Calculator_3-way'!C699="","",'True_Odds_Calculator_3-way'!C699)</f>
        <v/>
      </c>
      <c r="D698" s="4" t="str">
        <f t="shared" si="50"/>
        <v/>
      </c>
      <c r="E698" s="4" t="str">
        <f t="shared" si="51"/>
        <v/>
      </c>
      <c r="F698" s="4" t="str">
        <f t="shared" si="52"/>
        <v/>
      </c>
      <c r="G698" s="4" t="str">
        <f t="shared" si="53"/>
        <v/>
      </c>
      <c r="I698" s="4" t="str">
        <f t="shared" si="54"/>
        <v/>
      </c>
    </row>
    <row r="699" spans="1:9" x14ac:dyDescent="0.2">
      <c r="A699" s="4" t="str">
        <f>IF('True_Odds_Calculator_3-way'!A700="","",'True_Odds_Calculator_3-way'!A700)</f>
        <v/>
      </c>
      <c r="B699" s="4" t="str">
        <f>IF('True_Odds_Calculator_3-way'!B700="","",'True_Odds_Calculator_3-way'!B700)</f>
        <v/>
      </c>
      <c r="C699" s="4" t="str">
        <f>IF('True_Odds_Calculator_3-way'!C700="","",'True_Odds_Calculator_3-way'!C700)</f>
        <v/>
      </c>
      <c r="D699" s="4" t="str">
        <f t="shared" si="50"/>
        <v/>
      </c>
      <c r="E699" s="4" t="str">
        <f t="shared" si="51"/>
        <v/>
      </c>
      <c r="F699" s="4" t="str">
        <f t="shared" si="52"/>
        <v/>
      </c>
      <c r="G699" s="4" t="str">
        <f t="shared" si="53"/>
        <v/>
      </c>
      <c r="I699" s="4" t="str">
        <f t="shared" si="54"/>
        <v/>
      </c>
    </row>
    <row r="700" spans="1:9" x14ac:dyDescent="0.2">
      <c r="A700" s="4" t="str">
        <f>IF('True_Odds_Calculator_3-way'!A701="","",'True_Odds_Calculator_3-way'!A701)</f>
        <v/>
      </c>
      <c r="B700" s="4" t="str">
        <f>IF('True_Odds_Calculator_3-way'!B701="","",'True_Odds_Calculator_3-way'!B701)</f>
        <v/>
      </c>
      <c r="C700" s="4" t="str">
        <f>IF('True_Odds_Calculator_3-way'!C701="","",'True_Odds_Calculator_3-way'!C701)</f>
        <v/>
      </c>
      <c r="D700" s="4" t="str">
        <f t="shared" si="50"/>
        <v/>
      </c>
      <c r="E700" s="4" t="str">
        <f t="shared" si="51"/>
        <v/>
      </c>
      <c r="F700" s="4" t="str">
        <f t="shared" si="52"/>
        <v/>
      </c>
      <c r="G700" s="4" t="str">
        <f t="shared" si="53"/>
        <v/>
      </c>
      <c r="I700" s="4" t="str">
        <f t="shared" si="54"/>
        <v/>
      </c>
    </row>
    <row r="701" spans="1:9" x14ac:dyDescent="0.2">
      <c r="A701" s="4" t="str">
        <f>IF('True_Odds_Calculator_3-way'!A702="","",'True_Odds_Calculator_3-way'!A702)</f>
        <v/>
      </c>
      <c r="B701" s="4" t="str">
        <f>IF('True_Odds_Calculator_3-way'!B702="","",'True_Odds_Calculator_3-way'!B702)</f>
        <v/>
      </c>
      <c r="C701" s="4" t="str">
        <f>IF('True_Odds_Calculator_3-way'!C702="","",'True_Odds_Calculator_3-way'!C702)</f>
        <v/>
      </c>
      <c r="D701" s="4" t="str">
        <f t="shared" si="50"/>
        <v/>
      </c>
      <c r="E701" s="4" t="str">
        <f t="shared" si="51"/>
        <v/>
      </c>
      <c r="F701" s="4" t="str">
        <f t="shared" si="52"/>
        <v/>
      </c>
      <c r="G701" s="4" t="str">
        <f t="shared" si="53"/>
        <v/>
      </c>
      <c r="I701" s="4" t="str">
        <f t="shared" si="54"/>
        <v/>
      </c>
    </row>
    <row r="702" spans="1:9" x14ac:dyDescent="0.2">
      <c r="A702" s="4" t="str">
        <f>IF('True_Odds_Calculator_3-way'!A703="","",'True_Odds_Calculator_3-way'!A703)</f>
        <v/>
      </c>
      <c r="B702" s="4" t="str">
        <f>IF('True_Odds_Calculator_3-way'!B703="","",'True_Odds_Calculator_3-way'!B703)</f>
        <v/>
      </c>
      <c r="C702" s="4" t="str">
        <f>IF('True_Odds_Calculator_3-way'!C703="","",'True_Odds_Calculator_3-way'!C703)</f>
        <v/>
      </c>
      <c r="D702" s="4" t="str">
        <f t="shared" si="50"/>
        <v/>
      </c>
      <c r="E702" s="4" t="str">
        <f t="shared" si="51"/>
        <v/>
      </c>
      <c r="F702" s="4" t="str">
        <f t="shared" si="52"/>
        <v/>
      </c>
      <c r="G702" s="4" t="str">
        <f t="shared" si="53"/>
        <v/>
      </c>
      <c r="I702" s="4" t="str">
        <f t="shared" si="54"/>
        <v/>
      </c>
    </row>
    <row r="703" spans="1:9" x14ac:dyDescent="0.2">
      <c r="A703" s="4" t="str">
        <f>IF('True_Odds_Calculator_3-way'!A704="","",'True_Odds_Calculator_3-way'!A704)</f>
        <v/>
      </c>
      <c r="B703" s="4" t="str">
        <f>IF('True_Odds_Calculator_3-way'!B704="","",'True_Odds_Calculator_3-way'!B704)</f>
        <v/>
      </c>
      <c r="C703" s="4" t="str">
        <f>IF('True_Odds_Calculator_3-way'!C704="","",'True_Odds_Calculator_3-way'!C704)</f>
        <v/>
      </c>
      <c r="D703" s="4" t="str">
        <f t="shared" si="50"/>
        <v/>
      </c>
      <c r="E703" s="4" t="str">
        <f t="shared" si="51"/>
        <v/>
      </c>
      <c r="F703" s="4" t="str">
        <f t="shared" si="52"/>
        <v/>
      </c>
      <c r="G703" s="4" t="str">
        <f t="shared" si="53"/>
        <v/>
      </c>
      <c r="I703" s="4" t="str">
        <f t="shared" si="54"/>
        <v/>
      </c>
    </row>
    <row r="704" spans="1:9" x14ac:dyDescent="0.2">
      <c r="A704" s="4" t="str">
        <f>IF('True_Odds_Calculator_3-way'!A705="","",'True_Odds_Calculator_3-way'!A705)</f>
        <v/>
      </c>
      <c r="B704" s="4" t="str">
        <f>IF('True_Odds_Calculator_3-way'!B705="","",'True_Odds_Calculator_3-way'!B705)</f>
        <v/>
      </c>
      <c r="C704" s="4" t="str">
        <f>IF('True_Odds_Calculator_3-way'!C705="","",'True_Odds_Calculator_3-way'!C705)</f>
        <v/>
      </c>
      <c r="D704" s="4" t="str">
        <f t="shared" si="50"/>
        <v/>
      </c>
      <c r="E704" s="4" t="str">
        <f t="shared" si="51"/>
        <v/>
      </c>
      <c r="F704" s="4" t="str">
        <f t="shared" si="52"/>
        <v/>
      </c>
      <c r="G704" s="4" t="str">
        <f t="shared" si="53"/>
        <v/>
      </c>
      <c r="I704" s="4" t="str">
        <f t="shared" si="54"/>
        <v/>
      </c>
    </row>
    <row r="705" spans="1:9" x14ac:dyDescent="0.2">
      <c r="A705" s="4" t="str">
        <f>IF('True_Odds_Calculator_3-way'!A706="","",'True_Odds_Calculator_3-way'!A706)</f>
        <v/>
      </c>
      <c r="B705" s="4" t="str">
        <f>IF('True_Odds_Calculator_3-way'!B706="","",'True_Odds_Calculator_3-way'!B706)</f>
        <v/>
      </c>
      <c r="C705" s="4" t="str">
        <f>IF('True_Odds_Calculator_3-way'!C706="","",'True_Odds_Calculator_3-way'!C706)</f>
        <v/>
      </c>
      <c r="D705" s="4" t="str">
        <f t="shared" si="50"/>
        <v/>
      </c>
      <c r="E705" s="4" t="str">
        <f t="shared" si="51"/>
        <v/>
      </c>
      <c r="F705" s="4" t="str">
        <f t="shared" si="52"/>
        <v/>
      </c>
      <c r="G705" s="4" t="str">
        <f t="shared" si="53"/>
        <v/>
      </c>
      <c r="I705" s="4" t="str">
        <f t="shared" si="54"/>
        <v/>
      </c>
    </row>
    <row r="706" spans="1:9" x14ac:dyDescent="0.2">
      <c r="A706" s="4" t="str">
        <f>IF('True_Odds_Calculator_3-way'!A707="","",'True_Odds_Calculator_3-way'!A707)</f>
        <v/>
      </c>
      <c r="B706" s="4" t="str">
        <f>IF('True_Odds_Calculator_3-way'!B707="","",'True_Odds_Calculator_3-way'!B707)</f>
        <v/>
      </c>
      <c r="C706" s="4" t="str">
        <f>IF('True_Odds_Calculator_3-way'!C707="","",'True_Odds_Calculator_3-way'!C707)</f>
        <v/>
      </c>
      <c r="D706" s="4" t="str">
        <f t="shared" si="50"/>
        <v/>
      </c>
      <c r="E706" s="4" t="str">
        <f t="shared" si="51"/>
        <v/>
      </c>
      <c r="F706" s="4" t="str">
        <f t="shared" si="52"/>
        <v/>
      </c>
      <c r="G706" s="4" t="str">
        <f t="shared" si="53"/>
        <v/>
      </c>
      <c r="I706" s="4" t="str">
        <f t="shared" si="54"/>
        <v/>
      </c>
    </row>
    <row r="707" spans="1:9" x14ac:dyDescent="0.2">
      <c r="A707" s="4" t="str">
        <f>IF('True_Odds_Calculator_3-way'!A708="","",'True_Odds_Calculator_3-way'!A708)</f>
        <v/>
      </c>
      <c r="B707" s="4" t="str">
        <f>IF('True_Odds_Calculator_3-way'!B708="","",'True_Odds_Calculator_3-way'!B708)</f>
        <v/>
      </c>
      <c r="C707" s="4" t="str">
        <f>IF('True_Odds_Calculator_3-way'!C708="","",'True_Odds_Calculator_3-way'!C708)</f>
        <v/>
      </c>
      <c r="D707" s="4" t="str">
        <f t="shared" ref="D707:D770" si="55">IF(A707="","",((1/A707)+(1/B707)+(1/C707))-1)</f>
        <v/>
      </c>
      <c r="E707" s="4" t="str">
        <f t="shared" ref="E707:E770" si="56">IF(A707="","",(3*A707)/(3-($D707*A707)))</f>
        <v/>
      </c>
      <c r="F707" s="4" t="str">
        <f t="shared" ref="F707:F770" si="57">IF(B707="","",(3*B707)/(3-($D707*B707)))</f>
        <v/>
      </c>
      <c r="G707" s="4" t="str">
        <f t="shared" ref="G707:G770" si="58">IF(C707="","",(3*C707)/(3-($D707*C707)))</f>
        <v/>
      </c>
      <c r="I707" s="4" t="str">
        <f t="shared" ref="I707:I770" si="59">IF(A707="","",D707+1)</f>
        <v/>
      </c>
    </row>
    <row r="708" spans="1:9" x14ac:dyDescent="0.2">
      <c r="A708" s="4" t="str">
        <f>IF('True_Odds_Calculator_3-way'!A709="","",'True_Odds_Calculator_3-way'!A709)</f>
        <v/>
      </c>
      <c r="B708" s="4" t="str">
        <f>IF('True_Odds_Calculator_3-way'!B709="","",'True_Odds_Calculator_3-way'!B709)</f>
        <v/>
      </c>
      <c r="C708" s="4" t="str">
        <f>IF('True_Odds_Calculator_3-way'!C709="","",'True_Odds_Calculator_3-way'!C709)</f>
        <v/>
      </c>
      <c r="D708" s="4" t="str">
        <f t="shared" si="55"/>
        <v/>
      </c>
      <c r="E708" s="4" t="str">
        <f t="shared" si="56"/>
        <v/>
      </c>
      <c r="F708" s="4" t="str">
        <f t="shared" si="57"/>
        <v/>
      </c>
      <c r="G708" s="4" t="str">
        <f t="shared" si="58"/>
        <v/>
      </c>
      <c r="I708" s="4" t="str">
        <f t="shared" si="59"/>
        <v/>
      </c>
    </row>
    <row r="709" spans="1:9" x14ac:dyDescent="0.2">
      <c r="A709" s="4" t="str">
        <f>IF('True_Odds_Calculator_3-way'!A710="","",'True_Odds_Calculator_3-way'!A710)</f>
        <v/>
      </c>
      <c r="B709" s="4" t="str">
        <f>IF('True_Odds_Calculator_3-way'!B710="","",'True_Odds_Calculator_3-way'!B710)</f>
        <v/>
      </c>
      <c r="C709" s="4" t="str">
        <f>IF('True_Odds_Calculator_3-way'!C710="","",'True_Odds_Calculator_3-way'!C710)</f>
        <v/>
      </c>
      <c r="D709" s="4" t="str">
        <f t="shared" si="55"/>
        <v/>
      </c>
      <c r="E709" s="4" t="str">
        <f t="shared" si="56"/>
        <v/>
      </c>
      <c r="F709" s="4" t="str">
        <f t="shared" si="57"/>
        <v/>
      </c>
      <c r="G709" s="4" t="str">
        <f t="shared" si="58"/>
        <v/>
      </c>
      <c r="I709" s="4" t="str">
        <f t="shared" si="59"/>
        <v/>
      </c>
    </row>
    <row r="710" spans="1:9" x14ac:dyDescent="0.2">
      <c r="A710" s="4" t="str">
        <f>IF('True_Odds_Calculator_3-way'!A711="","",'True_Odds_Calculator_3-way'!A711)</f>
        <v/>
      </c>
      <c r="B710" s="4" t="str">
        <f>IF('True_Odds_Calculator_3-way'!B711="","",'True_Odds_Calculator_3-way'!B711)</f>
        <v/>
      </c>
      <c r="C710" s="4" t="str">
        <f>IF('True_Odds_Calculator_3-way'!C711="","",'True_Odds_Calculator_3-way'!C711)</f>
        <v/>
      </c>
      <c r="D710" s="4" t="str">
        <f t="shared" si="55"/>
        <v/>
      </c>
      <c r="E710" s="4" t="str">
        <f t="shared" si="56"/>
        <v/>
      </c>
      <c r="F710" s="4" t="str">
        <f t="shared" si="57"/>
        <v/>
      </c>
      <c r="G710" s="4" t="str">
        <f t="shared" si="58"/>
        <v/>
      </c>
      <c r="I710" s="4" t="str">
        <f t="shared" si="59"/>
        <v/>
      </c>
    </row>
    <row r="711" spans="1:9" x14ac:dyDescent="0.2">
      <c r="A711" s="4" t="str">
        <f>IF('True_Odds_Calculator_3-way'!A712="","",'True_Odds_Calculator_3-way'!A712)</f>
        <v/>
      </c>
      <c r="B711" s="4" t="str">
        <f>IF('True_Odds_Calculator_3-way'!B712="","",'True_Odds_Calculator_3-way'!B712)</f>
        <v/>
      </c>
      <c r="C711" s="4" t="str">
        <f>IF('True_Odds_Calculator_3-way'!C712="","",'True_Odds_Calculator_3-way'!C712)</f>
        <v/>
      </c>
      <c r="D711" s="4" t="str">
        <f t="shared" si="55"/>
        <v/>
      </c>
      <c r="E711" s="4" t="str">
        <f t="shared" si="56"/>
        <v/>
      </c>
      <c r="F711" s="4" t="str">
        <f t="shared" si="57"/>
        <v/>
      </c>
      <c r="G711" s="4" t="str">
        <f t="shared" si="58"/>
        <v/>
      </c>
      <c r="I711" s="4" t="str">
        <f t="shared" si="59"/>
        <v/>
      </c>
    </row>
    <row r="712" spans="1:9" x14ac:dyDescent="0.2">
      <c r="A712" s="4" t="str">
        <f>IF('True_Odds_Calculator_3-way'!A713="","",'True_Odds_Calculator_3-way'!A713)</f>
        <v/>
      </c>
      <c r="B712" s="4" t="str">
        <f>IF('True_Odds_Calculator_3-way'!B713="","",'True_Odds_Calculator_3-way'!B713)</f>
        <v/>
      </c>
      <c r="C712" s="4" t="str">
        <f>IF('True_Odds_Calculator_3-way'!C713="","",'True_Odds_Calculator_3-way'!C713)</f>
        <v/>
      </c>
      <c r="D712" s="4" t="str">
        <f t="shared" si="55"/>
        <v/>
      </c>
      <c r="E712" s="4" t="str">
        <f t="shared" si="56"/>
        <v/>
      </c>
      <c r="F712" s="4" t="str">
        <f t="shared" si="57"/>
        <v/>
      </c>
      <c r="G712" s="4" t="str">
        <f t="shared" si="58"/>
        <v/>
      </c>
      <c r="I712" s="4" t="str">
        <f t="shared" si="59"/>
        <v/>
      </c>
    </row>
    <row r="713" spans="1:9" x14ac:dyDescent="0.2">
      <c r="A713" s="4" t="str">
        <f>IF('True_Odds_Calculator_3-way'!A714="","",'True_Odds_Calculator_3-way'!A714)</f>
        <v/>
      </c>
      <c r="B713" s="4" t="str">
        <f>IF('True_Odds_Calculator_3-way'!B714="","",'True_Odds_Calculator_3-way'!B714)</f>
        <v/>
      </c>
      <c r="C713" s="4" t="str">
        <f>IF('True_Odds_Calculator_3-way'!C714="","",'True_Odds_Calculator_3-way'!C714)</f>
        <v/>
      </c>
      <c r="D713" s="4" t="str">
        <f t="shared" si="55"/>
        <v/>
      </c>
      <c r="E713" s="4" t="str">
        <f t="shared" si="56"/>
        <v/>
      </c>
      <c r="F713" s="4" t="str">
        <f t="shared" si="57"/>
        <v/>
      </c>
      <c r="G713" s="4" t="str">
        <f t="shared" si="58"/>
        <v/>
      </c>
      <c r="I713" s="4" t="str">
        <f t="shared" si="59"/>
        <v/>
      </c>
    </row>
    <row r="714" spans="1:9" x14ac:dyDescent="0.2">
      <c r="A714" s="4" t="str">
        <f>IF('True_Odds_Calculator_3-way'!A715="","",'True_Odds_Calculator_3-way'!A715)</f>
        <v/>
      </c>
      <c r="B714" s="4" t="str">
        <f>IF('True_Odds_Calculator_3-way'!B715="","",'True_Odds_Calculator_3-way'!B715)</f>
        <v/>
      </c>
      <c r="C714" s="4" t="str">
        <f>IF('True_Odds_Calculator_3-way'!C715="","",'True_Odds_Calculator_3-way'!C715)</f>
        <v/>
      </c>
      <c r="D714" s="4" t="str">
        <f t="shared" si="55"/>
        <v/>
      </c>
      <c r="E714" s="4" t="str">
        <f t="shared" si="56"/>
        <v/>
      </c>
      <c r="F714" s="4" t="str">
        <f t="shared" si="57"/>
        <v/>
      </c>
      <c r="G714" s="4" t="str">
        <f t="shared" si="58"/>
        <v/>
      </c>
      <c r="I714" s="4" t="str">
        <f t="shared" si="59"/>
        <v/>
      </c>
    </row>
    <row r="715" spans="1:9" x14ac:dyDescent="0.2">
      <c r="A715" s="4" t="str">
        <f>IF('True_Odds_Calculator_3-way'!A716="","",'True_Odds_Calculator_3-way'!A716)</f>
        <v/>
      </c>
      <c r="B715" s="4" t="str">
        <f>IF('True_Odds_Calculator_3-way'!B716="","",'True_Odds_Calculator_3-way'!B716)</f>
        <v/>
      </c>
      <c r="C715" s="4" t="str">
        <f>IF('True_Odds_Calculator_3-way'!C716="","",'True_Odds_Calculator_3-way'!C716)</f>
        <v/>
      </c>
      <c r="D715" s="4" t="str">
        <f t="shared" si="55"/>
        <v/>
      </c>
      <c r="E715" s="4" t="str">
        <f t="shared" si="56"/>
        <v/>
      </c>
      <c r="F715" s="4" t="str">
        <f t="shared" si="57"/>
        <v/>
      </c>
      <c r="G715" s="4" t="str">
        <f t="shared" si="58"/>
        <v/>
      </c>
      <c r="I715" s="4" t="str">
        <f t="shared" si="59"/>
        <v/>
      </c>
    </row>
    <row r="716" spans="1:9" x14ac:dyDescent="0.2">
      <c r="A716" s="4" t="str">
        <f>IF('True_Odds_Calculator_3-way'!A717="","",'True_Odds_Calculator_3-way'!A717)</f>
        <v/>
      </c>
      <c r="B716" s="4" t="str">
        <f>IF('True_Odds_Calculator_3-way'!B717="","",'True_Odds_Calculator_3-way'!B717)</f>
        <v/>
      </c>
      <c r="C716" s="4" t="str">
        <f>IF('True_Odds_Calculator_3-way'!C717="","",'True_Odds_Calculator_3-way'!C717)</f>
        <v/>
      </c>
      <c r="D716" s="4" t="str">
        <f t="shared" si="55"/>
        <v/>
      </c>
      <c r="E716" s="4" t="str">
        <f t="shared" si="56"/>
        <v/>
      </c>
      <c r="F716" s="4" t="str">
        <f t="shared" si="57"/>
        <v/>
      </c>
      <c r="G716" s="4" t="str">
        <f t="shared" si="58"/>
        <v/>
      </c>
      <c r="I716" s="4" t="str">
        <f t="shared" si="59"/>
        <v/>
      </c>
    </row>
    <row r="717" spans="1:9" x14ac:dyDescent="0.2">
      <c r="A717" s="4" t="str">
        <f>IF('True_Odds_Calculator_3-way'!A718="","",'True_Odds_Calculator_3-way'!A718)</f>
        <v/>
      </c>
      <c r="B717" s="4" t="str">
        <f>IF('True_Odds_Calculator_3-way'!B718="","",'True_Odds_Calculator_3-way'!B718)</f>
        <v/>
      </c>
      <c r="C717" s="4" t="str">
        <f>IF('True_Odds_Calculator_3-way'!C718="","",'True_Odds_Calculator_3-way'!C718)</f>
        <v/>
      </c>
      <c r="D717" s="4" t="str">
        <f t="shared" si="55"/>
        <v/>
      </c>
      <c r="E717" s="4" t="str">
        <f t="shared" si="56"/>
        <v/>
      </c>
      <c r="F717" s="4" t="str">
        <f t="shared" si="57"/>
        <v/>
      </c>
      <c r="G717" s="4" t="str">
        <f t="shared" si="58"/>
        <v/>
      </c>
      <c r="I717" s="4" t="str">
        <f t="shared" si="59"/>
        <v/>
      </c>
    </row>
    <row r="718" spans="1:9" x14ac:dyDescent="0.2">
      <c r="A718" s="4" t="str">
        <f>IF('True_Odds_Calculator_3-way'!A719="","",'True_Odds_Calculator_3-way'!A719)</f>
        <v/>
      </c>
      <c r="B718" s="4" t="str">
        <f>IF('True_Odds_Calculator_3-way'!B719="","",'True_Odds_Calculator_3-way'!B719)</f>
        <v/>
      </c>
      <c r="C718" s="4" t="str">
        <f>IF('True_Odds_Calculator_3-way'!C719="","",'True_Odds_Calculator_3-way'!C719)</f>
        <v/>
      </c>
      <c r="D718" s="4" t="str">
        <f t="shared" si="55"/>
        <v/>
      </c>
      <c r="E718" s="4" t="str">
        <f t="shared" si="56"/>
        <v/>
      </c>
      <c r="F718" s="4" t="str">
        <f t="shared" si="57"/>
        <v/>
      </c>
      <c r="G718" s="4" t="str">
        <f t="shared" si="58"/>
        <v/>
      </c>
      <c r="I718" s="4" t="str">
        <f t="shared" si="59"/>
        <v/>
      </c>
    </row>
    <row r="719" spans="1:9" x14ac:dyDescent="0.2">
      <c r="A719" s="4" t="str">
        <f>IF('True_Odds_Calculator_3-way'!A720="","",'True_Odds_Calculator_3-way'!A720)</f>
        <v/>
      </c>
      <c r="B719" s="4" t="str">
        <f>IF('True_Odds_Calculator_3-way'!B720="","",'True_Odds_Calculator_3-way'!B720)</f>
        <v/>
      </c>
      <c r="C719" s="4" t="str">
        <f>IF('True_Odds_Calculator_3-way'!C720="","",'True_Odds_Calculator_3-way'!C720)</f>
        <v/>
      </c>
      <c r="D719" s="4" t="str">
        <f t="shared" si="55"/>
        <v/>
      </c>
      <c r="E719" s="4" t="str">
        <f t="shared" si="56"/>
        <v/>
      </c>
      <c r="F719" s="4" t="str">
        <f t="shared" si="57"/>
        <v/>
      </c>
      <c r="G719" s="4" t="str">
        <f t="shared" si="58"/>
        <v/>
      </c>
      <c r="I719" s="4" t="str">
        <f t="shared" si="59"/>
        <v/>
      </c>
    </row>
    <row r="720" spans="1:9" x14ac:dyDescent="0.2">
      <c r="A720" s="4" t="str">
        <f>IF('True_Odds_Calculator_3-way'!A721="","",'True_Odds_Calculator_3-way'!A721)</f>
        <v/>
      </c>
      <c r="B720" s="4" t="str">
        <f>IF('True_Odds_Calculator_3-way'!B721="","",'True_Odds_Calculator_3-way'!B721)</f>
        <v/>
      </c>
      <c r="C720" s="4" t="str">
        <f>IF('True_Odds_Calculator_3-way'!C721="","",'True_Odds_Calculator_3-way'!C721)</f>
        <v/>
      </c>
      <c r="D720" s="4" t="str">
        <f t="shared" si="55"/>
        <v/>
      </c>
      <c r="E720" s="4" t="str">
        <f t="shared" si="56"/>
        <v/>
      </c>
      <c r="F720" s="4" t="str">
        <f t="shared" si="57"/>
        <v/>
      </c>
      <c r="G720" s="4" t="str">
        <f t="shared" si="58"/>
        <v/>
      </c>
      <c r="I720" s="4" t="str">
        <f t="shared" si="59"/>
        <v/>
      </c>
    </row>
    <row r="721" spans="1:9" x14ac:dyDescent="0.2">
      <c r="A721" s="4" t="str">
        <f>IF('True_Odds_Calculator_3-way'!A722="","",'True_Odds_Calculator_3-way'!A722)</f>
        <v/>
      </c>
      <c r="B721" s="4" t="str">
        <f>IF('True_Odds_Calculator_3-way'!B722="","",'True_Odds_Calculator_3-way'!B722)</f>
        <v/>
      </c>
      <c r="C721" s="4" t="str">
        <f>IF('True_Odds_Calculator_3-way'!C722="","",'True_Odds_Calculator_3-way'!C722)</f>
        <v/>
      </c>
      <c r="D721" s="4" t="str">
        <f t="shared" si="55"/>
        <v/>
      </c>
      <c r="E721" s="4" t="str">
        <f t="shared" si="56"/>
        <v/>
      </c>
      <c r="F721" s="4" t="str">
        <f t="shared" si="57"/>
        <v/>
      </c>
      <c r="G721" s="4" t="str">
        <f t="shared" si="58"/>
        <v/>
      </c>
      <c r="I721" s="4" t="str">
        <f t="shared" si="59"/>
        <v/>
      </c>
    </row>
    <row r="722" spans="1:9" x14ac:dyDescent="0.2">
      <c r="A722" s="4" t="str">
        <f>IF('True_Odds_Calculator_3-way'!A723="","",'True_Odds_Calculator_3-way'!A723)</f>
        <v/>
      </c>
      <c r="B722" s="4" t="str">
        <f>IF('True_Odds_Calculator_3-way'!B723="","",'True_Odds_Calculator_3-way'!B723)</f>
        <v/>
      </c>
      <c r="C722" s="4" t="str">
        <f>IF('True_Odds_Calculator_3-way'!C723="","",'True_Odds_Calculator_3-way'!C723)</f>
        <v/>
      </c>
      <c r="D722" s="4" t="str">
        <f t="shared" si="55"/>
        <v/>
      </c>
      <c r="E722" s="4" t="str">
        <f t="shared" si="56"/>
        <v/>
      </c>
      <c r="F722" s="4" t="str">
        <f t="shared" si="57"/>
        <v/>
      </c>
      <c r="G722" s="4" t="str">
        <f t="shared" si="58"/>
        <v/>
      </c>
      <c r="I722" s="4" t="str">
        <f t="shared" si="59"/>
        <v/>
      </c>
    </row>
    <row r="723" spans="1:9" x14ac:dyDescent="0.2">
      <c r="A723" s="4" t="str">
        <f>IF('True_Odds_Calculator_3-way'!A724="","",'True_Odds_Calculator_3-way'!A724)</f>
        <v/>
      </c>
      <c r="B723" s="4" t="str">
        <f>IF('True_Odds_Calculator_3-way'!B724="","",'True_Odds_Calculator_3-way'!B724)</f>
        <v/>
      </c>
      <c r="C723" s="4" t="str">
        <f>IF('True_Odds_Calculator_3-way'!C724="","",'True_Odds_Calculator_3-way'!C724)</f>
        <v/>
      </c>
      <c r="D723" s="4" t="str">
        <f t="shared" si="55"/>
        <v/>
      </c>
      <c r="E723" s="4" t="str">
        <f t="shared" si="56"/>
        <v/>
      </c>
      <c r="F723" s="4" t="str">
        <f t="shared" si="57"/>
        <v/>
      </c>
      <c r="G723" s="4" t="str">
        <f t="shared" si="58"/>
        <v/>
      </c>
      <c r="I723" s="4" t="str">
        <f t="shared" si="59"/>
        <v/>
      </c>
    </row>
    <row r="724" spans="1:9" x14ac:dyDescent="0.2">
      <c r="A724" s="4" t="str">
        <f>IF('True_Odds_Calculator_3-way'!A725="","",'True_Odds_Calculator_3-way'!A725)</f>
        <v/>
      </c>
      <c r="B724" s="4" t="str">
        <f>IF('True_Odds_Calculator_3-way'!B725="","",'True_Odds_Calculator_3-way'!B725)</f>
        <v/>
      </c>
      <c r="C724" s="4" t="str">
        <f>IF('True_Odds_Calculator_3-way'!C725="","",'True_Odds_Calculator_3-way'!C725)</f>
        <v/>
      </c>
      <c r="D724" s="4" t="str">
        <f t="shared" si="55"/>
        <v/>
      </c>
      <c r="E724" s="4" t="str">
        <f t="shared" si="56"/>
        <v/>
      </c>
      <c r="F724" s="4" t="str">
        <f t="shared" si="57"/>
        <v/>
      </c>
      <c r="G724" s="4" t="str">
        <f t="shared" si="58"/>
        <v/>
      </c>
      <c r="I724" s="4" t="str">
        <f t="shared" si="59"/>
        <v/>
      </c>
    </row>
    <row r="725" spans="1:9" x14ac:dyDescent="0.2">
      <c r="A725" s="4" t="str">
        <f>IF('True_Odds_Calculator_3-way'!A726="","",'True_Odds_Calculator_3-way'!A726)</f>
        <v/>
      </c>
      <c r="B725" s="4" t="str">
        <f>IF('True_Odds_Calculator_3-way'!B726="","",'True_Odds_Calculator_3-way'!B726)</f>
        <v/>
      </c>
      <c r="C725" s="4" t="str">
        <f>IF('True_Odds_Calculator_3-way'!C726="","",'True_Odds_Calculator_3-way'!C726)</f>
        <v/>
      </c>
      <c r="D725" s="4" t="str">
        <f t="shared" si="55"/>
        <v/>
      </c>
      <c r="E725" s="4" t="str">
        <f t="shared" si="56"/>
        <v/>
      </c>
      <c r="F725" s="4" t="str">
        <f t="shared" si="57"/>
        <v/>
      </c>
      <c r="G725" s="4" t="str">
        <f t="shared" si="58"/>
        <v/>
      </c>
      <c r="I725" s="4" t="str">
        <f t="shared" si="59"/>
        <v/>
      </c>
    </row>
    <row r="726" spans="1:9" x14ac:dyDescent="0.2">
      <c r="A726" s="4" t="str">
        <f>IF('True_Odds_Calculator_3-way'!A727="","",'True_Odds_Calculator_3-way'!A727)</f>
        <v/>
      </c>
      <c r="B726" s="4" t="str">
        <f>IF('True_Odds_Calculator_3-way'!B727="","",'True_Odds_Calculator_3-way'!B727)</f>
        <v/>
      </c>
      <c r="C726" s="4" t="str">
        <f>IF('True_Odds_Calculator_3-way'!C727="","",'True_Odds_Calculator_3-way'!C727)</f>
        <v/>
      </c>
      <c r="D726" s="4" t="str">
        <f t="shared" si="55"/>
        <v/>
      </c>
      <c r="E726" s="4" t="str">
        <f t="shared" si="56"/>
        <v/>
      </c>
      <c r="F726" s="4" t="str">
        <f t="shared" si="57"/>
        <v/>
      </c>
      <c r="G726" s="4" t="str">
        <f t="shared" si="58"/>
        <v/>
      </c>
      <c r="I726" s="4" t="str">
        <f t="shared" si="59"/>
        <v/>
      </c>
    </row>
    <row r="727" spans="1:9" x14ac:dyDescent="0.2">
      <c r="A727" s="4" t="str">
        <f>IF('True_Odds_Calculator_3-way'!A728="","",'True_Odds_Calculator_3-way'!A728)</f>
        <v/>
      </c>
      <c r="B727" s="4" t="str">
        <f>IF('True_Odds_Calculator_3-way'!B728="","",'True_Odds_Calculator_3-way'!B728)</f>
        <v/>
      </c>
      <c r="C727" s="4" t="str">
        <f>IF('True_Odds_Calculator_3-way'!C728="","",'True_Odds_Calculator_3-way'!C728)</f>
        <v/>
      </c>
      <c r="D727" s="4" t="str">
        <f t="shared" si="55"/>
        <v/>
      </c>
      <c r="E727" s="4" t="str">
        <f t="shared" si="56"/>
        <v/>
      </c>
      <c r="F727" s="4" t="str">
        <f t="shared" si="57"/>
        <v/>
      </c>
      <c r="G727" s="4" t="str">
        <f t="shared" si="58"/>
        <v/>
      </c>
      <c r="I727" s="4" t="str">
        <f t="shared" si="59"/>
        <v/>
      </c>
    </row>
    <row r="728" spans="1:9" x14ac:dyDescent="0.2">
      <c r="A728" s="4" t="str">
        <f>IF('True_Odds_Calculator_3-way'!A729="","",'True_Odds_Calculator_3-way'!A729)</f>
        <v/>
      </c>
      <c r="B728" s="4" t="str">
        <f>IF('True_Odds_Calculator_3-way'!B729="","",'True_Odds_Calculator_3-way'!B729)</f>
        <v/>
      </c>
      <c r="C728" s="4" t="str">
        <f>IF('True_Odds_Calculator_3-way'!C729="","",'True_Odds_Calculator_3-way'!C729)</f>
        <v/>
      </c>
      <c r="D728" s="4" t="str">
        <f t="shared" si="55"/>
        <v/>
      </c>
      <c r="E728" s="4" t="str">
        <f t="shared" si="56"/>
        <v/>
      </c>
      <c r="F728" s="4" t="str">
        <f t="shared" si="57"/>
        <v/>
      </c>
      <c r="G728" s="4" t="str">
        <f t="shared" si="58"/>
        <v/>
      </c>
      <c r="I728" s="4" t="str">
        <f t="shared" si="59"/>
        <v/>
      </c>
    </row>
    <row r="729" spans="1:9" x14ac:dyDescent="0.2">
      <c r="A729" s="4" t="str">
        <f>IF('True_Odds_Calculator_3-way'!A730="","",'True_Odds_Calculator_3-way'!A730)</f>
        <v/>
      </c>
      <c r="B729" s="4" t="str">
        <f>IF('True_Odds_Calculator_3-way'!B730="","",'True_Odds_Calculator_3-way'!B730)</f>
        <v/>
      </c>
      <c r="C729" s="4" t="str">
        <f>IF('True_Odds_Calculator_3-way'!C730="","",'True_Odds_Calculator_3-way'!C730)</f>
        <v/>
      </c>
      <c r="D729" s="4" t="str">
        <f t="shared" si="55"/>
        <v/>
      </c>
      <c r="E729" s="4" t="str">
        <f t="shared" si="56"/>
        <v/>
      </c>
      <c r="F729" s="4" t="str">
        <f t="shared" si="57"/>
        <v/>
      </c>
      <c r="G729" s="4" t="str">
        <f t="shared" si="58"/>
        <v/>
      </c>
      <c r="I729" s="4" t="str">
        <f t="shared" si="59"/>
        <v/>
      </c>
    </row>
    <row r="730" spans="1:9" x14ac:dyDescent="0.2">
      <c r="A730" s="4" t="str">
        <f>IF('True_Odds_Calculator_3-way'!A731="","",'True_Odds_Calculator_3-way'!A731)</f>
        <v/>
      </c>
      <c r="B730" s="4" t="str">
        <f>IF('True_Odds_Calculator_3-way'!B731="","",'True_Odds_Calculator_3-way'!B731)</f>
        <v/>
      </c>
      <c r="C730" s="4" t="str">
        <f>IF('True_Odds_Calculator_3-way'!C731="","",'True_Odds_Calculator_3-way'!C731)</f>
        <v/>
      </c>
      <c r="D730" s="4" t="str">
        <f t="shared" si="55"/>
        <v/>
      </c>
      <c r="E730" s="4" t="str">
        <f t="shared" si="56"/>
        <v/>
      </c>
      <c r="F730" s="4" t="str">
        <f t="shared" si="57"/>
        <v/>
      </c>
      <c r="G730" s="4" t="str">
        <f t="shared" si="58"/>
        <v/>
      </c>
      <c r="I730" s="4" t="str">
        <f t="shared" si="59"/>
        <v/>
      </c>
    </row>
    <row r="731" spans="1:9" x14ac:dyDescent="0.2">
      <c r="A731" s="4" t="str">
        <f>IF('True_Odds_Calculator_3-way'!A732="","",'True_Odds_Calculator_3-way'!A732)</f>
        <v/>
      </c>
      <c r="B731" s="4" t="str">
        <f>IF('True_Odds_Calculator_3-way'!B732="","",'True_Odds_Calculator_3-way'!B732)</f>
        <v/>
      </c>
      <c r="C731" s="4" t="str">
        <f>IF('True_Odds_Calculator_3-way'!C732="","",'True_Odds_Calculator_3-way'!C732)</f>
        <v/>
      </c>
      <c r="D731" s="4" t="str">
        <f t="shared" si="55"/>
        <v/>
      </c>
      <c r="E731" s="4" t="str">
        <f t="shared" si="56"/>
        <v/>
      </c>
      <c r="F731" s="4" t="str">
        <f t="shared" si="57"/>
        <v/>
      </c>
      <c r="G731" s="4" t="str">
        <f t="shared" si="58"/>
        <v/>
      </c>
      <c r="I731" s="4" t="str">
        <f t="shared" si="59"/>
        <v/>
      </c>
    </row>
    <row r="732" spans="1:9" x14ac:dyDescent="0.2">
      <c r="A732" s="4" t="str">
        <f>IF('True_Odds_Calculator_3-way'!A733="","",'True_Odds_Calculator_3-way'!A733)</f>
        <v/>
      </c>
      <c r="B732" s="4" t="str">
        <f>IF('True_Odds_Calculator_3-way'!B733="","",'True_Odds_Calculator_3-way'!B733)</f>
        <v/>
      </c>
      <c r="C732" s="4" t="str">
        <f>IF('True_Odds_Calculator_3-way'!C733="","",'True_Odds_Calculator_3-way'!C733)</f>
        <v/>
      </c>
      <c r="D732" s="4" t="str">
        <f t="shared" si="55"/>
        <v/>
      </c>
      <c r="E732" s="4" t="str">
        <f t="shared" si="56"/>
        <v/>
      </c>
      <c r="F732" s="4" t="str">
        <f t="shared" si="57"/>
        <v/>
      </c>
      <c r="G732" s="4" t="str">
        <f t="shared" si="58"/>
        <v/>
      </c>
      <c r="I732" s="4" t="str">
        <f t="shared" si="59"/>
        <v/>
      </c>
    </row>
    <row r="733" spans="1:9" x14ac:dyDescent="0.2">
      <c r="A733" s="4" t="str">
        <f>IF('True_Odds_Calculator_3-way'!A734="","",'True_Odds_Calculator_3-way'!A734)</f>
        <v/>
      </c>
      <c r="B733" s="4" t="str">
        <f>IF('True_Odds_Calculator_3-way'!B734="","",'True_Odds_Calculator_3-way'!B734)</f>
        <v/>
      </c>
      <c r="C733" s="4" t="str">
        <f>IF('True_Odds_Calculator_3-way'!C734="","",'True_Odds_Calculator_3-way'!C734)</f>
        <v/>
      </c>
      <c r="D733" s="4" t="str">
        <f t="shared" si="55"/>
        <v/>
      </c>
      <c r="E733" s="4" t="str">
        <f t="shared" si="56"/>
        <v/>
      </c>
      <c r="F733" s="4" t="str">
        <f t="shared" si="57"/>
        <v/>
      </c>
      <c r="G733" s="4" t="str">
        <f t="shared" si="58"/>
        <v/>
      </c>
      <c r="I733" s="4" t="str">
        <f t="shared" si="59"/>
        <v/>
      </c>
    </row>
    <row r="734" spans="1:9" x14ac:dyDescent="0.2">
      <c r="A734" s="4" t="str">
        <f>IF('True_Odds_Calculator_3-way'!A735="","",'True_Odds_Calculator_3-way'!A735)</f>
        <v/>
      </c>
      <c r="B734" s="4" t="str">
        <f>IF('True_Odds_Calculator_3-way'!B735="","",'True_Odds_Calculator_3-way'!B735)</f>
        <v/>
      </c>
      <c r="C734" s="4" t="str">
        <f>IF('True_Odds_Calculator_3-way'!C735="","",'True_Odds_Calculator_3-way'!C735)</f>
        <v/>
      </c>
      <c r="D734" s="4" t="str">
        <f t="shared" si="55"/>
        <v/>
      </c>
      <c r="E734" s="4" t="str">
        <f t="shared" si="56"/>
        <v/>
      </c>
      <c r="F734" s="4" t="str">
        <f t="shared" si="57"/>
        <v/>
      </c>
      <c r="G734" s="4" t="str">
        <f t="shared" si="58"/>
        <v/>
      </c>
      <c r="I734" s="4" t="str">
        <f t="shared" si="59"/>
        <v/>
      </c>
    </row>
    <row r="735" spans="1:9" x14ac:dyDescent="0.2">
      <c r="A735" s="4" t="str">
        <f>IF('True_Odds_Calculator_3-way'!A736="","",'True_Odds_Calculator_3-way'!A736)</f>
        <v/>
      </c>
      <c r="B735" s="4" t="str">
        <f>IF('True_Odds_Calculator_3-way'!B736="","",'True_Odds_Calculator_3-way'!B736)</f>
        <v/>
      </c>
      <c r="C735" s="4" t="str">
        <f>IF('True_Odds_Calculator_3-way'!C736="","",'True_Odds_Calculator_3-way'!C736)</f>
        <v/>
      </c>
      <c r="D735" s="4" t="str">
        <f t="shared" si="55"/>
        <v/>
      </c>
      <c r="E735" s="4" t="str">
        <f t="shared" si="56"/>
        <v/>
      </c>
      <c r="F735" s="4" t="str">
        <f t="shared" si="57"/>
        <v/>
      </c>
      <c r="G735" s="4" t="str">
        <f t="shared" si="58"/>
        <v/>
      </c>
      <c r="I735" s="4" t="str">
        <f t="shared" si="59"/>
        <v/>
      </c>
    </row>
    <row r="736" spans="1:9" x14ac:dyDescent="0.2">
      <c r="A736" s="4" t="str">
        <f>IF('True_Odds_Calculator_3-way'!A737="","",'True_Odds_Calculator_3-way'!A737)</f>
        <v/>
      </c>
      <c r="B736" s="4" t="str">
        <f>IF('True_Odds_Calculator_3-way'!B737="","",'True_Odds_Calculator_3-way'!B737)</f>
        <v/>
      </c>
      <c r="C736" s="4" t="str">
        <f>IF('True_Odds_Calculator_3-way'!C737="","",'True_Odds_Calculator_3-way'!C737)</f>
        <v/>
      </c>
      <c r="D736" s="4" t="str">
        <f t="shared" si="55"/>
        <v/>
      </c>
      <c r="E736" s="4" t="str">
        <f t="shared" si="56"/>
        <v/>
      </c>
      <c r="F736" s="4" t="str">
        <f t="shared" si="57"/>
        <v/>
      </c>
      <c r="G736" s="4" t="str">
        <f t="shared" si="58"/>
        <v/>
      </c>
      <c r="I736" s="4" t="str">
        <f t="shared" si="59"/>
        <v/>
      </c>
    </row>
    <row r="737" spans="1:9" x14ac:dyDescent="0.2">
      <c r="A737" s="4" t="str">
        <f>IF('True_Odds_Calculator_3-way'!A738="","",'True_Odds_Calculator_3-way'!A738)</f>
        <v/>
      </c>
      <c r="B737" s="4" t="str">
        <f>IF('True_Odds_Calculator_3-way'!B738="","",'True_Odds_Calculator_3-way'!B738)</f>
        <v/>
      </c>
      <c r="C737" s="4" t="str">
        <f>IF('True_Odds_Calculator_3-way'!C738="","",'True_Odds_Calculator_3-way'!C738)</f>
        <v/>
      </c>
      <c r="D737" s="4" t="str">
        <f t="shared" si="55"/>
        <v/>
      </c>
      <c r="E737" s="4" t="str">
        <f t="shared" si="56"/>
        <v/>
      </c>
      <c r="F737" s="4" t="str">
        <f t="shared" si="57"/>
        <v/>
      </c>
      <c r="G737" s="4" t="str">
        <f t="shared" si="58"/>
        <v/>
      </c>
      <c r="I737" s="4" t="str">
        <f t="shared" si="59"/>
        <v/>
      </c>
    </row>
    <row r="738" spans="1:9" x14ac:dyDescent="0.2">
      <c r="A738" s="4" t="str">
        <f>IF('True_Odds_Calculator_3-way'!A739="","",'True_Odds_Calculator_3-way'!A739)</f>
        <v/>
      </c>
      <c r="B738" s="4" t="str">
        <f>IF('True_Odds_Calculator_3-way'!B739="","",'True_Odds_Calculator_3-way'!B739)</f>
        <v/>
      </c>
      <c r="C738" s="4" t="str">
        <f>IF('True_Odds_Calculator_3-way'!C739="","",'True_Odds_Calculator_3-way'!C739)</f>
        <v/>
      </c>
      <c r="D738" s="4" t="str">
        <f t="shared" si="55"/>
        <v/>
      </c>
      <c r="E738" s="4" t="str">
        <f t="shared" si="56"/>
        <v/>
      </c>
      <c r="F738" s="4" t="str">
        <f t="shared" si="57"/>
        <v/>
      </c>
      <c r="G738" s="4" t="str">
        <f t="shared" si="58"/>
        <v/>
      </c>
      <c r="I738" s="4" t="str">
        <f t="shared" si="59"/>
        <v/>
      </c>
    </row>
    <row r="739" spans="1:9" x14ac:dyDescent="0.2">
      <c r="A739" s="4" t="str">
        <f>IF('True_Odds_Calculator_3-way'!A740="","",'True_Odds_Calculator_3-way'!A740)</f>
        <v/>
      </c>
      <c r="B739" s="4" t="str">
        <f>IF('True_Odds_Calculator_3-way'!B740="","",'True_Odds_Calculator_3-way'!B740)</f>
        <v/>
      </c>
      <c r="C739" s="4" t="str">
        <f>IF('True_Odds_Calculator_3-way'!C740="","",'True_Odds_Calculator_3-way'!C740)</f>
        <v/>
      </c>
      <c r="D739" s="4" t="str">
        <f t="shared" si="55"/>
        <v/>
      </c>
      <c r="E739" s="4" t="str">
        <f t="shared" si="56"/>
        <v/>
      </c>
      <c r="F739" s="4" t="str">
        <f t="shared" si="57"/>
        <v/>
      </c>
      <c r="G739" s="4" t="str">
        <f t="shared" si="58"/>
        <v/>
      </c>
      <c r="I739" s="4" t="str">
        <f t="shared" si="59"/>
        <v/>
      </c>
    </row>
    <row r="740" spans="1:9" x14ac:dyDescent="0.2">
      <c r="A740" s="4" t="str">
        <f>IF('True_Odds_Calculator_3-way'!A741="","",'True_Odds_Calculator_3-way'!A741)</f>
        <v/>
      </c>
      <c r="B740" s="4" t="str">
        <f>IF('True_Odds_Calculator_3-way'!B741="","",'True_Odds_Calculator_3-way'!B741)</f>
        <v/>
      </c>
      <c r="C740" s="4" t="str">
        <f>IF('True_Odds_Calculator_3-way'!C741="","",'True_Odds_Calculator_3-way'!C741)</f>
        <v/>
      </c>
      <c r="D740" s="4" t="str">
        <f t="shared" si="55"/>
        <v/>
      </c>
      <c r="E740" s="4" t="str">
        <f t="shared" si="56"/>
        <v/>
      </c>
      <c r="F740" s="4" t="str">
        <f t="shared" si="57"/>
        <v/>
      </c>
      <c r="G740" s="4" t="str">
        <f t="shared" si="58"/>
        <v/>
      </c>
      <c r="I740" s="4" t="str">
        <f t="shared" si="59"/>
        <v/>
      </c>
    </row>
    <row r="741" spans="1:9" x14ac:dyDescent="0.2">
      <c r="A741" s="4" t="str">
        <f>IF('True_Odds_Calculator_3-way'!A742="","",'True_Odds_Calculator_3-way'!A742)</f>
        <v/>
      </c>
      <c r="B741" s="4" t="str">
        <f>IF('True_Odds_Calculator_3-way'!B742="","",'True_Odds_Calculator_3-way'!B742)</f>
        <v/>
      </c>
      <c r="C741" s="4" t="str">
        <f>IF('True_Odds_Calculator_3-way'!C742="","",'True_Odds_Calculator_3-way'!C742)</f>
        <v/>
      </c>
      <c r="D741" s="4" t="str">
        <f t="shared" si="55"/>
        <v/>
      </c>
      <c r="E741" s="4" t="str">
        <f t="shared" si="56"/>
        <v/>
      </c>
      <c r="F741" s="4" t="str">
        <f t="shared" si="57"/>
        <v/>
      </c>
      <c r="G741" s="4" t="str">
        <f t="shared" si="58"/>
        <v/>
      </c>
      <c r="I741" s="4" t="str">
        <f t="shared" si="59"/>
        <v/>
      </c>
    </row>
    <row r="742" spans="1:9" x14ac:dyDescent="0.2">
      <c r="A742" s="4" t="str">
        <f>IF('True_Odds_Calculator_3-way'!A743="","",'True_Odds_Calculator_3-way'!A743)</f>
        <v/>
      </c>
      <c r="B742" s="4" t="str">
        <f>IF('True_Odds_Calculator_3-way'!B743="","",'True_Odds_Calculator_3-way'!B743)</f>
        <v/>
      </c>
      <c r="C742" s="4" t="str">
        <f>IF('True_Odds_Calculator_3-way'!C743="","",'True_Odds_Calculator_3-way'!C743)</f>
        <v/>
      </c>
      <c r="D742" s="4" t="str">
        <f t="shared" si="55"/>
        <v/>
      </c>
      <c r="E742" s="4" t="str">
        <f t="shared" si="56"/>
        <v/>
      </c>
      <c r="F742" s="4" t="str">
        <f t="shared" si="57"/>
        <v/>
      </c>
      <c r="G742" s="4" t="str">
        <f t="shared" si="58"/>
        <v/>
      </c>
      <c r="I742" s="4" t="str">
        <f t="shared" si="59"/>
        <v/>
      </c>
    </row>
    <row r="743" spans="1:9" x14ac:dyDescent="0.2">
      <c r="A743" s="4" t="str">
        <f>IF('True_Odds_Calculator_3-way'!A744="","",'True_Odds_Calculator_3-way'!A744)</f>
        <v/>
      </c>
      <c r="B743" s="4" t="str">
        <f>IF('True_Odds_Calculator_3-way'!B744="","",'True_Odds_Calculator_3-way'!B744)</f>
        <v/>
      </c>
      <c r="C743" s="4" t="str">
        <f>IF('True_Odds_Calculator_3-way'!C744="","",'True_Odds_Calculator_3-way'!C744)</f>
        <v/>
      </c>
      <c r="D743" s="4" t="str">
        <f t="shared" si="55"/>
        <v/>
      </c>
      <c r="E743" s="4" t="str">
        <f t="shared" si="56"/>
        <v/>
      </c>
      <c r="F743" s="4" t="str">
        <f t="shared" si="57"/>
        <v/>
      </c>
      <c r="G743" s="4" t="str">
        <f t="shared" si="58"/>
        <v/>
      </c>
      <c r="I743" s="4" t="str">
        <f t="shared" si="59"/>
        <v/>
      </c>
    </row>
    <row r="744" spans="1:9" x14ac:dyDescent="0.2">
      <c r="A744" s="4" t="str">
        <f>IF('True_Odds_Calculator_3-way'!A745="","",'True_Odds_Calculator_3-way'!A745)</f>
        <v/>
      </c>
      <c r="B744" s="4" t="str">
        <f>IF('True_Odds_Calculator_3-way'!B745="","",'True_Odds_Calculator_3-way'!B745)</f>
        <v/>
      </c>
      <c r="C744" s="4" t="str">
        <f>IF('True_Odds_Calculator_3-way'!C745="","",'True_Odds_Calculator_3-way'!C745)</f>
        <v/>
      </c>
      <c r="D744" s="4" t="str">
        <f t="shared" si="55"/>
        <v/>
      </c>
      <c r="E744" s="4" t="str">
        <f t="shared" si="56"/>
        <v/>
      </c>
      <c r="F744" s="4" t="str">
        <f t="shared" si="57"/>
        <v/>
      </c>
      <c r="G744" s="4" t="str">
        <f t="shared" si="58"/>
        <v/>
      </c>
      <c r="I744" s="4" t="str">
        <f t="shared" si="59"/>
        <v/>
      </c>
    </row>
    <row r="745" spans="1:9" x14ac:dyDescent="0.2">
      <c r="A745" s="4" t="str">
        <f>IF('True_Odds_Calculator_3-way'!A746="","",'True_Odds_Calculator_3-way'!A746)</f>
        <v/>
      </c>
      <c r="B745" s="4" t="str">
        <f>IF('True_Odds_Calculator_3-way'!B746="","",'True_Odds_Calculator_3-way'!B746)</f>
        <v/>
      </c>
      <c r="C745" s="4" t="str">
        <f>IF('True_Odds_Calculator_3-way'!C746="","",'True_Odds_Calculator_3-way'!C746)</f>
        <v/>
      </c>
      <c r="D745" s="4" t="str">
        <f t="shared" si="55"/>
        <v/>
      </c>
      <c r="E745" s="4" t="str">
        <f t="shared" si="56"/>
        <v/>
      </c>
      <c r="F745" s="4" t="str">
        <f t="shared" si="57"/>
        <v/>
      </c>
      <c r="G745" s="4" t="str">
        <f t="shared" si="58"/>
        <v/>
      </c>
      <c r="I745" s="4" t="str">
        <f t="shared" si="59"/>
        <v/>
      </c>
    </row>
    <row r="746" spans="1:9" x14ac:dyDescent="0.2">
      <c r="A746" s="4" t="str">
        <f>IF('True_Odds_Calculator_3-way'!A747="","",'True_Odds_Calculator_3-way'!A747)</f>
        <v/>
      </c>
      <c r="B746" s="4" t="str">
        <f>IF('True_Odds_Calculator_3-way'!B747="","",'True_Odds_Calculator_3-way'!B747)</f>
        <v/>
      </c>
      <c r="C746" s="4" t="str">
        <f>IF('True_Odds_Calculator_3-way'!C747="","",'True_Odds_Calculator_3-way'!C747)</f>
        <v/>
      </c>
      <c r="D746" s="4" t="str">
        <f t="shared" si="55"/>
        <v/>
      </c>
      <c r="E746" s="4" t="str">
        <f t="shared" si="56"/>
        <v/>
      </c>
      <c r="F746" s="4" t="str">
        <f t="shared" si="57"/>
        <v/>
      </c>
      <c r="G746" s="4" t="str">
        <f t="shared" si="58"/>
        <v/>
      </c>
      <c r="I746" s="4" t="str">
        <f t="shared" si="59"/>
        <v/>
      </c>
    </row>
    <row r="747" spans="1:9" x14ac:dyDescent="0.2">
      <c r="A747" s="4" t="str">
        <f>IF('True_Odds_Calculator_3-way'!A748="","",'True_Odds_Calculator_3-way'!A748)</f>
        <v/>
      </c>
      <c r="B747" s="4" t="str">
        <f>IF('True_Odds_Calculator_3-way'!B748="","",'True_Odds_Calculator_3-way'!B748)</f>
        <v/>
      </c>
      <c r="C747" s="4" t="str">
        <f>IF('True_Odds_Calculator_3-way'!C748="","",'True_Odds_Calculator_3-way'!C748)</f>
        <v/>
      </c>
      <c r="D747" s="4" t="str">
        <f t="shared" si="55"/>
        <v/>
      </c>
      <c r="E747" s="4" t="str">
        <f t="shared" si="56"/>
        <v/>
      </c>
      <c r="F747" s="4" t="str">
        <f t="shared" si="57"/>
        <v/>
      </c>
      <c r="G747" s="4" t="str">
        <f t="shared" si="58"/>
        <v/>
      </c>
      <c r="I747" s="4" t="str">
        <f t="shared" si="59"/>
        <v/>
      </c>
    </row>
    <row r="748" spans="1:9" x14ac:dyDescent="0.2">
      <c r="A748" s="4" t="str">
        <f>IF('True_Odds_Calculator_3-way'!A749="","",'True_Odds_Calculator_3-way'!A749)</f>
        <v/>
      </c>
      <c r="B748" s="4" t="str">
        <f>IF('True_Odds_Calculator_3-way'!B749="","",'True_Odds_Calculator_3-way'!B749)</f>
        <v/>
      </c>
      <c r="C748" s="4" t="str">
        <f>IF('True_Odds_Calculator_3-way'!C749="","",'True_Odds_Calculator_3-way'!C749)</f>
        <v/>
      </c>
      <c r="D748" s="4" t="str">
        <f t="shared" si="55"/>
        <v/>
      </c>
      <c r="E748" s="4" t="str">
        <f t="shared" si="56"/>
        <v/>
      </c>
      <c r="F748" s="4" t="str">
        <f t="shared" si="57"/>
        <v/>
      </c>
      <c r="G748" s="4" t="str">
        <f t="shared" si="58"/>
        <v/>
      </c>
      <c r="I748" s="4" t="str">
        <f t="shared" si="59"/>
        <v/>
      </c>
    </row>
    <row r="749" spans="1:9" x14ac:dyDescent="0.2">
      <c r="A749" s="4" t="str">
        <f>IF('True_Odds_Calculator_3-way'!A750="","",'True_Odds_Calculator_3-way'!A750)</f>
        <v/>
      </c>
      <c r="B749" s="4" t="str">
        <f>IF('True_Odds_Calculator_3-way'!B750="","",'True_Odds_Calculator_3-way'!B750)</f>
        <v/>
      </c>
      <c r="C749" s="4" t="str">
        <f>IF('True_Odds_Calculator_3-way'!C750="","",'True_Odds_Calculator_3-way'!C750)</f>
        <v/>
      </c>
      <c r="D749" s="4" t="str">
        <f t="shared" si="55"/>
        <v/>
      </c>
      <c r="E749" s="4" t="str">
        <f t="shared" si="56"/>
        <v/>
      </c>
      <c r="F749" s="4" t="str">
        <f t="shared" si="57"/>
        <v/>
      </c>
      <c r="G749" s="4" t="str">
        <f t="shared" si="58"/>
        <v/>
      </c>
      <c r="I749" s="4" t="str">
        <f t="shared" si="59"/>
        <v/>
      </c>
    </row>
    <row r="750" spans="1:9" x14ac:dyDescent="0.2">
      <c r="A750" s="4" t="str">
        <f>IF('True_Odds_Calculator_3-way'!A751="","",'True_Odds_Calculator_3-way'!A751)</f>
        <v/>
      </c>
      <c r="B750" s="4" t="str">
        <f>IF('True_Odds_Calculator_3-way'!B751="","",'True_Odds_Calculator_3-way'!B751)</f>
        <v/>
      </c>
      <c r="C750" s="4" t="str">
        <f>IF('True_Odds_Calculator_3-way'!C751="","",'True_Odds_Calculator_3-way'!C751)</f>
        <v/>
      </c>
      <c r="D750" s="4" t="str">
        <f t="shared" si="55"/>
        <v/>
      </c>
      <c r="E750" s="4" t="str">
        <f t="shared" si="56"/>
        <v/>
      </c>
      <c r="F750" s="4" t="str">
        <f t="shared" si="57"/>
        <v/>
      </c>
      <c r="G750" s="4" t="str">
        <f t="shared" si="58"/>
        <v/>
      </c>
      <c r="I750" s="4" t="str">
        <f t="shared" si="59"/>
        <v/>
      </c>
    </row>
    <row r="751" spans="1:9" x14ac:dyDescent="0.2">
      <c r="A751" s="4" t="str">
        <f>IF('True_Odds_Calculator_3-way'!A752="","",'True_Odds_Calculator_3-way'!A752)</f>
        <v/>
      </c>
      <c r="B751" s="4" t="str">
        <f>IF('True_Odds_Calculator_3-way'!B752="","",'True_Odds_Calculator_3-way'!B752)</f>
        <v/>
      </c>
      <c r="C751" s="4" t="str">
        <f>IF('True_Odds_Calculator_3-way'!C752="","",'True_Odds_Calculator_3-way'!C752)</f>
        <v/>
      </c>
      <c r="D751" s="4" t="str">
        <f t="shared" si="55"/>
        <v/>
      </c>
      <c r="E751" s="4" t="str">
        <f t="shared" si="56"/>
        <v/>
      </c>
      <c r="F751" s="4" t="str">
        <f t="shared" si="57"/>
        <v/>
      </c>
      <c r="G751" s="4" t="str">
        <f t="shared" si="58"/>
        <v/>
      </c>
      <c r="I751" s="4" t="str">
        <f t="shared" si="59"/>
        <v/>
      </c>
    </row>
    <row r="752" spans="1:9" x14ac:dyDescent="0.2">
      <c r="A752" s="4" t="str">
        <f>IF('True_Odds_Calculator_3-way'!A753="","",'True_Odds_Calculator_3-way'!A753)</f>
        <v/>
      </c>
      <c r="B752" s="4" t="str">
        <f>IF('True_Odds_Calculator_3-way'!B753="","",'True_Odds_Calculator_3-way'!B753)</f>
        <v/>
      </c>
      <c r="C752" s="4" t="str">
        <f>IF('True_Odds_Calculator_3-way'!C753="","",'True_Odds_Calculator_3-way'!C753)</f>
        <v/>
      </c>
      <c r="D752" s="4" t="str">
        <f t="shared" si="55"/>
        <v/>
      </c>
      <c r="E752" s="4" t="str">
        <f t="shared" si="56"/>
        <v/>
      </c>
      <c r="F752" s="4" t="str">
        <f t="shared" si="57"/>
        <v/>
      </c>
      <c r="G752" s="4" t="str">
        <f t="shared" si="58"/>
        <v/>
      </c>
      <c r="I752" s="4" t="str">
        <f t="shared" si="59"/>
        <v/>
      </c>
    </row>
    <row r="753" spans="1:9" x14ac:dyDescent="0.2">
      <c r="A753" s="4" t="str">
        <f>IF('True_Odds_Calculator_3-way'!A754="","",'True_Odds_Calculator_3-way'!A754)</f>
        <v/>
      </c>
      <c r="B753" s="4" t="str">
        <f>IF('True_Odds_Calculator_3-way'!B754="","",'True_Odds_Calculator_3-way'!B754)</f>
        <v/>
      </c>
      <c r="C753" s="4" t="str">
        <f>IF('True_Odds_Calculator_3-way'!C754="","",'True_Odds_Calculator_3-way'!C754)</f>
        <v/>
      </c>
      <c r="D753" s="4" t="str">
        <f t="shared" si="55"/>
        <v/>
      </c>
      <c r="E753" s="4" t="str">
        <f t="shared" si="56"/>
        <v/>
      </c>
      <c r="F753" s="4" t="str">
        <f t="shared" si="57"/>
        <v/>
      </c>
      <c r="G753" s="4" t="str">
        <f t="shared" si="58"/>
        <v/>
      </c>
      <c r="I753" s="4" t="str">
        <f t="shared" si="59"/>
        <v/>
      </c>
    </row>
    <row r="754" spans="1:9" x14ac:dyDescent="0.2">
      <c r="A754" s="4" t="str">
        <f>IF('True_Odds_Calculator_3-way'!A755="","",'True_Odds_Calculator_3-way'!A755)</f>
        <v/>
      </c>
      <c r="B754" s="4" t="str">
        <f>IF('True_Odds_Calculator_3-way'!B755="","",'True_Odds_Calculator_3-way'!B755)</f>
        <v/>
      </c>
      <c r="C754" s="4" t="str">
        <f>IF('True_Odds_Calculator_3-way'!C755="","",'True_Odds_Calculator_3-way'!C755)</f>
        <v/>
      </c>
      <c r="D754" s="4" t="str">
        <f t="shared" si="55"/>
        <v/>
      </c>
      <c r="E754" s="4" t="str">
        <f t="shared" si="56"/>
        <v/>
      </c>
      <c r="F754" s="4" t="str">
        <f t="shared" si="57"/>
        <v/>
      </c>
      <c r="G754" s="4" t="str">
        <f t="shared" si="58"/>
        <v/>
      </c>
      <c r="I754" s="4" t="str">
        <f t="shared" si="59"/>
        <v/>
      </c>
    </row>
    <row r="755" spans="1:9" x14ac:dyDescent="0.2">
      <c r="A755" s="4" t="str">
        <f>IF('True_Odds_Calculator_3-way'!A756="","",'True_Odds_Calculator_3-way'!A756)</f>
        <v/>
      </c>
      <c r="B755" s="4" t="str">
        <f>IF('True_Odds_Calculator_3-way'!B756="","",'True_Odds_Calculator_3-way'!B756)</f>
        <v/>
      </c>
      <c r="C755" s="4" t="str">
        <f>IF('True_Odds_Calculator_3-way'!C756="","",'True_Odds_Calculator_3-way'!C756)</f>
        <v/>
      </c>
      <c r="D755" s="4" t="str">
        <f t="shared" si="55"/>
        <v/>
      </c>
      <c r="E755" s="4" t="str">
        <f t="shared" si="56"/>
        <v/>
      </c>
      <c r="F755" s="4" t="str">
        <f t="shared" si="57"/>
        <v/>
      </c>
      <c r="G755" s="4" t="str">
        <f t="shared" si="58"/>
        <v/>
      </c>
      <c r="I755" s="4" t="str">
        <f t="shared" si="59"/>
        <v/>
      </c>
    </row>
    <row r="756" spans="1:9" x14ac:dyDescent="0.2">
      <c r="A756" s="4" t="str">
        <f>IF('True_Odds_Calculator_3-way'!A757="","",'True_Odds_Calculator_3-way'!A757)</f>
        <v/>
      </c>
      <c r="B756" s="4" t="str">
        <f>IF('True_Odds_Calculator_3-way'!B757="","",'True_Odds_Calculator_3-way'!B757)</f>
        <v/>
      </c>
      <c r="C756" s="4" t="str">
        <f>IF('True_Odds_Calculator_3-way'!C757="","",'True_Odds_Calculator_3-way'!C757)</f>
        <v/>
      </c>
      <c r="D756" s="4" t="str">
        <f t="shared" si="55"/>
        <v/>
      </c>
      <c r="E756" s="4" t="str">
        <f t="shared" si="56"/>
        <v/>
      </c>
      <c r="F756" s="4" t="str">
        <f t="shared" si="57"/>
        <v/>
      </c>
      <c r="G756" s="4" t="str">
        <f t="shared" si="58"/>
        <v/>
      </c>
      <c r="I756" s="4" t="str">
        <f t="shared" si="59"/>
        <v/>
      </c>
    </row>
    <row r="757" spans="1:9" x14ac:dyDescent="0.2">
      <c r="A757" s="4" t="str">
        <f>IF('True_Odds_Calculator_3-way'!A758="","",'True_Odds_Calculator_3-way'!A758)</f>
        <v/>
      </c>
      <c r="B757" s="4" t="str">
        <f>IF('True_Odds_Calculator_3-way'!B758="","",'True_Odds_Calculator_3-way'!B758)</f>
        <v/>
      </c>
      <c r="C757" s="4" t="str">
        <f>IF('True_Odds_Calculator_3-way'!C758="","",'True_Odds_Calculator_3-way'!C758)</f>
        <v/>
      </c>
      <c r="D757" s="4" t="str">
        <f t="shared" si="55"/>
        <v/>
      </c>
      <c r="E757" s="4" t="str">
        <f t="shared" si="56"/>
        <v/>
      </c>
      <c r="F757" s="4" t="str">
        <f t="shared" si="57"/>
        <v/>
      </c>
      <c r="G757" s="4" t="str">
        <f t="shared" si="58"/>
        <v/>
      </c>
      <c r="I757" s="4" t="str">
        <f t="shared" si="59"/>
        <v/>
      </c>
    </row>
    <row r="758" spans="1:9" x14ac:dyDescent="0.2">
      <c r="A758" s="4" t="str">
        <f>IF('True_Odds_Calculator_3-way'!A759="","",'True_Odds_Calculator_3-way'!A759)</f>
        <v/>
      </c>
      <c r="B758" s="4" t="str">
        <f>IF('True_Odds_Calculator_3-way'!B759="","",'True_Odds_Calculator_3-way'!B759)</f>
        <v/>
      </c>
      <c r="C758" s="4" t="str">
        <f>IF('True_Odds_Calculator_3-way'!C759="","",'True_Odds_Calculator_3-way'!C759)</f>
        <v/>
      </c>
      <c r="D758" s="4" t="str">
        <f t="shared" si="55"/>
        <v/>
      </c>
      <c r="E758" s="4" t="str">
        <f t="shared" si="56"/>
        <v/>
      </c>
      <c r="F758" s="4" t="str">
        <f t="shared" si="57"/>
        <v/>
      </c>
      <c r="G758" s="4" t="str">
        <f t="shared" si="58"/>
        <v/>
      </c>
      <c r="I758" s="4" t="str">
        <f t="shared" si="59"/>
        <v/>
      </c>
    </row>
    <row r="759" spans="1:9" x14ac:dyDescent="0.2">
      <c r="A759" s="4" t="str">
        <f>IF('True_Odds_Calculator_3-way'!A760="","",'True_Odds_Calculator_3-way'!A760)</f>
        <v/>
      </c>
      <c r="B759" s="4" t="str">
        <f>IF('True_Odds_Calculator_3-way'!B760="","",'True_Odds_Calculator_3-way'!B760)</f>
        <v/>
      </c>
      <c r="C759" s="4" t="str">
        <f>IF('True_Odds_Calculator_3-way'!C760="","",'True_Odds_Calculator_3-way'!C760)</f>
        <v/>
      </c>
      <c r="D759" s="4" t="str">
        <f t="shared" si="55"/>
        <v/>
      </c>
      <c r="E759" s="4" t="str">
        <f t="shared" si="56"/>
        <v/>
      </c>
      <c r="F759" s="4" t="str">
        <f t="shared" si="57"/>
        <v/>
      </c>
      <c r="G759" s="4" t="str">
        <f t="shared" si="58"/>
        <v/>
      </c>
      <c r="I759" s="4" t="str">
        <f t="shared" si="59"/>
        <v/>
      </c>
    </row>
    <row r="760" spans="1:9" x14ac:dyDescent="0.2">
      <c r="A760" s="4" t="str">
        <f>IF('True_Odds_Calculator_3-way'!A761="","",'True_Odds_Calculator_3-way'!A761)</f>
        <v/>
      </c>
      <c r="B760" s="4" t="str">
        <f>IF('True_Odds_Calculator_3-way'!B761="","",'True_Odds_Calculator_3-way'!B761)</f>
        <v/>
      </c>
      <c r="C760" s="4" t="str">
        <f>IF('True_Odds_Calculator_3-way'!C761="","",'True_Odds_Calculator_3-way'!C761)</f>
        <v/>
      </c>
      <c r="D760" s="4" t="str">
        <f t="shared" si="55"/>
        <v/>
      </c>
      <c r="E760" s="4" t="str">
        <f t="shared" si="56"/>
        <v/>
      </c>
      <c r="F760" s="4" t="str">
        <f t="shared" si="57"/>
        <v/>
      </c>
      <c r="G760" s="4" t="str">
        <f t="shared" si="58"/>
        <v/>
      </c>
      <c r="I760" s="4" t="str">
        <f t="shared" si="59"/>
        <v/>
      </c>
    </row>
    <row r="761" spans="1:9" x14ac:dyDescent="0.2">
      <c r="A761" s="4" t="str">
        <f>IF('True_Odds_Calculator_3-way'!A762="","",'True_Odds_Calculator_3-way'!A762)</f>
        <v/>
      </c>
      <c r="B761" s="4" t="str">
        <f>IF('True_Odds_Calculator_3-way'!B762="","",'True_Odds_Calculator_3-way'!B762)</f>
        <v/>
      </c>
      <c r="C761" s="4" t="str">
        <f>IF('True_Odds_Calculator_3-way'!C762="","",'True_Odds_Calculator_3-way'!C762)</f>
        <v/>
      </c>
      <c r="D761" s="4" t="str">
        <f t="shared" si="55"/>
        <v/>
      </c>
      <c r="E761" s="4" t="str">
        <f t="shared" si="56"/>
        <v/>
      </c>
      <c r="F761" s="4" t="str">
        <f t="shared" si="57"/>
        <v/>
      </c>
      <c r="G761" s="4" t="str">
        <f t="shared" si="58"/>
        <v/>
      </c>
      <c r="I761" s="4" t="str">
        <f t="shared" si="59"/>
        <v/>
      </c>
    </row>
    <row r="762" spans="1:9" x14ac:dyDescent="0.2">
      <c r="A762" s="4" t="str">
        <f>IF('True_Odds_Calculator_3-way'!A763="","",'True_Odds_Calculator_3-way'!A763)</f>
        <v/>
      </c>
      <c r="B762" s="4" t="str">
        <f>IF('True_Odds_Calculator_3-way'!B763="","",'True_Odds_Calculator_3-way'!B763)</f>
        <v/>
      </c>
      <c r="C762" s="4" t="str">
        <f>IF('True_Odds_Calculator_3-way'!C763="","",'True_Odds_Calculator_3-way'!C763)</f>
        <v/>
      </c>
      <c r="D762" s="4" t="str">
        <f t="shared" si="55"/>
        <v/>
      </c>
      <c r="E762" s="4" t="str">
        <f t="shared" si="56"/>
        <v/>
      </c>
      <c r="F762" s="4" t="str">
        <f t="shared" si="57"/>
        <v/>
      </c>
      <c r="G762" s="4" t="str">
        <f t="shared" si="58"/>
        <v/>
      </c>
      <c r="I762" s="4" t="str">
        <f t="shared" si="59"/>
        <v/>
      </c>
    </row>
    <row r="763" spans="1:9" x14ac:dyDescent="0.2">
      <c r="A763" s="4" t="str">
        <f>IF('True_Odds_Calculator_3-way'!A764="","",'True_Odds_Calculator_3-way'!A764)</f>
        <v/>
      </c>
      <c r="B763" s="4" t="str">
        <f>IF('True_Odds_Calculator_3-way'!B764="","",'True_Odds_Calculator_3-way'!B764)</f>
        <v/>
      </c>
      <c r="C763" s="4" t="str">
        <f>IF('True_Odds_Calculator_3-way'!C764="","",'True_Odds_Calculator_3-way'!C764)</f>
        <v/>
      </c>
      <c r="D763" s="4" t="str">
        <f t="shared" si="55"/>
        <v/>
      </c>
      <c r="E763" s="4" t="str">
        <f t="shared" si="56"/>
        <v/>
      </c>
      <c r="F763" s="4" t="str">
        <f t="shared" si="57"/>
        <v/>
      </c>
      <c r="G763" s="4" t="str">
        <f t="shared" si="58"/>
        <v/>
      </c>
      <c r="I763" s="4" t="str">
        <f t="shared" si="59"/>
        <v/>
      </c>
    </row>
    <row r="764" spans="1:9" x14ac:dyDescent="0.2">
      <c r="A764" s="4" t="str">
        <f>IF('True_Odds_Calculator_3-way'!A765="","",'True_Odds_Calculator_3-way'!A765)</f>
        <v/>
      </c>
      <c r="B764" s="4" t="str">
        <f>IF('True_Odds_Calculator_3-way'!B765="","",'True_Odds_Calculator_3-way'!B765)</f>
        <v/>
      </c>
      <c r="C764" s="4" t="str">
        <f>IF('True_Odds_Calculator_3-way'!C765="","",'True_Odds_Calculator_3-way'!C765)</f>
        <v/>
      </c>
      <c r="D764" s="4" t="str">
        <f t="shared" si="55"/>
        <v/>
      </c>
      <c r="E764" s="4" t="str">
        <f t="shared" si="56"/>
        <v/>
      </c>
      <c r="F764" s="4" t="str">
        <f t="shared" si="57"/>
        <v/>
      </c>
      <c r="G764" s="4" t="str">
        <f t="shared" si="58"/>
        <v/>
      </c>
      <c r="I764" s="4" t="str">
        <f t="shared" si="59"/>
        <v/>
      </c>
    </row>
    <row r="765" spans="1:9" x14ac:dyDescent="0.2">
      <c r="A765" s="4" t="str">
        <f>IF('True_Odds_Calculator_3-way'!A766="","",'True_Odds_Calculator_3-way'!A766)</f>
        <v/>
      </c>
      <c r="B765" s="4" t="str">
        <f>IF('True_Odds_Calculator_3-way'!B766="","",'True_Odds_Calculator_3-way'!B766)</f>
        <v/>
      </c>
      <c r="C765" s="4" t="str">
        <f>IF('True_Odds_Calculator_3-way'!C766="","",'True_Odds_Calculator_3-way'!C766)</f>
        <v/>
      </c>
      <c r="D765" s="4" t="str">
        <f t="shared" si="55"/>
        <v/>
      </c>
      <c r="E765" s="4" t="str">
        <f t="shared" si="56"/>
        <v/>
      </c>
      <c r="F765" s="4" t="str">
        <f t="shared" si="57"/>
        <v/>
      </c>
      <c r="G765" s="4" t="str">
        <f t="shared" si="58"/>
        <v/>
      </c>
      <c r="I765" s="4" t="str">
        <f t="shared" si="59"/>
        <v/>
      </c>
    </row>
    <row r="766" spans="1:9" x14ac:dyDescent="0.2">
      <c r="A766" s="4" t="str">
        <f>IF('True_Odds_Calculator_3-way'!A767="","",'True_Odds_Calculator_3-way'!A767)</f>
        <v/>
      </c>
      <c r="B766" s="4" t="str">
        <f>IF('True_Odds_Calculator_3-way'!B767="","",'True_Odds_Calculator_3-way'!B767)</f>
        <v/>
      </c>
      <c r="C766" s="4" t="str">
        <f>IF('True_Odds_Calculator_3-way'!C767="","",'True_Odds_Calculator_3-way'!C767)</f>
        <v/>
      </c>
      <c r="D766" s="4" t="str">
        <f t="shared" si="55"/>
        <v/>
      </c>
      <c r="E766" s="4" t="str">
        <f t="shared" si="56"/>
        <v/>
      </c>
      <c r="F766" s="4" t="str">
        <f t="shared" si="57"/>
        <v/>
      </c>
      <c r="G766" s="4" t="str">
        <f t="shared" si="58"/>
        <v/>
      </c>
      <c r="I766" s="4" t="str">
        <f t="shared" si="59"/>
        <v/>
      </c>
    </row>
    <row r="767" spans="1:9" x14ac:dyDescent="0.2">
      <c r="A767" s="4" t="str">
        <f>IF('True_Odds_Calculator_3-way'!A768="","",'True_Odds_Calculator_3-way'!A768)</f>
        <v/>
      </c>
      <c r="B767" s="4" t="str">
        <f>IF('True_Odds_Calculator_3-way'!B768="","",'True_Odds_Calculator_3-way'!B768)</f>
        <v/>
      </c>
      <c r="C767" s="4" t="str">
        <f>IF('True_Odds_Calculator_3-way'!C768="","",'True_Odds_Calculator_3-way'!C768)</f>
        <v/>
      </c>
      <c r="D767" s="4" t="str">
        <f t="shared" si="55"/>
        <v/>
      </c>
      <c r="E767" s="4" t="str">
        <f t="shared" si="56"/>
        <v/>
      </c>
      <c r="F767" s="4" t="str">
        <f t="shared" si="57"/>
        <v/>
      </c>
      <c r="G767" s="4" t="str">
        <f t="shared" si="58"/>
        <v/>
      </c>
      <c r="I767" s="4" t="str">
        <f t="shared" si="59"/>
        <v/>
      </c>
    </row>
    <row r="768" spans="1:9" x14ac:dyDescent="0.2">
      <c r="A768" s="4" t="str">
        <f>IF('True_Odds_Calculator_3-way'!A769="","",'True_Odds_Calculator_3-way'!A769)</f>
        <v/>
      </c>
      <c r="B768" s="4" t="str">
        <f>IF('True_Odds_Calculator_3-way'!B769="","",'True_Odds_Calculator_3-way'!B769)</f>
        <v/>
      </c>
      <c r="C768" s="4" t="str">
        <f>IF('True_Odds_Calculator_3-way'!C769="","",'True_Odds_Calculator_3-way'!C769)</f>
        <v/>
      </c>
      <c r="D768" s="4" t="str">
        <f t="shared" si="55"/>
        <v/>
      </c>
      <c r="E768" s="4" t="str">
        <f t="shared" si="56"/>
        <v/>
      </c>
      <c r="F768" s="4" t="str">
        <f t="shared" si="57"/>
        <v/>
      </c>
      <c r="G768" s="4" t="str">
        <f t="shared" si="58"/>
        <v/>
      </c>
      <c r="I768" s="4" t="str">
        <f t="shared" si="59"/>
        <v/>
      </c>
    </row>
    <row r="769" spans="1:9" x14ac:dyDescent="0.2">
      <c r="A769" s="4" t="str">
        <f>IF('True_Odds_Calculator_3-way'!A770="","",'True_Odds_Calculator_3-way'!A770)</f>
        <v/>
      </c>
      <c r="B769" s="4" t="str">
        <f>IF('True_Odds_Calculator_3-way'!B770="","",'True_Odds_Calculator_3-way'!B770)</f>
        <v/>
      </c>
      <c r="C769" s="4" t="str">
        <f>IF('True_Odds_Calculator_3-way'!C770="","",'True_Odds_Calculator_3-way'!C770)</f>
        <v/>
      </c>
      <c r="D769" s="4" t="str">
        <f t="shared" si="55"/>
        <v/>
      </c>
      <c r="E769" s="4" t="str">
        <f t="shared" si="56"/>
        <v/>
      </c>
      <c r="F769" s="4" t="str">
        <f t="shared" si="57"/>
        <v/>
      </c>
      <c r="G769" s="4" t="str">
        <f t="shared" si="58"/>
        <v/>
      </c>
      <c r="I769" s="4" t="str">
        <f t="shared" si="59"/>
        <v/>
      </c>
    </row>
    <row r="770" spans="1:9" x14ac:dyDescent="0.2">
      <c r="A770" s="4" t="str">
        <f>IF('True_Odds_Calculator_3-way'!A771="","",'True_Odds_Calculator_3-way'!A771)</f>
        <v/>
      </c>
      <c r="B770" s="4" t="str">
        <f>IF('True_Odds_Calculator_3-way'!B771="","",'True_Odds_Calculator_3-way'!B771)</f>
        <v/>
      </c>
      <c r="C770" s="4" t="str">
        <f>IF('True_Odds_Calculator_3-way'!C771="","",'True_Odds_Calculator_3-way'!C771)</f>
        <v/>
      </c>
      <c r="D770" s="4" t="str">
        <f t="shared" si="55"/>
        <v/>
      </c>
      <c r="E770" s="4" t="str">
        <f t="shared" si="56"/>
        <v/>
      </c>
      <c r="F770" s="4" t="str">
        <f t="shared" si="57"/>
        <v/>
      </c>
      <c r="G770" s="4" t="str">
        <f t="shared" si="58"/>
        <v/>
      </c>
      <c r="I770" s="4" t="str">
        <f t="shared" si="59"/>
        <v/>
      </c>
    </row>
    <row r="771" spans="1:9" x14ac:dyDescent="0.2">
      <c r="A771" s="4" t="str">
        <f>IF('True_Odds_Calculator_3-way'!A772="","",'True_Odds_Calculator_3-way'!A772)</f>
        <v/>
      </c>
      <c r="B771" s="4" t="str">
        <f>IF('True_Odds_Calculator_3-way'!B772="","",'True_Odds_Calculator_3-way'!B772)</f>
        <v/>
      </c>
      <c r="C771" s="4" t="str">
        <f>IF('True_Odds_Calculator_3-way'!C772="","",'True_Odds_Calculator_3-way'!C772)</f>
        <v/>
      </c>
      <c r="D771" s="4" t="str">
        <f t="shared" ref="D771:D834" si="60">IF(A771="","",((1/A771)+(1/B771)+(1/C771))-1)</f>
        <v/>
      </c>
      <c r="E771" s="4" t="str">
        <f t="shared" ref="E771:E834" si="61">IF(A771="","",(3*A771)/(3-($D771*A771)))</f>
        <v/>
      </c>
      <c r="F771" s="4" t="str">
        <f t="shared" ref="F771:F834" si="62">IF(B771="","",(3*B771)/(3-($D771*B771)))</f>
        <v/>
      </c>
      <c r="G771" s="4" t="str">
        <f t="shared" ref="G771:G834" si="63">IF(C771="","",(3*C771)/(3-($D771*C771)))</f>
        <v/>
      </c>
      <c r="I771" s="4" t="str">
        <f t="shared" ref="I771:I834" si="64">IF(A771="","",D771+1)</f>
        <v/>
      </c>
    </row>
    <row r="772" spans="1:9" x14ac:dyDescent="0.2">
      <c r="A772" s="4" t="str">
        <f>IF('True_Odds_Calculator_3-way'!A773="","",'True_Odds_Calculator_3-way'!A773)</f>
        <v/>
      </c>
      <c r="B772" s="4" t="str">
        <f>IF('True_Odds_Calculator_3-way'!B773="","",'True_Odds_Calculator_3-way'!B773)</f>
        <v/>
      </c>
      <c r="C772" s="4" t="str">
        <f>IF('True_Odds_Calculator_3-way'!C773="","",'True_Odds_Calculator_3-way'!C773)</f>
        <v/>
      </c>
      <c r="D772" s="4" t="str">
        <f t="shared" si="60"/>
        <v/>
      </c>
      <c r="E772" s="4" t="str">
        <f t="shared" si="61"/>
        <v/>
      </c>
      <c r="F772" s="4" t="str">
        <f t="shared" si="62"/>
        <v/>
      </c>
      <c r="G772" s="4" t="str">
        <f t="shared" si="63"/>
        <v/>
      </c>
      <c r="I772" s="4" t="str">
        <f t="shared" si="64"/>
        <v/>
      </c>
    </row>
    <row r="773" spans="1:9" x14ac:dyDescent="0.2">
      <c r="A773" s="4" t="str">
        <f>IF('True_Odds_Calculator_3-way'!A774="","",'True_Odds_Calculator_3-way'!A774)</f>
        <v/>
      </c>
      <c r="B773" s="4" t="str">
        <f>IF('True_Odds_Calculator_3-way'!B774="","",'True_Odds_Calculator_3-way'!B774)</f>
        <v/>
      </c>
      <c r="C773" s="4" t="str">
        <f>IF('True_Odds_Calculator_3-way'!C774="","",'True_Odds_Calculator_3-way'!C774)</f>
        <v/>
      </c>
      <c r="D773" s="4" t="str">
        <f t="shared" si="60"/>
        <v/>
      </c>
      <c r="E773" s="4" t="str">
        <f t="shared" si="61"/>
        <v/>
      </c>
      <c r="F773" s="4" t="str">
        <f t="shared" si="62"/>
        <v/>
      </c>
      <c r="G773" s="4" t="str">
        <f t="shared" si="63"/>
        <v/>
      </c>
      <c r="I773" s="4" t="str">
        <f t="shared" si="64"/>
        <v/>
      </c>
    </row>
    <row r="774" spans="1:9" x14ac:dyDescent="0.2">
      <c r="A774" s="4" t="str">
        <f>IF('True_Odds_Calculator_3-way'!A775="","",'True_Odds_Calculator_3-way'!A775)</f>
        <v/>
      </c>
      <c r="B774" s="4" t="str">
        <f>IF('True_Odds_Calculator_3-way'!B775="","",'True_Odds_Calculator_3-way'!B775)</f>
        <v/>
      </c>
      <c r="C774" s="4" t="str">
        <f>IF('True_Odds_Calculator_3-way'!C775="","",'True_Odds_Calculator_3-way'!C775)</f>
        <v/>
      </c>
      <c r="D774" s="4" t="str">
        <f t="shared" si="60"/>
        <v/>
      </c>
      <c r="E774" s="4" t="str">
        <f t="shared" si="61"/>
        <v/>
      </c>
      <c r="F774" s="4" t="str">
        <f t="shared" si="62"/>
        <v/>
      </c>
      <c r="G774" s="4" t="str">
        <f t="shared" si="63"/>
        <v/>
      </c>
      <c r="I774" s="4" t="str">
        <f t="shared" si="64"/>
        <v/>
      </c>
    </row>
    <row r="775" spans="1:9" x14ac:dyDescent="0.2">
      <c r="A775" s="4" t="str">
        <f>IF('True_Odds_Calculator_3-way'!A776="","",'True_Odds_Calculator_3-way'!A776)</f>
        <v/>
      </c>
      <c r="B775" s="4" t="str">
        <f>IF('True_Odds_Calculator_3-way'!B776="","",'True_Odds_Calculator_3-way'!B776)</f>
        <v/>
      </c>
      <c r="C775" s="4" t="str">
        <f>IF('True_Odds_Calculator_3-way'!C776="","",'True_Odds_Calculator_3-way'!C776)</f>
        <v/>
      </c>
      <c r="D775" s="4" t="str">
        <f t="shared" si="60"/>
        <v/>
      </c>
      <c r="E775" s="4" t="str">
        <f t="shared" si="61"/>
        <v/>
      </c>
      <c r="F775" s="4" t="str">
        <f t="shared" si="62"/>
        <v/>
      </c>
      <c r="G775" s="4" t="str">
        <f t="shared" si="63"/>
        <v/>
      </c>
      <c r="I775" s="4" t="str">
        <f t="shared" si="64"/>
        <v/>
      </c>
    </row>
    <row r="776" spans="1:9" x14ac:dyDescent="0.2">
      <c r="A776" s="4" t="str">
        <f>IF('True_Odds_Calculator_3-way'!A777="","",'True_Odds_Calculator_3-way'!A777)</f>
        <v/>
      </c>
      <c r="B776" s="4" t="str">
        <f>IF('True_Odds_Calculator_3-way'!B777="","",'True_Odds_Calculator_3-way'!B777)</f>
        <v/>
      </c>
      <c r="C776" s="4" t="str">
        <f>IF('True_Odds_Calculator_3-way'!C777="","",'True_Odds_Calculator_3-way'!C777)</f>
        <v/>
      </c>
      <c r="D776" s="4" t="str">
        <f t="shared" si="60"/>
        <v/>
      </c>
      <c r="E776" s="4" t="str">
        <f t="shared" si="61"/>
        <v/>
      </c>
      <c r="F776" s="4" t="str">
        <f t="shared" si="62"/>
        <v/>
      </c>
      <c r="G776" s="4" t="str">
        <f t="shared" si="63"/>
        <v/>
      </c>
      <c r="I776" s="4" t="str">
        <f t="shared" si="64"/>
        <v/>
      </c>
    </row>
    <row r="777" spans="1:9" x14ac:dyDescent="0.2">
      <c r="A777" s="4" t="str">
        <f>IF('True_Odds_Calculator_3-way'!A778="","",'True_Odds_Calculator_3-way'!A778)</f>
        <v/>
      </c>
      <c r="B777" s="4" t="str">
        <f>IF('True_Odds_Calculator_3-way'!B778="","",'True_Odds_Calculator_3-way'!B778)</f>
        <v/>
      </c>
      <c r="C777" s="4" t="str">
        <f>IF('True_Odds_Calculator_3-way'!C778="","",'True_Odds_Calculator_3-way'!C778)</f>
        <v/>
      </c>
      <c r="D777" s="4" t="str">
        <f t="shared" si="60"/>
        <v/>
      </c>
      <c r="E777" s="4" t="str">
        <f t="shared" si="61"/>
        <v/>
      </c>
      <c r="F777" s="4" t="str">
        <f t="shared" si="62"/>
        <v/>
      </c>
      <c r="G777" s="4" t="str">
        <f t="shared" si="63"/>
        <v/>
      </c>
      <c r="I777" s="4" t="str">
        <f t="shared" si="64"/>
        <v/>
      </c>
    </row>
    <row r="778" spans="1:9" x14ac:dyDescent="0.2">
      <c r="A778" s="4" t="str">
        <f>IF('True_Odds_Calculator_3-way'!A779="","",'True_Odds_Calculator_3-way'!A779)</f>
        <v/>
      </c>
      <c r="B778" s="4" t="str">
        <f>IF('True_Odds_Calculator_3-way'!B779="","",'True_Odds_Calculator_3-way'!B779)</f>
        <v/>
      </c>
      <c r="C778" s="4" t="str">
        <f>IF('True_Odds_Calculator_3-way'!C779="","",'True_Odds_Calculator_3-way'!C779)</f>
        <v/>
      </c>
      <c r="D778" s="4" t="str">
        <f t="shared" si="60"/>
        <v/>
      </c>
      <c r="E778" s="4" t="str">
        <f t="shared" si="61"/>
        <v/>
      </c>
      <c r="F778" s="4" t="str">
        <f t="shared" si="62"/>
        <v/>
      </c>
      <c r="G778" s="4" t="str">
        <f t="shared" si="63"/>
        <v/>
      </c>
      <c r="I778" s="4" t="str">
        <f t="shared" si="64"/>
        <v/>
      </c>
    </row>
    <row r="779" spans="1:9" x14ac:dyDescent="0.2">
      <c r="A779" s="4" t="str">
        <f>IF('True_Odds_Calculator_3-way'!A780="","",'True_Odds_Calculator_3-way'!A780)</f>
        <v/>
      </c>
      <c r="B779" s="4" t="str">
        <f>IF('True_Odds_Calculator_3-way'!B780="","",'True_Odds_Calculator_3-way'!B780)</f>
        <v/>
      </c>
      <c r="C779" s="4" t="str">
        <f>IF('True_Odds_Calculator_3-way'!C780="","",'True_Odds_Calculator_3-way'!C780)</f>
        <v/>
      </c>
      <c r="D779" s="4" t="str">
        <f t="shared" si="60"/>
        <v/>
      </c>
      <c r="E779" s="4" t="str">
        <f t="shared" si="61"/>
        <v/>
      </c>
      <c r="F779" s="4" t="str">
        <f t="shared" si="62"/>
        <v/>
      </c>
      <c r="G779" s="4" t="str">
        <f t="shared" si="63"/>
        <v/>
      </c>
      <c r="I779" s="4" t="str">
        <f t="shared" si="64"/>
        <v/>
      </c>
    </row>
    <row r="780" spans="1:9" x14ac:dyDescent="0.2">
      <c r="A780" s="4" t="str">
        <f>IF('True_Odds_Calculator_3-way'!A781="","",'True_Odds_Calculator_3-way'!A781)</f>
        <v/>
      </c>
      <c r="B780" s="4" t="str">
        <f>IF('True_Odds_Calculator_3-way'!B781="","",'True_Odds_Calculator_3-way'!B781)</f>
        <v/>
      </c>
      <c r="C780" s="4" t="str">
        <f>IF('True_Odds_Calculator_3-way'!C781="","",'True_Odds_Calculator_3-way'!C781)</f>
        <v/>
      </c>
      <c r="D780" s="4" t="str">
        <f t="shared" si="60"/>
        <v/>
      </c>
      <c r="E780" s="4" t="str">
        <f t="shared" si="61"/>
        <v/>
      </c>
      <c r="F780" s="4" t="str">
        <f t="shared" si="62"/>
        <v/>
      </c>
      <c r="G780" s="4" t="str">
        <f t="shared" si="63"/>
        <v/>
      </c>
      <c r="I780" s="4" t="str">
        <f t="shared" si="64"/>
        <v/>
      </c>
    </row>
    <row r="781" spans="1:9" x14ac:dyDescent="0.2">
      <c r="A781" s="4" t="str">
        <f>IF('True_Odds_Calculator_3-way'!A782="","",'True_Odds_Calculator_3-way'!A782)</f>
        <v/>
      </c>
      <c r="B781" s="4" t="str">
        <f>IF('True_Odds_Calculator_3-way'!B782="","",'True_Odds_Calculator_3-way'!B782)</f>
        <v/>
      </c>
      <c r="C781" s="4" t="str">
        <f>IF('True_Odds_Calculator_3-way'!C782="","",'True_Odds_Calculator_3-way'!C782)</f>
        <v/>
      </c>
      <c r="D781" s="4" t="str">
        <f t="shared" si="60"/>
        <v/>
      </c>
      <c r="E781" s="4" t="str">
        <f t="shared" si="61"/>
        <v/>
      </c>
      <c r="F781" s="4" t="str">
        <f t="shared" si="62"/>
        <v/>
      </c>
      <c r="G781" s="4" t="str">
        <f t="shared" si="63"/>
        <v/>
      </c>
      <c r="I781" s="4" t="str">
        <f t="shared" si="64"/>
        <v/>
      </c>
    </row>
    <row r="782" spans="1:9" x14ac:dyDescent="0.2">
      <c r="A782" s="4" t="str">
        <f>IF('True_Odds_Calculator_3-way'!A783="","",'True_Odds_Calculator_3-way'!A783)</f>
        <v/>
      </c>
      <c r="B782" s="4" t="str">
        <f>IF('True_Odds_Calculator_3-way'!B783="","",'True_Odds_Calculator_3-way'!B783)</f>
        <v/>
      </c>
      <c r="C782" s="4" t="str">
        <f>IF('True_Odds_Calculator_3-way'!C783="","",'True_Odds_Calculator_3-way'!C783)</f>
        <v/>
      </c>
      <c r="D782" s="4" t="str">
        <f t="shared" si="60"/>
        <v/>
      </c>
      <c r="E782" s="4" t="str">
        <f t="shared" si="61"/>
        <v/>
      </c>
      <c r="F782" s="4" t="str">
        <f t="shared" si="62"/>
        <v/>
      </c>
      <c r="G782" s="4" t="str">
        <f t="shared" si="63"/>
        <v/>
      </c>
      <c r="I782" s="4" t="str">
        <f t="shared" si="64"/>
        <v/>
      </c>
    </row>
    <row r="783" spans="1:9" x14ac:dyDescent="0.2">
      <c r="A783" s="4" t="str">
        <f>IF('True_Odds_Calculator_3-way'!A784="","",'True_Odds_Calculator_3-way'!A784)</f>
        <v/>
      </c>
      <c r="B783" s="4" t="str">
        <f>IF('True_Odds_Calculator_3-way'!B784="","",'True_Odds_Calculator_3-way'!B784)</f>
        <v/>
      </c>
      <c r="C783" s="4" t="str">
        <f>IF('True_Odds_Calculator_3-way'!C784="","",'True_Odds_Calculator_3-way'!C784)</f>
        <v/>
      </c>
      <c r="D783" s="4" t="str">
        <f t="shared" si="60"/>
        <v/>
      </c>
      <c r="E783" s="4" t="str">
        <f t="shared" si="61"/>
        <v/>
      </c>
      <c r="F783" s="4" t="str">
        <f t="shared" si="62"/>
        <v/>
      </c>
      <c r="G783" s="4" t="str">
        <f t="shared" si="63"/>
        <v/>
      </c>
      <c r="I783" s="4" t="str">
        <f t="shared" si="64"/>
        <v/>
      </c>
    </row>
    <row r="784" spans="1:9" x14ac:dyDescent="0.2">
      <c r="A784" s="4" t="str">
        <f>IF('True_Odds_Calculator_3-way'!A785="","",'True_Odds_Calculator_3-way'!A785)</f>
        <v/>
      </c>
      <c r="B784" s="4" t="str">
        <f>IF('True_Odds_Calculator_3-way'!B785="","",'True_Odds_Calculator_3-way'!B785)</f>
        <v/>
      </c>
      <c r="C784" s="4" t="str">
        <f>IF('True_Odds_Calculator_3-way'!C785="","",'True_Odds_Calculator_3-way'!C785)</f>
        <v/>
      </c>
      <c r="D784" s="4" t="str">
        <f t="shared" si="60"/>
        <v/>
      </c>
      <c r="E784" s="4" t="str">
        <f t="shared" si="61"/>
        <v/>
      </c>
      <c r="F784" s="4" t="str">
        <f t="shared" si="62"/>
        <v/>
      </c>
      <c r="G784" s="4" t="str">
        <f t="shared" si="63"/>
        <v/>
      </c>
      <c r="I784" s="4" t="str">
        <f t="shared" si="64"/>
        <v/>
      </c>
    </row>
    <row r="785" spans="1:9" x14ac:dyDescent="0.2">
      <c r="A785" s="4" t="str">
        <f>IF('True_Odds_Calculator_3-way'!A786="","",'True_Odds_Calculator_3-way'!A786)</f>
        <v/>
      </c>
      <c r="B785" s="4" t="str">
        <f>IF('True_Odds_Calculator_3-way'!B786="","",'True_Odds_Calculator_3-way'!B786)</f>
        <v/>
      </c>
      <c r="C785" s="4" t="str">
        <f>IF('True_Odds_Calculator_3-way'!C786="","",'True_Odds_Calculator_3-way'!C786)</f>
        <v/>
      </c>
      <c r="D785" s="4" t="str">
        <f t="shared" si="60"/>
        <v/>
      </c>
      <c r="E785" s="4" t="str">
        <f t="shared" si="61"/>
        <v/>
      </c>
      <c r="F785" s="4" t="str">
        <f t="shared" si="62"/>
        <v/>
      </c>
      <c r="G785" s="4" t="str">
        <f t="shared" si="63"/>
        <v/>
      </c>
      <c r="I785" s="4" t="str">
        <f t="shared" si="64"/>
        <v/>
      </c>
    </row>
    <row r="786" spans="1:9" x14ac:dyDescent="0.2">
      <c r="A786" s="4" t="str">
        <f>IF('True_Odds_Calculator_3-way'!A787="","",'True_Odds_Calculator_3-way'!A787)</f>
        <v/>
      </c>
      <c r="B786" s="4" t="str">
        <f>IF('True_Odds_Calculator_3-way'!B787="","",'True_Odds_Calculator_3-way'!B787)</f>
        <v/>
      </c>
      <c r="C786" s="4" t="str">
        <f>IF('True_Odds_Calculator_3-way'!C787="","",'True_Odds_Calculator_3-way'!C787)</f>
        <v/>
      </c>
      <c r="D786" s="4" t="str">
        <f t="shared" si="60"/>
        <v/>
      </c>
      <c r="E786" s="4" t="str">
        <f t="shared" si="61"/>
        <v/>
      </c>
      <c r="F786" s="4" t="str">
        <f t="shared" si="62"/>
        <v/>
      </c>
      <c r="G786" s="4" t="str">
        <f t="shared" si="63"/>
        <v/>
      </c>
      <c r="I786" s="4" t="str">
        <f t="shared" si="64"/>
        <v/>
      </c>
    </row>
    <row r="787" spans="1:9" x14ac:dyDescent="0.2">
      <c r="A787" s="4" t="str">
        <f>IF('True_Odds_Calculator_3-way'!A788="","",'True_Odds_Calculator_3-way'!A788)</f>
        <v/>
      </c>
      <c r="B787" s="4" t="str">
        <f>IF('True_Odds_Calculator_3-way'!B788="","",'True_Odds_Calculator_3-way'!B788)</f>
        <v/>
      </c>
      <c r="C787" s="4" t="str">
        <f>IF('True_Odds_Calculator_3-way'!C788="","",'True_Odds_Calculator_3-way'!C788)</f>
        <v/>
      </c>
      <c r="D787" s="4" t="str">
        <f t="shared" si="60"/>
        <v/>
      </c>
      <c r="E787" s="4" t="str">
        <f t="shared" si="61"/>
        <v/>
      </c>
      <c r="F787" s="4" t="str">
        <f t="shared" si="62"/>
        <v/>
      </c>
      <c r="G787" s="4" t="str">
        <f t="shared" si="63"/>
        <v/>
      </c>
      <c r="I787" s="4" t="str">
        <f t="shared" si="64"/>
        <v/>
      </c>
    </row>
    <row r="788" spans="1:9" x14ac:dyDescent="0.2">
      <c r="A788" s="4" t="str">
        <f>IF('True_Odds_Calculator_3-way'!A789="","",'True_Odds_Calculator_3-way'!A789)</f>
        <v/>
      </c>
      <c r="B788" s="4" t="str">
        <f>IF('True_Odds_Calculator_3-way'!B789="","",'True_Odds_Calculator_3-way'!B789)</f>
        <v/>
      </c>
      <c r="C788" s="4" t="str">
        <f>IF('True_Odds_Calculator_3-way'!C789="","",'True_Odds_Calculator_3-way'!C789)</f>
        <v/>
      </c>
      <c r="D788" s="4" t="str">
        <f t="shared" si="60"/>
        <v/>
      </c>
      <c r="E788" s="4" t="str">
        <f t="shared" si="61"/>
        <v/>
      </c>
      <c r="F788" s="4" t="str">
        <f t="shared" si="62"/>
        <v/>
      </c>
      <c r="G788" s="4" t="str">
        <f t="shared" si="63"/>
        <v/>
      </c>
      <c r="I788" s="4" t="str">
        <f t="shared" si="64"/>
        <v/>
      </c>
    </row>
    <row r="789" spans="1:9" x14ac:dyDescent="0.2">
      <c r="A789" s="4" t="str">
        <f>IF('True_Odds_Calculator_3-way'!A790="","",'True_Odds_Calculator_3-way'!A790)</f>
        <v/>
      </c>
      <c r="B789" s="4" t="str">
        <f>IF('True_Odds_Calculator_3-way'!B790="","",'True_Odds_Calculator_3-way'!B790)</f>
        <v/>
      </c>
      <c r="C789" s="4" t="str">
        <f>IF('True_Odds_Calculator_3-way'!C790="","",'True_Odds_Calculator_3-way'!C790)</f>
        <v/>
      </c>
      <c r="D789" s="4" t="str">
        <f t="shared" si="60"/>
        <v/>
      </c>
      <c r="E789" s="4" t="str">
        <f t="shared" si="61"/>
        <v/>
      </c>
      <c r="F789" s="4" t="str">
        <f t="shared" si="62"/>
        <v/>
      </c>
      <c r="G789" s="4" t="str">
        <f t="shared" si="63"/>
        <v/>
      </c>
      <c r="I789" s="4" t="str">
        <f t="shared" si="64"/>
        <v/>
      </c>
    </row>
    <row r="790" spans="1:9" x14ac:dyDescent="0.2">
      <c r="A790" s="4" t="str">
        <f>IF('True_Odds_Calculator_3-way'!A791="","",'True_Odds_Calculator_3-way'!A791)</f>
        <v/>
      </c>
      <c r="B790" s="4" t="str">
        <f>IF('True_Odds_Calculator_3-way'!B791="","",'True_Odds_Calculator_3-way'!B791)</f>
        <v/>
      </c>
      <c r="C790" s="4" t="str">
        <f>IF('True_Odds_Calculator_3-way'!C791="","",'True_Odds_Calculator_3-way'!C791)</f>
        <v/>
      </c>
      <c r="D790" s="4" t="str">
        <f t="shared" si="60"/>
        <v/>
      </c>
      <c r="E790" s="4" t="str">
        <f t="shared" si="61"/>
        <v/>
      </c>
      <c r="F790" s="4" t="str">
        <f t="shared" si="62"/>
        <v/>
      </c>
      <c r="G790" s="4" t="str">
        <f t="shared" si="63"/>
        <v/>
      </c>
      <c r="I790" s="4" t="str">
        <f t="shared" si="64"/>
        <v/>
      </c>
    </row>
    <row r="791" spans="1:9" x14ac:dyDescent="0.2">
      <c r="A791" s="4" t="str">
        <f>IF('True_Odds_Calculator_3-way'!A792="","",'True_Odds_Calculator_3-way'!A792)</f>
        <v/>
      </c>
      <c r="B791" s="4" t="str">
        <f>IF('True_Odds_Calculator_3-way'!B792="","",'True_Odds_Calculator_3-way'!B792)</f>
        <v/>
      </c>
      <c r="C791" s="4" t="str">
        <f>IF('True_Odds_Calculator_3-way'!C792="","",'True_Odds_Calculator_3-way'!C792)</f>
        <v/>
      </c>
      <c r="D791" s="4" t="str">
        <f t="shared" si="60"/>
        <v/>
      </c>
      <c r="E791" s="4" t="str">
        <f t="shared" si="61"/>
        <v/>
      </c>
      <c r="F791" s="4" t="str">
        <f t="shared" si="62"/>
        <v/>
      </c>
      <c r="G791" s="4" t="str">
        <f t="shared" si="63"/>
        <v/>
      </c>
      <c r="I791" s="4" t="str">
        <f t="shared" si="64"/>
        <v/>
      </c>
    </row>
    <row r="792" spans="1:9" x14ac:dyDescent="0.2">
      <c r="A792" s="4" t="str">
        <f>IF('True_Odds_Calculator_3-way'!A793="","",'True_Odds_Calculator_3-way'!A793)</f>
        <v/>
      </c>
      <c r="B792" s="4" t="str">
        <f>IF('True_Odds_Calculator_3-way'!B793="","",'True_Odds_Calculator_3-way'!B793)</f>
        <v/>
      </c>
      <c r="C792" s="4" t="str">
        <f>IF('True_Odds_Calculator_3-way'!C793="","",'True_Odds_Calculator_3-way'!C793)</f>
        <v/>
      </c>
      <c r="D792" s="4" t="str">
        <f t="shared" si="60"/>
        <v/>
      </c>
      <c r="E792" s="4" t="str">
        <f t="shared" si="61"/>
        <v/>
      </c>
      <c r="F792" s="4" t="str">
        <f t="shared" si="62"/>
        <v/>
      </c>
      <c r="G792" s="4" t="str">
        <f t="shared" si="63"/>
        <v/>
      </c>
      <c r="I792" s="4" t="str">
        <f t="shared" si="64"/>
        <v/>
      </c>
    </row>
    <row r="793" spans="1:9" x14ac:dyDescent="0.2">
      <c r="A793" s="4" t="str">
        <f>IF('True_Odds_Calculator_3-way'!A794="","",'True_Odds_Calculator_3-way'!A794)</f>
        <v/>
      </c>
      <c r="B793" s="4" t="str">
        <f>IF('True_Odds_Calculator_3-way'!B794="","",'True_Odds_Calculator_3-way'!B794)</f>
        <v/>
      </c>
      <c r="C793" s="4" t="str">
        <f>IF('True_Odds_Calculator_3-way'!C794="","",'True_Odds_Calculator_3-way'!C794)</f>
        <v/>
      </c>
      <c r="D793" s="4" t="str">
        <f t="shared" si="60"/>
        <v/>
      </c>
      <c r="E793" s="4" t="str">
        <f t="shared" si="61"/>
        <v/>
      </c>
      <c r="F793" s="4" t="str">
        <f t="shared" si="62"/>
        <v/>
      </c>
      <c r="G793" s="4" t="str">
        <f t="shared" si="63"/>
        <v/>
      </c>
      <c r="I793" s="4" t="str">
        <f t="shared" si="64"/>
        <v/>
      </c>
    </row>
    <row r="794" spans="1:9" x14ac:dyDescent="0.2">
      <c r="A794" s="4" t="str">
        <f>IF('True_Odds_Calculator_3-way'!A795="","",'True_Odds_Calculator_3-way'!A795)</f>
        <v/>
      </c>
      <c r="B794" s="4" t="str">
        <f>IF('True_Odds_Calculator_3-way'!B795="","",'True_Odds_Calculator_3-way'!B795)</f>
        <v/>
      </c>
      <c r="C794" s="4" t="str">
        <f>IF('True_Odds_Calculator_3-way'!C795="","",'True_Odds_Calculator_3-way'!C795)</f>
        <v/>
      </c>
      <c r="D794" s="4" t="str">
        <f t="shared" si="60"/>
        <v/>
      </c>
      <c r="E794" s="4" t="str">
        <f t="shared" si="61"/>
        <v/>
      </c>
      <c r="F794" s="4" t="str">
        <f t="shared" si="62"/>
        <v/>
      </c>
      <c r="G794" s="4" t="str">
        <f t="shared" si="63"/>
        <v/>
      </c>
      <c r="I794" s="4" t="str">
        <f t="shared" si="64"/>
        <v/>
      </c>
    </row>
    <row r="795" spans="1:9" x14ac:dyDescent="0.2">
      <c r="A795" s="4" t="str">
        <f>IF('True_Odds_Calculator_3-way'!A796="","",'True_Odds_Calculator_3-way'!A796)</f>
        <v/>
      </c>
      <c r="B795" s="4" t="str">
        <f>IF('True_Odds_Calculator_3-way'!B796="","",'True_Odds_Calculator_3-way'!B796)</f>
        <v/>
      </c>
      <c r="C795" s="4" t="str">
        <f>IF('True_Odds_Calculator_3-way'!C796="","",'True_Odds_Calculator_3-way'!C796)</f>
        <v/>
      </c>
      <c r="D795" s="4" t="str">
        <f t="shared" si="60"/>
        <v/>
      </c>
      <c r="E795" s="4" t="str">
        <f t="shared" si="61"/>
        <v/>
      </c>
      <c r="F795" s="4" t="str">
        <f t="shared" si="62"/>
        <v/>
      </c>
      <c r="G795" s="4" t="str">
        <f t="shared" si="63"/>
        <v/>
      </c>
      <c r="I795" s="4" t="str">
        <f t="shared" si="64"/>
        <v/>
      </c>
    </row>
    <row r="796" spans="1:9" x14ac:dyDescent="0.2">
      <c r="A796" s="4" t="str">
        <f>IF('True_Odds_Calculator_3-way'!A797="","",'True_Odds_Calculator_3-way'!A797)</f>
        <v/>
      </c>
      <c r="B796" s="4" t="str">
        <f>IF('True_Odds_Calculator_3-way'!B797="","",'True_Odds_Calculator_3-way'!B797)</f>
        <v/>
      </c>
      <c r="C796" s="4" t="str">
        <f>IF('True_Odds_Calculator_3-way'!C797="","",'True_Odds_Calculator_3-way'!C797)</f>
        <v/>
      </c>
      <c r="D796" s="4" t="str">
        <f t="shared" si="60"/>
        <v/>
      </c>
      <c r="E796" s="4" t="str">
        <f t="shared" si="61"/>
        <v/>
      </c>
      <c r="F796" s="4" t="str">
        <f t="shared" si="62"/>
        <v/>
      </c>
      <c r="G796" s="4" t="str">
        <f t="shared" si="63"/>
        <v/>
      </c>
      <c r="I796" s="4" t="str">
        <f t="shared" si="64"/>
        <v/>
      </c>
    </row>
    <row r="797" spans="1:9" x14ac:dyDescent="0.2">
      <c r="A797" s="4" t="str">
        <f>IF('True_Odds_Calculator_3-way'!A798="","",'True_Odds_Calculator_3-way'!A798)</f>
        <v/>
      </c>
      <c r="B797" s="4" t="str">
        <f>IF('True_Odds_Calculator_3-way'!B798="","",'True_Odds_Calculator_3-way'!B798)</f>
        <v/>
      </c>
      <c r="C797" s="4" t="str">
        <f>IF('True_Odds_Calculator_3-way'!C798="","",'True_Odds_Calculator_3-way'!C798)</f>
        <v/>
      </c>
      <c r="D797" s="4" t="str">
        <f t="shared" si="60"/>
        <v/>
      </c>
      <c r="E797" s="4" t="str">
        <f t="shared" si="61"/>
        <v/>
      </c>
      <c r="F797" s="4" t="str">
        <f t="shared" si="62"/>
        <v/>
      </c>
      <c r="G797" s="4" t="str">
        <f t="shared" si="63"/>
        <v/>
      </c>
      <c r="I797" s="4" t="str">
        <f t="shared" si="64"/>
        <v/>
      </c>
    </row>
    <row r="798" spans="1:9" x14ac:dyDescent="0.2">
      <c r="A798" s="4" t="str">
        <f>IF('True_Odds_Calculator_3-way'!A799="","",'True_Odds_Calculator_3-way'!A799)</f>
        <v/>
      </c>
      <c r="B798" s="4" t="str">
        <f>IF('True_Odds_Calculator_3-way'!B799="","",'True_Odds_Calculator_3-way'!B799)</f>
        <v/>
      </c>
      <c r="C798" s="4" t="str">
        <f>IF('True_Odds_Calculator_3-way'!C799="","",'True_Odds_Calculator_3-way'!C799)</f>
        <v/>
      </c>
      <c r="D798" s="4" t="str">
        <f t="shared" si="60"/>
        <v/>
      </c>
      <c r="E798" s="4" t="str">
        <f t="shared" si="61"/>
        <v/>
      </c>
      <c r="F798" s="4" t="str">
        <f t="shared" si="62"/>
        <v/>
      </c>
      <c r="G798" s="4" t="str">
        <f t="shared" si="63"/>
        <v/>
      </c>
      <c r="I798" s="4" t="str">
        <f t="shared" si="64"/>
        <v/>
      </c>
    </row>
    <row r="799" spans="1:9" x14ac:dyDescent="0.2">
      <c r="A799" s="4" t="str">
        <f>IF('True_Odds_Calculator_3-way'!A800="","",'True_Odds_Calculator_3-way'!A800)</f>
        <v/>
      </c>
      <c r="B799" s="4" t="str">
        <f>IF('True_Odds_Calculator_3-way'!B800="","",'True_Odds_Calculator_3-way'!B800)</f>
        <v/>
      </c>
      <c r="C799" s="4" t="str">
        <f>IF('True_Odds_Calculator_3-way'!C800="","",'True_Odds_Calculator_3-way'!C800)</f>
        <v/>
      </c>
      <c r="D799" s="4" t="str">
        <f t="shared" si="60"/>
        <v/>
      </c>
      <c r="E799" s="4" t="str">
        <f t="shared" si="61"/>
        <v/>
      </c>
      <c r="F799" s="4" t="str">
        <f t="shared" si="62"/>
        <v/>
      </c>
      <c r="G799" s="4" t="str">
        <f t="shared" si="63"/>
        <v/>
      </c>
      <c r="I799" s="4" t="str">
        <f t="shared" si="64"/>
        <v/>
      </c>
    </row>
    <row r="800" spans="1:9" x14ac:dyDescent="0.2">
      <c r="A800" s="4" t="str">
        <f>IF('True_Odds_Calculator_3-way'!A801="","",'True_Odds_Calculator_3-way'!A801)</f>
        <v/>
      </c>
      <c r="B800" s="4" t="str">
        <f>IF('True_Odds_Calculator_3-way'!B801="","",'True_Odds_Calculator_3-way'!B801)</f>
        <v/>
      </c>
      <c r="C800" s="4" t="str">
        <f>IF('True_Odds_Calculator_3-way'!C801="","",'True_Odds_Calculator_3-way'!C801)</f>
        <v/>
      </c>
      <c r="D800" s="4" t="str">
        <f t="shared" si="60"/>
        <v/>
      </c>
      <c r="E800" s="4" t="str">
        <f t="shared" si="61"/>
        <v/>
      </c>
      <c r="F800" s="4" t="str">
        <f t="shared" si="62"/>
        <v/>
      </c>
      <c r="G800" s="4" t="str">
        <f t="shared" si="63"/>
        <v/>
      </c>
      <c r="I800" s="4" t="str">
        <f t="shared" si="64"/>
        <v/>
      </c>
    </row>
    <row r="801" spans="1:9" x14ac:dyDescent="0.2">
      <c r="A801" s="4" t="str">
        <f>IF('True_Odds_Calculator_3-way'!A802="","",'True_Odds_Calculator_3-way'!A802)</f>
        <v/>
      </c>
      <c r="B801" s="4" t="str">
        <f>IF('True_Odds_Calculator_3-way'!B802="","",'True_Odds_Calculator_3-way'!B802)</f>
        <v/>
      </c>
      <c r="C801" s="4" t="str">
        <f>IF('True_Odds_Calculator_3-way'!C802="","",'True_Odds_Calculator_3-way'!C802)</f>
        <v/>
      </c>
      <c r="D801" s="4" t="str">
        <f t="shared" si="60"/>
        <v/>
      </c>
      <c r="E801" s="4" t="str">
        <f t="shared" si="61"/>
        <v/>
      </c>
      <c r="F801" s="4" t="str">
        <f t="shared" si="62"/>
        <v/>
      </c>
      <c r="G801" s="4" t="str">
        <f t="shared" si="63"/>
        <v/>
      </c>
      <c r="I801" s="4" t="str">
        <f t="shared" si="64"/>
        <v/>
      </c>
    </row>
    <row r="802" spans="1:9" x14ac:dyDescent="0.2">
      <c r="A802" s="4" t="str">
        <f>IF('True_Odds_Calculator_3-way'!A803="","",'True_Odds_Calculator_3-way'!A803)</f>
        <v/>
      </c>
      <c r="B802" s="4" t="str">
        <f>IF('True_Odds_Calculator_3-way'!B803="","",'True_Odds_Calculator_3-way'!B803)</f>
        <v/>
      </c>
      <c r="C802" s="4" t="str">
        <f>IF('True_Odds_Calculator_3-way'!C803="","",'True_Odds_Calculator_3-way'!C803)</f>
        <v/>
      </c>
      <c r="D802" s="4" t="str">
        <f t="shared" si="60"/>
        <v/>
      </c>
      <c r="E802" s="4" t="str">
        <f t="shared" si="61"/>
        <v/>
      </c>
      <c r="F802" s="4" t="str">
        <f t="shared" si="62"/>
        <v/>
      </c>
      <c r="G802" s="4" t="str">
        <f t="shared" si="63"/>
        <v/>
      </c>
      <c r="I802" s="4" t="str">
        <f t="shared" si="64"/>
        <v/>
      </c>
    </row>
    <row r="803" spans="1:9" x14ac:dyDescent="0.2">
      <c r="A803" s="4" t="str">
        <f>IF('True_Odds_Calculator_3-way'!A804="","",'True_Odds_Calculator_3-way'!A804)</f>
        <v/>
      </c>
      <c r="B803" s="4" t="str">
        <f>IF('True_Odds_Calculator_3-way'!B804="","",'True_Odds_Calculator_3-way'!B804)</f>
        <v/>
      </c>
      <c r="C803" s="4" t="str">
        <f>IF('True_Odds_Calculator_3-way'!C804="","",'True_Odds_Calculator_3-way'!C804)</f>
        <v/>
      </c>
      <c r="D803" s="4" t="str">
        <f t="shared" si="60"/>
        <v/>
      </c>
      <c r="E803" s="4" t="str">
        <f t="shared" si="61"/>
        <v/>
      </c>
      <c r="F803" s="4" t="str">
        <f t="shared" si="62"/>
        <v/>
      </c>
      <c r="G803" s="4" t="str">
        <f t="shared" si="63"/>
        <v/>
      </c>
      <c r="I803" s="4" t="str">
        <f t="shared" si="64"/>
        <v/>
      </c>
    </row>
    <row r="804" spans="1:9" x14ac:dyDescent="0.2">
      <c r="A804" s="4" t="str">
        <f>IF('True_Odds_Calculator_3-way'!A805="","",'True_Odds_Calculator_3-way'!A805)</f>
        <v/>
      </c>
      <c r="B804" s="4" t="str">
        <f>IF('True_Odds_Calculator_3-way'!B805="","",'True_Odds_Calculator_3-way'!B805)</f>
        <v/>
      </c>
      <c r="C804" s="4" t="str">
        <f>IF('True_Odds_Calculator_3-way'!C805="","",'True_Odds_Calculator_3-way'!C805)</f>
        <v/>
      </c>
      <c r="D804" s="4" t="str">
        <f t="shared" si="60"/>
        <v/>
      </c>
      <c r="E804" s="4" t="str">
        <f t="shared" si="61"/>
        <v/>
      </c>
      <c r="F804" s="4" t="str">
        <f t="shared" si="62"/>
        <v/>
      </c>
      <c r="G804" s="4" t="str">
        <f t="shared" si="63"/>
        <v/>
      </c>
      <c r="I804" s="4" t="str">
        <f t="shared" si="64"/>
        <v/>
      </c>
    </row>
    <row r="805" spans="1:9" x14ac:dyDescent="0.2">
      <c r="A805" s="4" t="str">
        <f>IF('True_Odds_Calculator_3-way'!A806="","",'True_Odds_Calculator_3-way'!A806)</f>
        <v/>
      </c>
      <c r="B805" s="4" t="str">
        <f>IF('True_Odds_Calculator_3-way'!B806="","",'True_Odds_Calculator_3-way'!B806)</f>
        <v/>
      </c>
      <c r="C805" s="4" t="str">
        <f>IF('True_Odds_Calculator_3-way'!C806="","",'True_Odds_Calculator_3-way'!C806)</f>
        <v/>
      </c>
      <c r="D805" s="4" t="str">
        <f t="shared" si="60"/>
        <v/>
      </c>
      <c r="E805" s="4" t="str">
        <f t="shared" si="61"/>
        <v/>
      </c>
      <c r="F805" s="4" t="str">
        <f t="shared" si="62"/>
        <v/>
      </c>
      <c r="G805" s="4" t="str">
        <f t="shared" si="63"/>
        <v/>
      </c>
      <c r="I805" s="4" t="str">
        <f t="shared" si="64"/>
        <v/>
      </c>
    </row>
    <row r="806" spans="1:9" x14ac:dyDescent="0.2">
      <c r="A806" s="4" t="str">
        <f>IF('True_Odds_Calculator_3-way'!A807="","",'True_Odds_Calculator_3-way'!A807)</f>
        <v/>
      </c>
      <c r="B806" s="4" t="str">
        <f>IF('True_Odds_Calculator_3-way'!B807="","",'True_Odds_Calculator_3-way'!B807)</f>
        <v/>
      </c>
      <c r="C806" s="4" t="str">
        <f>IF('True_Odds_Calculator_3-way'!C807="","",'True_Odds_Calculator_3-way'!C807)</f>
        <v/>
      </c>
      <c r="D806" s="4" t="str">
        <f t="shared" si="60"/>
        <v/>
      </c>
      <c r="E806" s="4" t="str">
        <f t="shared" si="61"/>
        <v/>
      </c>
      <c r="F806" s="4" t="str">
        <f t="shared" si="62"/>
        <v/>
      </c>
      <c r="G806" s="4" t="str">
        <f t="shared" si="63"/>
        <v/>
      </c>
      <c r="I806" s="4" t="str">
        <f t="shared" si="64"/>
        <v/>
      </c>
    </row>
    <row r="807" spans="1:9" x14ac:dyDescent="0.2">
      <c r="A807" s="4" t="str">
        <f>IF('True_Odds_Calculator_3-way'!A808="","",'True_Odds_Calculator_3-way'!A808)</f>
        <v/>
      </c>
      <c r="B807" s="4" t="str">
        <f>IF('True_Odds_Calculator_3-way'!B808="","",'True_Odds_Calculator_3-way'!B808)</f>
        <v/>
      </c>
      <c r="C807" s="4" t="str">
        <f>IF('True_Odds_Calculator_3-way'!C808="","",'True_Odds_Calculator_3-way'!C808)</f>
        <v/>
      </c>
      <c r="D807" s="4" t="str">
        <f t="shared" si="60"/>
        <v/>
      </c>
      <c r="E807" s="4" t="str">
        <f t="shared" si="61"/>
        <v/>
      </c>
      <c r="F807" s="4" t="str">
        <f t="shared" si="62"/>
        <v/>
      </c>
      <c r="G807" s="4" t="str">
        <f t="shared" si="63"/>
        <v/>
      </c>
      <c r="I807" s="4" t="str">
        <f t="shared" si="64"/>
        <v/>
      </c>
    </row>
    <row r="808" spans="1:9" x14ac:dyDescent="0.2">
      <c r="A808" s="4" t="str">
        <f>IF('True_Odds_Calculator_3-way'!A809="","",'True_Odds_Calculator_3-way'!A809)</f>
        <v/>
      </c>
      <c r="B808" s="4" t="str">
        <f>IF('True_Odds_Calculator_3-way'!B809="","",'True_Odds_Calculator_3-way'!B809)</f>
        <v/>
      </c>
      <c r="C808" s="4" t="str">
        <f>IF('True_Odds_Calculator_3-way'!C809="","",'True_Odds_Calculator_3-way'!C809)</f>
        <v/>
      </c>
      <c r="D808" s="4" t="str">
        <f t="shared" si="60"/>
        <v/>
      </c>
      <c r="E808" s="4" t="str">
        <f t="shared" si="61"/>
        <v/>
      </c>
      <c r="F808" s="4" t="str">
        <f t="shared" si="62"/>
        <v/>
      </c>
      <c r="G808" s="4" t="str">
        <f t="shared" si="63"/>
        <v/>
      </c>
      <c r="I808" s="4" t="str">
        <f t="shared" si="64"/>
        <v/>
      </c>
    </row>
    <row r="809" spans="1:9" x14ac:dyDescent="0.2">
      <c r="A809" s="4" t="str">
        <f>IF('True_Odds_Calculator_3-way'!A810="","",'True_Odds_Calculator_3-way'!A810)</f>
        <v/>
      </c>
      <c r="B809" s="4" t="str">
        <f>IF('True_Odds_Calculator_3-way'!B810="","",'True_Odds_Calculator_3-way'!B810)</f>
        <v/>
      </c>
      <c r="C809" s="4" t="str">
        <f>IF('True_Odds_Calculator_3-way'!C810="","",'True_Odds_Calculator_3-way'!C810)</f>
        <v/>
      </c>
      <c r="D809" s="4" t="str">
        <f t="shared" si="60"/>
        <v/>
      </c>
      <c r="E809" s="4" t="str">
        <f t="shared" si="61"/>
        <v/>
      </c>
      <c r="F809" s="4" t="str">
        <f t="shared" si="62"/>
        <v/>
      </c>
      <c r="G809" s="4" t="str">
        <f t="shared" si="63"/>
        <v/>
      </c>
      <c r="I809" s="4" t="str">
        <f t="shared" si="64"/>
        <v/>
      </c>
    </row>
    <row r="810" spans="1:9" x14ac:dyDescent="0.2">
      <c r="A810" s="4" t="str">
        <f>IF('True_Odds_Calculator_3-way'!A811="","",'True_Odds_Calculator_3-way'!A811)</f>
        <v/>
      </c>
      <c r="B810" s="4" t="str">
        <f>IF('True_Odds_Calculator_3-way'!B811="","",'True_Odds_Calculator_3-way'!B811)</f>
        <v/>
      </c>
      <c r="C810" s="4" t="str">
        <f>IF('True_Odds_Calculator_3-way'!C811="","",'True_Odds_Calculator_3-way'!C811)</f>
        <v/>
      </c>
      <c r="D810" s="4" t="str">
        <f t="shared" si="60"/>
        <v/>
      </c>
      <c r="E810" s="4" t="str">
        <f t="shared" si="61"/>
        <v/>
      </c>
      <c r="F810" s="4" t="str">
        <f t="shared" si="62"/>
        <v/>
      </c>
      <c r="G810" s="4" t="str">
        <f t="shared" si="63"/>
        <v/>
      </c>
      <c r="I810" s="4" t="str">
        <f t="shared" si="64"/>
        <v/>
      </c>
    </row>
    <row r="811" spans="1:9" x14ac:dyDescent="0.2">
      <c r="A811" s="4" t="str">
        <f>IF('True_Odds_Calculator_3-way'!A812="","",'True_Odds_Calculator_3-way'!A812)</f>
        <v/>
      </c>
      <c r="B811" s="4" t="str">
        <f>IF('True_Odds_Calculator_3-way'!B812="","",'True_Odds_Calculator_3-way'!B812)</f>
        <v/>
      </c>
      <c r="C811" s="4" t="str">
        <f>IF('True_Odds_Calculator_3-way'!C812="","",'True_Odds_Calculator_3-way'!C812)</f>
        <v/>
      </c>
      <c r="D811" s="4" t="str">
        <f t="shared" si="60"/>
        <v/>
      </c>
      <c r="E811" s="4" t="str">
        <f t="shared" si="61"/>
        <v/>
      </c>
      <c r="F811" s="4" t="str">
        <f t="shared" si="62"/>
        <v/>
      </c>
      <c r="G811" s="4" t="str">
        <f t="shared" si="63"/>
        <v/>
      </c>
      <c r="I811" s="4" t="str">
        <f t="shared" si="64"/>
        <v/>
      </c>
    </row>
    <row r="812" spans="1:9" x14ac:dyDescent="0.2">
      <c r="A812" s="4" t="e">
        <f>IF('True_Odds_Calculator_3-way'!#REF!="","",'True_Odds_Calculator_3-way'!#REF!)</f>
        <v>#REF!</v>
      </c>
      <c r="B812" s="4" t="e">
        <f>IF('True_Odds_Calculator_3-way'!#REF!="","",'True_Odds_Calculator_3-way'!#REF!)</f>
        <v>#REF!</v>
      </c>
      <c r="C812" s="4" t="e">
        <f>IF('True_Odds_Calculator_3-way'!#REF!="","",'True_Odds_Calculator_3-way'!#REF!)</f>
        <v>#REF!</v>
      </c>
      <c r="D812" s="4" t="e">
        <f t="shared" si="60"/>
        <v>#REF!</v>
      </c>
      <c r="E812" s="4" t="e">
        <f t="shared" si="61"/>
        <v>#REF!</v>
      </c>
      <c r="F812" s="4" t="e">
        <f t="shared" si="62"/>
        <v>#REF!</v>
      </c>
      <c r="G812" s="4" t="e">
        <f t="shared" si="63"/>
        <v>#REF!</v>
      </c>
      <c r="I812" s="4" t="e">
        <f t="shared" si="64"/>
        <v>#REF!</v>
      </c>
    </row>
    <row r="813" spans="1:9" x14ac:dyDescent="0.2">
      <c r="A813" s="4" t="str">
        <f>IF('True_Odds_Calculator_3-way'!A813="","",'True_Odds_Calculator_3-way'!A813)</f>
        <v/>
      </c>
      <c r="B813" s="4" t="str">
        <f>IF('True_Odds_Calculator_3-way'!B813="","",'True_Odds_Calculator_3-way'!B813)</f>
        <v/>
      </c>
      <c r="C813" s="4" t="str">
        <f>IF('True_Odds_Calculator_3-way'!C813="","",'True_Odds_Calculator_3-way'!C813)</f>
        <v/>
      </c>
      <c r="D813" s="4" t="str">
        <f t="shared" si="60"/>
        <v/>
      </c>
      <c r="E813" s="4" t="str">
        <f t="shared" si="61"/>
        <v/>
      </c>
      <c r="F813" s="4" t="str">
        <f t="shared" si="62"/>
        <v/>
      </c>
      <c r="G813" s="4" t="str">
        <f t="shared" si="63"/>
        <v/>
      </c>
      <c r="I813" s="4" t="str">
        <f t="shared" si="64"/>
        <v/>
      </c>
    </row>
    <row r="814" spans="1:9" x14ac:dyDescent="0.2">
      <c r="A814" s="4" t="str">
        <f>IF('True_Odds_Calculator_3-way'!A814="","",'True_Odds_Calculator_3-way'!A814)</f>
        <v/>
      </c>
      <c r="B814" s="4" t="str">
        <f>IF('True_Odds_Calculator_3-way'!B814="","",'True_Odds_Calculator_3-way'!B814)</f>
        <v/>
      </c>
      <c r="C814" s="4" t="str">
        <f>IF('True_Odds_Calculator_3-way'!C814="","",'True_Odds_Calculator_3-way'!C814)</f>
        <v/>
      </c>
      <c r="D814" s="4" t="str">
        <f t="shared" si="60"/>
        <v/>
      </c>
      <c r="E814" s="4" t="str">
        <f t="shared" si="61"/>
        <v/>
      </c>
      <c r="F814" s="4" t="str">
        <f t="shared" si="62"/>
        <v/>
      </c>
      <c r="G814" s="4" t="str">
        <f t="shared" si="63"/>
        <v/>
      </c>
      <c r="I814" s="4" t="str">
        <f t="shared" si="64"/>
        <v/>
      </c>
    </row>
    <row r="815" spans="1:9" x14ac:dyDescent="0.2">
      <c r="A815" s="4" t="e">
        <f>IF('True_Odds_Calculator_3-way'!#REF!="","",'True_Odds_Calculator_3-way'!#REF!)</f>
        <v>#REF!</v>
      </c>
      <c r="B815" s="4" t="e">
        <f>IF('True_Odds_Calculator_3-way'!#REF!="","",'True_Odds_Calculator_3-way'!#REF!)</f>
        <v>#REF!</v>
      </c>
      <c r="C815" s="4" t="e">
        <f>IF('True_Odds_Calculator_3-way'!#REF!="","",'True_Odds_Calculator_3-way'!#REF!)</f>
        <v>#REF!</v>
      </c>
      <c r="D815" s="4" t="e">
        <f t="shared" si="60"/>
        <v>#REF!</v>
      </c>
      <c r="E815" s="4" t="e">
        <f t="shared" si="61"/>
        <v>#REF!</v>
      </c>
      <c r="F815" s="4" t="e">
        <f t="shared" si="62"/>
        <v>#REF!</v>
      </c>
      <c r="G815" s="4" t="e">
        <f t="shared" si="63"/>
        <v>#REF!</v>
      </c>
      <c r="I815" s="4" t="e">
        <f t="shared" si="64"/>
        <v>#REF!</v>
      </c>
    </row>
    <row r="816" spans="1:9" x14ac:dyDescent="0.2">
      <c r="A816" s="4" t="e">
        <f>IF('True_Odds_Calculator_3-way'!#REF!="","",'True_Odds_Calculator_3-way'!#REF!)</f>
        <v>#REF!</v>
      </c>
      <c r="B816" s="4" t="e">
        <f>IF('True_Odds_Calculator_3-way'!#REF!="","",'True_Odds_Calculator_3-way'!#REF!)</f>
        <v>#REF!</v>
      </c>
      <c r="C816" s="4" t="e">
        <f>IF('True_Odds_Calculator_3-way'!#REF!="","",'True_Odds_Calculator_3-way'!#REF!)</f>
        <v>#REF!</v>
      </c>
      <c r="D816" s="4" t="e">
        <f t="shared" si="60"/>
        <v>#REF!</v>
      </c>
      <c r="E816" s="4" t="e">
        <f t="shared" si="61"/>
        <v>#REF!</v>
      </c>
      <c r="F816" s="4" t="e">
        <f t="shared" si="62"/>
        <v>#REF!</v>
      </c>
      <c r="G816" s="4" t="e">
        <f t="shared" si="63"/>
        <v>#REF!</v>
      </c>
      <c r="I816" s="4" t="e">
        <f t="shared" si="64"/>
        <v>#REF!</v>
      </c>
    </row>
    <row r="817" spans="1:9" x14ac:dyDescent="0.2">
      <c r="A817" s="4" t="str">
        <f>IF('True_Odds_Calculator_3-way'!A815="","",'True_Odds_Calculator_3-way'!A815)</f>
        <v/>
      </c>
      <c r="B817" s="4" t="str">
        <f>IF('True_Odds_Calculator_3-way'!B815="","",'True_Odds_Calculator_3-way'!B815)</f>
        <v/>
      </c>
      <c r="C817" s="4" t="str">
        <f>IF('True_Odds_Calculator_3-way'!C815="","",'True_Odds_Calculator_3-way'!C815)</f>
        <v/>
      </c>
      <c r="D817" s="4" t="str">
        <f t="shared" si="60"/>
        <v/>
      </c>
      <c r="E817" s="4" t="str">
        <f t="shared" si="61"/>
        <v/>
      </c>
      <c r="F817" s="4" t="str">
        <f t="shared" si="62"/>
        <v/>
      </c>
      <c r="G817" s="4" t="str">
        <f t="shared" si="63"/>
        <v/>
      </c>
      <c r="I817" s="4" t="str">
        <f t="shared" si="64"/>
        <v/>
      </c>
    </row>
    <row r="818" spans="1:9" x14ac:dyDescent="0.2">
      <c r="A818" s="4" t="str">
        <f>IF('True_Odds_Calculator_3-way'!A816="","",'True_Odds_Calculator_3-way'!A816)</f>
        <v/>
      </c>
      <c r="B818" s="4" t="str">
        <f>IF('True_Odds_Calculator_3-way'!B816="","",'True_Odds_Calculator_3-way'!B816)</f>
        <v/>
      </c>
      <c r="C818" s="4" t="str">
        <f>IF('True_Odds_Calculator_3-way'!C816="","",'True_Odds_Calculator_3-way'!C816)</f>
        <v/>
      </c>
      <c r="D818" s="4" t="str">
        <f t="shared" si="60"/>
        <v/>
      </c>
      <c r="E818" s="4" t="str">
        <f t="shared" si="61"/>
        <v/>
      </c>
      <c r="F818" s="4" t="str">
        <f t="shared" si="62"/>
        <v/>
      </c>
      <c r="G818" s="4" t="str">
        <f t="shared" si="63"/>
        <v/>
      </c>
      <c r="I818" s="4" t="str">
        <f t="shared" si="64"/>
        <v/>
      </c>
    </row>
    <row r="819" spans="1:9" x14ac:dyDescent="0.2">
      <c r="A819" s="4" t="str">
        <f>IF('True_Odds_Calculator_3-way'!A817="","",'True_Odds_Calculator_3-way'!A817)</f>
        <v/>
      </c>
      <c r="B819" s="4" t="str">
        <f>IF('True_Odds_Calculator_3-way'!B817="","",'True_Odds_Calculator_3-way'!B817)</f>
        <v/>
      </c>
      <c r="C819" s="4" t="str">
        <f>IF('True_Odds_Calculator_3-way'!C817="","",'True_Odds_Calculator_3-way'!C817)</f>
        <v/>
      </c>
      <c r="D819" s="4" t="str">
        <f t="shared" si="60"/>
        <v/>
      </c>
      <c r="E819" s="4" t="str">
        <f t="shared" si="61"/>
        <v/>
      </c>
      <c r="F819" s="4" t="str">
        <f t="shared" si="62"/>
        <v/>
      </c>
      <c r="G819" s="4" t="str">
        <f t="shared" si="63"/>
        <v/>
      </c>
      <c r="I819" s="4" t="str">
        <f t="shared" si="64"/>
        <v/>
      </c>
    </row>
    <row r="820" spans="1:9" x14ac:dyDescent="0.2">
      <c r="A820" s="4" t="str">
        <f>IF('True_Odds_Calculator_3-way'!A818="","",'True_Odds_Calculator_3-way'!A818)</f>
        <v/>
      </c>
      <c r="B820" s="4" t="str">
        <f>IF('True_Odds_Calculator_3-way'!B818="","",'True_Odds_Calculator_3-way'!B818)</f>
        <v/>
      </c>
      <c r="C820" s="4" t="str">
        <f>IF('True_Odds_Calculator_3-way'!C818="","",'True_Odds_Calculator_3-way'!C818)</f>
        <v/>
      </c>
      <c r="D820" s="4" t="str">
        <f t="shared" si="60"/>
        <v/>
      </c>
      <c r="E820" s="4" t="str">
        <f t="shared" si="61"/>
        <v/>
      </c>
      <c r="F820" s="4" t="str">
        <f t="shared" si="62"/>
        <v/>
      </c>
      <c r="G820" s="4" t="str">
        <f t="shared" si="63"/>
        <v/>
      </c>
      <c r="I820" s="4" t="str">
        <f t="shared" si="64"/>
        <v/>
      </c>
    </row>
    <row r="821" spans="1:9" x14ac:dyDescent="0.2">
      <c r="A821" s="4" t="str">
        <f>IF('True_Odds_Calculator_3-way'!A819="","",'True_Odds_Calculator_3-way'!A819)</f>
        <v/>
      </c>
      <c r="B821" s="4" t="str">
        <f>IF('True_Odds_Calculator_3-way'!B819="","",'True_Odds_Calculator_3-way'!B819)</f>
        <v/>
      </c>
      <c r="C821" s="4" t="str">
        <f>IF('True_Odds_Calculator_3-way'!C819="","",'True_Odds_Calculator_3-way'!C819)</f>
        <v/>
      </c>
      <c r="D821" s="4" t="str">
        <f t="shared" si="60"/>
        <v/>
      </c>
      <c r="E821" s="4" t="str">
        <f t="shared" si="61"/>
        <v/>
      </c>
      <c r="F821" s="4" t="str">
        <f t="shared" si="62"/>
        <v/>
      </c>
      <c r="G821" s="4" t="str">
        <f t="shared" si="63"/>
        <v/>
      </c>
      <c r="I821" s="4" t="str">
        <f t="shared" si="64"/>
        <v/>
      </c>
    </row>
    <row r="822" spans="1:9" x14ac:dyDescent="0.2">
      <c r="A822" s="4" t="str">
        <f>IF('True_Odds_Calculator_3-way'!A820="","",'True_Odds_Calculator_3-way'!A820)</f>
        <v/>
      </c>
      <c r="B822" s="4" t="str">
        <f>IF('True_Odds_Calculator_3-way'!B820="","",'True_Odds_Calculator_3-way'!B820)</f>
        <v/>
      </c>
      <c r="C822" s="4" t="str">
        <f>IF('True_Odds_Calculator_3-way'!C820="","",'True_Odds_Calculator_3-way'!C820)</f>
        <v/>
      </c>
      <c r="D822" s="4" t="str">
        <f t="shared" si="60"/>
        <v/>
      </c>
      <c r="E822" s="4" t="str">
        <f t="shared" si="61"/>
        <v/>
      </c>
      <c r="F822" s="4" t="str">
        <f t="shared" si="62"/>
        <v/>
      </c>
      <c r="G822" s="4" t="str">
        <f t="shared" si="63"/>
        <v/>
      </c>
      <c r="I822" s="4" t="str">
        <f t="shared" si="64"/>
        <v/>
      </c>
    </row>
    <row r="823" spans="1:9" x14ac:dyDescent="0.2">
      <c r="A823" s="4" t="str">
        <f>IF('True_Odds_Calculator_3-way'!A821="","",'True_Odds_Calculator_3-way'!A821)</f>
        <v/>
      </c>
      <c r="B823" s="4" t="str">
        <f>IF('True_Odds_Calculator_3-way'!B821="","",'True_Odds_Calculator_3-way'!B821)</f>
        <v/>
      </c>
      <c r="C823" s="4" t="str">
        <f>IF('True_Odds_Calculator_3-way'!C821="","",'True_Odds_Calculator_3-way'!C821)</f>
        <v/>
      </c>
      <c r="D823" s="4" t="str">
        <f t="shared" si="60"/>
        <v/>
      </c>
      <c r="E823" s="4" t="str">
        <f t="shared" si="61"/>
        <v/>
      </c>
      <c r="F823" s="4" t="str">
        <f t="shared" si="62"/>
        <v/>
      </c>
      <c r="G823" s="4" t="str">
        <f t="shared" si="63"/>
        <v/>
      </c>
      <c r="I823" s="4" t="str">
        <f t="shared" si="64"/>
        <v/>
      </c>
    </row>
    <row r="824" spans="1:9" x14ac:dyDescent="0.2">
      <c r="A824" s="4" t="str">
        <f>IF('True_Odds_Calculator_3-way'!A822="","",'True_Odds_Calculator_3-way'!A822)</f>
        <v/>
      </c>
      <c r="B824" s="4" t="str">
        <f>IF('True_Odds_Calculator_3-way'!B822="","",'True_Odds_Calculator_3-way'!B822)</f>
        <v/>
      </c>
      <c r="C824" s="4" t="str">
        <f>IF('True_Odds_Calculator_3-way'!C822="","",'True_Odds_Calculator_3-way'!C822)</f>
        <v/>
      </c>
      <c r="D824" s="4" t="str">
        <f t="shared" si="60"/>
        <v/>
      </c>
      <c r="E824" s="4" t="str">
        <f t="shared" si="61"/>
        <v/>
      </c>
      <c r="F824" s="4" t="str">
        <f t="shared" si="62"/>
        <v/>
      </c>
      <c r="G824" s="4" t="str">
        <f t="shared" si="63"/>
        <v/>
      </c>
      <c r="I824" s="4" t="str">
        <f t="shared" si="64"/>
        <v/>
      </c>
    </row>
    <row r="825" spans="1:9" x14ac:dyDescent="0.2">
      <c r="A825" s="4" t="str">
        <f>IF('True_Odds_Calculator_3-way'!A823="","",'True_Odds_Calculator_3-way'!A823)</f>
        <v/>
      </c>
      <c r="B825" s="4" t="str">
        <f>IF('True_Odds_Calculator_3-way'!B823="","",'True_Odds_Calculator_3-way'!B823)</f>
        <v/>
      </c>
      <c r="C825" s="4" t="str">
        <f>IF('True_Odds_Calculator_3-way'!C823="","",'True_Odds_Calculator_3-way'!C823)</f>
        <v/>
      </c>
      <c r="D825" s="4" t="str">
        <f t="shared" si="60"/>
        <v/>
      </c>
      <c r="E825" s="4" t="str">
        <f t="shared" si="61"/>
        <v/>
      </c>
      <c r="F825" s="4" t="str">
        <f t="shared" si="62"/>
        <v/>
      </c>
      <c r="G825" s="4" t="str">
        <f t="shared" si="63"/>
        <v/>
      </c>
      <c r="I825" s="4" t="str">
        <f t="shared" si="64"/>
        <v/>
      </c>
    </row>
    <row r="826" spans="1:9" x14ac:dyDescent="0.2">
      <c r="A826" s="4" t="str">
        <f>IF('True_Odds_Calculator_3-way'!A824="","",'True_Odds_Calculator_3-way'!A824)</f>
        <v/>
      </c>
      <c r="B826" s="4" t="str">
        <f>IF('True_Odds_Calculator_3-way'!B824="","",'True_Odds_Calculator_3-way'!B824)</f>
        <v/>
      </c>
      <c r="C826" s="4" t="str">
        <f>IF('True_Odds_Calculator_3-way'!C824="","",'True_Odds_Calculator_3-way'!C824)</f>
        <v/>
      </c>
      <c r="D826" s="4" t="str">
        <f t="shared" si="60"/>
        <v/>
      </c>
      <c r="E826" s="4" t="str">
        <f t="shared" si="61"/>
        <v/>
      </c>
      <c r="F826" s="4" t="str">
        <f t="shared" si="62"/>
        <v/>
      </c>
      <c r="G826" s="4" t="str">
        <f t="shared" si="63"/>
        <v/>
      </c>
      <c r="I826" s="4" t="str">
        <f t="shared" si="64"/>
        <v/>
      </c>
    </row>
    <row r="827" spans="1:9" x14ac:dyDescent="0.2">
      <c r="A827" s="4" t="str">
        <f>IF('True_Odds_Calculator_3-way'!A825="","",'True_Odds_Calculator_3-way'!A825)</f>
        <v/>
      </c>
      <c r="B827" s="4" t="str">
        <f>IF('True_Odds_Calculator_3-way'!B825="","",'True_Odds_Calculator_3-way'!B825)</f>
        <v/>
      </c>
      <c r="C827" s="4" t="str">
        <f>IF('True_Odds_Calculator_3-way'!C825="","",'True_Odds_Calculator_3-way'!C825)</f>
        <v/>
      </c>
      <c r="D827" s="4" t="str">
        <f t="shared" si="60"/>
        <v/>
      </c>
      <c r="E827" s="4" t="str">
        <f t="shared" si="61"/>
        <v/>
      </c>
      <c r="F827" s="4" t="str">
        <f t="shared" si="62"/>
        <v/>
      </c>
      <c r="G827" s="4" t="str">
        <f t="shared" si="63"/>
        <v/>
      </c>
      <c r="I827" s="4" t="str">
        <f t="shared" si="64"/>
        <v/>
      </c>
    </row>
    <row r="828" spans="1:9" x14ac:dyDescent="0.2">
      <c r="A828" s="4" t="str">
        <f>IF('True_Odds_Calculator_3-way'!A826="","",'True_Odds_Calculator_3-way'!A826)</f>
        <v/>
      </c>
      <c r="B828" s="4" t="str">
        <f>IF('True_Odds_Calculator_3-way'!B826="","",'True_Odds_Calculator_3-way'!B826)</f>
        <v/>
      </c>
      <c r="C828" s="4" t="str">
        <f>IF('True_Odds_Calculator_3-way'!C826="","",'True_Odds_Calculator_3-way'!C826)</f>
        <v/>
      </c>
      <c r="D828" s="4" t="str">
        <f t="shared" si="60"/>
        <v/>
      </c>
      <c r="E828" s="4" t="str">
        <f t="shared" si="61"/>
        <v/>
      </c>
      <c r="F828" s="4" t="str">
        <f t="shared" si="62"/>
        <v/>
      </c>
      <c r="G828" s="4" t="str">
        <f t="shared" si="63"/>
        <v/>
      </c>
      <c r="I828" s="4" t="str">
        <f t="shared" si="64"/>
        <v/>
      </c>
    </row>
    <row r="829" spans="1:9" x14ac:dyDescent="0.2">
      <c r="A829" s="4" t="str">
        <f>IF('True_Odds_Calculator_3-way'!A827="","",'True_Odds_Calculator_3-way'!A827)</f>
        <v/>
      </c>
      <c r="B829" s="4" t="str">
        <f>IF('True_Odds_Calculator_3-way'!B827="","",'True_Odds_Calculator_3-way'!B827)</f>
        <v/>
      </c>
      <c r="C829" s="4" t="str">
        <f>IF('True_Odds_Calculator_3-way'!C827="","",'True_Odds_Calculator_3-way'!C827)</f>
        <v/>
      </c>
      <c r="D829" s="4" t="str">
        <f t="shared" si="60"/>
        <v/>
      </c>
      <c r="E829" s="4" t="str">
        <f t="shared" si="61"/>
        <v/>
      </c>
      <c r="F829" s="4" t="str">
        <f t="shared" si="62"/>
        <v/>
      </c>
      <c r="G829" s="4" t="str">
        <f t="shared" si="63"/>
        <v/>
      </c>
      <c r="I829" s="4" t="str">
        <f t="shared" si="64"/>
        <v/>
      </c>
    </row>
    <row r="830" spans="1:9" x14ac:dyDescent="0.2">
      <c r="A830" s="4" t="str">
        <f>IF('True_Odds_Calculator_3-way'!A828="","",'True_Odds_Calculator_3-way'!A828)</f>
        <v/>
      </c>
      <c r="B830" s="4" t="str">
        <f>IF('True_Odds_Calculator_3-way'!B828="","",'True_Odds_Calculator_3-way'!B828)</f>
        <v/>
      </c>
      <c r="C830" s="4" t="str">
        <f>IF('True_Odds_Calculator_3-way'!C828="","",'True_Odds_Calculator_3-way'!C828)</f>
        <v/>
      </c>
      <c r="D830" s="4" t="str">
        <f t="shared" si="60"/>
        <v/>
      </c>
      <c r="E830" s="4" t="str">
        <f t="shared" si="61"/>
        <v/>
      </c>
      <c r="F830" s="4" t="str">
        <f t="shared" si="62"/>
        <v/>
      </c>
      <c r="G830" s="4" t="str">
        <f t="shared" si="63"/>
        <v/>
      </c>
      <c r="I830" s="4" t="str">
        <f t="shared" si="64"/>
        <v/>
      </c>
    </row>
    <row r="831" spans="1:9" x14ac:dyDescent="0.2">
      <c r="A831" s="4" t="str">
        <f>IF('True_Odds_Calculator_3-way'!A829="","",'True_Odds_Calculator_3-way'!A829)</f>
        <v/>
      </c>
      <c r="B831" s="4" t="str">
        <f>IF('True_Odds_Calculator_3-way'!B829="","",'True_Odds_Calculator_3-way'!B829)</f>
        <v/>
      </c>
      <c r="C831" s="4" t="str">
        <f>IF('True_Odds_Calculator_3-way'!C829="","",'True_Odds_Calculator_3-way'!C829)</f>
        <v/>
      </c>
      <c r="D831" s="4" t="str">
        <f t="shared" si="60"/>
        <v/>
      </c>
      <c r="E831" s="4" t="str">
        <f t="shared" si="61"/>
        <v/>
      </c>
      <c r="F831" s="4" t="str">
        <f t="shared" si="62"/>
        <v/>
      </c>
      <c r="G831" s="4" t="str">
        <f t="shared" si="63"/>
        <v/>
      </c>
      <c r="I831" s="4" t="str">
        <f t="shared" si="64"/>
        <v/>
      </c>
    </row>
    <row r="832" spans="1:9" x14ac:dyDescent="0.2">
      <c r="A832" s="4" t="str">
        <f>IF('True_Odds_Calculator_3-way'!A830="","",'True_Odds_Calculator_3-way'!A830)</f>
        <v/>
      </c>
      <c r="B832" s="4" t="str">
        <f>IF('True_Odds_Calculator_3-way'!B830="","",'True_Odds_Calculator_3-way'!B830)</f>
        <v/>
      </c>
      <c r="C832" s="4" t="str">
        <f>IF('True_Odds_Calculator_3-way'!C830="","",'True_Odds_Calculator_3-way'!C830)</f>
        <v/>
      </c>
      <c r="D832" s="4" t="str">
        <f t="shared" si="60"/>
        <v/>
      </c>
      <c r="E832" s="4" t="str">
        <f t="shared" si="61"/>
        <v/>
      </c>
      <c r="F832" s="4" t="str">
        <f t="shared" si="62"/>
        <v/>
      </c>
      <c r="G832" s="4" t="str">
        <f t="shared" si="63"/>
        <v/>
      </c>
      <c r="I832" s="4" t="str">
        <f t="shared" si="64"/>
        <v/>
      </c>
    </row>
    <row r="833" spans="1:9" x14ac:dyDescent="0.2">
      <c r="A833" s="4" t="str">
        <f>IF('True_Odds_Calculator_3-way'!A831="","",'True_Odds_Calculator_3-way'!A831)</f>
        <v/>
      </c>
      <c r="B833" s="4" t="str">
        <f>IF('True_Odds_Calculator_3-way'!B831="","",'True_Odds_Calculator_3-way'!B831)</f>
        <v/>
      </c>
      <c r="C833" s="4" t="str">
        <f>IF('True_Odds_Calculator_3-way'!C831="","",'True_Odds_Calculator_3-way'!C831)</f>
        <v/>
      </c>
      <c r="D833" s="4" t="str">
        <f t="shared" si="60"/>
        <v/>
      </c>
      <c r="E833" s="4" t="str">
        <f t="shared" si="61"/>
        <v/>
      </c>
      <c r="F833" s="4" t="str">
        <f t="shared" si="62"/>
        <v/>
      </c>
      <c r="G833" s="4" t="str">
        <f t="shared" si="63"/>
        <v/>
      </c>
      <c r="I833" s="4" t="str">
        <f t="shared" si="64"/>
        <v/>
      </c>
    </row>
    <row r="834" spans="1:9" x14ac:dyDescent="0.2">
      <c r="A834" s="4" t="str">
        <f>IF('True_Odds_Calculator_3-way'!A832="","",'True_Odds_Calculator_3-way'!A832)</f>
        <v/>
      </c>
      <c r="B834" s="4" t="str">
        <f>IF('True_Odds_Calculator_3-way'!B832="","",'True_Odds_Calculator_3-way'!B832)</f>
        <v/>
      </c>
      <c r="C834" s="4" t="str">
        <f>IF('True_Odds_Calculator_3-way'!C832="","",'True_Odds_Calculator_3-way'!C832)</f>
        <v/>
      </c>
      <c r="D834" s="4" t="str">
        <f t="shared" si="60"/>
        <v/>
      </c>
      <c r="E834" s="4" t="str">
        <f t="shared" si="61"/>
        <v/>
      </c>
      <c r="F834" s="4" t="str">
        <f t="shared" si="62"/>
        <v/>
      </c>
      <c r="G834" s="4" t="str">
        <f t="shared" si="63"/>
        <v/>
      </c>
      <c r="I834" s="4" t="str">
        <f t="shared" si="64"/>
        <v/>
      </c>
    </row>
    <row r="835" spans="1:9" x14ac:dyDescent="0.2">
      <c r="A835" s="4" t="str">
        <f>IF('True_Odds_Calculator_3-way'!A833="","",'True_Odds_Calculator_3-way'!A833)</f>
        <v/>
      </c>
      <c r="B835" s="4" t="str">
        <f>IF('True_Odds_Calculator_3-way'!B833="","",'True_Odds_Calculator_3-way'!B833)</f>
        <v/>
      </c>
      <c r="C835" s="4" t="str">
        <f>IF('True_Odds_Calculator_3-way'!C833="","",'True_Odds_Calculator_3-way'!C833)</f>
        <v/>
      </c>
      <c r="D835" s="4" t="str">
        <f t="shared" ref="D835:D898" si="65">IF(A835="","",((1/A835)+(1/B835)+(1/C835))-1)</f>
        <v/>
      </c>
      <c r="E835" s="4" t="str">
        <f t="shared" ref="E835:E898" si="66">IF(A835="","",(3*A835)/(3-($D835*A835)))</f>
        <v/>
      </c>
      <c r="F835" s="4" t="str">
        <f t="shared" ref="F835:F898" si="67">IF(B835="","",(3*B835)/(3-($D835*B835)))</f>
        <v/>
      </c>
      <c r="G835" s="4" t="str">
        <f t="shared" ref="G835:G898" si="68">IF(C835="","",(3*C835)/(3-($D835*C835)))</f>
        <v/>
      </c>
      <c r="I835" s="4" t="str">
        <f t="shared" ref="I835:I898" si="69">IF(A835="","",D835+1)</f>
        <v/>
      </c>
    </row>
    <row r="836" spans="1:9" x14ac:dyDescent="0.2">
      <c r="A836" s="4" t="str">
        <f>IF('True_Odds_Calculator_3-way'!A834="","",'True_Odds_Calculator_3-way'!A834)</f>
        <v/>
      </c>
      <c r="B836" s="4" t="str">
        <f>IF('True_Odds_Calculator_3-way'!B834="","",'True_Odds_Calculator_3-way'!B834)</f>
        <v/>
      </c>
      <c r="C836" s="4" t="str">
        <f>IF('True_Odds_Calculator_3-way'!C834="","",'True_Odds_Calculator_3-way'!C834)</f>
        <v/>
      </c>
      <c r="D836" s="4" t="str">
        <f t="shared" si="65"/>
        <v/>
      </c>
      <c r="E836" s="4" t="str">
        <f t="shared" si="66"/>
        <v/>
      </c>
      <c r="F836" s="4" t="str">
        <f t="shared" si="67"/>
        <v/>
      </c>
      <c r="G836" s="4" t="str">
        <f t="shared" si="68"/>
        <v/>
      </c>
      <c r="I836" s="4" t="str">
        <f t="shared" si="69"/>
        <v/>
      </c>
    </row>
    <row r="837" spans="1:9" x14ac:dyDescent="0.2">
      <c r="A837" s="4" t="str">
        <f>IF('True_Odds_Calculator_3-way'!A835="","",'True_Odds_Calculator_3-way'!A835)</f>
        <v/>
      </c>
      <c r="B837" s="4" t="str">
        <f>IF('True_Odds_Calculator_3-way'!B835="","",'True_Odds_Calculator_3-way'!B835)</f>
        <v/>
      </c>
      <c r="C837" s="4" t="str">
        <f>IF('True_Odds_Calculator_3-way'!C835="","",'True_Odds_Calculator_3-way'!C835)</f>
        <v/>
      </c>
      <c r="D837" s="4" t="str">
        <f t="shared" si="65"/>
        <v/>
      </c>
      <c r="E837" s="4" t="str">
        <f t="shared" si="66"/>
        <v/>
      </c>
      <c r="F837" s="4" t="str">
        <f t="shared" si="67"/>
        <v/>
      </c>
      <c r="G837" s="4" t="str">
        <f t="shared" si="68"/>
        <v/>
      </c>
      <c r="I837" s="4" t="str">
        <f t="shared" si="69"/>
        <v/>
      </c>
    </row>
    <row r="838" spans="1:9" x14ac:dyDescent="0.2">
      <c r="A838" s="4" t="str">
        <f>IF('True_Odds_Calculator_3-way'!A836="","",'True_Odds_Calculator_3-way'!A836)</f>
        <v/>
      </c>
      <c r="B838" s="4" t="str">
        <f>IF('True_Odds_Calculator_3-way'!B836="","",'True_Odds_Calculator_3-way'!B836)</f>
        <v/>
      </c>
      <c r="C838" s="4" t="str">
        <f>IF('True_Odds_Calculator_3-way'!C836="","",'True_Odds_Calculator_3-way'!C836)</f>
        <v/>
      </c>
      <c r="D838" s="4" t="str">
        <f t="shared" si="65"/>
        <v/>
      </c>
      <c r="E838" s="4" t="str">
        <f t="shared" si="66"/>
        <v/>
      </c>
      <c r="F838" s="4" t="str">
        <f t="shared" si="67"/>
        <v/>
      </c>
      <c r="G838" s="4" t="str">
        <f t="shared" si="68"/>
        <v/>
      </c>
      <c r="I838" s="4" t="str">
        <f t="shared" si="69"/>
        <v/>
      </c>
    </row>
    <row r="839" spans="1:9" x14ac:dyDescent="0.2">
      <c r="A839" s="4" t="str">
        <f>IF('True_Odds_Calculator_3-way'!A837="","",'True_Odds_Calculator_3-way'!A837)</f>
        <v/>
      </c>
      <c r="B839" s="4" t="str">
        <f>IF('True_Odds_Calculator_3-way'!B837="","",'True_Odds_Calculator_3-way'!B837)</f>
        <v/>
      </c>
      <c r="C839" s="4" t="str">
        <f>IF('True_Odds_Calculator_3-way'!C837="","",'True_Odds_Calculator_3-way'!C837)</f>
        <v/>
      </c>
      <c r="D839" s="4" t="str">
        <f t="shared" si="65"/>
        <v/>
      </c>
      <c r="E839" s="4" t="str">
        <f t="shared" si="66"/>
        <v/>
      </c>
      <c r="F839" s="4" t="str">
        <f t="shared" si="67"/>
        <v/>
      </c>
      <c r="G839" s="4" t="str">
        <f t="shared" si="68"/>
        <v/>
      </c>
      <c r="I839" s="4" t="str">
        <f t="shared" si="69"/>
        <v/>
      </c>
    </row>
    <row r="840" spans="1:9" x14ac:dyDescent="0.2">
      <c r="A840" s="4" t="str">
        <f>IF('True_Odds_Calculator_3-way'!A838="","",'True_Odds_Calculator_3-way'!A838)</f>
        <v/>
      </c>
      <c r="B840" s="4" t="str">
        <f>IF('True_Odds_Calculator_3-way'!B838="","",'True_Odds_Calculator_3-way'!B838)</f>
        <v/>
      </c>
      <c r="C840" s="4" t="str">
        <f>IF('True_Odds_Calculator_3-way'!C838="","",'True_Odds_Calculator_3-way'!C838)</f>
        <v/>
      </c>
      <c r="D840" s="4" t="str">
        <f t="shared" si="65"/>
        <v/>
      </c>
      <c r="E840" s="4" t="str">
        <f t="shared" si="66"/>
        <v/>
      </c>
      <c r="F840" s="4" t="str">
        <f t="shared" si="67"/>
        <v/>
      </c>
      <c r="G840" s="4" t="str">
        <f t="shared" si="68"/>
        <v/>
      </c>
      <c r="I840" s="4" t="str">
        <f t="shared" si="69"/>
        <v/>
      </c>
    </row>
    <row r="841" spans="1:9" x14ac:dyDescent="0.2">
      <c r="A841" s="4" t="str">
        <f>IF('True_Odds_Calculator_3-way'!A839="","",'True_Odds_Calculator_3-way'!A839)</f>
        <v/>
      </c>
      <c r="B841" s="4" t="str">
        <f>IF('True_Odds_Calculator_3-way'!B839="","",'True_Odds_Calculator_3-way'!B839)</f>
        <v/>
      </c>
      <c r="C841" s="4" t="str">
        <f>IF('True_Odds_Calculator_3-way'!C839="","",'True_Odds_Calculator_3-way'!C839)</f>
        <v/>
      </c>
      <c r="D841" s="4" t="str">
        <f t="shared" si="65"/>
        <v/>
      </c>
      <c r="E841" s="4" t="str">
        <f t="shared" si="66"/>
        <v/>
      </c>
      <c r="F841" s="4" t="str">
        <f t="shared" si="67"/>
        <v/>
      </c>
      <c r="G841" s="4" t="str">
        <f t="shared" si="68"/>
        <v/>
      </c>
      <c r="I841" s="4" t="str">
        <f t="shared" si="69"/>
        <v/>
      </c>
    </row>
    <row r="842" spans="1:9" x14ac:dyDescent="0.2">
      <c r="A842" s="4" t="str">
        <f>IF('True_Odds_Calculator_3-way'!A840="","",'True_Odds_Calculator_3-way'!A840)</f>
        <v/>
      </c>
      <c r="B842" s="4" t="str">
        <f>IF('True_Odds_Calculator_3-way'!B840="","",'True_Odds_Calculator_3-way'!B840)</f>
        <v/>
      </c>
      <c r="C842" s="4" t="str">
        <f>IF('True_Odds_Calculator_3-way'!C840="","",'True_Odds_Calculator_3-way'!C840)</f>
        <v/>
      </c>
      <c r="D842" s="4" t="str">
        <f t="shared" si="65"/>
        <v/>
      </c>
      <c r="E842" s="4" t="str">
        <f t="shared" si="66"/>
        <v/>
      </c>
      <c r="F842" s="4" t="str">
        <f t="shared" si="67"/>
        <v/>
      </c>
      <c r="G842" s="4" t="str">
        <f t="shared" si="68"/>
        <v/>
      </c>
      <c r="I842" s="4" t="str">
        <f t="shared" si="69"/>
        <v/>
      </c>
    </row>
    <row r="843" spans="1:9" x14ac:dyDescent="0.2">
      <c r="A843" s="4" t="str">
        <f>IF('True_Odds_Calculator_3-way'!A841="","",'True_Odds_Calculator_3-way'!A841)</f>
        <v/>
      </c>
      <c r="B843" s="4" t="str">
        <f>IF('True_Odds_Calculator_3-way'!B841="","",'True_Odds_Calculator_3-way'!B841)</f>
        <v/>
      </c>
      <c r="C843" s="4" t="str">
        <f>IF('True_Odds_Calculator_3-way'!C841="","",'True_Odds_Calculator_3-way'!C841)</f>
        <v/>
      </c>
      <c r="D843" s="4" t="str">
        <f t="shared" si="65"/>
        <v/>
      </c>
      <c r="E843" s="4" t="str">
        <f t="shared" si="66"/>
        <v/>
      </c>
      <c r="F843" s="4" t="str">
        <f t="shared" si="67"/>
        <v/>
      </c>
      <c r="G843" s="4" t="str">
        <f t="shared" si="68"/>
        <v/>
      </c>
      <c r="I843" s="4" t="str">
        <f t="shared" si="69"/>
        <v/>
      </c>
    </row>
    <row r="844" spans="1:9" x14ac:dyDescent="0.2">
      <c r="A844" s="4" t="str">
        <f>IF('True_Odds_Calculator_3-way'!A842="","",'True_Odds_Calculator_3-way'!A842)</f>
        <v/>
      </c>
      <c r="B844" s="4" t="str">
        <f>IF('True_Odds_Calculator_3-way'!B842="","",'True_Odds_Calculator_3-way'!B842)</f>
        <v/>
      </c>
      <c r="C844" s="4" t="str">
        <f>IF('True_Odds_Calculator_3-way'!C842="","",'True_Odds_Calculator_3-way'!C842)</f>
        <v/>
      </c>
      <c r="D844" s="4" t="str">
        <f t="shared" si="65"/>
        <v/>
      </c>
      <c r="E844" s="4" t="str">
        <f t="shared" si="66"/>
        <v/>
      </c>
      <c r="F844" s="4" t="str">
        <f t="shared" si="67"/>
        <v/>
      </c>
      <c r="G844" s="4" t="str">
        <f t="shared" si="68"/>
        <v/>
      </c>
      <c r="I844" s="4" t="str">
        <f t="shared" si="69"/>
        <v/>
      </c>
    </row>
    <row r="845" spans="1:9" x14ac:dyDescent="0.2">
      <c r="A845" s="4" t="str">
        <f>IF('True_Odds_Calculator_3-way'!A843="","",'True_Odds_Calculator_3-way'!A843)</f>
        <v/>
      </c>
      <c r="B845" s="4" t="str">
        <f>IF('True_Odds_Calculator_3-way'!B843="","",'True_Odds_Calculator_3-way'!B843)</f>
        <v/>
      </c>
      <c r="C845" s="4" t="str">
        <f>IF('True_Odds_Calculator_3-way'!C843="","",'True_Odds_Calculator_3-way'!C843)</f>
        <v/>
      </c>
      <c r="D845" s="4" t="str">
        <f t="shared" si="65"/>
        <v/>
      </c>
      <c r="E845" s="4" t="str">
        <f t="shared" si="66"/>
        <v/>
      </c>
      <c r="F845" s="4" t="str">
        <f t="shared" si="67"/>
        <v/>
      </c>
      <c r="G845" s="4" t="str">
        <f t="shared" si="68"/>
        <v/>
      </c>
      <c r="I845" s="4" t="str">
        <f t="shared" si="69"/>
        <v/>
      </c>
    </row>
    <row r="846" spans="1:9" x14ac:dyDescent="0.2">
      <c r="A846" s="4" t="str">
        <f>IF('True_Odds_Calculator_3-way'!A844="","",'True_Odds_Calculator_3-way'!A844)</f>
        <v/>
      </c>
      <c r="B846" s="4" t="str">
        <f>IF('True_Odds_Calculator_3-way'!B844="","",'True_Odds_Calculator_3-way'!B844)</f>
        <v/>
      </c>
      <c r="C846" s="4" t="str">
        <f>IF('True_Odds_Calculator_3-way'!C844="","",'True_Odds_Calculator_3-way'!C844)</f>
        <v/>
      </c>
      <c r="D846" s="4" t="str">
        <f t="shared" si="65"/>
        <v/>
      </c>
      <c r="E846" s="4" t="str">
        <f t="shared" si="66"/>
        <v/>
      </c>
      <c r="F846" s="4" t="str">
        <f t="shared" si="67"/>
        <v/>
      </c>
      <c r="G846" s="4" t="str">
        <f t="shared" si="68"/>
        <v/>
      </c>
      <c r="I846" s="4" t="str">
        <f t="shared" si="69"/>
        <v/>
      </c>
    </row>
    <row r="847" spans="1:9" x14ac:dyDescent="0.2">
      <c r="A847" s="4" t="str">
        <f>IF('True_Odds_Calculator_3-way'!A845="","",'True_Odds_Calculator_3-way'!A845)</f>
        <v/>
      </c>
      <c r="B847" s="4" t="str">
        <f>IF('True_Odds_Calculator_3-way'!B845="","",'True_Odds_Calculator_3-way'!B845)</f>
        <v/>
      </c>
      <c r="C847" s="4" t="str">
        <f>IF('True_Odds_Calculator_3-way'!C845="","",'True_Odds_Calculator_3-way'!C845)</f>
        <v/>
      </c>
      <c r="D847" s="4" t="str">
        <f t="shared" si="65"/>
        <v/>
      </c>
      <c r="E847" s="4" t="str">
        <f t="shared" si="66"/>
        <v/>
      </c>
      <c r="F847" s="4" t="str">
        <f t="shared" si="67"/>
        <v/>
      </c>
      <c r="G847" s="4" t="str">
        <f t="shared" si="68"/>
        <v/>
      </c>
      <c r="I847" s="4" t="str">
        <f t="shared" si="69"/>
        <v/>
      </c>
    </row>
    <row r="848" spans="1:9" x14ac:dyDescent="0.2">
      <c r="A848" s="4" t="str">
        <f>IF('True_Odds_Calculator_3-way'!A846="","",'True_Odds_Calculator_3-way'!A846)</f>
        <v/>
      </c>
      <c r="B848" s="4" t="str">
        <f>IF('True_Odds_Calculator_3-way'!B846="","",'True_Odds_Calculator_3-way'!B846)</f>
        <v/>
      </c>
      <c r="C848" s="4" t="str">
        <f>IF('True_Odds_Calculator_3-way'!C846="","",'True_Odds_Calculator_3-way'!C846)</f>
        <v/>
      </c>
      <c r="D848" s="4" t="str">
        <f t="shared" si="65"/>
        <v/>
      </c>
      <c r="E848" s="4" t="str">
        <f t="shared" si="66"/>
        <v/>
      </c>
      <c r="F848" s="4" t="str">
        <f t="shared" si="67"/>
        <v/>
      </c>
      <c r="G848" s="4" t="str">
        <f t="shared" si="68"/>
        <v/>
      </c>
      <c r="I848" s="4" t="str">
        <f t="shared" si="69"/>
        <v/>
      </c>
    </row>
    <row r="849" spans="1:9" x14ac:dyDescent="0.2">
      <c r="A849" s="4" t="str">
        <f>IF('True_Odds_Calculator_3-way'!A847="","",'True_Odds_Calculator_3-way'!A847)</f>
        <v/>
      </c>
      <c r="B849" s="4" t="str">
        <f>IF('True_Odds_Calculator_3-way'!B847="","",'True_Odds_Calculator_3-way'!B847)</f>
        <v/>
      </c>
      <c r="C849" s="4" t="str">
        <f>IF('True_Odds_Calculator_3-way'!C847="","",'True_Odds_Calculator_3-way'!C847)</f>
        <v/>
      </c>
      <c r="D849" s="4" t="str">
        <f t="shared" si="65"/>
        <v/>
      </c>
      <c r="E849" s="4" t="str">
        <f t="shared" si="66"/>
        <v/>
      </c>
      <c r="F849" s="4" t="str">
        <f t="shared" si="67"/>
        <v/>
      </c>
      <c r="G849" s="4" t="str">
        <f t="shared" si="68"/>
        <v/>
      </c>
      <c r="I849" s="4" t="str">
        <f t="shared" si="69"/>
        <v/>
      </c>
    </row>
    <row r="850" spans="1:9" x14ac:dyDescent="0.2">
      <c r="A850" s="4" t="str">
        <f>IF('True_Odds_Calculator_3-way'!A848="","",'True_Odds_Calculator_3-way'!A848)</f>
        <v/>
      </c>
      <c r="B850" s="4" t="str">
        <f>IF('True_Odds_Calculator_3-way'!B848="","",'True_Odds_Calculator_3-way'!B848)</f>
        <v/>
      </c>
      <c r="C850" s="4" t="str">
        <f>IF('True_Odds_Calculator_3-way'!C848="","",'True_Odds_Calculator_3-way'!C848)</f>
        <v/>
      </c>
      <c r="D850" s="4" t="str">
        <f t="shared" si="65"/>
        <v/>
      </c>
      <c r="E850" s="4" t="str">
        <f t="shared" si="66"/>
        <v/>
      </c>
      <c r="F850" s="4" t="str">
        <f t="shared" si="67"/>
        <v/>
      </c>
      <c r="G850" s="4" t="str">
        <f t="shared" si="68"/>
        <v/>
      </c>
      <c r="I850" s="4" t="str">
        <f t="shared" si="69"/>
        <v/>
      </c>
    </row>
    <row r="851" spans="1:9" x14ac:dyDescent="0.2">
      <c r="A851" s="4" t="str">
        <f>IF('True_Odds_Calculator_3-way'!A849="","",'True_Odds_Calculator_3-way'!A849)</f>
        <v/>
      </c>
      <c r="B851" s="4" t="str">
        <f>IF('True_Odds_Calculator_3-way'!B849="","",'True_Odds_Calculator_3-way'!B849)</f>
        <v/>
      </c>
      <c r="C851" s="4" t="str">
        <f>IF('True_Odds_Calculator_3-way'!C849="","",'True_Odds_Calculator_3-way'!C849)</f>
        <v/>
      </c>
      <c r="D851" s="4" t="str">
        <f t="shared" si="65"/>
        <v/>
      </c>
      <c r="E851" s="4" t="str">
        <f t="shared" si="66"/>
        <v/>
      </c>
      <c r="F851" s="4" t="str">
        <f t="shared" si="67"/>
        <v/>
      </c>
      <c r="G851" s="4" t="str">
        <f t="shared" si="68"/>
        <v/>
      </c>
      <c r="I851" s="4" t="str">
        <f t="shared" si="69"/>
        <v/>
      </c>
    </row>
    <row r="852" spans="1:9" x14ac:dyDescent="0.2">
      <c r="A852" s="4" t="str">
        <f>IF('True_Odds_Calculator_3-way'!A850="","",'True_Odds_Calculator_3-way'!A850)</f>
        <v/>
      </c>
      <c r="B852" s="4" t="str">
        <f>IF('True_Odds_Calculator_3-way'!B850="","",'True_Odds_Calculator_3-way'!B850)</f>
        <v/>
      </c>
      <c r="C852" s="4" t="str">
        <f>IF('True_Odds_Calculator_3-way'!C850="","",'True_Odds_Calculator_3-way'!C850)</f>
        <v/>
      </c>
      <c r="D852" s="4" t="str">
        <f t="shared" si="65"/>
        <v/>
      </c>
      <c r="E852" s="4" t="str">
        <f t="shared" si="66"/>
        <v/>
      </c>
      <c r="F852" s="4" t="str">
        <f t="shared" si="67"/>
        <v/>
      </c>
      <c r="G852" s="4" t="str">
        <f t="shared" si="68"/>
        <v/>
      </c>
      <c r="I852" s="4" t="str">
        <f t="shared" si="69"/>
        <v/>
      </c>
    </row>
    <row r="853" spans="1:9" x14ac:dyDescent="0.2">
      <c r="A853" s="4" t="str">
        <f>IF('True_Odds_Calculator_3-way'!A851="","",'True_Odds_Calculator_3-way'!A851)</f>
        <v/>
      </c>
      <c r="B853" s="4" t="str">
        <f>IF('True_Odds_Calculator_3-way'!B851="","",'True_Odds_Calculator_3-way'!B851)</f>
        <v/>
      </c>
      <c r="C853" s="4" t="str">
        <f>IF('True_Odds_Calculator_3-way'!C851="","",'True_Odds_Calculator_3-way'!C851)</f>
        <v/>
      </c>
      <c r="D853" s="4" t="str">
        <f t="shared" si="65"/>
        <v/>
      </c>
      <c r="E853" s="4" t="str">
        <f t="shared" si="66"/>
        <v/>
      </c>
      <c r="F853" s="4" t="str">
        <f t="shared" si="67"/>
        <v/>
      </c>
      <c r="G853" s="4" t="str">
        <f t="shared" si="68"/>
        <v/>
      </c>
      <c r="I853" s="4" t="str">
        <f t="shared" si="69"/>
        <v/>
      </c>
    </row>
    <row r="854" spans="1:9" x14ac:dyDescent="0.2">
      <c r="A854" s="4" t="str">
        <f>IF('True_Odds_Calculator_3-way'!A852="","",'True_Odds_Calculator_3-way'!A852)</f>
        <v/>
      </c>
      <c r="B854" s="4" t="str">
        <f>IF('True_Odds_Calculator_3-way'!B852="","",'True_Odds_Calculator_3-way'!B852)</f>
        <v/>
      </c>
      <c r="C854" s="4" t="str">
        <f>IF('True_Odds_Calculator_3-way'!C852="","",'True_Odds_Calculator_3-way'!C852)</f>
        <v/>
      </c>
      <c r="D854" s="4" t="str">
        <f t="shared" si="65"/>
        <v/>
      </c>
      <c r="E854" s="4" t="str">
        <f t="shared" si="66"/>
        <v/>
      </c>
      <c r="F854" s="4" t="str">
        <f t="shared" si="67"/>
        <v/>
      </c>
      <c r="G854" s="4" t="str">
        <f t="shared" si="68"/>
        <v/>
      </c>
      <c r="I854" s="4" t="str">
        <f t="shared" si="69"/>
        <v/>
      </c>
    </row>
    <row r="855" spans="1:9" x14ac:dyDescent="0.2">
      <c r="A855" s="4" t="str">
        <f>IF('True_Odds_Calculator_3-way'!A853="","",'True_Odds_Calculator_3-way'!A853)</f>
        <v/>
      </c>
      <c r="B855" s="4" t="str">
        <f>IF('True_Odds_Calculator_3-way'!B853="","",'True_Odds_Calculator_3-way'!B853)</f>
        <v/>
      </c>
      <c r="C855" s="4" t="str">
        <f>IF('True_Odds_Calculator_3-way'!C853="","",'True_Odds_Calculator_3-way'!C853)</f>
        <v/>
      </c>
      <c r="D855" s="4" t="str">
        <f t="shared" si="65"/>
        <v/>
      </c>
      <c r="E855" s="4" t="str">
        <f t="shared" si="66"/>
        <v/>
      </c>
      <c r="F855" s="4" t="str">
        <f t="shared" si="67"/>
        <v/>
      </c>
      <c r="G855" s="4" t="str">
        <f t="shared" si="68"/>
        <v/>
      </c>
      <c r="I855" s="4" t="str">
        <f t="shared" si="69"/>
        <v/>
      </c>
    </row>
    <row r="856" spans="1:9" x14ac:dyDescent="0.2">
      <c r="A856" s="4" t="str">
        <f>IF('True_Odds_Calculator_3-way'!A854="","",'True_Odds_Calculator_3-way'!A854)</f>
        <v/>
      </c>
      <c r="B856" s="4" t="str">
        <f>IF('True_Odds_Calculator_3-way'!B854="","",'True_Odds_Calculator_3-way'!B854)</f>
        <v/>
      </c>
      <c r="C856" s="4" t="str">
        <f>IF('True_Odds_Calculator_3-way'!C854="","",'True_Odds_Calculator_3-way'!C854)</f>
        <v/>
      </c>
      <c r="D856" s="4" t="str">
        <f t="shared" si="65"/>
        <v/>
      </c>
      <c r="E856" s="4" t="str">
        <f t="shared" si="66"/>
        <v/>
      </c>
      <c r="F856" s="4" t="str">
        <f t="shared" si="67"/>
        <v/>
      </c>
      <c r="G856" s="4" t="str">
        <f t="shared" si="68"/>
        <v/>
      </c>
      <c r="I856" s="4" t="str">
        <f t="shared" si="69"/>
        <v/>
      </c>
    </row>
    <row r="857" spans="1:9" x14ac:dyDescent="0.2">
      <c r="A857" s="4" t="str">
        <f>IF('True_Odds_Calculator_3-way'!A855="","",'True_Odds_Calculator_3-way'!A855)</f>
        <v/>
      </c>
      <c r="B857" s="4" t="str">
        <f>IF('True_Odds_Calculator_3-way'!B855="","",'True_Odds_Calculator_3-way'!B855)</f>
        <v/>
      </c>
      <c r="C857" s="4" t="str">
        <f>IF('True_Odds_Calculator_3-way'!C855="","",'True_Odds_Calculator_3-way'!C855)</f>
        <v/>
      </c>
      <c r="D857" s="4" t="str">
        <f t="shared" si="65"/>
        <v/>
      </c>
      <c r="E857" s="4" t="str">
        <f t="shared" si="66"/>
        <v/>
      </c>
      <c r="F857" s="4" t="str">
        <f t="shared" si="67"/>
        <v/>
      </c>
      <c r="G857" s="4" t="str">
        <f t="shared" si="68"/>
        <v/>
      </c>
      <c r="I857" s="4" t="str">
        <f t="shared" si="69"/>
        <v/>
      </c>
    </row>
    <row r="858" spans="1:9" x14ac:dyDescent="0.2">
      <c r="A858" s="4" t="str">
        <f>IF('True_Odds_Calculator_3-way'!A856="","",'True_Odds_Calculator_3-way'!A856)</f>
        <v/>
      </c>
      <c r="B858" s="4" t="str">
        <f>IF('True_Odds_Calculator_3-way'!B856="","",'True_Odds_Calculator_3-way'!B856)</f>
        <v/>
      </c>
      <c r="C858" s="4" t="str">
        <f>IF('True_Odds_Calculator_3-way'!C856="","",'True_Odds_Calculator_3-way'!C856)</f>
        <v/>
      </c>
      <c r="D858" s="4" t="str">
        <f t="shared" si="65"/>
        <v/>
      </c>
      <c r="E858" s="4" t="str">
        <f t="shared" si="66"/>
        <v/>
      </c>
      <c r="F858" s="4" t="str">
        <f t="shared" si="67"/>
        <v/>
      </c>
      <c r="G858" s="4" t="str">
        <f t="shared" si="68"/>
        <v/>
      </c>
      <c r="I858" s="4" t="str">
        <f t="shared" si="69"/>
        <v/>
      </c>
    </row>
    <row r="859" spans="1:9" x14ac:dyDescent="0.2">
      <c r="A859" s="4" t="str">
        <f>IF('True_Odds_Calculator_3-way'!A857="","",'True_Odds_Calculator_3-way'!A857)</f>
        <v/>
      </c>
      <c r="B859" s="4" t="str">
        <f>IF('True_Odds_Calculator_3-way'!B857="","",'True_Odds_Calculator_3-way'!B857)</f>
        <v/>
      </c>
      <c r="C859" s="4" t="str">
        <f>IF('True_Odds_Calculator_3-way'!C857="","",'True_Odds_Calculator_3-way'!C857)</f>
        <v/>
      </c>
      <c r="D859" s="4" t="str">
        <f t="shared" si="65"/>
        <v/>
      </c>
      <c r="E859" s="4" t="str">
        <f t="shared" si="66"/>
        <v/>
      </c>
      <c r="F859" s="4" t="str">
        <f t="shared" si="67"/>
        <v/>
      </c>
      <c r="G859" s="4" t="str">
        <f t="shared" si="68"/>
        <v/>
      </c>
      <c r="I859" s="4" t="str">
        <f t="shared" si="69"/>
        <v/>
      </c>
    </row>
    <row r="860" spans="1:9" x14ac:dyDescent="0.2">
      <c r="A860" s="4" t="str">
        <f>IF('True_Odds_Calculator_3-way'!A858="","",'True_Odds_Calculator_3-way'!A858)</f>
        <v/>
      </c>
      <c r="B860" s="4" t="str">
        <f>IF('True_Odds_Calculator_3-way'!B858="","",'True_Odds_Calculator_3-way'!B858)</f>
        <v/>
      </c>
      <c r="C860" s="4" t="str">
        <f>IF('True_Odds_Calculator_3-way'!C858="","",'True_Odds_Calculator_3-way'!C858)</f>
        <v/>
      </c>
      <c r="D860" s="4" t="str">
        <f t="shared" si="65"/>
        <v/>
      </c>
      <c r="E860" s="4" t="str">
        <f t="shared" si="66"/>
        <v/>
      </c>
      <c r="F860" s="4" t="str">
        <f t="shared" si="67"/>
        <v/>
      </c>
      <c r="G860" s="4" t="str">
        <f t="shared" si="68"/>
        <v/>
      </c>
      <c r="I860" s="4" t="str">
        <f t="shared" si="69"/>
        <v/>
      </c>
    </row>
    <row r="861" spans="1:9" x14ac:dyDescent="0.2">
      <c r="A861" s="4" t="str">
        <f>IF('True_Odds_Calculator_3-way'!A859="","",'True_Odds_Calculator_3-way'!A859)</f>
        <v/>
      </c>
      <c r="B861" s="4" t="str">
        <f>IF('True_Odds_Calculator_3-way'!B859="","",'True_Odds_Calculator_3-way'!B859)</f>
        <v/>
      </c>
      <c r="C861" s="4" t="str">
        <f>IF('True_Odds_Calculator_3-way'!C859="","",'True_Odds_Calculator_3-way'!C859)</f>
        <v/>
      </c>
      <c r="D861" s="4" t="str">
        <f t="shared" si="65"/>
        <v/>
      </c>
      <c r="E861" s="4" t="str">
        <f t="shared" si="66"/>
        <v/>
      </c>
      <c r="F861" s="4" t="str">
        <f t="shared" si="67"/>
        <v/>
      </c>
      <c r="G861" s="4" t="str">
        <f t="shared" si="68"/>
        <v/>
      </c>
      <c r="I861" s="4" t="str">
        <f t="shared" si="69"/>
        <v/>
      </c>
    </row>
    <row r="862" spans="1:9" x14ac:dyDescent="0.2">
      <c r="A862" s="4" t="str">
        <f>IF('True_Odds_Calculator_3-way'!A860="","",'True_Odds_Calculator_3-way'!A860)</f>
        <v/>
      </c>
      <c r="B862" s="4" t="str">
        <f>IF('True_Odds_Calculator_3-way'!B860="","",'True_Odds_Calculator_3-way'!B860)</f>
        <v/>
      </c>
      <c r="C862" s="4" t="str">
        <f>IF('True_Odds_Calculator_3-way'!C860="","",'True_Odds_Calculator_3-way'!C860)</f>
        <v/>
      </c>
      <c r="D862" s="4" t="str">
        <f t="shared" si="65"/>
        <v/>
      </c>
      <c r="E862" s="4" t="str">
        <f t="shared" si="66"/>
        <v/>
      </c>
      <c r="F862" s="4" t="str">
        <f t="shared" si="67"/>
        <v/>
      </c>
      <c r="G862" s="4" t="str">
        <f t="shared" si="68"/>
        <v/>
      </c>
      <c r="I862" s="4" t="str">
        <f t="shared" si="69"/>
        <v/>
      </c>
    </row>
    <row r="863" spans="1:9" x14ac:dyDescent="0.2">
      <c r="A863" s="4" t="str">
        <f>IF('True_Odds_Calculator_3-way'!A861="","",'True_Odds_Calculator_3-way'!A861)</f>
        <v/>
      </c>
      <c r="B863" s="4" t="str">
        <f>IF('True_Odds_Calculator_3-way'!B861="","",'True_Odds_Calculator_3-way'!B861)</f>
        <v/>
      </c>
      <c r="C863" s="4" t="str">
        <f>IF('True_Odds_Calculator_3-way'!C861="","",'True_Odds_Calculator_3-way'!C861)</f>
        <v/>
      </c>
      <c r="D863" s="4" t="str">
        <f t="shared" si="65"/>
        <v/>
      </c>
      <c r="E863" s="4" t="str">
        <f t="shared" si="66"/>
        <v/>
      </c>
      <c r="F863" s="4" t="str">
        <f t="shared" si="67"/>
        <v/>
      </c>
      <c r="G863" s="4" t="str">
        <f t="shared" si="68"/>
        <v/>
      </c>
      <c r="I863" s="4" t="str">
        <f t="shared" si="69"/>
        <v/>
      </c>
    </row>
    <row r="864" spans="1:9" x14ac:dyDescent="0.2">
      <c r="A864" s="4" t="str">
        <f>IF('True_Odds_Calculator_3-way'!A862="","",'True_Odds_Calculator_3-way'!A862)</f>
        <v/>
      </c>
      <c r="B864" s="4" t="str">
        <f>IF('True_Odds_Calculator_3-way'!B862="","",'True_Odds_Calculator_3-way'!B862)</f>
        <v/>
      </c>
      <c r="C864" s="4" t="str">
        <f>IF('True_Odds_Calculator_3-way'!C862="","",'True_Odds_Calculator_3-way'!C862)</f>
        <v/>
      </c>
      <c r="D864" s="4" t="str">
        <f t="shared" si="65"/>
        <v/>
      </c>
      <c r="E864" s="4" t="str">
        <f t="shared" si="66"/>
        <v/>
      </c>
      <c r="F864" s="4" t="str">
        <f t="shared" si="67"/>
        <v/>
      </c>
      <c r="G864" s="4" t="str">
        <f t="shared" si="68"/>
        <v/>
      </c>
      <c r="I864" s="4" t="str">
        <f t="shared" si="69"/>
        <v/>
      </c>
    </row>
    <row r="865" spans="1:9" x14ac:dyDescent="0.2">
      <c r="A865" s="4" t="str">
        <f>IF('True_Odds_Calculator_3-way'!A863="","",'True_Odds_Calculator_3-way'!A863)</f>
        <v/>
      </c>
      <c r="B865" s="4" t="str">
        <f>IF('True_Odds_Calculator_3-way'!B863="","",'True_Odds_Calculator_3-way'!B863)</f>
        <v/>
      </c>
      <c r="C865" s="4" t="str">
        <f>IF('True_Odds_Calculator_3-way'!C863="","",'True_Odds_Calculator_3-way'!C863)</f>
        <v/>
      </c>
      <c r="D865" s="4" t="str">
        <f t="shared" si="65"/>
        <v/>
      </c>
      <c r="E865" s="4" t="str">
        <f t="shared" si="66"/>
        <v/>
      </c>
      <c r="F865" s="4" t="str">
        <f t="shared" si="67"/>
        <v/>
      </c>
      <c r="G865" s="4" t="str">
        <f t="shared" si="68"/>
        <v/>
      </c>
      <c r="I865" s="4" t="str">
        <f t="shared" si="69"/>
        <v/>
      </c>
    </row>
    <row r="866" spans="1:9" x14ac:dyDescent="0.2">
      <c r="A866" s="4" t="str">
        <f>IF('True_Odds_Calculator_3-way'!A864="","",'True_Odds_Calculator_3-way'!A864)</f>
        <v/>
      </c>
      <c r="B866" s="4" t="str">
        <f>IF('True_Odds_Calculator_3-way'!B864="","",'True_Odds_Calculator_3-way'!B864)</f>
        <v/>
      </c>
      <c r="C866" s="4" t="str">
        <f>IF('True_Odds_Calculator_3-way'!C864="","",'True_Odds_Calculator_3-way'!C864)</f>
        <v/>
      </c>
      <c r="D866" s="4" t="str">
        <f t="shared" si="65"/>
        <v/>
      </c>
      <c r="E866" s="4" t="str">
        <f t="shared" si="66"/>
        <v/>
      </c>
      <c r="F866" s="4" t="str">
        <f t="shared" si="67"/>
        <v/>
      </c>
      <c r="G866" s="4" t="str">
        <f t="shared" si="68"/>
        <v/>
      </c>
      <c r="I866" s="4" t="str">
        <f t="shared" si="69"/>
        <v/>
      </c>
    </row>
    <row r="867" spans="1:9" x14ac:dyDescent="0.2">
      <c r="A867" s="4" t="str">
        <f>IF('True_Odds_Calculator_3-way'!A865="","",'True_Odds_Calculator_3-way'!A865)</f>
        <v/>
      </c>
      <c r="B867" s="4" t="str">
        <f>IF('True_Odds_Calculator_3-way'!B865="","",'True_Odds_Calculator_3-way'!B865)</f>
        <v/>
      </c>
      <c r="C867" s="4" t="str">
        <f>IF('True_Odds_Calculator_3-way'!C865="","",'True_Odds_Calculator_3-way'!C865)</f>
        <v/>
      </c>
      <c r="D867" s="4" t="str">
        <f t="shared" si="65"/>
        <v/>
      </c>
      <c r="E867" s="4" t="str">
        <f t="shared" si="66"/>
        <v/>
      </c>
      <c r="F867" s="4" t="str">
        <f t="shared" si="67"/>
        <v/>
      </c>
      <c r="G867" s="4" t="str">
        <f t="shared" si="68"/>
        <v/>
      </c>
      <c r="I867" s="4" t="str">
        <f t="shared" si="69"/>
        <v/>
      </c>
    </row>
    <row r="868" spans="1:9" x14ac:dyDescent="0.2">
      <c r="A868" s="4" t="str">
        <f>IF('True_Odds_Calculator_3-way'!A866="","",'True_Odds_Calculator_3-way'!A866)</f>
        <v/>
      </c>
      <c r="B868" s="4" t="str">
        <f>IF('True_Odds_Calculator_3-way'!B866="","",'True_Odds_Calculator_3-way'!B866)</f>
        <v/>
      </c>
      <c r="C868" s="4" t="str">
        <f>IF('True_Odds_Calculator_3-way'!C866="","",'True_Odds_Calculator_3-way'!C866)</f>
        <v/>
      </c>
      <c r="D868" s="4" t="str">
        <f t="shared" si="65"/>
        <v/>
      </c>
      <c r="E868" s="4" t="str">
        <f t="shared" si="66"/>
        <v/>
      </c>
      <c r="F868" s="4" t="str">
        <f t="shared" si="67"/>
        <v/>
      </c>
      <c r="G868" s="4" t="str">
        <f t="shared" si="68"/>
        <v/>
      </c>
      <c r="I868" s="4" t="str">
        <f t="shared" si="69"/>
        <v/>
      </c>
    </row>
    <row r="869" spans="1:9" x14ac:dyDescent="0.2">
      <c r="A869" s="4" t="str">
        <f>IF('True_Odds_Calculator_3-way'!A867="","",'True_Odds_Calculator_3-way'!A867)</f>
        <v/>
      </c>
      <c r="B869" s="4" t="str">
        <f>IF('True_Odds_Calculator_3-way'!B867="","",'True_Odds_Calculator_3-way'!B867)</f>
        <v/>
      </c>
      <c r="C869" s="4" t="str">
        <f>IF('True_Odds_Calculator_3-way'!C867="","",'True_Odds_Calculator_3-way'!C867)</f>
        <v/>
      </c>
      <c r="D869" s="4" t="str">
        <f t="shared" si="65"/>
        <v/>
      </c>
      <c r="E869" s="4" t="str">
        <f t="shared" si="66"/>
        <v/>
      </c>
      <c r="F869" s="4" t="str">
        <f t="shared" si="67"/>
        <v/>
      </c>
      <c r="G869" s="4" t="str">
        <f t="shared" si="68"/>
        <v/>
      </c>
      <c r="I869" s="4" t="str">
        <f t="shared" si="69"/>
        <v/>
      </c>
    </row>
    <row r="870" spans="1:9" x14ac:dyDescent="0.2">
      <c r="A870" s="4" t="str">
        <f>IF('True_Odds_Calculator_3-way'!A868="","",'True_Odds_Calculator_3-way'!A868)</f>
        <v/>
      </c>
      <c r="B870" s="4" t="str">
        <f>IF('True_Odds_Calculator_3-way'!B868="","",'True_Odds_Calculator_3-way'!B868)</f>
        <v/>
      </c>
      <c r="C870" s="4" t="str">
        <f>IF('True_Odds_Calculator_3-way'!C868="","",'True_Odds_Calculator_3-way'!C868)</f>
        <v/>
      </c>
      <c r="D870" s="4" t="str">
        <f t="shared" si="65"/>
        <v/>
      </c>
      <c r="E870" s="4" t="str">
        <f t="shared" si="66"/>
        <v/>
      </c>
      <c r="F870" s="4" t="str">
        <f t="shared" si="67"/>
        <v/>
      </c>
      <c r="G870" s="4" t="str">
        <f t="shared" si="68"/>
        <v/>
      </c>
      <c r="I870" s="4" t="str">
        <f t="shared" si="69"/>
        <v/>
      </c>
    </row>
    <row r="871" spans="1:9" x14ac:dyDescent="0.2">
      <c r="A871" s="4" t="str">
        <f>IF('True_Odds_Calculator_3-way'!A869="","",'True_Odds_Calculator_3-way'!A869)</f>
        <v/>
      </c>
      <c r="B871" s="4" t="str">
        <f>IF('True_Odds_Calculator_3-way'!B869="","",'True_Odds_Calculator_3-way'!B869)</f>
        <v/>
      </c>
      <c r="C871" s="4" t="str">
        <f>IF('True_Odds_Calculator_3-way'!C869="","",'True_Odds_Calculator_3-way'!C869)</f>
        <v/>
      </c>
      <c r="D871" s="4" t="str">
        <f t="shared" si="65"/>
        <v/>
      </c>
      <c r="E871" s="4" t="str">
        <f t="shared" si="66"/>
        <v/>
      </c>
      <c r="F871" s="4" t="str">
        <f t="shared" si="67"/>
        <v/>
      </c>
      <c r="G871" s="4" t="str">
        <f t="shared" si="68"/>
        <v/>
      </c>
      <c r="I871" s="4" t="str">
        <f t="shared" si="69"/>
        <v/>
      </c>
    </row>
    <row r="872" spans="1:9" x14ac:dyDescent="0.2">
      <c r="A872" s="4" t="str">
        <f>IF('True_Odds_Calculator_3-way'!A870="","",'True_Odds_Calculator_3-way'!A870)</f>
        <v/>
      </c>
      <c r="B872" s="4" t="str">
        <f>IF('True_Odds_Calculator_3-way'!B870="","",'True_Odds_Calculator_3-way'!B870)</f>
        <v/>
      </c>
      <c r="C872" s="4" t="str">
        <f>IF('True_Odds_Calculator_3-way'!C870="","",'True_Odds_Calculator_3-way'!C870)</f>
        <v/>
      </c>
      <c r="D872" s="4" t="str">
        <f t="shared" si="65"/>
        <v/>
      </c>
      <c r="E872" s="4" t="str">
        <f t="shared" si="66"/>
        <v/>
      </c>
      <c r="F872" s="4" t="str">
        <f t="shared" si="67"/>
        <v/>
      </c>
      <c r="G872" s="4" t="str">
        <f t="shared" si="68"/>
        <v/>
      </c>
      <c r="I872" s="4" t="str">
        <f t="shared" si="69"/>
        <v/>
      </c>
    </row>
    <row r="873" spans="1:9" x14ac:dyDescent="0.2">
      <c r="A873" s="4" t="str">
        <f>IF('True_Odds_Calculator_3-way'!A871="","",'True_Odds_Calculator_3-way'!A871)</f>
        <v/>
      </c>
      <c r="B873" s="4" t="str">
        <f>IF('True_Odds_Calculator_3-way'!B871="","",'True_Odds_Calculator_3-way'!B871)</f>
        <v/>
      </c>
      <c r="C873" s="4" t="str">
        <f>IF('True_Odds_Calculator_3-way'!C871="","",'True_Odds_Calculator_3-way'!C871)</f>
        <v/>
      </c>
      <c r="D873" s="4" t="str">
        <f t="shared" si="65"/>
        <v/>
      </c>
      <c r="E873" s="4" t="str">
        <f t="shared" si="66"/>
        <v/>
      </c>
      <c r="F873" s="4" t="str">
        <f t="shared" si="67"/>
        <v/>
      </c>
      <c r="G873" s="4" t="str">
        <f t="shared" si="68"/>
        <v/>
      </c>
      <c r="I873" s="4" t="str">
        <f t="shared" si="69"/>
        <v/>
      </c>
    </row>
    <row r="874" spans="1:9" x14ac:dyDescent="0.2">
      <c r="A874" s="4" t="str">
        <f>IF('True_Odds_Calculator_3-way'!A872="","",'True_Odds_Calculator_3-way'!A872)</f>
        <v/>
      </c>
      <c r="B874" s="4" t="str">
        <f>IF('True_Odds_Calculator_3-way'!B872="","",'True_Odds_Calculator_3-way'!B872)</f>
        <v/>
      </c>
      <c r="C874" s="4" t="str">
        <f>IF('True_Odds_Calculator_3-way'!C872="","",'True_Odds_Calculator_3-way'!C872)</f>
        <v/>
      </c>
      <c r="D874" s="4" t="str">
        <f t="shared" si="65"/>
        <v/>
      </c>
      <c r="E874" s="4" t="str">
        <f t="shared" si="66"/>
        <v/>
      </c>
      <c r="F874" s="4" t="str">
        <f t="shared" si="67"/>
        <v/>
      </c>
      <c r="G874" s="4" t="str">
        <f t="shared" si="68"/>
        <v/>
      </c>
      <c r="I874" s="4" t="str">
        <f t="shared" si="69"/>
        <v/>
      </c>
    </row>
    <row r="875" spans="1:9" x14ac:dyDescent="0.2">
      <c r="A875" s="4" t="str">
        <f>IF('True_Odds_Calculator_3-way'!A873="","",'True_Odds_Calculator_3-way'!A873)</f>
        <v/>
      </c>
      <c r="B875" s="4" t="str">
        <f>IF('True_Odds_Calculator_3-way'!B873="","",'True_Odds_Calculator_3-way'!B873)</f>
        <v/>
      </c>
      <c r="C875" s="4" t="str">
        <f>IF('True_Odds_Calculator_3-way'!C873="","",'True_Odds_Calculator_3-way'!C873)</f>
        <v/>
      </c>
      <c r="D875" s="4" t="str">
        <f t="shared" si="65"/>
        <v/>
      </c>
      <c r="E875" s="4" t="str">
        <f t="shared" si="66"/>
        <v/>
      </c>
      <c r="F875" s="4" t="str">
        <f t="shared" si="67"/>
        <v/>
      </c>
      <c r="G875" s="4" t="str">
        <f t="shared" si="68"/>
        <v/>
      </c>
      <c r="I875" s="4" t="str">
        <f t="shared" si="69"/>
        <v/>
      </c>
    </row>
    <row r="876" spans="1:9" x14ac:dyDescent="0.2">
      <c r="A876" s="4" t="str">
        <f>IF('True_Odds_Calculator_3-way'!A874="","",'True_Odds_Calculator_3-way'!A874)</f>
        <v/>
      </c>
      <c r="B876" s="4" t="str">
        <f>IF('True_Odds_Calculator_3-way'!B874="","",'True_Odds_Calculator_3-way'!B874)</f>
        <v/>
      </c>
      <c r="C876" s="4" t="str">
        <f>IF('True_Odds_Calculator_3-way'!C874="","",'True_Odds_Calculator_3-way'!C874)</f>
        <v/>
      </c>
      <c r="D876" s="4" t="str">
        <f t="shared" si="65"/>
        <v/>
      </c>
      <c r="E876" s="4" t="str">
        <f t="shared" si="66"/>
        <v/>
      </c>
      <c r="F876" s="4" t="str">
        <f t="shared" si="67"/>
        <v/>
      </c>
      <c r="G876" s="4" t="str">
        <f t="shared" si="68"/>
        <v/>
      </c>
      <c r="I876" s="4" t="str">
        <f t="shared" si="69"/>
        <v/>
      </c>
    </row>
    <row r="877" spans="1:9" x14ac:dyDescent="0.2">
      <c r="A877" s="4" t="str">
        <f>IF('True_Odds_Calculator_3-way'!A875="","",'True_Odds_Calculator_3-way'!A875)</f>
        <v/>
      </c>
      <c r="B877" s="4" t="str">
        <f>IF('True_Odds_Calculator_3-way'!B875="","",'True_Odds_Calculator_3-way'!B875)</f>
        <v/>
      </c>
      <c r="C877" s="4" t="str">
        <f>IF('True_Odds_Calculator_3-way'!C875="","",'True_Odds_Calculator_3-way'!C875)</f>
        <v/>
      </c>
      <c r="D877" s="4" t="str">
        <f t="shared" si="65"/>
        <v/>
      </c>
      <c r="E877" s="4" t="str">
        <f t="shared" si="66"/>
        <v/>
      </c>
      <c r="F877" s="4" t="str">
        <f t="shared" si="67"/>
        <v/>
      </c>
      <c r="G877" s="4" t="str">
        <f t="shared" si="68"/>
        <v/>
      </c>
      <c r="I877" s="4" t="str">
        <f t="shared" si="69"/>
        <v/>
      </c>
    </row>
    <row r="878" spans="1:9" x14ac:dyDescent="0.2">
      <c r="A878" s="4" t="str">
        <f>IF('True_Odds_Calculator_3-way'!A876="","",'True_Odds_Calculator_3-way'!A876)</f>
        <v/>
      </c>
      <c r="B878" s="4" t="str">
        <f>IF('True_Odds_Calculator_3-way'!B876="","",'True_Odds_Calculator_3-way'!B876)</f>
        <v/>
      </c>
      <c r="C878" s="4" t="str">
        <f>IF('True_Odds_Calculator_3-way'!C876="","",'True_Odds_Calculator_3-way'!C876)</f>
        <v/>
      </c>
      <c r="D878" s="4" t="str">
        <f t="shared" si="65"/>
        <v/>
      </c>
      <c r="E878" s="4" t="str">
        <f t="shared" si="66"/>
        <v/>
      </c>
      <c r="F878" s="4" t="str">
        <f t="shared" si="67"/>
        <v/>
      </c>
      <c r="G878" s="4" t="str">
        <f t="shared" si="68"/>
        <v/>
      </c>
      <c r="I878" s="4" t="str">
        <f t="shared" si="69"/>
        <v/>
      </c>
    </row>
    <row r="879" spans="1:9" x14ac:dyDescent="0.2">
      <c r="A879" s="4" t="str">
        <f>IF('True_Odds_Calculator_3-way'!A877="","",'True_Odds_Calculator_3-way'!A877)</f>
        <v/>
      </c>
      <c r="B879" s="4" t="str">
        <f>IF('True_Odds_Calculator_3-way'!B877="","",'True_Odds_Calculator_3-way'!B877)</f>
        <v/>
      </c>
      <c r="C879" s="4" t="str">
        <f>IF('True_Odds_Calculator_3-way'!C877="","",'True_Odds_Calculator_3-way'!C877)</f>
        <v/>
      </c>
      <c r="D879" s="4" t="str">
        <f t="shared" si="65"/>
        <v/>
      </c>
      <c r="E879" s="4" t="str">
        <f t="shared" si="66"/>
        <v/>
      </c>
      <c r="F879" s="4" t="str">
        <f t="shared" si="67"/>
        <v/>
      </c>
      <c r="G879" s="4" t="str">
        <f t="shared" si="68"/>
        <v/>
      </c>
      <c r="I879" s="4" t="str">
        <f t="shared" si="69"/>
        <v/>
      </c>
    </row>
    <row r="880" spans="1:9" x14ac:dyDescent="0.2">
      <c r="A880" s="4" t="str">
        <f>IF('True_Odds_Calculator_3-way'!A878="","",'True_Odds_Calculator_3-way'!A878)</f>
        <v/>
      </c>
      <c r="B880" s="4" t="str">
        <f>IF('True_Odds_Calculator_3-way'!B878="","",'True_Odds_Calculator_3-way'!B878)</f>
        <v/>
      </c>
      <c r="C880" s="4" t="str">
        <f>IF('True_Odds_Calculator_3-way'!C878="","",'True_Odds_Calculator_3-way'!C878)</f>
        <v/>
      </c>
      <c r="D880" s="4" t="str">
        <f t="shared" si="65"/>
        <v/>
      </c>
      <c r="E880" s="4" t="str">
        <f t="shared" si="66"/>
        <v/>
      </c>
      <c r="F880" s="4" t="str">
        <f t="shared" si="67"/>
        <v/>
      </c>
      <c r="G880" s="4" t="str">
        <f t="shared" si="68"/>
        <v/>
      </c>
      <c r="I880" s="4" t="str">
        <f t="shared" si="69"/>
        <v/>
      </c>
    </row>
    <row r="881" spans="1:9" x14ac:dyDescent="0.2">
      <c r="A881" s="4" t="str">
        <f>IF('True_Odds_Calculator_3-way'!A879="","",'True_Odds_Calculator_3-way'!A879)</f>
        <v/>
      </c>
      <c r="B881" s="4" t="str">
        <f>IF('True_Odds_Calculator_3-way'!B879="","",'True_Odds_Calculator_3-way'!B879)</f>
        <v/>
      </c>
      <c r="C881" s="4" t="str">
        <f>IF('True_Odds_Calculator_3-way'!C879="","",'True_Odds_Calculator_3-way'!C879)</f>
        <v/>
      </c>
      <c r="D881" s="4" t="str">
        <f t="shared" si="65"/>
        <v/>
      </c>
      <c r="E881" s="4" t="str">
        <f t="shared" si="66"/>
        <v/>
      </c>
      <c r="F881" s="4" t="str">
        <f t="shared" si="67"/>
        <v/>
      </c>
      <c r="G881" s="4" t="str">
        <f t="shared" si="68"/>
        <v/>
      </c>
      <c r="I881" s="4" t="str">
        <f t="shared" si="69"/>
        <v/>
      </c>
    </row>
    <row r="882" spans="1:9" x14ac:dyDescent="0.2">
      <c r="A882" s="4" t="str">
        <f>IF('True_Odds_Calculator_3-way'!A880="","",'True_Odds_Calculator_3-way'!A880)</f>
        <v/>
      </c>
      <c r="B882" s="4" t="str">
        <f>IF('True_Odds_Calculator_3-way'!B880="","",'True_Odds_Calculator_3-way'!B880)</f>
        <v/>
      </c>
      <c r="C882" s="4" t="str">
        <f>IF('True_Odds_Calculator_3-way'!C880="","",'True_Odds_Calculator_3-way'!C880)</f>
        <v/>
      </c>
      <c r="D882" s="4" t="str">
        <f t="shared" si="65"/>
        <v/>
      </c>
      <c r="E882" s="4" t="str">
        <f t="shared" si="66"/>
        <v/>
      </c>
      <c r="F882" s="4" t="str">
        <f t="shared" si="67"/>
        <v/>
      </c>
      <c r="G882" s="4" t="str">
        <f t="shared" si="68"/>
        <v/>
      </c>
      <c r="I882" s="4" t="str">
        <f t="shared" si="69"/>
        <v/>
      </c>
    </row>
    <row r="883" spans="1:9" x14ac:dyDescent="0.2">
      <c r="A883" s="4" t="str">
        <f>IF('True_Odds_Calculator_3-way'!A881="","",'True_Odds_Calculator_3-way'!A881)</f>
        <v/>
      </c>
      <c r="B883" s="4" t="str">
        <f>IF('True_Odds_Calculator_3-way'!B881="","",'True_Odds_Calculator_3-way'!B881)</f>
        <v/>
      </c>
      <c r="C883" s="4" t="str">
        <f>IF('True_Odds_Calculator_3-way'!C881="","",'True_Odds_Calculator_3-way'!C881)</f>
        <v/>
      </c>
      <c r="D883" s="4" t="str">
        <f t="shared" si="65"/>
        <v/>
      </c>
      <c r="E883" s="4" t="str">
        <f t="shared" si="66"/>
        <v/>
      </c>
      <c r="F883" s="4" t="str">
        <f t="shared" si="67"/>
        <v/>
      </c>
      <c r="G883" s="4" t="str">
        <f t="shared" si="68"/>
        <v/>
      </c>
      <c r="I883" s="4" t="str">
        <f t="shared" si="69"/>
        <v/>
      </c>
    </row>
    <row r="884" spans="1:9" x14ac:dyDescent="0.2">
      <c r="A884" s="4" t="str">
        <f>IF('True_Odds_Calculator_3-way'!A882="","",'True_Odds_Calculator_3-way'!A882)</f>
        <v/>
      </c>
      <c r="B884" s="4" t="str">
        <f>IF('True_Odds_Calculator_3-way'!B882="","",'True_Odds_Calculator_3-way'!B882)</f>
        <v/>
      </c>
      <c r="C884" s="4" t="str">
        <f>IF('True_Odds_Calculator_3-way'!C882="","",'True_Odds_Calculator_3-way'!C882)</f>
        <v/>
      </c>
      <c r="D884" s="4" t="str">
        <f t="shared" si="65"/>
        <v/>
      </c>
      <c r="E884" s="4" t="str">
        <f t="shared" si="66"/>
        <v/>
      </c>
      <c r="F884" s="4" t="str">
        <f t="shared" si="67"/>
        <v/>
      </c>
      <c r="G884" s="4" t="str">
        <f t="shared" si="68"/>
        <v/>
      </c>
      <c r="I884" s="4" t="str">
        <f t="shared" si="69"/>
        <v/>
      </c>
    </row>
    <row r="885" spans="1:9" x14ac:dyDescent="0.2">
      <c r="A885" s="4" t="str">
        <f>IF('True_Odds_Calculator_3-way'!A883="","",'True_Odds_Calculator_3-way'!A883)</f>
        <v/>
      </c>
      <c r="B885" s="4" t="str">
        <f>IF('True_Odds_Calculator_3-way'!B883="","",'True_Odds_Calculator_3-way'!B883)</f>
        <v/>
      </c>
      <c r="C885" s="4" t="str">
        <f>IF('True_Odds_Calculator_3-way'!C883="","",'True_Odds_Calculator_3-way'!C883)</f>
        <v/>
      </c>
      <c r="D885" s="4" t="str">
        <f t="shared" si="65"/>
        <v/>
      </c>
      <c r="E885" s="4" t="str">
        <f t="shared" si="66"/>
        <v/>
      </c>
      <c r="F885" s="4" t="str">
        <f t="shared" si="67"/>
        <v/>
      </c>
      <c r="G885" s="4" t="str">
        <f t="shared" si="68"/>
        <v/>
      </c>
      <c r="I885" s="4" t="str">
        <f t="shared" si="69"/>
        <v/>
      </c>
    </row>
    <row r="886" spans="1:9" x14ac:dyDescent="0.2">
      <c r="A886" s="4" t="str">
        <f>IF('True_Odds_Calculator_3-way'!A884="","",'True_Odds_Calculator_3-way'!A884)</f>
        <v/>
      </c>
      <c r="B886" s="4" t="str">
        <f>IF('True_Odds_Calculator_3-way'!B884="","",'True_Odds_Calculator_3-way'!B884)</f>
        <v/>
      </c>
      <c r="C886" s="4" t="str">
        <f>IF('True_Odds_Calculator_3-way'!C884="","",'True_Odds_Calculator_3-way'!C884)</f>
        <v/>
      </c>
      <c r="D886" s="4" t="str">
        <f t="shared" si="65"/>
        <v/>
      </c>
      <c r="E886" s="4" t="str">
        <f t="shared" si="66"/>
        <v/>
      </c>
      <c r="F886" s="4" t="str">
        <f t="shared" si="67"/>
        <v/>
      </c>
      <c r="G886" s="4" t="str">
        <f t="shared" si="68"/>
        <v/>
      </c>
      <c r="I886" s="4" t="str">
        <f t="shared" si="69"/>
        <v/>
      </c>
    </row>
    <row r="887" spans="1:9" x14ac:dyDescent="0.2">
      <c r="A887" s="4" t="str">
        <f>IF('True_Odds_Calculator_3-way'!A885="","",'True_Odds_Calculator_3-way'!A885)</f>
        <v/>
      </c>
      <c r="B887" s="4" t="str">
        <f>IF('True_Odds_Calculator_3-way'!B885="","",'True_Odds_Calculator_3-way'!B885)</f>
        <v/>
      </c>
      <c r="C887" s="4" t="str">
        <f>IF('True_Odds_Calculator_3-way'!C885="","",'True_Odds_Calculator_3-way'!C885)</f>
        <v/>
      </c>
      <c r="D887" s="4" t="str">
        <f t="shared" si="65"/>
        <v/>
      </c>
      <c r="E887" s="4" t="str">
        <f t="shared" si="66"/>
        <v/>
      </c>
      <c r="F887" s="4" t="str">
        <f t="shared" si="67"/>
        <v/>
      </c>
      <c r="G887" s="4" t="str">
        <f t="shared" si="68"/>
        <v/>
      </c>
      <c r="I887" s="4" t="str">
        <f t="shared" si="69"/>
        <v/>
      </c>
    </row>
    <row r="888" spans="1:9" x14ac:dyDescent="0.2">
      <c r="A888" s="4" t="str">
        <f>IF('True_Odds_Calculator_3-way'!A886="","",'True_Odds_Calculator_3-way'!A886)</f>
        <v/>
      </c>
      <c r="B888" s="4" t="str">
        <f>IF('True_Odds_Calculator_3-way'!B886="","",'True_Odds_Calculator_3-way'!B886)</f>
        <v/>
      </c>
      <c r="C888" s="4" t="str">
        <f>IF('True_Odds_Calculator_3-way'!C886="","",'True_Odds_Calculator_3-way'!C886)</f>
        <v/>
      </c>
      <c r="D888" s="4" t="str">
        <f t="shared" si="65"/>
        <v/>
      </c>
      <c r="E888" s="4" t="str">
        <f t="shared" si="66"/>
        <v/>
      </c>
      <c r="F888" s="4" t="str">
        <f t="shared" si="67"/>
        <v/>
      </c>
      <c r="G888" s="4" t="str">
        <f t="shared" si="68"/>
        <v/>
      </c>
      <c r="I888" s="4" t="str">
        <f t="shared" si="69"/>
        <v/>
      </c>
    </row>
    <row r="889" spans="1:9" x14ac:dyDescent="0.2">
      <c r="A889" s="4" t="str">
        <f>IF('True_Odds_Calculator_3-way'!A887="","",'True_Odds_Calculator_3-way'!A887)</f>
        <v/>
      </c>
      <c r="B889" s="4" t="str">
        <f>IF('True_Odds_Calculator_3-way'!B887="","",'True_Odds_Calculator_3-way'!B887)</f>
        <v/>
      </c>
      <c r="C889" s="4" t="str">
        <f>IF('True_Odds_Calculator_3-way'!C887="","",'True_Odds_Calculator_3-way'!C887)</f>
        <v/>
      </c>
      <c r="D889" s="4" t="str">
        <f t="shared" si="65"/>
        <v/>
      </c>
      <c r="E889" s="4" t="str">
        <f t="shared" si="66"/>
        <v/>
      </c>
      <c r="F889" s="4" t="str">
        <f t="shared" si="67"/>
        <v/>
      </c>
      <c r="G889" s="4" t="str">
        <f t="shared" si="68"/>
        <v/>
      </c>
      <c r="I889" s="4" t="str">
        <f t="shared" si="69"/>
        <v/>
      </c>
    </row>
    <row r="890" spans="1:9" x14ac:dyDescent="0.2">
      <c r="A890" s="4" t="str">
        <f>IF('True_Odds_Calculator_3-way'!A888="","",'True_Odds_Calculator_3-way'!A888)</f>
        <v/>
      </c>
      <c r="B890" s="4" t="str">
        <f>IF('True_Odds_Calculator_3-way'!B888="","",'True_Odds_Calculator_3-way'!B888)</f>
        <v/>
      </c>
      <c r="C890" s="4" t="str">
        <f>IF('True_Odds_Calculator_3-way'!C888="","",'True_Odds_Calculator_3-way'!C888)</f>
        <v/>
      </c>
      <c r="D890" s="4" t="str">
        <f t="shared" si="65"/>
        <v/>
      </c>
      <c r="E890" s="4" t="str">
        <f t="shared" si="66"/>
        <v/>
      </c>
      <c r="F890" s="4" t="str">
        <f t="shared" si="67"/>
        <v/>
      </c>
      <c r="G890" s="4" t="str">
        <f t="shared" si="68"/>
        <v/>
      </c>
      <c r="I890" s="4" t="str">
        <f t="shared" si="69"/>
        <v/>
      </c>
    </row>
    <row r="891" spans="1:9" x14ac:dyDescent="0.2">
      <c r="A891" s="4" t="str">
        <f>IF('True_Odds_Calculator_3-way'!A889="","",'True_Odds_Calculator_3-way'!A889)</f>
        <v/>
      </c>
      <c r="B891" s="4" t="str">
        <f>IF('True_Odds_Calculator_3-way'!B889="","",'True_Odds_Calculator_3-way'!B889)</f>
        <v/>
      </c>
      <c r="C891" s="4" t="str">
        <f>IF('True_Odds_Calculator_3-way'!C889="","",'True_Odds_Calculator_3-way'!C889)</f>
        <v/>
      </c>
      <c r="D891" s="4" t="str">
        <f t="shared" si="65"/>
        <v/>
      </c>
      <c r="E891" s="4" t="str">
        <f t="shared" si="66"/>
        <v/>
      </c>
      <c r="F891" s="4" t="str">
        <f t="shared" si="67"/>
        <v/>
      </c>
      <c r="G891" s="4" t="str">
        <f t="shared" si="68"/>
        <v/>
      </c>
      <c r="I891" s="4" t="str">
        <f t="shared" si="69"/>
        <v/>
      </c>
    </row>
    <row r="892" spans="1:9" x14ac:dyDescent="0.2">
      <c r="A892" s="4" t="str">
        <f>IF('True_Odds_Calculator_3-way'!A890="","",'True_Odds_Calculator_3-way'!A890)</f>
        <v/>
      </c>
      <c r="B892" s="4" t="str">
        <f>IF('True_Odds_Calculator_3-way'!B890="","",'True_Odds_Calculator_3-way'!B890)</f>
        <v/>
      </c>
      <c r="C892" s="4" t="str">
        <f>IF('True_Odds_Calculator_3-way'!C890="","",'True_Odds_Calculator_3-way'!C890)</f>
        <v/>
      </c>
      <c r="D892" s="4" t="str">
        <f t="shared" si="65"/>
        <v/>
      </c>
      <c r="E892" s="4" t="str">
        <f t="shared" si="66"/>
        <v/>
      </c>
      <c r="F892" s="4" t="str">
        <f t="shared" si="67"/>
        <v/>
      </c>
      <c r="G892" s="4" t="str">
        <f t="shared" si="68"/>
        <v/>
      </c>
      <c r="I892" s="4" t="str">
        <f t="shared" si="69"/>
        <v/>
      </c>
    </row>
    <row r="893" spans="1:9" x14ac:dyDescent="0.2">
      <c r="A893" s="4" t="str">
        <f>IF('True_Odds_Calculator_3-way'!A891="","",'True_Odds_Calculator_3-way'!A891)</f>
        <v/>
      </c>
      <c r="B893" s="4" t="str">
        <f>IF('True_Odds_Calculator_3-way'!B891="","",'True_Odds_Calculator_3-way'!B891)</f>
        <v/>
      </c>
      <c r="C893" s="4" t="str">
        <f>IF('True_Odds_Calculator_3-way'!C891="","",'True_Odds_Calculator_3-way'!C891)</f>
        <v/>
      </c>
      <c r="D893" s="4" t="str">
        <f t="shared" si="65"/>
        <v/>
      </c>
      <c r="E893" s="4" t="str">
        <f t="shared" si="66"/>
        <v/>
      </c>
      <c r="F893" s="4" t="str">
        <f t="shared" si="67"/>
        <v/>
      </c>
      <c r="G893" s="4" t="str">
        <f t="shared" si="68"/>
        <v/>
      </c>
      <c r="I893" s="4" t="str">
        <f t="shared" si="69"/>
        <v/>
      </c>
    </row>
    <row r="894" spans="1:9" x14ac:dyDescent="0.2">
      <c r="A894" s="4" t="str">
        <f>IF('True_Odds_Calculator_3-way'!A892="","",'True_Odds_Calculator_3-way'!A892)</f>
        <v/>
      </c>
      <c r="B894" s="4" t="str">
        <f>IF('True_Odds_Calculator_3-way'!B892="","",'True_Odds_Calculator_3-way'!B892)</f>
        <v/>
      </c>
      <c r="C894" s="4" t="str">
        <f>IF('True_Odds_Calculator_3-way'!C892="","",'True_Odds_Calculator_3-way'!C892)</f>
        <v/>
      </c>
      <c r="D894" s="4" t="str">
        <f t="shared" si="65"/>
        <v/>
      </c>
      <c r="E894" s="4" t="str">
        <f t="shared" si="66"/>
        <v/>
      </c>
      <c r="F894" s="4" t="str">
        <f t="shared" si="67"/>
        <v/>
      </c>
      <c r="G894" s="4" t="str">
        <f t="shared" si="68"/>
        <v/>
      </c>
      <c r="I894" s="4" t="str">
        <f t="shared" si="69"/>
        <v/>
      </c>
    </row>
    <row r="895" spans="1:9" x14ac:dyDescent="0.2">
      <c r="A895" s="4" t="str">
        <f>IF('True_Odds_Calculator_3-way'!A893="","",'True_Odds_Calculator_3-way'!A893)</f>
        <v/>
      </c>
      <c r="B895" s="4" t="str">
        <f>IF('True_Odds_Calculator_3-way'!B893="","",'True_Odds_Calculator_3-way'!B893)</f>
        <v/>
      </c>
      <c r="C895" s="4" t="str">
        <f>IF('True_Odds_Calculator_3-way'!C893="","",'True_Odds_Calculator_3-way'!C893)</f>
        <v/>
      </c>
      <c r="D895" s="4" t="str">
        <f t="shared" si="65"/>
        <v/>
      </c>
      <c r="E895" s="4" t="str">
        <f t="shared" si="66"/>
        <v/>
      </c>
      <c r="F895" s="4" t="str">
        <f t="shared" si="67"/>
        <v/>
      </c>
      <c r="G895" s="4" t="str">
        <f t="shared" si="68"/>
        <v/>
      </c>
      <c r="I895" s="4" t="str">
        <f t="shared" si="69"/>
        <v/>
      </c>
    </row>
    <row r="896" spans="1:9" x14ac:dyDescent="0.2">
      <c r="A896" s="4" t="str">
        <f>IF('True_Odds_Calculator_3-way'!A894="","",'True_Odds_Calculator_3-way'!A894)</f>
        <v/>
      </c>
      <c r="B896" s="4" t="str">
        <f>IF('True_Odds_Calculator_3-way'!B894="","",'True_Odds_Calculator_3-way'!B894)</f>
        <v/>
      </c>
      <c r="C896" s="4" t="str">
        <f>IF('True_Odds_Calculator_3-way'!C894="","",'True_Odds_Calculator_3-way'!C894)</f>
        <v/>
      </c>
      <c r="D896" s="4" t="str">
        <f t="shared" si="65"/>
        <v/>
      </c>
      <c r="E896" s="4" t="str">
        <f t="shared" si="66"/>
        <v/>
      </c>
      <c r="F896" s="4" t="str">
        <f t="shared" si="67"/>
        <v/>
      </c>
      <c r="G896" s="4" t="str">
        <f t="shared" si="68"/>
        <v/>
      </c>
      <c r="I896" s="4" t="str">
        <f t="shared" si="69"/>
        <v/>
      </c>
    </row>
    <row r="897" spans="1:9" x14ac:dyDescent="0.2">
      <c r="A897" s="4" t="str">
        <f>IF('True_Odds_Calculator_3-way'!A895="","",'True_Odds_Calculator_3-way'!A895)</f>
        <v/>
      </c>
      <c r="B897" s="4" t="str">
        <f>IF('True_Odds_Calculator_3-way'!B895="","",'True_Odds_Calculator_3-way'!B895)</f>
        <v/>
      </c>
      <c r="C897" s="4" t="str">
        <f>IF('True_Odds_Calculator_3-way'!C895="","",'True_Odds_Calculator_3-way'!C895)</f>
        <v/>
      </c>
      <c r="D897" s="4" t="str">
        <f t="shared" si="65"/>
        <v/>
      </c>
      <c r="E897" s="4" t="str">
        <f t="shared" si="66"/>
        <v/>
      </c>
      <c r="F897" s="4" t="str">
        <f t="shared" si="67"/>
        <v/>
      </c>
      <c r="G897" s="4" t="str">
        <f t="shared" si="68"/>
        <v/>
      </c>
      <c r="I897" s="4" t="str">
        <f t="shared" si="69"/>
        <v/>
      </c>
    </row>
    <row r="898" spans="1:9" x14ac:dyDescent="0.2">
      <c r="A898" s="4" t="str">
        <f>IF('True_Odds_Calculator_3-way'!A896="","",'True_Odds_Calculator_3-way'!A896)</f>
        <v/>
      </c>
      <c r="B898" s="4" t="str">
        <f>IF('True_Odds_Calculator_3-way'!B896="","",'True_Odds_Calculator_3-way'!B896)</f>
        <v/>
      </c>
      <c r="C898" s="4" t="str">
        <f>IF('True_Odds_Calculator_3-way'!C896="","",'True_Odds_Calculator_3-way'!C896)</f>
        <v/>
      </c>
      <c r="D898" s="4" t="str">
        <f t="shared" si="65"/>
        <v/>
      </c>
      <c r="E898" s="4" t="str">
        <f t="shared" si="66"/>
        <v/>
      </c>
      <c r="F898" s="4" t="str">
        <f t="shared" si="67"/>
        <v/>
      </c>
      <c r="G898" s="4" t="str">
        <f t="shared" si="68"/>
        <v/>
      </c>
      <c r="I898" s="4" t="str">
        <f t="shared" si="69"/>
        <v/>
      </c>
    </row>
    <row r="899" spans="1:9" x14ac:dyDescent="0.2">
      <c r="A899" s="4" t="str">
        <f>IF('True_Odds_Calculator_3-way'!A897="","",'True_Odds_Calculator_3-way'!A897)</f>
        <v/>
      </c>
      <c r="B899" s="4" t="str">
        <f>IF('True_Odds_Calculator_3-way'!B897="","",'True_Odds_Calculator_3-way'!B897)</f>
        <v/>
      </c>
      <c r="C899" s="4" t="str">
        <f>IF('True_Odds_Calculator_3-way'!C897="","",'True_Odds_Calculator_3-way'!C897)</f>
        <v/>
      </c>
      <c r="D899" s="4" t="str">
        <f t="shared" ref="D899:D962" si="70">IF(A899="","",((1/A899)+(1/B899)+(1/C899))-1)</f>
        <v/>
      </c>
      <c r="E899" s="4" t="str">
        <f t="shared" ref="E899:E962" si="71">IF(A899="","",(3*A899)/(3-($D899*A899)))</f>
        <v/>
      </c>
      <c r="F899" s="4" t="str">
        <f t="shared" ref="F899:F962" si="72">IF(B899="","",(3*B899)/(3-($D899*B899)))</f>
        <v/>
      </c>
      <c r="G899" s="4" t="str">
        <f t="shared" ref="G899:G962" si="73">IF(C899="","",(3*C899)/(3-($D899*C899)))</f>
        <v/>
      </c>
      <c r="I899" s="4" t="str">
        <f t="shared" ref="I899:I962" si="74">IF(A899="","",D899+1)</f>
        <v/>
      </c>
    </row>
    <row r="900" spans="1:9" x14ac:dyDescent="0.2">
      <c r="A900" s="4" t="str">
        <f>IF('True_Odds_Calculator_3-way'!A898="","",'True_Odds_Calculator_3-way'!A898)</f>
        <v/>
      </c>
      <c r="B900" s="4" t="str">
        <f>IF('True_Odds_Calculator_3-way'!B898="","",'True_Odds_Calculator_3-way'!B898)</f>
        <v/>
      </c>
      <c r="C900" s="4" t="str">
        <f>IF('True_Odds_Calculator_3-way'!C898="","",'True_Odds_Calculator_3-way'!C898)</f>
        <v/>
      </c>
      <c r="D900" s="4" t="str">
        <f t="shared" si="70"/>
        <v/>
      </c>
      <c r="E900" s="4" t="str">
        <f t="shared" si="71"/>
        <v/>
      </c>
      <c r="F900" s="4" t="str">
        <f t="shared" si="72"/>
        <v/>
      </c>
      <c r="G900" s="4" t="str">
        <f t="shared" si="73"/>
        <v/>
      </c>
      <c r="I900" s="4" t="str">
        <f t="shared" si="74"/>
        <v/>
      </c>
    </row>
    <row r="901" spans="1:9" x14ac:dyDescent="0.2">
      <c r="A901" s="4" t="str">
        <f>IF('True_Odds_Calculator_3-way'!A899="","",'True_Odds_Calculator_3-way'!A899)</f>
        <v/>
      </c>
      <c r="B901" s="4" t="str">
        <f>IF('True_Odds_Calculator_3-way'!B899="","",'True_Odds_Calculator_3-way'!B899)</f>
        <v/>
      </c>
      <c r="C901" s="4" t="str">
        <f>IF('True_Odds_Calculator_3-way'!C899="","",'True_Odds_Calculator_3-way'!C899)</f>
        <v/>
      </c>
      <c r="D901" s="4" t="str">
        <f t="shared" si="70"/>
        <v/>
      </c>
      <c r="E901" s="4" t="str">
        <f t="shared" si="71"/>
        <v/>
      </c>
      <c r="F901" s="4" t="str">
        <f t="shared" si="72"/>
        <v/>
      </c>
      <c r="G901" s="4" t="str">
        <f t="shared" si="73"/>
        <v/>
      </c>
      <c r="I901" s="4" t="str">
        <f t="shared" si="74"/>
        <v/>
      </c>
    </row>
    <row r="902" spans="1:9" x14ac:dyDescent="0.2">
      <c r="A902" s="4" t="str">
        <f>IF('True_Odds_Calculator_3-way'!A900="","",'True_Odds_Calculator_3-way'!A900)</f>
        <v/>
      </c>
      <c r="B902" s="4" t="str">
        <f>IF('True_Odds_Calculator_3-way'!B900="","",'True_Odds_Calculator_3-way'!B900)</f>
        <v/>
      </c>
      <c r="C902" s="4" t="str">
        <f>IF('True_Odds_Calculator_3-way'!C900="","",'True_Odds_Calculator_3-way'!C900)</f>
        <v/>
      </c>
      <c r="D902" s="4" t="str">
        <f t="shared" si="70"/>
        <v/>
      </c>
      <c r="E902" s="4" t="str">
        <f t="shared" si="71"/>
        <v/>
      </c>
      <c r="F902" s="4" t="str">
        <f t="shared" si="72"/>
        <v/>
      </c>
      <c r="G902" s="4" t="str">
        <f t="shared" si="73"/>
        <v/>
      </c>
      <c r="I902" s="4" t="str">
        <f t="shared" si="74"/>
        <v/>
      </c>
    </row>
    <row r="903" spans="1:9" x14ac:dyDescent="0.2">
      <c r="A903" s="4" t="str">
        <f>IF('True_Odds_Calculator_3-way'!A901="","",'True_Odds_Calculator_3-way'!A901)</f>
        <v/>
      </c>
      <c r="B903" s="4" t="str">
        <f>IF('True_Odds_Calculator_3-way'!B901="","",'True_Odds_Calculator_3-way'!B901)</f>
        <v/>
      </c>
      <c r="C903" s="4" t="str">
        <f>IF('True_Odds_Calculator_3-way'!C901="","",'True_Odds_Calculator_3-way'!C901)</f>
        <v/>
      </c>
      <c r="D903" s="4" t="str">
        <f t="shared" si="70"/>
        <v/>
      </c>
      <c r="E903" s="4" t="str">
        <f t="shared" si="71"/>
        <v/>
      </c>
      <c r="F903" s="4" t="str">
        <f t="shared" si="72"/>
        <v/>
      </c>
      <c r="G903" s="4" t="str">
        <f t="shared" si="73"/>
        <v/>
      </c>
      <c r="I903" s="4" t="str">
        <f t="shared" si="74"/>
        <v/>
      </c>
    </row>
    <row r="904" spans="1:9" x14ac:dyDescent="0.2">
      <c r="A904" s="4" t="str">
        <f>IF('True_Odds_Calculator_3-way'!A902="","",'True_Odds_Calculator_3-way'!A902)</f>
        <v/>
      </c>
      <c r="B904" s="4" t="str">
        <f>IF('True_Odds_Calculator_3-way'!B902="","",'True_Odds_Calculator_3-way'!B902)</f>
        <v/>
      </c>
      <c r="C904" s="4" t="str">
        <f>IF('True_Odds_Calculator_3-way'!C902="","",'True_Odds_Calculator_3-way'!C902)</f>
        <v/>
      </c>
      <c r="D904" s="4" t="str">
        <f t="shared" si="70"/>
        <v/>
      </c>
      <c r="E904" s="4" t="str">
        <f t="shared" si="71"/>
        <v/>
      </c>
      <c r="F904" s="4" t="str">
        <f t="shared" si="72"/>
        <v/>
      </c>
      <c r="G904" s="4" t="str">
        <f t="shared" si="73"/>
        <v/>
      </c>
      <c r="I904" s="4" t="str">
        <f t="shared" si="74"/>
        <v/>
      </c>
    </row>
    <row r="905" spans="1:9" x14ac:dyDescent="0.2">
      <c r="A905" s="4" t="str">
        <f>IF('True_Odds_Calculator_3-way'!A903="","",'True_Odds_Calculator_3-way'!A903)</f>
        <v/>
      </c>
      <c r="B905" s="4" t="str">
        <f>IF('True_Odds_Calculator_3-way'!B903="","",'True_Odds_Calculator_3-way'!B903)</f>
        <v/>
      </c>
      <c r="C905" s="4" t="str">
        <f>IF('True_Odds_Calculator_3-way'!C903="","",'True_Odds_Calculator_3-way'!C903)</f>
        <v/>
      </c>
      <c r="D905" s="4" t="str">
        <f t="shared" si="70"/>
        <v/>
      </c>
      <c r="E905" s="4" t="str">
        <f t="shared" si="71"/>
        <v/>
      </c>
      <c r="F905" s="4" t="str">
        <f t="shared" si="72"/>
        <v/>
      </c>
      <c r="G905" s="4" t="str">
        <f t="shared" si="73"/>
        <v/>
      </c>
      <c r="I905" s="4" t="str">
        <f t="shared" si="74"/>
        <v/>
      </c>
    </row>
    <row r="906" spans="1:9" x14ac:dyDescent="0.2">
      <c r="A906" s="4" t="str">
        <f>IF('True_Odds_Calculator_3-way'!A904="","",'True_Odds_Calculator_3-way'!A904)</f>
        <v/>
      </c>
      <c r="B906" s="4" t="str">
        <f>IF('True_Odds_Calculator_3-way'!B904="","",'True_Odds_Calculator_3-way'!B904)</f>
        <v/>
      </c>
      <c r="C906" s="4" t="str">
        <f>IF('True_Odds_Calculator_3-way'!C904="","",'True_Odds_Calculator_3-way'!C904)</f>
        <v/>
      </c>
      <c r="D906" s="4" t="str">
        <f t="shared" si="70"/>
        <v/>
      </c>
      <c r="E906" s="4" t="str">
        <f t="shared" si="71"/>
        <v/>
      </c>
      <c r="F906" s="4" t="str">
        <f t="shared" si="72"/>
        <v/>
      </c>
      <c r="G906" s="4" t="str">
        <f t="shared" si="73"/>
        <v/>
      </c>
      <c r="I906" s="4" t="str">
        <f t="shared" si="74"/>
        <v/>
      </c>
    </row>
    <row r="907" spans="1:9" x14ac:dyDescent="0.2">
      <c r="A907" s="4" t="str">
        <f>IF('True_Odds_Calculator_3-way'!A905="","",'True_Odds_Calculator_3-way'!A905)</f>
        <v/>
      </c>
      <c r="B907" s="4" t="str">
        <f>IF('True_Odds_Calculator_3-way'!B905="","",'True_Odds_Calculator_3-way'!B905)</f>
        <v/>
      </c>
      <c r="C907" s="4" t="str">
        <f>IF('True_Odds_Calculator_3-way'!C905="","",'True_Odds_Calculator_3-way'!C905)</f>
        <v/>
      </c>
      <c r="D907" s="4" t="str">
        <f t="shared" si="70"/>
        <v/>
      </c>
      <c r="E907" s="4" t="str">
        <f t="shared" si="71"/>
        <v/>
      </c>
      <c r="F907" s="4" t="str">
        <f t="shared" si="72"/>
        <v/>
      </c>
      <c r="G907" s="4" t="str">
        <f t="shared" si="73"/>
        <v/>
      </c>
      <c r="I907" s="4" t="str">
        <f t="shared" si="74"/>
        <v/>
      </c>
    </row>
    <row r="908" spans="1:9" x14ac:dyDescent="0.2">
      <c r="A908" s="4" t="str">
        <f>IF('True_Odds_Calculator_3-way'!A906="","",'True_Odds_Calculator_3-way'!A906)</f>
        <v/>
      </c>
      <c r="B908" s="4" t="str">
        <f>IF('True_Odds_Calculator_3-way'!B906="","",'True_Odds_Calculator_3-way'!B906)</f>
        <v/>
      </c>
      <c r="C908" s="4" t="str">
        <f>IF('True_Odds_Calculator_3-way'!C906="","",'True_Odds_Calculator_3-way'!C906)</f>
        <v/>
      </c>
      <c r="D908" s="4" t="str">
        <f t="shared" si="70"/>
        <v/>
      </c>
      <c r="E908" s="4" t="str">
        <f t="shared" si="71"/>
        <v/>
      </c>
      <c r="F908" s="4" t="str">
        <f t="shared" si="72"/>
        <v/>
      </c>
      <c r="G908" s="4" t="str">
        <f t="shared" si="73"/>
        <v/>
      </c>
      <c r="I908" s="4" t="str">
        <f t="shared" si="74"/>
        <v/>
      </c>
    </row>
    <row r="909" spans="1:9" x14ac:dyDescent="0.2">
      <c r="A909" s="4" t="str">
        <f>IF('True_Odds_Calculator_3-way'!A907="","",'True_Odds_Calculator_3-way'!A907)</f>
        <v/>
      </c>
      <c r="B909" s="4" t="str">
        <f>IF('True_Odds_Calculator_3-way'!B907="","",'True_Odds_Calculator_3-way'!B907)</f>
        <v/>
      </c>
      <c r="C909" s="4" t="str">
        <f>IF('True_Odds_Calculator_3-way'!C907="","",'True_Odds_Calculator_3-way'!C907)</f>
        <v/>
      </c>
      <c r="D909" s="4" t="str">
        <f t="shared" si="70"/>
        <v/>
      </c>
      <c r="E909" s="4" t="str">
        <f t="shared" si="71"/>
        <v/>
      </c>
      <c r="F909" s="4" t="str">
        <f t="shared" si="72"/>
        <v/>
      </c>
      <c r="G909" s="4" t="str">
        <f t="shared" si="73"/>
        <v/>
      </c>
      <c r="I909" s="4" t="str">
        <f t="shared" si="74"/>
        <v/>
      </c>
    </row>
    <row r="910" spans="1:9" x14ac:dyDescent="0.2">
      <c r="A910" s="4" t="str">
        <f>IF('True_Odds_Calculator_3-way'!A908="","",'True_Odds_Calculator_3-way'!A908)</f>
        <v/>
      </c>
      <c r="B910" s="4" t="str">
        <f>IF('True_Odds_Calculator_3-way'!B908="","",'True_Odds_Calculator_3-way'!B908)</f>
        <v/>
      </c>
      <c r="C910" s="4" t="str">
        <f>IF('True_Odds_Calculator_3-way'!C908="","",'True_Odds_Calculator_3-way'!C908)</f>
        <v/>
      </c>
      <c r="D910" s="4" t="str">
        <f t="shared" si="70"/>
        <v/>
      </c>
      <c r="E910" s="4" t="str">
        <f t="shared" si="71"/>
        <v/>
      </c>
      <c r="F910" s="4" t="str">
        <f t="shared" si="72"/>
        <v/>
      </c>
      <c r="G910" s="4" t="str">
        <f t="shared" si="73"/>
        <v/>
      </c>
      <c r="I910" s="4" t="str">
        <f t="shared" si="74"/>
        <v/>
      </c>
    </row>
    <row r="911" spans="1:9" x14ac:dyDescent="0.2">
      <c r="A911" s="4" t="str">
        <f>IF('True_Odds_Calculator_3-way'!A909="","",'True_Odds_Calculator_3-way'!A909)</f>
        <v/>
      </c>
      <c r="B911" s="4" t="str">
        <f>IF('True_Odds_Calculator_3-way'!B909="","",'True_Odds_Calculator_3-way'!B909)</f>
        <v/>
      </c>
      <c r="C911" s="4" t="str">
        <f>IF('True_Odds_Calculator_3-way'!C909="","",'True_Odds_Calculator_3-way'!C909)</f>
        <v/>
      </c>
      <c r="D911" s="4" t="str">
        <f t="shared" si="70"/>
        <v/>
      </c>
      <c r="E911" s="4" t="str">
        <f t="shared" si="71"/>
        <v/>
      </c>
      <c r="F911" s="4" t="str">
        <f t="shared" si="72"/>
        <v/>
      </c>
      <c r="G911" s="4" t="str">
        <f t="shared" si="73"/>
        <v/>
      </c>
      <c r="I911" s="4" t="str">
        <f t="shared" si="74"/>
        <v/>
      </c>
    </row>
    <row r="912" spans="1:9" x14ac:dyDescent="0.2">
      <c r="A912" s="4" t="str">
        <f>IF('True_Odds_Calculator_3-way'!A910="","",'True_Odds_Calculator_3-way'!A910)</f>
        <v/>
      </c>
      <c r="B912" s="4" t="str">
        <f>IF('True_Odds_Calculator_3-way'!B910="","",'True_Odds_Calculator_3-way'!B910)</f>
        <v/>
      </c>
      <c r="C912" s="4" t="str">
        <f>IF('True_Odds_Calculator_3-way'!C910="","",'True_Odds_Calculator_3-way'!C910)</f>
        <v/>
      </c>
      <c r="D912" s="4" t="str">
        <f t="shared" si="70"/>
        <v/>
      </c>
      <c r="E912" s="4" t="str">
        <f t="shared" si="71"/>
        <v/>
      </c>
      <c r="F912" s="4" t="str">
        <f t="shared" si="72"/>
        <v/>
      </c>
      <c r="G912" s="4" t="str">
        <f t="shared" si="73"/>
        <v/>
      </c>
      <c r="I912" s="4" t="str">
        <f t="shared" si="74"/>
        <v/>
      </c>
    </row>
    <row r="913" spans="1:9" x14ac:dyDescent="0.2">
      <c r="A913" s="4" t="str">
        <f>IF('True_Odds_Calculator_3-way'!A911="","",'True_Odds_Calculator_3-way'!A911)</f>
        <v/>
      </c>
      <c r="B913" s="4" t="str">
        <f>IF('True_Odds_Calculator_3-way'!B911="","",'True_Odds_Calculator_3-way'!B911)</f>
        <v/>
      </c>
      <c r="C913" s="4" t="str">
        <f>IF('True_Odds_Calculator_3-way'!C911="","",'True_Odds_Calculator_3-way'!C911)</f>
        <v/>
      </c>
      <c r="D913" s="4" t="str">
        <f t="shared" si="70"/>
        <v/>
      </c>
      <c r="E913" s="4" t="str">
        <f t="shared" si="71"/>
        <v/>
      </c>
      <c r="F913" s="4" t="str">
        <f t="shared" si="72"/>
        <v/>
      </c>
      <c r="G913" s="4" t="str">
        <f t="shared" si="73"/>
        <v/>
      </c>
      <c r="I913" s="4" t="str">
        <f t="shared" si="74"/>
        <v/>
      </c>
    </row>
    <row r="914" spans="1:9" x14ac:dyDescent="0.2">
      <c r="A914" s="4" t="str">
        <f>IF('True_Odds_Calculator_3-way'!A912="","",'True_Odds_Calculator_3-way'!A912)</f>
        <v/>
      </c>
      <c r="B914" s="4" t="str">
        <f>IF('True_Odds_Calculator_3-way'!B912="","",'True_Odds_Calculator_3-way'!B912)</f>
        <v/>
      </c>
      <c r="C914" s="4" t="str">
        <f>IF('True_Odds_Calculator_3-way'!C912="","",'True_Odds_Calculator_3-way'!C912)</f>
        <v/>
      </c>
      <c r="D914" s="4" t="str">
        <f t="shared" si="70"/>
        <v/>
      </c>
      <c r="E914" s="4" t="str">
        <f t="shared" si="71"/>
        <v/>
      </c>
      <c r="F914" s="4" t="str">
        <f t="shared" si="72"/>
        <v/>
      </c>
      <c r="G914" s="4" t="str">
        <f t="shared" si="73"/>
        <v/>
      </c>
      <c r="I914" s="4" t="str">
        <f t="shared" si="74"/>
        <v/>
      </c>
    </row>
    <row r="915" spans="1:9" x14ac:dyDescent="0.2">
      <c r="A915" s="4" t="str">
        <f>IF('True_Odds_Calculator_3-way'!A913="","",'True_Odds_Calculator_3-way'!A913)</f>
        <v/>
      </c>
      <c r="B915" s="4" t="str">
        <f>IF('True_Odds_Calculator_3-way'!B913="","",'True_Odds_Calculator_3-way'!B913)</f>
        <v/>
      </c>
      <c r="C915" s="4" t="str">
        <f>IF('True_Odds_Calculator_3-way'!C913="","",'True_Odds_Calculator_3-way'!C913)</f>
        <v/>
      </c>
      <c r="D915" s="4" t="str">
        <f t="shared" si="70"/>
        <v/>
      </c>
      <c r="E915" s="4" t="str">
        <f t="shared" si="71"/>
        <v/>
      </c>
      <c r="F915" s="4" t="str">
        <f t="shared" si="72"/>
        <v/>
      </c>
      <c r="G915" s="4" t="str">
        <f t="shared" si="73"/>
        <v/>
      </c>
      <c r="I915" s="4" t="str">
        <f t="shared" si="74"/>
        <v/>
      </c>
    </row>
    <row r="916" spans="1:9" x14ac:dyDescent="0.2">
      <c r="A916" s="4" t="str">
        <f>IF('True_Odds_Calculator_3-way'!A914="","",'True_Odds_Calculator_3-way'!A914)</f>
        <v/>
      </c>
      <c r="B916" s="4" t="str">
        <f>IF('True_Odds_Calculator_3-way'!B914="","",'True_Odds_Calculator_3-way'!B914)</f>
        <v/>
      </c>
      <c r="C916" s="4" t="str">
        <f>IF('True_Odds_Calculator_3-way'!C914="","",'True_Odds_Calculator_3-way'!C914)</f>
        <v/>
      </c>
      <c r="D916" s="4" t="str">
        <f t="shared" si="70"/>
        <v/>
      </c>
      <c r="E916" s="4" t="str">
        <f t="shared" si="71"/>
        <v/>
      </c>
      <c r="F916" s="4" t="str">
        <f t="shared" si="72"/>
        <v/>
      </c>
      <c r="G916" s="4" t="str">
        <f t="shared" si="73"/>
        <v/>
      </c>
      <c r="I916" s="4" t="str">
        <f t="shared" si="74"/>
        <v/>
      </c>
    </row>
    <row r="917" spans="1:9" x14ac:dyDescent="0.2">
      <c r="A917" s="4" t="str">
        <f>IF('True_Odds_Calculator_3-way'!A915="","",'True_Odds_Calculator_3-way'!A915)</f>
        <v/>
      </c>
      <c r="B917" s="4" t="str">
        <f>IF('True_Odds_Calculator_3-way'!B915="","",'True_Odds_Calculator_3-way'!B915)</f>
        <v/>
      </c>
      <c r="C917" s="4" t="str">
        <f>IF('True_Odds_Calculator_3-way'!C915="","",'True_Odds_Calculator_3-way'!C915)</f>
        <v/>
      </c>
      <c r="D917" s="4" t="str">
        <f t="shared" si="70"/>
        <v/>
      </c>
      <c r="E917" s="4" t="str">
        <f t="shared" si="71"/>
        <v/>
      </c>
      <c r="F917" s="4" t="str">
        <f t="shared" si="72"/>
        <v/>
      </c>
      <c r="G917" s="4" t="str">
        <f t="shared" si="73"/>
        <v/>
      </c>
      <c r="I917" s="4" t="str">
        <f t="shared" si="74"/>
        <v/>
      </c>
    </row>
    <row r="918" spans="1:9" x14ac:dyDescent="0.2">
      <c r="A918" s="4" t="str">
        <f>IF('True_Odds_Calculator_3-way'!A916="","",'True_Odds_Calculator_3-way'!A916)</f>
        <v/>
      </c>
      <c r="B918" s="4" t="str">
        <f>IF('True_Odds_Calculator_3-way'!B916="","",'True_Odds_Calculator_3-way'!B916)</f>
        <v/>
      </c>
      <c r="C918" s="4" t="str">
        <f>IF('True_Odds_Calculator_3-way'!C916="","",'True_Odds_Calculator_3-way'!C916)</f>
        <v/>
      </c>
      <c r="D918" s="4" t="str">
        <f t="shared" si="70"/>
        <v/>
      </c>
      <c r="E918" s="4" t="str">
        <f t="shared" si="71"/>
        <v/>
      </c>
      <c r="F918" s="4" t="str">
        <f t="shared" si="72"/>
        <v/>
      </c>
      <c r="G918" s="4" t="str">
        <f t="shared" si="73"/>
        <v/>
      </c>
      <c r="I918" s="4" t="str">
        <f t="shared" si="74"/>
        <v/>
      </c>
    </row>
    <row r="919" spans="1:9" x14ac:dyDescent="0.2">
      <c r="A919" s="4" t="str">
        <f>IF('True_Odds_Calculator_3-way'!A917="","",'True_Odds_Calculator_3-way'!A917)</f>
        <v/>
      </c>
      <c r="B919" s="4" t="str">
        <f>IF('True_Odds_Calculator_3-way'!B917="","",'True_Odds_Calculator_3-way'!B917)</f>
        <v/>
      </c>
      <c r="C919" s="4" t="str">
        <f>IF('True_Odds_Calculator_3-way'!C917="","",'True_Odds_Calculator_3-way'!C917)</f>
        <v/>
      </c>
      <c r="D919" s="4" t="str">
        <f t="shared" si="70"/>
        <v/>
      </c>
      <c r="E919" s="4" t="str">
        <f t="shared" si="71"/>
        <v/>
      </c>
      <c r="F919" s="4" t="str">
        <f t="shared" si="72"/>
        <v/>
      </c>
      <c r="G919" s="4" t="str">
        <f t="shared" si="73"/>
        <v/>
      </c>
      <c r="I919" s="4" t="str">
        <f t="shared" si="74"/>
        <v/>
      </c>
    </row>
    <row r="920" spans="1:9" x14ac:dyDescent="0.2">
      <c r="A920" s="4" t="str">
        <f>IF('True_Odds_Calculator_3-way'!A918="","",'True_Odds_Calculator_3-way'!A918)</f>
        <v/>
      </c>
      <c r="B920" s="4" t="str">
        <f>IF('True_Odds_Calculator_3-way'!B918="","",'True_Odds_Calculator_3-way'!B918)</f>
        <v/>
      </c>
      <c r="C920" s="4" t="str">
        <f>IF('True_Odds_Calculator_3-way'!C918="","",'True_Odds_Calculator_3-way'!C918)</f>
        <v/>
      </c>
      <c r="D920" s="4" t="str">
        <f t="shared" si="70"/>
        <v/>
      </c>
      <c r="E920" s="4" t="str">
        <f t="shared" si="71"/>
        <v/>
      </c>
      <c r="F920" s="4" t="str">
        <f t="shared" si="72"/>
        <v/>
      </c>
      <c r="G920" s="4" t="str">
        <f t="shared" si="73"/>
        <v/>
      </c>
      <c r="I920" s="4" t="str">
        <f t="shared" si="74"/>
        <v/>
      </c>
    </row>
    <row r="921" spans="1:9" x14ac:dyDescent="0.2">
      <c r="A921" s="4" t="str">
        <f>IF('True_Odds_Calculator_3-way'!A919="","",'True_Odds_Calculator_3-way'!A919)</f>
        <v/>
      </c>
      <c r="B921" s="4" t="str">
        <f>IF('True_Odds_Calculator_3-way'!B919="","",'True_Odds_Calculator_3-way'!B919)</f>
        <v/>
      </c>
      <c r="C921" s="4" t="str">
        <f>IF('True_Odds_Calculator_3-way'!C919="","",'True_Odds_Calculator_3-way'!C919)</f>
        <v/>
      </c>
      <c r="D921" s="4" t="str">
        <f t="shared" si="70"/>
        <v/>
      </c>
      <c r="E921" s="4" t="str">
        <f t="shared" si="71"/>
        <v/>
      </c>
      <c r="F921" s="4" t="str">
        <f t="shared" si="72"/>
        <v/>
      </c>
      <c r="G921" s="4" t="str">
        <f t="shared" si="73"/>
        <v/>
      </c>
      <c r="I921" s="4" t="str">
        <f t="shared" si="74"/>
        <v/>
      </c>
    </row>
    <row r="922" spans="1:9" x14ac:dyDescent="0.2">
      <c r="A922" s="4" t="str">
        <f>IF('True_Odds_Calculator_3-way'!A920="","",'True_Odds_Calculator_3-way'!A920)</f>
        <v/>
      </c>
      <c r="B922" s="4" t="str">
        <f>IF('True_Odds_Calculator_3-way'!B920="","",'True_Odds_Calculator_3-way'!B920)</f>
        <v/>
      </c>
      <c r="C922" s="4" t="str">
        <f>IF('True_Odds_Calculator_3-way'!C920="","",'True_Odds_Calculator_3-way'!C920)</f>
        <v/>
      </c>
      <c r="D922" s="4" t="str">
        <f t="shared" si="70"/>
        <v/>
      </c>
      <c r="E922" s="4" t="str">
        <f t="shared" si="71"/>
        <v/>
      </c>
      <c r="F922" s="4" t="str">
        <f t="shared" si="72"/>
        <v/>
      </c>
      <c r="G922" s="4" t="str">
        <f t="shared" si="73"/>
        <v/>
      </c>
      <c r="I922" s="4" t="str">
        <f t="shared" si="74"/>
        <v/>
      </c>
    </row>
    <row r="923" spans="1:9" x14ac:dyDescent="0.2">
      <c r="A923" s="4" t="str">
        <f>IF('True_Odds_Calculator_3-way'!A921="","",'True_Odds_Calculator_3-way'!A921)</f>
        <v/>
      </c>
      <c r="B923" s="4" t="str">
        <f>IF('True_Odds_Calculator_3-way'!B921="","",'True_Odds_Calculator_3-way'!B921)</f>
        <v/>
      </c>
      <c r="C923" s="4" t="str">
        <f>IF('True_Odds_Calculator_3-way'!C921="","",'True_Odds_Calculator_3-way'!C921)</f>
        <v/>
      </c>
      <c r="D923" s="4" t="str">
        <f t="shared" si="70"/>
        <v/>
      </c>
      <c r="E923" s="4" t="str">
        <f t="shared" si="71"/>
        <v/>
      </c>
      <c r="F923" s="4" t="str">
        <f t="shared" si="72"/>
        <v/>
      </c>
      <c r="G923" s="4" t="str">
        <f t="shared" si="73"/>
        <v/>
      </c>
      <c r="I923" s="4" t="str">
        <f t="shared" si="74"/>
        <v/>
      </c>
    </row>
    <row r="924" spans="1:9" x14ac:dyDescent="0.2">
      <c r="A924" s="4" t="str">
        <f>IF('True_Odds_Calculator_3-way'!A922="","",'True_Odds_Calculator_3-way'!A922)</f>
        <v/>
      </c>
      <c r="B924" s="4" t="str">
        <f>IF('True_Odds_Calculator_3-way'!B922="","",'True_Odds_Calculator_3-way'!B922)</f>
        <v/>
      </c>
      <c r="C924" s="4" t="str">
        <f>IF('True_Odds_Calculator_3-way'!C922="","",'True_Odds_Calculator_3-way'!C922)</f>
        <v/>
      </c>
      <c r="D924" s="4" t="str">
        <f t="shared" si="70"/>
        <v/>
      </c>
      <c r="E924" s="4" t="str">
        <f t="shared" si="71"/>
        <v/>
      </c>
      <c r="F924" s="4" t="str">
        <f t="shared" si="72"/>
        <v/>
      </c>
      <c r="G924" s="4" t="str">
        <f t="shared" si="73"/>
        <v/>
      </c>
      <c r="I924" s="4" t="str">
        <f t="shared" si="74"/>
        <v/>
      </c>
    </row>
    <row r="925" spans="1:9" x14ac:dyDescent="0.2">
      <c r="A925" s="4" t="str">
        <f>IF('True_Odds_Calculator_3-way'!A923="","",'True_Odds_Calculator_3-way'!A923)</f>
        <v/>
      </c>
      <c r="B925" s="4" t="str">
        <f>IF('True_Odds_Calculator_3-way'!B923="","",'True_Odds_Calculator_3-way'!B923)</f>
        <v/>
      </c>
      <c r="C925" s="4" t="str">
        <f>IF('True_Odds_Calculator_3-way'!C923="","",'True_Odds_Calculator_3-way'!C923)</f>
        <v/>
      </c>
      <c r="D925" s="4" t="str">
        <f t="shared" si="70"/>
        <v/>
      </c>
      <c r="E925" s="4" t="str">
        <f t="shared" si="71"/>
        <v/>
      </c>
      <c r="F925" s="4" t="str">
        <f t="shared" si="72"/>
        <v/>
      </c>
      <c r="G925" s="4" t="str">
        <f t="shared" si="73"/>
        <v/>
      </c>
      <c r="I925" s="4" t="str">
        <f t="shared" si="74"/>
        <v/>
      </c>
    </row>
    <row r="926" spans="1:9" x14ac:dyDescent="0.2">
      <c r="A926" s="4" t="str">
        <f>IF('True_Odds_Calculator_3-way'!A924="","",'True_Odds_Calculator_3-way'!A924)</f>
        <v/>
      </c>
      <c r="B926" s="4" t="str">
        <f>IF('True_Odds_Calculator_3-way'!B924="","",'True_Odds_Calculator_3-way'!B924)</f>
        <v/>
      </c>
      <c r="C926" s="4" t="str">
        <f>IF('True_Odds_Calculator_3-way'!C924="","",'True_Odds_Calculator_3-way'!C924)</f>
        <v/>
      </c>
      <c r="D926" s="4" t="str">
        <f t="shared" si="70"/>
        <v/>
      </c>
      <c r="E926" s="4" t="str">
        <f t="shared" si="71"/>
        <v/>
      </c>
      <c r="F926" s="4" t="str">
        <f t="shared" si="72"/>
        <v/>
      </c>
      <c r="G926" s="4" t="str">
        <f t="shared" si="73"/>
        <v/>
      </c>
      <c r="I926" s="4" t="str">
        <f t="shared" si="74"/>
        <v/>
      </c>
    </row>
    <row r="927" spans="1:9" x14ac:dyDescent="0.2">
      <c r="A927" s="4" t="str">
        <f>IF('True_Odds_Calculator_3-way'!A925="","",'True_Odds_Calculator_3-way'!A925)</f>
        <v/>
      </c>
      <c r="B927" s="4" t="str">
        <f>IF('True_Odds_Calculator_3-way'!B925="","",'True_Odds_Calculator_3-way'!B925)</f>
        <v/>
      </c>
      <c r="C927" s="4" t="str">
        <f>IF('True_Odds_Calculator_3-way'!C925="","",'True_Odds_Calculator_3-way'!C925)</f>
        <v/>
      </c>
      <c r="D927" s="4" t="str">
        <f t="shared" si="70"/>
        <v/>
      </c>
      <c r="E927" s="4" t="str">
        <f t="shared" si="71"/>
        <v/>
      </c>
      <c r="F927" s="4" t="str">
        <f t="shared" si="72"/>
        <v/>
      </c>
      <c r="G927" s="4" t="str">
        <f t="shared" si="73"/>
        <v/>
      </c>
      <c r="I927" s="4" t="str">
        <f t="shared" si="74"/>
        <v/>
      </c>
    </row>
    <row r="928" spans="1:9" x14ac:dyDescent="0.2">
      <c r="A928" s="4" t="str">
        <f>IF('True_Odds_Calculator_3-way'!A926="","",'True_Odds_Calculator_3-way'!A926)</f>
        <v/>
      </c>
      <c r="B928" s="4" t="str">
        <f>IF('True_Odds_Calculator_3-way'!B926="","",'True_Odds_Calculator_3-way'!B926)</f>
        <v/>
      </c>
      <c r="C928" s="4" t="str">
        <f>IF('True_Odds_Calculator_3-way'!C926="","",'True_Odds_Calculator_3-way'!C926)</f>
        <v/>
      </c>
      <c r="D928" s="4" t="str">
        <f t="shared" si="70"/>
        <v/>
      </c>
      <c r="E928" s="4" t="str">
        <f t="shared" si="71"/>
        <v/>
      </c>
      <c r="F928" s="4" t="str">
        <f t="shared" si="72"/>
        <v/>
      </c>
      <c r="G928" s="4" t="str">
        <f t="shared" si="73"/>
        <v/>
      </c>
      <c r="I928" s="4" t="str">
        <f t="shared" si="74"/>
        <v/>
      </c>
    </row>
    <row r="929" spans="1:9" x14ac:dyDescent="0.2">
      <c r="A929" s="4" t="str">
        <f>IF('True_Odds_Calculator_3-way'!A927="","",'True_Odds_Calculator_3-way'!A927)</f>
        <v/>
      </c>
      <c r="B929" s="4" t="str">
        <f>IF('True_Odds_Calculator_3-way'!B927="","",'True_Odds_Calculator_3-way'!B927)</f>
        <v/>
      </c>
      <c r="C929" s="4" t="str">
        <f>IF('True_Odds_Calculator_3-way'!C927="","",'True_Odds_Calculator_3-way'!C927)</f>
        <v/>
      </c>
      <c r="D929" s="4" t="str">
        <f t="shared" si="70"/>
        <v/>
      </c>
      <c r="E929" s="4" t="str">
        <f t="shared" si="71"/>
        <v/>
      </c>
      <c r="F929" s="4" t="str">
        <f t="shared" si="72"/>
        <v/>
      </c>
      <c r="G929" s="4" t="str">
        <f t="shared" si="73"/>
        <v/>
      </c>
      <c r="I929" s="4" t="str">
        <f t="shared" si="74"/>
        <v/>
      </c>
    </row>
    <row r="930" spans="1:9" x14ac:dyDescent="0.2">
      <c r="A930" s="4" t="str">
        <f>IF('True_Odds_Calculator_3-way'!A928="","",'True_Odds_Calculator_3-way'!A928)</f>
        <v/>
      </c>
      <c r="B930" s="4" t="str">
        <f>IF('True_Odds_Calculator_3-way'!B928="","",'True_Odds_Calculator_3-way'!B928)</f>
        <v/>
      </c>
      <c r="C930" s="4" t="str">
        <f>IF('True_Odds_Calculator_3-way'!C928="","",'True_Odds_Calculator_3-way'!C928)</f>
        <v/>
      </c>
      <c r="D930" s="4" t="str">
        <f t="shared" si="70"/>
        <v/>
      </c>
      <c r="E930" s="4" t="str">
        <f t="shared" si="71"/>
        <v/>
      </c>
      <c r="F930" s="4" t="str">
        <f t="shared" si="72"/>
        <v/>
      </c>
      <c r="G930" s="4" t="str">
        <f t="shared" si="73"/>
        <v/>
      </c>
      <c r="I930" s="4" t="str">
        <f t="shared" si="74"/>
        <v/>
      </c>
    </row>
    <row r="931" spans="1:9" x14ac:dyDescent="0.2">
      <c r="A931" s="4" t="str">
        <f>IF('True_Odds_Calculator_3-way'!A929="","",'True_Odds_Calculator_3-way'!A929)</f>
        <v/>
      </c>
      <c r="B931" s="4" t="str">
        <f>IF('True_Odds_Calculator_3-way'!B929="","",'True_Odds_Calculator_3-way'!B929)</f>
        <v/>
      </c>
      <c r="C931" s="4" t="str">
        <f>IF('True_Odds_Calculator_3-way'!C929="","",'True_Odds_Calculator_3-way'!C929)</f>
        <v/>
      </c>
      <c r="D931" s="4" t="str">
        <f t="shared" si="70"/>
        <v/>
      </c>
      <c r="E931" s="4" t="str">
        <f t="shared" si="71"/>
        <v/>
      </c>
      <c r="F931" s="4" t="str">
        <f t="shared" si="72"/>
        <v/>
      </c>
      <c r="G931" s="4" t="str">
        <f t="shared" si="73"/>
        <v/>
      </c>
      <c r="I931" s="4" t="str">
        <f t="shared" si="74"/>
        <v/>
      </c>
    </row>
    <row r="932" spans="1:9" x14ac:dyDescent="0.2">
      <c r="A932" s="4" t="str">
        <f>IF('True_Odds_Calculator_3-way'!A930="","",'True_Odds_Calculator_3-way'!A930)</f>
        <v/>
      </c>
      <c r="B932" s="4" t="str">
        <f>IF('True_Odds_Calculator_3-way'!B930="","",'True_Odds_Calculator_3-way'!B930)</f>
        <v/>
      </c>
      <c r="C932" s="4" t="str">
        <f>IF('True_Odds_Calculator_3-way'!C930="","",'True_Odds_Calculator_3-way'!C930)</f>
        <v/>
      </c>
      <c r="D932" s="4" t="str">
        <f t="shared" si="70"/>
        <v/>
      </c>
      <c r="E932" s="4" t="str">
        <f t="shared" si="71"/>
        <v/>
      </c>
      <c r="F932" s="4" t="str">
        <f t="shared" si="72"/>
        <v/>
      </c>
      <c r="G932" s="4" t="str">
        <f t="shared" si="73"/>
        <v/>
      </c>
      <c r="I932" s="4" t="str">
        <f t="shared" si="74"/>
        <v/>
      </c>
    </row>
    <row r="933" spans="1:9" x14ac:dyDescent="0.2">
      <c r="A933" s="4" t="str">
        <f>IF('True_Odds_Calculator_3-way'!A931="","",'True_Odds_Calculator_3-way'!A931)</f>
        <v/>
      </c>
      <c r="B933" s="4" t="str">
        <f>IF('True_Odds_Calculator_3-way'!B931="","",'True_Odds_Calculator_3-way'!B931)</f>
        <v/>
      </c>
      <c r="C933" s="4" t="str">
        <f>IF('True_Odds_Calculator_3-way'!C931="","",'True_Odds_Calculator_3-way'!C931)</f>
        <v/>
      </c>
      <c r="D933" s="4" t="str">
        <f t="shared" si="70"/>
        <v/>
      </c>
      <c r="E933" s="4" t="str">
        <f t="shared" si="71"/>
        <v/>
      </c>
      <c r="F933" s="4" t="str">
        <f t="shared" si="72"/>
        <v/>
      </c>
      <c r="G933" s="4" t="str">
        <f t="shared" si="73"/>
        <v/>
      </c>
      <c r="I933" s="4" t="str">
        <f t="shared" si="74"/>
        <v/>
      </c>
    </row>
    <row r="934" spans="1:9" x14ac:dyDescent="0.2">
      <c r="A934" s="4" t="str">
        <f>IF('True_Odds_Calculator_3-way'!A932="","",'True_Odds_Calculator_3-way'!A932)</f>
        <v/>
      </c>
      <c r="B934" s="4" t="str">
        <f>IF('True_Odds_Calculator_3-way'!B932="","",'True_Odds_Calculator_3-way'!B932)</f>
        <v/>
      </c>
      <c r="C934" s="4" t="str">
        <f>IF('True_Odds_Calculator_3-way'!C932="","",'True_Odds_Calculator_3-way'!C932)</f>
        <v/>
      </c>
      <c r="D934" s="4" t="str">
        <f t="shared" si="70"/>
        <v/>
      </c>
      <c r="E934" s="4" t="str">
        <f t="shared" si="71"/>
        <v/>
      </c>
      <c r="F934" s="4" t="str">
        <f t="shared" si="72"/>
        <v/>
      </c>
      <c r="G934" s="4" t="str">
        <f t="shared" si="73"/>
        <v/>
      </c>
      <c r="I934" s="4" t="str">
        <f t="shared" si="74"/>
        <v/>
      </c>
    </row>
    <row r="935" spans="1:9" x14ac:dyDescent="0.2">
      <c r="A935" s="4" t="str">
        <f>IF('True_Odds_Calculator_3-way'!A933="","",'True_Odds_Calculator_3-way'!A933)</f>
        <v/>
      </c>
      <c r="B935" s="4" t="str">
        <f>IF('True_Odds_Calculator_3-way'!B933="","",'True_Odds_Calculator_3-way'!B933)</f>
        <v/>
      </c>
      <c r="C935" s="4" t="str">
        <f>IF('True_Odds_Calculator_3-way'!C933="","",'True_Odds_Calculator_3-way'!C933)</f>
        <v/>
      </c>
      <c r="D935" s="4" t="str">
        <f t="shared" si="70"/>
        <v/>
      </c>
      <c r="E935" s="4" t="str">
        <f t="shared" si="71"/>
        <v/>
      </c>
      <c r="F935" s="4" t="str">
        <f t="shared" si="72"/>
        <v/>
      </c>
      <c r="G935" s="4" t="str">
        <f t="shared" si="73"/>
        <v/>
      </c>
      <c r="I935" s="4" t="str">
        <f t="shared" si="74"/>
        <v/>
      </c>
    </row>
    <row r="936" spans="1:9" x14ac:dyDescent="0.2">
      <c r="A936" s="4" t="str">
        <f>IF('True_Odds_Calculator_3-way'!A934="","",'True_Odds_Calculator_3-way'!A934)</f>
        <v/>
      </c>
      <c r="B936" s="4" t="str">
        <f>IF('True_Odds_Calculator_3-way'!B934="","",'True_Odds_Calculator_3-way'!B934)</f>
        <v/>
      </c>
      <c r="C936" s="4" t="str">
        <f>IF('True_Odds_Calculator_3-way'!C934="","",'True_Odds_Calculator_3-way'!C934)</f>
        <v/>
      </c>
      <c r="D936" s="4" t="str">
        <f t="shared" si="70"/>
        <v/>
      </c>
      <c r="E936" s="4" t="str">
        <f t="shared" si="71"/>
        <v/>
      </c>
      <c r="F936" s="4" t="str">
        <f t="shared" si="72"/>
        <v/>
      </c>
      <c r="G936" s="4" t="str">
        <f t="shared" si="73"/>
        <v/>
      </c>
      <c r="I936" s="4" t="str">
        <f t="shared" si="74"/>
        <v/>
      </c>
    </row>
    <row r="937" spans="1:9" x14ac:dyDescent="0.2">
      <c r="A937" s="4" t="str">
        <f>IF('True_Odds_Calculator_3-way'!A935="","",'True_Odds_Calculator_3-way'!A935)</f>
        <v/>
      </c>
      <c r="B937" s="4" t="str">
        <f>IF('True_Odds_Calculator_3-way'!B935="","",'True_Odds_Calculator_3-way'!B935)</f>
        <v/>
      </c>
      <c r="C937" s="4" t="str">
        <f>IF('True_Odds_Calculator_3-way'!C935="","",'True_Odds_Calculator_3-way'!C935)</f>
        <v/>
      </c>
      <c r="D937" s="4" t="str">
        <f t="shared" si="70"/>
        <v/>
      </c>
      <c r="E937" s="4" t="str">
        <f t="shared" si="71"/>
        <v/>
      </c>
      <c r="F937" s="4" t="str">
        <f t="shared" si="72"/>
        <v/>
      </c>
      <c r="G937" s="4" t="str">
        <f t="shared" si="73"/>
        <v/>
      </c>
      <c r="I937" s="4" t="str">
        <f t="shared" si="74"/>
        <v/>
      </c>
    </row>
    <row r="938" spans="1:9" x14ac:dyDescent="0.2">
      <c r="A938" s="4" t="str">
        <f>IF('True_Odds_Calculator_3-way'!A936="","",'True_Odds_Calculator_3-way'!A936)</f>
        <v/>
      </c>
      <c r="B938" s="4" t="str">
        <f>IF('True_Odds_Calculator_3-way'!B936="","",'True_Odds_Calculator_3-way'!B936)</f>
        <v/>
      </c>
      <c r="C938" s="4" t="str">
        <f>IF('True_Odds_Calculator_3-way'!C936="","",'True_Odds_Calculator_3-way'!C936)</f>
        <v/>
      </c>
      <c r="D938" s="4" t="str">
        <f t="shared" si="70"/>
        <v/>
      </c>
      <c r="E938" s="4" t="str">
        <f t="shared" si="71"/>
        <v/>
      </c>
      <c r="F938" s="4" t="str">
        <f t="shared" si="72"/>
        <v/>
      </c>
      <c r="G938" s="4" t="str">
        <f t="shared" si="73"/>
        <v/>
      </c>
      <c r="I938" s="4" t="str">
        <f t="shared" si="74"/>
        <v/>
      </c>
    </row>
    <row r="939" spans="1:9" x14ac:dyDescent="0.2">
      <c r="A939" s="4" t="str">
        <f>IF('True_Odds_Calculator_3-way'!A937="","",'True_Odds_Calculator_3-way'!A937)</f>
        <v/>
      </c>
      <c r="B939" s="4" t="str">
        <f>IF('True_Odds_Calculator_3-way'!B937="","",'True_Odds_Calculator_3-way'!B937)</f>
        <v/>
      </c>
      <c r="C939" s="4" t="str">
        <f>IF('True_Odds_Calculator_3-way'!C937="","",'True_Odds_Calculator_3-way'!C937)</f>
        <v/>
      </c>
      <c r="D939" s="4" t="str">
        <f t="shared" si="70"/>
        <v/>
      </c>
      <c r="E939" s="4" t="str">
        <f t="shared" si="71"/>
        <v/>
      </c>
      <c r="F939" s="4" t="str">
        <f t="shared" si="72"/>
        <v/>
      </c>
      <c r="G939" s="4" t="str">
        <f t="shared" si="73"/>
        <v/>
      </c>
      <c r="I939" s="4" t="str">
        <f t="shared" si="74"/>
        <v/>
      </c>
    </row>
    <row r="940" spans="1:9" x14ac:dyDescent="0.2">
      <c r="A940" s="4" t="str">
        <f>IF('True_Odds_Calculator_3-way'!A938="","",'True_Odds_Calculator_3-way'!A938)</f>
        <v/>
      </c>
      <c r="B940" s="4" t="str">
        <f>IF('True_Odds_Calculator_3-way'!B938="","",'True_Odds_Calculator_3-way'!B938)</f>
        <v/>
      </c>
      <c r="C940" s="4" t="str">
        <f>IF('True_Odds_Calculator_3-way'!C938="","",'True_Odds_Calculator_3-way'!C938)</f>
        <v/>
      </c>
      <c r="D940" s="4" t="str">
        <f t="shared" si="70"/>
        <v/>
      </c>
      <c r="E940" s="4" t="str">
        <f t="shared" si="71"/>
        <v/>
      </c>
      <c r="F940" s="4" t="str">
        <f t="shared" si="72"/>
        <v/>
      </c>
      <c r="G940" s="4" t="str">
        <f t="shared" si="73"/>
        <v/>
      </c>
      <c r="I940" s="4" t="str">
        <f t="shared" si="74"/>
        <v/>
      </c>
    </row>
    <row r="941" spans="1:9" x14ac:dyDescent="0.2">
      <c r="A941" s="4" t="str">
        <f>IF('True_Odds_Calculator_3-way'!A939="","",'True_Odds_Calculator_3-way'!A939)</f>
        <v/>
      </c>
      <c r="B941" s="4" t="str">
        <f>IF('True_Odds_Calculator_3-way'!B939="","",'True_Odds_Calculator_3-way'!B939)</f>
        <v/>
      </c>
      <c r="C941" s="4" t="str">
        <f>IF('True_Odds_Calculator_3-way'!C939="","",'True_Odds_Calculator_3-way'!C939)</f>
        <v/>
      </c>
      <c r="D941" s="4" t="str">
        <f t="shared" si="70"/>
        <v/>
      </c>
      <c r="E941" s="4" t="str">
        <f t="shared" si="71"/>
        <v/>
      </c>
      <c r="F941" s="4" t="str">
        <f t="shared" si="72"/>
        <v/>
      </c>
      <c r="G941" s="4" t="str">
        <f t="shared" si="73"/>
        <v/>
      </c>
      <c r="I941" s="4" t="str">
        <f t="shared" si="74"/>
        <v/>
      </c>
    </row>
    <row r="942" spans="1:9" x14ac:dyDescent="0.2">
      <c r="A942" s="4" t="str">
        <f>IF('True_Odds_Calculator_3-way'!A940="","",'True_Odds_Calculator_3-way'!A940)</f>
        <v/>
      </c>
      <c r="B942" s="4" t="str">
        <f>IF('True_Odds_Calculator_3-way'!B940="","",'True_Odds_Calculator_3-way'!B940)</f>
        <v/>
      </c>
      <c r="C942" s="4" t="str">
        <f>IF('True_Odds_Calculator_3-way'!C940="","",'True_Odds_Calculator_3-way'!C940)</f>
        <v/>
      </c>
      <c r="D942" s="4" t="str">
        <f t="shared" si="70"/>
        <v/>
      </c>
      <c r="E942" s="4" t="str">
        <f t="shared" si="71"/>
        <v/>
      </c>
      <c r="F942" s="4" t="str">
        <f t="shared" si="72"/>
        <v/>
      </c>
      <c r="G942" s="4" t="str">
        <f t="shared" si="73"/>
        <v/>
      </c>
      <c r="I942" s="4" t="str">
        <f t="shared" si="74"/>
        <v/>
      </c>
    </row>
    <row r="943" spans="1:9" x14ac:dyDescent="0.2">
      <c r="A943" s="4" t="str">
        <f>IF('True_Odds_Calculator_3-way'!A941="","",'True_Odds_Calculator_3-way'!A941)</f>
        <v/>
      </c>
      <c r="B943" s="4" t="str">
        <f>IF('True_Odds_Calculator_3-way'!B941="","",'True_Odds_Calculator_3-way'!B941)</f>
        <v/>
      </c>
      <c r="C943" s="4" t="str">
        <f>IF('True_Odds_Calculator_3-way'!C941="","",'True_Odds_Calculator_3-way'!C941)</f>
        <v/>
      </c>
      <c r="D943" s="4" t="str">
        <f t="shared" si="70"/>
        <v/>
      </c>
      <c r="E943" s="4" t="str">
        <f t="shared" si="71"/>
        <v/>
      </c>
      <c r="F943" s="4" t="str">
        <f t="shared" si="72"/>
        <v/>
      </c>
      <c r="G943" s="4" t="str">
        <f t="shared" si="73"/>
        <v/>
      </c>
      <c r="I943" s="4" t="str">
        <f t="shared" si="74"/>
        <v/>
      </c>
    </row>
    <row r="944" spans="1:9" x14ac:dyDescent="0.2">
      <c r="A944" s="4" t="str">
        <f>IF('True_Odds_Calculator_3-way'!A942="","",'True_Odds_Calculator_3-way'!A942)</f>
        <v/>
      </c>
      <c r="B944" s="4" t="str">
        <f>IF('True_Odds_Calculator_3-way'!B942="","",'True_Odds_Calculator_3-way'!B942)</f>
        <v/>
      </c>
      <c r="C944" s="4" t="str">
        <f>IF('True_Odds_Calculator_3-way'!C942="","",'True_Odds_Calculator_3-way'!C942)</f>
        <v/>
      </c>
      <c r="D944" s="4" t="str">
        <f t="shared" si="70"/>
        <v/>
      </c>
      <c r="E944" s="4" t="str">
        <f t="shared" si="71"/>
        <v/>
      </c>
      <c r="F944" s="4" t="str">
        <f t="shared" si="72"/>
        <v/>
      </c>
      <c r="G944" s="4" t="str">
        <f t="shared" si="73"/>
        <v/>
      </c>
      <c r="I944" s="4" t="str">
        <f t="shared" si="74"/>
        <v/>
      </c>
    </row>
    <row r="945" spans="1:9" x14ac:dyDescent="0.2">
      <c r="A945" s="4" t="str">
        <f>IF('True_Odds_Calculator_3-way'!A943="","",'True_Odds_Calculator_3-way'!A943)</f>
        <v/>
      </c>
      <c r="B945" s="4" t="str">
        <f>IF('True_Odds_Calculator_3-way'!B943="","",'True_Odds_Calculator_3-way'!B943)</f>
        <v/>
      </c>
      <c r="C945" s="4" t="str">
        <f>IF('True_Odds_Calculator_3-way'!C943="","",'True_Odds_Calculator_3-way'!C943)</f>
        <v/>
      </c>
      <c r="D945" s="4" t="str">
        <f t="shared" si="70"/>
        <v/>
      </c>
      <c r="E945" s="4" t="str">
        <f t="shared" si="71"/>
        <v/>
      </c>
      <c r="F945" s="4" t="str">
        <f t="shared" si="72"/>
        <v/>
      </c>
      <c r="G945" s="4" t="str">
        <f t="shared" si="73"/>
        <v/>
      </c>
      <c r="I945" s="4" t="str">
        <f t="shared" si="74"/>
        <v/>
      </c>
    </row>
    <row r="946" spans="1:9" x14ac:dyDescent="0.2">
      <c r="A946" s="4" t="str">
        <f>IF('True_Odds_Calculator_3-way'!A944="","",'True_Odds_Calculator_3-way'!A944)</f>
        <v/>
      </c>
      <c r="B946" s="4" t="str">
        <f>IF('True_Odds_Calculator_3-way'!B944="","",'True_Odds_Calculator_3-way'!B944)</f>
        <v/>
      </c>
      <c r="C946" s="4" t="str">
        <f>IF('True_Odds_Calculator_3-way'!C944="","",'True_Odds_Calculator_3-way'!C944)</f>
        <v/>
      </c>
      <c r="D946" s="4" t="str">
        <f t="shared" si="70"/>
        <v/>
      </c>
      <c r="E946" s="4" t="str">
        <f t="shared" si="71"/>
        <v/>
      </c>
      <c r="F946" s="4" t="str">
        <f t="shared" si="72"/>
        <v/>
      </c>
      <c r="G946" s="4" t="str">
        <f t="shared" si="73"/>
        <v/>
      </c>
      <c r="I946" s="4" t="str">
        <f t="shared" si="74"/>
        <v/>
      </c>
    </row>
    <row r="947" spans="1:9" x14ac:dyDescent="0.2">
      <c r="A947" s="4" t="str">
        <f>IF('True_Odds_Calculator_3-way'!A945="","",'True_Odds_Calculator_3-way'!A945)</f>
        <v/>
      </c>
      <c r="B947" s="4" t="str">
        <f>IF('True_Odds_Calculator_3-way'!B945="","",'True_Odds_Calculator_3-way'!B945)</f>
        <v/>
      </c>
      <c r="C947" s="4" t="str">
        <f>IF('True_Odds_Calculator_3-way'!C945="","",'True_Odds_Calculator_3-way'!C945)</f>
        <v/>
      </c>
      <c r="D947" s="4" t="str">
        <f t="shared" si="70"/>
        <v/>
      </c>
      <c r="E947" s="4" t="str">
        <f t="shared" si="71"/>
        <v/>
      </c>
      <c r="F947" s="4" t="str">
        <f t="shared" si="72"/>
        <v/>
      </c>
      <c r="G947" s="4" t="str">
        <f t="shared" si="73"/>
        <v/>
      </c>
      <c r="I947" s="4" t="str">
        <f t="shared" si="74"/>
        <v/>
      </c>
    </row>
    <row r="948" spans="1:9" x14ac:dyDescent="0.2">
      <c r="A948" s="4" t="str">
        <f>IF('True_Odds_Calculator_3-way'!A946="","",'True_Odds_Calculator_3-way'!A946)</f>
        <v/>
      </c>
      <c r="B948" s="4" t="str">
        <f>IF('True_Odds_Calculator_3-way'!B946="","",'True_Odds_Calculator_3-way'!B946)</f>
        <v/>
      </c>
      <c r="C948" s="4" t="str">
        <f>IF('True_Odds_Calculator_3-way'!C946="","",'True_Odds_Calculator_3-way'!C946)</f>
        <v/>
      </c>
      <c r="D948" s="4" t="str">
        <f t="shared" si="70"/>
        <v/>
      </c>
      <c r="E948" s="4" t="str">
        <f t="shared" si="71"/>
        <v/>
      </c>
      <c r="F948" s="4" t="str">
        <f t="shared" si="72"/>
        <v/>
      </c>
      <c r="G948" s="4" t="str">
        <f t="shared" si="73"/>
        <v/>
      </c>
      <c r="I948" s="4" t="str">
        <f t="shared" si="74"/>
        <v/>
      </c>
    </row>
    <row r="949" spans="1:9" x14ac:dyDescent="0.2">
      <c r="A949" s="4" t="str">
        <f>IF('True_Odds_Calculator_3-way'!A947="","",'True_Odds_Calculator_3-way'!A947)</f>
        <v/>
      </c>
      <c r="B949" s="4" t="str">
        <f>IF('True_Odds_Calculator_3-way'!B947="","",'True_Odds_Calculator_3-way'!B947)</f>
        <v/>
      </c>
      <c r="C949" s="4" t="str">
        <f>IF('True_Odds_Calculator_3-way'!C947="","",'True_Odds_Calculator_3-way'!C947)</f>
        <v/>
      </c>
      <c r="D949" s="4" t="str">
        <f t="shared" si="70"/>
        <v/>
      </c>
      <c r="E949" s="4" t="str">
        <f t="shared" si="71"/>
        <v/>
      </c>
      <c r="F949" s="4" t="str">
        <f t="shared" si="72"/>
        <v/>
      </c>
      <c r="G949" s="4" t="str">
        <f t="shared" si="73"/>
        <v/>
      </c>
      <c r="I949" s="4" t="str">
        <f t="shared" si="74"/>
        <v/>
      </c>
    </row>
    <row r="950" spans="1:9" x14ac:dyDescent="0.2">
      <c r="A950" s="4" t="str">
        <f>IF('True_Odds_Calculator_3-way'!A948="","",'True_Odds_Calculator_3-way'!A948)</f>
        <v/>
      </c>
      <c r="B950" s="4" t="str">
        <f>IF('True_Odds_Calculator_3-way'!B948="","",'True_Odds_Calculator_3-way'!B948)</f>
        <v/>
      </c>
      <c r="C950" s="4" t="str">
        <f>IF('True_Odds_Calculator_3-way'!C948="","",'True_Odds_Calculator_3-way'!C948)</f>
        <v/>
      </c>
      <c r="D950" s="4" t="str">
        <f t="shared" si="70"/>
        <v/>
      </c>
      <c r="E950" s="4" t="str">
        <f t="shared" si="71"/>
        <v/>
      </c>
      <c r="F950" s="4" t="str">
        <f t="shared" si="72"/>
        <v/>
      </c>
      <c r="G950" s="4" t="str">
        <f t="shared" si="73"/>
        <v/>
      </c>
      <c r="I950" s="4" t="str">
        <f t="shared" si="74"/>
        <v/>
      </c>
    </row>
    <row r="951" spans="1:9" x14ac:dyDescent="0.2">
      <c r="A951" s="4" t="str">
        <f>IF('True_Odds_Calculator_3-way'!A949="","",'True_Odds_Calculator_3-way'!A949)</f>
        <v/>
      </c>
      <c r="B951" s="4" t="str">
        <f>IF('True_Odds_Calculator_3-way'!B949="","",'True_Odds_Calculator_3-way'!B949)</f>
        <v/>
      </c>
      <c r="C951" s="4" t="str">
        <f>IF('True_Odds_Calculator_3-way'!C949="","",'True_Odds_Calculator_3-way'!C949)</f>
        <v/>
      </c>
      <c r="D951" s="4" t="str">
        <f t="shared" si="70"/>
        <v/>
      </c>
      <c r="E951" s="4" t="str">
        <f t="shared" si="71"/>
        <v/>
      </c>
      <c r="F951" s="4" t="str">
        <f t="shared" si="72"/>
        <v/>
      </c>
      <c r="G951" s="4" t="str">
        <f t="shared" si="73"/>
        <v/>
      </c>
      <c r="I951" s="4" t="str">
        <f t="shared" si="74"/>
        <v/>
      </c>
    </row>
    <row r="952" spans="1:9" x14ac:dyDescent="0.2">
      <c r="A952" s="4" t="str">
        <f>IF('True_Odds_Calculator_3-way'!A950="","",'True_Odds_Calculator_3-way'!A950)</f>
        <v/>
      </c>
      <c r="B952" s="4" t="str">
        <f>IF('True_Odds_Calculator_3-way'!B950="","",'True_Odds_Calculator_3-way'!B950)</f>
        <v/>
      </c>
      <c r="C952" s="4" t="str">
        <f>IF('True_Odds_Calculator_3-way'!C950="","",'True_Odds_Calculator_3-way'!C950)</f>
        <v/>
      </c>
      <c r="D952" s="4" t="str">
        <f t="shared" si="70"/>
        <v/>
      </c>
      <c r="E952" s="4" t="str">
        <f t="shared" si="71"/>
        <v/>
      </c>
      <c r="F952" s="4" t="str">
        <f t="shared" si="72"/>
        <v/>
      </c>
      <c r="G952" s="4" t="str">
        <f t="shared" si="73"/>
        <v/>
      </c>
      <c r="I952" s="4" t="str">
        <f t="shared" si="74"/>
        <v/>
      </c>
    </row>
    <row r="953" spans="1:9" x14ac:dyDescent="0.2">
      <c r="A953" s="4" t="str">
        <f>IF('True_Odds_Calculator_3-way'!A951="","",'True_Odds_Calculator_3-way'!A951)</f>
        <v/>
      </c>
      <c r="B953" s="4" t="str">
        <f>IF('True_Odds_Calculator_3-way'!B951="","",'True_Odds_Calculator_3-way'!B951)</f>
        <v/>
      </c>
      <c r="C953" s="4" t="str">
        <f>IF('True_Odds_Calculator_3-way'!C951="","",'True_Odds_Calculator_3-way'!C951)</f>
        <v/>
      </c>
      <c r="D953" s="4" t="str">
        <f t="shared" si="70"/>
        <v/>
      </c>
      <c r="E953" s="4" t="str">
        <f t="shared" si="71"/>
        <v/>
      </c>
      <c r="F953" s="4" t="str">
        <f t="shared" si="72"/>
        <v/>
      </c>
      <c r="G953" s="4" t="str">
        <f t="shared" si="73"/>
        <v/>
      </c>
      <c r="I953" s="4" t="str">
        <f t="shared" si="74"/>
        <v/>
      </c>
    </row>
    <row r="954" spans="1:9" x14ac:dyDescent="0.2">
      <c r="A954" s="4" t="str">
        <f>IF('True_Odds_Calculator_3-way'!A952="","",'True_Odds_Calculator_3-way'!A952)</f>
        <v/>
      </c>
      <c r="B954" s="4" t="str">
        <f>IF('True_Odds_Calculator_3-way'!B952="","",'True_Odds_Calculator_3-way'!B952)</f>
        <v/>
      </c>
      <c r="C954" s="4" t="str">
        <f>IF('True_Odds_Calculator_3-way'!C952="","",'True_Odds_Calculator_3-way'!C952)</f>
        <v/>
      </c>
      <c r="D954" s="4" t="str">
        <f t="shared" si="70"/>
        <v/>
      </c>
      <c r="E954" s="4" t="str">
        <f t="shared" si="71"/>
        <v/>
      </c>
      <c r="F954" s="4" t="str">
        <f t="shared" si="72"/>
        <v/>
      </c>
      <c r="G954" s="4" t="str">
        <f t="shared" si="73"/>
        <v/>
      </c>
      <c r="I954" s="4" t="str">
        <f t="shared" si="74"/>
        <v/>
      </c>
    </row>
    <row r="955" spans="1:9" x14ac:dyDescent="0.2">
      <c r="A955" s="4" t="str">
        <f>IF('True_Odds_Calculator_3-way'!A953="","",'True_Odds_Calculator_3-way'!A953)</f>
        <v/>
      </c>
      <c r="B955" s="4" t="str">
        <f>IF('True_Odds_Calculator_3-way'!B953="","",'True_Odds_Calculator_3-way'!B953)</f>
        <v/>
      </c>
      <c r="C955" s="4" t="str">
        <f>IF('True_Odds_Calculator_3-way'!C953="","",'True_Odds_Calculator_3-way'!C953)</f>
        <v/>
      </c>
      <c r="D955" s="4" t="str">
        <f t="shared" si="70"/>
        <v/>
      </c>
      <c r="E955" s="4" t="str">
        <f t="shared" si="71"/>
        <v/>
      </c>
      <c r="F955" s="4" t="str">
        <f t="shared" si="72"/>
        <v/>
      </c>
      <c r="G955" s="4" t="str">
        <f t="shared" si="73"/>
        <v/>
      </c>
      <c r="I955" s="4" t="str">
        <f t="shared" si="74"/>
        <v/>
      </c>
    </row>
    <row r="956" spans="1:9" x14ac:dyDescent="0.2">
      <c r="A956" s="4" t="str">
        <f>IF('True_Odds_Calculator_3-way'!A954="","",'True_Odds_Calculator_3-way'!A954)</f>
        <v/>
      </c>
      <c r="B956" s="4" t="str">
        <f>IF('True_Odds_Calculator_3-way'!B954="","",'True_Odds_Calculator_3-way'!B954)</f>
        <v/>
      </c>
      <c r="C956" s="4" t="str">
        <f>IF('True_Odds_Calculator_3-way'!C954="","",'True_Odds_Calculator_3-way'!C954)</f>
        <v/>
      </c>
      <c r="D956" s="4" t="str">
        <f t="shared" si="70"/>
        <v/>
      </c>
      <c r="E956" s="4" t="str">
        <f t="shared" si="71"/>
        <v/>
      </c>
      <c r="F956" s="4" t="str">
        <f t="shared" si="72"/>
        <v/>
      </c>
      <c r="G956" s="4" t="str">
        <f t="shared" si="73"/>
        <v/>
      </c>
      <c r="I956" s="4" t="str">
        <f t="shared" si="74"/>
        <v/>
      </c>
    </row>
    <row r="957" spans="1:9" x14ac:dyDescent="0.2">
      <c r="A957" s="4" t="str">
        <f>IF('True_Odds_Calculator_3-way'!A955="","",'True_Odds_Calculator_3-way'!A955)</f>
        <v/>
      </c>
      <c r="B957" s="4" t="str">
        <f>IF('True_Odds_Calculator_3-way'!B955="","",'True_Odds_Calculator_3-way'!B955)</f>
        <v/>
      </c>
      <c r="C957" s="4" t="str">
        <f>IF('True_Odds_Calculator_3-way'!C955="","",'True_Odds_Calculator_3-way'!C955)</f>
        <v/>
      </c>
      <c r="D957" s="4" t="str">
        <f t="shared" si="70"/>
        <v/>
      </c>
      <c r="E957" s="4" t="str">
        <f t="shared" si="71"/>
        <v/>
      </c>
      <c r="F957" s="4" t="str">
        <f t="shared" si="72"/>
        <v/>
      </c>
      <c r="G957" s="4" t="str">
        <f t="shared" si="73"/>
        <v/>
      </c>
      <c r="I957" s="4" t="str">
        <f t="shared" si="74"/>
        <v/>
      </c>
    </row>
    <row r="958" spans="1:9" x14ac:dyDescent="0.2">
      <c r="A958" s="4" t="str">
        <f>IF('True_Odds_Calculator_3-way'!A956="","",'True_Odds_Calculator_3-way'!A956)</f>
        <v/>
      </c>
      <c r="B958" s="4" t="str">
        <f>IF('True_Odds_Calculator_3-way'!B956="","",'True_Odds_Calculator_3-way'!B956)</f>
        <v/>
      </c>
      <c r="C958" s="4" t="str">
        <f>IF('True_Odds_Calculator_3-way'!C956="","",'True_Odds_Calculator_3-way'!C956)</f>
        <v/>
      </c>
      <c r="D958" s="4" t="str">
        <f t="shared" si="70"/>
        <v/>
      </c>
      <c r="E958" s="4" t="str">
        <f t="shared" si="71"/>
        <v/>
      </c>
      <c r="F958" s="4" t="str">
        <f t="shared" si="72"/>
        <v/>
      </c>
      <c r="G958" s="4" t="str">
        <f t="shared" si="73"/>
        <v/>
      </c>
      <c r="I958" s="4" t="str">
        <f t="shared" si="74"/>
        <v/>
      </c>
    </row>
    <row r="959" spans="1:9" x14ac:dyDescent="0.2">
      <c r="A959" s="4" t="str">
        <f>IF('True_Odds_Calculator_3-way'!A957="","",'True_Odds_Calculator_3-way'!A957)</f>
        <v/>
      </c>
      <c r="B959" s="4" t="str">
        <f>IF('True_Odds_Calculator_3-way'!B957="","",'True_Odds_Calculator_3-way'!B957)</f>
        <v/>
      </c>
      <c r="C959" s="4" t="str">
        <f>IF('True_Odds_Calculator_3-way'!C957="","",'True_Odds_Calculator_3-way'!C957)</f>
        <v/>
      </c>
      <c r="D959" s="4" t="str">
        <f t="shared" si="70"/>
        <v/>
      </c>
      <c r="E959" s="4" t="str">
        <f t="shared" si="71"/>
        <v/>
      </c>
      <c r="F959" s="4" t="str">
        <f t="shared" si="72"/>
        <v/>
      </c>
      <c r="G959" s="4" t="str">
        <f t="shared" si="73"/>
        <v/>
      </c>
      <c r="I959" s="4" t="str">
        <f t="shared" si="74"/>
        <v/>
      </c>
    </row>
    <row r="960" spans="1:9" x14ac:dyDescent="0.2">
      <c r="A960" s="4" t="str">
        <f>IF('True_Odds_Calculator_3-way'!A958="","",'True_Odds_Calculator_3-way'!A958)</f>
        <v/>
      </c>
      <c r="B960" s="4" t="str">
        <f>IF('True_Odds_Calculator_3-way'!B958="","",'True_Odds_Calculator_3-way'!B958)</f>
        <v/>
      </c>
      <c r="C960" s="4" t="str">
        <f>IF('True_Odds_Calculator_3-way'!C958="","",'True_Odds_Calculator_3-way'!C958)</f>
        <v/>
      </c>
      <c r="D960" s="4" t="str">
        <f t="shared" si="70"/>
        <v/>
      </c>
      <c r="E960" s="4" t="str">
        <f t="shared" si="71"/>
        <v/>
      </c>
      <c r="F960" s="4" t="str">
        <f t="shared" si="72"/>
        <v/>
      </c>
      <c r="G960" s="4" t="str">
        <f t="shared" si="73"/>
        <v/>
      </c>
      <c r="I960" s="4" t="str">
        <f t="shared" si="74"/>
        <v/>
      </c>
    </row>
    <row r="961" spans="1:9" x14ac:dyDescent="0.2">
      <c r="A961" s="4" t="str">
        <f>IF('True_Odds_Calculator_3-way'!A959="","",'True_Odds_Calculator_3-way'!A959)</f>
        <v/>
      </c>
      <c r="B961" s="4" t="str">
        <f>IF('True_Odds_Calculator_3-way'!B959="","",'True_Odds_Calculator_3-way'!B959)</f>
        <v/>
      </c>
      <c r="C961" s="4" t="str">
        <f>IF('True_Odds_Calculator_3-way'!C959="","",'True_Odds_Calculator_3-way'!C959)</f>
        <v/>
      </c>
      <c r="D961" s="4" t="str">
        <f t="shared" si="70"/>
        <v/>
      </c>
      <c r="E961" s="4" t="str">
        <f t="shared" si="71"/>
        <v/>
      </c>
      <c r="F961" s="4" t="str">
        <f t="shared" si="72"/>
        <v/>
      </c>
      <c r="G961" s="4" t="str">
        <f t="shared" si="73"/>
        <v/>
      </c>
      <c r="I961" s="4" t="str">
        <f t="shared" si="74"/>
        <v/>
      </c>
    </row>
    <row r="962" spans="1:9" x14ac:dyDescent="0.2">
      <c r="A962" s="4" t="str">
        <f>IF('True_Odds_Calculator_3-way'!A960="","",'True_Odds_Calculator_3-way'!A960)</f>
        <v/>
      </c>
      <c r="B962" s="4" t="str">
        <f>IF('True_Odds_Calculator_3-way'!B960="","",'True_Odds_Calculator_3-way'!B960)</f>
        <v/>
      </c>
      <c r="C962" s="4" t="str">
        <f>IF('True_Odds_Calculator_3-way'!C960="","",'True_Odds_Calculator_3-way'!C960)</f>
        <v/>
      </c>
      <c r="D962" s="4" t="str">
        <f t="shared" si="70"/>
        <v/>
      </c>
      <c r="E962" s="4" t="str">
        <f t="shared" si="71"/>
        <v/>
      </c>
      <c r="F962" s="4" t="str">
        <f t="shared" si="72"/>
        <v/>
      </c>
      <c r="G962" s="4" t="str">
        <f t="shared" si="73"/>
        <v/>
      </c>
      <c r="I962" s="4" t="str">
        <f t="shared" si="74"/>
        <v/>
      </c>
    </row>
    <row r="963" spans="1:9" x14ac:dyDescent="0.2">
      <c r="A963" s="4" t="str">
        <f>IF('True_Odds_Calculator_3-way'!A961="","",'True_Odds_Calculator_3-way'!A961)</f>
        <v/>
      </c>
      <c r="B963" s="4" t="str">
        <f>IF('True_Odds_Calculator_3-way'!B961="","",'True_Odds_Calculator_3-way'!B961)</f>
        <v/>
      </c>
      <c r="C963" s="4" t="str">
        <f>IF('True_Odds_Calculator_3-way'!C961="","",'True_Odds_Calculator_3-way'!C961)</f>
        <v/>
      </c>
      <c r="D963" s="4" t="str">
        <f t="shared" ref="D963:D1001" si="75">IF(A963="","",((1/A963)+(1/B963)+(1/C963))-1)</f>
        <v/>
      </c>
      <c r="E963" s="4" t="str">
        <f t="shared" ref="E963:E1001" si="76">IF(A963="","",(3*A963)/(3-($D963*A963)))</f>
        <v/>
      </c>
      <c r="F963" s="4" t="str">
        <f t="shared" ref="F963:F1001" si="77">IF(B963="","",(3*B963)/(3-($D963*B963)))</f>
        <v/>
      </c>
      <c r="G963" s="4" t="str">
        <f t="shared" ref="G963:G1001" si="78">IF(C963="","",(3*C963)/(3-($D963*C963)))</f>
        <v/>
      </c>
      <c r="I963" s="4" t="str">
        <f t="shared" ref="I963:I1001" si="79">IF(A963="","",D963+1)</f>
        <v/>
      </c>
    </row>
    <row r="964" spans="1:9" x14ac:dyDescent="0.2">
      <c r="A964" s="4" t="str">
        <f>IF('True_Odds_Calculator_3-way'!A962="","",'True_Odds_Calculator_3-way'!A962)</f>
        <v/>
      </c>
      <c r="B964" s="4" t="str">
        <f>IF('True_Odds_Calculator_3-way'!B962="","",'True_Odds_Calculator_3-way'!B962)</f>
        <v/>
      </c>
      <c r="C964" s="4" t="str">
        <f>IF('True_Odds_Calculator_3-way'!C962="","",'True_Odds_Calculator_3-way'!C962)</f>
        <v/>
      </c>
      <c r="D964" s="4" t="str">
        <f t="shared" si="75"/>
        <v/>
      </c>
      <c r="E964" s="4" t="str">
        <f t="shared" si="76"/>
        <v/>
      </c>
      <c r="F964" s="4" t="str">
        <f t="shared" si="77"/>
        <v/>
      </c>
      <c r="G964" s="4" t="str">
        <f t="shared" si="78"/>
        <v/>
      </c>
      <c r="I964" s="4" t="str">
        <f t="shared" si="79"/>
        <v/>
      </c>
    </row>
    <row r="965" spans="1:9" x14ac:dyDescent="0.2">
      <c r="A965" s="4" t="str">
        <f>IF('True_Odds_Calculator_3-way'!A963="","",'True_Odds_Calculator_3-way'!A963)</f>
        <v/>
      </c>
      <c r="B965" s="4" t="str">
        <f>IF('True_Odds_Calculator_3-way'!B963="","",'True_Odds_Calculator_3-way'!B963)</f>
        <v/>
      </c>
      <c r="C965" s="4" t="str">
        <f>IF('True_Odds_Calculator_3-way'!C963="","",'True_Odds_Calculator_3-way'!C963)</f>
        <v/>
      </c>
      <c r="D965" s="4" t="str">
        <f t="shared" si="75"/>
        <v/>
      </c>
      <c r="E965" s="4" t="str">
        <f t="shared" si="76"/>
        <v/>
      </c>
      <c r="F965" s="4" t="str">
        <f t="shared" si="77"/>
        <v/>
      </c>
      <c r="G965" s="4" t="str">
        <f t="shared" si="78"/>
        <v/>
      </c>
      <c r="I965" s="4" t="str">
        <f t="shared" si="79"/>
        <v/>
      </c>
    </row>
    <row r="966" spans="1:9" x14ac:dyDescent="0.2">
      <c r="A966" s="4" t="str">
        <f>IF('True_Odds_Calculator_3-way'!A964="","",'True_Odds_Calculator_3-way'!A964)</f>
        <v/>
      </c>
      <c r="B966" s="4" t="str">
        <f>IF('True_Odds_Calculator_3-way'!B964="","",'True_Odds_Calculator_3-way'!B964)</f>
        <v/>
      </c>
      <c r="C966" s="4" t="str">
        <f>IF('True_Odds_Calculator_3-way'!C964="","",'True_Odds_Calculator_3-way'!C964)</f>
        <v/>
      </c>
      <c r="D966" s="4" t="str">
        <f t="shared" si="75"/>
        <v/>
      </c>
      <c r="E966" s="4" t="str">
        <f t="shared" si="76"/>
        <v/>
      </c>
      <c r="F966" s="4" t="str">
        <f t="shared" si="77"/>
        <v/>
      </c>
      <c r="G966" s="4" t="str">
        <f t="shared" si="78"/>
        <v/>
      </c>
      <c r="I966" s="4" t="str">
        <f t="shared" si="79"/>
        <v/>
      </c>
    </row>
    <row r="967" spans="1:9" x14ac:dyDescent="0.2">
      <c r="A967" s="4" t="str">
        <f>IF('True_Odds_Calculator_3-way'!A965="","",'True_Odds_Calculator_3-way'!A965)</f>
        <v/>
      </c>
      <c r="B967" s="4" t="str">
        <f>IF('True_Odds_Calculator_3-way'!B965="","",'True_Odds_Calculator_3-way'!B965)</f>
        <v/>
      </c>
      <c r="C967" s="4" t="str">
        <f>IF('True_Odds_Calculator_3-way'!C965="","",'True_Odds_Calculator_3-way'!C965)</f>
        <v/>
      </c>
      <c r="D967" s="4" t="str">
        <f t="shared" si="75"/>
        <v/>
      </c>
      <c r="E967" s="4" t="str">
        <f t="shared" si="76"/>
        <v/>
      </c>
      <c r="F967" s="4" t="str">
        <f t="shared" si="77"/>
        <v/>
      </c>
      <c r="G967" s="4" t="str">
        <f t="shared" si="78"/>
        <v/>
      </c>
      <c r="I967" s="4" t="str">
        <f t="shared" si="79"/>
        <v/>
      </c>
    </row>
    <row r="968" spans="1:9" x14ac:dyDescent="0.2">
      <c r="A968" s="4" t="str">
        <f>IF('True_Odds_Calculator_3-way'!A966="","",'True_Odds_Calculator_3-way'!A966)</f>
        <v/>
      </c>
      <c r="B968" s="4" t="str">
        <f>IF('True_Odds_Calculator_3-way'!B966="","",'True_Odds_Calculator_3-way'!B966)</f>
        <v/>
      </c>
      <c r="C968" s="4" t="str">
        <f>IF('True_Odds_Calculator_3-way'!C966="","",'True_Odds_Calculator_3-way'!C966)</f>
        <v/>
      </c>
      <c r="D968" s="4" t="str">
        <f t="shared" si="75"/>
        <v/>
      </c>
      <c r="E968" s="4" t="str">
        <f t="shared" si="76"/>
        <v/>
      </c>
      <c r="F968" s="4" t="str">
        <f t="shared" si="77"/>
        <v/>
      </c>
      <c r="G968" s="4" t="str">
        <f t="shared" si="78"/>
        <v/>
      </c>
      <c r="I968" s="4" t="str">
        <f t="shared" si="79"/>
        <v/>
      </c>
    </row>
    <row r="969" spans="1:9" x14ac:dyDescent="0.2">
      <c r="A969" s="4" t="str">
        <f>IF('True_Odds_Calculator_3-way'!A967="","",'True_Odds_Calculator_3-way'!A967)</f>
        <v/>
      </c>
      <c r="B969" s="4" t="str">
        <f>IF('True_Odds_Calculator_3-way'!B967="","",'True_Odds_Calculator_3-way'!B967)</f>
        <v/>
      </c>
      <c r="C969" s="4" t="str">
        <f>IF('True_Odds_Calculator_3-way'!C967="","",'True_Odds_Calculator_3-way'!C967)</f>
        <v/>
      </c>
      <c r="D969" s="4" t="str">
        <f t="shared" si="75"/>
        <v/>
      </c>
      <c r="E969" s="4" t="str">
        <f t="shared" si="76"/>
        <v/>
      </c>
      <c r="F969" s="4" t="str">
        <f t="shared" si="77"/>
        <v/>
      </c>
      <c r="G969" s="4" t="str">
        <f t="shared" si="78"/>
        <v/>
      </c>
      <c r="I969" s="4" t="str">
        <f t="shared" si="79"/>
        <v/>
      </c>
    </row>
    <row r="970" spans="1:9" x14ac:dyDescent="0.2">
      <c r="A970" s="4" t="str">
        <f>IF('True_Odds_Calculator_3-way'!A968="","",'True_Odds_Calculator_3-way'!A968)</f>
        <v/>
      </c>
      <c r="B970" s="4" t="str">
        <f>IF('True_Odds_Calculator_3-way'!B968="","",'True_Odds_Calculator_3-way'!B968)</f>
        <v/>
      </c>
      <c r="C970" s="4" t="str">
        <f>IF('True_Odds_Calculator_3-way'!C968="","",'True_Odds_Calculator_3-way'!C968)</f>
        <v/>
      </c>
      <c r="D970" s="4" t="str">
        <f t="shared" si="75"/>
        <v/>
      </c>
      <c r="E970" s="4" t="str">
        <f t="shared" si="76"/>
        <v/>
      </c>
      <c r="F970" s="4" t="str">
        <f t="shared" si="77"/>
        <v/>
      </c>
      <c r="G970" s="4" t="str">
        <f t="shared" si="78"/>
        <v/>
      </c>
      <c r="I970" s="4" t="str">
        <f t="shared" si="79"/>
        <v/>
      </c>
    </row>
    <row r="971" spans="1:9" x14ac:dyDescent="0.2">
      <c r="A971" s="4" t="str">
        <f>IF('True_Odds_Calculator_3-way'!A969="","",'True_Odds_Calculator_3-way'!A969)</f>
        <v/>
      </c>
      <c r="B971" s="4" t="str">
        <f>IF('True_Odds_Calculator_3-way'!B969="","",'True_Odds_Calculator_3-way'!B969)</f>
        <v/>
      </c>
      <c r="C971" s="4" t="str">
        <f>IF('True_Odds_Calculator_3-way'!C969="","",'True_Odds_Calculator_3-way'!C969)</f>
        <v/>
      </c>
      <c r="D971" s="4" t="str">
        <f t="shared" si="75"/>
        <v/>
      </c>
      <c r="E971" s="4" t="str">
        <f t="shared" si="76"/>
        <v/>
      </c>
      <c r="F971" s="4" t="str">
        <f t="shared" si="77"/>
        <v/>
      </c>
      <c r="G971" s="4" t="str">
        <f t="shared" si="78"/>
        <v/>
      </c>
      <c r="I971" s="4" t="str">
        <f t="shared" si="79"/>
        <v/>
      </c>
    </row>
    <row r="972" spans="1:9" x14ac:dyDescent="0.2">
      <c r="A972" s="4" t="str">
        <f>IF('True_Odds_Calculator_3-way'!A970="","",'True_Odds_Calculator_3-way'!A970)</f>
        <v/>
      </c>
      <c r="B972" s="4" t="str">
        <f>IF('True_Odds_Calculator_3-way'!B970="","",'True_Odds_Calculator_3-way'!B970)</f>
        <v/>
      </c>
      <c r="C972" s="4" t="str">
        <f>IF('True_Odds_Calculator_3-way'!C970="","",'True_Odds_Calculator_3-way'!C970)</f>
        <v/>
      </c>
      <c r="D972" s="4" t="str">
        <f t="shared" si="75"/>
        <v/>
      </c>
      <c r="E972" s="4" t="str">
        <f t="shared" si="76"/>
        <v/>
      </c>
      <c r="F972" s="4" t="str">
        <f t="shared" si="77"/>
        <v/>
      </c>
      <c r="G972" s="4" t="str">
        <f t="shared" si="78"/>
        <v/>
      </c>
      <c r="I972" s="4" t="str">
        <f t="shared" si="79"/>
        <v/>
      </c>
    </row>
    <row r="973" spans="1:9" x14ac:dyDescent="0.2">
      <c r="A973" s="4" t="str">
        <f>IF('True_Odds_Calculator_3-way'!A971="","",'True_Odds_Calculator_3-way'!A971)</f>
        <v/>
      </c>
      <c r="B973" s="4" t="str">
        <f>IF('True_Odds_Calculator_3-way'!B971="","",'True_Odds_Calculator_3-way'!B971)</f>
        <v/>
      </c>
      <c r="C973" s="4" t="str">
        <f>IF('True_Odds_Calculator_3-way'!C971="","",'True_Odds_Calculator_3-way'!C971)</f>
        <v/>
      </c>
      <c r="D973" s="4" t="str">
        <f t="shared" si="75"/>
        <v/>
      </c>
      <c r="E973" s="4" t="str">
        <f t="shared" si="76"/>
        <v/>
      </c>
      <c r="F973" s="4" t="str">
        <f t="shared" si="77"/>
        <v/>
      </c>
      <c r="G973" s="4" t="str">
        <f t="shared" si="78"/>
        <v/>
      </c>
      <c r="I973" s="4" t="str">
        <f t="shared" si="79"/>
        <v/>
      </c>
    </row>
    <row r="974" spans="1:9" x14ac:dyDescent="0.2">
      <c r="A974" s="4" t="str">
        <f>IF('True_Odds_Calculator_3-way'!A972="","",'True_Odds_Calculator_3-way'!A972)</f>
        <v/>
      </c>
      <c r="B974" s="4" t="str">
        <f>IF('True_Odds_Calculator_3-way'!B972="","",'True_Odds_Calculator_3-way'!B972)</f>
        <v/>
      </c>
      <c r="C974" s="4" t="str">
        <f>IF('True_Odds_Calculator_3-way'!C972="","",'True_Odds_Calculator_3-way'!C972)</f>
        <v/>
      </c>
      <c r="D974" s="4" t="str">
        <f t="shared" si="75"/>
        <v/>
      </c>
      <c r="E974" s="4" t="str">
        <f t="shared" si="76"/>
        <v/>
      </c>
      <c r="F974" s="4" t="str">
        <f t="shared" si="77"/>
        <v/>
      </c>
      <c r="G974" s="4" t="str">
        <f t="shared" si="78"/>
        <v/>
      </c>
      <c r="I974" s="4" t="str">
        <f t="shared" si="79"/>
        <v/>
      </c>
    </row>
    <row r="975" spans="1:9" x14ac:dyDescent="0.2">
      <c r="A975" s="4" t="str">
        <f>IF('True_Odds_Calculator_3-way'!A973="","",'True_Odds_Calculator_3-way'!A973)</f>
        <v/>
      </c>
      <c r="B975" s="4" t="str">
        <f>IF('True_Odds_Calculator_3-way'!B973="","",'True_Odds_Calculator_3-way'!B973)</f>
        <v/>
      </c>
      <c r="C975" s="4" t="str">
        <f>IF('True_Odds_Calculator_3-way'!C973="","",'True_Odds_Calculator_3-way'!C973)</f>
        <v/>
      </c>
      <c r="D975" s="4" t="str">
        <f t="shared" si="75"/>
        <v/>
      </c>
      <c r="E975" s="4" t="str">
        <f t="shared" si="76"/>
        <v/>
      </c>
      <c r="F975" s="4" t="str">
        <f t="shared" si="77"/>
        <v/>
      </c>
      <c r="G975" s="4" t="str">
        <f t="shared" si="78"/>
        <v/>
      </c>
      <c r="I975" s="4" t="str">
        <f t="shared" si="79"/>
        <v/>
      </c>
    </row>
    <row r="976" spans="1:9" x14ac:dyDescent="0.2">
      <c r="A976" s="4" t="str">
        <f>IF('True_Odds_Calculator_3-way'!A974="","",'True_Odds_Calculator_3-way'!A974)</f>
        <v/>
      </c>
      <c r="B976" s="4" t="str">
        <f>IF('True_Odds_Calculator_3-way'!B974="","",'True_Odds_Calculator_3-way'!B974)</f>
        <v/>
      </c>
      <c r="C976" s="4" t="str">
        <f>IF('True_Odds_Calculator_3-way'!C974="","",'True_Odds_Calculator_3-way'!C974)</f>
        <v/>
      </c>
      <c r="D976" s="4" t="str">
        <f t="shared" si="75"/>
        <v/>
      </c>
      <c r="E976" s="4" t="str">
        <f t="shared" si="76"/>
        <v/>
      </c>
      <c r="F976" s="4" t="str">
        <f t="shared" si="77"/>
        <v/>
      </c>
      <c r="G976" s="4" t="str">
        <f t="shared" si="78"/>
        <v/>
      </c>
      <c r="I976" s="4" t="str">
        <f t="shared" si="79"/>
        <v/>
      </c>
    </row>
    <row r="977" spans="1:9" x14ac:dyDescent="0.2">
      <c r="A977" s="4" t="str">
        <f>IF('True_Odds_Calculator_3-way'!A975="","",'True_Odds_Calculator_3-way'!A975)</f>
        <v/>
      </c>
      <c r="B977" s="4" t="str">
        <f>IF('True_Odds_Calculator_3-way'!B975="","",'True_Odds_Calculator_3-way'!B975)</f>
        <v/>
      </c>
      <c r="C977" s="4" t="str">
        <f>IF('True_Odds_Calculator_3-way'!C975="","",'True_Odds_Calculator_3-way'!C975)</f>
        <v/>
      </c>
      <c r="D977" s="4" t="str">
        <f t="shared" si="75"/>
        <v/>
      </c>
      <c r="E977" s="4" t="str">
        <f t="shared" si="76"/>
        <v/>
      </c>
      <c r="F977" s="4" t="str">
        <f t="shared" si="77"/>
        <v/>
      </c>
      <c r="G977" s="4" t="str">
        <f t="shared" si="78"/>
        <v/>
      </c>
      <c r="I977" s="4" t="str">
        <f t="shared" si="79"/>
        <v/>
      </c>
    </row>
    <row r="978" spans="1:9" x14ac:dyDescent="0.2">
      <c r="A978" s="4" t="str">
        <f>IF('True_Odds_Calculator_3-way'!A976="","",'True_Odds_Calculator_3-way'!A976)</f>
        <v/>
      </c>
      <c r="B978" s="4" t="str">
        <f>IF('True_Odds_Calculator_3-way'!B976="","",'True_Odds_Calculator_3-way'!B976)</f>
        <v/>
      </c>
      <c r="C978" s="4" t="str">
        <f>IF('True_Odds_Calculator_3-way'!C976="","",'True_Odds_Calculator_3-way'!C976)</f>
        <v/>
      </c>
      <c r="D978" s="4" t="str">
        <f t="shared" si="75"/>
        <v/>
      </c>
      <c r="E978" s="4" t="str">
        <f t="shared" si="76"/>
        <v/>
      </c>
      <c r="F978" s="4" t="str">
        <f t="shared" si="77"/>
        <v/>
      </c>
      <c r="G978" s="4" t="str">
        <f t="shared" si="78"/>
        <v/>
      </c>
      <c r="I978" s="4" t="str">
        <f t="shared" si="79"/>
        <v/>
      </c>
    </row>
    <row r="979" spans="1:9" x14ac:dyDescent="0.2">
      <c r="A979" s="4" t="str">
        <f>IF('True_Odds_Calculator_3-way'!A977="","",'True_Odds_Calculator_3-way'!A977)</f>
        <v/>
      </c>
      <c r="B979" s="4" t="str">
        <f>IF('True_Odds_Calculator_3-way'!B977="","",'True_Odds_Calculator_3-way'!B977)</f>
        <v/>
      </c>
      <c r="C979" s="4" t="str">
        <f>IF('True_Odds_Calculator_3-way'!C977="","",'True_Odds_Calculator_3-way'!C977)</f>
        <v/>
      </c>
      <c r="D979" s="4" t="str">
        <f t="shared" si="75"/>
        <v/>
      </c>
      <c r="E979" s="4" t="str">
        <f t="shared" si="76"/>
        <v/>
      </c>
      <c r="F979" s="4" t="str">
        <f t="shared" si="77"/>
        <v/>
      </c>
      <c r="G979" s="4" t="str">
        <f t="shared" si="78"/>
        <v/>
      </c>
      <c r="I979" s="4" t="str">
        <f t="shared" si="79"/>
        <v/>
      </c>
    </row>
    <row r="980" spans="1:9" x14ac:dyDescent="0.2">
      <c r="A980" s="4" t="str">
        <f>IF('True_Odds_Calculator_3-way'!A978="","",'True_Odds_Calculator_3-way'!A978)</f>
        <v/>
      </c>
      <c r="B980" s="4" t="str">
        <f>IF('True_Odds_Calculator_3-way'!B978="","",'True_Odds_Calculator_3-way'!B978)</f>
        <v/>
      </c>
      <c r="C980" s="4" t="str">
        <f>IF('True_Odds_Calculator_3-way'!C978="","",'True_Odds_Calculator_3-way'!C978)</f>
        <v/>
      </c>
      <c r="D980" s="4" t="str">
        <f t="shared" si="75"/>
        <v/>
      </c>
      <c r="E980" s="4" t="str">
        <f t="shared" si="76"/>
        <v/>
      </c>
      <c r="F980" s="4" t="str">
        <f t="shared" si="77"/>
        <v/>
      </c>
      <c r="G980" s="4" t="str">
        <f t="shared" si="78"/>
        <v/>
      </c>
      <c r="I980" s="4" t="str">
        <f t="shared" si="79"/>
        <v/>
      </c>
    </row>
    <row r="981" spans="1:9" x14ac:dyDescent="0.2">
      <c r="A981" s="4" t="str">
        <f>IF('True_Odds_Calculator_3-way'!A979="","",'True_Odds_Calculator_3-way'!A979)</f>
        <v/>
      </c>
      <c r="B981" s="4" t="str">
        <f>IF('True_Odds_Calculator_3-way'!B979="","",'True_Odds_Calculator_3-way'!B979)</f>
        <v/>
      </c>
      <c r="C981" s="4" t="str">
        <f>IF('True_Odds_Calculator_3-way'!C979="","",'True_Odds_Calculator_3-way'!C979)</f>
        <v/>
      </c>
      <c r="D981" s="4" t="str">
        <f t="shared" si="75"/>
        <v/>
      </c>
      <c r="E981" s="4" t="str">
        <f t="shared" si="76"/>
        <v/>
      </c>
      <c r="F981" s="4" t="str">
        <f t="shared" si="77"/>
        <v/>
      </c>
      <c r="G981" s="4" t="str">
        <f t="shared" si="78"/>
        <v/>
      </c>
      <c r="I981" s="4" t="str">
        <f t="shared" si="79"/>
        <v/>
      </c>
    </row>
    <row r="982" spans="1:9" x14ac:dyDescent="0.2">
      <c r="A982" s="4" t="str">
        <f>IF('True_Odds_Calculator_3-way'!A980="","",'True_Odds_Calculator_3-way'!A980)</f>
        <v/>
      </c>
      <c r="B982" s="4" t="str">
        <f>IF('True_Odds_Calculator_3-way'!B980="","",'True_Odds_Calculator_3-way'!B980)</f>
        <v/>
      </c>
      <c r="C982" s="4" t="str">
        <f>IF('True_Odds_Calculator_3-way'!C980="","",'True_Odds_Calculator_3-way'!C980)</f>
        <v/>
      </c>
      <c r="D982" s="4" t="str">
        <f t="shared" si="75"/>
        <v/>
      </c>
      <c r="E982" s="4" t="str">
        <f t="shared" si="76"/>
        <v/>
      </c>
      <c r="F982" s="4" t="str">
        <f t="shared" si="77"/>
        <v/>
      </c>
      <c r="G982" s="4" t="str">
        <f t="shared" si="78"/>
        <v/>
      </c>
      <c r="I982" s="4" t="str">
        <f t="shared" si="79"/>
        <v/>
      </c>
    </row>
    <row r="983" spans="1:9" x14ac:dyDescent="0.2">
      <c r="A983" s="4" t="str">
        <f>IF('True_Odds_Calculator_3-way'!A981="","",'True_Odds_Calculator_3-way'!A981)</f>
        <v/>
      </c>
      <c r="B983" s="4" t="str">
        <f>IF('True_Odds_Calculator_3-way'!B981="","",'True_Odds_Calculator_3-way'!B981)</f>
        <v/>
      </c>
      <c r="C983" s="4" t="str">
        <f>IF('True_Odds_Calculator_3-way'!C981="","",'True_Odds_Calculator_3-way'!C981)</f>
        <v/>
      </c>
      <c r="D983" s="4" t="str">
        <f t="shared" si="75"/>
        <v/>
      </c>
      <c r="E983" s="4" t="str">
        <f t="shared" si="76"/>
        <v/>
      </c>
      <c r="F983" s="4" t="str">
        <f t="shared" si="77"/>
        <v/>
      </c>
      <c r="G983" s="4" t="str">
        <f t="shared" si="78"/>
        <v/>
      </c>
      <c r="I983" s="4" t="str">
        <f t="shared" si="79"/>
        <v/>
      </c>
    </row>
    <row r="984" spans="1:9" x14ac:dyDescent="0.2">
      <c r="A984" s="4" t="str">
        <f>IF('True_Odds_Calculator_3-way'!A982="","",'True_Odds_Calculator_3-way'!A982)</f>
        <v/>
      </c>
      <c r="B984" s="4" t="str">
        <f>IF('True_Odds_Calculator_3-way'!B982="","",'True_Odds_Calculator_3-way'!B982)</f>
        <v/>
      </c>
      <c r="C984" s="4" t="str">
        <f>IF('True_Odds_Calculator_3-way'!C982="","",'True_Odds_Calculator_3-way'!C982)</f>
        <v/>
      </c>
      <c r="D984" s="4" t="str">
        <f t="shared" si="75"/>
        <v/>
      </c>
      <c r="E984" s="4" t="str">
        <f t="shared" si="76"/>
        <v/>
      </c>
      <c r="F984" s="4" t="str">
        <f t="shared" si="77"/>
        <v/>
      </c>
      <c r="G984" s="4" t="str">
        <f t="shared" si="78"/>
        <v/>
      </c>
      <c r="I984" s="4" t="str">
        <f t="shared" si="79"/>
        <v/>
      </c>
    </row>
    <row r="985" spans="1:9" x14ac:dyDescent="0.2">
      <c r="A985" s="4" t="str">
        <f>IF('True_Odds_Calculator_3-way'!A983="","",'True_Odds_Calculator_3-way'!A983)</f>
        <v/>
      </c>
      <c r="B985" s="4" t="str">
        <f>IF('True_Odds_Calculator_3-way'!B983="","",'True_Odds_Calculator_3-way'!B983)</f>
        <v/>
      </c>
      <c r="C985" s="4" t="str">
        <f>IF('True_Odds_Calculator_3-way'!C983="","",'True_Odds_Calculator_3-way'!C983)</f>
        <v/>
      </c>
      <c r="D985" s="4" t="str">
        <f t="shared" si="75"/>
        <v/>
      </c>
      <c r="E985" s="4" t="str">
        <f t="shared" si="76"/>
        <v/>
      </c>
      <c r="F985" s="4" t="str">
        <f t="shared" si="77"/>
        <v/>
      </c>
      <c r="G985" s="4" t="str">
        <f t="shared" si="78"/>
        <v/>
      </c>
      <c r="I985" s="4" t="str">
        <f t="shared" si="79"/>
        <v/>
      </c>
    </row>
    <row r="986" spans="1:9" x14ac:dyDescent="0.2">
      <c r="A986" s="4" t="str">
        <f>IF('True_Odds_Calculator_3-way'!A984="","",'True_Odds_Calculator_3-way'!A984)</f>
        <v/>
      </c>
      <c r="B986" s="4" t="str">
        <f>IF('True_Odds_Calculator_3-way'!B984="","",'True_Odds_Calculator_3-way'!B984)</f>
        <v/>
      </c>
      <c r="C986" s="4" t="str">
        <f>IF('True_Odds_Calculator_3-way'!C984="","",'True_Odds_Calculator_3-way'!C984)</f>
        <v/>
      </c>
      <c r="D986" s="4" t="str">
        <f t="shared" si="75"/>
        <v/>
      </c>
      <c r="E986" s="4" t="str">
        <f t="shared" si="76"/>
        <v/>
      </c>
      <c r="F986" s="4" t="str">
        <f t="shared" si="77"/>
        <v/>
      </c>
      <c r="G986" s="4" t="str">
        <f t="shared" si="78"/>
        <v/>
      </c>
      <c r="I986" s="4" t="str">
        <f t="shared" si="79"/>
        <v/>
      </c>
    </row>
    <row r="987" spans="1:9" x14ac:dyDescent="0.2">
      <c r="A987" s="4" t="str">
        <f>IF('True_Odds_Calculator_3-way'!A985="","",'True_Odds_Calculator_3-way'!A985)</f>
        <v/>
      </c>
      <c r="B987" s="4" t="str">
        <f>IF('True_Odds_Calculator_3-way'!B985="","",'True_Odds_Calculator_3-way'!B985)</f>
        <v/>
      </c>
      <c r="C987" s="4" t="str">
        <f>IF('True_Odds_Calculator_3-way'!C985="","",'True_Odds_Calculator_3-way'!C985)</f>
        <v/>
      </c>
      <c r="D987" s="4" t="str">
        <f t="shared" si="75"/>
        <v/>
      </c>
      <c r="E987" s="4" t="str">
        <f t="shared" si="76"/>
        <v/>
      </c>
      <c r="F987" s="4" t="str">
        <f t="shared" si="77"/>
        <v/>
      </c>
      <c r="G987" s="4" t="str">
        <f t="shared" si="78"/>
        <v/>
      </c>
      <c r="I987" s="4" t="str">
        <f t="shared" si="79"/>
        <v/>
      </c>
    </row>
    <row r="988" spans="1:9" x14ac:dyDescent="0.2">
      <c r="A988" s="4" t="str">
        <f>IF('True_Odds_Calculator_3-way'!A986="","",'True_Odds_Calculator_3-way'!A986)</f>
        <v/>
      </c>
      <c r="B988" s="4" t="str">
        <f>IF('True_Odds_Calculator_3-way'!B986="","",'True_Odds_Calculator_3-way'!B986)</f>
        <v/>
      </c>
      <c r="C988" s="4" t="str">
        <f>IF('True_Odds_Calculator_3-way'!C986="","",'True_Odds_Calculator_3-way'!C986)</f>
        <v/>
      </c>
      <c r="D988" s="4" t="str">
        <f t="shared" si="75"/>
        <v/>
      </c>
      <c r="E988" s="4" t="str">
        <f t="shared" si="76"/>
        <v/>
      </c>
      <c r="F988" s="4" t="str">
        <f t="shared" si="77"/>
        <v/>
      </c>
      <c r="G988" s="4" t="str">
        <f t="shared" si="78"/>
        <v/>
      </c>
      <c r="I988" s="4" t="str">
        <f t="shared" si="79"/>
        <v/>
      </c>
    </row>
    <row r="989" spans="1:9" x14ac:dyDescent="0.2">
      <c r="A989" s="4" t="str">
        <f>IF('True_Odds_Calculator_3-way'!A987="","",'True_Odds_Calculator_3-way'!A987)</f>
        <v/>
      </c>
      <c r="B989" s="4" t="str">
        <f>IF('True_Odds_Calculator_3-way'!B987="","",'True_Odds_Calculator_3-way'!B987)</f>
        <v/>
      </c>
      <c r="C989" s="4" t="str">
        <f>IF('True_Odds_Calculator_3-way'!C987="","",'True_Odds_Calculator_3-way'!C987)</f>
        <v/>
      </c>
      <c r="D989" s="4" t="str">
        <f t="shared" si="75"/>
        <v/>
      </c>
      <c r="E989" s="4" t="str">
        <f t="shared" si="76"/>
        <v/>
      </c>
      <c r="F989" s="4" t="str">
        <f t="shared" si="77"/>
        <v/>
      </c>
      <c r="G989" s="4" t="str">
        <f t="shared" si="78"/>
        <v/>
      </c>
      <c r="I989" s="4" t="str">
        <f t="shared" si="79"/>
        <v/>
      </c>
    </row>
    <row r="990" spans="1:9" x14ac:dyDescent="0.2">
      <c r="A990" s="4" t="str">
        <f>IF('True_Odds_Calculator_3-way'!A988="","",'True_Odds_Calculator_3-way'!A988)</f>
        <v/>
      </c>
      <c r="B990" s="4" t="str">
        <f>IF('True_Odds_Calculator_3-way'!B988="","",'True_Odds_Calculator_3-way'!B988)</f>
        <v/>
      </c>
      <c r="C990" s="4" t="str">
        <f>IF('True_Odds_Calculator_3-way'!C988="","",'True_Odds_Calculator_3-way'!C988)</f>
        <v/>
      </c>
      <c r="D990" s="4" t="str">
        <f t="shared" si="75"/>
        <v/>
      </c>
      <c r="E990" s="4" t="str">
        <f t="shared" si="76"/>
        <v/>
      </c>
      <c r="F990" s="4" t="str">
        <f t="shared" si="77"/>
        <v/>
      </c>
      <c r="G990" s="4" t="str">
        <f t="shared" si="78"/>
        <v/>
      </c>
      <c r="I990" s="4" t="str">
        <f t="shared" si="79"/>
        <v/>
      </c>
    </row>
    <row r="991" spans="1:9" x14ac:dyDescent="0.2">
      <c r="A991" s="4" t="str">
        <f>IF('True_Odds_Calculator_3-way'!A989="","",'True_Odds_Calculator_3-way'!A989)</f>
        <v/>
      </c>
      <c r="B991" s="4" t="str">
        <f>IF('True_Odds_Calculator_3-way'!B989="","",'True_Odds_Calculator_3-way'!B989)</f>
        <v/>
      </c>
      <c r="C991" s="4" t="str">
        <f>IF('True_Odds_Calculator_3-way'!C989="","",'True_Odds_Calculator_3-way'!C989)</f>
        <v/>
      </c>
      <c r="D991" s="4" t="str">
        <f t="shared" si="75"/>
        <v/>
      </c>
      <c r="E991" s="4" t="str">
        <f t="shared" si="76"/>
        <v/>
      </c>
      <c r="F991" s="4" t="str">
        <f t="shared" si="77"/>
        <v/>
      </c>
      <c r="G991" s="4" t="str">
        <f t="shared" si="78"/>
        <v/>
      </c>
      <c r="I991" s="4" t="str">
        <f t="shared" si="79"/>
        <v/>
      </c>
    </row>
    <row r="992" spans="1:9" x14ac:dyDescent="0.2">
      <c r="A992" s="4" t="str">
        <f>IF('True_Odds_Calculator_3-way'!A990="","",'True_Odds_Calculator_3-way'!A990)</f>
        <v/>
      </c>
      <c r="B992" s="4" t="str">
        <f>IF('True_Odds_Calculator_3-way'!B990="","",'True_Odds_Calculator_3-way'!B990)</f>
        <v/>
      </c>
      <c r="C992" s="4" t="str">
        <f>IF('True_Odds_Calculator_3-way'!C990="","",'True_Odds_Calculator_3-way'!C990)</f>
        <v/>
      </c>
      <c r="D992" s="4" t="str">
        <f t="shared" si="75"/>
        <v/>
      </c>
      <c r="E992" s="4" t="str">
        <f t="shared" si="76"/>
        <v/>
      </c>
      <c r="F992" s="4" t="str">
        <f t="shared" si="77"/>
        <v/>
      </c>
      <c r="G992" s="4" t="str">
        <f t="shared" si="78"/>
        <v/>
      </c>
      <c r="I992" s="4" t="str">
        <f t="shared" si="79"/>
        <v/>
      </c>
    </row>
    <row r="993" spans="1:9" x14ac:dyDescent="0.2">
      <c r="A993" s="4" t="str">
        <f>IF('True_Odds_Calculator_3-way'!A991="","",'True_Odds_Calculator_3-way'!A991)</f>
        <v/>
      </c>
      <c r="B993" s="4" t="str">
        <f>IF('True_Odds_Calculator_3-way'!B991="","",'True_Odds_Calculator_3-way'!B991)</f>
        <v/>
      </c>
      <c r="C993" s="4" t="str">
        <f>IF('True_Odds_Calculator_3-way'!C991="","",'True_Odds_Calculator_3-way'!C991)</f>
        <v/>
      </c>
      <c r="D993" s="4" t="str">
        <f t="shared" si="75"/>
        <v/>
      </c>
      <c r="E993" s="4" t="str">
        <f t="shared" si="76"/>
        <v/>
      </c>
      <c r="F993" s="4" t="str">
        <f t="shared" si="77"/>
        <v/>
      </c>
      <c r="G993" s="4" t="str">
        <f t="shared" si="78"/>
        <v/>
      </c>
      <c r="I993" s="4" t="str">
        <f t="shared" si="79"/>
        <v/>
      </c>
    </row>
    <row r="994" spans="1:9" x14ac:dyDescent="0.2">
      <c r="A994" s="4" t="str">
        <f>IF('True_Odds_Calculator_3-way'!A992="","",'True_Odds_Calculator_3-way'!A992)</f>
        <v/>
      </c>
      <c r="B994" s="4" t="str">
        <f>IF('True_Odds_Calculator_3-way'!B992="","",'True_Odds_Calculator_3-way'!B992)</f>
        <v/>
      </c>
      <c r="C994" s="4" t="str">
        <f>IF('True_Odds_Calculator_3-way'!C992="","",'True_Odds_Calculator_3-way'!C992)</f>
        <v/>
      </c>
      <c r="D994" s="4" t="str">
        <f t="shared" si="75"/>
        <v/>
      </c>
      <c r="E994" s="4" t="str">
        <f t="shared" si="76"/>
        <v/>
      </c>
      <c r="F994" s="4" t="str">
        <f t="shared" si="77"/>
        <v/>
      </c>
      <c r="G994" s="4" t="str">
        <f t="shared" si="78"/>
        <v/>
      </c>
      <c r="I994" s="4" t="str">
        <f t="shared" si="79"/>
        <v/>
      </c>
    </row>
    <row r="995" spans="1:9" x14ac:dyDescent="0.2">
      <c r="A995" s="4" t="str">
        <f>IF('True_Odds_Calculator_3-way'!A993="","",'True_Odds_Calculator_3-way'!A993)</f>
        <v/>
      </c>
      <c r="B995" s="4" t="str">
        <f>IF('True_Odds_Calculator_3-way'!B993="","",'True_Odds_Calculator_3-way'!B993)</f>
        <v/>
      </c>
      <c r="C995" s="4" t="str">
        <f>IF('True_Odds_Calculator_3-way'!C993="","",'True_Odds_Calculator_3-way'!C993)</f>
        <v/>
      </c>
      <c r="D995" s="4" t="str">
        <f t="shared" si="75"/>
        <v/>
      </c>
      <c r="E995" s="4" t="str">
        <f t="shared" si="76"/>
        <v/>
      </c>
      <c r="F995" s="4" t="str">
        <f t="shared" si="77"/>
        <v/>
      </c>
      <c r="G995" s="4" t="str">
        <f t="shared" si="78"/>
        <v/>
      </c>
      <c r="I995" s="4" t="str">
        <f t="shared" si="79"/>
        <v/>
      </c>
    </row>
    <row r="996" spans="1:9" x14ac:dyDescent="0.2">
      <c r="A996" s="4" t="str">
        <f>IF('True_Odds_Calculator_3-way'!A994="","",'True_Odds_Calculator_3-way'!A994)</f>
        <v/>
      </c>
      <c r="B996" s="4" t="str">
        <f>IF('True_Odds_Calculator_3-way'!B994="","",'True_Odds_Calculator_3-way'!B994)</f>
        <v/>
      </c>
      <c r="C996" s="4" t="str">
        <f>IF('True_Odds_Calculator_3-way'!C994="","",'True_Odds_Calculator_3-way'!C994)</f>
        <v/>
      </c>
      <c r="D996" s="4" t="str">
        <f t="shared" si="75"/>
        <v/>
      </c>
      <c r="E996" s="4" t="str">
        <f t="shared" si="76"/>
        <v/>
      </c>
      <c r="F996" s="4" t="str">
        <f t="shared" si="77"/>
        <v/>
      </c>
      <c r="G996" s="4" t="str">
        <f t="shared" si="78"/>
        <v/>
      </c>
      <c r="I996" s="4" t="str">
        <f t="shared" si="79"/>
        <v/>
      </c>
    </row>
    <row r="997" spans="1:9" x14ac:dyDescent="0.2">
      <c r="A997" s="4" t="str">
        <f>IF('True_Odds_Calculator_3-way'!A995="","",'True_Odds_Calculator_3-way'!A995)</f>
        <v/>
      </c>
      <c r="B997" s="4" t="str">
        <f>IF('True_Odds_Calculator_3-way'!B995="","",'True_Odds_Calculator_3-way'!B995)</f>
        <v/>
      </c>
      <c r="C997" s="4" t="str">
        <f>IF('True_Odds_Calculator_3-way'!C995="","",'True_Odds_Calculator_3-way'!C995)</f>
        <v/>
      </c>
      <c r="D997" s="4" t="str">
        <f t="shared" si="75"/>
        <v/>
      </c>
      <c r="E997" s="4" t="str">
        <f t="shared" si="76"/>
        <v/>
      </c>
      <c r="F997" s="4" t="str">
        <f t="shared" si="77"/>
        <v/>
      </c>
      <c r="G997" s="4" t="str">
        <f t="shared" si="78"/>
        <v/>
      </c>
      <c r="I997" s="4" t="str">
        <f t="shared" si="79"/>
        <v/>
      </c>
    </row>
    <row r="998" spans="1:9" x14ac:dyDescent="0.2">
      <c r="A998" s="4" t="str">
        <f>IF('True_Odds_Calculator_3-way'!A996="","",'True_Odds_Calculator_3-way'!A996)</f>
        <v/>
      </c>
      <c r="B998" s="4" t="str">
        <f>IF('True_Odds_Calculator_3-way'!B996="","",'True_Odds_Calculator_3-way'!B996)</f>
        <v/>
      </c>
      <c r="C998" s="4" t="str">
        <f>IF('True_Odds_Calculator_3-way'!C996="","",'True_Odds_Calculator_3-way'!C996)</f>
        <v/>
      </c>
      <c r="D998" s="4" t="str">
        <f t="shared" si="75"/>
        <v/>
      </c>
      <c r="E998" s="4" t="str">
        <f t="shared" si="76"/>
        <v/>
      </c>
      <c r="F998" s="4" t="str">
        <f t="shared" si="77"/>
        <v/>
      </c>
      <c r="G998" s="4" t="str">
        <f t="shared" si="78"/>
        <v/>
      </c>
      <c r="I998" s="4" t="str">
        <f t="shared" si="79"/>
        <v/>
      </c>
    </row>
    <row r="999" spans="1:9" x14ac:dyDescent="0.2">
      <c r="A999" s="4" t="str">
        <f>IF('True_Odds_Calculator_3-way'!A997="","",'True_Odds_Calculator_3-way'!A997)</f>
        <v/>
      </c>
      <c r="B999" s="4" t="str">
        <f>IF('True_Odds_Calculator_3-way'!B997="","",'True_Odds_Calculator_3-way'!B997)</f>
        <v/>
      </c>
      <c r="C999" s="4" t="str">
        <f>IF('True_Odds_Calculator_3-way'!C997="","",'True_Odds_Calculator_3-way'!C997)</f>
        <v/>
      </c>
      <c r="D999" s="4" t="str">
        <f t="shared" si="75"/>
        <v/>
      </c>
      <c r="E999" s="4" t="str">
        <f t="shared" si="76"/>
        <v/>
      </c>
      <c r="F999" s="4" t="str">
        <f t="shared" si="77"/>
        <v/>
      </c>
      <c r="G999" s="4" t="str">
        <f t="shared" si="78"/>
        <v/>
      </c>
      <c r="I999" s="4" t="str">
        <f t="shared" si="79"/>
        <v/>
      </c>
    </row>
    <row r="1000" spans="1:9" x14ac:dyDescent="0.2">
      <c r="A1000" s="4" t="str">
        <f>IF('True_Odds_Calculator_3-way'!A998="","",'True_Odds_Calculator_3-way'!A998)</f>
        <v/>
      </c>
      <c r="B1000" s="4" t="str">
        <f>IF('True_Odds_Calculator_3-way'!B998="","",'True_Odds_Calculator_3-way'!B998)</f>
        <v/>
      </c>
      <c r="C1000" s="4" t="str">
        <f>IF('True_Odds_Calculator_3-way'!C998="","",'True_Odds_Calculator_3-way'!C998)</f>
        <v/>
      </c>
      <c r="D1000" s="4" t="str">
        <f t="shared" si="75"/>
        <v/>
      </c>
      <c r="E1000" s="4" t="str">
        <f t="shared" si="76"/>
        <v/>
      </c>
      <c r="F1000" s="4" t="str">
        <f t="shared" si="77"/>
        <v/>
      </c>
      <c r="G1000" s="4" t="str">
        <f t="shared" si="78"/>
        <v/>
      </c>
      <c r="I1000" s="4" t="str">
        <f t="shared" si="79"/>
        <v/>
      </c>
    </row>
    <row r="1001" spans="1:9" x14ac:dyDescent="0.2">
      <c r="A1001" s="4" t="str">
        <f>IF('True_Odds_Calculator_3-way'!A999="","",'True_Odds_Calculator_3-way'!A999)</f>
        <v/>
      </c>
      <c r="B1001" s="4" t="str">
        <f>IF('True_Odds_Calculator_3-way'!B999="","",'True_Odds_Calculator_3-way'!B999)</f>
        <v/>
      </c>
      <c r="C1001" s="4" t="str">
        <f>IF('True_Odds_Calculator_3-way'!C999="","",'True_Odds_Calculator_3-way'!C999)</f>
        <v/>
      </c>
      <c r="D1001" s="4" t="str">
        <f t="shared" si="75"/>
        <v/>
      </c>
      <c r="E1001" s="4" t="str">
        <f t="shared" si="76"/>
        <v/>
      </c>
      <c r="F1001" s="4" t="str">
        <f t="shared" si="77"/>
        <v/>
      </c>
      <c r="G1001" s="4" t="str">
        <f t="shared" si="78"/>
        <v/>
      </c>
      <c r="I1001" s="4" t="str">
        <f t="shared" si="79"/>
        <v/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N1001"/>
  <sheetViews>
    <sheetView workbookViewId="0">
      <selection activeCell="G2" sqref="G2:G1001"/>
    </sheetView>
  </sheetViews>
  <sheetFormatPr defaultRowHeight="15" x14ac:dyDescent="0.25"/>
  <sheetData>
    <row r="1" spans="1:14" x14ac:dyDescent="0.25">
      <c r="A1" t="s">
        <v>13</v>
      </c>
      <c r="B1" t="s">
        <v>15</v>
      </c>
      <c r="C1" t="s">
        <v>16</v>
      </c>
      <c r="D1" t="s">
        <v>17</v>
      </c>
      <c r="E1" t="s">
        <v>27</v>
      </c>
      <c r="F1" t="s">
        <v>19</v>
      </c>
      <c r="G1" t="s">
        <v>20</v>
      </c>
      <c r="H1" t="s">
        <v>21</v>
      </c>
      <c r="I1" t="s">
        <v>28</v>
      </c>
      <c r="J1" t="s">
        <v>29</v>
      </c>
      <c r="K1" t="s">
        <v>30</v>
      </c>
      <c r="L1" t="s">
        <v>31</v>
      </c>
      <c r="M1" t="s">
        <v>13</v>
      </c>
      <c r="N1" t="s">
        <v>15</v>
      </c>
    </row>
    <row r="2" spans="1:14" x14ac:dyDescent="0.25">
      <c r="A2" s="4">
        <f>IF('True_Odds_Calculator_2-way'!A3="","",'True_Odds_Calculator_2-way'!A3)</f>
        <v>1.74</v>
      </c>
      <c r="B2" s="4">
        <f>IF('True_Odds_Calculator_2-way'!B3="","",'True_Odds_Calculator_2-way'!B3)</f>
        <v>2.14</v>
      </c>
      <c r="C2" s="4">
        <f>1/A2</f>
        <v>0.57471264367816088</v>
      </c>
      <c r="D2">
        <f>1/B2</f>
        <v>0.46728971962616822</v>
      </c>
      <c r="E2">
        <f>C2+D2-1</f>
        <v>4.200236330432916E-2</v>
      </c>
      <c r="F2">
        <f>C2+D2-(C2*D2)-1</f>
        <v>-0.22655494682565258</v>
      </c>
      <c r="G2">
        <v>0</v>
      </c>
      <c r="H2">
        <f>C2*D2</f>
        <v>0.26855731012998174</v>
      </c>
      <c r="I2">
        <f>((-4*F2*H2)^0.5)/(2*F2)</f>
        <v>-1.0887588907733556</v>
      </c>
      <c r="J2">
        <f>(-((-4*F2*H2)^0.5))/(2*F2)</f>
        <v>1.0887588907733556</v>
      </c>
      <c r="K2">
        <f>IF(A2="","",(C2/($J2+C2-($J2*C2))))</f>
        <v>0.55380749935899309</v>
      </c>
      <c r="L2">
        <f>IF(B2="","",(D2/($J2+D2-($J2*D2))))</f>
        <v>0.44619250064100674</v>
      </c>
      <c r="M2">
        <f>IF(A2="","",1/K2)</f>
        <v>1.8056815791722833</v>
      </c>
      <c r="N2">
        <f>IF(B2="","",1/L2)</f>
        <v>2.2411851354816257</v>
      </c>
    </row>
    <row r="3" spans="1:14" x14ac:dyDescent="0.25">
      <c r="A3" s="4">
        <f>IF('True_Odds_Calculator_2-way'!A4="","",'True_Odds_Calculator_2-way'!A4)</f>
        <v>1.65</v>
      </c>
      <c r="B3" s="4">
        <f>IF('True_Odds_Calculator_2-way'!B4="","",'True_Odds_Calculator_2-way'!B4)</f>
        <v>2.31</v>
      </c>
      <c r="C3" s="4">
        <f t="shared" ref="C3:C66" si="0">1/A3</f>
        <v>0.60606060606060608</v>
      </c>
      <c r="D3">
        <f t="shared" ref="D3:D66" si="1">1/B3</f>
        <v>0.4329004329004329</v>
      </c>
      <c r="E3">
        <f t="shared" ref="E3:E66" si="2">C3+D3-1</f>
        <v>3.8961038961038863E-2</v>
      </c>
      <c r="F3">
        <f t="shared" ref="F3:F66" si="3">C3+D3-(C3*D3)-1</f>
        <v>-0.22340285976649621</v>
      </c>
      <c r="G3">
        <v>0</v>
      </c>
      <c r="H3">
        <f t="shared" ref="H3:H66" si="4">C3*D3</f>
        <v>0.26236389872753507</v>
      </c>
      <c r="I3">
        <f t="shared" ref="I3:I66" si="5">((-4*F3*H3)^0.5)/(2*F3)</f>
        <v>-1.0836965077746656</v>
      </c>
      <c r="J3">
        <f t="shared" ref="J3:J66" si="6">(-((-4*F3*H3)^0.5))/(2*F3)</f>
        <v>1.0836965077746656</v>
      </c>
      <c r="K3">
        <f t="shared" ref="K3:K66" si="7">IF(A3="","",(C3/($J3+C3-($J3*C3))))</f>
        <v>0.58671579337859414</v>
      </c>
      <c r="L3">
        <f t="shared" ref="L3:L66" si="8">IF(B3="","",(D3/($J3+D3-($J3*D3))))</f>
        <v>0.41328420662140614</v>
      </c>
      <c r="M3">
        <f t="shared" ref="M3:M66" si="9">IF(A3="","",1/K3)</f>
        <v>1.7044027300535323</v>
      </c>
      <c r="N3">
        <f t="shared" ref="N3:N66" si="10">IF(B3="","",1/L3)</f>
        <v>2.4196424251848119</v>
      </c>
    </row>
    <row r="4" spans="1:14" x14ac:dyDescent="0.25">
      <c r="A4" s="4">
        <f>IF('True_Odds_Calculator_2-way'!A5="","",'True_Odds_Calculator_2-way'!A5)</f>
        <v>2.02</v>
      </c>
      <c r="B4" s="4">
        <f>IF('True_Odds_Calculator_2-way'!B5="","",'True_Odds_Calculator_2-way'!B5)</f>
        <v>1.88</v>
      </c>
      <c r="C4" s="4">
        <f t="shared" si="0"/>
        <v>0.49504950495049505</v>
      </c>
      <c r="D4">
        <f t="shared" si="1"/>
        <v>0.53191489361702127</v>
      </c>
      <c r="E4">
        <f t="shared" si="2"/>
        <v>2.6964398567516312E-2</v>
      </c>
      <c r="F4">
        <f t="shared" si="3"/>
        <v>-0.23635980619338537</v>
      </c>
      <c r="G4">
        <v>0</v>
      </c>
      <c r="H4">
        <f t="shared" si="4"/>
        <v>0.26332420476090163</v>
      </c>
      <c r="I4">
        <f t="shared" si="5"/>
        <v>-1.0555008273018724</v>
      </c>
      <c r="J4">
        <f t="shared" si="6"/>
        <v>1.0555008273018724</v>
      </c>
      <c r="K4">
        <f t="shared" si="7"/>
        <v>0.48155387561543506</v>
      </c>
      <c r="L4">
        <f t="shared" si="8"/>
        <v>0.51844612438456505</v>
      </c>
      <c r="M4">
        <f t="shared" si="9"/>
        <v>2.0766108438479098</v>
      </c>
      <c r="N4">
        <f t="shared" si="10"/>
        <v>1.9288407280256479</v>
      </c>
    </row>
    <row r="5" spans="1:14" x14ac:dyDescent="0.25">
      <c r="A5" s="4">
        <f>IF('True_Odds_Calculator_2-way'!A6="","",'True_Odds_Calculator_2-way'!A6)</f>
        <v>1.75</v>
      </c>
      <c r="B5" s="4">
        <f>IF('True_Odds_Calculator_2-way'!B6="","",'True_Odds_Calculator_2-way'!B6)</f>
        <v>2.08</v>
      </c>
      <c r="C5" s="4">
        <f t="shared" si="0"/>
        <v>0.5714285714285714</v>
      </c>
      <c r="D5">
        <f t="shared" si="1"/>
        <v>0.48076923076923073</v>
      </c>
      <c r="E5">
        <f t="shared" si="2"/>
        <v>5.2197802197802012E-2</v>
      </c>
      <c r="F5">
        <f t="shared" si="3"/>
        <v>-0.22252747252747263</v>
      </c>
      <c r="G5">
        <v>0</v>
      </c>
      <c r="H5">
        <f t="shared" si="4"/>
        <v>0.27472527472527469</v>
      </c>
      <c r="I5">
        <f t="shared" si="5"/>
        <v>-1.1111111111111107</v>
      </c>
      <c r="J5">
        <f t="shared" si="6"/>
        <v>1.1111111111111107</v>
      </c>
      <c r="K5">
        <f t="shared" si="7"/>
        <v>0.54545454545454553</v>
      </c>
      <c r="L5">
        <f t="shared" si="8"/>
        <v>0.45454545454545459</v>
      </c>
      <c r="M5">
        <f t="shared" si="9"/>
        <v>1.833333333333333</v>
      </c>
      <c r="N5">
        <f t="shared" si="10"/>
        <v>2.1999999999999997</v>
      </c>
    </row>
    <row r="6" spans="1:14" x14ac:dyDescent="0.25">
      <c r="A6" s="4">
        <f>IF('True_Odds_Calculator_2-way'!A7="","",'True_Odds_Calculator_2-way'!A7)</f>
        <v>1.85</v>
      </c>
      <c r="B6" s="4">
        <f>IF('True_Odds_Calculator_2-way'!B7="","",'True_Odds_Calculator_2-way'!B7)</f>
        <v>2.0299999999999998</v>
      </c>
      <c r="C6" s="4">
        <f t="shared" si="0"/>
        <v>0.54054054054054046</v>
      </c>
      <c r="D6">
        <f t="shared" si="1"/>
        <v>0.49261083743842371</v>
      </c>
      <c r="E6">
        <f t="shared" si="2"/>
        <v>3.315137797896428E-2</v>
      </c>
      <c r="F6">
        <f t="shared" si="3"/>
        <v>-0.23312475036612956</v>
      </c>
      <c r="G6">
        <v>0</v>
      </c>
      <c r="H6">
        <f t="shared" si="4"/>
        <v>0.26627612834509384</v>
      </c>
      <c r="I6">
        <f t="shared" si="5"/>
        <v>-1.0687396570715308</v>
      </c>
      <c r="J6">
        <f t="shared" si="6"/>
        <v>1.0687396570715308</v>
      </c>
      <c r="K6">
        <f t="shared" si="7"/>
        <v>0.52399127907708287</v>
      </c>
      <c r="L6">
        <f t="shared" si="8"/>
        <v>0.47600872092291718</v>
      </c>
      <c r="M6">
        <f t="shared" si="9"/>
        <v>1.9084287085108012</v>
      </c>
      <c r="N6">
        <f t="shared" si="10"/>
        <v>2.1008018467836762</v>
      </c>
    </row>
    <row r="7" spans="1:14" x14ac:dyDescent="0.25">
      <c r="A7" s="4">
        <f>IF('True_Odds_Calculator_2-way'!A8="","",'True_Odds_Calculator_2-way'!A8)</f>
        <v>2.65</v>
      </c>
      <c r="B7" s="4">
        <f>IF('True_Odds_Calculator_2-way'!B8="","",'True_Odds_Calculator_2-way'!B8)</f>
        <v>1.51</v>
      </c>
      <c r="C7" s="4">
        <f t="shared" si="0"/>
        <v>0.37735849056603776</v>
      </c>
      <c r="D7">
        <f t="shared" si="1"/>
        <v>0.66225165562913912</v>
      </c>
      <c r="E7">
        <f t="shared" si="2"/>
        <v>3.9610146195176998E-2</v>
      </c>
      <c r="F7">
        <f t="shared" si="3"/>
        <v>-0.21029613894789434</v>
      </c>
      <c r="G7">
        <v>0</v>
      </c>
      <c r="H7">
        <f t="shared" si="4"/>
        <v>0.24990628514307139</v>
      </c>
      <c r="I7">
        <f t="shared" si="5"/>
        <v>-1.0901165669462149</v>
      </c>
      <c r="J7">
        <f t="shared" si="6"/>
        <v>1.0901165669462149</v>
      </c>
      <c r="K7">
        <f t="shared" si="7"/>
        <v>0.35730972902213964</v>
      </c>
      <c r="L7">
        <f t="shared" si="8"/>
        <v>0.64269027097786013</v>
      </c>
      <c r="M7">
        <f t="shared" si="9"/>
        <v>2.7986923354612547</v>
      </c>
      <c r="N7">
        <f t="shared" si="10"/>
        <v>1.5559594491425695</v>
      </c>
    </row>
    <row r="8" spans="1:14" x14ac:dyDescent="0.25">
      <c r="A8" s="4">
        <f>IF('True_Odds_Calculator_2-way'!A9="","",'True_Odds_Calculator_2-way'!A9)</f>
        <v>1.86</v>
      </c>
      <c r="B8" s="4">
        <f>IF('True_Odds_Calculator_2-way'!B9="","",'True_Odds_Calculator_2-way'!B9)</f>
        <v>2.0499999999999998</v>
      </c>
      <c r="C8" s="4">
        <f t="shared" si="0"/>
        <v>0.5376344086021505</v>
      </c>
      <c r="D8">
        <f t="shared" si="1"/>
        <v>0.48780487804878053</v>
      </c>
      <c r="E8">
        <f t="shared" si="2"/>
        <v>2.5439286650930981E-2</v>
      </c>
      <c r="F8">
        <f t="shared" si="3"/>
        <v>-0.23682140047206923</v>
      </c>
      <c r="G8">
        <v>0</v>
      </c>
      <c r="H8">
        <f t="shared" si="4"/>
        <v>0.26226068712300027</v>
      </c>
      <c r="I8">
        <f t="shared" si="5"/>
        <v>-1.0523401123547818</v>
      </c>
      <c r="J8">
        <f t="shared" si="6"/>
        <v>1.0523401123547818</v>
      </c>
      <c r="K8">
        <f t="shared" si="7"/>
        <v>0.52493093970332627</v>
      </c>
      <c r="L8">
        <f t="shared" si="8"/>
        <v>0.47506906029667378</v>
      </c>
      <c r="M8">
        <f t="shared" si="9"/>
        <v>1.9050124966251125</v>
      </c>
      <c r="N8">
        <f t="shared" si="10"/>
        <v>2.1049571179725204</v>
      </c>
    </row>
    <row r="9" spans="1:14" x14ac:dyDescent="0.25">
      <c r="A9" s="4">
        <f>IF('True_Odds_Calculator_2-way'!A10="","",'True_Odds_Calculator_2-way'!A10)</f>
        <v>2.86</v>
      </c>
      <c r="B9" s="4">
        <f>IF('True_Odds_Calculator_2-way'!B10="","",'True_Odds_Calculator_2-way'!B10)</f>
        <v>1.45</v>
      </c>
      <c r="C9" s="4">
        <f t="shared" si="0"/>
        <v>0.34965034965034969</v>
      </c>
      <c r="D9">
        <f t="shared" si="1"/>
        <v>0.68965517241379315</v>
      </c>
      <c r="E9">
        <f t="shared" si="2"/>
        <v>3.9305522064142728E-2</v>
      </c>
      <c r="F9">
        <f t="shared" si="3"/>
        <v>-0.20183265010851226</v>
      </c>
      <c r="G9">
        <v>0</v>
      </c>
      <c r="H9">
        <f t="shared" si="4"/>
        <v>0.24113817217265499</v>
      </c>
      <c r="I9">
        <f t="shared" si="5"/>
        <v>-1.0930430596399214</v>
      </c>
      <c r="J9">
        <f t="shared" si="6"/>
        <v>1.0930430596399214</v>
      </c>
      <c r="K9">
        <f t="shared" si="7"/>
        <v>0.32970002902029394</v>
      </c>
      <c r="L9">
        <f t="shared" si="8"/>
        <v>0.67029997097970617</v>
      </c>
      <c r="M9">
        <f t="shared" si="9"/>
        <v>3.0330600909302539</v>
      </c>
      <c r="N9">
        <f t="shared" si="10"/>
        <v>1.4918693768379645</v>
      </c>
    </row>
    <row r="10" spans="1:14" x14ac:dyDescent="0.25">
      <c r="A10" s="4">
        <f>IF('True_Odds_Calculator_2-way'!A11="","",'True_Odds_Calculator_2-way'!A11)</f>
        <v>1.74</v>
      </c>
      <c r="B10" s="4">
        <f>IF('True_Odds_Calculator_2-way'!B11="","",'True_Odds_Calculator_2-way'!B11)</f>
        <v>2.17</v>
      </c>
      <c r="C10" s="4">
        <f t="shared" si="0"/>
        <v>0.57471264367816088</v>
      </c>
      <c r="D10">
        <f t="shared" si="1"/>
        <v>0.46082949308755761</v>
      </c>
      <c r="E10">
        <f t="shared" si="2"/>
        <v>3.5542136765718491E-2</v>
      </c>
      <c r="F10">
        <f t="shared" si="3"/>
        <v>-0.22930239949149844</v>
      </c>
      <c r="G10">
        <v>0</v>
      </c>
      <c r="H10">
        <f t="shared" si="4"/>
        <v>0.26484453625721699</v>
      </c>
      <c r="I10">
        <f t="shared" si="5"/>
        <v>-1.0747098003652684</v>
      </c>
      <c r="J10">
        <f t="shared" si="6"/>
        <v>1.0747098003652684</v>
      </c>
      <c r="K10">
        <f t="shared" si="7"/>
        <v>0.55701454614825729</v>
      </c>
      <c r="L10">
        <f t="shared" si="8"/>
        <v>0.44298545385174265</v>
      </c>
      <c r="M10">
        <f t="shared" si="9"/>
        <v>1.7952852522702987</v>
      </c>
      <c r="N10">
        <f t="shared" si="10"/>
        <v>2.2574104664273644</v>
      </c>
    </row>
    <row r="11" spans="1:14" x14ac:dyDescent="0.25">
      <c r="A11" s="4">
        <f>IF('True_Odds_Calculator_2-way'!A12="","",'True_Odds_Calculator_2-way'!A12)</f>
        <v>1.99</v>
      </c>
      <c r="B11" s="4">
        <f>IF('True_Odds_Calculator_2-way'!B12="","",'True_Odds_Calculator_2-way'!B12)</f>
        <v>1.92</v>
      </c>
      <c r="C11" s="4">
        <f t="shared" si="0"/>
        <v>0.50251256281407031</v>
      </c>
      <c r="D11">
        <f t="shared" si="1"/>
        <v>0.52083333333333337</v>
      </c>
      <c r="E11">
        <f t="shared" si="2"/>
        <v>2.3345896147403788E-2</v>
      </c>
      <c r="F11">
        <f t="shared" si="3"/>
        <v>-0.2383793969849245</v>
      </c>
      <c r="G11">
        <v>0</v>
      </c>
      <c r="H11">
        <f t="shared" si="4"/>
        <v>0.26172529313232828</v>
      </c>
      <c r="I11">
        <f t="shared" si="5"/>
        <v>-1.0478243557698861</v>
      </c>
      <c r="J11">
        <f t="shared" si="6"/>
        <v>1.0478243557698861</v>
      </c>
      <c r="K11">
        <f t="shared" si="7"/>
        <v>0.49083461764588526</v>
      </c>
      <c r="L11">
        <f t="shared" si="8"/>
        <v>0.50916538235411457</v>
      </c>
      <c r="M11">
        <f t="shared" si="9"/>
        <v>2.0373461122121879</v>
      </c>
      <c r="N11">
        <f t="shared" si="10"/>
        <v>1.9639984073082948</v>
      </c>
    </row>
    <row r="12" spans="1:14" x14ac:dyDescent="0.25">
      <c r="A12" s="4">
        <f>IF('True_Odds_Calculator_2-way'!A13="","",'True_Odds_Calculator_2-way'!A13)</f>
        <v>1.65</v>
      </c>
      <c r="B12" s="4">
        <f>IF('True_Odds_Calculator_2-way'!B13="","",'True_Odds_Calculator_2-way'!B13)</f>
        <v>2.35</v>
      </c>
      <c r="C12" s="4">
        <f t="shared" si="0"/>
        <v>0.60606060606060608</v>
      </c>
      <c r="D12">
        <f t="shared" si="1"/>
        <v>0.42553191489361702</v>
      </c>
      <c r="E12">
        <f t="shared" si="2"/>
        <v>3.1592520954223158E-2</v>
      </c>
      <c r="F12">
        <f t="shared" si="3"/>
        <v>-0.22630560928433263</v>
      </c>
      <c r="G12">
        <v>0</v>
      </c>
      <c r="H12">
        <f t="shared" si="4"/>
        <v>0.25789813023855579</v>
      </c>
      <c r="I12">
        <f t="shared" si="5"/>
        <v>-1.0675210253672478</v>
      </c>
      <c r="J12">
        <f t="shared" si="6"/>
        <v>1.0675210253672478</v>
      </c>
      <c r="K12">
        <f t="shared" si="7"/>
        <v>0.59035757177177173</v>
      </c>
      <c r="L12">
        <f t="shared" si="8"/>
        <v>0.40964242822822811</v>
      </c>
      <c r="M12">
        <f t="shared" si="9"/>
        <v>1.6938886664887112</v>
      </c>
      <c r="N12">
        <f t="shared" si="10"/>
        <v>2.4411533842457849</v>
      </c>
    </row>
    <row r="13" spans="1:14" x14ac:dyDescent="0.25">
      <c r="A13" s="4">
        <f>IF('True_Odds_Calculator_2-way'!A14="","",'True_Odds_Calculator_2-way'!A14)</f>
        <v>1.85</v>
      </c>
      <c r="B13" s="4">
        <f>IF('True_Odds_Calculator_2-way'!B14="","",'True_Odds_Calculator_2-way'!B14)</f>
        <v>2.0499999999999998</v>
      </c>
      <c r="C13" s="4">
        <f t="shared" si="0"/>
        <v>0.54054054054054046</v>
      </c>
      <c r="D13">
        <f t="shared" si="1"/>
        <v>0.48780487804878053</v>
      </c>
      <c r="E13">
        <f t="shared" si="2"/>
        <v>2.8345418589321048E-2</v>
      </c>
      <c r="F13">
        <f t="shared" si="3"/>
        <v>-0.2353328938694792</v>
      </c>
      <c r="G13">
        <v>0</v>
      </c>
      <c r="H13">
        <f t="shared" si="4"/>
        <v>0.26367831245880025</v>
      </c>
      <c r="I13">
        <f t="shared" si="5"/>
        <v>-1.0585122480499263</v>
      </c>
      <c r="J13">
        <f t="shared" si="6"/>
        <v>1.0585122480499263</v>
      </c>
      <c r="K13">
        <f t="shared" si="7"/>
        <v>0.52638909307720383</v>
      </c>
      <c r="L13">
        <f t="shared" si="8"/>
        <v>0.47361090692279612</v>
      </c>
      <c r="M13">
        <f t="shared" si="9"/>
        <v>1.8997354108424378</v>
      </c>
      <c r="N13">
        <f t="shared" si="10"/>
        <v>2.1114378604524222</v>
      </c>
    </row>
    <row r="14" spans="1:14" x14ac:dyDescent="0.25">
      <c r="A14" s="4">
        <f>IF('True_Odds_Calculator_2-way'!A15="","",'True_Odds_Calculator_2-way'!A15)</f>
        <v>2.8</v>
      </c>
      <c r="B14" s="4">
        <f>IF('True_Odds_Calculator_2-way'!B15="","",'True_Odds_Calculator_2-way'!B15)</f>
        <v>1.48</v>
      </c>
      <c r="C14" s="4">
        <f t="shared" si="0"/>
        <v>0.35714285714285715</v>
      </c>
      <c r="D14">
        <f t="shared" si="1"/>
        <v>0.67567567567567566</v>
      </c>
      <c r="E14">
        <f t="shared" si="2"/>
        <v>3.2818532818532864E-2</v>
      </c>
      <c r="F14">
        <f t="shared" si="3"/>
        <v>-0.20849420849420841</v>
      </c>
      <c r="G14">
        <v>0</v>
      </c>
      <c r="H14">
        <f t="shared" si="4"/>
        <v>0.2413127413127413</v>
      </c>
      <c r="I14">
        <f t="shared" si="5"/>
        <v>-1.0758287072798383</v>
      </c>
      <c r="J14">
        <f t="shared" si="6"/>
        <v>1.0758287072798383</v>
      </c>
      <c r="K14">
        <f t="shared" si="7"/>
        <v>0.34054242658316664</v>
      </c>
      <c r="L14">
        <f t="shared" si="8"/>
        <v>0.65945757341683331</v>
      </c>
      <c r="M14">
        <f t="shared" si="9"/>
        <v>2.936491673103709</v>
      </c>
      <c r="N14">
        <f t="shared" si="10"/>
        <v>1.5163977794943222</v>
      </c>
    </row>
    <row r="15" spans="1:14" x14ac:dyDescent="0.25">
      <c r="A15" s="4">
        <f>IF('True_Odds_Calculator_2-way'!A16="","",'True_Odds_Calculator_2-way'!A16)</f>
        <v>2.21</v>
      </c>
      <c r="B15" s="4">
        <f>IF('True_Odds_Calculator_2-way'!B16="","",'True_Odds_Calculator_2-way'!B16)</f>
        <v>1.74</v>
      </c>
      <c r="C15" s="4">
        <f t="shared" si="0"/>
        <v>0.45248868778280543</v>
      </c>
      <c r="D15">
        <f t="shared" si="1"/>
        <v>0.57471264367816088</v>
      </c>
      <c r="E15">
        <f t="shared" si="2"/>
        <v>2.720133146096626E-2</v>
      </c>
      <c r="F15">
        <f t="shared" si="3"/>
        <v>-0.23284963852915186</v>
      </c>
      <c r="G15">
        <v>0</v>
      </c>
      <c r="H15">
        <f t="shared" si="4"/>
        <v>0.26005096999011806</v>
      </c>
      <c r="I15">
        <f t="shared" si="5"/>
        <v>-1.0567967158529021</v>
      </c>
      <c r="J15">
        <f t="shared" si="6"/>
        <v>1.0567967158529021</v>
      </c>
      <c r="K15">
        <f t="shared" si="7"/>
        <v>0.43884208377593403</v>
      </c>
      <c r="L15">
        <f t="shared" si="8"/>
        <v>0.56115791622406608</v>
      </c>
      <c r="M15">
        <f t="shared" si="9"/>
        <v>2.2787240261820116</v>
      </c>
      <c r="N15">
        <f t="shared" si="10"/>
        <v>1.7820295697311479</v>
      </c>
    </row>
    <row r="16" spans="1:14" x14ac:dyDescent="0.25">
      <c r="A16" s="4">
        <f>IF('True_Odds_Calculator_2-way'!A17="","",'True_Odds_Calculator_2-way'!A17)</f>
        <v>2.34</v>
      </c>
      <c r="B16" s="4">
        <f>IF('True_Odds_Calculator_2-way'!B17="","",'True_Odds_Calculator_2-way'!B17)</f>
        <v>1.65</v>
      </c>
      <c r="C16" s="4">
        <f t="shared" si="0"/>
        <v>0.42735042735042739</v>
      </c>
      <c r="D16">
        <f t="shared" si="1"/>
        <v>0.60606060606060608</v>
      </c>
      <c r="E16">
        <f t="shared" si="2"/>
        <v>3.3411033411033575E-2</v>
      </c>
      <c r="F16">
        <f t="shared" si="3"/>
        <v>-0.22558922558922545</v>
      </c>
      <c r="G16">
        <v>0</v>
      </c>
      <c r="H16">
        <f t="shared" si="4"/>
        <v>0.25900025900025903</v>
      </c>
      <c r="I16">
        <f t="shared" si="5"/>
        <v>-1.0714969088698143</v>
      </c>
      <c r="J16">
        <f t="shared" si="6"/>
        <v>1.0714969088698143</v>
      </c>
      <c r="K16">
        <f t="shared" si="7"/>
        <v>0.41054175018204025</v>
      </c>
      <c r="L16">
        <f t="shared" si="8"/>
        <v>0.58945824981795969</v>
      </c>
      <c r="M16">
        <f t="shared" si="9"/>
        <v>2.4358058578855508</v>
      </c>
      <c r="N16">
        <f t="shared" si="10"/>
        <v>1.6964729907653791</v>
      </c>
    </row>
    <row r="17" spans="1:14" x14ac:dyDescent="0.25">
      <c r="A17" s="4">
        <f>IF('True_Odds_Calculator_2-way'!A18="","",'True_Odds_Calculator_2-way'!A18)</f>
        <v>1.98</v>
      </c>
      <c r="B17" s="4">
        <f>IF('True_Odds_Calculator_2-way'!B18="","",'True_Odds_Calculator_2-way'!B18)</f>
        <v>1.91</v>
      </c>
      <c r="C17" s="4">
        <f t="shared" si="0"/>
        <v>0.50505050505050508</v>
      </c>
      <c r="D17">
        <f t="shared" si="1"/>
        <v>0.52356020942408377</v>
      </c>
      <c r="E17">
        <f t="shared" si="2"/>
        <v>2.861071447458885E-2</v>
      </c>
      <c r="F17">
        <f t="shared" si="3"/>
        <v>-0.23581363371939279</v>
      </c>
      <c r="G17">
        <v>0</v>
      </c>
      <c r="H17">
        <f t="shared" si="4"/>
        <v>0.2644243481939817</v>
      </c>
      <c r="I17">
        <f t="shared" si="5"/>
        <v>-1.0589275952301447</v>
      </c>
      <c r="J17">
        <f t="shared" si="6"/>
        <v>1.0589275952301447</v>
      </c>
      <c r="K17">
        <f t="shared" si="7"/>
        <v>0.4907375632320416</v>
      </c>
      <c r="L17">
        <f t="shared" si="8"/>
        <v>0.50926243676795835</v>
      </c>
      <c r="M17">
        <f t="shared" si="9"/>
        <v>2.0377490433255412</v>
      </c>
      <c r="N17">
        <f t="shared" si="10"/>
        <v>1.9636241116594322</v>
      </c>
    </row>
    <row r="18" spans="1:14" x14ac:dyDescent="0.25">
      <c r="A18" s="4">
        <f>IF('True_Odds_Calculator_2-way'!A19="","",'True_Odds_Calculator_2-way'!A19)</f>
        <v>1.86</v>
      </c>
      <c r="B18" s="4">
        <f>IF('True_Odds_Calculator_2-way'!B19="","",'True_Odds_Calculator_2-way'!B19)</f>
        <v>2.0299999999999998</v>
      </c>
      <c r="C18" s="4">
        <f t="shared" si="0"/>
        <v>0.5376344086021505</v>
      </c>
      <c r="D18">
        <f t="shared" si="1"/>
        <v>0.49261083743842371</v>
      </c>
      <c r="E18">
        <f t="shared" si="2"/>
        <v>3.0245246040574214E-2</v>
      </c>
      <c r="F18">
        <f t="shared" si="3"/>
        <v>-0.23459929021664283</v>
      </c>
      <c r="G18">
        <v>0</v>
      </c>
      <c r="H18">
        <f t="shared" si="4"/>
        <v>0.26484453625721704</v>
      </c>
      <c r="I18">
        <f t="shared" si="5"/>
        <v>-1.0625078858299792</v>
      </c>
      <c r="J18">
        <f t="shared" si="6"/>
        <v>1.0625078858299792</v>
      </c>
      <c r="K18">
        <f t="shared" si="7"/>
        <v>0.5225324395988501</v>
      </c>
      <c r="L18">
        <f t="shared" si="8"/>
        <v>0.47746756040114985</v>
      </c>
      <c r="M18">
        <f t="shared" si="9"/>
        <v>1.9137567818137824</v>
      </c>
      <c r="N18">
        <f t="shared" si="10"/>
        <v>2.0943831224048783</v>
      </c>
    </row>
    <row r="19" spans="1:14" x14ac:dyDescent="0.25">
      <c r="A19" s="4">
        <f>IF('True_Odds_Calculator_2-way'!A20="","",'True_Odds_Calculator_2-way'!A20)</f>
        <v>2.2999999999999998</v>
      </c>
      <c r="B19" s="4">
        <f>IF('True_Odds_Calculator_2-way'!B20="","",'True_Odds_Calculator_2-way'!B20)</f>
        <v>1.67</v>
      </c>
      <c r="C19" s="4">
        <f t="shared" si="0"/>
        <v>0.43478260869565222</v>
      </c>
      <c r="D19">
        <f t="shared" si="1"/>
        <v>0.5988023952095809</v>
      </c>
      <c r="E19">
        <f t="shared" si="2"/>
        <v>3.3585003905233002E-2</v>
      </c>
      <c r="F19">
        <f t="shared" si="3"/>
        <v>-0.22676386357719358</v>
      </c>
      <c r="G19">
        <v>0</v>
      </c>
      <c r="H19">
        <f t="shared" si="4"/>
        <v>0.26034886748242653</v>
      </c>
      <c r="I19">
        <f t="shared" si="5"/>
        <v>-1.0714969088698136</v>
      </c>
      <c r="J19">
        <f t="shared" si="6"/>
        <v>1.0714969088698136</v>
      </c>
      <c r="K19">
        <f t="shared" si="7"/>
        <v>0.41789493273906014</v>
      </c>
      <c r="L19">
        <f t="shared" si="8"/>
        <v>0.58210506726094002</v>
      </c>
      <c r="M19">
        <f t="shared" si="9"/>
        <v>2.3929459815307572</v>
      </c>
      <c r="N19">
        <f t="shared" si="10"/>
        <v>1.7179029289427752</v>
      </c>
    </row>
    <row r="20" spans="1:14" x14ac:dyDescent="0.25">
      <c r="A20" s="4">
        <f>IF('True_Odds_Calculator_2-way'!A21="","",'True_Odds_Calculator_2-way'!A21)</f>
        <v>1.65</v>
      </c>
      <c r="B20" s="4">
        <f>IF('True_Odds_Calculator_2-way'!B21="","",'True_Odds_Calculator_2-way'!B21)</f>
        <v>2.31</v>
      </c>
      <c r="C20" s="4">
        <f t="shared" si="0"/>
        <v>0.60606060606060608</v>
      </c>
      <c r="D20">
        <f t="shared" si="1"/>
        <v>0.4329004329004329</v>
      </c>
      <c r="E20">
        <f t="shared" si="2"/>
        <v>3.8961038961038863E-2</v>
      </c>
      <c r="F20">
        <f t="shared" si="3"/>
        <v>-0.22340285976649621</v>
      </c>
      <c r="G20">
        <v>0</v>
      </c>
      <c r="H20">
        <f t="shared" si="4"/>
        <v>0.26236389872753507</v>
      </c>
      <c r="I20">
        <f t="shared" si="5"/>
        <v>-1.0836965077746656</v>
      </c>
      <c r="J20">
        <f t="shared" si="6"/>
        <v>1.0836965077746656</v>
      </c>
      <c r="K20">
        <f t="shared" si="7"/>
        <v>0.58671579337859414</v>
      </c>
      <c r="L20">
        <f t="shared" si="8"/>
        <v>0.41328420662140614</v>
      </c>
      <c r="M20">
        <f t="shared" si="9"/>
        <v>1.7044027300535323</v>
      </c>
      <c r="N20">
        <f t="shared" si="10"/>
        <v>2.4196424251848119</v>
      </c>
    </row>
    <row r="21" spans="1:14" x14ac:dyDescent="0.25">
      <c r="A21" s="4">
        <f>IF('True_Odds_Calculator_2-way'!A22="","",'True_Odds_Calculator_2-way'!A22)</f>
        <v>2.1</v>
      </c>
      <c r="B21" s="4">
        <f>IF('True_Odds_Calculator_2-way'!B22="","",'True_Odds_Calculator_2-way'!B22)</f>
        <v>1.81</v>
      </c>
      <c r="C21" s="4">
        <f t="shared" si="0"/>
        <v>0.47619047619047616</v>
      </c>
      <c r="D21">
        <f t="shared" si="1"/>
        <v>0.5524861878453039</v>
      </c>
      <c r="E21">
        <f t="shared" si="2"/>
        <v>2.8676664035780064E-2</v>
      </c>
      <c r="F21">
        <f t="shared" si="3"/>
        <v>-0.23441199684293612</v>
      </c>
      <c r="G21">
        <v>0</v>
      </c>
      <c r="H21">
        <f t="shared" si="4"/>
        <v>0.26308866087871613</v>
      </c>
      <c r="I21">
        <f t="shared" si="5"/>
        <v>-1.0594028769395469</v>
      </c>
      <c r="J21">
        <f t="shared" si="6"/>
        <v>1.0594028769395469</v>
      </c>
      <c r="K21">
        <f t="shared" si="7"/>
        <v>0.46182056328667725</v>
      </c>
      <c r="L21">
        <f t="shared" si="8"/>
        <v>0.5381794367133228</v>
      </c>
      <c r="M21">
        <f t="shared" si="9"/>
        <v>2.1653431646335015</v>
      </c>
      <c r="N21">
        <f t="shared" si="10"/>
        <v>1.8581163303210331</v>
      </c>
    </row>
    <row r="22" spans="1:14" x14ac:dyDescent="0.25">
      <c r="A22" s="4">
        <f>IF('True_Odds_Calculator_2-way'!A23="","",'True_Odds_Calculator_2-way'!A23)</f>
        <v>2.5</v>
      </c>
      <c r="B22" s="4">
        <f>IF('True_Odds_Calculator_2-way'!B23="","",'True_Odds_Calculator_2-way'!B23)</f>
        <v>1.58</v>
      </c>
      <c r="C22" s="4">
        <f t="shared" si="0"/>
        <v>0.4</v>
      </c>
      <c r="D22">
        <f t="shared" si="1"/>
        <v>0.63291139240506322</v>
      </c>
      <c r="E22">
        <f t="shared" si="2"/>
        <v>3.2911392405063244E-2</v>
      </c>
      <c r="F22">
        <f t="shared" si="3"/>
        <v>-0.22025316455696209</v>
      </c>
      <c r="G22">
        <v>0</v>
      </c>
      <c r="H22">
        <f t="shared" si="4"/>
        <v>0.25316455696202528</v>
      </c>
      <c r="I22">
        <f t="shared" si="5"/>
        <v>-1.0721125348377945</v>
      </c>
      <c r="J22">
        <f t="shared" si="6"/>
        <v>1.0721125348377945</v>
      </c>
      <c r="K22">
        <f t="shared" si="7"/>
        <v>0.38341076664008866</v>
      </c>
      <c r="L22">
        <f t="shared" si="8"/>
        <v>0.61658923335991145</v>
      </c>
      <c r="M22">
        <f t="shared" si="9"/>
        <v>2.6081688022566918</v>
      </c>
      <c r="N22">
        <f t="shared" si="10"/>
        <v>1.6218252702059208</v>
      </c>
    </row>
    <row r="23" spans="1:14" x14ac:dyDescent="0.25">
      <c r="A23" s="4">
        <f>IF('True_Odds_Calculator_2-way'!A24="","",'True_Odds_Calculator_2-way'!A24)</f>
        <v>2.71</v>
      </c>
      <c r="B23" s="4">
        <f>IF('True_Odds_Calculator_2-way'!B24="","",'True_Odds_Calculator_2-way'!B24)</f>
        <v>1.5</v>
      </c>
      <c r="C23" s="4">
        <f t="shared" si="0"/>
        <v>0.36900369003690037</v>
      </c>
      <c r="D23">
        <f t="shared" si="1"/>
        <v>0.66666666666666663</v>
      </c>
      <c r="E23">
        <f t="shared" si="2"/>
        <v>3.5670356703566997E-2</v>
      </c>
      <c r="F23">
        <f t="shared" si="3"/>
        <v>-0.21033210332103325</v>
      </c>
      <c r="G23">
        <v>0</v>
      </c>
      <c r="H23">
        <f t="shared" si="4"/>
        <v>0.24600246002460024</v>
      </c>
      <c r="I23">
        <f t="shared" si="5"/>
        <v>-1.0814761408717501</v>
      </c>
      <c r="J23">
        <f t="shared" si="6"/>
        <v>1.0814761408717501</v>
      </c>
      <c r="K23">
        <f t="shared" si="7"/>
        <v>0.35096041359119545</v>
      </c>
      <c r="L23">
        <f t="shared" si="8"/>
        <v>0.64903958640880466</v>
      </c>
      <c r="M23">
        <f t="shared" si="9"/>
        <v>2.8493242008906927</v>
      </c>
      <c r="N23">
        <f t="shared" si="10"/>
        <v>1.5407380704358749</v>
      </c>
    </row>
    <row r="24" spans="1:14" x14ac:dyDescent="0.25">
      <c r="A24" s="4">
        <f>IF('True_Odds_Calculator_2-way'!A25="","",'True_Odds_Calculator_2-way'!A25)</f>
        <v>2.1</v>
      </c>
      <c r="B24" s="4">
        <f>IF('True_Odds_Calculator_2-way'!B25="","",'True_Odds_Calculator_2-way'!B25)</f>
        <v>1.78</v>
      </c>
      <c r="C24" s="4">
        <f t="shared" si="0"/>
        <v>0.47619047619047616</v>
      </c>
      <c r="D24">
        <f t="shared" si="1"/>
        <v>0.5617977528089888</v>
      </c>
      <c r="E24">
        <f t="shared" si="2"/>
        <v>3.7988228999465079E-2</v>
      </c>
      <c r="F24">
        <f t="shared" si="3"/>
        <v>-0.2295345104333868</v>
      </c>
      <c r="G24">
        <v>0</v>
      </c>
      <c r="H24">
        <f t="shared" si="4"/>
        <v>0.26752273943285182</v>
      </c>
      <c r="I24">
        <f t="shared" si="5"/>
        <v>-1.0795837927188263</v>
      </c>
      <c r="J24">
        <f t="shared" si="6"/>
        <v>1.0795837927188263</v>
      </c>
      <c r="K24">
        <f t="shared" si="7"/>
        <v>0.45713404422735271</v>
      </c>
      <c r="L24">
        <f t="shared" si="8"/>
        <v>0.54286595577264729</v>
      </c>
      <c r="M24">
        <f t="shared" si="9"/>
        <v>2.1875421719907089</v>
      </c>
      <c r="N24">
        <f t="shared" si="10"/>
        <v>1.8420753583206844</v>
      </c>
    </row>
    <row r="25" spans="1:14" x14ac:dyDescent="0.25">
      <c r="A25" s="4">
        <f>IF('True_Odds_Calculator_2-way'!A26="","",'True_Odds_Calculator_2-way'!A26)</f>
        <v>2.41</v>
      </c>
      <c r="B25" s="4">
        <f>IF('True_Odds_Calculator_2-way'!B26="","",'True_Odds_Calculator_2-way'!B26)</f>
        <v>1.6</v>
      </c>
      <c r="C25" s="4">
        <f t="shared" si="0"/>
        <v>0.41493775933609955</v>
      </c>
      <c r="D25">
        <f t="shared" si="1"/>
        <v>0.625</v>
      </c>
      <c r="E25">
        <f t="shared" si="2"/>
        <v>3.9937759336099443E-2</v>
      </c>
      <c r="F25">
        <f t="shared" si="3"/>
        <v>-0.21939834024896276</v>
      </c>
      <c r="G25">
        <v>0</v>
      </c>
      <c r="H25">
        <f t="shared" si="4"/>
        <v>0.25933609958506221</v>
      </c>
      <c r="I25">
        <f t="shared" si="5"/>
        <v>-1.08721345508907</v>
      </c>
      <c r="J25">
        <f t="shared" si="6"/>
        <v>1.08721345508907</v>
      </c>
      <c r="K25">
        <f t="shared" si="7"/>
        <v>0.39479331235228826</v>
      </c>
      <c r="L25">
        <f t="shared" si="8"/>
        <v>0.60520668764771179</v>
      </c>
      <c r="M25">
        <f t="shared" si="9"/>
        <v>2.532970971675589</v>
      </c>
      <c r="N25">
        <f t="shared" si="10"/>
        <v>1.652328073053442</v>
      </c>
    </row>
    <row r="26" spans="1:14" x14ac:dyDescent="0.25">
      <c r="A26" s="4">
        <f>IF('True_Odds_Calculator_2-way'!A27="","",'True_Odds_Calculator_2-way'!A27)</f>
        <v>1.52</v>
      </c>
      <c r="B26" s="4">
        <f>IF('True_Odds_Calculator_2-way'!B27="","",'True_Odds_Calculator_2-way'!B27)</f>
        <v>2.62</v>
      </c>
      <c r="C26" s="4">
        <f t="shared" si="0"/>
        <v>0.65789473684210531</v>
      </c>
      <c r="D26">
        <f t="shared" si="1"/>
        <v>0.38167938931297707</v>
      </c>
      <c r="E26">
        <f t="shared" si="2"/>
        <v>3.9574126155082379E-2</v>
      </c>
      <c r="F26">
        <f t="shared" si="3"/>
        <v>-0.21153073523503418</v>
      </c>
      <c r="G26">
        <v>0</v>
      </c>
      <c r="H26">
        <f t="shared" si="4"/>
        <v>0.25110486139011651</v>
      </c>
      <c r="I26">
        <f t="shared" si="5"/>
        <v>-1.0895340841010224</v>
      </c>
      <c r="J26">
        <f t="shared" si="6"/>
        <v>1.0895340841010224</v>
      </c>
      <c r="K26">
        <f t="shared" si="7"/>
        <v>0.63834226141208994</v>
      </c>
      <c r="L26">
        <f t="shared" si="8"/>
        <v>0.36165773858791023</v>
      </c>
      <c r="M26">
        <f t="shared" si="9"/>
        <v>1.5665577237325312</v>
      </c>
      <c r="N26">
        <f t="shared" si="10"/>
        <v>2.7650452162436565</v>
      </c>
    </row>
    <row r="27" spans="1:14" x14ac:dyDescent="0.25">
      <c r="A27" s="4">
        <f>IF('True_Odds_Calculator_2-way'!A28="","",'True_Odds_Calculator_2-way'!A28)</f>
        <v>1.76</v>
      </c>
      <c r="B27" s="4">
        <f>IF('True_Odds_Calculator_2-way'!B28="","",'True_Odds_Calculator_2-way'!B28)</f>
        <v>2.1</v>
      </c>
      <c r="C27" s="4">
        <f t="shared" si="0"/>
        <v>0.56818181818181823</v>
      </c>
      <c r="D27">
        <f t="shared" si="1"/>
        <v>0.47619047619047616</v>
      </c>
      <c r="E27">
        <f t="shared" si="2"/>
        <v>4.4372294372294396E-2</v>
      </c>
      <c r="F27">
        <f t="shared" si="3"/>
        <v>-0.22619047619047616</v>
      </c>
      <c r="G27">
        <v>0</v>
      </c>
      <c r="H27">
        <f t="shared" si="4"/>
        <v>0.27056277056277056</v>
      </c>
      <c r="I27">
        <f t="shared" si="5"/>
        <v>-1.0936965981495177</v>
      </c>
      <c r="J27">
        <f t="shared" si="6"/>
        <v>1.0936965981495177</v>
      </c>
      <c r="K27">
        <f t="shared" si="7"/>
        <v>0.54608718807942114</v>
      </c>
      <c r="L27">
        <f t="shared" si="8"/>
        <v>0.45391281192057903</v>
      </c>
      <c r="M27">
        <f t="shared" si="9"/>
        <v>1.8312094145936331</v>
      </c>
      <c r="N27">
        <f t="shared" si="10"/>
        <v>2.2030662579644695</v>
      </c>
    </row>
    <row r="28" spans="1:14" x14ac:dyDescent="0.25">
      <c r="A28" s="4">
        <f>IF('True_Odds_Calculator_2-way'!A29="","",'True_Odds_Calculator_2-way'!A29)</f>
        <v>1.79</v>
      </c>
      <c r="B28" s="4">
        <f>IF('True_Odds_Calculator_2-way'!B29="","",'True_Odds_Calculator_2-way'!B29)</f>
        <v>2.06</v>
      </c>
      <c r="C28" s="4">
        <f t="shared" si="0"/>
        <v>0.55865921787709494</v>
      </c>
      <c r="D28">
        <f t="shared" si="1"/>
        <v>0.4854368932038835</v>
      </c>
      <c r="E28">
        <f t="shared" si="2"/>
        <v>4.4096111080978329E-2</v>
      </c>
      <c r="F28">
        <f t="shared" si="3"/>
        <v>-0.22709768400499009</v>
      </c>
      <c r="G28">
        <v>0</v>
      </c>
      <c r="H28">
        <f t="shared" si="4"/>
        <v>0.27119379508596841</v>
      </c>
      <c r="I28">
        <f t="shared" si="5"/>
        <v>-1.0927819720786569</v>
      </c>
      <c r="J28">
        <f t="shared" si="6"/>
        <v>1.0927819720786569</v>
      </c>
      <c r="K28">
        <f t="shared" si="7"/>
        <v>0.53668287622715694</v>
      </c>
      <c r="L28">
        <f t="shared" si="8"/>
        <v>0.46331712377284329</v>
      </c>
      <c r="M28">
        <f t="shared" si="9"/>
        <v>1.863297757942139</v>
      </c>
      <c r="N28">
        <f t="shared" si="10"/>
        <v>2.1583488904033761</v>
      </c>
    </row>
    <row r="29" spans="1:14" x14ac:dyDescent="0.25">
      <c r="A29" s="4">
        <f>IF('True_Odds_Calculator_2-way'!A30="","",'True_Odds_Calculator_2-way'!A30)</f>
        <v>1.65</v>
      </c>
      <c r="B29" s="4">
        <f>IF('True_Odds_Calculator_2-way'!B30="","",'True_Odds_Calculator_2-way'!B30)</f>
        <v>2.2999999999999998</v>
      </c>
      <c r="C29" s="4">
        <f t="shared" si="0"/>
        <v>0.60606060606060608</v>
      </c>
      <c r="D29">
        <f t="shared" si="1"/>
        <v>0.43478260869565222</v>
      </c>
      <c r="E29">
        <f t="shared" si="2"/>
        <v>4.0843214756258295E-2</v>
      </c>
      <c r="F29">
        <f t="shared" si="3"/>
        <v>-0.22266139657443995</v>
      </c>
      <c r="G29">
        <v>0</v>
      </c>
      <c r="H29">
        <f t="shared" si="4"/>
        <v>0.2635046113306983</v>
      </c>
      <c r="I29">
        <f t="shared" si="5"/>
        <v>-1.0878565864408427</v>
      </c>
      <c r="J29">
        <f t="shared" si="6"/>
        <v>1.0878565864408427</v>
      </c>
      <c r="K29">
        <f t="shared" si="7"/>
        <v>0.58578643762690474</v>
      </c>
      <c r="L29">
        <f t="shared" si="8"/>
        <v>0.41421356237309503</v>
      </c>
      <c r="M29">
        <f t="shared" si="9"/>
        <v>1.7071067811865481</v>
      </c>
      <c r="N29">
        <f t="shared" si="10"/>
        <v>2.4142135623730949</v>
      </c>
    </row>
    <row r="30" spans="1:14" x14ac:dyDescent="0.25">
      <c r="A30" s="4">
        <f>IF('True_Odds_Calculator_2-way'!A31="","",'True_Odds_Calculator_2-way'!A31)</f>
        <v>1.3</v>
      </c>
      <c r="B30" s="4">
        <f>IF('True_Odds_Calculator_2-way'!B31="","",'True_Odds_Calculator_2-way'!B31)</f>
        <v>3.62</v>
      </c>
      <c r="C30" s="4">
        <f t="shared" si="0"/>
        <v>0.76923076923076916</v>
      </c>
      <c r="D30">
        <f t="shared" si="1"/>
        <v>0.27624309392265195</v>
      </c>
      <c r="E30">
        <f t="shared" si="2"/>
        <v>4.5473863153421057E-2</v>
      </c>
      <c r="F30">
        <f t="shared" si="3"/>
        <v>-0.16702082447938815</v>
      </c>
      <c r="G30">
        <v>0</v>
      </c>
      <c r="H30">
        <f t="shared" si="4"/>
        <v>0.21249468763280918</v>
      </c>
      <c r="I30">
        <f t="shared" si="5"/>
        <v>-1.1279470869873534</v>
      </c>
      <c r="J30">
        <f t="shared" si="6"/>
        <v>1.1279470869873534</v>
      </c>
      <c r="K30">
        <f t="shared" si="7"/>
        <v>0.74716965070169838</v>
      </c>
      <c r="L30">
        <f t="shared" si="8"/>
        <v>0.25283034929830184</v>
      </c>
      <c r="M30">
        <f t="shared" si="9"/>
        <v>1.3383841260962059</v>
      </c>
      <c r="N30">
        <f t="shared" si="10"/>
        <v>3.9552213679068653</v>
      </c>
    </row>
    <row r="31" spans="1:14" x14ac:dyDescent="0.25">
      <c r="A31" s="4">
        <f>IF('True_Odds_Calculator_2-way'!A32="","",'True_Odds_Calculator_2-way'!A32)</f>
        <v>1.43</v>
      </c>
      <c r="B31" s="4">
        <f>IF('True_Odds_Calculator_2-way'!B32="","",'True_Odds_Calculator_2-way'!B32)</f>
        <v>2.89</v>
      </c>
      <c r="C31" s="4">
        <f t="shared" si="0"/>
        <v>0.69930069930069938</v>
      </c>
      <c r="D31">
        <f t="shared" si="1"/>
        <v>0.34602076124567471</v>
      </c>
      <c r="E31">
        <f t="shared" si="2"/>
        <v>4.5321460546374093E-2</v>
      </c>
      <c r="F31">
        <f t="shared" si="3"/>
        <v>-0.19665109976528661</v>
      </c>
      <c r="G31">
        <v>0</v>
      </c>
      <c r="H31">
        <f t="shared" si="4"/>
        <v>0.24197256031166067</v>
      </c>
      <c r="I31">
        <f t="shared" si="5"/>
        <v>-1.109263876066203</v>
      </c>
      <c r="J31">
        <f t="shared" si="6"/>
        <v>1.109263876066203</v>
      </c>
      <c r="K31">
        <f t="shared" si="7"/>
        <v>0.67705564926095685</v>
      </c>
      <c r="L31">
        <f t="shared" si="8"/>
        <v>0.32294435073904321</v>
      </c>
      <c r="M31">
        <f t="shared" si="9"/>
        <v>1.4769834667084671</v>
      </c>
      <c r="N31">
        <f t="shared" si="10"/>
        <v>3.096508725765124</v>
      </c>
    </row>
    <row r="32" spans="1:14" x14ac:dyDescent="0.25">
      <c r="A32" s="4">
        <f>IF('True_Odds_Calculator_2-way'!A33="","",'True_Odds_Calculator_2-way'!A33)</f>
        <v>1.6</v>
      </c>
      <c r="B32" s="4">
        <f>IF('True_Odds_Calculator_2-way'!B33="","",'True_Odds_Calculator_2-way'!B33)</f>
        <v>2.48</v>
      </c>
      <c r="C32" s="4">
        <f t="shared" si="0"/>
        <v>0.625</v>
      </c>
      <c r="D32">
        <f t="shared" si="1"/>
        <v>0.40322580645161293</v>
      </c>
      <c r="E32">
        <f t="shared" si="2"/>
        <v>2.8225806451612989E-2</v>
      </c>
      <c r="F32">
        <f t="shared" si="3"/>
        <v>-0.22379032258064502</v>
      </c>
      <c r="G32">
        <v>0</v>
      </c>
      <c r="H32">
        <f t="shared" si="4"/>
        <v>0.25201612903225806</v>
      </c>
      <c r="I32">
        <f t="shared" si="5"/>
        <v>-1.0611908999450224</v>
      </c>
      <c r="J32">
        <f t="shared" si="6"/>
        <v>1.0611908999450224</v>
      </c>
      <c r="K32">
        <f t="shared" si="7"/>
        <v>0.61098009187365931</v>
      </c>
      <c r="L32">
        <f t="shared" si="8"/>
        <v>0.38901990812634057</v>
      </c>
      <c r="M32">
        <f t="shared" si="9"/>
        <v>1.6367145399670135</v>
      </c>
      <c r="N32">
        <f t="shared" si="10"/>
        <v>2.5705625319186329</v>
      </c>
    </row>
    <row r="33" spans="1:14" x14ac:dyDescent="0.25">
      <c r="A33" s="4">
        <f>IF('True_Odds_Calculator_2-way'!A34="","",'True_Odds_Calculator_2-way'!A34)</f>
        <v>1.82</v>
      </c>
      <c r="B33" s="4">
        <f>IF('True_Odds_Calculator_2-way'!B34="","",'True_Odds_Calculator_2-way'!B34)</f>
        <v>2.08</v>
      </c>
      <c r="C33" s="4">
        <f t="shared" si="0"/>
        <v>0.54945054945054939</v>
      </c>
      <c r="D33">
        <f t="shared" si="1"/>
        <v>0.48076923076923073</v>
      </c>
      <c r="E33">
        <f t="shared" si="2"/>
        <v>3.0219780219780112E-2</v>
      </c>
      <c r="F33">
        <f t="shared" si="3"/>
        <v>-0.23393913778529174</v>
      </c>
      <c r="G33">
        <v>0</v>
      </c>
      <c r="H33">
        <f t="shared" si="4"/>
        <v>0.2641589180050718</v>
      </c>
      <c r="I33">
        <f t="shared" si="5"/>
        <v>-1.0626278551055635</v>
      </c>
      <c r="J33">
        <f t="shared" si="6"/>
        <v>1.0626278551055635</v>
      </c>
      <c r="K33">
        <f t="shared" si="7"/>
        <v>0.53437219814812564</v>
      </c>
      <c r="L33">
        <f t="shared" si="8"/>
        <v>0.46562780185187441</v>
      </c>
      <c r="M33">
        <f t="shared" si="9"/>
        <v>1.8713548411865626</v>
      </c>
      <c r="N33">
        <f t="shared" si="10"/>
        <v>2.1476380835140083</v>
      </c>
    </row>
    <row r="34" spans="1:14" x14ac:dyDescent="0.25">
      <c r="A34" s="4">
        <f>IF('True_Odds_Calculator_2-way'!A35="","",'True_Odds_Calculator_2-way'!A35)</f>
        <v>1.71</v>
      </c>
      <c r="B34" s="4">
        <f>IF('True_Odds_Calculator_2-way'!B35="","",'True_Odds_Calculator_2-way'!B35)</f>
        <v>2.25</v>
      </c>
      <c r="C34" s="4">
        <f t="shared" si="0"/>
        <v>0.58479532163742687</v>
      </c>
      <c r="D34">
        <f t="shared" si="1"/>
        <v>0.44444444444444442</v>
      </c>
      <c r="E34">
        <f t="shared" si="2"/>
        <v>2.9239766081871288E-2</v>
      </c>
      <c r="F34">
        <f t="shared" si="3"/>
        <v>-0.2306692657569851</v>
      </c>
      <c r="G34">
        <v>0</v>
      </c>
      <c r="H34">
        <f t="shared" si="4"/>
        <v>0.25990903183885639</v>
      </c>
      <c r="I34">
        <f t="shared" si="5"/>
        <v>-1.0614897848685503</v>
      </c>
      <c r="J34">
        <f t="shared" si="6"/>
        <v>1.0614897848685503</v>
      </c>
      <c r="K34">
        <f t="shared" si="7"/>
        <v>0.57023669616511363</v>
      </c>
      <c r="L34">
        <f t="shared" si="8"/>
        <v>0.42976330383488626</v>
      </c>
      <c r="M34">
        <f t="shared" si="9"/>
        <v>1.753657747256671</v>
      </c>
      <c r="N34">
        <f t="shared" si="10"/>
        <v>2.3268622310856886</v>
      </c>
    </row>
    <row r="35" spans="1:14" x14ac:dyDescent="0.25">
      <c r="A35" s="4">
        <f>IF('True_Odds_Calculator_2-way'!A36="","",'True_Odds_Calculator_2-way'!A36)</f>
        <v>1.7</v>
      </c>
      <c r="B35" s="4">
        <f>IF('True_Odds_Calculator_2-way'!B36="","",'True_Odds_Calculator_2-way'!B36)</f>
        <v>2.2400000000000002</v>
      </c>
      <c r="C35" s="4">
        <f t="shared" si="0"/>
        <v>0.58823529411764708</v>
      </c>
      <c r="D35">
        <f t="shared" si="1"/>
        <v>0.4464285714285714</v>
      </c>
      <c r="E35">
        <f t="shared" si="2"/>
        <v>3.4663865546218364E-2</v>
      </c>
      <c r="F35">
        <f t="shared" si="3"/>
        <v>-0.22794117647058831</v>
      </c>
      <c r="G35">
        <v>0</v>
      </c>
      <c r="H35">
        <f t="shared" si="4"/>
        <v>0.26260504201680673</v>
      </c>
      <c r="I35">
        <f t="shared" si="5"/>
        <v>-1.0733469768527293</v>
      </c>
      <c r="J35">
        <f t="shared" si="6"/>
        <v>1.0733469768527293</v>
      </c>
      <c r="K35">
        <f t="shared" si="7"/>
        <v>0.5709904149848718</v>
      </c>
      <c r="L35">
        <f t="shared" si="8"/>
        <v>0.42900958501512831</v>
      </c>
      <c r="M35">
        <f t="shared" si="9"/>
        <v>1.7513428837969105</v>
      </c>
      <c r="N35">
        <f t="shared" si="10"/>
        <v>2.3309502512973848</v>
      </c>
    </row>
    <row r="36" spans="1:14" x14ac:dyDescent="0.25">
      <c r="A36" s="4">
        <f>IF('True_Odds_Calculator_2-way'!A37="","",'True_Odds_Calculator_2-way'!A37)</f>
        <v>1.72</v>
      </c>
      <c r="B36" s="4">
        <f>IF('True_Odds_Calculator_2-way'!B37="","",'True_Odds_Calculator_2-way'!B37)</f>
        <v>2.2000000000000002</v>
      </c>
      <c r="C36" s="4">
        <f t="shared" si="0"/>
        <v>0.58139534883720934</v>
      </c>
      <c r="D36">
        <f t="shared" si="1"/>
        <v>0.45454545454545453</v>
      </c>
      <c r="E36">
        <f t="shared" si="2"/>
        <v>3.5940803382663811E-2</v>
      </c>
      <c r="F36">
        <f t="shared" si="3"/>
        <v>-0.22832980972515859</v>
      </c>
      <c r="G36">
        <v>0</v>
      </c>
      <c r="H36">
        <f t="shared" si="4"/>
        <v>0.26427061310782241</v>
      </c>
      <c r="I36">
        <f t="shared" si="5"/>
        <v>-1.075828707279838</v>
      </c>
      <c r="J36">
        <f t="shared" si="6"/>
        <v>1.075828707279838</v>
      </c>
      <c r="K36">
        <f t="shared" si="7"/>
        <v>0.5635083268962916</v>
      </c>
      <c r="L36">
        <f t="shared" si="8"/>
        <v>0.4364916731037084</v>
      </c>
      <c r="M36">
        <f t="shared" si="9"/>
        <v>1.7745966692414832</v>
      </c>
      <c r="N36">
        <f t="shared" si="10"/>
        <v>2.2909944487358058</v>
      </c>
    </row>
    <row r="37" spans="1:14" x14ac:dyDescent="0.25">
      <c r="A37" s="4">
        <f>IF('True_Odds_Calculator_2-way'!A38="","",'True_Odds_Calculator_2-way'!A38)</f>
        <v>1.74</v>
      </c>
      <c r="B37" s="4">
        <f>IF('True_Odds_Calculator_2-way'!B38="","",'True_Odds_Calculator_2-way'!B38)</f>
        <v>2.17</v>
      </c>
      <c r="C37" s="4">
        <f t="shared" si="0"/>
        <v>0.57471264367816088</v>
      </c>
      <c r="D37">
        <f t="shared" si="1"/>
        <v>0.46082949308755761</v>
      </c>
      <c r="E37">
        <f t="shared" si="2"/>
        <v>3.5542136765718491E-2</v>
      </c>
      <c r="F37">
        <f t="shared" si="3"/>
        <v>-0.22930239949149844</v>
      </c>
      <c r="G37">
        <v>0</v>
      </c>
      <c r="H37">
        <f t="shared" si="4"/>
        <v>0.26484453625721699</v>
      </c>
      <c r="I37">
        <f t="shared" si="5"/>
        <v>-1.0747098003652684</v>
      </c>
      <c r="J37">
        <f t="shared" si="6"/>
        <v>1.0747098003652684</v>
      </c>
      <c r="K37">
        <f t="shared" si="7"/>
        <v>0.55701454614825729</v>
      </c>
      <c r="L37">
        <f t="shared" si="8"/>
        <v>0.44298545385174265</v>
      </c>
      <c r="M37">
        <f t="shared" si="9"/>
        <v>1.7952852522702987</v>
      </c>
      <c r="N37">
        <f t="shared" si="10"/>
        <v>2.2574104664273644</v>
      </c>
    </row>
    <row r="38" spans="1:14" x14ac:dyDescent="0.25">
      <c r="A38" s="4">
        <f>IF('True_Odds_Calculator_2-way'!A39="","",'True_Odds_Calculator_2-way'!A39)</f>
        <v>1.55</v>
      </c>
      <c r="B38" s="4">
        <f>IF('True_Odds_Calculator_2-way'!B39="","",'True_Odds_Calculator_2-way'!B39)</f>
        <v>2.57</v>
      </c>
      <c r="C38" s="4">
        <f t="shared" si="0"/>
        <v>0.64516129032258063</v>
      </c>
      <c r="D38">
        <f t="shared" si="1"/>
        <v>0.38910505836575876</v>
      </c>
      <c r="E38">
        <f t="shared" si="2"/>
        <v>3.4266348688339443E-2</v>
      </c>
      <c r="F38">
        <f t="shared" si="3"/>
        <v>-0.2167691728379566</v>
      </c>
      <c r="G38">
        <v>0</v>
      </c>
      <c r="H38">
        <f t="shared" si="4"/>
        <v>0.25103552152629599</v>
      </c>
      <c r="I38">
        <f t="shared" si="5"/>
        <v>-1.0761401354835765</v>
      </c>
      <c r="J38">
        <f t="shared" si="6"/>
        <v>1.0761401354835765</v>
      </c>
      <c r="K38">
        <f t="shared" si="7"/>
        <v>0.62818920883326634</v>
      </c>
      <c r="L38">
        <f t="shared" si="8"/>
        <v>0.37181079116673366</v>
      </c>
      <c r="M38">
        <f t="shared" si="9"/>
        <v>1.5918770745159672</v>
      </c>
      <c r="N38">
        <f t="shared" si="10"/>
        <v>2.6895400127092146</v>
      </c>
    </row>
    <row r="39" spans="1:14" x14ac:dyDescent="0.25">
      <c r="A39" s="4">
        <f>IF('True_Odds_Calculator_2-way'!A40="","",'True_Odds_Calculator_2-way'!A40)</f>
        <v>2.2000000000000002</v>
      </c>
      <c r="B39" s="4">
        <f>IF('True_Odds_Calculator_2-way'!B40="","",'True_Odds_Calculator_2-way'!B40)</f>
        <v>1.74</v>
      </c>
      <c r="C39" s="4">
        <f t="shared" si="0"/>
        <v>0.45454545454545453</v>
      </c>
      <c r="D39">
        <f t="shared" si="1"/>
        <v>0.57471264367816088</v>
      </c>
      <c r="E39">
        <f t="shared" si="2"/>
        <v>2.925809822361547E-2</v>
      </c>
      <c r="F39">
        <f t="shared" si="3"/>
        <v>-0.23197492163009403</v>
      </c>
      <c r="G39">
        <v>0</v>
      </c>
      <c r="H39">
        <f t="shared" si="4"/>
        <v>0.2612330198537095</v>
      </c>
      <c r="I39">
        <f t="shared" si="5"/>
        <v>-1.0611908999450221</v>
      </c>
      <c r="J39">
        <f t="shared" si="6"/>
        <v>1.0611908999450221</v>
      </c>
      <c r="K39">
        <f t="shared" si="7"/>
        <v>0.43986417206778194</v>
      </c>
      <c r="L39">
        <f t="shared" si="8"/>
        <v>0.56013582793221794</v>
      </c>
      <c r="M39">
        <f t="shared" si="9"/>
        <v>2.2734290799340271</v>
      </c>
      <c r="N39">
        <f t="shared" si="10"/>
        <v>1.7852812659593167</v>
      </c>
    </row>
    <row r="40" spans="1:14" x14ac:dyDescent="0.25">
      <c r="A40" s="4">
        <f>IF('True_Odds_Calculator_2-way'!A41="","",'True_Odds_Calculator_2-way'!A41)</f>
        <v>1.63</v>
      </c>
      <c r="B40" s="4">
        <f>IF('True_Odds_Calculator_2-way'!B41="","",'True_Odds_Calculator_2-way'!B41)</f>
        <v>2.4</v>
      </c>
      <c r="C40" s="4">
        <f t="shared" si="0"/>
        <v>0.61349693251533743</v>
      </c>
      <c r="D40">
        <f t="shared" si="1"/>
        <v>0.41666666666666669</v>
      </c>
      <c r="E40">
        <f t="shared" si="2"/>
        <v>3.0163599182004175E-2</v>
      </c>
      <c r="F40">
        <f t="shared" si="3"/>
        <v>-0.22546012269938642</v>
      </c>
      <c r="G40">
        <v>0</v>
      </c>
      <c r="H40">
        <f t="shared" si="4"/>
        <v>0.2556237218813906</v>
      </c>
      <c r="I40">
        <f t="shared" si="5"/>
        <v>-1.0647942749999</v>
      </c>
      <c r="J40">
        <f t="shared" si="6"/>
        <v>1.0647942749999</v>
      </c>
      <c r="K40">
        <f t="shared" si="7"/>
        <v>0.59850837590920558</v>
      </c>
      <c r="L40">
        <f t="shared" si="8"/>
        <v>0.40149162409079431</v>
      </c>
      <c r="M40">
        <f t="shared" si="9"/>
        <v>1.670820393249937</v>
      </c>
      <c r="N40">
        <f t="shared" si="10"/>
        <v>2.4907119849998605</v>
      </c>
    </row>
    <row r="41" spans="1:14" x14ac:dyDescent="0.25">
      <c r="A41" s="4">
        <f>IF('True_Odds_Calculator_2-way'!A42="","",'True_Odds_Calculator_2-way'!A42)</f>
        <v>2.44</v>
      </c>
      <c r="B41" s="4">
        <f>IF('True_Odds_Calculator_2-way'!B42="","",'True_Odds_Calculator_2-way'!B42)</f>
        <v>1.61</v>
      </c>
      <c r="C41" s="4">
        <f t="shared" si="0"/>
        <v>0.4098360655737705</v>
      </c>
      <c r="D41">
        <f t="shared" si="1"/>
        <v>0.6211180124223602</v>
      </c>
      <c r="E41">
        <f t="shared" si="2"/>
        <v>3.0954077996130813E-2</v>
      </c>
      <c r="F41">
        <f t="shared" si="3"/>
        <v>-0.22360248447204967</v>
      </c>
      <c r="G41">
        <v>0</v>
      </c>
      <c r="H41">
        <f t="shared" si="4"/>
        <v>0.25455656246818043</v>
      </c>
      <c r="I41">
        <f t="shared" si="5"/>
        <v>-1.0669739994407998</v>
      </c>
      <c r="J41">
        <f t="shared" si="6"/>
        <v>1.0669739994407998</v>
      </c>
      <c r="K41">
        <f t="shared" si="7"/>
        <v>0.39425296519132347</v>
      </c>
      <c r="L41">
        <f t="shared" si="8"/>
        <v>0.60574703480867642</v>
      </c>
      <c r="M41">
        <f t="shared" si="9"/>
        <v>2.5364425591947519</v>
      </c>
      <c r="N41">
        <f t="shared" si="10"/>
        <v>1.6508541396588881</v>
      </c>
    </row>
    <row r="42" spans="1:14" x14ac:dyDescent="0.25">
      <c r="A42" s="4">
        <f>IF('True_Odds_Calculator_2-way'!A43="","",'True_Odds_Calculator_2-way'!A43)</f>
        <v>2.13</v>
      </c>
      <c r="B42" s="4">
        <f>IF('True_Odds_Calculator_2-way'!B43="","",'True_Odds_Calculator_2-way'!B43)</f>
        <v>1.77</v>
      </c>
      <c r="C42" s="4">
        <f t="shared" si="0"/>
        <v>0.46948356807511737</v>
      </c>
      <c r="D42">
        <f t="shared" si="1"/>
        <v>0.56497175141242939</v>
      </c>
      <c r="E42">
        <f t="shared" si="2"/>
        <v>3.4455319487546765E-2</v>
      </c>
      <c r="F42">
        <f t="shared" si="3"/>
        <v>-0.23078963422720888</v>
      </c>
      <c r="G42">
        <v>0</v>
      </c>
      <c r="H42">
        <f t="shared" si="4"/>
        <v>0.26524495371475559</v>
      </c>
      <c r="I42">
        <f t="shared" si="5"/>
        <v>-1.0720509244860594</v>
      </c>
      <c r="J42">
        <f t="shared" si="6"/>
        <v>1.0720509244860594</v>
      </c>
      <c r="K42">
        <f t="shared" si="7"/>
        <v>0.45219863720922326</v>
      </c>
      <c r="L42">
        <f t="shared" si="8"/>
        <v>0.54780136279077696</v>
      </c>
      <c r="M42">
        <f t="shared" si="9"/>
        <v>2.2114175446692466</v>
      </c>
      <c r="N42">
        <f t="shared" si="10"/>
        <v>1.8254792118542653</v>
      </c>
    </row>
    <row r="43" spans="1:14" x14ac:dyDescent="0.25">
      <c r="A43" s="4">
        <f>IF('True_Odds_Calculator_2-way'!A44="","",'True_Odds_Calculator_2-way'!A44)</f>
        <v>2.42</v>
      </c>
      <c r="B43" s="4">
        <f>IF('True_Odds_Calculator_2-way'!B44="","",'True_Odds_Calculator_2-way'!B44)</f>
        <v>1.61</v>
      </c>
      <c r="C43" s="4">
        <f t="shared" si="0"/>
        <v>0.41322314049586778</v>
      </c>
      <c r="D43">
        <f t="shared" si="1"/>
        <v>0.6211180124223602</v>
      </c>
      <c r="E43">
        <f t="shared" si="2"/>
        <v>3.4341152918228035E-2</v>
      </c>
      <c r="F43">
        <f t="shared" si="3"/>
        <v>-0.22231918279349105</v>
      </c>
      <c r="G43">
        <v>0</v>
      </c>
      <c r="H43">
        <f t="shared" si="4"/>
        <v>0.25666033571171909</v>
      </c>
      <c r="I43">
        <f t="shared" si="5"/>
        <v>-1.0744616281415773</v>
      </c>
      <c r="J43">
        <f t="shared" si="6"/>
        <v>1.0744616281415773</v>
      </c>
      <c r="K43">
        <f t="shared" si="7"/>
        <v>0.3959242744397955</v>
      </c>
      <c r="L43">
        <f t="shared" si="8"/>
        <v>0.60407572556020461</v>
      </c>
      <c r="M43">
        <f t="shared" si="9"/>
        <v>2.5257355119610394</v>
      </c>
      <c r="N43">
        <f t="shared" si="10"/>
        <v>1.6554215931663621</v>
      </c>
    </row>
    <row r="44" spans="1:14" x14ac:dyDescent="0.25">
      <c r="A44" s="4">
        <f>IF('True_Odds_Calculator_2-way'!A45="","",'True_Odds_Calculator_2-way'!A45)</f>
        <v>2.27</v>
      </c>
      <c r="B44" s="4">
        <f>IF('True_Odds_Calculator_2-way'!B45="","",'True_Odds_Calculator_2-way'!B45)</f>
        <v>1.68</v>
      </c>
      <c r="C44" s="4">
        <f t="shared" si="0"/>
        <v>0.44052863436123346</v>
      </c>
      <c r="D44">
        <f t="shared" si="1"/>
        <v>0.59523809523809523</v>
      </c>
      <c r="E44">
        <f t="shared" si="2"/>
        <v>3.5766729599328695E-2</v>
      </c>
      <c r="F44">
        <f t="shared" si="3"/>
        <v>-0.22645269561569115</v>
      </c>
      <c r="G44">
        <v>0</v>
      </c>
      <c r="H44">
        <f t="shared" si="4"/>
        <v>0.2622194252150199</v>
      </c>
      <c r="I44">
        <f t="shared" si="5"/>
        <v>-1.0760778282064791</v>
      </c>
      <c r="J44">
        <f t="shared" si="6"/>
        <v>1.0760778282064791</v>
      </c>
      <c r="K44">
        <f t="shared" si="7"/>
        <v>0.42254374989680582</v>
      </c>
      <c r="L44">
        <f t="shared" si="8"/>
        <v>0.57745625010319412</v>
      </c>
      <c r="M44">
        <f t="shared" si="9"/>
        <v>2.3666188418222287</v>
      </c>
      <c r="N44">
        <f t="shared" si="10"/>
        <v>1.7317329231804059</v>
      </c>
    </row>
    <row r="45" spans="1:14" x14ac:dyDescent="0.25">
      <c r="A45" s="4">
        <f>IF('True_Odds_Calculator_2-way'!A46="","",'True_Odds_Calculator_2-way'!A46)</f>
        <v>2.12</v>
      </c>
      <c r="B45" s="4">
        <f>IF('True_Odds_Calculator_2-way'!B46="","",'True_Odds_Calculator_2-way'!B46)</f>
        <v>1.78</v>
      </c>
      <c r="C45" s="4">
        <f t="shared" si="0"/>
        <v>0.47169811320754712</v>
      </c>
      <c r="D45">
        <f t="shared" si="1"/>
        <v>0.5617977528089888</v>
      </c>
      <c r="E45">
        <f t="shared" si="2"/>
        <v>3.3495866016535869E-2</v>
      </c>
      <c r="F45">
        <f t="shared" si="3"/>
        <v>-0.23150307398770409</v>
      </c>
      <c r="G45">
        <v>0</v>
      </c>
      <c r="H45">
        <f t="shared" si="4"/>
        <v>0.26499894000423996</v>
      </c>
      <c r="I45">
        <f t="shared" si="5"/>
        <v>-1.0699012312772822</v>
      </c>
      <c r="J45">
        <f t="shared" si="6"/>
        <v>1.0699012312772822</v>
      </c>
      <c r="K45">
        <f t="shared" si="7"/>
        <v>0.45489916365833472</v>
      </c>
      <c r="L45">
        <f t="shared" si="8"/>
        <v>0.54510083634166528</v>
      </c>
      <c r="M45">
        <f t="shared" si="9"/>
        <v>2.1982893790305562</v>
      </c>
      <c r="N45">
        <f t="shared" si="10"/>
        <v>1.83452296039628</v>
      </c>
    </row>
    <row r="46" spans="1:14" x14ac:dyDescent="0.25">
      <c r="A46" s="4">
        <f>IF('True_Odds_Calculator_2-way'!A47="","",'True_Odds_Calculator_2-way'!A47)</f>
        <v>2.21</v>
      </c>
      <c r="B46" s="4">
        <f>IF('True_Odds_Calculator_2-way'!B47="","",'True_Odds_Calculator_2-way'!B47)</f>
        <v>1.72</v>
      </c>
      <c r="C46" s="4">
        <f t="shared" si="0"/>
        <v>0.45248868778280543</v>
      </c>
      <c r="D46">
        <f t="shared" si="1"/>
        <v>0.58139534883720934</v>
      </c>
      <c r="E46">
        <f t="shared" si="2"/>
        <v>3.3884036620014824E-2</v>
      </c>
      <c r="F46">
        <f t="shared" si="3"/>
        <v>-0.2291907818583605</v>
      </c>
      <c r="G46">
        <v>0</v>
      </c>
      <c r="H46">
        <f t="shared" si="4"/>
        <v>0.26307481847837527</v>
      </c>
      <c r="I46">
        <f t="shared" si="5"/>
        <v>-1.0713739108887084</v>
      </c>
      <c r="J46">
        <f t="shared" si="6"/>
        <v>1.0713739108887084</v>
      </c>
      <c r="K46">
        <f t="shared" si="7"/>
        <v>0.43547132891069945</v>
      </c>
      <c r="L46">
        <f t="shared" si="8"/>
        <v>0.56452867108930049</v>
      </c>
      <c r="M46">
        <f t="shared" si="9"/>
        <v>2.2963624321753371</v>
      </c>
      <c r="N46">
        <f t="shared" si="10"/>
        <v>1.7713892158398703</v>
      </c>
    </row>
    <row r="47" spans="1:14" x14ac:dyDescent="0.25">
      <c r="A47" s="4">
        <f>IF('True_Odds_Calculator_2-way'!A48="","",'True_Odds_Calculator_2-way'!A48)</f>
        <v>2.46</v>
      </c>
      <c r="B47" s="4">
        <f>IF('True_Odds_Calculator_2-way'!B48="","",'True_Odds_Calculator_2-way'!B48)</f>
        <v>1.59</v>
      </c>
      <c r="C47" s="4">
        <f t="shared" si="0"/>
        <v>0.4065040650406504</v>
      </c>
      <c r="D47">
        <f t="shared" si="1"/>
        <v>0.62893081761006286</v>
      </c>
      <c r="E47">
        <f t="shared" si="2"/>
        <v>3.5434882650713373E-2</v>
      </c>
      <c r="F47">
        <f t="shared" si="3"/>
        <v>-0.22022805133711709</v>
      </c>
      <c r="G47">
        <v>0</v>
      </c>
      <c r="H47">
        <f t="shared" si="4"/>
        <v>0.25566293398783041</v>
      </c>
      <c r="I47">
        <f t="shared" si="5"/>
        <v>-1.0774510935845931</v>
      </c>
      <c r="J47">
        <f t="shared" si="6"/>
        <v>1.0774510935845931</v>
      </c>
      <c r="K47">
        <f t="shared" si="7"/>
        <v>0.38863950806180297</v>
      </c>
      <c r="L47">
        <f t="shared" si="8"/>
        <v>0.61136049193819697</v>
      </c>
      <c r="M47">
        <f t="shared" si="9"/>
        <v>2.5730785966335055</v>
      </c>
      <c r="N47">
        <f t="shared" si="10"/>
        <v>1.6356961452149104</v>
      </c>
    </row>
    <row r="48" spans="1:14" x14ac:dyDescent="0.25">
      <c r="A48" s="4">
        <f>IF('True_Odds_Calculator_2-way'!A49="","",'True_Odds_Calculator_2-way'!A49)</f>
        <v>2.35</v>
      </c>
      <c r="B48" s="4">
        <f>IF('True_Odds_Calculator_2-way'!B49="","",'True_Odds_Calculator_2-way'!B49)</f>
        <v>1.65</v>
      </c>
      <c r="C48" s="4">
        <f t="shared" si="0"/>
        <v>0.42553191489361702</v>
      </c>
      <c r="D48">
        <f t="shared" si="1"/>
        <v>0.60606060606060608</v>
      </c>
      <c r="E48">
        <f t="shared" si="2"/>
        <v>3.1592520954223158E-2</v>
      </c>
      <c r="F48">
        <f t="shared" si="3"/>
        <v>-0.22630560928433263</v>
      </c>
      <c r="G48">
        <v>0</v>
      </c>
      <c r="H48">
        <f t="shared" si="4"/>
        <v>0.25789813023855579</v>
      </c>
      <c r="I48">
        <f t="shared" si="5"/>
        <v>-1.0675210253672478</v>
      </c>
      <c r="J48">
        <f t="shared" si="6"/>
        <v>1.0675210253672478</v>
      </c>
      <c r="K48">
        <f t="shared" si="7"/>
        <v>0.40964242822822811</v>
      </c>
      <c r="L48">
        <f t="shared" si="8"/>
        <v>0.59035757177177173</v>
      </c>
      <c r="M48">
        <f t="shared" si="9"/>
        <v>2.4411533842457849</v>
      </c>
      <c r="N48">
        <f t="shared" si="10"/>
        <v>1.6938886664887112</v>
      </c>
    </row>
    <row r="49" spans="1:14" x14ac:dyDescent="0.25">
      <c r="A49" s="4">
        <f>IF('True_Odds_Calculator_2-way'!A50="","",'True_Odds_Calculator_2-way'!A50)</f>
        <v>2.13</v>
      </c>
      <c r="B49" s="4">
        <f>IF('True_Odds_Calculator_2-way'!B50="","",'True_Odds_Calculator_2-way'!B50)</f>
        <v>1.77</v>
      </c>
      <c r="C49" s="4">
        <f t="shared" si="0"/>
        <v>0.46948356807511737</v>
      </c>
      <c r="D49">
        <f t="shared" si="1"/>
        <v>0.56497175141242939</v>
      </c>
      <c r="E49">
        <f t="shared" si="2"/>
        <v>3.4455319487546765E-2</v>
      </c>
      <c r="F49">
        <f t="shared" si="3"/>
        <v>-0.23078963422720888</v>
      </c>
      <c r="G49">
        <v>0</v>
      </c>
      <c r="H49">
        <f t="shared" si="4"/>
        <v>0.26524495371475559</v>
      </c>
      <c r="I49">
        <f t="shared" si="5"/>
        <v>-1.0720509244860594</v>
      </c>
      <c r="J49">
        <f t="shared" si="6"/>
        <v>1.0720509244860594</v>
      </c>
      <c r="K49">
        <f t="shared" si="7"/>
        <v>0.45219863720922326</v>
      </c>
      <c r="L49">
        <f t="shared" si="8"/>
        <v>0.54780136279077696</v>
      </c>
      <c r="M49">
        <f t="shared" si="9"/>
        <v>2.2114175446692466</v>
      </c>
      <c r="N49">
        <f t="shared" si="10"/>
        <v>1.8254792118542653</v>
      </c>
    </row>
    <row r="50" spans="1:14" x14ac:dyDescent="0.25">
      <c r="A50" s="4">
        <f>IF('True_Odds_Calculator_2-way'!A51="","",'True_Odds_Calculator_2-way'!A51)</f>
        <v>2.25</v>
      </c>
      <c r="B50" s="4">
        <f>IF('True_Odds_Calculator_2-way'!B51="","",'True_Odds_Calculator_2-way'!B51)</f>
        <v>1.7</v>
      </c>
      <c r="C50" s="4">
        <f t="shared" si="0"/>
        <v>0.44444444444444442</v>
      </c>
      <c r="D50">
        <f t="shared" si="1"/>
        <v>0.58823529411764708</v>
      </c>
      <c r="E50">
        <f t="shared" si="2"/>
        <v>3.2679738562091387E-2</v>
      </c>
      <c r="F50">
        <f t="shared" si="3"/>
        <v>-0.2287581699346406</v>
      </c>
      <c r="G50">
        <v>0</v>
      </c>
      <c r="H50">
        <f t="shared" si="4"/>
        <v>0.26143790849673204</v>
      </c>
      <c r="I50">
        <f t="shared" si="5"/>
        <v>-1.0690449676496974</v>
      </c>
      <c r="J50">
        <f t="shared" si="6"/>
        <v>1.0690449676496974</v>
      </c>
      <c r="K50">
        <f t="shared" si="7"/>
        <v>0.42802608489724608</v>
      </c>
      <c r="L50">
        <f t="shared" si="8"/>
        <v>0.57197391510275408</v>
      </c>
      <c r="M50">
        <f t="shared" si="9"/>
        <v>2.3363062095621219</v>
      </c>
      <c r="N50">
        <f t="shared" si="10"/>
        <v>1.7483314773547878</v>
      </c>
    </row>
    <row r="51" spans="1:14" x14ac:dyDescent="0.25">
      <c r="A51" s="4">
        <f>IF('True_Odds_Calculator_2-way'!A52="","",'True_Odds_Calculator_2-way'!A52)</f>
        <v>2.23</v>
      </c>
      <c r="B51" s="4">
        <f>IF('True_Odds_Calculator_2-way'!B52="","",'True_Odds_Calculator_2-way'!B52)</f>
        <v>1.7</v>
      </c>
      <c r="C51" s="4">
        <f t="shared" si="0"/>
        <v>0.44843049327354262</v>
      </c>
      <c r="D51">
        <f t="shared" si="1"/>
        <v>0.58823529411764708</v>
      </c>
      <c r="E51">
        <f t="shared" si="2"/>
        <v>3.6665787391189752E-2</v>
      </c>
      <c r="F51">
        <f t="shared" si="3"/>
        <v>-0.22711685571089413</v>
      </c>
      <c r="G51">
        <v>0</v>
      </c>
      <c r="H51">
        <f t="shared" si="4"/>
        <v>0.26378264310208388</v>
      </c>
      <c r="I51">
        <f t="shared" si="5"/>
        <v>-1.0777013435226062</v>
      </c>
      <c r="J51">
        <f t="shared" si="6"/>
        <v>1.0777013435226062</v>
      </c>
      <c r="K51">
        <f t="shared" si="7"/>
        <v>0.43000161655276159</v>
      </c>
      <c r="L51">
        <f t="shared" si="8"/>
        <v>0.56999838344723819</v>
      </c>
      <c r="M51">
        <f t="shared" si="9"/>
        <v>2.3255726525328053</v>
      </c>
      <c r="N51">
        <f t="shared" si="10"/>
        <v>1.7543909404658247</v>
      </c>
    </row>
    <row r="52" spans="1:14" x14ac:dyDescent="0.25">
      <c r="A52" s="4">
        <f>IF('True_Odds_Calculator_2-way'!A53="","",'True_Odds_Calculator_2-way'!A53)</f>
        <v>1.95</v>
      </c>
      <c r="B52" s="4">
        <f>IF('True_Odds_Calculator_2-way'!B53="","",'True_Odds_Calculator_2-way'!B53)</f>
        <v>1.9</v>
      </c>
      <c r="C52" s="4">
        <f t="shared" si="0"/>
        <v>0.51282051282051289</v>
      </c>
      <c r="D52">
        <f t="shared" si="1"/>
        <v>0.52631578947368418</v>
      </c>
      <c r="E52">
        <f t="shared" si="2"/>
        <v>3.9136302294197067E-2</v>
      </c>
      <c r="F52">
        <f t="shared" si="3"/>
        <v>-0.23076923076923073</v>
      </c>
      <c r="G52">
        <v>0</v>
      </c>
      <c r="H52">
        <f t="shared" si="4"/>
        <v>0.26990553306342779</v>
      </c>
      <c r="I52">
        <f t="shared" si="5"/>
        <v>-1.0814761408717504</v>
      </c>
      <c r="J52">
        <f t="shared" si="6"/>
        <v>1.0814761408717504</v>
      </c>
      <c r="K52">
        <f t="shared" si="7"/>
        <v>0.49324200890692937</v>
      </c>
      <c r="L52">
        <f t="shared" si="8"/>
        <v>0.50675799109307063</v>
      </c>
      <c r="M52">
        <f t="shared" si="9"/>
        <v>2.0274023338281628</v>
      </c>
      <c r="N52">
        <f t="shared" si="10"/>
        <v>1.9733285267845753</v>
      </c>
    </row>
    <row r="53" spans="1:14" x14ac:dyDescent="0.25">
      <c r="A53" s="4">
        <f>IF('True_Odds_Calculator_2-way'!A54="","",'True_Odds_Calculator_2-way'!A54)</f>
        <v>2.2000000000000002</v>
      </c>
      <c r="B53" s="4">
        <f>IF('True_Odds_Calculator_2-way'!B54="","",'True_Odds_Calculator_2-way'!B54)</f>
        <v>1.7</v>
      </c>
      <c r="C53" s="4">
        <f t="shared" si="0"/>
        <v>0.45454545454545453</v>
      </c>
      <c r="D53">
        <f t="shared" si="1"/>
        <v>0.58823529411764708</v>
      </c>
      <c r="E53">
        <f t="shared" si="2"/>
        <v>4.2780748663101553E-2</v>
      </c>
      <c r="F53">
        <f t="shared" si="3"/>
        <v>-0.22459893048128343</v>
      </c>
      <c r="G53">
        <v>0</v>
      </c>
      <c r="H53">
        <f t="shared" si="4"/>
        <v>0.26737967914438504</v>
      </c>
      <c r="I53">
        <f t="shared" si="5"/>
        <v>-1.091089451179962</v>
      </c>
      <c r="J53">
        <f t="shared" si="6"/>
        <v>1.091089451179962</v>
      </c>
      <c r="K53">
        <f t="shared" si="7"/>
        <v>0.43303027798233595</v>
      </c>
      <c r="L53">
        <f t="shared" si="8"/>
        <v>0.56696972201766405</v>
      </c>
      <c r="M53">
        <f t="shared" si="9"/>
        <v>2.3093073414159546</v>
      </c>
      <c r="N53">
        <f t="shared" si="10"/>
        <v>1.7637626158259732</v>
      </c>
    </row>
    <row r="54" spans="1:14" x14ac:dyDescent="0.25">
      <c r="A54" s="4">
        <f>IF('True_Odds_Calculator_2-way'!A55="","",'True_Odds_Calculator_2-way'!A55)</f>
        <v>2.09</v>
      </c>
      <c r="B54" s="4">
        <f>IF('True_Odds_Calculator_2-way'!B55="","",'True_Odds_Calculator_2-way'!B55)</f>
        <v>1.77</v>
      </c>
      <c r="C54" s="4">
        <f t="shared" si="0"/>
        <v>0.47846889952153115</v>
      </c>
      <c r="D54">
        <f t="shared" si="1"/>
        <v>0.56497175141242939</v>
      </c>
      <c r="E54">
        <f t="shared" si="2"/>
        <v>4.3440650933960434E-2</v>
      </c>
      <c r="F54">
        <f t="shared" si="3"/>
        <v>-0.22688076122509671</v>
      </c>
      <c r="G54">
        <v>0</v>
      </c>
      <c r="H54">
        <f t="shared" si="4"/>
        <v>0.27032141215905714</v>
      </c>
      <c r="I54">
        <f t="shared" si="5"/>
        <v>-1.09154435611996</v>
      </c>
      <c r="J54">
        <f t="shared" si="6"/>
        <v>1.09154435611996</v>
      </c>
      <c r="K54">
        <f t="shared" si="7"/>
        <v>0.4566661815358829</v>
      </c>
      <c r="L54">
        <f t="shared" si="8"/>
        <v>0.54333381846411721</v>
      </c>
      <c r="M54">
        <f t="shared" si="9"/>
        <v>2.189783348170756</v>
      </c>
      <c r="N54">
        <f t="shared" si="10"/>
        <v>1.8404891542123691</v>
      </c>
    </row>
    <row r="55" spans="1:14" x14ac:dyDescent="0.25">
      <c r="A55" s="4">
        <f>IF('True_Odds_Calculator_2-way'!A56="","",'True_Odds_Calculator_2-way'!A56)</f>
        <v>2.02</v>
      </c>
      <c r="B55" s="4">
        <f>IF('True_Odds_Calculator_2-way'!B56="","",'True_Odds_Calculator_2-way'!B56)</f>
        <v>1.84</v>
      </c>
      <c r="C55" s="4">
        <f t="shared" si="0"/>
        <v>0.49504950495049505</v>
      </c>
      <c r="D55">
        <f t="shared" si="1"/>
        <v>0.54347826086956519</v>
      </c>
      <c r="E55">
        <f t="shared" si="2"/>
        <v>3.8527765820060234E-2</v>
      </c>
      <c r="F55">
        <f t="shared" si="3"/>
        <v>-0.23052087817477407</v>
      </c>
      <c r="G55">
        <v>0</v>
      </c>
      <c r="H55">
        <f t="shared" si="4"/>
        <v>0.26904864399483425</v>
      </c>
      <c r="I55">
        <f t="shared" si="5"/>
        <v>-1.080339539253607</v>
      </c>
      <c r="J55">
        <f t="shared" si="6"/>
        <v>1.080339539253607</v>
      </c>
      <c r="K55">
        <f t="shared" si="7"/>
        <v>0.4757495401805043</v>
      </c>
      <c r="L55">
        <f t="shared" si="8"/>
        <v>0.52425045981949592</v>
      </c>
      <c r="M55">
        <f t="shared" si="9"/>
        <v>2.1019463300386789</v>
      </c>
      <c r="N55">
        <f t="shared" si="10"/>
        <v>1.9074852129730298</v>
      </c>
    </row>
    <row r="56" spans="1:14" x14ac:dyDescent="0.25">
      <c r="A56" s="4">
        <f>IF('True_Odds_Calculator_2-way'!A57="","",'True_Odds_Calculator_2-way'!A57)</f>
        <v>2.31</v>
      </c>
      <c r="B56" s="4">
        <f>IF('True_Odds_Calculator_2-way'!B57="","",'True_Odds_Calculator_2-way'!B57)</f>
        <v>1.64</v>
      </c>
      <c r="C56" s="4">
        <f t="shared" si="0"/>
        <v>0.4329004329004329</v>
      </c>
      <c r="D56">
        <f t="shared" si="1"/>
        <v>0.6097560975609756</v>
      </c>
      <c r="E56">
        <f t="shared" si="2"/>
        <v>4.2656530461408604E-2</v>
      </c>
      <c r="F56">
        <f t="shared" si="3"/>
        <v>-0.22130714813641639</v>
      </c>
      <c r="G56">
        <v>0</v>
      </c>
      <c r="H56">
        <f t="shared" si="4"/>
        <v>0.26396367859782494</v>
      </c>
      <c r="I56">
        <f t="shared" si="5"/>
        <v>-1.0921300708262975</v>
      </c>
      <c r="J56">
        <f t="shared" si="6"/>
        <v>1.0921300708262975</v>
      </c>
      <c r="K56">
        <f t="shared" si="7"/>
        <v>0.41140574832950405</v>
      </c>
      <c r="L56">
        <f t="shared" si="8"/>
        <v>0.58859425167049584</v>
      </c>
      <c r="M56">
        <f t="shared" si="9"/>
        <v>2.4306903927824499</v>
      </c>
      <c r="N56">
        <f t="shared" si="10"/>
        <v>1.6989632453288304</v>
      </c>
    </row>
    <row r="57" spans="1:14" x14ac:dyDescent="0.25">
      <c r="A57" s="4">
        <f>IF('True_Odds_Calculator_2-way'!A58="","",'True_Odds_Calculator_2-way'!A58)</f>
        <v>2.1800000000000002</v>
      </c>
      <c r="B57" s="4">
        <f>IF('True_Odds_Calculator_2-way'!B58="","",'True_Odds_Calculator_2-way'!B58)</f>
        <v>1.71</v>
      </c>
      <c r="C57" s="4">
        <f t="shared" si="0"/>
        <v>0.4587155963302752</v>
      </c>
      <c r="D57">
        <f t="shared" si="1"/>
        <v>0.58479532163742687</v>
      </c>
      <c r="E57">
        <f t="shared" si="2"/>
        <v>4.3510917967702012E-2</v>
      </c>
      <c r="F57">
        <f t="shared" si="3"/>
        <v>-0.2247438167283653</v>
      </c>
      <c r="G57">
        <v>0</v>
      </c>
      <c r="H57">
        <f t="shared" si="4"/>
        <v>0.26825473469606737</v>
      </c>
      <c r="I57">
        <f t="shared" si="5"/>
        <v>-1.0925210715205449</v>
      </c>
      <c r="J57">
        <f t="shared" si="6"/>
        <v>1.0925210715205449</v>
      </c>
      <c r="K57">
        <f t="shared" si="7"/>
        <v>0.43683862493598452</v>
      </c>
      <c r="L57">
        <f t="shared" si="8"/>
        <v>0.56316137506401553</v>
      </c>
      <c r="M57">
        <f t="shared" si="9"/>
        <v>2.2891748643942433</v>
      </c>
      <c r="N57">
        <f t="shared" si="10"/>
        <v>1.7756899607795869</v>
      </c>
    </row>
    <row r="58" spans="1:14" x14ac:dyDescent="0.25">
      <c r="A58" s="4">
        <f>IF('True_Odds_Calculator_2-way'!A59="","",'True_Odds_Calculator_2-way'!A59)</f>
        <v>1.93</v>
      </c>
      <c r="B58" s="4">
        <f>IF('True_Odds_Calculator_2-way'!B59="","",'True_Odds_Calculator_2-way'!B59)</f>
        <v>1.92</v>
      </c>
      <c r="C58" s="4">
        <f t="shared" si="0"/>
        <v>0.5181347150259068</v>
      </c>
      <c r="D58">
        <f t="shared" si="1"/>
        <v>0.52083333333333337</v>
      </c>
      <c r="E58">
        <f t="shared" si="2"/>
        <v>3.8968048359240282E-2</v>
      </c>
      <c r="F58">
        <f t="shared" si="3"/>
        <v>-0.23089378238341951</v>
      </c>
      <c r="G58">
        <v>0</v>
      </c>
      <c r="H58">
        <f t="shared" si="4"/>
        <v>0.26986183074265979</v>
      </c>
      <c r="I58">
        <f t="shared" si="5"/>
        <v>-1.0810968751610268</v>
      </c>
      <c r="J58">
        <f t="shared" si="6"/>
        <v>1.0810968751610268</v>
      </c>
      <c r="K58">
        <f t="shared" si="7"/>
        <v>0.49864863877742077</v>
      </c>
      <c r="L58">
        <f t="shared" si="8"/>
        <v>0.50135136122257906</v>
      </c>
      <c r="M58">
        <f t="shared" si="9"/>
        <v>2.0054200938997546</v>
      </c>
      <c r="N58">
        <f t="shared" si="10"/>
        <v>1.9946091251481448</v>
      </c>
    </row>
    <row r="59" spans="1:14" x14ac:dyDescent="0.25">
      <c r="A59" s="4">
        <f>IF('True_Odds_Calculator_2-way'!A60="","",'True_Odds_Calculator_2-way'!A60)</f>
        <v>1.76</v>
      </c>
      <c r="B59" s="4">
        <f>IF('True_Odds_Calculator_2-way'!B60="","",'True_Odds_Calculator_2-way'!B60)</f>
        <v>2.11</v>
      </c>
      <c r="C59" s="4">
        <f t="shared" si="0"/>
        <v>0.56818181818181823</v>
      </c>
      <c r="D59">
        <f t="shared" si="1"/>
        <v>0.47393364928909953</v>
      </c>
      <c r="E59">
        <f t="shared" si="2"/>
        <v>4.2115467470917878E-2</v>
      </c>
      <c r="F59">
        <f t="shared" si="3"/>
        <v>-0.22716501507970688</v>
      </c>
      <c r="G59">
        <v>0</v>
      </c>
      <c r="H59">
        <f t="shared" si="4"/>
        <v>0.26928048255062476</v>
      </c>
      <c r="I59">
        <f t="shared" si="5"/>
        <v>-1.0887588907733561</v>
      </c>
      <c r="J59">
        <f t="shared" si="6"/>
        <v>1.0887588907733561</v>
      </c>
      <c r="K59">
        <f t="shared" si="7"/>
        <v>0.54720857069599227</v>
      </c>
      <c r="L59">
        <f t="shared" si="8"/>
        <v>0.45279142930400768</v>
      </c>
      <c r="M59">
        <f t="shared" si="9"/>
        <v>1.82745675698775</v>
      </c>
      <c r="N59">
        <f t="shared" si="10"/>
        <v>2.208522368758425</v>
      </c>
    </row>
    <row r="60" spans="1:14" x14ac:dyDescent="0.25">
      <c r="A60" s="4">
        <f>IF('True_Odds_Calculator_2-way'!A61="","",'True_Odds_Calculator_2-way'!A61)</f>
        <v>2.0099999999999998</v>
      </c>
      <c r="B60" s="4">
        <f>IF('True_Odds_Calculator_2-way'!B61="","",'True_Odds_Calculator_2-way'!B61)</f>
        <v>1.85</v>
      </c>
      <c r="C60" s="4">
        <f t="shared" si="0"/>
        <v>0.49751243781094534</v>
      </c>
      <c r="D60">
        <f t="shared" si="1"/>
        <v>0.54054054054054046</v>
      </c>
      <c r="E60">
        <f t="shared" si="2"/>
        <v>3.80529783514858E-2</v>
      </c>
      <c r="F60">
        <f t="shared" si="3"/>
        <v>-0.23087266370848458</v>
      </c>
      <c r="G60">
        <v>0</v>
      </c>
      <c r="H60">
        <f t="shared" si="4"/>
        <v>0.26892564205997044</v>
      </c>
      <c r="I60">
        <f t="shared" si="5"/>
        <v>-1.0792693660942112</v>
      </c>
      <c r="J60">
        <f t="shared" si="6"/>
        <v>1.0792693660942112</v>
      </c>
      <c r="K60">
        <f t="shared" si="7"/>
        <v>0.47845469244925098</v>
      </c>
      <c r="L60">
        <f t="shared" si="8"/>
        <v>0.52154530755074879</v>
      </c>
      <c r="M60">
        <f t="shared" si="9"/>
        <v>2.0900620597551534</v>
      </c>
      <c r="N60">
        <f t="shared" si="10"/>
        <v>1.91737896118008</v>
      </c>
    </row>
    <row r="61" spans="1:14" x14ac:dyDescent="0.25">
      <c r="A61" s="4">
        <f>IF('True_Odds_Calculator_2-way'!A62="","",'True_Odds_Calculator_2-way'!A62)</f>
        <v>2.06</v>
      </c>
      <c r="B61" s="4">
        <f>IF('True_Odds_Calculator_2-way'!B62="","",'True_Odds_Calculator_2-way'!B62)</f>
        <v>1.79</v>
      </c>
      <c r="C61" s="4">
        <f t="shared" si="0"/>
        <v>0.4854368932038835</v>
      </c>
      <c r="D61">
        <f t="shared" si="1"/>
        <v>0.55865921787709494</v>
      </c>
      <c r="E61">
        <f t="shared" si="2"/>
        <v>4.4096111080978329E-2</v>
      </c>
      <c r="F61">
        <f t="shared" si="3"/>
        <v>-0.22709768400499009</v>
      </c>
      <c r="G61">
        <v>0</v>
      </c>
      <c r="H61">
        <f t="shared" si="4"/>
        <v>0.27119379508596841</v>
      </c>
      <c r="I61">
        <f t="shared" si="5"/>
        <v>-1.0927819720786569</v>
      </c>
      <c r="J61">
        <f t="shared" si="6"/>
        <v>1.0927819720786569</v>
      </c>
      <c r="K61">
        <f t="shared" si="7"/>
        <v>0.46331712377284329</v>
      </c>
      <c r="L61">
        <f t="shared" si="8"/>
        <v>0.53668287622715694</v>
      </c>
      <c r="M61">
        <f t="shared" si="9"/>
        <v>2.1583488904033761</v>
      </c>
      <c r="N61">
        <f t="shared" si="10"/>
        <v>1.863297757942139</v>
      </c>
    </row>
    <row r="62" spans="1:14" x14ac:dyDescent="0.25">
      <c r="A62" s="4">
        <f>IF('True_Odds_Calculator_2-way'!A63="","",'True_Odds_Calculator_2-way'!A63)</f>
        <v>1.84</v>
      </c>
      <c r="B62" s="4">
        <f>IF('True_Odds_Calculator_2-way'!B63="","",'True_Odds_Calculator_2-way'!B63)</f>
        <v>2.02</v>
      </c>
      <c r="C62" s="4">
        <f t="shared" si="0"/>
        <v>0.54347826086956519</v>
      </c>
      <c r="D62">
        <f t="shared" si="1"/>
        <v>0.49504950495049505</v>
      </c>
      <c r="E62">
        <f t="shared" si="2"/>
        <v>3.8527765820060234E-2</v>
      </c>
      <c r="F62">
        <f t="shared" si="3"/>
        <v>-0.23052087817477407</v>
      </c>
      <c r="G62">
        <v>0</v>
      </c>
      <c r="H62">
        <f t="shared" si="4"/>
        <v>0.26904864399483425</v>
      </c>
      <c r="I62">
        <f t="shared" si="5"/>
        <v>-1.080339539253607</v>
      </c>
      <c r="J62">
        <f t="shared" si="6"/>
        <v>1.080339539253607</v>
      </c>
      <c r="K62">
        <f t="shared" si="7"/>
        <v>0.52425045981949592</v>
      </c>
      <c r="L62">
        <f t="shared" si="8"/>
        <v>0.4757495401805043</v>
      </c>
      <c r="M62">
        <f t="shared" si="9"/>
        <v>1.9074852129730298</v>
      </c>
      <c r="N62">
        <f t="shared" si="10"/>
        <v>2.1019463300386789</v>
      </c>
    </row>
    <row r="63" spans="1:14" x14ac:dyDescent="0.25">
      <c r="A63" s="4">
        <f>IF('True_Odds_Calculator_2-way'!A64="","",'True_Odds_Calculator_2-way'!A64)</f>
        <v>2.08</v>
      </c>
      <c r="B63" s="4">
        <f>IF('True_Odds_Calculator_2-way'!B64="","",'True_Odds_Calculator_2-way'!B64)</f>
        <v>1.78</v>
      </c>
      <c r="C63" s="4">
        <f t="shared" si="0"/>
        <v>0.48076923076923073</v>
      </c>
      <c r="D63">
        <f t="shared" si="1"/>
        <v>0.5617977528089888</v>
      </c>
      <c r="E63">
        <f t="shared" si="2"/>
        <v>4.2566983578219642E-2</v>
      </c>
      <c r="F63">
        <f t="shared" si="3"/>
        <v>-0.22752808988764039</v>
      </c>
      <c r="G63">
        <v>0</v>
      </c>
      <c r="H63">
        <f t="shared" si="4"/>
        <v>0.27009507346585998</v>
      </c>
      <c r="I63">
        <f t="shared" si="5"/>
        <v>-1.0895340841010226</v>
      </c>
      <c r="J63">
        <f t="shared" si="6"/>
        <v>1.0895340841010226</v>
      </c>
      <c r="K63">
        <f t="shared" si="7"/>
        <v>0.45941170815567078</v>
      </c>
      <c r="L63">
        <f t="shared" si="8"/>
        <v>0.54058829184432911</v>
      </c>
      <c r="M63">
        <f t="shared" si="9"/>
        <v>2.1766968108291049</v>
      </c>
      <c r="N63">
        <f t="shared" si="10"/>
        <v>1.8498365855987975</v>
      </c>
    </row>
    <row r="64" spans="1:14" x14ac:dyDescent="0.25">
      <c r="A64" s="4">
        <f>IF('True_Odds_Calculator_2-way'!A65="","",'True_Odds_Calculator_2-way'!A65)</f>
        <v>1.86</v>
      </c>
      <c r="B64" s="4">
        <f>IF('True_Odds_Calculator_2-way'!B65="","",'True_Odds_Calculator_2-way'!B65)</f>
        <v>1.99</v>
      </c>
      <c r="C64" s="4">
        <f t="shared" si="0"/>
        <v>0.5376344086021505</v>
      </c>
      <c r="D64">
        <f t="shared" si="1"/>
        <v>0.50251256281407031</v>
      </c>
      <c r="E64">
        <f t="shared" si="2"/>
        <v>4.0146971416220811E-2</v>
      </c>
      <c r="F64">
        <f t="shared" si="3"/>
        <v>-0.23002107310747288</v>
      </c>
      <c r="G64">
        <v>0</v>
      </c>
      <c r="H64">
        <f t="shared" si="4"/>
        <v>0.2701680445236937</v>
      </c>
      <c r="I64">
        <f t="shared" si="5"/>
        <v>-1.0837601479372583</v>
      </c>
      <c r="J64">
        <f t="shared" si="6"/>
        <v>1.0837601479372583</v>
      </c>
      <c r="K64">
        <f t="shared" si="7"/>
        <v>0.51758930804783143</v>
      </c>
      <c r="L64">
        <f t="shared" si="8"/>
        <v>0.48241069195216857</v>
      </c>
      <c r="M64">
        <f t="shared" si="9"/>
        <v>1.9320337272260424</v>
      </c>
      <c r="N64">
        <f t="shared" si="10"/>
        <v>2.0729225464578858</v>
      </c>
    </row>
    <row r="65" spans="1:14" x14ac:dyDescent="0.25">
      <c r="A65" s="4">
        <f>IF('True_Odds_Calculator_2-way'!A66="","",'True_Odds_Calculator_2-way'!A66)</f>
        <v>2.08</v>
      </c>
      <c r="B65" s="4">
        <f>IF('True_Odds_Calculator_2-way'!B66="","",'True_Odds_Calculator_2-way'!B66)</f>
        <v>1.78</v>
      </c>
      <c r="C65" s="4">
        <f t="shared" si="0"/>
        <v>0.48076923076923073</v>
      </c>
      <c r="D65">
        <f t="shared" si="1"/>
        <v>0.5617977528089888</v>
      </c>
      <c r="E65">
        <f t="shared" si="2"/>
        <v>4.2566983578219642E-2</v>
      </c>
      <c r="F65">
        <f t="shared" si="3"/>
        <v>-0.22752808988764039</v>
      </c>
      <c r="G65">
        <v>0</v>
      </c>
      <c r="H65">
        <f t="shared" si="4"/>
        <v>0.27009507346585998</v>
      </c>
      <c r="I65">
        <f t="shared" si="5"/>
        <v>-1.0895340841010226</v>
      </c>
      <c r="J65">
        <f t="shared" si="6"/>
        <v>1.0895340841010226</v>
      </c>
      <c r="K65">
        <f t="shared" si="7"/>
        <v>0.45941170815567078</v>
      </c>
      <c r="L65">
        <f t="shared" si="8"/>
        <v>0.54058829184432911</v>
      </c>
      <c r="M65">
        <f t="shared" si="9"/>
        <v>2.1766968108291049</v>
      </c>
      <c r="N65">
        <f t="shared" si="10"/>
        <v>1.8498365855987975</v>
      </c>
    </row>
    <row r="66" spans="1:14" x14ac:dyDescent="0.25">
      <c r="A66" s="4">
        <f>IF('True_Odds_Calculator_2-way'!A67="","",'True_Odds_Calculator_2-way'!A67)</f>
        <v>1.76</v>
      </c>
      <c r="B66" s="4">
        <f>IF('True_Odds_Calculator_2-way'!B67="","",'True_Odds_Calculator_2-way'!B67)</f>
        <v>2.11</v>
      </c>
      <c r="C66" s="4">
        <f t="shared" si="0"/>
        <v>0.56818181818181823</v>
      </c>
      <c r="D66">
        <f t="shared" si="1"/>
        <v>0.47393364928909953</v>
      </c>
      <c r="E66">
        <f t="shared" si="2"/>
        <v>4.2115467470917878E-2</v>
      </c>
      <c r="F66">
        <f t="shared" si="3"/>
        <v>-0.22716501507970688</v>
      </c>
      <c r="G66">
        <v>0</v>
      </c>
      <c r="H66">
        <f t="shared" si="4"/>
        <v>0.26928048255062476</v>
      </c>
      <c r="I66">
        <f t="shared" si="5"/>
        <v>-1.0887588907733561</v>
      </c>
      <c r="J66">
        <f t="shared" si="6"/>
        <v>1.0887588907733561</v>
      </c>
      <c r="K66">
        <f t="shared" si="7"/>
        <v>0.54720857069599227</v>
      </c>
      <c r="L66">
        <f t="shared" si="8"/>
        <v>0.45279142930400768</v>
      </c>
      <c r="M66">
        <f t="shared" si="9"/>
        <v>1.82745675698775</v>
      </c>
      <c r="N66">
        <f t="shared" si="10"/>
        <v>2.208522368758425</v>
      </c>
    </row>
    <row r="67" spans="1:14" x14ac:dyDescent="0.25">
      <c r="A67" s="4">
        <f>IF('True_Odds_Calculator_2-way'!A68="","",'True_Odds_Calculator_2-way'!A68)</f>
        <v>2.08</v>
      </c>
      <c r="B67" s="4">
        <f>IF('True_Odds_Calculator_2-way'!B68="","",'True_Odds_Calculator_2-way'!B68)</f>
        <v>1.78</v>
      </c>
      <c r="C67" s="4">
        <f t="shared" ref="C67:C130" si="11">1/A67</f>
        <v>0.48076923076923073</v>
      </c>
      <c r="D67">
        <f t="shared" ref="D67:D130" si="12">1/B67</f>
        <v>0.5617977528089888</v>
      </c>
      <c r="E67">
        <f t="shared" ref="E67:E130" si="13">C67+D67-1</f>
        <v>4.2566983578219642E-2</v>
      </c>
      <c r="F67">
        <f t="shared" ref="F67:F130" si="14">C67+D67-(C67*D67)-1</f>
        <v>-0.22752808988764039</v>
      </c>
      <c r="G67">
        <v>0</v>
      </c>
      <c r="H67">
        <f t="shared" ref="H67:H130" si="15">C67*D67</f>
        <v>0.27009507346585998</v>
      </c>
      <c r="I67">
        <f t="shared" ref="I67:I130" si="16">((-4*F67*H67)^0.5)/(2*F67)</f>
        <v>-1.0895340841010226</v>
      </c>
      <c r="J67">
        <f t="shared" ref="J67:J130" si="17">(-((-4*F67*H67)^0.5))/(2*F67)</f>
        <v>1.0895340841010226</v>
      </c>
      <c r="K67">
        <f t="shared" ref="K67:K130" si="18">IF(A67="","",(C67/($J67+C67-($J67*C67))))</f>
        <v>0.45941170815567078</v>
      </c>
      <c r="L67">
        <f t="shared" ref="L67:L130" si="19">IF(B67="","",(D67/($J67+D67-($J67*D67))))</f>
        <v>0.54058829184432911</v>
      </c>
      <c r="M67">
        <f t="shared" ref="M67:M130" si="20">IF(A67="","",1/K67)</f>
        <v>2.1766968108291049</v>
      </c>
      <c r="N67">
        <f t="shared" ref="N67:N130" si="21">IF(B67="","",1/L67)</f>
        <v>1.8498365855987975</v>
      </c>
    </row>
    <row r="68" spans="1:14" x14ac:dyDescent="0.25">
      <c r="A68" s="4">
        <f>IF('True_Odds_Calculator_2-way'!A69="","",'True_Odds_Calculator_2-way'!A69)</f>
        <v>2.21</v>
      </c>
      <c r="B68" s="4">
        <f>IF('True_Odds_Calculator_2-way'!B69="","",'True_Odds_Calculator_2-way'!B69)</f>
        <v>1.69</v>
      </c>
      <c r="C68" s="4">
        <f t="shared" si="11"/>
        <v>0.45248868778280543</v>
      </c>
      <c r="D68">
        <f t="shared" si="12"/>
        <v>0.59171597633136097</v>
      </c>
      <c r="E68">
        <f t="shared" si="13"/>
        <v>4.4204664114166459E-2</v>
      </c>
      <c r="F68">
        <f t="shared" si="14"/>
        <v>-0.22354012155613256</v>
      </c>
      <c r="G68">
        <v>0</v>
      </c>
      <c r="H68">
        <f t="shared" si="15"/>
        <v>0.26774478567029908</v>
      </c>
      <c r="I68">
        <f t="shared" si="16"/>
        <v>-1.0944168462342658</v>
      </c>
      <c r="J68">
        <f t="shared" si="17"/>
        <v>1.0944168462342658</v>
      </c>
      <c r="K68">
        <f t="shared" si="18"/>
        <v>0.430247355617285</v>
      </c>
      <c r="L68">
        <f t="shared" si="19"/>
        <v>0.56975264438271478</v>
      </c>
      <c r="M68">
        <f t="shared" si="20"/>
        <v>2.3242443839434617</v>
      </c>
      <c r="N68">
        <f t="shared" si="21"/>
        <v>1.7551476239016437</v>
      </c>
    </row>
    <row r="69" spans="1:14" x14ac:dyDescent="0.25">
      <c r="A69" s="4">
        <f>IF('True_Odds_Calculator_2-way'!A70="","",'True_Odds_Calculator_2-way'!A70)</f>
        <v>1.95</v>
      </c>
      <c r="B69" s="4">
        <f>IF('True_Odds_Calculator_2-way'!B70="","",'True_Odds_Calculator_2-way'!B70)</f>
        <v>1.9</v>
      </c>
      <c r="C69" s="4">
        <f t="shared" si="11"/>
        <v>0.51282051282051289</v>
      </c>
      <c r="D69">
        <f t="shared" si="12"/>
        <v>0.52631578947368418</v>
      </c>
      <c r="E69">
        <f t="shared" si="13"/>
        <v>3.9136302294197067E-2</v>
      </c>
      <c r="F69">
        <f t="shared" si="14"/>
        <v>-0.23076923076923073</v>
      </c>
      <c r="G69">
        <v>0</v>
      </c>
      <c r="H69">
        <f t="shared" si="15"/>
        <v>0.26990553306342779</v>
      </c>
      <c r="I69">
        <f t="shared" si="16"/>
        <v>-1.0814761408717504</v>
      </c>
      <c r="J69">
        <f t="shared" si="17"/>
        <v>1.0814761408717504</v>
      </c>
      <c r="K69">
        <f t="shared" si="18"/>
        <v>0.49324200890692937</v>
      </c>
      <c r="L69">
        <f t="shared" si="19"/>
        <v>0.50675799109307063</v>
      </c>
      <c r="M69">
        <f t="shared" si="20"/>
        <v>2.0274023338281628</v>
      </c>
      <c r="N69">
        <f t="shared" si="21"/>
        <v>1.9733285267845753</v>
      </c>
    </row>
    <row r="70" spans="1:14" x14ac:dyDescent="0.25">
      <c r="A70" s="4">
        <f>IF('True_Odds_Calculator_2-way'!A71="","",'True_Odds_Calculator_2-way'!A71)</f>
        <v>2.46</v>
      </c>
      <c r="B70" s="4">
        <f>IF('True_Odds_Calculator_2-way'!B71="","",'True_Odds_Calculator_2-way'!B71)</f>
        <v>1.57</v>
      </c>
      <c r="C70" s="4">
        <f t="shared" si="11"/>
        <v>0.4065040650406504</v>
      </c>
      <c r="D70">
        <f t="shared" si="12"/>
        <v>0.63694267515923564</v>
      </c>
      <c r="E70">
        <f t="shared" si="13"/>
        <v>4.3446740199886147E-2</v>
      </c>
      <c r="F70">
        <f t="shared" si="14"/>
        <v>-0.2154730464502097</v>
      </c>
      <c r="G70">
        <v>0</v>
      </c>
      <c r="H70">
        <f t="shared" si="15"/>
        <v>0.2589197866500958</v>
      </c>
      <c r="I70">
        <f t="shared" si="16"/>
        <v>-1.0961907783514044</v>
      </c>
      <c r="J70">
        <f t="shared" si="17"/>
        <v>1.0961907783514044</v>
      </c>
      <c r="K70">
        <f t="shared" si="18"/>
        <v>0.38455052330790873</v>
      </c>
      <c r="L70">
        <f t="shared" si="19"/>
        <v>0.61544947669209116</v>
      </c>
      <c r="M70">
        <f t="shared" si="20"/>
        <v>2.6004385363930509</v>
      </c>
      <c r="N70">
        <f t="shared" si="21"/>
        <v>1.6248287436603006</v>
      </c>
    </row>
    <row r="71" spans="1:14" x14ac:dyDescent="0.25">
      <c r="A71" s="4">
        <f>IF('True_Odds_Calculator_2-way'!A72="","",'True_Odds_Calculator_2-way'!A72)</f>
        <v>2.06</v>
      </c>
      <c r="B71" s="4">
        <f>IF('True_Odds_Calculator_2-way'!B72="","",'True_Odds_Calculator_2-way'!B72)</f>
        <v>1.79</v>
      </c>
      <c r="C71" s="4">
        <f t="shared" si="11"/>
        <v>0.4854368932038835</v>
      </c>
      <c r="D71">
        <f t="shared" si="12"/>
        <v>0.55865921787709494</v>
      </c>
      <c r="E71">
        <f t="shared" si="13"/>
        <v>4.4096111080978329E-2</v>
      </c>
      <c r="F71">
        <f t="shared" si="14"/>
        <v>-0.22709768400499009</v>
      </c>
      <c r="G71">
        <v>0</v>
      </c>
      <c r="H71">
        <f t="shared" si="15"/>
        <v>0.27119379508596841</v>
      </c>
      <c r="I71">
        <f t="shared" si="16"/>
        <v>-1.0927819720786569</v>
      </c>
      <c r="J71">
        <f t="shared" si="17"/>
        <v>1.0927819720786569</v>
      </c>
      <c r="K71">
        <f t="shared" si="18"/>
        <v>0.46331712377284329</v>
      </c>
      <c r="L71">
        <f t="shared" si="19"/>
        <v>0.53668287622715694</v>
      </c>
      <c r="M71">
        <f t="shared" si="20"/>
        <v>2.1583488904033761</v>
      </c>
      <c r="N71">
        <f t="shared" si="21"/>
        <v>1.863297757942139</v>
      </c>
    </row>
    <row r="72" spans="1:14" x14ac:dyDescent="0.25">
      <c r="A72" s="4">
        <f>IF('True_Odds_Calculator_2-way'!A73="","",'True_Odds_Calculator_2-way'!A73)</f>
        <v>2.4</v>
      </c>
      <c r="B72" s="4">
        <f>IF('True_Odds_Calculator_2-way'!B73="","",'True_Odds_Calculator_2-way'!B73)</f>
        <v>1.6</v>
      </c>
      <c r="C72" s="4">
        <f t="shared" si="11"/>
        <v>0.41666666666666669</v>
      </c>
      <c r="D72">
        <f t="shared" si="12"/>
        <v>0.625</v>
      </c>
      <c r="E72">
        <f t="shared" si="13"/>
        <v>4.1666666666666741E-2</v>
      </c>
      <c r="F72">
        <f t="shared" si="14"/>
        <v>-0.21875</v>
      </c>
      <c r="G72">
        <v>0</v>
      </c>
      <c r="H72">
        <f t="shared" si="15"/>
        <v>0.26041666666666669</v>
      </c>
      <c r="I72">
        <f t="shared" si="16"/>
        <v>-1.0910894511799618</v>
      </c>
      <c r="J72">
        <f t="shared" si="17"/>
        <v>1.0910894511799618</v>
      </c>
      <c r="K72">
        <f t="shared" si="18"/>
        <v>0.39564392373896001</v>
      </c>
      <c r="L72">
        <f t="shared" si="19"/>
        <v>0.60435607626104004</v>
      </c>
      <c r="M72">
        <f t="shared" si="20"/>
        <v>2.5275252316519468</v>
      </c>
      <c r="N72">
        <f t="shared" si="21"/>
        <v>1.6546536707079771</v>
      </c>
    </row>
    <row r="73" spans="1:14" x14ac:dyDescent="0.25">
      <c r="A73" s="4">
        <f>IF('True_Odds_Calculator_2-way'!A74="","",'True_Odds_Calculator_2-way'!A74)</f>
        <v>2.27</v>
      </c>
      <c r="B73" s="4">
        <f>IF('True_Odds_Calculator_2-way'!B74="","",'True_Odds_Calculator_2-way'!B74)</f>
        <v>1.66</v>
      </c>
      <c r="C73" s="4">
        <f t="shared" si="11"/>
        <v>0.44052863436123346</v>
      </c>
      <c r="D73">
        <f t="shared" si="12"/>
        <v>0.60240963855421692</v>
      </c>
      <c r="E73">
        <f t="shared" si="13"/>
        <v>4.2938272915450382E-2</v>
      </c>
      <c r="F73">
        <f t="shared" si="14"/>
        <v>-0.22244042248288309</v>
      </c>
      <c r="G73">
        <v>0</v>
      </c>
      <c r="H73">
        <f t="shared" si="15"/>
        <v>0.26537869539833342</v>
      </c>
      <c r="I73">
        <f t="shared" si="16"/>
        <v>-1.0922603577424574</v>
      </c>
      <c r="J73">
        <f t="shared" si="17"/>
        <v>1.0922603577424574</v>
      </c>
      <c r="K73">
        <f t="shared" si="18"/>
        <v>0.41890595386840634</v>
      </c>
      <c r="L73">
        <f t="shared" si="19"/>
        <v>0.58109404613159377</v>
      </c>
      <c r="M73">
        <f t="shared" si="20"/>
        <v>2.387170654332921</v>
      </c>
      <c r="N73">
        <f t="shared" si="21"/>
        <v>1.7208918361100216</v>
      </c>
    </row>
    <row r="74" spans="1:14" x14ac:dyDescent="0.25">
      <c r="A74" s="4">
        <f>IF('True_Odds_Calculator_2-way'!A75="","",'True_Odds_Calculator_2-way'!A75)</f>
        <v>2.13</v>
      </c>
      <c r="B74" s="4">
        <f>IF('True_Odds_Calculator_2-way'!B75="","",'True_Odds_Calculator_2-way'!B75)</f>
        <v>1.74</v>
      </c>
      <c r="C74" s="4">
        <f t="shared" si="11"/>
        <v>0.46948356807511737</v>
      </c>
      <c r="D74">
        <f t="shared" si="12"/>
        <v>0.57471264367816088</v>
      </c>
      <c r="E74">
        <f t="shared" si="13"/>
        <v>4.4196211753278369E-2</v>
      </c>
      <c r="F74">
        <f t="shared" si="14"/>
        <v>-0.22562193081862814</v>
      </c>
      <c r="G74">
        <v>0</v>
      </c>
      <c r="H74">
        <f t="shared" si="15"/>
        <v>0.26981814257190651</v>
      </c>
      <c r="I74">
        <f t="shared" si="16"/>
        <v>-1.093565796666284</v>
      </c>
      <c r="J74">
        <f t="shared" si="17"/>
        <v>1.093565796666284</v>
      </c>
      <c r="K74">
        <f t="shared" si="18"/>
        <v>0.44728133121114488</v>
      </c>
      <c r="L74">
        <f t="shared" si="19"/>
        <v>0.55271866878885501</v>
      </c>
      <c r="M74">
        <f t="shared" si="20"/>
        <v>2.235729350232901</v>
      </c>
      <c r="N74">
        <f t="shared" si="21"/>
        <v>1.8092386895330501</v>
      </c>
    </row>
    <row r="75" spans="1:14" x14ac:dyDescent="0.25">
      <c r="A75" s="4">
        <f>IF('True_Odds_Calculator_2-way'!A76="","",'True_Odds_Calculator_2-way'!A76)</f>
        <v>2.0699999999999998</v>
      </c>
      <c r="B75" s="4">
        <f>IF('True_Odds_Calculator_2-way'!B76="","",'True_Odds_Calculator_2-way'!B76)</f>
        <v>1.79</v>
      </c>
      <c r="C75" s="4">
        <f t="shared" si="11"/>
        <v>0.48309178743961356</v>
      </c>
      <c r="D75">
        <f t="shared" si="12"/>
        <v>0.55865921787709494</v>
      </c>
      <c r="E75">
        <f t="shared" si="13"/>
        <v>4.17510053167085E-2</v>
      </c>
      <c r="F75">
        <f t="shared" si="14"/>
        <v>-0.22813267481715382</v>
      </c>
      <c r="G75">
        <v>0</v>
      </c>
      <c r="H75">
        <f t="shared" si="15"/>
        <v>0.26988368013386232</v>
      </c>
      <c r="I75">
        <f t="shared" si="16"/>
        <v>-1.0876635272089796</v>
      </c>
      <c r="J75">
        <f t="shared" si="17"/>
        <v>1.0876635272089796</v>
      </c>
      <c r="K75">
        <f t="shared" si="18"/>
        <v>0.46214992696339507</v>
      </c>
      <c r="L75">
        <f t="shared" si="19"/>
        <v>0.53785007303660493</v>
      </c>
      <c r="M75">
        <f t="shared" si="20"/>
        <v>2.1637999741136076</v>
      </c>
      <c r="N75">
        <f t="shared" si="21"/>
        <v>1.8592541864950944</v>
      </c>
    </row>
    <row r="76" spans="1:14" x14ac:dyDescent="0.25">
      <c r="A76" s="4">
        <f>IF('True_Odds_Calculator_2-way'!A77="","",'True_Odds_Calculator_2-way'!A77)</f>
        <v>2.38</v>
      </c>
      <c r="B76" s="4">
        <f>IF('True_Odds_Calculator_2-way'!B77="","",'True_Odds_Calculator_2-way'!B77)</f>
        <v>1.58</v>
      </c>
      <c r="C76" s="4">
        <f t="shared" si="11"/>
        <v>0.42016806722689076</v>
      </c>
      <c r="D76">
        <f t="shared" si="12"/>
        <v>0.63291139240506322</v>
      </c>
      <c r="E76">
        <f t="shared" si="13"/>
        <v>5.3079459631953929E-2</v>
      </c>
      <c r="F76">
        <f t="shared" si="14"/>
        <v>-0.21284969684076172</v>
      </c>
      <c r="G76">
        <v>0</v>
      </c>
      <c r="H76">
        <f t="shared" si="15"/>
        <v>0.26592915647271564</v>
      </c>
      <c r="I76">
        <f t="shared" si="16"/>
        <v>-1.1177545850247395</v>
      </c>
      <c r="J76">
        <f t="shared" si="17"/>
        <v>1.1177545850247395</v>
      </c>
      <c r="K76">
        <f t="shared" si="18"/>
        <v>0.39331346231725206</v>
      </c>
      <c r="L76">
        <f t="shared" si="19"/>
        <v>0.60668653768274794</v>
      </c>
      <c r="M76">
        <f t="shared" si="20"/>
        <v>2.5425013273341408</v>
      </c>
      <c r="N76">
        <f t="shared" si="21"/>
        <v>1.648297659314349</v>
      </c>
    </row>
    <row r="77" spans="1:14" x14ac:dyDescent="0.25">
      <c r="A77" s="4">
        <f>IF('True_Odds_Calculator_2-way'!A78="","",'True_Odds_Calculator_2-way'!A78)</f>
        <v>1.81</v>
      </c>
      <c r="B77" s="4">
        <f>IF('True_Odds_Calculator_2-way'!B78="","",'True_Odds_Calculator_2-way'!B78)</f>
        <v>2.0299999999999998</v>
      </c>
      <c r="C77" s="4">
        <f t="shared" si="11"/>
        <v>0.5524861878453039</v>
      </c>
      <c r="D77">
        <f t="shared" si="12"/>
        <v>0.49261083743842371</v>
      </c>
      <c r="E77">
        <f t="shared" si="13"/>
        <v>4.5097025283727721E-2</v>
      </c>
      <c r="F77">
        <f t="shared" si="14"/>
        <v>-0.22706365838390963</v>
      </c>
      <c r="G77">
        <v>0</v>
      </c>
      <c r="H77">
        <f t="shared" si="15"/>
        <v>0.2721606836676374</v>
      </c>
      <c r="I77">
        <f t="shared" si="16"/>
        <v>-1.0948103090714374</v>
      </c>
      <c r="J77">
        <f t="shared" si="17"/>
        <v>1.0948103090714374</v>
      </c>
      <c r="K77">
        <f t="shared" si="18"/>
        <v>0.52999890518954651</v>
      </c>
      <c r="L77">
        <f t="shared" si="19"/>
        <v>0.47000109481045338</v>
      </c>
      <c r="M77">
        <f t="shared" si="20"/>
        <v>1.8867963503478642</v>
      </c>
      <c r="N77">
        <f t="shared" si="21"/>
        <v>2.1276546183435801</v>
      </c>
    </row>
    <row r="78" spans="1:14" x14ac:dyDescent="0.25">
      <c r="A78" s="4">
        <f>IF('True_Odds_Calculator_2-way'!A79="","",'True_Odds_Calculator_2-way'!A79)</f>
        <v>1.92</v>
      </c>
      <c r="B78" s="4">
        <f>IF('True_Odds_Calculator_2-way'!B79="","",'True_Odds_Calculator_2-way'!B79)</f>
        <v>1.87</v>
      </c>
      <c r="C78" s="4">
        <f t="shared" si="11"/>
        <v>0.52083333333333337</v>
      </c>
      <c r="D78">
        <f t="shared" si="12"/>
        <v>0.53475935828876997</v>
      </c>
      <c r="E78">
        <f t="shared" si="13"/>
        <v>5.5592691622103452E-2</v>
      </c>
      <c r="F78">
        <f t="shared" si="14"/>
        <v>-0.22292780748663099</v>
      </c>
      <c r="G78">
        <v>0</v>
      </c>
      <c r="H78">
        <f t="shared" si="15"/>
        <v>0.27852049910873439</v>
      </c>
      <c r="I78">
        <f t="shared" si="16"/>
        <v>-1.1177545850247397</v>
      </c>
      <c r="J78">
        <f t="shared" si="17"/>
        <v>1.1177545850247397</v>
      </c>
      <c r="K78">
        <f t="shared" si="18"/>
        <v>0.49301539707603348</v>
      </c>
      <c r="L78">
        <f t="shared" si="19"/>
        <v>0.50698460292396652</v>
      </c>
      <c r="M78">
        <f t="shared" si="20"/>
        <v>2.0283342182227599</v>
      </c>
      <c r="N78">
        <f t="shared" si="21"/>
        <v>1.9724464889715241</v>
      </c>
    </row>
    <row r="79" spans="1:14" x14ac:dyDescent="0.25">
      <c r="A79" s="4">
        <f>IF('True_Odds_Calculator_2-way'!A80="","",'True_Odds_Calculator_2-way'!A80)</f>
        <v>1.7</v>
      </c>
      <c r="B79" s="4">
        <f>IF('True_Odds_Calculator_2-way'!B80="","",'True_Odds_Calculator_2-way'!B80)</f>
        <v>2.14</v>
      </c>
      <c r="C79" s="4">
        <f t="shared" si="11"/>
        <v>0.58823529411764708</v>
      </c>
      <c r="D79">
        <f t="shared" si="12"/>
        <v>0.46728971962616822</v>
      </c>
      <c r="E79">
        <f t="shared" si="13"/>
        <v>5.5525013743815244E-2</v>
      </c>
      <c r="F79">
        <f t="shared" si="14"/>
        <v>-0.21935129191863667</v>
      </c>
      <c r="G79">
        <v>0</v>
      </c>
      <c r="H79">
        <f t="shared" si="15"/>
        <v>0.27487630566245191</v>
      </c>
      <c r="I79">
        <f t="shared" si="16"/>
        <v>-1.1194341570991124</v>
      </c>
      <c r="J79">
        <f t="shared" si="17"/>
        <v>1.1194341570991124</v>
      </c>
      <c r="K79">
        <f t="shared" si="18"/>
        <v>0.56066259689751863</v>
      </c>
      <c r="L79">
        <f t="shared" si="19"/>
        <v>0.43933740310248132</v>
      </c>
      <c r="M79">
        <f t="shared" si="20"/>
        <v>1.783603909969379</v>
      </c>
      <c r="N79">
        <f t="shared" si="21"/>
        <v>2.2761549390929883</v>
      </c>
    </row>
    <row r="80" spans="1:14" x14ac:dyDescent="0.25">
      <c r="A80" s="4">
        <f>IF('True_Odds_Calculator_2-way'!A81="","",'True_Odds_Calculator_2-way'!A81)</f>
        <v>1.86</v>
      </c>
      <c r="B80" s="4">
        <f>IF('True_Odds_Calculator_2-way'!B81="","",'True_Odds_Calculator_2-way'!B81)</f>
        <v>1.96</v>
      </c>
      <c r="C80" s="4">
        <f t="shared" si="11"/>
        <v>0.5376344086021505</v>
      </c>
      <c r="D80">
        <f t="shared" si="12"/>
        <v>0.51020408163265307</v>
      </c>
      <c r="E80">
        <f t="shared" si="13"/>
        <v>4.7838490234803466E-2</v>
      </c>
      <c r="F80">
        <f t="shared" si="14"/>
        <v>-0.22646477946017129</v>
      </c>
      <c r="G80">
        <v>0</v>
      </c>
      <c r="H80">
        <f t="shared" si="15"/>
        <v>0.27430326969497476</v>
      </c>
      <c r="I80">
        <f t="shared" si="16"/>
        <v>-1.1005636329070294</v>
      </c>
      <c r="J80">
        <f t="shared" si="17"/>
        <v>1.1005636329070294</v>
      </c>
      <c r="K80">
        <f t="shared" si="18"/>
        <v>0.51374664671956227</v>
      </c>
      <c r="L80">
        <f t="shared" si="19"/>
        <v>0.48625335328043789</v>
      </c>
      <c r="M80">
        <f t="shared" si="20"/>
        <v>1.9464847243000454</v>
      </c>
      <c r="N80">
        <f t="shared" si="21"/>
        <v>2.0565410875907482</v>
      </c>
    </row>
    <row r="81" spans="1:14" x14ac:dyDescent="0.25">
      <c r="A81" s="4">
        <f>IF('True_Odds_Calculator_2-way'!A82="","",'True_Odds_Calculator_2-way'!A82)</f>
        <v>1.93</v>
      </c>
      <c r="B81" s="4">
        <f>IF('True_Odds_Calculator_2-way'!B82="","",'True_Odds_Calculator_2-way'!B82)</f>
        <v>1.89</v>
      </c>
      <c r="C81" s="4">
        <f t="shared" si="11"/>
        <v>0.5181347150259068</v>
      </c>
      <c r="D81">
        <f t="shared" si="12"/>
        <v>0.52910052910052918</v>
      </c>
      <c r="E81">
        <f t="shared" si="13"/>
        <v>4.7235244126436093E-2</v>
      </c>
      <c r="F81">
        <f t="shared" si="14"/>
        <v>-0.22691010773912312</v>
      </c>
      <c r="G81">
        <v>0</v>
      </c>
      <c r="H81">
        <f t="shared" si="15"/>
        <v>0.27414535186555922</v>
      </c>
      <c r="I81">
        <f t="shared" si="16"/>
        <v>-1.0991665980832535</v>
      </c>
      <c r="J81">
        <f t="shared" si="17"/>
        <v>1.0991665980832535</v>
      </c>
      <c r="K81">
        <f t="shared" si="18"/>
        <v>0.49450483083771163</v>
      </c>
      <c r="L81">
        <f t="shared" si="19"/>
        <v>0.50549516916228832</v>
      </c>
      <c r="M81">
        <f t="shared" si="20"/>
        <v>2.0222249362174249</v>
      </c>
      <c r="N81">
        <f t="shared" si="21"/>
        <v>1.9782582722940953</v>
      </c>
    </row>
    <row r="82" spans="1:14" x14ac:dyDescent="0.25">
      <c r="A82" s="4">
        <f>IF('True_Odds_Calculator_2-way'!A83="","",'True_Odds_Calculator_2-way'!A83)</f>
        <v>1.75</v>
      </c>
      <c r="B82" s="4">
        <f>IF('True_Odds_Calculator_2-way'!B83="","",'True_Odds_Calculator_2-way'!B83)</f>
        <v>2.09</v>
      </c>
      <c r="C82" s="4">
        <f t="shared" si="11"/>
        <v>0.5714285714285714</v>
      </c>
      <c r="D82">
        <f t="shared" si="12"/>
        <v>0.47846889952153115</v>
      </c>
      <c r="E82">
        <f t="shared" si="13"/>
        <v>4.9897470950102552E-2</v>
      </c>
      <c r="F82">
        <f t="shared" si="14"/>
        <v>-0.22351332877648666</v>
      </c>
      <c r="G82">
        <v>0</v>
      </c>
      <c r="H82">
        <f t="shared" si="15"/>
        <v>0.27341079972658922</v>
      </c>
      <c r="I82">
        <f t="shared" si="16"/>
        <v>-1.1060025272186622</v>
      </c>
      <c r="J82">
        <f t="shared" si="17"/>
        <v>1.1060025272186622</v>
      </c>
      <c r="K82">
        <f t="shared" si="18"/>
        <v>0.54659686470218749</v>
      </c>
      <c r="L82">
        <f t="shared" si="19"/>
        <v>0.4534031352978124</v>
      </c>
      <c r="M82">
        <f t="shared" si="20"/>
        <v>1.8295018954139968</v>
      </c>
      <c r="N82">
        <f t="shared" si="21"/>
        <v>2.2055427546683419</v>
      </c>
    </row>
    <row r="83" spans="1:14" x14ac:dyDescent="0.25">
      <c r="A83" s="4">
        <f>IF('True_Odds_Calculator_2-way'!A84="","",'True_Odds_Calculator_2-way'!A84)</f>
        <v>2.54</v>
      </c>
      <c r="B83" s="4">
        <f>IF('True_Odds_Calculator_2-way'!B84="","",'True_Odds_Calculator_2-way'!B84)</f>
        <v>1.57</v>
      </c>
      <c r="C83" s="4">
        <f t="shared" si="11"/>
        <v>0.39370078740157477</v>
      </c>
      <c r="D83">
        <f t="shared" si="12"/>
        <v>0.63694267515923564</v>
      </c>
      <c r="E83">
        <f t="shared" si="13"/>
        <v>3.0643462560810519E-2</v>
      </c>
      <c r="F83">
        <f t="shared" si="14"/>
        <v>-0.22012137017904598</v>
      </c>
      <c r="G83">
        <v>0</v>
      </c>
      <c r="H83">
        <f t="shared" si="15"/>
        <v>0.2507648327398565</v>
      </c>
      <c r="I83">
        <f t="shared" si="16"/>
        <v>-1.067338589917677</v>
      </c>
      <c r="J83">
        <f t="shared" si="17"/>
        <v>1.067338589917677</v>
      </c>
      <c r="K83">
        <f t="shared" si="18"/>
        <v>0.37825754044302767</v>
      </c>
      <c r="L83">
        <f t="shared" si="19"/>
        <v>0.62174245955697227</v>
      </c>
      <c r="M83">
        <f t="shared" si="20"/>
        <v>2.6437014284732223</v>
      </c>
      <c r="N83">
        <f t="shared" si="21"/>
        <v>1.608382996253076</v>
      </c>
    </row>
    <row r="84" spans="1:14" x14ac:dyDescent="0.25">
      <c r="A84" s="4">
        <f>IF('True_Odds_Calculator_2-way'!A85="","",'True_Odds_Calculator_2-way'!A85)</f>
        <v>1.42</v>
      </c>
      <c r="B84" s="4">
        <f>IF('True_Odds_Calculator_2-way'!B85="","",'True_Odds_Calculator_2-way'!B85)</f>
        <v>2.9</v>
      </c>
      <c r="C84" s="4">
        <f t="shared" si="11"/>
        <v>0.70422535211267612</v>
      </c>
      <c r="D84">
        <f t="shared" si="12"/>
        <v>0.34482758620689657</v>
      </c>
      <c r="E84">
        <f t="shared" si="13"/>
        <v>4.9052938319572803E-2</v>
      </c>
      <c r="F84">
        <f t="shared" si="14"/>
        <v>-0.19378338999514311</v>
      </c>
      <c r="G84">
        <v>0</v>
      </c>
      <c r="H84">
        <f t="shared" si="15"/>
        <v>0.24283632831471591</v>
      </c>
      <c r="I84">
        <f t="shared" si="16"/>
        <v>-1.1194341570991131</v>
      </c>
      <c r="J84">
        <f t="shared" si="17"/>
        <v>1.1194341570991131</v>
      </c>
      <c r="K84">
        <f t="shared" si="18"/>
        <v>0.68019698826682973</v>
      </c>
      <c r="L84">
        <f t="shared" si="19"/>
        <v>0.31980301173317</v>
      </c>
      <c r="M84">
        <f t="shared" si="20"/>
        <v>1.4701623459816275</v>
      </c>
      <c r="N84">
        <f t="shared" si="21"/>
        <v>3.1269248984883151</v>
      </c>
    </row>
    <row r="85" spans="1:14" x14ac:dyDescent="0.25">
      <c r="A85" s="4">
        <f>IF('True_Odds_Calculator_2-way'!A86="","",'True_Odds_Calculator_2-way'!A86)</f>
        <v>2.17</v>
      </c>
      <c r="B85" s="4">
        <f>IF('True_Odds_Calculator_2-way'!B86="","",'True_Odds_Calculator_2-way'!B86)</f>
        <v>1.71</v>
      </c>
      <c r="C85" s="4">
        <f t="shared" si="11"/>
        <v>0.46082949308755761</v>
      </c>
      <c r="D85">
        <f t="shared" si="12"/>
        <v>0.58479532163742687</v>
      </c>
      <c r="E85">
        <f t="shared" si="13"/>
        <v>4.5624814724984475E-2</v>
      </c>
      <c r="F85">
        <f t="shared" si="14"/>
        <v>-0.22386611690516611</v>
      </c>
      <c r="G85">
        <v>0</v>
      </c>
      <c r="H85">
        <f t="shared" si="15"/>
        <v>0.26949093163015064</v>
      </c>
      <c r="I85">
        <f t="shared" si="16"/>
        <v>-1.097180031127722</v>
      </c>
      <c r="J85">
        <f t="shared" si="17"/>
        <v>1.097180031127722</v>
      </c>
      <c r="K85">
        <f t="shared" si="18"/>
        <v>0.43788576490825809</v>
      </c>
      <c r="L85">
        <f t="shared" si="19"/>
        <v>0.56211423509174197</v>
      </c>
      <c r="M85">
        <f t="shared" si="20"/>
        <v>2.283700636419435</v>
      </c>
      <c r="N85">
        <f t="shared" si="21"/>
        <v>1.7789978221006826</v>
      </c>
    </row>
    <row r="86" spans="1:14" x14ac:dyDescent="0.25">
      <c r="A86" s="4">
        <f>IF('True_Odds_Calculator_2-way'!A87="","",'True_Odds_Calculator_2-way'!A87)</f>
        <v>2.08</v>
      </c>
      <c r="B86" s="4">
        <f>IF('True_Odds_Calculator_2-way'!B87="","",'True_Odds_Calculator_2-way'!B87)</f>
        <v>1.78</v>
      </c>
      <c r="C86" s="4">
        <f t="shared" si="11"/>
        <v>0.48076923076923073</v>
      </c>
      <c r="D86">
        <f t="shared" si="12"/>
        <v>0.5617977528089888</v>
      </c>
      <c r="E86">
        <f t="shared" si="13"/>
        <v>4.2566983578219642E-2</v>
      </c>
      <c r="F86">
        <f t="shared" si="14"/>
        <v>-0.22752808988764039</v>
      </c>
      <c r="G86">
        <v>0</v>
      </c>
      <c r="H86">
        <f t="shared" si="15"/>
        <v>0.27009507346585998</v>
      </c>
      <c r="I86">
        <f t="shared" si="16"/>
        <v>-1.0895340841010226</v>
      </c>
      <c r="J86">
        <f t="shared" si="17"/>
        <v>1.0895340841010226</v>
      </c>
      <c r="K86">
        <f t="shared" si="18"/>
        <v>0.45941170815567078</v>
      </c>
      <c r="L86">
        <f t="shared" si="19"/>
        <v>0.54058829184432911</v>
      </c>
      <c r="M86">
        <f t="shared" si="20"/>
        <v>2.1766968108291049</v>
      </c>
      <c r="N86">
        <f t="shared" si="21"/>
        <v>1.8498365855987975</v>
      </c>
    </row>
    <row r="87" spans="1:14" x14ac:dyDescent="0.25">
      <c r="A87" s="4">
        <f>IF('True_Odds_Calculator_2-way'!A88="","",'True_Odds_Calculator_2-way'!A88)</f>
        <v>2.34</v>
      </c>
      <c r="B87" s="4">
        <f>IF('True_Odds_Calculator_2-way'!B88="","",'True_Odds_Calculator_2-way'!B88)</f>
        <v>1.63</v>
      </c>
      <c r="C87" s="4">
        <f t="shared" si="11"/>
        <v>0.42735042735042739</v>
      </c>
      <c r="D87">
        <f t="shared" si="12"/>
        <v>0.61349693251533743</v>
      </c>
      <c r="E87">
        <f t="shared" si="13"/>
        <v>4.0847359865764821E-2</v>
      </c>
      <c r="F87">
        <f t="shared" si="14"/>
        <v>-0.22133081642284091</v>
      </c>
      <c r="G87">
        <v>0</v>
      </c>
      <c r="H87">
        <f t="shared" si="15"/>
        <v>0.26217817628860579</v>
      </c>
      <c r="I87">
        <f t="shared" si="16"/>
        <v>-1.0883719140805654</v>
      </c>
      <c r="J87">
        <f t="shared" si="17"/>
        <v>1.0883719140805654</v>
      </c>
      <c r="K87">
        <f t="shared" si="18"/>
        <v>0.40676559136170881</v>
      </c>
      <c r="L87">
        <f t="shared" si="19"/>
        <v>0.59323440863829113</v>
      </c>
      <c r="M87">
        <f t="shared" si="20"/>
        <v>2.4584183648679576</v>
      </c>
      <c r="N87">
        <f t="shared" si="21"/>
        <v>1.6856743058707564</v>
      </c>
    </row>
    <row r="88" spans="1:14" x14ac:dyDescent="0.25">
      <c r="A88" s="4">
        <f>IF('True_Odds_Calculator_2-way'!A89="","",'True_Odds_Calculator_2-way'!A89)</f>
        <v>2.2999999999999998</v>
      </c>
      <c r="B88" s="4">
        <f>IF('True_Odds_Calculator_2-way'!B89="","",'True_Odds_Calculator_2-way'!B89)</f>
        <v>1.64</v>
      </c>
      <c r="C88" s="4">
        <f t="shared" si="11"/>
        <v>0.43478260869565222</v>
      </c>
      <c r="D88">
        <f t="shared" si="12"/>
        <v>0.6097560975609756</v>
      </c>
      <c r="E88">
        <f t="shared" si="13"/>
        <v>4.4538706256627814E-2</v>
      </c>
      <c r="F88">
        <f t="shared" si="14"/>
        <v>-0.22057264050901382</v>
      </c>
      <c r="G88">
        <v>0</v>
      </c>
      <c r="H88">
        <f t="shared" si="15"/>
        <v>0.26511134676564158</v>
      </c>
      <c r="I88">
        <f t="shared" si="16"/>
        <v>-1.0963225241337864</v>
      </c>
      <c r="J88">
        <f t="shared" si="17"/>
        <v>1.0963225241337864</v>
      </c>
      <c r="K88">
        <f t="shared" si="18"/>
        <v>0.41233384860501571</v>
      </c>
      <c r="L88">
        <f t="shared" si="19"/>
        <v>0.58766615139498424</v>
      </c>
      <c r="M88">
        <f t="shared" si="20"/>
        <v>2.4252192813739226</v>
      </c>
      <c r="N88">
        <f t="shared" si="21"/>
        <v>1.7016464154456235</v>
      </c>
    </row>
    <row r="89" spans="1:14" x14ac:dyDescent="0.25">
      <c r="A89" s="4">
        <f>IF('True_Odds_Calculator_2-way'!A90="","",'True_Odds_Calculator_2-way'!A90)</f>
        <v>2.4500000000000002</v>
      </c>
      <c r="B89" s="4">
        <f>IF('True_Odds_Calculator_2-way'!B90="","",'True_Odds_Calculator_2-way'!B90)</f>
        <v>1.57</v>
      </c>
      <c r="C89" s="4">
        <f t="shared" si="11"/>
        <v>0.4081632653061224</v>
      </c>
      <c r="D89">
        <f t="shared" si="12"/>
        <v>0.63694267515923564</v>
      </c>
      <c r="E89">
        <f t="shared" si="13"/>
        <v>4.5105940465357985E-2</v>
      </c>
      <c r="F89">
        <f t="shared" si="14"/>
        <v>-0.21487066164045243</v>
      </c>
      <c r="G89">
        <v>0</v>
      </c>
      <c r="H89">
        <f t="shared" si="15"/>
        <v>0.25997660210581042</v>
      </c>
      <c r="I89">
        <f t="shared" si="16"/>
        <v>-1.0999642517427177</v>
      </c>
      <c r="J89">
        <f t="shared" si="17"/>
        <v>1.0999642517427177</v>
      </c>
      <c r="K89">
        <f t="shared" si="18"/>
        <v>0.38536415234699606</v>
      </c>
      <c r="L89">
        <f t="shared" si="19"/>
        <v>0.61463584765300416</v>
      </c>
      <c r="M89">
        <f t="shared" si="20"/>
        <v>2.594948165026941</v>
      </c>
      <c r="N89">
        <f t="shared" si="21"/>
        <v>1.6269796234933487</v>
      </c>
    </row>
    <row r="90" spans="1:14" x14ac:dyDescent="0.25">
      <c r="A90" s="4">
        <f>IF('True_Odds_Calculator_2-way'!A91="","",'True_Odds_Calculator_2-way'!A91)</f>
        <v>1.79</v>
      </c>
      <c r="B90" s="4">
        <f>IF('True_Odds_Calculator_2-way'!B91="","",'True_Odds_Calculator_2-way'!B91)</f>
        <v>2.06</v>
      </c>
      <c r="C90" s="4">
        <f t="shared" si="11"/>
        <v>0.55865921787709494</v>
      </c>
      <c r="D90">
        <f t="shared" si="12"/>
        <v>0.4854368932038835</v>
      </c>
      <c r="E90">
        <f t="shared" si="13"/>
        <v>4.4096111080978329E-2</v>
      </c>
      <c r="F90">
        <f t="shared" si="14"/>
        <v>-0.22709768400499009</v>
      </c>
      <c r="G90">
        <v>0</v>
      </c>
      <c r="H90">
        <f t="shared" si="15"/>
        <v>0.27119379508596841</v>
      </c>
      <c r="I90">
        <f t="shared" si="16"/>
        <v>-1.0927819720786569</v>
      </c>
      <c r="J90">
        <f t="shared" si="17"/>
        <v>1.0927819720786569</v>
      </c>
      <c r="K90">
        <f t="shared" si="18"/>
        <v>0.53668287622715694</v>
      </c>
      <c r="L90">
        <f t="shared" si="19"/>
        <v>0.46331712377284329</v>
      </c>
      <c r="M90">
        <f t="shared" si="20"/>
        <v>1.863297757942139</v>
      </c>
      <c r="N90">
        <f t="shared" si="21"/>
        <v>2.1583488904033761</v>
      </c>
    </row>
    <row r="91" spans="1:14" x14ac:dyDescent="0.25">
      <c r="A91" s="4">
        <f>IF('True_Odds_Calculator_2-way'!A92="","",'True_Odds_Calculator_2-way'!A92)</f>
        <v>2.31</v>
      </c>
      <c r="B91" s="4">
        <f>IF('True_Odds_Calculator_2-way'!B92="","",'True_Odds_Calculator_2-way'!B92)</f>
        <v>1.64</v>
      </c>
      <c r="C91" s="4">
        <f t="shared" si="11"/>
        <v>0.4329004329004329</v>
      </c>
      <c r="D91">
        <f t="shared" si="12"/>
        <v>0.6097560975609756</v>
      </c>
      <c r="E91">
        <f t="shared" si="13"/>
        <v>4.2656530461408604E-2</v>
      </c>
      <c r="F91">
        <f t="shared" si="14"/>
        <v>-0.22130714813641639</v>
      </c>
      <c r="G91">
        <v>0</v>
      </c>
      <c r="H91">
        <f t="shared" si="15"/>
        <v>0.26396367859782494</v>
      </c>
      <c r="I91">
        <f t="shared" si="16"/>
        <v>-1.0921300708262975</v>
      </c>
      <c r="J91">
        <f t="shared" si="17"/>
        <v>1.0921300708262975</v>
      </c>
      <c r="K91">
        <f t="shared" si="18"/>
        <v>0.41140574832950405</v>
      </c>
      <c r="L91">
        <f t="shared" si="19"/>
        <v>0.58859425167049584</v>
      </c>
      <c r="M91">
        <f t="shared" si="20"/>
        <v>2.4306903927824499</v>
      </c>
      <c r="N91">
        <f t="shared" si="21"/>
        <v>1.6989632453288304</v>
      </c>
    </row>
    <row r="92" spans="1:14" x14ac:dyDescent="0.25">
      <c r="A92" s="4">
        <f>IF('True_Odds_Calculator_2-way'!A93="","",'True_Odds_Calculator_2-way'!A93)</f>
        <v>2.0299999999999998</v>
      </c>
      <c r="B92" s="4">
        <f>IF('True_Odds_Calculator_2-way'!B93="","",'True_Odds_Calculator_2-way'!B93)</f>
        <v>1.83</v>
      </c>
      <c r="C92" s="4">
        <f t="shared" si="11"/>
        <v>0.49261083743842371</v>
      </c>
      <c r="D92">
        <f t="shared" si="12"/>
        <v>0.54644808743169393</v>
      </c>
      <c r="E92">
        <f t="shared" si="13"/>
        <v>3.9058924870117639E-2</v>
      </c>
      <c r="F92">
        <f t="shared" si="14"/>
        <v>-0.23012732509623413</v>
      </c>
      <c r="G92">
        <v>0</v>
      </c>
      <c r="H92">
        <f t="shared" si="15"/>
        <v>0.26918624996635171</v>
      </c>
      <c r="I92">
        <f t="shared" si="16"/>
        <v>-1.0815393906387938</v>
      </c>
      <c r="J92">
        <f t="shared" si="17"/>
        <v>1.0815393906387938</v>
      </c>
      <c r="K92">
        <f t="shared" si="18"/>
        <v>0.47304012528552486</v>
      </c>
      <c r="L92">
        <f t="shared" si="19"/>
        <v>0.52695987471447536</v>
      </c>
      <c r="M92">
        <f t="shared" si="20"/>
        <v>2.113985572357957</v>
      </c>
      <c r="N92">
        <f t="shared" si="21"/>
        <v>1.8976776942301987</v>
      </c>
    </row>
    <row r="93" spans="1:14" x14ac:dyDescent="0.25">
      <c r="A93" s="4">
        <f>IF('True_Odds_Calculator_2-way'!A94="","",'True_Odds_Calculator_2-way'!A94)</f>
        <v>2.75</v>
      </c>
      <c r="B93" s="4">
        <f>IF('True_Odds_Calculator_2-way'!B94="","",'True_Odds_Calculator_2-way'!B94)</f>
        <v>1.47</v>
      </c>
      <c r="C93" s="4">
        <f t="shared" si="11"/>
        <v>0.36363636363636365</v>
      </c>
      <c r="D93">
        <f t="shared" si="12"/>
        <v>0.68027210884353739</v>
      </c>
      <c r="E93">
        <f t="shared" si="13"/>
        <v>4.390847247990104E-2</v>
      </c>
      <c r="F93">
        <f t="shared" si="14"/>
        <v>-0.20346320346320346</v>
      </c>
      <c r="G93">
        <v>0</v>
      </c>
      <c r="H93">
        <f t="shared" si="15"/>
        <v>0.24737167594310452</v>
      </c>
      <c r="I93">
        <f t="shared" si="16"/>
        <v>-1.1026356928399426</v>
      </c>
      <c r="J93">
        <f t="shared" si="17"/>
        <v>1.1026356928399426</v>
      </c>
      <c r="K93">
        <f t="shared" si="18"/>
        <v>0.34134207606316619</v>
      </c>
      <c r="L93">
        <f t="shared" si="19"/>
        <v>0.65865792393683387</v>
      </c>
      <c r="M93">
        <f t="shared" si="20"/>
        <v>2.9296124624698994</v>
      </c>
      <c r="N93">
        <f t="shared" si="21"/>
        <v>1.5182387756347728</v>
      </c>
    </row>
    <row r="94" spans="1:14" x14ac:dyDescent="0.25">
      <c r="A94" s="4">
        <f>IF('True_Odds_Calculator_2-way'!A95="","",'True_Odds_Calculator_2-way'!A95)</f>
        <v>2.34</v>
      </c>
      <c r="B94" s="4">
        <f>IF('True_Odds_Calculator_2-way'!B95="","",'True_Odds_Calculator_2-way'!B95)</f>
        <v>1.62</v>
      </c>
      <c r="C94" s="4">
        <f t="shared" si="11"/>
        <v>0.42735042735042739</v>
      </c>
      <c r="D94">
        <f t="shared" si="12"/>
        <v>0.61728395061728392</v>
      </c>
      <c r="E94">
        <f t="shared" si="13"/>
        <v>4.4634377967711192E-2</v>
      </c>
      <c r="F94">
        <f t="shared" si="14"/>
        <v>-0.21916218212514527</v>
      </c>
      <c r="G94">
        <v>0</v>
      </c>
      <c r="H94">
        <f t="shared" si="15"/>
        <v>0.2637965600928564</v>
      </c>
      <c r="I94">
        <f t="shared" si="16"/>
        <v>-1.097113997602873</v>
      </c>
      <c r="J94">
        <f t="shared" si="17"/>
        <v>1.097113997602873</v>
      </c>
      <c r="K94">
        <f t="shared" si="18"/>
        <v>0.40483654056731583</v>
      </c>
      <c r="L94">
        <f t="shared" si="19"/>
        <v>0.59516345943268434</v>
      </c>
      <c r="M94">
        <f t="shared" si="20"/>
        <v>2.4701327567878497</v>
      </c>
      <c r="N94">
        <f t="shared" si="21"/>
        <v>1.6802106785137814</v>
      </c>
    </row>
    <row r="95" spans="1:14" x14ac:dyDescent="0.25">
      <c r="A95" s="4">
        <f>IF('True_Odds_Calculator_2-way'!A96="","",'True_Odds_Calculator_2-way'!A96)</f>
        <v>2.27</v>
      </c>
      <c r="B95" s="4">
        <f>IF('True_Odds_Calculator_2-way'!B96="","",'True_Odds_Calculator_2-way'!B96)</f>
        <v>1.63</v>
      </c>
      <c r="C95" s="4">
        <f t="shared" si="11"/>
        <v>0.44052863436123346</v>
      </c>
      <c r="D95">
        <f t="shared" si="12"/>
        <v>0.61349693251533743</v>
      </c>
      <c r="E95">
        <f t="shared" si="13"/>
        <v>5.4025566876570785E-2</v>
      </c>
      <c r="F95">
        <f t="shared" si="14"/>
        <v>-0.21623739898921657</v>
      </c>
      <c r="G95">
        <v>0</v>
      </c>
      <c r="H95">
        <f t="shared" si="15"/>
        <v>0.27026296586578741</v>
      </c>
      <c r="I95">
        <f t="shared" si="16"/>
        <v>-1.1179641181758959</v>
      </c>
      <c r="J95">
        <f t="shared" si="17"/>
        <v>1.1179641181758959</v>
      </c>
      <c r="K95">
        <f t="shared" si="18"/>
        <v>0.41325482961333515</v>
      </c>
      <c r="L95">
        <f t="shared" si="19"/>
        <v>0.58674517038666496</v>
      </c>
      <c r="M95">
        <f t="shared" si="20"/>
        <v>2.4198144300833877</v>
      </c>
      <c r="N95">
        <f t="shared" si="21"/>
        <v>1.7043173944508145</v>
      </c>
    </row>
    <row r="96" spans="1:14" x14ac:dyDescent="0.25">
      <c r="A96" s="4">
        <f>IF('True_Odds_Calculator_2-way'!A97="","",'True_Odds_Calculator_2-way'!A97)</f>
        <v>2.0099999999999998</v>
      </c>
      <c r="B96" s="4">
        <f>IF('True_Odds_Calculator_2-way'!B97="","",'True_Odds_Calculator_2-way'!B97)</f>
        <v>1.81</v>
      </c>
      <c r="C96" s="4">
        <f t="shared" si="11"/>
        <v>0.49751243781094534</v>
      </c>
      <c r="D96">
        <f t="shared" si="12"/>
        <v>0.5524861878453039</v>
      </c>
      <c r="E96">
        <f t="shared" si="13"/>
        <v>4.999862565624924E-2</v>
      </c>
      <c r="F96">
        <f t="shared" si="14"/>
        <v>-0.22487012451554378</v>
      </c>
      <c r="G96">
        <v>0</v>
      </c>
      <c r="H96">
        <f t="shared" si="15"/>
        <v>0.27486875017179302</v>
      </c>
      <c r="I96">
        <f t="shared" si="16"/>
        <v>-1.1055968780110992</v>
      </c>
      <c r="J96">
        <f t="shared" si="17"/>
        <v>1.1055968780110992</v>
      </c>
      <c r="K96">
        <f t="shared" si="18"/>
        <v>0.47244402950440073</v>
      </c>
      <c r="L96">
        <f t="shared" si="19"/>
        <v>0.52755597049559944</v>
      </c>
      <c r="M96">
        <f t="shared" si="20"/>
        <v>2.1166528467912094</v>
      </c>
      <c r="N96">
        <f t="shared" si="21"/>
        <v>1.89553347118899</v>
      </c>
    </row>
    <row r="97" spans="1:14" x14ac:dyDescent="0.25">
      <c r="A97" s="4">
        <f>IF('True_Odds_Calculator_2-way'!A98="","",'True_Odds_Calculator_2-way'!A98)</f>
        <v>2.0299999999999998</v>
      </c>
      <c r="B97" s="4">
        <f>IF('True_Odds_Calculator_2-way'!B98="","",'True_Odds_Calculator_2-way'!B98)</f>
        <v>1.82</v>
      </c>
      <c r="C97" s="4">
        <f t="shared" si="11"/>
        <v>0.49261083743842371</v>
      </c>
      <c r="D97">
        <f t="shared" si="12"/>
        <v>0.54945054945054939</v>
      </c>
      <c r="E97">
        <f t="shared" si="13"/>
        <v>4.2061386888973207E-2</v>
      </c>
      <c r="F97">
        <f t="shared" si="14"/>
        <v>-0.22860390840686395</v>
      </c>
      <c r="G97">
        <v>0</v>
      </c>
      <c r="H97">
        <f t="shared" si="15"/>
        <v>0.27066529529583716</v>
      </c>
      <c r="I97">
        <f t="shared" si="16"/>
        <v>-1.0881141587390988</v>
      </c>
      <c r="J97">
        <f t="shared" si="17"/>
        <v>1.0881141587390988</v>
      </c>
      <c r="K97">
        <f t="shared" si="18"/>
        <v>0.47152961176687003</v>
      </c>
      <c r="L97">
        <f t="shared" si="19"/>
        <v>0.52847038823312997</v>
      </c>
      <c r="M97">
        <f t="shared" si="20"/>
        <v>2.1207575835012715</v>
      </c>
      <c r="N97">
        <f t="shared" si="21"/>
        <v>1.892253610166061</v>
      </c>
    </row>
    <row r="98" spans="1:14" x14ac:dyDescent="0.25">
      <c r="A98" s="4">
        <f>IF('True_Odds_Calculator_2-way'!A99="","",'True_Odds_Calculator_2-way'!A99)</f>
        <v>1.81</v>
      </c>
      <c r="B98" s="4">
        <f>IF('True_Odds_Calculator_2-way'!B99="","",'True_Odds_Calculator_2-way'!B99)</f>
        <v>2.1</v>
      </c>
      <c r="C98" s="4">
        <f t="shared" si="11"/>
        <v>0.5524861878453039</v>
      </c>
      <c r="D98">
        <f t="shared" si="12"/>
        <v>0.47619047619047616</v>
      </c>
      <c r="E98">
        <f t="shared" si="13"/>
        <v>2.8676664035780064E-2</v>
      </c>
      <c r="F98">
        <f t="shared" si="14"/>
        <v>-0.23441199684293612</v>
      </c>
      <c r="G98">
        <v>0</v>
      </c>
      <c r="H98">
        <f t="shared" si="15"/>
        <v>0.26308866087871613</v>
      </c>
      <c r="I98">
        <f t="shared" si="16"/>
        <v>-1.0594028769395469</v>
      </c>
      <c r="J98">
        <f t="shared" si="17"/>
        <v>1.0594028769395469</v>
      </c>
      <c r="K98">
        <f t="shared" si="18"/>
        <v>0.5381794367133228</v>
      </c>
      <c r="L98">
        <f t="shared" si="19"/>
        <v>0.46182056328667725</v>
      </c>
      <c r="M98">
        <f t="shared" si="20"/>
        <v>1.8581163303210331</v>
      </c>
      <c r="N98">
        <f t="shared" si="21"/>
        <v>2.1653431646335015</v>
      </c>
    </row>
    <row r="99" spans="1:14" x14ac:dyDescent="0.25">
      <c r="A99" s="4">
        <f>IF('True_Odds_Calculator_2-way'!A100="","",'True_Odds_Calculator_2-way'!A100)</f>
        <v>1.79</v>
      </c>
      <c r="B99" s="4">
        <f>IF('True_Odds_Calculator_2-way'!B100="","",'True_Odds_Calculator_2-way'!B100)</f>
        <v>2.12</v>
      </c>
      <c r="C99" s="4">
        <f t="shared" si="11"/>
        <v>0.55865921787709494</v>
      </c>
      <c r="D99">
        <f t="shared" si="12"/>
        <v>0.47169811320754712</v>
      </c>
      <c r="E99">
        <f t="shared" si="13"/>
        <v>3.0357331084642114E-2</v>
      </c>
      <c r="F99">
        <f t="shared" si="14"/>
        <v>-0.23316116791398755</v>
      </c>
      <c r="G99">
        <v>0</v>
      </c>
      <c r="H99">
        <f t="shared" si="15"/>
        <v>0.26351849899862967</v>
      </c>
      <c r="I99">
        <f t="shared" si="16"/>
        <v>-1.0631081389064057</v>
      </c>
      <c r="J99">
        <f t="shared" si="17"/>
        <v>1.0631081389064057</v>
      </c>
      <c r="K99">
        <f t="shared" si="18"/>
        <v>0.54352096574427933</v>
      </c>
      <c r="L99">
        <f t="shared" si="19"/>
        <v>0.4564790342557204</v>
      </c>
      <c r="M99">
        <f t="shared" si="20"/>
        <v>1.8398554297360612</v>
      </c>
      <c r="N99">
        <f t="shared" si="21"/>
        <v>2.1906811155751749</v>
      </c>
    </row>
    <row r="100" spans="1:14" x14ac:dyDescent="0.25">
      <c r="A100" s="4">
        <f>IF('True_Odds_Calculator_2-way'!A101="","",'True_Odds_Calculator_2-way'!A101)</f>
        <v>2.36</v>
      </c>
      <c r="B100" s="4">
        <f>IF('True_Odds_Calculator_2-way'!B101="","",'True_Odds_Calculator_2-way'!B101)</f>
        <v>1.64</v>
      </c>
      <c r="C100" s="4">
        <f t="shared" si="11"/>
        <v>0.42372881355932207</v>
      </c>
      <c r="D100">
        <f t="shared" si="12"/>
        <v>0.6097560975609756</v>
      </c>
      <c r="E100">
        <f t="shared" si="13"/>
        <v>3.3484911120297722E-2</v>
      </c>
      <c r="F100">
        <f t="shared" si="14"/>
        <v>-0.22488631665977676</v>
      </c>
      <c r="G100">
        <v>0</v>
      </c>
      <c r="H100">
        <f t="shared" si="15"/>
        <v>0.25837122778007443</v>
      </c>
      <c r="I100">
        <f t="shared" si="16"/>
        <v>-1.0718661571406802</v>
      </c>
      <c r="J100">
        <f t="shared" si="17"/>
        <v>1.0718661571406802</v>
      </c>
      <c r="K100">
        <f t="shared" si="18"/>
        <v>0.40687819885451121</v>
      </c>
      <c r="L100">
        <f t="shared" si="19"/>
        <v>0.59312180114548885</v>
      </c>
      <c r="M100">
        <f t="shared" si="20"/>
        <v>2.4577379737113252</v>
      </c>
      <c r="N100">
        <f t="shared" si="21"/>
        <v>1.6859943405700353</v>
      </c>
    </row>
    <row r="101" spans="1:14" x14ac:dyDescent="0.25">
      <c r="A101" s="4">
        <f>IF('True_Odds_Calculator_2-way'!A102="","",'True_Odds_Calculator_2-way'!A102)</f>
        <v>2.39</v>
      </c>
      <c r="B101" s="4">
        <f>IF('True_Odds_Calculator_2-way'!B102="","",'True_Odds_Calculator_2-way'!B102)</f>
        <v>1.63</v>
      </c>
      <c r="C101" s="4">
        <f t="shared" si="11"/>
        <v>0.41841004184100417</v>
      </c>
      <c r="D101">
        <f t="shared" si="12"/>
        <v>0.61349693251533743</v>
      </c>
      <c r="E101">
        <f t="shared" si="13"/>
        <v>3.19069743563416E-2</v>
      </c>
      <c r="F101">
        <f t="shared" si="14"/>
        <v>-0.22478630284672851</v>
      </c>
      <c r="G101">
        <v>0</v>
      </c>
      <c r="H101">
        <f t="shared" si="15"/>
        <v>0.25669327720307006</v>
      </c>
      <c r="I101">
        <f t="shared" si="16"/>
        <v>-1.0686176060625021</v>
      </c>
      <c r="J101">
        <f t="shared" si="17"/>
        <v>1.0686176060625021</v>
      </c>
      <c r="K101">
        <f t="shared" si="18"/>
        <v>0.40235320740649128</v>
      </c>
      <c r="L101">
        <f t="shared" si="19"/>
        <v>0.59764679259350884</v>
      </c>
      <c r="M101">
        <f t="shared" si="20"/>
        <v>2.4853784724268779</v>
      </c>
      <c r="N101">
        <f t="shared" si="21"/>
        <v>1.6732290918193764</v>
      </c>
    </row>
    <row r="102" spans="1:14" x14ac:dyDescent="0.25">
      <c r="A102" s="4">
        <f>IF('True_Odds_Calculator_2-way'!A103="","",'True_Odds_Calculator_2-way'!A103)</f>
        <v>2.06</v>
      </c>
      <c r="B102" s="4">
        <f>IF('True_Odds_Calculator_2-way'!B103="","",'True_Odds_Calculator_2-way'!B103)</f>
        <v>1.84</v>
      </c>
      <c r="C102" s="4">
        <f t="shared" si="11"/>
        <v>0.4854368932038835</v>
      </c>
      <c r="D102">
        <f t="shared" si="12"/>
        <v>0.54347826086956519</v>
      </c>
      <c r="E102">
        <f t="shared" si="13"/>
        <v>2.891515407344869E-2</v>
      </c>
      <c r="F102">
        <f t="shared" si="14"/>
        <v>-0.23490924440692273</v>
      </c>
      <c r="G102">
        <v>0</v>
      </c>
      <c r="H102">
        <f t="shared" si="15"/>
        <v>0.26382439848037148</v>
      </c>
      <c r="I102">
        <f t="shared" si="16"/>
        <v>-1.0597597584982434</v>
      </c>
      <c r="J102">
        <f t="shared" si="17"/>
        <v>1.0597597584982434</v>
      </c>
      <c r="K102">
        <f t="shared" si="18"/>
        <v>0.47095494984925418</v>
      </c>
      <c r="L102">
        <f t="shared" si="19"/>
        <v>0.52904505015074577</v>
      </c>
      <c r="M102">
        <f t="shared" si="20"/>
        <v>2.123345344008138</v>
      </c>
      <c r="N102">
        <f t="shared" si="21"/>
        <v>1.8901981971385247</v>
      </c>
    </row>
    <row r="103" spans="1:14" x14ac:dyDescent="0.25">
      <c r="A103" s="4">
        <f>IF('True_Odds_Calculator_2-way'!A104="","",'True_Odds_Calculator_2-way'!A104)</f>
        <v>2.19</v>
      </c>
      <c r="B103" s="4">
        <f>IF('True_Odds_Calculator_2-way'!B104="","",'True_Odds_Calculator_2-way'!B104)</f>
        <v>1.73</v>
      </c>
      <c r="C103" s="4">
        <f t="shared" si="11"/>
        <v>0.45662100456621008</v>
      </c>
      <c r="D103">
        <f t="shared" si="12"/>
        <v>0.5780346820809249</v>
      </c>
      <c r="E103">
        <f t="shared" si="13"/>
        <v>3.4655686647135031E-2</v>
      </c>
      <c r="F103">
        <f t="shared" si="14"/>
        <v>-0.22928709055876673</v>
      </c>
      <c r="G103">
        <v>0</v>
      </c>
      <c r="H103">
        <f t="shared" si="15"/>
        <v>0.26394277720590181</v>
      </c>
      <c r="I103">
        <f t="shared" si="16"/>
        <v>-1.0729144372515058</v>
      </c>
      <c r="J103">
        <f t="shared" si="17"/>
        <v>1.0729144372515058</v>
      </c>
      <c r="K103">
        <f t="shared" si="18"/>
        <v>0.43921906878344058</v>
      </c>
      <c r="L103">
        <f t="shared" si="19"/>
        <v>0.56078093121655925</v>
      </c>
      <c r="M103">
        <f t="shared" si="20"/>
        <v>2.2767681803292916</v>
      </c>
      <c r="N103">
        <f t="shared" si="21"/>
        <v>1.7832275391935992</v>
      </c>
    </row>
    <row r="104" spans="1:14" x14ac:dyDescent="0.25">
      <c r="A104" s="4">
        <f>IF('True_Odds_Calculator_2-way'!A105="","",'True_Odds_Calculator_2-way'!A105)</f>
        <v>2.2999999999999998</v>
      </c>
      <c r="B104" s="4">
        <f>IF('True_Odds_Calculator_2-way'!B105="","",'True_Odds_Calculator_2-way'!B105)</f>
        <v>1.67</v>
      </c>
      <c r="C104" s="4">
        <f t="shared" si="11"/>
        <v>0.43478260869565222</v>
      </c>
      <c r="D104">
        <f t="shared" si="12"/>
        <v>0.5988023952095809</v>
      </c>
      <c r="E104">
        <f t="shared" si="13"/>
        <v>3.3585003905233002E-2</v>
      </c>
      <c r="F104">
        <f t="shared" si="14"/>
        <v>-0.22676386357719358</v>
      </c>
      <c r="G104">
        <v>0</v>
      </c>
      <c r="H104">
        <f t="shared" si="15"/>
        <v>0.26034886748242653</v>
      </c>
      <c r="I104">
        <f t="shared" si="16"/>
        <v>-1.0714969088698136</v>
      </c>
      <c r="J104">
        <f t="shared" si="17"/>
        <v>1.0714969088698136</v>
      </c>
      <c r="K104">
        <f t="shared" si="18"/>
        <v>0.41789493273906014</v>
      </c>
      <c r="L104">
        <f t="shared" si="19"/>
        <v>0.58210506726094002</v>
      </c>
      <c r="M104">
        <f t="shared" si="20"/>
        <v>2.3929459815307572</v>
      </c>
      <c r="N104">
        <f t="shared" si="21"/>
        <v>1.7179029289427752</v>
      </c>
    </row>
    <row r="105" spans="1:14" x14ac:dyDescent="0.25">
      <c r="A105" s="4">
        <f>IF('True_Odds_Calculator_2-way'!A106="","",'True_Odds_Calculator_2-way'!A106)</f>
        <v>2.31</v>
      </c>
      <c r="B105" s="4">
        <f>IF('True_Odds_Calculator_2-way'!B106="","",'True_Odds_Calculator_2-way'!B106)</f>
        <v>1.66</v>
      </c>
      <c r="C105" s="4">
        <f t="shared" si="11"/>
        <v>0.4329004329004329</v>
      </c>
      <c r="D105">
        <f t="shared" si="12"/>
        <v>0.60240963855421692</v>
      </c>
      <c r="E105">
        <f t="shared" si="13"/>
        <v>3.5310071454649705E-2</v>
      </c>
      <c r="F105">
        <f t="shared" si="14"/>
        <v>-0.22547332185886404</v>
      </c>
      <c r="G105">
        <v>0</v>
      </c>
      <c r="H105">
        <f t="shared" si="15"/>
        <v>0.2607833933135138</v>
      </c>
      <c r="I105">
        <f t="shared" si="16"/>
        <v>-1.0754553500909856</v>
      </c>
      <c r="J105">
        <f t="shared" si="17"/>
        <v>1.0754553500909856</v>
      </c>
      <c r="K105">
        <f t="shared" si="18"/>
        <v>0.41513645490564033</v>
      </c>
      <c r="L105">
        <f t="shared" si="19"/>
        <v>0.58486354509435967</v>
      </c>
      <c r="M105">
        <f t="shared" si="20"/>
        <v>2.4088465086191913</v>
      </c>
      <c r="N105">
        <f t="shared" si="21"/>
        <v>1.7098005310600506</v>
      </c>
    </row>
    <row r="106" spans="1:14" x14ac:dyDescent="0.25">
      <c r="A106" s="4">
        <f>IF('True_Odds_Calculator_2-way'!A107="","",'True_Odds_Calculator_2-way'!A107)</f>
        <v>2.27</v>
      </c>
      <c r="B106" s="4">
        <f>IF('True_Odds_Calculator_2-way'!B107="","",'True_Odds_Calculator_2-way'!B107)</f>
        <v>1.68</v>
      </c>
      <c r="C106" s="4">
        <f t="shared" si="11"/>
        <v>0.44052863436123346</v>
      </c>
      <c r="D106">
        <f t="shared" si="12"/>
        <v>0.59523809523809523</v>
      </c>
      <c r="E106">
        <f t="shared" si="13"/>
        <v>3.5766729599328695E-2</v>
      </c>
      <c r="F106">
        <f t="shared" si="14"/>
        <v>-0.22645269561569115</v>
      </c>
      <c r="G106">
        <v>0</v>
      </c>
      <c r="H106">
        <f t="shared" si="15"/>
        <v>0.2622194252150199</v>
      </c>
      <c r="I106">
        <f t="shared" si="16"/>
        <v>-1.0760778282064791</v>
      </c>
      <c r="J106">
        <f t="shared" si="17"/>
        <v>1.0760778282064791</v>
      </c>
      <c r="K106">
        <f t="shared" si="18"/>
        <v>0.42254374989680582</v>
      </c>
      <c r="L106">
        <f t="shared" si="19"/>
        <v>0.57745625010319412</v>
      </c>
      <c r="M106">
        <f t="shared" si="20"/>
        <v>2.3666188418222287</v>
      </c>
      <c r="N106">
        <f t="shared" si="21"/>
        <v>1.7317329231804059</v>
      </c>
    </row>
    <row r="107" spans="1:14" x14ac:dyDescent="0.25">
      <c r="A107" s="4">
        <f>IF('True_Odds_Calculator_2-way'!A108="","",'True_Odds_Calculator_2-way'!A108)</f>
        <v>1.99</v>
      </c>
      <c r="B107" s="4">
        <f>IF('True_Odds_Calculator_2-way'!B108="","",'True_Odds_Calculator_2-way'!B108)</f>
        <v>1.9</v>
      </c>
      <c r="C107" s="4">
        <f t="shared" si="11"/>
        <v>0.50251256281407031</v>
      </c>
      <c r="D107">
        <f t="shared" si="12"/>
        <v>0.52631578947368418</v>
      </c>
      <c r="E107">
        <f t="shared" si="13"/>
        <v>2.8828352287754377E-2</v>
      </c>
      <c r="F107">
        <f t="shared" si="14"/>
        <v>-0.23565194393017741</v>
      </c>
      <c r="G107">
        <v>0</v>
      </c>
      <c r="H107">
        <f t="shared" si="15"/>
        <v>0.26448029621793173</v>
      </c>
      <c r="I107">
        <f t="shared" si="16"/>
        <v>-1.0594028769395465</v>
      </c>
      <c r="J107">
        <f t="shared" si="17"/>
        <v>1.0594028769395465</v>
      </c>
      <c r="K107">
        <f t="shared" si="18"/>
        <v>0.48808848170151553</v>
      </c>
      <c r="L107">
        <f t="shared" si="19"/>
        <v>0.51191151829848447</v>
      </c>
      <c r="M107">
        <f t="shared" si="20"/>
        <v>2.0488088481701512</v>
      </c>
      <c r="N107">
        <f t="shared" si="21"/>
        <v>1.9534625892455926</v>
      </c>
    </row>
    <row r="108" spans="1:14" x14ac:dyDescent="0.25">
      <c r="A108" s="4">
        <f>IF('True_Odds_Calculator_2-way'!A109="","",'True_Odds_Calculator_2-way'!A109)</f>
        <v>1.47</v>
      </c>
      <c r="B108" s="4">
        <f>IF('True_Odds_Calculator_2-way'!B109="","",'True_Odds_Calculator_2-way'!B109)</f>
        <v>2.74</v>
      </c>
      <c r="C108" s="4">
        <f t="shared" si="11"/>
        <v>0.68027210884353739</v>
      </c>
      <c r="D108">
        <f t="shared" si="12"/>
        <v>0.36496350364963503</v>
      </c>
      <c r="E108">
        <f t="shared" si="13"/>
        <v>4.5235612493172539E-2</v>
      </c>
      <c r="F108">
        <f t="shared" si="14"/>
        <v>-0.20303887978549073</v>
      </c>
      <c r="G108">
        <v>0</v>
      </c>
      <c r="H108">
        <f t="shared" si="15"/>
        <v>0.24827449227866327</v>
      </c>
      <c r="I108">
        <f t="shared" si="16"/>
        <v>-1.1057996468120728</v>
      </c>
      <c r="J108">
        <f t="shared" si="17"/>
        <v>1.1057996468120728</v>
      </c>
      <c r="K108">
        <f t="shared" si="18"/>
        <v>0.65801342428117093</v>
      </c>
      <c r="L108">
        <f t="shared" si="19"/>
        <v>0.3419865757188289</v>
      </c>
      <c r="M108">
        <f t="shared" si="20"/>
        <v>1.5197258340016742</v>
      </c>
      <c r="N108">
        <f t="shared" si="21"/>
        <v>2.9240913854530066</v>
      </c>
    </row>
    <row r="109" spans="1:14" x14ac:dyDescent="0.25">
      <c r="A109" s="4">
        <f>IF('True_Odds_Calculator_2-way'!A110="","",'True_Odds_Calculator_2-way'!A110)</f>
        <v>2.0299999999999998</v>
      </c>
      <c r="B109" s="4">
        <f>IF('True_Odds_Calculator_2-way'!B110="","",'True_Odds_Calculator_2-way'!B110)</f>
        <v>1.87</v>
      </c>
      <c r="C109" s="4">
        <f t="shared" si="11"/>
        <v>0.49261083743842371</v>
      </c>
      <c r="D109">
        <f t="shared" si="12"/>
        <v>0.53475935828876997</v>
      </c>
      <c r="E109">
        <f t="shared" si="13"/>
        <v>2.737019572719368E-2</v>
      </c>
      <c r="F109">
        <f t="shared" si="14"/>
        <v>-0.23605805958747139</v>
      </c>
      <c r="G109">
        <v>0</v>
      </c>
      <c r="H109">
        <f t="shared" si="15"/>
        <v>0.26342825531466507</v>
      </c>
      <c r="I109">
        <f t="shared" si="16"/>
        <v>-1.0563838700626149</v>
      </c>
      <c r="J109">
        <f t="shared" si="17"/>
        <v>1.0563838700626149</v>
      </c>
      <c r="K109">
        <f t="shared" si="18"/>
        <v>0.47890991226943308</v>
      </c>
      <c r="L109">
        <f t="shared" si="19"/>
        <v>0.52109008773056686</v>
      </c>
      <c r="M109">
        <f t="shared" si="20"/>
        <v>2.0880753861644932</v>
      </c>
      <c r="N109">
        <f t="shared" si="21"/>
        <v>1.9190539669544755</v>
      </c>
    </row>
    <row r="110" spans="1:14" x14ac:dyDescent="0.25">
      <c r="A110" s="4">
        <f>IF('True_Odds_Calculator_2-way'!A111="","",'True_Odds_Calculator_2-way'!A111)</f>
        <v>1.58</v>
      </c>
      <c r="B110" s="4">
        <f>IF('True_Odds_Calculator_2-way'!B111="","",'True_Odds_Calculator_2-way'!B111)</f>
        <v>2.4900000000000002</v>
      </c>
      <c r="C110" s="4">
        <f t="shared" si="11"/>
        <v>0.63291139240506322</v>
      </c>
      <c r="D110">
        <f t="shared" si="12"/>
        <v>0.40160642570281119</v>
      </c>
      <c r="E110">
        <f t="shared" si="13"/>
        <v>3.4517818107874465E-2</v>
      </c>
      <c r="F110">
        <f t="shared" si="14"/>
        <v>-0.21966346398251235</v>
      </c>
      <c r="G110">
        <v>0</v>
      </c>
      <c r="H110">
        <f t="shared" si="15"/>
        <v>0.25418128209038682</v>
      </c>
      <c r="I110">
        <f t="shared" si="16"/>
        <v>-1.0757042116817492</v>
      </c>
      <c r="J110">
        <f t="shared" si="17"/>
        <v>1.0757042116817492</v>
      </c>
      <c r="K110">
        <f t="shared" si="18"/>
        <v>0.61579826402706817</v>
      </c>
      <c r="L110">
        <f t="shared" si="19"/>
        <v>0.38420173597293183</v>
      </c>
      <c r="M110">
        <f t="shared" si="20"/>
        <v>1.6239084427754149</v>
      </c>
      <c r="N110">
        <f t="shared" si="21"/>
        <v>2.6027992754058067</v>
      </c>
    </row>
    <row r="111" spans="1:14" x14ac:dyDescent="0.25">
      <c r="A111" s="4">
        <f>IF('True_Odds_Calculator_2-way'!A112="","",'True_Odds_Calculator_2-way'!A112)</f>
        <v>1.93</v>
      </c>
      <c r="B111" s="4">
        <f>IF('True_Odds_Calculator_2-way'!B112="","",'True_Odds_Calculator_2-way'!B112)</f>
        <v>1.96</v>
      </c>
      <c r="C111" s="4">
        <f t="shared" si="11"/>
        <v>0.5181347150259068</v>
      </c>
      <c r="D111">
        <f t="shared" si="12"/>
        <v>0.51020408163265307</v>
      </c>
      <c r="E111">
        <f t="shared" si="13"/>
        <v>2.8338796658559762E-2</v>
      </c>
      <c r="F111">
        <f t="shared" si="14"/>
        <v>-0.23601564978322942</v>
      </c>
      <c r="G111">
        <v>0</v>
      </c>
      <c r="H111">
        <f t="shared" si="15"/>
        <v>0.26435444644178918</v>
      </c>
      <c r="I111">
        <f t="shared" si="16"/>
        <v>-1.0583343916682539</v>
      </c>
      <c r="J111">
        <f t="shared" si="17"/>
        <v>1.0583343916682539</v>
      </c>
      <c r="K111">
        <f t="shared" si="18"/>
        <v>0.50396850395275605</v>
      </c>
      <c r="L111">
        <f t="shared" si="19"/>
        <v>0.49603149604724417</v>
      </c>
      <c r="M111">
        <f t="shared" si="20"/>
        <v>1.9842509842514759</v>
      </c>
      <c r="N111">
        <f t="shared" si="21"/>
        <v>2.0160010160015238</v>
      </c>
    </row>
    <row r="112" spans="1:14" x14ac:dyDescent="0.25">
      <c r="A112" s="4">
        <f>IF('True_Odds_Calculator_2-way'!A113="","",'True_Odds_Calculator_2-way'!A113)</f>
        <v>2.2000000000000002</v>
      </c>
      <c r="B112" s="4">
        <f>IF('True_Odds_Calculator_2-way'!B113="","",'True_Odds_Calculator_2-way'!B113)</f>
        <v>1.72</v>
      </c>
      <c r="C112" s="4">
        <f t="shared" si="11"/>
        <v>0.45454545454545453</v>
      </c>
      <c r="D112">
        <f t="shared" si="12"/>
        <v>0.58139534883720934</v>
      </c>
      <c r="E112">
        <f t="shared" si="13"/>
        <v>3.5940803382663811E-2</v>
      </c>
      <c r="F112">
        <f t="shared" si="14"/>
        <v>-0.22832980972515859</v>
      </c>
      <c r="G112">
        <v>0</v>
      </c>
      <c r="H112">
        <f t="shared" si="15"/>
        <v>0.26427061310782241</v>
      </c>
      <c r="I112">
        <f t="shared" si="16"/>
        <v>-1.075828707279838</v>
      </c>
      <c r="J112">
        <f t="shared" si="17"/>
        <v>1.075828707279838</v>
      </c>
      <c r="K112">
        <f t="shared" si="18"/>
        <v>0.4364916731037084</v>
      </c>
      <c r="L112">
        <f t="shared" si="19"/>
        <v>0.5635083268962916</v>
      </c>
      <c r="M112">
        <f t="shared" si="20"/>
        <v>2.2909944487358058</v>
      </c>
      <c r="N112">
        <f t="shared" si="21"/>
        <v>1.7745966692414832</v>
      </c>
    </row>
    <row r="113" spans="1:14" x14ac:dyDescent="0.25">
      <c r="A113" s="4">
        <f>IF('True_Odds_Calculator_2-way'!A114="","",'True_Odds_Calculator_2-way'!A114)</f>
        <v>2.6</v>
      </c>
      <c r="B113" s="4">
        <f>IF('True_Odds_Calculator_2-way'!B114="","",'True_Odds_Calculator_2-way'!B114)</f>
        <v>1.54</v>
      </c>
      <c r="C113" s="4">
        <f t="shared" si="11"/>
        <v>0.38461538461538458</v>
      </c>
      <c r="D113">
        <f t="shared" si="12"/>
        <v>0.64935064935064934</v>
      </c>
      <c r="E113">
        <f t="shared" si="13"/>
        <v>3.3966033966033926E-2</v>
      </c>
      <c r="F113">
        <f t="shared" si="14"/>
        <v>-0.2157842157842158</v>
      </c>
      <c r="G113">
        <v>0</v>
      </c>
      <c r="H113">
        <f t="shared" si="15"/>
        <v>0.24975024975024973</v>
      </c>
      <c r="I113">
        <f t="shared" si="16"/>
        <v>-1.075828707279838</v>
      </c>
      <c r="J113">
        <f t="shared" si="17"/>
        <v>1.075828707279838</v>
      </c>
      <c r="K113">
        <f t="shared" si="18"/>
        <v>0.36746792744318868</v>
      </c>
      <c r="L113">
        <f t="shared" si="19"/>
        <v>0.63253207255681121</v>
      </c>
      <c r="M113">
        <f t="shared" si="20"/>
        <v>2.7213259316477414</v>
      </c>
      <c r="N113">
        <f t="shared" si="21"/>
        <v>1.5809475019311128</v>
      </c>
    </row>
    <row r="114" spans="1:14" x14ac:dyDescent="0.25">
      <c r="A114" s="4">
        <f>IF('True_Odds_Calculator_2-way'!A115="","",'True_Odds_Calculator_2-way'!A115)</f>
        <v>2.3199999999999998</v>
      </c>
      <c r="B114" s="4">
        <f>IF('True_Odds_Calculator_2-way'!B115="","",'True_Odds_Calculator_2-way'!B115)</f>
        <v>1.66</v>
      </c>
      <c r="C114" s="4">
        <f t="shared" si="11"/>
        <v>0.43103448275862072</v>
      </c>
      <c r="D114">
        <f t="shared" si="12"/>
        <v>0.60240963855421692</v>
      </c>
      <c r="E114">
        <f t="shared" si="13"/>
        <v>3.3444121312837582E-2</v>
      </c>
      <c r="F114">
        <f t="shared" si="14"/>
        <v>-0.22621520565018693</v>
      </c>
      <c r="G114">
        <v>0</v>
      </c>
      <c r="H114">
        <f t="shared" si="15"/>
        <v>0.25965932696302457</v>
      </c>
      <c r="I114">
        <f t="shared" si="16"/>
        <v>-1.0713739108887086</v>
      </c>
      <c r="J114">
        <f t="shared" si="17"/>
        <v>1.0713739108887086</v>
      </c>
      <c r="K114">
        <f t="shared" si="18"/>
        <v>0.41421356237309498</v>
      </c>
      <c r="L114">
        <f t="shared" si="19"/>
        <v>0.58578643762690485</v>
      </c>
      <c r="M114">
        <f t="shared" si="20"/>
        <v>2.4142135623730954</v>
      </c>
      <c r="N114">
        <f t="shared" si="21"/>
        <v>1.7071067811865479</v>
      </c>
    </row>
    <row r="115" spans="1:14" x14ac:dyDescent="0.25">
      <c r="A115" s="4">
        <f>IF('True_Odds_Calculator_2-way'!A116="","",'True_Odds_Calculator_2-way'!A116)</f>
        <v>2.0299999999999998</v>
      </c>
      <c r="B115" s="4">
        <f>IF('True_Odds_Calculator_2-way'!B116="","",'True_Odds_Calculator_2-way'!B116)</f>
        <v>1.86</v>
      </c>
      <c r="C115" s="4">
        <f t="shared" si="11"/>
        <v>0.49261083743842371</v>
      </c>
      <c r="D115">
        <f t="shared" si="12"/>
        <v>0.5376344086021505</v>
      </c>
      <c r="E115">
        <f t="shared" si="13"/>
        <v>3.0245246040574214E-2</v>
      </c>
      <c r="F115">
        <f t="shared" si="14"/>
        <v>-0.23459929021664283</v>
      </c>
      <c r="G115">
        <v>0</v>
      </c>
      <c r="H115">
        <f t="shared" si="15"/>
        <v>0.26484453625721704</v>
      </c>
      <c r="I115">
        <f t="shared" si="16"/>
        <v>-1.0625078858299792</v>
      </c>
      <c r="J115">
        <f t="shared" si="17"/>
        <v>1.0625078858299792</v>
      </c>
      <c r="K115">
        <f t="shared" si="18"/>
        <v>0.47746756040114985</v>
      </c>
      <c r="L115">
        <f t="shared" si="19"/>
        <v>0.5225324395988501</v>
      </c>
      <c r="M115">
        <f t="shared" si="20"/>
        <v>2.0943831224048783</v>
      </c>
      <c r="N115">
        <f t="shared" si="21"/>
        <v>1.9137567818137824</v>
      </c>
    </row>
    <row r="116" spans="1:14" x14ac:dyDescent="0.25">
      <c r="A116" s="4">
        <f>IF('True_Odds_Calculator_2-way'!A117="","",'True_Odds_Calculator_2-way'!A117)</f>
        <v>2.09</v>
      </c>
      <c r="B116" s="4">
        <f>IF('True_Odds_Calculator_2-way'!B117="","",'True_Odds_Calculator_2-way'!B117)</f>
        <v>1.81</v>
      </c>
      <c r="C116" s="4">
        <f t="shared" si="11"/>
        <v>0.47846889952153115</v>
      </c>
      <c r="D116">
        <f t="shared" si="12"/>
        <v>0.5524861878453039</v>
      </c>
      <c r="E116">
        <f t="shared" si="13"/>
        <v>3.0955087366835166E-2</v>
      </c>
      <c r="F116">
        <f t="shared" si="14"/>
        <v>-0.23339237093235332</v>
      </c>
      <c r="G116">
        <v>0</v>
      </c>
      <c r="H116">
        <f t="shared" si="15"/>
        <v>0.26434745829918849</v>
      </c>
      <c r="I116">
        <f t="shared" si="16"/>
        <v>-1.064251428023502</v>
      </c>
      <c r="J116">
        <f t="shared" si="17"/>
        <v>1.064251428023502</v>
      </c>
      <c r="K116">
        <f t="shared" si="18"/>
        <v>0.46295566357839102</v>
      </c>
      <c r="L116">
        <f t="shared" si="19"/>
        <v>0.53704433642160887</v>
      </c>
      <c r="M116">
        <f t="shared" si="20"/>
        <v>2.1600340565456171</v>
      </c>
      <c r="N116">
        <f t="shared" si="21"/>
        <v>1.8620436566990362</v>
      </c>
    </row>
    <row r="117" spans="1:14" x14ac:dyDescent="0.25">
      <c r="A117" s="4">
        <f>IF('True_Odds_Calculator_2-way'!A118="","",'True_Odds_Calculator_2-way'!A118)</f>
        <v>2.2599999999999998</v>
      </c>
      <c r="B117" s="4">
        <f>IF('True_Odds_Calculator_2-way'!B118="","",'True_Odds_Calculator_2-way'!B118)</f>
        <v>1.69</v>
      </c>
      <c r="C117" s="4">
        <f t="shared" si="11"/>
        <v>0.44247787610619471</v>
      </c>
      <c r="D117">
        <f t="shared" si="12"/>
        <v>0.59171597633136097</v>
      </c>
      <c r="E117">
        <f t="shared" si="13"/>
        <v>3.4193852437555794E-2</v>
      </c>
      <c r="F117">
        <f t="shared" si="14"/>
        <v>-0.22762737602764815</v>
      </c>
      <c r="G117">
        <v>0</v>
      </c>
      <c r="H117">
        <f t="shared" si="15"/>
        <v>0.261821228465204</v>
      </c>
      <c r="I117">
        <f t="shared" si="16"/>
        <v>-1.0724824201463119</v>
      </c>
      <c r="J117">
        <f t="shared" si="17"/>
        <v>1.0724824201463119</v>
      </c>
      <c r="K117">
        <f t="shared" si="18"/>
        <v>0.42529160714947917</v>
      </c>
      <c r="L117">
        <f t="shared" si="19"/>
        <v>0.57470839285052078</v>
      </c>
      <c r="M117">
        <f t="shared" si="20"/>
        <v>2.351327849384353</v>
      </c>
      <c r="N117">
        <f t="shared" si="21"/>
        <v>1.7400128699009547</v>
      </c>
    </row>
    <row r="118" spans="1:14" x14ac:dyDescent="0.25">
      <c r="A118" s="4">
        <f>IF('True_Odds_Calculator_2-way'!A119="","",'True_Odds_Calculator_2-way'!A119)</f>
        <v>2.39</v>
      </c>
      <c r="B118" s="4">
        <f>IF('True_Odds_Calculator_2-way'!B119="","",'True_Odds_Calculator_2-way'!B119)</f>
        <v>1.63</v>
      </c>
      <c r="C118" s="4">
        <f t="shared" si="11"/>
        <v>0.41841004184100417</v>
      </c>
      <c r="D118">
        <f t="shared" si="12"/>
        <v>0.61349693251533743</v>
      </c>
      <c r="E118">
        <f t="shared" si="13"/>
        <v>3.19069743563416E-2</v>
      </c>
      <c r="F118">
        <f t="shared" si="14"/>
        <v>-0.22478630284672851</v>
      </c>
      <c r="G118">
        <v>0</v>
      </c>
      <c r="H118">
        <f t="shared" si="15"/>
        <v>0.25669327720307006</v>
      </c>
      <c r="I118">
        <f t="shared" si="16"/>
        <v>-1.0686176060625021</v>
      </c>
      <c r="J118">
        <f t="shared" si="17"/>
        <v>1.0686176060625021</v>
      </c>
      <c r="K118">
        <f t="shared" si="18"/>
        <v>0.40235320740649128</v>
      </c>
      <c r="L118">
        <f t="shared" si="19"/>
        <v>0.59764679259350884</v>
      </c>
      <c r="M118">
        <f t="shared" si="20"/>
        <v>2.4853784724268779</v>
      </c>
      <c r="N118">
        <f t="shared" si="21"/>
        <v>1.6732290918193764</v>
      </c>
    </row>
    <row r="119" spans="1:14" x14ac:dyDescent="0.25">
      <c r="A119" s="4">
        <f>IF('True_Odds_Calculator_2-way'!A120="","",'True_Odds_Calculator_2-way'!A120)</f>
        <v>2.09</v>
      </c>
      <c r="B119" s="4">
        <f>IF('True_Odds_Calculator_2-way'!B120="","",'True_Odds_Calculator_2-way'!B120)</f>
        <v>1.77</v>
      </c>
      <c r="C119" s="4">
        <f t="shared" si="11"/>
        <v>0.47846889952153115</v>
      </c>
      <c r="D119">
        <f t="shared" si="12"/>
        <v>0.56497175141242939</v>
      </c>
      <c r="E119">
        <f t="shared" si="13"/>
        <v>4.3440650933960434E-2</v>
      </c>
      <c r="F119">
        <f t="shared" si="14"/>
        <v>-0.22688076122509671</v>
      </c>
      <c r="G119">
        <v>0</v>
      </c>
      <c r="H119">
        <f t="shared" si="15"/>
        <v>0.27032141215905714</v>
      </c>
      <c r="I119">
        <f t="shared" si="16"/>
        <v>-1.09154435611996</v>
      </c>
      <c r="J119">
        <f t="shared" si="17"/>
        <v>1.09154435611996</v>
      </c>
      <c r="K119">
        <f t="shared" si="18"/>
        <v>0.4566661815358829</v>
      </c>
      <c r="L119">
        <f t="shared" si="19"/>
        <v>0.54333381846411721</v>
      </c>
      <c r="M119">
        <f t="shared" si="20"/>
        <v>2.189783348170756</v>
      </c>
      <c r="N119">
        <f t="shared" si="21"/>
        <v>1.8404891542123691</v>
      </c>
    </row>
    <row r="120" spans="1:14" x14ac:dyDescent="0.25">
      <c r="A120" s="4">
        <f>IF('True_Odds_Calculator_2-way'!A121="","",'True_Odds_Calculator_2-way'!A121)</f>
        <v>1.88</v>
      </c>
      <c r="B120" s="4">
        <f>IF('True_Odds_Calculator_2-way'!B121="","",'True_Odds_Calculator_2-way'!B121)</f>
        <v>1.97</v>
      </c>
      <c r="C120" s="4">
        <f t="shared" si="11"/>
        <v>0.53191489361702127</v>
      </c>
      <c r="D120">
        <f t="shared" si="12"/>
        <v>0.50761421319796951</v>
      </c>
      <c r="E120">
        <f t="shared" si="13"/>
        <v>3.9529106814990778E-2</v>
      </c>
      <c r="F120">
        <f t="shared" si="14"/>
        <v>-0.23047845339669515</v>
      </c>
      <c r="G120">
        <v>0</v>
      </c>
      <c r="H120">
        <f t="shared" si="15"/>
        <v>0.27000756021168593</v>
      </c>
      <c r="I120">
        <f t="shared" si="16"/>
        <v>-1.0823626487770475</v>
      </c>
      <c r="J120">
        <f t="shared" si="17"/>
        <v>1.0823626487770475</v>
      </c>
      <c r="K120">
        <f t="shared" si="18"/>
        <v>0.5121693667101358</v>
      </c>
      <c r="L120">
        <f t="shared" si="19"/>
        <v>0.48783063328986415</v>
      </c>
      <c r="M120">
        <f t="shared" si="20"/>
        <v>1.9524791309238021</v>
      </c>
      <c r="N120">
        <f t="shared" si="21"/>
        <v>2.049891769313736</v>
      </c>
    </row>
    <row r="121" spans="1:14" x14ac:dyDescent="0.25">
      <c r="A121" s="4">
        <f>IF('True_Odds_Calculator_2-way'!A122="","",'True_Odds_Calculator_2-way'!A122)</f>
        <v>1.99</v>
      </c>
      <c r="B121" s="4">
        <f>IF('True_Odds_Calculator_2-way'!B122="","",'True_Odds_Calculator_2-way'!B122)</f>
        <v>1.86</v>
      </c>
      <c r="C121" s="4">
        <f t="shared" si="11"/>
        <v>0.50251256281407031</v>
      </c>
      <c r="D121">
        <f t="shared" si="12"/>
        <v>0.5376344086021505</v>
      </c>
      <c r="E121">
        <f t="shared" si="13"/>
        <v>4.0146971416220811E-2</v>
      </c>
      <c r="F121">
        <f t="shared" si="14"/>
        <v>-0.23002107310747288</v>
      </c>
      <c r="G121">
        <v>0</v>
      </c>
      <c r="H121">
        <f t="shared" si="15"/>
        <v>0.2701680445236937</v>
      </c>
      <c r="I121">
        <f t="shared" si="16"/>
        <v>-1.0837601479372583</v>
      </c>
      <c r="J121">
        <f t="shared" si="17"/>
        <v>1.0837601479372583</v>
      </c>
      <c r="K121">
        <f t="shared" si="18"/>
        <v>0.48241069195216857</v>
      </c>
      <c r="L121">
        <f t="shared" si="19"/>
        <v>0.51758930804783143</v>
      </c>
      <c r="M121">
        <f t="shared" si="20"/>
        <v>2.0729225464578858</v>
      </c>
      <c r="N121">
        <f t="shared" si="21"/>
        <v>1.9320337272260424</v>
      </c>
    </row>
    <row r="122" spans="1:14" x14ac:dyDescent="0.25">
      <c r="A122" s="4">
        <f>IF('True_Odds_Calculator_2-way'!A123="","",'True_Odds_Calculator_2-way'!A123)</f>
        <v>1.76</v>
      </c>
      <c r="B122" s="4">
        <f>IF('True_Odds_Calculator_2-way'!B123="","",'True_Odds_Calculator_2-way'!B123)</f>
        <v>2.11</v>
      </c>
      <c r="C122" s="4">
        <f t="shared" si="11"/>
        <v>0.56818181818181823</v>
      </c>
      <c r="D122">
        <f t="shared" si="12"/>
        <v>0.47393364928909953</v>
      </c>
      <c r="E122">
        <f t="shared" si="13"/>
        <v>4.2115467470917878E-2</v>
      </c>
      <c r="F122">
        <f t="shared" si="14"/>
        <v>-0.22716501507970688</v>
      </c>
      <c r="G122">
        <v>0</v>
      </c>
      <c r="H122">
        <f t="shared" si="15"/>
        <v>0.26928048255062476</v>
      </c>
      <c r="I122">
        <f t="shared" si="16"/>
        <v>-1.0887588907733561</v>
      </c>
      <c r="J122">
        <f t="shared" si="17"/>
        <v>1.0887588907733561</v>
      </c>
      <c r="K122">
        <f t="shared" si="18"/>
        <v>0.54720857069599227</v>
      </c>
      <c r="L122">
        <f t="shared" si="19"/>
        <v>0.45279142930400768</v>
      </c>
      <c r="M122">
        <f t="shared" si="20"/>
        <v>1.82745675698775</v>
      </c>
      <c r="N122">
        <f t="shared" si="21"/>
        <v>2.208522368758425</v>
      </c>
    </row>
    <row r="123" spans="1:14" x14ac:dyDescent="0.25">
      <c r="A123" s="4">
        <f>IF('True_Odds_Calculator_2-way'!A124="","",'True_Odds_Calculator_2-way'!A124)</f>
        <v>2.44</v>
      </c>
      <c r="B123" s="4">
        <f>IF('True_Odds_Calculator_2-way'!B124="","",'True_Odds_Calculator_2-way'!B124)</f>
        <v>1.61</v>
      </c>
      <c r="C123" s="4">
        <f t="shared" si="11"/>
        <v>0.4098360655737705</v>
      </c>
      <c r="D123">
        <f t="shared" si="12"/>
        <v>0.6211180124223602</v>
      </c>
      <c r="E123">
        <f t="shared" si="13"/>
        <v>3.0954077996130813E-2</v>
      </c>
      <c r="F123">
        <f t="shared" si="14"/>
        <v>-0.22360248447204967</v>
      </c>
      <c r="G123">
        <v>0</v>
      </c>
      <c r="H123">
        <f t="shared" si="15"/>
        <v>0.25455656246818043</v>
      </c>
      <c r="I123">
        <f t="shared" si="16"/>
        <v>-1.0669739994407998</v>
      </c>
      <c r="J123">
        <f t="shared" si="17"/>
        <v>1.0669739994407998</v>
      </c>
      <c r="K123">
        <f t="shared" si="18"/>
        <v>0.39425296519132347</v>
      </c>
      <c r="L123">
        <f t="shared" si="19"/>
        <v>0.60574703480867642</v>
      </c>
      <c r="M123">
        <f t="shared" si="20"/>
        <v>2.5364425591947519</v>
      </c>
      <c r="N123">
        <f t="shared" si="21"/>
        <v>1.6508541396588881</v>
      </c>
    </row>
    <row r="124" spans="1:14" x14ac:dyDescent="0.25">
      <c r="A124" s="4">
        <f>IF('True_Odds_Calculator_2-way'!A125="","",'True_Odds_Calculator_2-way'!A125)</f>
        <v>1.66</v>
      </c>
      <c r="B124" s="4">
        <f>IF('True_Odds_Calculator_2-way'!B125="","",'True_Odds_Calculator_2-way'!B125)</f>
        <v>2.33</v>
      </c>
      <c r="C124" s="4">
        <f t="shared" si="11"/>
        <v>0.60240963855421692</v>
      </c>
      <c r="D124">
        <f t="shared" si="12"/>
        <v>0.42918454935622319</v>
      </c>
      <c r="E124">
        <f t="shared" si="13"/>
        <v>3.1594187910440219E-2</v>
      </c>
      <c r="F124">
        <f t="shared" si="14"/>
        <v>-0.22695072134029659</v>
      </c>
      <c r="G124">
        <v>0</v>
      </c>
      <c r="H124">
        <f t="shared" si="15"/>
        <v>0.25854490925073687</v>
      </c>
      <c r="I124">
        <f t="shared" si="16"/>
        <v>-1.0673385899176775</v>
      </c>
      <c r="J124">
        <f t="shared" si="17"/>
        <v>1.0673385899176775</v>
      </c>
      <c r="K124">
        <f t="shared" si="18"/>
        <v>0.58670176980636279</v>
      </c>
      <c r="L124">
        <f t="shared" si="19"/>
        <v>0.41329823019363698</v>
      </c>
      <c r="M124">
        <f t="shared" si="20"/>
        <v>1.7044434693456672</v>
      </c>
      <c r="N124">
        <f t="shared" si="21"/>
        <v>2.4195603245905111</v>
      </c>
    </row>
    <row r="125" spans="1:14" x14ac:dyDescent="0.25">
      <c r="A125" s="4">
        <f>IF('True_Odds_Calculator_2-way'!A126="","",'True_Odds_Calculator_2-way'!A126)</f>
        <v>2.65</v>
      </c>
      <c r="B125" s="4">
        <f>IF('True_Odds_Calculator_2-way'!B126="","",'True_Odds_Calculator_2-way'!B126)</f>
        <v>1.53</v>
      </c>
      <c r="C125" s="4">
        <f t="shared" si="11"/>
        <v>0.37735849056603776</v>
      </c>
      <c r="D125">
        <f t="shared" si="12"/>
        <v>0.65359477124183007</v>
      </c>
      <c r="E125">
        <f t="shared" si="13"/>
        <v>3.0953261807867838E-2</v>
      </c>
      <c r="F125">
        <f t="shared" si="14"/>
        <v>-0.21568627450980393</v>
      </c>
      <c r="G125">
        <v>0</v>
      </c>
      <c r="H125">
        <f t="shared" si="15"/>
        <v>0.24663953631767174</v>
      </c>
      <c r="I125">
        <f t="shared" si="16"/>
        <v>-1.0693505400348575</v>
      </c>
      <c r="J125">
        <f t="shared" si="17"/>
        <v>1.0693505400348575</v>
      </c>
      <c r="K125">
        <f t="shared" si="18"/>
        <v>0.36173843505400266</v>
      </c>
      <c r="L125">
        <f t="shared" si="19"/>
        <v>0.63826156494599728</v>
      </c>
      <c r="M125">
        <f t="shared" si="20"/>
        <v>2.7644283910575149</v>
      </c>
      <c r="N125">
        <f t="shared" si="21"/>
        <v>1.5667557862184747</v>
      </c>
    </row>
    <row r="126" spans="1:14" x14ac:dyDescent="0.25">
      <c r="A126" s="4">
        <f>IF('True_Odds_Calculator_2-way'!A127="","",'True_Odds_Calculator_2-way'!A127)</f>
        <v>2.83</v>
      </c>
      <c r="B126" s="4">
        <f>IF('True_Odds_Calculator_2-way'!B127="","",'True_Odds_Calculator_2-way'!B127)</f>
        <v>1.48</v>
      </c>
      <c r="C126" s="4">
        <f t="shared" si="11"/>
        <v>0.35335689045936397</v>
      </c>
      <c r="D126">
        <f t="shared" si="12"/>
        <v>0.67567567567567566</v>
      </c>
      <c r="E126">
        <f t="shared" si="13"/>
        <v>2.9032566135039684E-2</v>
      </c>
      <c r="F126">
        <f t="shared" si="14"/>
        <v>-0.20972208958074678</v>
      </c>
      <c r="G126">
        <v>0</v>
      </c>
      <c r="H126">
        <f t="shared" si="15"/>
        <v>0.23875465571578647</v>
      </c>
      <c r="I126">
        <f t="shared" si="16"/>
        <v>-1.0669739994407998</v>
      </c>
      <c r="J126">
        <f t="shared" si="17"/>
        <v>1.0669739994407998</v>
      </c>
      <c r="K126">
        <f t="shared" si="18"/>
        <v>0.33868886008059146</v>
      </c>
      <c r="L126">
        <f t="shared" si="19"/>
        <v>0.66131113991940849</v>
      </c>
      <c r="M126">
        <f t="shared" si="20"/>
        <v>2.9525624189766639</v>
      </c>
      <c r="N126">
        <f t="shared" si="21"/>
        <v>1.5121475197315839</v>
      </c>
    </row>
    <row r="127" spans="1:14" x14ac:dyDescent="0.25">
      <c r="A127" s="4">
        <f>IF('True_Odds_Calculator_2-way'!A128="","",'True_Odds_Calculator_2-way'!A128)</f>
        <v>2.4300000000000002</v>
      </c>
      <c r="B127" s="4">
        <f>IF('True_Odds_Calculator_2-way'!B128="","",'True_Odds_Calculator_2-way'!B128)</f>
        <v>1.6</v>
      </c>
      <c r="C127" s="4">
        <f t="shared" si="11"/>
        <v>0.41152263374485593</v>
      </c>
      <c r="D127">
        <f t="shared" si="12"/>
        <v>0.625</v>
      </c>
      <c r="E127">
        <f t="shared" si="13"/>
        <v>3.652263374485587E-2</v>
      </c>
      <c r="F127">
        <f t="shared" si="14"/>
        <v>-0.2206790123456791</v>
      </c>
      <c r="G127">
        <v>0</v>
      </c>
      <c r="H127">
        <f t="shared" si="15"/>
        <v>0.25720164609053497</v>
      </c>
      <c r="I127">
        <f t="shared" si="16"/>
        <v>-1.0795837927188259</v>
      </c>
      <c r="J127">
        <f t="shared" si="17"/>
        <v>1.0795837927188259</v>
      </c>
      <c r="K127">
        <f t="shared" si="18"/>
        <v>0.39311192066596734</v>
      </c>
      <c r="L127">
        <f t="shared" si="19"/>
        <v>0.60688807933403277</v>
      </c>
      <c r="M127">
        <f t="shared" si="20"/>
        <v>2.5438048235879216</v>
      </c>
      <c r="N127">
        <f t="shared" si="21"/>
        <v>1.6477502756312954</v>
      </c>
    </row>
    <row r="128" spans="1:14" x14ac:dyDescent="0.25">
      <c r="A128" s="4">
        <f>IF('True_Odds_Calculator_2-way'!A129="","",'True_Odds_Calculator_2-way'!A129)</f>
        <v>2.35</v>
      </c>
      <c r="B128" s="4">
        <f>IF('True_Odds_Calculator_2-way'!B129="","",'True_Odds_Calculator_2-way'!B129)</f>
        <v>1.63</v>
      </c>
      <c r="C128" s="4">
        <f t="shared" si="11"/>
        <v>0.42553191489361702</v>
      </c>
      <c r="D128">
        <f t="shared" si="12"/>
        <v>0.61349693251533743</v>
      </c>
      <c r="E128">
        <f t="shared" si="13"/>
        <v>3.9028847408954404E-2</v>
      </c>
      <c r="F128">
        <f t="shared" si="14"/>
        <v>-0.22203367706565724</v>
      </c>
      <c r="G128">
        <v>0</v>
      </c>
      <c r="H128">
        <f t="shared" si="15"/>
        <v>0.2610625244746117</v>
      </c>
      <c r="I128">
        <f t="shared" si="16"/>
        <v>-1.0843334143872592</v>
      </c>
      <c r="J128">
        <f t="shared" si="17"/>
        <v>1.0843334143872592</v>
      </c>
      <c r="K128">
        <f t="shared" si="18"/>
        <v>0.4058688457449498</v>
      </c>
      <c r="L128">
        <f t="shared" si="19"/>
        <v>0.59413115425505014</v>
      </c>
      <c r="M128">
        <f t="shared" si="20"/>
        <v>2.4638501094227996</v>
      </c>
      <c r="N128">
        <f t="shared" si="21"/>
        <v>1.6831300510639733</v>
      </c>
    </row>
    <row r="129" spans="1:14" x14ac:dyDescent="0.25">
      <c r="A129" s="4">
        <f>IF('True_Odds_Calculator_2-way'!A130="","",'True_Odds_Calculator_2-way'!A130)</f>
        <v>2.74</v>
      </c>
      <c r="B129" s="4">
        <f>IF('True_Odds_Calculator_2-way'!B130="","",'True_Odds_Calculator_2-way'!B130)</f>
        <v>1.48</v>
      </c>
      <c r="C129" s="4">
        <f t="shared" si="11"/>
        <v>0.36496350364963503</v>
      </c>
      <c r="D129">
        <f t="shared" si="12"/>
        <v>0.67567567567567566</v>
      </c>
      <c r="E129">
        <f t="shared" si="13"/>
        <v>4.0639179325310693E-2</v>
      </c>
      <c r="F129">
        <f t="shared" si="14"/>
        <v>-0.20595778260011843</v>
      </c>
      <c r="G129">
        <v>0</v>
      </c>
      <c r="H129">
        <f t="shared" si="15"/>
        <v>0.24659696192542907</v>
      </c>
      <c r="I129">
        <f t="shared" si="16"/>
        <v>-1.0942202738310212</v>
      </c>
      <c r="J129">
        <f t="shared" si="17"/>
        <v>1.0942202738310212</v>
      </c>
      <c r="K129">
        <f t="shared" si="18"/>
        <v>0.34435934341561031</v>
      </c>
      <c r="L129">
        <f t="shared" si="19"/>
        <v>0.65564065658438964</v>
      </c>
      <c r="M129">
        <f t="shared" si="20"/>
        <v>2.9039432764659772</v>
      </c>
      <c r="N129">
        <f t="shared" si="21"/>
        <v>1.5252257314388904</v>
      </c>
    </row>
    <row r="130" spans="1:14" x14ac:dyDescent="0.25">
      <c r="A130" s="4">
        <f>IF('True_Odds_Calculator_2-way'!A131="","",'True_Odds_Calculator_2-way'!A131)</f>
        <v>2.79</v>
      </c>
      <c r="B130" s="4">
        <f>IF('True_Odds_Calculator_2-way'!B131="","",'True_Odds_Calculator_2-way'!B131)</f>
        <v>1.47</v>
      </c>
      <c r="C130" s="4">
        <f t="shared" si="11"/>
        <v>0.35842293906810035</v>
      </c>
      <c r="D130">
        <f t="shared" si="12"/>
        <v>0.68027210884353739</v>
      </c>
      <c r="E130">
        <f t="shared" si="13"/>
        <v>3.8695047911637692E-2</v>
      </c>
      <c r="F130">
        <f t="shared" si="14"/>
        <v>-0.2051300807061176</v>
      </c>
      <c r="G130">
        <v>0</v>
      </c>
      <c r="H130">
        <f t="shared" si="15"/>
        <v>0.24382512861775535</v>
      </c>
      <c r="I130">
        <f t="shared" si="16"/>
        <v>-1.0902461344948915</v>
      </c>
      <c r="J130">
        <f t="shared" si="17"/>
        <v>1.0902461344948915</v>
      </c>
      <c r="K130">
        <f t="shared" si="18"/>
        <v>0.33880611587163051</v>
      </c>
      <c r="L130">
        <f t="shared" si="19"/>
        <v>0.66119388412836944</v>
      </c>
      <c r="M130">
        <f t="shared" si="20"/>
        <v>2.9515405807458559</v>
      </c>
      <c r="N130">
        <f t="shared" si="21"/>
        <v>1.5124156832125992</v>
      </c>
    </row>
    <row r="131" spans="1:14" x14ac:dyDescent="0.25">
      <c r="A131" s="4">
        <f>IF('True_Odds_Calculator_2-way'!A132="","",'True_Odds_Calculator_2-way'!A132)</f>
        <v>1.87</v>
      </c>
      <c r="B131" s="4">
        <f>IF('True_Odds_Calculator_2-way'!B132="","",'True_Odds_Calculator_2-way'!B132)</f>
        <v>1.99</v>
      </c>
      <c r="C131" s="4">
        <f t="shared" ref="C131:C194" si="22">1/A131</f>
        <v>0.53475935828876997</v>
      </c>
      <c r="D131">
        <f t="shared" ref="D131:D194" si="23">1/B131</f>
        <v>0.50251256281407031</v>
      </c>
      <c r="E131">
        <f t="shared" ref="E131:E194" si="24">C131+D131-1</f>
        <v>3.7271921102840277E-2</v>
      </c>
      <c r="F131">
        <f t="shared" ref="F131:F194" si="25">C131+D131-(C131*D131)-1</f>
        <v>-0.23145137451965714</v>
      </c>
      <c r="G131">
        <v>0</v>
      </c>
      <c r="H131">
        <f t="shared" ref="H131:H194" si="26">C131*D131</f>
        <v>0.26872329562249747</v>
      </c>
      <c r="I131">
        <f t="shared" ref="I131:I194" si="27">((-4*F131*H131)^0.5)/(2*F131)</f>
        <v>-1.077513639725393</v>
      </c>
      <c r="J131">
        <f t="shared" ref="J131:J194" si="28">(-((-4*F131*H131)^0.5))/(2*F131)</f>
        <v>1.077513639725393</v>
      </c>
      <c r="K131">
        <f t="shared" ref="K131:K194" si="29">IF(A131="","",(C131/($J131+C131-($J131*C131))))</f>
        <v>0.51614585087099007</v>
      </c>
      <c r="L131">
        <f t="shared" ref="L131:L194" si="30">IF(B131="","",(D131/($J131+D131-($J131*D131))))</f>
        <v>0.48385414912900976</v>
      </c>
      <c r="M131">
        <f t="shared" ref="M131:M194" si="31">IF(A131="","",1/K131)</f>
        <v>1.9374368665610926</v>
      </c>
      <c r="N131">
        <f t="shared" ref="N131:N194" si="32">IF(B131="","",1/L131)</f>
        <v>2.0667385033281396</v>
      </c>
    </row>
    <row r="132" spans="1:14" x14ac:dyDescent="0.25">
      <c r="A132" s="4">
        <f>IF('True_Odds_Calculator_2-way'!A133="","",'True_Odds_Calculator_2-way'!A133)</f>
        <v>1.8</v>
      </c>
      <c r="B132" s="4">
        <f>IF('True_Odds_Calculator_2-way'!B133="","",'True_Odds_Calculator_2-way'!B133)</f>
        <v>2.0499999999999998</v>
      </c>
      <c r="C132" s="4">
        <f t="shared" si="22"/>
        <v>0.55555555555555558</v>
      </c>
      <c r="D132">
        <f t="shared" si="23"/>
        <v>0.48780487804878053</v>
      </c>
      <c r="E132">
        <f t="shared" si="24"/>
        <v>4.3360433604336057E-2</v>
      </c>
      <c r="F132">
        <f t="shared" si="25"/>
        <v>-0.22764227642276424</v>
      </c>
      <c r="G132">
        <v>0</v>
      </c>
      <c r="H132">
        <f t="shared" si="26"/>
        <v>0.2710027100271003</v>
      </c>
      <c r="I132">
        <f t="shared" si="27"/>
        <v>-1.091089451179962</v>
      </c>
      <c r="J132">
        <f t="shared" si="28"/>
        <v>1.091089451179962</v>
      </c>
      <c r="K132">
        <f t="shared" si="29"/>
        <v>0.533939444035328</v>
      </c>
      <c r="L132">
        <f t="shared" si="30"/>
        <v>0.466060555964672</v>
      </c>
      <c r="M132">
        <f t="shared" si="31"/>
        <v>1.8728715609439694</v>
      </c>
      <c r="N132">
        <f t="shared" si="32"/>
        <v>2.1456439237389602</v>
      </c>
    </row>
    <row r="133" spans="1:14" x14ac:dyDescent="0.25">
      <c r="A133" s="4">
        <f>IF('True_Odds_Calculator_2-way'!A134="","",'True_Odds_Calculator_2-way'!A134)</f>
        <v>2.2400000000000002</v>
      </c>
      <c r="B133" s="4">
        <f>IF('True_Odds_Calculator_2-way'!B134="","",'True_Odds_Calculator_2-way'!B134)</f>
        <v>1.68</v>
      </c>
      <c r="C133" s="4">
        <f t="shared" si="22"/>
        <v>0.4464285714285714</v>
      </c>
      <c r="D133">
        <f t="shared" si="23"/>
        <v>0.59523809523809523</v>
      </c>
      <c r="E133">
        <f t="shared" si="24"/>
        <v>4.1666666666666519E-2</v>
      </c>
      <c r="F133">
        <f t="shared" si="25"/>
        <v>-0.22406462585034026</v>
      </c>
      <c r="G133">
        <v>0</v>
      </c>
      <c r="H133">
        <f t="shared" si="26"/>
        <v>0.26573129251700678</v>
      </c>
      <c r="I133">
        <f t="shared" si="27"/>
        <v>-1.0890171046725801</v>
      </c>
      <c r="J133">
        <f t="shared" si="28"/>
        <v>1.0890171046725801</v>
      </c>
      <c r="K133">
        <f t="shared" si="29"/>
        <v>0.42546289760699951</v>
      </c>
      <c r="L133">
        <f t="shared" si="30"/>
        <v>0.5745371023930006</v>
      </c>
      <c r="M133">
        <f t="shared" si="31"/>
        <v>2.3503812097939996</v>
      </c>
      <c r="N133">
        <f t="shared" si="32"/>
        <v>1.7405316311773544</v>
      </c>
    </row>
    <row r="134" spans="1:14" x14ac:dyDescent="0.25">
      <c r="A134" s="4">
        <f>IF('True_Odds_Calculator_2-way'!A135="","",'True_Odds_Calculator_2-way'!A135)</f>
        <v>2.2599999999999998</v>
      </c>
      <c r="B134" s="4">
        <f>IF('True_Odds_Calculator_2-way'!B135="","",'True_Odds_Calculator_2-way'!B135)</f>
        <v>1.67</v>
      </c>
      <c r="C134" s="4">
        <f t="shared" si="22"/>
        <v>0.44247787610619471</v>
      </c>
      <c r="D134">
        <f t="shared" si="23"/>
        <v>0.5988023952095809</v>
      </c>
      <c r="E134">
        <f t="shared" si="24"/>
        <v>4.1280271315775607E-2</v>
      </c>
      <c r="F134">
        <f t="shared" si="25"/>
        <v>-0.22367654072386189</v>
      </c>
      <c r="G134">
        <v>0</v>
      </c>
      <c r="H134">
        <f t="shared" si="26"/>
        <v>0.26495681203963756</v>
      </c>
      <c r="I134">
        <f t="shared" si="27"/>
        <v>-1.0883719140805657</v>
      </c>
      <c r="J134">
        <f t="shared" si="28"/>
        <v>1.0883719140805657</v>
      </c>
      <c r="K134">
        <f t="shared" si="29"/>
        <v>0.42170096587595468</v>
      </c>
      <c r="L134">
        <f t="shared" si="30"/>
        <v>0.57829903412404526</v>
      </c>
      <c r="M134">
        <f t="shared" si="31"/>
        <v>2.3713486117415123</v>
      </c>
      <c r="N134">
        <f t="shared" si="32"/>
        <v>1.729209182433979</v>
      </c>
    </row>
    <row r="135" spans="1:14" x14ac:dyDescent="0.25">
      <c r="A135" s="4">
        <f>IF('True_Odds_Calculator_2-way'!A136="","",'True_Odds_Calculator_2-way'!A136)</f>
        <v>1.53</v>
      </c>
      <c r="B135" s="4">
        <f>IF('True_Odds_Calculator_2-way'!B136="","",'True_Odds_Calculator_2-way'!B136)</f>
        <v>2.57</v>
      </c>
      <c r="C135" s="4">
        <f t="shared" si="22"/>
        <v>0.65359477124183007</v>
      </c>
      <c r="D135">
        <f t="shared" si="23"/>
        <v>0.38910505836575876</v>
      </c>
      <c r="E135">
        <f t="shared" si="24"/>
        <v>4.2699829607588891E-2</v>
      </c>
      <c r="F135">
        <f t="shared" si="25"/>
        <v>-0.21161720200401812</v>
      </c>
      <c r="G135">
        <v>0</v>
      </c>
      <c r="H135">
        <f t="shared" si="26"/>
        <v>0.25431703161160701</v>
      </c>
      <c r="I135">
        <f t="shared" si="27"/>
        <v>-1.0962566453052482</v>
      </c>
      <c r="J135">
        <f t="shared" si="28"/>
        <v>1.0962566453052482</v>
      </c>
      <c r="K135">
        <f t="shared" si="29"/>
        <v>0.6325046590783685</v>
      </c>
      <c r="L135">
        <f t="shared" si="30"/>
        <v>0.36749534092163155</v>
      </c>
      <c r="M135">
        <f t="shared" si="31"/>
        <v>1.5810160220117813</v>
      </c>
      <c r="N135">
        <f t="shared" si="32"/>
        <v>2.7211229331292399</v>
      </c>
    </row>
    <row r="136" spans="1:14" x14ac:dyDescent="0.25">
      <c r="A136" s="4">
        <f>IF('True_Odds_Calculator_2-way'!A137="","",'True_Odds_Calculator_2-way'!A137)</f>
        <v>2.0499999999999998</v>
      </c>
      <c r="B136" s="4">
        <f>IF('True_Odds_Calculator_2-way'!B137="","",'True_Odds_Calculator_2-way'!B137)</f>
        <v>1.82</v>
      </c>
      <c r="C136" s="4">
        <f t="shared" si="22"/>
        <v>0.48780487804878053</v>
      </c>
      <c r="D136">
        <f t="shared" si="23"/>
        <v>0.54945054945054939</v>
      </c>
      <c r="E136">
        <f t="shared" si="24"/>
        <v>3.7255427499329974E-2</v>
      </c>
      <c r="F136">
        <f t="shared" si="25"/>
        <v>-0.23076923076923073</v>
      </c>
      <c r="G136">
        <v>0</v>
      </c>
      <c r="H136">
        <f t="shared" si="26"/>
        <v>0.2680246582685607</v>
      </c>
      <c r="I136">
        <f t="shared" si="27"/>
        <v>-1.0777013435226059</v>
      </c>
      <c r="J136">
        <f t="shared" si="28"/>
        <v>1.0777013435226059</v>
      </c>
      <c r="K136">
        <f t="shared" si="29"/>
        <v>0.46913415988245072</v>
      </c>
      <c r="L136">
        <f t="shared" si="30"/>
        <v>0.53086584011754934</v>
      </c>
      <c r="M136">
        <f t="shared" si="31"/>
        <v>2.1315864106987359</v>
      </c>
      <c r="N136">
        <f t="shared" si="32"/>
        <v>1.883715101688537</v>
      </c>
    </row>
    <row r="137" spans="1:14" x14ac:dyDescent="0.25">
      <c r="A137" s="4">
        <f>IF('True_Odds_Calculator_2-way'!A138="","",'True_Odds_Calculator_2-way'!A138)</f>
        <v>1.86</v>
      </c>
      <c r="B137" s="4">
        <f>IF('True_Odds_Calculator_2-way'!B138="","",'True_Odds_Calculator_2-way'!B138)</f>
        <v>2</v>
      </c>
      <c r="C137" s="4">
        <f t="shared" si="22"/>
        <v>0.5376344086021505</v>
      </c>
      <c r="D137">
        <f t="shared" si="23"/>
        <v>0.5</v>
      </c>
      <c r="E137">
        <f t="shared" si="24"/>
        <v>3.7634408602150504E-2</v>
      </c>
      <c r="F137">
        <f t="shared" si="25"/>
        <v>-0.23118279569892475</v>
      </c>
      <c r="G137">
        <v>0</v>
      </c>
      <c r="H137">
        <f t="shared" si="26"/>
        <v>0.26881720430107525</v>
      </c>
      <c r="I137">
        <f t="shared" si="27"/>
        <v>-1.078327732034384</v>
      </c>
      <c r="J137">
        <f t="shared" si="28"/>
        <v>1.078327732034384</v>
      </c>
      <c r="K137">
        <f t="shared" si="29"/>
        <v>0.51884393178878296</v>
      </c>
      <c r="L137">
        <f t="shared" si="30"/>
        <v>0.48115606821121698</v>
      </c>
      <c r="M137">
        <f t="shared" si="31"/>
        <v>1.9273618495495706</v>
      </c>
      <c r="N137">
        <f t="shared" si="32"/>
        <v>2.078327732034384</v>
      </c>
    </row>
    <row r="138" spans="1:14" x14ac:dyDescent="0.25">
      <c r="A138" s="4">
        <f>IF('True_Odds_Calculator_2-way'!A139="","",'True_Odds_Calculator_2-way'!A139)</f>
        <v>1.85</v>
      </c>
      <c r="B138" s="4">
        <f>IF('True_Odds_Calculator_2-way'!B139="","",'True_Odds_Calculator_2-way'!B139)</f>
        <v>2.0099999999999998</v>
      </c>
      <c r="C138" s="4">
        <f t="shared" si="22"/>
        <v>0.54054054054054046</v>
      </c>
      <c r="D138">
        <f t="shared" si="23"/>
        <v>0.49751243781094534</v>
      </c>
      <c r="E138">
        <f t="shared" si="24"/>
        <v>3.80529783514858E-2</v>
      </c>
      <c r="F138">
        <f t="shared" si="25"/>
        <v>-0.23087266370848458</v>
      </c>
      <c r="G138">
        <v>0</v>
      </c>
      <c r="H138">
        <f t="shared" si="26"/>
        <v>0.26892564205997044</v>
      </c>
      <c r="I138">
        <f t="shared" si="27"/>
        <v>-1.0792693660942112</v>
      </c>
      <c r="J138">
        <f t="shared" si="28"/>
        <v>1.0792693660942112</v>
      </c>
      <c r="K138">
        <f t="shared" si="29"/>
        <v>0.52154530755074879</v>
      </c>
      <c r="L138">
        <f t="shared" si="30"/>
        <v>0.47845469244925098</v>
      </c>
      <c r="M138">
        <f t="shared" si="31"/>
        <v>1.91737896118008</v>
      </c>
      <c r="N138">
        <f t="shared" si="32"/>
        <v>2.0900620597551534</v>
      </c>
    </row>
    <row r="139" spans="1:14" x14ac:dyDescent="0.25">
      <c r="A139" s="4">
        <f>IF('True_Odds_Calculator_2-way'!A140="","",'True_Odds_Calculator_2-way'!A140)</f>
        <v>1.89</v>
      </c>
      <c r="B139" s="4">
        <f>IF('True_Odds_Calculator_2-way'!B140="","",'True_Odds_Calculator_2-way'!B140)</f>
        <v>1.96</v>
      </c>
      <c r="C139" s="4">
        <f t="shared" si="22"/>
        <v>0.52910052910052918</v>
      </c>
      <c r="D139">
        <f t="shared" si="23"/>
        <v>0.51020408163265307</v>
      </c>
      <c r="E139">
        <f t="shared" si="24"/>
        <v>3.9304610733182255E-2</v>
      </c>
      <c r="F139">
        <f t="shared" si="25"/>
        <v>-0.23064463880790409</v>
      </c>
      <c r="G139">
        <v>0</v>
      </c>
      <c r="H139">
        <f t="shared" si="26"/>
        <v>0.26994924954108634</v>
      </c>
      <c r="I139">
        <f t="shared" si="27"/>
        <v>-1.0818558060197889</v>
      </c>
      <c r="J139">
        <f t="shared" si="28"/>
        <v>1.0818558060197889</v>
      </c>
      <c r="K139">
        <f t="shared" si="29"/>
        <v>0.50946284766703676</v>
      </c>
      <c r="L139">
        <f t="shared" si="30"/>
        <v>0.49053715233296324</v>
      </c>
      <c r="M139">
        <f t="shared" si="31"/>
        <v>1.9628516673576117</v>
      </c>
      <c r="N139">
        <f t="shared" si="32"/>
        <v>2.0385815737789974</v>
      </c>
    </row>
    <row r="140" spans="1:14" x14ac:dyDescent="0.25">
      <c r="A140" s="4">
        <f>IF('True_Odds_Calculator_2-way'!A141="","",'True_Odds_Calculator_2-way'!A141)</f>
        <v>1.87</v>
      </c>
      <c r="B140" s="4">
        <f>IF('True_Odds_Calculator_2-way'!B141="","",'True_Odds_Calculator_2-way'!B141)</f>
        <v>2.04</v>
      </c>
      <c r="C140" s="4">
        <f t="shared" si="22"/>
        <v>0.53475935828876997</v>
      </c>
      <c r="D140">
        <f t="shared" si="23"/>
        <v>0.49019607843137253</v>
      </c>
      <c r="E140">
        <f t="shared" si="24"/>
        <v>2.4955436720142554E-2</v>
      </c>
      <c r="F140">
        <f t="shared" si="25"/>
        <v>-0.2371815036174898</v>
      </c>
      <c r="G140">
        <v>0</v>
      </c>
      <c r="H140">
        <f t="shared" si="26"/>
        <v>0.26213694033763235</v>
      </c>
      <c r="I140">
        <f t="shared" si="27"/>
        <v>-1.0512928338279499</v>
      </c>
      <c r="J140">
        <f t="shared" si="28"/>
        <v>1.0512928338279499</v>
      </c>
      <c r="K140">
        <f t="shared" si="29"/>
        <v>0.52229555266159289</v>
      </c>
      <c r="L140">
        <f t="shared" si="30"/>
        <v>0.47770444733840695</v>
      </c>
      <c r="M140">
        <f t="shared" si="31"/>
        <v>1.9146247654303168</v>
      </c>
      <c r="N140">
        <f t="shared" si="32"/>
        <v>2.0933445471810685</v>
      </c>
    </row>
    <row r="141" spans="1:14" x14ac:dyDescent="0.25">
      <c r="A141" s="4">
        <f>IF('True_Odds_Calculator_2-way'!A142="","",'True_Odds_Calculator_2-way'!A142)</f>
        <v>2.04</v>
      </c>
      <c r="B141" s="4">
        <f>IF('True_Odds_Calculator_2-way'!B142="","",'True_Odds_Calculator_2-way'!B142)</f>
        <v>1.88</v>
      </c>
      <c r="C141" s="4">
        <f t="shared" si="22"/>
        <v>0.49019607843137253</v>
      </c>
      <c r="D141">
        <f t="shared" si="23"/>
        <v>0.53191489361702127</v>
      </c>
      <c r="E141">
        <f t="shared" si="24"/>
        <v>2.2110972048393851E-2</v>
      </c>
      <c r="F141">
        <f t="shared" si="25"/>
        <v>-0.23863162286191075</v>
      </c>
      <c r="G141">
        <v>0</v>
      </c>
      <c r="H141">
        <f t="shared" si="26"/>
        <v>0.26074259491030455</v>
      </c>
      <c r="I141">
        <f t="shared" si="27"/>
        <v>-1.0453025125088635</v>
      </c>
      <c r="J141">
        <f t="shared" si="28"/>
        <v>1.0453025125088635</v>
      </c>
      <c r="K141">
        <f t="shared" si="29"/>
        <v>0.47913037155069899</v>
      </c>
      <c r="L141">
        <f t="shared" si="30"/>
        <v>0.52086962844930107</v>
      </c>
      <c r="M141">
        <f t="shared" si="31"/>
        <v>2.0871146130092182</v>
      </c>
      <c r="N141">
        <f t="shared" si="32"/>
        <v>1.9198662110077995</v>
      </c>
    </row>
    <row r="142" spans="1:14" x14ac:dyDescent="0.25">
      <c r="A142" s="4">
        <f>IF('True_Odds_Calculator_2-way'!A143="","",'True_Odds_Calculator_2-way'!A143)</f>
        <v>1.71</v>
      </c>
      <c r="B142" s="4">
        <f>IF('True_Odds_Calculator_2-way'!B143="","",'True_Odds_Calculator_2-way'!B143)</f>
        <v>2.2599999999999998</v>
      </c>
      <c r="C142" s="4">
        <f t="shared" si="22"/>
        <v>0.58479532163742687</v>
      </c>
      <c r="D142">
        <f t="shared" si="23"/>
        <v>0.44247787610619471</v>
      </c>
      <c r="E142">
        <f t="shared" si="24"/>
        <v>2.727319774362158E-2</v>
      </c>
      <c r="F142">
        <f t="shared" si="25"/>
        <v>-0.23148579413134607</v>
      </c>
      <c r="G142">
        <v>0</v>
      </c>
      <c r="H142">
        <f t="shared" si="26"/>
        <v>0.25875899187496765</v>
      </c>
      <c r="I142">
        <f t="shared" si="27"/>
        <v>-1.0572691328259185</v>
      </c>
      <c r="J142">
        <f t="shared" si="28"/>
        <v>1.0572691328259185</v>
      </c>
      <c r="K142">
        <f t="shared" si="29"/>
        <v>0.57121278867987857</v>
      </c>
      <c r="L142">
        <f t="shared" si="30"/>
        <v>0.42878721132012149</v>
      </c>
      <c r="M142">
        <f t="shared" si="31"/>
        <v>1.7506610843064021</v>
      </c>
      <c r="N142">
        <f t="shared" si="32"/>
        <v>2.3321591073606571</v>
      </c>
    </row>
    <row r="143" spans="1:14" x14ac:dyDescent="0.25">
      <c r="A143" s="4">
        <f>IF('True_Odds_Calculator_2-way'!A144="","",'True_Odds_Calculator_2-way'!A144)</f>
        <v>2.12</v>
      </c>
      <c r="B143" s="4">
        <f>IF('True_Odds_Calculator_2-way'!B144="","",'True_Odds_Calculator_2-way'!B144)</f>
        <v>1.78</v>
      </c>
      <c r="C143" s="4">
        <f t="shared" si="22"/>
        <v>0.47169811320754712</v>
      </c>
      <c r="D143">
        <f t="shared" si="23"/>
        <v>0.5617977528089888</v>
      </c>
      <c r="E143">
        <f t="shared" si="24"/>
        <v>3.3495866016535869E-2</v>
      </c>
      <c r="F143">
        <f t="shared" si="25"/>
        <v>-0.23150307398770409</v>
      </c>
      <c r="G143">
        <v>0</v>
      </c>
      <c r="H143">
        <f t="shared" si="26"/>
        <v>0.26499894000423996</v>
      </c>
      <c r="I143">
        <f t="shared" si="27"/>
        <v>-1.0699012312772822</v>
      </c>
      <c r="J143">
        <f t="shared" si="28"/>
        <v>1.0699012312772822</v>
      </c>
      <c r="K143">
        <f t="shared" si="29"/>
        <v>0.45489916365833472</v>
      </c>
      <c r="L143">
        <f t="shared" si="30"/>
        <v>0.54510083634166528</v>
      </c>
      <c r="M143">
        <f t="shared" si="31"/>
        <v>2.1982893790305562</v>
      </c>
      <c r="N143">
        <f t="shared" si="32"/>
        <v>1.83452296039628</v>
      </c>
    </row>
    <row r="144" spans="1:14" x14ac:dyDescent="0.25">
      <c r="A144" s="4">
        <f>IF('True_Odds_Calculator_2-way'!A145="","",'True_Odds_Calculator_2-way'!A145)</f>
        <v>1.94</v>
      </c>
      <c r="B144" s="4">
        <f>IF('True_Odds_Calculator_2-way'!B145="","",'True_Odds_Calculator_2-way'!B145)</f>
        <v>1.94</v>
      </c>
      <c r="C144" s="4">
        <f t="shared" si="22"/>
        <v>0.51546391752577325</v>
      </c>
      <c r="D144">
        <f t="shared" si="23"/>
        <v>0.51546391752577325</v>
      </c>
      <c r="E144">
        <f t="shared" si="24"/>
        <v>3.0927835051546504E-2</v>
      </c>
      <c r="F144">
        <f t="shared" si="25"/>
        <v>-0.23477521521947065</v>
      </c>
      <c r="G144">
        <v>0</v>
      </c>
      <c r="H144">
        <f t="shared" si="26"/>
        <v>0.26570305027101715</v>
      </c>
      <c r="I144">
        <f t="shared" si="27"/>
        <v>-1.0638297872340428</v>
      </c>
      <c r="J144">
        <f t="shared" si="28"/>
        <v>1.0638297872340428</v>
      </c>
      <c r="K144">
        <f t="shared" si="29"/>
        <v>0.49999999999999989</v>
      </c>
      <c r="L144">
        <f t="shared" si="30"/>
        <v>0.49999999999999989</v>
      </c>
      <c r="M144">
        <f t="shared" si="31"/>
        <v>2.0000000000000004</v>
      </c>
      <c r="N144">
        <f t="shared" si="32"/>
        <v>2.0000000000000004</v>
      </c>
    </row>
    <row r="145" spans="1:14" x14ac:dyDescent="0.25">
      <c r="A145" s="4">
        <f>IF('True_Odds_Calculator_2-way'!A146="","",'True_Odds_Calculator_2-way'!A146)</f>
        <v>2.02</v>
      </c>
      <c r="B145" s="4">
        <f>IF('True_Odds_Calculator_2-way'!B146="","",'True_Odds_Calculator_2-way'!B146)</f>
        <v>1.88</v>
      </c>
      <c r="C145" s="4">
        <f t="shared" si="22"/>
        <v>0.49504950495049505</v>
      </c>
      <c r="D145">
        <f t="shared" si="23"/>
        <v>0.53191489361702127</v>
      </c>
      <c r="E145">
        <f t="shared" si="24"/>
        <v>2.6964398567516312E-2</v>
      </c>
      <c r="F145">
        <f t="shared" si="25"/>
        <v>-0.23635980619338537</v>
      </c>
      <c r="G145">
        <v>0</v>
      </c>
      <c r="H145">
        <f t="shared" si="26"/>
        <v>0.26332420476090163</v>
      </c>
      <c r="I145">
        <f t="shared" si="27"/>
        <v>-1.0555008273018724</v>
      </c>
      <c r="J145">
        <f t="shared" si="28"/>
        <v>1.0555008273018724</v>
      </c>
      <c r="K145">
        <f t="shared" si="29"/>
        <v>0.48155387561543506</v>
      </c>
      <c r="L145">
        <f t="shared" si="30"/>
        <v>0.51844612438456505</v>
      </c>
      <c r="M145">
        <f t="shared" si="31"/>
        <v>2.0766108438479098</v>
      </c>
      <c r="N145">
        <f t="shared" si="32"/>
        <v>1.9288407280256479</v>
      </c>
    </row>
    <row r="146" spans="1:14" x14ac:dyDescent="0.25">
      <c r="A146" s="4">
        <f>IF('True_Odds_Calculator_2-way'!A147="","",'True_Odds_Calculator_2-way'!A147)</f>
        <v>2.42</v>
      </c>
      <c r="B146" s="4">
        <f>IF('True_Odds_Calculator_2-way'!B147="","",'True_Odds_Calculator_2-way'!B147)</f>
        <v>1.63</v>
      </c>
      <c r="C146" s="4">
        <f t="shared" si="22"/>
        <v>0.41322314049586778</v>
      </c>
      <c r="D146">
        <f t="shared" si="23"/>
        <v>0.61349693251533743</v>
      </c>
      <c r="E146">
        <f t="shared" si="24"/>
        <v>2.6720073011205159E-2</v>
      </c>
      <c r="F146">
        <f t="shared" si="25"/>
        <v>-0.22679105612736405</v>
      </c>
      <c r="G146">
        <v>0</v>
      </c>
      <c r="H146">
        <f t="shared" si="26"/>
        <v>0.25351112913856921</v>
      </c>
      <c r="I146">
        <f t="shared" si="27"/>
        <v>-1.0572691328259185</v>
      </c>
      <c r="J146">
        <f t="shared" si="28"/>
        <v>1.0572691328259185</v>
      </c>
      <c r="K146">
        <f t="shared" si="29"/>
        <v>0.39978856484312258</v>
      </c>
      <c r="L146">
        <f t="shared" si="30"/>
        <v>0.60021143515687747</v>
      </c>
      <c r="M146">
        <f t="shared" si="31"/>
        <v>2.5013221686128042</v>
      </c>
      <c r="N146">
        <f t="shared" si="32"/>
        <v>1.6660795536803288</v>
      </c>
    </row>
    <row r="147" spans="1:14" x14ac:dyDescent="0.25">
      <c r="A147" s="4">
        <f>IF('True_Odds_Calculator_2-way'!A148="","",'True_Odds_Calculator_2-way'!A148)</f>
        <v>2.0299999999999998</v>
      </c>
      <c r="B147" s="4">
        <f>IF('True_Odds_Calculator_2-way'!B148="","",'True_Odds_Calculator_2-way'!B148)</f>
        <v>1.88</v>
      </c>
      <c r="C147" s="4">
        <f t="shared" si="22"/>
        <v>0.49261083743842371</v>
      </c>
      <c r="D147">
        <f t="shared" si="23"/>
        <v>0.53191489361702127</v>
      </c>
      <c r="E147">
        <f t="shared" si="24"/>
        <v>2.4525731055444977E-2</v>
      </c>
      <c r="F147">
        <f t="shared" si="25"/>
        <v>-0.23750131013520592</v>
      </c>
      <c r="G147">
        <v>0</v>
      </c>
      <c r="H147">
        <f t="shared" si="26"/>
        <v>0.2620270411906509</v>
      </c>
      <c r="I147">
        <f t="shared" si="27"/>
        <v>-1.0503645397539194</v>
      </c>
      <c r="J147">
        <f t="shared" si="28"/>
        <v>1.0503645397539194</v>
      </c>
      <c r="K147">
        <f t="shared" si="29"/>
        <v>0.48033612555301569</v>
      </c>
      <c r="L147">
        <f t="shared" si="30"/>
        <v>0.51966387444698414</v>
      </c>
      <c r="M147">
        <f t="shared" si="31"/>
        <v>2.081875475946537</v>
      </c>
      <c r="N147">
        <f t="shared" si="32"/>
        <v>1.9243207949834495</v>
      </c>
    </row>
    <row r="148" spans="1:14" x14ac:dyDescent="0.25">
      <c r="A148" s="4">
        <f>IF('True_Odds_Calculator_2-way'!A149="","",'True_Odds_Calculator_2-way'!A149)</f>
        <v>1.93</v>
      </c>
      <c r="B148" s="4">
        <f>IF('True_Odds_Calculator_2-way'!B149="","",'True_Odds_Calculator_2-way'!B149)</f>
        <v>1.98</v>
      </c>
      <c r="C148" s="4">
        <f t="shared" si="22"/>
        <v>0.5181347150259068</v>
      </c>
      <c r="D148">
        <f t="shared" si="23"/>
        <v>0.50505050505050508</v>
      </c>
      <c r="E148">
        <f t="shared" si="24"/>
        <v>2.3185220076411994E-2</v>
      </c>
      <c r="F148">
        <f t="shared" si="25"/>
        <v>-0.23849897943162168</v>
      </c>
      <c r="G148">
        <v>0</v>
      </c>
      <c r="H148">
        <f t="shared" si="26"/>
        <v>0.26168419950803373</v>
      </c>
      <c r="I148">
        <f t="shared" si="27"/>
        <v>-1.0474793930096669</v>
      </c>
      <c r="J148">
        <f t="shared" si="28"/>
        <v>1.0474793930096669</v>
      </c>
      <c r="K148">
        <f t="shared" si="29"/>
        <v>0.50654562421980165</v>
      </c>
      <c r="L148">
        <f t="shared" si="30"/>
        <v>0.49345437578019818</v>
      </c>
      <c r="M148">
        <f t="shared" si="31"/>
        <v>1.9741558354989901</v>
      </c>
      <c r="N148">
        <f t="shared" si="32"/>
        <v>2.0265298051494733</v>
      </c>
    </row>
    <row r="149" spans="1:14" x14ac:dyDescent="0.25">
      <c r="A149" s="4">
        <f>IF('True_Odds_Calculator_2-way'!A150="","",'True_Odds_Calculator_2-way'!A150)</f>
        <v>2.0099999999999998</v>
      </c>
      <c r="B149" s="4">
        <f>IF('True_Odds_Calculator_2-way'!B150="","",'True_Odds_Calculator_2-way'!B150)</f>
        <v>1.9</v>
      </c>
      <c r="C149" s="4">
        <f t="shared" si="22"/>
        <v>0.49751243781094534</v>
      </c>
      <c r="D149">
        <f t="shared" si="23"/>
        <v>0.52631578947368418</v>
      </c>
      <c r="E149">
        <f t="shared" si="24"/>
        <v>2.3828227284629522E-2</v>
      </c>
      <c r="F149">
        <f t="shared" si="25"/>
        <v>-0.23802042419481539</v>
      </c>
      <c r="G149">
        <v>0</v>
      </c>
      <c r="H149">
        <f t="shared" si="26"/>
        <v>0.26184865147944492</v>
      </c>
      <c r="I149">
        <f t="shared" si="27"/>
        <v>-1.0488612925459211</v>
      </c>
      <c r="J149">
        <f t="shared" si="28"/>
        <v>1.0488612925459211</v>
      </c>
      <c r="K149">
        <f t="shared" si="29"/>
        <v>0.48559013567492909</v>
      </c>
      <c r="L149">
        <f t="shared" si="30"/>
        <v>0.51440986432507074</v>
      </c>
      <c r="M149">
        <f t="shared" si="31"/>
        <v>2.0593499054713802</v>
      </c>
      <c r="N149">
        <f t="shared" si="32"/>
        <v>1.9439751632913294</v>
      </c>
    </row>
    <row r="150" spans="1:14" x14ac:dyDescent="0.25">
      <c r="A150" s="4">
        <f>IF('True_Odds_Calculator_2-way'!A151="","",'True_Odds_Calculator_2-way'!A151)</f>
        <v>1.68</v>
      </c>
      <c r="B150" s="4">
        <f>IF('True_Odds_Calculator_2-way'!B151="","",'True_Odds_Calculator_2-way'!B151)</f>
        <v>2.29</v>
      </c>
      <c r="C150" s="4">
        <f t="shared" si="22"/>
        <v>0.59523809523809523</v>
      </c>
      <c r="D150">
        <f t="shared" si="23"/>
        <v>0.4366812227074236</v>
      </c>
      <c r="E150">
        <f t="shared" si="24"/>
        <v>3.1919317945518833E-2</v>
      </c>
      <c r="F150">
        <f t="shared" si="25"/>
        <v>-0.22800998128509042</v>
      </c>
      <c r="G150">
        <v>0</v>
      </c>
      <c r="H150">
        <f t="shared" si="26"/>
        <v>0.25992929923060926</v>
      </c>
      <c r="I150">
        <f t="shared" si="27"/>
        <v>-1.0677035543974551</v>
      </c>
      <c r="J150">
        <f t="shared" si="28"/>
        <v>1.0677035543974551</v>
      </c>
      <c r="K150">
        <f t="shared" si="29"/>
        <v>0.57936138046320074</v>
      </c>
      <c r="L150">
        <f t="shared" si="30"/>
        <v>0.42063861953679943</v>
      </c>
      <c r="M150">
        <f t="shared" si="31"/>
        <v>1.7260384169902692</v>
      </c>
      <c r="N150">
        <f t="shared" si="32"/>
        <v>2.3773375851727168</v>
      </c>
    </row>
    <row r="151" spans="1:14" x14ac:dyDescent="0.25">
      <c r="A151" s="4">
        <f>IF('True_Odds_Calculator_2-way'!A152="","",'True_Odds_Calculator_2-way'!A152)</f>
        <v>1.77</v>
      </c>
      <c r="B151" s="4">
        <f>IF('True_Odds_Calculator_2-way'!B152="","",'True_Odds_Calculator_2-way'!B152)</f>
        <v>2.14</v>
      </c>
      <c r="C151" s="4">
        <f t="shared" si="22"/>
        <v>0.56497175141242939</v>
      </c>
      <c r="D151">
        <f t="shared" si="23"/>
        <v>0.46728971962616822</v>
      </c>
      <c r="E151">
        <f t="shared" si="24"/>
        <v>3.2261471038597556E-2</v>
      </c>
      <c r="F151">
        <f t="shared" si="25"/>
        <v>-0.2317440202756218</v>
      </c>
      <c r="G151">
        <v>0</v>
      </c>
      <c r="H151">
        <f t="shared" si="26"/>
        <v>0.26400549131421935</v>
      </c>
      <c r="I151">
        <f t="shared" si="27"/>
        <v>-1.0673385899176768</v>
      </c>
      <c r="J151">
        <f t="shared" si="28"/>
        <v>1.0673385899176768</v>
      </c>
      <c r="K151">
        <f t="shared" si="29"/>
        <v>0.54889239397368417</v>
      </c>
      <c r="L151">
        <f t="shared" si="30"/>
        <v>0.45110760602631583</v>
      </c>
      <c r="M151">
        <f t="shared" si="31"/>
        <v>1.8218507142366114</v>
      </c>
      <c r="N151">
        <f t="shared" si="32"/>
        <v>2.2167659925061516</v>
      </c>
    </row>
    <row r="152" spans="1:14" x14ac:dyDescent="0.25">
      <c r="A152" s="4">
        <f>IF('True_Odds_Calculator_2-way'!A153="","",'True_Odds_Calculator_2-way'!A153)</f>
        <v>1.53</v>
      </c>
      <c r="B152" s="4">
        <f>IF('True_Odds_Calculator_2-way'!B153="","",'True_Odds_Calculator_2-way'!B153)</f>
        <v>2.67</v>
      </c>
      <c r="C152" s="4">
        <f t="shared" si="22"/>
        <v>0.65359477124183007</v>
      </c>
      <c r="D152">
        <f t="shared" si="23"/>
        <v>0.37453183520599254</v>
      </c>
      <c r="E152">
        <f t="shared" si="24"/>
        <v>2.81266064478225E-2</v>
      </c>
      <c r="F152">
        <f t="shared" si="25"/>
        <v>-0.21666544270642096</v>
      </c>
      <c r="G152">
        <v>0</v>
      </c>
      <c r="H152">
        <f t="shared" si="26"/>
        <v>0.24479204915424349</v>
      </c>
      <c r="I152">
        <f t="shared" si="27"/>
        <v>-1.0629279561748655</v>
      </c>
      <c r="J152">
        <f t="shared" si="28"/>
        <v>1.0629279561748655</v>
      </c>
      <c r="K152">
        <f t="shared" si="29"/>
        <v>0.63965128595581267</v>
      </c>
      <c r="L152">
        <f t="shared" si="30"/>
        <v>0.36034871404418739</v>
      </c>
      <c r="M152">
        <f t="shared" si="31"/>
        <v>1.5633518167726788</v>
      </c>
      <c r="N152">
        <f t="shared" si="32"/>
        <v>2.7750896868120249</v>
      </c>
    </row>
    <row r="153" spans="1:14" x14ac:dyDescent="0.25">
      <c r="A153" s="4">
        <f>IF('True_Odds_Calculator_2-way'!A154="","",'True_Odds_Calculator_2-way'!A154)</f>
        <v>2.41</v>
      </c>
      <c r="B153" s="4">
        <f>IF('True_Odds_Calculator_2-way'!B154="","",'True_Odds_Calculator_2-way'!B154)</f>
        <v>1.63</v>
      </c>
      <c r="C153" s="4">
        <f t="shared" si="22"/>
        <v>0.41493775933609955</v>
      </c>
      <c r="D153">
        <f t="shared" si="23"/>
        <v>0.61349693251533743</v>
      </c>
      <c r="E153">
        <f t="shared" si="24"/>
        <v>2.8434691851436877E-2</v>
      </c>
      <c r="F153">
        <f t="shared" si="25"/>
        <v>-0.22612835068604753</v>
      </c>
      <c r="G153">
        <v>0</v>
      </c>
      <c r="H153">
        <f t="shared" si="26"/>
        <v>0.25456304253748441</v>
      </c>
      <c r="I153">
        <f t="shared" si="27"/>
        <v>-1.0610116901320503</v>
      </c>
      <c r="J153">
        <f t="shared" si="28"/>
        <v>1.0610116901320503</v>
      </c>
      <c r="K153">
        <f t="shared" si="29"/>
        <v>0.40063677480038529</v>
      </c>
      <c r="L153">
        <f t="shared" si="30"/>
        <v>0.59936322519961482</v>
      </c>
      <c r="M153">
        <f t="shared" si="31"/>
        <v>2.4960264830861911</v>
      </c>
      <c r="N153">
        <f t="shared" si="32"/>
        <v>1.6684373647831916</v>
      </c>
    </row>
    <row r="154" spans="1:14" x14ac:dyDescent="0.25">
      <c r="A154" s="4">
        <f>IF('True_Odds_Calculator_2-way'!A155="","",'True_Odds_Calculator_2-way'!A155)</f>
        <v>2.09</v>
      </c>
      <c r="B154" s="4">
        <f>IF('True_Odds_Calculator_2-way'!B155="","",'True_Odds_Calculator_2-way'!B155)</f>
        <v>1.83</v>
      </c>
      <c r="C154" s="4">
        <f t="shared" si="22"/>
        <v>0.47846889952153115</v>
      </c>
      <c r="D154">
        <f t="shared" si="23"/>
        <v>0.54644808743169393</v>
      </c>
      <c r="E154">
        <f t="shared" si="24"/>
        <v>2.4916986953225084E-2</v>
      </c>
      <c r="F154">
        <f t="shared" si="25"/>
        <v>-0.23654142808586287</v>
      </c>
      <c r="G154">
        <v>0</v>
      </c>
      <c r="H154">
        <f t="shared" si="26"/>
        <v>0.26145841503908801</v>
      </c>
      <c r="I154">
        <f t="shared" si="27"/>
        <v>-1.0513509339597378</v>
      </c>
      <c r="J154">
        <f t="shared" si="28"/>
        <v>1.0513509339597378</v>
      </c>
      <c r="K154">
        <f t="shared" si="29"/>
        <v>0.46598919212836404</v>
      </c>
      <c r="L154">
        <f t="shared" si="30"/>
        <v>0.53401080787163591</v>
      </c>
      <c r="M154">
        <f t="shared" si="31"/>
        <v>2.145972518016114</v>
      </c>
      <c r="N154">
        <f t="shared" si="32"/>
        <v>1.8726212751865827</v>
      </c>
    </row>
    <row r="155" spans="1:14" x14ac:dyDescent="0.25">
      <c r="A155" s="4">
        <f>IF('True_Odds_Calculator_2-way'!A156="","",'True_Odds_Calculator_2-way'!A156)</f>
        <v>2.16</v>
      </c>
      <c r="B155" s="4">
        <f>IF('True_Odds_Calculator_2-way'!B156="","",'True_Odds_Calculator_2-way'!B156)</f>
        <v>1.77</v>
      </c>
      <c r="C155" s="4">
        <f t="shared" si="22"/>
        <v>0.46296296296296291</v>
      </c>
      <c r="D155">
        <f t="shared" si="23"/>
        <v>0.56497175141242939</v>
      </c>
      <c r="E155">
        <f t="shared" si="24"/>
        <v>2.79347143753923E-2</v>
      </c>
      <c r="F155">
        <f t="shared" si="25"/>
        <v>-0.23362628164888055</v>
      </c>
      <c r="G155">
        <v>0</v>
      </c>
      <c r="H155">
        <f t="shared" si="26"/>
        <v>0.26156099602427285</v>
      </c>
      <c r="I155">
        <f t="shared" si="27"/>
        <v>-1.0580973892262122</v>
      </c>
      <c r="J155">
        <f t="shared" si="28"/>
        <v>1.0580973892262122</v>
      </c>
      <c r="K155">
        <f t="shared" si="29"/>
        <v>0.44895535399193021</v>
      </c>
      <c r="L155">
        <f t="shared" si="30"/>
        <v>0.55104464600806979</v>
      </c>
      <c r="M155">
        <f t="shared" si="31"/>
        <v>2.2273929715024061</v>
      </c>
      <c r="N155">
        <f t="shared" si="32"/>
        <v>1.8147349897041836</v>
      </c>
    </row>
    <row r="156" spans="1:14" x14ac:dyDescent="0.25">
      <c r="A156" s="4">
        <f>IF('True_Odds_Calculator_2-way'!A157="","",'True_Odds_Calculator_2-way'!A157)</f>
        <v>2.15</v>
      </c>
      <c r="B156" s="4">
        <f>IF('True_Odds_Calculator_2-way'!B157="","",'True_Odds_Calculator_2-way'!B157)</f>
        <v>1.78</v>
      </c>
      <c r="C156" s="4">
        <f t="shared" si="22"/>
        <v>0.46511627906976744</v>
      </c>
      <c r="D156">
        <f t="shared" si="23"/>
        <v>0.5617977528089888</v>
      </c>
      <c r="E156">
        <f t="shared" si="24"/>
        <v>2.6914031878756184E-2</v>
      </c>
      <c r="F156">
        <f t="shared" si="25"/>
        <v>-0.23438724849751769</v>
      </c>
      <c r="G156">
        <v>0</v>
      </c>
      <c r="H156">
        <f t="shared" si="26"/>
        <v>0.26130128037627387</v>
      </c>
      <c r="I156">
        <f t="shared" si="27"/>
        <v>-1.0558537785999174</v>
      </c>
      <c r="J156">
        <f t="shared" si="28"/>
        <v>1.0558537785999174</v>
      </c>
      <c r="K156">
        <f t="shared" si="29"/>
        <v>0.45162389028142153</v>
      </c>
      <c r="L156">
        <f t="shared" si="30"/>
        <v>0.54837610971857853</v>
      </c>
      <c r="M156">
        <f t="shared" si="31"/>
        <v>2.214231845389905</v>
      </c>
      <c r="N156">
        <f t="shared" si="32"/>
        <v>1.8235659473079355</v>
      </c>
    </row>
    <row r="157" spans="1:14" x14ac:dyDescent="0.25">
      <c r="A157" s="4">
        <f>IF('True_Odds_Calculator_2-way'!A158="","",'True_Odds_Calculator_2-way'!A158)</f>
        <v>2.2599999999999998</v>
      </c>
      <c r="B157" s="4">
        <f>IF('True_Odds_Calculator_2-way'!B158="","",'True_Odds_Calculator_2-way'!B158)</f>
        <v>1.71</v>
      </c>
      <c r="C157" s="4">
        <f t="shared" si="22"/>
        <v>0.44247787610619471</v>
      </c>
      <c r="D157">
        <f t="shared" si="23"/>
        <v>0.58479532163742687</v>
      </c>
      <c r="E157">
        <f t="shared" si="24"/>
        <v>2.727319774362158E-2</v>
      </c>
      <c r="F157">
        <f t="shared" si="25"/>
        <v>-0.23148579413134607</v>
      </c>
      <c r="G157">
        <v>0</v>
      </c>
      <c r="H157">
        <f t="shared" si="26"/>
        <v>0.25875899187496765</v>
      </c>
      <c r="I157">
        <f t="shared" si="27"/>
        <v>-1.0572691328259185</v>
      </c>
      <c r="J157">
        <f t="shared" si="28"/>
        <v>1.0572691328259185</v>
      </c>
      <c r="K157">
        <f t="shared" si="29"/>
        <v>0.42878721132012149</v>
      </c>
      <c r="L157">
        <f t="shared" si="30"/>
        <v>0.57121278867987857</v>
      </c>
      <c r="M157">
        <f t="shared" si="31"/>
        <v>2.3321591073606571</v>
      </c>
      <c r="N157">
        <f t="shared" si="32"/>
        <v>1.7506610843064021</v>
      </c>
    </row>
    <row r="158" spans="1:14" x14ac:dyDescent="0.25">
      <c r="A158" s="4">
        <f>IF('True_Odds_Calculator_2-way'!A159="","",'True_Odds_Calculator_2-way'!A159)</f>
        <v>1.72</v>
      </c>
      <c r="B158" s="4">
        <f>IF('True_Odds_Calculator_2-way'!B159="","",'True_Odds_Calculator_2-way'!B159)</f>
        <v>2.23</v>
      </c>
      <c r="C158" s="4">
        <f t="shared" si="22"/>
        <v>0.58139534883720934</v>
      </c>
      <c r="D158">
        <f t="shared" si="23"/>
        <v>0.44843049327354262</v>
      </c>
      <c r="E158">
        <f t="shared" si="24"/>
        <v>2.982584211075201E-2</v>
      </c>
      <c r="F158">
        <f t="shared" si="25"/>
        <v>-0.23088956095526114</v>
      </c>
      <c r="G158">
        <v>0</v>
      </c>
      <c r="H158">
        <f t="shared" si="26"/>
        <v>0.26071540306601315</v>
      </c>
      <c r="I158">
        <f t="shared" si="27"/>
        <v>-1.0626278551055641</v>
      </c>
      <c r="J158">
        <f t="shared" si="28"/>
        <v>1.0626278551055641</v>
      </c>
      <c r="K158">
        <f t="shared" si="29"/>
        <v>0.56654268925198559</v>
      </c>
      <c r="L158">
        <f t="shared" si="30"/>
        <v>0.43345731074801436</v>
      </c>
      <c r="M158">
        <f t="shared" si="31"/>
        <v>1.7650920556760061</v>
      </c>
      <c r="N158">
        <f t="shared" si="32"/>
        <v>2.3070322617798436</v>
      </c>
    </row>
    <row r="159" spans="1:14" x14ac:dyDescent="0.25">
      <c r="A159" s="4">
        <f>IF('True_Odds_Calculator_2-way'!A160="","",'True_Odds_Calculator_2-way'!A160)</f>
        <v>2.31</v>
      </c>
      <c r="B159" s="4">
        <f>IF('True_Odds_Calculator_2-way'!B160="","",'True_Odds_Calculator_2-way'!B160)</f>
        <v>1.61</v>
      </c>
      <c r="C159" s="4">
        <f t="shared" si="22"/>
        <v>0.4329004329004329</v>
      </c>
      <c r="D159">
        <f t="shared" si="23"/>
        <v>0.6211180124223602</v>
      </c>
      <c r="E159">
        <f t="shared" si="24"/>
        <v>5.4018445322792985E-2</v>
      </c>
      <c r="F159">
        <f t="shared" si="25"/>
        <v>-0.21486381113710318</v>
      </c>
      <c r="G159">
        <v>0</v>
      </c>
      <c r="H159">
        <f t="shared" si="26"/>
        <v>0.26888225645989616</v>
      </c>
      <c r="I159">
        <f t="shared" si="27"/>
        <v>-1.1186634139959342</v>
      </c>
      <c r="J159">
        <f t="shared" si="28"/>
        <v>1.1186634139959342</v>
      </c>
      <c r="K159">
        <f t="shared" si="29"/>
        <v>0.40560562017735907</v>
      </c>
      <c r="L159">
        <f t="shared" si="30"/>
        <v>0.59439437982264109</v>
      </c>
      <c r="M159">
        <f t="shared" si="31"/>
        <v>2.4654490723346738</v>
      </c>
      <c r="N159">
        <f t="shared" si="32"/>
        <v>1.6823846825375197</v>
      </c>
    </row>
    <row r="160" spans="1:14" x14ac:dyDescent="0.25">
      <c r="A160" s="4">
        <f>IF('True_Odds_Calculator_2-way'!A161="","",'True_Odds_Calculator_2-way'!A161)</f>
        <v>2.78</v>
      </c>
      <c r="B160" s="4">
        <f>IF('True_Odds_Calculator_2-way'!B161="","",'True_Odds_Calculator_2-way'!B161)</f>
        <v>1.44</v>
      </c>
      <c r="C160" s="4">
        <f t="shared" si="22"/>
        <v>0.35971223021582738</v>
      </c>
      <c r="D160">
        <f t="shared" si="23"/>
        <v>0.69444444444444442</v>
      </c>
      <c r="E160">
        <f t="shared" si="24"/>
        <v>5.4156674660271742E-2</v>
      </c>
      <c r="F160">
        <f t="shared" si="25"/>
        <v>-0.19564348521183061</v>
      </c>
      <c r="G160">
        <v>0</v>
      </c>
      <c r="H160">
        <f t="shared" si="26"/>
        <v>0.24980015987210233</v>
      </c>
      <c r="I160">
        <f t="shared" si="27"/>
        <v>-1.1299615367639215</v>
      </c>
      <c r="J160">
        <f t="shared" si="28"/>
        <v>1.1299615367639215</v>
      </c>
      <c r="K160">
        <f t="shared" si="29"/>
        <v>0.33207901163694298</v>
      </c>
      <c r="L160">
        <f t="shared" si="30"/>
        <v>0.66792098836305713</v>
      </c>
      <c r="M160">
        <f t="shared" si="31"/>
        <v>3.0113315354397798</v>
      </c>
      <c r="N160">
        <f t="shared" si="32"/>
        <v>1.4971830761761256</v>
      </c>
    </row>
    <row r="161" spans="1:14" x14ac:dyDescent="0.25">
      <c r="A161" s="4">
        <f>IF('True_Odds_Calculator_2-way'!A162="","",'True_Odds_Calculator_2-way'!A162)</f>
        <v>2.61</v>
      </c>
      <c r="B161" s="4">
        <f>IF('True_Odds_Calculator_2-way'!B162="","",'True_Odds_Calculator_2-way'!B162)</f>
        <v>1.49</v>
      </c>
      <c r="C161" s="4">
        <f t="shared" si="22"/>
        <v>0.38314176245210729</v>
      </c>
      <c r="D161">
        <f t="shared" si="23"/>
        <v>0.67114093959731547</v>
      </c>
      <c r="E161">
        <f t="shared" si="24"/>
        <v>5.428270204942276E-2</v>
      </c>
      <c r="F161">
        <f t="shared" si="25"/>
        <v>-0.20285942040165605</v>
      </c>
      <c r="G161">
        <v>0</v>
      </c>
      <c r="H161">
        <f t="shared" si="26"/>
        <v>0.25714212245107876</v>
      </c>
      <c r="I161">
        <f t="shared" si="27"/>
        <v>-1.125872008913001</v>
      </c>
      <c r="J161">
        <f t="shared" si="28"/>
        <v>1.125872008913001</v>
      </c>
      <c r="K161">
        <f t="shared" si="29"/>
        <v>0.35553609627809507</v>
      </c>
      <c r="L161">
        <f t="shared" si="30"/>
        <v>0.64446390372190487</v>
      </c>
      <c r="M161">
        <f t="shared" si="31"/>
        <v>2.8126539343499313</v>
      </c>
      <c r="N161">
        <f t="shared" si="32"/>
        <v>1.5516772843673707</v>
      </c>
    </row>
    <row r="162" spans="1:14" x14ac:dyDescent="0.25">
      <c r="A162" s="4">
        <f>IF('True_Odds_Calculator_2-way'!A163="","",'True_Odds_Calculator_2-way'!A163)</f>
        <v>2.46</v>
      </c>
      <c r="B162" s="4">
        <f>IF('True_Odds_Calculator_2-way'!B163="","",'True_Odds_Calculator_2-way'!B163)</f>
        <v>1.55</v>
      </c>
      <c r="C162" s="4">
        <f t="shared" si="22"/>
        <v>0.4065040650406504</v>
      </c>
      <c r="D162">
        <f t="shared" si="23"/>
        <v>0.64516129032258063</v>
      </c>
      <c r="E162">
        <f t="shared" si="24"/>
        <v>5.1665355363231136E-2</v>
      </c>
      <c r="F162">
        <f t="shared" si="25"/>
        <v>-0.21059533175976908</v>
      </c>
      <c r="G162">
        <v>0</v>
      </c>
      <c r="H162">
        <f t="shared" si="26"/>
        <v>0.26226068712300027</v>
      </c>
      <c r="I162">
        <f t="shared" si="27"/>
        <v>-1.1159435525389718</v>
      </c>
      <c r="J162">
        <f t="shared" si="28"/>
        <v>1.1159435525389718</v>
      </c>
      <c r="K162">
        <f t="shared" si="29"/>
        <v>0.38033260735032309</v>
      </c>
      <c r="L162">
        <f t="shared" si="30"/>
        <v>0.61966739264967663</v>
      </c>
      <c r="M162">
        <f t="shared" si="31"/>
        <v>2.6292775867068987</v>
      </c>
      <c r="N162">
        <f t="shared" si="32"/>
        <v>1.6137689538964348</v>
      </c>
    </row>
    <row r="163" spans="1:14" x14ac:dyDescent="0.25">
      <c r="A163" s="4">
        <f>IF('True_Odds_Calculator_2-way'!A164="","",'True_Odds_Calculator_2-way'!A164)</f>
        <v>1.59</v>
      </c>
      <c r="B163" s="4">
        <f>IF('True_Odds_Calculator_2-way'!B164="","",'True_Odds_Calculator_2-way'!B164)</f>
        <v>2.5</v>
      </c>
      <c r="C163" s="4">
        <f t="shared" si="22"/>
        <v>0.62893081761006286</v>
      </c>
      <c r="D163">
        <f t="shared" si="23"/>
        <v>0.4</v>
      </c>
      <c r="E163">
        <f t="shared" si="24"/>
        <v>2.8930817610062887E-2</v>
      </c>
      <c r="F163">
        <f t="shared" si="25"/>
        <v>-0.22264150943396221</v>
      </c>
      <c r="G163">
        <v>0</v>
      </c>
      <c r="H163">
        <f t="shared" si="26"/>
        <v>0.25157232704402516</v>
      </c>
      <c r="I163">
        <f t="shared" si="27"/>
        <v>-1.0629880069054678</v>
      </c>
      <c r="J163">
        <f t="shared" si="28"/>
        <v>1.0629880069054678</v>
      </c>
      <c r="K163">
        <f t="shared" si="29"/>
        <v>0.61456660866885815</v>
      </c>
      <c r="L163">
        <f t="shared" si="30"/>
        <v>0.38543339133114163</v>
      </c>
      <c r="M163">
        <f t="shared" si="31"/>
        <v>1.6271629240742262</v>
      </c>
      <c r="N163">
        <f t="shared" si="32"/>
        <v>2.594482010358202</v>
      </c>
    </row>
    <row r="164" spans="1:14" x14ac:dyDescent="0.25">
      <c r="A164" s="4">
        <f>IF('True_Odds_Calculator_2-way'!A165="","",'True_Odds_Calculator_2-way'!A165)</f>
        <v>1.93</v>
      </c>
      <c r="B164" s="4">
        <f>IF('True_Odds_Calculator_2-way'!B165="","",'True_Odds_Calculator_2-way'!B165)</f>
        <v>1.98</v>
      </c>
      <c r="C164" s="4">
        <f t="shared" si="22"/>
        <v>0.5181347150259068</v>
      </c>
      <c r="D164">
        <f t="shared" si="23"/>
        <v>0.50505050505050508</v>
      </c>
      <c r="E164">
        <f t="shared" si="24"/>
        <v>2.3185220076411994E-2</v>
      </c>
      <c r="F164">
        <f t="shared" si="25"/>
        <v>-0.23849897943162168</v>
      </c>
      <c r="G164">
        <v>0</v>
      </c>
      <c r="H164">
        <f t="shared" si="26"/>
        <v>0.26168419950803373</v>
      </c>
      <c r="I164">
        <f t="shared" si="27"/>
        <v>-1.0474793930096669</v>
      </c>
      <c r="J164">
        <f t="shared" si="28"/>
        <v>1.0474793930096669</v>
      </c>
      <c r="K164">
        <f t="shared" si="29"/>
        <v>0.50654562421980165</v>
      </c>
      <c r="L164">
        <f t="shared" si="30"/>
        <v>0.49345437578019818</v>
      </c>
      <c r="M164">
        <f t="shared" si="31"/>
        <v>1.9741558354989901</v>
      </c>
      <c r="N164">
        <f t="shared" si="32"/>
        <v>2.0265298051494733</v>
      </c>
    </row>
    <row r="165" spans="1:14" x14ac:dyDescent="0.25">
      <c r="A165" s="4">
        <f>IF('True_Odds_Calculator_2-way'!A166="","",'True_Odds_Calculator_2-way'!A166)</f>
        <v>1.5</v>
      </c>
      <c r="B165" s="4">
        <f>IF('True_Odds_Calculator_2-way'!B166="","",'True_Odds_Calculator_2-way'!B166)</f>
        <v>2.68</v>
      </c>
      <c r="C165" s="4">
        <f t="shared" si="22"/>
        <v>0.66666666666666663</v>
      </c>
      <c r="D165">
        <f t="shared" si="23"/>
        <v>0.37313432835820892</v>
      </c>
      <c r="E165">
        <f t="shared" si="24"/>
        <v>3.9800995024875441E-2</v>
      </c>
      <c r="F165">
        <f t="shared" si="25"/>
        <v>-0.20895522388059717</v>
      </c>
      <c r="G165">
        <v>0</v>
      </c>
      <c r="H165">
        <f t="shared" si="26"/>
        <v>0.24875621890547261</v>
      </c>
      <c r="I165">
        <f t="shared" si="27"/>
        <v>-1.0910894511799614</v>
      </c>
      <c r="J165">
        <f t="shared" si="28"/>
        <v>1.0910894511799614</v>
      </c>
      <c r="K165">
        <f t="shared" si="29"/>
        <v>0.64702106865155251</v>
      </c>
      <c r="L165">
        <f t="shared" si="30"/>
        <v>0.35297893134844749</v>
      </c>
      <c r="M165">
        <f t="shared" si="31"/>
        <v>1.545544725589981</v>
      </c>
      <c r="N165">
        <f t="shared" si="32"/>
        <v>2.8330302779823358</v>
      </c>
    </row>
    <row r="166" spans="1:14" x14ac:dyDescent="0.25">
      <c r="A166" s="4">
        <f>IF('True_Odds_Calculator_2-way'!A167="","",'True_Odds_Calculator_2-way'!A167)</f>
        <v>2.2599999999999998</v>
      </c>
      <c r="B166" s="4">
        <f>IF('True_Odds_Calculator_2-way'!B167="","",'True_Odds_Calculator_2-way'!B167)</f>
        <v>1.7</v>
      </c>
      <c r="C166" s="4">
        <f t="shared" si="22"/>
        <v>0.44247787610619471</v>
      </c>
      <c r="D166">
        <f t="shared" si="23"/>
        <v>0.58823529411764708</v>
      </c>
      <c r="E166">
        <f t="shared" si="24"/>
        <v>3.0713170223841679E-2</v>
      </c>
      <c r="F166">
        <f t="shared" si="25"/>
        <v>-0.2295679333680376</v>
      </c>
      <c r="G166">
        <v>0</v>
      </c>
      <c r="H166">
        <f t="shared" si="26"/>
        <v>0.26028110359187923</v>
      </c>
      <c r="I166">
        <f t="shared" si="27"/>
        <v>-1.0647942749998995</v>
      </c>
      <c r="J166">
        <f t="shared" si="28"/>
        <v>1.0647942749998995</v>
      </c>
      <c r="K166">
        <f t="shared" si="29"/>
        <v>0.42705098312484241</v>
      </c>
      <c r="L166">
        <f t="shared" si="30"/>
        <v>0.57294901687515787</v>
      </c>
      <c r="M166">
        <f t="shared" si="31"/>
        <v>2.3416407864998732</v>
      </c>
      <c r="N166">
        <f t="shared" si="32"/>
        <v>1.7453559924999296</v>
      </c>
    </row>
    <row r="167" spans="1:14" x14ac:dyDescent="0.25">
      <c r="A167" s="4">
        <f>IF('True_Odds_Calculator_2-way'!A168="","",'True_Odds_Calculator_2-way'!A168)</f>
        <v>1.61</v>
      </c>
      <c r="B167" s="4">
        <f>IF('True_Odds_Calculator_2-way'!B168="","",'True_Odds_Calculator_2-way'!B168)</f>
        <v>2.44</v>
      </c>
      <c r="C167" s="4">
        <f t="shared" si="22"/>
        <v>0.6211180124223602</v>
      </c>
      <c r="D167">
        <f t="shared" si="23"/>
        <v>0.4098360655737705</v>
      </c>
      <c r="E167">
        <f t="shared" si="24"/>
        <v>3.0954077996130813E-2</v>
      </c>
      <c r="F167">
        <f t="shared" si="25"/>
        <v>-0.22360248447204967</v>
      </c>
      <c r="G167">
        <v>0</v>
      </c>
      <c r="H167">
        <f t="shared" si="26"/>
        <v>0.25455656246818043</v>
      </c>
      <c r="I167">
        <f t="shared" si="27"/>
        <v>-1.0669739994407998</v>
      </c>
      <c r="J167">
        <f t="shared" si="28"/>
        <v>1.0669739994407998</v>
      </c>
      <c r="K167">
        <f t="shared" si="29"/>
        <v>0.60574703480867642</v>
      </c>
      <c r="L167">
        <f t="shared" si="30"/>
        <v>0.39425296519132347</v>
      </c>
      <c r="M167">
        <f t="shared" si="31"/>
        <v>1.6508541396588881</v>
      </c>
      <c r="N167">
        <f t="shared" si="32"/>
        <v>2.5364425591947519</v>
      </c>
    </row>
    <row r="168" spans="1:14" x14ac:dyDescent="0.25">
      <c r="A168" s="4">
        <f>IF('True_Odds_Calculator_2-way'!A169="","",'True_Odds_Calculator_2-way'!A169)</f>
        <v>1.63</v>
      </c>
      <c r="B168" s="4">
        <f>IF('True_Odds_Calculator_2-way'!B169="","",'True_Odds_Calculator_2-way'!B169)</f>
        <v>2.4</v>
      </c>
      <c r="C168" s="4">
        <f t="shared" si="22"/>
        <v>0.61349693251533743</v>
      </c>
      <c r="D168">
        <f t="shared" si="23"/>
        <v>0.41666666666666669</v>
      </c>
      <c r="E168">
        <f t="shared" si="24"/>
        <v>3.0163599182004175E-2</v>
      </c>
      <c r="F168">
        <f t="shared" si="25"/>
        <v>-0.22546012269938642</v>
      </c>
      <c r="G168">
        <v>0</v>
      </c>
      <c r="H168">
        <f t="shared" si="26"/>
        <v>0.2556237218813906</v>
      </c>
      <c r="I168">
        <f t="shared" si="27"/>
        <v>-1.0647942749999</v>
      </c>
      <c r="J168">
        <f t="shared" si="28"/>
        <v>1.0647942749999</v>
      </c>
      <c r="K168">
        <f t="shared" si="29"/>
        <v>0.59850837590920558</v>
      </c>
      <c r="L168">
        <f t="shared" si="30"/>
        <v>0.40149162409079431</v>
      </c>
      <c r="M168">
        <f t="shared" si="31"/>
        <v>1.670820393249937</v>
      </c>
      <c r="N168">
        <f t="shared" si="32"/>
        <v>2.4907119849998605</v>
      </c>
    </row>
    <row r="169" spans="1:14" x14ac:dyDescent="0.25">
      <c r="A169" s="4">
        <f>IF('True_Odds_Calculator_2-way'!A170="","",'True_Odds_Calculator_2-way'!A170)</f>
        <v>1.69</v>
      </c>
      <c r="B169" s="4">
        <f>IF('True_Odds_Calculator_2-way'!B170="","",'True_Odds_Calculator_2-way'!B170)</f>
        <v>2.23</v>
      </c>
      <c r="C169" s="4">
        <f t="shared" si="22"/>
        <v>0.59171597633136097</v>
      </c>
      <c r="D169">
        <f t="shared" si="23"/>
        <v>0.44843049327354262</v>
      </c>
      <c r="E169">
        <f t="shared" si="24"/>
        <v>4.0146469604903645E-2</v>
      </c>
      <c r="F169">
        <f t="shared" si="25"/>
        <v>-0.2251970175392044</v>
      </c>
      <c r="G169">
        <v>0</v>
      </c>
      <c r="H169">
        <f t="shared" si="26"/>
        <v>0.26534348714410805</v>
      </c>
      <c r="I169">
        <f t="shared" si="27"/>
        <v>-1.0854826817097272</v>
      </c>
      <c r="J169">
        <f t="shared" si="28"/>
        <v>1.0854826817097272</v>
      </c>
      <c r="K169">
        <f t="shared" si="29"/>
        <v>0.571760829690657</v>
      </c>
      <c r="L169">
        <f t="shared" si="30"/>
        <v>0.42823917030934305</v>
      </c>
      <c r="M169">
        <f t="shared" si="31"/>
        <v>1.7489830503797115</v>
      </c>
      <c r="N169">
        <f t="shared" si="32"/>
        <v>2.3351436985029639</v>
      </c>
    </row>
    <row r="170" spans="1:14" x14ac:dyDescent="0.25">
      <c r="A170" s="4">
        <f>IF('True_Odds_Calculator_2-way'!A171="","",'True_Odds_Calculator_2-way'!A171)</f>
        <v>1.89</v>
      </c>
      <c r="B170" s="4">
        <f>IF('True_Odds_Calculator_2-way'!B171="","",'True_Odds_Calculator_2-way'!B171)</f>
        <v>2</v>
      </c>
      <c r="C170" s="4">
        <f t="shared" si="22"/>
        <v>0.52910052910052918</v>
      </c>
      <c r="D170">
        <f t="shared" si="23"/>
        <v>0.5</v>
      </c>
      <c r="E170">
        <f t="shared" si="24"/>
        <v>2.9100529100529293E-2</v>
      </c>
      <c r="F170">
        <f t="shared" si="25"/>
        <v>-0.23544973544973535</v>
      </c>
      <c r="G170">
        <v>0</v>
      </c>
      <c r="H170">
        <f t="shared" si="26"/>
        <v>0.26455026455026459</v>
      </c>
      <c r="I170">
        <f t="shared" si="27"/>
        <v>-1.0599978800063603</v>
      </c>
      <c r="J170">
        <f t="shared" si="28"/>
        <v>1.0599978800063603</v>
      </c>
      <c r="K170">
        <f t="shared" si="29"/>
        <v>0.51456260722126923</v>
      </c>
      <c r="L170">
        <f t="shared" si="30"/>
        <v>0.48543739277873066</v>
      </c>
      <c r="M170">
        <f t="shared" si="31"/>
        <v>1.9433981132056606</v>
      </c>
      <c r="N170">
        <f t="shared" si="32"/>
        <v>2.0599978800063603</v>
      </c>
    </row>
    <row r="171" spans="1:14" x14ac:dyDescent="0.25">
      <c r="A171" s="4">
        <f>IF('True_Odds_Calculator_2-way'!A172="","",'True_Odds_Calculator_2-way'!A172)</f>
        <v>1.53</v>
      </c>
      <c r="B171" s="4">
        <f>IF('True_Odds_Calculator_2-way'!B172="","",'True_Odds_Calculator_2-way'!B172)</f>
        <v>2.64</v>
      </c>
      <c r="C171" s="4">
        <f t="shared" si="22"/>
        <v>0.65359477124183007</v>
      </c>
      <c r="D171">
        <f t="shared" si="23"/>
        <v>0.37878787878787878</v>
      </c>
      <c r="E171">
        <f t="shared" si="24"/>
        <v>3.2382650029708859E-2</v>
      </c>
      <c r="F171">
        <f t="shared" si="25"/>
        <v>-0.21519112695583287</v>
      </c>
      <c r="G171">
        <v>0</v>
      </c>
      <c r="H171">
        <f t="shared" si="26"/>
        <v>0.2475737769855417</v>
      </c>
      <c r="I171">
        <f t="shared" si="27"/>
        <v>-1.0726058003503602</v>
      </c>
      <c r="J171">
        <f t="shared" si="28"/>
        <v>1.0726058003503602</v>
      </c>
      <c r="K171">
        <f t="shared" si="29"/>
        <v>0.63755949399591605</v>
      </c>
      <c r="L171">
        <f t="shared" si="30"/>
        <v>0.36244050600408406</v>
      </c>
      <c r="M171">
        <f t="shared" si="31"/>
        <v>1.5684810741856909</v>
      </c>
      <c r="N171">
        <f t="shared" si="32"/>
        <v>2.7590735125745902</v>
      </c>
    </row>
    <row r="172" spans="1:14" x14ac:dyDescent="0.25">
      <c r="A172" s="4">
        <f>IF('True_Odds_Calculator_2-way'!A173="","",'True_Odds_Calculator_2-way'!A173)</f>
        <v>1.58</v>
      </c>
      <c r="B172" s="4">
        <f>IF('True_Odds_Calculator_2-way'!B173="","",'True_Odds_Calculator_2-way'!B173)</f>
        <v>2.48</v>
      </c>
      <c r="C172" s="4">
        <f t="shared" si="22"/>
        <v>0.63291139240506322</v>
      </c>
      <c r="D172">
        <f t="shared" si="23"/>
        <v>0.40322580645161293</v>
      </c>
      <c r="E172">
        <f t="shared" si="24"/>
        <v>3.61371988566761E-2</v>
      </c>
      <c r="F172">
        <f t="shared" si="25"/>
        <v>-0.21906900775826876</v>
      </c>
      <c r="G172">
        <v>0</v>
      </c>
      <c r="H172">
        <f t="shared" si="26"/>
        <v>0.25520620661494486</v>
      </c>
      <c r="I172">
        <f t="shared" si="27"/>
        <v>-1.0793322294408636</v>
      </c>
      <c r="J172">
        <f t="shared" si="28"/>
        <v>1.0793322294408636</v>
      </c>
      <c r="K172">
        <f t="shared" si="29"/>
        <v>0.61500134916440274</v>
      </c>
      <c r="L172">
        <f t="shared" si="30"/>
        <v>0.38499865083559737</v>
      </c>
      <c r="M172">
        <f t="shared" si="31"/>
        <v>1.6260126930757011</v>
      </c>
      <c r="N172">
        <f t="shared" si="32"/>
        <v>2.5974116995724779</v>
      </c>
    </row>
    <row r="173" spans="1:14" x14ac:dyDescent="0.25">
      <c r="A173" s="4">
        <f>IF('True_Odds_Calculator_2-way'!A174="","",'True_Odds_Calculator_2-way'!A174)</f>
        <v>2.48</v>
      </c>
      <c r="B173" s="4">
        <f>IF('True_Odds_Calculator_2-way'!B174="","",'True_Odds_Calculator_2-way'!B174)</f>
        <v>1.58</v>
      </c>
      <c r="C173" s="4">
        <f t="shared" si="22"/>
        <v>0.40322580645161293</v>
      </c>
      <c r="D173">
        <f t="shared" si="23"/>
        <v>0.63291139240506322</v>
      </c>
      <c r="E173">
        <f t="shared" si="24"/>
        <v>3.61371988566761E-2</v>
      </c>
      <c r="F173">
        <f t="shared" si="25"/>
        <v>-0.21906900775826876</v>
      </c>
      <c r="G173">
        <v>0</v>
      </c>
      <c r="H173">
        <f t="shared" si="26"/>
        <v>0.25520620661494486</v>
      </c>
      <c r="I173">
        <f t="shared" si="27"/>
        <v>-1.0793322294408636</v>
      </c>
      <c r="J173">
        <f t="shared" si="28"/>
        <v>1.0793322294408636</v>
      </c>
      <c r="K173">
        <f t="shared" si="29"/>
        <v>0.38499865083559737</v>
      </c>
      <c r="L173">
        <f t="shared" si="30"/>
        <v>0.61500134916440274</v>
      </c>
      <c r="M173">
        <f t="shared" si="31"/>
        <v>2.5974116995724779</v>
      </c>
      <c r="N173">
        <f t="shared" si="32"/>
        <v>1.6260126930757011</v>
      </c>
    </row>
    <row r="174" spans="1:14" x14ac:dyDescent="0.25">
      <c r="A174" s="4">
        <f>IF('True_Odds_Calculator_2-way'!A175="","",'True_Odds_Calculator_2-way'!A175)</f>
        <v>2.52</v>
      </c>
      <c r="B174" s="4">
        <f>IF('True_Odds_Calculator_2-way'!B175="","",'True_Odds_Calculator_2-way'!B175)</f>
        <v>1.57</v>
      </c>
      <c r="C174" s="4">
        <f t="shared" si="22"/>
        <v>0.3968253968253968</v>
      </c>
      <c r="D174">
        <f t="shared" si="23"/>
        <v>0.63694267515923564</v>
      </c>
      <c r="E174">
        <f t="shared" si="24"/>
        <v>3.3768071984632497E-2</v>
      </c>
      <c r="F174">
        <f t="shared" si="25"/>
        <v>-0.21898695784046107</v>
      </c>
      <c r="G174">
        <v>0</v>
      </c>
      <c r="H174">
        <f t="shared" si="26"/>
        <v>0.25275502982509351</v>
      </c>
      <c r="I174">
        <f t="shared" si="27"/>
        <v>-1.0743376064838499</v>
      </c>
      <c r="J174">
        <f t="shared" si="28"/>
        <v>1.0743376064838499</v>
      </c>
      <c r="K174">
        <f t="shared" si="29"/>
        <v>0.37979589711327127</v>
      </c>
      <c r="L174">
        <f t="shared" si="30"/>
        <v>0.62020410288672867</v>
      </c>
      <c r="M174">
        <f t="shared" si="31"/>
        <v>2.6329931618554516</v>
      </c>
      <c r="N174">
        <f t="shared" si="32"/>
        <v>1.6123724356957947</v>
      </c>
    </row>
    <row r="175" spans="1:14" x14ac:dyDescent="0.25">
      <c r="A175" s="4">
        <f>IF('True_Odds_Calculator_2-way'!A176="","",'True_Odds_Calculator_2-way'!A176)</f>
        <v>1.93</v>
      </c>
      <c r="B175" s="4">
        <f>IF('True_Odds_Calculator_2-way'!B176="","",'True_Odds_Calculator_2-way'!B176)</f>
        <v>1.95</v>
      </c>
      <c r="C175" s="4">
        <f t="shared" si="22"/>
        <v>0.5181347150259068</v>
      </c>
      <c r="D175">
        <f t="shared" si="23"/>
        <v>0.51282051282051289</v>
      </c>
      <c r="E175">
        <f t="shared" si="24"/>
        <v>3.0955227846419575E-2</v>
      </c>
      <c r="F175">
        <f t="shared" si="25"/>
        <v>-0.23475488242327625</v>
      </c>
      <c r="G175">
        <v>0</v>
      </c>
      <c r="H175">
        <f t="shared" si="26"/>
        <v>0.26571011026969582</v>
      </c>
      <c r="I175">
        <f t="shared" si="27"/>
        <v>-1.0638899909514294</v>
      </c>
      <c r="J175">
        <f t="shared" si="28"/>
        <v>1.0638899909514294</v>
      </c>
      <c r="K175">
        <f t="shared" si="29"/>
        <v>0.50265964972060251</v>
      </c>
      <c r="L175">
        <f t="shared" si="30"/>
        <v>0.49734035027939766</v>
      </c>
      <c r="M175">
        <f t="shared" si="31"/>
        <v>1.9894176915848294</v>
      </c>
      <c r="N175">
        <f t="shared" si="32"/>
        <v>2.0106954914038573</v>
      </c>
    </row>
    <row r="176" spans="1:14" x14ac:dyDescent="0.25">
      <c r="A176" s="4">
        <f>IF('True_Odds_Calculator_2-way'!A177="","",'True_Odds_Calculator_2-way'!A177)</f>
        <v>2.1</v>
      </c>
      <c r="B176" s="4">
        <f>IF('True_Odds_Calculator_2-way'!B177="","",'True_Odds_Calculator_2-way'!B177)</f>
        <v>1.81</v>
      </c>
      <c r="C176" s="4">
        <f t="shared" si="22"/>
        <v>0.47619047619047616</v>
      </c>
      <c r="D176">
        <f t="shared" si="23"/>
        <v>0.5524861878453039</v>
      </c>
      <c r="E176">
        <f t="shared" si="24"/>
        <v>2.8676664035780064E-2</v>
      </c>
      <c r="F176">
        <f t="shared" si="25"/>
        <v>-0.23441199684293612</v>
      </c>
      <c r="G176">
        <v>0</v>
      </c>
      <c r="H176">
        <f t="shared" si="26"/>
        <v>0.26308866087871613</v>
      </c>
      <c r="I176">
        <f t="shared" si="27"/>
        <v>-1.0594028769395469</v>
      </c>
      <c r="J176">
        <f t="shared" si="28"/>
        <v>1.0594028769395469</v>
      </c>
      <c r="K176">
        <f t="shared" si="29"/>
        <v>0.46182056328667725</v>
      </c>
      <c r="L176">
        <f t="shared" si="30"/>
        <v>0.5381794367133228</v>
      </c>
      <c r="M176">
        <f t="shared" si="31"/>
        <v>2.1653431646335015</v>
      </c>
      <c r="N176">
        <f t="shared" si="32"/>
        <v>1.8581163303210331</v>
      </c>
    </row>
    <row r="177" spans="1:14" x14ac:dyDescent="0.25">
      <c r="A177" s="4">
        <f>IF('True_Odds_Calculator_2-way'!A178="","",'True_Odds_Calculator_2-way'!A178)</f>
        <v>2.2200000000000002</v>
      </c>
      <c r="B177" s="4">
        <f>IF('True_Odds_Calculator_2-way'!B178="","",'True_Odds_Calculator_2-way'!B178)</f>
        <v>1.73</v>
      </c>
      <c r="C177" s="4">
        <f t="shared" si="22"/>
        <v>0.4504504504504504</v>
      </c>
      <c r="D177">
        <f t="shared" si="23"/>
        <v>0.5780346820809249</v>
      </c>
      <c r="E177">
        <f t="shared" si="24"/>
        <v>2.8485132531375301E-2</v>
      </c>
      <c r="F177">
        <f t="shared" si="25"/>
        <v>-0.2318908503879602</v>
      </c>
      <c r="G177">
        <v>0</v>
      </c>
      <c r="H177">
        <f t="shared" si="26"/>
        <v>0.2603759829193355</v>
      </c>
      <c r="I177">
        <f t="shared" si="27"/>
        <v>-1.0596407579073905</v>
      </c>
      <c r="J177">
        <f t="shared" si="28"/>
        <v>1.0596407579073905</v>
      </c>
      <c r="K177">
        <f t="shared" si="29"/>
        <v>0.43615522243331045</v>
      </c>
      <c r="L177">
        <f t="shared" si="30"/>
        <v>0.56384477756668971</v>
      </c>
      <c r="M177">
        <f t="shared" si="31"/>
        <v>2.2927617246470167</v>
      </c>
      <c r="N177">
        <f t="shared" si="32"/>
        <v>1.7735377532723946</v>
      </c>
    </row>
    <row r="178" spans="1:14" x14ac:dyDescent="0.25">
      <c r="A178" s="4">
        <f>IF('True_Odds_Calculator_2-way'!A179="","",'True_Odds_Calculator_2-way'!A179)</f>
        <v>2.38</v>
      </c>
      <c r="B178" s="4">
        <f>IF('True_Odds_Calculator_2-way'!B179="","",'True_Odds_Calculator_2-way'!B179)</f>
        <v>1.64</v>
      </c>
      <c r="C178" s="4">
        <f t="shared" si="22"/>
        <v>0.42016806722689076</v>
      </c>
      <c r="D178">
        <f t="shared" si="23"/>
        <v>0.6097560975609756</v>
      </c>
      <c r="E178">
        <f t="shared" si="24"/>
        <v>2.9924164787866303E-2</v>
      </c>
      <c r="F178">
        <f t="shared" si="25"/>
        <v>-0.22627587620414025</v>
      </c>
      <c r="G178">
        <v>0</v>
      </c>
      <c r="H178">
        <f t="shared" si="26"/>
        <v>0.25620004099200655</v>
      </c>
      <c r="I178">
        <f t="shared" si="27"/>
        <v>-1.0640706634484356</v>
      </c>
      <c r="J178">
        <f t="shared" si="28"/>
        <v>1.0640706634484356</v>
      </c>
      <c r="K178">
        <f t="shared" si="29"/>
        <v>0.40511785129413308</v>
      </c>
      <c r="L178">
        <f t="shared" si="30"/>
        <v>0.59488214870586709</v>
      </c>
      <c r="M178">
        <f t="shared" si="31"/>
        <v>2.468417515558841</v>
      </c>
      <c r="N178">
        <f t="shared" si="32"/>
        <v>1.6810052246069986</v>
      </c>
    </row>
    <row r="179" spans="1:14" x14ac:dyDescent="0.25">
      <c r="A179" s="4">
        <f>IF('True_Odds_Calculator_2-way'!A180="","",'True_Odds_Calculator_2-way'!A180)</f>
        <v>2.5299999999999998</v>
      </c>
      <c r="B179" s="4">
        <f>IF('True_Odds_Calculator_2-way'!B180="","",'True_Odds_Calculator_2-way'!B180)</f>
        <v>1.58</v>
      </c>
      <c r="C179" s="4">
        <f t="shared" si="22"/>
        <v>0.39525691699604748</v>
      </c>
      <c r="D179">
        <f t="shared" si="23"/>
        <v>0.63291139240506322</v>
      </c>
      <c r="E179">
        <f t="shared" si="24"/>
        <v>2.8168309401110703E-2</v>
      </c>
      <c r="F179">
        <f t="shared" si="25"/>
        <v>-0.22199429629259027</v>
      </c>
      <c r="G179">
        <v>0</v>
      </c>
      <c r="H179">
        <f t="shared" si="26"/>
        <v>0.25016260569370091</v>
      </c>
      <c r="I179">
        <f t="shared" si="27"/>
        <v>-1.0615495921641365</v>
      </c>
      <c r="J179">
        <f t="shared" si="28"/>
        <v>1.0615495921641365</v>
      </c>
      <c r="K179">
        <f t="shared" si="29"/>
        <v>0.38107274535416313</v>
      </c>
      <c r="L179">
        <f t="shared" si="30"/>
        <v>0.61892725464583687</v>
      </c>
      <c r="M179">
        <f t="shared" si="31"/>
        <v>2.6241708760111284</v>
      </c>
      <c r="N179">
        <f t="shared" si="32"/>
        <v>1.6156987634551996</v>
      </c>
    </row>
    <row r="180" spans="1:14" x14ac:dyDescent="0.25">
      <c r="A180" s="4">
        <f>IF('True_Odds_Calculator_2-way'!A181="","",'True_Odds_Calculator_2-way'!A181)</f>
        <v>2.76</v>
      </c>
      <c r="B180" s="4">
        <f>IF('True_Odds_Calculator_2-way'!B181="","",'True_Odds_Calculator_2-way'!B181)</f>
        <v>1.48</v>
      </c>
      <c r="C180" s="4">
        <f t="shared" si="22"/>
        <v>0.3623188405797102</v>
      </c>
      <c r="D180">
        <f t="shared" si="23"/>
        <v>0.67567567567567566</v>
      </c>
      <c r="E180">
        <f t="shared" si="24"/>
        <v>3.7994516255385857E-2</v>
      </c>
      <c r="F180">
        <f t="shared" si="25"/>
        <v>-0.20681551116333718</v>
      </c>
      <c r="G180">
        <v>0</v>
      </c>
      <c r="H180">
        <f t="shared" si="26"/>
        <v>0.2448100274187231</v>
      </c>
      <c r="I180">
        <f t="shared" si="27"/>
        <v>-1.0879853497231118</v>
      </c>
      <c r="J180">
        <f t="shared" si="28"/>
        <v>1.0879853497231118</v>
      </c>
      <c r="K180">
        <f t="shared" si="29"/>
        <v>0.34307033081725358</v>
      </c>
      <c r="L180">
        <f t="shared" si="30"/>
        <v>0.65692966918274631</v>
      </c>
      <c r="M180">
        <f t="shared" si="31"/>
        <v>2.9148542155126762</v>
      </c>
      <c r="N180">
        <f t="shared" si="32"/>
        <v>1.5222329678670938</v>
      </c>
    </row>
    <row r="181" spans="1:14" x14ac:dyDescent="0.25">
      <c r="A181" s="4">
        <f>IF('True_Odds_Calculator_2-way'!A182="","",'True_Odds_Calculator_2-way'!A182)</f>
        <v>2.65</v>
      </c>
      <c r="B181" s="4">
        <f>IF('True_Odds_Calculator_2-way'!B182="","",'True_Odds_Calculator_2-way'!B182)</f>
        <v>1.51</v>
      </c>
      <c r="C181" s="4">
        <f t="shared" si="22"/>
        <v>0.37735849056603776</v>
      </c>
      <c r="D181">
        <f t="shared" si="23"/>
        <v>0.66225165562913912</v>
      </c>
      <c r="E181">
        <f t="shared" si="24"/>
        <v>3.9610146195176998E-2</v>
      </c>
      <c r="F181">
        <f t="shared" si="25"/>
        <v>-0.21029613894789434</v>
      </c>
      <c r="G181">
        <v>0</v>
      </c>
      <c r="H181">
        <f t="shared" si="26"/>
        <v>0.24990628514307139</v>
      </c>
      <c r="I181">
        <f t="shared" si="27"/>
        <v>-1.0901165669462149</v>
      </c>
      <c r="J181">
        <f t="shared" si="28"/>
        <v>1.0901165669462149</v>
      </c>
      <c r="K181">
        <f t="shared" si="29"/>
        <v>0.35730972902213964</v>
      </c>
      <c r="L181">
        <f t="shared" si="30"/>
        <v>0.64269027097786013</v>
      </c>
      <c r="M181">
        <f t="shared" si="31"/>
        <v>2.7986923354612547</v>
      </c>
      <c r="N181">
        <f t="shared" si="32"/>
        <v>1.5559594491425695</v>
      </c>
    </row>
    <row r="182" spans="1:14" x14ac:dyDescent="0.25">
      <c r="A182" s="4">
        <f>IF('True_Odds_Calculator_2-way'!A183="","",'True_Odds_Calculator_2-way'!A183)</f>
        <v>2.96</v>
      </c>
      <c r="B182" s="4">
        <f>IF('True_Odds_Calculator_2-way'!B183="","",'True_Odds_Calculator_2-way'!B183)</f>
        <v>1.42</v>
      </c>
      <c r="C182" s="4">
        <f t="shared" si="22"/>
        <v>0.33783783783783783</v>
      </c>
      <c r="D182">
        <f t="shared" si="23"/>
        <v>0.70422535211267612</v>
      </c>
      <c r="E182">
        <f t="shared" si="24"/>
        <v>4.2063189950513946E-2</v>
      </c>
      <c r="F182">
        <f t="shared" si="25"/>
        <v>-0.19585078035782255</v>
      </c>
      <c r="G182">
        <v>0</v>
      </c>
      <c r="H182">
        <f t="shared" si="26"/>
        <v>0.23791397030833653</v>
      </c>
      <c r="I182">
        <f t="shared" si="27"/>
        <v>-1.1021667854435138</v>
      </c>
      <c r="J182">
        <f t="shared" si="28"/>
        <v>1.1021667854435138</v>
      </c>
      <c r="K182">
        <f t="shared" si="29"/>
        <v>0.31643097258253272</v>
      </c>
      <c r="L182">
        <f t="shared" si="30"/>
        <v>0.68356902741746728</v>
      </c>
      <c r="M182">
        <f t="shared" si="31"/>
        <v>3.1602468994692869</v>
      </c>
      <c r="N182">
        <f t="shared" si="32"/>
        <v>1.4629100498862757</v>
      </c>
    </row>
    <row r="183" spans="1:14" x14ac:dyDescent="0.25">
      <c r="A183" s="4">
        <f>IF('True_Odds_Calculator_2-way'!A184="","",'True_Odds_Calculator_2-way'!A184)</f>
        <v>2.85</v>
      </c>
      <c r="B183" s="4">
        <f>IF('True_Odds_Calculator_2-way'!B184="","",'True_Odds_Calculator_2-way'!B184)</f>
        <v>1.45</v>
      </c>
      <c r="C183" s="4">
        <f t="shared" si="22"/>
        <v>0.35087719298245612</v>
      </c>
      <c r="D183">
        <f t="shared" si="23"/>
        <v>0.68965517241379315</v>
      </c>
      <c r="E183">
        <f t="shared" si="24"/>
        <v>4.053236539624927E-2</v>
      </c>
      <c r="F183">
        <f t="shared" si="25"/>
        <v>-0.20145190562613424</v>
      </c>
      <c r="G183">
        <v>0</v>
      </c>
      <c r="H183">
        <f t="shared" si="26"/>
        <v>0.24198427102238354</v>
      </c>
      <c r="I183">
        <f t="shared" si="27"/>
        <v>-1.095993248702382</v>
      </c>
      <c r="J183">
        <f t="shared" si="28"/>
        <v>1.095993248702382</v>
      </c>
      <c r="K183">
        <f t="shared" si="29"/>
        <v>0.33029598538909488</v>
      </c>
      <c r="L183">
        <f t="shared" si="30"/>
        <v>0.66970401461090501</v>
      </c>
      <c r="M183">
        <f t="shared" si="31"/>
        <v>3.0275875100994072</v>
      </c>
      <c r="N183">
        <f t="shared" si="32"/>
        <v>1.4931969619160719</v>
      </c>
    </row>
    <row r="184" spans="1:14" x14ac:dyDescent="0.25">
      <c r="A184" s="4">
        <f>IF('True_Odds_Calculator_2-way'!A185="","",'True_Odds_Calculator_2-way'!A185)</f>
        <v>1.79</v>
      </c>
      <c r="B184" s="4">
        <f>IF('True_Odds_Calculator_2-way'!B185="","",'True_Odds_Calculator_2-way'!B185)</f>
        <v>2.0699999999999998</v>
      </c>
      <c r="C184" s="4">
        <f t="shared" si="22"/>
        <v>0.55865921787709494</v>
      </c>
      <c r="D184">
        <f t="shared" si="23"/>
        <v>0.48309178743961356</v>
      </c>
      <c r="E184">
        <f t="shared" si="24"/>
        <v>4.17510053167085E-2</v>
      </c>
      <c r="F184">
        <f t="shared" si="25"/>
        <v>-0.22813267481715382</v>
      </c>
      <c r="G184">
        <v>0</v>
      </c>
      <c r="H184">
        <f t="shared" si="26"/>
        <v>0.26988368013386232</v>
      </c>
      <c r="I184">
        <f t="shared" si="27"/>
        <v>-1.0876635272089796</v>
      </c>
      <c r="J184">
        <f t="shared" si="28"/>
        <v>1.0876635272089796</v>
      </c>
      <c r="K184">
        <f t="shared" si="29"/>
        <v>0.53785007303660493</v>
      </c>
      <c r="L184">
        <f t="shared" si="30"/>
        <v>0.46214992696339507</v>
      </c>
      <c r="M184">
        <f t="shared" si="31"/>
        <v>1.8592541864950944</v>
      </c>
      <c r="N184">
        <f t="shared" si="32"/>
        <v>2.1637999741136076</v>
      </c>
    </row>
    <row r="185" spans="1:14" x14ac:dyDescent="0.25">
      <c r="A185" s="4">
        <f>IF('True_Odds_Calculator_2-way'!A186="","",'True_Odds_Calculator_2-way'!A186)</f>
        <v>1.96</v>
      </c>
      <c r="B185" s="4">
        <f>IF('True_Odds_Calculator_2-way'!B186="","",'True_Odds_Calculator_2-way'!B186)</f>
        <v>1.89</v>
      </c>
      <c r="C185" s="4">
        <f t="shared" si="22"/>
        <v>0.51020408163265307</v>
      </c>
      <c r="D185">
        <f t="shared" si="23"/>
        <v>0.52910052910052918</v>
      </c>
      <c r="E185">
        <f t="shared" si="24"/>
        <v>3.9304610733182255E-2</v>
      </c>
      <c r="F185">
        <f t="shared" si="25"/>
        <v>-0.23064463880790409</v>
      </c>
      <c r="G185">
        <v>0</v>
      </c>
      <c r="H185">
        <f t="shared" si="26"/>
        <v>0.26994924954108634</v>
      </c>
      <c r="I185">
        <f t="shared" si="27"/>
        <v>-1.0818558060197889</v>
      </c>
      <c r="J185">
        <f t="shared" si="28"/>
        <v>1.0818558060197889</v>
      </c>
      <c r="K185">
        <f t="shared" si="29"/>
        <v>0.49053715233296324</v>
      </c>
      <c r="L185">
        <f t="shared" si="30"/>
        <v>0.50946284766703676</v>
      </c>
      <c r="M185">
        <f t="shared" si="31"/>
        <v>2.0385815737789974</v>
      </c>
      <c r="N185">
        <f t="shared" si="32"/>
        <v>1.9628516673576117</v>
      </c>
    </row>
    <row r="186" spans="1:14" x14ac:dyDescent="0.25">
      <c r="A186" s="4">
        <f>IF('True_Odds_Calculator_2-way'!A187="","",'True_Odds_Calculator_2-way'!A187)</f>
        <v>1.75</v>
      </c>
      <c r="B186" s="4">
        <f>IF('True_Odds_Calculator_2-way'!B187="","",'True_Odds_Calculator_2-way'!B187)</f>
        <v>2.17</v>
      </c>
      <c r="C186" s="4">
        <f t="shared" si="22"/>
        <v>0.5714285714285714</v>
      </c>
      <c r="D186">
        <f t="shared" si="23"/>
        <v>0.46082949308755761</v>
      </c>
      <c r="E186">
        <f t="shared" si="24"/>
        <v>3.2258064516129004E-2</v>
      </c>
      <c r="F186">
        <f t="shared" si="25"/>
        <v>-0.23107307439104674</v>
      </c>
      <c r="G186">
        <v>0</v>
      </c>
      <c r="H186">
        <f t="shared" si="26"/>
        <v>0.26333113890717574</v>
      </c>
      <c r="I186">
        <f t="shared" si="27"/>
        <v>-1.0675210253672476</v>
      </c>
      <c r="J186">
        <f t="shared" si="28"/>
        <v>1.0675210253672476</v>
      </c>
      <c r="K186">
        <f t="shared" si="29"/>
        <v>0.55535785771485779</v>
      </c>
      <c r="L186">
        <f t="shared" si="30"/>
        <v>0.44464214228514221</v>
      </c>
      <c r="M186">
        <f t="shared" si="31"/>
        <v>1.8006407690254356</v>
      </c>
      <c r="N186">
        <f t="shared" si="32"/>
        <v>2.2489995996796797</v>
      </c>
    </row>
    <row r="187" spans="1:14" x14ac:dyDescent="0.25">
      <c r="A187" s="4">
        <f>IF('True_Odds_Calculator_2-way'!A188="","",'True_Odds_Calculator_2-way'!A188)</f>
        <v>2.4700000000000002</v>
      </c>
      <c r="B187" s="4">
        <f>IF('True_Odds_Calculator_2-way'!B188="","",'True_Odds_Calculator_2-way'!B188)</f>
        <v>1.59</v>
      </c>
      <c r="C187" s="4">
        <f t="shared" si="22"/>
        <v>0.40485829959514169</v>
      </c>
      <c r="D187">
        <f t="shared" si="23"/>
        <v>0.62893081761006286</v>
      </c>
      <c r="E187">
        <f t="shared" si="24"/>
        <v>3.37891172052045E-2</v>
      </c>
      <c r="F187">
        <f t="shared" si="25"/>
        <v>-0.22083874417538774</v>
      </c>
      <c r="G187">
        <v>0</v>
      </c>
      <c r="H187">
        <f t="shared" si="26"/>
        <v>0.25462786138059224</v>
      </c>
      <c r="I187">
        <f t="shared" si="27"/>
        <v>-1.0737800400040409</v>
      </c>
      <c r="J187">
        <f t="shared" si="28"/>
        <v>1.0737800400040409</v>
      </c>
      <c r="K187">
        <f t="shared" si="29"/>
        <v>0.38782889624489203</v>
      </c>
      <c r="L187">
        <f t="shared" si="30"/>
        <v>0.61217110375510797</v>
      </c>
      <c r="M187">
        <f t="shared" si="31"/>
        <v>2.5784566588059405</v>
      </c>
      <c r="N187">
        <f t="shared" si="32"/>
        <v>1.6335302236023845</v>
      </c>
    </row>
    <row r="188" spans="1:14" x14ac:dyDescent="0.25">
      <c r="A188" s="4">
        <f>IF('True_Odds_Calculator_2-way'!A189="","",'True_Odds_Calculator_2-way'!A189)</f>
        <v>2.58</v>
      </c>
      <c r="B188" s="4">
        <f>IF('True_Odds_Calculator_2-way'!B189="","",'True_Odds_Calculator_2-way'!B189)</f>
        <v>1.55</v>
      </c>
      <c r="C188" s="4">
        <f t="shared" si="22"/>
        <v>0.38759689922480617</v>
      </c>
      <c r="D188">
        <f t="shared" si="23"/>
        <v>0.64516129032258063</v>
      </c>
      <c r="E188">
        <f t="shared" si="24"/>
        <v>3.275818954738674E-2</v>
      </c>
      <c r="F188">
        <f t="shared" si="25"/>
        <v>-0.21730432608152039</v>
      </c>
      <c r="G188">
        <v>0</v>
      </c>
      <c r="H188">
        <f t="shared" si="26"/>
        <v>0.25006251562890719</v>
      </c>
      <c r="I188">
        <f t="shared" si="27"/>
        <v>-1.072729223145815</v>
      </c>
      <c r="J188">
        <f t="shared" si="28"/>
        <v>1.072729223145815</v>
      </c>
      <c r="K188">
        <f t="shared" si="29"/>
        <v>0.37106960671234313</v>
      </c>
      <c r="L188">
        <f t="shared" si="30"/>
        <v>0.6289303932876571</v>
      </c>
      <c r="M188">
        <f t="shared" si="31"/>
        <v>2.6949121725703877</v>
      </c>
      <c r="N188">
        <f t="shared" si="32"/>
        <v>1.5900010727301979</v>
      </c>
    </row>
    <row r="189" spans="1:14" x14ac:dyDescent="0.25">
      <c r="A189" s="4">
        <f>IF('True_Odds_Calculator_2-way'!A190="","",'True_Odds_Calculator_2-way'!A190)</f>
        <v>2.4</v>
      </c>
      <c r="B189" s="4">
        <f>IF('True_Odds_Calculator_2-way'!B190="","",'True_Odds_Calculator_2-way'!B190)</f>
        <v>1.62</v>
      </c>
      <c r="C189" s="4">
        <f t="shared" si="22"/>
        <v>0.41666666666666669</v>
      </c>
      <c r="D189">
        <f t="shared" si="23"/>
        <v>0.61728395061728392</v>
      </c>
      <c r="E189">
        <f t="shared" si="24"/>
        <v>3.3950617283950546E-2</v>
      </c>
      <c r="F189">
        <f t="shared" si="25"/>
        <v>-0.22325102880658443</v>
      </c>
      <c r="G189">
        <v>0</v>
      </c>
      <c r="H189">
        <f t="shared" si="26"/>
        <v>0.25720164609053497</v>
      </c>
      <c r="I189">
        <f t="shared" si="27"/>
        <v>-1.0733469768527295</v>
      </c>
      <c r="J189">
        <f t="shared" si="28"/>
        <v>1.0733469768527295</v>
      </c>
      <c r="K189">
        <f t="shared" si="29"/>
        <v>0.3995707383438068</v>
      </c>
      <c r="L189">
        <f t="shared" si="30"/>
        <v>0.60042926165619326</v>
      </c>
      <c r="M189">
        <f t="shared" si="31"/>
        <v>2.502685767593821</v>
      </c>
      <c r="N189">
        <f t="shared" si="32"/>
        <v>1.6654751256486924</v>
      </c>
    </row>
    <row r="190" spans="1:14" x14ac:dyDescent="0.25">
      <c r="A190" s="4">
        <f>IF('True_Odds_Calculator_2-way'!A191="","",'True_Odds_Calculator_2-way'!A191)</f>
        <v>2.58</v>
      </c>
      <c r="B190" s="4">
        <f>IF('True_Odds_Calculator_2-way'!B191="","",'True_Odds_Calculator_2-way'!B191)</f>
        <v>1.55</v>
      </c>
      <c r="C190" s="4">
        <f t="shared" si="22"/>
        <v>0.38759689922480617</v>
      </c>
      <c r="D190">
        <f t="shared" si="23"/>
        <v>0.64516129032258063</v>
      </c>
      <c r="E190">
        <f t="shared" si="24"/>
        <v>3.275818954738674E-2</v>
      </c>
      <c r="F190">
        <f t="shared" si="25"/>
        <v>-0.21730432608152039</v>
      </c>
      <c r="G190">
        <v>0</v>
      </c>
      <c r="H190">
        <f t="shared" si="26"/>
        <v>0.25006251562890719</v>
      </c>
      <c r="I190">
        <f t="shared" si="27"/>
        <v>-1.072729223145815</v>
      </c>
      <c r="J190">
        <f t="shared" si="28"/>
        <v>1.072729223145815</v>
      </c>
      <c r="K190">
        <f t="shared" si="29"/>
        <v>0.37106960671234313</v>
      </c>
      <c r="L190">
        <f t="shared" si="30"/>
        <v>0.6289303932876571</v>
      </c>
      <c r="M190">
        <f t="shared" si="31"/>
        <v>2.6949121725703877</v>
      </c>
      <c r="N190">
        <f t="shared" si="32"/>
        <v>1.5900010727301979</v>
      </c>
    </row>
    <row r="191" spans="1:14" x14ac:dyDescent="0.25">
      <c r="A191" s="4">
        <f>IF('True_Odds_Calculator_2-way'!A192="","",'True_Odds_Calculator_2-way'!A192)</f>
        <v>2.46</v>
      </c>
      <c r="B191" s="4">
        <f>IF('True_Odds_Calculator_2-way'!B192="","",'True_Odds_Calculator_2-way'!B192)</f>
        <v>1.59</v>
      </c>
      <c r="C191" s="4">
        <f t="shared" si="22"/>
        <v>0.4065040650406504</v>
      </c>
      <c r="D191">
        <f t="shared" si="23"/>
        <v>0.62893081761006286</v>
      </c>
      <c r="E191">
        <f t="shared" si="24"/>
        <v>3.5434882650713373E-2</v>
      </c>
      <c r="F191">
        <f t="shared" si="25"/>
        <v>-0.22022805133711709</v>
      </c>
      <c r="G191">
        <v>0</v>
      </c>
      <c r="H191">
        <f t="shared" si="26"/>
        <v>0.25566293398783041</v>
      </c>
      <c r="I191">
        <f t="shared" si="27"/>
        <v>-1.0774510935845931</v>
      </c>
      <c r="J191">
        <f t="shared" si="28"/>
        <v>1.0774510935845931</v>
      </c>
      <c r="K191">
        <f t="shared" si="29"/>
        <v>0.38863950806180297</v>
      </c>
      <c r="L191">
        <f t="shared" si="30"/>
        <v>0.61136049193819697</v>
      </c>
      <c r="M191">
        <f t="shared" si="31"/>
        <v>2.5730785966335055</v>
      </c>
      <c r="N191">
        <f t="shared" si="32"/>
        <v>1.6356961452149104</v>
      </c>
    </row>
    <row r="192" spans="1:14" x14ac:dyDescent="0.25">
      <c r="A192" s="4">
        <f>IF('True_Odds_Calculator_2-way'!A193="","",'True_Odds_Calculator_2-way'!A193)</f>
        <v>2.1</v>
      </c>
      <c r="B192" s="4">
        <f>IF('True_Odds_Calculator_2-way'!B193="","",'True_Odds_Calculator_2-way'!B193)</f>
        <v>1.79</v>
      </c>
      <c r="C192" s="4">
        <f t="shared" si="22"/>
        <v>0.47619047619047616</v>
      </c>
      <c r="D192">
        <f t="shared" si="23"/>
        <v>0.55865921787709494</v>
      </c>
      <c r="E192">
        <f t="shared" si="24"/>
        <v>3.4849694067571102E-2</v>
      </c>
      <c r="F192">
        <f t="shared" si="25"/>
        <v>-0.2311785049215217</v>
      </c>
      <c r="G192">
        <v>0</v>
      </c>
      <c r="H192">
        <f t="shared" si="26"/>
        <v>0.2660281989890928</v>
      </c>
      <c r="I192">
        <f t="shared" si="27"/>
        <v>-1.072729223145815</v>
      </c>
      <c r="J192">
        <f t="shared" si="28"/>
        <v>1.072729223145815</v>
      </c>
      <c r="K192">
        <f t="shared" si="29"/>
        <v>0.4587151448829464</v>
      </c>
      <c r="L192">
        <f t="shared" si="30"/>
        <v>0.5412848551170536</v>
      </c>
      <c r="M192">
        <f t="shared" si="31"/>
        <v>2.1800021454603971</v>
      </c>
      <c r="N192">
        <f t="shared" si="32"/>
        <v>1.8474560862851939</v>
      </c>
    </row>
    <row r="193" spans="1:14" x14ac:dyDescent="0.25">
      <c r="A193" s="4">
        <f>IF('True_Odds_Calculator_2-way'!A194="","",'True_Odds_Calculator_2-way'!A194)</f>
        <v>1.93</v>
      </c>
      <c r="B193" s="4">
        <f>IF('True_Odds_Calculator_2-way'!B194="","",'True_Odds_Calculator_2-way'!B194)</f>
        <v>1.93</v>
      </c>
      <c r="C193" s="4">
        <f t="shared" si="22"/>
        <v>0.5181347150259068</v>
      </c>
      <c r="D193">
        <f t="shared" si="23"/>
        <v>0.5181347150259068</v>
      </c>
      <c r="E193">
        <f t="shared" si="24"/>
        <v>3.62694300518136E-2</v>
      </c>
      <c r="F193">
        <f t="shared" si="25"/>
        <v>-0.23219415286316403</v>
      </c>
      <c r="G193">
        <v>0</v>
      </c>
      <c r="H193">
        <f t="shared" si="26"/>
        <v>0.26846358291497763</v>
      </c>
      <c r="I193">
        <f t="shared" si="27"/>
        <v>-1.0752688172043015</v>
      </c>
      <c r="J193">
        <f t="shared" si="28"/>
        <v>1.0752688172043015</v>
      </c>
      <c r="K193">
        <f t="shared" si="29"/>
        <v>0.5</v>
      </c>
      <c r="L193">
        <f t="shared" si="30"/>
        <v>0.5</v>
      </c>
      <c r="M193">
        <f t="shared" si="31"/>
        <v>2</v>
      </c>
      <c r="N193">
        <f t="shared" si="32"/>
        <v>2</v>
      </c>
    </row>
    <row r="194" spans="1:14" x14ac:dyDescent="0.25">
      <c r="A194" s="4">
        <f>IF('True_Odds_Calculator_2-way'!A195="","",'True_Odds_Calculator_2-way'!A195)</f>
        <v>1.97</v>
      </c>
      <c r="B194" s="4">
        <f>IF('True_Odds_Calculator_2-way'!B195="","",'True_Odds_Calculator_2-way'!B195)</f>
        <v>1.89</v>
      </c>
      <c r="C194" s="4">
        <f t="shared" si="22"/>
        <v>0.50761421319796951</v>
      </c>
      <c r="D194">
        <f t="shared" si="23"/>
        <v>0.52910052910052918</v>
      </c>
      <c r="E194">
        <f t="shared" si="24"/>
        <v>3.6714742298498582E-2</v>
      </c>
      <c r="F194">
        <f t="shared" si="25"/>
        <v>-0.23186420648349593</v>
      </c>
      <c r="G194">
        <v>0</v>
      </c>
      <c r="H194">
        <f t="shared" si="26"/>
        <v>0.26857894878199451</v>
      </c>
      <c r="I194">
        <f t="shared" si="27"/>
        <v>-1.0762647825142235</v>
      </c>
      <c r="J194">
        <f t="shared" si="28"/>
        <v>1.0762647825142235</v>
      </c>
      <c r="K194">
        <f t="shared" si="29"/>
        <v>0.48924233430661629</v>
      </c>
      <c r="L194">
        <f t="shared" si="30"/>
        <v>0.51075766569338388</v>
      </c>
      <c r="M194">
        <f t="shared" si="31"/>
        <v>2.0439768390387969</v>
      </c>
      <c r="N194">
        <f t="shared" si="32"/>
        <v>1.9578756564376583</v>
      </c>
    </row>
    <row r="195" spans="1:14" x14ac:dyDescent="0.25">
      <c r="A195" s="4">
        <f>IF('True_Odds_Calculator_2-way'!A196="","",'True_Odds_Calculator_2-way'!A196)</f>
        <v>2.34</v>
      </c>
      <c r="B195" s="4">
        <f>IF('True_Odds_Calculator_2-way'!B196="","",'True_Odds_Calculator_2-way'!B196)</f>
        <v>1.63</v>
      </c>
      <c r="C195" s="4">
        <f t="shared" ref="C195:C258" si="33">1/A195</f>
        <v>0.42735042735042739</v>
      </c>
      <c r="D195">
        <f t="shared" ref="D195:D258" si="34">1/B195</f>
        <v>0.61349693251533743</v>
      </c>
      <c r="E195">
        <f t="shared" ref="E195:E258" si="35">C195+D195-1</f>
        <v>4.0847359865764821E-2</v>
      </c>
      <c r="F195">
        <f t="shared" ref="F195:F258" si="36">C195+D195-(C195*D195)-1</f>
        <v>-0.22133081642284091</v>
      </c>
      <c r="G195">
        <v>0</v>
      </c>
      <c r="H195">
        <f t="shared" ref="H195:H258" si="37">C195*D195</f>
        <v>0.26217817628860579</v>
      </c>
      <c r="I195">
        <f t="shared" ref="I195:I258" si="38">((-4*F195*H195)^0.5)/(2*F195)</f>
        <v>-1.0883719140805654</v>
      </c>
      <c r="J195">
        <f t="shared" ref="J195:J258" si="39">(-((-4*F195*H195)^0.5))/(2*F195)</f>
        <v>1.0883719140805654</v>
      </c>
      <c r="K195">
        <f t="shared" ref="K195:K258" si="40">IF(A195="","",(C195/($J195+C195-($J195*C195))))</f>
        <v>0.40676559136170881</v>
      </c>
      <c r="L195">
        <f t="shared" ref="L195:L258" si="41">IF(B195="","",(D195/($J195+D195-($J195*D195))))</f>
        <v>0.59323440863829113</v>
      </c>
      <c r="M195">
        <f t="shared" ref="M195:M258" si="42">IF(A195="","",1/K195)</f>
        <v>2.4584183648679576</v>
      </c>
      <c r="N195">
        <f t="shared" ref="N195:N258" si="43">IF(B195="","",1/L195)</f>
        <v>1.6856743058707564</v>
      </c>
    </row>
    <row r="196" spans="1:14" x14ac:dyDescent="0.25">
      <c r="A196" s="4">
        <f>IF('True_Odds_Calculator_2-way'!A197="","",'True_Odds_Calculator_2-way'!A197)</f>
        <v>2.14</v>
      </c>
      <c r="B196" s="4">
        <f>IF('True_Odds_Calculator_2-way'!B197="","",'True_Odds_Calculator_2-way'!B197)</f>
        <v>1.75</v>
      </c>
      <c r="C196" s="4">
        <f t="shared" si="33"/>
        <v>0.46728971962616822</v>
      </c>
      <c r="D196">
        <f t="shared" si="34"/>
        <v>0.5714285714285714</v>
      </c>
      <c r="E196">
        <f t="shared" si="35"/>
        <v>3.8718291054739673E-2</v>
      </c>
      <c r="F196">
        <f t="shared" si="36"/>
        <v>-0.22830440587449929</v>
      </c>
      <c r="G196">
        <v>0</v>
      </c>
      <c r="H196">
        <f t="shared" si="37"/>
        <v>0.26702269692923897</v>
      </c>
      <c r="I196">
        <f t="shared" si="38"/>
        <v>-1.0814761408717504</v>
      </c>
      <c r="J196">
        <f t="shared" si="39"/>
        <v>1.0814761408717504</v>
      </c>
      <c r="K196">
        <f t="shared" si="40"/>
        <v>0.44785153960345248</v>
      </c>
      <c r="L196">
        <f t="shared" si="41"/>
        <v>0.55214846039654741</v>
      </c>
      <c r="M196">
        <f t="shared" si="42"/>
        <v>2.2328828005937953</v>
      </c>
      <c r="N196">
        <f t="shared" si="43"/>
        <v>1.8111071056538131</v>
      </c>
    </row>
    <row r="197" spans="1:14" x14ac:dyDescent="0.25">
      <c r="A197" s="4">
        <f>IF('True_Odds_Calculator_2-way'!A198="","",'True_Odds_Calculator_2-way'!A198)</f>
        <v>1.7</v>
      </c>
      <c r="B197" s="4">
        <f>IF('True_Odds_Calculator_2-way'!B198="","",'True_Odds_Calculator_2-way'!B198)</f>
        <v>2.12</v>
      </c>
      <c r="C197" s="4">
        <f t="shared" si="33"/>
        <v>0.58823529411764708</v>
      </c>
      <c r="D197">
        <f t="shared" si="34"/>
        <v>0.47169811320754712</v>
      </c>
      <c r="E197">
        <f t="shared" si="35"/>
        <v>5.9933407325194255E-2</v>
      </c>
      <c r="F197">
        <f t="shared" si="36"/>
        <v>-0.21753607103218642</v>
      </c>
      <c r="G197">
        <v>0</v>
      </c>
      <c r="H197">
        <f t="shared" si="37"/>
        <v>0.27746947835738067</v>
      </c>
      <c r="I197">
        <f t="shared" si="38"/>
        <v>-1.1293848786315641</v>
      </c>
      <c r="J197">
        <f t="shared" si="39"/>
        <v>1.1293848786315641</v>
      </c>
      <c r="K197">
        <f t="shared" si="40"/>
        <v>0.55848155988774717</v>
      </c>
      <c r="L197">
        <f t="shared" si="41"/>
        <v>0.44151844011225283</v>
      </c>
      <c r="M197">
        <f t="shared" si="42"/>
        <v>1.7905694150420945</v>
      </c>
      <c r="N197">
        <f t="shared" si="43"/>
        <v>2.264911064067352</v>
      </c>
    </row>
    <row r="198" spans="1:14" x14ac:dyDescent="0.25">
      <c r="A198" s="4">
        <f>IF('True_Odds_Calculator_2-way'!A199="","",'True_Odds_Calculator_2-way'!A199)</f>
        <v>2.04</v>
      </c>
      <c r="B198" s="4">
        <f>IF('True_Odds_Calculator_2-way'!B199="","",'True_Odds_Calculator_2-way'!B199)</f>
        <v>1.84</v>
      </c>
      <c r="C198" s="4">
        <f t="shared" si="33"/>
        <v>0.49019607843137253</v>
      </c>
      <c r="D198">
        <f t="shared" si="34"/>
        <v>0.54347826086956519</v>
      </c>
      <c r="E198">
        <f t="shared" si="35"/>
        <v>3.3674339300937772E-2</v>
      </c>
      <c r="F198">
        <f t="shared" si="36"/>
        <v>-0.23273657289002547</v>
      </c>
      <c r="G198">
        <v>0</v>
      </c>
      <c r="H198">
        <f t="shared" si="37"/>
        <v>0.2664109121909633</v>
      </c>
      <c r="I198">
        <f t="shared" si="38"/>
        <v>-1.0699012312772824</v>
      </c>
      <c r="J198">
        <f t="shared" si="39"/>
        <v>1.0699012312772824</v>
      </c>
      <c r="K198">
        <f t="shared" si="40"/>
        <v>0.47332857821916891</v>
      </c>
      <c r="L198">
        <f t="shared" si="41"/>
        <v>0.52667142178083093</v>
      </c>
      <c r="M198">
        <f t="shared" si="42"/>
        <v>2.1126972805283741</v>
      </c>
      <c r="N198">
        <f t="shared" si="43"/>
        <v>1.8987170342729172</v>
      </c>
    </row>
    <row r="199" spans="1:14" x14ac:dyDescent="0.25">
      <c r="A199" s="4">
        <f>IF('True_Odds_Calculator_2-way'!A200="","",'True_Odds_Calculator_2-way'!A200)</f>
        <v>1.71</v>
      </c>
      <c r="B199" s="4">
        <f>IF('True_Odds_Calculator_2-way'!B200="","",'True_Odds_Calculator_2-way'!B200)</f>
        <v>2.2000000000000002</v>
      </c>
      <c r="C199" s="4">
        <f t="shared" si="33"/>
        <v>0.58479532163742687</v>
      </c>
      <c r="D199">
        <f t="shared" si="34"/>
        <v>0.45454545454545453</v>
      </c>
      <c r="E199">
        <f t="shared" si="35"/>
        <v>3.9340776182881454E-2</v>
      </c>
      <c r="F199">
        <f t="shared" si="36"/>
        <v>-0.22647527910685805</v>
      </c>
      <c r="G199">
        <v>0</v>
      </c>
      <c r="H199">
        <f t="shared" si="37"/>
        <v>0.26581605528973945</v>
      </c>
      <c r="I199">
        <f t="shared" si="38"/>
        <v>-1.0833784750435986</v>
      </c>
      <c r="J199">
        <f t="shared" si="39"/>
        <v>1.0833784750435986</v>
      </c>
      <c r="K199">
        <f t="shared" si="40"/>
        <v>0.56522763114868146</v>
      </c>
      <c r="L199">
        <f t="shared" si="41"/>
        <v>0.43477236885131854</v>
      </c>
      <c r="M199">
        <f t="shared" si="42"/>
        <v>1.7691987172809549</v>
      </c>
      <c r="N199">
        <f t="shared" si="43"/>
        <v>2.3000541700523187</v>
      </c>
    </row>
    <row r="200" spans="1:14" x14ac:dyDescent="0.25">
      <c r="A200" s="4">
        <f>IF('True_Odds_Calculator_2-way'!A201="","",'True_Odds_Calculator_2-way'!A201)</f>
        <v>2.2000000000000002</v>
      </c>
      <c r="B200" s="4">
        <f>IF('True_Odds_Calculator_2-way'!B201="","",'True_Odds_Calculator_2-way'!B201)</f>
        <v>1.71</v>
      </c>
      <c r="C200" s="4">
        <f t="shared" si="33"/>
        <v>0.45454545454545453</v>
      </c>
      <c r="D200">
        <f t="shared" si="34"/>
        <v>0.58479532163742687</v>
      </c>
      <c r="E200">
        <f t="shared" si="35"/>
        <v>3.9340776182881454E-2</v>
      </c>
      <c r="F200">
        <f t="shared" si="36"/>
        <v>-0.22647527910685805</v>
      </c>
      <c r="G200">
        <v>0</v>
      </c>
      <c r="H200">
        <f t="shared" si="37"/>
        <v>0.26581605528973945</v>
      </c>
      <c r="I200">
        <f t="shared" si="38"/>
        <v>-1.0833784750435986</v>
      </c>
      <c r="J200">
        <f t="shared" si="39"/>
        <v>1.0833784750435986</v>
      </c>
      <c r="K200">
        <f t="shared" si="40"/>
        <v>0.43477236885131854</v>
      </c>
      <c r="L200">
        <f t="shared" si="41"/>
        <v>0.56522763114868146</v>
      </c>
      <c r="M200">
        <f t="shared" si="42"/>
        <v>2.3000541700523187</v>
      </c>
      <c r="N200">
        <f t="shared" si="43"/>
        <v>1.7691987172809549</v>
      </c>
    </row>
    <row r="201" spans="1:14" x14ac:dyDescent="0.25">
      <c r="A201" s="4">
        <f>IF('True_Odds_Calculator_2-way'!A202="","",'True_Odds_Calculator_2-way'!A202)</f>
        <v>2.08</v>
      </c>
      <c r="B201" s="4">
        <f>IF('True_Odds_Calculator_2-way'!B202="","",'True_Odds_Calculator_2-way'!B202)</f>
        <v>1.79</v>
      </c>
      <c r="C201" s="4">
        <f t="shared" si="33"/>
        <v>0.48076923076923073</v>
      </c>
      <c r="D201">
        <f t="shared" si="34"/>
        <v>0.55865921787709494</v>
      </c>
      <c r="E201">
        <f t="shared" si="35"/>
        <v>3.9428448646325664E-2</v>
      </c>
      <c r="F201">
        <f t="shared" si="36"/>
        <v>-0.22915771379458527</v>
      </c>
      <c r="G201">
        <v>0</v>
      </c>
      <c r="H201">
        <f t="shared" si="37"/>
        <v>0.26858616244091099</v>
      </c>
      <c r="I201">
        <f t="shared" si="38"/>
        <v>-1.0826163374360513</v>
      </c>
      <c r="J201">
        <f t="shared" si="39"/>
        <v>1.0826163374360513</v>
      </c>
      <c r="K201">
        <f t="shared" si="40"/>
        <v>0.46099399689806597</v>
      </c>
      <c r="L201">
        <f t="shared" si="41"/>
        <v>0.53900600310193403</v>
      </c>
      <c r="M201">
        <f t="shared" si="42"/>
        <v>2.1692256444309357</v>
      </c>
      <c r="N201">
        <f t="shared" si="43"/>
        <v>1.8552669065744805</v>
      </c>
    </row>
    <row r="202" spans="1:14" x14ac:dyDescent="0.25">
      <c r="A202" s="4">
        <f>IF('True_Odds_Calculator_2-way'!A203="","",'True_Odds_Calculator_2-way'!A203)</f>
        <v>2.1800000000000002</v>
      </c>
      <c r="B202" s="4">
        <f>IF('True_Odds_Calculator_2-way'!B203="","",'True_Odds_Calculator_2-way'!B203)</f>
        <v>1.72</v>
      </c>
      <c r="C202" s="4">
        <f t="shared" si="33"/>
        <v>0.4587155963302752</v>
      </c>
      <c r="D202">
        <f t="shared" si="34"/>
        <v>0.58139534883720934</v>
      </c>
      <c r="E202">
        <f t="shared" si="35"/>
        <v>4.0110945167484591E-2</v>
      </c>
      <c r="F202">
        <f t="shared" si="36"/>
        <v>-0.22658416897802425</v>
      </c>
      <c r="G202">
        <v>0</v>
      </c>
      <c r="H202">
        <f t="shared" si="37"/>
        <v>0.26669511414550884</v>
      </c>
      <c r="I202">
        <f t="shared" si="38"/>
        <v>-1.0849075915068656</v>
      </c>
      <c r="J202">
        <f t="shared" si="39"/>
        <v>1.0849075915068656</v>
      </c>
      <c r="K202">
        <f t="shared" si="40"/>
        <v>0.43855976031354993</v>
      </c>
      <c r="L202">
        <f t="shared" si="41"/>
        <v>0.56144023968644996</v>
      </c>
      <c r="M202">
        <f t="shared" si="42"/>
        <v>2.2801909579781015</v>
      </c>
      <c r="N202">
        <f t="shared" si="43"/>
        <v>1.7811334658849434</v>
      </c>
    </row>
    <row r="203" spans="1:14" x14ac:dyDescent="0.25">
      <c r="A203" s="4">
        <f>IF('True_Odds_Calculator_2-way'!A204="","",'True_Odds_Calculator_2-way'!A204)</f>
        <v>2.2000000000000002</v>
      </c>
      <c r="B203" s="4">
        <f>IF('True_Odds_Calculator_2-way'!B204="","",'True_Odds_Calculator_2-way'!B204)</f>
        <v>1.71</v>
      </c>
      <c r="C203" s="4">
        <f t="shared" si="33"/>
        <v>0.45454545454545453</v>
      </c>
      <c r="D203">
        <f t="shared" si="34"/>
        <v>0.58479532163742687</v>
      </c>
      <c r="E203">
        <f t="shared" si="35"/>
        <v>3.9340776182881454E-2</v>
      </c>
      <c r="F203">
        <f t="shared" si="36"/>
        <v>-0.22647527910685805</v>
      </c>
      <c r="G203">
        <v>0</v>
      </c>
      <c r="H203">
        <f t="shared" si="37"/>
        <v>0.26581605528973945</v>
      </c>
      <c r="I203">
        <f t="shared" si="38"/>
        <v>-1.0833784750435986</v>
      </c>
      <c r="J203">
        <f t="shared" si="39"/>
        <v>1.0833784750435986</v>
      </c>
      <c r="K203">
        <f t="shared" si="40"/>
        <v>0.43477236885131854</v>
      </c>
      <c r="L203">
        <f t="shared" si="41"/>
        <v>0.56522763114868146</v>
      </c>
      <c r="M203">
        <f t="shared" si="42"/>
        <v>2.3000541700523187</v>
      </c>
      <c r="N203">
        <f t="shared" si="43"/>
        <v>1.7691987172809549</v>
      </c>
    </row>
    <row r="204" spans="1:14" x14ac:dyDescent="0.25">
      <c r="A204" s="4">
        <f>IF('True_Odds_Calculator_2-way'!A205="","",'True_Odds_Calculator_2-way'!A205)</f>
        <v>1.83</v>
      </c>
      <c r="B204" s="4">
        <f>IF('True_Odds_Calculator_2-way'!B205="","",'True_Odds_Calculator_2-way'!B205)</f>
        <v>2.0499999999999998</v>
      </c>
      <c r="C204" s="4">
        <f t="shared" si="33"/>
        <v>0.54644808743169393</v>
      </c>
      <c r="D204">
        <f t="shared" si="34"/>
        <v>0.48780487804878053</v>
      </c>
      <c r="E204">
        <f t="shared" si="35"/>
        <v>3.4252965480474407E-2</v>
      </c>
      <c r="F204">
        <f t="shared" si="36"/>
        <v>-0.23230707716913246</v>
      </c>
      <c r="G204">
        <v>0</v>
      </c>
      <c r="H204">
        <f t="shared" si="37"/>
        <v>0.26656004264960681</v>
      </c>
      <c r="I204">
        <f t="shared" si="38"/>
        <v>-1.0711894933108055</v>
      </c>
      <c r="J204">
        <f t="shared" si="39"/>
        <v>1.0711894933108055</v>
      </c>
      <c r="K204">
        <f t="shared" si="40"/>
        <v>0.52935616627105819</v>
      </c>
      <c r="L204">
        <f t="shared" si="41"/>
        <v>0.47064383372894186</v>
      </c>
      <c r="M204">
        <f t="shared" si="42"/>
        <v>1.8890872794479689</v>
      </c>
      <c r="N204">
        <f t="shared" si="43"/>
        <v>2.1247489679763456</v>
      </c>
    </row>
    <row r="205" spans="1:14" x14ac:dyDescent="0.25">
      <c r="A205" s="4">
        <f>IF('True_Odds_Calculator_2-way'!A206="","",'True_Odds_Calculator_2-way'!A206)</f>
        <v>1.98</v>
      </c>
      <c r="B205" s="4">
        <f>IF('True_Odds_Calculator_2-way'!B206="","",'True_Odds_Calculator_2-way'!B206)</f>
        <v>1.89</v>
      </c>
      <c r="C205" s="4">
        <f t="shared" si="33"/>
        <v>0.50505050505050508</v>
      </c>
      <c r="D205">
        <f t="shared" si="34"/>
        <v>0.52910052910052918</v>
      </c>
      <c r="E205">
        <f t="shared" si="35"/>
        <v>3.4151034151034265E-2</v>
      </c>
      <c r="F205">
        <f t="shared" si="36"/>
        <v>-0.23307145529367745</v>
      </c>
      <c r="G205">
        <v>0</v>
      </c>
      <c r="H205">
        <f t="shared" si="37"/>
        <v>0.26722248944471172</v>
      </c>
      <c r="I205">
        <f t="shared" si="38"/>
        <v>-1.0707595557083738</v>
      </c>
      <c r="J205">
        <f t="shared" si="39"/>
        <v>1.0707595557083738</v>
      </c>
      <c r="K205">
        <f t="shared" si="40"/>
        <v>0.48796093876492608</v>
      </c>
      <c r="L205">
        <f t="shared" si="41"/>
        <v>0.5120390612350737</v>
      </c>
      <c r="M205">
        <f t="shared" si="42"/>
        <v>2.0493443645942064</v>
      </c>
      <c r="N205">
        <f t="shared" si="43"/>
        <v>1.9529760045804527</v>
      </c>
    </row>
    <row r="206" spans="1:14" x14ac:dyDescent="0.25">
      <c r="A206" s="4">
        <f>IF('True_Odds_Calculator_2-way'!A207="","",'True_Odds_Calculator_2-way'!A207)</f>
        <v>2.19</v>
      </c>
      <c r="B206" s="4">
        <f>IF('True_Odds_Calculator_2-way'!B207="","",'True_Odds_Calculator_2-way'!B207)</f>
        <v>1.72</v>
      </c>
      <c r="C206" s="4">
        <f t="shared" si="33"/>
        <v>0.45662100456621008</v>
      </c>
      <c r="D206">
        <f t="shared" si="34"/>
        <v>0.58139534883720934</v>
      </c>
      <c r="E206">
        <f t="shared" si="35"/>
        <v>3.8016353403419467E-2</v>
      </c>
      <c r="F206">
        <f t="shared" si="36"/>
        <v>-0.22746097483274919</v>
      </c>
      <c r="G206">
        <v>0</v>
      </c>
      <c r="H206">
        <f t="shared" si="37"/>
        <v>0.26547732823616865</v>
      </c>
      <c r="I206">
        <f t="shared" si="38"/>
        <v>-1.0803395392536077</v>
      </c>
      <c r="J206">
        <f t="shared" si="39"/>
        <v>1.0803395392536077</v>
      </c>
      <c r="K206">
        <f t="shared" si="40"/>
        <v>0.43752110049466114</v>
      </c>
      <c r="L206">
        <f t="shared" si="41"/>
        <v>0.5624788995053388</v>
      </c>
      <c r="M206">
        <f t="shared" si="42"/>
        <v>2.2856040517117928</v>
      </c>
      <c r="N206">
        <f t="shared" si="43"/>
        <v>1.7778444682625973</v>
      </c>
    </row>
    <row r="207" spans="1:14" x14ac:dyDescent="0.25">
      <c r="A207" s="4">
        <f>IF('True_Odds_Calculator_2-way'!A208="","",'True_Odds_Calculator_2-way'!A208)</f>
        <v>2.23</v>
      </c>
      <c r="B207" s="4">
        <f>IF('True_Odds_Calculator_2-way'!B208="","",'True_Odds_Calculator_2-way'!B208)</f>
        <v>1.69</v>
      </c>
      <c r="C207" s="4">
        <f t="shared" si="33"/>
        <v>0.44843049327354262</v>
      </c>
      <c r="D207">
        <f t="shared" si="34"/>
        <v>0.59171597633136097</v>
      </c>
      <c r="E207">
        <f t="shared" si="35"/>
        <v>4.0146469604903645E-2</v>
      </c>
      <c r="F207">
        <f t="shared" si="36"/>
        <v>-0.2251970175392044</v>
      </c>
      <c r="G207">
        <v>0</v>
      </c>
      <c r="H207">
        <f t="shared" si="37"/>
        <v>0.26534348714410805</v>
      </c>
      <c r="I207">
        <f t="shared" si="38"/>
        <v>-1.0854826817097272</v>
      </c>
      <c r="J207">
        <f t="shared" si="39"/>
        <v>1.0854826817097272</v>
      </c>
      <c r="K207">
        <f t="shared" si="40"/>
        <v>0.42823917030934305</v>
      </c>
      <c r="L207">
        <f t="shared" si="41"/>
        <v>0.571760829690657</v>
      </c>
      <c r="M207">
        <f t="shared" si="42"/>
        <v>2.3351436985029639</v>
      </c>
      <c r="N207">
        <f t="shared" si="43"/>
        <v>1.7489830503797115</v>
      </c>
    </row>
    <row r="208" spans="1:14" x14ac:dyDescent="0.25">
      <c r="A208" s="4">
        <f>IF('True_Odds_Calculator_2-way'!A209="","",'True_Odds_Calculator_2-way'!A209)</f>
        <v>2.4900000000000002</v>
      </c>
      <c r="B208" s="4">
        <f>IF('True_Odds_Calculator_2-way'!B209="","",'True_Odds_Calculator_2-way'!B209)</f>
        <v>1.57</v>
      </c>
      <c r="C208" s="4">
        <f t="shared" si="33"/>
        <v>0.40160642570281119</v>
      </c>
      <c r="D208">
        <f t="shared" si="34"/>
        <v>0.63694267515923564</v>
      </c>
      <c r="E208">
        <f t="shared" si="35"/>
        <v>3.8549100862046881E-2</v>
      </c>
      <c r="F208">
        <f t="shared" si="36"/>
        <v>-0.21725117028624052</v>
      </c>
      <c r="G208">
        <v>0</v>
      </c>
      <c r="H208">
        <f t="shared" si="37"/>
        <v>0.25580027114828735</v>
      </c>
      <c r="I208">
        <f t="shared" si="38"/>
        <v>-1.0850991866680071</v>
      </c>
      <c r="J208">
        <f t="shared" si="39"/>
        <v>1.0850991866680071</v>
      </c>
      <c r="K208">
        <f t="shared" si="40"/>
        <v>0.38214645569254196</v>
      </c>
      <c r="L208">
        <f t="shared" si="41"/>
        <v>0.61785354430745798</v>
      </c>
      <c r="M208">
        <f t="shared" si="42"/>
        <v>2.6167977881353308</v>
      </c>
      <c r="N208">
        <f t="shared" si="43"/>
        <v>1.6185065364007643</v>
      </c>
    </row>
    <row r="209" spans="1:14" x14ac:dyDescent="0.25">
      <c r="A209" s="4">
        <f>IF('True_Odds_Calculator_2-way'!A210="","",'True_Odds_Calculator_2-way'!A210)</f>
        <v>2.17</v>
      </c>
      <c r="B209" s="4">
        <f>IF('True_Odds_Calculator_2-way'!B210="","",'True_Odds_Calculator_2-way'!B210)</f>
        <v>1.74</v>
      </c>
      <c r="C209" s="4">
        <f t="shared" si="33"/>
        <v>0.46082949308755761</v>
      </c>
      <c r="D209">
        <f t="shared" si="34"/>
        <v>0.57471264367816088</v>
      </c>
      <c r="E209">
        <f t="shared" si="35"/>
        <v>3.5542136765718491E-2</v>
      </c>
      <c r="F209">
        <f t="shared" si="36"/>
        <v>-0.22930239949149844</v>
      </c>
      <c r="G209">
        <v>0</v>
      </c>
      <c r="H209">
        <f t="shared" si="37"/>
        <v>0.26484453625721699</v>
      </c>
      <c r="I209">
        <f t="shared" si="38"/>
        <v>-1.0747098003652684</v>
      </c>
      <c r="J209">
        <f t="shared" si="39"/>
        <v>1.0747098003652684</v>
      </c>
      <c r="K209">
        <f t="shared" si="40"/>
        <v>0.44298545385174265</v>
      </c>
      <c r="L209">
        <f t="shared" si="41"/>
        <v>0.55701454614825729</v>
      </c>
      <c r="M209">
        <f t="shared" si="42"/>
        <v>2.2574104664273644</v>
      </c>
      <c r="N209">
        <f t="shared" si="43"/>
        <v>1.7952852522702987</v>
      </c>
    </row>
    <row r="210" spans="1:14" x14ac:dyDescent="0.25">
      <c r="A210" s="4">
        <f>IF('True_Odds_Calculator_2-way'!A211="","",'True_Odds_Calculator_2-way'!A211)</f>
        <v>2.0699999999999998</v>
      </c>
      <c r="B210" s="4">
        <f>IF('True_Odds_Calculator_2-way'!B211="","",'True_Odds_Calculator_2-way'!B211)</f>
        <v>1.8</v>
      </c>
      <c r="C210" s="4">
        <f t="shared" si="33"/>
        <v>0.48309178743961356</v>
      </c>
      <c r="D210">
        <f t="shared" si="34"/>
        <v>0.55555555555555558</v>
      </c>
      <c r="E210">
        <f t="shared" si="35"/>
        <v>3.8647342995169254E-2</v>
      </c>
      <c r="F210">
        <f t="shared" si="36"/>
        <v>-0.22973698336017168</v>
      </c>
      <c r="G210">
        <v>0</v>
      </c>
      <c r="H210">
        <f t="shared" si="37"/>
        <v>0.26838432635534087</v>
      </c>
      <c r="I210">
        <f t="shared" si="38"/>
        <v>-1.0808442529177926</v>
      </c>
      <c r="J210">
        <f t="shared" si="39"/>
        <v>1.0808442529177926</v>
      </c>
      <c r="K210">
        <f t="shared" si="40"/>
        <v>0.46371363147270434</v>
      </c>
      <c r="L210">
        <f t="shared" si="41"/>
        <v>0.53628636852729539</v>
      </c>
      <c r="M210">
        <f t="shared" si="42"/>
        <v>2.1565033506220384</v>
      </c>
      <c r="N210">
        <f t="shared" si="43"/>
        <v>1.8646754023342345</v>
      </c>
    </row>
    <row r="211" spans="1:14" x14ac:dyDescent="0.25">
      <c r="A211" s="4">
        <f>IF('True_Odds_Calculator_2-way'!A212="","",'True_Odds_Calculator_2-way'!A212)</f>
        <v>1.89</v>
      </c>
      <c r="B211" s="4">
        <f>IF('True_Odds_Calculator_2-way'!B212="","",'True_Odds_Calculator_2-way'!B212)</f>
        <v>1.98</v>
      </c>
      <c r="C211" s="4">
        <f t="shared" si="33"/>
        <v>0.52910052910052918</v>
      </c>
      <c r="D211">
        <f t="shared" si="34"/>
        <v>0.50505050505050508</v>
      </c>
      <c r="E211">
        <f t="shared" si="35"/>
        <v>3.4151034151034265E-2</v>
      </c>
      <c r="F211">
        <f t="shared" si="36"/>
        <v>-0.23307145529367745</v>
      </c>
      <c r="G211">
        <v>0</v>
      </c>
      <c r="H211">
        <f t="shared" si="37"/>
        <v>0.26722248944471172</v>
      </c>
      <c r="I211">
        <f t="shared" si="38"/>
        <v>-1.0707595557083738</v>
      </c>
      <c r="J211">
        <f t="shared" si="39"/>
        <v>1.0707595557083738</v>
      </c>
      <c r="K211">
        <f t="shared" si="40"/>
        <v>0.5120390612350737</v>
      </c>
      <c r="L211">
        <f t="shared" si="41"/>
        <v>0.48796093876492608</v>
      </c>
      <c r="M211">
        <f t="shared" si="42"/>
        <v>1.9529760045804527</v>
      </c>
      <c r="N211">
        <f t="shared" si="43"/>
        <v>2.0493443645942064</v>
      </c>
    </row>
    <row r="212" spans="1:14" x14ac:dyDescent="0.25">
      <c r="A212" s="4">
        <f>IF('True_Odds_Calculator_2-way'!A213="","",'True_Odds_Calculator_2-way'!A213)</f>
        <v>2.38</v>
      </c>
      <c r="B212" s="4">
        <f>IF('True_Odds_Calculator_2-way'!B213="","",'True_Odds_Calculator_2-way'!B213)</f>
        <v>1.62</v>
      </c>
      <c r="C212" s="4">
        <f t="shared" si="33"/>
        <v>0.42016806722689076</v>
      </c>
      <c r="D212">
        <f t="shared" si="34"/>
        <v>0.61728395061728392</v>
      </c>
      <c r="E212">
        <f t="shared" si="35"/>
        <v>3.7452017844174623E-2</v>
      </c>
      <c r="F212">
        <f t="shared" si="36"/>
        <v>-0.22191098661686903</v>
      </c>
      <c r="G212">
        <v>0</v>
      </c>
      <c r="H212">
        <f t="shared" si="37"/>
        <v>0.25936300446104366</v>
      </c>
      <c r="I212">
        <f t="shared" si="38"/>
        <v>-1.0810968751610261</v>
      </c>
      <c r="J212">
        <f t="shared" si="39"/>
        <v>1.0810968751610261</v>
      </c>
      <c r="K212">
        <f t="shared" si="40"/>
        <v>0.4012980084049661</v>
      </c>
      <c r="L212">
        <f t="shared" si="41"/>
        <v>0.59870199159503401</v>
      </c>
      <c r="M212">
        <f t="shared" si="42"/>
        <v>2.4919136877222163</v>
      </c>
      <c r="N212">
        <f t="shared" si="43"/>
        <v>1.6702800625998362</v>
      </c>
    </row>
    <row r="213" spans="1:14" x14ac:dyDescent="0.25">
      <c r="A213" s="4">
        <f>IF('True_Odds_Calculator_2-way'!A214="","",'True_Odds_Calculator_2-way'!A214)</f>
        <v>1.74</v>
      </c>
      <c r="B213" s="4">
        <f>IF('True_Odds_Calculator_2-way'!B214="","",'True_Odds_Calculator_2-way'!B214)</f>
        <v>2.16</v>
      </c>
      <c r="C213" s="4">
        <f t="shared" si="33"/>
        <v>0.57471264367816088</v>
      </c>
      <c r="D213">
        <f t="shared" si="34"/>
        <v>0.46296296296296291</v>
      </c>
      <c r="E213">
        <f t="shared" si="35"/>
        <v>3.7675606641123682E-2</v>
      </c>
      <c r="F213">
        <f t="shared" si="36"/>
        <v>-0.22839506172839519</v>
      </c>
      <c r="G213">
        <v>0</v>
      </c>
      <c r="H213">
        <f t="shared" si="37"/>
        <v>0.26607066836951887</v>
      </c>
      <c r="I213">
        <f t="shared" si="38"/>
        <v>-1.0793322294408634</v>
      </c>
      <c r="J213">
        <f t="shared" si="39"/>
        <v>1.0793322294408634</v>
      </c>
      <c r="K213">
        <f t="shared" si="40"/>
        <v>0.55595527201895822</v>
      </c>
      <c r="L213">
        <f t="shared" si="41"/>
        <v>0.44404472798104189</v>
      </c>
      <c r="M213">
        <f t="shared" si="42"/>
        <v>1.7987058497862392</v>
      </c>
      <c r="N213">
        <f t="shared" si="43"/>
        <v>2.2520253861514017</v>
      </c>
    </row>
    <row r="214" spans="1:14" x14ac:dyDescent="0.25">
      <c r="A214" s="4">
        <f>IF('True_Odds_Calculator_2-way'!A215="","",'True_Odds_Calculator_2-way'!A215)</f>
        <v>2.2799999999999998</v>
      </c>
      <c r="B214" s="4">
        <f>IF('True_Odds_Calculator_2-way'!B215="","",'True_Odds_Calculator_2-way'!B215)</f>
        <v>1.66</v>
      </c>
      <c r="C214" s="4">
        <f t="shared" si="33"/>
        <v>0.43859649122807021</v>
      </c>
      <c r="D214">
        <f t="shared" si="34"/>
        <v>0.60240963855421692</v>
      </c>
      <c r="E214">
        <f t="shared" si="35"/>
        <v>4.1006129782287015E-2</v>
      </c>
      <c r="F214">
        <f t="shared" si="36"/>
        <v>-0.22320862396956254</v>
      </c>
      <c r="G214">
        <v>0</v>
      </c>
      <c r="H214">
        <f t="shared" si="37"/>
        <v>0.26421475375184955</v>
      </c>
      <c r="I214">
        <f t="shared" si="38"/>
        <v>-1.0879853497231113</v>
      </c>
      <c r="J214">
        <f t="shared" si="39"/>
        <v>1.0879853497231113</v>
      </c>
      <c r="K214">
        <f t="shared" si="40"/>
        <v>0.41795165071949136</v>
      </c>
      <c r="L214">
        <f t="shared" si="41"/>
        <v>0.58204834928050886</v>
      </c>
      <c r="M214">
        <f t="shared" si="42"/>
        <v>2.3926212476455824</v>
      </c>
      <c r="N214">
        <f t="shared" si="43"/>
        <v>1.7180703308172531</v>
      </c>
    </row>
    <row r="215" spans="1:14" x14ac:dyDescent="0.25">
      <c r="A215" s="4">
        <f>IF('True_Odds_Calculator_2-way'!A216="","",'True_Odds_Calculator_2-way'!A216)</f>
        <v>2.33</v>
      </c>
      <c r="B215" s="4">
        <f>IF('True_Odds_Calculator_2-way'!B216="","",'True_Odds_Calculator_2-way'!B216)</f>
        <v>1.64</v>
      </c>
      <c r="C215" s="4">
        <f t="shared" si="33"/>
        <v>0.42918454935622319</v>
      </c>
      <c r="D215">
        <f t="shared" si="34"/>
        <v>0.6097560975609756</v>
      </c>
      <c r="E215">
        <f t="shared" si="35"/>
        <v>3.8940646917198674E-2</v>
      </c>
      <c r="F215">
        <f t="shared" si="36"/>
        <v>-0.2227572490317179</v>
      </c>
      <c r="G215">
        <v>0</v>
      </c>
      <c r="H215">
        <f t="shared" si="37"/>
        <v>0.26169789594891657</v>
      </c>
      <c r="I215">
        <f t="shared" si="38"/>
        <v>-1.0838874619051497</v>
      </c>
      <c r="J215">
        <f t="shared" si="39"/>
        <v>1.0838874619051497</v>
      </c>
      <c r="K215">
        <f t="shared" si="40"/>
        <v>0.4095724747444402</v>
      </c>
      <c r="L215">
        <f t="shared" si="41"/>
        <v>0.59042752525555997</v>
      </c>
      <c r="M215">
        <f t="shared" si="42"/>
        <v>2.4415703243338491</v>
      </c>
      <c r="N215">
        <f t="shared" si="43"/>
        <v>1.6936879756192957</v>
      </c>
    </row>
    <row r="216" spans="1:14" x14ac:dyDescent="0.25">
      <c r="A216" s="4">
        <f>IF('True_Odds_Calculator_2-way'!A217="","",'True_Odds_Calculator_2-way'!A217)</f>
        <v>2.35</v>
      </c>
      <c r="B216" s="4">
        <f>IF('True_Odds_Calculator_2-way'!B217="","",'True_Odds_Calculator_2-way'!B217)</f>
        <v>1.63</v>
      </c>
      <c r="C216" s="4">
        <f t="shared" si="33"/>
        <v>0.42553191489361702</v>
      </c>
      <c r="D216">
        <f t="shared" si="34"/>
        <v>0.61349693251533743</v>
      </c>
      <c r="E216">
        <f t="shared" si="35"/>
        <v>3.9028847408954404E-2</v>
      </c>
      <c r="F216">
        <f t="shared" si="36"/>
        <v>-0.22203367706565724</v>
      </c>
      <c r="G216">
        <v>0</v>
      </c>
      <c r="H216">
        <f t="shared" si="37"/>
        <v>0.2610625244746117</v>
      </c>
      <c r="I216">
        <f t="shared" si="38"/>
        <v>-1.0843334143872592</v>
      </c>
      <c r="J216">
        <f t="shared" si="39"/>
        <v>1.0843334143872592</v>
      </c>
      <c r="K216">
        <f t="shared" si="40"/>
        <v>0.4058688457449498</v>
      </c>
      <c r="L216">
        <f t="shared" si="41"/>
        <v>0.59413115425505014</v>
      </c>
      <c r="M216">
        <f t="shared" si="42"/>
        <v>2.4638501094227996</v>
      </c>
      <c r="N216">
        <f t="shared" si="43"/>
        <v>1.6831300510639733</v>
      </c>
    </row>
    <row r="217" spans="1:14" x14ac:dyDescent="0.25">
      <c r="A217" s="4">
        <f>IF('True_Odds_Calculator_2-way'!A218="","",'True_Odds_Calculator_2-way'!A218)</f>
        <v>2.06</v>
      </c>
      <c r="B217" s="4">
        <f>IF('True_Odds_Calculator_2-way'!B218="","",'True_Odds_Calculator_2-way'!B218)</f>
        <v>1.76</v>
      </c>
      <c r="C217" s="4">
        <f t="shared" si="33"/>
        <v>0.4854368932038835</v>
      </c>
      <c r="D217">
        <f t="shared" si="34"/>
        <v>0.56818181818181823</v>
      </c>
      <c r="E217">
        <f t="shared" si="35"/>
        <v>5.3618711385701623E-2</v>
      </c>
      <c r="F217">
        <f t="shared" si="36"/>
        <v>-0.222197705207414</v>
      </c>
      <c r="G217">
        <v>0</v>
      </c>
      <c r="H217">
        <f t="shared" si="37"/>
        <v>0.27581641659311568</v>
      </c>
      <c r="I217">
        <f t="shared" si="38"/>
        <v>-1.1141412945539659</v>
      </c>
      <c r="J217">
        <f t="shared" si="39"/>
        <v>1.1141412945539659</v>
      </c>
      <c r="K217">
        <f t="shared" si="40"/>
        <v>0.45850742297558345</v>
      </c>
      <c r="L217">
        <f t="shared" si="41"/>
        <v>0.54149257702441678</v>
      </c>
      <c r="M217">
        <f t="shared" si="42"/>
        <v>2.1809897722272038</v>
      </c>
      <c r="N217">
        <f t="shared" si="43"/>
        <v>1.8467473838610133</v>
      </c>
    </row>
    <row r="218" spans="1:14" x14ac:dyDescent="0.25">
      <c r="A218" s="4">
        <f>IF('True_Odds_Calculator_2-way'!A219="","",'True_Odds_Calculator_2-way'!A219)</f>
        <v>1.91</v>
      </c>
      <c r="B218" s="4">
        <f>IF('True_Odds_Calculator_2-way'!B219="","",'True_Odds_Calculator_2-way'!B219)</f>
        <v>1.93</v>
      </c>
      <c r="C218" s="4">
        <f t="shared" si="33"/>
        <v>0.52356020942408377</v>
      </c>
      <c r="D218">
        <f t="shared" si="34"/>
        <v>0.5181347150259068</v>
      </c>
      <c r="E218">
        <f t="shared" si="35"/>
        <v>4.1694924449990456E-2</v>
      </c>
      <c r="F218">
        <f t="shared" si="36"/>
        <v>-0.2295797954588612</v>
      </c>
      <c r="G218">
        <v>0</v>
      </c>
      <c r="H218">
        <f t="shared" si="37"/>
        <v>0.27127471990885171</v>
      </c>
      <c r="I218">
        <f t="shared" si="38"/>
        <v>-1.0870207379990005</v>
      </c>
      <c r="J218">
        <f t="shared" si="39"/>
        <v>1.0870207379990005</v>
      </c>
      <c r="K218">
        <f t="shared" si="40"/>
        <v>0.50271747157230162</v>
      </c>
      <c r="L218">
        <f t="shared" si="41"/>
        <v>0.49728252842769838</v>
      </c>
      <c r="M218">
        <f t="shared" si="42"/>
        <v>1.9891888715790902</v>
      </c>
      <c r="N218">
        <f t="shared" si="43"/>
        <v>2.0109292863390706</v>
      </c>
    </row>
    <row r="219" spans="1:14" x14ac:dyDescent="0.25">
      <c r="A219" s="4">
        <f>IF('True_Odds_Calculator_2-way'!A220="","",'True_Odds_Calculator_2-way'!A220)</f>
        <v>2.12</v>
      </c>
      <c r="B219" s="4">
        <f>IF('True_Odds_Calculator_2-way'!B220="","",'True_Odds_Calculator_2-way'!B220)</f>
        <v>1.72</v>
      </c>
      <c r="C219" s="4">
        <f t="shared" si="33"/>
        <v>0.47169811320754712</v>
      </c>
      <c r="D219">
        <f t="shared" si="34"/>
        <v>0.58139534883720934</v>
      </c>
      <c r="E219">
        <f t="shared" si="35"/>
        <v>5.3093462044756512E-2</v>
      </c>
      <c r="F219">
        <f t="shared" si="36"/>
        <v>-0.22114962702939889</v>
      </c>
      <c r="G219">
        <v>0</v>
      </c>
      <c r="H219">
        <f t="shared" si="37"/>
        <v>0.27424308907415534</v>
      </c>
      <c r="I219">
        <f t="shared" si="38"/>
        <v>-1.1135885079684349</v>
      </c>
      <c r="J219">
        <f t="shared" si="39"/>
        <v>1.1135885079684349</v>
      </c>
      <c r="K219">
        <f t="shared" si="40"/>
        <v>0.44499443206436479</v>
      </c>
      <c r="L219">
        <f t="shared" si="41"/>
        <v>0.55500556793563516</v>
      </c>
      <c r="M219">
        <f t="shared" si="42"/>
        <v>2.2472191289246473</v>
      </c>
      <c r="N219">
        <f t="shared" si="43"/>
        <v>1.8017837257372731</v>
      </c>
    </row>
    <row r="220" spans="1:14" x14ac:dyDescent="0.25">
      <c r="A220" s="4">
        <f>IF('True_Odds_Calculator_2-way'!A221="","",'True_Odds_Calculator_2-way'!A221)</f>
        <v>2.08</v>
      </c>
      <c r="B220" s="4">
        <f>IF('True_Odds_Calculator_2-way'!B221="","",'True_Odds_Calculator_2-way'!B221)</f>
        <v>1.76</v>
      </c>
      <c r="C220" s="4">
        <f t="shared" si="33"/>
        <v>0.48076923076923073</v>
      </c>
      <c r="D220">
        <f t="shared" si="34"/>
        <v>0.56818181818181823</v>
      </c>
      <c r="E220">
        <f t="shared" si="35"/>
        <v>4.8951048951048959E-2</v>
      </c>
      <c r="F220">
        <f t="shared" si="36"/>
        <v>-0.22421328671328666</v>
      </c>
      <c r="G220">
        <v>0</v>
      </c>
      <c r="H220">
        <f t="shared" si="37"/>
        <v>0.27316433566433568</v>
      </c>
      <c r="I220">
        <f t="shared" si="38"/>
        <v>-1.1037769642208699</v>
      </c>
      <c r="J220">
        <f t="shared" si="39"/>
        <v>1.1037769642208699</v>
      </c>
      <c r="K220">
        <f t="shared" si="40"/>
        <v>0.45618791322653113</v>
      </c>
      <c r="L220">
        <f t="shared" si="41"/>
        <v>0.54381208677346893</v>
      </c>
      <c r="M220">
        <f t="shared" si="42"/>
        <v>2.1920791213585393</v>
      </c>
      <c r="N220">
        <f t="shared" si="43"/>
        <v>1.838870492807861</v>
      </c>
    </row>
    <row r="221" spans="1:14" x14ac:dyDescent="0.25">
      <c r="A221" s="4">
        <f>IF('True_Odds_Calculator_2-way'!A222="","",'True_Odds_Calculator_2-way'!A222)</f>
        <v>1.78</v>
      </c>
      <c r="B221" s="4">
        <f>IF('True_Odds_Calculator_2-way'!B222="","",'True_Odds_Calculator_2-way'!B222)</f>
        <v>2.04</v>
      </c>
      <c r="C221" s="4">
        <f t="shared" si="33"/>
        <v>0.5617977528089888</v>
      </c>
      <c r="D221">
        <f t="shared" si="34"/>
        <v>0.49019607843137253</v>
      </c>
      <c r="E221">
        <f t="shared" si="35"/>
        <v>5.1993831240361388E-2</v>
      </c>
      <c r="F221">
        <f t="shared" si="36"/>
        <v>-0.22339722405816254</v>
      </c>
      <c r="G221">
        <v>0</v>
      </c>
      <c r="H221">
        <f t="shared" si="37"/>
        <v>0.27539105529852392</v>
      </c>
      <c r="I221">
        <f t="shared" si="38"/>
        <v>-1.1102889792108188</v>
      </c>
      <c r="J221">
        <f t="shared" si="39"/>
        <v>1.1102889792108188</v>
      </c>
      <c r="K221">
        <f t="shared" si="40"/>
        <v>0.53589838486224539</v>
      </c>
      <c r="L221">
        <f t="shared" si="41"/>
        <v>0.4641016151377545</v>
      </c>
      <c r="M221">
        <f t="shared" si="42"/>
        <v>1.8660254037844388</v>
      </c>
      <c r="N221">
        <f t="shared" si="43"/>
        <v>2.1547005383792519</v>
      </c>
    </row>
    <row r="222" spans="1:14" x14ac:dyDescent="0.25">
      <c r="A222" s="4">
        <f>IF('True_Odds_Calculator_2-way'!A223="","",'True_Odds_Calculator_2-way'!A223)</f>
        <v>1.76</v>
      </c>
      <c r="B222" s="4">
        <f>IF('True_Odds_Calculator_2-way'!B223="","",'True_Odds_Calculator_2-way'!B223)</f>
        <v>2.0699999999999998</v>
      </c>
      <c r="C222" s="4">
        <f t="shared" si="33"/>
        <v>0.56818181818181823</v>
      </c>
      <c r="D222">
        <f t="shared" si="34"/>
        <v>0.48309178743961356</v>
      </c>
      <c r="E222">
        <f t="shared" si="35"/>
        <v>5.1273605621431795E-2</v>
      </c>
      <c r="F222">
        <f t="shared" si="36"/>
        <v>-0.22321036451471232</v>
      </c>
      <c r="G222">
        <v>0</v>
      </c>
      <c r="H222">
        <f t="shared" si="37"/>
        <v>0.27448397013614412</v>
      </c>
      <c r="I222">
        <f t="shared" si="38"/>
        <v>-1.1089228054693063</v>
      </c>
      <c r="J222">
        <f t="shared" si="39"/>
        <v>1.1089228054693063</v>
      </c>
      <c r="K222">
        <f t="shared" si="40"/>
        <v>0.54265798255600095</v>
      </c>
      <c r="L222">
        <f t="shared" si="41"/>
        <v>0.45734201744399888</v>
      </c>
      <c r="M222">
        <f t="shared" si="42"/>
        <v>1.8427813321566728</v>
      </c>
      <c r="N222">
        <f t="shared" si="43"/>
        <v>2.1865474018521578</v>
      </c>
    </row>
    <row r="223" spans="1:14" x14ac:dyDescent="0.25">
      <c r="A223" s="4">
        <f>IF('True_Odds_Calculator_2-way'!A224="","",'True_Odds_Calculator_2-way'!A224)</f>
        <v>1.66</v>
      </c>
      <c r="B223" s="4">
        <f>IF('True_Odds_Calculator_2-way'!B224="","",'True_Odds_Calculator_2-way'!B224)</f>
        <v>2.2200000000000002</v>
      </c>
      <c r="C223" s="4">
        <f t="shared" si="33"/>
        <v>0.60240963855421692</v>
      </c>
      <c r="D223">
        <f t="shared" si="34"/>
        <v>0.4504504504504504</v>
      </c>
      <c r="E223">
        <f t="shared" si="35"/>
        <v>5.2860089004667321E-2</v>
      </c>
      <c r="F223">
        <f t="shared" si="36"/>
        <v>-0.21849560403777268</v>
      </c>
      <c r="G223">
        <v>0</v>
      </c>
      <c r="H223">
        <f t="shared" si="37"/>
        <v>0.27135569304244</v>
      </c>
      <c r="I223">
        <f t="shared" si="38"/>
        <v>-1.114417996729983</v>
      </c>
      <c r="J223">
        <f t="shared" si="39"/>
        <v>1.114417996729983</v>
      </c>
      <c r="K223">
        <f t="shared" si="40"/>
        <v>0.57619755184467469</v>
      </c>
      <c r="L223">
        <f t="shared" si="41"/>
        <v>0.42380244815532536</v>
      </c>
      <c r="M223">
        <f t="shared" si="42"/>
        <v>1.7355158778417885</v>
      </c>
      <c r="N223">
        <f t="shared" si="43"/>
        <v>2.3595899560105793</v>
      </c>
    </row>
    <row r="224" spans="1:14" x14ac:dyDescent="0.25">
      <c r="A224" s="4">
        <f>IF('True_Odds_Calculator_2-way'!A225="","",'True_Odds_Calculator_2-way'!A225)</f>
        <v>1.81</v>
      </c>
      <c r="B224" s="4">
        <f>IF('True_Odds_Calculator_2-way'!B225="","",'True_Odds_Calculator_2-way'!B225)</f>
        <v>2.02</v>
      </c>
      <c r="C224" s="4">
        <f t="shared" si="33"/>
        <v>0.5524861878453039</v>
      </c>
      <c r="D224">
        <f t="shared" si="34"/>
        <v>0.49504950495049505</v>
      </c>
      <c r="E224">
        <f t="shared" si="35"/>
        <v>4.7535692795798834E-2</v>
      </c>
      <c r="F224">
        <f t="shared" si="36"/>
        <v>-0.22597232098900499</v>
      </c>
      <c r="G224">
        <v>0</v>
      </c>
      <c r="H224">
        <f t="shared" si="37"/>
        <v>0.27350801378480388</v>
      </c>
      <c r="I224">
        <f t="shared" si="38"/>
        <v>-1.1001639366407492</v>
      </c>
      <c r="J224">
        <f t="shared" si="39"/>
        <v>1.1001639366407492</v>
      </c>
      <c r="K224">
        <f t="shared" si="40"/>
        <v>0.52878359784482387</v>
      </c>
      <c r="L224">
        <f t="shared" si="41"/>
        <v>0.47121640215517624</v>
      </c>
      <c r="M224">
        <f t="shared" si="42"/>
        <v>1.8911327886790064</v>
      </c>
      <c r="N224">
        <f t="shared" si="43"/>
        <v>2.1221672153735645</v>
      </c>
    </row>
    <row r="225" spans="1:14" x14ac:dyDescent="0.25">
      <c r="A225" s="4">
        <f>IF('True_Odds_Calculator_2-way'!A226="","",'True_Odds_Calculator_2-way'!A226)</f>
        <v>2.75</v>
      </c>
      <c r="B225" s="4">
        <f>IF('True_Odds_Calculator_2-way'!B226="","",'True_Odds_Calculator_2-way'!B226)</f>
        <v>1.48</v>
      </c>
      <c r="C225" s="4">
        <f t="shared" si="33"/>
        <v>0.36363636363636365</v>
      </c>
      <c r="D225">
        <f t="shared" si="34"/>
        <v>0.67567567567567566</v>
      </c>
      <c r="E225">
        <f t="shared" si="35"/>
        <v>3.9312039312039193E-2</v>
      </c>
      <c r="F225">
        <f t="shared" si="36"/>
        <v>-0.20638820638820654</v>
      </c>
      <c r="G225">
        <v>0</v>
      </c>
      <c r="H225">
        <f t="shared" si="37"/>
        <v>0.24570024570024571</v>
      </c>
      <c r="I225">
        <f t="shared" si="38"/>
        <v>-1.0910894511799616</v>
      </c>
      <c r="J225">
        <f t="shared" si="39"/>
        <v>1.0910894511799616</v>
      </c>
      <c r="K225">
        <f t="shared" si="40"/>
        <v>0.34371270786706143</v>
      </c>
      <c r="L225">
        <f t="shared" si="41"/>
        <v>0.65628729213293868</v>
      </c>
      <c r="M225">
        <f t="shared" si="42"/>
        <v>2.9094065395649333</v>
      </c>
      <c r="N225">
        <f t="shared" si="43"/>
        <v>1.5237229365663816</v>
      </c>
    </row>
    <row r="226" spans="1:14" x14ac:dyDescent="0.25">
      <c r="A226" s="4">
        <f>IF('True_Odds_Calculator_2-way'!A227="","",'True_Odds_Calculator_2-way'!A227)</f>
        <v>2.4300000000000002</v>
      </c>
      <c r="B226" s="4">
        <f>IF('True_Odds_Calculator_2-way'!B227="","",'True_Odds_Calculator_2-way'!B227)</f>
        <v>1.6</v>
      </c>
      <c r="C226" s="4">
        <f t="shared" si="33"/>
        <v>0.41152263374485593</v>
      </c>
      <c r="D226">
        <f t="shared" si="34"/>
        <v>0.625</v>
      </c>
      <c r="E226">
        <f t="shared" si="35"/>
        <v>3.652263374485587E-2</v>
      </c>
      <c r="F226">
        <f t="shared" si="36"/>
        <v>-0.2206790123456791</v>
      </c>
      <c r="G226">
        <v>0</v>
      </c>
      <c r="H226">
        <f t="shared" si="37"/>
        <v>0.25720164609053497</v>
      </c>
      <c r="I226">
        <f t="shared" si="38"/>
        <v>-1.0795837927188259</v>
      </c>
      <c r="J226">
        <f t="shared" si="39"/>
        <v>1.0795837927188259</v>
      </c>
      <c r="K226">
        <f t="shared" si="40"/>
        <v>0.39311192066596734</v>
      </c>
      <c r="L226">
        <f t="shared" si="41"/>
        <v>0.60688807933403277</v>
      </c>
      <c r="M226">
        <f t="shared" si="42"/>
        <v>2.5438048235879216</v>
      </c>
      <c r="N226">
        <f t="shared" si="43"/>
        <v>1.6477502756312954</v>
      </c>
    </row>
    <row r="227" spans="1:14" x14ac:dyDescent="0.25">
      <c r="A227" s="4">
        <f>IF('True_Odds_Calculator_2-way'!A228="","",'True_Odds_Calculator_2-way'!A228)</f>
        <v>1.91</v>
      </c>
      <c r="B227" s="4">
        <f>IF('True_Odds_Calculator_2-way'!B228="","",'True_Odds_Calculator_2-way'!B228)</f>
        <v>1.96</v>
      </c>
      <c r="C227" s="4">
        <f t="shared" si="33"/>
        <v>0.52356020942408377</v>
      </c>
      <c r="D227">
        <f t="shared" si="34"/>
        <v>0.51020408163265307</v>
      </c>
      <c r="E227">
        <f t="shared" si="35"/>
        <v>3.3764291056736839E-2</v>
      </c>
      <c r="F227">
        <f t="shared" si="36"/>
        <v>-0.23335826477187727</v>
      </c>
      <c r="G227">
        <v>0</v>
      </c>
      <c r="H227">
        <f t="shared" si="37"/>
        <v>0.26712255582861416</v>
      </c>
      <c r="I227">
        <f t="shared" si="38"/>
        <v>-1.0699012312772824</v>
      </c>
      <c r="J227">
        <f t="shared" si="39"/>
        <v>1.0699012312772824</v>
      </c>
      <c r="K227">
        <f t="shared" si="40"/>
        <v>0.50668568712332396</v>
      </c>
      <c r="L227">
        <f t="shared" si="41"/>
        <v>0.49331431287667615</v>
      </c>
      <c r="M227">
        <f t="shared" si="42"/>
        <v>1.9736101204623264</v>
      </c>
      <c r="N227">
        <f t="shared" si="43"/>
        <v>2.0271051820261912</v>
      </c>
    </row>
    <row r="228" spans="1:14" x14ac:dyDescent="0.25">
      <c r="A228" s="4">
        <f>IF('True_Odds_Calculator_2-way'!A229="","",'True_Odds_Calculator_2-way'!A229)</f>
        <v>1.96</v>
      </c>
      <c r="B228" s="4">
        <f>IF('True_Odds_Calculator_2-way'!B229="","",'True_Odds_Calculator_2-way'!B229)</f>
        <v>1.91</v>
      </c>
      <c r="C228" s="4">
        <f t="shared" si="33"/>
        <v>0.51020408163265307</v>
      </c>
      <c r="D228">
        <f t="shared" si="34"/>
        <v>0.52356020942408377</v>
      </c>
      <c r="E228">
        <f t="shared" si="35"/>
        <v>3.3764291056736839E-2</v>
      </c>
      <c r="F228">
        <f t="shared" si="36"/>
        <v>-0.23335826477187727</v>
      </c>
      <c r="G228">
        <v>0</v>
      </c>
      <c r="H228">
        <f t="shared" si="37"/>
        <v>0.26712255582861416</v>
      </c>
      <c r="I228">
        <f t="shared" si="38"/>
        <v>-1.0699012312772824</v>
      </c>
      <c r="J228">
        <f t="shared" si="39"/>
        <v>1.0699012312772824</v>
      </c>
      <c r="K228">
        <f t="shared" si="40"/>
        <v>0.49331431287667615</v>
      </c>
      <c r="L228">
        <f t="shared" si="41"/>
        <v>0.50668568712332396</v>
      </c>
      <c r="M228">
        <f t="shared" si="42"/>
        <v>2.0271051820261912</v>
      </c>
      <c r="N228">
        <f t="shared" si="43"/>
        <v>1.9736101204623264</v>
      </c>
    </row>
    <row r="229" spans="1:14" x14ac:dyDescent="0.25">
      <c r="A229" s="4">
        <f>IF('True_Odds_Calculator_2-way'!A230="","",'True_Odds_Calculator_2-way'!A230)</f>
        <v>2.61</v>
      </c>
      <c r="B229" s="4">
        <f>IF('True_Odds_Calculator_2-way'!B230="","",'True_Odds_Calculator_2-way'!B230)</f>
        <v>1.53</v>
      </c>
      <c r="C229" s="4">
        <f t="shared" si="33"/>
        <v>0.38314176245210729</v>
      </c>
      <c r="D229">
        <f t="shared" si="34"/>
        <v>0.65359477124183007</v>
      </c>
      <c r="E229">
        <f t="shared" si="35"/>
        <v>3.6736533693937368E-2</v>
      </c>
      <c r="F229">
        <f t="shared" si="36"/>
        <v>-0.21368291888913937</v>
      </c>
      <c r="G229">
        <v>0</v>
      </c>
      <c r="H229">
        <f t="shared" si="37"/>
        <v>0.25041945258307668</v>
      </c>
      <c r="I229">
        <f t="shared" si="38"/>
        <v>-1.0825528985483326</v>
      </c>
      <c r="J229">
        <f t="shared" si="39"/>
        <v>1.0825528985483326</v>
      </c>
      <c r="K229">
        <f t="shared" si="40"/>
        <v>0.36457628549193738</v>
      </c>
      <c r="L229">
        <f t="shared" si="41"/>
        <v>0.63542371450806256</v>
      </c>
      <c r="M229">
        <f t="shared" si="42"/>
        <v>2.7429101666628148</v>
      </c>
      <c r="N229">
        <f t="shared" si="43"/>
        <v>1.5737530362306167</v>
      </c>
    </row>
    <row r="230" spans="1:14" x14ac:dyDescent="0.25">
      <c r="A230" s="4">
        <f>IF('True_Odds_Calculator_2-way'!A231="","",'True_Odds_Calculator_2-way'!A231)</f>
        <v>2.4900000000000002</v>
      </c>
      <c r="B230" s="4">
        <f>IF('True_Odds_Calculator_2-way'!B231="","",'True_Odds_Calculator_2-way'!B231)</f>
        <v>1.57</v>
      </c>
      <c r="C230" s="4">
        <f t="shared" si="33"/>
        <v>0.40160642570281119</v>
      </c>
      <c r="D230">
        <f t="shared" si="34"/>
        <v>0.63694267515923564</v>
      </c>
      <c r="E230">
        <f t="shared" si="35"/>
        <v>3.8549100862046881E-2</v>
      </c>
      <c r="F230">
        <f t="shared" si="36"/>
        <v>-0.21725117028624052</v>
      </c>
      <c r="G230">
        <v>0</v>
      </c>
      <c r="H230">
        <f t="shared" si="37"/>
        <v>0.25580027114828735</v>
      </c>
      <c r="I230">
        <f t="shared" si="38"/>
        <v>-1.0850991866680071</v>
      </c>
      <c r="J230">
        <f t="shared" si="39"/>
        <v>1.0850991866680071</v>
      </c>
      <c r="K230">
        <f t="shared" si="40"/>
        <v>0.38214645569254196</v>
      </c>
      <c r="L230">
        <f t="shared" si="41"/>
        <v>0.61785354430745798</v>
      </c>
      <c r="M230">
        <f t="shared" si="42"/>
        <v>2.6167977881353308</v>
      </c>
      <c r="N230">
        <f t="shared" si="43"/>
        <v>1.6185065364007643</v>
      </c>
    </row>
    <row r="231" spans="1:14" x14ac:dyDescent="0.25">
      <c r="A231" s="4">
        <f>IF('True_Odds_Calculator_2-way'!A232="","",'True_Odds_Calculator_2-way'!A232)</f>
        <v>2.44</v>
      </c>
      <c r="B231" s="4">
        <f>IF('True_Odds_Calculator_2-way'!B232="","",'True_Odds_Calculator_2-way'!B232)</f>
        <v>1.59</v>
      </c>
      <c r="C231" s="4">
        <f t="shared" si="33"/>
        <v>0.4098360655737705</v>
      </c>
      <c r="D231">
        <f t="shared" si="34"/>
        <v>0.62893081761006286</v>
      </c>
      <c r="E231">
        <f t="shared" si="35"/>
        <v>3.8766883183833478E-2</v>
      </c>
      <c r="F231">
        <f t="shared" si="36"/>
        <v>-0.21899164862356935</v>
      </c>
      <c r="G231">
        <v>0</v>
      </c>
      <c r="H231">
        <f t="shared" si="37"/>
        <v>0.25775853180740282</v>
      </c>
      <c r="I231">
        <f t="shared" si="38"/>
        <v>-1.0849075915068658</v>
      </c>
      <c r="J231">
        <f t="shared" si="39"/>
        <v>1.0849075915068658</v>
      </c>
      <c r="K231">
        <f t="shared" si="40"/>
        <v>0.39027939969909758</v>
      </c>
      <c r="L231">
        <f t="shared" si="41"/>
        <v>0.60972060030090225</v>
      </c>
      <c r="M231">
        <f t="shared" si="42"/>
        <v>2.5622669317698867</v>
      </c>
      <c r="N231">
        <f t="shared" si="43"/>
        <v>1.6400954789890509</v>
      </c>
    </row>
    <row r="232" spans="1:14" x14ac:dyDescent="0.25">
      <c r="A232" s="4">
        <f>IF('True_Odds_Calculator_2-way'!A233="","",'True_Odds_Calculator_2-way'!A233)</f>
        <v>2.16</v>
      </c>
      <c r="B232" s="4">
        <f>IF('True_Odds_Calculator_2-way'!B233="","",'True_Odds_Calculator_2-way'!B233)</f>
        <v>1.74</v>
      </c>
      <c r="C232" s="4">
        <f t="shared" si="33"/>
        <v>0.46296296296296291</v>
      </c>
      <c r="D232">
        <f t="shared" si="34"/>
        <v>0.57471264367816088</v>
      </c>
      <c r="E232">
        <f t="shared" si="35"/>
        <v>3.7675606641123682E-2</v>
      </c>
      <c r="F232">
        <f t="shared" si="36"/>
        <v>-0.22839506172839519</v>
      </c>
      <c r="G232">
        <v>0</v>
      </c>
      <c r="H232">
        <f t="shared" si="37"/>
        <v>0.26607066836951887</v>
      </c>
      <c r="I232">
        <f t="shared" si="38"/>
        <v>-1.0793322294408634</v>
      </c>
      <c r="J232">
        <f t="shared" si="39"/>
        <v>1.0793322294408634</v>
      </c>
      <c r="K232">
        <f t="shared" si="40"/>
        <v>0.44404472798104189</v>
      </c>
      <c r="L232">
        <f t="shared" si="41"/>
        <v>0.55595527201895822</v>
      </c>
      <c r="M232">
        <f t="shared" si="42"/>
        <v>2.2520253861514017</v>
      </c>
      <c r="N232">
        <f t="shared" si="43"/>
        <v>1.7987058497862392</v>
      </c>
    </row>
    <row r="233" spans="1:14" x14ac:dyDescent="0.25">
      <c r="A233" s="4">
        <f>IF('True_Odds_Calculator_2-way'!A234="","",'True_Odds_Calculator_2-way'!A234)</f>
        <v>2.36</v>
      </c>
      <c r="B233" s="4">
        <f>IF('True_Odds_Calculator_2-way'!B234="","",'True_Odds_Calculator_2-way'!B234)</f>
        <v>1.63</v>
      </c>
      <c r="C233" s="4">
        <f t="shared" si="33"/>
        <v>0.42372881355932207</v>
      </c>
      <c r="D233">
        <f t="shared" si="34"/>
        <v>0.61349693251533743</v>
      </c>
      <c r="E233">
        <f t="shared" si="35"/>
        <v>3.7225746074659449E-2</v>
      </c>
      <c r="F233">
        <f t="shared" si="36"/>
        <v>-0.2227305812623479</v>
      </c>
      <c r="G233">
        <v>0</v>
      </c>
      <c r="H233">
        <f t="shared" si="37"/>
        <v>0.25995632733700741</v>
      </c>
      <c r="I233">
        <f t="shared" si="38"/>
        <v>-1.0803395392536073</v>
      </c>
      <c r="J233">
        <f t="shared" si="39"/>
        <v>1.0803395392536073</v>
      </c>
      <c r="K233">
        <f t="shared" si="40"/>
        <v>0.40497933867464492</v>
      </c>
      <c r="L233">
        <f t="shared" si="41"/>
        <v>0.59502066132535514</v>
      </c>
      <c r="M233">
        <f t="shared" si="42"/>
        <v>2.4692617733849058</v>
      </c>
      <c r="N233">
        <f t="shared" si="43"/>
        <v>1.6806139097297725</v>
      </c>
    </row>
    <row r="234" spans="1:14" x14ac:dyDescent="0.25">
      <c r="A234" s="4">
        <f>IF('True_Odds_Calculator_2-way'!A235="","",'True_Odds_Calculator_2-way'!A235)</f>
        <v>1.78</v>
      </c>
      <c r="B234" s="4">
        <f>IF('True_Odds_Calculator_2-way'!B235="","",'True_Odds_Calculator_2-way'!B235)</f>
        <v>2.1</v>
      </c>
      <c r="C234" s="4">
        <f t="shared" si="33"/>
        <v>0.5617977528089888</v>
      </c>
      <c r="D234">
        <f t="shared" si="34"/>
        <v>0.47619047619047616</v>
      </c>
      <c r="E234">
        <f t="shared" si="35"/>
        <v>3.7988228999465079E-2</v>
      </c>
      <c r="F234">
        <f t="shared" si="36"/>
        <v>-0.2295345104333868</v>
      </c>
      <c r="G234">
        <v>0</v>
      </c>
      <c r="H234">
        <f t="shared" si="37"/>
        <v>0.26752273943285182</v>
      </c>
      <c r="I234">
        <f t="shared" si="38"/>
        <v>-1.0795837927188263</v>
      </c>
      <c r="J234">
        <f t="shared" si="39"/>
        <v>1.0795837927188263</v>
      </c>
      <c r="K234">
        <f t="shared" si="40"/>
        <v>0.54286595577264729</v>
      </c>
      <c r="L234">
        <f t="shared" si="41"/>
        <v>0.45713404422735271</v>
      </c>
      <c r="M234">
        <f t="shared" si="42"/>
        <v>1.8420753583206844</v>
      </c>
      <c r="N234">
        <f t="shared" si="43"/>
        <v>2.1875421719907089</v>
      </c>
    </row>
    <row r="235" spans="1:14" x14ac:dyDescent="0.25">
      <c r="A235" s="4">
        <f>IF('True_Odds_Calculator_2-way'!A236="","",'True_Odds_Calculator_2-way'!A236)</f>
        <v>1.83</v>
      </c>
      <c r="B235" s="4">
        <f>IF('True_Odds_Calculator_2-way'!B236="","",'True_Odds_Calculator_2-way'!B236)</f>
        <v>2.0699999999999998</v>
      </c>
      <c r="C235" s="4">
        <f t="shared" si="33"/>
        <v>0.54644808743169393</v>
      </c>
      <c r="D235">
        <f t="shared" si="34"/>
        <v>0.48309178743961356</v>
      </c>
      <c r="E235">
        <f t="shared" si="35"/>
        <v>2.9539874871307603E-2</v>
      </c>
      <c r="F235">
        <f t="shared" si="36"/>
        <v>-0.23444470842902765</v>
      </c>
      <c r="G235">
        <v>0</v>
      </c>
      <c r="H235">
        <f t="shared" si="37"/>
        <v>0.26398458330033525</v>
      </c>
      <c r="I235">
        <f t="shared" si="38"/>
        <v>-1.0611311532512866</v>
      </c>
      <c r="J235">
        <f t="shared" si="39"/>
        <v>1.0611311532512866</v>
      </c>
      <c r="K235">
        <f t="shared" si="40"/>
        <v>0.53170592832305175</v>
      </c>
      <c r="L235">
        <f t="shared" si="41"/>
        <v>0.46829407167694814</v>
      </c>
      <c r="M235">
        <f t="shared" si="42"/>
        <v>1.8807388571985679</v>
      </c>
      <c r="N235">
        <f t="shared" si="43"/>
        <v>2.1354103339788768</v>
      </c>
    </row>
    <row r="236" spans="1:14" x14ac:dyDescent="0.25">
      <c r="A236" s="4">
        <f>IF('True_Odds_Calculator_2-way'!A237="","",'True_Odds_Calculator_2-way'!A237)</f>
        <v>1.57</v>
      </c>
      <c r="B236" s="4">
        <f>IF('True_Odds_Calculator_2-way'!B237="","",'True_Odds_Calculator_2-way'!B237)</f>
        <v>2.5299999999999998</v>
      </c>
      <c r="C236" s="4">
        <f t="shared" si="33"/>
        <v>0.63694267515923564</v>
      </c>
      <c r="D236">
        <f t="shared" si="34"/>
        <v>0.39525691699604748</v>
      </c>
      <c r="E236">
        <f t="shared" si="35"/>
        <v>3.2199592155283119E-2</v>
      </c>
      <c r="F236">
        <f t="shared" si="36"/>
        <v>-0.21955640593137127</v>
      </c>
      <c r="G236">
        <v>0</v>
      </c>
      <c r="H236">
        <f t="shared" si="37"/>
        <v>0.25175599808665444</v>
      </c>
      <c r="I236">
        <f t="shared" si="38"/>
        <v>-1.0708209436720593</v>
      </c>
      <c r="J236">
        <f t="shared" si="39"/>
        <v>1.0708209436720593</v>
      </c>
      <c r="K236">
        <f t="shared" si="40"/>
        <v>0.62097609898291362</v>
      </c>
      <c r="L236">
        <f t="shared" si="41"/>
        <v>0.37902390101708633</v>
      </c>
      <c r="M236">
        <f t="shared" si="42"/>
        <v>1.610367937893074</v>
      </c>
      <c r="N236">
        <f t="shared" si="43"/>
        <v>2.6383560438182503</v>
      </c>
    </row>
    <row r="237" spans="1:14" x14ac:dyDescent="0.25">
      <c r="A237" s="4">
        <f>IF('True_Odds_Calculator_2-way'!A238="","",'True_Odds_Calculator_2-way'!A238)</f>
        <v>2.4</v>
      </c>
      <c r="B237" s="4">
        <f>IF('True_Odds_Calculator_2-way'!B238="","",'True_Odds_Calculator_2-way'!B238)</f>
        <v>1.62</v>
      </c>
      <c r="C237" s="4">
        <f t="shared" si="33"/>
        <v>0.41666666666666669</v>
      </c>
      <c r="D237">
        <f t="shared" si="34"/>
        <v>0.61728395061728392</v>
      </c>
      <c r="E237">
        <f t="shared" si="35"/>
        <v>3.3950617283950546E-2</v>
      </c>
      <c r="F237">
        <f t="shared" si="36"/>
        <v>-0.22325102880658443</v>
      </c>
      <c r="G237">
        <v>0</v>
      </c>
      <c r="H237">
        <f t="shared" si="37"/>
        <v>0.25720164609053497</v>
      </c>
      <c r="I237">
        <f t="shared" si="38"/>
        <v>-1.0733469768527295</v>
      </c>
      <c r="J237">
        <f t="shared" si="39"/>
        <v>1.0733469768527295</v>
      </c>
      <c r="K237">
        <f t="shared" si="40"/>
        <v>0.3995707383438068</v>
      </c>
      <c r="L237">
        <f t="shared" si="41"/>
        <v>0.60042926165619326</v>
      </c>
      <c r="M237">
        <f t="shared" si="42"/>
        <v>2.502685767593821</v>
      </c>
      <c r="N237">
        <f t="shared" si="43"/>
        <v>1.6654751256486924</v>
      </c>
    </row>
    <row r="238" spans="1:14" x14ac:dyDescent="0.25">
      <c r="A238" s="4">
        <f>IF('True_Odds_Calculator_2-way'!A239="","",'True_Odds_Calculator_2-way'!A239)</f>
        <v>2.23</v>
      </c>
      <c r="B238" s="4">
        <f>IF('True_Odds_Calculator_2-way'!B239="","",'True_Odds_Calculator_2-way'!B239)</f>
        <v>1.71</v>
      </c>
      <c r="C238" s="4">
        <f t="shared" si="33"/>
        <v>0.44843049327354262</v>
      </c>
      <c r="D238">
        <f t="shared" si="34"/>
        <v>0.58479532163742687</v>
      </c>
      <c r="E238">
        <f t="shared" si="35"/>
        <v>3.3225814910969431E-2</v>
      </c>
      <c r="F238">
        <f t="shared" si="36"/>
        <v>-0.22901423963496192</v>
      </c>
      <c r="G238">
        <v>0</v>
      </c>
      <c r="H238">
        <f t="shared" si="37"/>
        <v>0.26224005454593136</v>
      </c>
      <c r="I238">
        <f t="shared" si="38"/>
        <v>-1.070084984173661</v>
      </c>
      <c r="J238">
        <f t="shared" si="39"/>
        <v>1.070084984173661</v>
      </c>
      <c r="K238">
        <f t="shared" si="40"/>
        <v>0.43174080130549697</v>
      </c>
      <c r="L238">
        <f t="shared" si="41"/>
        <v>0.56825919869450314</v>
      </c>
      <c r="M238">
        <f t="shared" si="42"/>
        <v>2.3162045305336028</v>
      </c>
      <c r="N238">
        <f t="shared" si="43"/>
        <v>1.7597603387632996</v>
      </c>
    </row>
    <row r="239" spans="1:14" x14ac:dyDescent="0.25">
      <c r="A239" s="4">
        <f>IF('True_Odds_Calculator_2-way'!A240="","",'True_Odds_Calculator_2-way'!A240)</f>
        <v>2.0299999999999998</v>
      </c>
      <c r="B239" s="4">
        <f>IF('True_Odds_Calculator_2-way'!B240="","",'True_Odds_Calculator_2-way'!B240)</f>
        <v>1.86</v>
      </c>
      <c r="C239" s="4">
        <f t="shared" si="33"/>
        <v>0.49261083743842371</v>
      </c>
      <c r="D239">
        <f t="shared" si="34"/>
        <v>0.5376344086021505</v>
      </c>
      <c r="E239">
        <f t="shared" si="35"/>
        <v>3.0245246040574214E-2</v>
      </c>
      <c r="F239">
        <f t="shared" si="36"/>
        <v>-0.23459929021664283</v>
      </c>
      <c r="G239">
        <v>0</v>
      </c>
      <c r="H239">
        <f t="shared" si="37"/>
        <v>0.26484453625721704</v>
      </c>
      <c r="I239">
        <f t="shared" si="38"/>
        <v>-1.0625078858299792</v>
      </c>
      <c r="J239">
        <f t="shared" si="39"/>
        <v>1.0625078858299792</v>
      </c>
      <c r="K239">
        <f t="shared" si="40"/>
        <v>0.47746756040114985</v>
      </c>
      <c r="L239">
        <f t="shared" si="41"/>
        <v>0.5225324395988501</v>
      </c>
      <c r="M239">
        <f t="shared" si="42"/>
        <v>2.0943831224048783</v>
      </c>
      <c r="N239">
        <f t="shared" si="43"/>
        <v>1.9137567818137824</v>
      </c>
    </row>
    <row r="240" spans="1:14" x14ac:dyDescent="0.25">
      <c r="A240" s="4">
        <f>IF('True_Odds_Calculator_2-way'!A241="","",'True_Odds_Calculator_2-way'!A241)</f>
        <v>2.4500000000000002</v>
      </c>
      <c r="B240" s="4">
        <f>IF('True_Odds_Calculator_2-way'!B241="","",'True_Odds_Calculator_2-way'!B241)</f>
        <v>1.6</v>
      </c>
      <c r="C240" s="4">
        <f t="shared" si="33"/>
        <v>0.4081632653061224</v>
      </c>
      <c r="D240">
        <f t="shared" si="34"/>
        <v>0.625</v>
      </c>
      <c r="E240">
        <f t="shared" si="35"/>
        <v>3.3163265306122458E-2</v>
      </c>
      <c r="F240">
        <f t="shared" si="36"/>
        <v>-0.22193877551020402</v>
      </c>
      <c r="G240">
        <v>0</v>
      </c>
      <c r="H240">
        <f t="shared" si="37"/>
        <v>0.25510204081632648</v>
      </c>
      <c r="I240">
        <f t="shared" si="38"/>
        <v>-1.0721125348377949</v>
      </c>
      <c r="J240">
        <f t="shared" si="39"/>
        <v>1.0721125348377949</v>
      </c>
      <c r="K240">
        <f t="shared" si="40"/>
        <v>0.39145635918691934</v>
      </c>
      <c r="L240">
        <f t="shared" si="41"/>
        <v>0.60854364081308054</v>
      </c>
      <c r="M240">
        <f t="shared" si="42"/>
        <v>2.5545631755148031</v>
      </c>
      <c r="N240">
        <f t="shared" si="43"/>
        <v>1.643267520902677</v>
      </c>
    </row>
    <row r="241" spans="1:14" x14ac:dyDescent="0.25">
      <c r="A241" s="4">
        <f>IF('True_Odds_Calculator_2-way'!A242="","",'True_Odds_Calculator_2-way'!A242)</f>
        <v>2.1</v>
      </c>
      <c r="B241" s="4">
        <f>IF('True_Odds_Calculator_2-way'!B242="","",'True_Odds_Calculator_2-way'!B242)</f>
        <v>1.79</v>
      </c>
      <c r="C241" s="4">
        <f t="shared" si="33"/>
        <v>0.47619047619047616</v>
      </c>
      <c r="D241">
        <f t="shared" si="34"/>
        <v>0.55865921787709494</v>
      </c>
      <c r="E241">
        <f t="shared" si="35"/>
        <v>3.4849694067571102E-2</v>
      </c>
      <c r="F241">
        <f t="shared" si="36"/>
        <v>-0.2311785049215217</v>
      </c>
      <c r="G241">
        <v>0</v>
      </c>
      <c r="H241">
        <f t="shared" si="37"/>
        <v>0.2660281989890928</v>
      </c>
      <c r="I241">
        <f t="shared" si="38"/>
        <v>-1.072729223145815</v>
      </c>
      <c r="J241">
        <f t="shared" si="39"/>
        <v>1.072729223145815</v>
      </c>
      <c r="K241">
        <f t="shared" si="40"/>
        <v>0.4587151448829464</v>
      </c>
      <c r="L241">
        <f t="shared" si="41"/>
        <v>0.5412848551170536</v>
      </c>
      <c r="M241">
        <f t="shared" si="42"/>
        <v>2.1800021454603971</v>
      </c>
      <c r="N241">
        <f t="shared" si="43"/>
        <v>1.8474560862851939</v>
      </c>
    </row>
    <row r="242" spans="1:14" x14ac:dyDescent="0.25">
      <c r="A242" s="4">
        <f>IF('True_Odds_Calculator_2-way'!A243="","",'True_Odds_Calculator_2-way'!A243)</f>
        <v>1.85</v>
      </c>
      <c r="B242" s="4">
        <f>IF('True_Odds_Calculator_2-way'!B243="","",'True_Odds_Calculator_2-way'!B243)</f>
        <v>2.0499999999999998</v>
      </c>
      <c r="C242" s="4">
        <f t="shared" si="33"/>
        <v>0.54054054054054046</v>
      </c>
      <c r="D242">
        <f t="shared" si="34"/>
        <v>0.48780487804878053</v>
      </c>
      <c r="E242">
        <f t="shared" si="35"/>
        <v>2.8345418589321048E-2</v>
      </c>
      <c r="F242">
        <f t="shared" si="36"/>
        <v>-0.2353328938694792</v>
      </c>
      <c r="G242">
        <v>0</v>
      </c>
      <c r="H242">
        <f t="shared" si="37"/>
        <v>0.26367831245880025</v>
      </c>
      <c r="I242">
        <f t="shared" si="38"/>
        <v>-1.0585122480499263</v>
      </c>
      <c r="J242">
        <f t="shared" si="39"/>
        <v>1.0585122480499263</v>
      </c>
      <c r="K242">
        <f t="shared" si="40"/>
        <v>0.52638909307720383</v>
      </c>
      <c r="L242">
        <f t="shared" si="41"/>
        <v>0.47361090692279612</v>
      </c>
      <c r="M242">
        <f t="shared" si="42"/>
        <v>1.8997354108424378</v>
      </c>
      <c r="N242">
        <f t="shared" si="43"/>
        <v>2.1114378604524222</v>
      </c>
    </row>
    <row r="243" spans="1:14" x14ac:dyDescent="0.25">
      <c r="A243" s="4">
        <f>IF('True_Odds_Calculator_2-way'!A244="","",'True_Odds_Calculator_2-way'!A244)</f>
        <v>2.21</v>
      </c>
      <c r="B243" s="4">
        <f>IF('True_Odds_Calculator_2-way'!B244="","",'True_Odds_Calculator_2-way'!B244)</f>
        <v>1.72</v>
      </c>
      <c r="C243" s="4">
        <f t="shared" si="33"/>
        <v>0.45248868778280543</v>
      </c>
      <c r="D243">
        <f t="shared" si="34"/>
        <v>0.58139534883720934</v>
      </c>
      <c r="E243">
        <f t="shared" si="35"/>
        <v>3.3884036620014824E-2</v>
      </c>
      <c r="F243">
        <f t="shared" si="36"/>
        <v>-0.2291907818583605</v>
      </c>
      <c r="G243">
        <v>0</v>
      </c>
      <c r="H243">
        <f t="shared" si="37"/>
        <v>0.26307481847837527</v>
      </c>
      <c r="I243">
        <f t="shared" si="38"/>
        <v>-1.0713739108887084</v>
      </c>
      <c r="J243">
        <f t="shared" si="39"/>
        <v>1.0713739108887084</v>
      </c>
      <c r="K243">
        <f t="shared" si="40"/>
        <v>0.43547132891069945</v>
      </c>
      <c r="L243">
        <f t="shared" si="41"/>
        <v>0.56452867108930049</v>
      </c>
      <c r="M243">
        <f t="shared" si="42"/>
        <v>2.2963624321753371</v>
      </c>
      <c r="N243">
        <f t="shared" si="43"/>
        <v>1.7713892158398703</v>
      </c>
    </row>
    <row r="244" spans="1:14" x14ac:dyDescent="0.25">
      <c r="A244" s="4">
        <f>IF('True_Odds_Calculator_2-way'!A245="","",'True_Odds_Calculator_2-way'!A245)</f>
        <v>2.33</v>
      </c>
      <c r="B244" s="4">
        <f>IF('True_Odds_Calculator_2-way'!B245="","",'True_Odds_Calculator_2-way'!B245)</f>
        <v>1.65</v>
      </c>
      <c r="C244" s="4">
        <f t="shared" si="33"/>
        <v>0.42918454935622319</v>
      </c>
      <c r="D244">
        <f t="shared" si="34"/>
        <v>0.60606060606060608</v>
      </c>
      <c r="E244">
        <f t="shared" si="35"/>
        <v>3.5245155416829377E-2</v>
      </c>
      <c r="F244">
        <f t="shared" si="36"/>
        <v>-0.22486669267785131</v>
      </c>
      <c r="G244">
        <v>0</v>
      </c>
      <c r="H244">
        <f t="shared" si="37"/>
        <v>0.26011184809468074</v>
      </c>
      <c r="I244">
        <f t="shared" si="38"/>
        <v>-1.0755175492958089</v>
      </c>
      <c r="J244">
        <f t="shared" si="39"/>
        <v>1.0755175492958089</v>
      </c>
      <c r="K244">
        <f t="shared" si="40"/>
        <v>0.41144841377386249</v>
      </c>
      <c r="L244">
        <f t="shared" si="41"/>
        <v>0.58855158622613757</v>
      </c>
      <c r="M244">
        <f t="shared" si="42"/>
        <v>2.4304383405634256</v>
      </c>
      <c r="N244">
        <f t="shared" si="43"/>
        <v>1.6990864070422753</v>
      </c>
    </row>
    <row r="245" spans="1:14" x14ac:dyDescent="0.25">
      <c r="A245" s="4">
        <f>IF('True_Odds_Calculator_2-way'!A246="","",'True_Odds_Calculator_2-way'!A246)</f>
        <v>2.17</v>
      </c>
      <c r="B245" s="4">
        <f>IF('True_Odds_Calculator_2-way'!B246="","",'True_Odds_Calculator_2-way'!B246)</f>
        <v>1.74</v>
      </c>
      <c r="C245" s="4">
        <f t="shared" si="33"/>
        <v>0.46082949308755761</v>
      </c>
      <c r="D245">
        <f t="shared" si="34"/>
        <v>0.57471264367816088</v>
      </c>
      <c r="E245">
        <f t="shared" si="35"/>
        <v>3.5542136765718491E-2</v>
      </c>
      <c r="F245">
        <f t="shared" si="36"/>
        <v>-0.22930239949149844</v>
      </c>
      <c r="G245">
        <v>0</v>
      </c>
      <c r="H245">
        <f t="shared" si="37"/>
        <v>0.26484453625721699</v>
      </c>
      <c r="I245">
        <f t="shared" si="38"/>
        <v>-1.0747098003652684</v>
      </c>
      <c r="J245">
        <f t="shared" si="39"/>
        <v>1.0747098003652684</v>
      </c>
      <c r="K245">
        <f t="shared" si="40"/>
        <v>0.44298545385174265</v>
      </c>
      <c r="L245">
        <f t="shared" si="41"/>
        <v>0.55701454614825729</v>
      </c>
      <c r="M245">
        <f t="shared" si="42"/>
        <v>2.2574104664273644</v>
      </c>
      <c r="N245">
        <f t="shared" si="43"/>
        <v>1.7952852522702987</v>
      </c>
    </row>
    <row r="246" spans="1:14" x14ac:dyDescent="0.25">
      <c r="A246" s="4">
        <f>IF('True_Odds_Calculator_2-way'!A247="","",'True_Odds_Calculator_2-way'!A247)</f>
        <v>1.98</v>
      </c>
      <c r="B246" s="4">
        <f>IF('True_Odds_Calculator_2-way'!B247="","",'True_Odds_Calculator_2-way'!B247)</f>
        <v>1.88</v>
      </c>
      <c r="C246" s="4">
        <f t="shared" si="33"/>
        <v>0.50505050505050508</v>
      </c>
      <c r="D246">
        <f t="shared" si="34"/>
        <v>0.53191489361702127</v>
      </c>
      <c r="E246">
        <f t="shared" si="35"/>
        <v>3.6965398667526461E-2</v>
      </c>
      <c r="F246">
        <f t="shared" si="36"/>
        <v>-0.23167848699763582</v>
      </c>
      <c r="G246">
        <v>0</v>
      </c>
      <c r="H246">
        <f t="shared" si="37"/>
        <v>0.26864388566516229</v>
      </c>
      <c r="I246">
        <f t="shared" si="38"/>
        <v>-1.0768262306348704</v>
      </c>
      <c r="J246">
        <f t="shared" si="39"/>
        <v>1.0768262306348704</v>
      </c>
      <c r="K246">
        <f t="shared" si="40"/>
        <v>0.4865494129951195</v>
      </c>
      <c r="L246">
        <f t="shared" si="41"/>
        <v>0.51345058700488033</v>
      </c>
      <c r="M246">
        <f t="shared" si="42"/>
        <v>2.0552897060221729</v>
      </c>
      <c r="N246">
        <f t="shared" si="43"/>
        <v>1.947607082958686</v>
      </c>
    </row>
    <row r="247" spans="1:14" x14ac:dyDescent="0.25">
      <c r="A247" s="4">
        <f>IF('True_Odds_Calculator_2-way'!A248="","",'True_Odds_Calculator_2-way'!A248)</f>
        <v>2.02</v>
      </c>
      <c r="B247" s="4">
        <f>IF('True_Odds_Calculator_2-way'!B248="","",'True_Odds_Calculator_2-way'!B248)</f>
        <v>1.88</v>
      </c>
      <c r="C247" s="4">
        <f t="shared" si="33"/>
        <v>0.49504950495049505</v>
      </c>
      <c r="D247">
        <f t="shared" si="34"/>
        <v>0.53191489361702127</v>
      </c>
      <c r="E247">
        <f t="shared" si="35"/>
        <v>2.6964398567516312E-2</v>
      </c>
      <c r="F247">
        <f t="shared" si="36"/>
        <v>-0.23635980619338537</v>
      </c>
      <c r="G247">
        <v>0</v>
      </c>
      <c r="H247">
        <f t="shared" si="37"/>
        <v>0.26332420476090163</v>
      </c>
      <c r="I247">
        <f t="shared" si="38"/>
        <v>-1.0555008273018724</v>
      </c>
      <c r="J247">
        <f t="shared" si="39"/>
        <v>1.0555008273018724</v>
      </c>
      <c r="K247">
        <f t="shared" si="40"/>
        <v>0.48155387561543506</v>
      </c>
      <c r="L247">
        <f t="shared" si="41"/>
        <v>0.51844612438456505</v>
      </c>
      <c r="M247">
        <f t="shared" si="42"/>
        <v>2.0766108438479098</v>
      </c>
      <c r="N247">
        <f t="shared" si="43"/>
        <v>1.9288407280256479</v>
      </c>
    </row>
    <row r="248" spans="1:14" x14ac:dyDescent="0.25">
      <c r="A248" s="4">
        <f>IF('True_Odds_Calculator_2-way'!A249="","",'True_Odds_Calculator_2-way'!A249)</f>
        <v>1.81</v>
      </c>
      <c r="B248" s="4">
        <f>IF('True_Odds_Calculator_2-way'!B249="","",'True_Odds_Calculator_2-way'!B249)</f>
        <v>2.08</v>
      </c>
      <c r="C248" s="4">
        <f t="shared" si="33"/>
        <v>0.5524861878453039</v>
      </c>
      <c r="D248">
        <f t="shared" si="34"/>
        <v>0.48076923076923073</v>
      </c>
      <c r="E248">
        <f t="shared" si="35"/>
        <v>3.3255418614534626E-2</v>
      </c>
      <c r="F248">
        <f t="shared" si="36"/>
        <v>-0.23236294092647691</v>
      </c>
      <c r="G248">
        <v>0</v>
      </c>
      <c r="H248">
        <f t="shared" si="37"/>
        <v>0.26561835954101148</v>
      </c>
      <c r="I248">
        <f t="shared" si="38"/>
        <v>-1.0691671651659735</v>
      </c>
      <c r="J248">
        <f t="shared" si="39"/>
        <v>1.0691671651659735</v>
      </c>
      <c r="K248">
        <f t="shared" si="40"/>
        <v>0.5358983848622455</v>
      </c>
      <c r="L248">
        <f t="shared" si="41"/>
        <v>0.4641016151377545</v>
      </c>
      <c r="M248">
        <f t="shared" si="42"/>
        <v>1.8660254037844384</v>
      </c>
      <c r="N248">
        <f t="shared" si="43"/>
        <v>2.1547005383792519</v>
      </c>
    </row>
    <row r="249" spans="1:14" x14ac:dyDescent="0.25">
      <c r="A249" s="4">
        <f>IF('True_Odds_Calculator_2-way'!A250="","",'True_Odds_Calculator_2-way'!A250)</f>
        <v>2.19</v>
      </c>
      <c r="B249" s="4">
        <f>IF('True_Odds_Calculator_2-way'!B250="","",'True_Odds_Calculator_2-way'!B250)</f>
        <v>1.75</v>
      </c>
      <c r="C249" s="4">
        <f t="shared" si="33"/>
        <v>0.45662100456621008</v>
      </c>
      <c r="D249">
        <f t="shared" si="34"/>
        <v>0.5714285714285714</v>
      </c>
      <c r="E249">
        <f t="shared" si="35"/>
        <v>2.8049575994781417E-2</v>
      </c>
      <c r="F249">
        <f t="shared" si="36"/>
        <v>-0.23287671232876717</v>
      </c>
      <c r="G249">
        <v>0</v>
      </c>
      <c r="H249">
        <f t="shared" si="37"/>
        <v>0.26092628832354858</v>
      </c>
      <c r="I249">
        <f t="shared" si="38"/>
        <v>-1.0585122480499263</v>
      </c>
      <c r="J249">
        <f t="shared" si="39"/>
        <v>1.0585122480499263</v>
      </c>
      <c r="K249">
        <f t="shared" si="40"/>
        <v>0.44255041223763469</v>
      </c>
      <c r="L249">
        <f t="shared" si="41"/>
        <v>0.55744958776236542</v>
      </c>
      <c r="M249">
        <f t="shared" si="42"/>
        <v>2.2596295751794115</v>
      </c>
      <c r="N249">
        <f t="shared" si="43"/>
        <v>1.7938841860374448</v>
      </c>
    </row>
    <row r="250" spans="1:14" x14ac:dyDescent="0.25">
      <c r="A250" s="4">
        <f>IF('True_Odds_Calculator_2-way'!A251="","",'True_Odds_Calculator_2-way'!A251)</f>
        <v>2.1800000000000002</v>
      </c>
      <c r="B250" s="4">
        <f>IF('True_Odds_Calculator_2-way'!B251="","",'True_Odds_Calculator_2-way'!B251)</f>
        <v>1.75</v>
      </c>
      <c r="C250" s="4">
        <f t="shared" si="33"/>
        <v>0.4587155963302752</v>
      </c>
      <c r="D250">
        <f t="shared" si="34"/>
        <v>0.5714285714285714</v>
      </c>
      <c r="E250">
        <f t="shared" si="35"/>
        <v>3.0144167758846541E-2</v>
      </c>
      <c r="F250">
        <f t="shared" si="36"/>
        <v>-0.23197903014416776</v>
      </c>
      <c r="G250">
        <v>0</v>
      </c>
      <c r="H250">
        <f t="shared" si="37"/>
        <v>0.26212319790301436</v>
      </c>
      <c r="I250">
        <f t="shared" si="38"/>
        <v>-1.0629880069054676</v>
      </c>
      <c r="J250">
        <f t="shared" si="39"/>
        <v>1.0629880069054676</v>
      </c>
      <c r="K250">
        <f t="shared" si="40"/>
        <v>0.44359159560776512</v>
      </c>
      <c r="L250">
        <f t="shared" si="41"/>
        <v>0.55640840439223493</v>
      </c>
      <c r="M250">
        <f t="shared" si="42"/>
        <v>2.2543258481484516</v>
      </c>
      <c r="N250">
        <f t="shared" si="43"/>
        <v>1.797241005179101</v>
      </c>
    </row>
    <row r="251" spans="1:14" x14ac:dyDescent="0.25">
      <c r="A251" s="4">
        <f>IF('True_Odds_Calculator_2-way'!A252="","",'True_Odds_Calculator_2-way'!A252)</f>
        <v>1.81</v>
      </c>
      <c r="B251" s="4">
        <f>IF('True_Odds_Calculator_2-way'!B252="","",'True_Odds_Calculator_2-way'!B252)</f>
        <v>2.09</v>
      </c>
      <c r="C251" s="4">
        <f t="shared" si="33"/>
        <v>0.5524861878453039</v>
      </c>
      <c r="D251">
        <f t="shared" si="34"/>
        <v>0.47846889952153115</v>
      </c>
      <c r="E251">
        <f t="shared" si="35"/>
        <v>3.0955087366835166E-2</v>
      </c>
      <c r="F251">
        <f t="shared" si="36"/>
        <v>-0.23339237093235332</v>
      </c>
      <c r="G251">
        <v>0</v>
      </c>
      <c r="H251">
        <f t="shared" si="37"/>
        <v>0.26434745829918849</v>
      </c>
      <c r="I251">
        <f t="shared" si="38"/>
        <v>-1.064251428023502</v>
      </c>
      <c r="J251">
        <f t="shared" si="39"/>
        <v>1.064251428023502</v>
      </c>
      <c r="K251">
        <f t="shared" si="40"/>
        <v>0.53704433642160887</v>
      </c>
      <c r="L251">
        <f t="shared" si="41"/>
        <v>0.46295566357839102</v>
      </c>
      <c r="M251">
        <f t="shared" si="42"/>
        <v>1.8620436566990362</v>
      </c>
      <c r="N251">
        <f t="shared" si="43"/>
        <v>2.1600340565456171</v>
      </c>
    </row>
    <row r="252" spans="1:14" x14ac:dyDescent="0.25">
      <c r="A252" s="4">
        <f>IF('True_Odds_Calculator_2-way'!A253="","",'True_Odds_Calculator_2-way'!A253)</f>
        <v>1.9</v>
      </c>
      <c r="B252" s="4">
        <f>IF('True_Odds_Calculator_2-way'!B253="","",'True_Odds_Calculator_2-way'!B253)</f>
        <v>1.98</v>
      </c>
      <c r="C252" s="4">
        <f t="shared" si="33"/>
        <v>0.52631578947368418</v>
      </c>
      <c r="D252">
        <f t="shared" si="34"/>
        <v>0.50505050505050508</v>
      </c>
      <c r="E252">
        <f t="shared" si="35"/>
        <v>3.1366294524189264E-2</v>
      </c>
      <c r="F252">
        <f t="shared" si="36"/>
        <v>-0.23444976076555024</v>
      </c>
      <c r="G252">
        <v>0</v>
      </c>
      <c r="H252">
        <f t="shared" si="37"/>
        <v>0.26581605528973951</v>
      </c>
      <c r="I252">
        <f t="shared" si="38"/>
        <v>-1.0647942749998998</v>
      </c>
      <c r="J252">
        <f t="shared" si="39"/>
        <v>1.0647942749998998</v>
      </c>
      <c r="K252">
        <f t="shared" si="40"/>
        <v>0.51064311812610408</v>
      </c>
      <c r="L252">
        <f t="shared" si="41"/>
        <v>0.48935688187389592</v>
      </c>
      <c r="M252">
        <f t="shared" si="42"/>
        <v>1.9583148474999099</v>
      </c>
      <c r="N252">
        <f t="shared" si="43"/>
        <v>2.0434983894999017</v>
      </c>
    </row>
    <row r="253" spans="1:14" x14ac:dyDescent="0.25">
      <c r="A253" s="4">
        <f>IF('True_Odds_Calculator_2-way'!A254="","",'True_Odds_Calculator_2-way'!A254)</f>
        <v>2.13</v>
      </c>
      <c r="B253" s="4">
        <f>IF('True_Odds_Calculator_2-way'!B254="","",'True_Odds_Calculator_2-way'!B254)</f>
        <v>1.77</v>
      </c>
      <c r="C253" s="4">
        <f t="shared" si="33"/>
        <v>0.46948356807511737</v>
      </c>
      <c r="D253">
        <f t="shared" si="34"/>
        <v>0.56497175141242939</v>
      </c>
      <c r="E253">
        <f t="shared" si="35"/>
        <v>3.4455319487546765E-2</v>
      </c>
      <c r="F253">
        <f t="shared" si="36"/>
        <v>-0.23078963422720888</v>
      </c>
      <c r="G253">
        <v>0</v>
      </c>
      <c r="H253">
        <f t="shared" si="37"/>
        <v>0.26524495371475559</v>
      </c>
      <c r="I253">
        <f t="shared" si="38"/>
        <v>-1.0720509244860594</v>
      </c>
      <c r="J253">
        <f t="shared" si="39"/>
        <v>1.0720509244860594</v>
      </c>
      <c r="K253">
        <f t="shared" si="40"/>
        <v>0.45219863720922326</v>
      </c>
      <c r="L253">
        <f t="shared" si="41"/>
        <v>0.54780136279077696</v>
      </c>
      <c r="M253">
        <f t="shared" si="42"/>
        <v>2.2114175446692466</v>
      </c>
      <c r="N253">
        <f t="shared" si="43"/>
        <v>1.8254792118542653</v>
      </c>
    </row>
    <row r="254" spans="1:14" x14ac:dyDescent="0.25">
      <c r="A254" s="4">
        <f>IF('True_Odds_Calculator_2-way'!A255="","",'True_Odds_Calculator_2-way'!A255)</f>
        <v>1.8</v>
      </c>
      <c r="B254" s="4">
        <f>IF('True_Odds_Calculator_2-way'!B255="","",'True_Odds_Calculator_2-way'!B255)</f>
        <v>2.09</v>
      </c>
      <c r="C254" s="4">
        <f t="shared" si="33"/>
        <v>0.55555555555555558</v>
      </c>
      <c r="D254">
        <f t="shared" si="34"/>
        <v>0.47846889952153115</v>
      </c>
      <c r="E254">
        <f t="shared" si="35"/>
        <v>3.4024455077086735E-2</v>
      </c>
      <c r="F254">
        <f t="shared" si="36"/>
        <v>-0.23179160021265277</v>
      </c>
      <c r="G254">
        <v>0</v>
      </c>
      <c r="H254">
        <f t="shared" si="37"/>
        <v>0.26581605528973956</v>
      </c>
      <c r="I254">
        <f t="shared" si="38"/>
        <v>-1.0708823421952987</v>
      </c>
      <c r="J254">
        <f t="shared" si="39"/>
        <v>1.0708823421952987</v>
      </c>
      <c r="K254">
        <f t="shared" si="40"/>
        <v>0.53858826760586154</v>
      </c>
      <c r="L254">
        <f t="shared" si="41"/>
        <v>0.46141173239413841</v>
      </c>
      <c r="M254">
        <f t="shared" si="42"/>
        <v>1.8567058737562385</v>
      </c>
      <c r="N254">
        <f t="shared" si="43"/>
        <v>2.1672617529928755</v>
      </c>
    </row>
    <row r="255" spans="1:14" x14ac:dyDescent="0.25">
      <c r="A255" s="4">
        <f>IF('True_Odds_Calculator_2-way'!A256="","",'True_Odds_Calculator_2-way'!A256)</f>
        <v>2.02</v>
      </c>
      <c r="B255" s="4">
        <f>IF('True_Odds_Calculator_2-way'!B256="","",'True_Odds_Calculator_2-way'!B256)</f>
        <v>1.87</v>
      </c>
      <c r="C255" s="4">
        <f t="shared" si="33"/>
        <v>0.49504950495049505</v>
      </c>
      <c r="D255">
        <f t="shared" si="34"/>
        <v>0.53475935828876997</v>
      </c>
      <c r="E255">
        <f t="shared" si="35"/>
        <v>2.9808863239265015E-2</v>
      </c>
      <c r="F255">
        <f t="shared" si="36"/>
        <v>-0.23492349234923493</v>
      </c>
      <c r="G255">
        <v>0</v>
      </c>
      <c r="H255">
        <f t="shared" si="37"/>
        <v>0.2647323555885</v>
      </c>
      <c r="I255">
        <f t="shared" si="38"/>
        <v>-1.0615495921641367</v>
      </c>
      <c r="J255">
        <f t="shared" si="39"/>
        <v>1.0615495921641367</v>
      </c>
      <c r="K255">
        <f t="shared" si="40"/>
        <v>0.48012738724303272</v>
      </c>
      <c r="L255">
        <f t="shared" si="41"/>
        <v>0.51987261275696728</v>
      </c>
      <c r="M255">
        <f t="shared" si="42"/>
        <v>2.0827805840074194</v>
      </c>
      <c r="N255">
        <f t="shared" si="43"/>
        <v>1.9235481451827992</v>
      </c>
    </row>
    <row r="256" spans="1:14" x14ac:dyDescent="0.25">
      <c r="A256" s="4">
        <f>IF('True_Odds_Calculator_2-way'!A257="","",'True_Odds_Calculator_2-way'!A257)</f>
        <v>2.2799999999999998</v>
      </c>
      <c r="B256" s="4">
        <f>IF('True_Odds_Calculator_2-way'!B257="","",'True_Odds_Calculator_2-way'!B257)</f>
        <v>1.68</v>
      </c>
      <c r="C256" s="4">
        <f t="shared" si="33"/>
        <v>0.43859649122807021</v>
      </c>
      <c r="D256">
        <f t="shared" si="34"/>
        <v>0.59523809523809523</v>
      </c>
      <c r="E256">
        <f t="shared" si="35"/>
        <v>3.383458646616555E-2</v>
      </c>
      <c r="F256">
        <f t="shared" si="36"/>
        <v>-0.2272347535505429</v>
      </c>
      <c r="G256">
        <v>0</v>
      </c>
      <c r="H256">
        <f t="shared" si="37"/>
        <v>0.26106934001670845</v>
      </c>
      <c r="I256">
        <f t="shared" si="38"/>
        <v>-1.0718661571406805</v>
      </c>
      <c r="J256">
        <f t="shared" si="39"/>
        <v>1.0718661571406805</v>
      </c>
      <c r="K256">
        <f t="shared" si="40"/>
        <v>0.42158717195874679</v>
      </c>
      <c r="L256">
        <f t="shared" si="41"/>
        <v>0.57841282804125305</v>
      </c>
      <c r="M256">
        <f t="shared" si="42"/>
        <v>2.3719886811400706</v>
      </c>
      <c r="N256">
        <f t="shared" si="43"/>
        <v>1.728868986855663</v>
      </c>
    </row>
    <row r="257" spans="1:14" x14ac:dyDescent="0.25">
      <c r="A257" s="4">
        <f>IF('True_Odds_Calculator_2-way'!A258="","",'True_Odds_Calculator_2-way'!A258)</f>
        <v>2.68</v>
      </c>
      <c r="B257" s="4">
        <f>IF('True_Odds_Calculator_2-way'!B258="","",'True_Odds_Calculator_2-way'!B258)</f>
        <v>1.51</v>
      </c>
      <c r="C257" s="4">
        <f t="shared" si="33"/>
        <v>0.37313432835820892</v>
      </c>
      <c r="D257">
        <f t="shared" si="34"/>
        <v>0.66225165562913912</v>
      </c>
      <c r="E257">
        <f t="shared" si="35"/>
        <v>3.5385983987348046E-2</v>
      </c>
      <c r="F257">
        <f t="shared" si="36"/>
        <v>-0.21172284273994268</v>
      </c>
      <c r="G257">
        <v>0</v>
      </c>
      <c r="H257">
        <f t="shared" si="37"/>
        <v>0.2471088267272907</v>
      </c>
      <c r="I257">
        <f t="shared" si="38"/>
        <v>-1.0803395392536073</v>
      </c>
      <c r="J257">
        <f t="shared" si="39"/>
        <v>1.0803395392536073</v>
      </c>
      <c r="K257">
        <f t="shared" si="40"/>
        <v>0.3552435190021288</v>
      </c>
      <c r="L257">
        <f t="shared" si="41"/>
        <v>0.64475648099787108</v>
      </c>
      <c r="M257">
        <f t="shared" si="42"/>
        <v>2.8149704259460604</v>
      </c>
      <c r="N257">
        <f t="shared" si="43"/>
        <v>1.5509731650193399</v>
      </c>
    </row>
    <row r="258" spans="1:14" x14ac:dyDescent="0.25">
      <c r="A258" s="4">
        <f>IF('True_Odds_Calculator_2-way'!A259="","",'True_Odds_Calculator_2-way'!A259)</f>
        <v>1.79</v>
      </c>
      <c r="B258" s="4">
        <f>IF('True_Odds_Calculator_2-way'!B259="","",'True_Odds_Calculator_2-way'!B259)</f>
        <v>2.13</v>
      </c>
      <c r="C258" s="4">
        <f t="shared" si="33"/>
        <v>0.55865921787709494</v>
      </c>
      <c r="D258">
        <f t="shared" si="34"/>
        <v>0.46948356807511737</v>
      </c>
      <c r="E258">
        <f t="shared" si="35"/>
        <v>2.8142785952212312E-2</v>
      </c>
      <c r="F258">
        <f t="shared" si="36"/>
        <v>-0.2341385369947806</v>
      </c>
      <c r="G258">
        <v>0</v>
      </c>
      <c r="H258">
        <f t="shared" si="37"/>
        <v>0.26228132294699291</v>
      </c>
      <c r="I258">
        <f t="shared" si="38"/>
        <v>-1.0583936671670078</v>
      </c>
      <c r="J258">
        <f t="shared" si="39"/>
        <v>1.0583936671670078</v>
      </c>
      <c r="K258">
        <f t="shared" si="40"/>
        <v>0.5446234509412119</v>
      </c>
      <c r="L258">
        <f t="shared" si="41"/>
        <v>0.45537654905878816</v>
      </c>
      <c r="M258">
        <f t="shared" si="42"/>
        <v>1.8361309970619364</v>
      </c>
      <c r="N258">
        <f t="shared" si="43"/>
        <v>2.1959848438987186</v>
      </c>
    </row>
    <row r="259" spans="1:14" x14ac:dyDescent="0.25">
      <c r="A259" s="4">
        <f>IF('True_Odds_Calculator_2-way'!A260="","",'True_Odds_Calculator_2-way'!A260)</f>
        <v>1.67</v>
      </c>
      <c r="B259" s="4">
        <f>IF('True_Odds_Calculator_2-way'!B260="","",'True_Odds_Calculator_2-way'!B260)</f>
        <v>2.3199999999999998</v>
      </c>
      <c r="C259" s="4">
        <f t="shared" ref="C259:C322" si="44">1/A259</f>
        <v>0.5988023952095809</v>
      </c>
      <c r="D259">
        <f t="shared" ref="D259:D322" si="45">1/B259</f>
        <v>0.43103448275862072</v>
      </c>
      <c r="E259">
        <f t="shared" ref="E259:E322" si="46">C259+D259-1</f>
        <v>2.9836877968201669E-2</v>
      </c>
      <c r="F259">
        <f t="shared" ref="F259:F322" si="47">C259+D259-(C259*D259)-1</f>
        <v>-0.22826760272558322</v>
      </c>
      <c r="G259">
        <v>0</v>
      </c>
      <c r="H259">
        <f t="shared" ref="H259:H322" si="48">C259*D259</f>
        <v>0.25810448069378489</v>
      </c>
      <c r="I259">
        <f t="shared" ref="I259:I322" si="49">((-4*F259*H259)^0.5)/(2*F259)</f>
        <v>-1.0633485251477839</v>
      </c>
      <c r="J259">
        <f t="shared" ref="J259:J322" si="50">(-((-4*F259*H259)^0.5))/(2*F259)</f>
        <v>1.0633485251477839</v>
      </c>
      <c r="K259">
        <f t="shared" ref="K259:K322" si="51">IF(A259="","",(C259/($J259+C259-($J259*C259))))</f>
        <v>0.5839608682450772</v>
      </c>
      <c r="L259">
        <f t="shared" ref="L259:L322" si="52">IF(B259="","",(D259/($J259+D259-($J259*D259))))</f>
        <v>0.41603913175492269</v>
      </c>
      <c r="M259">
        <f t="shared" ref="M259:M322" si="53">IF(A259="","",1/K259)</f>
        <v>1.7124435118490151</v>
      </c>
      <c r="N259">
        <f t="shared" ref="N259:N322" si="54">IF(B259="","",1/L259)</f>
        <v>2.4036200531950747</v>
      </c>
    </row>
    <row r="260" spans="1:14" x14ac:dyDescent="0.25">
      <c r="A260" s="4">
        <f>IF('True_Odds_Calculator_2-way'!A261="","",'True_Odds_Calculator_2-way'!A261)</f>
        <v>2.68</v>
      </c>
      <c r="B260" s="4">
        <f>IF('True_Odds_Calculator_2-way'!B261="","",'True_Odds_Calculator_2-way'!B261)</f>
        <v>1.52</v>
      </c>
      <c r="C260" s="4">
        <f t="shared" si="44"/>
        <v>0.37313432835820892</v>
      </c>
      <c r="D260">
        <f t="shared" si="45"/>
        <v>0.65789473684210531</v>
      </c>
      <c r="E260">
        <f t="shared" si="46"/>
        <v>3.1029065200314232E-2</v>
      </c>
      <c r="F260">
        <f t="shared" si="47"/>
        <v>-0.21445404556166536</v>
      </c>
      <c r="G260">
        <v>0</v>
      </c>
      <c r="H260">
        <f t="shared" si="48"/>
        <v>0.24548311076197957</v>
      </c>
      <c r="I260">
        <f t="shared" si="49"/>
        <v>-1.0699012312772824</v>
      </c>
      <c r="J260">
        <f t="shared" si="50"/>
        <v>1.0699012312772824</v>
      </c>
      <c r="K260">
        <f t="shared" si="51"/>
        <v>0.35747044452054633</v>
      </c>
      <c r="L260">
        <f t="shared" si="52"/>
        <v>0.64252955547945367</v>
      </c>
      <c r="M260">
        <f t="shared" si="53"/>
        <v>2.7974340685458348</v>
      </c>
      <c r="N260">
        <f t="shared" si="54"/>
        <v>1.5563486402641866</v>
      </c>
    </row>
    <row r="261" spans="1:14" x14ac:dyDescent="0.25">
      <c r="A261" s="4">
        <f>IF('True_Odds_Calculator_2-way'!A262="","",'True_Odds_Calculator_2-way'!A262)</f>
        <v>1.86</v>
      </c>
      <c r="B261" s="4">
        <f>IF('True_Odds_Calculator_2-way'!B262="","",'True_Odds_Calculator_2-way'!B262)</f>
        <v>2.0499999999999998</v>
      </c>
      <c r="C261" s="4">
        <f t="shared" si="44"/>
        <v>0.5376344086021505</v>
      </c>
      <c r="D261">
        <f t="shared" si="45"/>
        <v>0.48780487804878053</v>
      </c>
      <c r="E261">
        <f t="shared" si="46"/>
        <v>2.5439286650930981E-2</v>
      </c>
      <c r="F261">
        <f t="shared" si="47"/>
        <v>-0.23682140047206923</v>
      </c>
      <c r="G261">
        <v>0</v>
      </c>
      <c r="H261">
        <f t="shared" si="48"/>
        <v>0.26226068712300027</v>
      </c>
      <c r="I261">
        <f t="shared" si="49"/>
        <v>-1.0523401123547818</v>
      </c>
      <c r="J261">
        <f t="shared" si="50"/>
        <v>1.0523401123547818</v>
      </c>
      <c r="K261">
        <f t="shared" si="51"/>
        <v>0.52493093970332627</v>
      </c>
      <c r="L261">
        <f t="shared" si="52"/>
        <v>0.47506906029667378</v>
      </c>
      <c r="M261">
        <f t="shared" si="53"/>
        <v>1.9050124966251125</v>
      </c>
      <c r="N261">
        <f t="shared" si="54"/>
        <v>2.1049571179725204</v>
      </c>
    </row>
    <row r="262" spans="1:14" x14ac:dyDescent="0.25">
      <c r="A262" s="4">
        <f>IF('True_Odds_Calculator_2-way'!A263="","",'True_Odds_Calculator_2-way'!A263)</f>
        <v>2.2599999999999998</v>
      </c>
      <c r="B262" s="4">
        <f>IF('True_Odds_Calculator_2-way'!B263="","",'True_Odds_Calculator_2-way'!B263)</f>
        <v>1.7</v>
      </c>
      <c r="C262" s="4">
        <f t="shared" si="44"/>
        <v>0.44247787610619471</v>
      </c>
      <c r="D262">
        <f t="shared" si="45"/>
        <v>0.58823529411764708</v>
      </c>
      <c r="E262">
        <f t="shared" si="46"/>
        <v>3.0713170223841679E-2</v>
      </c>
      <c r="F262">
        <f t="shared" si="47"/>
        <v>-0.2295679333680376</v>
      </c>
      <c r="G262">
        <v>0</v>
      </c>
      <c r="H262">
        <f t="shared" si="48"/>
        <v>0.26028110359187923</v>
      </c>
      <c r="I262">
        <f t="shared" si="49"/>
        <v>-1.0647942749998995</v>
      </c>
      <c r="J262">
        <f t="shared" si="50"/>
        <v>1.0647942749998995</v>
      </c>
      <c r="K262">
        <f t="shared" si="51"/>
        <v>0.42705098312484241</v>
      </c>
      <c r="L262">
        <f t="shared" si="52"/>
        <v>0.57294901687515787</v>
      </c>
      <c r="M262">
        <f t="shared" si="53"/>
        <v>2.3416407864998732</v>
      </c>
      <c r="N262">
        <f t="shared" si="54"/>
        <v>1.7453559924999296</v>
      </c>
    </row>
    <row r="263" spans="1:14" x14ac:dyDescent="0.25">
      <c r="A263" s="4">
        <f>IF('True_Odds_Calculator_2-way'!A264="","",'True_Odds_Calculator_2-way'!A264)</f>
        <v>1.77</v>
      </c>
      <c r="B263" s="4">
        <f>IF('True_Odds_Calculator_2-way'!B264="","",'True_Odds_Calculator_2-way'!B264)</f>
        <v>2.16</v>
      </c>
      <c r="C263" s="4">
        <f t="shared" si="44"/>
        <v>0.56497175141242939</v>
      </c>
      <c r="D263">
        <f t="shared" si="45"/>
        <v>0.46296296296296291</v>
      </c>
      <c r="E263">
        <f t="shared" si="46"/>
        <v>2.79347143753923E-2</v>
      </c>
      <c r="F263">
        <f t="shared" si="47"/>
        <v>-0.23362628164888055</v>
      </c>
      <c r="G263">
        <v>0</v>
      </c>
      <c r="H263">
        <f t="shared" si="48"/>
        <v>0.26156099602427285</v>
      </c>
      <c r="I263">
        <f t="shared" si="49"/>
        <v>-1.0580973892262122</v>
      </c>
      <c r="J263">
        <f t="shared" si="50"/>
        <v>1.0580973892262122</v>
      </c>
      <c r="K263">
        <f t="shared" si="51"/>
        <v>0.55104464600806979</v>
      </c>
      <c r="L263">
        <f t="shared" si="52"/>
        <v>0.44895535399193021</v>
      </c>
      <c r="M263">
        <f t="shared" si="53"/>
        <v>1.8147349897041836</v>
      </c>
      <c r="N263">
        <f t="shared" si="54"/>
        <v>2.2273929715024061</v>
      </c>
    </row>
    <row r="264" spans="1:14" x14ac:dyDescent="0.25">
      <c r="A264" s="4">
        <f>IF('True_Odds_Calculator_2-way'!A265="","",'True_Odds_Calculator_2-way'!A265)</f>
        <v>2.5099999999999998</v>
      </c>
      <c r="B264" s="4">
        <f>IF('True_Odds_Calculator_2-way'!B265="","",'True_Odds_Calculator_2-way'!B265)</f>
        <v>1.58</v>
      </c>
      <c r="C264" s="4">
        <f t="shared" si="44"/>
        <v>0.39840637450199207</v>
      </c>
      <c r="D264">
        <f t="shared" si="45"/>
        <v>0.63291139240506322</v>
      </c>
      <c r="E264">
        <f t="shared" si="46"/>
        <v>3.1317766907055233E-2</v>
      </c>
      <c r="F264">
        <f t="shared" si="47"/>
        <v>-0.22083816632205366</v>
      </c>
      <c r="G264">
        <v>0</v>
      </c>
      <c r="H264">
        <f t="shared" si="48"/>
        <v>0.2521559332291089</v>
      </c>
      <c r="I264">
        <f t="shared" si="49"/>
        <v>-1.0685565962365233</v>
      </c>
      <c r="J264">
        <f t="shared" si="50"/>
        <v>1.0685565962365233</v>
      </c>
      <c r="K264">
        <f t="shared" si="51"/>
        <v>0.38262566342359927</v>
      </c>
      <c r="L264">
        <f t="shared" si="52"/>
        <v>0.61737433657640084</v>
      </c>
      <c r="M264">
        <f t="shared" si="53"/>
        <v>2.61352046031715</v>
      </c>
      <c r="N264">
        <f t="shared" si="54"/>
        <v>1.6197628258171834</v>
      </c>
    </row>
    <row r="265" spans="1:14" x14ac:dyDescent="0.25">
      <c r="A265" s="4">
        <f>IF('True_Odds_Calculator_2-way'!A266="","",'True_Odds_Calculator_2-way'!A266)</f>
        <v>1.93</v>
      </c>
      <c r="B265" s="4">
        <f>IF('True_Odds_Calculator_2-way'!B266="","",'True_Odds_Calculator_2-way'!B266)</f>
        <v>1.98</v>
      </c>
      <c r="C265" s="4">
        <f t="shared" si="44"/>
        <v>0.5181347150259068</v>
      </c>
      <c r="D265">
        <f t="shared" si="45"/>
        <v>0.50505050505050508</v>
      </c>
      <c r="E265">
        <f t="shared" si="46"/>
        <v>2.3185220076411994E-2</v>
      </c>
      <c r="F265">
        <f t="shared" si="47"/>
        <v>-0.23849897943162168</v>
      </c>
      <c r="G265">
        <v>0</v>
      </c>
      <c r="H265">
        <f t="shared" si="48"/>
        <v>0.26168419950803373</v>
      </c>
      <c r="I265">
        <f t="shared" si="49"/>
        <v>-1.0474793930096669</v>
      </c>
      <c r="J265">
        <f t="shared" si="50"/>
        <v>1.0474793930096669</v>
      </c>
      <c r="K265">
        <f t="shared" si="51"/>
        <v>0.50654562421980165</v>
      </c>
      <c r="L265">
        <f t="shared" si="52"/>
        <v>0.49345437578019818</v>
      </c>
      <c r="M265">
        <f t="shared" si="53"/>
        <v>1.9741558354989901</v>
      </c>
      <c r="N265">
        <f t="shared" si="54"/>
        <v>2.0265298051494733</v>
      </c>
    </row>
    <row r="266" spans="1:14" x14ac:dyDescent="0.25">
      <c r="A266" s="4">
        <f>IF('True_Odds_Calculator_2-way'!A267="","",'True_Odds_Calculator_2-way'!A267)</f>
        <v>2.72</v>
      </c>
      <c r="B266" s="4">
        <f>IF('True_Odds_Calculator_2-way'!B267="","",'True_Odds_Calculator_2-way'!B267)</f>
        <v>1.51</v>
      </c>
      <c r="C266" s="4">
        <f t="shared" si="44"/>
        <v>0.36764705882352938</v>
      </c>
      <c r="D266">
        <f t="shared" si="45"/>
        <v>0.66225165562913912</v>
      </c>
      <c r="E266">
        <f t="shared" si="46"/>
        <v>2.9898714452668562E-2</v>
      </c>
      <c r="F266">
        <f t="shared" si="47"/>
        <v>-0.21357615894039728</v>
      </c>
      <c r="G266">
        <v>0</v>
      </c>
      <c r="H266">
        <f t="shared" si="48"/>
        <v>0.24347487339306584</v>
      </c>
      <c r="I266">
        <f t="shared" si="49"/>
        <v>-1.0677035543974553</v>
      </c>
      <c r="J266">
        <f t="shared" si="50"/>
        <v>1.0677035543974553</v>
      </c>
      <c r="K266">
        <f t="shared" si="51"/>
        <v>0.35255335365078311</v>
      </c>
      <c r="L266">
        <f t="shared" si="52"/>
        <v>0.64744664634921678</v>
      </c>
      <c r="M266">
        <f t="shared" si="53"/>
        <v>2.8364501135636235</v>
      </c>
      <c r="N266">
        <f t="shared" si="54"/>
        <v>1.5445288127427022</v>
      </c>
    </row>
    <row r="267" spans="1:14" x14ac:dyDescent="0.25">
      <c r="A267" s="4">
        <f>IF('True_Odds_Calculator_2-way'!A268="","",'True_Odds_Calculator_2-way'!A268)</f>
        <v>1.93</v>
      </c>
      <c r="B267" s="4">
        <f>IF('True_Odds_Calculator_2-way'!B268="","",'True_Odds_Calculator_2-way'!B268)</f>
        <v>1.98</v>
      </c>
      <c r="C267" s="4">
        <f t="shared" si="44"/>
        <v>0.5181347150259068</v>
      </c>
      <c r="D267">
        <f t="shared" si="45"/>
        <v>0.50505050505050508</v>
      </c>
      <c r="E267">
        <f t="shared" si="46"/>
        <v>2.3185220076411994E-2</v>
      </c>
      <c r="F267">
        <f t="shared" si="47"/>
        <v>-0.23849897943162168</v>
      </c>
      <c r="G267">
        <v>0</v>
      </c>
      <c r="H267">
        <f t="shared" si="48"/>
        <v>0.26168419950803373</v>
      </c>
      <c r="I267">
        <f t="shared" si="49"/>
        <v>-1.0474793930096669</v>
      </c>
      <c r="J267">
        <f t="shared" si="50"/>
        <v>1.0474793930096669</v>
      </c>
      <c r="K267">
        <f t="shared" si="51"/>
        <v>0.50654562421980165</v>
      </c>
      <c r="L267">
        <f t="shared" si="52"/>
        <v>0.49345437578019818</v>
      </c>
      <c r="M267">
        <f t="shared" si="53"/>
        <v>1.9741558354989901</v>
      </c>
      <c r="N267">
        <f t="shared" si="54"/>
        <v>2.0265298051494733</v>
      </c>
    </row>
    <row r="268" spans="1:14" x14ac:dyDescent="0.25">
      <c r="A268" s="4">
        <f>IF('True_Odds_Calculator_2-way'!A269="","",'True_Odds_Calculator_2-way'!A269)</f>
        <v>1.7</v>
      </c>
      <c r="B268" s="4">
        <f>IF('True_Odds_Calculator_2-way'!B269="","",'True_Odds_Calculator_2-way'!B269)</f>
        <v>2.2599999999999998</v>
      </c>
      <c r="C268" s="4">
        <f t="shared" si="44"/>
        <v>0.58823529411764708</v>
      </c>
      <c r="D268">
        <f t="shared" si="45"/>
        <v>0.44247787610619471</v>
      </c>
      <c r="E268">
        <f t="shared" si="46"/>
        <v>3.0713170223841679E-2</v>
      </c>
      <c r="F268">
        <f t="shared" si="47"/>
        <v>-0.2295679333680376</v>
      </c>
      <c r="G268">
        <v>0</v>
      </c>
      <c r="H268">
        <f t="shared" si="48"/>
        <v>0.26028110359187923</v>
      </c>
      <c r="I268">
        <f t="shared" si="49"/>
        <v>-1.0647942749998995</v>
      </c>
      <c r="J268">
        <f t="shared" si="50"/>
        <v>1.0647942749998995</v>
      </c>
      <c r="K268">
        <f t="shared" si="51"/>
        <v>0.57294901687515787</v>
      </c>
      <c r="L268">
        <f t="shared" si="52"/>
        <v>0.42705098312484241</v>
      </c>
      <c r="M268">
        <f t="shared" si="53"/>
        <v>1.7453559924999296</v>
      </c>
      <c r="N268">
        <f t="shared" si="54"/>
        <v>2.3416407864998732</v>
      </c>
    </row>
    <row r="269" spans="1:14" x14ac:dyDescent="0.25">
      <c r="A269" s="4">
        <f>IF('True_Odds_Calculator_2-way'!A270="","",'True_Odds_Calculator_2-way'!A270)</f>
        <v>1.41</v>
      </c>
      <c r="B269" s="4">
        <f>IF('True_Odds_Calculator_2-way'!B270="","",'True_Odds_Calculator_2-way'!B270)</f>
        <v>3.05</v>
      </c>
      <c r="C269" s="4">
        <f t="shared" si="44"/>
        <v>0.70921985815602839</v>
      </c>
      <c r="D269">
        <f t="shared" si="45"/>
        <v>0.32786885245901642</v>
      </c>
      <c r="E269">
        <f t="shared" si="46"/>
        <v>3.7088710615044818E-2</v>
      </c>
      <c r="F269">
        <f t="shared" si="47"/>
        <v>-0.19544239041971867</v>
      </c>
      <c r="G269">
        <v>0</v>
      </c>
      <c r="H269">
        <f t="shared" si="48"/>
        <v>0.23253110103476343</v>
      </c>
      <c r="I269">
        <f t="shared" si="49"/>
        <v>-1.0907648670730681</v>
      </c>
      <c r="J269">
        <f t="shared" si="50"/>
        <v>1.0907648670730681</v>
      </c>
      <c r="K269">
        <f t="shared" si="51"/>
        <v>0.69098300562505255</v>
      </c>
      <c r="L269">
        <f t="shared" si="52"/>
        <v>0.30901699437494751</v>
      </c>
      <c r="M269">
        <f t="shared" si="53"/>
        <v>1.4472135954999581</v>
      </c>
      <c r="N269">
        <f t="shared" si="54"/>
        <v>3.2360679774997889</v>
      </c>
    </row>
    <row r="270" spans="1:14" x14ac:dyDescent="0.25">
      <c r="A270" s="4">
        <f>IF('True_Odds_Calculator_2-way'!A271="","",'True_Odds_Calculator_2-way'!A271)</f>
        <v>1.95</v>
      </c>
      <c r="B270" s="4">
        <f>IF('True_Odds_Calculator_2-way'!B271="","",'True_Odds_Calculator_2-way'!B271)</f>
        <v>1.95</v>
      </c>
      <c r="C270" s="4">
        <f t="shared" si="44"/>
        <v>0.51282051282051289</v>
      </c>
      <c r="D270">
        <f t="shared" si="45"/>
        <v>0.51282051282051289</v>
      </c>
      <c r="E270">
        <f t="shared" si="46"/>
        <v>2.5641025641025772E-2</v>
      </c>
      <c r="F270">
        <f t="shared" si="47"/>
        <v>-0.23734385272846803</v>
      </c>
      <c r="G270">
        <v>0</v>
      </c>
      <c r="H270">
        <f t="shared" si="48"/>
        <v>0.2629848783694938</v>
      </c>
      <c r="I270">
        <f t="shared" si="49"/>
        <v>-1.0526315789473688</v>
      </c>
      <c r="J270">
        <f t="shared" si="50"/>
        <v>1.0526315789473688</v>
      </c>
      <c r="K270">
        <f t="shared" si="51"/>
        <v>0.49999999999999989</v>
      </c>
      <c r="L270">
        <f t="shared" si="52"/>
        <v>0.49999999999999989</v>
      </c>
      <c r="M270">
        <f t="shared" si="53"/>
        <v>2.0000000000000004</v>
      </c>
      <c r="N270">
        <f t="shared" si="54"/>
        <v>2.0000000000000004</v>
      </c>
    </row>
    <row r="271" spans="1:14" x14ac:dyDescent="0.25">
      <c r="A271" s="4">
        <f>IF('True_Odds_Calculator_2-way'!A272="","",'True_Odds_Calculator_2-way'!A272)</f>
        <v>1.91</v>
      </c>
      <c r="B271" s="4">
        <f>IF('True_Odds_Calculator_2-way'!B272="","",'True_Odds_Calculator_2-way'!B272)</f>
        <v>1.99</v>
      </c>
      <c r="C271" s="4">
        <f t="shared" si="44"/>
        <v>0.52356020942408377</v>
      </c>
      <c r="D271">
        <f t="shared" si="45"/>
        <v>0.50251256281407031</v>
      </c>
      <c r="E271">
        <f t="shared" si="46"/>
        <v>2.6072772238153963E-2</v>
      </c>
      <c r="F271">
        <f t="shared" si="47"/>
        <v>-0.23702281038701378</v>
      </c>
      <c r="G271">
        <v>0</v>
      </c>
      <c r="H271">
        <f t="shared" si="48"/>
        <v>0.26309558262516769</v>
      </c>
      <c r="I271">
        <f t="shared" si="49"/>
        <v>-1.0535659020683561</v>
      </c>
      <c r="J271">
        <f t="shared" si="50"/>
        <v>1.0535659020683561</v>
      </c>
      <c r="K271">
        <f t="shared" si="51"/>
        <v>0.51053098533271912</v>
      </c>
      <c r="L271">
        <f t="shared" si="52"/>
        <v>0.48946901466728099</v>
      </c>
      <c r="M271">
        <f t="shared" si="53"/>
        <v>1.9587449708822042</v>
      </c>
      <c r="N271">
        <f t="shared" si="54"/>
        <v>2.043030243047673</v>
      </c>
    </row>
    <row r="272" spans="1:14" x14ac:dyDescent="0.25">
      <c r="A272" s="4">
        <f>IF('True_Odds_Calculator_2-way'!A273="","",'True_Odds_Calculator_2-way'!A273)</f>
        <v>1.83</v>
      </c>
      <c r="B272" s="4">
        <f>IF('True_Odds_Calculator_2-way'!B273="","",'True_Odds_Calculator_2-way'!B273)</f>
        <v>2.0699999999999998</v>
      </c>
      <c r="C272" s="4">
        <f t="shared" si="44"/>
        <v>0.54644808743169393</v>
      </c>
      <c r="D272">
        <f t="shared" si="45"/>
        <v>0.48309178743961356</v>
      </c>
      <c r="E272">
        <f t="shared" si="46"/>
        <v>2.9539874871307603E-2</v>
      </c>
      <c r="F272">
        <f t="shared" si="47"/>
        <v>-0.23444470842902765</v>
      </c>
      <c r="G272">
        <v>0</v>
      </c>
      <c r="H272">
        <f t="shared" si="48"/>
        <v>0.26398458330033525</v>
      </c>
      <c r="I272">
        <f t="shared" si="49"/>
        <v>-1.0611311532512866</v>
      </c>
      <c r="J272">
        <f t="shared" si="50"/>
        <v>1.0611311532512866</v>
      </c>
      <c r="K272">
        <f t="shared" si="51"/>
        <v>0.53170592832305175</v>
      </c>
      <c r="L272">
        <f t="shared" si="52"/>
        <v>0.46829407167694814</v>
      </c>
      <c r="M272">
        <f t="shared" si="53"/>
        <v>1.8807388571985679</v>
      </c>
      <c r="N272">
        <f t="shared" si="54"/>
        <v>2.1354103339788768</v>
      </c>
    </row>
    <row r="273" spans="1:14" x14ac:dyDescent="0.25">
      <c r="A273" s="4">
        <f>IF('True_Odds_Calculator_2-way'!A274="","",'True_Odds_Calculator_2-way'!A274)</f>
        <v>2.15</v>
      </c>
      <c r="B273" s="4">
        <f>IF('True_Odds_Calculator_2-way'!B274="","",'True_Odds_Calculator_2-way'!B274)</f>
        <v>1.78</v>
      </c>
      <c r="C273" s="4">
        <f t="shared" si="44"/>
        <v>0.46511627906976744</v>
      </c>
      <c r="D273">
        <f t="shared" si="45"/>
        <v>0.5617977528089888</v>
      </c>
      <c r="E273">
        <f t="shared" si="46"/>
        <v>2.6914031878756184E-2</v>
      </c>
      <c r="F273">
        <f t="shared" si="47"/>
        <v>-0.23438724849751769</v>
      </c>
      <c r="G273">
        <v>0</v>
      </c>
      <c r="H273">
        <f t="shared" si="48"/>
        <v>0.26130128037627387</v>
      </c>
      <c r="I273">
        <f t="shared" si="49"/>
        <v>-1.0558537785999174</v>
      </c>
      <c r="J273">
        <f t="shared" si="50"/>
        <v>1.0558537785999174</v>
      </c>
      <c r="K273">
        <f t="shared" si="51"/>
        <v>0.45162389028142153</v>
      </c>
      <c r="L273">
        <f t="shared" si="52"/>
        <v>0.54837610971857853</v>
      </c>
      <c r="M273">
        <f t="shared" si="53"/>
        <v>2.214231845389905</v>
      </c>
      <c r="N273">
        <f t="shared" si="54"/>
        <v>1.8235659473079355</v>
      </c>
    </row>
    <row r="274" spans="1:14" x14ac:dyDescent="0.25">
      <c r="A274" s="4">
        <f>IF('True_Odds_Calculator_2-way'!A275="","",'True_Odds_Calculator_2-way'!A275)</f>
        <v>1.88</v>
      </c>
      <c r="B274" s="4">
        <f>IF('True_Odds_Calculator_2-way'!B275="","",'True_Odds_Calculator_2-way'!B275)</f>
        <v>2.04</v>
      </c>
      <c r="C274" s="4">
        <f t="shared" si="44"/>
        <v>0.53191489361702127</v>
      </c>
      <c r="D274">
        <f t="shared" si="45"/>
        <v>0.49019607843137253</v>
      </c>
      <c r="E274">
        <f t="shared" si="46"/>
        <v>2.2110972048393851E-2</v>
      </c>
      <c r="F274">
        <f t="shared" si="47"/>
        <v>-0.23863162286191075</v>
      </c>
      <c r="G274">
        <v>0</v>
      </c>
      <c r="H274">
        <f t="shared" si="48"/>
        <v>0.26074259491030455</v>
      </c>
      <c r="I274">
        <f t="shared" si="49"/>
        <v>-1.0453025125088635</v>
      </c>
      <c r="J274">
        <f t="shared" si="50"/>
        <v>1.0453025125088635</v>
      </c>
      <c r="K274">
        <f t="shared" si="51"/>
        <v>0.52086962844930107</v>
      </c>
      <c r="L274">
        <f t="shared" si="52"/>
        <v>0.47913037155069899</v>
      </c>
      <c r="M274">
        <f t="shared" si="53"/>
        <v>1.9198662110077995</v>
      </c>
      <c r="N274">
        <f t="shared" si="54"/>
        <v>2.0871146130092182</v>
      </c>
    </row>
    <row r="275" spans="1:14" x14ac:dyDescent="0.25">
      <c r="A275" s="4">
        <f>IF('True_Odds_Calculator_2-way'!A276="","",'True_Odds_Calculator_2-way'!A276)</f>
        <v>2.13</v>
      </c>
      <c r="B275" s="4">
        <f>IF('True_Odds_Calculator_2-way'!B276="","",'True_Odds_Calculator_2-way'!B276)</f>
        <v>1.78</v>
      </c>
      <c r="C275" s="4">
        <f t="shared" si="44"/>
        <v>0.46948356807511737</v>
      </c>
      <c r="D275">
        <f t="shared" si="45"/>
        <v>0.5617977528089888</v>
      </c>
      <c r="E275">
        <f t="shared" si="46"/>
        <v>3.128132088410629E-2</v>
      </c>
      <c r="F275">
        <f t="shared" si="47"/>
        <v>-0.23247349264124062</v>
      </c>
      <c r="G275">
        <v>0</v>
      </c>
      <c r="H275">
        <f t="shared" si="48"/>
        <v>0.26375481352534685</v>
      </c>
      <c r="I275">
        <f t="shared" si="49"/>
        <v>-1.0651566348113084</v>
      </c>
      <c r="J275">
        <f t="shared" si="50"/>
        <v>1.0651566348113084</v>
      </c>
      <c r="K275">
        <f t="shared" si="51"/>
        <v>0.45379730835053417</v>
      </c>
      <c r="L275">
        <f t="shared" si="52"/>
        <v>0.54620269164946567</v>
      </c>
      <c r="M275">
        <f t="shared" si="53"/>
        <v>2.2036269973367788</v>
      </c>
      <c r="N275">
        <f t="shared" si="54"/>
        <v>1.8308221751528204</v>
      </c>
    </row>
    <row r="276" spans="1:14" x14ac:dyDescent="0.25">
      <c r="A276" s="4">
        <f>IF('True_Odds_Calculator_2-way'!A277="","",'True_Odds_Calculator_2-way'!A277)</f>
        <v>1.94</v>
      </c>
      <c r="B276" s="4">
        <f>IF('True_Odds_Calculator_2-way'!B277="","",'True_Odds_Calculator_2-way'!B277)</f>
        <v>1.94</v>
      </c>
      <c r="C276" s="4">
        <f t="shared" si="44"/>
        <v>0.51546391752577325</v>
      </c>
      <c r="D276">
        <f t="shared" si="45"/>
        <v>0.51546391752577325</v>
      </c>
      <c r="E276">
        <f t="shared" si="46"/>
        <v>3.0927835051546504E-2</v>
      </c>
      <c r="F276">
        <f t="shared" si="47"/>
        <v>-0.23477521521947065</v>
      </c>
      <c r="G276">
        <v>0</v>
      </c>
      <c r="H276">
        <f t="shared" si="48"/>
        <v>0.26570305027101715</v>
      </c>
      <c r="I276">
        <f t="shared" si="49"/>
        <v>-1.0638297872340428</v>
      </c>
      <c r="J276">
        <f t="shared" si="50"/>
        <v>1.0638297872340428</v>
      </c>
      <c r="K276">
        <f t="shared" si="51"/>
        <v>0.49999999999999989</v>
      </c>
      <c r="L276">
        <f t="shared" si="52"/>
        <v>0.49999999999999989</v>
      </c>
      <c r="M276">
        <f t="shared" si="53"/>
        <v>2.0000000000000004</v>
      </c>
      <c r="N276">
        <f t="shared" si="54"/>
        <v>2.0000000000000004</v>
      </c>
    </row>
    <row r="277" spans="1:14" x14ac:dyDescent="0.25">
      <c r="A277" s="4">
        <f>IF('True_Odds_Calculator_2-way'!A278="","",'True_Odds_Calculator_2-way'!A278)</f>
        <v>2.2200000000000002</v>
      </c>
      <c r="B277" s="4">
        <f>IF('True_Odds_Calculator_2-way'!B278="","",'True_Odds_Calculator_2-way'!B278)</f>
        <v>1.71</v>
      </c>
      <c r="C277" s="4">
        <f t="shared" si="44"/>
        <v>0.4504504504504504</v>
      </c>
      <c r="D277">
        <f t="shared" si="45"/>
        <v>0.58479532163742687</v>
      </c>
      <c r="E277">
        <f t="shared" si="46"/>
        <v>3.5245772087877381E-2</v>
      </c>
      <c r="F277">
        <f t="shared" si="47"/>
        <v>-0.2281755439650176</v>
      </c>
      <c r="G277">
        <v>0</v>
      </c>
      <c r="H277">
        <f t="shared" si="48"/>
        <v>0.26342131605289498</v>
      </c>
      <c r="I277">
        <f t="shared" si="49"/>
        <v>-1.0744616281415775</v>
      </c>
      <c r="J277">
        <f t="shared" si="50"/>
        <v>1.0744616281415775</v>
      </c>
      <c r="K277">
        <f t="shared" si="51"/>
        <v>0.43274247509065539</v>
      </c>
      <c r="L277">
        <f t="shared" si="52"/>
        <v>0.56725752490934445</v>
      </c>
      <c r="M277">
        <f t="shared" si="53"/>
        <v>2.310843186332725</v>
      </c>
      <c r="N277">
        <f t="shared" si="54"/>
        <v>1.7628677559805201</v>
      </c>
    </row>
    <row r="278" spans="1:14" x14ac:dyDescent="0.25">
      <c r="A278" s="4">
        <f>IF('True_Odds_Calculator_2-way'!A279="","",'True_Odds_Calculator_2-way'!A279)</f>
        <v>2.08</v>
      </c>
      <c r="B278" s="4">
        <f>IF('True_Odds_Calculator_2-way'!B279="","",'True_Odds_Calculator_2-way'!B279)</f>
        <v>1.81</v>
      </c>
      <c r="C278" s="4">
        <f t="shared" si="44"/>
        <v>0.48076923076923073</v>
      </c>
      <c r="D278">
        <f t="shared" si="45"/>
        <v>0.5524861878453039</v>
      </c>
      <c r="E278">
        <f t="shared" si="46"/>
        <v>3.3255418614534626E-2</v>
      </c>
      <c r="F278">
        <f t="shared" si="47"/>
        <v>-0.23236294092647691</v>
      </c>
      <c r="G278">
        <v>0</v>
      </c>
      <c r="H278">
        <f t="shared" si="48"/>
        <v>0.26561835954101148</v>
      </c>
      <c r="I278">
        <f t="shared" si="49"/>
        <v>-1.0691671651659735</v>
      </c>
      <c r="J278">
        <f t="shared" si="50"/>
        <v>1.0691671651659735</v>
      </c>
      <c r="K278">
        <f t="shared" si="51"/>
        <v>0.4641016151377545</v>
      </c>
      <c r="L278">
        <f t="shared" si="52"/>
        <v>0.5358983848622455</v>
      </c>
      <c r="M278">
        <f t="shared" si="53"/>
        <v>2.1547005383792519</v>
      </c>
      <c r="N278">
        <f t="shared" si="54"/>
        <v>1.8660254037844384</v>
      </c>
    </row>
    <row r="279" spans="1:14" x14ac:dyDescent="0.25">
      <c r="A279" s="4">
        <f>IF('True_Odds_Calculator_2-way'!A280="","",'True_Odds_Calculator_2-way'!A280)</f>
        <v>2.2400000000000002</v>
      </c>
      <c r="B279" s="4">
        <f>IF('True_Odds_Calculator_2-way'!B280="","",'True_Odds_Calculator_2-way'!B280)</f>
        <v>1.69</v>
      </c>
      <c r="C279" s="4">
        <f t="shared" si="44"/>
        <v>0.4464285714285714</v>
      </c>
      <c r="D279">
        <f t="shared" si="45"/>
        <v>0.59171597633136097</v>
      </c>
      <c r="E279">
        <f t="shared" si="46"/>
        <v>3.8144547759932479E-2</v>
      </c>
      <c r="F279">
        <f t="shared" si="47"/>
        <v>-0.22601437024513937</v>
      </c>
      <c r="G279">
        <v>0</v>
      </c>
      <c r="H279">
        <f t="shared" si="48"/>
        <v>0.26415891800507185</v>
      </c>
      <c r="I279">
        <f t="shared" si="49"/>
        <v>-1.0810968751610266</v>
      </c>
      <c r="J279">
        <f t="shared" si="50"/>
        <v>1.0810968751610266</v>
      </c>
      <c r="K279">
        <f t="shared" si="51"/>
        <v>0.42724815706868025</v>
      </c>
      <c r="L279">
        <f t="shared" si="52"/>
        <v>0.57275184293131953</v>
      </c>
      <c r="M279">
        <f t="shared" si="53"/>
        <v>2.3405601251996737</v>
      </c>
      <c r="N279">
        <f t="shared" si="54"/>
        <v>1.7459568438611086</v>
      </c>
    </row>
    <row r="280" spans="1:14" x14ac:dyDescent="0.25">
      <c r="A280" s="4">
        <f>IF('True_Odds_Calculator_2-way'!A281="","",'True_Odds_Calculator_2-way'!A281)</f>
        <v>1.7</v>
      </c>
      <c r="B280" s="4">
        <f>IF('True_Odds_Calculator_2-way'!B281="","",'True_Odds_Calculator_2-way'!B281)</f>
        <v>2.21</v>
      </c>
      <c r="C280" s="4">
        <f t="shared" si="44"/>
        <v>0.58823529411764708</v>
      </c>
      <c r="D280">
        <f t="shared" si="45"/>
        <v>0.45248868778280543</v>
      </c>
      <c r="E280">
        <f t="shared" si="46"/>
        <v>4.0723981900452566E-2</v>
      </c>
      <c r="F280">
        <f t="shared" si="47"/>
        <v>-0.2254458344423742</v>
      </c>
      <c r="G280">
        <v>0</v>
      </c>
      <c r="H280">
        <f t="shared" si="48"/>
        <v>0.26616981634282671</v>
      </c>
      <c r="I280">
        <f t="shared" si="49"/>
        <v>-1.0865714630312671</v>
      </c>
      <c r="J280">
        <f t="shared" si="50"/>
        <v>1.0865714630312671</v>
      </c>
      <c r="K280">
        <f t="shared" si="51"/>
        <v>0.56798817806375879</v>
      </c>
      <c r="L280">
        <f t="shared" si="52"/>
        <v>0.43201182193624138</v>
      </c>
      <c r="M280">
        <f t="shared" si="53"/>
        <v>1.7606000241218864</v>
      </c>
      <c r="N280">
        <f t="shared" si="54"/>
        <v>2.3147514702678329</v>
      </c>
    </row>
    <row r="281" spans="1:14" x14ac:dyDescent="0.25">
      <c r="A281" s="4">
        <f>IF('True_Odds_Calculator_2-way'!A282="","",'True_Odds_Calculator_2-way'!A282)</f>
        <v>2.25</v>
      </c>
      <c r="B281" s="4">
        <f>IF('True_Odds_Calculator_2-way'!B282="","",'True_Odds_Calculator_2-way'!B282)</f>
        <v>1.68</v>
      </c>
      <c r="C281" s="4">
        <f t="shared" si="44"/>
        <v>0.44444444444444442</v>
      </c>
      <c r="D281">
        <f t="shared" si="45"/>
        <v>0.59523809523809523</v>
      </c>
      <c r="E281">
        <f t="shared" si="46"/>
        <v>3.9682539682539542E-2</v>
      </c>
      <c r="F281">
        <f t="shared" si="47"/>
        <v>-0.22486772486772499</v>
      </c>
      <c r="G281">
        <v>0</v>
      </c>
      <c r="H281">
        <f t="shared" si="48"/>
        <v>0.26455026455026454</v>
      </c>
      <c r="I281">
        <f t="shared" si="49"/>
        <v>-1.0846522890932806</v>
      </c>
      <c r="J281">
        <f t="shared" si="50"/>
        <v>1.0846522890932806</v>
      </c>
      <c r="K281">
        <f t="shared" si="51"/>
        <v>0.42448148373559424</v>
      </c>
      <c r="L281">
        <f t="shared" si="52"/>
        <v>0.57551851626440576</v>
      </c>
      <c r="M281">
        <f t="shared" si="53"/>
        <v>2.3558153613666013</v>
      </c>
      <c r="N281">
        <f t="shared" si="54"/>
        <v>1.7375635565834309</v>
      </c>
    </row>
    <row r="282" spans="1:14" x14ac:dyDescent="0.25">
      <c r="A282" s="4">
        <f>IF('True_Odds_Calculator_2-way'!A283="","",'True_Odds_Calculator_2-way'!A283)</f>
        <v>2.0499999999999998</v>
      </c>
      <c r="B282" s="4">
        <f>IF('True_Odds_Calculator_2-way'!B283="","",'True_Odds_Calculator_2-way'!B283)</f>
        <v>1.86</v>
      </c>
      <c r="C282" s="4">
        <f t="shared" si="44"/>
        <v>0.48780487804878053</v>
      </c>
      <c r="D282">
        <f t="shared" si="45"/>
        <v>0.5376344086021505</v>
      </c>
      <c r="E282">
        <f t="shared" si="46"/>
        <v>2.5439286650930981E-2</v>
      </c>
      <c r="F282">
        <f t="shared" si="47"/>
        <v>-0.23682140047206923</v>
      </c>
      <c r="G282">
        <v>0</v>
      </c>
      <c r="H282">
        <f t="shared" si="48"/>
        <v>0.26226068712300027</v>
      </c>
      <c r="I282">
        <f t="shared" si="49"/>
        <v>-1.0523401123547818</v>
      </c>
      <c r="J282">
        <f t="shared" si="50"/>
        <v>1.0523401123547818</v>
      </c>
      <c r="K282">
        <f t="shared" si="51"/>
        <v>0.47506906029667378</v>
      </c>
      <c r="L282">
        <f t="shared" si="52"/>
        <v>0.52493093970332627</v>
      </c>
      <c r="M282">
        <f t="shared" si="53"/>
        <v>2.1049571179725204</v>
      </c>
      <c r="N282">
        <f t="shared" si="54"/>
        <v>1.9050124966251125</v>
      </c>
    </row>
    <row r="283" spans="1:14" x14ac:dyDescent="0.25">
      <c r="A283" s="4">
        <f>IF('True_Odds_Calculator_2-way'!A284="","",'True_Odds_Calculator_2-way'!A284)</f>
        <v>2.0099999999999998</v>
      </c>
      <c r="B283" s="4">
        <f>IF('True_Odds_Calculator_2-way'!B284="","",'True_Odds_Calculator_2-way'!B284)</f>
        <v>1.9</v>
      </c>
      <c r="C283" s="4">
        <f t="shared" si="44"/>
        <v>0.49751243781094534</v>
      </c>
      <c r="D283">
        <f t="shared" si="45"/>
        <v>0.52631578947368418</v>
      </c>
      <c r="E283">
        <f t="shared" si="46"/>
        <v>2.3828227284629522E-2</v>
      </c>
      <c r="F283">
        <f t="shared" si="47"/>
        <v>-0.23802042419481539</v>
      </c>
      <c r="G283">
        <v>0</v>
      </c>
      <c r="H283">
        <f t="shared" si="48"/>
        <v>0.26184865147944492</v>
      </c>
      <c r="I283">
        <f t="shared" si="49"/>
        <v>-1.0488612925459211</v>
      </c>
      <c r="J283">
        <f t="shared" si="50"/>
        <v>1.0488612925459211</v>
      </c>
      <c r="K283">
        <f t="shared" si="51"/>
        <v>0.48559013567492909</v>
      </c>
      <c r="L283">
        <f t="shared" si="52"/>
        <v>0.51440986432507074</v>
      </c>
      <c r="M283">
        <f t="shared" si="53"/>
        <v>2.0593499054713802</v>
      </c>
      <c r="N283">
        <f t="shared" si="54"/>
        <v>1.9439751632913294</v>
      </c>
    </row>
    <row r="284" spans="1:14" x14ac:dyDescent="0.25">
      <c r="A284" s="4">
        <f>IF('True_Odds_Calculator_2-way'!A285="","",'True_Odds_Calculator_2-way'!A285)</f>
        <v>1.83</v>
      </c>
      <c r="B284" s="4">
        <f>IF('True_Odds_Calculator_2-way'!B285="","",'True_Odds_Calculator_2-way'!B285)</f>
        <v>2.0699999999999998</v>
      </c>
      <c r="C284" s="4">
        <f t="shared" si="44"/>
        <v>0.54644808743169393</v>
      </c>
      <c r="D284">
        <f t="shared" si="45"/>
        <v>0.48309178743961356</v>
      </c>
      <c r="E284">
        <f t="shared" si="46"/>
        <v>2.9539874871307603E-2</v>
      </c>
      <c r="F284">
        <f t="shared" si="47"/>
        <v>-0.23444470842902765</v>
      </c>
      <c r="G284">
        <v>0</v>
      </c>
      <c r="H284">
        <f t="shared" si="48"/>
        <v>0.26398458330033525</v>
      </c>
      <c r="I284">
        <f t="shared" si="49"/>
        <v>-1.0611311532512866</v>
      </c>
      <c r="J284">
        <f t="shared" si="50"/>
        <v>1.0611311532512866</v>
      </c>
      <c r="K284">
        <f t="shared" si="51"/>
        <v>0.53170592832305175</v>
      </c>
      <c r="L284">
        <f t="shared" si="52"/>
        <v>0.46829407167694814</v>
      </c>
      <c r="M284">
        <f t="shared" si="53"/>
        <v>1.8807388571985679</v>
      </c>
      <c r="N284">
        <f t="shared" si="54"/>
        <v>2.1354103339788768</v>
      </c>
    </row>
    <row r="285" spans="1:14" x14ac:dyDescent="0.25">
      <c r="A285" s="4">
        <f>IF('True_Odds_Calculator_2-way'!A286="","",'True_Odds_Calculator_2-way'!A286)</f>
        <v>1.52</v>
      </c>
      <c r="B285" s="4">
        <f>IF('True_Odds_Calculator_2-way'!B286="","",'True_Odds_Calculator_2-way'!B286)</f>
        <v>2.67</v>
      </c>
      <c r="C285" s="4">
        <f t="shared" si="44"/>
        <v>0.65789473684210531</v>
      </c>
      <c r="D285">
        <f t="shared" si="45"/>
        <v>0.37453183520599254</v>
      </c>
      <c r="E285">
        <f t="shared" si="46"/>
        <v>3.2426572048097846E-2</v>
      </c>
      <c r="F285">
        <f t="shared" si="47"/>
        <v>-0.21397595111373935</v>
      </c>
      <c r="G285">
        <v>0</v>
      </c>
      <c r="H285">
        <f t="shared" si="48"/>
        <v>0.24640252316183722</v>
      </c>
      <c r="I285">
        <f t="shared" si="49"/>
        <v>-1.0730997473258173</v>
      </c>
      <c r="J285">
        <f t="shared" si="50"/>
        <v>1.0730997473258173</v>
      </c>
      <c r="K285">
        <f t="shared" si="51"/>
        <v>0.6418436342802265</v>
      </c>
      <c r="L285">
        <f t="shared" si="52"/>
        <v>0.3581563657197735</v>
      </c>
      <c r="M285">
        <f t="shared" si="53"/>
        <v>1.5580118686094249</v>
      </c>
      <c r="N285">
        <f t="shared" si="54"/>
        <v>2.7920765780341146</v>
      </c>
    </row>
    <row r="286" spans="1:14" x14ac:dyDescent="0.25">
      <c r="A286" s="4">
        <f>IF('True_Odds_Calculator_2-way'!A287="","",'True_Odds_Calculator_2-way'!A287)</f>
        <v>1.76</v>
      </c>
      <c r="B286" s="4">
        <f>IF('True_Odds_Calculator_2-way'!B287="","",'True_Odds_Calculator_2-way'!B287)</f>
        <v>2.12</v>
      </c>
      <c r="C286" s="4">
        <f t="shared" si="44"/>
        <v>0.56818181818181823</v>
      </c>
      <c r="D286">
        <f t="shared" si="45"/>
        <v>0.47169811320754712</v>
      </c>
      <c r="E286">
        <f t="shared" si="46"/>
        <v>3.9879931389365408E-2</v>
      </c>
      <c r="F286">
        <f t="shared" si="47"/>
        <v>-0.22813036020583177</v>
      </c>
      <c r="G286">
        <v>0</v>
      </c>
      <c r="H286">
        <f t="shared" si="48"/>
        <v>0.26801029159519724</v>
      </c>
      <c r="I286">
        <f t="shared" si="49"/>
        <v>-1.0838874619051502</v>
      </c>
      <c r="J286">
        <f t="shared" si="50"/>
        <v>1.0838874619051502</v>
      </c>
      <c r="K286">
        <f t="shared" si="51"/>
        <v>0.54831942340648987</v>
      </c>
      <c r="L286">
        <f t="shared" si="52"/>
        <v>0.45168057659351019</v>
      </c>
      <c r="M286">
        <f t="shared" si="53"/>
        <v>1.8237544710479137</v>
      </c>
      <c r="N286">
        <f t="shared" si="54"/>
        <v>2.2139539573337679</v>
      </c>
    </row>
    <row r="287" spans="1:14" x14ac:dyDescent="0.25">
      <c r="A287" s="4">
        <f>IF('True_Odds_Calculator_2-way'!A288="","",'True_Odds_Calculator_2-way'!A288)</f>
        <v>1.78</v>
      </c>
      <c r="B287" s="4">
        <f>IF('True_Odds_Calculator_2-way'!B288="","",'True_Odds_Calculator_2-way'!B288)</f>
        <v>2.1</v>
      </c>
      <c r="C287" s="4">
        <f t="shared" si="44"/>
        <v>0.5617977528089888</v>
      </c>
      <c r="D287">
        <f t="shared" si="45"/>
        <v>0.47619047619047616</v>
      </c>
      <c r="E287">
        <f t="shared" si="46"/>
        <v>3.7988228999465079E-2</v>
      </c>
      <c r="F287">
        <f t="shared" si="47"/>
        <v>-0.2295345104333868</v>
      </c>
      <c r="G287">
        <v>0</v>
      </c>
      <c r="H287">
        <f t="shared" si="48"/>
        <v>0.26752273943285182</v>
      </c>
      <c r="I287">
        <f t="shared" si="49"/>
        <v>-1.0795837927188263</v>
      </c>
      <c r="J287">
        <f t="shared" si="50"/>
        <v>1.0795837927188263</v>
      </c>
      <c r="K287">
        <f t="shared" si="51"/>
        <v>0.54286595577264729</v>
      </c>
      <c r="L287">
        <f t="shared" si="52"/>
        <v>0.45713404422735271</v>
      </c>
      <c r="M287">
        <f t="shared" si="53"/>
        <v>1.8420753583206844</v>
      </c>
      <c r="N287">
        <f t="shared" si="54"/>
        <v>2.1875421719907089</v>
      </c>
    </row>
    <row r="288" spans="1:14" x14ac:dyDescent="0.25">
      <c r="A288" s="4">
        <f>IF('True_Odds_Calculator_2-way'!A289="","",'True_Odds_Calculator_2-way'!A289)</f>
        <v>1.78</v>
      </c>
      <c r="B288" s="4">
        <f>IF('True_Odds_Calculator_2-way'!B289="","",'True_Odds_Calculator_2-way'!B289)</f>
        <v>2.12</v>
      </c>
      <c r="C288" s="4">
        <f t="shared" si="44"/>
        <v>0.5617977528089888</v>
      </c>
      <c r="D288">
        <f t="shared" si="45"/>
        <v>0.47169811320754712</v>
      </c>
      <c r="E288">
        <f t="shared" si="46"/>
        <v>3.3495866016535869E-2</v>
      </c>
      <c r="F288">
        <f t="shared" si="47"/>
        <v>-0.23150307398770409</v>
      </c>
      <c r="G288">
        <v>0</v>
      </c>
      <c r="H288">
        <f t="shared" si="48"/>
        <v>0.26499894000423996</v>
      </c>
      <c r="I288">
        <f t="shared" si="49"/>
        <v>-1.0699012312772822</v>
      </c>
      <c r="J288">
        <f t="shared" si="50"/>
        <v>1.0699012312772822</v>
      </c>
      <c r="K288">
        <f t="shared" si="51"/>
        <v>0.54510083634166528</v>
      </c>
      <c r="L288">
        <f t="shared" si="52"/>
        <v>0.45489916365833472</v>
      </c>
      <c r="M288">
        <f t="shared" si="53"/>
        <v>1.83452296039628</v>
      </c>
      <c r="N288">
        <f t="shared" si="54"/>
        <v>2.1982893790305562</v>
      </c>
    </row>
    <row r="289" spans="1:14" x14ac:dyDescent="0.25">
      <c r="A289" s="4">
        <f>IF('True_Odds_Calculator_2-way'!A290="","",'True_Odds_Calculator_2-way'!A290)</f>
        <v>1.87</v>
      </c>
      <c r="B289" s="4">
        <f>IF('True_Odds_Calculator_2-way'!B290="","",'True_Odds_Calculator_2-way'!B290)</f>
        <v>2</v>
      </c>
      <c r="C289" s="4">
        <f t="shared" si="44"/>
        <v>0.53475935828876997</v>
      </c>
      <c r="D289">
        <f t="shared" si="45"/>
        <v>0.5</v>
      </c>
      <c r="E289">
        <f t="shared" si="46"/>
        <v>3.475935828876997E-2</v>
      </c>
      <c r="F289">
        <f t="shared" si="47"/>
        <v>-0.23262032085561501</v>
      </c>
      <c r="G289">
        <v>0</v>
      </c>
      <c r="H289">
        <f t="shared" si="48"/>
        <v>0.26737967914438499</v>
      </c>
      <c r="I289">
        <f t="shared" si="49"/>
        <v>-1.0721125348377947</v>
      </c>
      <c r="J289">
        <f t="shared" si="50"/>
        <v>1.0721125348377947</v>
      </c>
      <c r="K289">
        <f t="shared" si="51"/>
        <v>0.51740072839321916</v>
      </c>
      <c r="L289">
        <f t="shared" si="52"/>
        <v>0.48259927160678084</v>
      </c>
      <c r="M289">
        <f t="shared" si="53"/>
        <v>1.9327379053088816</v>
      </c>
      <c r="N289">
        <f t="shared" si="54"/>
        <v>2.0721125348377947</v>
      </c>
    </row>
    <row r="290" spans="1:14" x14ac:dyDescent="0.25">
      <c r="A290" s="4">
        <f>IF('True_Odds_Calculator_2-way'!A291="","",'True_Odds_Calculator_2-way'!A291)</f>
        <v>1.88</v>
      </c>
      <c r="B290" s="4">
        <f>IF('True_Odds_Calculator_2-way'!B291="","",'True_Odds_Calculator_2-way'!B291)</f>
        <v>2.0299999999999998</v>
      </c>
      <c r="C290" s="4">
        <f t="shared" si="44"/>
        <v>0.53191489361702127</v>
      </c>
      <c r="D290">
        <f t="shared" si="45"/>
        <v>0.49261083743842371</v>
      </c>
      <c r="E290">
        <f t="shared" si="46"/>
        <v>2.4525731055444977E-2</v>
      </c>
      <c r="F290">
        <f t="shared" si="47"/>
        <v>-0.23750131013520592</v>
      </c>
      <c r="G290">
        <v>0</v>
      </c>
      <c r="H290">
        <f t="shared" si="48"/>
        <v>0.2620270411906509</v>
      </c>
      <c r="I290">
        <f t="shared" si="49"/>
        <v>-1.0503645397539194</v>
      </c>
      <c r="J290">
        <f t="shared" si="50"/>
        <v>1.0503645397539194</v>
      </c>
      <c r="K290">
        <f t="shared" si="51"/>
        <v>0.51966387444698414</v>
      </c>
      <c r="L290">
        <f t="shared" si="52"/>
        <v>0.48033612555301569</v>
      </c>
      <c r="M290">
        <f t="shared" si="53"/>
        <v>1.9243207949834495</v>
      </c>
      <c r="N290">
        <f t="shared" si="54"/>
        <v>2.081875475946537</v>
      </c>
    </row>
    <row r="291" spans="1:14" x14ac:dyDescent="0.25">
      <c r="A291" s="4">
        <f>IF('True_Odds_Calculator_2-way'!A292="","",'True_Odds_Calculator_2-way'!A292)</f>
        <v>1.74</v>
      </c>
      <c r="B291" s="4">
        <f>IF('True_Odds_Calculator_2-way'!B292="","",'True_Odds_Calculator_2-way'!B292)</f>
        <v>2.19</v>
      </c>
      <c r="C291" s="4">
        <f t="shared" si="44"/>
        <v>0.57471264367816088</v>
      </c>
      <c r="D291">
        <f t="shared" si="45"/>
        <v>0.45662100456621008</v>
      </c>
      <c r="E291">
        <f t="shared" si="46"/>
        <v>3.1333648244370904E-2</v>
      </c>
      <c r="F291">
        <f t="shared" si="47"/>
        <v>-0.23109221644885325</v>
      </c>
      <c r="G291">
        <v>0</v>
      </c>
      <c r="H291">
        <f t="shared" si="48"/>
        <v>0.26242586469322415</v>
      </c>
      <c r="I291">
        <f t="shared" si="49"/>
        <v>-1.0656403571953759</v>
      </c>
      <c r="J291">
        <f t="shared" si="50"/>
        <v>1.0656403571953759</v>
      </c>
      <c r="K291">
        <f t="shared" si="51"/>
        <v>0.5591046698972264</v>
      </c>
      <c r="L291">
        <f t="shared" si="52"/>
        <v>0.4408953301027736</v>
      </c>
      <c r="M291">
        <f t="shared" si="53"/>
        <v>1.7885738643245783</v>
      </c>
      <c r="N291">
        <f t="shared" si="54"/>
        <v>2.2681120250624973</v>
      </c>
    </row>
    <row r="292" spans="1:14" x14ac:dyDescent="0.25">
      <c r="A292" s="4">
        <f>IF('True_Odds_Calculator_2-way'!A293="","",'True_Odds_Calculator_2-way'!A293)</f>
        <v>2.33</v>
      </c>
      <c r="B292" s="4">
        <f>IF('True_Odds_Calculator_2-way'!B293="","",'True_Odds_Calculator_2-way'!B293)</f>
        <v>1.67</v>
      </c>
      <c r="C292" s="4">
        <f t="shared" si="44"/>
        <v>0.42918454935622319</v>
      </c>
      <c r="D292">
        <f t="shared" si="45"/>
        <v>0.5988023952095809</v>
      </c>
      <c r="E292">
        <f t="shared" si="46"/>
        <v>2.7986944565804084E-2</v>
      </c>
      <c r="F292">
        <f t="shared" si="47"/>
        <v>-0.22900979157564694</v>
      </c>
      <c r="G292">
        <v>0</v>
      </c>
      <c r="H292">
        <f t="shared" si="48"/>
        <v>0.25699673614145102</v>
      </c>
      <c r="I292">
        <f t="shared" si="49"/>
        <v>-1.0593434317257451</v>
      </c>
      <c r="J292">
        <f t="shared" si="50"/>
        <v>1.0593434317257451</v>
      </c>
      <c r="K292">
        <f t="shared" si="51"/>
        <v>0.41512262425880503</v>
      </c>
      <c r="L292">
        <f t="shared" si="52"/>
        <v>0.58487737574119503</v>
      </c>
      <c r="M292">
        <f t="shared" si="53"/>
        <v>2.408926764195241</v>
      </c>
      <c r="N292">
        <f t="shared" si="54"/>
        <v>1.7097600992562489</v>
      </c>
    </row>
    <row r="293" spans="1:14" x14ac:dyDescent="0.25">
      <c r="A293" s="4">
        <f>IF('True_Odds_Calculator_2-way'!A294="","",'True_Odds_Calculator_2-way'!A294)</f>
        <v>2.0099999999999998</v>
      </c>
      <c r="B293" s="4">
        <f>IF('True_Odds_Calculator_2-way'!B294="","",'True_Odds_Calculator_2-way'!B294)</f>
        <v>1.88</v>
      </c>
      <c r="C293" s="4">
        <f t="shared" si="44"/>
        <v>0.49751243781094534</v>
      </c>
      <c r="D293">
        <f t="shared" si="45"/>
        <v>0.53191489361702127</v>
      </c>
      <c r="E293">
        <f t="shared" si="46"/>
        <v>2.9427331427966497E-2</v>
      </c>
      <c r="F293">
        <f t="shared" si="47"/>
        <v>-0.23520694400338749</v>
      </c>
      <c r="G293">
        <v>0</v>
      </c>
      <c r="H293">
        <f t="shared" si="48"/>
        <v>0.26463427543135393</v>
      </c>
      <c r="I293">
        <f t="shared" si="49"/>
        <v>-1.060713208766217</v>
      </c>
      <c r="J293">
        <f t="shared" si="50"/>
        <v>1.060713208766217</v>
      </c>
      <c r="K293">
        <f t="shared" si="51"/>
        <v>0.48278384578010813</v>
      </c>
      <c r="L293">
        <f t="shared" si="52"/>
        <v>0.5172161542198922</v>
      </c>
      <c r="M293">
        <f t="shared" si="53"/>
        <v>2.0713203408538785</v>
      </c>
      <c r="N293">
        <f t="shared" si="54"/>
        <v>1.9334276237142709</v>
      </c>
    </row>
    <row r="294" spans="1:14" x14ac:dyDescent="0.25">
      <c r="A294" s="4">
        <f>IF('True_Odds_Calculator_2-way'!A295="","",'True_Odds_Calculator_2-way'!A295)</f>
        <v>2.54</v>
      </c>
      <c r="B294" s="4">
        <f>IF('True_Odds_Calculator_2-way'!B295="","",'True_Odds_Calculator_2-way'!B295)</f>
        <v>1.55</v>
      </c>
      <c r="C294" s="4">
        <f t="shared" si="44"/>
        <v>0.39370078740157477</v>
      </c>
      <c r="D294">
        <f t="shared" si="45"/>
        <v>0.64516129032258063</v>
      </c>
      <c r="E294">
        <f t="shared" si="46"/>
        <v>3.8862077724155508E-2</v>
      </c>
      <c r="F294">
        <f t="shared" si="47"/>
        <v>-0.21513843027686042</v>
      </c>
      <c r="G294">
        <v>0</v>
      </c>
      <c r="H294">
        <f t="shared" si="48"/>
        <v>0.25400050800101598</v>
      </c>
      <c r="I294">
        <f t="shared" si="49"/>
        <v>-1.0865714630312673</v>
      </c>
      <c r="J294">
        <f t="shared" si="50"/>
        <v>1.0865714630312673</v>
      </c>
      <c r="K294">
        <f t="shared" si="51"/>
        <v>0.3740666961489727</v>
      </c>
      <c r="L294">
        <f t="shared" si="52"/>
        <v>0.62593330385102708</v>
      </c>
      <c r="M294">
        <f t="shared" si="53"/>
        <v>2.673320053068152</v>
      </c>
      <c r="N294">
        <f t="shared" si="54"/>
        <v>1.5976143046671971</v>
      </c>
    </row>
    <row r="295" spans="1:14" x14ac:dyDescent="0.25">
      <c r="A295" s="4">
        <f>IF('True_Odds_Calculator_2-way'!A296="","",'True_Odds_Calculator_2-way'!A296)</f>
        <v>1.78</v>
      </c>
      <c r="B295" s="4">
        <f>IF('True_Odds_Calculator_2-way'!B296="","",'True_Odds_Calculator_2-way'!B296)</f>
        <v>2.15</v>
      </c>
      <c r="C295" s="4">
        <f t="shared" si="44"/>
        <v>0.5617977528089888</v>
      </c>
      <c r="D295">
        <f t="shared" si="45"/>
        <v>0.46511627906976744</v>
      </c>
      <c r="E295">
        <f t="shared" si="46"/>
        <v>2.6914031878756184E-2</v>
      </c>
      <c r="F295">
        <f t="shared" si="47"/>
        <v>-0.23438724849751769</v>
      </c>
      <c r="G295">
        <v>0</v>
      </c>
      <c r="H295">
        <f t="shared" si="48"/>
        <v>0.26130128037627387</v>
      </c>
      <c r="I295">
        <f t="shared" si="49"/>
        <v>-1.0558537785999174</v>
      </c>
      <c r="J295">
        <f t="shared" si="50"/>
        <v>1.0558537785999174</v>
      </c>
      <c r="K295">
        <f t="shared" si="51"/>
        <v>0.54837610971857853</v>
      </c>
      <c r="L295">
        <f t="shared" si="52"/>
        <v>0.45162389028142153</v>
      </c>
      <c r="M295">
        <f t="shared" si="53"/>
        <v>1.8235659473079355</v>
      </c>
      <c r="N295">
        <f t="shared" si="54"/>
        <v>2.214231845389905</v>
      </c>
    </row>
    <row r="296" spans="1:14" x14ac:dyDescent="0.25">
      <c r="A296" s="4">
        <f>IF('True_Odds_Calculator_2-way'!A297="","",'True_Odds_Calculator_2-way'!A297)</f>
        <v>1.46</v>
      </c>
      <c r="B296" s="4">
        <f>IF('True_Odds_Calculator_2-way'!B297="","",'True_Odds_Calculator_2-way'!B297)</f>
        <v>2.88</v>
      </c>
      <c r="C296" s="4">
        <f t="shared" si="44"/>
        <v>0.68493150684931503</v>
      </c>
      <c r="D296">
        <f t="shared" si="45"/>
        <v>0.34722222222222221</v>
      </c>
      <c r="E296">
        <f t="shared" si="46"/>
        <v>3.215372907153724E-2</v>
      </c>
      <c r="F296">
        <f t="shared" si="47"/>
        <v>-0.20566971080669716</v>
      </c>
      <c r="G296">
        <v>0</v>
      </c>
      <c r="H296">
        <f t="shared" si="48"/>
        <v>0.23782343987823437</v>
      </c>
      <c r="I296">
        <f t="shared" si="49"/>
        <v>-1.0753309840483505</v>
      </c>
      <c r="J296">
        <f t="shared" si="50"/>
        <v>1.0753309840483505</v>
      </c>
      <c r="K296">
        <f t="shared" si="51"/>
        <v>0.66905194717956773</v>
      </c>
      <c r="L296">
        <f t="shared" si="52"/>
        <v>0.3309480528204321</v>
      </c>
      <c r="M296">
        <f t="shared" si="53"/>
        <v>1.4946522526622417</v>
      </c>
      <c r="N296">
        <f t="shared" si="54"/>
        <v>3.0216222500108993</v>
      </c>
    </row>
    <row r="297" spans="1:14" x14ac:dyDescent="0.25">
      <c r="A297" s="4">
        <f>IF('True_Odds_Calculator_2-way'!A298="","",'True_Odds_Calculator_2-way'!A298)</f>
        <v>1.58</v>
      </c>
      <c r="B297" s="4">
        <f>IF('True_Odds_Calculator_2-way'!B298="","",'True_Odds_Calculator_2-way'!B298)</f>
        <v>2.5099999999999998</v>
      </c>
      <c r="C297" s="4">
        <f t="shared" si="44"/>
        <v>0.63291139240506322</v>
      </c>
      <c r="D297">
        <f t="shared" si="45"/>
        <v>0.39840637450199207</v>
      </c>
      <c r="E297">
        <f t="shared" si="46"/>
        <v>3.1317766907055233E-2</v>
      </c>
      <c r="F297">
        <f t="shared" si="47"/>
        <v>-0.22083816632205366</v>
      </c>
      <c r="G297">
        <v>0</v>
      </c>
      <c r="H297">
        <f t="shared" si="48"/>
        <v>0.2521559332291089</v>
      </c>
      <c r="I297">
        <f t="shared" si="49"/>
        <v>-1.0685565962365233</v>
      </c>
      <c r="J297">
        <f t="shared" si="50"/>
        <v>1.0685565962365233</v>
      </c>
      <c r="K297">
        <f t="shared" si="51"/>
        <v>0.61737433657640084</v>
      </c>
      <c r="L297">
        <f t="shared" si="52"/>
        <v>0.38262566342359927</v>
      </c>
      <c r="M297">
        <f t="shared" si="53"/>
        <v>1.6197628258171834</v>
      </c>
      <c r="N297">
        <f t="shared" si="54"/>
        <v>2.61352046031715</v>
      </c>
    </row>
    <row r="298" spans="1:14" x14ac:dyDescent="0.25">
      <c r="A298" s="4">
        <f>IF('True_Odds_Calculator_2-way'!A299="","",'True_Odds_Calculator_2-way'!A299)</f>
        <v>2.06</v>
      </c>
      <c r="B298" s="4">
        <f>IF('True_Odds_Calculator_2-way'!B299="","",'True_Odds_Calculator_2-way'!B299)</f>
        <v>1.84</v>
      </c>
      <c r="C298" s="4">
        <f t="shared" si="44"/>
        <v>0.4854368932038835</v>
      </c>
      <c r="D298">
        <f t="shared" si="45"/>
        <v>0.54347826086956519</v>
      </c>
      <c r="E298">
        <f t="shared" si="46"/>
        <v>2.891515407344869E-2</v>
      </c>
      <c r="F298">
        <f t="shared" si="47"/>
        <v>-0.23490924440692273</v>
      </c>
      <c r="G298">
        <v>0</v>
      </c>
      <c r="H298">
        <f t="shared" si="48"/>
        <v>0.26382439848037148</v>
      </c>
      <c r="I298">
        <f t="shared" si="49"/>
        <v>-1.0597597584982434</v>
      </c>
      <c r="J298">
        <f t="shared" si="50"/>
        <v>1.0597597584982434</v>
      </c>
      <c r="K298">
        <f t="shared" si="51"/>
        <v>0.47095494984925418</v>
      </c>
      <c r="L298">
        <f t="shared" si="52"/>
        <v>0.52904505015074577</v>
      </c>
      <c r="M298">
        <f t="shared" si="53"/>
        <v>2.123345344008138</v>
      </c>
      <c r="N298">
        <f t="shared" si="54"/>
        <v>1.8901981971385247</v>
      </c>
    </row>
    <row r="299" spans="1:14" x14ac:dyDescent="0.25">
      <c r="A299" s="4">
        <f>IF('True_Odds_Calculator_2-way'!A300="","",'True_Odds_Calculator_2-way'!A300)</f>
        <v>2.2799999999999998</v>
      </c>
      <c r="B299" s="4">
        <f>IF('True_Odds_Calculator_2-way'!B300="","",'True_Odds_Calculator_2-way'!B300)</f>
        <v>1.68</v>
      </c>
      <c r="C299" s="4">
        <f t="shared" si="44"/>
        <v>0.43859649122807021</v>
      </c>
      <c r="D299">
        <f t="shared" si="45"/>
        <v>0.59523809523809523</v>
      </c>
      <c r="E299">
        <f t="shared" si="46"/>
        <v>3.383458646616555E-2</v>
      </c>
      <c r="F299">
        <f t="shared" si="47"/>
        <v>-0.2272347535505429</v>
      </c>
      <c r="G299">
        <v>0</v>
      </c>
      <c r="H299">
        <f t="shared" si="48"/>
        <v>0.26106934001670845</v>
      </c>
      <c r="I299">
        <f t="shared" si="49"/>
        <v>-1.0718661571406805</v>
      </c>
      <c r="J299">
        <f t="shared" si="50"/>
        <v>1.0718661571406805</v>
      </c>
      <c r="K299">
        <f t="shared" si="51"/>
        <v>0.42158717195874679</v>
      </c>
      <c r="L299">
        <f t="shared" si="52"/>
        <v>0.57841282804125305</v>
      </c>
      <c r="M299">
        <f t="shared" si="53"/>
        <v>2.3719886811400706</v>
      </c>
      <c r="N299">
        <f t="shared" si="54"/>
        <v>1.728868986855663</v>
      </c>
    </row>
    <row r="300" spans="1:14" x14ac:dyDescent="0.25">
      <c r="A300" s="4">
        <f>IF('True_Odds_Calculator_2-way'!A301="","",'True_Odds_Calculator_2-way'!A301)</f>
        <v>2.3199999999999998</v>
      </c>
      <c r="B300" s="4">
        <f>IF('True_Odds_Calculator_2-way'!B301="","",'True_Odds_Calculator_2-way'!B301)</f>
        <v>1.66</v>
      </c>
      <c r="C300" s="4">
        <f t="shared" si="44"/>
        <v>0.43103448275862072</v>
      </c>
      <c r="D300">
        <f t="shared" si="45"/>
        <v>0.60240963855421692</v>
      </c>
      <c r="E300">
        <f t="shared" si="46"/>
        <v>3.3444121312837582E-2</v>
      </c>
      <c r="F300">
        <f t="shared" si="47"/>
        <v>-0.22621520565018693</v>
      </c>
      <c r="G300">
        <v>0</v>
      </c>
      <c r="H300">
        <f t="shared" si="48"/>
        <v>0.25965932696302457</v>
      </c>
      <c r="I300">
        <f t="shared" si="49"/>
        <v>-1.0713739108887086</v>
      </c>
      <c r="J300">
        <f t="shared" si="50"/>
        <v>1.0713739108887086</v>
      </c>
      <c r="K300">
        <f t="shared" si="51"/>
        <v>0.41421356237309498</v>
      </c>
      <c r="L300">
        <f t="shared" si="52"/>
        <v>0.58578643762690485</v>
      </c>
      <c r="M300">
        <f t="shared" si="53"/>
        <v>2.4142135623730954</v>
      </c>
      <c r="N300">
        <f t="shared" si="54"/>
        <v>1.7071067811865479</v>
      </c>
    </row>
    <row r="301" spans="1:14" x14ac:dyDescent="0.25">
      <c r="A301" s="4">
        <f>IF('True_Odds_Calculator_2-way'!A302="","",'True_Odds_Calculator_2-way'!A302)</f>
        <v>2.04</v>
      </c>
      <c r="B301" s="4">
        <f>IF('True_Odds_Calculator_2-way'!B302="","",'True_Odds_Calculator_2-way'!B302)</f>
        <v>1.84</v>
      </c>
      <c r="C301" s="4">
        <f t="shared" si="44"/>
        <v>0.49019607843137253</v>
      </c>
      <c r="D301">
        <f t="shared" si="45"/>
        <v>0.54347826086956519</v>
      </c>
      <c r="E301">
        <f t="shared" si="46"/>
        <v>3.3674339300937772E-2</v>
      </c>
      <c r="F301">
        <f t="shared" si="47"/>
        <v>-0.23273657289002547</v>
      </c>
      <c r="G301">
        <v>0</v>
      </c>
      <c r="H301">
        <f t="shared" si="48"/>
        <v>0.2664109121909633</v>
      </c>
      <c r="I301">
        <f t="shared" si="49"/>
        <v>-1.0699012312772824</v>
      </c>
      <c r="J301">
        <f t="shared" si="50"/>
        <v>1.0699012312772824</v>
      </c>
      <c r="K301">
        <f t="shared" si="51"/>
        <v>0.47332857821916891</v>
      </c>
      <c r="L301">
        <f t="shared" si="52"/>
        <v>0.52667142178083093</v>
      </c>
      <c r="M301">
        <f t="shared" si="53"/>
        <v>2.1126972805283741</v>
      </c>
      <c r="N301">
        <f t="shared" si="54"/>
        <v>1.8987170342729172</v>
      </c>
    </row>
    <row r="302" spans="1:14" x14ac:dyDescent="0.25">
      <c r="A302" s="4">
        <f>IF('True_Odds_Calculator_2-way'!A303="","",'True_Odds_Calculator_2-way'!A303)</f>
        <v>1.95</v>
      </c>
      <c r="B302" s="4">
        <f>IF('True_Odds_Calculator_2-way'!B303="","",'True_Odds_Calculator_2-way'!B303)</f>
        <v>1.95</v>
      </c>
      <c r="C302" s="4">
        <f t="shared" si="44"/>
        <v>0.51282051282051289</v>
      </c>
      <c r="D302">
        <f t="shared" si="45"/>
        <v>0.51282051282051289</v>
      </c>
      <c r="E302">
        <f t="shared" si="46"/>
        <v>2.5641025641025772E-2</v>
      </c>
      <c r="F302">
        <f t="shared" si="47"/>
        <v>-0.23734385272846803</v>
      </c>
      <c r="G302">
        <v>0</v>
      </c>
      <c r="H302">
        <f t="shared" si="48"/>
        <v>0.2629848783694938</v>
      </c>
      <c r="I302">
        <f t="shared" si="49"/>
        <v>-1.0526315789473688</v>
      </c>
      <c r="J302">
        <f t="shared" si="50"/>
        <v>1.0526315789473688</v>
      </c>
      <c r="K302">
        <f t="shared" si="51"/>
        <v>0.49999999999999989</v>
      </c>
      <c r="L302">
        <f t="shared" si="52"/>
        <v>0.49999999999999989</v>
      </c>
      <c r="M302">
        <f t="shared" si="53"/>
        <v>2.0000000000000004</v>
      </c>
      <c r="N302">
        <f t="shared" si="54"/>
        <v>2.0000000000000004</v>
      </c>
    </row>
    <row r="303" spans="1:14" x14ac:dyDescent="0.25">
      <c r="A303" s="4">
        <f>IF('True_Odds_Calculator_2-way'!A304="","",'True_Odds_Calculator_2-way'!A304)</f>
        <v>2.75</v>
      </c>
      <c r="B303" s="4">
        <f>IF('True_Odds_Calculator_2-way'!B304="","",'True_Odds_Calculator_2-way'!B304)</f>
        <v>1.49</v>
      </c>
      <c r="C303" s="4">
        <f t="shared" si="44"/>
        <v>0.36363636363636365</v>
      </c>
      <c r="D303">
        <f t="shared" si="45"/>
        <v>0.67114093959731547</v>
      </c>
      <c r="E303">
        <f t="shared" si="46"/>
        <v>3.4777303233679113E-2</v>
      </c>
      <c r="F303">
        <f t="shared" si="47"/>
        <v>-0.2092739475289811</v>
      </c>
      <c r="G303">
        <v>0</v>
      </c>
      <c r="H303">
        <f t="shared" si="48"/>
        <v>0.24405125076266018</v>
      </c>
      <c r="I303">
        <f t="shared" si="49"/>
        <v>-1.0798984943120777</v>
      </c>
      <c r="J303">
        <f t="shared" si="50"/>
        <v>1.0798984943120777</v>
      </c>
      <c r="K303">
        <f t="shared" si="51"/>
        <v>0.34604203085127527</v>
      </c>
      <c r="L303">
        <f t="shared" si="52"/>
        <v>0.65395796914872473</v>
      </c>
      <c r="M303">
        <f t="shared" si="53"/>
        <v>2.8898223650461352</v>
      </c>
      <c r="N303">
        <f t="shared" si="54"/>
        <v>1.5291502622129183</v>
      </c>
    </row>
    <row r="304" spans="1:14" x14ac:dyDescent="0.25">
      <c r="A304" s="4">
        <f>IF('True_Odds_Calculator_2-way'!A305="","",'True_Odds_Calculator_2-way'!A305)</f>
        <v>2.69</v>
      </c>
      <c r="B304" s="4">
        <f>IF('True_Odds_Calculator_2-way'!B305="","",'True_Odds_Calculator_2-way'!B305)</f>
        <v>1.51</v>
      </c>
      <c r="C304" s="4">
        <f t="shared" si="44"/>
        <v>0.37174721189591081</v>
      </c>
      <c r="D304">
        <f t="shared" si="45"/>
        <v>0.66225165562913912</v>
      </c>
      <c r="E304">
        <f t="shared" si="46"/>
        <v>3.3998867525049992E-2</v>
      </c>
      <c r="F304">
        <f t="shared" si="47"/>
        <v>-0.21219133902853338</v>
      </c>
      <c r="G304">
        <v>0</v>
      </c>
      <c r="H304">
        <f t="shared" si="48"/>
        <v>0.24619020655358334</v>
      </c>
      <c r="I304">
        <f t="shared" si="49"/>
        <v>-1.0771385261753925</v>
      </c>
      <c r="J304">
        <f t="shared" si="50"/>
        <v>1.0771385261753925</v>
      </c>
      <c r="K304">
        <f t="shared" si="51"/>
        <v>0.35456414890726312</v>
      </c>
      <c r="L304">
        <f t="shared" si="52"/>
        <v>0.64543585109273682</v>
      </c>
      <c r="M304">
        <f t="shared" si="53"/>
        <v>2.8203641092364129</v>
      </c>
      <c r="N304">
        <f t="shared" si="54"/>
        <v>1.5493406483494501</v>
      </c>
    </row>
    <row r="305" spans="1:14" x14ac:dyDescent="0.25">
      <c r="A305" s="4">
        <f>IF('True_Odds_Calculator_2-way'!A306="","",'True_Odds_Calculator_2-way'!A306)</f>
        <v>1.88</v>
      </c>
      <c r="B305" s="4">
        <f>IF('True_Odds_Calculator_2-way'!B306="","",'True_Odds_Calculator_2-way'!B306)</f>
        <v>2.0099999999999998</v>
      </c>
      <c r="C305" s="4">
        <f t="shared" si="44"/>
        <v>0.53191489361702127</v>
      </c>
      <c r="D305">
        <f t="shared" si="45"/>
        <v>0.49751243781094534</v>
      </c>
      <c r="E305">
        <f t="shared" si="46"/>
        <v>2.9427331427966497E-2</v>
      </c>
      <c r="F305">
        <f t="shared" si="47"/>
        <v>-0.23520694400338749</v>
      </c>
      <c r="G305">
        <v>0</v>
      </c>
      <c r="H305">
        <f t="shared" si="48"/>
        <v>0.26463427543135393</v>
      </c>
      <c r="I305">
        <f t="shared" si="49"/>
        <v>-1.060713208766217</v>
      </c>
      <c r="J305">
        <f t="shared" si="50"/>
        <v>1.060713208766217</v>
      </c>
      <c r="K305">
        <f t="shared" si="51"/>
        <v>0.5172161542198922</v>
      </c>
      <c r="L305">
        <f t="shared" si="52"/>
        <v>0.48278384578010813</v>
      </c>
      <c r="M305">
        <f t="shared" si="53"/>
        <v>1.9334276237142709</v>
      </c>
      <c r="N305">
        <f t="shared" si="54"/>
        <v>2.0713203408538785</v>
      </c>
    </row>
    <row r="306" spans="1:14" x14ac:dyDescent="0.25">
      <c r="A306" s="4">
        <f>IF('True_Odds_Calculator_2-way'!A307="","",'True_Odds_Calculator_2-way'!A307)</f>
        <v>2.0299999999999998</v>
      </c>
      <c r="B306" s="4">
        <f>IF('True_Odds_Calculator_2-way'!B307="","",'True_Odds_Calculator_2-way'!B307)</f>
        <v>1.88</v>
      </c>
      <c r="C306" s="4">
        <f t="shared" si="44"/>
        <v>0.49261083743842371</v>
      </c>
      <c r="D306">
        <f t="shared" si="45"/>
        <v>0.53191489361702127</v>
      </c>
      <c r="E306">
        <f t="shared" si="46"/>
        <v>2.4525731055444977E-2</v>
      </c>
      <c r="F306">
        <f t="shared" si="47"/>
        <v>-0.23750131013520592</v>
      </c>
      <c r="G306">
        <v>0</v>
      </c>
      <c r="H306">
        <f t="shared" si="48"/>
        <v>0.2620270411906509</v>
      </c>
      <c r="I306">
        <f t="shared" si="49"/>
        <v>-1.0503645397539194</v>
      </c>
      <c r="J306">
        <f t="shared" si="50"/>
        <v>1.0503645397539194</v>
      </c>
      <c r="K306">
        <f t="shared" si="51"/>
        <v>0.48033612555301569</v>
      </c>
      <c r="L306">
        <f t="shared" si="52"/>
        <v>0.51966387444698414</v>
      </c>
      <c r="M306">
        <f t="shared" si="53"/>
        <v>2.081875475946537</v>
      </c>
      <c r="N306">
        <f t="shared" si="54"/>
        <v>1.9243207949834495</v>
      </c>
    </row>
    <row r="307" spans="1:14" x14ac:dyDescent="0.25">
      <c r="A307" s="4">
        <f>IF('True_Odds_Calculator_2-way'!A308="","",'True_Odds_Calculator_2-way'!A308)</f>
        <v>2.38</v>
      </c>
      <c r="B307" s="4">
        <f>IF('True_Odds_Calculator_2-way'!B308="","",'True_Odds_Calculator_2-way'!B308)</f>
        <v>1.64</v>
      </c>
      <c r="C307" s="4">
        <f t="shared" si="44"/>
        <v>0.42016806722689076</v>
      </c>
      <c r="D307">
        <f t="shared" si="45"/>
        <v>0.6097560975609756</v>
      </c>
      <c r="E307">
        <f t="shared" si="46"/>
        <v>2.9924164787866303E-2</v>
      </c>
      <c r="F307">
        <f t="shared" si="47"/>
        <v>-0.22627587620414025</v>
      </c>
      <c r="G307">
        <v>0</v>
      </c>
      <c r="H307">
        <f t="shared" si="48"/>
        <v>0.25620004099200655</v>
      </c>
      <c r="I307">
        <f t="shared" si="49"/>
        <v>-1.0640706634484356</v>
      </c>
      <c r="J307">
        <f t="shared" si="50"/>
        <v>1.0640706634484356</v>
      </c>
      <c r="K307">
        <f t="shared" si="51"/>
        <v>0.40511785129413308</v>
      </c>
      <c r="L307">
        <f t="shared" si="52"/>
        <v>0.59488214870586709</v>
      </c>
      <c r="M307">
        <f t="shared" si="53"/>
        <v>2.468417515558841</v>
      </c>
      <c r="N307">
        <f t="shared" si="54"/>
        <v>1.6810052246069986</v>
      </c>
    </row>
    <row r="308" spans="1:14" x14ac:dyDescent="0.25">
      <c r="A308" s="4">
        <f>IF('True_Odds_Calculator_2-way'!A309="","",'True_Odds_Calculator_2-way'!A309)</f>
        <v>1.38</v>
      </c>
      <c r="B308" s="4">
        <f>IF('True_Odds_Calculator_2-way'!B309="","",'True_Odds_Calculator_2-way'!B309)</f>
        <v>3.22</v>
      </c>
      <c r="C308" s="4">
        <f t="shared" si="44"/>
        <v>0.7246376811594204</v>
      </c>
      <c r="D308">
        <f t="shared" si="45"/>
        <v>0.3105590062111801</v>
      </c>
      <c r="E308">
        <f t="shared" si="46"/>
        <v>3.5196687370600444E-2</v>
      </c>
      <c r="F308">
        <f t="shared" si="47"/>
        <v>-0.18984607075344317</v>
      </c>
      <c r="G308">
        <v>0</v>
      </c>
      <c r="H308">
        <f t="shared" si="48"/>
        <v>0.22504275812404359</v>
      </c>
      <c r="I308">
        <f t="shared" si="49"/>
        <v>-1.0887588907733556</v>
      </c>
      <c r="J308">
        <f t="shared" si="50"/>
        <v>1.0887588907733556</v>
      </c>
      <c r="K308">
        <f t="shared" si="51"/>
        <v>0.70734945638238989</v>
      </c>
      <c r="L308">
        <f t="shared" si="52"/>
        <v>0.29265054361761017</v>
      </c>
      <c r="M308">
        <f t="shared" si="53"/>
        <v>1.413728378493875</v>
      </c>
      <c r="N308">
        <f t="shared" si="54"/>
        <v>3.4170447375168491</v>
      </c>
    </row>
    <row r="309" spans="1:14" x14ac:dyDescent="0.25">
      <c r="A309" s="4">
        <f>IF('True_Odds_Calculator_2-way'!A310="","",'True_Odds_Calculator_2-way'!A310)</f>
        <v>1.66</v>
      </c>
      <c r="B309" s="4">
        <f>IF('True_Odds_Calculator_2-way'!B310="","",'True_Odds_Calculator_2-way'!B310)</f>
        <v>2.33</v>
      </c>
      <c r="C309" s="4">
        <f t="shared" si="44"/>
        <v>0.60240963855421692</v>
      </c>
      <c r="D309">
        <f t="shared" si="45"/>
        <v>0.42918454935622319</v>
      </c>
      <c r="E309">
        <f t="shared" si="46"/>
        <v>3.1594187910440219E-2</v>
      </c>
      <c r="F309">
        <f t="shared" si="47"/>
        <v>-0.22695072134029659</v>
      </c>
      <c r="G309">
        <v>0</v>
      </c>
      <c r="H309">
        <f t="shared" si="48"/>
        <v>0.25854490925073687</v>
      </c>
      <c r="I309">
        <f t="shared" si="49"/>
        <v>-1.0673385899176775</v>
      </c>
      <c r="J309">
        <f t="shared" si="50"/>
        <v>1.0673385899176775</v>
      </c>
      <c r="K309">
        <f t="shared" si="51"/>
        <v>0.58670176980636279</v>
      </c>
      <c r="L309">
        <f t="shared" si="52"/>
        <v>0.41329823019363698</v>
      </c>
      <c r="M309">
        <f t="shared" si="53"/>
        <v>1.7044434693456672</v>
      </c>
      <c r="N309">
        <f t="shared" si="54"/>
        <v>2.4195603245905111</v>
      </c>
    </row>
    <row r="310" spans="1:14" x14ac:dyDescent="0.25">
      <c r="A310" s="4">
        <f>IF('True_Odds_Calculator_2-way'!A311="","",'True_Odds_Calculator_2-way'!A311)</f>
        <v>1.58</v>
      </c>
      <c r="B310" s="4">
        <f>IF('True_Odds_Calculator_2-way'!B311="","",'True_Odds_Calculator_2-way'!B311)</f>
        <v>2.52</v>
      </c>
      <c r="C310" s="4">
        <f t="shared" si="44"/>
        <v>0.63291139240506322</v>
      </c>
      <c r="D310">
        <f t="shared" si="45"/>
        <v>0.3968253968253968</v>
      </c>
      <c r="E310">
        <f t="shared" si="46"/>
        <v>2.9736789230460081E-2</v>
      </c>
      <c r="F310">
        <f t="shared" si="47"/>
        <v>-0.22141852521599359</v>
      </c>
      <c r="G310">
        <v>0</v>
      </c>
      <c r="H310">
        <f t="shared" si="48"/>
        <v>0.25115531444645367</v>
      </c>
      <c r="I310">
        <f t="shared" si="49"/>
        <v>-1.0650358071057624</v>
      </c>
      <c r="J310">
        <f t="shared" si="50"/>
        <v>1.0650358071057624</v>
      </c>
      <c r="K310">
        <f t="shared" si="51"/>
        <v>0.61815365154846769</v>
      </c>
      <c r="L310">
        <f t="shared" si="52"/>
        <v>0.38184634845153209</v>
      </c>
      <c r="M310">
        <f t="shared" si="53"/>
        <v>1.6177207681213428</v>
      </c>
      <c r="N310">
        <f t="shared" si="54"/>
        <v>2.618854426800759</v>
      </c>
    </row>
    <row r="311" spans="1:14" x14ac:dyDescent="0.25">
      <c r="A311" s="4">
        <f>IF('True_Odds_Calculator_2-way'!A312="","",'True_Odds_Calculator_2-way'!A312)</f>
        <v>1.81</v>
      </c>
      <c r="B311" s="4">
        <f>IF('True_Odds_Calculator_2-way'!B312="","",'True_Odds_Calculator_2-way'!B312)</f>
        <v>2.0699999999999998</v>
      </c>
      <c r="C311" s="4">
        <f t="shared" si="44"/>
        <v>0.5524861878453039</v>
      </c>
      <c r="D311">
        <f t="shared" si="45"/>
        <v>0.48309178743961356</v>
      </c>
      <c r="E311">
        <f t="shared" si="46"/>
        <v>3.5577975284917462E-2</v>
      </c>
      <c r="F311">
        <f t="shared" si="47"/>
        <v>-0.23132356473696847</v>
      </c>
      <c r="G311">
        <v>0</v>
      </c>
      <c r="H311">
        <f t="shared" si="48"/>
        <v>0.26690154002188599</v>
      </c>
      <c r="I311">
        <f t="shared" si="49"/>
        <v>-1.0741516544951821</v>
      </c>
      <c r="J311">
        <f t="shared" si="50"/>
        <v>1.0741516544951821</v>
      </c>
      <c r="K311">
        <f t="shared" si="51"/>
        <v>0.53474138865009979</v>
      </c>
      <c r="L311">
        <f t="shared" si="52"/>
        <v>0.46525861134990021</v>
      </c>
      <c r="M311">
        <f t="shared" si="53"/>
        <v>1.8700628401410975</v>
      </c>
      <c r="N311">
        <f t="shared" si="54"/>
        <v>2.1493422703098441</v>
      </c>
    </row>
    <row r="312" spans="1:14" x14ac:dyDescent="0.25">
      <c r="A312" s="4">
        <f>IF('True_Odds_Calculator_2-way'!A313="","",'True_Odds_Calculator_2-way'!A313)</f>
        <v>1.94</v>
      </c>
      <c r="B312" s="4">
        <f>IF('True_Odds_Calculator_2-way'!B313="","",'True_Odds_Calculator_2-way'!B313)</f>
        <v>1.94</v>
      </c>
      <c r="C312" s="4">
        <f t="shared" si="44"/>
        <v>0.51546391752577325</v>
      </c>
      <c r="D312">
        <f t="shared" si="45"/>
        <v>0.51546391752577325</v>
      </c>
      <c r="E312">
        <f t="shared" si="46"/>
        <v>3.0927835051546504E-2</v>
      </c>
      <c r="F312">
        <f t="shared" si="47"/>
        <v>-0.23477521521947065</v>
      </c>
      <c r="G312">
        <v>0</v>
      </c>
      <c r="H312">
        <f t="shared" si="48"/>
        <v>0.26570305027101715</v>
      </c>
      <c r="I312">
        <f t="shared" si="49"/>
        <v>-1.0638297872340428</v>
      </c>
      <c r="J312">
        <f t="shared" si="50"/>
        <v>1.0638297872340428</v>
      </c>
      <c r="K312">
        <f t="shared" si="51"/>
        <v>0.49999999999999989</v>
      </c>
      <c r="L312">
        <f t="shared" si="52"/>
        <v>0.49999999999999989</v>
      </c>
      <c r="M312">
        <f t="shared" si="53"/>
        <v>2.0000000000000004</v>
      </c>
      <c r="N312">
        <f t="shared" si="54"/>
        <v>2.0000000000000004</v>
      </c>
    </row>
    <row r="313" spans="1:14" x14ac:dyDescent="0.25">
      <c r="A313" s="4">
        <f>IF('True_Odds_Calculator_2-way'!A314="","",'True_Odds_Calculator_2-way'!A314)</f>
        <v>1.82</v>
      </c>
      <c r="B313" s="4">
        <f>IF('True_Odds_Calculator_2-way'!B314="","",'True_Odds_Calculator_2-way'!B314)</f>
        <v>2.08</v>
      </c>
      <c r="C313" s="4">
        <f t="shared" si="44"/>
        <v>0.54945054945054939</v>
      </c>
      <c r="D313">
        <f t="shared" si="45"/>
        <v>0.48076923076923073</v>
      </c>
      <c r="E313">
        <f t="shared" si="46"/>
        <v>3.0219780219780112E-2</v>
      </c>
      <c r="F313">
        <f t="shared" si="47"/>
        <v>-0.23393913778529174</v>
      </c>
      <c r="G313">
        <v>0</v>
      </c>
      <c r="H313">
        <f t="shared" si="48"/>
        <v>0.2641589180050718</v>
      </c>
      <c r="I313">
        <f t="shared" si="49"/>
        <v>-1.0626278551055635</v>
      </c>
      <c r="J313">
        <f t="shared" si="50"/>
        <v>1.0626278551055635</v>
      </c>
      <c r="K313">
        <f t="shared" si="51"/>
        <v>0.53437219814812564</v>
      </c>
      <c r="L313">
        <f t="shared" si="52"/>
        <v>0.46562780185187441</v>
      </c>
      <c r="M313">
        <f t="shared" si="53"/>
        <v>1.8713548411865626</v>
      </c>
      <c r="N313">
        <f t="shared" si="54"/>
        <v>2.1476380835140083</v>
      </c>
    </row>
    <row r="314" spans="1:14" x14ac:dyDescent="0.25">
      <c r="A314" s="4">
        <f>IF('True_Odds_Calculator_2-way'!A315="","",'True_Odds_Calculator_2-way'!A315)</f>
        <v>2.5</v>
      </c>
      <c r="B314" s="4">
        <f>IF('True_Odds_Calculator_2-way'!B315="","",'True_Odds_Calculator_2-way'!B315)</f>
        <v>1.59</v>
      </c>
      <c r="C314" s="4">
        <f t="shared" si="44"/>
        <v>0.4</v>
      </c>
      <c r="D314">
        <f t="shared" si="45"/>
        <v>0.62893081761006286</v>
      </c>
      <c r="E314">
        <f t="shared" si="46"/>
        <v>2.8930817610062887E-2</v>
      </c>
      <c r="F314">
        <f t="shared" si="47"/>
        <v>-0.22264150943396221</v>
      </c>
      <c r="G314">
        <v>0</v>
      </c>
      <c r="H314">
        <f t="shared" si="48"/>
        <v>0.25157232704402516</v>
      </c>
      <c r="I314">
        <f t="shared" si="49"/>
        <v>-1.0629880069054678</v>
      </c>
      <c r="J314">
        <f t="shared" si="50"/>
        <v>1.0629880069054678</v>
      </c>
      <c r="K314">
        <f t="shared" si="51"/>
        <v>0.38543339133114163</v>
      </c>
      <c r="L314">
        <f t="shared" si="52"/>
        <v>0.61456660866885815</v>
      </c>
      <c r="M314">
        <f t="shared" si="53"/>
        <v>2.594482010358202</v>
      </c>
      <c r="N314">
        <f t="shared" si="54"/>
        <v>1.6271629240742262</v>
      </c>
    </row>
    <row r="315" spans="1:14" x14ac:dyDescent="0.25">
      <c r="A315" s="4">
        <f>IF('True_Odds_Calculator_2-way'!A316="","",'True_Odds_Calculator_2-way'!A316)</f>
        <v>2.17</v>
      </c>
      <c r="B315" s="4">
        <f>IF('True_Odds_Calculator_2-way'!B316="","",'True_Odds_Calculator_2-way'!B316)</f>
        <v>1.76</v>
      </c>
      <c r="C315" s="4">
        <f t="shared" si="44"/>
        <v>0.46082949308755761</v>
      </c>
      <c r="D315">
        <f t="shared" si="45"/>
        <v>0.56818181818181823</v>
      </c>
      <c r="E315">
        <f t="shared" si="46"/>
        <v>2.9011311269375728E-2</v>
      </c>
      <c r="F315">
        <f t="shared" si="47"/>
        <v>-0.2328236279849184</v>
      </c>
      <c r="G315">
        <v>0</v>
      </c>
      <c r="H315">
        <f t="shared" si="48"/>
        <v>0.26183493925429413</v>
      </c>
      <c r="I315">
        <f t="shared" si="49"/>
        <v>-1.0604746049596294</v>
      </c>
      <c r="J315">
        <f t="shared" si="50"/>
        <v>1.0604746049596294</v>
      </c>
      <c r="K315">
        <f t="shared" si="51"/>
        <v>0.44627809446366512</v>
      </c>
      <c r="L315">
        <f t="shared" si="52"/>
        <v>0.55372190553633505</v>
      </c>
      <c r="M315">
        <f t="shared" si="53"/>
        <v>2.2407552878027661</v>
      </c>
      <c r="N315">
        <f t="shared" si="54"/>
        <v>1.8059606997693183</v>
      </c>
    </row>
    <row r="316" spans="1:14" x14ac:dyDescent="0.25">
      <c r="A316" s="4">
        <f>IF('True_Odds_Calculator_2-way'!A317="","",'True_Odds_Calculator_2-way'!A317)</f>
        <v>1.83</v>
      </c>
      <c r="B316" s="4">
        <f>IF('True_Odds_Calculator_2-way'!B317="","",'True_Odds_Calculator_2-way'!B317)</f>
        <v>2.06</v>
      </c>
      <c r="C316" s="4">
        <f t="shared" si="44"/>
        <v>0.54644808743169393</v>
      </c>
      <c r="D316">
        <f t="shared" si="45"/>
        <v>0.4854368932038835</v>
      </c>
      <c r="E316">
        <f t="shared" si="46"/>
        <v>3.1884980635577431E-2</v>
      </c>
      <c r="F316">
        <f t="shared" si="47"/>
        <v>-0.2333810812244681</v>
      </c>
      <c r="G316">
        <v>0</v>
      </c>
      <c r="H316">
        <f t="shared" si="48"/>
        <v>0.26526606186004559</v>
      </c>
      <c r="I316">
        <f t="shared" si="49"/>
        <v>-1.0661247392009334</v>
      </c>
      <c r="J316">
        <f t="shared" si="50"/>
        <v>1.0661247392009334</v>
      </c>
      <c r="K316">
        <f t="shared" si="51"/>
        <v>0.53053675848269044</v>
      </c>
      <c r="L316">
        <f t="shared" si="52"/>
        <v>0.46946324151730962</v>
      </c>
      <c r="M316">
        <f t="shared" si="53"/>
        <v>1.8848835335367746</v>
      </c>
      <c r="N316">
        <f t="shared" si="54"/>
        <v>2.1300922235529893</v>
      </c>
    </row>
    <row r="317" spans="1:14" x14ac:dyDescent="0.25">
      <c r="A317" s="4">
        <f>IF('True_Odds_Calculator_2-way'!A318="","",'True_Odds_Calculator_2-way'!A318)</f>
        <v>2.39</v>
      </c>
      <c r="B317" s="4">
        <f>IF('True_Odds_Calculator_2-way'!B318="","",'True_Odds_Calculator_2-way'!B318)</f>
        <v>1.63</v>
      </c>
      <c r="C317" s="4">
        <f t="shared" si="44"/>
        <v>0.41841004184100417</v>
      </c>
      <c r="D317">
        <f t="shared" si="45"/>
        <v>0.61349693251533743</v>
      </c>
      <c r="E317">
        <f t="shared" si="46"/>
        <v>3.19069743563416E-2</v>
      </c>
      <c r="F317">
        <f t="shared" si="47"/>
        <v>-0.22478630284672851</v>
      </c>
      <c r="G317">
        <v>0</v>
      </c>
      <c r="H317">
        <f t="shared" si="48"/>
        <v>0.25669327720307006</v>
      </c>
      <c r="I317">
        <f t="shared" si="49"/>
        <v>-1.0686176060625021</v>
      </c>
      <c r="J317">
        <f t="shared" si="50"/>
        <v>1.0686176060625021</v>
      </c>
      <c r="K317">
        <f t="shared" si="51"/>
        <v>0.40235320740649128</v>
      </c>
      <c r="L317">
        <f t="shared" si="52"/>
        <v>0.59764679259350884</v>
      </c>
      <c r="M317">
        <f t="shared" si="53"/>
        <v>2.4853784724268779</v>
      </c>
      <c r="N317">
        <f t="shared" si="54"/>
        <v>1.6732290918193764</v>
      </c>
    </row>
    <row r="318" spans="1:14" x14ac:dyDescent="0.25">
      <c r="A318" s="4">
        <f>IF('True_Odds_Calculator_2-way'!A319="","",'True_Odds_Calculator_2-way'!A319)</f>
        <v>2.5299999999999998</v>
      </c>
      <c r="B318" s="4">
        <f>IF('True_Odds_Calculator_2-way'!B319="","",'True_Odds_Calculator_2-way'!B319)</f>
        <v>1.56</v>
      </c>
      <c r="C318" s="4">
        <f t="shared" si="44"/>
        <v>0.39525691699604748</v>
      </c>
      <c r="D318">
        <f t="shared" si="45"/>
        <v>0.64102564102564097</v>
      </c>
      <c r="E318">
        <f t="shared" si="46"/>
        <v>3.6282558021688338E-2</v>
      </c>
      <c r="F318">
        <f t="shared" si="47"/>
        <v>-0.21708726056552163</v>
      </c>
      <c r="G318">
        <v>0</v>
      </c>
      <c r="H318">
        <f t="shared" si="48"/>
        <v>0.25336981858720992</v>
      </c>
      <c r="I318">
        <f t="shared" si="49"/>
        <v>-1.0803395392536068</v>
      </c>
      <c r="J318">
        <f t="shared" si="50"/>
        <v>1.0803395392536068</v>
      </c>
      <c r="K318">
        <f t="shared" si="51"/>
        <v>0.3769432136417431</v>
      </c>
      <c r="L318">
        <f t="shared" si="52"/>
        <v>0.6230567863582569</v>
      </c>
      <c r="M318">
        <f t="shared" si="53"/>
        <v>2.6529194950580188</v>
      </c>
      <c r="N318">
        <f t="shared" si="54"/>
        <v>1.6049901419820203</v>
      </c>
    </row>
    <row r="319" spans="1:14" x14ac:dyDescent="0.25">
      <c r="A319" s="4">
        <f>IF('True_Odds_Calculator_2-way'!A320="","",'True_Odds_Calculator_2-way'!A320)</f>
        <v>2.2000000000000002</v>
      </c>
      <c r="B319" s="4">
        <f>IF('True_Odds_Calculator_2-way'!B320="","",'True_Odds_Calculator_2-way'!B320)</f>
        <v>1.72</v>
      </c>
      <c r="C319" s="4">
        <f t="shared" si="44"/>
        <v>0.45454545454545453</v>
      </c>
      <c r="D319">
        <f t="shared" si="45"/>
        <v>0.58139534883720934</v>
      </c>
      <c r="E319">
        <f t="shared" si="46"/>
        <v>3.5940803382663811E-2</v>
      </c>
      <c r="F319">
        <f t="shared" si="47"/>
        <v>-0.22832980972515859</v>
      </c>
      <c r="G319">
        <v>0</v>
      </c>
      <c r="H319">
        <f t="shared" si="48"/>
        <v>0.26427061310782241</v>
      </c>
      <c r="I319">
        <f t="shared" si="49"/>
        <v>-1.075828707279838</v>
      </c>
      <c r="J319">
        <f t="shared" si="50"/>
        <v>1.075828707279838</v>
      </c>
      <c r="K319">
        <f t="shared" si="51"/>
        <v>0.4364916731037084</v>
      </c>
      <c r="L319">
        <f t="shared" si="52"/>
        <v>0.5635083268962916</v>
      </c>
      <c r="M319">
        <f t="shared" si="53"/>
        <v>2.2909944487358058</v>
      </c>
      <c r="N319">
        <f t="shared" si="54"/>
        <v>1.7745966692414832</v>
      </c>
    </row>
    <row r="320" spans="1:14" x14ac:dyDescent="0.25">
      <c r="A320" s="4">
        <f>IF('True_Odds_Calculator_2-way'!A321="","",'True_Odds_Calculator_2-way'!A321)</f>
        <v>2.38</v>
      </c>
      <c r="B320" s="4">
        <f>IF('True_Odds_Calculator_2-way'!B321="","",'True_Odds_Calculator_2-way'!B321)</f>
        <v>1.63</v>
      </c>
      <c r="C320" s="4">
        <f t="shared" si="44"/>
        <v>0.42016806722689076</v>
      </c>
      <c r="D320">
        <f t="shared" si="45"/>
        <v>0.61349693251533743</v>
      </c>
      <c r="E320">
        <f t="shared" si="46"/>
        <v>3.3664999742228252E-2</v>
      </c>
      <c r="F320">
        <f t="shared" si="47"/>
        <v>-0.22410682064236731</v>
      </c>
      <c r="G320">
        <v>0</v>
      </c>
      <c r="H320">
        <f t="shared" si="48"/>
        <v>0.25777182038459556</v>
      </c>
      <c r="I320">
        <f t="shared" si="49"/>
        <v>-1.0724824201463117</v>
      </c>
      <c r="J320">
        <f t="shared" si="50"/>
        <v>1.0724824201463117</v>
      </c>
      <c r="K320">
        <f t="shared" si="51"/>
        <v>0.40322162143360418</v>
      </c>
      <c r="L320">
        <f t="shared" si="52"/>
        <v>0.59677837856639582</v>
      </c>
      <c r="M320">
        <f t="shared" si="53"/>
        <v>2.4800257398019103</v>
      </c>
      <c r="N320">
        <f t="shared" si="54"/>
        <v>1.6756639246921761</v>
      </c>
    </row>
    <row r="321" spans="1:14" x14ac:dyDescent="0.25">
      <c r="A321" s="4">
        <f>IF('True_Odds_Calculator_2-way'!A322="","",'True_Odds_Calculator_2-way'!A322)</f>
        <v>2.75</v>
      </c>
      <c r="B321" s="4">
        <f>IF('True_Odds_Calculator_2-way'!B322="","",'True_Odds_Calculator_2-way'!B322)</f>
        <v>1.49</v>
      </c>
      <c r="C321" s="4">
        <f t="shared" si="44"/>
        <v>0.36363636363636365</v>
      </c>
      <c r="D321">
        <f t="shared" si="45"/>
        <v>0.67114093959731547</v>
      </c>
      <c r="E321">
        <f t="shared" si="46"/>
        <v>3.4777303233679113E-2</v>
      </c>
      <c r="F321">
        <f t="shared" si="47"/>
        <v>-0.2092739475289811</v>
      </c>
      <c r="G321">
        <v>0</v>
      </c>
      <c r="H321">
        <f t="shared" si="48"/>
        <v>0.24405125076266018</v>
      </c>
      <c r="I321">
        <f t="shared" si="49"/>
        <v>-1.0798984943120777</v>
      </c>
      <c r="J321">
        <f t="shared" si="50"/>
        <v>1.0798984943120777</v>
      </c>
      <c r="K321">
        <f t="shared" si="51"/>
        <v>0.34604203085127527</v>
      </c>
      <c r="L321">
        <f t="shared" si="52"/>
        <v>0.65395796914872473</v>
      </c>
      <c r="M321">
        <f t="shared" si="53"/>
        <v>2.8898223650461352</v>
      </c>
      <c r="N321">
        <f t="shared" si="54"/>
        <v>1.5291502622129183</v>
      </c>
    </row>
    <row r="322" spans="1:14" x14ac:dyDescent="0.25">
      <c r="A322" s="4">
        <f>IF('True_Odds_Calculator_2-way'!A323="","",'True_Odds_Calculator_2-way'!A323)</f>
        <v>2.54</v>
      </c>
      <c r="B322" s="4">
        <f>IF('True_Odds_Calculator_2-way'!B323="","",'True_Odds_Calculator_2-way'!B323)</f>
        <v>1.56</v>
      </c>
      <c r="C322" s="4">
        <f t="shared" si="44"/>
        <v>0.39370078740157477</v>
      </c>
      <c r="D322">
        <f t="shared" si="45"/>
        <v>0.64102564102564097</v>
      </c>
      <c r="E322">
        <f t="shared" si="46"/>
        <v>3.4726428427215739E-2</v>
      </c>
      <c r="F322">
        <f t="shared" si="47"/>
        <v>-0.21764587118917833</v>
      </c>
      <c r="G322">
        <v>0</v>
      </c>
      <c r="H322">
        <f t="shared" si="48"/>
        <v>0.25237229961639407</v>
      </c>
      <c r="I322">
        <f t="shared" si="49"/>
        <v>-1.0768262306348699</v>
      </c>
      <c r="J322">
        <f t="shared" si="50"/>
        <v>1.0768262306348699</v>
      </c>
      <c r="K322">
        <f t="shared" si="51"/>
        <v>0.37617851153011422</v>
      </c>
      <c r="L322">
        <f t="shared" si="52"/>
        <v>0.62382148846988572</v>
      </c>
      <c r="M322">
        <f t="shared" si="53"/>
        <v>2.6583123951776999</v>
      </c>
      <c r="N322">
        <f t="shared" si="54"/>
        <v>1.6030226891555273</v>
      </c>
    </row>
    <row r="323" spans="1:14" x14ac:dyDescent="0.25">
      <c r="A323" s="4">
        <f>IF('True_Odds_Calculator_2-way'!A324="","",'True_Odds_Calculator_2-way'!A324)</f>
        <v>2.62</v>
      </c>
      <c r="B323" s="4">
        <f>IF('True_Odds_Calculator_2-way'!B324="","",'True_Odds_Calculator_2-way'!B324)</f>
        <v>1.53</v>
      </c>
      <c r="C323" s="4">
        <f t="shared" ref="C323:C386" si="55">1/A323</f>
        <v>0.38167938931297707</v>
      </c>
      <c r="D323">
        <f t="shared" ref="D323:D386" si="56">1/B323</f>
        <v>0.65359477124183007</v>
      </c>
      <c r="E323">
        <f t="shared" ref="E323:E386" si="57">C323+D323-1</f>
        <v>3.5274160554807032E-2</v>
      </c>
      <c r="F323">
        <f t="shared" ref="F323:F386" si="58">C323+D323-(C323*D323)-1</f>
        <v>-0.21418949259092956</v>
      </c>
      <c r="G323">
        <v>0</v>
      </c>
      <c r="H323">
        <f t="shared" ref="H323:H386" si="59">C323*D323</f>
        <v>0.24946365314573665</v>
      </c>
      <c r="I323">
        <f t="shared" ref="I323:I386" si="60">((-4*F323*H323)^0.5)/(2*F323)</f>
        <v>-1.0792065137302933</v>
      </c>
      <c r="J323">
        <f t="shared" ref="J323:J386" si="61">(-((-4*F323*H323)^0.5))/(2*F323)</f>
        <v>1.0792065137302933</v>
      </c>
      <c r="K323">
        <f t="shared" ref="K323:K386" si="62">IF(A323="","",(C323/($J323+C323-($J323*C323))))</f>
        <v>0.36385936943929359</v>
      </c>
      <c r="L323">
        <f t="shared" ref="L323:L386" si="63">IF(B323="","",(D323/($J323+D323-($J323*D323))))</f>
        <v>0.63614063056070647</v>
      </c>
      <c r="M323">
        <f t="shared" ref="M323:M386" si="64">IF(A323="","",1/K323)</f>
        <v>2.7483145522430754</v>
      </c>
      <c r="N323">
        <f t="shared" ref="N323:N386" si="65">IF(B323="","",1/L323)</f>
        <v>1.5719794522770554</v>
      </c>
    </row>
    <row r="324" spans="1:14" x14ac:dyDescent="0.25">
      <c r="A324" s="4">
        <f>IF('True_Odds_Calculator_2-way'!A325="","",'True_Odds_Calculator_2-way'!A325)</f>
        <v>1.97</v>
      </c>
      <c r="B324" s="4">
        <f>IF('True_Odds_Calculator_2-way'!B325="","",'True_Odds_Calculator_2-way'!B325)</f>
        <v>1.92</v>
      </c>
      <c r="C324" s="4">
        <f t="shared" si="55"/>
        <v>0.50761421319796951</v>
      </c>
      <c r="D324">
        <f t="shared" si="56"/>
        <v>0.52083333333333337</v>
      </c>
      <c r="E324">
        <f t="shared" si="57"/>
        <v>2.844754653130277E-2</v>
      </c>
      <c r="F324">
        <f t="shared" si="58"/>
        <v>-0.2359348561759731</v>
      </c>
      <c r="G324">
        <v>0</v>
      </c>
      <c r="H324">
        <f t="shared" si="59"/>
        <v>0.26438240270727581</v>
      </c>
      <c r="I324">
        <f t="shared" si="60"/>
        <v>-1.0585715534396718</v>
      </c>
      <c r="J324">
        <f t="shared" si="61"/>
        <v>1.0585715534396718</v>
      </c>
      <c r="K324">
        <f t="shared" si="62"/>
        <v>0.49338508579127022</v>
      </c>
      <c r="L324">
        <f t="shared" si="63"/>
        <v>0.50661491420873006</v>
      </c>
      <c r="M324">
        <f t="shared" si="64"/>
        <v>2.0268144068364817</v>
      </c>
      <c r="N324">
        <f t="shared" si="65"/>
        <v>1.9738858291644976</v>
      </c>
    </row>
    <row r="325" spans="1:14" x14ac:dyDescent="0.25">
      <c r="A325" s="4">
        <f>IF('True_Odds_Calculator_2-way'!A326="","",'True_Odds_Calculator_2-way'!A326)</f>
        <v>2.13</v>
      </c>
      <c r="B325" s="4">
        <f>IF('True_Odds_Calculator_2-way'!B326="","",'True_Odds_Calculator_2-way'!B326)</f>
        <v>1.77</v>
      </c>
      <c r="C325" s="4">
        <f t="shared" si="55"/>
        <v>0.46948356807511737</v>
      </c>
      <c r="D325">
        <f t="shared" si="56"/>
        <v>0.56497175141242939</v>
      </c>
      <c r="E325">
        <f t="shared" si="57"/>
        <v>3.4455319487546765E-2</v>
      </c>
      <c r="F325">
        <f t="shared" si="58"/>
        <v>-0.23078963422720888</v>
      </c>
      <c r="G325">
        <v>0</v>
      </c>
      <c r="H325">
        <f t="shared" si="59"/>
        <v>0.26524495371475559</v>
      </c>
      <c r="I325">
        <f t="shared" si="60"/>
        <v>-1.0720509244860594</v>
      </c>
      <c r="J325">
        <f t="shared" si="61"/>
        <v>1.0720509244860594</v>
      </c>
      <c r="K325">
        <f t="shared" si="62"/>
        <v>0.45219863720922326</v>
      </c>
      <c r="L325">
        <f t="shared" si="63"/>
        <v>0.54780136279077696</v>
      </c>
      <c r="M325">
        <f t="shared" si="64"/>
        <v>2.2114175446692466</v>
      </c>
      <c r="N325">
        <f t="shared" si="65"/>
        <v>1.8254792118542653</v>
      </c>
    </row>
    <row r="326" spans="1:14" x14ac:dyDescent="0.25">
      <c r="A326" s="4">
        <f>IF('True_Odds_Calculator_2-way'!A327="","",'True_Odds_Calculator_2-way'!A327)</f>
        <v>1.99</v>
      </c>
      <c r="B326" s="4">
        <f>IF('True_Odds_Calculator_2-way'!B327="","",'True_Odds_Calculator_2-way'!B327)</f>
        <v>1.87</v>
      </c>
      <c r="C326" s="4">
        <f t="shared" si="55"/>
        <v>0.50251256281407031</v>
      </c>
      <c r="D326">
        <f t="shared" si="56"/>
        <v>0.53475935828876997</v>
      </c>
      <c r="E326">
        <f t="shared" si="57"/>
        <v>3.7271921102840277E-2</v>
      </c>
      <c r="F326">
        <f t="shared" si="58"/>
        <v>-0.23145137451965714</v>
      </c>
      <c r="G326">
        <v>0</v>
      </c>
      <c r="H326">
        <f t="shared" si="59"/>
        <v>0.26872329562249747</v>
      </c>
      <c r="I326">
        <f t="shared" si="60"/>
        <v>-1.077513639725393</v>
      </c>
      <c r="J326">
        <f t="shared" si="61"/>
        <v>1.077513639725393</v>
      </c>
      <c r="K326">
        <f t="shared" si="62"/>
        <v>0.48385414912900976</v>
      </c>
      <c r="L326">
        <f t="shared" si="63"/>
        <v>0.51614585087099007</v>
      </c>
      <c r="M326">
        <f t="shared" si="64"/>
        <v>2.0667385033281396</v>
      </c>
      <c r="N326">
        <f t="shared" si="65"/>
        <v>1.9374368665610926</v>
      </c>
    </row>
    <row r="327" spans="1:14" x14ac:dyDescent="0.25">
      <c r="A327" s="4">
        <f>IF('True_Odds_Calculator_2-way'!A328="","",'True_Odds_Calculator_2-way'!A328)</f>
        <v>2.2400000000000002</v>
      </c>
      <c r="B327" s="4">
        <f>IF('True_Odds_Calculator_2-way'!B328="","",'True_Odds_Calculator_2-way'!B328)</f>
        <v>1.68</v>
      </c>
      <c r="C327" s="4">
        <f t="shared" si="55"/>
        <v>0.4464285714285714</v>
      </c>
      <c r="D327">
        <f t="shared" si="56"/>
        <v>0.59523809523809523</v>
      </c>
      <c r="E327">
        <f t="shared" si="57"/>
        <v>4.1666666666666519E-2</v>
      </c>
      <c r="F327">
        <f t="shared" si="58"/>
        <v>-0.22406462585034026</v>
      </c>
      <c r="G327">
        <v>0</v>
      </c>
      <c r="H327">
        <f t="shared" si="59"/>
        <v>0.26573129251700678</v>
      </c>
      <c r="I327">
        <f t="shared" si="60"/>
        <v>-1.0890171046725801</v>
      </c>
      <c r="J327">
        <f t="shared" si="61"/>
        <v>1.0890171046725801</v>
      </c>
      <c r="K327">
        <f t="shared" si="62"/>
        <v>0.42546289760699951</v>
      </c>
      <c r="L327">
        <f t="shared" si="63"/>
        <v>0.5745371023930006</v>
      </c>
      <c r="M327">
        <f t="shared" si="64"/>
        <v>2.3503812097939996</v>
      </c>
      <c r="N327">
        <f t="shared" si="65"/>
        <v>1.7405316311773544</v>
      </c>
    </row>
    <row r="328" spans="1:14" x14ac:dyDescent="0.25">
      <c r="A328" s="4">
        <f>IF('True_Odds_Calculator_2-way'!A329="","",'True_Odds_Calculator_2-way'!A329)</f>
        <v>1.87</v>
      </c>
      <c r="B328" s="4">
        <f>IF('True_Odds_Calculator_2-way'!B329="","",'True_Odds_Calculator_2-way'!B329)</f>
        <v>1.99</v>
      </c>
      <c r="C328" s="4">
        <f t="shared" si="55"/>
        <v>0.53475935828876997</v>
      </c>
      <c r="D328">
        <f t="shared" si="56"/>
        <v>0.50251256281407031</v>
      </c>
      <c r="E328">
        <f t="shared" si="57"/>
        <v>3.7271921102840277E-2</v>
      </c>
      <c r="F328">
        <f t="shared" si="58"/>
        <v>-0.23145137451965714</v>
      </c>
      <c r="G328">
        <v>0</v>
      </c>
      <c r="H328">
        <f t="shared" si="59"/>
        <v>0.26872329562249747</v>
      </c>
      <c r="I328">
        <f t="shared" si="60"/>
        <v>-1.077513639725393</v>
      </c>
      <c r="J328">
        <f t="shared" si="61"/>
        <v>1.077513639725393</v>
      </c>
      <c r="K328">
        <f t="shared" si="62"/>
        <v>0.51614585087099007</v>
      </c>
      <c r="L328">
        <f t="shared" si="63"/>
        <v>0.48385414912900976</v>
      </c>
      <c r="M328">
        <f t="shared" si="64"/>
        <v>1.9374368665610926</v>
      </c>
      <c r="N328">
        <f t="shared" si="65"/>
        <v>2.0667385033281396</v>
      </c>
    </row>
    <row r="329" spans="1:14" x14ac:dyDescent="0.25">
      <c r="A329" s="4">
        <f>IF('True_Odds_Calculator_2-way'!A330="","",'True_Odds_Calculator_2-way'!A330)</f>
        <v>2.13</v>
      </c>
      <c r="B329" s="4">
        <f>IF('True_Odds_Calculator_2-way'!B330="","",'True_Odds_Calculator_2-way'!B330)</f>
        <v>1.75</v>
      </c>
      <c r="C329" s="4">
        <f t="shared" si="55"/>
        <v>0.46948356807511737</v>
      </c>
      <c r="D329">
        <f t="shared" si="56"/>
        <v>0.5714285714285714</v>
      </c>
      <c r="E329">
        <f t="shared" si="57"/>
        <v>4.091213950368866E-2</v>
      </c>
      <c r="F329">
        <f t="shared" si="58"/>
        <v>-0.22736418511066403</v>
      </c>
      <c r="G329">
        <v>0</v>
      </c>
      <c r="H329">
        <f t="shared" si="59"/>
        <v>0.26827632461435275</v>
      </c>
      <c r="I329">
        <f t="shared" si="60"/>
        <v>-1.0862508931871366</v>
      </c>
      <c r="J329">
        <f t="shared" si="61"/>
        <v>1.0862508931871366</v>
      </c>
      <c r="K329">
        <f t="shared" si="62"/>
        <v>0.4489411367792065</v>
      </c>
      <c r="L329">
        <f t="shared" si="63"/>
        <v>0.55105886322079345</v>
      </c>
      <c r="M329">
        <f t="shared" si="64"/>
        <v>2.2274635093014643</v>
      </c>
      <c r="N329">
        <f t="shared" si="65"/>
        <v>1.814688169890353</v>
      </c>
    </row>
    <row r="330" spans="1:14" x14ac:dyDescent="0.25">
      <c r="A330" s="4">
        <f>IF('True_Odds_Calculator_2-way'!A331="","",'True_Odds_Calculator_2-way'!A331)</f>
        <v>1.93</v>
      </c>
      <c r="B330" s="4">
        <f>IF('True_Odds_Calculator_2-way'!B331="","",'True_Odds_Calculator_2-way'!B331)</f>
        <v>1.93</v>
      </c>
      <c r="C330" s="4">
        <f t="shared" si="55"/>
        <v>0.5181347150259068</v>
      </c>
      <c r="D330">
        <f t="shared" si="56"/>
        <v>0.5181347150259068</v>
      </c>
      <c r="E330">
        <f t="shared" si="57"/>
        <v>3.62694300518136E-2</v>
      </c>
      <c r="F330">
        <f t="shared" si="58"/>
        <v>-0.23219415286316403</v>
      </c>
      <c r="G330">
        <v>0</v>
      </c>
      <c r="H330">
        <f t="shared" si="59"/>
        <v>0.26846358291497763</v>
      </c>
      <c r="I330">
        <f t="shared" si="60"/>
        <v>-1.0752688172043015</v>
      </c>
      <c r="J330">
        <f t="shared" si="61"/>
        <v>1.0752688172043015</v>
      </c>
      <c r="K330">
        <f t="shared" si="62"/>
        <v>0.5</v>
      </c>
      <c r="L330">
        <f t="shared" si="63"/>
        <v>0.5</v>
      </c>
      <c r="M330">
        <f t="shared" si="64"/>
        <v>2</v>
      </c>
      <c r="N330">
        <f t="shared" si="65"/>
        <v>2</v>
      </c>
    </row>
    <row r="331" spans="1:14" x14ac:dyDescent="0.25">
      <c r="A331" s="4">
        <f>IF('True_Odds_Calculator_2-way'!A332="","",'True_Odds_Calculator_2-way'!A332)</f>
        <v>1.93</v>
      </c>
      <c r="B331" s="4">
        <f>IF('True_Odds_Calculator_2-way'!B332="","",'True_Odds_Calculator_2-way'!B332)</f>
        <v>1.92</v>
      </c>
      <c r="C331" s="4">
        <f t="shared" si="55"/>
        <v>0.5181347150259068</v>
      </c>
      <c r="D331">
        <f t="shared" si="56"/>
        <v>0.52083333333333337</v>
      </c>
      <c r="E331">
        <f t="shared" si="57"/>
        <v>3.8968048359240282E-2</v>
      </c>
      <c r="F331">
        <f t="shared" si="58"/>
        <v>-0.23089378238341951</v>
      </c>
      <c r="G331">
        <v>0</v>
      </c>
      <c r="H331">
        <f t="shared" si="59"/>
        <v>0.26986183074265979</v>
      </c>
      <c r="I331">
        <f t="shared" si="60"/>
        <v>-1.0810968751610268</v>
      </c>
      <c r="J331">
        <f t="shared" si="61"/>
        <v>1.0810968751610268</v>
      </c>
      <c r="K331">
        <f t="shared" si="62"/>
        <v>0.49864863877742077</v>
      </c>
      <c r="L331">
        <f t="shared" si="63"/>
        <v>0.50135136122257906</v>
      </c>
      <c r="M331">
        <f t="shared" si="64"/>
        <v>2.0054200938997546</v>
      </c>
      <c r="N331">
        <f t="shared" si="65"/>
        <v>1.9946091251481448</v>
      </c>
    </row>
    <row r="332" spans="1:14" x14ac:dyDescent="0.25">
      <c r="A332" s="4">
        <f>IF('True_Odds_Calculator_2-way'!A333="","",'True_Odds_Calculator_2-way'!A333)</f>
        <v>2.02</v>
      </c>
      <c r="B332" s="4">
        <f>IF('True_Odds_Calculator_2-way'!B333="","",'True_Odds_Calculator_2-way'!B333)</f>
        <v>1.83</v>
      </c>
      <c r="C332" s="4">
        <f t="shared" si="55"/>
        <v>0.49504950495049505</v>
      </c>
      <c r="D332">
        <f t="shared" si="56"/>
        <v>0.54644808743169393</v>
      </c>
      <c r="E332">
        <f t="shared" si="57"/>
        <v>4.1497592382188975E-2</v>
      </c>
      <c r="F332">
        <f t="shared" si="58"/>
        <v>-0.22902126278201596</v>
      </c>
      <c r="G332">
        <v>0</v>
      </c>
      <c r="H332">
        <f t="shared" si="59"/>
        <v>0.27051885516420493</v>
      </c>
      <c r="I332">
        <f t="shared" si="60"/>
        <v>-1.0868281233544477</v>
      </c>
      <c r="J332">
        <f t="shared" si="61"/>
        <v>1.0868281233544477</v>
      </c>
      <c r="K332">
        <f t="shared" si="62"/>
        <v>0.47425625911513414</v>
      </c>
      <c r="L332">
        <f t="shared" si="63"/>
        <v>0.52574374088486586</v>
      </c>
      <c r="M332">
        <f t="shared" si="64"/>
        <v>2.1085646858215363</v>
      </c>
      <c r="N332">
        <f t="shared" si="65"/>
        <v>1.9020673423841918</v>
      </c>
    </row>
    <row r="333" spans="1:14" x14ac:dyDescent="0.25">
      <c r="A333" s="4">
        <f>IF('True_Odds_Calculator_2-way'!A334="","",'True_Odds_Calculator_2-way'!A334)</f>
        <v>1.97</v>
      </c>
      <c r="B333" s="4">
        <f>IF('True_Odds_Calculator_2-way'!B334="","",'True_Odds_Calculator_2-way'!B334)</f>
        <v>1.88</v>
      </c>
      <c r="C333" s="4">
        <f t="shared" si="55"/>
        <v>0.50761421319796951</v>
      </c>
      <c r="D333">
        <f t="shared" si="56"/>
        <v>0.53191489361702127</v>
      </c>
      <c r="E333">
        <f t="shared" si="57"/>
        <v>3.9529106814990778E-2</v>
      </c>
      <c r="F333">
        <f t="shared" si="58"/>
        <v>-0.23047845339669515</v>
      </c>
      <c r="G333">
        <v>0</v>
      </c>
      <c r="H333">
        <f t="shared" si="59"/>
        <v>0.27000756021168593</v>
      </c>
      <c r="I333">
        <f t="shared" si="60"/>
        <v>-1.0823626487770475</v>
      </c>
      <c r="J333">
        <f t="shared" si="61"/>
        <v>1.0823626487770475</v>
      </c>
      <c r="K333">
        <f t="shared" si="62"/>
        <v>0.48783063328986415</v>
      </c>
      <c r="L333">
        <f t="shared" si="63"/>
        <v>0.5121693667101358</v>
      </c>
      <c r="M333">
        <f t="shared" si="64"/>
        <v>2.049891769313736</v>
      </c>
      <c r="N333">
        <f t="shared" si="65"/>
        <v>1.9524791309238021</v>
      </c>
    </row>
    <row r="334" spans="1:14" x14ac:dyDescent="0.25">
      <c r="A334" s="4">
        <f>IF('True_Odds_Calculator_2-way'!A335="","",'True_Odds_Calculator_2-way'!A335)</f>
        <v>1.84</v>
      </c>
      <c r="B334" s="4">
        <f>IF('True_Odds_Calculator_2-way'!B335="","",'True_Odds_Calculator_2-way'!B335)</f>
        <v>2.02</v>
      </c>
      <c r="C334" s="4">
        <f t="shared" si="55"/>
        <v>0.54347826086956519</v>
      </c>
      <c r="D334">
        <f t="shared" si="56"/>
        <v>0.49504950495049505</v>
      </c>
      <c r="E334">
        <f t="shared" si="57"/>
        <v>3.8527765820060234E-2</v>
      </c>
      <c r="F334">
        <f t="shared" si="58"/>
        <v>-0.23052087817477407</v>
      </c>
      <c r="G334">
        <v>0</v>
      </c>
      <c r="H334">
        <f t="shared" si="59"/>
        <v>0.26904864399483425</v>
      </c>
      <c r="I334">
        <f t="shared" si="60"/>
        <v>-1.080339539253607</v>
      </c>
      <c r="J334">
        <f t="shared" si="61"/>
        <v>1.080339539253607</v>
      </c>
      <c r="K334">
        <f t="shared" si="62"/>
        <v>0.52425045981949592</v>
      </c>
      <c r="L334">
        <f t="shared" si="63"/>
        <v>0.4757495401805043</v>
      </c>
      <c r="M334">
        <f t="shared" si="64"/>
        <v>1.9074852129730298</v>
      </c>
      <c r="N334">
        <f t="shared" si="65"/>
        <v>2.1019463300386789</v>
      </c>
    </row>
    <row r="335" spans="1:14" x14ac:dyDescent="0.25">
      <c r="A335" s="4">
        <f>IF('True_Odds_Calculator_2-way'!A336="","",'True_Odds_Calculator_2-way'!A336)</f>
        <v>1.76</v>
      </c>
      <c r="B335" s="4">
        <f>IF('True_Odds_Calculator_2-way'!B336="","",'True_Odds_Calculator_2-way'!B336)</f>
        <v>2.1</v>
      </c>
      <c r="C335" s="4">
        <f t="shared" si="55"/>
        <v>0.56818181818181823</v>
      </c>
      <c r="D335">
        <f t="shared" si="56"/>
        <v>0.47619047619047616</v>
      </c>
      <c r="E335">
        <f t="shared" si="57"/>
        <v>4.4372294372294396E-2</v>
      </c>
      <c r="F335">
        <f t="shared" si="58"/>
        <v>-0.22619047619047616</v>
      </c>
      <c r="G335">
        <v>0</v>
      </c>
      <c r="H335">
        <f t="shared" si="59"/>
        <v>0.27056277056277056</v>
      </c>
      <c r="I335">
        <f t="shared" si="60"/>
        <v>-1.0936965981495177</v>
      </c>
      <c r="J335">
        <f t="shared" si="61"/>
        <v>1.0936965981495177</v>
      </c>
      <c r="K335">
        <f t="shared" si="62"/>
        <v>0.54608718807942114</v>
      </c>
      <c r="L335">
        <f t="shared" si="63"/>
        <v>0.45391281192057903</v>
      </c>
      <c r="M335">
        <f t="shared" si="64"/>
        <v>1.8312094145936331</v>
      </c>
      <c r="N335">
        <f t="shared" si="65"/>
        <v>2.2030662579644695</v>
      </c>
    </row>
    <row r="336" spans="1:14" x14ac:dyDescent="0.25">
      <c r="A336" s="4">
        <f>IF('True_Odds_Calculator_2-way'!A337="","",'True_Odds_Calculator_2-way'!A337)</f>
        <v>2.23</v>
      </c>
      <c r="B336" s="4">
        <f>IF('True_Odds_Calculator_2-way'!B337="","",'True_Odds_Calculator_2-way'!B337)</f>
        <v>1.68</v>
      </c>
      <c r="C336" s="4">
        <f t="shared" si="55"/>
        <v>0.44843049327354262</v>
      </c>
      <c r="D336">
        <f t="shared" si="56"/>
        <v>0.59523809523809523</v>
      </c>
      <c r="E336">
        <f t="shared" si="57"/>
        <v>4.3668588511637907E-2</v>
      </c>
      <c r="F336">
        <f t="shared" si="58"/>
        <v>-0.22325432415118507</v>
      </c>
      <c r="G336">
        <v>0</v>
      </c>
      <c r="H336">
        <f t="shared" si="59"/>
        <v>0.26692291266282298</v>
      </c>
      <c r="I336">
        <f t="shared" si="60"/>
        <v>-1.0934350421017387</v>
      </c>
      <c r="J336">
        <f t="shared" si="61"/>
        <v>1.0934350421017387</v>
      </c>
      <c r="K336">
        <f t="shared" si="62"/>
        <v>0.42645285311617104</v>
      </c>
      <c r="L336">
        <f t="shared" si="63"/>
        <v>0.57354714688382902</v>
      </c>
      <c r="M336">
        <f t="shared" si="64"/>
        <v>2.3449251017851385</v>
      </c>
      <c r="N336">
        <f t="shared" si="65"/>
        <v>1.743535828629182</v>
      </c>
    </row>
    <row r="337" spans="1:14" x14ac:dyDescent="0.25">
      <c r="A337" s="4">
        <f>IF('True_Odds_Calculator_2-way'!A338="","",'True_Odds_Calculator_2-way'!A338)</f>
        <v>2.11</v>
      </c>
      <c r="B337" s="4">
        <f>IF('True_Odds_Calculator_2-way'!B338="","",'True_Odds_Calculator_2-way'!B338)</f>
        <v>1.76</v>
      </c>
      <c r="C337" s="4">
        <f t="shared" si="55"/>
        <v>0.47393364928909953</v>
      </c>
      <c r="D337">
        <f t="shared" si="56"/>
        <v>0.56818181818181823</v>
      </c>
      <c r="E337">
        <f t="shared" si="57"/>
        <v>4.2115467470917878E-2</v>
      </c>
      <c r="F337">
        <f t="shared" si="58"/>
        <v>-0.22716501507970688</v>
      </c>
      <c r="G337">
        <v>0</v>
      </c>
      <c r="H337">
        <f t="shared" si="59"/>
        <v>0.26928048255062476</v>
      </c>
      <c r="I337">
        <f t="shared" si="60"/>
        <v>-1.0887588907733561</v>
      </c>
      <c r="J337">
        <f t="shared" si="61"/>
        <v>1.0887588907733561</v>
      </c>
      <c r="K337">
        <f t="shared" si="62"/>
        <v>0.45279142930400768</v>
      </c>
      <c r="L337">
        <f t="shared" si="63"/>
        <v>0.54720857069599227</v>
      </c>
      <c r="M337">
        <f t="shared" si="64"/>
        <v>2.208522368758425</v>
      </c>
      <c r="N337">
        <f t="shared" si="65"/>
        <v>1.82745675698775</v>
      </c>
    </row>
    <row r="338" spans="1:14" x14ac:dyDescent="0.25">
      <c r="A338" s="4">
        <f>IF('True_Odds_Calculator_2-way'!A339="","",'True_Odds_Calculator_2-way'!A339)</f>
        <v>2.09</v>
      </c>
      <c r="B338" s="4">
        <f>IF('True_Odds_Calculator_2-way'!B339="","",'True_Odds_Calculator_2-way'!B339)</f>
        <v>1.78</v>
      </c>
      <c r="C338" s="4">
        <f t="shared" si="55"/>
        <v>0.47846889952153115</v>
      </c>
      <c r="D338">
        <f t="shared" si="56"/>
        <v>0.5617977528089888</v>
      </c>
      <c r="E338">
        <f t="shared" si="57"/>
        <v>4.0266652330519959E-2</v>
      </c>
      <c r="F338">
        <f t="shared" si="58"/>
        <v>-0.22853610020966608</v>
      </c>
      <c r="G338">
        <v>0</v>
      </c>
      <c r="H338">
        <f t="shared" si="59"/>
        <v>0.26880275254018604</v>
      </c>
      <c r="I338">
        <f t="shared" si="60"/>
        <v>-1.084524705455941</v>
      </c>
      <c r="J338">
        <f t="shared" si="61"/>
        <v>1.084524705455941</v>
      </c>
      <c r="K338">
        <f t="shared" si="62"/>
        <v>0.45826743412464838</v>
      </c>
      <c r="L338">
        <f t="shared" si="63"/>
        <v>0.54173256587535168</v>
      </c>
      <c r="M338">
        <f t="shared" si="64"/>
        <v>2.1821319289469754</v>
      </c>
      <c r="N338">
        <f t="shared" si="65"/>
        <v>1.8459292702556338</v>
      </c>
    </row>
    <row r="339" spans="1:14" x14ac:dyDescent="0.25">
      <c r="A339" s="4">
        <f>IF('True_Odds_Calculator_2-way'!A340="","",'True_Odds_Calculator_2-way'!A340)</f>
        <v>2.12</v>
      </c>
      <c r="B339" s="4">
        <f>IF('True_Odds_Calculator_2-way'!B340="","",'True_Odds_Calculator_2-way'!B340)</f>
        <v>1.75</v>
      </c>
      <c r="C339" s="4">
        <f t="shared" si="55"/>
        <v>0.47169811320754712</v>
      </c>
      <c r="D339">
        <f t="shared" si="56"/>
        <v>0.5714285714285714</v>
      </c>
      <c r="E339">
        <f t="shared" si="57"/>
        <v>4.3126684636118462E-2</v>
      </c>
      <c r="F339">
        <f t="shared" si="58"/>
        <v>-0.22641509433962281</v>
      </c>
      <c r="G339">
        <v>0</v>
      </c>
      <c r="H339">
        <f t="shared" si="59"/>
        <v>0.26954177897574122</v>
      </c>
      <c r="I339">
        <f t="shared" si="60"/>
        <v>-1.0910894511799614</v>
      </c>
      <c r="J339">
        <f t="shared" si="61"/>
        <v>1.0910894511799614</v>
      </c>
      <c r="K339">
        <f t="shared" si="62"/>
        <v>0.45004091619234604</v>
      </c>
      <c r="L339">
        <f t="shared" si="63"/>
        <v>0.54995908380765413</v>
      </c>
      <c r="M339">
        <f t="shared" si="64"/>
        <v>2.2220201853215569</v>
      </c>
      <c r="N339">
        <f t="shared" si="65"/>
        <v>1.8183170883849711</v>
      </c>
    </row>
    <row r="340" spans="1:14" x14ac:dyDescent="0.25">
      <c r="A340" s="4">
        <f>IF('True_Odds_Calculator_2-way'!A341="","",'True_Odds_Calculator_2-way'!A341)</f>
        <v>2.11</v>
      </c>
      <c r="B340" s="4">
        <f>IF('True_Odds_Calculator_2-way'!B341="","",'True_Odds_Calculator_2-way'!B341)</f>
        <v>1.75</v>
      </c>
      <c r="C340" s="4">
        <f t="shared" si="55"/>
        <v>0.47393364928909953</v>
      </c>
      <c r="D340">
        <f t="shared" si="56"/>
        <v>0.5714285714285714</v>
      </c>
      <c r="E340">
        <f t="shared" si="57"/>
        <v>4.5362220717670931E-2</v>
      </c>
      <c r="F340">
        <f t="shared" si="58"/>
        <v>-0.22545700744752883</v>
      </c>
      <c r="G340">
        <v>0</v>
      </c>
      <c r="H340">
        <f t="shared" si="59"/>
        <v>0.27081922816519971</v>
      </c>
      <c r="I340">
        <f t="shared" si="60"/>
        <v>-1.0959932487023818</v>
      </c>
      <c r="J340">
        <f t="shared" si="61"/>
        <v>1.0959932487023818</v>
      </c>
      <c r="K340">
        <f t="shared" si="62"/>
        <v>0.45115105429092489</v>
      </c>
      <c r="L340">
        <f t="shared" si="63"/>
        <v>0.54884894570907516</v>
      </c>
      <c r="M340">
        <f t="shared" si="64"/>
        <v>2.216552506059644</v>
      </c>
      <c r="N340">
        <f t="shared" si="65"/>
        <v>1.8219949365267862</v>
      </c>
    </row>
    <row r="341" spans="1:14" x14ac:dyDescent="0.25">
      <c r="A341" s="4">
        <f>IF('True_Odds_Calculator_2-way'!A342="","",'True_Odds_Calculator_2-way'!A342)</f>
        <v>2.0499999999999998</v>
      </c>
      <c r="B341" s="4">
        <f>IF('True_Odds_Calculator_2-way'!B342="","",'True_Odds_Calculator_2-way'!B342)</f>
        <v>1.81</v>
      </c>
      <c r="C341" s="4">
        <f t="shared" si="55"/>
        <v>0.48780487804878053</v>
      </c>
      <c r="D341">
        <f t="shared" si="56"/>
        <v>0.5524861878453039</v>
      </c>
      <c r="E341">
        <f t="shared" si="57"/>
        <v>4.0291065894084488E-2</v>
      </c>
      <c r="F341">
        <f t="shared" si="58"/>
        <v>-0.22921439159142964</v>
      </c>
      <c r="G341">
        <v>0</v>
      </c>
      <c r="H341">
        <f t="shared" si="59"/>
        <v>0.26950545748551413</v>
      </c>
      <c r="I341">
        <f t="shared" si="60"/>
        <v>-1.0843334143872594</v>
      </c>
      <c r="J341">
        <f t="shared" si="61"/>
        <v>1.0843334143872594</v>
      </c>
      <c r="K341">
        <f t="shared" si="62"/>
        <v>0.46760653723484941</v>
      </c>
      <c r="L341">
        <f t="shared" si="63"/>
        <v>0.53239346276515054</v>
      </c>
      <c r="M341">
        <f t="shared" si="64"/>
        <v>2.1385500851066221</v>
      </c>
      <c r="N341">
        <f t="shared" si="65"/>
        <v>1.8783100656536802</v>
      </c>
    </row>
    <row r="342" spans="1:14" x14ac:dyDescent="0.25">
      <c r="A342" s="4">
        <f>IF('True_Odds_Calculator_2-way'!A343="","",'True_Odds_Calculator_2-way'!A343)</f>
        <v>1.94</v>
      </c>
      <c r="B342" s="4">
        <f>IF('True_Odds_Calculator_2-way'!B343="","",'True_Odds_Calculator_2-way'!B343)</f>
        <v>1.91</v>
      </c>
      <c r="C342" s="4">
        <f t="shared" si="55"/>
        <v>0.51546391752577325</v>
      </c>
      <c r="D342">
        <f t="shared" si="56"/>
        <v>0.52356020942408377</v>
      </c>
      <c r="E342">
        <f t="shared" si="57"/>
        <v>3.9024126949857019E-2</v>
      </c>
      <c r="F342">
        <f t="shared" si="58"/>
        <v>-0.23085226966049555</v>
      </c>
      <c r="G342">
        <v>0</v>
      </c>
      <c r="H342">
        <f t="shared" si="59"/>
        <v>0.26987639661035251</v>
      </c>
      <c r="I342">
        <f t="shared" si="60"/>
        <v>-1.0812232527259167</v>
      </c>
      <c r="J342">
        <f t="shared" si="61"/>
        <v>1.0812232527259167</v>
      </c>
      <c r="K342">
        <f t="shared" si="62"/>
        <v>0.49594567939163919</v>
      </c>
      <c r="L342">
        <f t="shared" si="63"/>
        <v>0.50405432060836108</v>
      </c>
      <c r="M342">
        <f t="shared" si="64"/>
        <v>2.0163498575623611</v>
      </c>
      <c r="N342">
        <f t="shared" si="65"/>
        <v>1.9839131599805839</v>
      </c>
    </row>
    <row r="343" spans="1:14" x14ac:dyDescent="0.25">
      <c r="A343" s="4">
        <f>IF('True_Odds_Calculator_2-way'!A344="","",'True_Odds_Calculator_2-way'!A344)</f>
        <v>2.19</v>
      </c>
      <c r="B343" s="4">
        <f>IF('True_Odds_Calculator_2-way'!B344="","",'True_Odds_Calculator_2-way'!B344)</f>
        <v>1.7</v>
      </c>
      <c r="C343" s="4">
        <f t="shared" si="55"/>
        <v>0.45662100456621008</v>
      </c>
      <c r="D343">
        <f t="shared" si="56"/>
        <v>0.58823529411764708</v>
      </c>
      <c r="E343">
        <f t="shared" si="57"/>
        <v>4.485629868385721E-2</v>
      </c>
      <c r="F343">
        <f t="shared" si="58"/>
        <v>-0.22374429223744285</v>
      </c>
      <c r="G343">
        <v>0</v>
      </c>
      <c r="H343">
        <f t="shared" si="59"/>
        <v>0.26860059092130006</v>
      </c>
      <c r="I343">
        <f t="shared" si="60"/>
        <v>-1.0956642697819581</v>
      </c>
      <c r="J343">
        <f t="shared" si="61"/>
        <v>1.0956642697819581</v>
      </c>
      <c r="K343">
        <f t="shared" si="62"/>
        <v>0.43405783005789961</v>
      </c>
      <c r="L343">
        <f t="shared" si="63"/>
        <v>0.56594216994210034</v>
      </c>
      <c r="M343">
        <f t="shared" si="64"/>
        <v>2.3038404810405297</v>
      </c>
      <c r="N343">
        <f t="shared" si="65"/>
        <v>1.7669649888473706</v>
      </c>
    </row>
    <row r="344" spans="1:14" x14ac:dyDescent="0.25">
      <c r="A344" s="4">
        <f>IF('True_Odds_Calculator_2-way'!A345="","",'True_Odds_Calculator_2-way'!A345)</f>
        <v>2.57</v>
      </c>
      <c r="B344" s="4">
        <f>IF('True_Odds_Calculator_2-way'!B345="","",'True_Odds_Calculator_2-way'!B345)</f>
        <v>1.53</v>
      </c>
      <c r="C344" s="4">
        <f t="shared" si="55"/>
        <v>0.38910505836575876</v>
      </c>
      <c r="D344">
        <f t="shared" si="56"/>
        <v>0.65359477124183007</v>
      </c>
      <c r="E344">
        <f t="shared" si="57"/>
        <v>4.2699829607588891E-2</v>
      </c>
      <c r="F344">
        <f t="shared" si="58"/>
        <v>-0.21161720200401812</v>
      </c>
      <c r="G344">
        <v>0</v>
      </c>
      <c r="H344">
        <f t="shared" si="59"/>
        <v>0.25431703161160701</v>
      </c>
      <c r="I344">
        <f t="shared" si="60"/>
        <v>-1.0962566453052482</v>
      </c>
      <c r="J344">
        <f t="shared" si="61"/>
        <v>1.0962566453052482</v>
      </c>
      <c r="K344">
        <f t="shared" si="62"/>
        <v>0.36749534092163155</v>
      </c>
      <c r="L344">
        <f t="shared" si="63"/>
        <v>0.6325046590783685</v>
      </c>
      <c r="M344">
        <f t="shared" si="64"/>
        <v>2.7211229331292399</v>
      </c>
      <c r="N344">
        <f t="shared" si="65"/>
        <v>1.5810160220117813</v>
      </c>
    </row>
    <row r="345" spans="1:14" x14ac:dyDescent="0.25">
      <c r="A345" s="4">
        <f>IF('True_Odds_Calculator_2-way'!A346="","",'True_Odds_Calculator_2-way'!A346)</f>
        <v>2.36</v>
      </c>
      <c r="B345" s="4">
        <f>IF('True_Odds_Calculator_2-way'!B346="","",'True_Odds_Calculator_2-way'!B346)</f>
        <v>1.62</v>
      </c>
      <c r="C345" s="4">
        <f t="shared" si="55"/>
        <v>0.42372881355932207</v>
      </c>
      <c r="D345">
        <f t="shared" si="56"/>
        <v>0.61728395061728392</v>
      </c>
      <c r="E345">
        <f t="shared" si="57"/>
        <v>4.1012764176606042E-2</v>
      </c>
      <c r="F345">
        <f t="shared" si="58"/>
        <v>-0.22054823184766681</v>
      </c>
      <c r="G345">
        <v>0</v>
      </c>
      <c r="H345">
        <f t="shared" si="59"/>
        <v>0.26156099602427285</v>
      </c>
      <c r="I345">
        <f t="shared" si="60"/>
        <v>-1.0890171046725805</v>
      </c>
      <c r="J345">
        <f t="shared" si="61"/>
        <v>1.0890171046725805</v>
      </c>
      <c r="K345">
        <f t="shared" si="62"/>
        <v>0.40305300359448615</v>
      </c>
      <c r="L345">
        <f t="shared" si="63"/>
        <v>0.59694699640551374</v>
      </c>
      <c r="M345">
        <f t="shared" si="64"/>
        <v>2.4810632623547089</v>
      </c>
      <c r="N345">
        <f t="shared" si="65"/>
        <v>1.6751906048970002</v>
      </c>
    </row>
    <row r="346" spans="1:14" x14ac:dyDescent="0.25">
      <c r="A346" s="4">
        <f>IF('True_Odds_Calculator_2-way'!A347="","",'True_Odds_Calculator_2-way'!A347)</f>
        <v>1.51</v>
      </c>
      <c r="B346" s="4">
        <f>IF('True_Odds_Calculator_2-way'!B347="","",'True_Odds_Calculator_2-way'!B347)</f>
        <v>2.58</v>
      </c>
      <c r="C346" s="4">
        <f t="shared" si="55"/>
        <v>0.66225165562913912</v>
      </c>
      <c r="D346">
        <f t="shared" si="56"/>
        <v>0.38759689922480617</v>
      </c>
      <c r="E346">
        <f t="shared" si="57"/>
        <v>4.9848554853945348E-2</v>
      </c>
      <c r="F346">
        <f t="shared" si="58"/>
        <v>-0.20683813337440315</v>
      </c>
      <c r="G346">
        <v>0</v>
      </c>
      <c r="H346">
        <f t="shared" si="59"/>
        <v>0.2566866882283485</v>
      </c>
      <c r="I346">
        <f t="shared" si="60"/>
        <v>-1.1140030207346867</v>
      </c>
      <c r="J346">
        <f t="shared" si="61"/>
        <v>1.1140030207346867</v>
      </c>
      <c r="K346">
        <f t="shared" si="62"/>
        <v>0.63769753821681263</v>
      </c>
      <c r="L346">
        <f t="shared" si="63"/>
        <v>0.36230246178318726</v>
      </c>
      <c r="M346">
        <f t="shared" si="64"/>
        <v>1.5681415405746904</v>
      </c>
      <c r="N346">
        <f t="shared" si="65"/>
        <v>2.7601247727608049</v>
      </c>
    </row>
    <row r="347" spans="1:14" x14ac:dyDescent="0.25">
      <c r="A347" s="4">
        <f>IF('True_Odds_Calculator_2-way'!A348="","",'True_Odds_Calculator_2-way'!A348)</f>
        <v>1.99</v>
      </c>
      <c r="B347" s="4">
        <f>IF('True_Odds_Calculator_2-way'!B348="","",'True_Odds_Calculator_2-way'!B348)</f>
        <v>1.83</v>
      </c>
      <c r="C347" s="4">
        <f t="shared" si="55"/>
        <v>0.50251256281407031</v>
      </c>
      <c r="D347">
        <f t="shared" si="56"/>
        <v>0.54644808743169393</v>
      </c>
      <c r="E347">
        <f t="shared" si="57"/>
        <v>4.8960650245764237E-2</v>
      </c>
      <c r="F347">
        <f t="shared" si="58"/>
        <v>-0.22563637861438346</v>
      </c>
      <c r="G347">
        <v>0</v>
      </c>
      <c r="H347">
        <f t="shared" si="59"/>
        <v>0.2745970288601477</v>
      </c>
      <c r="I347">
        <f t="shared" si="60"/>
        <v>-1.103172320535825</v>
      </c>
      <c r="J347">
        <f t="shared" si="61"/>
        <v>1.103172320535825</v>
      </c>
      <c r="K347">
        <f t="shared" si="62"/>
        <v>0.47797934865179792</v>
      </c>
      <c r="L347">
        <f t="shared" si="63"/>
        <v>0.52202065134820208</v>
      </c>
      <c r="M347">
        <f t="shared" si="64"/>
        <v>2.092140597330467</v>
      </c>
      <c r="N347">
        <f t="shared" si="65"/>
        <v>1.9156330260447352</v>
      </c>
    </row>
    <row r="348" spans="1:14" x14ac:dyDescent="0.25">
      <c r="A348" s="4">
        <f>IF('True_Odds_Calculator_2-way'!A349="","",'True_Odds_Calculator_2-way'!A349)</f>
        <v>1.99</v>
      </c>
      <c r="B348" s="4">
        <f>IF('True_Odds_Calculator_2-way'!B349="","",'True_Odds_Calculator_2-way'!B349)</f>
        <v>1.83</v>
      </c>
      <c r="C348" s="4">
        <f t="shared" si="55"/>
        <v>0.50251256281407031</v>
      </c>
      <c r="D348">
        <f t="shared" si="56"/>
        <v>0.54644808743169393</v>
      </c>
      <c r="E348">
        <f t="shared" si="57"/>
        <v>4.8960650245764237E-2</v>
      </c>
      <c r="F348">
        <f t="shared" si="58"/>
        <v>-0.22563637861438346</v>
      </c>
      <c r="G348">
        <v>0</v>
      </c>
      <c r="H348">
        <f t="shared" si="59"/>
        <v>0.2745970288601477</v>
      </c>
      <c r="I348">
        <f t="shared" si="60"/>
        <v>-1.103172320535825</v>
      </c>
      <c r="J348">
        <f t="shared" si="61"/>
        <v>1.103172320535825</v>
      </c>
      <c r="K348">
        <f t="shared" si="62"/>
        <v>0.47797934865179792</v>
      </c>
      <c r="L348">
        <f t="shared" si="63"/>
        <v>0.52202065134820208</v>
      </c>
      <c r="M348">
        <f t="shared" si="64"/>
        <v>2.092140597330467</v>
      </c>
      <c r="N348">
        <f t="shared" si="65"/>
        <v>1.9156330260447352</v>
      </c>
    </row>
    <row r="349" spans="1:14" x14ac:dyDescent="0.25">
      <c r="A349" s="4">
        <f>IF('True_Odds_Calculator_2-way'!A350="","",'True_Odds_Calculator_2-way'!A350)</f>
        <v>1.77</v>
      </c>
      <c r="B349" s="4">
        <f>IF('True_Odds_Calculator_2-way'!B350="","",'True_Odds_Calculator_2-way'!B350)</f>
        <v>2.0499999999999998</v>
      </c>
      <c r="C349" s="4">
        <f t="shared" si="55"/>
        <v>0.56497175141242939</v>
      </c>
      <c r="D349">
        <f t="shared" si="56"/>
        <v>0.48780487804878053</v>
      </c>
      <c r="E349">
        <f t="shared" si="57"/>
        <v>5.2776629461209978E-2</v>
      </c>
      <c r="F349">
        <f t="shared" si="58"/>
        <v>-0.22281934683753613</v>
      </c>
      <c r="G349">
        <v>0</v>
      </c>
      <c r="H349">
        <f t="shared" si="59"/>
        <v>0.27559597629874605</v>
      </c>
      <c r="I349">
        <f t="shared" si="60"/>
        <v>-1.1121413488021759</v>
      </c>
      <c r="J349">
        <f t="shared" si="61"/>
        <v>1.1121413488021759</v>
      </c>
      <c r="K349">
        <f t="shared" si="62"/>
        <v>0.53869185533371766</v>
      </c>
      <c r="L349">
        <f t="shared" si="63"/>
        <v>0.46130814466628223</v>
      </c>
      <c r="M349">
        <f t="shared" si="64"/>
        <v>1.8563488385776756</v>
      </c>
      <c r="N349">
        <f t="shared" si="65"/>
        <v>2.1677484162422846</v>
      </c>
    </row>
    <row r="350" spans="1:14" x14ac:dyDescent="0.25">
      <c r="A350" s="4">
        <f>IF('True_Odds_Calculator_2-way'!A351="","",'True_Odds_Calculator_2-way'!A351)</f>
        <v>2.0099999999999998</v>
      </c>
      <c r="B350" s="4">
        <f>IF('True_Odds_Calculator_2-way'!B351="","",'True_Odds_Calculator_2-way'!B351)</f>
        <v>1.81</v>
      </c>
      <c r="C350" s="4">
        <f t="shared" si="55"/>
        <v>0.49751243781094534</v>
      </c>
      <c r="D350">
        <f t="shared" si="56"/>
        <v>0.5524861878453039</v>
      </c>
      <c r="E350">
        <f t="shared" si="57"/>
        <v>4.999862565624924E-2</v>
      </c>
      <c r="F350">
        <f t="shared" si="58"/>
        <v>-0.22487012451554378</v>
      </c>
      <c r="G350">
        <v>0</v>
      </c>
      <c r="H350">
        <f t="shared" si="59"/>
        <v>0.27486875017179302</v>
      </c>
      <c r="I350">
        <f t="shared" si="60"/>
        <v>-1.1055968780110992</v>
      </c>
      <c r="J350">
        <f t="shared" si="61"/>
        <v>1.1055968780110992</v>
      </c>
      <c r="K350">
        <f t="shared" si="62"/>
        <v>0.47244402950440073</v>
      </c>
      <c r="L350">
        <f t="shared" si="63"/>
        <v>0.52755597049559944</v>
      </c>
      <c r="M350">
        <f t="shared" si="64"/>
        <v>2.1166528467912094</v>
      </c>
      <c r="N350">
        <f t="shared" si="65"/>
        <v>1.89553347118899</v>
      </c>
    </row>
    <row r="351" spans="1:14" x14ac:dyDescent="0.25">
      <c r="A351" s="4">
        <f>IF('True_Odds_Calculator_2-way'!A352="","",'True_Odds_Calculator_2-way'!A352)</f>
        <v>1.92</v>
      </c>
      <c r="B351" s="4">
        <f>IF('True_Odds_Calculator_2-way'!B352="","",'True_Odds_Calculator_2-way'!B352)</f>
        <v>1.9</v>
      </c>
      <c r="C351" s="4">
        <f t="shared" si="55"/>
        <v>0.52083333333333337</v>
      </c>
      <c r="D351">
        <f t="shared" si="56"/>
        <v>0.52631578947368418</v>
      </c>
      <c r="E351">
        <f t="shared" si="57"/>
        <v>4.7149122807017552E-2</v>
      </c>
      <c r="F351">
        <f t="shared" si="58"/>
        <v>-0.22697368421052633</v>
      </c>
      <c r="G351">
        <v>0</v>
      </c>
      <c r="H351">
        <f t="shared" si="59"/>
        <v>0.27412280701754388</v>
      </c>
      <c r="I351">
        <f t="shared" si="60"/>
        <v>-1.0989674556596449</v>
      </c>
      <c r="J351">
        <f t="shared" si="61"/>
        <v>1.0989674556596449</v>
      </c>
      <c r="K351">
        <f t="shared" si="62"/>
        <v>0.49725266430930348</v>
      </c>
      <c r="L351">
        <f t="shared" si="63"/>
        <v>0.50274733569069663</v>
      </c>
      <c r="M351">
        <f t="shared" si="64"/>
        <v>2.0110500592068727</v>
      </c>
      <c r="N351">
        <f t="shared" si="65"/>
        <v>1.9890707100936806</v>
      </c>
    </row>
    <row r="352" spans="1:14" x14ac:dyDescent="0.25">
      <c r="A352" s="4">
        <f>IF('True_Odds_Calculator_2-way'!A353="","",'True_Odds_Calculator_2-way'!A353)</f>
        <v>1.89</v>
      </c>
      <c r="B352" s="4">
        <f>IF('True_Odds_Calculator_2-way'!B353="","",'True_Odds_Calculator_2-way'!B353)</f>
        <v>1.93</v>
      </c>
      <c r="C352" s="4">
        <f t="shared" si="55"/>
        <v>0.52910052910052918</v>
      </c>
      <c r="D352">
        <f t="shared" si="56"/>
        <v>0.5181347150259068</v>
      </c>
      <c r="E352">
        <f t="shared" si="57"/>
        <v>4.7235244126436093E-2</v>
      </c>
      <c r="F352">
        <f t="shared" si="58"/>
        <v>-0.22691010773912312</v>
      </c>
      <c r="G352">
        <v>0</v>
      </c>
      <c r="H352">
        <f t="shared" si="59"/>
        <v>0.27414535186555922</v>
      </c>
      <c r="I352">
        <f t="shared" si="60"/>
        <v>-1.0991665980832535</v>
      </c>
      <c r="J352">
        <f t="shared" si="61"/>
        <v>1.0991665980832535</v>
      </c>
      <c r="K352">
        <f t="shared" si="62"/>
        <v>0.50549516916228832</v>
      </c>
      <c r="L352">
        <f t="shared" si="63"/>
        <v>0.49450483083771163</v>
      </c>
      <c r="M352">
        <f t="shared" si="64"/>
        <v>1.9782582722940953</v>
      </c>
      <c r="N352">
        <f t="shared" si="65"/>
        <v>2.0222249362174249</v>
      </c>
    </row>
    <row r="353" spans="1:14" x14ac:dyDescent="0.25">
      <c r="A353" s="4">
        <f>IF('True_Odds_Calculator_2-way'!A354="","",'True_Odds_Calculator_2-way'!A354)</f>
        <v>1.92</v>
      </c>
      <c r="B353" s="4">
        <f>IF('True_Odds_Calculator_2-way'!B354="","",'True_Odds_Calculator_2-way'!B354)</f>
        <v>1.9</v>
      </c>
      <c r="C353" s="4">
        <f t="shared" si="55"/>
        <v>0.52083333333333337</v>
      </c>
      <c r="D353">
        <f t="shared" si="56"/>
        <v>0.52631578947368418</v>
      </c>
      <c r="E353">
        <f t="shared" si="57"/>
        <v>4.7149122807017552E-2</v>
      </c>
      <c r="F353">
        <f t="shared" si="58"/>
        <v>-0.22697368421052633</v>
      </c>
      <c r="G353">
        <v>0</v>
      </c>
      <c r="H353">
        <f t="shared" si="59"/>
        <v>0.27412280701754388</v>
      </c>
      <c r="I353">
        <f t="shared" si="60"/>
        <v>-1.0989674556596449</v>
      </c>
      <c r="J353">
        <f t="shared" si="61"/>
        <v>1.0989674556596449</v>
      </c>
      <c r="K353">
        <f t="shared" si="62"/>
        <v>0.49725266430930348</v>
      </c>
      <c r="L353">
        <f t="shared" si="63"/>
        <v>0.50274733569069663</v>
      </c>
      <c r="M353">
        <f t="shared" si="64"/>
        <v>2.0110500592068727</v>
      </c>
      <c r="N353">
        <f t="shared" si="65"/>
        <v>1.9890707100936806</v>
      </c>
    </row>
    <row r="354" spans="1:14" x14ac:dyDescent="0.25">
      <c r="A354" s="4">
        <f>IF('True_Odds_Calculator_2-way'!A355="","",'True_Odds_Calculator_2-way'!A355)</f>
        <v>2.5299999999999998</v>
      </c>
      <c r="B354" s="4">
        <f>IF('True_Odds_Calculator_2-way'!B355="","",'True_Odds_Calculator_2-way'!B355)</f>
        <v>1.58</v>
      </c>
      <c r="C354" s="4">
        <f t="shared" si="55"/>
        <v>0.39525691699604748</v>
      </c>
      <c r="D354">
        <f t="shared" si="56"/>
        <v>0.63291139240506322</v>
      </c>
      <c r="E354">
        <f t="shared" si="57"/>
        <v>2.8168309401110703E-2</v>
      </c>
      <c r="F354">
        <f t="shared" si="58"/>
        <v>-0.22199429629259027</v>
      </c>
      <c r="G354">
        <v>0</v>
      </c>
      <c r="H354">
        <f t="shared" si="59"/>
        <v>0.25016260569370091</v>
      </c>
      <c r="I354">
        <f t="shared" si="60"/>
        <v>-1.0615495921641365</v>
      </c>
      <c r="J354">
        <f t="shared" si="61"/>
        <v>1.0615495921641365</v>
      </c>
      <c r="K354">
        <f t="shared" si="62"/>
        <v>0.38107274535416313</v>
      </c>
      <c r="L354">
        <f t="shared" si="63"/>
        <v>0.61892725464583687</v>
      </c>
      <c r="M354">
        <f t="shared" si="64"/>
        <v>2.6241708760111284</v>
      </c>
      <c r="N354">
        <f t="shared" si="65"/>
        <v>1.6156987634551996</v>
      </c>
    </row>
    <row r="355" spans="1:14" x14ac:dyDescent="0.25">
      <c r="A355" s="4">
        <f>IF('True_Odds_Calculator_2-way'!A356="","",'True_Odds_Calculator_2-way'!A356)</f>
        <v>1.96</v>
      </c>
      <c r="B355" s="4">
        <f>IF('True_Odds_Calculator_2-way'!B356="","",'True_Odds_Calculator_2-way'!B356)</f>
        <v>1.94</v>
      </c>
      <c r="C355" s="4">
        <f t="shared" si="55"/>
        <v>0.51020408163265307</v>
      </c>
      <c r="D355">
        <f t="shared" si="56"/>
        <v>0.51546391752577325</v>
      </c>
      <c r="E355">
        <f t="shared" si="57"/>
        <v>2.5667999158426325E-2</v>
      </c>
      <c r="F355">
        <f t="shared" si="58"/>
        <v>-0.23732379549758043</v>
      </c>
      <c r="G355">
        <v>0</v>
      </c>
      <c r="H355">
        <f t="shared" si="59"/>
        <v>0.26299179465600675</v>
      </c>
      <c r="I355">
        <f t="shared" si="60"/>
        <v>-1.052689901333149</v>
      </c>
      <c r="J355">
        <f t="shared" si="61"/>
        <v>1.052689901333149</v>
      </c>
      <c r="K355">
        <f t="shared" si="62"/>
        <v>0.49736834815166897</v>
      </c>
      <c r="L355">
        <f t="shared" si="63"/>
        <v>0.50263165184833114</v>
      </c>
      <c r="M355">
        <f t="shared" si="64"/>
        <v>2.0105823052798226</v>
      </c>
      <c r="N355">
        <f t="shared" si="65"/>
        <v>1.9895285072531594</v>
      </c>
    </row>
    <row r="356" spans="1:14" x14ac:dyDescent="0.25">
      <c r="A356" s="4">
        <f>IF('True_Odds_Calculator_2-way'!A357="","",'True_Odds_Calculator_2-way'!A357)</f>
        <v>2.2200000000000002</v>
      </c>
      <c r="B356" s="4">
        <f>IF('True_Odds_Calculator_2-way'!B357="","",'True_Odds_Calculator_2-way'!B357)</f>
        <v>1.69</v>
      </c>
      <c r="C356" s="4">
        <f t="shared" si="55"/>
        <v>0.4504504504504504</v>
      </c>
      <c r="D356">
        <f t="shared" si="56"/>
        <v>0.59171597633136097</v>
      </c>
      <c r="E356">
        <f t="shared" si="57"/>
        <v>4.2166426781811372E-2</v>
      </c>
      <c r="F356">
        <f t="shared" si="58"/>
        <v>-0.22437230129537822</v>
      </c>
      <c r="G356">
        <v>0</v>
      </c>
      <c r="H356">
        <f t="shared" si="59"/>
        <v>0.26653872807718959</v>
      </c>
      <c r="I356">
        <f t="shared" si="60"/>
        <v>-1.0899223022085147</v>
      </c>
      <c r="J356">
        <f t="shared" si="61"/>
        <v>1.0899223022085147</v>
      </c>
      <c r="K356">
        <f t="shared" si="62"/>
        <v>0.42923885660212757</v>
      </c>
      <c r="L356">
        <f t="shared" si="63"/>
        <v>0.57076114339787254</v>
      </c>
      <c r="M356">
        <f t="shared" si="64"/>
        <v>2.3297052086943877</v>
      </c>
      <c r="N356">
        <f t="shared" si="65"/>
        <v>1.7520463885238748</v>
      </c>
    </row>
    <row r="357" spans="1:14" x14ac:dyDescent="0.25">
      <c r="A357" s="4">
        <f>IF('True_Odds_Calculator_2-way'!A358="","",'True_Odds_Calculator_2-way'!A358)</f>
        <v>2.46</v>
      </c>
      <c r="B357" s="4">
        <f>IF('True_Odds_Calculator_2-way'!B358="","",'True_Odds_Calculator_2-way'!B358)</f>
        <v>1.57</v>
      </c>
      <c r="C357" s="4">
        <f t="shared" si="55"/>
        <v>0.4065040650406504</v>
      </c>
      <c r="D357">
        <f t="shared" si="56"/>
        <v>0.63694267515923564</v>
      </c>
      <c r="E357">
        <f t="shared" si="57"/>
        <v>4.3446740199886147E-2</v>
      </c>
      <c r="F357">
        <f t="shared" si="58"/>
        <v>-0.2154730464502097</v>
      </c>
      <c r="G357">
        <v>0</v>
      </c>
      <c r="H357">
        <f t="shared" si="59"/>
        <v>0.2589197866500958</v>
      </c>
      <c r="I357">
        <f t="shared" si="60"/>
        <v>-1.0961907783514044</v>
      </c>
      <c r="J357">
        <f t="shared" si="61"/>
        <v>1.0961907783514044</v>
      </c>
      <c r="K357">
        <f t="shared" si="62"/>
        <v>0.38455052330790873</v>
      </c>
      <c r="L357">
        <f t="shared" si="63"/>
        <v>0.61544947669209116</v>
      </c>
      <c r="M357">
        <f t="shared" si="64"/>
        <v>2.6004385363930509</v>
      </c>
      <c r="N357">
        <f t="shared" si="65"/>
        <v>1.6248287436603006</v>
      </c>
    </row>
    <row r="358" spans="1:14" x14ac:dyDescent="0.25">
      <c r="A358" s="4">
        <f>IF('True_Odds_Calculator_2-way'!A359="","",'True_Odds_Calculator_2-way'!A359)</f>
        <v>2.34</v>
      </c>
      <c r="B358" s="4">
        <f>IF('True_Odds_Calculator_2-way'!B359="","",'True_Odds_Calculator_2-way'!B359)</f>
        <v>1.62</v>
      </c>
      <c r="C358" s="4">
        <f t="shared" si="55"/>
        <v>0.42735042735042739</v>
      </c>
      <c r="D358">
        <f t="shared" si="56"/>
        <v>0.61728395061728392</v>
      </c>
      <c r="E358">
        <f t="shared" si="57"/>
        <v>4.4634377967711192E-2</v>
      </c>
      <c r="F358">
        <f t="shared" si="58"/>
        <v>-0.21916218212514527</v>
      </c>
      <c r="G358">
        <v>0</v>
      </c>
      <c r="H358">
        <f t="shared" si="59"/>
        <v>0.2637965600928564</v>
      </c>
      <c r="I358">
        <f t="shared" si="60"/>
        <v>-1.097113997602873</v>
      </c>
      <c r="J358">
        <f t="shared" si="61"/>
        <v>1.097113997602873</v>
      </c>
      <c r="K358">
        <f t="shared" si="62"/>
        <v>0.40483654056731583</v>
      </c>
      <c r="L358">
        <f t="shared" si="63"/>
        <v>0.59516345943268434</v>
      </c>
      <c r="M358">
        <f t="shared" si="64"/>
        <v>2.4701327567878497</v>
      </c>
      <c r="N358">
        <f t="shared" si="65"/>
        <v>1.6802106785137814</v>
      </c>
    </row>
    <row r="359" spans="1:14" x14ac:dyDescent="0.25">
      <c r="A359" s="4">
        <f>IF('True_Odds_Calculator_2-way'!A360="","",'True_Odds_Calculator_2-way'!A360)</f>
        <v>2.2200000000000002</v>
      </c>
      <c r="B359" s="4">
        <f>IF('True_Odds_Calculator_2-way'!B360="","",'True_Odds_Calculator_2-way'!B360)</f>
        <v>1.69</v>
      </c>
      <c r="C359" s="4">
        <f t="shared" si="55"/>
        <v>0.4504504504504504</v>
      </c>
      <c r="D359">
        <f t="shared" si="56"/>
        <v>0.59171597633136097</v>
      </c>
      <c r="E359">
        <f t="shared" si="57"/>
        <v>4.2166426781811372E-2</v>
      </c>
      <c r="F359">
        <f t="shared" si="58"/>
        <v>-0.22437230129537822</v>
      </c>
      <c r="G359">
        <v>0</v>
      </c>
      <c r="H359">
        <f t="shared" si="59"/>
        <v>0.26653872807718959</v>
      </c>
      <c r="I359">
        <f t="shared" si="60"/>
        <v>-1.0899223022085147</v>
      </c>
      <c r="J359">
        <f t="shared" si="61"/>
        <v>1.0899223022085147</v>
      </c>
      <c r="K359">
        <f t="shared" si="62"/>
        <v>0.42923885660212757</v>
      </c>
      <c r="L359">
        <f t="shared" si="63"/>
        <v>0.57076114339787254</v>
      </c>
      <c r="M359">
        <f t="shared" si="64"/>
        <v>2.3297052086943877</v>
      </c>
      <c r="N359">
        <f t="shared" si="65"/>
        <v>1.7520463885238748</v>
      </c>
    </row>
    <row r="360" spans="1:14" x14ac:dyDescent="0.25">
      <c r="A360" s="4">
        <f>IF('True_Odds_Calculator_2-way'!A361="","",'True_Odds_Calculator_2-way'!A361)</f>
        <v>2.2599999999999998</v>
      </c>
      <c r="B360" s="4">
        <f>IF('True_Odds_Calculator_2-way'!B361="","",'True_Odds_Calculator_2-way'!B361)</f>
        <v>1.66</v>
      </c>
      <c r="C360" s="4">
        <f t="shared" si="55"/>
        <v>0.44247787610619471</v>
      </c>
      <c r="D360">
        <f t="shared" si="56"/>
        <v>0.60240963855421692</v>
      </c>
      <c r="E360">
        <f t="shared" si="57"/>
        <v>4.4887514660411743E-2</v>
      </c>
      <c r="F360">
        <f t="shared" si="58"/>
        <v>-0.22166542275295864</v>
      </c>
      <c r="G360">
        <v>0</v>
      </c>
      <c r="H360">
        <f t="shared" si="59"/>
        <v>0.26655293741337033</v>
      </c>
      <c r="I360">
        <f t="shared" si="60"/>
        <v>-1.0965861582662819</v>
      </c>
      <c r="J360">
        <f t="shared" si="61"/>
        <v>1.0965861582662819</v>
      </c>
      <c r="K360">
        <f t="shared" si="62"/>
        <v>0.41986841535706632</v>
      </c>
      <c r="L360">
        <f t="shared" si="63"/>
        <v>0.58013158464293357</v>
      </c>
      <c r="M360">
        <f t="shared" si="64"/>
        <v>2.3816985594155153</v>
      </c>
      <c r="N360">
        <f t="shared" si="65"/>
        <v>1.7237468644557461</v>
      </c>
    </row>
    <row r="361" spans="1:14" x14ac:dyDescent="0.25">
      <c r="A361" s="4">
        <f>IF('True_Odds_Calculator_2-way'!A362="","",'True_Odds_Calculator_2-way'!A362)</f>
        <v>2.15</v>
      </c>
      <c r="B361" s="4">
        <f>IF('True_Odds_Calculator_2-way'!B362="","",'True_Odds_Calculator_2-way'!B362)</f>
        <v>1.73</v>
      </c>
      <c r="C361" s="4">
        <f t="shared" si="55"/>
        <v>0.46511627906976744</v>
      </c>
      <c r="D361">
        <f t="shared" si="56"/>
        <v>0.5780346820809249</v>
      </c>
      <c r="E361">
        <f t="shared" si="57"/>
        <v>4.3150961150692391E-2</v>
      </c>
      <c r="F361">
        <f t="shared" si="58"/>
        <v>-0.22570237935206339</v>
      </c>
      <c r="G361">
        <v>0</v>
      </c>
      <c r="H361">
        <f t="shared" si="59"/>
        <v>0.26885334050275578</v>
      </c>
      <c r="I361">
        <f t="shared" si="60"/>
        <v>-1.0914143252235409</v>
      </c>
      <c r="J361">
        <f t="shared" si="61"/>
        <v>1.0914143252235409</v>
      </c>
      <c r="K361">
        <f t="shared" si="62"/>
        <v>0.44343410958372004</v>
      </c>
      <c r="L361">
        <f t="shared" si="63"/>
        <v>0.55656589041628013</v>
      </c>
      <c r="M361">
        <f t="shared" si="64"/>
        <v>2.2551264740070716</v>
      </c>
      <c r="N361">
        <f t="shared" si="65"/>
        <v>1.7967324574131842</v>
      </c>
    </row>
    <row r="362" spans="1:14" x14ac:dyDescent="0.25">
      <c r="A362" s="4">
        <f>IF('True_Odds_Calculator_2-way'!A363="","",'True_Odds_Calculator_2-way'!A363)</f>
        <v>1.76</v>
      </c>
      <c r="B362" s="4">
        <f>IF('True_Odds_Calculator_2-way'!B363="","",'True_Odds_Calculator_2-way'!B363)</f>
        <v>2.1</v>
      </c>
      <c r="C362" s="4">
        <f t="shared" si="55"/>
        <v>0.56818181818181823</v>
      </c>
      <c r="D362">
        <f t="shared" si="56"/>
        <v>0.47619047619047616</v>
      </c>
      <c r="E362">
        <f t="shared" si="57"/>
        <v>4.4372294372294396E-2</v>
      </c>
      <c r="F362">
        <f t="shared" si="58"/>
        <v>-0.22619047619047616</v>
      </c>
      <c r="G362">
        <v>0</v>
      </c>
      <c r="H362">
        <f t="shared" si="59"/>
        <v>0.27056277056277056</v>
      </c>
      <c r="I362">
        <f t="shared" si="60"/>
        <v>-1.0936965981495177</v>
      </c>
      <c r="J362">
        <f t="shared" si="61"/>
        <v>1.0936965981495177</v>
      </c>
      <c r="K362">
        <f t="shared" si="62"/>
        <v>0.54608718807942114</v>
      </c>
      <c r="L362">
        <f t="shared" si="63"/>
        <v>0.45391281192057903</v>
      </c>
      <c r="M362">
        <f t="shared" si="64"/>
        <v>1.8312094145936331</v>
      </c>
      <c r="N362">
        <f t="shared" si="65"/>
        <v>2.2030662579644695</v>
      </c>
    </row>
    <row r="363" spans="1:14" x14ac:dyDescent="0.25">
      <c r="A363" s="4">
        <f>IF('True_Odds_Calculator_2-way'!A364="","",'True_Odds_Calculator_2-way'!A364)</f>
        <v>1.93</v>
      </c>
      <c r="B363" s="4">
        <f>IF('True_Odds_Calculator_2-way'!B364="","",'True_Odds_Calculator_2-way'!B364)</f>
        <v>1.93</v>
      </c>
      <c r="C363" s="4">
        <f t="shared" si="55"/>
        <v>0.5181347150259068</v>
      </c>
      <c r="D363">
        <f t="shared" si="56"/>
        <v>0.5181347150259068</v>
      </c>
      <c r="E363">
        <f t="shared" si="57"/>
        <v>3.62694300518136E-2</v>
      </c>
      <c r="F363">
        <f t="shared" si="58"/>
        <v>-0.23219415286316403</v>
      </c>
      <c r="G363">
        <v>0</v>
      </c>
      <c r="H363">
        <f t="shared" si="59"/>
        <v>0.26846358291497763</v>
      </c>
      <c r="I363">
        <f t="shared" si="60"/>
        <v>-1.0752688172043015</v>
      </c>
      <c r="J363">
        <f t="shared" si="61"/>
        <v>1.0752688172043015</v>
      </c>
      <c r="K363">
        <f t="shared" si="62"/>
        <v>0.5</v>
      </c>
      <c r="L363">
        <f t="shared" si="63"/>
        <v>0.5</v>
      </c>
      <c r="M363">
        <f t="shared" si="64"/>
        <v>2</v>
      </c>
      <c r="N363">
        <f t="shared" si="65"/>
        <v>2</v>
      </c>
    </row>
    <row r="364" spans="1:14" x14ac:dyDescent="0.25">
      <c r="A364" s="4">
        <f>IF('True_Odds_Calculator_2-way'!A365="","",'True_Odds_Calculator_2-way'!A365)</f>
        <v>1.92</v>
      </c>
      <c r="B364" s="4">
        <f>IF('True_Odds_Calculator_2-way'!B365="","",'True_Odds_Calculator_2-way'!B365)</f>
        <v>1.98</v>
      </c>
      <c r="C364" s="4">
        <f t="shared" si="55"/>
        <v>0.52083333333333337</v>
      </c>
      <c r="D364">
        <f t="shared" si="56"/>
        <v>0.50505050505050508</v>
      </c>
      <c r="E364">
        <f t="shared" si="57"/>
        <v>2.5883838383838453E-2</v>
      </c>
      <c r="F364">
        <f t="shared" si="58"/>
        <v>-0.23716329966329963</v>
      </c>
      <c r="G364">
        <v>0</v>
      </c>
      <c r="H364">
        <f t="shared" si="59"/>
        <v>0.26304713804713808</v>
      </c>
      <c r="I364">
        <f t="shared" si="60"/>
        <v>-1.0531568296778369</v>
      </c>
      <c r="J364">
        <f t="shared" si="61"/>
        <v>1.0531568296778369</v>
      </c>
      <c r="K364">
        <f t="shared" si="62"/>
        <v>0.50789670604104109</v>
      </c>
      <c r="L364">
        <f t="shared" si="63"/>
        <v>0.49210329395895913</v>
      </c>
      <c r="M364">
        <f t="shared" si="64"/>
        <v>1.9689042833036094</v>
      </c>
      <c r="N364">
        <f t="shared" si="65"/>
        <v>2.0320936930842795</v>
      </c>
    </row>
    <row r="365" spans="1:14" x14ac:dyDescent="0.25">
      <c r="A365" s="4">
        <f>IF('True_Odds_Calculator_2-way'!A366="","",'True_Odds_Calculator_2-way'!A366)</f>
        <v>2.17</v>
      </c>
      <c r="B365" s="4">
        <f>IF('True_Odds_Calculator_2-way'!B366="","",'True_Odds_Calculator_2-way'!B366)</f>
        <v>1.76</v>
      </c>
      <c r="C365" s="4">
        <f t="shared" si="55"/>
        <v>0.46082949308755761</v>
      </c>
      <c r="D365">
        <f t="shared" si="56"/>
        <v>0.56818181818181823</v>
      </c>
      <c r="E365">
        <f t="shared" si="57"/>
        <v>2.9011311269375728E-2</v>
      </c>
      <c r="F365">
        <f t="shared" si="58"/>
        <v>-0.2328236279849184</v>
      </c>
      <c r="G365">
        <v>0</v>
      </c>
      <c r="H365">
        <f t="shared" si="59"/>
        <v>0.26183493925429413</v>
      </c>
      <c r="I365">
        <f t="shared" si="60"/>
        <v>-1.0604746049596294</v>
      </c>
      <c r="J365">
        <f t="shared" si="61"/>
        <v>1.0604746049596294</v>
      </c>
      <c r="K365">
        <f t="shared" si="62"/>
        <v>0.44627809446366512</v>
      </c>
      <c r="L365">
        <f t="shared" si="63"/>
        <v>0.55372190553633505</v>
      </c>
      <c r="M365">
        <f t="shared" si="64"/>
        <v>2.2407552878027661</v>
      </c>
      <c r="N365">
        <f t="shared" si="65"/>
        <v>1.8059606997693183</v>
      </c>
    </row>
    <row r="366" spans="1:14" x14ac:dyDescent="0.25">
      <c r="A366" s="4">
        <f>IF('True_Odds_Calculator_2-way'!A367="","",'True_Odds_Calculator_2-way'!A367)</f>
        <v>2.6</v>
      </c>
      <c r="B366" s="4">
        <f>IF('True_Odds_Calculator_2-way'!B367="","",'True_Odds_Calculator_2-way'!B367)</f>
        <v>1.55</v>
      </c>
      <c r="C366" s="4">
        <f t="shared" si="55"/>
        <v>0.38461538461538458</v>
      </c>
      <c r="D366">
        <f t="shared" si="56"/>
        <v>0.64516129032258063</v>
      </c>
      <c r="E366">
        <f t="shared" si="57"/>
        <v>2.9776674937965097E-2</v>
      </c>
      <c r="F366">
        <f t="shared" si="58"/>
        <v>-0.21836228287841208</v>
      </c>
      <c r="G366">
        <v>0</v>
      </c>
      <c r="H366">
        <f t="shared" si="59"/>
        <v>0.24813895781637715</v>
      </c>
      <c r="I366">
        <f t="shared" si="60"/>
        <v>-1.0660035817780518</v>
      </c>
      <c r="J366">
        <f t="shared" si="61"/>
        <v>1.0660035817780518</v>
      </c>
      <c r="K366">
        <f t="shared" si="62"/>
        <v>0.36960300187112949</v>
      </c>
      <c r="L366">
        <f t="shared" si="63"/>
        <v>0.63039699812887073</v>
      </c>
      <c r="M366">
        <f t="shared" si="64"/>
        <v>2.7056057308448831</v>
      </c>
      <c r="N366">
        <f t="shared" si="65"/>
        <v>1.5863019699779282</v>
      </c>
    </row>
    <row r="367" spans="1:14" x14ac:dyDescent="0.25">
      <c r="A367" s="4">
        <f>IF('True_Odds_Calculator_2-way'!A368="","",'True_Odds_Calculator_2-way'!A368)</f>
        <v>2.27</v>
      </c>
      <c r="B367" s="4">
        <f>IF('True_Odds_Calculator_2-way'!B368="","",'True_Odds_Calculator_2-way'!B368)</f>
        <v>1.68</v>
      </c>
      <c r="C367" s="4">
        <f t="shared" si="55"/>
        <v>0.44052863436123346</v>
      </c>
      <c r="D367">
        <f t="shared" si="56"/>
        <v>0.59523809523809523</v>
      </c>
      <c r="E367">
        <f t="shared" si="57"/>
        <v>3.5766729599328695E-2</v>
      </c>
      <c r="F367">
        <f t="shared" si="58"/>
        <v>-0.22645269561569115</v>
      </c>
      <c r="G367">
        <v>0</v>
      </c>
      <c r="H367">
        <f t="shared" si="59"/>
        <v>0.2622194252150199</v>
      </c>
      <c r="I367">
        <f t="shared" si="60"/>
        <v>-1.0760778282064791</v>
      </c>
      <c r="J367">
        <f t="shared" si="61"/>
        <v>1.0760778282064791</v>
      </c>
      <c r="K367">
        <f t="shared" si="62"/>
        <v>0.42254374989680582</v>
      </c>
      <c r="L367">
        <f t="shared" si="63"/>
        <v>0.57745625010319412</v>
      </c>
      <c r="M367">
        <f t="shared" si="64"/>
        <v>2.3666188418222287</v>
      </c>
      <c r="N367">
        <f t="shared" si="65"/>
        <v>1.7317329231804059</v>
      </c>
    </row>
    <row r="368" spans="1:14" x14ac:dyDescent="0.25">
      <c r="A368" s="4">
        <f>IF('True_Odds_Calculator_2-way'!A369="","",'True_Odds_Calculator_2-way'!A369)</f>
        <v>2.0299999999999998</v>
      </c>
      <c r="B368" s="4">
        <f>IF('True_Odds_Calculator_2-way'!B369="","",'True_Odds_Calculator_2-way'!B369)</f>
        <v>1.86</v>
      </c>
      <c r="C368" s="4">
        <f t="shared" si="55"/>
        <v>0.49261083743842371</v>
      </c>
      <c r="D368">
        <f t="shared" si="56"/>
        <v>0.5376344086021505</v>
      </c>
      <c r="E368">
        <f t="shared" si="57"/>
        <v>3.0245246040574214E-2</v>
      </c>
      <c r="F368">
        <f t="shared" si="58"/>
        <v>-0.23459929021664283</v>
      </c>
      <c r="G368">
        <v>0</v>
      </c>
      <c r="H368">
        <f t="shared" si="59"/>
        <v>0.26484453625721704</v>
      </c>
      <c r="I368">
        <f t="shared" si="60"/>
        <v>-1.0625078858299792</v>
      </c>
      <c r="J368">
        <f t="shared" si="61"/>
        <v>1.0625078858299792</v>
      </c>
      <c r="K368">
        <f t="shared" si="62"/>
        <v>0.47746756040114985</v>
      </c>
      <c r="L368">
        <f t="shared" si="63"/>
        <v>0.5225324395988501</v>
      </c>
      <c r="M368">
        <f t="shared" si="64"/>
        <v>2.0943831224048783</v>
      </c>
      <c r="N368">
        <f t="shared" si="65"/>
        <v>1.9137567818137824</v>
      </c>
    </row>
    <row r="369" spans="1:14" x14ac:dyDescent="0.25">
      <c r="A369" s="4">
        <f>IF('True_Odds_Calculator_2-way'!A370="","",'True_Odds_Calculator_2-way'!A370)</f>
        <v>2.27</v>
      </c>
      <c r="B369" s="4">
        <f>IF('True_Odds_Calculator_2-way'!B370="","",'True_Odds_Calculator_2-way'!B370)</f>
        <v>1.68</v>
      </c>
      <c r="C369" s="4">
        <f t="shared" si="55"/>
        <v>0.44052863436123346</v>
      </c>
      <c r="D369">
        <f t="shared" si="56"/>
        <v>0.59523809523809523</v>
      </c>
      <c r="E369">
        <f t="shared" si="57"/>
        <v>3.5766729599328695E-2</v>
      </c>
      <c r="F369">
        <f t="shared" si="58"/>
        <v>-0.22645269561569115</v>
      </c>
      <c r="G369">
        <v>0</v>
      </c>
      <c r="H369">
        <f t="shared" si="59"/>
        <v>0.2622194252150199</v>
      </c>
      <c r="I369">
        <f t="shared" si="60"/>
        <v>-1.0760778282064791</v>
      </c>
      <c r="J369">
        <f t="shared" si="61"/>
        <v>1.0760778282064791</v>
      </c>
      <c r="K369">
        <f t="shared" si="62"/>
        <v>0.42254374989680582</v>
      </c>
      <c r="L369">
        <f t="shared" si="63"/>
        <v>0.57745625010319412</v>
      </c>
      <c r="M369">
        <f t="shared" si="64"/>
        <v>2.3666188418222287</v>
      </c>
      <c r="N369">
        <f t="shared" si="65"/>
        <v>1.7317329231804059</v>
      </c>
    </row>
    <row r="370" spans="1:14" x14ac:dyDescent="0.25">
      <c r="A370" s="4">
        <f>IF('True_Odds_Calculator_2-way'!A371="","",'True_Odds_Calculator_2-way'!A371)</f>
        <v>2.19</v>
      </c>
      <c r="B370" s="4">
        <f>IF('True_Odds_Calculator_2-way'!B371="","",'True_Odds_Calculator_2-way'!B371)</f>
        <v>1.74</v>
      </c>
      <c r="C370" s="4">
        <f t="shared" si="55"/>
        <v>0.45662100456621008</v>
      </c>
      <c r="D370">
        <f t="shared" si="56"/>
        <v>0.57471264367816088</v>
      </c>
      <c r="E370">
        <f t="shared" si="57"/>
        <v>3.1333648244370904E-2</v>
      </c>
      <c r="F370">
        <f t="shared" si="58"/>
        <v>-0.23109221644885325</v>
      </c>
      <c r="G370">
        <v>0</v>
      </c>
      <c r="H370">
        <f t="shared" si="59"/>
        <v>0.26242586469322415</v>
      </c>
      <c r="I370">
        <f t="shared" si="60"/>
        <v>-1.0656403571953759</v>
      </c>
      <c r="J370">
        <f t="shared" si="61"/>
        <v>1.0656403571953759</v>
      </c>
      <c r="K370">
        <f t="shared" si="62"/>
        <v>0.4408953301027736</v>
      </c>
      <c r="L370">
        <f t="shared" si="63"/>
        <v>0.5591046698972264</v>
      </c>
      <c r="M370">
        <f t="shared" si="64"/>
        <v>2.2681120250624973</v>
      </c>
      <c r="N370">
        <f t="shared" si="65"/>
        <v>1.7885738643245783</v>
      </c>
    </row>
    <row r="371" spans="1:14" x14ac:dyDescent="0.25">
      <c r="A371" s="4">
        <f>IF('True_Odds_Calculator_2-way'!A372="","",'True_Odds_Calculator_2-way'!A372)</f>
        <v>2.2200000000000002</v>
      </c>
      <c r="B371" s="4">
        <f>IF('True_Odds_Calculator_2-way'!B372="","",'True_Odds_Calculator_2-way'!B372)</f>
        <v>1.71</v>
      </c>
      <c r="C371" s="4">
        <f t="shared" si="55"/>
        <v>0.4504504504504504</v>
      </c>
      <c r="D371">
        <f t="shared" si="56"/>
        <v>0.58479532163742687</v>
      </c>
      <c r="E371">
        <f t="shared" si="57"/>
        <v>3.5245772087877381E-2</v>
      </c>
      <c r="F371">
        <f t="shared" si="58"/>
        <v>-0.2281755439650176</v>
      </c>
      <c r="G371">
        <v>0</v>
      </c>
      <c r="H371">
        <f t="shared" si="59"/>
        <v>0.26342131605289498</v>
      </c>
      <c r="I371">
        <f t="shared" si="60"/>
        <v>-1.0744616281415775</v>
      </c>
      <c r="J371">
        <f t="shared" si="61"/>
        <v>1.0744616281415775</v>
      </c>
      <c r="K371">
        <f t="shared" si="62"/>
        <v>0.43274247509065539</v>
      </c>
      <c r="L371">
        <f t="shared" si="63"/>
        <v>0.56725752490934445</v>
      </c>
      <c r="M371">
        <f t="shared" si="64"/>
        <v>2.310843186332725</v>
      </c>
      <c r="N371">
        <f t="shared" si="65"/>
        <v>1.7628677559805201</v>
      </c>
    </row>
    <row r="372" spans="1:14" x14ac:dyDescent="0.25">
      <c r="A372" s="4">
        <f>IF('True_Odds_Calculator_2-way'!A373="","",'True_Odds_Calculator_2-way'!A373)</f>
        <v>2.4</v>
      </c>
      <c r="B372" s="4">
        <f>IF('True_Odds_Calculator_2-way'!B373="","",'True_Odds_Calculator_2-way'!B373)</f>
        <v>1.53</v>
      </c>
      <c r="C372" s="4">
        <f t="shared" si="55"/>
        <v>0.41666666666666669</v>
      </c>
      <c r="D372">
        <f t="shared" si="56"/>
        <v>0.65359477124183007</v>
      </c>
      <c r="E372">
        <f t="shared" si="57"/>
        <v>7.0261437908496704E-2</v>
      </c>
      <c r="F372">
        <f t="shared" si="58"/>
        <v>-0.20206971677559915</v>
      </c>
      <c r="G372">
        <v>0</v>
      </c>
      <c r="H372">
        <f t="shared" si="59"/>
        <v>0.27233115468409586</v>
      </c>
      <c r="I372">
        <f t="shared" si="60"/>
        <v>-1.1609086505314301</v>
      </c>
      <c r="J372">
        <f t="shared" si="61"/>
        <v>1.1609086505314301</v>
      </c>
      <c r="K372">
        <f t="shared" si="62"/>
        <v>0.38091289505094383</v>
      </c>
      <c r="L372">
        <f t="shared" si="63"/>
        <v>0.61908710494905628</v>
      </c>
      <c r="M372">
        <f t="shared" si="64"/>
        <v>2.6252721107440022</v>
      </c>
      <c r="N372">
        <f t="shared" si="65"/>
        <v>1.6152815847816575</v>
      </c>
    </row>
    <row r="373" spans="1:14" x14ac:dyDescent="0.25">
      <c r="A373" s="4">
        <f>IF('True_Odds_Calculator_2-way'!A374="","",'True_Odds_Calculator_2-way'!A374)</f>
        <v>2.31</v>
      </c>
      <c r="B373" s="4">
        <f>IF('True_Odds_Calculator_2-way'!B374="","",'True_Odds_Calculator_2-way'!B374)</f>
        <v>1.67</v>
      </c>
      <c r="C373" s="4">
        <f t="shared" si="55"/>
        <v>0.4329004329004329</v>
      </c>
      <c r="D373">
        <f t="shared" si="56"/>
        <v>0.5988023952095809</v>
      </c>
      <c r="E373">
        <f t="shared" si="57"/>
        <v>3.1702828110013792E-2</v>
      </c>
      <c r="F373">
        <f t="shared" si="58"/>
        <v>-0.22751898799802994</v>
      </c>
      <c r="G373">
        <v>0</v>
      </c>
      <c r="H373">
        <f t="shared" si="59"/>
        <v>0.25922181610804368</v>
      </c>
      <c r="I373">
        <f t="shared" si="60"/>
        <v>-1.0673993913412883</v>
      </c>
      <c r="J373">
        <f t="shared" si="61"/>
        <v>1.0673993913412883</v>
      </c>
      <c r="K373">
        <f t="shared" si="62"/>
        <v>0.41696319653163855</v>
      </c>
      <c r="L373">
        <f t="shared" si="63"/>
        <v>0.5830368034683614</v>
      </c>
      <c r="M373">
        <f t="shared" si="64"/>
        <v>2.3982932026570873</v>
      </c>
      <c r="N373">
        <f t="shared" si="65"/>
        <v>1.7151575921986633</v>
      </c>
    </row>
    <row r="374" spans="1:14" x14ac:dyDescent="0.25">
      <c r="A374" s="4">
        <f>IF('True_Odds_Calculator_2-way'!A375="","",'True_Odds_Calculator_2-way'!A375)</f>
        <v>2.15</v>
      </c>
      <c r="B374" s="4">
        <f>IF('True_Odds_Calculator_2-way'!B375="","",'True_Odds_Calculator_2-way'!B375)</f>
        <v>1.75</v>
      </c>
      <c r="C374" s="4">
        <f t="shared" si="55"/>
        <v>0.46511627906976744</v>
      </c>
      <c r="D374">
        <f t="shared" si="56"/>
        <v>0.5714285714285714</v>
      </c>
      <c r="E374">
        <f t="shared" si="57"/>
        <v>3.6544850498338777E-2</v>
      </c>
      <c r="F374">
        <f t="shared" si="58"/>
        <v>-0.22923588039867115</v>
      </c>
      <c r="G374">
        <v>0</v>
      </c>
      <c r="H374">
        <f t="shared" si="59"/>
        <v>0.26578073089700993</v>
      </c>
      <c r="I374">
        <f t="shared" si="60"/>
        <v>-1.0767638041163308</v>
      </c>
      <c r="J374">
        <f t="shared" si="61"/>
        <v>1.0767638041163308</v>
      </c>
      <c r="K374">
        <f t="shared" si="62"/>
        <v>0.44677195262583885</v>
      </c>
      <c r="L374">
        <f t="shared" si="63"/>
        <v>0.5532280473741612</v>
      </c>
      <c r="M374">
        <f t="shared" si="64"/>
        <v>2.2382783747337802</v>
      </c>
      <c r="N374">
        <f t="shared" si="65"/>
        <v>1.8075728530872484</v>
      </c>
    </row>
    <row r="375" spans="1:14" x14ac:dyDescent="0.25">
      <c r="A375" s="4">
        <f>IF('True_Odds_Calculator_2-way'!A376="","",'True_Odds_Calculator_2-way'!A376)</f>
        <v>1.73</v>
      </c>
      <c r="B375" s="4">
        <f>IF('True_Odds_Calculator_2-way'!B376="","",'True_Odds_Calculator_2-way'!B376)</f>
        <v>2.19</v>
      </c>
      <c r="C375" s="4">
        <f t="shared" si="55"/>
        <v>0.5780346820809249</v>
      </c>
      <c r="D375">
        <f t="shared" si="56"/>
        <v>0.45662100456621008</v>
      </c>
      <c r="E375">
        <f t="shared" si="57"/>
        <v>3.4655686647135031E-2</v>
      </c>
      <c r="F375">
        <f t="shared" si="58"/>
        <v>-0.22928709055876673</v>
      </c>
      <c r="G375">
        <v>0</v>
      </c>
      <c r="H375">
        <f t="shared" si="59"/>
        <v>0.26394277720590181</v>
      </c>
      <c r="I375">
        <f t="shared" si="60"/>
        <v>-1.0729144372515058</v>
      </c>
      <c r="J375">
        <f t="shared" si="61"/>
        <v>1.0729144372515058</v>
      </c>
      <c r="K375">
        <f t="shared" si="62"/>
        <v>0.56078093121655925</v>
      </c>
      <c r="L375">
        <f t="shared" si="63"/>
        <v>0.43921906878344058</v>
      </c>
      <c r="M375">
        <f t="shared" si="64"/>
        <v>1.7832275391935992</v>
      </c>
      <c r="N375">
        <f t="shared" si="65"/>
        <v>2.2767681803292916</v>
      </c>
    </row>
    <row r="376" spans="1:14" x14ac:dyDescent="0.25">
      <c r="A376" s="4">
        <f>IF('True_Odds_Calculator_2-way'!A377="","",'True_Odds_Calculator_2-way'!A377)</f>
        <v>1.98</v>
      </c>
      <c r="B376" s="4">
        <f>IF('True_Odds_Calculator_2-way'!B377="","",'True_Odds_Calculator_2-way'!B377)</f>
        <v>1.91</v>
      </c>
      <c r="C376" s="4">
        <f t="shared" si="55"/>
        <v>0.50505050505050508</v>
      </c>
      <c r="D376">
        <f t="shared" si="56"/>
        <v>0.52356020942408377</v>
      </c>
      <c r="E376">
        <f t="shared" si="57"/>
        <v>2.861071447458885E-2</v>
      </c>
      <c r="F376">
        <f t="shared" si="58"/>
        <v>-0.23581363371939279</v>
      </c>
      <c r="G376">
        <v>0</v>
      </c>
      <c r="H376">
        <f t="shared" si="59"/>
        <v>0.2644243481939817</v>
      </c>
      <c r="I376">
        <f t="shared" si="60"/>
        <v>-1.0589275952301447</v>
      </c>
      <c r="J376">
        <f t="shared" si="61"/>
        <v>1.0589275952301447</v>
      </c>
      <c r="K376">
        <f t="shared" si="62"/>
        <v>0.4907375632320416</v>
      </c>
      <c r="L376">
        <f t="shared" si="63"/>
        <v>0.50926243676795835</v>
      </c>
      <c r="M376">
        <f t="shared" si="64"/>
        <v>2.0377490433255412</v>
      </c>
      <c r="N376">
        <f t="shared" si="65"/>
        <v>1.9636241116594322</v>
      </c>
    </row>
    <row r="377" spans="1:14" x14ac:dyDescent="0.25">
      <c r="A377" s="4">
        <f>IF('True_Odds_Calculator_2-way'!A378="","",'True_Odds_Calculator_2-way'!A378)</f>
        <v>1.57</v>
      </c>
      <c r="B377" s="4">
        <f>IF('True_Odds_Calculator_2-way'!B378="","",'True_Odds_Calculator_2-way'!B378)</f>
        <v>2.52</v>
      </c>
      <c r="C377" s="4">
        <f t="shared" si="55"/>
        <v>0.63694267515923564</v>
      </c>
      <c r="D377">
        <f t="shared" si="56"/>
        <v>0.3968253968253968</v>
      </c>
      <c r="E377">
        <f t="shared" si="57"/>
        <v>3.3768071984632497E-2</v>
      </c>
      <c r="F377">
        <f t="shared" si="58"/>
        <v>-0.21898695784046107</v>
      </c>
      <c r="G377">
        <v>0</v>
      </c>
      <c r="H377">
        <f t="shared" si="59"/>
        <v>0.25275502982509351</v>
      </c>
      <c r="I377">
        <f t="shared" si="60"/>
        <v>-1.0743376064838499</v>
      </c>
      <c r="J377">
        <f t="shared" si="61"/>
        <v>1.0743376064838499</v>
      </c>
      <c r="K377">
        <f t="shared" si="62"/>
        <v>0.62020410288672867</v>
      </c>
      <c r="L377">
        <f t="shared" si="63"/>
        <v>0.37979589711327127</v>
      </c>
      <c r="M377">
        <f t="shared" si="64"/>
        <v>1.6123724356957947</v>
      </c>
      <c r="N377">
        <f t="shared" si="65"/>
        <v>2.6329931618554516</v>
      </c>
    </row>
    <row r="378" spans="1:14" x14ac:dyDescent="0.25">
      <c r="A378" s="4">
        <f>IF('True_Odds_Calculator_2-way'!A379="","",'True_Odds_Calculator_2-way'!A379)</f>
        <v>2.08</v>
      </c>
      <c r="B378" s="4">
        <f>IF('True_Odds_Calculator_2-way'!B379="","",'True_Odds_Calculator_2-way'!B379)</f>
        <v>1.82</v>
      </c>
      <c r="C378" s="4">
        <f t="shared" si="55"/>
        <v>0.48076923076923073</v>
      </c>
      <c r="D378">
        <f t="shared" si="56"/>
        <v>0.54945054945054939</v>
      </c>
      <c r="E378">
        <f t="shared" si="57"/>
        <v>3.0219780219780112E-2</v>
      </c>
      <c r="F378">
        <f t="shared" si="58"/>
        <v>-0.23393913778529174</v>
      </c>
      <c r="G378">
        <v>0</v>
      </c>
      <c r="H378">
        <f t="shared" si="59"/>
        <v>0.2641589180050718</v>
      </c>
      <c r="I378">
        <f t="shared" si="60"/>
        <v>-1.0626278551055635</v>
      </c>
      <c r="J378">
        <f t="shared" si="61"/>
        <v>1.0626278551055635</v>
      </c>
      <c r="K378">
        <f t="shared" si="62"/>
        <v>0.46562780185187441</v>
      </c>
      <c r="L378">
        <f t="shared" si="63"/>
        <v>0.53437219814812564</v>
      </c>
      <c r="M378">
        <f t="shared" si="64"/>
        <v>2.1476380835140083</v>
      </c>
      <c r="N378">
        <f t="shared" si="65"/>
        <v>1.8713548411865626</v>
      </c>
    </row>
    <row r="379" spans="1:14" x14ac:dyDescent="0.25">
      <c r="A379" s="4">
        <f>IF('True_Odds_Calculator_2-way'!A380="","",'True_Odds_Calculator_2-way'!A380)</f>
        <v>1.98</v>
      </c>
      <c r="B379" s="4">
        <f>IF('True_Odds_Calculator_2-way'!B380="","",'True_Odds_Calculator_2-way'!B380)</f>
        <v>1.91</v>
      </c>
      <c r="C379" s="4">
        <f t="shared" si="55"/>
        <v>0.50505050505050508</v>
      </c>
      <c r="D379">
        <f t="shared" si="56"/>
        <v>0.52356020942408377</v>
      </c>
      <c r="E379">
        <f t="shared" si="57"/>
        <v>2.861071447458885E-2</v>
      </c>
      <c r="F379">
        <f t="shared" si="58"/>
        <v>-0.23581363371939279</v>
      </c>
      <c r="G379">
        <v>0</v>
      </c>
      <c r="H379">
        <f t="shared" si="59"/>
        <v>0.2644243481939817</v>
      </c>
      <c r="I379">
        <f t="shared" si="60"/>
        <v>-1.0589275952301447</v>
      </c>
      <c r="J379">
        <f t="shared" si="61"/>
        <v>1.0589275952301447</v>
      </c>
      <c r="K379">
        <f t="shared" si="62"/>
        <v>0.4907375632320416</v>
      </c>
      <c r="L379">
        <f t="shared" si="63"/>
        <v>0.50926243676795835</v>
      </c>
      <c r="M379">
        <f t="shared" si="64"/>
        <v>2.0377490433255412</v>
      </c>
      <c r="N379">
        <f t="shared" si="65"/>
        <v>1.9636241116594322</v>
      </c>
    </row>
    <row r="380" spans="1:14" x14ac:dyDescent="0.25">
      <c r="A380" s="4">
        <f>IF('True_Odds_Calculator_2-way'!A381="","",'True_Odds_Calculator_2-way'!A381)</f>
        <v>2.44</v>
      </c>
      <c r="B380" s="4">
        <f>IF('True_Odds_Calculator_2-way'!B381="","",'True_Odds_Calculator_2-way'!B381)</f>
        <v>1.6</v>
      </c>
      <c r="C380" s="4">
        <f t="shared" si="55"/>
        <v>0.4098360655737705</v>
      </c>
      <c r="D380">
        <f t="shared" si="56"/>
        <v>0.625</v>
      </c>
      <c r="E380">
        <f t="shared" si="57"/>
        <v>3.4836065573770503E-2</v>
      </c>
      <c r="F380">
        <f t="shared" si="58"/>
        <v>-0.22131147540983609</v>
      </c>
      <c r="G380">
        <v>0</v>
      </c>
      <c r="H380">
        <f t="shared" si="59"/>
        <v>0.25614754098360659</v>
      </c>
      <c r="I380">
        <f t="shared" si="60"/>
        <v>-1.075828707279838</v>
      </c>
      <c r="J380">
        <f t="shared" si="61"/>
        <v>1.075828707279838</v>
      </c>
      <c r="K380">
        <f t="shared" si="62"/>
        <v>0.39228095605926194</v>
      </c>
      <c r="L380">
        <f t="shared" si="63"/>
        <v>0.60771904394073795</v>
      </c>
      <c r="M380">
        <f t="shared" si="64"/>
        <v>2.5491933384829668</v>
      </c>
      <c r="N380">
        <f t="shared" si="65"/>
        <v>1.6454972243679031</v>
      </c>
    </row>
    <row r="381" spans="1:14" x14ac:dyDescent="0.25">
      <c r="A381" s="4">
        <f>IF('True_Odds_Calculator_2-way'!A382="","",'True_Odds_Calculator_2-way'!A382)</f>
        <v>1.65</v>
      </c>
      <c r="B381" s="4">
        <f>IF('True_Odds_Calculator_2-way'!B382="","",'True_Odds_Calculator_2-way'!B382)</f>
        <v>2.33</v>
      </c>
      <c r="C381" s="4">
        <f t="shared" si="55"/>
        <v>0.60606060606060608</v>
      </c>
      <c r="D381">
        <f t="shared" si="56"/>
        <v>0.42918454935622319</v>
      </c>
      <c r="E381">
        <f t="shared" si="57"/>
        <v>3.5245155416829377E-2</v>
      </c>
      <c r="F381">
        <f t="shared" si="58"/>
        <v>-0.22486669267785131</v>
      </c>
      <c r="G381">
        <v>0</v>
      </c>
      <c r="H381">
        <f t="shared" si="59"/>
        <v>0.26011184809468074</v>
      </c>
      <c r="I381">
        <f t="shared" si="60"/>
        <v>-1.0755175492958089</v>
      </c>
      <c r="J381">
        <f t="shared" si="61"/>
        <v>1.0755175492958089</v>
      </c>
      <c r="K381">
        <f t="shared" si="62"/>
        <v>0.58855158622613757</v>
      </c>
      <c r="L381">
        <f t="shared" si="63"/>
        <v>0.41144841377386249</v>
      </c>
      <c r="M381">
        <f t="shared" si="64"/>
        <v>1.6990864070422753</v>
      </c>
      <c r="N381">
        <f t="shared" si="65"/>
        <v>2.4304383405634256</v>
      </c>
    </row>
    <row r="382" spans="1:14" x14ac:dyDescent="0.25">
      <c r="A382" s="4">
        <f>IF('True_Odds_Calculator_2-way'!A383="","",'True_Odds_Calculator_2-way'!A383)</f>
        <v>2.6</v>
      </c>
      <c r="B382" s="4">
        <f>IF('True_Odds_Calculator_2-way'!B383="","",'True_Odds_Calculator_2-way'!B383)</f>
        <v>1.54</v>
      </c>
      <c r="C382" s="4">
        <f t="shared" si="55"/>
        <v>0.38461538461538458</v>
      </c>
      <c r="D382">
        <f t="shared" si="56"/>
        <v>0.64935064935064934</v>
      </c>
      <c r="E382">
        <f t="shared" si="57"/>
        <v>3.3966033966033926E-2</v>
      </c>
      <c r="F382">
        <f t="shared" si="58"/>
        <v>-0.2157842157842158</v>
      </c>
      <c r="G382">
        <v>0</v>
      </c>
      <c r="H382">
        <f t="shared" si="59"/>
        <v>0.24975024975024973</v>
      </c>
      <c r="I382">
        <f t="shared" si="60"/>
        <v>-1.075828707279838</v>
      </c>
      <c r="J382">
        <f t="shared" si="61"/>
        <v>1.075828707279838</v>
      </c>
      <c r="K382">
        <f t="shared" si="62"/>
        <v>0.36746792744318868</v>
      </c>
      <c r="L382">
        <f t="shared" si="63"/>
        <v>0.63253207255681121</v>
      </c>
      <c r="M382">
        <f t="shared" si="64"/>
        <v>2.7213259316477414</v>
      </c>
      <c r="N382">
        <f t="shared" si="65"/>
        <v>1.5809475019311128</v>
      </c>
    </row>
    <row r="383" spans="1:14" x14ac:dyDescent="0.25">
      <c r="A383" s="4">
        <f>IF('True_Odds_Calculator_2-way'!A384="","",'True_Odds_Calculator_2-way'!A384)</f>
        <v>1.92</v>
      </c>
      <c r="B383" s="4">
        <f>IF('True_Odds_Calculator_2-way'!B384="","",'True_Odds_Calculator_2-way'!B384)</f>
        <v>1.97</v>
      </c>
      <c r="C383" s="4">
        <f t="shared" si="55"/>
        <v>0.52083333333333337</v>
      </c>
      <c r="D383">
        <f t="shared" si="56"/>
        <v>0.50761421319796951</v>
      </c>
      <c r="E383">
        <f t="shared" si="57"/>
        <v>2.844754653130277E-2</v>
      </c>
      <c r="F383">
        <f t="shared" si="58"/>
        <v>-0.2359348561759731</v>
      </c>
      <c r="G383">
        <v>0</v>
      </c>
      <c r="H383">
        <f t="shared" si="59"/>
        <v>0.26438240270727581</v>
      </c>
      <c r="I383">
        <f t="shared" si="60"/>
        <v>-1.0585715534396718</v>
      </c>
      <c r="J383">
        <f t="shared" si="61"/>
        <v>1.0585715534396718</v>
      </c>
      <c r="K383">
        <f t="shared" si="62"/>
        <v>0.50661491420873006</v>
      </c>
      <c r="L383">
        <f t="shared" si="63"/>
        <v>0.49338508579127022</v>
      </c>
      <c r="M383">
        <f t="shared" si="64"/>
        <v>1.9738858291644976</v>
      </c>
      <c r="N383">
        <f t="shared" si="65"/>
        <v>2.0268144068364817</v>
      </c>
    </row>
    <row r="384" spans="1:14" x14ac:dyDescent="0.25">
      <c r="A384" s="4">
        <f>IF('True_Odds_Calculator_2-way'!A385="","",'True_Odds_Calculator_2-way'!A385)</f>
        <v>2.2200000000000002</v>
      </c>
      <c r="B384" s="4">
        <f>IF('True_Odds_Calculator_2-way'!B385="","",'True_Odds_Calculator_2-way'!B385)</f>
        <v>1.71</v>
      </c>
      <c r="C384" s="4">
        <f t="shared" si="55"/>
        <v>0.4504504504504504</v>
      </c>
      <c r="D384">
        <f t="shared" si="56"/>
        <v>0.58479532163742687</v>
      </c>
      <c r="E384">
        <f t="shared" si="57"/>
        <v>3.5245772087877381E-2</v>
      </c>
      <c r="F384">
        <f t="shared" si="58"/>
        <v>-0.2281755439650176</v>
      </c>
      <c r="G384">
        <v>0</v>
      </c>
      <c r="H384">
        <f t="shared" si="59"/>
        <v>0.26342131605289498</v>
      </c>
      <c r="I384">
        <f t="shared" si="60"/>
        <v>-1.0744616281415775</v>
      </c>
      <c r="J384">
        <f t="shared" si="61"/>
        <v>1.0744616281415775</v>
      </c>
      <c r="K384">
        <f t="shared" si="62"/>
        <v>0.43274247509065539</v>
      </c>
      <c r="L384">
        <f t="shared" si="63"/>
        <v>0.56725752490934445</v>
      </c>
      <c r="M384">
        <f t="shared" si="64"/>
        <v>2.310843186332725</v>
      </c>
      <c r="N384">
        <f t="shared" si="65"/>
        <v>1.7628677559805201</v>
      </c>
    </row>
    <row r="385" spans="1:14" x14ac:dyDescent="0.25">
      <c r="A385" s="4">
        <f>IF('True_Odds_Calculator_2-way'!A386="","",'True_Odds_Calculator_2-way'!A386)</f>
        <v>2.09</v>
      </c>
      <c r="B385" s="4">
        <f>IF('True_Odds_Calculator_2-way'!B386="","",'True_Odds_Calculator_2-way'!B386)</f>
        <v>1.8</v>
      </c>
      <c r="C385" s="4">
        <f t="shared" si="55"/>
        <v>0.47846889952153115</v>
      </c>
      <c r="D385">
        <f t="shared" si="56"/>
        <v>0.55555555555555558</v>
      </c>
      <c r="E385">
        <f t="shared" si="57"/>
        <v>3.4024455077086735E-2</v>
      </c>
      <c r="F385">
        <f t="shared" si="58"/>
        <v>-0.23179160021265277</v>
      </c>
      <c r="G385">
        <v>0</v>
      </c>
      <c r="H385">
        <f t="shared" si="59"/>
        <v>0.26581605528973956</v>
      </c>
      <c r="I385">
        <f t="shared" si="60"/>
        <v>-1.0708823421952987</v>
      </c>
      <c r="J385">
        <f t="shared" si="61"/>
        <v>1.0708823421952987</v>
      </c>
      <c r="K385">
        <f t="shared" si="62"/>
        <v>0.46141173239413841</v>
      </c>
      <c r="L385">
        <f t="shared" si="63"/>
        <v>0.53858826760586154</v>
      </c>
      <c r="M385">
        <f t="shared" si="64"/>
        <v>2.1672617529928755</v>
      </c>
      <c r="N385">
        <f t="shared" si="65"/>
        <v>1.8567058737562385</v>
      </c>
    </row>
    <row r="386" spans="1:14" x14ac:dyDescent="0.25">
      <c r="A386" s="4">
        <f>IF('True_Odds_Calculator_2-way'!A387="","",'True_Odds_Calculator_2-way'!A387)</f>
        <v>1.98</v>
      </c>
      <c r="B386" s="4">
        <f>IF('True_Odds_Calculator_2-way'!B387="","",'True_Odds_Calculator_2-way'!B387)</f>
        <v>1.87</v>
      </c>
      <c r="C386" s="4">
        <f t="shared" si="55"/>
        <v>0.50505050505050508</v>
      </c>
      <c r="D386">
        <f t="shared" si="56"/>
        <v>0.53475935828876997</v>
      </c>
      <c r="E386">
        <f t="shared" si="57"/>
        <v>3.9809863339275164E-2</v>
      </c>
      <c r="F386">
        <f t="shared" si="58"/>
        <v>-0.23027062064495207</v>
      </c>
      <c r="G386">
        <v>0</v>
      </c>
      <c r="H386">
        <f t="shared" si="59"/>
        <v>0.27008048398422729</v>
      </c>
      <c r="I386">
        <f t="shared" si="60"/>
        <v>-1.0829972051127195</v>
      </c>
      <c r="J386">
        <f t="shared" si="61"/>
        <v>1.0829972051127195</v>
      </c>
      <c r="K386">
        <f t="shared" si="62"/>
        <v>0.48512197344640295</v>
      </c>
      <c r="L386">
        <f t="shared" si="63"/>
        <v>0.51487802655359671</v>
      </c>
      <c r="M386">
        <f t="shared" si="64"/>
        <v>2.0613372610104652</v>
      </c>
      <c r="N386">
        <f t="shared" si="65"/>
        <v>1.9422075684480664</v>
      </c>
    </row>
    <row r="387" spans="1:14" x14ac:dyDescent="0.25">
      <c r="A387" s="4">
        <f>IF('True_Odds_Calculator_2-way'!A388="","",'True_Odds_Calculator_2-way'!A388)</f>
        <v>1.94</v>
      </c>
      <c r="B387" s="4">
        <f>IF('True_Odds_Calculator_2-way'!B388="","",'True_Odds_Calculator_2-way'!B388)</f>
        <v>1.91</v>
      </c>
      <c r="C387" s="4">
        <f t="shared" ref="C387:C450" si="66">1/A387</f>
        <v>0.51546391752577325</v>
      </c>
      <c r="D387">
        <f t="shared" ref="D387:D450" si="67">1/B387</f>
        <v>0.52356020942408377</v>
      </c>
      <c r="E387">
        <f t="shared" ref="E387:E450" si="68">C387+D387-1</f>
        <v>3.9024126949857019E-2</v>
      </c>
      <c r="F387">
        <f t="shared" ref="F387:F450" si="69">C387+D387-(C387*D387)-1</f>
        <v>-0.23085226966049555</v>
      </c>
      <c r="G387">
        <v>0</v>
      </c>
      <c r="H387">
        <f t="shared" ref="H387:H450" si="70">C387*D387</f>
        <v>0.26987639661035251</v>
      </c>
      <c r="I387">
        <f t="shared" ref="I387:I450" si="71">((-4*F387*H387)^0.5)/(2*F387)</f>
        <v>-1.0812232527259167</v>
      </c>
      <c r="J387">
        <f t="shared" ref="J387:J450" si="72">(-((-4*F387*H387)^0.5))/(2*F387)</f>
        <v>1.0812232527259167</v>
      </c>
      <c r="K387">
        <f t="shared" ref="K387:K450" si="73">IF(A387="","",(C387/($J387+C387-($J387*C387))))</f>
        <v>0.49594567939163919</v>
      </c>
      <c r="L387">
        <f t="shared" ref="L387:L450" si="74">IF(B387="","",(D387/($J387+D387-($J387*D387))))</f>
        <v>0.50405432060836108</v>
      </c>
      <c r="M387">
        <f t="shared" ref="M387:M450" si="75">IF(A387="","",1/K387)</f>
        <v>2.0163498575623611</v>
      </c>
      <c r="N387">
        <f t="shared" ref="N387:N450" si="76">IF(B387="","",1/L387)</f>
        <v>1.9839131599805839</v>
      </c>
    </row>
    <row r="388" spans="1:14" x14ac:dyDescent="0.25">
      <c r="A388" s="4">
        <f>IF('True_Odds_Calculator_2-way'!A389="","",'True_Odds_Calculator_2-way'!A389)</f>
        <v>1.53</v>
      </c>
      <c r="B388" s="4">
        <f>IF('True_Odds_Calculator_2-way'!B389="","",'True_Odds_Calculator_2-way'!B389)</f>
        <v>2.5499999999999998</v>
      </c>
      <c r="C388" s="4">
        <f t="shared" si="66"/>
        <v>0.65359477124183007</v>
      </c>
      <c r="D388">
        <f t="shared" si="67"/>
        <v>0.39215686274509809</v>
      </c>
      <c r="E388">
        <f t="shared" si="68"/>
        <v>4.5751633986928164E-2</v>
      </c>
      <c r="F388">
        <f t="shared" si="69"/>
        <v>-0.21056004100986803</v>
      </c>
      <c r="G388">
        <v>0</v>
      </c>
      <c r="H388">
        <f t="shared" si="70"/>
        <v>0.25631167499679613</v>
      </c>
      <c r="I388">
        <f t="shared" si="71"/>
        <v>-1.1033065999253477</v>
      </c>
      <c r="J388">
        <f t="shared" si="72"/>
        <v>1.1033065999253477</v>
      </c>
      <c r="K388">
        <f t="shared" si="73"/>
        <v>0.63101336094247729</v>
      </c>
      <c r="L388">
        <f t="shared" si="74"/>
        <v>0.36898663905752271</v>
      </c>
      <c r="M388">
        <f t="shared" si="75"/>
        <v>1.5847524979604342</v>
      </c>
      <c r="N388">
        <f t="shared" si="76"/>
        <v>2.7101252298842891</v>
      </c>
    </row>
    <row r="389" spans="1:14" x14ac:dyDescent="0.25">
      <c r="A389" s="4">
        <f>IF('True_Odds_Calculator_2-way'!A390="","",'True_Odds_Calculator_2-way'!A390)</f>
        <v>1.78</v>
      </c>
      <c r="B389" s="4">
        <f>IF('True_Odds_Calculator_2-way'!B390="","",'True_Odds_Calculator_2-way'!B390)</f>
        <v>2.08</v>
      </c>
      <c r="C389" s="4">
        <f t="shared" si="66"/>
        <v>0.5617977528089888</v>
      </c>
      <c r="D389">
        <f t="shared" si="67"/>
        <v>0.48076923076923073</v>
      </c>
      <c r="E389">
        <f t="shared" si="68"/>
        <v>4.2566983578219642E-2</v>
      </c>
      <c r="F389">
        <f t="shared" si="69"/>
        <v>-0.22752808988764039</v>
      </c>
      <c r="G389">
        <v>0</v>
      </c>
      <c r="H389">
        <f t="shared" si="70"/>
        <v>0.27009507346585998</v>
      </c>
      <c r="I389">
        <f t="shared" si="71"/>
        <v>-1.0895340841010226</v>
      </c>
      <c r="J389">
        <f t="shared" si="72"/>
        <v>1.0895340841010226</v>
      </c>
      <c r="K389">
        <f t="shared" si="73"/>
        <v>0.54058829184432911</v>
      </c>
      <c r="L389">
        <f t="shared" si="74"/>
        <v>0.45941170815567078</v>
      </c>
      <c r="M389">
        <f t="shared" si="75"/>
        <v>1.8498365855987975</v>
      </c>
      <c r="N389">
        <f t="shared" si="76"/>
        <v>2.1766968108291049</v>
      </c>
    </row>
    <row r="390" spans="1:14" x14ac:dyDescent="0.25">
      <c r="A390" s="4">
        <f>IF('True_Odds_Calculator_2-way'!A391="","",'True_Odds_Calculator_2-way'!A391)</f>
        <v>2.82</v>
      </c>
      <c r="B390" s="4">
        <f>IF('True_Odds_Calculator_2-way'!B391="","",'True_Odds_Calculator_2-way'!B391)</f>
        <v>1.48</v>
      </c>
      <c r="C390" s="4">
        <f t="shared" si="66"/>
        <v>0.3546099290780142</v>
      </c>
      <c r="D390">
        <f t="shared" si="67"/>
        <v>0.67567567567567566</v>
      </c>
      <c r="E390">
        <f t="shared" si="68"/>
        <v>3.028560475368991E-2</v>
      </c>
      <c r="F390">
        <f t="shared" si="69"/>
        <v>-0.20931569867740074</v>
      </c>
      <c r="G390">
        <v>0</v>
      </c>
      <c r="H390">
        <f t="shared" si="70"/>
        <v>0.23960130343109068</v>
      </c>
      <c r="I390">
        <f t="shared" si="71"/>
        <v>-1.0699012312772824</v>
      </c>
      <c r="J390">
        <f t="shared" si="72"/>
        <v>1.0699012312772824</v>
      </c>
      <c r="K390">
        <f t="shared" si="73"/>
        <v>0.33930277286853261</v>
      </c>
      <c r="L390">
        <f t="shared" si="74"/>
        <v>0.66069722713146717</v>
      </c>
      <c r="M390">
        <f t="shared" si="75"/>
        <v>2.9472202409246546</v>
      </c>
      <c r="N390">
        <f t="shared" si="76"/>
        <v>1.5135525910130958</v>
      </c>
    </row>
    <row r="391" spans="1:14" x14ac:dyDescent="0.25">
      <c r="A391" s="4">
        <f>IF('True_Odds_Calculator_2-way'!A392="","",'True_Odds_Calculator_2-way'!A392)</f>
        <v>1.6</v>
      </c>
      <c r="B391" s="4">
        <f>IF('True_Odds_Calculator_2-way'!B392="","",'True_Odds_Calculator_2-way'!B392)</f>
        <v>2.4700000000000002</v>
      </c>
      <c r="C391" s="4">
        <f t="shared" si="66"/>
        <v>0.625</v>
      </c>
      <c r="D391">
        <f t="shared" si="67"/>
        <v>0.40485829959514169</v>
      </c>
      <c r="E391">
        <f t="shared" si="68"/>
        <v>2.9858299595141746E-2</v>
      </c>
      <c r="F391">
        <f t="shared" si="69"/>
        <v>-0.22317813765182182</v>
      </c>
      <c r="G391">
        <v>0</v>
      </c>
      <c r="H391">
        <f t="shared" si="70"/>
        <v>0.25303643724696356</v>
      </c>
      <c r="I391">
        <f t="shared" si="71"/>
        <v>-1.0647942749999</v>
      </c>
      <c r="J391">
        <f t="shared" si="72"/>
        <v>1.0647942749999</v>
      </c>
      <c r="K391">
        <f t="shared" si="73"/>
        <v>0.61017407982768768</v>
      </c>
      <c r="L391">
        <f t="shared" si="74"/>
        <v>0.38982592017231221</v>
      </c>
      <c r="M391">
        <f t="shared" si="75"/>
        <v>1.6388765649999402</v>
      </c>
      <c r="N391">
        <f t="shared" si="76"/>
        <v>2.5652475842498532</v>
      </c>
    </row>
    <row r="392" spans="1:14" x14ac:dyDescent="0.25">
      <c r="A392" s="4">
        <f>IF('True_Odds_Calculator_2-way'!A393="","",'True_Odds_Calculator_2-way'!A393)</f>
        <v>2.57</v>
      </c>
      <c r="B392" s="4">
        <f>IF('True_Odds_Calculator_2-way'!B393="","",'True_Odds_Calculator_2-way'!B393)</f>
        <v>1.56</v>
      </c>
      <c r="C392" s="4">
        <f t="shared" si="66"/>
        <v>0.38910505836575876</v>
      </c>
      <c r="D392">
        <f t="shared" si="67"/>
        <v>0.64102564102564097</v>
      </c>
      <c r="E392">
        <f t="shared" si="68"/>
        <v>3.0130699391399673E-2</v>
      </c>
      <c r="F392">
        <f t="shared" si="69"/>
        <v>-0.2192956200738303</v>
      </c>
      <c r="G392">
        <v>0</v>
      </c>
      <c r="H392">
        <f t="shared" si="70"/>
        <v>0.24942631946522995</v>
      </c>
      <c r="I392">
        <f t="shared" si="71"/>
        <v>-1.066488459484171</v>
      </c>
      <c r="J392">
        <f t="shared" si="72"/>
        <v>1.066488459484171</v>
      </c>
      <c r="K392">
        <f t="shared" si="73"/>
        <v>0.37391747879057763</v>
      </c>
      <c r="L392">
        <f t="shared" si="74"/>
        <v>0.62608252120942243</v>
      </c>
      <c r="M392">
        <f t="shared" si="75"/>
        <v>2.6743868813901486</v>
      </c>
      <c r="N392">
        <f t="shared" si="76"/>
        <v>1.5972335373111359</v>
      </c>
    </row>
    <row r="393" spans="1:14" x14ac:dyDescent="0.25">
      <c r="A393" s="4">
        <f>IF('True_Odds_Calculator_2-way'!A394="","",'True_Odds_Calculator_2-way'!A394)</f>
        <v>3.03</v>
      </c>
      <c r="B393" s="4">
        <f>IF('True_Odds_Calculator_2-way'!B394="","",'True_Odds_Calculator_2-way'!B394)</f>
        <v>1.42</v>
      </c>
      <c r="C393" s="4">
        <f t="shared" si="66"/>
        <v>0.33003300330033003</v>
      </c>
      <c r="D393">
        <f t="shared" si="67"/>
        <v>0.70422535211267612</v>
      </c>
      <c r="E393">
        <f t="shared" si="68"/>
        <v>3.4258355413006036E-2</v>
      </c>
      <c r="F393">
        <f t="shared" si="69"/>
        <v>-0.19815925254497291</v>
      </c>
      <c r="G393">
        <v>0</v>
      </c>
      <c r="H393">
        <f t="shared" si="70"/>
        <v>0.23241760795797892</v>
      </c>
      <c r="I393">
        <f t="shared" si="71"/>
        <v>-1.082997205112719</v>
      </c>
      <c r="J393">
        <f t="shared" si="72"/>
        <v>1.082997205112719</v>
      </c>
      <c r="K393">
        <f t="shared" si="73"/>
        <v>0.31264808514230086</v>
      </c>
      <c r="L393">
        <f t="shared" si="74"/>
        <v>0.68735191485769931</v>
      </c>
      <c r="M393">
        <f t="shared" si="75"/>
        <v>3.1984843263788196</v>
      </c>
      <c r="N393">
        <f t="shared" si="76"/>
        <v>1.4548588261473416</v>
      </c>
    </row>
    <row r="394" spans="1:14" x14ac:dyDescent="0.25">
      <c r="A394" s="4">
        <f>IF('True_Odds_Calculator_2-way'!A395="","",'True_Odds_Calculator_2-way'!A395)</f>
        <v>2.78</v>
      </c>
      <c r="B394" s="4">
        <f>IF('True_Odds_Calculator_2-way'!B395="","",'True_Odds_Calculator_2-way'!B395)</f>
        <v>1.47</v>
      </c>
      <c r="C394" s="4">
        <f t="shared" si="66"/>
        <v>0.35971223021582738</v>
      </c>
      <c r="D394">
        <f t="shared" si="67"/>
        <v>0.68027210884353739</v>
      </c>
      <c r="E394">
        <f t="shared" si="68"/>
        <v>3.9984339059364826E-2</v>
      </c>
      <c r="F394">
        <f t="shared" si="69"/>
        <v>-0.20471785836636802</v>
      </c>
      <c r="G394">
        <v>0</v>
      </c>
      <c r="H394">
        <f t="shared" si="70"/>
        <v>0.2447021974257329</v>
      </c>
      <c r="I394">
        <f t="shared" si="71"/>
        <v>-1.093304334427839</v>
      </c>
      <c r="J394">
        <f t="shared" si="72"/>
        <v>1.093304334427839</v>
      </c>
      <c r="K394">
        <f t="shared" si="73"/>
        <v>0.33943389784910682</v>
      </c>
      <c r="L394">
        <f t="shared" si="74"/>
        <v>0.66056610215089318</v>
      </c>
      <c r="M394">
        <f t="shared" si="75"/>
        <v>2.9460817152815526</v>
      </c>
      <c r="N394">
        <f t="shared" si="76"/>
        <v>1.5138530371810843</v>
      </c>
    </row>
    <row r="395" spans="1:14" x14ac:dyDescent="0.25">
      <c r="A395" s="4">
        <f>IF('True_Odds_Calculator_2-way'!A396="","",'True_Odds_Calculator_2-way'!A396)</f>
        <v>2.82</v>
      </c>
      <c r="B395" s="4">
        <f>IF('True_Odds_Calculator_2-way'!B396="","",'True_Odds_Calculator_2-way'!B396)</f>
        <v>1.46</v>
      </c>
      <c r="C395" s="4">
        <f t="shared" si="66"/>
        <v>0.3546099290780142</v>
      </c>
      <c r="D395">
        <f t="shared" si="67"/>
        <v>0.68493150684931503</v>
      </c>
      <c r="E395">
        <f t="shared" si="68"/>
        <v>3.9541435927329172E-2</v>
      </c>
      <c r="F395">
        <f t="shared" si="69"/>
        <v>-0.20334207713980379</v>
      </c>
      <c r="G395">
        <v>0</v>
      </c>
      <c r="H395">
        <f t="shared" si="70"/>
        <v>0.24288351306713299</v>
      </c>
      <c r="I395">
        <f t="shared" si="71"/>
        <v>-1.0929124924699354</v>
      </c>
      <c r="J395">
        <f t="shared" si="72"/>
        <v>1.0929124924699354</v>
      </c>
      <c r="K395">
        <f t="shared" si="73"/>
        <v>0.33454877845281611</v>
      </c>
      <c r="L395">
        <f t="shared" si="74"/>
        <v>0.66545122154718395</v>
      </c>
      <c r="M395">
        <f t="shared" si="75"/>
        <v>2.9891007362952826</v>
      </c>
      <c r="N395">
        <f t="shared" si="76"/>
        <v>1.50273974653617</v>
      </c>
    </row>
    <row r="396" spans="1:14" x14ac:dyDescent="0.25">
      <c r="A396" s="4">
        <f>IF('True_Odds_Calculator_2-way'!A397="","",'True_Odds_Calculator_2-way'!A397)</f>
        <v>2.69</v>
      </c>
      <c r="B396" s="4">
        <f>IF('True_Odds_Calculator_2-way'!B397="","",'True_Odds_Calculator_2-way'!B397)</f>
        <v>1.5</v>
      </c>
      <c r="C396" s="4">
        <f t="shared" si="66"/>
        <v>0.37174721189591081</v>
      </c>
      <c r="D396">
        <f t="shared" si="67"/>
        <v>0.66666666666666663</v>
      </c>
      <c r="E396">
        <f t="shared" si="68"/>
        <v>3.8413878562577386E-2</v>
      </c>
      <c r="F396">
        <f t="shared" si="69"/>
        <v>-0.20941759603469645</v>
      </c>
      <c r="G396">
        <v>0</v>
      </c>
      <c r="H396">
        <f t="shared" si="70"/>
        <v>0.24783147459727387</v>
      </c>
      <c r="I396">
        <f t="shared" si="71"/>
        <v>-1.0878565864408423</v>
      </c>
      <c r="J396">
        <f t="shared" si="72"/>
        <v>1.0878565864408423</v>
      </c>
      <c r="K396">
        <f t="shared" si="73"/>
        <v>0.35230152566597633</v>
      </c>
      <c r="L396">
        <f t="shared" si="74"/>
        <v>0.64769847433402361</v>
      </c>
      <c r="M396">
        <f t="shared" si="75"/>
        <v>2.838477631085023</v>
      </c>
      <c r="N396">
        <f t="shared" si="76"/>
        <v>1.5439282932204215</v>
      </c>
    </row>
    <row r="397" spans="1:14" x14ac:dyDescent="0.25">
      <c r="A397" s="4">
        <f>IF('True_Odds_Calculator_2-way'!A398="","",'True_Odds_Calculator_2-way'!A398)</f>
        <v>2.79</v>
      </c>
      <c r="B397" s="4">
        <f>IF('True_Odds_Calculator_2-way'!B398="","",'True_Odds_Calculator_2-way'!B398)</f>
        <v>1.47</v>
      </c>
      <c r="C397" s="4">
        <f t="shared" si="66"/>
        <v>0.35842293906810035</v>
      </c>
      <c r="D397">
        <f t="shared" si="67"/>
        <v>0.68027210884353739</v>
      </c>
      <c r="E397">
        <f t="shared" si="68"/>
        <v>3.8695047911637692E-2</v>
      </c>
      <c r="F397">
        <f t="shared" si="69"/>
        <v>-0.2051300807061176</v>
      </c>
      <c r="G397">
        <v>0</v>
      </c>
      <c r="H397">
        <f t="shared" si="70"/>
        <v>0.24382512861775535</v>
      </c>
      <c r="I397">
        <f t="shared" si="71"/>
        <v>-1.0902461344948915</v>
      </c>
      <c r="J397">
        <f t="shared" si="72"/>
        <v>1.0902461344948915</v>
      </c>
      <c r="K397">
        <f t="shared" si="73"/>
        <v>0.33880611587163051</v>
      </c>
      <c r="L397">
        <f t="shared" si="74"/>
        <v>0.66119388412836944</v>
      </c>
      <c r="M397">
        <f t="shared" si="75"/>
        <v>2.9515405807458559</v>
      </c>
      <c r="N397">
        <f t="shared" si="76"/>
        <v>1.5124156832125992</v>
      </c>
    </row>
    <row r="398" spans="1:14" x14ac:dyDescent="0.25">
      <c r="A398" s="4">
        <f>IF('True_Odds_Calculator_2-way'!A399="","",'True_Odds_Calculator_2-way'!A399)</f>
        <v>2.08</v>
      </c>
      <c r="B398" s="4">
        <f>IF('True_Odds_Calculator_2-way'!B399="","",'True_Odds_Calculator_2-way'!B399)</f>
        <v>1.81</v>
      </c>
      <c r="C398" s="4">
        <f t="shared" si="66"/>
        <v>0.48076923076923073</v>
      </c>
      <c r="D398">
        <f t="shared" si="67"/>
        <v>0.5524861878453039</v>
      </c>
      <c r="E398">
        <f t="shared" si="68"/>
        <v>3.3255418614534626E-2</v>
      </c>
      <c r="F398">
        <f t="shared" si="69"/>
        <v>-0.23236294092647691</v>
      </c>
      <c r="G398">
        <v>0</v>
      </c>
      <c r="H398">
        <f t="shared" si="70"/>
        <v>0.26561835954101148</v>
      </c>
      <c r="I398">
        <f t="shared" si="71"/>
        <v>-1.0691671651659735</v>
      </c>
      <c r="J398">
        <f t="shared" si="72"/>
        <v>1.0691671651659735</v>
      </c>
      <c r="K398">
        <f t="shared" si="73"/>
        <v>0.4641016151377545</v>
      </c>
      <c r="L398">
        <f t="shared" si="74"/>
        <v>0.5358983848622455</v>
      </c>
      <c r="M398">
        <f t="shared" si="75"/>
        <v>2.1547005383792519</v>
      </c>
      <c r="N398">
        <f t="shared" si="76"/>
        <v>1.8660254037844384</v>
      </c>
    </row>
    <row r="399" spans="1:14" x14ac:dyDescent="0.25">
      <c r="A399" s="4">
        <f>IF('True_Odds_Calculator_2-way'!A400="","",'True_Odds_Calculator_2-way'!A400)</f>
        <v>2.15</v>
      </c>
      <c r="B399" s="4">
        <f>IF('True_Odds_Calculator_2-way'!B400="","",'True_Odds_Calculator_2-way'!B400)</f>
        <v>1.76</v>
      </c>
      <c r="C399" s="4">
        <f t="shared" si="66"/>
        <v>0.46511627906976744</v>
      </c>
      <c r="D399">
        <f t="shared" si="67"/>
        <v>0.56818181818181823</v>
      </c>
      <c r="E399">
        <f t="shared" si="68"/>
        <v>3.3298097251585723E-2</v>
      </c>
      <c r="F399">
        <f t="shared" si="69"/>
        <v>-0.23097251585623668</v>
      </c>
      <c r="G399">
        <v>0</v>
      </c>
      <c r="H399">
        <f t="shared" si="70"/>
        <v>0.26427061310782241</v>
      </c>
      <c r="I399">
        <f t="shared" si="71"/>
        <v>-1.0696563746013956</v>
      </c>
      <c r="J399">
        <f t="shared" si="72"/>
        <v>1.0696563746013956</v>
      </c>
      <c r="K399">
        <f t="shared" si="73"/>
        <v>0.44840941385030625</v>
      </c>
      <c r="L399">
        <f t="shared" si="74"/>
        <v>0.5515905861496937</v>
      </c>
      <c r="M399">
        <f t="shared" si="75"/>
        <v>2.2301048307916052</v>
      </c>
      <c r="N399">
        <f t="shared" si="76"/>
        <v>1.8129388446970602</v>
      </c>
    </row>
    <row r="400" spans="1:14" x14ac:dyDescent="0.25">
      <c r="A400" s="4">
        <f>IF('True_Odds_Calculator_2-way'!A401="","",'True_Odds_Calculator_2-way'!A401)</f>
        <v>2.0299999999999998</v>
      </c>
      <c r="B400" s="4">
        <f>IF('True_Odds_Calculator_2-way'!B401="","",'True_Odds_Calculator_2-way'!B401)</f>
        <v>1.86</v>
      </c>
      <c r="C400" s="4">
        <f t="shared" si="66"/>
        <v>0.49261083743842371</v>
      </c>
      <c r="D400">
        <f t="shared" si="67"/>
        <v>0.5376344086021505</v>
      </c>
      <c r="E400">
        <f t="shared" si="68"/>
        <v>3.0245246040574214E-2</v>
      </c>
      <c r="F400">
        <f t="shared" si="69"/>
        <v>-0.23459929021664283</v>
      </c>
      <c r="G400">
        <v>0</v>
      </c>
      <c r="H400">
        <f t="shared" si="70"/>
        <v>0.26484453625721704</v>
      </c>
      <c r="I400">
        <f t="shared" si="71"/>
        <v>-1.0625078858299792</v>
      </c>
      <c r="J400">
        <f t="shared" si="72"/>
        <v>1.0625078858299792</v>
      </c>
      <c r="K400">
        <f t="shared" si="73"/>
        <v>0.47746756040114985</v>
      </c>
      <c r="L400">
        <f t="shared" si="74"/>
        <v>0.5225324395988501</v>
      </c>
      <c r="M400">
        <f t="shared" si="75"/>
        <v>2.0943831224048783</v>
      </c>
      <c r="N400">
        <f t="shared" si="76"/>
        <v>1.9137567818137824</v>
      </c>
    </row>
    <row r="401" spans="1:14" x14ac:dyDescent="0.25">
      <c r="A401" s="4">
        <f>IF('True_Odds_Calculator_2-way'!A402="","",'True_Odds_Calculator_2-way'!A402)</f>
        <v>1.81</v>
      </c>
      <c r="B401" s="4">
        <f>IF('True_Odds_Calculator_2-way'!B402="","",'True_Odds_Calculator_2-way'!B402)</f>
        <v>2.08</v>
      </c>
      <c r="C401" s="4">
        <f t="shared" si="66"/>
        <v>0.5524861878453039</v>
      </c>
      <c r="D401">
        <f t="shared" si="67"/>
        <v>0.48076923076923073</v>
      </c>
      <c r="E401">
        <f t="shared" si="68"/>
        <v>3.3255418614534626E-2</v>
      </c>
      <c r="F401">
        <f t="shared" si="69"/>
        <v>-0.23236294092647691</v>
      </c>
      <c r="G401">
        <v>0</v>
      </c>
      <c r="H401">
        <f t="shared" si="70"/>
        <v>0.26561835954101148</v>
      </c>
      <c r="I401">
        <f t="shared" si="71"/>
        <v>-1.0691671651659735</v>
      </c>
      <c r="J401">
        <f t="shared" si="72"/>
        <v>1.0691671651659735</v>
      </c>
      <c r="K401">
        <f t="shared" si="73"/>
        <v>0.5358983848622455</v>
      </c>
      <c r="L401">
        <f t="shared" si="74"/>
        <v>0.4641016151377545</v>
      </c>
      <c r="M401">
        <f t="shared" si="75"/>
        <v>1.8660254037844384</v>
      </c>
      <c r="N401">
        <f t="shared" si="76"/>
        <v>2.1547005383792519</v>
      </c>
    </row>
    <row r="402" spans="1:14" x14ac:dyDescent="0.25">
      <c r="A402" s="4">
        <f>IF('True_Odds_Calculator_2-way'!A403="","",'True_Odds_Calculator_2-way'!A403)</f>
        <v>1.66</v>
      </c>
      <c r="B402" s="4">
        <f>IF('True_Odds_Calculator_2-way'!B403="","",'True_Odds_Calculator_2-way'!B403)</f>
        <v>2.34</v>
      </c>
      <c r="C402" s="4">
        <f t="shared" si="66"/>
        <v>0.60240963855421692</v>
      </c>
      <c r="D402">
        <f t="shared" si="67"/>
        <v>0.42735042735042739</v>
      </c>
      <c r="E402">
        <f t="shared" si="68"/>
        <v>2.9760065904644417E-2</v>
      </c>
      <c r="F402">
        <f t="shared" si="69"/>
        <v>-0.22767995057151669</v>
      </c>
      <c r="G402">
        <v>0</v>
      </c>
      <c r="H402">
        <f t="shared" si="70"/>
        <v>0.2574400164761611</v>
      </c>
      <c r="I402">
        <f t="shared" si="71"/>
        <v>-1.0633485251477839</v>
      </c>
      <c r="J402">
        <f t="shared" si="72"/>
        <v>1.0633485251477839</v>
      </c>
      <c r="K402">
        <f t="shared" si="73"/>
        <v>0.58760965346955907</v>
      </c>
      <c r="L402">
        <f t="shared" si="74"/>
        <v>0.41239034653044082</v>
      </c>
      <c r="M402">
        <f t="shared" si="75"/>
        <v>1.7018100265975373</v>
      </c>
      <c r="N402">
        <f t="shared" si="76"/>
        <v>2.4248870236980302</v>
      </c>
    </row>
    <row r="403" spans="1:14" x14ac:dyDescent="0.25">
      <c r="A403" s="4">
        <f>IF('True_Odds_Calculator_2-way'!A404="","",'True_Odds_Calculator_2-way'!A404)</f>
        <v>1.62</v>
      </c>
      <c r="B403" s="4">
        <f>IF('True_Odds_Calculator_2-way'!B404="","",'True_Odds_Calculator_2-way'!B404)</f>
        <v>2.4300000000000002</v>
      </c>
      <c r="C403" s="4">
        <f t="shared" si="66"/>
        <v>0.61728395061728392</v>
      </c>
      <c r="D403">
        <f t="shared" si="67"/>
        <v>0.41152263374485593</v>
      </c>
      <c r="E403">
        <f t="shared" si="68"/>
        <v>2.8806584362139898E-2</v>
      </c>
      <c r="F403">
        <f t="shared" si="69"/>
        <v>-0.2252197327643144</v>
      </c>
      <c r="G403">
        <v>0</v>
      </c>
      <c r="H403">
        <f t="shared" si="70"/>
        <v>0.25402631712645424</v>
      </c>
      <c r="I403">
        <f t="shared" si="71"/>
        <v>-1.0620284147379508</v>
      </c>
      <c r="J403">
        <f t="shared" si="72"/>
        <v>1.0620284147379508</v>
      </c>
      <c r="K403">
        <f t="shared" si="73"/>
        <v>0.60296988579423783</v>
      </c>
      <c r="L403">
        <f t="shared" si="74"/>
        <v>0.39703011420576217</v>
      </c>
      <c r="M403">
        <f t="shared" si="75"/>
        <v>1.6584576171375296</v>
      </c>
      <c r="N403">
        <f t="shared" si="76"/>
        <v>2.5187006330752704</v>
      </c>
    </row>
    <row r="404" spans="1:14" x14ac:dyDescent="0.25">
      <c r="A404" s="4">
        <f>IF('True_Odds_Calculator_2-way'!A405="","",'True_Odds_Calculator_2-way'!A405)</f>
        <v>1.51</v>
      </c>
      <c r="B404" s="4">
        <f>IF('True_Odds_Calculator_2-way'!B405="","",'True_Odds_Calculator_2-way'!B405)</f>
        <v>2.7</v>
      </c>
      <c r="C404" s="4">
        <f t="shared" si="66"/>
        <v>0.66225165562913912</v>
      </c>
      <c r="D404">
        <f t="shared" si="67"/>
        <v>0.37037037037037035</v>
      </c>
      <c r="E404">
        <f t="shared" si="68"/>
        <v>3.2622025999509585E-2</v>
      </c>
      <c r="F404">
        <f t="shared" si="69"/>
        <v>-0.21265636497424567</v>
      </c>
      <c r="G404">
        <v>0</v>
      </c>
      <c r="H404">
        <f t="shared" si="70"/>
        <v>0.24527839097375523</v>
      </c>
      <c r="I404">
        <f t="shared" si="71"/>
        <v>-1.0739657990297378</v>
      </c>
      <c r="J404">
        <f t="shared" si="72"/>
        <v>1.0739657990297378</v>
      </c>
      <c r="K404">
        <f t="shared" si="73"/>
        <v>0.64611063213547693</v>
      </c>
      <c r="L404">
        <f t="shared" si="74"/>
        <v>0.35388936786452291</v>
      </c>
      <c r="M404">
        <f t="shared" si="75"/>
        <v>1.5477225575051663</v>
      </c>
      <c r="N404">
        <f t="shared" si="76"/>
        <v>2.8257418583505545</v>
      </c>
    </row>
    <row r="405" spans="1:14" x14ac:dyDescent="0.25">
      <c r="A405" s="4">
        <f>IF('True_Odds_Calculator_2-way'!A406="","",'True_Odds_Calculator_2-way'!A406)</f>
        <v>1.71</v>
      </c>
      <c r="B405" s="4">
        <f>IF('True_Odds_Calculator_2-way'!B406="","",'True_Odds_Calculator_2-way'!B406)</f>
        <v>2.23</v>
      </c>
      <c r="C405" s="4">
        <f t="shared" si="66"/>
        <v>0.58479532163742687</v>
      </c>
      <c r="D405">
        <f t="shared" si="67"/>
        <v>0.44843049327354262</v>
      </c>
      <c r="E405">
        <f t="shared" si="68"/>
        <v>3.3225814910969431E-2</v>
      </c>
      <c r="F405">
        <f t="shared" si="69"/>
        <v>-0.22901423963496192</v>
      </c>
      <c r="G405">
        <v>0</v>
      </c>
      <c r="H405">
        <f t="shared" si="70"/>
        <v>0.26224005454593136</v>
      </c>
      <c r="I405">
        <f t="shared" si="71"/>
        <v>-1.070084984173661</v>
      </c>
      <c r="J405">
        <f t="shared" si="72"/>
        <v>1.070084984173661</v>
      </c>
      <c r="K405">
        <f t="shared" si="73"/>
        <v>0.56825919869450314</v>
      </c>
      <c r="L405">
        <f t="shared" si="74"/>
        <v>0.43174080130549697</v>
      </c>
      <c r="M405">
        <f t="shared" si="75"/>
        <v>1.7597603387632996</v>
      </c>
      <c r="N405">
        <f t="shared" si="76"/>
        <v>2.3162045305336028</v>
      </c>
    </row>
    <row r="406" spans="1:14" x14ac:dyDescent="0.25">
      <c r="A406" s="4">
        <f>IF('True_Odds_Calculator_2-way'!A407="","",'True_Odds_Calculator_2-way'!A407)</f>
        <v>1.91</v>
      </c>
      <c r="B406" s="4">
        <f>IF('True_Odds_Calculator_2-way'!B407="","",'True_Odds_Calculator_2-way'!B407)</f>
        <v>1.98</v>
      </c>
      <c r="C406" s="4">
        <f t="shared" si="66"/>
        <v>0.52356020942408377</v>
      </c>
      <c r="D406">
        <f t="shared" si="67"/>
        <v>0.50505050505050508</v>
      </c>
      <c r="E406">
        <f t="shared" si="68"/>
        <v>2.861071447458885E-2</v>
      </c>
      <c r="F406">
        <f t="shared" si="69"/>
        <v>-0.23581363371939279</v>
      </c>
      <c r="G406">
        <v>0</v>
      </c>
      <c r="H406">
        <f t="shared" si="70"/>
        <v>0.2644243481939817</v>
      </c>
      <c r="I406">
        <f t="shared" si="71"/>
        <v>-1.0589275952301447</v>
      </c>
      <c r="J406">
        <f t="shared" si="72"/>
        <v>1.0589275952301447</v>
      </c>
      <c r="K406">
        <f t="shared" si="73"/>
        <v>0.50926243676795835</v>
      </c>
      <c r="L406">
        <f t="shared" si="74"/>
        <v>0.4907375632320416</v>
      </c>
      <c r="M406">
        <f t="shared" si="75"/>
        <v>1.9636241116594322</v>
      </c>
      <c r="N406">
        <f t="shared" si="76"/>
        <v>2.0377490433255412</v>
      </c>
    </row>
    <row r="407" spans="1:14" x14ac:dyDescent="0.25">
      <c r="A407" s="4">
        <f>IF('True_Odds_Calculator_2-way'!A408="","",'True_Odds_Calculator_2-way'!A408)</f>
        <v>2.09</v>
      </c>
      <c r="B407" s="4">
        <f>IF('True_Odds_Calculator_2-way'!B408="","",'True_Odds_Calculator_2-way'!B408)</f>
        <v>1.82</v>
      </c>
      <c r="C407" s="4">
        <f t="shared" si="66"/>
        <v>0.47846889952153115</v>
      </c>
      <c r="D407">
        <f t="shared" si="67"/>
        <v>0.54945054945054939</v>
      </c>
      <c r="E407">
        <f t="shared" si="68"/>
        <v>2.7919448972080652E-2</v>
      </c>
      <c r="F407">
        <f t="shared" si="69"/>
        <v>-0.23497555076502441</v>
      </c>
      <c r="G407">
        <v>0</v>
      </c>
      <c r="H407">
        <f t="shared" si="70"/>
        <v>0.26289499973710501</v>
      </c>
      <c r="I407">
        <f t="shared" si="71"/>
        <v>-1.0577421839157299</v>
      </c>
      <c r="J407">
        <f t="shared" si="72"/>
        <v>1.0577421839157299</v>
      </c>
      <c r="K407">
        <f t="shared" si="73"/>
        <v>0.46448134808844194</v>
      </c>
      <c r="L407">
        <f t="shared" si="74"/>
        <v>0.53551865191155801</v>
      </c>
      <c r="M407">
        <f t="shared" si="75"/>
        <v>2.1529389804681456</v>
      </c>
      <c r="N407">
        <f t="shared" si="76"/>
        <v>1.8673485908108987</v>
      </c>
    </row>
    <row r="408" spans="1:14" x14ac:dyDescent="0.25">
      <c r="A408" s="4">
        <f>IF('True_Odds_Calculator_2-way'!A409="","",'True_Odds_Calculator_2-way'!A409)</f>
        <v>2.4500000000000002</v>
      </c>
      <c r="B408" s="4">
        <f>IF('True_Odds_Calculator_2-way'!B409="","",'True_Odds_Calculator_2-way'!B409)</f>
        <v>1.61</v>
      </c>
      <c r="C408" s="4">
        <f t="shared" si="66"/>
        <v>0.4081632653061224</v>
      </c>
      <c r="D408">
        <f t="shared" si="67"/>
        <v>0.6211180124223602</v>
      </c>
      <c r="E408">
        <f t="shared" si="68"/>
        <v>2.9281277728482547E-2</v>
      </c>
      <c r="F408">
        <f t="shared" si="69"/>
        <v>-0.22423627836227666</v>
      </c>
      <c r="G408">
        <v>0</v>
      </c>
      <c r="H408">
        <f t="shared" si="70"/>
        <v>0.25351755609075921</v>
      </c>
      <c r="I408">
        <f t="shared" si="71"/>
        <v>-1.0632884133003033</v>
      </c>
      <c r="J408">
        <f t="shared" si="72"/>
        <v>1.0632884133003033</v>
      </c>
      <c r="K408">
        <f t="shared" si="73"/>
        <v>0.39342690662395058</v>
      </c>
      <c r="L408">
        <f t="shared" si="74"/>
        <v>0.60657309337604948</v>
      </c>
      <c r="M408">
        <f t="shared" si="75"/>
        <v>2.5417681992854404</v>
      </c>
      <c r="N408">
        <f t="shared" si="76"/>
        <v>1.648605932113185</v>
      </c>
    </row>
    <row r="409" spans="1:14" x14ac:dyDescent="0.25">
      <c r="A409" s="4">
        <f>IF('True_Odds_Calculator_2-way'!A410="","",'True_Odds_Calculator_2-way'!A410)</f>
        <v>2.1</v>
      </c>
      <c r="B409" s="4">
        <f>IF('True_Odds_Calculator_2-way'!B410="","",'True_Odds_Calculator_2-way'!B410)</f>
        <v>1.81</v>
      </c>
      <c r="C409" s="4">
        <f t="shared" si="66"/>
        <v>0.47619047619047616</v>
      </c>
      <c r="D409">
        <f t="shared" si="67"/>
        <v>0.5524861878453039</v>
      </c>
      <c r="E409">
        <f t="shared" si="68"/>
        <v>2.8676664035780064E-2</v>
      </c>
      <c r="F409">
        <f t="shared" si="69"/>
        <v>-0.23441199684293612</v>
      </c>
      <c r="G409">
        <v>0</v>
      </c>
      <c r="H409">
        <f t="shared" si="70"/>
        <v>0.26308866087871613</v>
      </c>
      <c r="I409">
        <f t="shared" si="71"/>
        <v>-1.0594028769395469</v>
      </c>
      <c r="J409">
        <f t="shared" si="72"/>
        <v>1.0594028769395469</v>
      </c>
      <c r="K409">
        <f t="shared" si="73"/>
        <v>0.46182056328667725</v>
      </c>
      <c r="L409">
        <f t="shared" si="74"/>
        <v>0.5381794367133228</v>
      </c>
      <c r="M409">
        <f t="shared" si="75"/>
        <v>2.1653431646335015</v>
      </c>
      <c r="N409">
        <f t="shared" si="76"/>
        <v>1.8581163303210331</v>
      </c>
    </row>
    <row r="410" spans="1:14" x14ac:dyDescent="0.25">
      <c r="A410" s="4">
        <f>IF('True_Odds_Calculator_2-way'!A411="","",'True_Odds_Calculator_2-way'!A411)</f>
        <v>1.94</v>
      </c>
      <c r="B410" s="4">
        <f>IF('True_Odds_Calculator_2-way'!B411="","",'True_Odds_Calculator_2-way'!B411)</f>
        <v>1.96</v>
      </c>
      <c r="C410" s="4">
        <f t="shared" si="66"/>
        <v>0.51546391752577325</v>
      </c>
      <c r="D410">
        <f t="shared" si="67"/>
        <v>0.51020408163265307</v>
      </c>
      <c r="E410">
        <f t="shared" si="68"/>
        <v>2.5667999158426325E-2</v>
      </c>
      <c r="F410">
        <f t="shared" si="69"/>
        <v>-0.23732379549758043</v>
      </c>
      <c r="G410">
        <v>0</v>
      </c>
      <c r="H410">
        <f t="shared" si="70"/>
        <v>0.26299179465600675</v>
      </c>
      <c r="I410">
        <f t="shared" si="71"/>
        <v>-1.052689901333149</v>
      </c>
      <c r="J410">
        <f t="shared" si="72"/>
        <v>1.052689901333149</v>
      </c>
      <c r="K410">
        <f t="shared" si="73"/>
        <v>0.50263165184833114</v>
      </c>
      <c r="L410">
        <f t="shared" si="74"/>
        <v>0.49736834815166897</v>
      </c>
      <c r="M410">
        <f t="shared" si="75"/>
        <v>1.9895285072531594</v>
      </c>
      <c r="N410">
        <f t="shared" si="76"/>
        <v>2.0105823052798226</v>
      </c>
    </row>
    <row r="411" spans="1:14" x14ac:dyDescent="0.25">
      <c r="A411" s="4">
        <f>IF('True_Odds_Calculator_2-way'!A412="","",'True_Odds_Calculator_2-way'!A412)</f>
        <v>1.93</v>
      </c>
      <c r="B411" s="4">
        <f>IF('True_Odds_Calculator_2-way'!B412="","",'True_Odds_Calculator_2-way'!B412)</f>
        <v>1.97</v>
      </c>
      <c r="C411" s="4">
        <f t="shared" si="66"/>
        <v>0.5181347150259068</v>
      </c>
      <c r="D411">
        <f t="shared" si="67"/>
        <v>0.50761421319796951</v>
      </c>
      <c r="E411">
        <f t="shared" si="68"/>
        <v>2.5748928223876311E-2</v>
      </c>
      <c r="F411">
        <f t="shared" si="69"/>
        <v>-0.23726361747455349</v>
      </c>
      <c r="G411">
        <v>0</v>
      </c>
      <c r="H411">
        <f t="shared" si="70"/>
        <v>0.26301254569842986</v>
      </c>
      <c r="I411">
        <f t="shared" si="71"/>
        <v>-1.0528649266733445</v>
      </c>
      <c r="J411">
        <f t="shared" si="72"/>
        <v>1.0528649266733445</v>
      </c>
      <c r="K411">
        <f t="shared" si="73"/>
        <v>0.50526374119939821</v>
      </c>
      <c r="L411">
        <f t="shared" si="74"/>
        <v>0.49473625880060179</v>
      </c>
      <c r="M411">
        <f t="shared" si="75"/>
        <v>1.9791643818062103</v>
      </c>
      <c r="N411">
        <f t="shared" si="76"/>
        <v>2.021278978873144</v>
      </c>
    </row>
    <row r="412" spans="1:14" x14ac:dyDescent="0.25">
      <c r="A412" s="4">
        <f>IF('True_Odds_Calculator_2-way'!A413="","",'True_Odds_Calculator_2-way'!A413)</f>
        <v>1.99</v>
      </c>
      <c r="B412" s="4">
        <f>IF('True_Odds_Calculator_2-way'!B413="","",'True_Odds_Calculator_2-way'!B413)</f>
        <v>1.9</v>
      </c>
      <c r="C412" s="4">
        <f t="shared" si="66"/>
        <v>0.50251256281407031</v>
      </c>
      <c r="D412">
        <f t="shared" si="67"/>
        <v>0.52631578947368418</v>
      </c>
      <c r="E412">
        <f t="shared" si="68"/>
        <v>2.8828352287754377E-2</v>
      </c>
      <c r="F412">
        <f t="shared" si="69"/>
        <v>-0.23565194393017741</v>
      </c>
      <c r="G412">
        <v>0</v>
      </c>
      <c r="H412">
        <f t="shared" si="70"/>
        <v>0.26448029621793173</v>
      </c>
      <c r="I412">
        <f t="shared" si="71"/>
        <v>-1.0594028769395465</v>
      </c>
      <c r="J412">
        <f t="shared" si="72"/>
        <v>1.0594028769395465</v>
      </c>
      <c r="K412">
        <f t="shared" si="73"/>
        <v>0.48808848170151553</v>
      </c>
      <c r="L412">
        <f t="shared" si="74"/>
        <v>0.51191151829848447</v>
      </c>
      <c r="M412">
        <f t="shared" si="75"/>
        <v>2.0488088481701512</v>
      </c>
      <c r="N412">
        <f t="shared" si="76"/>
        <v>1.9534625892455926</v>
      </c>
    </row>
    <row r="413" spans="1:14" x14ac:dyDescent="0.25">
      <c r="A413" s="4">
        <f>IF('True_Odds_Calculator_2-way'!A414="","",'True_Odds_Calculator_2-way'!A414)</f>
        <v>1.81</v>
      </c>
      <c r="B413" s="4">
        <f>IF('True_Odds_Calculator_2-way'!B414="","",'True_Odds_Calculator_2-way'!B414)</f>
        <v>2.1</v>
      </c>
      <c r="C413" s="4">
        <f t="shared" si="66"/>
        <v>0.5524861878453039</v>
      </c>
      <c r="D413">
        <f t="shared" si="67"/>
        <v>0.47619047619047616</v>
      </c>
      <c r="E413">
        <f t="shared" si="68"/>
        <v>2.8676664035780064E-2</v>
      </c>
      <c r="F413">
        <f t="shared" si="69"/>
        <v>-0.23441199684293612</v>
      </c>
      <c r="G413">
        <v>0</v>
      </c>
      <c r="H413">
        <f t="shared" si="70"/>
        <v>0.26308866087871613</v>
      </c>
      <c r="I413">
        <f t="shared" si="71"/>
        <v>-1.0594028769395469</v>
      </c>
      <c r="J413">
        <f t="shared" si="72"/>
        <v>1.0594028769395469</v>
      </c>
      <c r="K413">
        <f t="shared" si="73"/>
        <v>0.5381794367133228</v>
      </c>
      <c r="L413">
        <f t="shared" si="74"/>
        <v>0.46182056328667725</v>
      </c>
      <c r="M413">
        <f t="shared" si="75"/>
        <v>1.8581163303210331</v>
      </c>
      <c r="N413">
        <f t="shared" si="76"/>
        <v>2.1653431646335015</v>
      </c>
    </row>
    <row r="414" spans="1:14" x14ac:dyDescent="0.25">
      <c r="A414" s="4">
        <f>IF('True_Odds_Calculator_2-way'!A415="","",'True_Odds_Calculator_2-way'!A415)</f>
        <v>2.1</v>
      </c>
      <c r="B414" s="4">
        <f>IF('True_Odds_Calculator_2-way'!B415="","",'True_Odds_Calculator_2-way'!B415)</f>
        <v>1.81</v>
      </c>
      <c r="C414" s="4">
        <f t="shared" si="66"/>
        <v>0.47619047619047616</v>
      </c>
      <c r="D414">
        <f t="shared" si="67"/>
        <v>0.5524861878453039</v>
      </c>
      <c r="E414">
        <f t="shared" si="68"/>
        <v>2.8676664035780064E-2</v>
      </c>
      <c r="F414">
        <f t="shared" si="69"/>
        <v>-0.23441199684293612</v>
      </c>
      <c r="G414">
        <v>0</v>
      </c>
      <c r="H414">
        <f t="shared" si="70"/>
        <v>0.26308866087871613</v>
      </c>
      <c r="I414">
        <f t="shared" si="71"/>
        <v>-1.0594028769395469</v>
      </c>
      <c r="J414">
        <f t="shared" si="72"/>
        <v>1.0594028769395469</v>
      </c>
      <c r="K414">
        <f t="shared" si="73"/>
        <v>0.46182056328667725</v>
      </c>
      <c r="L414">
        <f t="shared" si="74"/>
        <v>0.5381794367133228</v>
      </c>
      <c r="M414">
        <f t="shared" si="75"/>
        <v>2.1653431646335015</v>
      </c>
      <c r="N414">
        <f t="shared" si="76"/>
        <v>1.8581163303210331</v>
      </c>
    </row>
    <row r="415" spans="1:14" x14ac:dyDescent="0.25">
      <c r="A415" s="4">
        <f>IF('True_Odds_Calculator_2-way'!A416="","",'True_Odds_Calculator_2-way'!A416)</f>
        <v>2.31</v>
      </c>
      <c r="B415" s="4">
        <f>IF('True_Odds_Calculator_2-way'!B416="","",'True_Odds_Calculator_2-way'!B416)</f>
        <v>1.68</v>
      </c>
      <c r="C415" s="4">
        <f t="shared" si="66"/>
        <v>0.4329004329004329</v>
      </c>
      <c r="D415">
        <f t="shared" si="67"/>
        <v>0.59523809523809523</v>
      </c>
      <c r="E415">
        <f t="shared" si="68"/>
        <v>2.813852813852824E-2</v>
      </c>
      <c r="F415">
        <f t="shared" si="69"/>
        <v>-0.22954030096887235</v>
      </c>
      <c r="G415">
        <v>0</v>
      </c>
      <c r="H415">
        <f t="shared" si="70"/>
        <v>0.25767882910740053</v>
      </c>
      <c r="I415">
        <f t="shared" si="71"/>
        <v>-1.0595217973953226</v>
      </c>
      <c r="J415">
        <f t="shared" si="72"/>
        <v>1.0595217973953226</v>
      </c>
      <c r="K415">
        <f t="shared" si="73"/>
        <v>0.41876510653929105</v>
      </c>
      <c r="L415">
        <f t="shared" si="74"/>
        <v>0.581234893460709</v>
      </c>
      <c r="M415">
        <f t="shared" si="75"/>
        <v>2.3879735545878726</v>
      </c>
      <c r="N415">
        <f t="shared" si="76"/>
        <v>1.7204748222288193</v>
      </c>
    </row>
    <row r="416" spans="1:14" x14ac:dyDescent="0.25">
      <c r="A416" s="4">
        <f>IF('True_Odds_Calculator_2-way'!A417="","",'True_Odds_Calculator_2-way'!A417)</f>
        <v>2.09</v>
      </c>
      <c r="B416" s="4">
        <f>IF('True_Odds_Calculator_2-way'!B417="","",'True_Odds_Calculator_2-way'!B417)</f>
        <v>1.83</v>
      </c>
      <c r="C416" s="4">
        <f t="shared" si="66"/>
        <v>0.47846889952153115</v>
      </c>
      <c r="D416">
        <f t="shared" si="67"/>
        <v>0.54644808743169393</v>
      </c>
      <c r="E416">
        <f t="shared" si="68"/>
        <v>2.4916986953225084E-2</v>
      </c>
      <c r="F416">
        <f t="shared" si="69"/>
        <v>-0.23654142808586287</v>
      </c>
      <c r="G416">
        <v>0</v>
      </c>
      <c r="H416">
        <f t="shared" si="70"/>
        <v>0.26145841503908801</v>
      </c>
      <c r="I416">
        <f t="shared" si="71"/>
        <v>-1.0513509339597378</v>
      </c>
      <c r="J416">
        <f t="shared" si="72"/>
        <v>1.0513509339597378</v>
      </c>
      <c r="K416">
        <f t="shared" si="73"/>
        <v>0.46598919212836404</v>
      </c>
      <c r="L416">
        <f t="shared" si="74"/>
        <v>0.53401080787163591</v>
      </c>
      <c r="M416">
        <f t="shared" si="75"/>
        <v>2.145972518016114</v>
      </c>
      <c r="N416">
        <f t="shared" si="76"/>
        <v>1.8726212751865827</v>
      </c>
    </row>
    <row r="417" spans="1:14" x14ac:dyDescent="0.25">
      <c r="A417" s="4">
        <f>IF('True_Odds_Calculator_2-way'!A418="","",'True_Odds_Calculator_2-way'!A418)</f>
        <v>2.3199999999999998</v>
      </c>
      <c r="B417" s="4">
        <f>IF('True_Odds_Calculator_2-way'!B418="","",'True_Odds_Calculator_2-way'!B418)</f>
        <v>1.67</v>
      </c>
      <c r="C417" s="4">
        <f t="shared" si="66"/>
        <v>0.43103448275862072</v>
      </c>
      <c r="D417">
        <f t="shared" si="67"/>
        <v>0.5988023952095809</v>
      </c>
      <c r="E417">
        <f t="shared" si="68"/>
        <v>2.9836877968201669E-2</v>
      </c>
      <c r="F417">
        <f t="shared" si="69"/>
        <v>-0.22826760272558322</v>
      </c>
      <c r="G417">
        <v>0</v>
      </c>
      <c r="H417">
        <f t="shared" si="70"/>
        <v>0.25810448069378489</v>
      </c>
      <c r="I417">
        <f t="shared" si="71"/>
        <v>-1.0633485251477839</v>
      </c>
      <c r="J417">
        <f t="shared" si="72"/>
        <v>1.0633485251477839</v>
      </c>
      <c r="K417">
        <f t="shared" si="73"/>
        <v>0.41603913175492269</v>
      </c>
      <c r="L417">
        <f t="shared" si="74"/>
        <v>0.5839608682450772</v>
      </c>
      <c r="M417">
        <f t="shared" si="75"/>
        <v>2.4036200531950747</v>
      </c>
      <c r="N417">
        <f t="shared" si="76"/>
        <v>1.7124435118490151</v>
      </c>
    </row>
    <row r="418" spans="1:14" x14ac:dyDescent="0.25">
      <c r="A418" s="4">
        <f>IF('True_Odds_Calculator_2-way'!A419="","",'True_Odds_Calculator_2-way'!A419)</f>
        <v>2.25</v>
      </c>
      <c r="B418" s="4">
        <f>IF('True_Odds_Calculator_2-way'!B419="","",'True_Odds_Calculator_2-way'!B419)</f>
        <v>1.71</v>
      </c>
      <c r="C418" s="4">
        <f t="shared" si="66"/>
        <v>0.44444444444444442</v>
      </c>
      <c r="D418">
        <f t="shared" si="67"/>
        <v>0.58479532163742687</v>
      </c>
      <c r="E418">
        <f t="shared" si="68"/>
        <v>2.9239766081871288E-2</v>
      </c>
      <c r="F418">
        <f t="shared" si="69"/>
        <v>-0.2306692657569851</v>
      </c>
      <c r="G418">
        <v>0</v>
      </c>
      <c r="H418">
        <f t="shared" si="70"/>
        <v>0.25990903183885639</v>
      </c>
      <c r="I418">
        <f t="shared" si="71"/>
        <v>-1.0614897848685503</v>
      </c>
      <c r="J418">
        <f t="shared" si="72"/>
        <v>1.0614897848685503</v>
      </c>
      <c r="K418">
        <f t="shared" si="73"/>
        <v>0.42976330383488626</v>
      </c>
      <c r="L418">
        <f t="shared" si="74"/>
        <v>0.57023669616511363</v>
      </c>
      <c r="M418">
        <f t="shared" si="75"/>
        <v>2.3268622310856886</v>
      </c>
      <c r="N418">
        <f t="shared" si="76"/>
        <v>1.753657747256671</v>
      </c>
    </row>
    <row r="419" spans="1:14" x14ac:dyDescent="0.25">
      <c r="A419" s="4">
        <f>IF('True_Odds_Calculator_2-way'!A420="","",'True_Odds_Calculator_2-way'!A420)</f>
        <v>1.61</v>
      </c>
      <c r="B419" s="4">
        <f>IF('True_Odds_Calculator_2-way'!B420="","",'True_Odds_Calculator_2-way'!B420)</f>
        <v>2.4300000000000002</v>
      </c>
      <c r="C419" s="4">
        <f t="shared" si="66"/>
        <v>0.6211180124223602</v>
      </c>
      <c r="D419">
        <f t="shared" si="67"/>
        <v>0.41152263374485593</v>
      </c>
      <c r="E419">
        <f t="shared" si="68"/>
        <v>3.2640646167216181E-2</v>
      </c>
      <c r="F419">
        <f t="shared" si="69"/>
        <v>-0.22296347417120366</v>
      </c>
      <c r="G419">
        <v>0</v>
      </c>
      <c r="H419">
        <f t="shared" si="70"/>
        <v>0.25560412033841978</v>
      </c>
      <c r="I419">
        <f t="shared" si="71"/>
        <v>-1.0706981783012146</v>
      </c>
      <c r="J419">
        <f t="shared" si="72"/>
        <v>1.0706981783012146</v>
      </c>
      <c r="K419">
        <f t="shared" si="73"/>
        <v>0.60491460861932955</v>
      </c>
      <c r="L419">
        <f t="shared" si="74"/>
        <v>0.39508539138067028</v>
      </c>
      <c r="M419">
        <f t="shared" si="75"/>
        <v>1.6531258887637414</v>
      </c>
      <c r="N419">
        <f t="shared" si="76"/>
        <v>2.5310983949707371</v>
      </c>
    </row>
    <row r="420" spans="1:14" x14ac:dyDescent="0.25">
      <c r="A420" s="4">
        <f>IF('True_Odds_Calculator_2-way'!A421="","",'True_Odds_Calculator_2-way'!A421)</f>
        <v>2.62</v>
      </c>
      <c r="B420" s="4">
        <f>IF('True_Odds_Calculator_2-way'!B421="","",'True_Odds_Calculator_2-way'!B421)</f>
        <v>1.49</v>
      </c>
      <c r="C420" s="4">
        <f t="shared" si="66"/>
        <v>0.38167938931297707</v>
      </c>
      <c r="D420">
        <f t="shared" si="67"/>
        <v>0.67114093959731547</v>
      </c>
      <c r="E420">
        <f t="shared" si="68"/>
        <v>5.2820328910292424E-2</v>
      </c>
      <c r="F420">
        <f t="shared" si="69"/>
        <v>-0.20334033505814864</v>
      </c>
      <c r="G420">
        <v>0</v>
      </c>
      <c r="H420">
        <f t="shared" si="70"/>
        <v>0.256160663968441</v>
      </c>
      <c r="I420">
        <f t="shared" si="71"/>
        <v>-1.1223917161691226</v>
      </c>
      <c r="J420">
        <f t="shared" si="72"/>
        <v>1.1223917161691226</v>
      </c>
      <c r="K420">
        <f t="shared" si="73"/>
        <v>0.35482703034960167</v>
      </c>
      <c r="L420">
        <f t="shared" si="74"/>
        <v>0.6451729696503985</v>
      </c>
      <c r="M420">
        <f t="shared" si="75"/>
        <v>2.8182745801939793</v>
      </c>
      <c r="N420">
        <f t="shared" si="76"/>
        <v>1.5499719409228698</v>
      </c>
    </row>
    <row r="421" spans="1:14" x14ac:dyDescent="0.25">
      <c r="A421" s="4">
        <f>IF('True_Odds_Calculator_2-way'!A422="","",'True_Odds_Calculator_2-way'!A422)</f>
        <v>1.92</v>
      </c>
      <c r="B421" s="4">
        <f>IF('True_Odds_Calculator_2-way'!B422="","",'True_Odds_Calculator_2-way'!B422)</f>
        <v>1.9</v>
      </c>
      <c r="C421" s="4">
        <f t="shared" si="66"/>
        <v>0.52083333333333337</v>
      </c>
      <c r="D421">
        <f t="shared" si="67"/>
        <v>0.52631578947368418</v>
      </c>
      <c r="E421">
        <f t="shared" si="68"/>
        <v>4.7149122807017552E-2</v>
      </c>
      <c r="F421">
        <f t="shared" si="69"/>
        <v>-0.22697368421052633</v>
      </c>
      <c r="G421">
        <v>0</v>
      </c>
      <c r="H421">
        <f t="shared" si="70"/>
        <v>0.27412280701754388</v>
      </c>
      <c r="I421">
        <f t="shared" si="71"/>
        <v>-1.0989674556596449</v>
      </c>
      <c r="J421">
        <f t="shared" si="72"/>
        <v>1.0989674556596449</v>
      </c>
      <c r="K421">
        <f t="shared" si="73"/>
        <v>0.49725266430930348</v>
      </c>
      <c r="L421">
        <f t="shared" si="74"/>
        <v>0.50274733569069663</v>
      </c>
      <c r="M421">
        <f t="shared" si="75"/>
        <v>2.0110500592068727</v>
      </c>
      <c r="N421">
        <f t="shared" si="76"/>
        <v>1.9890707100936806</v>
      </c>
    </row>
    <row r="422" spans="1:14" x14ac:dyDescent="0.25">
      <c r="A422" s="4">
        <f>IF('True_Odds_Calculator_2-way'!A423="","",'True_Odds_Calculator_2-way'!A423)</f>
        <v>2.75</v>
      </c>
      <c r="B422" s="4">
        <f>IF('True_Odds_Calculator_2-way'!B423="","",'True_Odds_Calculator_2-way'!B423)</f>
        <v>1.45</v>
      </c>
      <c r="C422" s="4">
        <f t="shared" si="66"/>
        <v>0.36363636363636365</v>
      </c>
      <c r="D422">
        <f t="shared" si="67"/>
        <v>0.68965517241379315</v>
      </c>
      <c r="E422">
        <f t="shared" si="68"/>
        <v>5.3291536050156907E-2</v>
      </c>
      <c r="F422">
        <f t="shared" si="69"/>
        <v>-0.1974921630094042</v>
      </c>
      <c r="G422">
        <v>0</v>
      </c>
      <c r="H422">
        <f t="shared" si="70"/>
        <v>0.25078369905956116</v>
      </c>
      <c r="I422">
        <f t="shared" si="71"/>
        <v>-1.1268723396380227</v>
      </c>
      <c r="J422">
        <f t="shared" si="72"/>
        <v>1.1268723396380227</v>
      </c>
      <c r="K422">
        <f t="shared" si="73"/>
        <v>0.33647074420380169</v>
      </c>
      <c r="L422">
        <f t="shared" si="74"/>
        <v>0.66352925579619815</v>
      </c>
      <c r="M422">
        <f t="shared" si="75"/>
        <v>2.97202659436654</v>
      </c>
      <c r="N422">
        <f t="shared" si="76"/>
        <v>1.50709255283711</v>
      </c>
    </row>
    <row r="423" spans="1:14" x14ac:dyDescent="0.25">
      <c r="A423" s="4">
        <f>IF('True_Odds_Calculator_2-way'!A424="","",'True_Odds_Calculator_2-way'!A424)</f>
        <v>2.81</v>
      </c>
      <c r="B423" s="4">
        <f>IF('True_Odds_Calculator_2-way'!B424="","",'True_Odds_Calculator_2-way'!B424)</f>
        <v>1.44</v>
      </c>
      <c r="C423" s="4">
        <f t="shared" si="66"/>
        <v>0.35587188612099646</v>
      </c>
      <c r="D423">
        <f t="shared" si="67"/>
        <v>0.69444444444444442</v>
      </c>
      <c r="E423">
        <f t="shared" si="68"/>
        <v>5.0316330565440825E-2</v>
      </c>
      <c r="F423">
        <f t="shared" si="69"/>
        <v>-0.19681692368525117</v>
      </c>
      <c r="G423">
        <v>0</v>
      </c>
      <c r="H423">
        <f t="shared" si="70"/>
        <v>0.24713325425069199</v>
      </c>
      <c r="I423">
        <f t="shared" si="71"/>
        <v>-1.1205580872588199</v>
      </c>
      <c r="J423">
        <f t="shared" si="72"/>
        <v>1.1205580872588199</v>
      </c>
      <c r="K423">
        <f t="shared" si="73"/>
        <v>0.33022807349848488</v>
      </c>
      <c r="L423">
        <f t="shared" si="74"/>
        <v>0.66977192650151518</v>
      </c>
      <c r="M423">
        <f t="shared" si="75"/>
        <v>3.0282101379384638</v>
      </c>
      <c r="N423">
        <f t="shared" si="76"/>
        <v>1.4930455583938809</v>
      </c>
    </row>
    <row r="424" spans="1:14" x14ac:dyDescent="0.25">
      <c r="A424" s="4">
        <f>IF('True_Odds_Calculator_2-way'!A425="","",'True_Odds_Calculator_2-way'!A425)</f>
        <v>1.96</v>
      </c>
      <c r="B424" s="4">
        <f>IF('True_Odds_Calculator_2-way'!B425="","",'True_Odds_Calculator_2-way'!B425)</f>
        <v>1.85</v>
      </c>
      <c r="C424" s="4">
        <f t="shared" si="66"/>
        <v>0.51020408163265307</v>
      </c>
      <c r="D424">
        <f t="shared" si="67"/>
        <v>0.54054054054054046</v>
      </c>
      <c r="E424">
        <f t="shared" si="68"/>
        <v>5.0744622173193532E-2</v>
      </c>
      <c r="F424">
        <f t="shared" si="69"/>
        <v>-0.22504136789851081</v>
      </c>
      <c r="G424">
        <v>0</v>
      </c>
      <c r="H424">
        <f t="shared" si="70"/>
        <v>0.27578599007170435</v>
      </c>
      <c r="I424">
        <f t="shared" si="71"/>
        <v>-1.1070186069251189</v>
      </c>
      <c r="J424">
        <f t="shared" si="72"/>
        <v>1.1070186069251189</v>
      </c>
      <c r="K424">
        <f t="shared" si="73"/>
        <v>0.48479257500815626</v>
      </c>
      <c r="L424">
        <f t="shared" si="74"/>
        <v>0.51520742499184358</v>
      </c>
      <c r="M424">
        <f t="shared" si="75"/>
        <v>2.0627378626481145</v>
      </c>
      <c r="N424">
        <f t="shared" si="76"/>
        <v>1.9409658158863516</v>
      </c>
    </row>
    <row r="425" spans="1:14" x14ac:dyDescent="0.25">
      <c r="A425" s="4">
        <f>IF('True_Odds_Calculator_2-way'!A426="","",'True_Odds_Calculator_2-way'!A426)</f>
        <v>2.6</v>
      </c>
      <c r="B425" s="4">
        <f>IF('True_Odds_Calculator_2-way'!B426="","",'True_Odds_Calculator_2-way'!B426)</f>
        <v>1.5</v>
      </c>
      <c r="C425" s="4">
        <f t="shared" si="66"/>
        <v>0.38461538461538458</v>
      </c>
      <c r="D425">
        <f t="shared" si="67"/>
        <v>0.66666666666666663</v>
      </c>
      <c r="E425">
        <f t="shared" si="68"/>
        <v>5.12820512820511E-2</v>
      </c>
      <c r="F425">
        <f t="shared" si="69"/>
        <v>-0.20512820512820529</v>
      </c>
      <c r="G425">
        <v>0</v>
      </c>
      <c r="H425">
        <f t="shared" si="70"/>
        <v>0.25641025641025639</v>
      </c>
      <c r="I425">
        <f t="shared" si="71"/>
        <v>-1.1180339887498945</v>
      </c>
      <c r="J425">
        <f t="shared" si="72"/>
        <v>1.1180339887498945</v>
      </c>
      <c r="K425">
        <f t="shared" si="73"/>
        <v>0.35857017363628724</v>
      </c>
      <c r="L425">
        <f t="shared" si="74"/>
        <v>0.64142982636371293</v>
      </c>
      <c r="M425">
        <f t="shared" si="75"/>
        <v>2.788854381999831</v>
      </c>
      <c r="N425">
        <f t="shared" si="76"/>
        <v>1.5590169943749472</v>
      </c>
    </row>
    <row r="426" spans="1:14" x14ac:dyDescent="0.25">
      <c r="A426" s="4">
        <f>IF('True_Odds_Calculator_2-way'!A427="","",'True_Odds_Calculator_2-way'!A427)</f>
        <v>2.13</v>
      </c>
      <c r="B426" s="4">
        <f>IF('True_Odds_Calculator_2-way'!B427="","",'True_Odds_Calculator_2-way'!B427)</f>
        <v>1.72</v>
      </c>
      <c r="C426" s="4">
        <f t="shared" si="66"/>
        <v>0.46948356807511737</v>
      </c>
      <c r="D426">
        <f t="shared" si="67"/>
        <v>0.58139534883720934</v>
      </c>
      <c r="E426">
        <f t="shared" si="68"/>
        <v>5.087891691232671E-2</v>
      </c>
      <c r="F426">
        <f t="shared" si="69"/>
        <v>-0.22207664592204379</v>
      </c>
      <c r="G426">
        <v>0</v>
      </c>
      <c r="H426">
        <f t="shared" si="70"/>
        <v>0.27295556283437056</v>
      </c>
      <c r="I426">
        <f t="shared" si="71"/>
        <v>-1.1086501753962323</v>
      </c>
      <c r="J426">
        <f t="shared" si="72"/>
        <v>1.1086501753962323</v>
      </c>
      <c r="K426">
        <f t="shared" si="73"/>
        <v>0.44389703098140126</v>
      </c>
      <c r="L426">
        <f t="shared" si="74"/>
        <v>0.55610296901859879</v>
      </c>
      <c r="M426">
        <f t="shared" si="75"/>
        <v>2.2527746981977419</v>
      </c>
      <c r="N426">
        <f t="shared" si="76"/>
        <v>1.7982281262852871</v>
      </c>
    </row>
    <row r="427" spans="1:14" x14ac:dyDescent="0.25">
      <c r="A427" s="4">
        <f>IF('True_Odds_Calculator_2-way'!A428="","",'True_Odds_Calculator_2-way'!A428)</f>
        <v>1.87</v>
      </c>
      <c r="B427" s="4">
        <f>IF('True_Odds_Calculator_2-way'!B428="","",'True_Odds_Calculator_2-way'!B428)</f>
        <v>2.0499999999999998</v>
      </c>
      <c r="C427" s="4">
        <f t="shared" si="66"/>
        <v>0.53475935828876997</v>
      </c>
      <c r="D427">
        <f t="shared" si="67"/>
        <v>0.48780487804878053</v>
      </c>
      <c r="E427">
        <f t="shared" si="68"/>
        <v>2.2564236337550447E-2</v>
      </c>
      <c r="F427">
        <f t="shared" si="69"/>
        <v>-0.23829398721794715</v>
      </c>
      <c r="G427">
        <v>0</v>
      </c>
      <c r="H427">
        <f t="shared" si="70"/>
        <v>0.26085822355549759</v>
      </c>
      <c r="I427">
        <f t="shared" si="71"/>
        <v>-1.0462747009572406</v>
      </c>
      <c r="J427">
        <f t="shared" si="72"/>
        <v>1.0462747009572406</v>
      </c>
      <c r="K427">
        <f t="shared" si="73"/>
        <v>0.5234892259753362</v>
      </c>
      <c r="L427">
        <f t="shared" si="74"/>
        <v>0.47651077402466374</v>
      </c>
      <c r="M427">
        <f t="shared" si="75"/>
        <v>1.9102589898327997</v>
      </c>
      <c r="N427">
        <f t="shared" si="76"/>
        <v>2.0985884360051026</v>
      </c>
    </row>
    <row r="428" spans="1:14" x14ac:dyDescent="0.25">
      <c r="A428" s="4">
        <f>IF('True_Odds_Calculator_2-way'!A429="","",'True_Odds_Calculator_2-way'!A429)</f>
        <v>1.71</v>
      </c>
      <c r="B428" s="4">
        <f>IF('True_Odds_Calculator_2-way'!B429="","",'True_Odds_Calculator_2-way'!B429)</f>
        <v>2.25</v>
      </c>
      <c r="C428" s="4">
        <f t="shared" si="66"/>
        <v>0.58479532163742687</v>
      </c>
      <c r="D428">
        <f t="shared" si="67"/>
        <v>0.44444444444444442</v>
      </c>
      <c r="E428">
        <f t="shared" si="68"/>
        <v>2.9239766081871288E-2</v>
      </c>
      <c r="F428">
        <f t="shared" si="69"/>
        <v>-0.2306692657569851</v>
      </c>
      <c r="G428">
        <v>0</v>
      </c>
      <c r="H428">
        <f t="shared" si="70"/>
        <v>0.25990903183885639</v>
      </c>
      <c r="I428">
        <f t="shared" si="71"/>
        <v>-1.0614897848685503</v>
      </c>
      <c r="J428">
        <f t="shared" si="72"/>
        <v>1.0614897848685503</v>
      </c>
      <c r="K428">
        <f t="shared" si="73"/>
        <v>0.57023669616511363</v>
      </c>
      <c r="L428">
        <f t="shared" si="74"/>
        <v>0.42976330383488626</v>
      </c>
      <c r="M428">
        <f t="shared" si="75"/>
        <v>1.753657747256671</v>
      </c>
      <c r="N428">
        <f t="shared" si="76"/>
        <v>2.3268622310856886</v>
      </c>
    </row>
    <row r="429" spans="1:14" x14ac:dyDescent="0.25">
      <c r="A429" s="4">
        <f>IF('True_Odds_Calculator_2-way'!A430="","",'True_Odds_Calculator_2-way'!A430)</f>
        <v>1.68</v>
      </c>
      <c r="B429" s="4">
        <f>IF('True_Odds_Calculator_2-way'!B430="","",'True_Odds_Calculator_2-way'!B430)</f>
        <v>2.2999999999999998</v>
      </c>
      <c r="C429" s="4">
        <f t="shared" si="66"/>
        <v>0.59523809523809523</v>
      </c>
      <c r="D429">
        <f t="shared" si="67"/>
        <v>0.43478260869565222</v>
      </c>
      <c r="E429">
        <f t="shared" si="68"/>
        <v>3.002070393374745E-2</v>
      </c>
      <c r="F429">
        <f t="shared" si="69"/>
        <v>-0.22877846790890266</v>
      </c>
      <c r="G429">
        <v>0</v>
      </c>
      <c r="H429">
        <f t="shared" si="70"/>
        <v>0.25879917184265011</v>
      </c>
      <c r="I429">
        <f t="shared" si="71"/>
        <v>-1.0635890745287928</v>
      </c>
      <c r="J429">
        <f t="shared" si="72"/>
        <v>1.0635890745287928</v>
      </c>
      <c r="K429">
        <f t="shared" si="73"/>
        <v>0.58030202922023755</v>
      </c>
      <c r="L429">
        <f t="shared" si="74"/>
        <v>0.41969797077976234</v>
      </c>
      <c r="M429">
        <f t="shared" si="75"/>
        <v>1.7232405706795793</v>
      </c>
      <c r="N429">
        <f t="shared" si="76"/>
        <v>2.3826657968874305</v>
      </c>
    </row>
    <row r="430" spans="1:14" x14ac:dyDescent="0.25">
      <c r="A430" s="4">
        <f>IF('True_Odds_Calculator_2-way'!A431="","",'True_Odds_Calculator_2-way'!A431)</f>
        <v>1.72</v>
      </c>
      <c r="B430" s="4">
        <f>IF('True_Odds_Calculator_2-way'!B431="","",'True_Odds_Calculator_2-way'!B431)</f>
        <v>2.23</v>
      </c>
      <c r="C430" s="4">
        <f t="shared" si="66"/>
        <v>0.58139534883720934</v>
      </c>
      <c r="D430">
        <f t="shared" si="67"/>
        <v>0.44843049327354262</v>
      </c>
      <c r="E430">
        <f t="shared" si="68"/>
        <v>2.982584211075201E-2</v>
      </c>
      <c r="F430">
        <f t="shared" si="69"/>
        <v>-0.23088956095526114</v>
      </c>
      <c r="G430">
        <v>0</v>
      </c>
      <c r="H430">
        <f t="shared" si="70"/>
        <v>0.26071540306601315</v>
      </c>
      <c r="I430">
        <f t="shared" si="71"/>
        <v>-1.0626278551055641</v>
      </c>
      <c r="J430">
        <f t="shared" si="72"/>
        <v>1.0626278551055641</v>
      </c>
      <c r="K430">
        <f t="shared" si="73"/>
        <v>0.56654268925198559</v>
      </c>
      <c r="L430">
        <f t="shared" si="74"/>
        <v>0.43345731074801436</v>
      </c>
      <c r="M430">
        <f t="shared" si="75"/>
        <v>1.7650920556760061</v>
      </c>
      <c r="N430">
        <f t="shared" si="76"/>
        <v>2.3070322617798436</v>
      </c>
    </row>
    <row r="431" spans="1:14" x14ac:dyDescent="0.25">
      <c r="A431" s="4">
        <f>IF('True_Odds_Calculator_2-way'!A432="","",'True_Odds_Calculator_2-way'!A432)</f>
        <v>1.9</v>
      </c>
      <c r="B431" s="4">
        <f>IF('True_Odds_Calculator_2-way'!B432="","",'True_Odds_Calculator_2-way'!B432)</f>
        <v>2</v>
      </c>
      <c r="C431" s="4">
        <f t="shared" si="66"/>
        <v>0.52631578947368418</v>
      </c>
      <c r="D431">
        <f t="shared" si="67"/>
        <v>0.5</v>
      </c>
      <c r="E431">
        <f t="shared" si="68"/>
        <v>2.631578947368407E-2</v>
      </c>
      <c r="F431">
        <f t="shared" si="69"/>
        <v>-0.23684210526315796</v>
      </c>
      <c r="G431">
        <v>0</v>
      </c>
      <c r="H431">
        <f t="shared" si="70"/>
        <v>0.26315789473684209</v>
      </c>
      <c r="I431">
        <f t="shared" si="71"/>
        <v>-1.0540925533894596</v>
      </c>
      <c r="J431">
        <f t="shared" si="72"/>
        <v>1.0540925533894596</v>
      </c>
      <c r="K431">
        <f t="shared" si="73"/>
        <v>0.51316701949486188</v>
      </c>
      <c r="L431">
        <f t="shared" si="74"/>
        <v>0.48683298050513807</v>
      </c>
      <c r="M431">
        <f t="shared" si="75"/>
        <v>1.9486832980505142</v>
      </c>
      <c r="N431">
        <f t="shared" si="76"/>
        <v>2.0540925533894594</v>
      </c>
    </row>
    <row r="432" spans="1:14" x14ac:dyDescent="0.25">
      <c r="A432" s="4">
        <f>IF('True_Odds_Calculator_2-way'!A433="","",'True_Odds_Calculator_2-way'!A433)</f>
        <v>1.65</v>
      </c>
      <c r="B432" s="4">
        <f>IF('True_Odds_Calculator_2-way'!B433="","",'True_Odds_Calculator_2-way'!B433)</f>
        <v>2.34</v>
      </c>
      <c r="C432" s="4">
        <f t="shared" si="66"/>
        <v>0.60606060606060608</v>
      </c>
      <c r="D432">
        <f t="shared" si="67"/>
        <v>0.42735042735042739</v>
      </c>
      <c r="E432">
        <f t="shared" si="68"/>
        <v>3.3411033411033575E-2</v>
      </c>
      <c r="F432">
        <f t="shared" si="69"/>
        <v>-0.22558922558922545</v>
      </c>
      <c r="G432">
        <v>0</v>
      </c>
      <c r="H432">
        <f t="shared" si="70"/>
        <v>0.25900025900025903</v>
      </c>
      <c r="I432">
        <f t="shared" si="71"/>
        <v>-1.0714969088698143</v>
      </c>
      <c r="J432">
        <f t="shared" si="72"/>
        <v>1.0714969088698143</v>
      </c>
      <c r="K432">
        <f t="shared" si="73"/>
        <v>0.58945824981795969</v>
      </c>
      <c r="L432">
        <f t="shared" si="74"/>
        <v>0.41054175018204025</v>
      </c>
      <c r="M432">
        <f t="shared" si="75"/>
        <v>1.6964729907653791</v>
      </c>
      <c r="N432">
        <f t="shared" si="76"/>
        <v>2.4358058578855508</v>
      </c>
    </row>
    <row r="433" spans="1:14" x14ac:dyDescent="0.25">
      <c r="A433" s="4">
        <f>IF('True_Odds_Calculator_2-way'!A434="","",'True_Odds_Calculator_2-way'!A434)</f>
        <v>1.53</v>
      </c>
      <c r="B433" s="4">
        <f>IF('True_Odds_Calculator_2-way'!B434="","",'True_Odds_Calculator_2-way'!B434)</f>
        <v>2.63</v>
      </c>
      <c r="C433" s="4">
        <f t="shared" si="66"/>
        <v>0.65359477124183007</v>
      </c>
      <c r="D433">
        <f t="shared" si="67"/>
        <v>0.38022813688212931</v>
      </c>
      <c r="E433">
        <f t="shared" si="68"/>
        <v>3.3822908123959383E-2</v>
      </c>
      <c r="F433">
        <f t="shared" si="69"/>
        <v>-0.21469221402122318</v>
      </c>
      <c r="G433">
        <v>0</v>
      </c>
      <c r="H433">
        <f t="shared" si="70"/>
        <v>0.24851512214518257</v>
      </c>
      <c r="I433">
        <f t="shared" si="71"/>
        <v>-1.0758909712904976</v>
      </c>
      <c r="J433">
        <f t="shared" si="72"/>
        <v>1.0758909712904976</v>
      </c>
      <c r="K433">
        <f t="shared" si="73"/>
        <v>0.63685253627467198</v>
      </c>
      <c r="L433">
        <f t="shared" si="74"/>
        <v>0.36314746372532802</v>
      </c>
      <c r="M433">
        <f t="shared" si="75"/>
        <v>1.5702222147839637</v>
      </c>
      <c r="N433">
        <f t="shared" si="76"/>
        <v>2.753702283203511</v>
      </c>
    </row>
    <row r="434" spans="1:14" x14ac:dyDescent="0.25">
      <c r="A434" s="4">
        <f>IF('True_Odds_Calculator_2-way'!A435="","",'True_Odds_Calculator_2-way'!A435)</f>
        <v>1.79</v>
      </c>
      <c r="B434" s="4">
        <f>IF('True_Odds_Calculator_2-way'!B435="","",'True_Odds_Calculator_2-way'!B435)</f>
        <v>2.1</v>
      </c>
      <c r="C434" s="4">
        <f t="shared" si="66"/>
        <v>0.55865921787709494</v>
      </c>
      <c r="D434">
        <f t="shared" si="67"/>
        <v>0.47619047619047616</v>
      </c>
      <c r="E434">
        <f t="shared" si="68"/>
        <v>3.4849694067571102E-2</v>
      </c>
      <c r="F434">
        <f t="shared" si="69"/>
        <v>-0.2311785049215217</v>
      </c>
      <c r="G434">
        <v>0</v>
      </c>
      <c r="H434">
        <f t="shared" si="70"/>
        <v>0.2660281989890928</v>
      </c>
      <c r="I434">
        <f t="shared" si="71"/>
        <v>-1.072729223145815</v>
      </c>
      <c r="J434">
        <f t="shared" si="72"/>
        <v>1.072729223145815</v>
      </c>
      <c r="K434">
        <f t="shared" si="73"/>
        <v>0.5412848551170536</v>
      </c>
      <c r="L434">
        <f t="shared" si="74"/>
        <v>0.4587151448829464</v>
      </c>
      <c r="M434">
        <f t="shared" si="75"/>
        <v>1.8474560862851939</v>
      </c>
      <c r="N434">
        <f t="shared" si="76"/>
        <v>2.1800021454603971</v>
      </c>
    </row>
    <row r="435" spans="1:14" x14ac:dyDescent="0.25">
      <c r="A435" s="4">
        <f>IF('True_Odds_Calculator_2-way'!A436="","",'True_Odds_Calculator_2-way'!A436)</f>
        <v>1.33</v>
      </c>
      <c r="B435" s="4">
        <f>IF('True_Odds_Calculator_2-way'!B436="","",'True_Odds_Calculator_2-way'!B436)</f>
        <v>3.46</v>
      </c>
      <c r="C435" s="4">
        <f t="shared" si="66"/>
        <v>0.75187969924812026</v>
      </c>
      <c r="D435">
        <f t="shared" si="67"/>
        <v>0.28901734104046245</v>
      </c>
      <c r="E435">
        <f t="shared" si="68"/>
        <v>4.0897040288582653E-2</v>
      </c>
      <c r="F435">
        <f t="shared" si="69"/>
        <v>-0.17640923117041163</v>
      </c>
      <c r="G435">
        <v>0</v>
      </c>
      <c r="H435">
        <f t="shared" si="70"/>
        <v>0.21730627145899431</v>
      </c>
      <c r="I435">
        <f t="shared" si="71"/>
        <v>-1.1098785970200447</v>
      </c>
      <c r="J435">
        <f t="shared" si="72"/>
        <v>1.1098785970200447</v>
      </c>
      <c r="K435">
        <f t="shared" si="73"/>
        <v>0.73192514316390977</v>
      </c>
      <c r="L435">
        <f t="shared" si="74"/>
        <v>0.26807485683609039</v>
      </c>
      <c r="M435">
        <f t="shared" si="75"/>
        <v>1.3662599370166146</v>
      </c>
      <c r="N435">
        <f t="shared" si="76"/>
        <v>3.7303013486693093</v>
      </c>
    </row>
    <row r="436" spans="1:14" x14ac:dyDescent="0.25">
      <c r="A436" s="4">
        <f>IF('True_Odds_Calculator_2-way'!A437="","",'True_Odds_Calculator_2-way'!A437)</f>
        <v>2.34</v>
      </c>
      <c r="B436" s="4">
        <f>IF('True_Odds_Calculator_2-way'!B437="","",'True_Odds_Calculator_2-way'!B437)</f>
        <v>1.64</v>
      </c>
      <c r="C436" s="4">
        <f t="shared" si="66"/>
        <v>0.42735042735042739</v>
      </c>
      <c r="D436">
        <f t="shared" si="67"/>
        <v>0.6097560975609756</v>
      </c>
      <c r="E436">
        <f t="shared" si="68"/>
        <v>3.7106524911402872E-2</v>
      </c>
      <c r="F436">
        <f t="shared" si="69"/>
        <v>-0.22347300396080894</v>
      </c>
      <c r="G436">
        <v>0</v>
      </c>
      <c r="H436">
        <f t="shared" si="70"/>
        <v>0.26057952887221181</v>
      </c>
      <c r="I436">
        <f t="shared" si="71"/>
        <v>-1.0798355319766999</v>
      </c>
      <c r="J436">
        <f t="shared" si="72"/>
        <v>1.0798355319766999</v>
      </c>
      <c r="K436">
        <f t="shared" si="73"/>
        <v>0.40866707460459728</v>
      </c>
      <c r="L436">
        <f t="shared" si="74"/>
        <v>0.59133292539540294</v>
      </c>
      <c r="M436">
        <f t="shared" si="75"/>
        <v>2.4469796128487777</v>
      </c>
      <c r="N436">
        <f t="shared" si="76"/>
        <v>1.6910947404650878</v>
      </c>
    </row>
    <row r="437" spans="1:14" x14ac:dyDescent="0.25">
      <c r="A437" s="4">
        <f>IF('True_Odds_Calculator_2-way'!A438="","",'True_Odds_Calculator_2-way'!A438)</f>
        <v>2.36</v>
      </c>
      <c r="B437" s="4">
        <f>IF('True_Odds_Calculator_2-way'!B438="","",'True_Odds_Calculator_2-way'!B438)</f>
        <v>1.64</v>
      </c>
      <c r="C437" s="4">
        <f t="shared" si="66"/>
        <v>0.42372881355932207</v>
      </c>
      <c r="D437">
        <f t="shared" si="67"/>
        <v>0.6097560975609756</v>
      </c>
      <c r="E437">
        <f t="shared" si="68"/>
        <v>3.3484911120297722E-2</v>
      </c>
      <c r="F437">
        <f t="shared" si="69"/>
        <v>-0.22488631665977676</v>
      </c>
      <c r="G437">
        <v>0</v>
      </c>
      <c r="H437">
        <f t="shared" si="70"/>
        <v>0.25837122778007443</v>
      </c>
      <c r="I437">
        <f t="shared" si="71"/>
        <v>-1.0718661571406802</v>
      </c>
      <c r="J437">
        <f t="shared" si="72"/>
        <v>1.0718661571406802</v>
      </c>
      <c r="K437">
        <f t="shared" si="73"/>
        <v>0.40687819885451121</v>
      </c>
      <c r="L437">
        <f t="shared" si="74"/>
        <v>0.59312180114548885</v>
      </c>
      <c r="M437">
        <f t="shared" si="75"/>
        <v>2.4577379737113252</v>
      </c>
      <c r="N437">
        <f t="shared" si="76"/>
        <v>1.6859943405700353</v>
      </c>
    </row>
    <row r="438" spans="1:14" x14ac:dyDescent="0.25">
      <c r="A438" s="4">
        <f>IF('True_Odds_Calculator_2-way'!A439="","",'True_Odds_Calculator_2-way'!A439)</f>
        <v>1.9</v>
      </c>
      <c r="B438" s="4">
        <f>IF('True_Odds_Calculator_2-way'!B439="","",'True_Odds_Calculator_2-way'!B439)</f>
        <v>1.98</v>
      </c>
      <c r="C438" s="4">
        <f t="shared" si="66"/>
        <v>0.52631578947368418</v>
      </c>
      <c r="D438">
        <f t="shared" si="67"/>
        <v>0.50505050505050508</v>
      </c>
      <c r="E438">
        <f t="shared" si="68"/>
        <v>3.1366294524189264E-2</v>
      </c>
      <c r="F438">
        <f t="shared" si="69"/>
        <v>-0.23444976076555024</v>
      </c>
      <c r="G438">
        <v>0</v>
      </c>
      <c r="H438">
        <f t="shared" si="70"/>
        <v>0.26581605528973951</v>
      </c>
      <c r="I438">
        <f t="shared" si="71"/>
        <v>-1.0647942749998998</v>
      </c>
      <c r="J438">
        <f t="shared" si="72"/>
        <v>1.0647942749998998</v>
      </c>
      <c r="K438">
        <f t="shared" si="73"/>
        <v>0.51064311812610408</v>
      </c>
      <c r="L438">
        <f t="shared" si="74"/>
        <v>0.48935688187389592</v>
      </c>
      <c r="M438">
        <f t="shared" si="75"/>
        <v>1.9583148474999099</v>
      </c>
      <c r="N438">
        <f t="shared" si="76"/>
        <v>2.0434983894999017</v>
      </c>
    </row>
    <row r="439" spans="1:14" x14ac:dyDescent="0.25">
      <c r="A439" s="4">
        <f>IF('True_Odds_Calculator_2-way'!A440="","",'True_Odds_Calculator_2-way'!A440)</f>
        <v>2.11</v>
      </c>
      <c r="B439" s="4">
        <f>IF('True_Odds_Calculator_2-way'!B440="","",'True_Odds_Calculator_2-way'!B440)</f>
        <v>1.81</v>
      </c>
      <c r="C439" s="4">
        <f t="shared" si="66"/>
        <v>0.47393364928909953</v>
      </c>
      <c r="D439">
        <f t="shared" si="67"/>
        <v>0.5524861878453039</v>
      </c>
      <c r="E439">
        <f t="shared" si="68"/>
        <v>2.6419837134403323E-2</v>
      </c>
      <c r="F439">
        <f t="shared" si="69"/>
        <v>-0.23542195805294452</v>
      </c>
      <c r="G439">
        <v>0</v>
      </c>
      <c r="H439">
        <f t="shared" si="70"/>
        <v>0.26184179518734785</v>
      </c>
      <c r="I439">
        <f t="shared" si="71"/>
        <v>-1.0546199952805544</v>
      </c>
      <c r="J439">
        <f t="shared" si="72"/>
        <v>1.0546199952805544</v>
      </c>
      <c r="K439">
        <f t="shared" si="73"/>
        <v>0.46069612585582176</v>
      </c>
      <c r="L439">
        <f t="shared" si="74"/>
        <v>0.53930387414417835</v>
      </c>
      <c r="M439">
        <f t="shared" si="75"/>
        <v>2.1706281947614148</v>
      </c>
      <c r="N439">
        <f t="shared" si="76"/>
        <v>1.8542421961772491</v>
      </c>
    </row>
    <row r="440" spans="1:14" x14ac:dyDescent="0.25">
      <c r="A440" s="4">
        <f>IF('True_Odds_Calculator_2-way'!A441="","",'True_Odds_Calculator_2-way'!A441)</f>
        <v>2</v>
      </c>
      <c r="B440" s="4">
        <f>IF('True_Odds_Calculator_2-way'!B441="","",'True_Odds_Calculator_2-way'!B441)</f>
        <v>1.91</v>
      </c>
      <c r="C440" s="4">
        <f t="shared" si="66"/>
        <v>0.5</v>
      </c>
      <c r="D440">
        <f t="shared" si="67"/>
        <v>0.52356020942408377</v>
      </c>
      <c r="E440">
        <f t="shared" si="68"/>
        <v>2.3560209424083656E-2</v>
      </c>
      <c r="F440">
        <f t="shared" si="69"/>
        <v>-0.23821989528795817</v>
      </c>
      <c r="G440">
        <v>0</v>
      </c>
      <c r="H440">
        <f t="shared" si="70"/>
        <v>0.26178010471204188</v>
      </c>
      <c r="I440">
        <f t="shared" si="71"/>
        <v>-1.0482848367219182</v>
      </c>
      <c r="J440">
        <f t="shared" si="72"/>
        <v>1.0482848367219182</v>
      </c>
      <c r="K440">
        <f t="shared" si="73"/>
        <v>0.4882133490771739</v>
      </c>
      <c r="L440">
        <f t="shared" si="74"/>
        <v>0.51178665092282616</v>
      </c>
      <c r="M440">
        <f t="shared" si="75"/>
        <v>2.0482848367219182</v>
      </c>
      <c r="N440">
        <f t="shared" si="76"/>
        <v>1.9539392014169454</v>
      </c>
    </row>
    <row r="441" spans="1:14" x14ac:dyDescent="0.25">
      <c r="A441" s="4">
        <f>IF('True_Odds_Calculator_2-way'!A442="","",'True_Odds_Calculator_2-way'!A442)</f>
        <v>2.2000000000000002</v>
      </c>
      <c r="B441" s="4">
        <f>IF('True_Odds_Calculator_2-way'!B442="","",'True_Odds_Calculator_2-way'!B442)</f>
        <v>1.74</v>
      </c>
      <c r="C441" s="4">
        <f t="shared" si="66"/>
        <v>0.45454545454545453</v>
      </c>
      <c r="D441">
        <f t="shared" si="67"/>
        <v>0.57471264367816088</v>
      </c>
      <c r="E441">
        <f t="shared" si="68"/>
        <v>2.925809822361547E-2</v>
      </c>
      <c r="F441">
        <f t="shared" si="69"/>
        <v>-0.23197492163009403</v>
      </c>
      <c r="G441">
        <v>0</v>
      </c>
      <c r="H441">
        <f t="shared" si="70"/>
        <v>0.2612330198537095</v>
      </c>
      <c r="I441">
        <f t="shared" si="71"/>
        <v>-1.0611908999450221</v>
      </c>
      <c r="J441">
        <f t="shared" si="72"/>
        <v>1.0611908999450221</v>
      </c>
      <c r="K441">
        <f t="shared" si="73"/>
        <v>0.43986417206778194</v>
      </c>
      <c r="L441">
        <f t="shared" si="74"/>
        <v>0.56013582793221794</v>
      </c>
      <c r="M441">
        <f t="shared" si="75"/>
        <v>2.2734290799340271</v>
      </c>
      <c r="N441">
        <f t="shared" si="76"/>
        <v>1.7852812659593167</v>
      </c>
    </row>
    <row r="442" spans="1:14" x14ac:dyDescent="0.25">
      <c r="A442" s="4">
        <f>IF('True_Odds_Calculator_2-way'!A443="","",'True_Odds_Calculator_2-way'!A443)</f>
        <v>2.1</v>
      </c>
      <c r="B442" s="4">
        <f>IF('True_Odds_Calculator_2-way'!B443="","",'True_Odds_Calculator_2-way'!B443)</f>
        <v>1.81</v>
      </c>
      <c r="C442" s="4">
        <f t="shared" si="66"/>
        <v>0.47619047619047616</v>
      </c>
      <c r="D442">
        <f t="shared" si="67"/>
        <v>0.5524861878453039</v>
      </c>
      <c r="E442">
        <f t="shared" si="68"/>
        <v>2.8676664035780064E-2</v>
      </c>
      <c r="F442">
        <f t="shared" si="69"/>
        <v>-0.23441199684293612</v>
      </c>
      <c r="G442">
        <v>0</v>
      </c>
      <c r="H442">
        <f t="shared" si="70"/>
        <v>0.26308866087871613</v>
      </c>
      <c r="I442">
        <f t="shared" si="71"/>
        <v>-1.0594028769395469</v>
      </c>
      <c r="J442">
        <f t="shared" si="72"/>
        <v>1.0594028769395469</v>
      </c>
      <c r="K442">
        <f t="shared" si="73"/>
        <v>0.46182056328667725</v>
      </c>
      <c r="L442">
        <f t="shared" si="74"/>
        <v>0.5381794367133228</v>
      </c>
      <c r="M442">
        <f t="shared" si="75"/>
        <v>2.1653431646335015</v>
      </c>
      <c r="N442">
        <f t="shared" si="76"/>
        <v>1.8581163303210331</v>
      </c>
    </row>
    <row r="443" spans="1:14" x14ac:dyDescent="0.25">
      <c r="A443" s="4">
        <f>IF('True_Odds_Calculator_2-way'!A444="","",'True_Odds_Calculator_2-way'!A444)</f>
        <v>3.11</v>
      </c>
      <c r="B443" s="4">
        <f>IF('True_Odds_Calculator_2-way'!B444="","",'True_Odds_Calculator_2-way'!B444)</f>
        <v>1.39</v>
      </c>
      <c r="C443" s="4">
        <f t="shared" si="66"/>
        <v>0.32154340836012862</v>
      </c>
      <c r="D443">
        <f t="shared" si="67"/>
        <v>0.71942446043165476</v>
      </c>
      <c r="E443">
        <f t="shared" si="68"/>
        <v>4.0967868791783379E-2</v>
      </c>
      <c r="F443">
        <f t="shared" si="69"/>
        <v>-0.19035832427305732</v>
      </c>
      <c r="G443">
        <v>0</v>
      </c>
      <c r="H443">
        <f t="shared" si="70"/>
        <v>0.23132619306484076</v>
      </c>
      <c r="I443">
        <f t="shared" si="71"/>
        <v>-1.1023676724925608</v>
      </c>
      <c r="J443">
        <f t="shared" si="72"/>
        <v>1.1023676724925608</v>
      </c>
      <c r="K443">
        <f t="shared" si="73"/>
        <v>0.30066183586867912</v>
      </c>
      <c r="L443">
        <f t="shared" si="74"/>
        <v>0.69933816413132099</v>
      </c>
      <c r="M443">
        <f t="shared" si="75"/>
        <v>3.3259957889593035</v>
      </c>
      <c r="N443">
        <f t="shared" si="76"/>
        <v>1.4299233922720984</v>
      </c>
    </row>
    <row r="444" spans="1:14" x14ac:dyDescent="0.25">
      <c r="A444" s="4">
        <f>IF('True_Odds_Calculator_2-way'!A445="","",'True_Odds_Calculator_2-way'!A445)</f>
        <v>3.06</v>
      </c>
      <c r="B444" s="4">
        <f>IF('True_Odds_Calculator_2-way'!B445="","",'True_Odds_Calculator_2-way'!B445)</f>
        <v>1.4</v>
      </c>
      <c r="C444" s="4">
        <f t="shared" si="66"/>
        <v>0.32679738562091504</v>
      </c>
      <c r="D444">
        <f t="shared" si="67"/>
        <v>0.7142857142857143</v>
      </c>
      <c r="E444">
        <f t="shared" si="68"/>
        <v>4.1083099906629394E-2</v>
      </c>
      <c r="F444">
        <f t="shared" si="69"/>
        <v>-0.19234360410830997</v>
      </c>
      <c r="G444">
        <v>0</v>
      </c>
      <c r="H444">
        <f t="shared" si="70"/>
        <v>0.23342670401493931</v>
      </c>
      <c r="I444">
        <f t="shared" si="71"/>
        <v>-1.1016316230980794</v>
      </c>
      <c r="J444">
        <f t="shared" si="72"/>
        <v>1.1016316230980794</v>
      </c>
      <c r="K444">
        <f t="shared" si="73"/>
        <v>0.30587015508001053</v>
      </c>
      <c r="L444">
        <f t="shared" si="74"/>
        <v>0.69412984491998964</v>
      </c>
      <c r="M444">
        <f t="shared" si="75"/>
        <v>3.2693611435820427</v>
      </c>
      <c r="N444">
        <f t="shared" si="76"/>
        <v>1.4406526492392315</v>
      </c>
    </row>
    <row r="445" spans="1:14" x14ac:dyDescent="0.25">
      <c r="A445" s="4">
        <f>IF('True_Odds_Calculator_2-way'!A446="","",'True_Odds_Calculator_2-way'!A446)</f>
        <v>2.8</v>
      </c>
      <c r="B445" s="4">
        <f>IF('True_Odds_Calculator_2-way'!B446="","",'True_Odds_Calculator_2-way'!B446)</f>
        <v>1.46</v>
      </c>
      <c r="C445" s="4">
        <f t="shared" si="66"/>
        <v>0.35714285714285715</v>
      </c>
      <c r="D445">
        <f t="shared" si="67"/>
        <v>0.68493150684931503</v>
      </c>
      <c r="E445">
        <f t="shared" si="68"/>
        <v>4.2074363992172126E-2</v>
      </c>
      <c r="F445">
        <f t="shared" si="69"/>
        <v>-0.20254403131115462</v>
      </c>
      <c r="G445">
        <v>0</v>
      </c>
      <c r="H445">
        <f t="shared" si="70"/>
        <v>0.2446183953033268</v>
      </c>
      <c r="I445">
        <f t="shared" si="71"/>
        <v>-1.0989674556596449</v>
      </c>
      <c r="J445">
        <f t="shared" si="72"/>
        <v>1.0989674556596449</v>
      </c>
      <c r="K445">
        <f t="shared" si="73"/>
        <v>0.33577989051207913</v>
      </c>
      <c r="L445">
        <f t="shared" si="74"/>
        <v>0.66422010948792087</v>
      </c>
      <c r="M445">
        <f t="shared" si="75"/>
        <v>2.9781414201873613</v>
      </c>
      <c r="N445">
        <f t="shared" si="76"/>
        <v>1.5055250296034366</v>
      </c>
    </row>
    <row r="446" spans="1:14" x14ac:dyDescent="0.25">
      <c r="A446" s="4">
        <f>IF('True_Odds_Calculator_2-way'!A447="","",'True_Odds_Calculator_2-way'!A447)</f>
        <v>3.04</v>
      </c>
      <c r="B446" s="4">
        <f>IF('True_Odds_Calculator_2-way'!B447="","",'True_Odds_Calculator_2-way'!B447)</f>
        <v>1.4</v>
      </c>
      <c r="C446" s="4">
        <f t="shared" si="66"/>
        <v>0.32894736842105265</v>
      </c>
      <c r="D446">
        <f t="shared" si="67"/>
        <v>0.7142857142857143</v>
      </c>
      <c r="E446">
        <f t="shared" si="68"/>
        <v>4.3233082706767068E-2</v>
      </c>
      <c r="F446">
        <f t="shared" si="69"/>
        <v>-0.19172932330827053</v>
      </c>
      <c r="G446">
        <v>0</v>
      </c>
      <c r="H446">
        <f t="shared" si="70"/>
        <v>0.23496240601503762</v>
      </c>
      <c r="I446">
        <f t="shared" si="71"/>
        <v>-1.1070186069251196</v>
      </c>
      <c r="J446">
        <f t="shared" si="72"/>
        <v>1.1070186069251196</v>
      </c>
      <c r="K446">
        <f t="shared" si="73"/>
        <v>0.30690681905542505</v>
      </c>
      <c r="L446">
        <f t="shared" si="74"/>
        <v>0.69309318094457473</v>
      </c>
      <c r="M446">
        <f t="shared" si="75"/>
        <v>3.2583179581272437</v>
      </c>
      <c r="N446">
        <f t="shared" si="76"/>
        <v>1.4428074427700479</v>
      </c>
    </row>
    <row r="447" spans="1:14" x14ac:dyDescent="0.25">
      <c r="A447" s="4">
        <f>IF('True_Odds_Calculator_2-way'!A448="","",'True_Odds_Calculator_2-way'!A448)</f>
        <v>1.88</v>
      </c>
      <c r="B447" s="4">
        <f>IF('True_Odds_Calculator_2-way'!B448="","",'True_Odds_Calculator_2-way'!B448)</f>
        <v>2.0099999999999998</v>
      </c>
      <c r="C447" s="4">
        <f t="shared" si="66"/>
        <v>0.53191489361702127</v>
      </c>
      <c r="D447">
        <f t="shared" si="67"/>
        <v>0.49751243781094534</v>
      </c>
      <c r="E447">
        <f t="shared" si="68"/>
        <v>2.9427331427966497E-2</v>
      </c>
      <c r="F447">
        <f t="shared" si="69"/>
        <v>-0.23520694400338749</v>
      </c>
      <c r="G447">
        <v>0</v>
      </c>
      <c r="H447">
        <f t="shared" si="70"/>
        <v>0.26463427543135393</v>
      </c>
      <c r="I447">
        <f t="shared" si="71"/>
        <v>-1.060713208766217</v>
      </c>
      <c r="J447">
        <f t="shared" si="72"/>
        <v>1.060713208766217</v>
      </c>
      <c r="K447">
        <f t="shared" si="73"/>
        <v>0.5172161542198922</v>
      </c>
      <c r="L447">
        <f t="shared" si="74"/>
        <v>0.48278384578010813</v>
      </c>
      <c r="M447">
        <f t="shared" si="75"/>
        <v>1.9334276237142709</v>
      </c>
      <c r="N447">
        <f t="shared" si="76"/>
        <v>2.0713203408538785</v>
      </c>
    </row>
    <row r="448" spans="1:14" x14ac:dyDescent="0.25">
      <c r="A448" s="4">
        <f>IF('True_Odds_Calculator_2-way'!A449="","",'True_Odds_Calculator_2-way'!A449)</f>
        <v>2.29</v>
      </c>
      <c r="B448" s="4">
        <f>IF('True_Odds_Calculator_2-way'!B449="","",'True_Odds_Calculator_2-way'!B449)</f>
        <v>1.68</v>
      </c>
      <c r="C448" s="4">
        <f t="shared" si="66"/>
        <v>0.4366812227074236</v>
      </c>
      <c r="D448">
        <f t="shared" si="67"/>
        <v>0.59523809523809523</v>
      </c>
      <c r="E448">
        <f t="shared" si="68"/>
        <v>3.1919317945518833E-2</v>
      </c>
      <c r="F448">
        <f t="shared" si="69"/>
        <v>-0.22800998128509042</v>
      </c>
      <c r="G448">
        <v>0</v>
      </c>
      <c r="H448">
        <f t="shared" si="70"/>
        <v>0.25992929923060926</v>
      </c>
      <c r="I448">
        <f t="shared" si="71"/>
        <v>-1.0677035543974551</v>
      </c>
      <c r="J448">
        <f t="shared" si="72"/>
        <v>1.0677035543974551</v>
      </c>
      <c r="K448">
        <f t="shared" si="73"/>
        <v>0.42063861953679943</v>
      </c>
      <c r="L448">
        <f t="shared" si="74"/>
        <v>0.57936138046320074</v>
      </c>
      <c r="M448">
        <f t="shared" si="75"/>
        <v>2.3773375851727168</v>
      </c>
      <c r="N448">
        <f t="shared" si="76"/>
        <v>1.7260384169902692</v>
      </c>
    </row>
    <row r="449" spans="1:14" x14ac:dyDescent="0.25">
      <c r="A449" s="4">
        <f>IF('True_Odds_Calculator_2-way'!A450="","",'True_Odds_Calculator_2-way'!A450)</f>
        <v>2.0299999999999998</v>
      </c>
      <c r="B449" s="4">
        <f>IF('True_Odds_Calculator_2-way'!B450="","",'True_Odds_Calculator_2-way'!B450)</f>
        <v>1.86</v>
      </c>
      <c r="C449" s="4">
        <f t="shared" si="66"/>
        <v>0.49261083743842371</v>
      </c>
      <c r="D449">
        <f t="shared" si="67"/>
        <v>0.5376344086021505</v>
      </c>
      <c r="E449">
        <f t="shared" si="68"/>
        <v>3.0245246040574214E-2</v>
      </c>
      <c r="F449">
        <f t="shared" si="69"/>
        <v>-0.23459929021664283</v>
      </c>
      <c r="G449">
        <v>0</v>
      </c>
      <c r="H449">
        <f t="shared" si="70"/>
        <v>0.26484453625721704</v>
      </c>
      <c r="I449">
        <f t="shared" si="71"/>
        <v>-1.0625078858299792</v>
      </c>
      <c r="J449">
        <f t="shared" si="72"/>
        <v>1.0625078858299792</v>
      </c>
      <c r="K449">
        <f t="shared" si="73"/>
        <v>0.47746756040114985</v>
      </c>
      <c r="L449">
        <f t="shared" si="74"/>
        <v>0.5225324395988501</v>
      </c>
      <c r="M449">
        <f t="shared" si="75"/>
        <v>2.0943831224048783</v>
      </c>
      <c r="N449">
        <f t="shared" si="76"/>
        <v>1.9137567818137824</v>
      </c>
    </row>
    <row r="450" spans="1:14" x14ac:dyDescent="0.25">
      <c r="A450" s="4">
        <f>IF('True_Odds_Calculator_2-way'!A451="","",'True_Odds_Calculator_2-way'!A451)</f>
        <v>1.5</v>
      </c>
      <c r="B450" s="4">
        <f>IF('True_Odds_Calculator_2-way'!B451="","",'True_Odds_Calculator_2-way'!B451)</f>
        <v>2.69</v>
      </c>
      <c r="C450" s="4">
        <f t="shared" si="66"/>
        <v>0.66666666666666663</v>
      </c>
      <c r="D450">
        <f t="shared" si="67"/>
        <v>0.37174721189591081</v>
      </c>
      <c r="E450">
        <f t="shared" si="68"/>
        <v>3.8413878562577386E-2</v>
      </c>
      <c r="F450">
        <f t="shared" si="69"/>
        <v>-0.20941759603469645</v>
      </c>
      <c r="G450">
        <v>0</v>
      </c>
      <c r="H450">
        <f t="shared" si="70"/>
        <v>0.24783147459727387</v>
      </c>
      <c r="I450">
        <f t="shared" si="71"/>
        <v>-1.0878565864408423</v>
      </c>
      <c r="J450">
        <f t="shared" si="72"/>
        <v>1.0878565864408423</v>
      </c>
      <c r="K450">
        <f t="shared" si="73"/>
        <v>0.64769847433402361</v>
      </c>
      <c r="L450">
        <f t="shared" si="74"/>
        <v>0.35230152566597633</v>
      </c>
      <c r="M450">
        <f t="shared" si="75"/>
        <v>1.5439282932204215</v>
      </c>
      <c r="N450">
        <f t="shared" si="76"/>
        <v>2.838477631085023</v>
      </c>
    </row>
    <row r="451" spans="1:14" x14ac:dyDescent="0.25">
      <c r="A451" s="4">
        <f>IF('True_Odds_Calculator_2-way'!A452="","",'True_Odds_Calculator_2-way'!A452)</f>
        <v>1.81</v>
      </c>
      <c r="B451" s="4">
        <f>IF('True_Odds_Calculator_2-way'!B452="","",'True_Odds_Calculator_2-way'!B452)</f>
        <v>2.0299999999999998</v>
      </c>
      <c r="C451" s="4">
        <f t="shared" ref="C451:C514" si="77">1/A451</f>
        <v>0.5524861878453039</v>
      </c>
      <c r="D451">
        <f t="shared" ref="D451:D514" si="78">1/B451</f>
        <v>0.49261083743842371</v>
      </c>
      <c r="E451">
        <f t="shared" ref="E451:E514" si="79">C451+D451-1</f>
        <v>4.5097025283727721E-2</v>
      </c>
      <c r="F451">
        <f t="shared" ref="F451:F514" si="80">C451+D451-(C451*D451)-1</f>
        <v>-0.22706365838390963</v>
      </c>
      <c r="G451">
        <v>0</v>
      </c>
      <c r="H451">
        <f t="shared" ref="H451:H514" si="81">C451*D451</f>
        <v>0.2721606836676374</v>
      </c>
      <c r="I451">
        <f t="shared" ref="I451:I514" si="82">((-4*F451*H451)^0.5)/(2*F451)</f>
        <v>-1.0948103090714374</v>
      </c>
      <c r="J451">
        <f t="shared" ref="J451:J514" si="83">(-((-4*F451*H451)^0.5))/(2*F451)</f>
        <v>1.0948103090714374</v>
      </c>
      <c r="K451">
        <f t="shared" ref="K451:K514" si="84">IF(A451="","",(C451/($J451+C451-($J451*C451))))</f>
        <v>0.52999890518954651</v>
      </c>
      <c r="L451">
        <f t="shared" ref="L451:L514" si="85">IF(B451="","",(D451/($J451+D451-($J451*D451))))</f>
        <v>0.47000109481045338</v>
      </c>
      <c r="M451">
        <f t="shared" ref="M451:M514" si="86">IF(A451="","",1/K451)</f>
        <v>1.8867963503478642</v>
      </c>
      <c r="N451">
        <f t="shared" ref="N451:N514" si="87">IF(B451="","",1/L451)</f>
        <v>2.1276546183435801</v>
      </c>
    </row>
    <row r="452" spans="1:14" x14ac:dyDescent="0.25">
      <c r="A452" s="4">
        <f>IF('True_Odds_Calculator_2-way'!A453="","",'True_Odds_Calculator_2-way'!A453)</f>
        <v>1.74</v>
      </c>
      <c r="B452" s="4">
        <f>IF('True_Odds_Calculator_2-way'!B453="","",'True_Odds_Calculator_2-way'!B453)</f>
        <v>2.16</v>
      </c>
      <c r="C452" s="4">
        <f t="shared" si="77"/>
        <v>0.57471264367816088</v>
      </c>
      <c r="D452">
        <f t="shared" si="78"/>
        <v>0.46296296296296291</v>
      </c>
      <c r="E452">
        <f t="shared" si="79"/>
        <v>3.7675606641123682E-2</v>
      </c>
      <c r="F452">
        <f t="shared" si="80"/>
        <v>-0.22839506172839519</v>
      </c>
      <c r="G452">
        <v>0</v>
      </c>
      <c r="H452">
        <f t="shared" si="81"/>
        <v>0.26607066836951887</v>
      </c>
      <c r="I452">
        <f t="shared" si="82"/>
        <v>-1.0793322294408634</v>
      </c>
      <c r="J452">
        <f t="shared" si="83"/>
        <v>1.0793322294408634</v>
      </c>
      <c r="K452">
        <f t="shared" si="84"/>
        <v>0.55595527201895822</v>
      </c>
      <c r="L452">
        <f t="shared" si="85"/>
        <v>0.44404472798104189</v>
      </c>
      <c r="M452">
        <f t="shared" si="86"/>
        <v>1.7987058497862392</v>
      </c>
      <c r="N452">
        <f t="shared" si="87"/>
        <v>2.2520253861514017</v>
      </c>
    </row>
    <row r="453" spans="1:14" x14ac:dyDescent="0.25">
      <c r="A453" s="4">
        <f>IF('True_Odds_Calculator_2-way'!A454="","",'True_Odds_Calculator_2-way'!A454)</f>
        <v>2.0299999999999998</v>
      </c>
      <c r="B453" s="4">
        <f>IF('True_Odds_Calculator_2-way'!B454="","",'True_Odds_Calculator_2-way'!B454)</f>
        <v>1.88</v>
      </c>
      <c r="C453" s="4">
        <f t="shared" si="77"/>
        <v>0.49261083743842371</v>
      </c>
      <c r="D453">
        <f t="shared" si="78"/>
        <v>0.53191489361702127</v>
      </c>
      <c r="E453">
        <f t="shared" si="79"/>
        <v>2.4525731055444977E-2</v>
      </c>
      <c r="F453">
        <f t="shared" si="80"/>
        <v>-0.23750131013520592</v>
      </c>
      <c r="G453">
        <v>0</v>
      </c>
      <c r="H453">
        <f t="shared" si="81"/>
        <v>0.2620270411906509</v>
      </c>
      <c r="I453">
        <f t="shared" si="82"/>
        <v>-1.0503645397539194</v>
      </c>
      <c r="J453">
        <f t="shared" si="83"/>
        <v>1.0503645397539194</v>
      </c>
      <c r="K453">
        <f t="shared" si="84"/>
        <v>0.48033612555301569</v>
      </c>
      <c r="L453">
        <f t="shared" si="85"/>
        <v>0.51966387444698414</v>
      </c>
      <c r="M453">
        <f t="shared" si="86"/>
        <v>2.081875475946537</v>
      </c>
      <c r="N453">
        <f t="shared" si="87"/>
        <v>1.9243207949834495</v>
      </c>
    </row>
    <row r="454" spans="1:14" x14ac:dyDescent="0.25">
      <c r="A454" s="4">
        <f>IF('True_Odds_Calculator_2-way'!A455="","",'True_Odds_Calculator_2-way'!A455)</f>
        <v>2.58</v>
      </c>
      <c r="B454" s="4">
        <f>IF('True_Odds_Calculator_2-way'!B455="","",'True_Odds_Calculator_2-way'!B455)</f>
        <v>1.53</v>
      </c>
      <c r="C454" s="4">
        <f t="shared" si="77"/>
        <v>0.38759689922480617</v>
      </c>
      <c r="D454">
        <f t="shared" si="78"/>
        <v>0.65359477124183007</v>
      </c>
      <c r="E454">
        <f t="shared" si="79"/>
        <v>4.1191670466636188E-2</v>
      </c>
      <c r="F454">
        <f t="shared" si="80"/>
        <v>-0.21213963621624365</v>
      </c>
      <c r="G454">
        <v>0</v>
      </c>
      <c r="H454">
        <f t="shared" si="81"/>
        <v>0.25333130668287984</v>
      </c>
      <c r="I454">
        <f t="shared" si="82"/>
        <v>-1.0927819720786571</v>
      </c>
      <c r="J454">
        <f t="shared" si="83"/>
        <v>1.0927819720786571</v>
      </c>
      <c r="K454">
        <f t="shared" si="84"/>
        <v>0.36675773658920729</v>
      </c>
      <c r="L454">
        <f t="shared" si="85"/>
        <v>0.63324226341079282</v>
      </c>
      <c r="M454">
        <f t="shared" si="86"/>
        <v>2.7265955158842785</v>
      </c>
      <c r="N454">
        <f t="shared" si="87"/>
        <v>1.579174445201688</v>
      </c>
    </row>
    <row r="455" spans="1:14" x14ac:dyDescent="0.25">
      <c r="A455" s="4">
        <f>IF('True_Odds_Calculator_2-way'!A456="","",'True_Odds_Calculator_2-way'!A456)</f>
        <v>1.71</v>
      </c>
      <c r="B455" s="4">
        <f>IF('True_Odds_Calculator_2-way'!B456="","",'True_Odds_Calculator_2-way'!B456)</f>
        <v>2.21</v>
      </c>
      <c r="C455" s="4">
        <f t="shared" si="77"/>
        <v>0.58479532163742687</v>
      </c>
      <c r="D455">
        <f t="shared" si="78"/>
        <v>0.45248868778280543</v>
      </c>
      <c r="E455">
        <f t="shared" si="79"/>
        <v>3.7284009420232245E-2</v>
      </c>
      <c r="F455">
        <f t="shared" si="80"/>
        <v>-0.22732925828901074</v>
      </c>
      <c r="G455">
        <v>0</v>
      </c>
      <c r="H455">
        <f t="shared" si="81"/>
        <v>0.26461326770924293</v>
      </c>
      <c r="I455">
        <f t="shared" si="82"/>
        <v>-1.0788924165398663</v>
      </c>
      <c r="J455">
        <f t="shared" si="83"/>
        <v>1.0788924165398663</v>
      </c>
      <c r="K455">
        <f t="shared" si="84"/>
        <v>0.56624704990120123</v>
      </c>
      <c r="L455">
        <f t="shared" si="85"/>
        <v>0.43375295009879905</v>
      </c>
      <c r="M455">
        <f t="shared" si="86"/>
        <v>1.7660136157433048</v>
      </c>
      <c r="N455">
        <f t="shared" si="87"/>
        <v>2.305459824013238</v>
      </c>
    </row>
    <row r="456" spans="1:14" x14ac:dyDescent="0.25">
      <c r="A456" s="4">
        <f>IF('True_Odds_Calculator_2-way'!A457="","",'True_Odds_Calculator_2-way'!A457)</f>
        <v>1.41</v>
      </c>
      <c r="B456" s="4">
        <f>IF('True_Odds_Calculator_2-way'!B457="","",'True_Odds_Calculator_2-way'!B457)</f>
        <v>3.03</v>
      </c>
      <c r="C456" s="4">
        <f t="shared" si="77"/>
        <v>0.70921985815602839</v>
      </c>
      <c r="D456">
        <f t="shared" si="78"/>
        <v>0.33003300330033003</v>
      </c>
      <c r="E456">
        <f t="shared" si="79"/>
        <v>3.9252861456358534E-2</v>
      </c>
      <c r="F456">
        <f t="shared" si="80"/>
        <v>-0.1948130983311096</v>
      </c>
      <c r="G456">
        <v>0</v>
      </c>
      <c r="H456">
        <f t="shared" si="81"/>
        <v>0.23406595978746811</v>
      </c>
      <c r="I456">
        <f t="shared" si="82"/>
        <v>-1.0961249232686892</v>
      </c>
      <c r="J456">
        <f t="shared" si="83"/>
        <v>1.0961249232686892</v>
      </c>
      <c r="K456">
        <f t="shared" si="84"/>
        <v>0.68993532491572229</v>
      </c>
      <c r="L456">
        <f t="shared" si="85"/>
        <v>0.31006467508427765</v>
      </c>
      <c r="M456">
        <f t="shared" si="86"/>
        <v>1.4494112185401624</v>
      </c>
      <c r="N456">
        <f t="shared" si="87"/>
        <v>3.2251335942354391</v>
      </c>
    </row>
    <row r="457" spans="1:14" x14ac:dyDescent="0.25">
      <c r="A457" s="4">
        <f>IF('True_Odds_Calculator_2-way'!A458="","",'True_Odds_Calculator_2-way'!A458)</f>
        <v>2.34</v>
      </c>
      <c r="B457" s="4">
        <f>IF('True_Odds_Calculator_2-way'!B458="","",'True_Odds_Calculator_2-way'!B458)</f>
        <v>1.64</v>
      </c>
      <c r="C457" s="4">
        <f t="shared" si="77"/>
        <v>0.42735042735042739</v>
      </c>
      <c r="D457">
        <f t="shared" si="78"/>
        <v>0.6097560975609756</v>
      </c>
      <c r="E457">
        <f t="shared" si="79"/>
        <v>3.7106524911402872E-2</v>
      </c>
      <c r="F457">
        <f t="shared" si="80"/>
        <v>-0.22347300396080894</v>
      </c>
      <c r="G457">
        <v>0</v>
      </c>
      <c r="H457">
        <f t="shared" si="81"/>
        <v>0.26057952887221181</v>
      </c>
      <c r="I457">
        <f t="shared" si="82"/>
        <v>-1.0798355319766999</v>
      </c>
      <c r="J457">
        <f t="shared" si="83"/>
        <v>1.0798355319766999</v>
      </c>
      <c r="K457">
        <f t="shared" si="84"/>
        <v>0.40866707460459728</v>
      </c>
      <c r="L457">
        <f t="shared" si="85"/>
        <v>0.59133292539540294</v>
      </c>
      <c r="M457">
        <f t="shared" si="86"/>
        <v>2.4469796128487777</v>
      </c>
      <c r="N457">
        <f t="shared" si="87"/>
        <v>1.6910947404650878</v>
      </c>
    </row>
    <row r="458" spans="1:14" x14ac:dyDescent="0.25">
      <c r="A458" s="4">
        <f>IF('True_Odds_Calculator_2-way'!A459="","",'True_Odds_Calculator_2-way'!A459)</f>
        <v>2.08</v>
      </c>
      <c r="B458" s="4">
        <f>IF('True_Odds_Calculator_2-way'!B459="","",'True_Odds_Calculator_2-way'!B459)</f>
        <v>1.79</v>
      </c>
      <c r="C458" s="4">
        <f t="shared" si="77"/>
        <v>0.48076923076923073</v>
      </c>
      <c r="D458">
        <f t="shared" si="78"/>
        <v>0.55865921787709494</v>
      </c>
      <c r="E458">
        <f t="shared" si="79"/>
        <v>3.9428448646325664E-2</v>
      </c>
      <c r="F458">
        <f t="shared" si="80"/>
        <v>-0.22915771379458527</v>
      </c>
      <c r="G458">
        <v>0</v>
      </c>
      <c r="H458">
        <f t="shared" si="81"/>
        <v>0.26858616244091099</v>
      </c>
      <c r="I458">
        <f t="shared" si="82"/>
        <v>-1.0826163374360513</v>
      </c>
      <c r="J458">
        <f t="shared" si="83"/>
        <v>1.0826163374360513</v>
      </c>
      <c r="K458">
        <f t="shared" si="84"/>
        <v>0.46099399689806597</v>
      </c>
      <c r="L458">
        <f t="shared" si="85"/>
        <v>0.53900600310193403</v>
      </c>
      <c r="M458">
        <f t="shared" si="86"/>
        <v>2.1692256444309357</v>
      </c>
      <c r="N458">
        <f t="shared" si="87"/>
        <v>1.8552669065744805</v>
      </c>
    </row>
    <row r="459" spans="1:14" x14ac:dyDescent="0.25">
      <c r="A459" s="4">
        <f>IF('True_Odds_Calculator_2-way'!A460="","",'True_Odds_Calculator_2-way'!A460)</f>
        <v>2.4900000000000002</v>
      </c>
      <c r="B459" s="4">
        <f>IF('True_Odds_Calculator_2-way'!B460="","",'True_Odds_Calculator_2-way'!B460)</f>
        <v>1.58</v>
      </c>
      <c r="C459" s="4">
        <f t="shared" si="77"/>
        <v>0.40160642570281119</v>
      </c>
      <c r="D459">
        <f t="shared" si="78"/>
        <v>0.63291139240506322</v>
      </c>
      <c r="E459">
        <f t="shared" si="79"/>
        <v>3.4517818107874465E-2</v>
      </c>
      <c r="F459">
        <f t="shared" si="80"/>
        <v>-0.21966346398251235</v>
      </c>
      <c r="G459">
        <v>0</v>
      </c>
      <c r="H459">
        <f t="shared" si="81"/>
        <v>0.25418128209038682</v>
      </c>
      <c r="I459">
        <f t="shared" si="82"/>
        <v>-1.0757042116817492</v>
      </c>
      <c r="J459">
        <f t="shared" si="83"/>
        <v>1.0757042116817492</v>
      </c>
      <c r="K459">
        <f t="shared" si="84"/>
        <v>0.38420173597293183</v>
      </c>
      <c r="L459">
        <f t="shared" si="85"/>
        <v>0.61579826402706817</v>
      </c>
      <c r="M459">
        <f t="shared" si="86"/>
        <v>2.6027992754058067</v>
      </c>
      <c r="N459">
        <f t="shared" si="87"/>
        <v>1.6239084427754149</v>
      </c>
    </row>
    <row r="460" spans="1:14" x14ac:dyDescent="0.25">
      <c r="A460" s="4">
        <f>IF('True_Odds_Calculator_2-way'!A461="","",'True_Odds_Calculator_2-way'!A461)</f>
        <v>2.5099999999999998</v>
      </c>
      <c r="B460" s="4">
        <f>IF('True_Odds_Calculator_2-way'!B461="","",'True_Odds_Calculator_2-way'!B461)</f>
        <v>1.57</v>
      </c>
      <c r="C460" s="4">
        <f t="shared" si="77"/>
        <v>0.39840637450199207</v>
      </c>
      <c r="D460">
        <f t="shared" si="78"/>
        <v>0.63694267515923564</v>
      </c>
      <c r="E460">
        <f t="shared" si="79"/>
        <v>3.5349049661227649E-2</v>
      </c>
      <c r="F460">
        <f t="shared" si="80"/>
        <v>-0.21841297231456347</v>
      </c>
      <c r="G460">
        <v>0</v>
      </c>
      <c r="H460">
        <f t="shared" si="81"/>
        <v>0.25376202197579112</v>
      </c>
      <c r="I460">
        <f t="shared" si="82"/>
        <v>-1.0778891454484929</v>
      </c>
      <c r="J460">
        <f t="shared" si="83"/>
        <v>1.0778891454484929</v>
      </c>
      <c r="K460">
        <f t="shared" si="84"/>
        <v>0.3805736037101255</v>
      </c>
      <c r="L460">
        <f t="shared" si="85"/>
        <v>0.61942639628987439</v>
      </c>
      <c r="M460">
        <f t="shared" si="86"/>
        <v>2.6276126096272243</v>
      </c>
      <c r="N460">
        <f t="shared" si="87"/>
        <v>1.6143968129056414</v>
      </c>
    </row>
    <row r="461" spans="1:14" x14ac:dyDescent="0.25">
      <c r="A461" s="4">
        <f>IF('True_Odds_Calculator_2-way'!A462="","",'True_Odds_Calculator_2-way'!A462)</f>
        <v>2.42</v>
      </c>
      <c r="B461" s="4">
        <f>IF('True_Odds_Calculator_2-way'!B462="","",'True_Odds_Calculator_2-way'!B462)</f>
        <v>1.61</v>
      </c>
      <c r="C461" s="4">
        <f t="shared" si="77"/>
        <v>0.41322314049586778</v>
      </c>
      <c r="D461">
        <f t="shared" si="78"/>
        <v>0.6211180124223602</v>
      </c>
      <c r="E461">
        <f t="shared" si="79"/>
        <v>3.4341152918228035E-2</v>
      </c>
      <c r="F461">
        <f t="shared" si="80"/>
        <v>-0.22231918279349105</v>
      </c>
      <c r="G461">
        <v>0</v>
      </c>
      <c r="H461">
        <f t="shared" si="81"/>
        <v>0.25666033571171909</v>
      </c>
      <c r="I461">
        <f t="shared" si="82"/>
        <v>-1.0744616281415773</v>
      </c>
      <c r="J461">
        <f t="shared" si="83"/>
        <v>1.0744616281415773</v>
      </c>
      <c r="K461">
        <f t="shared" si="84"/>
        <v>0.3959242744397955</v>
      </c>
      <c r="L461">
        <f t="shared" si="85"/>
        <v>0.60407572556020461</v>
      </c>
      <c r="M461">
        <f t="shared" si="86"/>
        <v>2.5257355119610394</v>
      </c>
      <c r="N461">
        <f t="shared" si="87"/>
        <v>1.6554215931663621</v>
      </c>
    </row>
    <row r="462" spans="1:14" x14ac:dyDescent="0.25">
      <c r="A462" s="4">
        <f>IF('True_Odds_Calculator_2-way'!A463="","",'True_Odds_Calculator_2-way'!A463)</f>
        <v>2.3199999999999998</v>
      </c>
      <c r="B462" s="4">
        <f>IF('True_Odds_Calculator_2-way'!B463="","",'True_Odds_Calculator_2-way'!B463)</f>
        <v>1.66</v>
      </c>
      <c r="C462" s="4">
        <f t="shared" si="77"/>
        <v>0.43103448275862072</v>
      </c>
      <c r="D462">
        <f t="shared" si="78"/>
        <v>0.60240963855421692</v>
      </c>
      <c r="E462">
        <f t="shared" si="79"/>
        <v>3.3444121312837582E-2</v>
      </c>
      <c r="F462">
        <f t="shared" si="80"/>
        <v>-0.22621520565018693</v>
      </c>
      <c r="G462">
        <v>0</v>
      </c>
      <c r="H462">
        <f t="shared" si="81"/>
        <v>0.25965932696302457</v>
      </c>
      <c r="I462">
        <f t="shared" si="82"/>
        <v>-1.0713739108887086</v>
      </c>
      <c r="J462">
        <f t="shared" si="83"/>
        <v>1.0713739108887086</v>
      </c>
      <c r="K462">
        <f t="shared" si="84"/>
        <v>0.41421356237309498</v>
      </c>
      <c r="L462">
        <f t="shared" si="85"/>
        <v>0.58578643762690485</v>
      </c>
      <c r="M462">
        <f t="shared" si="86"/>
        <v>2.4142135623730954</v>
      </c>
      <c r="N462">
        <f t="shared" si="87"/>
        <v>1.7071067811865479</v>
      </c>
    </row>
    <row r="463" spans="1:14" x14ac:dyDescent="0.25">
      <c r="A463" s="4">
        <f>IF('True_Odds_Calculator_2-way'!A464="","",'True_Odds_Calculator_2-way'!A464)</f>
        <v>2.17</v>
      </c>
      <c r="B463" s="4">
        <f>IF('True_Odds_Calculator_2-way'!B464="","",'True_Odds_Calculator_2-way'!B464)</f>
        <v>1.74</v>
      </c>
      <c r="C463" s="4">
        <f t="shared" si="77"/>
        <v>0.46082949308755761</v>
      </c>
      <c r="D463">
        <f t="shared" si="78"/>
        <v>0.57471264367816088</v>
      </c>
      <c r="E463">
        <f t="shared" si="79"/>
        <v>3.5542136765718491E-2</v>
      </c>
      <c r="F463">
        <f t="shared" si="80"/>
        <v>-0.22930239949149844</v>
      </c>
      <c r="G463">
        <v>0</v>
      </c>
      <c r="H463">
        <f t="shared" si="81"/>
        <v>0.26484453625721699</v>
      </c>
      <c r="I463">
        <f t="shared" si="82"/>
        <v>-1.0747098003652684</v>
      </c>
      <c r="J463">
        <f t="shared" si="83"/>
        <v>1.0747098003652684</v>
      </c>
      <c r="K463">
        <f t="shared" si="84"/>
        <v>0.44298545385174265</v>
      </c>
      <c r="L463">
        <f t="shared" si="85"/>
        <v>0.55701454614825729</v>
      </c>
      <c r="M463">
        <f t="shared" si="86"/>
        <v>2.2574104664273644</v>
      </c>
      <c r="N463">
        <f t="shared" si="87"/>
        <v>1.7952852522702987</v>
      </c>
    </row>
    <row r="464" spans="1:14" x14ac:dyDescent="0.25">
      <c r="A464" s="4">
        <f>IF('True_Odds_Calculator_2-way'!A465="","",'True_Odds_Calculator_2-way'!A465)</f>
        <v>2.31</v>
      </c>
      <c r="B464" s="4">
        <f>IF('True_Odds_Calculator_2-way'!B465="","",'True_Odds_Calculator_2-way'!B465)</f>
        <v>1.67</v>
      </c>
      <c r="C464" s="4">
        <f t="shared" si="77"/>
        <v>0.4329004329004329</v>
      </c>
      <c r="D464">
        <f t="shared" si="78"/>
        <v>0.5988023952095809</v>
      </c>
      <c r="E464">
        <f t="shared" si="79"/>
        <v>3.1702828110013792E-2</v>
      </c>
      <c r="F464">
        <f t="shared" si="80"/>
        <v>-0.22751898799802994</v>
      </c>
      <c r="G464">
        <v>0</v>
      </c>
      <c r="H464">
        <f t="shared" si="81"/>
        <v>0.25922181610804368</v>
      </c>
      <c r="I464">
        <f t="shared" si="82"/>
        <v>-1.0673993913412883</v>
      </c>
      <c r="J464">
        <f t="shared" si="83"/>
        <v>1.0673993913412883</v>
      </c>
      <c r="K464">
        <f t="shared" si="84"/>
        <v>0.41696319653163855</v>
      </c>
      <c r="L464">
        <f t="shared" si="85"/>
        <v>0.5830368034683614</v>
      </c>
      <c r="M464">
        <f t="shared" si="86"/>
        <v>2.3982932026570873</v>
      </c>
      <c r="N464">
        <f t="shared" si="87"/>
        <v>1.7151575921986633</v>
      </c>
    </row>
    <row r="465" spans="1:14" x14ac:dyDescent="0.25">
      <c r="A465" s="4">
        <f>IF('True_Odds_Calculator_2-way'!A466="","",'True_Odds_Calculator_2-way'!A466)</f>
        <v>2.0699999999999998</v>
      </c>
      <c r="B465" s="4">
        <f>IF('True_Odds_Calculator_2-way'!B466="","",'True_Odds_Calculator_2-way'!B466)</f>
        <v>1.8</v>
      </c>
      <c r="C465" s="4">
        <f t="shared" si="77"/>
        <v>0.48309178743961356</v>
      </c>
      <c r="D465">
        <f t="shared" si="78"/>
        <v>0.55555555555555558</v>
      </c>
      <c r="E465">
        <f t="shared" si="79"/>
        <v>3.8647342995169254E-2</v>
      </c>
      <c r="F465">
        <f t="shared" si="80"/>
        <v>-0.22973698336017168</v>
      </c>
      <c r="G465">
        <v>0</v>
      </c>
      <c r="H465">
        <f t="shared" si="81"/>
        <v>0.26838432635534087</v>
      </c>
      <c r="I465">
        <f t="shared" si="82"/>
        <v>-1.0808442529177926</v>
      </c>
      <c r="J465">
        <f t="shared" si="83"/>
        <v>1.0808442529177926</v>
      </c>
      <c r="K465">
        <f t="shared" si="84"/>
        <v>0.46371363147270434</v>
      </c>
      <c r="L465">
        <f t="shared" si="85"/>
        <v>0.53628636852729539</v>
      </c>
      <c r="M465">
        <f t="shared" si="86"/>
        <v>2.1565033506220384</v>
      </c>
      <c r="N465">
        <f t="shared" si="87"/>
        <v>1.8646754023342345</v>
      </c>
    </row>
    <row r="466" spans="1:14" x14ac:dyDescent="0.25">
      <c r="A466" s="4">
        <f>IF('True_Odds_Calculator_2-way'!A467="","",'True_Odds_Calculator_2-way'!A467)</f>
        <v>2.2200000000000002</v>
      </c>
      <c r="B466" s="4">
        <f>IF('True_Odds_Calculator_2-way'!B467="","",'True_Odds_Calculator_2-way'!B467)</f>
        <v>1.7</v>
      </c>
      <c r="C466" s="4">
        <f t="shared" si="77"/>
        <v>0.4504504504504504</v>
      </c>
      <c r="D466">
        <f t="shared" si="78"/>
        <v>0.58823529411764708</v>
      </c>
      <c r="E466">
        <f t="shared" si="79"/>
        <v>3.868574456809748E-2</v>
      </c>
      <c r="F466">
        <f t="shared" si="80"/>
        <v>-0.22628510863804985</v>
      </c>
      <c r="G466">
        <v>0</v>
      </c>
      <c r="H466">
        <f t="shared" si="81"/>
        <v>0.26497085320614733</v>
      </c>
      <c r="I466">
        <f t="shared" si="82"/>
        <v>-1.0821091383745125</v>
      </c>
      <c r="J466">
        <f t="shared" si="83"/>
        <v>1.0821091383745125</v>
      </c>
      <c r="K466">
        <f t="shared" si="84"/>
        <v>0.43100231571506481</v>
      </c>
      <c r="L466">
        <f t="shared" si="85"/>
        <v>0.56899768428493536</v>
      </c>
      <c r="M466">
        <f t="shared" si="86"/>
        <v>2.3201731488169055</v>
      </c>
      <c r="N466">
        <f t="shared" si="87"/>
        <v>1.7574763968621581</v>
      </c>
    </row>
    <row r="467" spans="1:14" x14ac:dyDescent="0.25">
      <c r="A467" s="4">
        <f>IF('True_Odds_Calculator_2-way'!A468="","",'True_Odds_Calculator_2-way'!A468)</f>
        <v>1.93</v>
      </c>
      <c r="B467" s="4">
        <f>IF('True_Odds_Calculator_2-way'!B468="","",'True_Odds_Calculator_2-way'!B468)</f>
        <v>1.94</v>
      </c>
      <c r="C467" s="4">
        <f t="shared" si="77"/>
        <v>0.5181347150259068</v>
      </c>
      <c r="D467">
        <f t="shared" si="78"/>
        <v>0.51546391752577325</v>
      </c>
      <c r="E467">
        <f t="shared" si="79"/>
        <v>3.3598632551679941E-2</v>
      </c>
      <c r="F467">
        <f t="shared" si="80"/>
        <v>-0.2334811174616741</v>
      </c>
      <c r="G467">
        <v>0</v>
      </c>
      <c r="H467">
        <f t="shared" si="81"/>
        <v>0.26707975001335404</v>
      </c>
      <c r="I467">
        <f t="shared" si="82"/>
        <v>-1.0695340092890231</v>
      </c>
      <c r="J467">
        <f t="shared" si="83"/>
        <v>1.0695340092890231</v>
      </c>
      <c r="K467">
        <f t="shared" si="84"/>
        <v>0.50133690795359842</v>
      </c>
      <c r="L467">
        <f t="shared" si="85"/>
        <v>0.49866309204640175</v>
      </c>
      <c r="M467">
        <f t="shared" si="86"/>
        <v>1.9946666286387909</v>
      </c>
      <c r="N467">
        <f t="shared" si="87"/>
        <v>2.0053619687316817</v>
      </c>
    </row>
    <row r="468" spans="1:14" x14ac:dyDescent="0.25">
      <c r="A468" s="4">
        <f>IF('True_Odds_Calculator_2-way'!A469="","",'True_Odds_Calculator_2-way'!A469)</f>
        <v>2.0499999999999998</v>
      </c>
      <c r="B468" s="4">
        <f>IF('True_Odds_Calculator_2-way'!B469="","",'True_Odds_Calculator_2-way'!B469)</f>
        <v>1.83</v>
      </c>
      <c r="C468" s="4">
        <f t="shared" si="77"/>
        <v>0.48780487804878053</v>
      </c>
      <c r="D468">
        <f t="shared" si="78"/>
        <v>0.54644808743169393</v>
      </c>
      <c r="E468">
        <f t="shared" si="79"/>
        <v>3.4252965480474407E-2</v>
      </c>
      <c r="F468">
        <f t="shared" si="80"/>
        <v>-0.23230707716913246</v>
      </c>
      <c r="G468">
        <v>0</v>
      </c>
      <c r="H468">
        <f t="shared" si="81"/>
        <v>0.26656004264960681</v>
      </c>
      <c r="I468">
        <f t="shared" si="82"/>
        <v>-1.0711894933108055</v>
      </c>
      <c r="J468">
        <f t="shared" si="83"/>
        <v>1.0711894933108055</v>
      </c>
      <c r="K468">
        <f t="shared" si="84"/>
        <v>0.47064383372894186</v>
      </c>
      <c r="L468">
        <f t="shared" si="85"/>
        <v>0.52935616627105819</v>
      </c>
      <c r="M468">
        <f t="shared" si="86"/>
        <v>2.1247489679763456</v>
      </c>
      <c r="N468">
        <f t="shared" si="87"/>
        <v>1.8890872794479689</v>
      </c>
    </row>
    <row r="469" spans="1:14" x14ac:dyDescent="0.25">
      <c r="A469" s="4">
        <f>IF('True_Odds_Calculator_2-way'!A470="","",'True_Odds_Calculator_2-way'!A470)</f>
        <v>1.67</v>
      </c>
      <c r="B469" s="4">
        <f>IF('True_Odds_Calculator_2-way'!B470="","",'True_Odds_Calculator_2-way'!B470)</f>
        <v>2.27</v>
      </c>
      <c r="C469" s="4">
        <f t="shared" si="77"/>
        <v>0.5988023952095809</v>
      </c>
      <c r="D469">
        <f t="shared" si="78"/>
        <v>0.44052863436123346</v>
      </c>
      <c r="E469">
        <f t="shared" si="79"/>
        <v>3.9331029570814469E-2</v>
      </c>
      <c r="F469">
        <f t="shared" si="80"/>
        <v>-0.22445857184309781</v>
      </c>
      <c r="G469">
        <v>0</v>
      </c>
      <c r="H469">
        <f t="shared" si="81"/>
        <v>0.26378960141391228</v>
      </c>
      <c r="I469">
        <f t="shared" si="82"/>
        <v>-1.0840785170131719</v>
      </c>
      <c r="J469">
        <f t="shared" si="83"/>
        <v>1.0840785170131719</v>
      </c>
      <c r="K469">
        <f t="shared" si="84"/>
        <v>0.57926264978915398</v>
      </c>
      <c r="L469">
        <f t="shared" si="85"/>
        <v>0.42073735021084574</v>
      </c>
      <c r="M469">
        <f t="shared" si="86"/>
        <v>1.7263326063988251</v>
      </c>
      <c r="N469">
        <f t="shared" si="87"/>
        <v>2.376779716606729</v>
      </c>
    </row>
    <row r="470" spans="1:14" x14ac:dyDescent="0.25">
      <c r="A470" s="4">
        <f>IF('True_Odds_Calculator_2-way'!A471="","",'True_Odds_Calculator_2-way'!A471)</f>
        <v>2.13</v>
      </c>
      <c r="B470" s="4">
        <f>IF('True_Odds_Calculator_2-way'!B471="","",'True_Odds_Calculator_2-way'!B471)</f>
        <v>1.76</v>
      </c>
      <c r="C470" s="4">
        <f t="shared" si="77"/>
        <v>0.46948356807511737</v>
      </c>
      <c r="D470">
        <f t="shared" si="78"/>
        <v>0.56818181818181823</v>
      </c>
      <c r="E470">
        <f t="shared" si="79"/>
        <v>3.7665386256935607E-2</v>
      </c>
      <c r="F470">
        <f t="shared" si="80"/>
        <v>-0.22908664105847198</v>
      </c>
      <c r="G470">
        <v>0</v>
      </c>
      <c r="H470">
        <f t="shared" si="81"/>
        <v>0.26675202731540765</v>
      </c>
      <c r="I470">
        <f t="shared" si="82"/>
        <v>-1.0790808419378759</v>
      </c>
      <c r="J470">
        <f t="shared" si="83"/>
        <v>1.0790808419378759</v>
      </c>
      <c r="K470">
        <f t="shared" si="84"/>
        <v>0.45058007312499337</v>
      </c>
      <c r="L470">
        <f t="shared" si="85"/>
        <v>0.54941992687500663</v>
      </c>
      <c r="M470">
        <f t="shared" si="86"/>
        <v>2.2193613513897996</v>
      </c>
      <c r="N470">
        <f t="shared" si="87"/>
        <v>1.8201014398727853</v>
      </c>
    </row>
    <row r="471" spans="1:14" x14ac:dyDescent="0.25">
      <c r="A471" s="4">
        <f>IF('True_Odds_Calculator_2-way'!A472="","",'True_Odds_Calculator_2-way'!A472)</f>
        <v>2.13</v>
      </c>
      <c r="B471" s="4">
        <f>IF('True_Odds_Calculator_2-way'!B472="","",'True_Odds_Calculator_2-way'!B472)</f>
        <v>1.76</v>
      </c>
      <c r="C471" s="4">
        <f t="shared" si="77"/>
        <v>0.46948356807511737</v>
      </c>
      <c r="D471">
        <f t="shared" si="78"/>
        <v>0.56818181818181823</v>
      </c>
      <c r="E471">
        <f t="shared" si="79"/>
        <v>3.7665386256935607E-2</v>
      </c>
      <c r="F471">
        <f t="shared" si="80"/>
        <v>-0.22908664105847198</v>
      </c>
      <c r="G471">
        <v>0</v>
      </c>
      <c r="H471">
        <f t="shared" si="81"/>
        <v>0.26675202731540765</v>
      </c>
      <c r="I471">
        <f t="shared" si="82"/>
        <v>-1.0790808419378759</v>
      </c>
      <c r="J471">
        <f t="shared" si="83"/>
        <v>1.0790808419378759</v>
      </c>
      <c r="K471">
        <f t="shared" si="84"/>
        <v>0.45058007312499337</v>
      </c>
      <c r="L471">
        <f t="shared" si="85"/>
        <v>0.54941992687500663</v>
      </c>
      <c r="M471">
        <f t="shared" si="86"/>
        <v>2.2193613513897996</v>
      </c>
      <c r="N471">
        <f t="shared" si="87"/>
        <v>1.8201014398727853</v>
      </c>
    </row>
    <row r="472" spans="1:14" x14ac:dyDescent="0.25">
      <c r="A472" s="4">
        <f>IF('True_Odds_Calculator_2-way'!A473="","",'True_Odds_Calculator_2-way'!A473)</f>
        <v>2.84</v>
      </c>
      <c r="B472" s="4">
        <f>IF('True_Odds_Calculator_2-way'!B473="","",'True_Odds_Calculator_2-way'!B473)</f>
        <v>1.45</v>
      </c>
      <c r="C472" s="4">
        <f t="shared" si="77"/>
        <v>0.35211267605633806</v>
      </c>
      <c r="D472">
        <f t="shared" si="78"/>
        <v>0.68965517241379315</v>
      </c>
      <c r="E472">
        <f t="shared" si="79"/>
        <v>4.1767848470131153E-2</v>
      </c>
      <c r="F472">
        <f t="shared" si="80"/>
        <v>-0.20106847984458476</v>
      </c>
      <c r="G472">
        <v>0</v>
      </c>
      <c r="H472">
        <f t="shared" si="81"/>
        <v>0.24283632831471591</v>
      </c>
      <c r="I472">
        <f t="shared" si="82"/>
        <v>-1.0989674556596449</v>
      </c>
      <c r="J472">
        <f t="shared" si="83"/>
        <v>1.0989674556596449</v>
      </c>
      <c r="K472">
        <f t="shared" si="84"/>
        <v>0.33089572178862314</v>
      </c>
      <c r="L472">
        <f t="shared" si="85"/>
        <v>0.66910427821137708</v>
      </c>
      <c r="M472">
        <f t="shared" si="86"/>
        <v>3.0221001184137459</v>
      </c>
      <c r="N472">
        <f t="shared" si="87"/>
        <v>1.4945353550468399</v>
      </c>
    </row>
    <row r="473" spans="1:14" x14ac:dyDescent="0.25">
      <c r="A473" s="4">
        <f>IF('True_Odds_Calculator_2-way'!A474="","",'True_Odds_Calculator_2-way'!A474)</f>
        <v>2.5</v>
      </c>
      <c r="B473" s="4">
        <f>IF('True_Odds_Calculator_2-way'!B474="","",'True_Odds_Calculator_2-way'!B474)</f>
        <v>1.56</v>
      </c>
      <c r="C473" s="4">
        <f t="shared" si="77"/>
        <v>0.4</v>
      </c>
      <c r="D473">
        <f t="shared" si="78"/>
        <v>0.64102564102564097</v>
      </c>
      <c r="E473">
        <f t="shared" si="79"/>
        <v>4.102564102564088E-2</v>
      </c>
      <c r="F473">
        <f t="shared" si="80"/>
        <v>-0.21538461538461551</v>
      </c>
      <c r="G473">
        <v>0</v>
      </c>
      <c r="H473">
        <f t="shared" si="81"/>
        <v>0.25641025641025639</v>
      </c>
      <c r="I473">
        <f t="shared" si="82"/>
        <v>-1.0910894511799616</v>
      </c>
      <c r="J473">
        <f t="shared" si="83"/>
        <v>1.0910894511799616</v>
      </c>
      <c r="K473">
        <f t="shared" si="84"/>
        <v>0.3792714244586895</v>
      </c>
      <c r="L473">
        <f t="shared" si="85"/>
        <v>0.62072857554131078</v>
      </c>
      <c r="M473">
        <f t="shared" si="86"/>
        <v>2.6366341767699417</v>
      </c>
      <c r="N473">
        <f t="shared" si="87"/>
        <v>1.6110100926607782</v>
      </c>
    </row>
    <row r="474" spans="1:14" x14ac:dyDescent="0.25">
      <c r="A474" s="4">
        <f>IF('True_Odds_Calculator_2-way'!A475="","",'True_Odds_Calculator_2-way'!A475)</f>
        <v>2.2999999999999998</v>
      </c>
      <c r="B474" s="4">
        <f>IF('True_Odds_Calculator_2-way'!B475="","",'True_Odds_Calculator_2-way'!B475)</f>
        <v>1.66</v>
      </c>
      <c r="C474" s="4">
        <f t="shared" si="77"/>
        <v>0.43478260869565222</v>
      </c>
      <c r="D474">
        <f t="shared" si="78"/>
        <v>0.60240963855421692</v>
      </c>
      <c r="E474">
        <f t="shared" si="79"/>
        <v>3.7192247249869137E-2</v>
      </c>
      <c r="F474">
        <f t="shared" si="80"/>
        <v>-0.22472498690413822</v>
      </c>
      <c r="G474">
        <v>0</v>
      </c>
      <c r="H474">
        <f t="shared" si="81"/>
        <v>0.26191723415400736</v>
      </c>
      <c r="I474">
        <f t="shared" si="82"/>
        <v>-1.0795837927188263</v>
      </c>
      <c r="J474">
        <f t="shared" si="83"/>
        <v>1.0795837927188263</v>
      </c>
      <c r="K474">
        <f t="shared" si="84"/>
        <v>0.41606702211367647</v>
      </c>
      <c r="L474">
        <f t="shared" si="85"/>
        <v>0.58393297788632348</v>
      </c>
      <c r="M474">
        <f t="shared" si="86"/>
        <v>2.4034589305344736</v>
      </c>
      <c r="N474">
        <f t="shared" si="87"/>
        <v>1.7125253031944256</v>
      </c>
    </row>
    <row r="475" spans="1:14" x14ac:dyDescent="0.25">
      <c r="A475" s="4">
        <f>IF('True_Odds_Calculator_2-way'!A476="","",'True_Odds_Calculator_2-way'!A476)</f>
        <v>2.21</v>
      </c>
      <c r="B475" s="4">
        <f>IF('True_Odds_Calculator_2-way'!B476="","",'True_Odds_Calculator_2-way'!B476)</f>
        <v>1.7</v>
      </c>
      <c r="C475" s="4">
        <f t="shared" si="77"/>
        <v>0.45248868778280543</v>
      </c>
      <c r="D475">
        <f t="shared" si="78"/>
        <v>0.58823529411764708</v>
      </c>
      <c r="E475">
        <f t="shared" si="79"/>
        <v>4.0723981900452566E-2</v>
      </c>
      <c r="F475">
        <f t="shared" si="80"/>
        <v>-0.2254458344423742</v>
      </c>
      <c r="G475">
        <v>0</v>
      </c>
      <c r="H475">
        <f t="shared" si="81"/>
        <v>0.26616981634282671</v>
      </c>
      <c r="I475">
        <f t="shared" si="82"/>
        <v>-1.0865714630312671</v>
      </c>
      <c r="J475">
        <f t="shared" si="83"/>
        <v>1.0865714630312671</v>
      </c>
      <c r="K475">
        <f t="shared" si="84"/>
        <v>0.43201182193624138</v>
      </c>
      <c r="L475">
        <f t="shared" si="85"/>
        <v>0.56798817806375879</v>
      </c>
      <c r="M475">
        <f t="shared" si="86"/>
        <v>2.3147514702678329</v>
      </c>
      <c r="N475">
        <f t="shared" si="87"/>
        <v>1.7606000241218864</v>
      </c>
    </row>
    <row r="476" spans="1:14" x14ac:dyDescent="0.25">
      <c r="A476" s="4">
        <f>IF('True_Odds_Calculator_2-way'!A477="","",'True_Odds_Calculator_2-way'!A477)</f>
        <v>2.6</v>
      </c>
      <c r="B476" s="4">
        <f>IF('True_Odds_Calculator_2-way'!B477="","",'True_Odds_Calculator_2-way'!B477)</f>
        <v>1.53</v>
      </c>
      <c r="C476" s="4">
        <f t="shared" si="77"/>
        <v>0.38461538461538458</v>
      </c>
      <c r="D476">
        <f t="shared" si="78"/>
        <v>0.65359477124183007</v>
      </c>
      <c r="E476">
        <f t="shared" si="79"/>
        <v>3.8210155857214545E-2</v>
      </c>
      <c r="F476">
        <f t="shared" si="80"/>
        <v>-0.21317244846656624</v>
      </c>
      <c r="G476">
        <v>0</v>
      </c>
      <c r="H476">
        <f t="shared" si="81"/>
        <v>0.25138260432378079</v>
      </c>
      <c r="I476">
        <f t="shared" si="82"/>
        <v>-1.0859306069076731</v>
      </c>
      <c r="J476">
        <f t="shared" si="83"/>
        <v>1.0859306069076731</v>
      </c>
      <c r="K476">
        <f t="shared" si="84"/>
        <v>0.36529827538103465</v>
      </c>
      <c r="L476">
        <f t="shared" si="85"/>
        <v>0.63470172461896535</v>
      </c>
      <c r="M476">
        <f t="shared" si="86"/>
        <v>2.7374889710522772</v>
      </c>
      <c r="N476">
        <f t="shared" si="87"/>
        <v>1.575543221661067</v>
      </c>
    </row>
    <row r="477" spans="1:14" x14ac:dyDescent="0.25">
      <c r="A477" s="4">
        <f>IF('True_Odds_Calculator_2-way'!A478="","",'True_Odds_Calculator_2-way'!A478)</f>
        <v>2.2599999999999998</v>
      </c>
      <c r="B477" s="4">
        <f>IF('True_Odds_Calculator_2-way'!B478="","",'True_Odds_Calculator_2-way'!B478)</f>
        <v>1.68</v>
      </c>
      <c r="C477" s="4">
        <f t="shared" si="77"/>
        <v>0.44247787610619471</v>
      </c>
      <c r="D477">
        <f t="shared" si="78"/>
        <v>0.59523809523809523</v>
      </c>
      <c r="E477">
        <f t="shared" si="79"/>
        <v>3.7715971344289834E-2</v>
      </c>
      <c r="F477">
        <f t="shared" si="80"/>
        <v>-0.22566371681415942</v>
      </c>
      <c r="G477">
        <v>0</v>
      </c>
      <c r="H477">
        <f t="shared" si="81"/>
        <v>0.26337968815844925</v>
      </c>
      <c r="I477">
        <f t="shared" si="82"/>
        <v>-1.080339539253607</v>
      </c>
      <c r="J477">
        <f t="shared" si="83"/>
        <v>1.080339539253607</v>
      </c>
      <c r="K477">
        <f t="shared" si="84"/>
        <v>0.4235084779870531</v>
      </c>
      <c r="L477">
        <f t="shared" si="85"/>
        <v>0.57649152201294696</v>
      </c>
      <c r="M477">
        <f t="shared" si="86"/>
        <v>2.3612278194595446</v>
      </c>
      <c r="N477">
        <f t="shared" si="87"/>
        <v>1.7346308866924531</v>
      </c>
    </row>
    <row r="478" spans="1:14" x14ac:dyDescent="0.25">
      <c r="A478" s="4">
        <f>IF('True_Odds_Calculator_2-way'!A479="","",'True_Odds_Calculator_2-way'!A479)</f>
        <v>2.06</v>
      </c>
      <c r="B478" s="4">
        <f>IF('True_Odds_Calculator_2-way'!B479="","",'True_Odds_Calculator_2-way'!B479)</f>
        <v>1.81</v>
      </c>
      <c r="C478" s="4">
        <f t="shared" si="77"/>
        <v>0.4854368932038835</v>
      </c>
      <c r="D478">
        <f t="shared" si="78"/>
        <v>0.5524861878453039</v>
      </c>
      <c r="E478">
        <f t="shared" si="79"/>
        <v>3.7923081049187513E-2</v>
      </c>
      <c r="F478">
        <f t="shared" si="80"/>
        <v>-0.23027409751649397</v>
      </c>
      <c r="G478">
        <v>0</v>
      </c>
      <c r="H478">
        <f t="shared" si="81"/>
        <v>0.26819717856568148</v>
      </c>
      <c r="I478">
        <f t="shared" si="82"/>
        <v>-1.079206513730294</v>
      </c>
      <c r="J478">
        <f t="shared" si="83"/>
        <v>1.079206513730294</v>
      </c>
      <c r="K478">
        <f t="shared" si="84"/>
        <v>0.46642685075531992</v>
      </c>
      <c r="L478">
        <f t="shared" si="85"/>
        <v>0.5335731492446798</v>
      </c>
      <c r="M478">
        <f t="shared" si="86"/>
        <v>2.1439589045541121</v>
      </c>
      <c r="N478">
        <f t="shared" si="87"/>
        <v>1.8741572761215382</v>
      </c>
    </row>
    <row r="479" spans="1:14" x14ac:dyDescent="0.25">
      <c r="A479" s="4">
        <f>IF('True_Odds_Calculator_2-way'!A480="","",'True_Odds_Calculator_2-way'!A480)</f>
        <v>2.42</v>
      </c>
      <c r="B479" s="4">
        <f>IF('True_Odds_Calculator_2-way'!B480="","",'True_Odds_Calculator_2-way'!B480)</f>
        <v>1.57</v>
      </c>
      <c r="C479" s="4">
        <f t="shared" si="77"/>
        <v>0.41322314049586778</v>
      </c>
      <c r="D479">
        <f t="shared" si="78"/>
        <v>0.63694267515923564</v>
      </c>
      <c r="E479">
        <f t="shared" si="79"/>
        <v>5.0165815655103474E-2</v>
      </c>
      <c r="F479">
        <f t="shared" si="80"/>
        <v>-0.21303363689003518</v>
      </c>
      <c r="G479">
        <v>0</v>
      </c>
      <c r="H479">
        <f t="shared" si="81"/>
        <v>0.26319945254513871</v>
      </c>
      <c r="I479">
        <f t="shared" si="82"/>
        <v>-1.1115228625097588</v>
      </c>
      <c r="J479">
        <f t="shared" si="83"/>
        <v>1.1115228625097588</v>
      </c>
      <c r="K479">
        <f t="shared" si="84"/>
        <v>0.38784306460635132</v>
      </c>
      <c r="L479">
        <f t="shared" si="85"/>
        <v>0.61215693539364857</v>
      </c>
      <c r="M479">
        <f t="shared" si="86"/>
        <v>2.5783624647638574</v>
      </c>
      <c r="N479">
        <f t="shared" si="87"/>
        <v>1.6335680316305627</v>
      </c>
    </row>
    <row r="480" spans="1:14" x14ac:dyDescent="0.25">
      <c r="A480" s="4">
        <f>IF('True_Odds_Calculator_2-way'!A481="","",'True_Odds_Calculator_2-way'!A481)</f>
        <v>1.9</v>
      </c>
      <c r="B480" s="4">
        <f>IF('True_Odds_Calculator_2-way'!B481="","",'True_Odds_Calculator_2-way'!B481)</f>
        <v>1.93</v>
      </c>
      <c r="C480" s="4">
        <f t="shared" si="77"/>
        <v>0.52631578947368418</v>
      </c>
      <c r="D480">
        <f t="shared" si="78"/>
        <v>0.5181347150259068</v>
      </c>
      <c r="E480">
        <f t="shared" si="79"/>
        <v>4.445050449959087E-2</v>
      </c>
      <c r="F480">
        <f t="shared" si="80"/>
        <v>-0.22825197709299161</v>
      </c>
      <c r="G480">
        <v>0</v>
      </c>
      <c r="H480">
        <f t="shared" si="81"/>
        <v>0.27270248159258254</v>
      </c>
      <c r="I480">
        <f t="shared" si="82"/>
        <v>-1.0930430596399217</v>
      </c>
      <c r="J480">
        <f t="shared" si="83"/>
        <v>1.0930430596399217</v>
      </c>
      <c r="K480">
        <f t="shared" si="84"/>
        <v>0.50409863604618754</v>
      </c>
      <c r="L480">
        <f t="shared" si="85"/>
        <v>0.49590136395381257</v>
      </c>
      <c r="M480">
        <f t="shared" si="86"/>
        <v>1.9837387536759294</v>
      </c>
      <c r="N480">
        <f t="shared" si="87"/>
        <v>2.0165300454651267</v>
      </c>
    </row>
    <row r="481" spans="1:14" x14ac:dyDescent="0.25">
      <c r="A481" s="4">
        <f>IF('True_Odds_Calculator_2-way'!A482="","",'True_Odds_Calculator_2-way'!A482)</f>
        <v>2</v>
      </c>
      <c r="B481" s="4">
        <f>IF('True_Odds_Calculator_2-way'!B482="","",'True_Odds_Calculator_2-way'!B482)</f>
        <v>1.84</v>
      </c>
      <c r="C481" s="4">
        <f t="shared" si="77"/>
        <v>0.5</v>
      </c>
      <c r="D481">
        <f t="shared" si="78"/>
        <v>0.54347826086956519</v>
      </c>
      <c r="E481">
        <f t="shared" si="79"/>
        <v>4.3478260869565188E-2</v>
      </c>
      <c r="F481">
        <f t="shared" si="80"/>
        <v>-0.22826086956521741</v>
      </c>
      <c r="G481">
        <v>0</v>
      </c>
      <c r="H481">
        <f t="shared" si="81"/>
        <v>0.27173913043478259</v>
      </c>
      <c r="I481">
        <f t="shared" si="82"/>
        <v>-1.0910894511799618</v>
      </c>
      <c r="J481">
        <f t="shared" si="83"/>
        <v>1.0910894511799618</v>
      </c>
      <c r="K481">
        <f t="shared" si="84"/>
        <v>0.47821961869479995</v>
      </c>
      <c r="L481">
        <f t="shared" si="85"/>
        <v>0.52178038130519999</v>
      </c>
      <c r="M481">
        <f t="shared" si="86"/>
        <v>2.091089451179962</v>
      </c>
      <c r="N481">
        <f t="shared" si="87"/>
        <v>1.9165151389911681</v>
      </c>
    </row>
    <row r="482" spans="1:14" x14ac:dyDescent="0.25">
      <c r="A482" s="4">
        <f>IF('True_Odds_Calculator_2-way'!A483="","",'True_Odds_Calculator_2-way'!A483)</f>
        <v>1.67</v>
      </c>
      <c r="B482" s="4">
        <f>IF('True_Odds_Calculator_2-way'!B483="","",'True_Odds_Calculator_2-way'!B483)</f>
        <v>2.2000000000000002</v>
      </c>
      <c r="C482" s="4">
        <f t="shared" si="77"/>
        <v>0.5988023952095809</v>
      </c>
      <c r="D482">
        <f t="shared" si="78"/>
        <v>0.45454545454545453</v>
      </c>
      <c r="E482">
        <f t="shared" si="79"/>
        <v>5.3347849755035481E-2</v>
      </c>
      <c r="F482">
        <f t="shared" si="80"/>
        <v>-0.21883505715841034</v>
      </c>
      <c r="G482">
        <v>0</v>
      </c>
      <c r="H482">
        <f t="shared" si="81"/>
        <v>0.27218290691344588</v>
      </c>
      <c r="I482">
        <f t="shared" si="82"/>
        <v>-1.1152493418636766</v>
      </c>
      <c r="J482">
        <f t="shared" si="83"/>
        <v>1.1152493418636766</v>
      </c>
      <c r="K482">
        <f t="shared" si="84"/>
        <v>0.57233873422944193</v>
      </c>
      <c r="L482">
        <f t="shared" si="85"/>
        <v>0.42766126577055791</v>
      </c>
      <c r="M482">
        <f t="shared" si="86"/>
        <v>1.7472170590486633</v>
      </c>
      <c r="N482">
        <f t="shared" si="87"/>
        <v>2.3382992102364124</v>
      </c>
    </row>
    <row r="483" spans="1:14" x14ac:dyDescent="0.25">
      <c r="A483" s="4">
        <f>IF('True_Odds_Calculator_2-way'!A484="","",'True_Odds_Calculator_2-way'!A484)</f>
        <v>2.4900000000000002</v>
      </c>
      <c r="B483" s="4">
        <f>IF('True_Odds_Calculator_2-way'!B484="","",'True_Odds_Calculator_2-way'!B484)</f>
        <v>1.55</v>
      </c>
      <c r="C483" s="4">
        <f t="shared" si="77"/>
        <v>0.40160642570281119</v>
      </c>
      <c r="D483">
        <f t="shared" si="78"/>
        <v>0.64516129032258063</v>
      </c>
      <c r="E483">
        <f t="shared" si="79"/>
        <v>4.676771602539187E-2</v>
      </c>
      <c r="F483">
        <f t="shared" si="80"/>
        <v>-0.21233320378287335</v>
      </c>
      <c r="G483">
        <v>0</v>
      </c>
      <c r="H483">
        <f t="shared" si="81"/>
        <v>0.25910091980826527</v>
      </c>
      <c r="I483">
        <f t="shared" si="82"/>
        <v>-1.1046520962788695</v>
      </c>
      <c r="J483">
        <f t="shared" si="83"/>
        <v>1.1046520962788695</v>
      </c>
      <c r="K483">
        <f t="shared" si="84"/>
        <v>0.37793871585163136</v>
      </c>
      <c r="L483">
        <f t="shared" si="85"/>
        <v>0.62206128414836859</v>
      </c>
      <c r="M483">
        <f t="shared" si="86"/>
        <v>2.6459316234555161</v>
      </c>
      <c r="N483">
        <f t="shared" si="87"/>
        <v>1.6075586529533781</v>
      </c>
    </row>
    <row r="484" spans="1:14" x14ac:dyDescent="0.25">
      <c r="A484" s="4">
        <f>IF('True_Odds_Calculator_2-way'!A485="","",'True_Odds_Calculator_2-way'!A485)</f>
        <v>2.4900000000000002</v>
      </c>
      <c r="B484" s="4">
        <f>IF('True_Odds_Calculator_2-way'!B485="","",'True_Odds_Calculator_2-way'!B485)</f>
        <v>1.55</v>
      </c>
      <c r="C484" s="4">
        <f t="shared" si="77"/>
        <v>0.40160642570281119</v>
      </c>
      <c r="D484">
        <f t="shared" si="78"/>
        <v>0.64516129032258063</v>
      </c>
      <c r="E484">
        <f t="shared" si="79"/>
        <v>4.676771602539187E-2</v>
      </c>
      <c r="F484">
        <f t="shared" si="80"/>
        <v>-0.21233320378287335</v>
      </c>
      <c r="G484">
        <v>0</v>
      </c>
      <c r="H484">
        <f t="shared" si="81"/>
        <v>0.25910091980826527</v>
      </c>
      <c r="I484">
        <f t="shared" si="82"/>
        <v>-1.1046520962788695</v>
      </c>
      <c r="J484">
        <f t="shared" si="83"/>
        <v>1.1046520962788695</v>
      </c>
      <c r="K484">
        <f t="shared" si="84"/>
        <v>0.37793871585163136</v>
      </c>
      <c r="L484">
        <f t="shared" si="85"/>
        <v>0.62206128414836859</v>
      </c>
      <c r="M484">
        <f t="shared" si="86"/>
        <v>2.6459316234555161</v>
      </c>
      <c r="N484">
        <f t="shared" si="87"/>
        <v>1.6075586529533781</v>
      </c>
    </row>
    <row r="485" spans="1:14" x14ac:dyDescent="0.25">
      <c r="A485" s="4">
        <f>IF('True_Odds_Calculator_2-way'!A486="","",'True_Odds_Calculator_2-way'!A486)</f>
        <v>2.08</v>
      </c>
      <c r="B485" s="4">
        <f>IF('True_Odds_Calculator_2-way'!B486="","",'True_Odds_Calculator_2-way'!B486)</f>
        <v>1.76</v>
      </c>
      <c r="C485" s="4">
        <f t="shared" si="77"/>
        <v>0.48076923076923073</v>
      </c>
      <c r="D485">
        <f t="shared" si="78"/>
        <v>0.56818181818181823</v>
      </c>
      <c r="E485">
        <f t="shared" si="79"/>
        <v>4.8951048951048959E-2</v>
      </c>
      <c r="F485">
        <f t="shared" si="80"/>
        <v>-0.22421328671328666</v>
      </c>
      <c r="G485">
        <v>0</v>
      </c>
      <c r="H485">
        <f t="shared" si="81"/>
        <v>0.27316433566433568</v>
      </c>
      <c r="I485">
        <f t="shared" si="82"/>
        <v>-1.1037769642208699</v>
      </c>
      <c r="J485">
        <f t="shared" si="83"/>
        <v>1.1037769642208699</v>
      </c>
      <c r="K485">
        <f t="shared" si="84"/>
        <v>0.45618791322653113</v>
      </c>
      <c r="L485">
        <f t="shared" si="85"/>
        <v>0.54381208677346893</v>
      </c>
      <c r="M485">
        <f t="shared" si="86"/>
        <v>2.1920791213585393</v>
      </c>
      <c r="N485">
        <f t="shared" si="87"/>
        <v>1.838870492807861</v>
      </c>
    </row>
    <row r="486" spans="1:14" x14ac:dyDescent="0.25">
      <c r="A486" s="4">
        <f>IF('True_Odds_Calculator_2-way'!A487="","",'True_Odds_Calculator_2-way'!A487)</f>
        <v>1.81</v>
      </c>
      <c r="B486" s="4">
        <f>IF('True_Odds_Calculator_2-way'!B487="","",'True_Odds_Calculator_2-way'!B487)</f>
        <v>2.0299999999999998</v>
      </c>
      <c r="C486" s="4">
        <f t="shared" si="77"/>
        <v>0.5524861878453039</v>
      </c>
      <c r="D486">
        <f t="shared" si="78"/>
        <v>0.49261083743842371</v>
      </c>
      <c r="E486">
        <f t="shared" si="79"/>
        <v>4.5097025283727721E-2</v>
      </c>
      <c r="F486">
        <f t="shared" si="80"/>
        <v>-0.22706365838390963</v>
      </c>
      <c r="G486">
        <v>0</v>
      </c>
      <c r="H486">
        <f t="shared" si="81"/>
        <v>0.2721606836676374</v>
      </c>
      <c r="I486">
        <f t="shared" si="82"/>
        <v>-1.0948103090714374</v>
      </c>
      <c r="J486">
        <f t="shared" si="83"/>
        <v>1.0948103090714374</v>
      </c>
      <c r="K486">
        <f t="shared" si="84"/>
        <v>0.52999890518954651</v>
      </c>
      <c r="L486">
        <f t="shared" si="85"/>
        <v>0.47000109481045338</v>
      </c>
      <c r="M486">
        <f t="shared" si="86"/>
        <v>1.8867963503478642</v>
      </c>
      <c r="N486">
        <f t="shared" si="87"/>
        <v>2.1276546183435801</v>
      </c>
    </row>
    <row r="487" spans="1:14" x14ac:dyDescent="0.25">
      <c r="A487" s="4">
        <f>IF('True_Odds_Calculator_2-way'!A488="","",'True_Odds_Calculator_2-way'!A488)</f>
        <v>2.08</v>
      </c>
      <c r="B487" s="4">
        <f>IF('True_Odds_Calculator_2-way'!B488="","",'True_Odds_Calculator_2-way'!B488)</f>
        <v>1.76</v>
      </c>
      <c r="C487" s="4">
        <f t="shared" si="77"/>
        <v>0.48076923076923073</v>
      </c>
      <c r="D487">
        <f t="shared" si="78"/>
        <v>0.56818181818181823</v>
      </c>
      <c r="E487">
        <f t="shared" si="79"/>
        <v>4.8951048951048959E-2</v>
      </c>
      <c r="F487">
        <f t="shared" si="80"/>
        <v>-0.22421328671328666</v>
      </c>
      <c r="G487">
        <v>0</v>
      </c>
      <c r="H487">
        <f t="shared" si="81"/>
        <v>0.27316433566433568</v>
      </c>
      <c r="I487">
        <f t="shared" si="82"/>
        <v>-1.1037769642208699</v>
      </c>
      <c r="J487">
        <f t="shared" si="83"/>
        <v>1.1037769642208699</v>
      </c>
      <c r="K487">
        <f t="shared" si="84"/>
        <v>0.45618791322653113</v>
      </c>
      <c r="L487">
        <f t="shared" si="85"/>
        <v>0.54381208677346893</v>
      </c>
      <c r="M487">
        <f t="shared" si="86"/>
        <v>2.1920791213585393</v>
      </c>
      <c r="N487">
        <f t="shared" si="87"/>
        <v>1.838870492807861</v>
      </c>
    </row>
    <row r="488" spans="1:14" x14ac:dyDescent="0.25">
      <c r="A488" s="4">
        <f>IF('True_Odds_Calculator_2-way'!A489="","",'True_Odds_Calculator_2-way'!A489)</f>
        <v>1.93</v>
      </c>
      <c r="B488" s="4">
        <f>IF('True_Odds_Calculator_2-way'!B489="","",'True_Odds_Calculator_2-way'!B489)</f>
        <v>1.9</v>
      </c>
      <c r="C488" s="4">
        <f t="shared" si="77"/>
        <v>0.5181347150259068</v>
      </c>
      <c r="D488">
        <f t="shared" si="78"/>
        <v>0.52631578947368418</v>
      </c>
      <c r="E488">
        <f t="shared" si="79"/>
        <v>4.445050449959087E-2</v>
      </c>
      <c r="F488">
        <f t="shared" si="80"/>
        <v>-0.22825197709299161</v>
      </c>
      <c r="G488">
        <v>0</v>
      </c>
      <c r="H488">
        <f t="shared" si="81"/>
        <v>0.27270248159258254</v>
      </c>
      <c r="I488">
        <f t="shared" si="82"/>
        <v>-1.0930430596399217</v>
      </c>
      <c r="J488">
        <f t="shared" si="83"/>
        <v>1.0930430596399217</v>
      </c>
      <c r="K488">
        <f t="shared" si="84"/>
        <v>0.49590136395381257</v>
      </c>
      <c r="L488">
        <f t="shared" si="85"/>
        <v>0.50409863604618754</v>
      </c>
      <c r="M488">
        <f t="shared" si="86"/>
        <v>2.0165300454651267</v>
      </c>
      <c r="N488">
        <f t="shared" si="87"/>
        <v>1.9837387536759294</v>
      </c>
    </row>
    <row r="489" spans="1:14" x14ac:dyDescent="0.25">
      <c r="A489" s="4">
        <f>IF('True_Odds_Calculator_2-way'!A490="","",'True_Odds_Calculator_2-way'!A490)</f>
        <v>2.17</v>
      </c>
      <c r="B489" s="4">
        <f>IF('True_Odds_Calculator_2-way'!B490="","",'True_Odds_Calculator_2-way'!B490)</f>
        <v>1.74</v>
      </c>
      <c r="C489" s="4">
        <f t="shared" si="77"/>
        <v>0.46082949308755761</v>
      </c>
      <c r="D489">
        <f t="shared" si="78"/>
        <v>0.57471264367816088</v>
      </c>
      <c r="E489">
        <f t="shared" si="79"/>
        <v>3.5542136765718491E-2</v>
      </c>
      <c r="F489">
        <f t="shared" si="80"/>
        <v>-0.22930239949149844</v>
      </c>
      <c r="G489">
        <v>0</v>
      </c>
      <c r="H489">
        <f t="shared" si="81"/>
        <v>0.26484453625721699</v>
      </c>
      <c r="I489">
        <f t="shared" si="82"/>
        <v>-1.0747098003652684</v>
      </c>
      <c r="J489">
        <f t="shared" si="83"/>
        <v>1.0747098003652684</v>
      </c>
      <c r="K489">
        <f t="shared" si="84"/>
        <v>0.44298545385174265</v>
      </c>
      <c r="L489">
        <f t="shared" si="85"/>
        <v>0.55701454614825729</v>
      </c>
      <c r="M489">
        <f t="shared" si="86"/>
        <v>2.2574104664273644</v>
      </c>
      <c r="N489">
        <f t="shared" si="87"/>
        <v>1.7952852522702987</v>
      </c>
    </row>
    <row r="490" spans="1:14" x14ac:dyDescent="0.25">
      <c r="A490" s="4">
        <f>IF('True_Odds_Calculator_2-way'!A491="","",'True_Odds_Calculator_2-way'!A491)</f>
        <v>2.4</v>
      </c>
      <c r="B490" s="4">
        <f>IF('True_Odds_Calculator_2-way'!B491="","",'True_Odds_Calculator_2-way'!B491)</f>
        <v>1.62</v>
      </c>
      <c r="C490" s="4">
        <f t="shared" si="77"/>
        <v>0.41666666666666669</v>
      </c>
      <c r="D490">
        <f t="shared" si="78"/>
        <v>0.61728395061728392</v>
      </c>
      <c r="E490">
        <f t="shared" si="79"/>
        <v>3.3950617283950546E-2</v>
      </c>
      <c r="F490">
        <f t="shared" si="80"/>
        <v>-0.22325102880658443</v>
      </c>
      <c r="G490">
        <v>0</v>
      </c>
      <c r="H490">
        <f t="shared" si="81"/>
        <v>0.25720164609053497</v>
      </c>
      <c r="I490">
        <f t="shared" si="82"/>
        <v>-1.0733469768527295</v>
      </c>
      <c r="J490">
        <f t="shared" si="83"/>
        <v>1.0733469768527295</v>
      </c>
      <c r="K490">
        <f t="shared" si="84"/>
        <v>0.3995707383438068</v>
      </c>
      <c r="L490">
        <f t="shared" si="85"/>
        <v>0.60042926165619326</v>
      </c>
      <c r="M490">
        <f t="shared" si="86"/>
        <v>2.502685767593821</v>
      </c>
      <c r="N490">
        <f t="shared" si="87"/>
        <v>1.6654751256486924</v>
      </c>
    </row>
    <row r="491" spans="1:14" x14ac:dyDescent="0.25">
      <c r="A491" s="4">
        <f>IF('True_Odds_Calculator_2-way'!A492="","",'True_Odds_Calculator_2-way'!A492)</f>
        <v>2.13</v>
      </c>
      <c r="B491" s="4">
        <f>IF('True_Odds_Calculator_2-way'!B492="","",'True_Odds_Calculator_2-way'!B492)</f>
        <v>1.77</v>
      </c>
      <c r="C491" s="4">
        <f t="shared" si="77"/>
        <v>0.46948356807511737</v>
      </c>
      <c r="D491">
        <f t="shared" si="78"/>
        <v>0.56497175141242939</v>
      </c>
      <c r="E491">
        <f t="shared" si="79"/>
        <v>3.4455319487546765E-2</v>
      </c>
      <c r="F491">
        <f t="shared" si="80"/>
        <v>-0.23078963422720888</v>
      </c>
      <c r="G491">
        <v>0</v>
      </c>
      <c r="H491">
        <f t="shared" si="81"/>
        <v>0.26524495371475559</v>
      </c>
      <c r="I491">
        <f t="shared" si="82"/>
        <v>-1.0720509244860594</v>
      </c>
      <c r="J491">
        <f t="shared" si="83"/>
        <v>1.0720509244860594</v>
      </c>
      <c r="K491">
        <f t="shared" si="84"/>
        <v>0.45219863720922326</v>
      </c>
      <c r="L491">
        <f t="shared" si="85"/>
        <v>0.54780136279077696</v>
      </c>
      <c r="M491">
        <f t="shared" si="86"/>
        <v>2.2114175446692466</v>
      </c>
      <c r="N491">
        <f t="shared" si="87"/>
        <v>1.8254792118542653</v>
      </c>
    </row>
    <row r="492" spans="1:14" x14ac:dyDescent="0.25">
      <c r="A492" s="4">
        <f>IF('True_Odds_Calculator_2-way'!A493="","",'True_Odds_Calculator_2-way'!A493)</f>
        <v>2.09</v>
      </c>
      <c r="B492" s="4">
        <f>IF('True_Odds_Calculator_2-way'!B493="","",'True_Odds_Calculator_2-way'!B493)</f>
        <v>1.8</v>
      </c>
      <c r="C492" s="4">
        <f t="shared" si="77"/>
        <v>0.47846889952153115</v>
      </c>
      <c r="D492">
        <f t="shared" si="78"/>
        <v>0.55555555555555558</v>
      </c>
      <c r="E492">
        <f t="shared" si="79"/>
        <v>3.4024455077086735E-2</v>
      </c>
      <c r="F492">
        <f t="shared" si="80"/>
        <v>-0.23179160021265277</v>
      </c>
      <c r="G492">
        <v>0</v>
      </c>
      <c r="H492">
        <f t="shared" si="81"/>
        <v>0.26581605528973956</v>
      </c>
      <c r="I492">
        <f t="shared" si="82"/>
        <v>-1.0708823421952987</v>
      </c>
      <c r="J492">
        <f t="shared" si="83"/>
        <v>1.0708823421952987</v>
      </c>
      <c r="K492">
        <f t="shared" si="84"/>
        <v>0.46141173239413841</v>
      </c>
      <c r="L492">
        <f t="shared" si="85"/>
        <v>0.53858826760586154</v>
      </c>
      <c r="M492">
        <f t="shared" si="86"/>
        <v>2.1672617529928755</v>
      </c>
      <c r="N492">
        <f t="shared" si="87"/>
        <v>1.8567058737562385</v>
      </c>
    </row>
    <row r="493" spans="1:14" x14ac:dyDescent="0.25">
      <c r="A493" s="4">
        <f>IF('True_Odds_Calculator_2-way'!A494="","",'True_Odds_Calculator_2-way'!A494)</f>
        <v>2.52</v>
      </c>
      <c r="B493" s="4">
        <f>IF('True_Odds_Calculator_2-way'!B494="","",'True_Odds_Calculator_2-way'!B494)</f>
        <v>1.57</v>
      </c>
      <c r="C493" s="4">
        <f t="shared" si="77"/>
        <v>0.3968253968253968</v>
      </c>
      <c r="D493">
        <f t="shared" si="78"/>
        <v>0.63694267515923564</v>
      </c>
      <c r="E493">
        <f t="shared" si="79"/>
        <v>3.3768071984632497E-2</v>
      </c>
      <c r="F493">
        <f t="shared" si="80"/>
        <v>-0.21898695784046107</v>
      </c>
      <c r="G493">
        <v>0</v>
      </c>
      <c r="H493">
        <f t="shared" si="81"/>
        <v>0.25275502982509351</v>
      </c>
      <c r="I493">
        <f t="shared" si="82"/>
        <v>-1.0743376064838499</v>
      </c>
      <c r="J493">
        <f t="shared" si="83"/>
        <v>1.0743376064838499</v>
      </c>
      <c r="K493">
        <f t="shared" si="84"/>
        <v>0.37979589711327127</v>
      </c>
      <c r="L493">
        <f t="shared" si="85"/>
        <v>0.62020410288672867</v>
      </c>
      <c r="M493">
        <f t="shared" si="86"/>
        <v>2.6329931618554516</v>
      </c>
      <c r="N493">
        <f t="shared" si="87"/>
        <v>1.6123724356957947</v>
      </c>
    </row>
    <row r="494" spans="1:14" x14ac:dyDescent="0.25">
      <c r="A494" s="4">
        <f>IF('True_Odds_Calculator_2-way'!A495="","",'True_Odds_Calculator_2-way'!A495)</f>
        <v>2.23</v>
      </c>
      <c r="B494" s="4">
        <f>IF('True_Odds_Calculator_2-way'!B495="","",'True_Odds_Calculator_2-way'!B495)</f>
        <v>1.71</v>
      </c>
      <c r="C494" s="4">
        <f t="shared" si="77"/>
        <v>0.44843049327354262</v>
      </c>
      <c r="D494">
        <f t="shared" si="78"/>
        <v>0.58479532163742687</v>
      </c>
      <c r="E494">
        <f t="shared" si="79"/>
        <v>3.3225814910969431E-2</v>
      </c>
      <c r="F494">
        <f t="shared" si="80"/>
        <v>-0.22901423963496192</v>
      </c>
      <c r="G494">
        <v>0</v>
      </c>
      <c r="H494">
        <f t="shared" si="81"/>
        <v>0.26224005454593136</v>
      </c>
      <c r="I494">
        <f t="shared" si="82"/>
        <v>-1.070084984173661</v>
      </c>
      <c r="J494">
        <f t="shared" si="83"/>
        <v>1.070084984173661</v>
      </c>
      <c r="K494">
        <f t="shared" si="84"/>
        <v>0.43174080130549697</v>
      </c>
      <c r="L494">
        <f t="shared" si="85"/>
        <v>0.56825919869450314</v>
      </c>
      <c r="M494">
        <f t="shared" si="86"/>
        <v>2.3162045305336028</v>
      </c>
      <c r="N494">
        <f t="shared" si="87"/>
        <v>1.7597603387632996</v>
      </c>
    </row>
    <row r="495" spans="1:14" x14ac:dyDescent="0.25">
      <c r="A495" s="4">
        <f>IF('True_Odds_Calculator_2-way'!A496="","",'True_Odds_Calculator_2-way'!A496)</f>
        <v>2.1</v>
      </c>
      <c r="B495" s="4">
        <f>IF('True_Odds_Calculator_2-way'!B496="","",'True_Odds_Calculator_2-way'!B496)</f>
        <v>1.75</v>
      </c>
      <c r="C495" s="4">
        <f t="shared" si="77"/>
        <v>0.47619047619047616</v>
      </c>
      <c r="D495">
        <f t="shared" si="78"/>
        <v>0.5714285714285714</v>
      </c>
      <c r="E495">
        <f t="shared" si="79"/>
        <v>4.761904761904745E-2</v>
      </c>
      <c r="F495">
        <f t="shared" si="80"/>
        <v>-0.22448979591836749</v>
      </c>
      <c r="G495">
        <v>0</v>
      </c>
      <c r="H495">
        <f t="shared" si="81"/>
        <v>0.27210884353741494</v>
      </c>
      <c r="I495">
        <f t="shared" si="82"/>
        <v>-1.1009637651263602</v>
      </c>
      <c r="J495">
        <f t="shared" si="83"/>
        <v>1.1009637651263602</v>
      </c>
      <c r="K495">
        <f t="shared" si="84"/>
        <v>0.4522717320835643</v>
      </c>
      <c r="L495">
        <f t="shared" si="85"/>
        <v>0.54772826791643581</v>
      </c>
      <c r="M495">
        <f t="shared" si="86"/>
        <v>2.2110601416389968</v>
      </c>
      <c r="N495">
        <f t="shared" si="87"/>
        <v>1.8257228238447702</v>
      </c>
    </row>
    <row r="496" spans="1:14" x14ac:dyDescent="0.25">
      <c r="A496" s="4">
        <f>IF('True_Odds_Calculator_2-way'!A497="","",'True_Odds_Calculator_2-way'!A497)</f>
        <v>1.97</v>
      </c>
      <c r="B496" s="4">
        <f>IF('True_Odds_Calculator_2-way'!B497="","",'True_Odds_Calculator_2-way'!B497)</f>
        <v>1.92</v>
      </c>
      <c r="C496" s="4">
        <f t="shared" si="77"/>
        <v>0.50761421319796951</v>
      </c>
      <c r="D496">
        <f t="shared" si="78"/>
        <v>0.52083333333333337</v>
      </c>
      <c r="E496">
        <f t="shared" si="79"/>
        <v>2.844754653130277E-2</v>
      </c>
      <c r="F496">
        <f t="shared" si="80"/>
        <v>-0.2359348561759731</v>
      </c>
      <c r="G496">
        <v>0</v>
      </c>
      <c r="H496">
        <f t="shared" si="81"/>
        <v>0.26438240270727581</v>
      </c>
      <c r="I496">
        <f t="shared" si="82"/>
        <v>-1.0585715534396718</v>
      </c>
      <c r="J496">
        <f t="shared" si="83"/>
        <v>1.0585715534396718</v>
      </c>
      <c r="K496">
        <f t="shared" si="84"/>
        <v>0.49338508579127022</v>
      </c>
      <c r="L496">
        <f t="shared" si="85"/>
        <v>0.50661491420873006</v>
      </c>
      <c r="M496">
        <f t="shared" si="86"/>
        <v>2.0268144068364817</v>
      </c>
      <c r="N496">
        <f t="shared" si="87"/>
        <v>1.9738858291644976</v>
      </c>
    </row>
    <row r="497" spans="1:14" x14ac:dyDescent="0.25">
      <c r="A497" s="4">
        <f>IF('True_Odds_Calculator_2-way'!A498="","",'True_Odds_Calculator_2-way'!A498)</f>
        <v>2.5099999999999998</v>
      </c>
      <c r="B497" s="4">
        <f>IF('True_Odds_Calculator_2-way'!B498="","",'True_Odds_Calculator_2-way'!B498)</f>
        <v>1.57</v>
      </c>
      <c r="C497" s="4">
        <f t="shared" si="77"/>
        <v>0.39840637450199207</v>
      </c>
      <c r="D497">
        <f t="shared" si="78"/>
        <v>0.63694267515923564</v>
      </c>
      <c r="E497">
        <f t="shared" si="79"/>
        <v>3.5349049661227649E-2</v>
      </c>
      <c r="F497">
        <f t="shared" si="80"/>
        <v>-0.21841297231456347</v>
      </c>
      <c r="G497">
        <v>0</v>
      </c>
      <c r="H497">
        <f t="shared" si="81"/>
        <v>0.25376202197579112</v>
      </c>
      <c r="I497">
        <f t="shared" si="82"/>
        <v>-1.0778891454484929</v>
      </c>
      <c r="J497">
        <f t="shared" si="83"/>
        <v>1.0778891454484929</v>
      </c>
      <c r="K497">
        <f t="shared" si="84"/>
        <v>0.3805736037101255</v>
      </c>
      <c r="L497">
        <f t="shared" si="85"/>
        <v>0.61942639628987439</v>
      </c>
      <c r="M497">
        <f t="shared" si="86"/>
        <v>2.6276126096272243</v>
      </c>
      <c r="N497">
        <f t="shared" si="87"/>
        <v>1.6143968129056414</v>
      </c>
    </row>
    <row r="498" spans="1:14" x14ac:dyDescent="0.25">
      <c r="A498" s="4">
        <f>IF('True_Odds_Calculator_2-way'!A499="","",'True_Odds_Calculator_2-way'!A499)</f>
        <v>1.81</v>
      </c>
      <c r="B498" s="4">
        <f>IF('True_Odds_Calculator_2-way'!B499="","",'True_Odds_Calculator_2-way'!B499)</f>
        <v>2.0699999999999998</v>
      </c>
      <c r="C498" s="4">
        <f t="shared" si="77"/>
        <v>0.5524861878453039</v>
      </c>
      <c r="D498">
        <f t="shared" si="78"/>
        <v>0.48309178743961356</v>
      </c>
      <c r="E498">
        <f t="shared" si="79"/>
        <v>3.5577975284917462E-2</v>
      </c>
      <c r="F498">
        <f t="shared" si="80"/>
        <v>-0.23132356473696847</v>
      </c>
      <c r="G498">
        <v>0</v>
      </c>
      <c r="H498">
        <f t="shared" si="81"/>
        <v>0.26690154002188599</v>
      </c>
      <c r="I498">
        <f t="shared" si="82"/>
        <v>-1.0741516544951821</v>
      </c>
      <c r="J498">
        <f t="shared" si="83"/>
        <v>1.0741516544951821</v>
      </c>
      <c r="K498">
        <f t="shared" si="84"/>
        <v>0.53474138865009979</v>
      </c>
      <c r="L498">
        <f t="shared" si="85"/>
        <v>0.46525861134990021</v>
      </c>
      <c r="M498">
        <f t="shared" si="86"/>
        <v>1.8700628401410975</v>
      </c>
      <c r="N498">
        <f t="shared" si="87"/>
        <v>2.1493422703098441</v>
      </c>
    </row>
    <row r="499" spans="1:14" x14ac:dyDescent="0.25">
      <c r="A499" s="4">
        <f>IF('True_Odds_Calculator_2-way'!A500="","",'True_Odds_Calculator_2-way'!A500)</f>
        <v>1.93</v>
      </c>
      <c r="B499" s="4">
        <f>IF('True_Odds_Calculator_2-way'!B500="","",'True_Odds_Calculator_2-way'!B500)</f>
        <v>1.94</v>
      </c>
      <c r="C499" s="4">
        <f t="shared" si="77"/>
        <v>0.5181347150259068</v>
      </c>
      <c r="D499">
        <f t="shared" si="78"/>
        <v>0.51546391752577325</v>
      </c>
      <c r="E499">
        <f t="shared" si="79"/>
        <v>3.3598632551679941E-2</v>
      </c>
      <c r="F499">
        <f t="shared" si="80"/>
        <v>-0.2334811174616741</v>
      </c>
      <c r="G499">
        <v>0</v>
      </c>
      <c r="H499">
        <f t="shared" si="81"/>
        <v>0.26707975001335404</v>
      </c>
      <c r="I499">
        <f t="shared" si="82"/>
        <v>-1.0695340092890231</v>
      </c>
      <c r="J499">
        <f t="shared" si="83"/>
        <v>1.0695340092890231</v>
      </c>
      <c r="K499">
        <f t="shared" si="84"/>
        <v>0.50133690795359842</v>
      </c>
      <c r="L499">
        <f t="shared" si="85"/>
        <v>0.49866309204640175</v>
      </c>
      <c r="M499">
        <f t="shared" si="86"/>
        <v>1.9946666286387909</v>
      </c>
      <c r="N499">
        <f t="shared" si="87"/>
        <v>2.0053619687316817</v>
      </c>
    </row>
    <row r="500" spans="1:14" x14ac:dyDescent="0.25">
      <c r="A500" s="4">
        <f>IF('True_Odds_Calculator_2-way'!A501="","",'True_Odds_Calculator_2-way'!A501)</f>
        <v>1.85</v>
      </c>
      <c r="B500" s="4">
        <f>IF('True_Odds_Calculator_2-way'!B501="","",'True_Odds_Calculator_2-way'!B501)</f>
        <v>2.0499999999999998</v>
      </c>
      <c r="C500" s="4">
        <f t="shared" si="77"/>
        <v>0.54054054054054046</v>
      </c>
      <c r="D500">
        <f t="shared" si="78"/>
        <v>0.48780487804878053</v>
      </c>
      <c r="E500">
        <f t="shared" si="79"/>
        <v>2.8345418589321048E-2</v>
      </c>
      <c r="F500">
        <f t="shared" si="80"/>
        <v>-0.2353328938694792</v>
      </c>
      <c r="G500">
        <v>0</v>
      </c>
      <c r="H500">
        <f t="shared" si="81"/>
        <v>0.26367831245880025</v>
      </c>
      <c r="I500">
        <f t="shared" si="82"/>
        <v>-1.0585122480499263</v>
      </c>
      <c r="J500">
        <f t="shared" si="83"/>
        <v>1.0585122480499263</v>
      </c>
      <c r="K500">
        <f t="shared" si="84"/>
        <v>0.52638909307720383</v>
      </c>
      <c r="L500">
        <f t="shared" si="85"/>
        <v>0.47361090692279612</v>
      </c>
      <c r="M500">
        <f t="shared" si="86"/>
        <v>1.8997354108424378</v>
      </c>
      <c r="N500">
        <f t="shared" si="87"/>
        <v>2.1114378604524222</v>
      </c>
    </row>
    <row r="501" spans="1:14" x14ac:dyDescent="0.25">
      <c r="A501" s="4">
        <f>IF('True_Odds_Calculator_2-way'!A502="","",'True_Odds_Calculator_2-way'!A502)</f>
        <v>2.09</v>
      </c>
      <c r="B501" s="4">
        <f>IF('True_Odds_Calculator_2-way'!B502="","",'True_Odds_Calculator_2-way'!B502)</f>
        <v>1.8</v>
      </c>
      <c r="C501" s="4">
        <f t="shared" si="77"/>
        <v>0.47846889952153115</v>
      </c>
      <c r="D501">
        <f t="shared" si="78"/>
        <v>0.55555555555555558</v>
      </c>
      <c r="E501">
        <f t="shared" si="79"/>
        <v>3.4024455077086735E-2</v>
      </c>
      <c r="F501">
        <f t="shared" si="80"/>
        <v>-0.23179160021265277</v>
      </c>
      <c r="G501">
        <v>0</v>
      </c>
      <c r="H501">
        <f t="shared" si="81"/>
        <v>0.26581605528973956</v>
      </c>
      <c r="I501">
        <f t="shared" si="82"/>
        <v>-1.0708823421952987</v>
      </c>
      <c r="J501">
        <f t="shared" si="83"/>
        <v>1.0708823421952987</v>
      </c>
      <c r="K501">
        <f t="shared" si="84"/>
        <v>0.46141173239413841</v>
      </c>
      <c r="L501">
        <f t="shared" si="85"/>
        <v>0.53858826760586154</v>
      </c>
      <c r="M501">
        <f t="shared" si="86"/>
        <v>2.1672617529928755</v>
      </c>
      <c r="N501">
        <f t="shared" si="87"/>
        <v>1.8567058737562385</v>
      </c>
    </row>
    <row r="502" spans="1:14" x14ac:dyDescent="0.25">
      <c r="A502" s="4">
        <f>IF('True_Odds_Calculator_2-way'!A503="","",'True_Odds_Calculator_2-way'!A503)</f>
        <v>2.46</v>
      </c>
      <c r="B502" s="4">
        <f>IF('True_Odds_Calculator_2-way'!B503="","",'True_Odds_Calculator_2-way'!B503)</f>
        <v>1.6</v>
      </c>
      <c r="C502" s="4">
        <f t="shared" si="77"/>
        <v>0.4065040650406504</v>
      </c>
      <c r="D502">
        <f t="shared" si="78"/>
        <v>0.625</v>
      </c>
      <c r="E502">
        <f t="shared" si="79"/>
        <v>3.1504065040650397E-2</v>
      </c>
      <c r="F502">
        <f t="shared" si="80"/>
        <v>-0.22256097560975607</v>
      </c>
      <c r="G502">
        <v>0</v>
      </c>
      <c r="H502">
        <f t="shared" si="81"/>
        <v>0.25406504065040647</v>
      </c>
      <c r="I502">
        <f t="shared" si="82"/>
        <v>-1.0684346079267206</v>
      </c>
      <c r="J502">
        <f t="shared" si="83"/>
        <v>1.0684346079267206</v>
      </c>
      <c r="K502">
        <f t="shared" si="84"/>
        <v>0.39063804249279904</v>
      </c>
      <c r="L502">
        <f t="shared" si="85"/>
        <v>0.60936195750720079</v>
      </c>
      <c r="M502">
        <f t="shared" si="86"/>
        <v>2.5599145275730124</v>
      </c>
      <c r="N502">
        <f t="shared" si="87"/>
        <v>1.6410607647560327</v>
      </c>
    </row>
    <row r="503" spans="1:14" x14ac:dyDescent="0.25">
      <c r="A503" s="4">
        <f>IF('True_Odds_Calculator_2-way'!A504="","",'True_Odds_Calculator_2-way'!A504)</f>
        <v>2.11</v>
      </c>
      <c r="B503" s="4">
        <f>IF('True_Odds_Calculator_2-way'!B504="","",'True_Odds_Calculator_2-way'!B504)</f>
        <v>1.79</v>
      </c>
      <c r="C503" s="4">
        <f t="shared" si="77"/>
        <v>0.47393364928909953</v>
      </c>
      <c r="D503">
        <f t="shared" si="78"/>
        <v>0.55865921787709494</v>
      </c>
      <c r="E503">
        <f t="shared" si="79"/>
        <v>3.2592867166194583E-2</v>
      </c>
      <c r="F503">
        <f t="shared" si="80"/>
        <v>-0.23217453467129112</v>
      </c>
      <c r="G503">
        <v>0</v>
      </c>
      <c r="H503">
        <f t="shared" si="81"/>
        <v>0.26476740183748576</v>
      </c>
      <c r="I503">
        <f t="shared" si="82"/>
        <v>-1.0678861770883312</v>
      </c>
      <c r="J503">
        <f t="shared" si="83"/>
        <v>1.0678861770883312</v>
      </c>
      <c r="K503">
        <f t="shared" si="84"/>
        <v>0.45759183965236705</v>
      </c>
      <c r="L503">
        <f t="shared" si="85"/>
        <v>0.54240816034763273</v>
      </c>
      <c r="M503">
        <f t="shared" si="86"/>
        <v>2.1853536565680476</v>
      </c>
      <c r="N503">
        <f t="shared" si="87"/>
        <v>1.8436300798997822</v>
      </c>
    </row>
    <row r="504" spans="1:14" x14ac:dyDescent="0.25">
      <c r="A504" s="4">
        <f>IF('True_Odds_Calculator_2-way'!A505="","",'True_Odds_Calculator_2-way'!A505)</f>
        <v>2.57</v>
      </c>
      <c r="B504" s="4">
        <f>IF('True_Odds_Calculator_2-way'!B505="","",'True_Odds_Calculator_2-way'!B505)</f>
        <v>1.55</v>
      </c>
      <c r="C504" s="4">
        <f t="shared" si="77"/>
        <v>0.38910505836575876</v>
      </c>
      <c r="D504">
        <f t="shared" si="78"/>
        <v>0.64516129032258063</v>
      </c>
      <c r="E504">
        <f t="shared" si="79"/>
        <v>3.4266348688339443E-2</v>
      </c>
      <c r="F504">
        <f t="shared" si="80"/>
        <v>-0.2167691728379566</v>
      </c>
      <c r="G504">
        <v>0</v>
      </c>
      <c r="H504">
        <f t="shared" si="81"/>
        <v>0.25103552152629599</v>
      </c>
      <c r="I504">
        <f t="shared" si="82"/>
        <v>-1.0761401354835765</v>
      </c>
      <c r="J504">
        <f t="shared" si="83"/>
        <v>1.0761401354835765</v>
      </c>
      <c r="K504">
        <f t="shared" si="84"/>
        <v>0.37181079116673366</v>
      </c>
      <c r="L504">
        <f t="shared" si="85"/>
        <v>0.62818920883326634</v>
      </c>
      <c r="M504">
        <f t="shared" si="86"/>
        <v>2.6895400127092146</v>
      </c>
      <c r="N504">
        <f t="shared" si="87"/>
        <v>1.5918770745159672</v>
      </c>
    </row>
    <row r="505" spans="1:14" x14ac:dyDescent="0.25">
      <c r="A505" s="4">
        <f>IF('True_Odds_Calculator_2-way'!A506="","",'True_Odds_Calculator_2-way'!A506)</f>
        <v>2.0099999999999998</v>
      </c>
      <c r="B505" s="4">
        <f>IF('True_Odds_Calculator_2-way'!B506="","",'True_Odds_Calculator_2-way'!B506)</f>
        <v>1.88</v>
      </c>
      <c r="C505" s="4">
        <f t="shared" si="77"/>
        <v>0.49751243781094534</v>
      </c>
      <c r="D505">
        <f t="shared" si="78"/>
        <v>0.53191489361702127</v>
      </c>
      <c r="E505">
        <f t="shared" si="79"/>
        <v>2.9427331427966497E-2</v>
      </c>
      <c r="F505">
        <f t="shared" si="80"/>
        <v>-0.23520694400338749</v>
      </c>
      <c r="G505">
        <v>0</v>
      </c>
      <c r="H505">
        <f t="shared" si="81"/>
        <v>0.26463427543135393</v>
      </c>
      <c r="I505">
        <f t="shared" si="82"/>
        <v>-1.060713208766217</v>
      </c>
      <c r="J505">
        <f t="shared" si="83"/>
        <v>1.060713208766217</v>
      </c>
      <c r="K505">
        <f t="shared" si="84"/>
        <v>0.48278384578010813</v>
      </c>
      <c r="L505">
        <f t="shared" si="85"/>
        <v>0.5172161542198922</v>
      </c>
      <c r="M505">
        <f t="shared" si="86"/>
        <v>2.0713203408538785</v>
      </c>
      <c r="N505">
        <f t="shared" si="87"/>
        <v>1.9334276237142709</v>
      </c>
    </row>
    <row r="506" spans="1:14" x14ac:dyDescent="0.25">
      <c r="A506" s="4">
        <f>IF('True_Odds_Calculator_2-way'!A507="","",'True_Odds_Calculator_2-way'!A507)</f>
        <v>2.27</v>
      </c>
      <c r="B506" s="4">
        <f>IF('True_Odds_Calculator_2-way'!B507="","",'True_Odds_Calculator_2-way'!B507)</f>
        <v>1.68</v>
      </c>
      <c r="C506" s="4">
        <f t="shared" si="77"/>
        <v>0.44052863436123346</v>
      </c>
      <c r="D506">
        <f t="shared" si="78"/>
        <v>0.59523809523809523</v>
      </c>
      <c r="E506">
        <f t="shared" si="79"/>
        <v>3.5766729599328695E-2</v>
      </c>
      <c r="F506">
        <f t="shared" si="80"/>
        <v>-0.22645269561569115</v>
      </c>
      <c r="G506">
        <v>0</v>
      </c>
      <c r="H506">
        <f t="shared" si="81"/>
        <v>0.2622194252150199</v>
      </c>
      <c r="I506">
        <f t="shared" si="82"/>
        <v>-1.0760778282064791</v>
      </c>
      <c r="J506">
        <f t="shared" si="83"/>
        <v>1.0760778282064791</v>
      </c>
      <c r="K506">
        <f t="shared" si="84"/>
        <v>0.42254374989680582</v>
      </c>
      <c r="L506">
        <f t="shared" si="85"/>
        <v>0.57745625010319412</v>
      </c>
      <c r="M506">
        <f t="shared" si="86"/>
        <v>2.3666188418222287</v>
      </c>
      <c r="N506">
        <f t="shared" si="87"/>
        <v>1.7317329231804059</v>
      </c>
    </row>
    <row r="507" spans="1:14" x14ac:dyDescent="0.25">
      <c r="A507" s="4">
        <f>IF('True_Odds_Calculator_2-way'!A508="","",'True_Odds_Calculator_2-way'!A508)</f>
        <v>2.16</v>
      </c>
      <c r="B507" s="4">
        <f>IF('True_Odds_Calculator_2-way'!B508="","",'True_Odds_Calculator_2-way'!B508)</f>
        <v>1.72</v>
      </c>
      <c r="C507" s="4">
        <f t="shared" si="77"/>
        <v>0.46296296296296291</v>
      </c>
      <c r="D507">
        <f t="shared" si="78"/>
        <v>0.58139534883720934</v>
      </c>
      <c r="E507">
        <f t="shared" si="79"/>
        <v>4.4358311800172245E-2</v>
      </c>
      <c r="F507">
        <f t="shared" si="80"/>
        <v>-0.22480620155038755</v>
      </c>
      <c r="G507">
        <v>0</v>
      </c>
      <c r="H507">
        <f t="shared" si="81"/>
        <v>0.26916451335055985</v>
      </c>
      <c r="I507">
        <f t="shared" si="82"/>
        <v>-1.0942202738310214</v>
      </c>
      <c r="J507">
        <f t="shared" si="83"/>
        <v>1.0942202738310214</v>
      </c>
      <c r="K507">
        <f t="shared" si="84"/>
        <v>0.44066539250833864</v>
      </c>
      <c r="L507">
        <f t="shared" si="85"/>
        <v>0.55933460749166131</v>
      </c>
      <c r="M507">
        <f t="shared" si="86"/>
        <v>2.2692955176439846</v>
      </c>
      <c r="N507">
        <f t="shared" si="87"/>
        <v>1.7878385971583355</v>
      </c>
    </row>
    <row r="508" spans="1:14" x14ac:dyDescent="0.25">
      <c r="A508" s="4">
        <f>IF('True_Odds_Calculator_2-way'!A509="","",'True_Odds_Calculator_2-way'!A509)</f>
        <v>2.06</v>
      </c>
      <c r="B508" s="4">
        <f>IF('True_Odds_Calculator_2-way'!B509="","",'True_Odds_Calculator_2-way'!B509)</f>
        <v>1.81</v>
      </c>
      <c r="C508" s="4">
        <f t="shared" si="77"/>
        <v>0.4854368932038835</v>
      </c>
      <c r="D508">
        <f t="shared" si="78"/>
        <v>0.5524861878453039</v>
      </c>
      <c r="E508">
        <f t="shared" si="79"/>
        <v>3.7923081049187513E-2</v>
      </c>
      <c r="F508">
        <f t="shared" si="80"/>
        <v>-0.23027409751649397</v>
      </c>
      <c r="G508">
        <v>0</v>
      </c>
      <c r="H508">
        <f t="shared" si="81"/>
        <v>0.26819717856568148</v>
      </c>
      <c r="I508">
        <f t="shared" si="82"/>
        <v>-1.079206513730294</v>
      </c>
      <c r="J508">
        <f t="shared" si="83"/>
        <v>1.079206513730294</v>
      </c>
      <c r="K508">
        <f t="shared" si="84"/>
        <v>0.46642685075531992</v>
      </c>
      <c r="L508">
        <f t="shared" si="85"/>
        <v>0.5335731492446798</v>
      </c>
      <c r="M508">
        <f t="shared" si="86"/>
        <v>2.1439589045541121</v>
      </c>
      <c r="N508">
        <f t="shared" si="87"/>
        <v>1.8741572761215382</v>
      </c>
    </row>
    <row r="509" spans="1:14" x14ac:dyDescent="0.25">
      <c r="A509" s="4">
        <f>IF('True_Odds_Calculator_2-way'!A510="","",'True_Odds_Calculator_2-way'!A510)</f>
        <v>1.81</v>
      </c>
      <c r="B509" s="4">
        <f>IF('True_Odds_Calculator_2-way'!B510="","",'True_Odds_Calculator_2-way'!B510)</f>
        <v>2.1</v>
      </c>
      <c r="C509" s="4">
        <f t="shared" si="77"/>
        <v>0.5524861878453039</v>
      </c>
      <c r="D509">
        <f t="shared" si="78"/>
        <v>0.47619047619047616</v>
      </c>
      <c r="E509">
        <f t="shared" si="79"/>
        <v>2.8676664035780064E-2</v>
      </c>
      <c r="F509">
        <f t="shared" si="80"/>
        <v>-0.23441199684293612</v>
      </c>
      <c r="G509">
        <v>0</v>
      </c>
      <c r="H509">
        <f t="shared" si="81"/>
        <v>0.26308866087871613</v>
      </c>
      <c r="I509">
        <f t="shared" si="82"/>
        <v>-1.0594028769395469</v>
      </c>
      <c r="J509">
        <f t="shared" si="83"/>
        <v>1.0594028769395469</v>
      </c>
      <c r="K509">
        <f t="shared" si="84"/>
        <v>0.5381794367133228</v>
      </c>
      <c r="L509">
        <f t="shared" si="85"/>
        <v>0.46182056328667725</v>
      </c>
      <c r="M509">
        <f t="shared" si="86"/>
        <v>1.8581163303210331</v>
      </c>
      <c r="N509">
        <f t="shared" si="87"/>
        <v>2.1653431646335015</v>
      </c>
    </row>
    <row r="510" spans="1:14" x14ac:dyDescent="0.25">
      <c r="A510" s="4">
        <f>IF('True_Odds_Calculator_2-way'!A511="","",'True_Odds_Calculator_2-way'!A511)</f>
        <v>2.06</v>
      </c>
      <c r="B510" s="4">
        <f>IF('True_Odds_Calculator_2-way'!B511="","",'True_Odds_Calculator_2-way'!B511)</f>
        <v>1.85</v>
      </c>
      <c r="C510" s="4">
        <f t="shared" si="77"/>
        <v>0.4854368932038835</v>
      </c>
      <c r="D510">
        <f t="shared" si="78"/>
        <v>0.54054054054054046</v>
      </c>
      <c r="E510">
        <f t="shared" si="79"/>
        <v>2.5977433744424072E-2</v>
      </c>
      <c r="F510">
        <f t="shared" si="80"/>
        <v>-0.23642088690632379</v>
      </c>
      <c r="G510">
        <v>0</v>
      </c>
      <c r="H510">
        <f t="shared" si="81"/>
        <v>0.26239832065074781</v>
      </c>
      <c r="I510">
        <f t="shared" si="82"/>
        <v>-1.0535074339697479</v>
      </c>
      <c r="J510">
        <f t="shared" si="83"/>
        <v>1.0535074339697479</v>
      </c>
      <c r="K510">
        <f t="shared" si="84"/>
        <v>0.47242951431782315</v>
      </c>
      <c r="L510">
        <f t="shared" si="85"/>
        <v>0.52757048568217679</v>
      </c>
      <c r="M510">
        <f t="shared" si="86"/>
        <v>2.1167178800079327</v>
      </c>
      <c r="N510">
        <f t="shared" si="87"/>
        <v>1.8954813188742858</v>
      </c>
    </row>
    <row r="511" spans="1:14" x14ac:dyDescent="0.25">
      <c r="A511" s="4" t="str">
        <f>IF('True_Odds_Calculator_2-way'!A512="","",'True_Odds_Calculator_2-way'!A512)</f>
        <v/>
      </c>
      <c r="B511" s="4" t="str">
        <f>IF('True_Odds_Calculator_2-way'!B512="","",'True_Odds_Calculator_2-way'!B512)</f>
        <v/>
      </c>
      <c r="C511" s="4" t="e">
        <f t="shared" si="77"/>
        <v>#VALUE!</v>
      </c>
      <c r="D511" t="e">
        <f t="shared" si="78"/>
        <v>#VALUE!</v>
      </c>
      <c r="E511" t="e">
        <f t="shared" si="79"/>
        <v>#VALUE!</v>
      </c>
      <c r="F511" t="e">
        <f t="shared" si="80"/>
        <v>#VALUE!</v>
      </c>
      <c r="G511">
        <v>0</v>
      </c>
      <c r="H511" t="e">
        <f t="shared" si="81"/>
        <v>#VALUE!</v>
      </c>
      <c r="I511" t="e">
        <f t="shared" si="82"/>
        <v>#VALUE!</v>
      </c>
      <c r="J511" t="e">
        <f t="shared" si="83"/>
        <v>#VALUE!</v>
      </c>
      <c r="K511" t="str">
        <f t="shared" si="84"/>
        <v/>
      </c>
      <c r="L511" t="str">
        <f t="shared" si="85"/>
        <v/>
      </c>
      <c r="M511" t="str">
        <f t="shared" si="86"/>
        <v/>
      </c>
      <c r="N511" t="str">
        <f t="shared" si="87"/>
        <v/>
      </c>
    </row>
    <row r="512" spans="1:14" x14ac:dyDescent="0.25">
      <c r="A512" s="4" t="str">
        <f>IF('True_Odds_Calculator_2-way'!A513="","",'True_Odds_Calculator_2-way'!A513)</f>
        <v/>
      </c>
      <c r="B512" s="4" t="str">
        <f>IF('True_Odds_Calculator_2-way'!B513="","",'True_Odds_Calculator_2-way'!B513)</f>
        <v/>
      </c>
      <c r="C512" s="4" t="e">
        <f t="shared" si="77"/>
        <v>#VALUE!</v>
      </c>
      <c r="D512" t="e">
        <f t="shared" si="78"/>
        <v>#VALUE!</v>
      </c>
      <c r="E512" t="e">
        <f t="shared" si="79"/>
        <v>#VALUE!</v>
      </c>
      <c r="F512" t="e">
        <f t="shared" si="80"/>
        <v>#VALUE!</v>
      </c>
      <c r="G512">
        <v>0</v>
      </c>
      <c r="H512" t="e">
        <f t="shared" si="81"/>
        <v>#VALUE!</v>
      </c>
      <c r="I512" t="e">
        <f t="shared" si="82"/>
        <v>#VALUE!</v>
      </c>
      <c r="J512" t="e">
        <f t="shared" si="83"/>
        <v>#VALUE!</v>
      </c>
      <c r="K512" t="str">
        <f t="shared" si="84"/>
        <v/>
      </c>
      <c r="L512" t="str">
        <f t="shared" si="85"/>
        <v/>
      </c>
      <c r="M512" t="str">
        <f t="shared" si="86"/>
        <v/>
      </c>
      <c r="N512" t="str">
        <f t="shared" si="87"/>
        <v/>
      </c>
    </row>
    <row r="513" spans="1:14" x14ac:dyDescent="0.25">
      <c r="A513" s="4" t="str">
        <f>IF('True_Odds_Calculator_2-way'!A514="","",'True_Odds_Calculator_2-way'!A514)</f>
        <v/>
      </c>
      <c r="B513" s="4" t="str">
        <f>IF('True_Odds_Calculator_2-way'!B514="","",'True_Odds_Calculator_2-way'!B514)</f>
        <v/>
      </c>
      <c r="C513" s="4" t="e">
        <f t="shared" si="77"/>
        <v>#VALUE!</v>
      </c>
      <c r="D513" t="e">
        <f t="shared" si="78"/>
        <v>#VALUE!</v>
      </c>
      <c r="E513" t="e">
        <f t="shared" si="79"/>
        <v>#VALUE!</v>
      </c>
      <c r="F513" t="e">
        <f t="shared" si="80"/>
        <v>#VALUE!</v>
      </c>
      <c r="G513">
        <v>0</v>
      </c>
      <c r="H513" t="e">
        <f t="shared" si="81"/>
        <v>#VALUE!</v>
      </c>
      <c r="I513" t="e">
        <f t="shared" si="82"/>
        <v>#VALUE!</v>
      </c>
      <c r="J513" t="e">
        <f t="shared" si="83"/>
        <v>#VALUE!</v>
      </c>
      <c r="K513" t="str">
        <f t="shared" si="84"/>
        <v/>
      </c>
      <c r="L513" t="str">
        <f t="shared" si="85"/>
        <v/>
      </c>
      <c r="M513" t="str">
        <f t="shared" si="86"/>
        <v/>
      </c>
      <c r="N513" t="str">
        <f t="shared" si="87"/>
        <v/>
      </c>
    </row>
    <row r="514" spans="1:14" x14ac:dyDescent="0.25">
      <c r="A514" s="4" t="str">
        <f>IF('True_Odds_Calculator_2-way'!A515="","",'True_Odds_Calculator_2-way'!A515)</f>
        <v/>
      </c>
      <c r="B514" s="4" t="str">
        <f>IF('True_Odds_Calculator_2-way'!B515="","",'True_Odds_Calculator_2-way'!B515)</f>
        <v/>
      </c>
      <c r="C514" s="4" t="e">
        <f t="shared" si="77"/>
        <v>#VALUE!</v>
      </c>
      <c r="D514" t="e">
        <f t="shared" si="78"/>
        <v>#VALUE!</v>
      </c>
      <c r="E514" t="e">
        <f t="shared" si="79"/>
        <v>#VALUE!</v>
      </c>
      <c r="F514" t="e">
        <f t="shared" si="80"/>
        <v>#VALUE!</v>
      </c>
      <c r="G514">
        <v>0</v>
      </c>
      <c r="H514" t="e">
        <f t="shared" si="81"/>
        <v>#VALUE!</v>
      </c>
      <c r="I514" t="e">
        <f t="shared" si="82"/>
        <v>#VALUE!</v>
      </c>
      <c r="J514" t="e">
        <f t="shared" si="83"/>
        <v>#VALUE!</v>
      </c>
      <c r="K514" t="str">
        <f t="shared" si="84"/>
        <v/>
      </c>
      <c r="L514" t="str">
        <f t="shared" si="85"/>
        <v/>
      </c>
      <c r="M514" t="str">
        <f t="shared" si="86"/>
        <v/>
      </c>
      <c r="N514" t="str">
        <f t="shared" si="87"/>
        <v/>
      </c>
    </row>
    <row r="515" spans="1:14" x14ac:dyDescent="0.25">
      <c r="A515" s="4" t="str">
        <f>IF('True_Odds_Calculator_2-way'!A516="","",'True_Odds_Calculator_2-way'!A516)</f>
        <v/>
      </c>
      <c r="B515" s="4" t="str">
        <f>IF('True_Odds_Calculator_2-way'!B516="","",'True_Odds_Calculator_2-way'!B516)</f>
        <v/>
      </c>
      <c r="C515" s="4" t="e">
        <f t="shared" ref="C515:C578" si="88">1/A515</f>
        <v>#VALUE!</v>
      </c>
      <c r="D515" t="e">
        <f t="shared" ref="D515:D578" si="89">1/B515</f>
        <v>#VALUE!</v>
      </c>
      <c r="E515" t="e">
        <f t="shared" ref="E515:E578" si="90">C515+D515-1</f>
        <v>#VALUE!</v>
      </c>
      <c r="F515" t="e">
        <f t="shared" ref="F515:F578" si="91">C515+D515-(C515*D515)-1</f>
        <v>#VALUE!</v>
      </c>
      <c r="G515">
        <v>0</v>
      </c>
      <c r="H515" t="e">
        <f t="shared" ref="H515:H578" si="92">C515*D515</f>
        <v>#VALUE!</v>
      </c>
      <c r="I515" t="e">
        <f t="shared" ref="I515:I578" si="93">((-4*F515*H515)^0.5)/(2*F515)</f>
        <v>#VALUE!</v>
      </c>
      <c r="J515" t="e">
        <f t="shared" ref="J515:J578" si="94">(-((-4*F515*H515)^0.5))/(2*F515)</f>
        <v>#VALUE!</v>
      </c>
      <c r="K515" t="str">
        <f t="shared" ref="K515:K578" si="95">IF(A515="","",(C515/($J515+C515-($J515*C515))))</f>
        <v/>
      </c>
      <c r="L515" t="str">
        <f t="shared" ref="L515:L578" si="96">IF(B515="","",(D515/($J515+D515-($J515*D515))))</f>
        <v/>
      </c>
      <c r="M515" t="str">
        <f t="shared" ref="M515:M578" si="97">IF(A515="","",1/K515)</f>
        <v/>
      </c>
      <c r="N515" t="str">
        <f t="shared" ref="N515:N578" si="98">IF(B515="","",1/L515)</f>
        <v/>
      </c>
    </row>
    <row r="516" spans="1:14" x14ac:dyDescent="0.25">
      <c r="A516" s="4" t="str">
        <f>IF('True_Odds_Calculator_2-way'!A517="","",'True_Odds_Calculator_2-way'!A517)</f>
        <v/>
      </c>
      <c r="B516" s="4" t="str">
        <f>IF('True_Odds_Calculator_2-way'!B517="","",'True_Odds_Calculator_2-way'!B517)</f>
        <v/>
      </c>
      <c r="C516" s="4" t="e">
        <f t="shared" si="88"/>
        <v>#VALUE!</v>
      </c>
      <c r="D516" t="e">
        <f t="shared" si="89"/>
        <v>#VALUE!</v>
      </c>
      <c r="E516" t="e">
        <f t="shared" si="90"/>
        <v>#VALUE!</v>
      </c>
      <c r="F516" t="e">
        <f t="shared" si="91"/>
        <v>#VALUE!</v>
      </c>
      <c r="G516">
        <v>0</v>
      </c>
      <c r="H516" t="e">
        <f t="shared" si="92"/>
        <v>#VALUE!</v>
      </c>
      <c r="I516" t="e">
        <f t="shared" si="93"/>
        <v>#VALUE!</v>
      </c>
      <c r="J516" t="e">
        <f t="shared" si="94"/>
        <v>#VALUE!</v>
      </c>
      <c r="K516" t="str">
        <f t="shared" si="95"/>
        <v/>
      </c>
      <c r="L516" t="str">
        <f t="shared" si="96"/>
        <v/>
      </c>
      <c r="M516" t="str">
        <f t="shared" si="97"/>
        <v/>
      </c>
      <c r="N516" t="str">
        <f t="shared" si="98"/>
        <v/>
      </c>
    </row>
    <row r="517" spans="1:14" x14ac:dyDescent="0.25">
      <c r="A517" s="4" t="str">
        <f>IF('True_Odds_Calculator_2-way'!A518="","",'True_Odds_Calculator_2-way'!A518)</f>
        <v/>
      </c>
      <c r="B517" s="4" t="str">
        <f>IF('True_Odds_Calculator_2-way'!B518="","",'True_Odds_Calculator_2-way'!B518)</f>
        <v/>
      </c>
      <c r="C517" s="4" t="e">
        <f t="shared" si="88"/>
        <v>#VALUE!</v>
      </c>
      <c r="D517" t="e">
        <f t="shared" si="89"/>
        <v>#VALUE!</v>
      </c>
      <c r="E517" t="e">
        <f t="shared" si="90"/>
        <v>#VALUE!</v>
      </c>
      <c r="F517" t="e">
        <f t="shared" si="91"/>
        <v>#VALUE!</v>
      </c>
      <c r="G517">
        <v>0</v>
      </c>
      <c r="H517" t="e">
        <f t="shared" si="92"/>
        <v>#VALUE!</v>
      </c>
      <c r="I517" t="e">
        <f t="shared" si="93"/>
        <v>#VALUE!</v>
      </c>
      <c r="J517" t="e">
        <f t="shared" si="94"/>
        <v>#VALUE!</v>
      </c>
      <c r="K517" t="str">
        <f t="shared" si="95"/>
        <v/>
      </c>
      <c r="L517" t="str">
        <f t="shared" si="96"/>
        <v/>
      </c>
      <c r="M517" t="str">
        <f t="shared" si="97"/>
        <v/>
      </c>
      <c r="N517" t="str">
        <f t="shared" si="98"/>
        <v/>
      </c>
    </row>
    <row r="518" spans="1:14" x14ac:dyDescent="0.25">
      <c r="A518" s="4" t="str">
        <f>IF('True_Odds_Calculator_2-way'!A519="","",'True_Odds_Calculator_2-way'!A519)</f>
        <v/>
      </c>
      <c r="B518" s="4" t="str">
        <f>IF('True_Odds_Calculator_2-way'!B519="","",'True_Odds_Calculator_2-way'!B519)</f>
        <v/>
      </c>
      <c r="C518" s="4" t="e">
        <f t="shared" si="88"/>
        <v>#VALUE!</v>
      </c>
      <c r="D518" t="e">
        <f t="shared" si="89"/>
        <v>#VALUE!</v>
      </c>
      <c r="E518" t="e">
        <f t="shared" si="90"/>
        <v>#VALUE!</v>
      </c>
      <c r="F518" t="e">
        <f t="shared" si="91"/>
        <v>#VALUE!</v>
      </c>
      <c r="G518">
        <v>0</v>
      </c>
      <c r="H518" t="e">
        <f t="shared" si="92"/>
        <v>#VALUE!</v>
      </c>
      <c r="I518" t="e">
        <f t="shared" si="93"/>
        <v>#VALUE!</v>
      </c>
      <c r="J518" t="e">
        <f t="shared" si="94"/>
        <v>#VALUE!</v>
      </c>
      <c r="K518" t="str">
        <f t="shared" si="95"/>
        <v/>
      </c>
      <c r="L518" t="str">
        <f t="shared" si="96"/>
        <v/>
      </c>
      <c r="M518" t="str">
        <f t="shared" si="97"/>
        <v/>
      </c>
      <c r="N518" t="str">
        <f t="shared" si="98"/>
        <v/>
      </c>
    </row>
    <row r="519" spans="1:14" x14ac:dyDescent="0.25">
      <c r="A519" s="4" t="str">
        <f>IF('True_Odds_Calculator_2-way'!A520="","",'True_Odds_Calculator_2-way'!A520)</f>
        <v/>
      </c>
      <c r="B519" s="4" t="str">
        <f>IF('True_Odds_Calculator_2-way'!B520="","",'True_Odds_Calculator_2-way'!B520)</f>
        <v/>
      </c>
      <c r="C519" s="4" t="e">
        <f t="shared" si="88"/>
        <v>#VALUE!</v>
      </c>
      <c r="D519" t="e">
        <f t="shared" si="89"/>
        <v>#VALUE!</v>
      </c>
      <c r="E519" t="e">
        <f t="shared" si="90"/>
        <v>#VALUE!</v>
      </c>
      <c r="F519" t="e">
        <f t="shared" si="91"/>
        <v>#VALUE!</v>
      </c>
      <c r="G519">
        <v>0</v>
      </c>
      <c r="H519" t="e">
        <f t="shared" si="92"/>
        <v>#VALUE!</v>
      </c>
      <c r="I519" t="e">
        <f t="shared" si="93"/>
        <v>#VALUE!</v>
      </c>
      <c r="J519" t="e">
        <f t="shared" si="94"/>
        <v>#VALUE!</v>
      </c>
      <c r="K519" t="str">
        <f t="shared" si="95"/>
        <v/>
      </c>
      <c r="L519" t="str">
        <f t="shared" si="96"/>
        <v/>
      </c>
      <c r="M519" t="str">
        <f t="shared" si="97"/>
        <v/>
      </c>
      <c r="N519" t="str">
        <f t="shared" si="98"/>
        <v/>
      </c>
    </row>
    <row r="520" spans="1:14" x14ac:dyDescent="0.25">
      <c r="A520" s="4" t="str">
        <f>IF('True_Odds_Calculator_2-way'!A521="","",'True_Odds_Calculator_2-way'!A521)</f>
        <v/>
      </c>
      <c r="B520" s="4" t="str">
        <f>IF('True_Odds_Calculator_2-way'!B521="","",'True_Odds_Calculator_2-way'!B521)</f>
        <v/>
      </c>
      <c r="C520" s="4" t="e">
        <f t="shared" si="88"/>
        <v>#VALUE!</v>
      </c>
      <c r="D520" t="e">
        <f t="shared" si="89"/>
        <v>#VALUE!</v>
      </c>
      <c r="E520" t="e">
        <f t="shared" si="90"/>
        <v>#VALUE!</v>
      </c>
      <c r="F520" t="e">
        <f t="shared" si="91"/>
        <v>#VALUE!</v>
      </c>
      <c r="G520">
        <v>0</v>
      </c>
      <c r="H520" t="e">
        <f t="shared" si="92"/>
        <v>#VALUE!</v>
      </c>
      <c r="I520" t="e">
        <f t="shared" si="93"/>
        <v>#VALUE!</v>
      </c>
      <c r="J520" t="e">
        <f t="shared" si="94"/>
        <v>#VALUE!</v>
      </c>
      <c r="K520" t="str">
        <f t="shared" si="95"/>
        <v/>
      </c>
      <c r="L520" t="str">
        <f t="shared" si="96"/>
        <v/>
      </c>
      <c r="M520" t="str">
        <f t="shared" si="97"/>
        <v/>
      </c>
      <c r="N520" t="str">
        <f t="shared" si="98"/>
        <v/>
      </c>
    </row>
    <row r="521" spans="1:14" x14ac:dyDescent="0.25">
      <c r="A521" s="4" t="str">
        <f>IF('True_Odds_Calculator_2-way'!A522="","",'True_Odds_Calculator_2-way'!A522)</f>
        <v/>
      </c>
      <c r="B521" s="4" t="str">
        <f>IF('True_Odds_Calculator_2-way'!B522="","",'True_Odds_Calculator_2-way'!B522)</f>
        <v/>
      </c>
      <c r="C521" s="4" t="e">
        <f t="shared" si="88"/>
        <v>#VALUE!</v>
      </c>
      <c r="D521" t="e">
        <f t="shared" si="89"/>
        <v>#VALUE!</v>
      </c>
      <c r="E521" t="e">
        <f t="shared" si="90"/>
        <v>#VALUE!</v>
      </c>
      <c r="F521" t="e">
        <f t="shared" si="91"/>
        <v>#VALUE!</v>
      </c>
      <c r="G521">
        <v>0</v>
      </c>
      <c r="H521" t="e">
        <f t="shared" si="92"/>
        <v>#VALUE!</v>
      </c>
      <c r="I521" t="e">
        <f t="shared" si="93"/>
        <v>#VALUE!</v>
      </c>
      <c r="J521" t="e">
        <f t="shared" si="94"/>
        <v>#VALUE!</v>
      </c>
      <c r="K521" t="str">
        <f t="shared" si="95"/>
        <v/>
      </c>
      <c r="L521" t="str">
        <f t="shared" si="96"/>
        <v/>
      </c>
      <c r="M521" t="str">
        <f t="shared" si="97"/>
        <v/>
      </c>
      <c r="N521" t="str">
        <f t="shared" si="98"/>
        <v/>
      </c>
    </row>
    <row r="522" spans="1:14" x14ac:dyDescent="0.25">
      <c r="A522" s="4" t="str">
        <f>IF('True_Odds_Calculator_2-way'!A523="","",'True_Odds_Calculator_2-way'!A523)</f>
        <v/>
      </c>
      <c r="B522" s="4" t="str">
        <f>IF('True_Odds_Calculator_2-way'!B523="","",'True_Odds_Calculator_2-way'!B523)</f>
        <v/>
      </c>
      <c r="C522" s="4" t="e">
        <f t="shared" si="88"/>
        <v>#VALUE!</v>
      </c>
      <c r="D522" t="e">
        <f t="shared" si="89"/>
        <v>#VALUE!</v>
      </c>
      <c r="E522" t="e">
        <f t="shared" si="90"/>
        <v>#VALUE!</v>
      </c>
      <c r="F522" t="e">
        <f t="shared" si="91"/>
        <v>#VALUE!</v>
      </c>
      <c r="G522">
        <v>0</v>
      </c>
      <c r="H522" t="e">
        <f t="shared" si="92"/>
        <v>#VALUE!</v>
      </c>
      <c r="I522" t="e">
        <f t="shared" si="93"/>
        <v>#VALUE!</v>
      </c>
      <c r="J522" t="e">
        <f t="shared" si="94"/>
        <v>#VALUE!</v>
      </c>
      <c r="K522" t="str">
        <f t="shared" si="95"/>
        <v/>
      </c>
      <c r="L522" t="str">
        <f t="shared" si="96"/>
        <v/>
      </c>
      <c r="M522" t="str">
        <f t="shared" si="97"/>
        <v/>
      </c>
      <c r="N522" t="str">
        <f t="shared" si="98"/>
        <v/>
      </c>
    </row>
    <row r="523" spans="1:14" x14ac:dyDescent="0.25">
      <c r="A523" s="4" t="str">
        <f>IF('True_Odds_Calculator_2-way'!A524="","",'True_Odds_Calculator_2-way'!A524)</f>
        <v/>
      </c>
      <c r="B523" s="4" t="str">
        <f>IF('True_Odds_Calculator_2-way'!B524="","",'True_Odds_Calculator_2-way'!B524)</f>
        <v/>
      </c>
      <c r="C523" s="4" t="e">
        <f t="shared" si="88"/>
        <v>#VALUE!</v>
      </c>
      <c r="D523" t="e">
        <f t="shared" si="89"/>
        <v>#VALUE!</v>
      </c>
      <c r="E523" t="e">
        <f t="shared" si="90"/>
        <v>#VALUE!</v>
      </c>
      <c r="F523" t="e">
        <f t="shared" si="91"/>
        <v>#VALUE!</v>
      </c>
      <c r="G523">
        <v>0</v>
      </c>
      <c r="H523" t="e">
        <f t="shared" si="92"/>
        <v>#VALUE!</v>
      </c>
      <c r="I523" t="e">
        <f t="shared" si="93"/>
        <v>#VALUE!</v>
      </c>
      <c r="J523" t="e">
        <f t="shared" si="94"/>
        <v>#VALUE!</v>
      </c>
      <c r="K523" t="str">
        <f t="shared" si="95"/>
        <v/>
      </c>
      <c r="L523" t="str">
        <f t="shared" si="96"/>
        <v/>
      </c>
      <c r="M523" t="str">
        <f t="shared" si="97"/>
        <v/>
      </c>
      <c r="N523" t="str">
        <f t="shared" si="98"/>
        <v/>
      </c>
    </row>
    <row r="524" spans="1:14" x14ac:dyDescent="0.25">
      <c r="A524" s="4" t="str">
        <f>IF('True_Odds_Calculator_2-way'!A525="","",'True_Odds_Calculator_2-way'!A525)</f>
        <v/>
      </c>
      <c r="B524" s="4" t="str">
        <f>IF('True_Odds_Calculator_2-way'!B525="","",'True_Odds_Calculator_2-way'!B525)</f>
        <v/>
      </c>
      <c r="C524" s="4" t="e">
        <f t="shared" si="88"/>
        <v>#VALUE!</v>
      </c>
      <c r="D524" t="e">
        <f t="shared" si="89"/>
        <v>#VALUE!</v>
      </c>
      <c r="E524" t="e">
        <f t="shared" si="90"/>
        <v>#VALUE!</v>
      </c>
      <c r="F524" t="e">
        <f t="shared" si="91"/>
        <v>#VALUE!</v>
      </c>
      <c r="G524">
        <v>0</v>
      </c>
      <c r="H524" t="e">
        <f t="shared" si="92"/>
        <v>#VALUE!</v>
      </c>
      <c r="I524" t="e">
        <f t="shared" si="93"/>
        <v>#VALUE!</v>
      </c>
      <c r="J524" t="e">
        <f t="shared" si="94"/>
        <v>#VALUE!</v>
      </c>
      <c r="K524" t="str">
        <f t="shared" si="95"/>
        <v/>
      </c>
      <c r="L524" t="str">
        <f t="shared" si="96"/>
        <v/>
      </c>
      <c r="M524" t="str">
        <f t="shared" si="97"/>
        <v/>
      </c>
      <c r="N524" t="str">
        <f t="shared" si="98"/>
        <v/>
      </c>
    </row>
    <row r="525" spans="1:14" x14ac:dyDescent="0.25">
      <c r="A525" s="4" t="str">
        <f>IF('True_Odds_Calculator_2-way'!A526="","",'True_Odds_Calculator_2-way'!A526)</f>
        <v/>
      </c>
      <c r="B525" s="4" t="str">
        <f>IF('True_Odds_Calculator_2-way'!B526="","",'True_Odds_Calculator_2-way'!B526)</f>
        <v/>
      </c>
      <c r="C525" s="4" t="e">
        <f t="shared" si="88"/>
        <v>#VALUE!</v>
      </c>
      <c r="D525" t="e">
        <f t="shared" si="89"/>
        <v>#VALUE!</v>
      </c>
      <c r="E525" t="e">
        <f t="shared" si="90"/>
        <v>#VALUE!</v>
      </c>
      <c r="F525" t="e">
        <f t="shared" si="91"/>
        <v>#VALUE!</v>
      </c>
      <c r="G525">
        <v>0</v>
      </c>
      <c r="H525" t="e">
        <f t="shared" si="92"/>
        <v>#VALUE!</v>
      </c>
      <c r="I525" t="e">
        <f t="shared" si="93"/>
        <v>#VALUE!</v>
      </c>
      <c r="J525" t="e">
        <f t="shared" si="94"/>
        <v>#VALUE!</v>
      </c>
      <c r="K525" t="str">
        <f t="shared" si="95"/>
        <v/>
      </c>
      <c r="L525" t="str">
        <f t="shared" si="96"/>
        <v/>
      </c>
      <c r="M525" t="str">
        <f t="shared" si="97"/>
        <v/>
      </c>
      <c r="N525" t="str">
        <f t="shared" si="98"/>
        <v/>
      </c>
    </row>
    <row r="526" spans="1:14" x14ac:dyDescent="0.25">
      <c r="A526" s="4" t="str">
        <f>IF('True_Odds_Calculator_2-way'!A527="","",'True_Odds_Calculator_2-way'!A527)</f>
        <v/>
      </c>
      <c r="B526" s="4" t="str">
        <f>IF('True_Odds_Calculator_2-way'!B527="","",'True_Odds_Calculator_2-way'!B527)</f>
        <v/>
      </c>
      <c r="C526" s="4" t="e">
        <f t="shared" si="88"/>
        <v>#VALUE!</v>
      </c>
      <c r="D526" t="e">
        <f t="shared" si="89"/>
        <v>#VALUE!</v>
      </c>
      <c r="E526" t="e">
        <f t="shared" si="90"/>
        <v>#VALUE!</v>
      </c>
      <c r="F526" t="e">
        <f t="shared" si="91"/>
        <v>#VALUE!</v>
      </c>
      <c r="G526">
        <v>0</v>
      </c>
      <c r="H526" t="e">
        <f t="shared" si="92"/>
        <v>#VALUE!</v>
      </c>
      <c r="I526" t="e">
        <f t="shared" si="93"/>
        <v>#VALUE!</v>
      </c>
      <c r="J526" t="e">
        <f t="shared" si="94"/>
        <v>#VALUE!</v>
      </c>
      <c r="K526" t="str">
        <f t="shared" si="95"/>
        <v/>
      </c>
      <c r="L526" t="str">
        <f t="shared" si="96"/>
        <v/>
      </c>
      <c r="M526" t="str">
        <f t="shared" si="97"/>
        <v/>
      </c>
      <c r="N526" t="str">
        <f t="shared" si="98"/>
        <v/>
      </c>
    </row>
    <row r="527" spans="1:14" x14ac:dyDescent="0.25">
      <c r="A527" s="4" t="str">
        <f>IF('True_Odds_Calculator_2-way'!A528="","",'True_Odds_Calculator_2-way'!A528)</f>
        <v/>
      </c>
      <c r="B527" s="4" t="str">
        <f>IF('True_Odds_Calculator_2-way'!B528="","",'True_Odds_Calculator_2-way'!B528)</f>
        <v/>
      </c>
      <c r="C527" s="4" t="e">
        <f t="shared" si="88"/>
        <v>#VALUE!</v>
      </c>
      <c r="D527" t="e">
        <f t="shared" si="89"/>
        <v>#VALUE!</v>
      </c>
      <c r="E527" t="e">
        <f t="shared" si="90"/>
        <v>#VALUE!</v>
      </c>
      <c r="F527" t="e">
        <f t="shared" si="91"/>
        <v>#VALUE!</v>
      </c>
      <c r="G527">
        <v>0</v>
      </c>
      <c r="H527" t="e">
        <f t="shared" si="92"/>
        <v>#VALUE!</v>
      </c>
      <c r="I527" t="e">
        <f t="shared" si="93"/>
        <v>#VALUE!</v>
      </c>
      <c r="J527" t="e">
        <f t="shared" si="94"/>
        <v>#VALUE!</v>
      </c>
      <c r="K527" t="str">
        <f t="shared" si="95"/>
        <v/>
      </c>
      <c r="L527" t="str">
        <f t="shared" si="96"/>
        <v/>
      </c>
      <c r="M527" t="str">
        <f t="shared" si="97"/>
        <v/>
      </c>
      <c r="N527" t="str">
        <f t="shared" si="98"/>
        <v/>
      </c>
    </row>
    <row r="528" spans="1:14" x14ac:dyDescent="0.25">
      <c r="A528" s="4" t="str">
        <f>IF('True_Odds_Calculator_2-way'!A529="","",'True_Odds_Calculator_2-way'!A529)</f>
        <v/>
      </c>
      <c r="B528" s="4" t="str">
        <f>IF('True_Odds_Calculator_2-way'!B529="","",'True_Odds_Calculator_2-way'!B529)</f>
        <v/>
      </c>
      <c r="C528" s="4" t="e">
        <f t="shared" si="88"/>
        <v>#VALUE!</v>
      </c>
      <c r="D528" t="e">
        <f t="shared" si="89"/>
        <v>#VALUE!</v>
      </c>
      <c r="E528" t="e">
        <f t="shared" si="90"/>
        <v>#VALUE!</v>
      </c>
      <c r="F528" t="e">
        <f t="shared" si="91"/>
        <v>#VALUE!</v>
      </c>
      <c r="G528">
        <v>0</v>
      </c>
      <c r="H528" t="e">
        <f t="shared" si="92"/>
        <v>#VALUE!</v>
      </c>
      <c r="I528" t="e">
        <f t="shared" si="93"/>
        <v>#VALUE!</v>
      </c>
      <c r="J528" t="e">
        <f t="shared" si="94"/>
        <v>#VALUE!</v>
      </c>
      <c r="K528" t="str">
        <f t="shared" si="95"/>
        <v/>
      </c>
      <c r="L528" t="str">
        <f t="shared" si="96"/>
        <v/>
      </c>
      <c r="M528" t="str">
        <f t="shared" si="97"/>
        <v/>
      </c>
      <c r="N528" t="str">
        <f t="shared" si="98"/>
        <v/>
      </c>
    </row>
    <row r="529" spans="1:14" x14ac:dyDescent="0.25">
      <c r="A529" s="4" t="str">
        <f>IF('True_Odds_Calculator_2-way'!A530="","",'True_Odds_Calculator_2-way'!A530)</f>
        <v/>
      </c>
      <c r="B529" s="4" t="str">
        <f>IF('True_Odds_Calculator_2-way'!B530="","",'True_Odds_Calculator_2-way'!B530)</f>
        <v/>
      </c>
      <c r="C529" s="4" t="e">
        <f t="shared" si="88"/>
        <v>#VALUE!</v>
      </c>
      <c r="D529" t="e">
        <f t="shared" si="89"/>
        <v>#VALUE!</v>
      </c>
      <c r="E529" t="e">
        <f t="shared" si="90"/>
        <v>#VALUE!</v>
      </c>
      <c r="F529" t="e">
        <f t="shared" si="91"/>
        <v>#VALUE!</v>
      </c>
      <c r="G529">
        <v>0</v>
      </c>
      <c r="H529" t="e">
        <f t="shared" si="92"/>
        <v>#VALUE!</v>
      </c>
      <c r="I529" t="e">
        <f t="shared" si="93"/>
        <v>#VALUE!</v>
      </c>
      <c r="J529" t="e">
        <f t="shared" si="94"/>
        <v>#VALUE!</v>
      </c>
      <c r="K529" t="str">
        <f t="shared" si="95"/>
        <v/>
      </c>
      <c r="L529" t="str">
        <f t="shared" si="96"/>
        <v/>
      </c>
      <c r="M529" t="str">
        <f t="shared" si="97"/>
        <v/>
      </c>
      <c r="N529" t="str">
        <f t="shared" si="98"/>
        <v/>
      </c>
    </row>
    <row r="530" spans="1:14" x14ac:dyDescent="0.25">
      <c r="A530" s="4" t="str">
        <f>IF('True_Odds_Calculator_2-way'!A531="","",'True_Odds_Calculator_2-way'!A531)</f>
        <v/>
      </c>
      <c r="B530" s="4" t="str">
        <f>IF('True_Odds_Calculator_2-way'!B531="","",'True_Odds_Calculator_2-way'!B531)</f>
        <v/>
      </c>
      <c r="C530" s="4" t="e">
        <f t="shared" si="88"/>
        <v>#VALUE!</v>
      </c>
      <c r="D530" t="e">
        <f t="shared" si="89"/>
        <v>#VALUE!</v>
      </c>
      <c r="E530" t="e">
        <f t="shared" si="90"/>
        <v>#VALUE!</v>
      </c>
      <c r="F530" t="e">
        <f t="shared" si="91"/>
        <v>#VALUE!</v>
      </c>
      <c r="G530">
        <v>0</v>
      </c>
      <c r="H530" t="e">
        <f t="shared" si="92"/>
        <v>#VALUE!</v>
      </c>
      <c r="I530" t="e">
        <f t="shared" si="93"/>
        <v>#VALUE!</v>
      </c>
      <c r="J530" t="e">
        <f t="shared" si="94"/>
        <v>#VALUE!</v>
      </c>
      <c r="K530" t="str">
        <f t="shared" si="95"/>
        <v/>
      </c>
      <c r="L530" t="str">
        <f t="shared" si="96"/>
        <v/>
      </c>
      <c r="M530" t="str">
        <f t="shared" si="97"/>
        <v/>
      </c>
      <c r="N530" t="str">
        <f t="shared" si="98"/>
        <v/>
      </c>
    </row>
    <row r="531" spans="1:14" x14ac:dyDescent="0.25">
      <c r="A531" s="4" t="str">
        <f>IF('True_Odds_Calculator_2-way'!A532="","",'True_Odds_Calculator_2-way'!A532)</f>
        <v/>
      </c>
      <c r="B531" s="4" t="str">
        <f>IF('True_Odds_Calculator_2-way'!B532="","",'True_Odds_Calculator_2-way'!B532)</f>
        <v/>
      </c>
      <c r="C531" s="4" t="e">
        <f t="shared" si="88"/>
        <v>#VALUE!</v>
      </c>
      <c r="D531" t="e">
        <f t="shared" si="89"/>
        <v>#VALUE!</v>
      </c>
      <c r="E531" t="e">
        <f t="shared" si="90"/>
        <v>#VALUE!</v>
      </c>
      <c r="F531" t="e">
        <f t="shared" si="91"/>
        <v>#VALUE!</v>
      </c>
      <c r="G531">
        <v>0</v>
      </c>
      <c r="H531" t="e">
        <f t="shared" si="92"/>
        <v>#VALUE!</v>
      </c>
      <c r="I531" t="e">
        <f t="shared" si="93"/>
        <v>#VALUE!</v>
      </c>
      <c r="J531" t="e">
        <f t="shared" si="94"/>
        <v>#VALUE!</v>
      </c>
      <c r="K531" t="str">
        <f t="shared" si="95"/>
        <v/>
      </c>
      <c r="L531" t="str">
        <f t="shared" si="96"/>
        <v/>
      </c>
      <c r="M531" t="str">
        <f t="shared" si="97"/>
        <v/>
      </c>
      <c r="N531" t="str">
        <f t="shared" si="98"/>
        <v/>
      </c>
    </row>
    <row r="532" spans="1:14" x14ac:dyDescent="0.25">
      <c r="A532" s="4" t="str">
        <f>IF('True_Odds_Calculator_2-way'!A533="","",'True_Odds_Calculator_2-way'!A533)</f>
        <v/>
      </c>
      <c r="B532" s="4" t="str">
        <f>IF('True_Odds_Calculator_2-way'!B533="","",'True_Odds_Calculator_2-way'!B533)</f>
        <v/>
      </c>
      <c r="C532" s="4" t="e">
        <f t="shared" si="88"/>
        <v>#VALUE!</v>
      </c>
      <c r="D532" t="e">
        <f t="shared" si="89"/>
        <v>#VALUE!</v>
      </c>
      <c r="E532" t="e">
        <f t="shared" si="90"/>
        <v>#VALUE!</v>
      </c>
      <c r="F532" t="e">
        <f t="shared" si="91"/>
        <v>#VALUE!</v>
      </c>
      <c r="G532">
        <v>0</v>
      </c>
      <c r="H532" t="e">
        <f t="shared" si="92"/>
        <v>#VALUE!</v>
      </c>
      <c r="I532" t="e">
        <f t="shared" si="93"/>
        <v>#VALUE!</v>
      </c>
      <c r="J532" t="e">
        <f t="shared" si="94"/>
        <v>#VALUE!</v>
      </c>
      <c r="K532" t="str">
        <f t="shared" si="95"/>
        <v/>
      </c>
      <c r="L532" t="str">
        <f t="shared" si="96"/>
        <v/>
      </c>
      <c r="M532" t="str">
        <f t="shared" si="97"/>
        <v/>
      </c>
      <c r="N532" t="str">
        <f t="shared" si="98"/>
        <v/>
      </c>
    </row>
    <row r="533" spans="1:14" x14ac:dyDescent="0.25">
      <c r="A533" s="4" t="str">
        <f>IF('True_Odds_Calculator_2-way'!A534="","",'True_Odds_Calculator_2-way'!A534)</f>
        <v/>
      </c>
      <c r="B533" s="4" t="str">
        <f>IF('True_Odds_Calculator_2-way'!B534="","",'True_Odds_Calculator_2-way'!B534)</f>
        <v/>
      </c>
      <c r="C533" s="4" t="e">
        <f t="shared" si="88"/>
        <v>#VALUE!</v>
      </c>
      <c r="D533" t="e">
        <f t="shared" si="89"/>
        <v>#VALUE!</v>
      </c>
      <c r="E533" t="e">
        <f t="shared" si="90"/>
        <v>#VALUE!</v>
      </c>
      <c r="F533" t="e">
        <f t="shared" si="91"/>
        <v>#VALUE!</v>
      </c>
      <c r="G533">
        <v>0</v>
      </c>
      <c r="H533" t="e">
        <f t="shared" si="92"/>
        <v>#VALUE!</v>
      </c>
      <c r="I533" t="e">
        <f t="shared" si="93"/>
        <v>#VALUE!</v>
      </c>
      <c r="J533" t="e">
        <f t="shared" si="94"/>
        <v>#VALUE!</v>
      </c>
      <c r="K533" t="str">
        <f t="shared" si="95"/>
        <v/>
      </c>
      <c r="L533" t="str">
        <f t="shared" si="96"/>
        <v/>
      </c>
      <c r="M533" t="str">
        <f t="shared" si="97"/>
        <v/>
      </c>
      <c r="N533" t="str">
        <f t="shared" si="98"/>
        <v/>
      </c>
    </row>
    <row r="534" spans="1:14" x14ac:dyDescent="0.25">
      <c r="A534" s="4" t="str">
        <f>IF('True_Odds_Calculator_2-way'!A535="","",'True_Odds_Calculator_2-way'!A535)</f>
        <v/>
      </c>
      <c r="B534" s="4" t="str">
        <f>IF('True_Odds_Calculator_2-way'!B535="","",'True_Odds_Calculator_2-way'!B535)</f>
        <v/>
      </c>
      <c r="C534" s="4" t="e">
        <f t="shared" si="88"/>
        <v>#VALUE!</v>
      </c>
      <c r="D534" t="e">
        <f t="shared" si="89"/>
        <v>#VALUE!</v>
      </c>
      <c r="E534" t="e">
        <f t="shared" si="90"/>
        <v>#VALUE!</v>
      </c>
      <c r="F534" t="e">
        <f t="shared" si="91"/>
        <v>#VALUE!</v>
      </c>
      <c r="G534">
        <v>0</v>
      </c>
      <c r="H534" t="e">
        <f t="shared" si="92"/>
        <v>#VALUE!</v>
      </c>
      <c r="I534" t="e">
        <f t="shared" si="93"/>
        <v>#VALUE!</v>
      </c>
      <c r="J534" t="e">
        <f t="shared" si="94"/>
        <v>#VALUE!</v>
      </c>
      <c r="K534" t="str">
        <f t="shared" si="95"/>
        <v/>
      </c>
      <c r="L534" t="str">
        <f t="shared" si="96"/>
        <v/>
      </c>
      <c r="M534" t="str">
        <f t="shared" si="97"/>
        <v/>
      </c>
      <c r="N534" t="str">
        <f t="shared" si="98"/>
        <v/>
      </c>
    </row>
    <row r="535" spans="1:14" x14ac:dyDescent="0.25">
      <c r="A535" s="4" t="str">
        <f>IF('True_Odds_Calculator_2-way'!A536="","",'True_Odds_Calculator_2-way'!A536)</f>
        <v/>
      </c>
      <c r="B535" s="4" t="str">
        <f>IF('True_Odds_Calculator_2-way'!B536="","",'True_Odds_Calculator_2-way'!B536)</f>
        <v/>
      </c>
      <c r="C535" s="4" t="e">
        <f t="shared" si="88"/>
        <v>#VALUE!</v>
      </c>
      <c r="D535" t="e">
        <f t="shared" si="89"/>
        <v>#VALUE!</v>
      </c>
      <c r="E535" t="e">
        <f t="shared" si="90"/>
        <v>#VALUE!</v>
      </c>
      <c r="F535" t="e">
        <f t="shared" si="91"/>
        <v>#VALUE!</v>
      </c>
      <c r="G535">
        <v>0</v>
      </c>
      <c r="H535" t="e">
        <f t="shared" si="92"/>
        <v>#VALUE!</v>
      </c>
      <c r="I535" t="e">
        <f t="shared" si="93"/>
        <v>#VALUE!</v>
      </c>
      <c r="J535" t="e">
        <f t="shared" si="94"/>
        <v>#VALUE!</v>
      </c>
      <c r="K535" t="str">
        <f t="shared" si="95"/>
        <v/>
      </c>
      <c r="L535" t="str">
        <f t="shared" si="96"/>
        <v/>
      </c>
      <c r="M535" t="str">
        <f t="shared" si="97"/>
        <v/>
      </c>
      <c r="N535" t="str">
        <f t="shared" si="98"/>
        <v/>
      </c>
    </row>
    <row r="536" spans="1:14" x14ac:dyDescent="0.25">
      <c r="A536" s="4" t="str">
        <f>IF('True_Odds_Calculator_2-way'!A537="","",'True_Odds_Calculator_2-way'!A537)</f>
        <v/>
      </c>
      <c r="B536" s="4" t="str">
        <f>IF('True_Odds_Calculator_2-way'!B537="","",'True_Odds_Calculator_2-way'!B537)</f>
        <v/>
      </c>
      <c r="C536" s="4" t="e">
        <f t="shared" si="88"/>
        <v>#VALUE!</v>
      </c>
      <c r="D536" t="e">
        <f t="shared" si="89"/>
        <v>#VALUE!</v>
      </c>
      <c r="E536" t="e">
        <f t="shared" si="90"/>
        <v>#VALUE!</v>
      </c>
      <c r="F536" t="e">
        <f t="shared" si="91"/>
        <v>#VALUE!</v>
      </c>
      <c r="G536">
        <v>0</v>
      </c>
      <c r="H536" t="e">
        <f t="shared" si="92"/>
        <v>#VALUE!</v>
      </c>
      <c r="I536" t="e">
        <f t="shared" si="93"/>
        <v>#VALUE!</v>
      </c>
      <c r="J536" t="e">
        <f t="shared" si="94"/>
        <v>#VALUE!</v>
      </c>
      <c r="K536" t="str">
        <f t="shared" si="95"/>
        <v/>
      </c>
      <c r="L536" t="str">
        <f t="shared" si="96"/>
        <v/>
      </c>
      <c r="M536" t="str">
        <f t="shared" si="97"/>
        <v/>
      </c>
      <c r="N536" t="str">
        <f t="shared" si="98"/>
        <v/>
      </c>
    </row>
    <row r="537" spans="1:14" x14ac:dyDescent="0.25">
      <c r="A537" s="4" t="str">
        <f>IF('True_Odds_Calculator_2-way'!A538="","",'True_Odds_Calculator_2-way'!A538)</f>
        <v/>
      </c>
      <c r="B537" s="4" t="str">
        <f>IF('True_Odds_Calculator_2-way'!B538="","",'True_Odds_Calculator_2-way'!B538)</f>
        <v/>
      </c>
      <c r="C537" s="4" t="e">
        <f t="shared" si="88"/>
        <v>#VALUE!</v>
      </c>
      <c r="D537" t="e">
        <f t="shared" si="89"/>
        <v>#VALUE!</v>
      </c>
      <c r="E537" t="e">
        <f t="shared" si="90"/>
        <v>#VALUE!</v>
      </c>
      <c r="F537" t="e">
        <f t="shared" si="91"/>
        <v>#VALUE!</v>
      </c>
      <c r="G537">
        <v>0</v>
      </c>
      <c r="H537" t="e">
        <f t="shared" si="92"/>
        <v>#VALUE!</v>
      </c>
      <c r="I537" t="e">
        <f t="shared" si="93"/>
        <v>#VALUE!</v>
      </c>
      <c r="J537" t="e">
        <f t="shared" si="94"/>
        <v>#VALUE!</v>
      </c>
      <c r="K537" t="str">
        <f t="shared" si="95"/>
        <v/>
      </c>
      <c r="L537" t="str">
        <f t="shared" si="96"/>
        <v/>
      </c>
      <c r="M537" t="str">
        <f t="shared" si="97"/>
        <v/>
      </c>
      <c r="N537" t="str">
        <f t="shared" si="98"/>
        <v/>
      </c>
    </row>
    <row r="538" spans="1:14" x14ac:dyDescent="0.25">
      <c r="A538" s="4" t="str">
        <f>IF('True_Odds_Calculator_2-way'!A539="","",'True_Odds_Calculator_2-way'!A539)</f>
        <v/>
      </c>
      <c r="B538" s="4" t="str">
        <f>IF('True_Odds_Calculator_2-way'!B539="","",'True_Odds_Calculator_2-way'!B539)</f>
        <v/>
      </c>
      <c r="C538" s="4" t="e">
        <f t="shared" si="88"/>
        <v>#VALUE!</v>
      </c>
      <c r="D538" t="e">
        <f t="shared" si="89"/>
        <v>#VALUE!</v>
      </c>
      <c r="E538" t="e">
        <f t="shared" si="90"/>
        <v>#VALUE!</v>
      </c>
      <c r="F538" t="e">
        <f t="shared" si="91"/>
        <v>#VALUE!</v>
      </c>
      <c r="G538">
        <v>0</v>
      </c>
      <c r="H538" t="e">
        <f t="shared" si="92"/>
        <v>#VALUE!</v>
      </c>
      <c r="I538" t="e">
        <f t="shared" si="93"/>
        <v>#VALUE!</v>
      </c>
      <c r="J538" t="e">
        <f t="shared" si="94"/>
        <v>#VALUE!</v>
      </c>
      <c r="K538" t="str">
        <f t="shared" si="95"/>
        <v/>
      </c>
      <c r="L538" t="str">
        <f t="shared" si="96"/>
        <v/>
      </c>
      <c r="M538" t="str">
        <f t="shared" si="97"/>
        <v/>
      </c>
      <c r="N538" t="str">
        <f t="shared" si="98"/>
        <v/>
      </c>
    </row>
    <row r="539" spans="1:14" x14ac:dyDescent="0.25">
      <c r="A539" s="4" t="str">
        <f>IF('True_Odds_Calculator_2-way'!A540="","",'True_Odds_Calculator_2-way'!A540)</f>
        <v/>
      </c>
      <c r="B539" s="4" t="str">
        <f>IF('True_Odds_Calculator_2-way'!B540="","",'True_Odds_Calculator_2-way'!B540)</f>
        <v/>
      </c>
      <c r="C539" s="4" t="e">
        <f t="shared" si="88"/>
        <v>#VALUE!</v>
      </c>
      <c r="D539" t="e">
        <f t="shared" si="89"/>
        <v>#VALUE!</v>
      </c>
      <c r="E539" t="e">
        <f t="shared" si="90"/>
        <v>#VALUE!</v>
      </c>
      <c r="F539" t="e">
        <f t="shared" si="91"/>
        <v>#VALUE!</v>
      </c>
      <c r="G539">
        <v>0</v>
      </c>
      <c r="H539" t="e">
        <f t="shared" si="92"/>
        <v>#VALUE!</v>
      </c>
      <c r="I539" t="e">
        <f t="shared" si="93"/>
        <v>#VALUE!</v>
      </c>
      <c r="J539" t="e">
        <f t="shared" si="94"/>
        <v>#VALUE!</v>
      </c>
      <c r="K539" t="str">
        <f t="shared" si="95"/>
        <v/>
      </c>
      <c r="L539" t="str">
        <f t="shared" si="96"/>
        <v/>
      </c>
      <c r="M539" t="str">
        <f t="shared" si="97"/>
        <v/>
      </c>
      <c r="N539" t="str">
        <f t="shared" si="98"/>
        <v/>
      </c>
    </row>
    <row r="540" spans="1:14" x14ac:dyDescent="0.25">
      <c r="A540" s="4" t="str">
        <f>IF('True_Odds_Calculator_2-way'!A541="","",'True_Odds_Calculator_2-way'!A541)</f>
        <v/>
      </c>
      <c r="B540" s="4" t="str">
        <f>IF('True_Odds_Calculator_2-way'!B541="","",'True_Odds_Calculator_2-way'!B541)</f>
        <v/>
      </c>
      <c r="C540" s="4" t="e">
        <f t="shared" si="88"/>
        <v>#VALUE!</v>
      </c>
      <c r="D540" t="e">
        <f t="shared" si="89"/>
        <v>#VALUE!</v>
      </c>
      <c r="E540" t="e">
        <f t="shared" si="90"/>
        <v>#VALUE!</v>
      </c>
      <c r="F540" t="e">
        <f t="shared" si="91"/>
        <v>#VALUE!</v>
      </c>
      <c r="G540">
        <v>0</v>
      </c>
      <c r="H540" t="e">
        <f t="shared" si="92"/>
        <v>#VALUE!</v>
      </c>
      <c r="I540" t="e">
        <f t="shared" si="93"/>
        <v>#VALUE!</v>
      </c>
      <c r="J540" t="e">
        <f t="shared" si="94"/>
        <v>#VALUE!</v>
      </c>
      <c r="K540" t="str">
        <f t="shared" si="95"/>
        <v/>
      </c>
      <c r="L540" t="str">
        <f t="shared" si="96"/>
        <v/>
      </c>
      <c r="M540" t="str">
        <f t="shared" si="97"/>
        <v/>
      </c>
      <c r="N540" t="str">
        <f t="shared" si="98"/>
        <v/>
      </c>
    </row>
    <row r="541" spans="1:14" x14ac:dyDescent="0.25">
      <c r="A541" s="4" t="str">
        <f>IF('True_Odds_Calculator_2-way'!A542="","",'True_Odds_Calculator_2-way'!A542)</f>
        <v/>
      </c>
      <c r="B541" s="4" t="str">
        <f>IF('True_Odds_Calculator_2-way'!B542="","",'True_Odds_Calculator_2-way'!B542)</f>
        <v/>
      </c>
      <c r="C541" s="4" t="e">
        <f t="shared" si="88"/>
        <v>#VALUE!</v>
      </c>
      <c r="D541" t="e">
        <f t="shared" si="89"/>
        <v>#VALUE!</v>
      </c>
      <c r="E541" t="e">
        <f t="shared" si="90"/>
        <v>#VALUE!</v>
      </c>
      <c r="F541" t="e">
        <f t="shared" si="91"/>
        <v>#VALUE!</v>
      </c>
      <c r="G541">
        <v>0</v>
      </c>
      <c r="H541" t="e">
        <f t="shared" si="92"/>
        <v>#VALUE!</v>
      </c>
      <c r="I541" t="e">
        <f t="shared" si="93"/>
        <v>#VALUE!</v>
      </c>
      <c r="J541" t="e">
        <f t="shared" si="94"/>
        <v>#VALUE!</v>
      </c>
      <c r="K541" t="str">
        <f t="shared" si="95"/>
        <v/>
      </c>
      <c r="L541" t="str">
        <f t="shared" si="96"/>
        <v/>
      </c>
      <c r="M541" t="str">
        <f t="shared" si="97"/>
        <v/>
      </c>
      <c r="N541" t="str">
        <f t="shared" si="98"/>
        <v/>
      </c>
    </row>
    <row r="542" spans="1:14" x14ac:dyDescent="0.25">
      <c r="A542" s="4" t="str">
        <f>IF('True_Odds_Calculator_2-way'!A543="","",'True_Odds_Calculator_2-way'!A543)</f>
        <v/>
      </c>
      <c r="B542" s="4" t="str">
        <f>IF('True_Odds_Calculator_2-way'!B543="","",'True_Odds_Calculator_2-way'!B543)</f>
        <v/>
      </c>
      <c r="C542" s="4" t="e">
        <f t="shared" si="88"/>
        <v>#VALUE!</v>
      </c>
      <c r="D542" t="e">
        <f t="shared" si="89"/>
        <v>#VALUE!</v>
      </c>
      <c r="E542" t="e">
        <f t="shared" si="90"/>
        <v>#VALUE!</v>
      </c>
      <c r="F542" t="e">
        <f t="shared" si="91"/>
        <v>#VALUE!</v>
      </c>
      <c r="G542">
        <v>0</v>
      </c>
      <c r="H542" t="e">
        <f t="shared" si="92"/>
        <v>#VALUE!</v>
      </c>
      <c r="I542" t="e">
        <f t="shared" si="93"/>
        <v>#VALUE!</v>
      </c>
      <c r="J542" t="e">
        <f t="shared" si="94"/>
        <v>#VALUE!</v>
      </c>
      <c r="K542" t="str">
        <f t="shared" si="95"/>
        <v/>
      </c>
      <c r="L542" t="str">
        <f t="shared" si="96"/>
        <v/>
      </c>
      <c r="M542" t="str">
        <f t="shared" si="97"/>
        <v/>
      </c>
      <c r="N542" t="str">
        <f t="shared" si="98"/>
        <v/>
      </c>
    </row>
    <row r="543" spans="1:14" x14ac:dyDescent="0.25">
      <c r="A543" s="4" t="str">
        <f>IF('True_Odds_Calculator_2-way'!A544="","",'True_Odds_Calculator_2-way'!A544)</f>
        <v/>
      </c>
      <c r="B543" s="4" t="str">
        <f>IF('True_Odds_Calculator_2-way'!B544="","",'True_Odds_Calculator_2-way'!B544)</f>
        <v/>
      </c>
      <c r="C543" s="4" t="e">
        <f t="shared" si="88"/>
        <v>#VALUE!</v>
      </c>
      <c r="D543" t="e">
        <f t="shared" si="89"/>
        <v>#VALUE!</v>
      </c>
      <c r="E543" t="e">
        <f t="shared" si="90"/>
        <v>#VALUE!</v>
      </c>
      <c r="F543" t="e">
        <f t="shared" si="91"/>
        <v>#VALUE!</v>
      </c>
      <c r="G543">
        <v>0</v>
      </c>
      <c r="H543" t="e">
        <f t="shared" si="92"/>
        <v>#VALUE!</v>
      </c>
      <c r="I543" t="e">
        <f t="shared" si="93"/>
        <v>#VALUE!</v>
      </c>
      <c r="J543" t="e">
        <f t="shared" si="94"/>
        <v>#VALUE!</v>
      </c>
      <c r="K543" t="str">
        <f t="shared" si="95"/>
        <v/>
      </c>
      <c r="L543" t="str">
        <f t="shared" si="96"/>
        <v/>
      </c>
      <c r="M543" t="str">
        <f t="shared" si="97"/>
        <v/>
      </c>
      <c r="N543" t="str">
        <f t="shared" si="98"/>
        <v/>
      </c>
    </row>
    <row r="544" spans="1:14" x14ac:dyDescent="0.25">
      <c r="A544" s="4" t="str">
        <f>IF('True_Odds_Calculator_2-way'!A545="","",'True_Odds_Calculator_2-way'!A545)</f>
        <v/>
      </c>
      <c r="B544" s="4" t="str">
        <f>IF('True_Odds_Calculator_2-way'!B545="","",'True_Odds_Calculator_2-way'!B545)</f>
        <v/>
      </c>
      <c r="C544" s="4" t="e">
        <f t="shared" si="88"/>
        <v>#VALUE!</v>
      </c>
      <c r="D544" t="e">
        <f t="shared" si="89"/>
        <v>#VALUE!</v>
      </c>
      <c r="E544" t="e">
        <f t="shared" si="90"/>
        <v>#VALUE!</v>
      </c>
      <c r="F544" t="e">
        <f t="shared" si="91"/>
        <v>#VALUE!</v>
      </c>
      <c r="G544">
        <v>0</v>
      </c>
      <c r="H544" t="e">
        <f t="shared" si="92"/>
        <v>#VALUE!</v>
      </c>
      <c r="I544" t="e">
        <f t="shared" si="93"/>
        <v>#VALUE!</v>
      </c>
      <c r="J544" t="e">
        <f t="shared" si="94"/>
        <v>#VALUE!</v>
      </c>
      <c r="K544" t="str">
        <f t="shared" si="95"/>
        <v/>
      </c>
      <c r="L544" t="str">
        <f t="shared" si="96"/>
        <v/>
      </c>
      <c r="M544" t="str">
        <f t="shared" si="97"/>
        <v/>
      </c>
      <c r="N544" t="str">
        <f t="shared" si="98"/>
        <v/>
      </c>
    </row>
    <row r="545" spans="1:14" x14ac:dyDescent="0.25">
      <c r="A545" s="4" t="str">
        <f>IF('True_Odds_Calculator_2-way'!A546="","",'True_Odds_Calculator_2-way'!A546)</f>
        <v/>
      </c>
      <c r="B545" s="4" t="str">
        <f>IF('True_Odds_Calculator_2-way'!B546="","",'True_Odds_Calculator_2-way'!B546)</f>
        <v/>
      </c>
      <c r="C545" s="4" t="e">
        <f t="shared" si="88"/>
        <v>#VALUE!</v>
      </c>
      <c r="D545" t="e">
        <f t="shared" si="89"/>
        <v>#VALUE!</v>
      </c>
      <c r="E545" t="e">
        <f t="shared" si="90"/>
        <v>#VALUE!</v>
      </c>
      <c r="F545" t="e">
        <f t="shared" si="91"/>
        <v>#VALUE!</v>
      </c>
      <c r="G545">
        <v>0</v>
      </c>
      <c r="H545" t="e">
        <f t="shared" si="92"/>
        <v>#VALUE!</v>
      </c>
      <c r="I545" t="e">
        <f t="shared" si="93"/>
        <v>#VALUE!</v>
      </c>
      <c r="J545" t="e">
        <f t="shared" si="94"/>
        <v>#VALUE!</v>
      </c>
      <c r="K545" t="str">
        <f t="shared" si="95"/>
        <v/>
      </c>
      <c r="L545" t="str">
        <f t="shared" si="96"/>
        <v/>
      </c>
      <c r="M545" t="str">
        <f t="shared" si="97"/>
        <v/>
      </c>
      <c r="N545" t="str">
        <f t="shared" si="98"/>
        <v/>
      </c>
    </row>
    <row r="546" spans="1:14" x14ac:dyDescent="0.25">
      <c r="A546" s="4" t="str">
        <f>IF('True_Odds_Calculator_2-way'!A547="","",'True_Odds_Calculator_2-way'!A547)</f>
        <v/>
      </c>
      <c r="B546" s="4" t="str">
        <f>IF('True_Odds_Calculator_2-way'!B547="","",'True_Odds_Calculator_2-way'!B547)</f>
        <v/>
      </c>
      <c r="C546" s="4" t="e">
        <f t="shared" si="88"/>
        <v>#VALUE!</v>
      </c>
      <c r="D546" t="e">
        <f t="shared" si="89"/>
        <v>#VALUE!</v>
      </c>
      <c r="E546" t="e">
        <f t="shared" si="90"/>
        <v>#VALUE!</v>
      </c>
      <c r="F546" t="e">
        <f t="shared" si="91"/>
        <v>#VALUE!</v>
      </c>
      <c r="G546">
        <v>0</v>
      </c>
      <c r="H546" t="e">
        <f t="shared" si="92"/>
        <v>#VALUE!</v>
      </c>
      <c r="I546" t="e">
        <f t="shared" si="93"/>
        <v>#VALUE!</v>
      </c>
      <c r="J546" t="e">
        <f t="shared" si="94"/>
        <v>#VALUE!</v>
      </c>
      <c r="K546" t="str">
        <f t="shared" si="95"/>
        <v/>
      </c>
      <c r="L546" t="str">
        <f t="shared" si="96"/>
        <v/>
      </c>
      <c r="M546" t="str">
        <f t="shared" si="97"/>
        <v/>
      </c>
      <c r="N546" t="str">
        <f t="shared" si="98"/>
        <v/>
      </c>
    </row>
    <row r="547" spans="1:14" x14ac:dyDescent="0.25">
      <c r="A547" s="4" t="str">
        <f>IF('True_Odds_Calculator_2-way'!A548="","",'True_Odds_Calculator_2-way'!A548)</f>
        <v/>
      </c>
      <c r="B547" s="4" t="str">
        <f>IF('True_Odds_Calculator_2-way'!B548="","",'True_Odds_Calculator_2-way'!B548)</f>
        <v/>
      </c>
      <c r="C547" s="4" t="e">
        <f t="shared" si="88"/>
        <v>#VALUE!</v>
      </c>
      <c r="D547" t="e">
        <f t="shared" si="89"/>
        <v>#VALUE!</v>
      </c>
      <c r="E547" t="e">
        <f t="shared" si="90"/>
        <v>#VALUE!</v>
      </c>
      <c r="F547" t="e">
        <f t="shared" si="91"/>
        <v>#VALUE!</v>
      </c>
      <c r="G547">
        <v>0</v>
      </c>
      <c r="H547" t="e">
        <f t="shared" si="92"/>
        <v>#VALUE!</v>
      </c>
      <c r="I547" t="e">
        <f t="shared" si="93"/>
        <v>#VALUE!</v>
      </c>
      <c r="J547" t="e">
        <f t="shared" si="94"/>
        <v>#VALUE!</v>
      </c>
      <c r="K547" t="str">
        <f t="shared" si="95"/>
        <v/>
      </c>
      <c r="L547" t="str">
        <f t="shared" si="96"/>
        <v/>
      </c>
      <c r="M547" t="str">
        <f t="shared" si="97"/>
        <v/>
      </c>
      <c r="N547" t="str">
        <f t="shared" si="98"/>
        <v/>
      </c>
    </row>
    <row r="548" spans="1:14" x14ac:dyDescent="0.25">
      <c r="A548" s="4" t="str">
        <f>IF('True_Odds_Calculator_2-way'!A549="","",'True_Odds_Calculator_2-way'!A549)</f>
        <v/>
      </c>
      <c r="B548" s="4" t="str">
        <f>IF('True_Odds_Calculator_2-way'!B549="","",'True_Odds_Calculator_2-way'!B549)</f>
        <v/>
      </c>
      <c r="C548" s="4" t="e">
        <f t="shared" si="88"/>
        <v>#VALUE!</v>
      </c>
      <c r="D548" t="e">
        <f t="shared" si="89"/>
        <v>#VALUE!</v>
      </c>
      <c r="E548" t="e">
        <f t="shared" si="90"/>
        <v>#VALUE!</v>
      </c>
      <c r="F548" t="e">
        <f t="shared" si="91"/>
        <v>#VALUE!</v>
      </c>
      <c r="G548">
        <v>0</v>
      </c>
      <c r="H548" t="e">
        <f t="shared" si="92"/>
        <v>#VALUE!</v>
      </c>
      <c r="I548" t="e">
        <f t="shared" si="93"/>
        <v>#VALUE!</v>
      </c>
      <c r="J548" t="e">
        <f t="shared" si="94"/>
        <v>#VALUE!</v>
      </c>
      <c r="K548" t="str">
        <f t="shared" si="95"/>
        <v/>
      </c>
      <c r="L548" t="str">
        <f t="shared" si="96"/>
        <v/>
      </c>
      <c r="M548" t="str">
        <f t="shared" si="97"/>
        <v/>
      </c>
      <c r="N548" t="str">
        <f t="shared" si="98"/>
        <v/>
      </c>
    </row>
    <row r="549" spans="1:14" x14ac:dyDescent="0.25">
      <c r="A549" s="4" t="str">
        <f>IF('True_Odds_Calculator_2-way'!A550="","",'True_Odds_Calculator_2-way'!A550)</f>
        <v/>
      </c>
      <c r="B549" s="4" t="str">
        <f>IF('True_Odds_Calculator_2-way'!B550="","",'True_Odds_Calculator_2-way'!B550)</f>
        <v/>
      </c>
      <c r="C549" s="4" t="e">
        <f t="shared" si="88"/>
        <v>#VALUE!</v>
      </c>
      <c r="D549" t="e">
        <f t="shared" si="89"/>
        <v>#VALUE!</v>
      </c>
      <c r="E549" t="e">
        <f t="shared" si="90"/>
        <v>#VALUE!</v>
      </c>
      <c r="F549" t="e">
        <f t="shared" si="91"/>
        <v>#VALUE!</v>
      </c>
      <c r="G549">
        <v>0</v>
      </c>
      <c r="H549" t="e">
        <f t="shared" si="92"/>
        <v>#VALUE!</v>
      </c>
      <c r="I549" t="e">
        <f t="shared" si="93"/>
        <v>#VALUE!</v>
      </c>
      <c r="J549" t="e">
        <f t="shared" si="94"/>
        <v>#VALUE!</v>
      </c>
      <c r="K549" t="str">
        <f t="shared" si="95"/>
        <v/>
      </c>
      <c r="L549" t="str">
        <f t="shared" si="96"/>
        <v/>
      </c>
      <c r="M549" t="str">
        <f t="shared" si="97"/>
        <v/>
      </c>
      <c r="N549" t="str">
        <f t="shared" si="98"/>
        <v/>
      </c>
    </row>
    <row r="550" spans="1:14" x14ac:dyDescent="0.25">
      <c r="A550" s="4" t="str">
        <f>IF('True_Odds_Calculator_2-way'!A551="","",'True_Odds_Calculator_2-way'!A551)</f>
        <v/>
      </c>
      <c r="B550" s="4" t="str">
        <f>IF('True_Odds_Calculator_2-way'!B551="","",'True_Odds_Calculator_2-way'!B551)</f>
        <v/>
      </c>
      <c r="C550" s="4" t="e">
        <f t="shared" si="88"/>
        <v>#VALUE!</v>
      </c>
      <c r="D550" t="e">
        <f t="shared" si="89"/>
        <v>#VALUE!</v>
      </c>
      <c r="E550" t="e">
        <f t="shared" si="90"/>
        <v>#VALUE!</v>
      </c>
      <c r="F550" t="e">
        <f t="shared" si="91"/>
        <v>#VALUE!</v>
      </c>
      <c r="G550">
        <v>0</v>
      </c>
      <c r="H550" t="e">
        <f t="shared" si="92"/>
        <v>#VALUE!</v>
      </c>
      <c r="I550" t="e">
        <f t="shared" si="93"/>
        <v>#VALUE!</v>
      </c>
      <c r="J550" t="e">
        <f t="shared" si="94"/>
        <v>#VALUE!</v>
      </c>
      <c r="K550" t="str">
        <f t="shared" si="95"/>
        <v/>
      </c>
      <c r="L550" t="str">
        <f t="shared" si="96"/>
        <v/>
      </c>
      <c r="M550" t="str">
        <f t="shared" si="97"/>
        <v/>
      </c>
      <c r="N550" t="str">
        <f t="shared" si="98"/>
        <v/>
      </c>
    </row>
    <row r="551" spans="1:14" x14ac:dyDescent="0.25">
      <c r="A551" s="4" t="str">
        <f>IF('True_Odds_Calculator_2-way'!A552="","",'True_Odds_Calculator_2-way'!A552)</f>
        <v/>
      </c>
      <c r="B551" s="4" t="str">
        <f>IF('True_Odds_Calculator_2-way'!B552="","",'True_Odds_Calculator_2-way'!B552)</f>
        <v/>
      </c>
      <c r="C551" s="4" t="e">
        <f t="shared" si="88"/>
        <v>#VALUE!</v>
      </c>
      <c r="D551" t="e">
        <f t="shared" si="89"/>
        <v>#VALUE!</v>
      </c>
      <c r="E551" t="e">
        <f t="shared" si="90"/>
        <v>#VALUE!</v>
      </c>
      <c r="F551" t="e">
        <f t="shared" si="91"/>
        <v>#VALUE!</v>
      </c>
      <c r="G551">
        <v>0</v>
      </c>
      <c r="H551" t="e">
        <f t="shared" si="92"/>
        <v>#VALUE!</v>
      </c>
      <c r="I551" t="e">
        <f t="shared" si="93"/>
        <v>#VALUE!</v>
      </c>
      <c r="J551" t="e">
        <f t="shared" si="94"/>
        <v>#VALUE!</v>
      </c>
      <c r="K551" t="str">
        <f t="shared" si="95"/>
        <v/>
      </c>
      <c r="L551" t="str">
        <f t="shared" si="96"/>
        <v/>
      </c>
      <c r="M551" t="str">
        <f t="shared" si="97"/>
        <v/>
      </c>
      <c r="N551" t="str">
        <f t="shared" si="98"/>
        <v/>
      </c>
    </row>
    <row r="552" spans="1:14" x14ac:dyDescent="0.25">
      <c r="A552" s="4" t="str">
        <f>IF('True_Odds_Calculator_2-way'!A553="","",'True_Odds_Calculator_2-way'!A553)</f>
        <v/>
      </c>
      <c r="B552" s="4" t="str">
        <f>IF('True_Odds_Calculator_2-way'!B553="","",'True_Odds_Calculator_2-way'!B553)</f>
        <v/>
      </c>
      <c r="C552" s="4" t="e">
        <f t="shared" si="88"/>
        <v>#VALUE!</v>
      </c>
      <c r="D552" t="e">
        <f t="shared" si="89"/>
        <v>#VALUE!</v>
      </c>
      <c r="E552" t="e">
        <f t="shared" si="90"/>
        <v>#VALUE!</v>
      </c>
      <c r="F552" t="e">
        <f t="shared" si="91"/>
        <v>#VALUE!</v>
      </c>
      <c r="G552">
        <v>0</v>
      </c>
      <c r="H552" t="e">
        <f t="shared" si="92"/>
        <v>#VALUE!</v>
      </c>
      <c r="I552" t="e">
        <f t="shared" si="93"/>
        <v>#VALUE!</v>
      </c>
      <c r="J552" t="e">
        <f t="shared" si="94"/>
        <v>#VALUE!</v>
      </c>
      <c r="K552" t="str">
        <f t="shared" si="95"/>
        <v/>
      </c>
      <c r="L552" t="str">
        <f t="shared" si="96"/>
        <v/>
      </c>
      <c r="M552" t="str">
        <f t="shared" si="97"/>
        <v/>
      </c>
      <c r="N552" t="str">
        <f t="shared" si="98"/>
        <v/>
      </c>
    </row>
    <row r="553" spans="1:14" x14ac:dyDescent="0.25">
      <c r="A553" s="4" t="str">
        <f>IF('True_Odds_Calculator_2-way'!A554="","",'True_Odds_Calculator_2-way'!A554)</f>
        <v/>
      </c>
      <c r="B553" s="4" t="str">
        <f>IF('True_Odds_Calculator_2-way'!B554="","",'True_Odds_Calculator_2-way'!B554)</f>
        <v/>
      </c>
      <c r="C553" s="4" t="e">
        <f t="shared" si="88"/>
        <v>#VALUE!</v>
      </c>
      <c r="D553" t="e">
        <f t="shared" si="89"/>
        <v>#VALUE!</v>
      </c>
      <c r="E553" t="e">
        <f t="shared" si="90"/>
        <v>#VALUE!</v>
      </c>
      <c r="F553" t="e">
        <f t="shared" si="91"/>
        <v>#VALUE!</v>
      </c>
      <c r="G553">
        <v>0</v>
      </c>
      <c r="H553" t="e">
        <f t="shared" si="92"/>
        <v>#VALUE!</v>
      </c>
      <c r="I553" t="e">
        <f t="shared" si="93"/>
        <v>#VALUE!</v>
      </c>
      <c r="J553" t="e">
        <f t="shared" si="94"/>
        <v>#VALUE!</v>
      </c>
      <c r="K553" t="str">
        <f t="shared" si="95"/>
        <v/>
      </c>
      <c r="L553" t="str">
        <f t="shared" si="96"/>
        <v/>
      </c>
      <c r="M553" t="str">
        <f t="shared" si="97"/>
        <v/>
      </c>
      <c r="N553" t="str">
        <f t="shared" si="98"/>
        <v/>
      </c>
    </row>
    <row r="554" spans="1:14" x14ac:dyDescent="0.25">
      <c r="A554" s="4" t="str">
        <f>IF('True_Odds_Calculator_2-way'!A555="","",'True_Odds_Calculator_2-way'!A555)</f>
        <v/>
      </c>
      <c r="B554" s="4" t="str">
        <f>IF('True_Odds_Calculator_2-way'!B555="","",'True_Odds_Calculator_2-way'!B555)</f>
        <v/>
      </c>
      <c r="C554" s="4" t="e">
        <f t="shared" si="88"/>
        <v>#VALUE!</v>
      </c>
      <c r="D554" t="e">
        <f t="shared" si="89"/>
        <v>#VALUE!</v>
      </c>
      <c r="E554" t="e">
        <f t="shared" si="90"/>
        <v>#VALUE!</v>
      </c>
      <c r="F554" t="e">
        <f t="shared" si="91"/>
        <v>#VALUE!</v>
      </c>
      <c r="G554">
        <v>0</v>
      </c>
      <c r="H554" t="e">
        <f t="shared" si="92"/>
        <v>#VALUE!</v>
      </c>
      <c r="I554" t="e">
        <f t="shared" si="93"/>
        <v>#VALUE!</v>
      </c>
      <c r="J554" t="e">
        <f t="shared" si="94"/>
        <v>#VALUE!</v>
      </c>
      <c r="K554" t="str">
        <f t="shared" si="95"/>
        <v/>
      </c>
      <c r="L554" t="str">
        <f t="shared" si="96"/>
        <v/>
      </c>
      <c r="M554" t="str">
        <f t="shared" si="97"/>
        <v/>
      </c>
      <c r="N554" t="str">
        <f t="shared" si="98"/>
        <v/>
      </c>
    </row>
    <row r="555" spans="1:14" x14ac:dyDescent="0.25">
      <c r="A555" s="4" t="str">
        <f>IF('True_Odds_Calculator_2-way'!A556="","",'True_Odds_Calculator_2-way'!A556)</f>
        <v/>
      </c>
      <c r="B555" s="4" t="str">
        <f>IF('True_Odds_Calculator_2-way'!B556="","",'True_Odds_Calculator_2-way'!B556)</f>
        <v/>
      </c>
      <c r="C555" s="4" t="e">
        <f t="shared" si="88"/>
        <v>#VALUE!</v>
      </c>
      <c r="D555" t="e">
        <f t="shared" si="89"/>
        <v>#VALUE!</v>
      </c>
      <c r="E555" t="e">
        <f t="shared" si="90"/>
        <v>#VALUE!</v>
      </c>
      <c r="F555" t="e">
        <f t="shared" si="91"/>
        <v>#VALUE!</v>
      </c>
      <c r="G555">
        <v>0</v>
      </c>
      <c r="H555" t="e">
        <f t="shared" si="92"/>
        <v>#VALUE!</v>
      </c>
      <c r="I555" t="e">
        <f t="shared" si="93"/>
        <v>#VALUE!</v>
      </c>
      <c r="J555" t="e">
        <f t="shared" si="94"/>
        <v>#VALUE!</v>
      </c>
      <c r="K555" t="str">
        <f t="shared" si="95"/>
        <v/>
      </c>
      <c r="L555" t="str">
        <f t="shared" si="96"/>
        <v/>
      </c>
      <c r="M555" t="str">
        <f t="shared" si="97"/>
        <v/>
      </c>
      <c r="N555" t="str">
        <f t="shared" si="98"/>
        <v/>
      </c>
    </row>
    <row r="556" spans="1:14" x14ac:dyDescent="0.25">
      <c r="A556" s="4" t="str">
        <f>IF('True_Odds_Calculator_2-way'!A557="","",'True_Odds_Calculator_2-way'!A557)</f>
        <v/>
      </c>
      <c r="B556" s="4" t="str">
        <f>IF('True_Odds_Calculator_2-way'!B557="","",'True_Odds_Calculator_2-way'!B557)</f>
        <v/>
      </c>
      <c r="C556" s="4" t="e">
        <f t="shared" si="88"/>
        <v>#VALUE!</v>
      </c>
      <c r="D556" t="e">
        <f t="shared" si="89"/>
        <v>#VALUE!</v>
      </c>
      <c r="E556" t="e">
        <f t="shared" si="90"/>
        <v>#VALUE!</v>
      </c>
      <c r="F556" t="e">
        <f t="shared" si="91"/>
        <v>#VALUE!</v>
      </c>
      <c r="G556">
        <v>0</v>
      </c>
      <c r="H556" t="e">
        <f t="shared" si="92"/>
        <v>#VALUE!</v>
      </c>
      <c r="I556" t="e">
        <f t="shared" si="93"/>
        <v>#VALUE!</v>
      </c>
      <c r="J556" t="e">
        <f t="shared" si="94"/>
        <v>#VALUE!</v>
      </c>
      <c r="K556" t="str">
        <f t="shared" si="95"/>
        <v/>
      </c>
      <c r="L556" t="str">
        <f t="shared" si="96"/>
        <v/>
      </c>
      <c r="M556" t="str">
        <f t="shared" si="97"/>
        <v/>
      </c>
      <c r="N556" t="str">
        <f t="shared" si="98"/>
        <v/>
      </c>
    </row>
    <row r="557" spans="1:14" x14ac:dyDescent="0.25">
      <c r="A557" s="4" t="str">
        <f>IF('True_Odds_Calculator_2-way'!A558="","",'True_Odds_Calculator_2-way'!A558)</f>
        <v/>
      </c>
      <c r="B557" s="4" t="str">
        <f>IF('True_Odds_Calculator_2-way'!B558="","",'True_Odds_Calculator_2-way'!B558)</f>
        <v/>
      </c>
      <c r="C557" s="4" t="e">
        <f t="shared" si="88"/>
        <v>#VALUE!</v>
      </c>
      <c r="D557" t="e">
        <f t="shared" si="89"/>
        <v>#VALUE!</v>
      </c>
      <c r="E557" t="e">
        <f t="shared" si="90"/>
        <v>#VALUE!</v>
      </c>
      <c r="F557" t="e">
        <f t="shared" si="91"/>
        <v>#VALUE!</v>
      </c>
      <c r="G557">
        <v>0</v>
      </c>
      <c r="H557" t="e">
        <f t="shared" si="92"/>
        <v>#VALUE!</v>
      </c>
      <c r="I557" t="e">
        <f t="shared" si="93"/>
        <v>#VALUE!</v>
      </c>
      <c r="J557" t="e">
        <f t="shared" si="94"/>
        <v>#VALUE!</v>
      </c>
      <c r="K557" t="str">
        <f t="shared" si="95"/>
        <v/>
      </c>
      <c r="L557" t="str">
        <f t="shared" si="96"/>
        <v/>
      </c>
      <c r="M557" t="str">
        <f t="shared" si="97"/>
        <v/>
      </c>
      <c r="N557" t="str">
        <f t="shared" si="98"/>
        <v/>
      </c>
    </row>
    <row r="558" spans="1:14" x14ac:dyDescent="0.25">
      <c r="A558" s="4" t="str">
        <f>IF('True_Odds_Calculator_2-way'!A559="","",'True_Odds_Calculator_2-way'!A559)</f>
        <v/>
      </c>
      <c r="B558" s="4" t="str">
        <f>IF('True_Odds_Calculator_2-way'!B559="","",'True_Odds_Calculator_2-way'!B559)</f>
        <v/>
      </c>
      <c r="C558" s="4" t="e">
        <f t="shared" si="88"/>
        <v>#VALUE!</v>
      </c>
      <c r="D558" t="e">
        <f t="shared" si="89"/>
        <v>#VALUE!</v>
      </c>
      <c r="E558" t="e">
        <f t="shared" si="90"/>
        <v>#VALUE!</v>
      </c>
      <c r="F558" t="e">
        <f t="shared" si="91"/>
        <v>#VALUE!</v>
      </c>
      <c r="G558">
        <v>0</v>
      </c>
      <c r="H558" t="e">
        <f t="shared" si="92"/>
        <v>#VALUE!</v>
      </c>
      <c r="I558" t="e">
        <f t="shared" si="93"/>
        <v>#VALUE!</v>
      </c>
      <c r="J558" t="e">
        <f t="shared" si="94"/>
        <v>#VALUE!</v>
      </c>
      <c r="K558" t="str">
        <f t="shared" si="95"/>
        <v/>
      </c>
      <c r="L558" t="str">
        <f t="shared" si="96"/>
        <v/>
      </c>
      <c r="M558" t="str">
        <f t="shared" si="97"/>
        <v/>
      </c>
      <c r="N558" t="str">
        <f t="shared" si="98"/>
        <v/>
      </c>
    </row>
    <row r="559" spans="1:14" x14ac:dyDescent="0.25">
      <c r="A559" s="4" t="str">
        <f>IF('True_Odds_Calculator_2-way'!A560="","",'True_Odds_Calculator_2-way'!A560)</f>
        <v/>
      </c>
      <c r="B559" s="4" t="str">
        <f>IF('True_Odds_Calculator_2-way'!B560="","",'True_Odds_Calculator_2-way'!B560)</f>
        <v/>
      </c>
      <c r="C559" s="4" t="e">
        <f t="shared" si="88"/>
        <v>#VALUE!</v>
      </c>
      <c r="D559" t="e">
        <f t="shared" si="89"/>
        <v>#VALUE!</v>
      </c>
      <c r="E559" t="e">
        <f t="shared" si="90"/>
        <v>#VALUE!</v>
      </c>
      <c r="F559" t="e">
        <f t="shared" si="91"/>
        <v>#VALUE!</v>
      </c>
      <c r="G559">
        <v>0</v>
      </c>
      <c r="H559" t="e">
        <f t="shared" si="92"/>
        <v>#VALUE!</v>
      </c>
      <c r="I559" t="e">
        <f t="shared" si="93"/>
        <v>#VALUE!</v>
      </c>
      <c r="J559" t="e">
        <f t="shared" si="94"/>
        <v>#VALUE!</v>
      </c>
      <c r="K559" t="str">
        <f t="shared" si="95"/>
        <v/>
      </c>
      <c r="L559" t="str">
        <f t="shared" si="96"/>
        <v/>
      </c>
      <c r="M559" t="str">
        <f t="shared" si="97"/>
        <v/>
      </c>
      <c r="N559" t="str">
        <f t="shared" si="98"/>
        <v/>
      </c>
    </row>
    <row r="560" spans="1:14" x14ac:dyDescent="0.25">
      <c r="A560" s="4" t="str">
        <f>IF('True_Odds_Calculator_2-way'!A561="","",'True_Odds_Calculator_2-way'!A561)</f>
        <v/>
      </c>
      <c r="B560" s="4" t="str">
        <f>IF('True_Odds_Calculator_2-way'!B561="","",'True_Odds_Calculator_2-way'!B561)</f>
        <v/>
      </c>
      <c r="C560" s="4" t="e">
        <f t="shared" si="88"/>
        <v>#VALUE!</v>
      </c>
      <c r="D560" t="e">
        <f t="shared" si="89"/>
        <v>#VALUE!</v>
      </c>
      <c r="E560" t="e">
        <f t="shared" si="90"/>
        <v>#VALUE!</v>
      </c>
      <c r="F560" t="e">
        <f t="shared" si="91"/>
        <v>#VALUE!</v>
      </c>
      <c r="G560">
        <v>0</v>
      </c>
      <c r="H560" t="e">
        <f t="shared" si="92"/>
        <v>#VALUE!</v>
      </c>
      <c r="I560" t="e">
        <f t="shared" si="93"/>
        <v>#VALUE!</v>
      </c>
      <c r="J560" t="e">
        <f t="shared" si="94"/>
        <v>#VALUE!</v>
      </c>
      <c r="K560" t="str">
        <f t="shared" si="95"/>
        <v/>
      </c>
      <c r="L560" t="str">
        <f t="shared" si="96"/>
        <v/>
      </c>
      <c r="M560" t="str">
        <f t="shared" si="97"/>
        <v/>
      </c>
      <c r="N560" t="str">
        <f t="shared" si="98"/>
        <v/>
      </c>
    </row>
    <row r="561" spans="1:14" x14ac:dyDescent="0.25">
      <c r="A561" s="4" t="str">
        <f>IF('True_Odds_Calculator_2-way'!A562="","",'True_Odds_Calculator_2-way'!A562)</f>
        <v/>
      </c>
      <c r="B561" s="4" t="str">
        <f>IF('True_Odds_Calculator_2-way'!B562="","",'True_Odds_Calculator_2-way'!B562)</f>
        <v/>
      </c>
      <c r="C561" s="4" t="e">
        <f t="shared" si="88"/>
        <v>#VALUE!</v>
      </c>
      <c r="D561" t="e">
        <f t="shared" si="89"/>
        <v>#VALUE!</v>
      </c>
      <c r="E561" t="e">
        <f t="shared" si="90"/>
        <v>#VALUE!</v>
      </c>
      <c r="F561" t="e">
        <f t="shared" si="91"/>
        <v>#VALUE!</v>
      </c>
      <c r="G561">
        <v>0</v>
      </c>
      <c r="H561" t="e">
        <f t="shared" si="92"/>
        <v>#VALUE!</v>
      </c>
      <c r="I561" t="e">
        <f t="shared" si="93"/>
        <v>#VALUE!</v>
      </c>
      <c r="J561" t="e">
        <f t="shared" si="94"/>
        <v>#VALUE!</v>
      </c>
      <c r="K561" t="str">
        <f t="shared" si="95"/>
        <v/>
      </c>
      <c r="L561" t="str">
        <f t="shared" si="96"/>
        <v/>
      </c>
      <c r="M561" t="str">
        <f t="shared" si="97"/>
        <v/>
      </c>
      <c r="N561" t="str">
        <f t="shared" si="98"/>
        <v/>
      </c>
    </row>
    <row r="562" spans="1:14" x14ac:dyDescent="0.25">
      <c r="A562" s="4" t="str">
        <f>IF('True_Odds_Calculator_2-way'!A563="","",'True_Odds_Calculator_2-way'!A563)</f>
        <v/>
      </c>
      <c r="B562" s="4" t="str">
        <f>IF('True_Odds_Calculator_2-way'!B563="","",'True_Odds_Calculator_2-way'!B563)</f>
        <v/>
      </c>
      <c r="C562" s="4" t="e">
        <f t="shared" si="88"/>
        <v>#VALUE!</v>
      </c>
      <c r="D562" t="e">
        <f t="shared" si="89"/>
        <v>#VALUE!</v>
      </c>
      <c r="E562" t="e">
        <f t="shared" si="90"/>
        <v>#VALUE!</v>
      </c>
      <c r="F562" t="e">
        <f t="shared" si="91"/>
        <v>#VALUE!</v>
      </c>
      <c r="G562">
        <v>0</v>
      </c>
      <c r="H562" t="e">
        <f t="shared" si="92"/>
        <v>#VALUE!</v>
      </c>
      <c r="I562" t="e">
        <f t="shared" si="93"/>
        <v>#VALUE!</v>
      </c>
      <c r="J562" t="e">
        <f t="shared" si="94"/>
        <v>#VALUE!</v>
      </c>
      <c r="K562" t="str">
        <f t="shared" si="95"/>
        <v/>
      </c>
      <c r="L562" t="str">
        <f t="shared" si="96"/>
        <v/>
      </c>
      <c r="M562" t="str">
        <f t="shared" si="97"/>
        <v/>
      </c>
      <c r="N562" t="str">
        <f t="shared" si="98"/>
        <v/>
      </c>
    </row>
    <row r="563" spans="1:14" x14ac:dyDescent="0.25">
      <c r="A563" s="4" t="str">
        <f>IF('True_Odds_Calculator_2-way'!A564="","",'True_Odds_Calculator_2-way'!A564)</f>
        <v/>
      </c>
      <c r="B563" s="4" t="str">
        <f>IF('True_Odds_Calculator_2-way'!B564="","",'True_Odds_Calculator_2-way'!B564)</f>
        <v/>
      </c>
      <c r="C563" s="4" t="e">
        <f t="shared" si="88"/>
        <v>#VALUE!</v>
      </c>
      <c r="D563" t="e">
        <f t="shared" si="89"/>
        <v>#VALUE!</v>
      </c>
      <c r="E563" t="e">
        <f t="shared" si="90"/>
        <v>#VALUE!</v>
      </c>
      <c r="F563" t="e">
        <f t="shared" si="91"/>
        <v>#VALUE!</v>
      </c>
      <c r="G563">
        <v>0</v>
      </c>
      <c r="H563" t="e">
        <f t="shared" si="92"/>
        <v>#VALUE!</v>
      </c>
      <c r="I563" t="e">
        <f t="shared" si="93"/>
        <v>#VALUE!</v>
      </c>
      <c r="J563" t="e">
        <f t="shared" si="94"/>
        <v>#VALUE!</v>
      </c>
      <c r="K563" t="str">
        <f t="shared" si="95"/>
        <v/>
      </c>
      <c r="L563" t="str">
        <f t="shared" si="96"/>
        <v/>
      </c>
      <c r="M563" t="str">
        <f t="shared" si="97"/>
        <v/>
      </c>
      <c r="N563" t="str">
        <f t="shared" si="98"/>
        <v/>
      </c>
    </row>
    <row r="564" spans="1:14" x14ac:dyDescent="0.25">
      <c r="A564" s="4" t="str">
        <f>IF('True_Odds_Calculator_2-way'!A565="","",'True_Odds_Calculator_2-way'!A565)</f>
        <v/>
      </c>
      <c r="B564" s="4" t="str">
        <f>IF('True_Odds_Calculator_2-way'!B565="","",'True_Odds_Calculator_2-way'!B565)</f>
        <v/>
      </c>
      <c r="C564" s="4" t="e">
        <f t="shared" si="88"/>
        <v>#VALUE!</v>
      </c>
      <c r="D564" t="e">
        <f t="shared" si="89"/>
        <v>#VALUE!</v>
      </c>
      <c r="E564" t="e">
        <f t="shared" si="90"/>
        <v>#VALUE!</v>
      </c>
      <c r="F564" t="e">
        <f t="shared" si="91"/>
        <v>#VALUE!</v>
      </c>
      <c r="G564">
        <v>0</v>
      </c>
      <c r="H564" t="e">
        <f t="shared" si="92"/>
        <v>#VALUE!</v>
      </c>
      <c r="I564" t="e">
        <f t="shared" si="93"/>
        <v>#VALUE!</v>
      </c>
      <c r="J564" t="e">
        <f t="shared" si="94"/>
        <v>#VALUE!</v>
      </c>
      <c r="K564" t="str">
        <f t="shared" si="95"/>
        <v/>
      </c>
      <c r="L564" t="str">
        <f t="shared" si="96"/>
        <v/>
      </c>
      <c r="M564" t="str">
        <f t="shared" si="97"/>
        <v/>
      </c>
      <c r="N564" t="str">
        <f t="shared" si="98"/>
        <v/>
      </c>
    </row>
    <row r="565" spans="1:14" x14ac:dyDescent="0.25">
      <c r="A565" s="4" t="str">
        <f>IF('True_Odds_Calculator_2-way'!A566="","",'True_Odds_Calculator_2-way'!A566)</f>
        <v/>
      </c>
      <c r="B565" s="4" t="str">
        <f>IF('True_Odds_Calculator_2-way'!B566="","",'True_Odds_Calculator_2-way'!B566)</f>
        <v/>
      </c>
      <c r="C565" s="4" t="e">
        <f t="shared" si="88"/>
        <v>#VALUE!</v>
      </c>
      <c r="D565" t="e">
        <f t="shared" si="89"/>
        <v>#VALUE!</v>
      </c>
      <c r="E565" t="e">
        <f t="shared" si="90"/>
        <v>#VALUE!</v>
      </c>
      <c r="F565" t="e">
        <f t="shared" si="91"/>
        <v>#VALUE!</v>
      </c>
      <c r="G565">
        <v>0</v>
      </c>
      <c r="H565" t="e">
        <f t="shared" si="92"/>
        <v>#VALUE!</v>
      </c>
      <c r="I565" t="e">
        <f t="shared" si="93"/>
        <v>#VALUE!</v>
      </c>
      <c r="J565" t="e">
        <f t="shared" si="94"/>
        <v>#VALUE!</v>
      </c>
      <c r="K565" t="str">
        <f t="shared" si="95"/>
        <v/>
      </c>
      <c r="L565" t="str">
        <f t="shared" si="96"/>
        <v/>
      </c>
      <c r="M565" t="str">
        <f t="shared" si="97"/>
        <v/>
      </c>
      <c r="N565" t="str">
        <f t="shared" si="98"/>
        <v/>
      </c>
    </row>
    <row r="566" spans="1:14" x14ac:dyDescent="0.25">
      <c r="A566" s="4" t="str">
        <f>IF('True_Odds_Calculator_2-way'!A567="","",'True_Odds_Calculator_2-way'!A567)</f>
        <v/>
      </c>
      <c r="B566" s="4" t="str">
        <f>IF('True_Odds_Calculator_2-way'!B567="","",'True_Odds_Calculator_2-way'!B567)</f>
        <v/>
      </c>
      <c r="C566" s="4" t="e">
        <f t="shared" si="88"/>
        <v>#VALUE!</v>
      </c>
      <c r="D566" t="e">
        <f t="shared" si="89"/>
        <v>#VALUE!</v>
      </c>
      <c r="E566" t="e">
        <f t="shared" si="90"/>
        <v>#VALUE!</v>
      </c>
      <c r="F566" t="e">
        <f t="shared" si="91"/>
        <v>#VALUE!</v>
      </c>
      <c r="G566">
        <v>0</v>
      </c>
      <c r="H566" t="e">
        <f t="shared" si="92"/>
        <v>#VALUE!</v>
      </c>
      <c r="I566" t="e">
        <f t="shared" si="93"/>
        <v>#VALUE!</v>
      </c>
      <c r="J566" t="e">
        <f t="shared" si="94"/>
        <v>#VALUE!</v>
      </c>
      <c r="K566" t="str">
        <f t="shared" si="95"/>
        <v/>
      </c>
      <c r="L566" t="str">
        <f t="shared" si="96"/>
        <v/>
      </c>
      <c r="M566" t="str">
        <f t="shared" si="97"/>
        <v/>
      </c>
      <c r="N566" t="str">
        <f t="shared" si="98"/>
        <v/>
      </c>
    </row>
    <row r="567" spans="1:14" x14ac:dyDescent="0.25">
      <c r="A567" s="4" t="str">
        <f>IF('True_Odds_Calculator_2-way'!A568="","",'True_Odds_Calculator_2-way'!A568)</f>
        <v/>
      </c>
      <c r="B567" s="4" t="str">
        <f>IF('True_Odds_Calculator_2-way'!B568="","",'True_Odds_Calculator_2-way'!B568)</f>
        <v/>
      </c>
      <c r="C567" s="4" t="e">
        <f t="shared" si="88"/>
        <v>#VALUE!</v>
      </c>
      <c r="D567" t="e">
        <f t="shared" si="89"/>
        <v>#VALUE!</v>
      </c>
      <c r="E567" t="e">
        <f t="shared" si="90"/>
        <v>#VALUE!</v>
      </c>
      <c r="F567" t="e">
        <f t="shared" si="91"/>
        <v>#VALUE!</v>
      </c>
      <c r="G567">
        <v>0</v>
      </c>
      <c r="H567" t="e">
        <f t="shared" si="92"/>
        <v>#VALUE!</v>
      </c>
      <c r="I567" t="e">
        <f t="shared" si="93"/>
        <v>#VALUE!</v>
      </c>
      <c r="J567" t="e">
        <f t="shared" si="94"/>
        <v>#VALUE!</v>
      </c>
      <c r="K567" t="str">
        <f t="shared" si="95"/>
        <v/>
      </c>
      <c r="L567" t="str">
        <f t="shared" si="96"/>
        <v/>
      </c>
      <c r="M567" t="str">
        <f t="shared" si="97"/>
        <v/>
      </c>
      <c r="N567" t="str">
        <f t="shared" si="98"/>
        <v/>
      </c>
    </row>
    <row r="568" spans="1:14" x14ac:dyDescent="0.25">
      <c r="A568" s="4" t="str">
        <f>IF('True_Odds_Calculator_2-way'!A569="","",'True_Odds_Calculator_2-way'!A569)</f>
        <v/>
      </c>
      <c r="B568" s="4" t="str">
        <f>IF('True_Odds_Calculator_2-way'!B569="","",'True_Odds_Calculator_2-way'!B569)</f>
        <v/>
      </c>
      <c r="C568" s="4" t="e">
        <f t="shared" si="88"/>
        <v>#VALUE!</v>
      </c>
      <c r="D568" t="e">
        <f t="shared" si="89"/>
        <v>#VALUE!</v>
      </c>
      <c r="E568" t="e">
        <f t="shared" si="90"/>
        <v>#VALUE!</v>
      </c>
      <c r="F568" t="e">
        <f t="shared" si="91"/>
        <v>#VALUE!</v>
      </c>
      <c r="G568">
        <v>0</v>
      </c>
      <c r="H568" t="e">
        <f t="shared" si="92"/>
        <v>#VALUE!</v>
      </c>
      <c r="I568" t="e">
        <f t="shared" si="93"/>
        <v>#VALUE!</v>
      </c>
      <c r="J568" t="e">
        <f t="shared" si="94"/>
        <v>#VALUE!</v>
      </c>
      <c r="K568" t="str">
        <f t="shared" si="95"/>
        <v/>
      </c>
      <c r="L568" t="str">
        <f t="shared" si="96"/>
        <v/>
      </c>
      <c r="M568" t="str">
        <f t="shared" si="97"/>
        <v/>
      </c>
      <c r="N568" t="str">
        <f t="shared" si="98"/>
        <v/>
      </c>
    </row>
    <row r="569" spans="1:14" x14ac:dyDescent="0.25">
      <c r="A569" s="4" t="str">
        <f>IF('True_Odds_Calculator_2-way'!A570="","",'True_Odds_Calculator_2-way'!A570)</f>
        <v/>
      </c>
      <c r="B569" s="4" t="str">
        <f>IF('True_Odds_Calculator_2-way'!B570="","",'True_Odds_Calculator_2-way'!B570)</f>
        <v/>
      </c>
      <c r="C569" s="4" t="e">
        <f t="shared" si="88"/>
        <v>#VALUE!</v>
      </c>
      <c r="D569" t="e">
        <f t="shared" si="89"/>
        <v>#VALUE!</v>
      </c>
      <c r="E569" t="e">
        <f t="shared" si="90"/>
        <v>#VALUE!</v>
      </c>
      <c r="F569" t="e">
        <f t="shared" si="91"/>
        <v>#VALUE!</v>
      </c>
      <c r="G569">
        <v>0</v>
      </c>
      <c r="H569" t="e">
        <f t="shared" si="92"/>
        <v>#VALUE!</v>
      </c>
      <c r="I569" t="e">
        <f t="shared" si="93"/>
        <v>#VALUE!</v>
      </c>
      <c r="J569" t="e">
        <f t="shared" si="94"/>
        <v>#VALUE!</v>
      </c>
      <c r="K569" t="str">
        <f t="shared" si="95"/>
        <v/>
      </c>
      <c r="L569" t="str">
        <f t="shared" si="96"/>
        <v/>
      </c>
      <c r="M569" t="str">
        <f t="shared" si="97"/>
        <v/>
      </c>
      <c r="N569" t="str">
        <f t="shared" si="98"/>
        <v/>
      </c>
    </row>
    <row r="570" spans="1:14" x14ac:dyDescent="0.25">
      <c r="A570" s="4" t="str">
        <f>IF('True_Odds_Calculator_2-way'!A571="","",'True_Odds_Calculator_2-way'!A571)</f>
        <v/>
      </c>
      <c r="B570" s="4" t="str">
        <f>IF('True_Odds_Calculator_2-way'!B571="","",'True_Odds_Calculator_2-way'!B571)</f>
        <v/>
      </c>
      <c r="C570" s="4" t="e">
        <f t="shared" si="88"/>
        <v>#VALUE!</v>
      </c>
      <c r="D570" t="e">
        <f t="shared" si="89"/>
        <v>#VALUE!</v>
      </c>
      <c r="E570" t="e">
        <f t="shared" si="90"/>
        <v>#VALUE!</v>
      </c>
      <c r="F570" t="e">
        <f t="shared" si="91"/>
        <v>#VALUE!</v>
      </c>
      <c r="G570">
        <v>0</v>
      </c>
      <c r="H570" t="e">
        <f t="shared" si="92"/>
        <v>#VALUE!</v>
      </c>
      <c r="I570" t="e">
        <f t="shared" si="93"/>
        <v>#VALUE!</v>
      </c>
      <c r="J570" t="e">
        <f t="shared" si="94"/>
        <v>#VALUE!</v>
      </c>
      <c r="K570" t="str">
        <f t="shared" si="95"/>
        <v/>
      </c>
      <c r="L570" t="str">
        <f t="shared" si="96"/>
        <v/>
      </c>
      <c r="M570" t="str">
        <f t="shared" si="97"/>
        <v/>
      </c>
      <c r="N570" t="str">
        <f t="shared" si="98"/>
        <v/>
      </c>
    </row>
    <row r="571" spans="1:14" x14ac:dyDescent="0.25">
      <c r="A571" s="4" t="str">
        <f>IF('True_Odds_Calculator_2-way'!A572="","",'True_Odds_Calculator_2-way'!A572)</f>
        <v/>
      </c>
      <c r="B571" s="4" t="str">
        <f>IF('True_Odds_Calculator_2-way'!B572="","",'True_Odds_Calculator_2-way'!B572)</f>
        <v/>
      </c>
      <c r="C571" s="4" t="e">
        <f t="shared" si="88"/>
        <v>#VALUE!</v>
      </c>
      <c r="D571" t="e">
        <f t="shared" si="89"/>
        <v>#VALUE!</v>
      </c>
      <c r="E571" t="e">
        <f t="shared" si="90"/>
        <v>#VALUE!</v>
      </c>
      <c r="F571" t="e">
        <f t="shared" si="91"/>
        <v>#VALUE!</v>
      </c>
      <c r="G571">
        <v>0</v>
      </c>
      <c r="H571" t="e">
        <f t="shared" si="92"/>
        <v>#VALUE!</v>
      </c>
      <c r="I571" t="e">
        <f t="shared" si="93"/>
        <v>#VALUE!</v>
      </c>
      <c r="J571" t="e">
        <f t="shared" si="94"/>
        <v>#VALUE!</v>
      </c>
      <c r="K571" t="str">
        <f t="shared" si="95"/>
        <v/>
      </c>
      <c r="L571" t="str">
        <f t="shared" si="96"/>
        <v/>
      </c>
      <c r="M571" t="str">
        <f t="shared" si="97"/>
        <v/>
      </c>
      <c r="N571" t="str">
        <f t="shared" si="98"/>
        <v/>
      </c>
    </row>
    <row r="572" spans="1:14" x14ac:dyDescent="0.25">
      <c r="A572" s="4" t="str">
        <f>IF('True_Odds_Calculator_2-way'!A573="","",'True_Odds_Calculator_2-way'!A573)</f>
        <v/>
      </c>
      <c r="B572" s="4" t="str">
        <f>IF('True_Odds_Calculator_2-way'!B573="","",'True_Odds_Calculator_2-way'!B573)</f>
        <v/>
      </c>
      <c r="C572" s="4" t="e">
        <f t="shared" si="88"/>
        <v>#VALUE!</v>
      </c>
      <c r="D572" t="e">
        <f t="shared" si="89"/>
        <v>#VALUE!</v>
      </c>
      <c r="E572" t="e">
        <f t="shared" si="90"/>
        <v>#VALUE!</v>
      </c>
      <c r="F572" t="e">
        <f t="shared" si="91"/>
        <v>#VALUE!</v>
      </c>
      <c r="G572">
        <v>0</v>
      </c>
      <c r="H572" t="e">
        <f t="shared" si="92"/>
        <v>#VALUE!</v>
      </c>
      <c r="I572" t="e">
        <f t="shared" si="93"/>
        <v>#VALUE!</v>
      </c>
      <c r="J572" t="e">
        <f t="shared" si="94"/>
        <v>#VALUE!</v>
      </c>
      <c r="K572" t="str">
        <f t="shared" si="95"/>
        <v/>
      </c>
      <c r="L572" t="str">
        <f t="shared" si="96"/>
        <v/>
      </c>
      <c r="M572" t="str">
        <f t="shared" si="97"/>
        <v/>
      </c>
      <c r="N572" t="str">
        <f t="shared" si="98"/>
        <v/>
      </c>
    </row>
    <row r="573" spans="1:14" x14ac:dyDescent="0.25">
      <c r="A573" s="4" t="str">
        <f>IF('True_Odds_Calculator_2-way'!A574="","",'True_Odds_Calculator_2-way'!A574)</f>
        <v/>
      </c>
      <c r="B573" s="4" t="str">
        <f>IF('True_Odds_Calculator_2-way'!B574="","",'True_Odds_Calculator_2-way'!B574)</f>
        <v/>
      </c>
      <c r="C573" s="4" t="e">
        <f t="shared" si="88"/>
        <v>#VALUE!</v>
      </c>
      <c r="D573" t="e">
        <f t="shared" si="89"/>
        <v>#VALUE!</v>
      </c>
      <c r="E573" t="e">
        <f t="shared" si="90"/>
        <v>#VALUE!</v>
      </c>
      <c r="F573" t="e">
        <f t="shared" si="91"/>
        <v>#VALUE!</v>
      </c>
      <c r="G573">
        <v>0</v>
      </c>
      <c r="H573" t="e">
        <f t="shared" si="92"/>
        <v>#VALUE!</v>
      </c>
      <c r="I573" t="e">
        <f t="shared" si="93"/>
        <v>#VALUE!</v>
      </c>
      <c r="J573" t="e">
        <f t="shared" si="94"/>
        <v>#VALUE!</v>
      </c>
      <c r="K573" t="str">
        <f t="shared" si="95"/>
        <v/>
      </c>
      <c r="L573" t="str">
        <f t="shared" si="96"/>
        <v/>
      </c>
      <c r="M573" t="str">
        <f t="shared" si="97"/>
        <v/>
      </c>
      <c r="N573" t="str">
        <f t="shared" si="98"/>
        <v/>
      </c>
    </row>
    <row r="574" spans="1:14" x14ac:dyDescent="0.25">
      <c r="A574" s="4" t="str">
        <f>IF('True_Odds_Calculator_2-way'!A575="","",'True_Odds_Calculator_2-way'!A575)</f>
        <v/>
      </c>
      <c r="B574" s="4" t="str">
        <f>IF('True_Odds_Calculator_2-way'!B575="","",'True_Odds_Calculator_2-way'!B575)</f>
        <v/>
      </c>
      <c r="C574" s="4" t="e">
        <f t="shared" si="88"/>
        <v>#VALUE!</v>
      </c>
      <c r="D574" t="e">
        <f t="shared" si="89"/>
        <v>#VALUE!</v>
      </c>
      <c r="E574" t="e">
        <f t="shared" si="90"/>
        <v>#VALUE!</v>
      </c>
      <c r="F574" t="e">
        <f t="shared" si="91"/>
        <v>#VALUE!</v>
      </c>
      <c r="G574">
        <v>0</v>
      </c>
      <c r="H574" t="e">
        <f t="shared" si="92"/>
        <v>#VALUE!</v>
      </c>
      <c r="I574" t="e">
        <f t="shared" si="93"/>
        <v>#VALUE!</v>
      </c>
      <c r="J574" t="e">
        <f t="shared" si="94"/>
        <v>#VALUE!</v>
      </c>
      <c r="K574" t="str">
        <f t="shared" si="95"/>
        <v/>
      </c>
      <c r="L574" t="str">
        <f t="shared" si="96"/>
        <v/>
      </c>
      <c r="M574" t="str">
        <f t="shared" si="97"/>
        <v/>
      </c>
      <c r="N574" t="str">
        <f t="shared" si="98"/>
        <v/>
      </c>
    </row>
    <row r="575" spans="1:14" x14ac:dyDescent="0.25">
      <c r="A575" s="4" t="str">
        <f>IF('True_Odds_Calculator_2-way'!A576="","",'True_Odds_Calculator_2-way'!A576)</f>
        <v/>
      </c>
      <c r="B575" s="4" t="str">
        <f>IF('True_Odds_Calculator_2-way'!B576="","",'True_Odds_Calculator_2-way'!B576)</f>
        <v/>
      </c>
      <c r="C575" s="4" t="e">
        <f t="shared" si="88"/>
        <v>#VALUE!</v>
      </c>
      <c r="D575" t="e">
        <f t="shared" si="89"/>
        <v>#VALUE!</v>
      </c>
      <c r="E575" t="e">
        <f t="shared" si="90"/>
        <v>#VALUE!</v>
      </c>
      <c r="F575" t="e">
        <f t="shared" si="91"/>
        <v>#VALUE!</v>
      </c>
      <c r="G575">
        <v>0</v>
      </c>
      <c r="H575" t="e">
        <f t="shared" si="92"/>
        <v>#VALUE!</v>
      </c>
      <c r="I575" t="e">
        <f t="shared" si="93"/>
        <v>#VALUE!</v>
      </c>
      <c r="J575" t="e">
        <f t="shared" si="94"/>
        <v>#VALUE!</v>
      </c>
      <c r="K575" t="str">
        <f t="shared" si="95"/>
        <v/>
      </c>
      <c r="L575" t="str">
        <f t="shared" si="96"/>
        <v/>
      </c>
      <c r="M575" t="str">
        <f t="shared" si="97"/>
        <v/>
      </c>
      <c r="N575" t="str">
        <f t="shared" si="98"/>
        <v/>
      </c>
    </row>
    <row r="576" spans="1:14" x14ac:dyDescent="0.25">
      <c r="A576" s="4" t="str">
        <f>IF('True_Odds_Calculator_2-way'!A577="","",'True_Odds_Calculator_2-way'!A577)</f>
        <v/>
      </c>
      <c r="B576" s="4" t="str">
        <f>IF('True_Odds_Calculator_2-way'!B577="","",'True_Odds_Calculator_2-way'!B577)</f>
        <v/>
      </c>
      <c r="C576" s="4" t="e">
        <f t="shared" si="88"/>
        <v>#VALUE!</v>
      </c>
      <c r="D576" t="e">
        <f t="shared" si="89"/>
        <v>#VALUE!</v>
      </c>
      <c r="E576" t="e">
        <f t="shared" si="90"/>
        <v>#VALUE!</v>
      </c>
      <c r="F576" t="e">
        <f t="shared" si="91"/>
        <v>#VALUE!</v>
      </c>
      <c r="G576">
        <v>0</v>
      </c>
      <c r="H576" t="e">
        <f t="shared" si="92"/>
        <v>#VALUE!</v>
      </c>
      <c r="I576" t="e">
        <f t="shared" si="93"/>
        <v>#VALUE!</v>
      </c>
      <c r="J576" t="e">
        <f t="shared" si="94"/>
        <v>#VALUE!</v>
      </c>
      <c r="K576" t="str">
        <f t="shared" si="95"/>
        <v/>
      </c>
      <c r="L576" t="str">
        <f t="shared" si="96"/>
        <v/>
      </c>
      <c r="M576" t="str">
        <f t="shared" si="97"/>
        <v/>
      </c>
      <c r="N576" t="str">
        <f t="shared" si="98"/>
        <v/>
      </c>
    </row>
    <row r="577" spans="1:14" x14ac:dyDescent="0.25">
      <c r="A577" s="4" t="str">
        <f>IF('True_Odds_Calculator_2-way'!A578="","",'True_Odds_Calculator_2-way'!A578)</f>
        <v/>
      </c>
      <c r="B577" s="4" t="str">
        <f>IF('True_Odds_Calculator_2-way'!B578="","",'True_Odds_Calculator_2-way'!B578)</f>
        <v/>
      </c>
      <c r="C577" s="4" t="e">
        <f t="shared" si="88"/>
        <v>#VALUE!</v>
      </c>
      <c r="D577" t="e">
        <f t="shared" si="89"/>
        <v>#VALUE!</v>
      </c>
      <c r="E577" t="e">
        <f t="shared" si="90"/>
        <v>#VALUE!</v>
      </c>
      <c r="F577" t="e">
        <f t="shared" si="91"/>
        <v>#VALUE!</v>
      </c>
      <c r="G577">
        <v>0</v>
      </c>
      <c r="H577" t="e">
        <f t="shared" si="92"/>
        <v>#VALUE!</v>
      </c>
      <c r="I577" t="e">
        <f t="shared" si="93"/>
        <v>#VALUE!</v>
      </c>
      <c r="J577" t="e">
        <f t="shared" si="94"/>
        <v>#VALUE!</v>
      </c>
      <c r="K577" t="str">
        <f t="shared" si="95"/>
        <v/>
      </c>
      <c r="L577" t="str">
        <f t="shared" si="96"/>
        <v/>
      </c>
      <c r="M577" t="str">
        <f t="shared" si="97"/>
        <v/>
      </c>
      <c r="N577" t="str">
        <f t="shared" si="98"/>
        <v/>
      </c>
    </row>
    <row r="578" spans="1:14" x14ac:dyDescent="0.25">
      <c r="A578" s="4" t="str">
        <f>IF('True_Odds_Calculator_2-way'!A579="","",'True_Odds_Calculator_2-way'!A579)</f>
        <v/>
      </c>
      <c r="B578" s="4" t="str">
        <f>IF('True_Odds_Calculator_2-way'!B579="","",'True_Odds_Calculator_2-way'!B579)</f>
        <v/>
      </c>
      <c r="C578" s="4" t="e">
        <f t="shared" si="88"/>
        <v>#VALUE!</v>
      </c>
      <c r="D578" t="e">
        <f t="shared" si="89"/>
        <v>#VALUE!</v>
      </c>
      <c r="E578" t="e">
        <f t="shared" si="90"/>
        <v>#VALUE!</v>
      </c>
      <c r="F578" t="e">
        <f t="shared" si="91"/>
        <v>#VALUE!</v>
      </c>
      <c r="G578">
        <v>0</v>
      </c>
      <c r="H578" t="e">
        <f t="shared" si="92"/>
        <v>#VALUE!</v>
      </c>
      <c r="I578" t="e">
        <f t="shared" si="93"/>
        <v>#VALUE!</v>
      </c>
      <c r="J578" t="e">
        <f t="shared" si="94"/>
        <v>#VALUE!</v>
      </c>
      <c r="K578" t="str">
        <f t="shared" si="95"/>
        <v/>
      </c>
      <c r="L578" t="str">
        <f t="shared" si="96"/>
        <v/>
      </c>
      <c r="M578" t="str">
        <f t="shared" si="97"/>
        <v/>
      </c>
      <c r="N578" t="str">
        <f t="shared" si="98"/>
        <v/>
      </c>
    </row>
    <row r="579" spans="1:14" x14ac:dyDescent="0.25">
      <c r="A579" s="4" t="str">
        <f>IF('True_Odds_Calculator_2-way'!A580="","",'True_Odds_Calculator_2-way'!A580)</f>
        <v/>
      </c>
      <c r="B579" s="4" t="str">
        <f>IF('True_Odds_Calculator_2-way'!B580="","",'True_Odds_Calculator_2-way'!B580)</f>
        <v/>
      </c>
      <c r="C579" s="4" t="e">
        <f t="shared" ref="C579:C642" si="99">1/A579</f>
        <v>#VALUE!</v>
      </c>
      <c r="D579" t="e">
        <f t="shared" ref="D579:D642" si="100">1/B579</f>
        <v>#VALUE!</v>
      </c>
      <c r="E579" t="e">
        <f t="shared" ref="E579:E642" si="101">C579+D579-1</f>
        <v>#VALUE!</v>
      </c>
      <c r="F579" t="e">
        <f t="shared" ref="F579:F642" si="102">C579+D579-(C579*D579)-1</f>
        <v>#VALUE!</v>
      </c>
      <c r="G579">
        <v>0</v>
      </c>
      <c r="H579" t="e">
        <f t="shared" ref="H579:H642" si="103">C579*D579</f>
        <v>#VALUE!</v>
      </c>
      <c r="I579" t="e">
        <f t="shared" ref="I579:I642" si="104">((-4*F579*H579)^0.5)/(2*F579)</f>
        <v>#VALUE!</v>
      </c>
      <c r="J579" t="e">
        <f t="shared" ref="J579:J642" si="105">(-((-4*F579*H579)^0.5))/(2*F579)</f>
        <v>#VALUE!</v>
      </c>
      <c r="K579" t="str">
        <f t="shared" ref="K579:K642" si="106">IF(A579="","",(C579/($J579+C579-($J579*C579))))</f>
        <v/>
      </c>
      <c r="L579" t="str">
        <f t="shared" ref="L579:L642" si="107">IF(B579="","",(D579/($J579+D579-($J579*D579))))</f>
        <v/>
      </c>
      <c r="M579" t="str">
        <f t="shared" ref="M579:M642" si="108">IF(A579="","",1/K579)</f>
        <v/>
      </c>
      <c r="N579" t="str">
        <f t="shared" ref="N579:N642" si="109">IF(B579="","",1/L579)</f>
        <v/>
      </c>
    </row>
    <row r="580" spans="1:14" x14ac:dyDescent="0.25">
      <c r="A580" s="4" t="str">
        <f>IF('True_Odds_Calculator_2-way'!A581="","",'True_Odds_Calculator_2-way'!A581)</f>
        <v/>
      </c>
      <c r="B580" s="4" t="str">
        <f>IF('True_Odds_Calculator_2-way'!B581="","",'True_Odds_Calculator_2-way'!B581)</f>
        <v/>
      </c>
      <c r="C580" s="4" t="e">
        <f t="shared" si="99"/>
        <v>#VALUE!</v>
      </c>
      <c r="D580" t="e">
        <f t="shared" si="100"/>
        <v>#VALUE!</v>
      </c>
      <c r="E580" t="e">
        <f t="shared" si="101"/>
        <v>#VALUE!</v>
      </c>
      <c r="F580" t="e">
        <f t="shared" si="102"/>
        <v>#VALUE!</v>
      </c>
      <c r="G580">
        <v>0</v>
      </c>
      <c r="H580" t="e">
        <f t="shared" si="103"/>
        <v>#VALUE!</v>
      </c>
      <c r="I580" t="e">
        <f t="shared" si="104"/>
        <v>#VALUE!</v>
      </c>
      <c r="J580" t="e">
        <f t="shared" si="105"/>
        <v>#VALUE!</v>
      </c>
      <c r="K580" t="str">
        <f t="shared" si="106"/>
        <v/>
      </c>
      <c r="L580" t="str">
        <f t="shared" si="107"/>
        <v/>
      </c>
      <c r="M580" t="str">
        <f t="shared" si="108"/>
        <v/>
      </c>
      <c r="N580" t="str">
        <f t="shared" si="109"/>
        <v/>
      </c>
    </row>
    <row r="581" spans="1:14" x14ac:dyDescent="0.25">
      <c r="A581" s="4" t="str">
        <f>IF('True_Odds_Calculator_2-way'!A582="","",'True_Odds_Calculator_2-way'!A582)</f>
        <v/>
      </c>
      <c r="B581" s="4" t="str">
        <f>IF('True_Odds_Calculator_2-way'!B582="","",'True_Odds_Calculator_2-way'!B582)</f>
        <v/>
      </c>
      <c r="C581" s="4" t="e">
        <f t="shared" si="99"/>
        <v>#VALUE!</v>
      </c>
      <c r="D581" t="e">
        <f t="shared" si="100"/>
        <v>#VALUE!</v>
      </c>
      <c r="E581" t="e">
        <f t="shared" si="101"/>
        <v>#VALUE!</v>
      </c>
      <c r="F581" t="e">
        <f t="shared" si="102"/>
        <v>#VALUE!</v>
      </c>
      <c r="G581">
        <v>0</v>
      </c>
      <c r="H581" t="e">
        <f t="shared" si="103"/>
        <v>#VALUE!</v>
      </c>
      <c r="I581" t="e">
        <f t="shared" si="104"/>
        <v>#VALUE!</v>
      </c>
      <c r="J581" t="e">
        <f t="shared" si="105"/>
        <v>#VALUE!</v>
      </c>
      <c r="K581" t="str">
        <f t="shared" si="106"/>
        <v/>
      </c>
      <c r="L581" t="str">
        <f t="shared" si="107"/>
        <v/>
      </c>
      <c r="M581" t="str">
        <f t="shared" si="108"/>
        <v/>
      </c>
      <c r="N581" t="str">
        <f t="shared" si="109"/>
        <v/>
      </c>
    </row>
    <row r="582" spans="1:14" x14ac:dyDescent="0.25">
      <c r="A582" s="4" t="str">
        <f>IF('True_Odds_Calculator_2-way'!A583="","",'True_Odds_Calculator_2-way'!A583)</f>
        <v/>
      </c>
      <c r="B582" s="4" t="str">
        <f>IF('True_Odds_Calculator_2-way'!B583="","",'True_Odds_Calculator_2-way'!B583)</f>
        <v/>
      </c>
      <c r="C582" s="4" t="e">
        <f t="shared" si="99"/>
        <v>#VALUE!</v>
      </c>
      <c r="D582" t="e">
        <f t="shared" si="100"/>
        <v>#VALUE!</v>
      </c>
      <c r="E582" t="e">
        <f t="shared" si="101"/>
        <v>#VALUE!</v>
      </c>
      <c r="F582" t="e">
        <f t="shared" si="102"/>
        <v>#VALUE!</v>
      </c>
      <c r="G582">
        <v>0</v>
      </c>
      <c r="H582" t="e">
        <f t="shared" si="103"/>
        <v>#VALUE!</v>
      </c>
      <c r="I582" t="e">
        <f t="shared" si="104"/>
        <v>#VALUE!</v>
      </c>
      <c r="J582" t="e">
        <f t="shared" si="105"/>
        <v>#VALUE!</v>
      </c>
      <c r="K582" t="str">
        <f t="shared" si="106"/>
        <v/>
      </c>
      <c r="L582" t="str">
        <f t="shared" si="107"/>
        <v/>
      </c>
      <c r="M582" t="str">
        <f t="shared" si="108"/>
        <v/>
      </c>
      <c r="N582" t="str">
        <f t="shared" si="109"/>
        <v/>
      </c>
    </row>
    <row r="583" spans="1:14" x14ac:dyDescent="0.25">
      <c r="A583" s="4" t="str">
        <f>IF('True_Odds_Calculator_2-way'!A584="","",'True_Odds_Calculator_2-way'!A584)</f>
        <v/>
      </c>
      <c r="B583" s="4" t="str">
        <f>IF('True_Odds_Calculator_2-way'!B584="","",'True_Odds_Calculator_2-way'!B584)</f>
        <v/>
      </c>
      <c r="C583" s="4" t="e">
        <f t="shared" si="99"/>
        <v>#VALUE!</v>
      </c>
      <c r="D583" t="e">
        <f t="shared" si="100"/>
        <v>#VALUE!</v>
      </c>
      <c r="E583" t="e">
        <f t="shared" si="101"/>
        <v>#VALUE!</v>
      </c>
      <c r="F583" t="e">
        <f t="shared" si="102"/>
        <v>#VALUE!</v>
      </c>
      <c r="G583">
        <v>0</v>
      </c>
      <c r="H583" t="e">
        <f t="shared" si="103"/>
        <v>#VALUE!</v>
      </c>
      <c r="I583" t="e">
        <f t="shared" si="104"/>
        <v>#VALUE!</v>
      </c>
      <c r="J583" t="e">
        <f t="shared" si="105"/>
        <v>#VALUE!</v>
      </c>
      <c r="K583" t="str">
        <f t="shared" si="106"/>
        <v/>
      </c>
      <c r="L583" t="str">
        <f t="shared" si="107"/>
        <v/>
      </c>
      <c r="M583" t="str">
        <f t="shared" si="108"/>
        <v/>
      </c>
      <c r="N583" t="str">
        <f t="shared" si="109"/>
        <v/>
      </c>
    </row>
    <row r="584" spans="1:14" x14ac:dyDescent="0.25">
      <c r="A584" s="4" t="str">
        <f>IF('True_Odds_Calculator_2-way'!A585="","",'True_Odds_Calculator_2-way'!A585)</f>
        <v/>
      </c>
      <c r="B584" s="4" t="str">
        <f>IF('True_Odds_Calculator_2-way'!B585="","",'True_Odds_Calculator_2-way'!B585)</f>
        <v/>
      </c>
      <c r="C584" s="4" t="e">
        <f t="shared" si="99"/>
        <v>#VALUE!</v>
      </c>
      <c r="D584" t="e">
        <f t="shared" si="100"/>
        <v>#VALUE!</v>
      </c>
      <c r="E584" t="e">
        <f t="shared" si="101"/>
        <v>#VALUE!</v>
      </c>
      <c r="F584" t="e">
        <f t="shared" si="102"/>
        <v>#VALUE!</v>
      </c>
      <c r="G584">
        <v>0</v>
      </c>
      <c r="H584" t="e">
        <f t="shared" si="103"/>
        <v>#VALUE!</v>
      </c>
      <c r="I584" t="e">
        <f t="shared" si="104"/>
        <v>#VALUE!</v>
      </c>
      <c r="J584" t="e">
        <f t="shared" si="105"/>
        <v>#VALUE!</v>
      </c>
      <c r="K584" t="str">
        <f t="shared" si="106"/>
        <v/>
      </c>
      <c r="L584" t="str">
        <f t="shared" si="107"/>
        <v/>
      </c>
      <c r="M584" t="str">
        <f t="shared" si="108"/>
        <v/>
      </c>
      <c r="N584" t="str">
        <f t="shared" si="109"/>
        <v/>
      </c>
    </row>
    <row r="585" spans="1:14" x14ac:dyDescent="0.25">
      <c r="A585" s="4" t="str">
        <f>IF('True_Odds_Calculator_2-way'!A586="","",'True_Odds_Calculator_2-way'!A586)</f>
        <v/>
      </c>
      <c r="B585" s="4" t="str">
        <f>IF('True_Odds_Calculator_2-way'!B586="","",'True_Odds_Calculator_2-way'!B586)</f>
        <v/>
      </c>
      <c r="C585" s="4" t="e">
        <f t="shared" si="99"/>
        <v>#VALUE!</v>
      </c>
      <c r="D585" t="e">
        <f t="shared" si="100"/>
        <v>#VALUE!</v>
      </c>
      <c r="E585" t="e">
        <f t="shared" si="101"/>
        <v>#VALUE!</v>
      </c>
      <c r="F585" t="e">
        <f t="shared" si="102"/>
        <v>#VALUE!</v>
      </c>
      <c r="G585">
        <v>0</v>
      </c>
      <c r="H585" t="e">
        <f t="shared" si="103"/>
        <v>#VALUE!</v>
      </c>
      <c r="I585" t="e">
        <f t="shared" si="104"/>
        <v>#VALUE!</v>
      </c>
      <c r="J585" t="e">
        <f t="shared" si="105"/>
        <v>#VALUE!</v>
      </c>
      <c r="K585" t="str">
        <f t="shared" si="106"/>
        <v/>
      </c>
      <c r="L585" t="str">
        <f t="shared" si="107"/>
        <v/>
      </c>
      <c r="M585" t="str">
        <f t="shared" si="108"/>
        <v/>
      </c>
      <c r="N585" t="str">
        <f t="shared" si="109"/>
        <v/>
      </c>
    </row>
    <row r="586" spans="1:14" x14ac:dyDescent="0.25">
      <c r="A586" s="4" t="str">
        <f>IF('True_Odds_Calculator_2-way'!A587="","",'True_Odds_Calculator_2-way'!A587)</f>
        <v/>
      </c>
      <c r="B586" s="4" t="str">
        <f>IF('True_Odds_Calculator_2-way'!B587="","",'True_Odds_Calculator_2-way'!B587)</f>
        <v/>
      </c>
      <c r="C586" s="4" t="e">
        <f t="shared" si="99"/>
        <v>#VALUE!</v>
      </c>
      <c r="D586" t="e">
        <f t="shared" si="100"/>
        <v>#VALUE!</v>
      </c>
      <c r="E586" t="e">
        <f t="shared" si="101"/>
        <v>#VALUE!</v>
      </c>
      <c r="F586" t="e">
        <f t="shared" si="102"/>
        <v>#VALUE!</v>
      </c>
      <c r="G586">
        <v>0</v>
      </c>
      <c r="H586" t="e">
        <f t="shared" si="103"/>
        <v>#VALUE!</v>
      </c>
      <c r="I586" t="e">
        <f t="shared" si="104"/>
        <v>#VALUE!</v>
      </c>
      <c r="J586" t="e">
        <f t="shared" si="105"/>
        <v>#VALUE!</v>
      </c>
      <c r="K586" t="str">
        <f t="shared" si="106"/>
        <v/>
      </c>
      <c r="L586" t="str">
        <f t="shared" si="107"/>
        <v/>
      </c>
      <c r="M586" t="str">
        <f t="shared" si="108"/>
        <v/>
      </c>
      <c r="N586" t="str">
        <f t="shared" si="109"/>
        <v/>
      </c>
    </row>
    <row r="587" spans="1:14" x14ac:dyDescent="0.25">
      <c r="A587" s="4" t="str">
        <f>IF('True_Odds_Calculator_2-way'!A588="","",'True_Odds_Calculator_2-way'!A588)</f>
        <v/>
      </c>
      <c r="B587" s="4" t="str">
        <f>IF('True_Odds_Calculator_2-way'!B588="","",'True_Odds_Calculator_2-way'!B588)</f>
        <v/>
      </c>
      <c r="C587" s="4" t="e">
        <f t="shared" si="99"/>
        <v>#VALUE!</v>
      </c>
      <c r="D587" t="e">
        <f t="shared" si="100"/>
        <v>#VALUE!</v>
      </c>
      <c r="E587" t="e">
        <f t="shared" si="101"/>
        <v>#VALUE!</v>
      </c>
      <c r="F587" t="e">
        <f t="shared" si="102"/>
        <v>#VALUE!</v>
      </c>
      <c r="G587">
        <v>0</v>
      </c>
      <c r="H587" t="e">
        <f t="shared" si="103"/>
        <v>#VALUE!</v>
      </c>
      <c r="I587" t="e">
        <f t="shared" si="104"/>
        <v>#VALUE!</v>
      </c>
      <c r="J587" t="e">
        <f t="shared" si="105"/>
        <v>#VALUE!</v>
      </c>
      <c r="K587" t="str">
        <f t="shared" si="106"/>
        <v/>
      </c>
      <c r="L587" t="str">
        <f t="shared" si="107"/>
        <v/>
      </c>
      <c r="M587" t="str">
        <f t="shared" si="108"/>
        <v/>
      </c>
      <c r="N587" t="str">
        <f t="shared" si="109"/>
        <v/>
      </c>
    </row>
    <row r="588" spans="1:14" x14ac:dyDescent="0.25">
      <c r="A588" s="4" t="str">
        <f>IF('True_Odds_Calculator_2-way'!A589="","",'True_Odds_Calculator_2-way'!A589)</f>
        <v/>
      </c>
      <c r="B588" s="4" t="str">
        <f>IF('True_Odds_Calculator_2-way'!B589="","",'True_Odds_Calculator_2-way'!B589)</f>
        <v/>
      </c>
      <c r="C588" s="4" t="e">
        <f t="shared" si="99"/>
        <v>#VALUE!</v>
      </c>
      <c r="D588" t="e">
        <f t="shared" si="100"/>
        <v>#VALUE!</v>
      </c>
      <c r="E588" t="e">
        <f t="shared" si="101"/>
        <v>#VALUE!</v>
      </c>
      <c r="F588" t="e">
        <f t="shared" si="102"/>
        <v>#VALUE!</v>
      </c>
      <c r="G588">
        <v>0</v>
      </c>
      <c r="H588" t="e">
        <f t="shared" si="103"/>
        <v>#VALUE!</v>
      </c>
      <c r="I588" t="e">
        <f t="shared" si="104"/>
        <v>#VALUE!</v>
      </c>
      <c r="J588" t="e">
        <f t="shared" si="105"/>
        <v>#VALUE!</v>
      </c>
      <c r="K588" t="str">
        <f t="shared" si="106"/>
        <v/>
      </c>
      <c r="L588" t="str">
        <f t="shared" si="107"/>
        <v/>
      </c>
      <c r="M588" t="str">
        <f t="shared" si="108"/>
        <v/>
      </c>
      <c r="N588" t="str">
        <f t="shared" si="109"/>
        <v/>
      </c>
    </row>
    <row r="589" spans="1:14" x14ac:dyDescent="0.25">
      <c r="A589" s="4" t="str">
        <f>IF('True_Odds_Calculator_2-way'!A590="","",'True_Odds_Calculator_2-way'!A590)</f>
        <v/>
      </c>
      <c r="B589" s="4" t="str">
        <f>IF('True_Odds_Calculator_2-way'!B590="","",'True_Odds_Calculator_2-way'!B590)</f>
        <v/>
      </c>
      <c r="C589" s="4" t="e">
        <f t="shared" si="99"/>
        <v>#VALUE!</v>
      </c>
      <c r="D589" t="e">
        <f t="shared" si="100"/>
        <v>#VALUE!</v>
      </c>
      <c r="E589" t="e">
        <f t="shared" si="101"/>
        <v>#VALUE!</v>
      </c>
      <c r="F589" t="e">
        <f t="shared" si="102"/>
        <v>#VALUE!</v>
      </c>
      <c r="G589">
        <v>0</v>
      </c>
      <c r="H589" t="e">
        <f t="shared" si="103"/>
        <v>#VALUE!</v>
      </c>
      <c r="I589" t="e">
        <f t="shared" si="104"/>
        <v>#VALUE!</v>
      </c>
      <c r="J589" t="e">
        <f t="shared" si="105"/>
        <v>#VALUE!</v>
      </c>
      <c r="K589" t="str">
        <f t="shared" si="106"/>
        <v/>
      </c>
      <c r="L589" t="str">
        <f t="shared" si="107"/>
        <v/>
      </c>
      <c r="M589" t="str">
        <f t="shared" si="108"/>
        <v/>
      </c>
      <c r="N589" t="str">
        <f t="shared" si="109"/>
        <v/>
      </c>
    </row>
    <row r="590" spans="1:14" x14ac:dyDescent="0.25">
      <c r="A590" s="4" t="str">
        <f>IF('True_Odds_Calculator_2-way'!A591="","",'True_Odds_Calculator_2-way'!A591)</f>
        <v/>
      </c>
      <c r="B590" s="4" t="str">
        <f>IF('True_Odds_Calculator_2-way'!B591="","",'True_Odds_Calculator_2-way'!B591)</f>
        <v/>
      </c>
      <c r="C590" s="4" t="e">
        <f t="shared" si="99"/>
        <v>#VALUE!</v>
      </c>
      <c r="D590" t="e">
        <f t="shared" si="100"/>
        <v>#VALUE!</v>
      </c>
      <c r="E590" t="e">
        <f t="shared" si="101"/>
        <v>#VALUE!</v>
      </c>
      <c r="F590" t="e">
        <f t="shared" si="102"/>
        <v>#VALUE!</v>
      </c>
      <c r="G590">
        <v>0</v>
      </c>
      <c r="H590" t="e">
        <f t="shared" si="103"/>
        <v>#VALUE!</v>
      </c>
      <c r="I590" t="e">
        <f t="shared" si="104"/>
        <v>#VALUE!</v>
      </c>
      <c r="J590" t="e">
        <f t="shared" si="105"/>
        <v>#VALUE!</v>
      </c>
      <c r="K590" t="str">
        <f t="shared" si="106"/>
        <v/>
      </c>
      <c r="L590" t="str">
        <f t="shared" si="107"/>
        <v/>
      </c>
      <c r="M590" t="str">
        <f t="shared" si="108"/>
        <v/>
      </c>
      <c r="N590" t="str">
        <f t="shared" si="109"/>
        <v/>
      </c>
    </row>
    <row r="591" spans="1:14" x14ac:dyDescent="0.25">
      <c r="A591" s="4" t="str">
        <f>IF('True_Odds_Calculator_2-way'!A592="","",'True_Odds_Calculator_2-way'!A592)</f>
        <v/>
      </c>
      <c r="B591" s="4" t="str">
        <f>IF('True_Odds_Calculator_2-way'!B592="","",'True_Odds_Calculator_2-way'!B592)</f>
        <v/>
      </c>
      <c r="C591" s="4" t="e">
        <f t="shared" si="99"/>
        <v>#VALUE!</v>
      </c>
      <c r="D591" t="e">
        <f t="shared" si="100"/>
        <v>#VALUE!</v>
      </c>
      <c r="E591" t="e">
        <f t="shared" si="101"/>
        <v>#VALUE!</v>
      </c>
      <c r="F591" t="e">
        <f t="shared" si="102"/>
        <v>#VALUE!</v>
      </c>
      <c r="G591">
        <v>0</v>
      </c>
      <c r="H591" t="e">
        <f t="shared" si="103"/>
        <v>#VALUE!</v>
      </c>
      <c r="I591" t="e">
        <f t="shared" si="104"/>
        <v>#VALUE!</v>
      </c>
      <c r="J591" t="e">
        <f t="shared" si="105"/>
        <v>#VALUE!</v>
      </c>
      <c r="K591" t="str">
        <f t="shared" si="106"/>
        <v/>
      </c>
      <c r="L591" t="str">
        <f t="shared" si="107"/>
        <v/>
      </c>
      <c r="M591" t="str">
        <f t="shared" si="108"/>
        <v/>
      </c>
      <c r="N591" t="str">
        <f t="shared" si="109"/>
        <v/>
      </c>
    </row>
    <row r="592" spans="1:14" x14ac:dyDescent="0.25">
      <c r="A592" s="4" t="str">
        <f>IF('True_Odds_Calculator_2-way'!A593="","",'True_Odds_Calculator_2-way'!A593)</f>
        <v/>
      </c>
      <c r="B592" s="4" t="str">
        <f>IF('True_Odds_Calculator_2-way'!B593="","",'True_Odds_Calculator_2-way'!B593)</f>
        <v/>
      </c>
      <c r="C592" s="4" t="e">
        <f t="shared" si="99"/>
        <v>#VALUE!</v>
      </c>
      <c r="D592" t="e">
        <f t="shared" si="100"/>
        <v>#VALUE!</v>
      </c>
      <c r="E592" t="e">
        <f t="shared" si="101"/>
        <v>#VALUE!</v>
      </c>
      <c r="F592" t="e">
        <f t="shared" si="102"/>
        <v>#VALUE!</v>
      </c>
      <c r="G592">
        <v>0</v>
      </c>
      <c r="H592" t="e">
        <f t="shared" si="103"/>
        <v>#VALUE!</v>
      </c>
      <c r="I592" t="e">
        <f t="shared" si="104"/>
        <v>#VALUE!</v>
      </c>
      <c r="J592" t="e">
        <f t="shared" si="105"/>
        <v>#VALUE!</v>
      </c>
      <c r="K592" t="str">
        <f t="shared" si="106"/>
        <v/>
      </c>
      <c r="L592" t="str">
        <f t="shared" si="107"/>
        <v/>
      </c>
      <c r="M592" t="str">
        <f t="shared" si="108"/>
        <v/>
      </c>
      <c r="N592" t="str">
        <f t="shared" si="109"/>
        <v/>
      </c>
    </row>
    <row r="593" spans="1:14" x14ac:dyDescent="0.25">
      <c r="A593" s="4" t="str">
        <f>IF('True_Odds_Calculator_2-way'!A594="","",'True_Odds_Calculator_2-way'!A594)</f>
        <v/>
      </c>
      <c r="B593" s="4" t="str">
        <f>IF('True_Odds_Calculator_2-way'!B594="","",'True_Odds_Calculator_2-way'!B594)</f>
        <v/>
      </c>
      <c r="C593" s="4" t="e">
        <f t="shared" si="99"/>
        <v>#VALUE!</v>
      </c>
      <c r="D593" t="e">
        <f t="shared" si="100"/>
        <v>#VALUE!</v>
      </c>
      <c r="E593" t="e">
        <f t="shared" si="101"/>
        <v>#VALUE!</v>
      </c>
      <c r="F593" t="e">
        <f t="shared" si="102"/>
        <v>#VALUE!</v>
      </c>
      <c r="G593">
        <v>0</v>
      </c>
      <c r="H593" t="e">
        <f t="shared" si="103"/>
        <v>#VALUE!</v>
      </c>
      <c r="I593" t="e">
        <f t="shared" si="104"/>
        <v>#VALUE!</v>
      </c>
      <c r="J593" t="e">
        <f t="shared" si="105"/>
        <v>#VALUE!</v>
      </c>
      <c r="K593" t="str">
        <f t="shared" si="106"/>
        <v/>
      </c>
      <c r="L593" t="str">
        <f t="shared" si="107"/>
        <v/>
      </c>
      <c r="M593" t="str">
        <f t="shared" si="108"/>
        <v/>
      </c>
      <c r="N593" t="str">
        <f t="shared" si="109"/>
        <v/>
      </c>
    </row>
    <row r="594" spans="1:14" x14ac:dyDescent="0.25">
      <c r="A594" s="4" t="str">
        <f>IF('True_Odds_Calculator_2-way'!A595="","",'True_Odds_Calculator_2-way'!A595)</f>
        <v/>
      </c>
      <c r="B594" s="4" t="str">
        <f>IF('True_Odds_Calculator_2-way'!B595="","",'True_Odds_Calculator_2-way'!B595)</f>
        <v/>
      </c>
      <c r="C594" s="4" t="e">
        <f t="shared" si="99"/>
        <v>#VALUE!</v>
      </c>
      <c r="D594" t="e">
        <f t="shared" si="100"/>
        <v>#VALUE!</v>
      </c>
      <c r="E594" t="e">
        <f t="shared" si="101"/>
        <v>#VALUE!</v>
      </c>
      <c r="F594" t="e">
        <f t="shared" si="102"/>
        <v>#VALUE!</v>
      </c>
      <c r="G594">
        <v>0</v>
      </c>
      <c r="H594" t="e">
        <f t="shared" si="103"/>
        <v>#VALUE!</v>
      </c>
      <c r="I594" t="e">
        <f t="shared" si="104"/>
        <v>#VALUE!</v>
      </c>
      <c r="J594" t="e">
        <f t="shared" si="105"/>
        <v>#VALUE!</v>
      </c>
      <c r="K594" t="str">
        <f t="shared" si="106"/>
        <v/>
      </c>
      <c r="L594" t="str">
        <f t="shared" si="107"/>
        <v/>
      </c>
      <c r="M594" t="str">
        <f t="shared" si="108"/>
        <v/>
      </c>
      <c r="N594" t="str">
        <f t="shared" si="109"/>
        <v/>
      </c>
    </row>
    <row r="595" spans="1:14" x14ac:dyDescent="0.25">
      <c r="A595" s="4" t="str">
        <f>IF('True_Odds_Calculator_2-way'!A596="","",'True_Odds_Calculator_2-way'!A596)</f>
        <v/>
      </c>
      <c r="B595" s="4" t="str">
        <f>IF('True_Odds_Calculator_2-way'!B596="","",'True_Odds_Calculator_2-way'!B596)</f>
        <v/>
      </c>
      <c r="C595" s="4" t="e">
        <f t="shared" si="99"/>
        <v>#VALUE!</v>
      </c>
      <c r="D595" t="e">
        <f t="shared" si="100"/>
        <v>#VALUE!</v>
      </c>
      <c r="E595" t="e">
        <f t="shared" si="101"/>
        <v>#VALUE!</v>
      </c>
      <c r="F595" t="e">
        <f t="shared" si="102"/>
        <v>#VALUE!</v>
      </c>
      <c r="G595">
        <v>0</v>
      </c>
      <c r="H595" t="e">
        <f t="shared" si="103"/>
        <v>#VALUE!</v>
      </c>
      <c r="I595" t="e">
        <f t="shared" si="104"/>
        <v>#VALUE!</v>
      </c>
      <c r="J595" t="e">
        <f t="shared" si="105"/>
        <v>#VALUE!</v>
      </c>
      <c r="K595" t="str">
        <f t="shared" si="106"/>
        <v/>
      </c>
      <c r="L595" t="str">
        <f t="shared" si="107"/>
        <v/>
      </c>
      <c r="M595" t="str">
        <f t="shared" si="108"/>
        <v/>
      </c>
      <c r="N595" t="str">
        <f t="shared" si="109"/>
        <v/>
      </c>
    </row>
    <row r="596" spans="1:14" x14ac:dyDescent="0.25">
      <c r="A596" s="4" t="str">
        <f>IF('True_Odds_Calculator_2-way'!A597="","",'True_Odds_Calculator_2-way'!A597)</f>
        <v/>
      </c>
      <c r="B596" s="4" t="str">
        <f>IF('True_Odds_Calculator_2-way'!B597="","",'True_Odds_Calculator_2-way'!B597)</f>
        <v/>
      </c>
      <c r="C596" s="4" t="e">
        <f t="shared" si="99"/>
        <v>#VALUE!</v>
      </c>
      <c r="D596" t="e">
        <f t="shared" si="100"/>
        <v>#VALUE!</v>
      </c>
      <c r="E596" t="e">
        <f t="shared" si="101"/>
        <v>#VALUE!</v>
      </c>
      <c r="F596" t="e">
        <f t="shared" si="102"/>
        <v>#VALUE!</v>
      </c>
      <c r="G596">
        <v>0</v>
      </c>
      <c r="H596" t="e">
        <f t="shared" si="103"/>
        <v>#VALUE!</v>
      </c>
      <c r="I596" t="e">
        <f t="shared" si="104"/>
        <v>#VALUE!</v>
      </c>
      <c r="J596" t="e">
        <f t="shared" si="105"/>
        <v>#VALUE!</v>
      </c>
      <c r="K596" t="str">
        <f t="shared" si="106"/>
        <v/>
      </c>
      <c r="L596" t="str">
        <f t="shared" si="107"/>
        <v/>
      </c>
      <c r="M596" t="str">
        <f t="shared" si="108"/>
        <v/>
      </c>
      <c r="N596" t="str">
        <f t="shared" si="109"/>
        <v/>
      </c>
    </row>
    <row r="597" spans="1:14" x14ac:dyDescent="0.25">
      <c r="A597" s="4" t="str">
        <f>IF('True_Odds_Calculator_2-way'!A598="","",'True_Odds_Calculator_2-way'!A598)</f>
        <v/>
      </c>
      <c r="B597" s="4" t="str">
        <f>IF('True_Odds_Calculator_2-way'!B598="","",'True_Odds_Calculator_2-way'!B598)</f>
        <v/>
      </c>
      <c r="C597" s="4" t="e">
        <f t="shared" si="99"/>
        <v>#VALUE!</v>
      </c>
      <c r="D597" t="e">
        <f t="shared" si="100"/>
        <v>#VALUE!</v>
      </c>
      <c r="E597" t="e">
        <f t="shared" si="101"/>
        <v>#VALUE!</v>
      </c>
      <c r="F597" t="e">
        <f t="shared" si="102"/>
        <v>#VALUE!</v>
      </c>
      <c r="G597">
        <v>0</v>
      </c>
      <c r="H597" t="e">
        <f t="shared" si="103"/>
        <v>#VALUE!</v>
      </c>
      <c r="I597" t="e">
        <f t="shared" si="104"/>
        <v>#VALUE!</v>
      </c>
      <c r="J597" t="e">
        <f t="shared" si="105"/>
        <v>#VALUE!</v>
      </c>
      <c r="K597" t="str">
        <f t="shared" si="106"/>
        <v/>
      </c>
      <c r="L597" t="str">
        <f t="shared" si="107"/>
        <v/>
      </c>
      <c r="M597" t="str">
        <f t="shared" si="108"/>
        <v/>
      </c>
      <c r="N597" t="str">
        <f t="shared" si="109"/>
        <v/>
      </c>
    </row>
    <row r="598" spans="1:14" x14ac:dyDescent="0.25">
      <c r="A598" s="4" t="str">
        <f>IF('True_Odds_Calculator_2-way'!A599="","",'True_Odds_Calculator_2-way'!A599)</f>
        <v/>
      </c>
      <c r="B598" s="4" t="str">
        <f>IF('True_Odds_Calculator_2-way'!B599="","",'True_Odds_Calculator_2-way'!B599)</f>
        <v/>
      </c>
      <c r="C598" s="4" t="e">
        <f t="shared" si="99"/>
        <v>#VALUE!</v>
      </c>
      <c r="D598" t="e">
        <f t="shared" si="100"/>
        <v>#VALUE!</v>
      </c>
      <c r="E598" t="e">
        <f t="shared" si="101"/>
        <v>#VALUE!</v>
      </c>
      <c r="F598" t="e">
        <f t="shared" si="102"/>
        <v>#VALUE!</v>
      </c>
      <c r="G598">
        <v>0</v>
      </c>
      <c r="H598" t="e">
        <f t="shared" si="103"/>
        <v>#VALUE!</v>
      </c>
      <c r="I598" t="e">
        <f t="shared" si="104"/>
        <v>#VALUE!</v>
      </c>
      <c r="J598" t="e">
        <f t="shared" si="105"/>
        <v>#VALUE!</v>
      </c>
      <c r="K598" t="str">
        <f t="shared" si="106"/>
        <v/>
      </c>
      <c r="L598" t="str">
        <f t="shared" si="107"/>
        <v/>
      </c>
      <c r="M598" t="str">
        <f t="shared" si="108"/>
        <v/>
      </c>
      <c r="N598" t="str">
        <f t="shared" si="109"/>
        <v/>
      </c>
    </row>
    <row r="599" spans="1:14" x14ac:dyDescent="0.25">
      <c r="A599" s="4" t="str">
        <f>IF('True_Odds_Calculator_2-way'!A600="","",'True_Odds_Calculator_2-way'!A600)</f>
        <v/>
      </c>
      <c r="B599" s="4" t="str">
        <f>IF('True_Odds_Calculator_2-way'!B600="","",'True_Odds_Calculator_2-way'!B600)</f>
        <v/>
      </c>
      <c r="C599" s="4" t="e">
        <f t="shared" si="99"/>
        <v>#VALUE!</v>
      </c>
      <c r="D599" t="e">
        <f t="shared" si="100"/>
        <v>#VALUE!</v>
      </c>
      <c r="E599" t="e">
        <f t="shared" si="101"/>
        <v>#VALUE!</v>
      </c>
      <c r="F599" t="e">
        <f t="shared" si="102"/>
        <v>#VALUE!</v>
      </c>
      <c r="G599">
        <v>0</v>
      </c>
      <c r="H599" t="e">
        <f t="shared" si="103"/>
        <v>#VALUE!</v>
      </c>
      <c r="I599" t="e">
        <f t="shared" si="104"/>
        <v>#VALUE!</v>
      </c>
      <c r="J599" t="e">
        <f t="shared" si="105"/>
        <v>#VALUE!</v>
      </c>
      <c r="K599" t="str">
        <f t="shared" si="106"/>
        <v/>
      </c>
      <c r="L599" t="str">
        <f t="shared" si="107"/>
        <v/>
      </c>
      <c r="M599" t="str">
        <f t="shared" si="108"/>
        <v/>
      </c>
      <c r="N599" t="str">
        <f t="shared" si="109"/>
        <v/>
      </c>
    </row>
    <row r="600" spans="1:14" x14ac:dyDescent="0.25">
      <c r="A600" s="4" t="str">
        <f>IF('True_Odds_Calculator_2-way'!A601="","",'True_Odds_Calculator_2-way'!A601)</f>
        <v/>
      </c>
      <c r="B600" s="4" t="str">
        <f>IF('True_Odds_Calculator_2-way'!B601="","",'True_Odds_Calculator_2-way'!B601)</f>
        <v/>
      </c>
      <c r="C600" s="4" t="e">
        <f t="shared" si="99"/>
        <v>#VALUE!</v>
      </c>
      <c r="D600" t="e">
        <f t="shared" si="100"/>
        <v>#VALUE!</v>
      </c>
      <c r="E600" t="e">
        <f t="shared" si="101"/>
        <v>#VALUE!</v>
      </c>
      <c r="F600" t="e">
        <f t="shared" si="102"/>
        <v>#VALUE!</v>
      </c>
      <c r="G600">
        <v>0</v>
      </c>
      <c r="H600" t="e">
        <f t="shared" si="103"/>
        <v>#VALUE!</v>
      </c>
      <c r="I600" t="e">
        <f t="shared" si="104"/>
        <v>#VALUE!</v>
      </c>
      <c r="J600" t="e">
        <f t="shared" si="105"/>
        <v>#VALUE!</v>
      </c>
      <c r="K600" t="str">
        <f t="shared" si="106"/>
        <v/>
      </c>
      <c r="L600" t="str">
        <f t="shared" si="107"/>
        <v/>
      </c>
      <c r="M600" t="str">
        <f t="shared" si="108"/>
        <v/>
      </c>
      <c r="N600" t="str">
        <f t="shared" si="109"/>
        <v/>
      </c>
    </row>
    <row r="601" spans="1:14" x14ac:dyDescent="0.25">
      <c r="A601" s="4" t="str">
        <f>IF('True_Odds_Calculator_2-way'!A602="","",'True_Odds_Calculator_2-way'!A602)</f>
        <v/>
      </c>
      <c r="B601" s="4" t="str">
        <f>IF('True_Odds_Calculator_2-way'!B602="","",'True_Odds_Calculator_2-way'!B602)</f>
        <v/>
      </c>
      <c r="C601" s="4" t="e">
        <f t="shared" si="99"/>
        <v>#VALUE!</v>
      </c>
      <c r="D601" t="e">
        <f t="shared" si="100"/>
        <v>#VALUE!</v>
      </c>
      <c r="E601" t="e">
        <f t="shared" si="101"/>
        <v>#VALUE!</v>
      </c>
      <c r="F601" t="e">
        <f t="shared" si="102"/>
        <v>#VALUE!</v>
      </c>
      <c r="G601">
        <v>0</v>
      </c>
      <c r="H601" t="e">
        <f t="shared" si="103"/>
        <v>#VALUE!</v>
      </c>
      <c r="I601" t="e">
        <f t="shared" si="104"/>
        <v>#VALUE!</v>
      </c>
      <c r="J601" t="e">
        <f t="shared" si="105"/>
        <v>#VALUE!</v>
      </c>
      <c r="K601" t="str">
        <f t="shared" si="106"/>
        <v/>
      </c>
      <c r="L601" t="str">
        <f t="shared" si="107"/>
        <v/>
      </c>
      <c r="M601" t="str">
        <f t="shared" si="108"/>
        <v/>
      </c>
      <c r="N601" t="str">
        <f t="shared" si="109"/>
        <v/>
      </c>
    </row>
    <row r="602" spans="1:14" x14ac:dyDescent="0.25">
      <c r="A602" s="4" t="str">
        <f>IF('True_Odds_Calculator_2-way'!A603="","",'True_Odds_Calculator_2-way'!A603)</f>
        <v/>
      </c>
      <c r="B602" s="4" t="str">
        <f>IF('True_Odds_Calculator_2-way'!B603="","",'True_Odds_Calculator_2-way'!B603)</f>
        <v/>
      </c>
      <c r="C602" s="4" t="e">
        <f t="shared" si="99"/>
        <v>#VALUE!</v>
      </c>
      <c r="D602" t="e">
        <f t="shared" si="100"/>
        <v>#VALUE!</v>
      </c>
      <c r="E602" t="e">
        <f t="shared" si="101"/>
        <v>#VALUE!</v>
      </c>
      <c r="F602" t="e">
        <f t="shared" si="102"/>
        <v>#VALUE!</v>
      </c>
      <c r="G602">
        <v>0</v>
      </c>
      <c r="H602" t="e">
        <f t="shared" si="103"/>
        <v>#VALUE!</v>
      </c>
      <c r="I602" t="e">
        <f t="shared" si="104"/>
        <v>#VALUE!</v>
      </c>
      <c r="J602" t="e">
        <f t="shared" si="105"/>
        <v>#VALUE!</v>
      </c>
      <c r="K602" t="str">
        <f t="shared" si="106"/>
        <v/>
      </c>
      <c r="L602" t="str">
        <f t="shared" si="107"/>
        <v/>
      </c>
      <c r="M602" t="str">
        <f t="shared" si="108"/>
        <v/>
      </c>
      <c r="N602" t="str">
        <f t="shared" si="109"/>
        <v/>
      </c>
    </row>
    <row r="603" spans="1:14" x14ac:dyDescent="0.25">
      <c r="A603" s="4" t="str">
        <f>IF('True_Odds_Calculator_2-way'!A604="","",'True_Odds_Calculator_2-way'!A604)</f>
        <v/>
      </c>
      <c r="B603" s="4" t="str">
        <f>IF('True_Odds_Calculator_2-way'!B604="","",'True_Odds_Calculator_2-way'!B604)</f>
        <v/>
      </c>
      <c r="C603" s="4" t="e">
        <f t="shared" si="99"/>
        <v>#VALUE!</v>
      </c>
      <c r="D603" t="e">
        <f t="shared" si="100"/>
        <v>#VALUE!</v>
      </c>
      <c r="E603" t="e">
        <f t="shared" si="101"/>
        <v>#VALUE!</v>
      </c>
      <c r="F603" t="e">
        <f t="shared" si="102"/>
        <v>#VALUE!</v>
      </c>
      <c r="G603">
        <v>0</v>
      </c>
      <c r="H603" t="e">
        <f t="shared" si="103"/>
        <v>#VALUE!</v>
      </c>
      <c r="I603" t="e">
        <f t="shared" si="104"/>
        <v>#VALUE!</v>
      </c>
      <c r="J603" t="e">
        <f t="shared" si="105"/>
        <v>#VALUE!</v>
      </c>
      <c r="K603" t="str">
        <f t="shared" si="106"/>
        <v/>
      </c>
      <c r="L603" t="str">
        <f t="shared" si="107"/>
        <v/>
      </c>
      <c r="M603" t="str">
        <f t="shared" si="108"/>
        <v/>
      </c>
      <c r="N603" t="str">
        <f t="shared" si="109"/>
        <v/>
      </c>
    </row>
    <row r="604" spans="1:14" x14ac:dyDescent="0.25">
      <c r="A604" s="4" t="str">
        <f>IF('True_Odds_Calculator_2-way'!A605="","",'True_Odds_Calculator_2-way'!A605)</f>
        <v/>
      </c>
      <c r="B604" s="4" t="str">
        <f>IF('True_Odds_Calculator_2-way'!B605="","",'True_Odds_Calculator_2-way'!B605)</f>
        <v/>
      </c>
      <c r="C604" s="4" t="e">
        <f t="shared" si="99"/>
        <v>#VALUE!</v>
      </c>
      <c r="D604" t="e">
        <f t="shared" si="100"/>
        <v>#VALUE!</v>
      </c>
      <c r="E604" t="e">
        <f t="shared" si="101"/>
        <v>#VALUE!</v>
      </c>
      <c r="F604" t="e">
        <f t="shared" si="102"/>
        <v>#VALUE!</v>
      </c>
      <c r="G604">
        <v>0</v>
      </c>
      <c r="H604" t="e">
        <f t="shared" si="103"/>
        <v>#VALUE!</v>
      </c>
      <c r="I604" t="e">
        <f t="shared" si="104"/>
        <v>#VALUE!</v>
      </c>
      <c r="J604" t="e">
        <f t="shared" si="105"/>
        <v>#VALUE!</v>
      </c>
      <c r="K604" t="str">
        <f t="shared" si="106"/>
        <v/>
      </c>
      <c r="L604" t="str">
        <f t="shared" si="107"/>
        <v/>
      </c>
      <c r="M604" t="str">
        <f t="shared" si="108"/>
        <v/>
      </c>
      <c r="N604" t="str">
        <f t="shared" si="109"/>
        <v/>
      </c>
    </row>
    <row r="605" spans="1:14" x14ac:dyDescent="0.25">
      <c r="A605" s="4" t="str">
        <f>IF('True_Odds_Calculator_2-way'!A606="","",'True_Odds_Calculator_2-way'!A606)</f>
        <v/>
      </c>
      <c r="B605" s="4" t="str">
        <f>IF('True_Odds_Calculator_2-way'!B606="","",'True_Odds_Calculator_2-way'!B606)</f>
        <v/>
      </c>
      <c r="C605" s="4" t="e">
        <f t="shared" si="99"/>
        <v>#VALUE!</v>
      </c>
      <c r="D605" t="e">
        <f t="shared" si="100"/>
        <v>#VALUE!</v>
      </c>
      <c r="E605" t="e">
        <f t="shared" si="101"/>
        <v>#VALUE!</v>
      </c>
      <c r="F605" t="e">
        <f t="shared" si="102"/>
        <v>#VALUE!</v>
      </c>
      <c r="G605">
        <v>0</v>
      </c>
      <c r="H605" t="e">
        <f t="shared" si="103"/>
        <v>#VALUE!</v>
      </c>
      <c r="I605" t="e">
        <f t="shared" si="104"/>
        <v>#VALUE!</v>
      </c>
      <c r="J605" t="e">
        <f t="shared" si="105"/>
        <v>#VALUE!</v>
      </c>
      <c r="K605" t="str">
        <f t="shared" si="106"/>
        <v/>
      </c>
      <c r="L605" t="str">
        <f t="shared" si="107"/>
        <v/>
      </c>
      <c r="M605" t="str">
        <f t="shared" si="108"/>
        <v/>
      </c>
      <c r="N605" t="str">
        <f t="shared" si="109"/>
        <v/>
      </c>
    </row>
    <row r="606" spans="1:14" x14ac:dyDescent="0.25">
      <c r="A606" s="4" t="str">
        <f>IF('True_Odds_Calculator_2-way'!A607="","",'True_Odds_Calculator_2-way'!A607)</f>
        <v/>
      </c>
      <c r="B606" s="4" t="str">
        <f>IF('True_Odds_Calculator_2-way'!B607="","",'True_Odds_Calculator_2-way'!B607)</f>
        <v/>
      </c>
      <c r="C606" s="4" t="e">
        <f t="shared" si="99"/>
        <v>#VALUE!</v>
      </c>
      <c r="D606" t="e">
        <f t="shared" si="100"/>
        <v>#VALUE!</v>
      </c>
      <c r="E606" t="e">
        <f t="shared" si="101"/>
        <v>#VALUE!</v>
      </c>
      <c r="F606" t="e">
        <f t="shared" si="102"/>
        <v>#VALUE!</v>
      </c>
      <c r="G606">
        <v>0</v>
      </c>
      <c r="H606" t="e">
        <f t="shared" si="103"/>
        <v>#VALUE!</v>
      </c>
      <c r="I606" t="e">
        <f t="shared" si="104"/>
        <v>#VALUE!</v>
      </c>
      <c r="J606" t="e">
        <f t="shared" si="105"/>
        <v>#VALUE!</v>
      </c>
      <c r="K606" t="str">
        <f t="shared" si="106"/>
        <v/>
      </c>
      <c r="L606" t="str">
        <f t="shared" si="107"/>
        <v/>
      </c>
      <c r="M606" t="str">
        <f t="shared" si="108"/>
        <v/>
      </c>
      <c r="N606" t="str">
        <f t="shared" si="109"/>
        <v/>
      </c>
    </row>
    <row r="607" spans="1:14" x14ac:dyDescent="0.25">
      <c r="A607" s="4" t="str">
        <f>IF('True_Odds_Calculator_2-way'!A608="","",'True_Odds_Calculator_2-way'!A608)</f>
        <v/>
      </c>
      <c r="B607" s="4" t="str">
        <f>IF('True_Odds_Calculator_2-way'!B608="","",'True_Odds_Calculator_2-way'!B608)</f>
        <v/>
      </c>
      <c r="C607" s="4" t="e">
        <f t="shared" si="99"/>
        <v>#VALUE!</v>
      </c>
      <c r="D607" t="e">
        <f t="shared" si="100"/>
        <v>#VALUE!</v>
      </c>
      <c r="E607" t="e">
        <f t="shared" si="101"/>
        <v>#VALUE!</v>
      </c>
      <c r="F607" t="e">
        <f t="shared" si="102"/>
        <v>#VALUE!</v>
      </c>
      <c r="G607">
        <v>0</v>
      </c>
      <c r="H607" t="e">
        <f t="shared" si="103"/>
        <v>#VALUE!</v>
      </c>
      <c r="I607" t="e">
        <f t="shared" si="104"/>
        <v>#VALUE!</v>
      </c>
      <c r="J607" t="e">
        <f t="shared" si="105"/>
        <v>#VALUE!</v>
      </c>
      <c r="K607" t="str">
        <f t="shared" si="106"/>
        <v/>
      </c>
      <c r="L607" t="str">
        <f t="shared" si="107"/>
        <v/>
      </c>
      <c r="M607" t="str">
        <f t="shared" si="108"/>
        <v/>
      </c>
      <c r="N607" t="str">
        <f t="shared" si="109"/>
        <v/>
      </c>
    </row>
    <row r="608" spans="1:14" x14ac:dyDescent="0.25">
      <c r="A608" s="4" t="str">
        <f>IF('True_Odds_Calculator_2-way'!A609="","",'True_Odds_Calculator_2-way'!A609)</f>
        <v/>
      </c>
      <c r="B608" s="4" t="str">
        <f>IF('True_Odds_Calculator_2-way'!B609="","",'True_Odds_Calculator_2-way'!B609)</f>
        <v/>
      </c>
      <c r="C608" s="4" t="e">
        <f t="shared" si="99"/>
        <v>#VALUE!</v>
      </c>
      <c r="D608" t="e">
        <f t="shared" si="100"/>
        <v>#VALUE!</v>
      </c>
      <c r="E608" t="e">
        <f t="shared" si="101"/>
        <v>#VALUE!</v>
      </c>
      <c r="F608" t="e">
        <f t="shared" si="102"/>
        <v>#VALUE!</v>
      </c>
      <c r="G608">
        <v>0</v>
      </c>
      <c r="H608" t="e">
        <f t="shared" si="103"/>
        <v>#VALUE!</v>
      </c>
      <c r="I608" t="e">
        <f t="shared" si="104"/>
        <v>#VALUE!</v>
      </c>
      <c r="J608" t="e">
        <f t="shared" si="105"/>
        <v>#VALUE!</v>
      </c>
      <c r="K608" t="str">
        <f t="shared" si="106"/>
        <v/>
      </c>
      <c r="L608" t="str">
        <f t="shared" si="107"/>
        <v/>
      </c>
      <c r="M608" t="str">
        <f t="shared" si="108"/>
        <v/>
      </c>
      <c r="N608" t="str">
        <f t="shared" si="109"/>
        <v/>
      </c>
    </row>
    <row r="609" spans="1:14" x14ac:dyDescent="0.25">
      <c r="A609" s="4" t="str">
        <f>IF('True_Odds_Calculator_2-way'!A610="","",'True_Odds_Calculator_2-way'!A610)</f>
        <v/>
      </c>
      <c r="B609" s="4" t="str">
        <f>IF('True_Odds_Calculator_2-way'!B610="","",'True_Odds_Calculator_2-way'!B610)</f>
        <v/>
      </c>
      <c r="C609" s="4" t="e">
        <f t="shared" si="99"/>
        <v>#VALUE!</v>
      </c>
      <c r="D609" t="e">
        <f t="shared" si="100"/>
        <v>#VALUE!</v>
      </c>
      <c r="E609" t="e">
        <f t="shared" si="101"/>
        <v>#VALUE!</v>
      </c>
      <c r="F609" t="e">
        <f t="shared" si="102"/>
        <v>#VALUE!</v>
      </c>
      <c r="G609">
        <v>0</v>
      </c>
      <c r="H609" t="e">
        <f t="shared" si="103"/>
        <v>#VALUE!</v>
      </c>
      <c r="I609" t="e">
        <f t="shared" si="104"/>
        <v>#VALUE!</v>
      </c>
      <c r="J609" t="e">
        <f t="shared" si="105"/>
        <v>#VALUE!</v>
      </c>
      <c r="K609" t="str">
        <f t="shared" si="106"/>
        <v/>
      </c>
      <c r="L609" t="str">
        <f t="shared" si="107"/>
        <v/>
      </c>
      <c r="M609" t="str">
        <f t="shared" si="108"/>
        <v/>
      </c>
      <c r="N609" t="str">
        <f t="shared" si="109"/>
        <v/>
      </c>
    </row>
    <row r="610" spans="1:14" x14ac:dyDescent="0.25">
      <c r="A610" s="4" t="str">
        <f>IF('True_Odds_Calculator_2-way'!A611="","",'True_Odds_Calculator_2-way'!A611)</f>
        <v/>
      </c>
      <c r="B610" s="4" t="str">
        <f>IF('True_Odds_Calculator_2-way'!B611="","",'True_Odds_Calculator_2-way'!B611)</f>
        <v/>
      </c>
      <c r="C610" s="4" t="e">
        <f t="shared" si="99"/>
        <v>#VALUE!</v>
      </c>
      <c r="D610" t="e">
        <f t="shared" si="100"/>
        <v>#VALUE!</v>
      </c>
      <c r="E610" t="e">
        <f t="shared" si="101"/>
        <v>#VALUE!</v>
      </c>
      <c r="F610" t="e">
        <f t="shared" si="102"/>
        <v>#VALUE!</v>
      </c>
      <c r="G610">
        <v>0</v>
      </c>
      <c r="H610" t="e">
        <f t="shared" si="103"/>
        <v>#VALUE!</v>
      </c>
      <c r="I610" t="e">
        <f t="shared" si="104"/>
        <v>#VALUE!</v>
      </c>
      <c r="J610" t="e">
        <f t="shared" si="105"/>
        <v>#VALUE!</v>
      </c>
      <c r="K610" t="str">
        <f t="shared" si="106"/>
        <v/>
      </c>
      <c r="L610" t="str">
        <f t="shared" si="107"/>
        <v/>
      </c>
      <c r="M610" t="str">
        <f t="shared" si="108"/>
        <v/>
      </c>
      <c r="N610" t="str">
        <f t="shared" si="109"/>
        <v/>
      </c>
    </row>
    <row r="611" spans="1:14" x14ac:dyDescent="0.25">
      <c r="A611" s="4" t="str">
        <f>IF('True_Odds_Calculator_2-way'!A612="","",'True_Odds_Calculator_2-way'!A612)</f>
        <v/>
      </c>
      <c r="B611" s="4" t="str">
        <f>IF('True_Odds_Calculator_2-way'!B612="","",'True_Odds_Calculator_2-way'!B612)</f>
        <v/>
      </c>
      <c r="C611" s="4" t="e">
        <f t="shared" si="99"/>
        <v>#VALUE!</v>
      </c>
      <c r="D611" t="e">
        <f t="shared" si="100"/>
        <v>#VALUE!</v>
      </c>
      <c r="E611" t="e">
        <f t="shared" si="101"/>
        <v>#VALUE!</v>
      </c>
      <c r="F611" t="e">
        <f t="shared" si="102"/>
        <v>#VALUE!</v>
      </c>
      <c r="G611">
        <v>0</v>
      </c>
      <c r="H611" t="e">
        <f t="shared" si="103"/>
        <v>#VALUE!</v>
      </c>
      <c r="I611" t="e">
        <f t="shared" si="104"/>
        <v>#VALUE!</v>
      </c>
      <c r="J611" t="e">
        <f t="shared" si="105"/>
        <v>#VALUE!</v>
      </c>
      <c r="K611" t="str">
        <f t="shared" si="106"/>
        <v/>
      </c>
      <c r="L611" t="str">
        <f t="shared" si="107"/>
        <v/>
      </c>
      <c r="M611" t="str">
        <f t="shared" si="108"/>
        <v/>
      </c>
      <c r="N611" t="str">
        <f t="shared" si="109"/>
        <v/>
      </c>
    </row>
    <row r="612" spans="1:14" x14ac:dyDescent="0.25">
      <c r="A612" s="4" t="str">
        <f>IF('True_Odds_Calculator_2-way'!A613="","",'True_Odds_Calculator_2-way'!A613)</f>
        <v/>
      </c>
      <c r="B612" s="4" t="str">
        <f>IF('True_Odds_Calculator_2-way'!B613="","",'True_Odds_Calculator_2-way'!B613)</f>
        <v/>
      </c>
      <c r="C612" s="4" t="e">
        <f t="shared" si="99"/>
        <v>#VALUE!</v>
      </c>
      <c r="D612" t="e">
        <f t="shared" si="100"/>
        <v>#VALUE!</v>
      </c>
      <c r="E612" t="e">
        <f t="shared" si="101"/>
        <v>#VALUE!</v>
      </c>
      <c r="F612" t="e">
        <f t="shared" si="102"/>
        <v>#VALUE!</v>
      </c>
      <c r="G612">
        <v>0</v>
      </c>
      <c r="H612" t="e">
        <f t="shared" si="103"/>
        <v>#VALUE!</v>
      </c>
      <c r="I612" t="e">
        <f t="shared" si="104"/>
        <v>#VALUE!</v>
      </c>
      <c r="J612" t="e">
        <f t="shared" si="105"/>
        <v>#VALUE!</v>
      </c>
      <c r="K612" t="str">
        <f t="shared" si="106"/>
        <v/>
      </c>
      <c r="L612" t="str">
        <f t="shared" si="107"/>
        <v/>
      </c>
      <c r="M612" t="str">
        <f t="shared" si="108"/>
        <v/>
      </c>
      <c r="N612" t="str">
        <f t="shared" si="109"/>
        <v/>
      </c>
    </row>
    <row r="613" spans="1:14" x14ac:dyDescent="0.25">
      <c r="A613" s="4" t="str">
        <f>IF('True_Odds_Calculator_2-way'!A614="","",'True_Odds_Calculator_2-way'!A614)</f>
        <v/>
      </c>
      <c r="B613" s="4" t="str">
        <f>IF('True_Odds_Calculator_2-way'!B614="","",'True_Odds_Calculator_2-way'!B614)</f>
        <v/>
      </c>
      <c r="C613" s="4" t="e">
        <f t="shared" si="99"/>
        <v>#VALUE!</v>
      </c>
      <c r="D613" t="e">
        <f t="shared" si="100"/>
        <v>#VALUE!</v>
      </c>
      <c r="E613" t="e">
        <f t="shared" si="101"/>
        <v>#VALUE!</v>
      </c>
      <c r="F613" t="e">
        <f t="shared" si="102"/>
        <v>#VALUE!</v>
      </c>
      <c r="G613">
        <v>0</v>
      </c>
      <c r="H613" t="e">
        <f t="shared" si="103"/>
        <v>#VALUE!</v>
      </c>
      <c r="I613" t="e">
        <f t="shared" si="104"/>
        <v>#VALUE!</v>
      </c>
      <c r="J613" t="e">
        <f t="shared" si="105"/>
        <v>#VALUE!</v>
      </c>
      <c r="K613" t="str">
        <f t="shared" si="106"/>
        <v/>
      </c>
      <c r="L613" t="str">
        <f t="shared" si="107"/>
        <v/>
      </c>
      <c r="M613" t="str">
        <f t="shared" si="108"/>
        <v/>
      </c>
      <c r="N613" t="str">
        <f t="shared" si="109"/>
        <v/>
      </c>
    </row>
    <row r="614" spans="1:14" x14ac:dyDescent="0.25">
      <c r="A614" s="4" t="str">
        <f>IF('True_Odds_Calculator_2-way'!A615="","",'True_Odds_Calculator_2-way'!A615)</f>
        <v/>
      </c>
      <c r="B614" s="4" t="str">
        <f>IF('True_Odds_Calculator_2-way'!B615="","",'True_Odds_Calculator_2-way'!B615)</f>
        <v/>
      </c>
      <c r="C614" s="4" t="e">
        <f t="shared" si="99"/>
        <v>#VALUE!</v>
      </c>
      <c r="D614" t="e">
        <f t="shared" si="100"/>
        <v>#VALUE!</v>
      </c>
      <c r="E614" t="e">
        <f t="shared" si="101"/>
        <v>#VALUE!</v>
      </c>
      <c r="F614" t="e">
        <f t="shared" si="102"/>
        <v>#VALUE!</v>
      </c>
      <c r="G614">
        <v>0</v>
      </c>
      <c r="H614" t="e">
        <f t="shared" si="103"/>
        <v>#VALUE!</v>
      </c>
      <c r="I614" t="e">
        <f t="shared" si="104"/>
        <v>#VALUE!</v>
      </c>
      <c r="J614" t="e">
        <f t="shared" si="105"/>
        <v>#VALUE!</v>
      </c>
      <c r="K614" t="str">
        <f t="shared" si="106"/>
        <v/>
      </c>
      <c r="L614" t="str">
        <f t="shared" si="107"/>
        <v/>
      </c>
      <c r="M614" t="str">
        <f t="shared" si="108"/>
        <v/>
      </c>
      <c r="N614" t="str">
        <f t="shared" si="109"/>
        <v/>
      </c>
    </row>
    <row r="615" spans="1:14" x14ac:dyDescent="0.25">
      <c r="A615" s="4" t="str">
        <f>IF('True_Odds_Calculator_2-way'!A616="","",'True_Odds_Calculator_2-way'!A616)</f>
        <v/>
      </c>
      <c r="B615" s="4" t="str">
        <f>IF('True_Odds_Calculator_2-way'!B616="","",'True_Odds_Calculator_2-way'!B616)</f>
        <v/>
      </c>
      <c r="C615" s="4" t="e">
        <f t="shared" si="99"/>
        <v>#VALUE!</v>
      </c>
      <c r="D615" t="e">
        <f t="shared" si="100"/>
        <v>#VALUE!</v>
      </c>
      <c r="E615" t="e">
        <f t="shared" si="101"/>
        <v>#VALUE!</v>
      </c>
      <c r="F615" t="e">
        <f t="shared" si="102"/>
        <v>#VALUE!</v>
      </c>
      <c r="G615">
        <v>0</v>
      </c>
      <c r="H615" t="e">
        <f t="shared" si="103"/>
        <v>#VALUE!</v>
      </c>
      <c r="I615" t="e">
        <f t="shared" si="104"/>
        <v>#VALUE!</v>
      </c>
      <c r="J615" t="e">
        <f t="shared" si="105"/>
        <v>#VALUE!</v>
      </c>
      <c r="K615" t="str">
        <f t="shared" si="106"/>
        <v/>
      </c>
      <c r="L615" t="str">
        <f t="shared" si="107"/>
        <v/>
      </c>
      <c r="M615" t="str">
        <f t="shared" si="108"/>
        <v/>
      </c>
      <c r="N615" t="str">
        <f t="shared" si="109"/>
        <v/>
      </c>
    </row>
    <row r="616" spans="1:14" x14ac:dyDescent="0.25">
      <c r="A616" s="4" t="str">
        <f>IF('True_Odds_Calculator_2-way'!A617="","",'True_Odds_Calculator_2-way'!A617)</f>
        <v/>
      </c>
      <c r="B616" s="4" t="str">
        <f>IF('True_Odds_Calculator_2-way'!B617="","",'True_Odds_Calculator_2-way'!B617)</f>
        <v/>
      </c>
      <c r="C616" s="4" t="e">
        <f t="shared" si="99"/>
        <v>#VALUE!</v>
      </c>
      <c r="D616" t="e">
        <f t="shared" si="100"/>
        <v>#VALUE!</v>
      </c>
      <c r="E616" t="e">
        <f t="shared" si="101"/>
        <v>#VALUE!</v>
      </c>
      <c r="F616" t="e">
        <f t="shared" si="102"/>
        <v>#VALUE!</v>
      </c>
      <c r="G616">
        <v>0</v>
      </c>
      <c r="H616" t="e">
        <f t="shared" si="103"/>
        <v>#VALUE!</v>
      </c>
      <c r="I616" t="e">
        <f t="shared" si="104"/>
        <v>#VALUE!</v>
      </c>
      <c r="J616" t="e">
        <f t="shared" si="105"/>
        <v>#VALUE!</v>
      </c>
      <c r="K616" t="str">
        <f t="shared" si="106"/>
        <v/>
      </c>
      <c r="L616" t="str">
        <f t="shared" si="107"/>
        <v/>
      </c>
      <c r="M616" t="str">
        <f t="shared" si="108"/>
        <v/>
      </c>
      <c r="N616" t="str">
        <f t="shared" si="109"/>
        <v/>
      </c>
    </row>
    <row r="617" spans="1:14" x14ac:dyDescent="0.25">
      <c r="A617" s="4" t="str">
        <f>IF('True_Odds_Calculator_2-way'!A618="","",'True_Odds_Calculator_2-way'!A618)</f>
        <v/>
      </c>
      <c r="B617" s="4" t="str">
        <f>IF('True_Odds_Calculator_2-way'!B618="","",'True_Odds_Calculator_2-way'!B618)</f>
        <v/>
      </c>
      <c r="C617" s="4" t="e">
        <f t="shared" si="99"/>
        <v>#VALUE!</v>
      </c>
      <c r="D617" t="e">
        <f t="shared" si="100"/>
        <v>#VALUE!</v>
      </c>
      <c r="E617" t="e">
        <f t="shared" si="101"/>
        <v>#VALUE!</v>
      </c>
      <c r="F617" t="e">
        <f t="shared" si="102"/>
        <v>#VALUE!</v>
      </c>
      <c r="G617">
        <v>0</v>
      </c>
      <c r="H617" t="e">
        <f t="shared" si="103"/>
        <v>#VALUE!</v>
      </c>
      <c r="I617" t="e">
        <f t="shared" si="104"/>
        <v>#VALUE!</v>
      </c>
      <c r="J617" t="e">
        <f t="shared" si="105"/>
        <v>#VALUE!</v>
      </c>
      <c r="K617" t="str">
        <f t="shared" si="106"/>
        <v/>
      </c>
      <c r="L617" t="str">
        <f t="shared" si="107"/>
        <v/>
      </c>
      <c r="M617" t="str">
        <f t="shared" si="108"/>
        <v/>
      </c>
      <c r="N617" t="str">
        <f t="shared" si="109"/>
        <v/>
      </c>
    </row>
    <row r="618" spans="1:14" x14ac:dyDescent="0.25">
      <c r="A618" s="4" t="str">
        <f>IF('True_Odds_Calculator_2-way'!A619="","",'True_Odds_Calculator_2-way'!A619)</f>
        <v/>
      </c>
      <c r="B618" s="4" t="str">
        <f>IF('True_Odds_Calculator_2-way'!B619="","",'True_Odds_Calculator_2-way'!B619)</f>
        <v/>
      </c>
      <c r="C618" s="4" t="e">
        <f t="shared" si="99"/>
        <v>#VALUE!</v>
      </c>
      <c r="D618" t="e">
        <f t="shared" si="100"/>
        <v>#VALUE!</v>
      </c>
      <c r="E618" t="e">
        <f t="shared" si="101"/>
        <v>#VALUE!</v>
      </c>
      <c r="F618" t="e">
        <f t="shared" si="102"/>
        <v>#VALUE!</v>
      </c>
      <c r="G618">
        <v>0</v>
      </c>
      <c r="H618" t="e">
        <f t="shared" si="103"/>
        <v>#VALUE!</v>
      </c>
      <c r="I618" t="e">
        <f t="shared" si="104"/>
        <v>#VALUE!</v>
      </c>
      <c r="J618" t="e">
        <f t="shared" si="105"/>
        <v>#VALUE!</v>
      </c>
      <c r="K618" t="str">
        <f t="shared" si="106"/>
        <v/>
      </c>
      <c r="L618" t="str">
        <f t="shared" si="107"/>
        <v/>
      </c>
      <c r="M618" t="str">
        <f t="shared" si="108"/>
        <v/>
      </c>
      <c r="N618" t="str">
        <f t="shared" si="109"/>
        <v/>
      </c>
    </row>
    <row r="619" spans="1:14" x14ac:dyDescent="0.25">
      <c r="A619" s="4" t="str">
        <f>IF('True_Odds_Calculator_2-way'!A620="","",'True_Odds_Calculator_2-way'!A620)</f>
        <v/>
      </c>
      <c r="B619" s="4" t="str">
        <f>IF('True_Odds_Calculator_2-way'!B620="","",'True_Odds_Calculator_2-way'!B620)</f>
        <v/>
      </c>
      <c r="C619" s="4" t="e">
        <f t="shared" si="99"/>
        <v>#VALUE!</v>
      </c>
      <c r="D619" t="e">
        <f t="shared" si="100"/>
        <v>#VALUE!</v>
      </c>
      <c r="E619" t="e">
        <f t="shared" si="101"/>
        <v>#VALUE!</v>
      </c>
      <c r="F619" t="e">
        <f t="shared" si="102"/>
        <v>#VALUE!</v>
      </c>
      <c r="G619">
        <v>0</v>
      </c>
      <c r="H619" t="e">
        <f t="shared" si="103"/>
        <v>#VALUE!</v>
      </c>
      <c r="I619" t="e">
        <f t="shared" si="104"/>
        <v>#VALUE!</v>
      </c>
      <c r="J619" t="e">
        <f t="shared" si="105"/>
        <v>#VALUE!</v>
      </c>
      <c r="K619" t="str">
        <f t="shared" si="106"/>
        <v/>
      </c>
      <c r="L619" t="str">
        <f t="shared" si="107"/>
        <v/>
      </c>
      <c r="M619" t="str">
        <f t="shared" si="108"/>
        <v/>
      </c>
      <c r="N619" t="str">
        <f t="shared" si="109"/>
        <v/>
      </c>
    </row>
    <row r="620" spans="1:14" x14ac:dyDescent="0.25">
      <c r="A620" s="4" t="str">
        <f>IF('True_Odds_Calculator_2-way'!A621="","",'True_Odds_Calculator_2-way'!A621)</f>
        <v/>
      </c>
      <c r="B620" s="4" t="str">
        <f>IF('True_Odds_Calculator_2-way'!B621="","",'True_Odds_Calculator_2-way'!B621)</f>
        <v/>
      </c>
      <c r="C620" s="4" t="e">
        <f t="shared" si="99"/>
        <v>#VALUE!</v>
      </c>
      <c r="D620" t="e">
        <f t="shared" si="100"/>
        <v>#VALUE!</v>
      </c>
      <c r="E620" t="e">
        <f t="shared" si="101"/>
        <v>#VALUE!</v>
      </c>
      <c r="F620" t="e">
        <f t="shared" si="102"/>
        <v>#VALUE!</v>
      </c>
      <c r="G620">
        <v>0</v>
      </c>
      <c r="H620" t="e">
        <f t="shared" si="103"/>
        <v>#VALUE!</v>
      </c>
      <c r="I620" t="e">
        <f t="shared" si="104"/>
        <v>#VALUE!</v>
      </c>
      <c r="J620" t="e">
        <f t="shared" si="105"/>
        <v>#VALUE!</v>
      </c>
      <c r="K620" t="str">
        <f t="shared" si="106"/>
        <v/>
      </c>
      <c r="L620" t="str">
        <f t="shared" si="107"/>
        <v/>
      </c>
      <c r="M620" t="str">
        <f t="shared" si="108"/>
        <v/>
      </c>
      <c r="N620" t="str">
        <f t="shared" si="109"/>
        <v/>
      </c>
    </row>
    <row r="621" spans="1:14" x14ac:dyDescent="0.25">
      <c r="A621" s="4" t="str">
        <f>IF('True_Odds_Calculator_2-way'!A622="","",'True_Odds_Calculator_2-way'!A622)</f>
        <v/>
      </c>
      <c r="B621" s="4" t="str">
        <f>IF('True_Odds_Calculator_2-way'!B622="","",'True_Odds_Calculator_2-way'!B622)</f>
        <v/>
      </c>
      <c r="C621" s="4" t="e">
        <f t="shared" si="99"/>
        <v>#VALUE!</v>
      </c>
      <c r="D621" t="e">
        <f t="shared" si="100"/>
        <v>#VALUE!</v>
      </c>
      <c r="E621" t="e">
        <f t="shared" si="101"/>
        <v>#VALUE!</v>
      </c>
      <c r="F621" t="e">
        <f t="shared" si="102"/>
        <v>#VALUE!</v>
      </c>
      <c r="G621">
        <v>0</v>
      </c>
      <c r="H621" t="e">
        <f t="shared" si="103"/>
        <v>#VALUE!</v>
      </c>
      <c r="I621" t="e">
        <f t="shared" si="104"/>
        <v>#VALUE!</v>
      </c>
      <c r="J621" t="e">
        <f t="shared" si="105"/>
        <v>#VALUE!</v>
      </c>
      <c r="K621" t="str">
        <f t="shared" si="106"/>
        <v/>
      </c>
      <c r="L621" t="str">
        <f t="shared" si="107"/>
        <v/>
      </c>
      <c r="M621" t="str">
        <f t="shared" si="108"/>
        <v/>
      </c>
      <c r="N621" t="str">
        <f t="shared" si="109"/>
        <v/>
      </c>
    </row>
    <row r="622" spans="1:14" x14ac:dyDescent="0.25">
      <c r="A622" s="4" t="str">
        <f>IF('True_Odds_Calculator_2-way'!A623="","",'True_Odds_Calculator_2-way'!A623)</f>
        <v/>
      </c>
      <c r="B622" s="4" t="str">
        <f>IF('True_Odds_Calculator_2-way'!B623="","",'True_Odds_Calculator_2-way'!B623)</f>
        <v/>
      </c>
      <c r="C622" s="4" t="e">
        <f t="shared" si="99"/>
        <v>#VALUE!</v>
      </c>
      <c r="D622" t="e">
        <f t="shared" si="100"/>
        <v>#VALUE!</v>
      </c>
      <c r="E622" t="e">
        <f t="shared" si="101"/>
        <v>#VALUE!</v>
      </c>
      <c r="F622" t="e">
        <f t="shared" si="102"/>
        <v>#VALUE!</v>
      </c>
      <c r="G622">
        <v>0</v>
      </c>
      <c r="H622" t="e">
        <f t="shared" si="103"/>
        <v>#VALUE!</v>
      </c>
      <c r="I622" t="e">
        <f t="shared" si="104"/>
        <v>#VALUE!</v>
      </c>
      <c r="J622" t="e">
        <f t="shared" si="105"/>
        <v>#VALUE!</v>
      </c>
      <c r="K622" t="str">
        <f t="shared" si="106"/>
        <v/>
      </c>
      <c r="L622" t="str">
        <f t="shared" si="107"/>
        <v/>
      </c>
      <c r="M622" t="str">
        <f t="shared" si="108"/>
        <v/>
      </c>
      <c r="N622" t="str">
        <f t="shared" si="109"/>
        <v/>
      </c>
    </row>
    <row r="623" spans="1:14" x14ac:dyDescent="0.25">
      <c r="A623" s="4" t="str">
        <f>IF('True_Odds_Calculator_2-way'!A624="","",'True_Odds_Calculator_2-way'!A624)</f>
        <v/>
      </c>
      <c r="B623" s="4" t="str">
        <f>IF('True_Odds_Calculator_2-way'!B624="","",'True_Odds_Calculator_2-way'!B624)</f>
        <v/>
      </c>
      <c r="C623" s="4" t="e">
        <f t="shared" si="99"/>
        <v>#VALUE!</v>
      </c>
      <c r="D623" t="e">
        <f t="shared" si="100"/>
        <v>#VALUE!</v>
      </c>
      <c r="E623" t="e">
        <f t="shared" si="101"/>
        <v>#VALUE!</v>
      </c>
      <c r="F623" t="e">
        <f t="shared" si="102"/>
        <v>#VALUE!</v>
      </c>
      <c r="G623">
        <v>0</v>
      </c>
      <c r="H623" t="e">
        <f t="shared" si="103"/>
        <v>#VALUE!</v>
      </c>
      <c r="I623" t="e">
        <f t="shared" si="104"/>
        <v>#VALUE!</v>
      </c>
      <c r="J623" t="e">
        <f t="shared" si="105"/>
        <v>#VALUE!</v>
      </c>
      <c r="K623" t="str">
        <f t="shared" si="106"/>
        <v/>
      </c>
      <c r="L623" t="str">
        <f t="shared" si="107"/>
        <v/>
      </c>
      <c r="M623" t="str">
        <f t="shared" si="108"/>
        <v/>
      </c>
      <c r="N623" t="str">
        <f t="shared" si="109"/>
        <v/>
      </c>
    </row>
    <row r="624" spans="1:14" x14ac:dyDescent="0.25">
      <c r="A624" s="4" t="str">
        <f>IF('True_Odds_Calculator_2-way'!A625="","",'True_Odds_Calculator_2-way'!A625)</f>
        <v/>
      </c>
      <c r="B624" s="4" t="str">
        <f>IF('True_Odds_Calculator_2-way'!B625="","",'True_Odds_Calculator_2-way'!B625)</f>
        <v/>
      </c>
      <c r="C624" s="4" t="e">
        <f t="shared" si="99"/>
        <v>#VALUE!</v>
      </c>
      <c r="D624" t="e">
        <f t="shared" si="100"/>
        <v>#VALUE!</v>
      </c>
      <c r="E624" t="e">
        <f t="shared" si="101"/>
        <v>#VALUE!</v>
      </c>
      <c r="F624" t="e">
        <f t="shared" si="102"/>
        <v>#VALUE!</v>
      </c>
      <c r="G624">
        <v>0</v>
      </c>
      <c r="H624" t="e">
        <f t="shared" si="103"/>
        <v>#VALUE!</v>
      </c>
      <c r="I624" t="e">
        <f t="shared" si="104"/>
        <v>#VALUE!</v>
      </c>
      <c r="J624" t="e">
        <f t="shared" si="105"/>
        <v>#VALUE!</v>
      </c>
      <c r="K624" t="str">
        <f t="shared" si="106"/>
        <v/>
      </c>
      <c r="L624" t="str">
        <f t="shared" si="107"/>
        <v/>
      </c>
      <c r="M624" t="str">
        <f t="shared" si="108"/>
        <v/>
      </c>
      <c r="N624" t="str">
        <f t="shared" si="109"/>
        <v/>
      </c>
    </row>
    <row r="625" spans="1:14" x14ac:dyDescent="0.25">
      <c r="A625" s="4" t="str">
        <f>IF('True_Odds_Calculator_2-way'!A626="","",'True_Odds_Calculator_2-way'!A626)</f>
        <v/>
      </c>
      <c r="B625" s="4" t="str">
        <f>IF('True_Odds_Calculator_2-way'!B626="","",'True_Odds_Calculator_2-way'!B626)</f>
        <v/>
      </c>
      <c r="C625" s="4" t="e">
        <f t="shared" si="99"/>
        <v>#VALUE!</v>
      </c>
      <c r="D625" t="e">
        <f t="shared" si="100"/>
        <v>#VALUE!</v>
      </c>
      <c r="E625" t="e">
        <f t="shared" si="101"/>
        <v>#VALUE!</v>
      </c>
      <c r="F625" t="e">
        <f t="shared" si="102"/>
        <v>#VALUE!</v>
      </c>
      <c r="G625">
        <v>0</v>
      </c>
      <c r="H625" t="e">
        <f t="shared" si="103"/>
        <v>#VALUE!</v>
      </c>
      <c r="I625" t="e">
        <f t="shared" si="104"/>
        <v>#VALUE!</v>
      </c>
      <c r="J625" t="e">
        <f t="shared" si="105"/>
        <v>#VALUE!</v>
      </c>
      <c r="K625" t="str">
        <f t="shared" si="106"/>
        <v/>
      </c>
      <c r="L625" t="str">
        <f t="shared" si="107"/>
        <v/>
      </c>
      <c r="M625" t="str">
        <f t="shared" si="108"/>
        <v/>
      </c>
      <c r="N625" t="str">
        <f t="shared" si="109"/>
        <v/>
      </c>
    </row>
    <row r="626" spans="1:14" x14ac:dyDescent="0.25">
      <c r="A626" s="4" t="str">
        <f>IF('True_Odds_Calculator_2-way'!A627="","",'True_Odds_Calculator_2-way'!A627)</f>
        <v/>
      </c>
      <c r="B626" s="4" t="str">
        <f>IF('True_Odds_Calculator_2-way'!B627="","",'True_Odds_Calculator_2-way'!B627)</f>
        <v/>
      </c>
      <c r="C626" s="4" t="e">
        <f t="shared" si="99"/>
        <v>#VALUE!</v>
      </c>
      <c r="D626" t="e">
        <f t="shared" si="100"/>
        <v>#VALUE!</v>
      </c>
      <c r="E626" t="e">
        <f t="shared" si="101"/>
        <v>#VALUE!</v>
      </c>
      <c r="F626" t="e">
        <f t="shared" si="102"/>
        <v>#VALUE!</v>
      </c>
      <c r="G626">
        <v>0</v>
      </c>
      <c r="H626" t="e">
        <f t="shared" si="103"/>
        <v>#VALUE!</v>
      </c>
      <c r="I626" t="e">
        <f t="shared" si="104"/>
        <v>#VALUE!</v>
      </c>
      <c r="J626" t="e">
        <f t="shared" si="105"/>
        <v>#VALUE!</v>
      </c>
      <c r="K626" t="str">
        <f t="shared" si="106"/>
        <v/>
      </c>
      <c r="L626" t="str">
        <f t="shared" si="107"/>
        <v/>
      </c>
      <c r="M626" t="str">
        <f t="shared" si="108"/>
        <v/>
      </c>
      <c r="N626" t="str">
        <f t="shared" si="109"/>
        <v/>
      </c>
    </row>
    <row r="627" spans="1:14" x14ac:dyDescent="0.25">
      <c r="A627" s="4" t="str">
        <f>IF('True_Odds_Calculator_2-way'!A628="","",'True_Odds_Calculator_2-way'!A628)</f>
        <v/>
      </c>
      <c r="B627" s="4" t="str">
        <f>IF('True_Odds_Calculator_2-way'!B628="","",'True_Odds_Calculator_2-way'!B628)</f>
        <v/>
      </c>
      <c r="C627" s="4" t="e">
        <f t="shared" si="99"/>
        <v>#VALUE!</v>
      </c>
      <c r="D627" t="e">
        <f t="shared" si="100"/>
        <v>#VALUE!</v>
      </c>
      <c r="E627" t="e">
        <f t="shared" si="101"/>
        <v>#VALUE!</v>
      </c>
      <c r="F627" t="e">
        <f t="shared" si="102"/>
        <v>#VALUE!</v>
      </c>
      <c r="G627">
        <v>0</v>
      </c>
      <c r="H627" t="e">
        <f t="shared" si="103"/>
        <v>#VALUE!</v>
      </c>
      <c r="I627" t="e">
        <f t="shared" si="104"/>
        <v>#VALUE!</v>
      </c>
      <c r="J627" t="e">
        <f t="shared" si="105"/>
        <v>#VALUE!</v>
      </c>
      <c r="K627" t="str">
        <f t="shared" si="106"/>
        <v/>
      </c>
      <c r="L627" t="str">
        <f t="shared" si="107"/>
        <v/>
      </c>
      <c r="M627" t="str">
        <f t="shared" si="108"/>
        <v/>
      </c>
      <c r="N627" t="str">
        <f t="shared" si="109"/>
        <v/>
      </c>
    </row>
    <row r="628" spans="1:14" x14ac:dyDescent="0.25">
      <c r="A628" s="4" t="str">
        <f>IF('True_Odds_Calculator_2-way'!A629="","",'True_Odds_Calculator_2-way'!A629)</f>
        <v/>
      </c>
      <c r="B628" s="4" t="str">
        <f>IF('True_Odds_Calculator_2-way'!B629="","",'True_Odds_Calculator_2-way'!B629)</f>
        <v/>
      </c>
      <c r="C628" s="4" t="e">
        <f t="shared" si="99"/>
        <v>#VALUE!</v>
      </c>
      <c r="D628" t="e">
        <f t="shared" si="100"/>
        <v>#VALUE!</v>
      </c>
      <c r="E628" t="e">
        <f t="shared" si="101"/>
        <v>#VALUE!</v>
      </c>
      <c r="F628" t="e">
        <f t="shared" si="102"/>
        <v>#VALUE!</v>
      </c>
      <c r="G628">
        <v>0</v>
      </c>
      <c r="H628" t="e">
        <f t="shared" si="103"/>
        <v>#VALUE!</v>
      </c>
      <c r="I628" t="e">
        <f t="shared" si="104"/>
        <v>#VALUE!</v>
      </c>
      <c r="J628" t="e">
        <f t="shared" si="105"/>
        <v>#VALUE!</v>
      </c>
      <c r="K628" t="str">
        <f t="shared" si="106"/>
        <v/>
      </c>
      <c r="L628" t="str">
        <f t="shared" si="107"/>
        <v/>
      </c>
      <c r="M628" t="str">
        <f t="shared" si="108"/>
        <v/>
      </c>
      <c r="N628" t="str">
        <f t="shared" si="109"/>
        <v/>
      </c>
    </row>
    <row r="629" spans="1:14" x14ac:dyDescent="0.25">
      <c r="A629" s="4" t="str">
        <f>IF('True_Odds_Calculator_2-way'!A630="","",'True_Odds_Calculator_2-way'!A630)</f>
        <v/>
      </c>
      <c r="B629" s="4" t="str">
        <f>IF('True_Odds_Calculator_2-way'!B630="","",'True_Odds_Calculator_2-way'!B630)</f>
        <v/>
      </c>
      <c r="C629" s="4" t="e">
        <f t="shared" si="99"/>
        <v>#VALUE!</v>
      </c>
      <c r="D629" t="e">
        <f t="shared" si="100"/>
        <v>#VALUE!</v>
      </c>
      <c r="E629" t="e">
        <f t="shared" si="101"/>
        <v>#VALUE!</v>
      </c>
      <c r="F629" t="e">
        <f t="shared" si="102"/>
        <v>#VALUE!</v>
      </c>
      <c r="G629">
        <v>0</v>
      </c>
      <c r="H629" t="e">
        <f t="shared" si="103"/>
        <v>#VALUE!</v>
      </c>
      <c r="I629" t="e">
        <f t="shared" si="104"/>
        <v>#VALUE!</v>
      </c>
      <c r="J629" t="e">
        <f t="shared" si="105"/>
        <v>#VALUE!</v>
      </c>
      <c r="K629" t="str">
        <f t="shared" si="106"/>
        <v/>
      </c>
      <c r="L629" t="str">
        <f t="shared" si="107"/>
        <v/>
      </c>
      <c r="M629" t="str">
        <f t="shared" si="108"/>
        <v/>
      </c>
      <c r="N629" t="str">
        <f t="shared" si="109"/>
        <v/>
      </c>
    </row>
    <row r="630" spans="1:14" x14ac:dyDescent="0.25">
      <c r="A630" s="4" t="str">
        <f>IF('True_Odds_Calculator_2-way'!A631="","",'True_Odds_Calculator_2-way'!A631)</f>
        <v/>
      </c>
      <c r="B630" s="4" t="str">
        <f>IF('True_Odds_Calculator_2-way'!B631="","",'True_Odds_Calculator_2-way'!B631)</f>
        <v/>
      </c>
      <c r="C630" s="4" t="e">
        <f t="shared" si="99"/>
        <v>#VALUE!</v>
      </c>
      <c r="D630" t="e">
        <f t="shared" si="100"/>
        <v>#VALUE!</v>
      </c>
      <c r="E630" t="e">
        <f t="shared" si="101"/>
        <v>#VALUE!</v>
      </c>
      <c r="F630" t="e">
        <f t="shared" si="102"/>
        <v>#VALUE!</v>
      </c>
      <c r="G630">
        <v>0</v>
      </c>
      <c r="H630" t="e">
        <f t="shared" si="103"/>
        <v>#VALUE!</v>
      </c>
      <c r="I630" t="e">
        <f t="shared" si="104"/>
        <v>#VALUE!</v>
      </c>
      <c r="J630" t="e">
        <f t="shared" si="105"/>
        <v>#VALUE!</v>
      </c>
      <c r="K630" t="str">
        <f t="shared" si="106"/>
        <v/>
      </c>
      <c r="L630" t="str">
        <f t="shared" si="107"/>
        <v/>
      </c>
      <c r="M630" t="str">
        <f t="shared" si="108"/>
        <v/>
      </c>
      <c r="N630" t="str">
        <f t="shared" si="109"/>
        <v/>
      </c>
    </row>
    <row r="631" spans="1:14" x14ac:dyDescent="0.25">
      <c r="A631" s="4" t="str">
        <f>IF('True_Odds_Calculator_2-way'!A632="","",'True_Odds_Calculator_2-way'!A632)</f>
        <v/>
      </c>
      <c r="B631" s="4" t="str">
        <f>IF('True_Odds_Calculator_2-way'!B632="","",'True_Odds_Calculator_2-way'!B632)</f>
        <v/>
      </c>
      <c r="C631" s="4" t="e">
        <f t="shared" si="99"/>
        <v>#VALUE!</v>
      </c>
      <c r="D631" t="e">
        <f t="shared" si="100"/>
        <v>#VALUE!</v>
      </c>
      <c r="E631" t="e">
        <f t="shared" si="101"/>
        <v>#VALUE!</v>
      </c>
      <c r="F631" t="e">
        <f t="shared" si="102"/>
        <v>#VALUE!</v>
      </c>
      <c r="G631">
        <v>0</v>
      </c>
      <c r="H631" t="e">
        <f t="shared" si="103"/>
        <v>#VALUE!</v>
      </c>
      <c r="I631" t="e">
        <f t="shared" si="104"/>
        <v>#VALUE!</v>
      </c>
      <c r="J631" t="e">
        <f t="shared" si="105"/>
        <v>#VALUE!</v>
      </c>
      <c r="K631" t="str">
        <f t="shared" si="106"/>
        <v/>
      </c>
      <c r="L631" t="str">
        <f t="shared" si="107"/>
        <v/>
      </c>
      <c r="M631" t="str">
        <f t="shared" si="108"/>
        <v/>
      </c>
      <c r="N631" t="str">
        <f t="shared" si="109"/>
        <v/>
      </c>
    </row>
    <row r="632" spans="1:14" x14ac:dyDescent="0.25">
      <c r="A632" s="4" t="str">
        <f>IF('True_Odds_Calculator_2-way'!A633="","",'True_Odds_Calculator_2-way'!A633)</f>
        <v/>
      </c>
      <c r="B632" s="4" t="str">
        <f>IF('True_Odds_Calculator_2-way'!B633="","",'True_Odds_Calculator_2-way'!B633)</f>
        <v/>
      </c>
      <c r="C632" s="4" t="e">
        <f t="shared" si="99"/>
        <v>#VALUE!</v>
      </c>
      <c r="D632" t="e">
        <f t="shared" si="100"/>
        <v>#VALUE!</v>
      </c>
      <c r="E632" t="e">
        <f t="shared" si="101"/>
        <v>#VALUE!</v>
      </c>
      <c r="F632" t="e">
        <f t="shared" si="102"/>
        <v>#VALUE!</v>
      </c>
      <c r="G632">
        <v>0</v>
      </c>
      <c r="H632" t="e">
        <f t="shared" si="103"/>
        <v>#VALUE!</v>
      </c>
      <c r="I632" t="e">
        <f t="shared" si="104"/>
        <v>#VALUE!</v>
      </c>
      <c r="J632" t="e">
        <f t="shared" si="105"/>
        <v>#VALUE!</v>
      </c>
      <c r="K632" t="str">
        <f t="shared" si="106"/>
        <v/>
      </c>
      <c r="L632" t="str">
        <f t="shared" si="107"/>
        <v/>
      </c>
      <c r="M632" t="str">
        <f t="shared" si="108"/>
        <v/>
      </c>
      <c r="N632" t="str">
        <f t="shared" si="109"/>
        <v/>
      </c>
    </row>
    <row r="633" spans="1:14" x14ac:dyDescent="0.25">
      <c r="A633" s="4" t="str">
        <f>IF('True_Odds_Calculator_2-way'!A634="","",'True_Odds_Calculator_2-way'!A634)</f>
        <v/>
      </c>
      <c r="B633" s="4" t="str">
        <f>IF('True_Odds_Calculator_2-way'!B634="","",'True_Odds_Calculator_2-way'!B634)</f>
        <v/>
      </c>
      <c r="C633" s="4" t="e">
        <f t="shared" si="99"/>
        <v>#VALUE!</v>
      </c>
      <c r="D633" t="e">
        <f t="shared" si="100"/>
        <v>#VALUE!</v>
      </c>
      <c r="E633" t="e">
        <f t="shared" si="101"/>
        <v>#VALUE!</v>
      </c>
      <c r="F633" t="e">
        <f t="shared" si="102"/>
        <v>#VALUE!</v>
      </c>
      <c r="G633">
        <v>0</v>
      </c>
      <c r="H633" t="e">
        <f t="shared" si="103"/>
        <v>#VALUE!</v>
      </c>
      <c r="I633" t="e">
        <f t="shared" si="104"/>
        <v>#VALUE!</v>
      </c>
      <c r="J633" t="e">
        <f t="shared" si="105"/>
        <v>#VALUE!</v>
      </c>
      <c r="K633" t="str">
        <f t="shared" si="106"/>
        <v/>
      </c>
      <c r="L633" t="str">
        <f t="shared" si="107"/>
        <v/>
      </c>
      <c r="M633" t="str">
        <f t="shared" si="108"/>
        <v/>
      </c>
      <c r="N633" t="str">
        <f t="shared" si="109"/>
        <v/>
      </c>
    </row>
    <row r="634" spans="1:14" x14ac:dyDescent="0.25">
      <c r="A634" s="4" t="str">
        <f>IF('True_Odds_Calculator_2-way'!A635="","",'True_Odds_Calculator_2-way'!A635)</f>
        <v/>
      </c>
      <c r="B634" s="4" t="str">
        <f>IF('True_Odds_Calculator_2-way'!B635="","",'True_Odds_Calculator_2-way'!B635)</f>
        <v/>
      </c>
      <c r="C634" s="4" t="e">
        <f t="shared" si="99"/>
        <v>#VALUE!</v>
      </c>
      <c r="D634" t="e">
        <f t="shared" si="100"/>
        <v>#VALUE!</v>
      </c>
      <c r="E634" t="e">
        <f t="shared" si="101"/>
        <v>#VALUE!</v>
      </c>
      <c r="F634" t="e">
        <f t="shared" si="102"/>
        <v>#VALUE!</v>
      </c>
      <c r="G634">
        <v>0</v>
      </c>
      <c r="H634" t="e">
        <f t="shared" si="103"/>
        <v>#VALUE!</v>
      </c>
      <c r="I634" t="e">
        <f t="shared" si="104"/>
        <v>#VALUE!</v>
      </c>
      <c r="J634" t="e">
        <f t="shared" si="105"/>
        <v>#VALUE!</v>
      </c>
      <c r="K634" t="str">
        <f t="shared" si="106"/>
        <v/>
      </c>
      <c r="L634" t="str">
        <f t="shared" si="107"/>
        <v/>
      </c>
      <c r="M634" t="str">
        <f t="shared" si="108"/>
        <v/>
      </c>
      <c r="N634" t="str">
        <f t="shared" si="109"/>
        <v/>
      </c>
    </row>
    <row r="635" spans="1:14" x14ac:dyDescent="0.25">
      <c r="A635" s="4" t="str">
        <f>IF('True_Odds_Calculator_2-way'!A636="","",'True_Odds_Calculator_2-way'!A636)</f>
        <v/>
      </c>
      <c r="B635" s="4" t="str">
        <f>IF('True_Odds_Calculator_2-way'!B636="","",'True_Odds_Calculator_2-way'!B636)</f>
        <v/>
      </c>
      <c r="C635" s="4" t="e">
        <f t="shared" si="99"/>
        <v>#VALUE!</v>
      </c>
      <c r="D635" t="e">
        <f t="shared" si="100"/>
        <v>#VALUE!</v>
      </c>
      <c r="E635" t="e">
        <f t="shared" si="101"/>
        <v>#VALUE!</v>
      </c>
      <c r="F635" t="e">
        <f t="shared" si="102"/>
        <v>#VALUE!</v>
      </c>
      <c r="G635">
        <v>0</v>
      </c>
      <c r="H635" t="e">
        <f t="shared" si="103"/>
        <v>#VALUE!</v>
      </c>
      <c r="I635" t="e">
        <f t="shared" si="104"/>
        <v>#VALUE!</v>
      </c>
      <c r="J635" t="e">
        <f t="shared" si="105"/>
        <v>#VALUE!</v>
      </c>
      <c r="K635" t="str">
        <f t="shared" si="106"/>
        <v/>
      </c>
      <c r="L635" t="str">
        <f t="shared" si="107"/>
        <v/>
      </c>
      <c r="M635" t="str">
        <f t="shared" si="108"/>
        <v/>
      </c>
      <c r="N635" t="str">
        <f t="shared" si="109"/>
        <v/>
      </c>
    </row>
    <row r="636" spans="1:14" x14ac:dyDescent="0.25">
      <c r="A636" s="4" t="str">
        <f>IF('True_Odds_Calculator_2-way'!A637="","",'True_Odds_Calculator_2-way'!A637)</f>
        <v/>
      </c>
      <c r="B636" s="4" t="str">
        <f>IF('True_Odds_Calculator_2-way'!B637="","",'True_Odds_Calculator_2-way'!B637)</f>
        <v/>
      </c>
      <c r="C636" s="4" t="e">
        <f t="shared" si="99"/>
        <v>#VALUE!</v>
      </c>
      <c r="D636" t="e">
        <f t="shared" si="100"/>
        <v>#VALUE!</v>
      </c>
      <c r="E636" t="e">
        <f t="shared" si="101"/>
        <v>#VALUE!</v>
      </c>
      <c r="F636" t="e">
        <f t="shared" si="102"/>
        <v>#VALUE!</v>
      </c>
      <c r="G636">
        <v>0</v>
      </c>
      <c r="H636" t="e">
        <f t="shared" si="103"/>
        <v>#VALUE!</v>
      </c>
      <c r="I636" t="e">
        <f t="shared" si="104"/>
        <v>#VALUE!</v>
      </c>
      <c r="J636" t="e">
        <f t="shared" si="105"/>
        <v>#VALUE!</v>
      </c>
      <c r="K636" t="str">
        <f t="shared" si="106"/>
        <v/>
      </c>
      <c r="L636" t="str">
        <f t="shared" si="107"/>
        <v/>
      </c>
      <c r="M636" t="str">
        <f t="shared" si="108"/>
        <v/>
      </c>
      <c r="N636" t="str">
        <f t="shared" si="109"/>
        <v/>
      </c>
    </row>
    <row r="637" spans="1:14" x14ac:dyDescent="0.25">
      <c r="A637" s="4" t="str">
        <f>IF('True_Odds_Calculator_2-way'!A638="","",'True_Odds_Calculator_2-way'!A638)</f>
        <v/>
      </c>
      <c r="B637" s="4" t="str">
        <f>IF('True_Odds_Calculator_2-way'!B638="","",'True_Odds_Calculator_2-way'!B638)</f>
        <v/>
      </c>
      <c r="C637" s="4" t="e">
        <f t="shared" si="99"/>
        <v>#VALUE!</v>
      </c>
      <c r="D637" t="e">
        <f t="shared" si="100"/>
        <v>#VALUE!</v>
      </c>
      <c r="E637" t="e">
        <f t="shared" si="101"/>
        <v>#VALUE!</v>
      </c>
      <c r="F637" t="e">
        <f t="shared" si="102"/>
        <v>#VALUE!</v>
      </c>
      <c r="G637">
        <v>0</v>
      </c>
      <c r="H637" t="e">
        <f t="shared" si="103"/>
        <v>#VALUE!</v>
      </c>
      <c r="I637" t="e">
        <f t="shared" si="104"/>
        <v>#VALUE!</v>
      </c>
      <c r="J637" t="e">
        <f t="shared" si="105"/>
        <v>#VALUE!</v>
      </c>
      <c r="K637" t="str">
        <f t="shared" si="106"/>
        <v/>
      </c>
      <c r="L637" t="str">
        <f t="shared" si="107"/>
        <v/>
      </c>
      <c r="M637" t="str">
        <f t="shared" si="108"/>
        <v/>
      </c>
      <c r="N637" t="str">
        <f t="shared" si="109"/>
        <v/>
      </c>
    </row>
    <row r="638" spans="1:14" x14ac:dyDescent="0.25">
      <c r="A638" s="4" t="str">
        <f>IF('True_Odds_Calculator_2-way'!A639="","",'True_Odds_Calculator_2-way'!A639)</f>
        <v/>
      </c>
      <c r="B638" s="4" t="str">
        <f>IF('True_Odds_Calculator_2-way'!B639="","",'True_Odds_Calculator_2-way'!B639)</f>
        <v/>
      </c>
      <c r="C638" s="4" t="e">
        <f t="shared" si="99"/>
        <v>#VALUE!</v>
      </c>
      <c r="D638" t="e">
        <f t="shared" si="100"/>
        <v>#VALUE!</v>
      </c>
      <c r="E638" t="e">
        <f t="shared" si="101"/>
        <v>#VALUE!</v>
      </c>
      <c r="F638" t="e">
        <f t="shared" si="102"/>
        <v>#VALUE!</v>
      </c>
      <c r="G638">
        <v>0</v>
      </c>
      <c r="H638" t="e">
        <f t="shared" si="103"/>
        <v>#VALUE!</v>
      </c>
      <c r="I638" t="e">
        <f t="shared" si="104"/>
        <v>#VALUE!</v>
      </c>
      <c r="J638" t="e">
        <f t="shared" si="105"/>
        <v>#VALUE!</v>
      </c>
      <c r="K638" t="str">
        <f t="shared" si="106"/>
        <v/>
      </c>
      <c r="L638" t="str">
        <f t="shared" si="107"/>
        <v/>
      </c>
      <c r="M638" t="str">
        <f t="shared" si="108"/>
        <v/>
      </c>
      <c r="N638" t="str">
        <f t="shared" si="109"/>
        <v/>
      </c>
    </row>
    <row r="639" spans="1:14" x14ac:dyDescent="0.25">
      <c r="A639" s="4" t="str">
        <f>IF('True_Odds_Calculator_2-way'!A640="","",'True_Odds_Calculator_2-way'!A640)</f>
        <v/>
      </c>
      <c r="B639" s="4" t="str">
        <f>IF('True_Odds_Calculator_2-way'!B640="","",'True_Odds_Calculator_2-way'!B640)</f>
        <v/>
      </c>
      <c r="C639" s="4" t="e">
        <f t="shared" si="99"/>
        <v>#VALUE!</v>
      </c>
      <c r="D639" t="e">
        <f t="shared" si="100"/>
        <v>#VALUE!</v>
      </c>
      <c r="E639" t="e">
        <f t="shared" si="101"/>
        <v>#VALUE!</v>
      </c>
      <c r="F639" t="e">
        <f t="shared" si="102"/>
        <v>#VALUE!</v>
      </c>
      <c r="G639">
        <v>0</v>
      </c>
      <c r="H639" t="e">
        <f t="shared" si="103"/>
        <v>#VALUE!</v>
      </c>
      <c r="I639" t="e">
        <f t="shared" si="104"/>
        <v>#VALUE!</v>
      </c>
      <c r="J639" t="e">
        <f t="shared" si="105"/>
        <v>#VALUE!</v>
      </c>
      <c r="K639" t="str">
        <f t="shared" si="106"/>
        <v/>
      </c>
      <c r="L639" t="str">
        <f t="shared" si="107"/>
        <v/>
      </c>
      <c r="M639" t="str">
        <f t="shared" si="108"/>
        <v/>
      </c>
      <c r="N639" t="str">
        <f t="shared" si="109"/>
        <v/>
      </c>
    </row>
    <row r="640" spans="1:14" x14ac:dyDescent="0.25">
      <c r="A640" s="4" t="str">
        <f>IF('True_Odds_Calculator_2-way'!A641="","",'True_Odds_Calculator_2-way'!A641)</f>
        <v/>
      </c>
      <c r="B640" s="4" t="str">
        <f>IF('True_Odds_Calculator_2-way'!B641="","",'True_Odds_Calculator_2-way'!B641)</f>
        <v/>
      </c>
      <c r="C640" s="4" t="e">
        <f t="shared" si="99"/>
        <v>#VALUE!</v>
      </c>
      <c r="D640" t="e">
        <f t="shared" si="100"/>
        <v>#VALUE!</v>
      </c>
      <c r="E640" t="e">
        <f t="shared" si="101"/>
        <v>#VALUE!</v>
      </c>
      <c r="F640" t="e">
        <f t="shared" si="102"/>
        <v>#VALUE!</v>
      </c>
      <c r="G640">
        <v>0</v>
      </c>
      <c r="H640" t="e">
        <f t="shared" si="103"/>
        <v>#VALUE!</v>
      </c>
      <c r="I640" t="e">
        <f t="shared" si="104"/>
        <v>#VALUE!</v>
      </c>
      <c r="J640" t="e">
        <f t="shared" si="105"/>
        <v>#VALUE!</v>
      </c>
      <c r="K640" t="str">
        <f t="shared" si="106"/>
        <v/>
      </c>
      <c r="L640" t="str">
        <f t="shared" si="107"/>
        <v/>
      </c>
      <c r="M640" t="str">
        <f t="shared" si="108"/>
        <v/>
      </c>
      <c r="N640" t="str">
        <f t="shared" si="109"/>
        <v/>
      </c>
    </row>
    <row r="641" spans="1:14" x14ac:dyDescent="0.25">
      <c r="A641" s="4" t="str">
        <f>IF('True_Odds_Calculator_2-way'!A642="","",'True_Odds_Calculator_2-way'!A642)</f>
        <v/>
      </c>
      <c r="B641" s="4" t="str">
        <f>IF('True_Odds_Calculator_2-way'!B642="","",'True_Odds_Calculator_2-way'!B642)</f>
        <v/>
      </c>
      <c r="C641" s="4" t="e">
        <f t="shared" si="99"/>
        <v>#VALUE!</v>
      </c>
      <c r="D641" t="e">
        <f t="shared" si="100"/>
        <v>#VALUE!</v>
      </c>
      <c r="E641" t="e">
        <f t="shared" si="101"/>
        <v>#VALUE!</v>
      </c>
      <c r="F641" t="e">
        <f t="shared" si="102"/>
        <v>#VALUE!</v>
      </c>
      <c r="G641">
        <v>0</v>
      </c>
      <c r="H641" t="e">
        <f t="shared" si="103"/>
        <v>#VALUE!</v>
      </c>
      <c r="I641" t="e">
        <f t="shared" si="104"/>
        <v>#VALUE!</v>
      </c>
      <c r="J641" t="e">
        <f t="shared" si="105"/>
        <v>#VALUE!</v>
      </c>
      <c r="K641" t="str">
        <f t="shared" si="106"/>
        <v/>
      </c>
      <c r="L641" t="str">
        <f t="shared" si="107"/>
        <v/>
      </c>
      <c r="M641" t="str">
        <f t="shared" si="108"/>
        <v/>
      </c>
      <c r="N641" t="str">
        <f t="shared" si="109"/>
        <v/>
      </c>
    </row>
    <row r="642" spans="1:14" x14ac:dyDescent="0.25">
      <c r="A642" s="4" t="str">
        <f>IF('True_Odds_Calculator_2-way'!A643="","",'True_Odds_Calculator_2-way'!A643)</f>
        <v/>
      </c>
      <c r="B642" s="4" t="str">
        <f>IF('True_Odds_Calculator_2-way'!B643="","",'True_Odds_Calculator_2-way'!B643)</f>
        <v/>
      </c>
      <c r="C642" s="4" t="e">
        <f t="shared" si="99"/>
        <v>#VALUE!</v>
      </c>
      <c r="D642" t="e">
        <f t="shared" si="100"/>
        <v>#VALUE!</v>
      </c>
      <c r="E642" t="e">
        <f t="shared" si="101"/>
        <v>#VALUE!</v>
      </c>
      <c r="F642" t="e">
        <f t="shared" si="102"/>
        <v>#VALUE!</v>
      </c>
      <c r="G642">
        <v>0</v>
      </c>
      <c r="H642" t="e">
        <f t="shared" si="103"/>
        <v>#VALUE!</v>
      </c>
      <c r="I642" t="e">
        <f t="shared" si="104"/>
        <v>#VALUE!</v>
      </c>
      <c r="J642" t="e">
        <f t="shared" si="105"/>
        <v>#VALUE!</v>
      </c>
      <c r="K642" t="str">
        <f t="shared" si="106"/>
        <v/>
      </c>
      <c r="L642" t="str">
        <f t="shared" si="107"/>
        <v/>
      </c>
      <c r="M642" t="str">
        <f t="shared" si="108"/>
        <v/>
      </c>
      <c r="N642" t="str">
        <f t="shared" si="109"/>
        <v/>
      </c>
    </row>
    <row r="643" spans="1:14" x14ac:dyDescent="0.25">
      <c r="A643" s="4" t="str">
        <f>IF('True_Odds_Calculator_2-way'!A644="","",'True_Odds_Calculator_2-way'!A644)</f>
        <v/>
      </c>
      <c r="B643" s="4" t="str">
        <f>IF('True_Odds_Calculator_2-way'!B644="","",'True_Odds_Calculator_2-way'!B644)</f>
        <v/>
      </c>
      <c r="C643" s="4" t="e">
        <f t="shared" ref="C643:C706" si="110">1/A643</f>
        <v>#VALUE!</v>
      </c>
      <c r="D643" t="e">
        <f t="shared" ref="D643:D706" si="111">1/B643</f>
        <v>#VALUE!</v>
      </c>
      <c r="E643" t="e">
        <f t="shared" ref="E643:E706" si="112">C643+D643-1</f>
        <v>#VALUE!</v>
      </c>
      <c r="F643" t="e">
        <f t="shared" ref="F643:F706" si="113">C643+D643-(C643*D643)-1</f>
        <v>#VALUE!</v>
      </c>
      <c r="G643">
        <v>0</v>
      </c>
      <c r="H643" t="e">
        <f t="shared" ref="H643:H706" si="114">C643*D643</f>
        <v>#VALUE!</v>
      </c>
      <c r="I643" t="e">
        <f t="shared" ref="I643:I706" si="115">((-4*F643*H643)^0.5)/(2*F643)</f>
        <v>#VALUE!</v>
      </c>
      <c r="J643" t="e">
        <f t="shared" ref="J643:J706" si="116">(-((-4*F643*H643)^0.5))/(2*F643)</f>
        <v>#VALUE!</v>
      </c>
      <c r="K643" t="str">
        <f t="shared" ref="K643:K706" si="117">IF(A643="","",(C643/($J643+C643-($J643*C643))))</f>
        <v/>
      </c>
      <c r="L643" t="str">
        <f t="shared" ref="L643:L706" si="118">IF(B643="","",(D643/($J643+D643-($J643*D643))))</f>
        <v/>
      </c>
      <c r="M643" t="str">
        <f t="shared" ref="M643:M706" si="119">IF(A643="","",1/K643)</f>
        <v/>
      </c>
      <c r="N643" t="str">
        <f t="shared" ref="N643:N706" si="120">IF(B643="","",1/L643)</f>
        <v/>
      </c>
    </row>
    <row r="644" spans="1:14" x14ac:dyDescent="0.25">
      <c r="A644" s="4" t="str">
        <f>IF('True_Odds_Calculator_2-way'!A645="","",'True_Odds_Calculator_2-way'!A645)</f>
        <v/>
      </c>
      <c r="B644" s="4" t="str">
        <f>IF('True_Odds_Calculator_2-way'!B645="","",'True_Odds_Calculator_2-way'!B645)</f>
        <v/>
      </c>
      <c r="C644" s="4" t="e">
        <f t="shared" si="110"/>
        <v>#VALUE!</v>
      </c>
      <c r="D644" t="e">
        <f t="shared" si="111"/>
        <v>#VALUE!</v>
      </c>
      <c r="E644" t="e">
        <f t="shared" si="112"/>
        <v>#VALUE!</v>
      </c>
      <c r="F644" t="e">
        <f t="shared" si="113"/>
        <v>#VALUE!</v>
      </c>
      <c r="G644">
        <v>0</v>
      </c>
      <c r="H644" t="e">
        <f t="shared" si="114"/>
        <v>#VALUE!</v>
      </c>
      <c r="I644" t="e">
        <f t="shared" si="115"/>
        <v>#VALUE!</v>
      </c>
      <c r="J644" t="e">
        <f t="shared" si="116"/>
        <v>#VALUE!</v>
      </c>
      <c r="K644" t="str">
        <f t="shared" si="117"/>
        <v/>
      </c>
      <c r="L644" t="str">
        <f t="shared" si="118"/>
        <v/>
      </c>
      <c r="M644" t="str">
        <f t="shared" si="119"/>
        <v/>
      </c>
      <c r="N644" t="str">
        <f t="shared" si="120"/>
        <v/>
      </c>
    </row>
    <row r="645" spans="1:14" x14ac:dyDescent="0.25">
      <c r="A645" s="4" t="str">
        <f>IF('True_Odds_Calculator_2-way'!A646="","",'True_Odds_Calculator_2-way'!A646)</f>
        <v/>
      </c>
      <c r="B645" s="4" t="str">
        <f>IF('True_Odds_Calculator_2-way'!B646="","",'True_Odds_Calculator_2-way'!B646)</f>
        <v/>
      </c>
      <c r="C645" s="4" t="e">
        <f t="shared" si="110"/>
        <v>#VALUE!</v>
      </c>
      <c r="D645" t="e">
        <f t="shared" si="111"/>
        <v>#VALUE!</v>
      </c>
      <c r="E645" t="e">
        <f t="shared" si="112"/>
        <v>#VALUE!</v>
      </c>
      <c r="F645" t="e">
        <f t="shared" si="113"/>
        <v>#VALUE!</v>
      </c>
      <c r="G645">
        <v>0</v>
      </c>
      <c r="H645" t="e">
        <f t="shared" si="114"/>
        <v>#VALUE!</v>
      </c>
      <c r="I645" t="e">
        <f t="shared" si="115"/>
        <v>#VALUE!</v>
      </c>
      <c r="J645" t="e">
        <f t="shared" si="116"/>
        <v>#VALUE!</v>
      </c>
      <c r="K645" t="str">
        <f t="shared" si="117"/>
        <v/>
      </c>
      <c r="L645" t="str">
        <f t="shared" si="118"/>
        <v/>
      </c>
      <c r="M645" t="str">
        <f t="shared" si="119"/>
        <v/>
      </c>
      <c r="N645" t="str">
        <f t="shared" si="120"/>
        <v/>
      </c>
    </row>
    <row r="646" spans="1:14" x14ac:dyDescent="0.25">
      <c r="A646" s="4" t="str">
        <f>IF('True_Odds_Calculator_2-way'!A647="","",'True_Odds_Calculator_2-way'!A647)</f>
        <v/>
      </c>
      <c r="B646" s="4" t="str">
        <f>IF('True_Odds_Calculator_2-way'!B647="","",'True_Odds_Calculator_2-way'!B647)</f>
        <v/>
      </c>
      <c r="C646" s="4" t="e">
        <f t="shared" si="110"/>
        <v>#VALUE!</v>
      </c>
      <c r="D646" t="e">
        <f t="shared" si="111"/>
        <v>#VALUE!</v>
      </c>
      <c r="E646" t="e">
        <f t="shared" si="112"/>
        <v>#VALUE!</v>
      </c>
      <c r="F646" t="e">
        <f t="shared" si="113"/>
        <v>#VALUE!</v>
      </c>
      <c r="G646">
        <v>0</v>
      </c>
      <c r="H646" t="e">
        <f t="shared" si="114"/>
        <v>#VALUE!</v>
      </c>
      <c r="I646" t="e">
        <f t="shared" si="115"/>
        <v>#VALUE!</v>
      </c>
      <c r="J646" t="e">
        <f t="shared" si="116"/>
        <v>#VALUE!</v>
      </c>
      <c r="K646" t="str">
        <f t="shared" si="117"/>
        <v/>
      </c>
      <c r="L646" t="str">
        <f t="shared" si="118"/>
        <v/>
      </c>
      <c r="M646" t="str">
        <f t="shared" si="119"/>
        <v/>
      </c>
      <c r="N646" t="str">
        <f t="shared" si="120"/>
        <v/>
      </c>
    </row>
    <row r="647" spans="1:14" x14ac:dyDescent="0.25">
      <c r="A647" s="4" t="str">
        <f>IF('True_Odds_Calculator_2-way'!A648="","",'True_Odds_Calculator_2-way'!A648)</f>
        <v/>
      </c>
      <c r="B647" s="4" t="str">
        <f>IF('True_Odds_Calculator_2-way'!B648="","",'True_Odds_Calculator_2-way'!B648)</f>
        <v/>
      </c>
      <c r="C647" s="4" t="e">
        <f t="shared" si="110"/>
        <v>#VALUE!</v>
      </c>
      <c r="D647" t="e">
        <f t="shared" si="111"/>
        <v>#VALUE!</v>
      </c>
      <c r="E647" t="e">
        <f t="shared" si="112"/>
        <v>#VALUE!</v>
      </c>
      <c r="F647" t="e">
        <f t="shared" si="113"/>
        <v>#VALUE!</v>
      </c>
      <c r="G647">
        <v>0</v>
      </c>
      <c r="H647" t="e">
        <f t="shared" si="114"/>
        <v>#VALUE!</v>
      </c>
      <c r="I647" t="e">
        <f t="shared" si="115"/>
        <v>#VALUE!</v>
      </c>
      <c r="J647" t="e">
        <f t="shared" si="116"/>
        <v>#VALUE!</v>
      </c>
      <c r="K647" t="str">
        <f t="shared" si="117"/>
        <v/>
      </c>
      <c r="L647" t="str">
        <f t="shared" si="118"/>
        <v/>
      </c>
      <c r="M647" t="str">
        <f t="shared" si="119"/>
        <v/>
      </c>
      <c r="N647" t="str">
        <f t="shared" si="120"/>
        <v/>
      </c>
    </row>
    <row r="648" spans="1:14" x14ac:dyDescent="0.25">
      <c r="A648" s="4" t="str">
        <f>IF('True_Odds_Calculator_2-way'!A649="","",'True_Odds_Calculator_2-way'!A649)</f>
        <v/>
      </c>
      <c r="B648" s="4" t="str">
        <f>IF('True_Odds_Calculator_2-way'!B649="","",'True_Odds_Calculator_2-way'!B649)</f>
        <v/>
      </c>
      <c r="C648" s="4" t="e">
        <f t="shared" si="110"/>
        <v>#VALUE!</v>
      </c>
      <c r="D648" t="e">
        <f t="shared" si="111"/>
        <v>#VALUE!</v>
      </c>
      <c r="E648" t="e">
        <f t="shared" si="112"/>
        <v>#VALUE!</v>
      </c>
      <c r="F648" t="e">
        <f t="shared" si="113"/>
        <v>#VALUE!</v>
      </c>
      <c r="G648">
        <v>0</v>
      </c>
      <c r="H648" t="e">
        <f t="shared" si="114"/>
        <v>#VALUE!</v>
      </c>
      <c r="I648" t="e">
        <f t="shared" si="115"/>
        <v>#VALUE!</v>
      </c>
      <c r="J648" t="e">
        <f t="shared" si="116"/>
        <v>#VALUE!</v>
      </c>
      <c r="K648" t="str">
        <f t="shared" si="117"/>
        <v/>
      </c>
      <c r="L648" t="str">
        <f t="shared" si="118"/>
        <v/>
      </c>
      <c r="M648" t="str">
        <f t="shared" si="119"/>
        <v/>
      </c>
      <c r="N648" t="str">
        <f t="shared" si="120"/>
        <v/>
      </c>
    </row>
    <row r="649" spans="1:14" x14ac:dyDescent="0.25">
      <c r="A649" s="4" t="str">
        <f>IF('True_Odds_Calculator_2-way'!A650="","",'True_Odds_Calculator_2-way'!A650)</f>
        <v/>
      </c>
      <c r="B649" s="4" t="str">
        <f>IF('True_Odds_Calculator_2-way'!B650="","",'True_Odds_Calculator_2-way'!B650)</f>
        <v/>
      </c>
      <c r="C649" s="4" t="e">
        <f t="shared" si="110"/>
        <v>#VALUE!</v>
      </c>
      <c r="D649" t="e">
        <f t="shared" si="111"/>
        <v>#VALUE!</v>
      </c>
      <c r="E649" t="e">
        <f t="shared" si="112"/>
        <v>#VALUE!</v>
      </c>
      <c r="F649" t="e">
        <f t="shared" si="113"/>
        <v>#VALUE!</v>
      </c>
      <c r="G649">
        <v>0</v>
      </c>
      <c r="H649" t="e">
        <f t="shared" si="114"/>
        <v>#VALUE!</v>
      </c>
      <c r="I649" t="e">
        <f t="shared" si="115"/>
        <v>#VALUE!</v>
      </c>
      <c r="J649" t="e">
        <f t="shared" si="116"/>
        <v>#VALUE!</v>
      </c>
      <c r="K649" t="str">
        <f t="shared" si="117"/>
        <v/>
      </c>
      <c r="L649" t="str">
        <f t="shared" si="118"/>
        <v/>
      </c>
      <c r="M649" t="str">
        <f t="shared" si="119"/>
        <v/>
      </c>
      <c r="N649" t="str">
        <f t="shared" si="120"/>
        <v/>
      </c>
    </row>
    <row r="650" spans="1:14" x14ac:dyDescent="0.25">
      <c r="A650" s="4" t="str">
        <f>IF('True_Odds_Calculator_2-way'!A651="","",'True_Odds_Calculator_2-way'!A651)</f>
        <v/>
      </c>
      <c r="B650" s="4" t="str">
        <f>IF('True_Odds_Calculator_2-way'!B651="","",'True_Odds_Calculator_2-way'!B651)</f>
        <v/>
      </c>
      <c r="C650" s="4" t="e">
        <f t="shared" si="110"/>
        <v>#VALUE!</v>
      </c>
      <c r="D650" t="e">
        <f t="shared" si="111"/>
        <v>#VALUE!</v>
      </c>
      <c r="E650" t="e">
        <f t="shared" si="112"/>
        <v>#VALUE!</v>
      </c>
      <c r="F650" t="e">
        <f t="shared" si="113"/>
        <v>#VALUE!</v>
      </c>
      <c r="G650">
        <v>0</v>
      </c>
      <c r="H650" t="e">
        <f t="shared" si="114"/>
        <v>#VALUE!</v>
      </c>
      <c r="I650" t="e">
        <f t="shared" si="115"/>
        <v>#VALUE!</v>
      </c>
      <c r="J650" t="e">
        <f t="shared" si="116"/>
        <v>#VALUE!</v>
      </c>
      <c r="K650" t="str">
        <f t="shared" si="117"/>
        <v/>
      </c>
      <c r="L650" t="str">
        <f t="shared" si="118"/>
        <v/>
      </c>
      <c r="M650" t="str">
        <f t="shared" si="119"/>
        <v/>
      </c>
      <c r="N650" t="str">
        <f t="shared" si="120"/>
        <v/>
      </c>
    </row>
    <row r="651" spans="1:14" x14ac:dyDescent="0.25">
      <c r="A651" s="4" t="str">
        <f>IF('True_Odds_Calculator_2-way'!A652="","",'True_Odds_Calculator_2-way'!A652)</f>
        <v/>
      </c>
      <c r="B651" s="4" t="str">
        <f>IF('True_Odds_Calculator_2-way'!B652="","",'True_Odds_Calculator_2-way'!B652)</f>
        <v/>
      </c>
      <c r="C651" s="4" t="e">
        <f t="shared" si="110"/>
        <v>#VALUE!</v>
      </c>
      <c r="D651" t="e">
        <f t="shared" si="111"/>
        <v>#VALUE!</v>
      </c>
      <c r="E651" t="e">
        <f t="shared" si="112"/>
        <v>#VALUE!</v>
      </c>
      <c r="F651" t="e">
        <f t="shared" si="113"/>
        <v>#VALUE!</v>
      </c>
      <c r="G651">
        <v>0</v>
      </c>
      <c r="H651" t="e">
        <f t="shared" si="114"/>
        <v>#VALUE!</v>
      </c>
      <c r="I651" t="e">
        <f t="shared" si="115"/>
        <v>#VALUE!</v>
      </c>
      <c r="J651" t="e">
        <f t="shared" si="116"/>
        <v>#VALUE!</v>
      </c>
      <c r="K651" t="str">
        <f t="shared" si="117"/>
        <v/>
      </c>
      <c r="L651" t="str">
        <f t="shared" si="118"/>
        <v/>
      </c>
      <c r="M651" t="str">
        <f t="shared" si="119"/>
        <v/>
      </c>
      <c r="N651" t="str">
        <f t="shared" si="120"/>
        <v/>
      </c>
    </row>
    <row r="652" spans="1:14" x14ac:dyDescent="0.25">
      <c r="A652" s="4" t="str">
        <f>IF('True_Odds_Calculator_2-way'!A653="","",'True_Odds_Calculator_2-way'!A653)</f>
        <v/>
      </c>
      <c r="B652" s="4" t="str">
        <f>IF('True_Odds_Calculator_2-way'!B653="","",'True_Odds_Calculator_2-way'!B653)</f>
        <v/>
      </c>
      <c r="C652" s="4" t="e">
        <f t="shared" si="110"/>
        <v>#VALUE!</v>
      </c>
      <c r="D652" t="e">
        <f t="shared" si="111"/>
        <v>#VALUE!</v>
      </c>
      <c r="E652" t="e">
        <f t="shared" si="112"/>
        <v>#VALUE!</v>
      </c>
      <c r="F652" t="e">
        <f t="shared" si="113"/>
        <v>#VALUE!</v>
      </c>
      <c r="G652">
        <v>0</v>
      </c>
      <c r="H652" t="e">
        <f t="shared" si="114"/>
        <v>#VALUE!</v>
      </c>
      <c r="I652" t="e">
        <f t="shared" si="115"/>
        <v>#VALUE!</v>
      </c>
      <c r="J652" t="e">
        <f t="shared" si="116"/>
        <v>#VALUE!</v>
      </c>
      <c r="K652" t="str">
        <f t="shared" si="117"/>
        <v/>
      </c>
      <c r="L652" t="str">
        <f t="shared" si="118"/>
        <v/>
      </c>
      <c r="M652" t="str">
        <f t="shared" si="119"/>
        <v/>
      </c>
      <c r="N652" t="str">
        <f t="shared" si="120"/>
        <v/>
      </c>
    </row>
    <row r="653" spans="1:14" x14ac:dyDescent="0.25">
      <c r="A653" s="4" t="str">
        <f>IF('True_Odds_Calculator_2-way'!A654="","",'True_Odds_Calculator_2-way'!A654)</f>
        <v/>
      </c>
      <c r="B653" s="4" t="str">
        <f>IF('True_Odds_Calculator_2-way'!B654="","",'True_Odds_Calculator_2-way'!B654)</f>
        <v/>
      </c>
      <c r="C653" s="4" t="e">
        <f t="shared" si="110"/>
        <v>#VALUE!</v>
      </c>
      <c r="D653" t="e">
        <f t="shared" si="111"/>
        <v>#VALUE!</v>
      </c>
      <c r="E653" t="e">
        <f t="shared" si="112"/>
        <v>#VALUE!</v>
      </c>
      <c r="F653" t="e">
        <f t="shared" si="113"/>
        <v>#VALUE!</v>
      </c>
      <c r="G653">
        <v>0</v>
      </c>
      <c r="H653" t="e">
        <f t="shared" si="114"/>
        <v>#VALUE!</v>
      </c>
      <c r="I653" t="e">
        <f t="shared" si="115"/>
        <v>#VALUE!</v>
      </c>
      <c r="J653" t="e">
        <f t="shared" si="116"/>
        <v>#VALUE!</v>
      </c>
      <c r="K653" t="str">
        <f t="shared" si="117"/>
        <v/>
      </c>
      <c r="L653" t="str">
        <f t="shared" si="118"/>
        <v/>
      </c>
      <c r="M653" t="str">
        <f t="shared" si="119"/>
        <v/>
      </c>
      <c r="N653" t="str">
        <f t="shared" si="120"/>
        <v/>
      </c>
    </row>
    <row r="654" spans="1:14" x14ac:dyDescent="0.25">
      <c r="A654" s="4" t="str">
        <f>IF('True_Odds_Calculator_2-way'!A655="","",'True_Odds_Calculator_2-way'!A655)</f>
        <v/>
      </c>
      <c r="B654" s="4" t="str">
        <f>IF('True_Odds_Calculator_2-way'!B655="","",'True_Odds_Calculator_2-way'!B655)</f>
        <v/>
      </c>
      <c r="C654" s="4" t="e">
        <f t="shared" si="110"/>
        <v>#VALUE!</v>
      </c>
      <c r="D654" t="e">
        <f t="shared" si="111"/>
        <v>#VALUE!</v>
      </c>
      <c r="E654" t="e">
        <f t="shared" si="112"/>
        <v>#VALUE!</v>
      </c>
      <c r="F654" t="e">
        <f t="shared" si="113"/>
        <v>#VALUE!</v>
      </c>
      <c r="G654">
        <v>0</v>
      </c>
      <c r="H654" t="e">
        <f t="shared" si="114"/>
        <v>#VALUE!</v>
      </c>
      <c r="I654" t="e">
        <f t="shared" si="115"/>
        <v>#VALUE!</v>
      </c>
      <c r="J654" t="e">
        <f t="shared" si="116"/>
        <v>#VALUE!</v>
      </c>
      <c r="K654" t="str">
        <f t="shared" si="117"/>
        <v/>
      </c>
      <c r="L654" t="str">
        <f t="shared" si="118"/>
        <v/>
      </c>
      <c r="M654" t="str">
        <f t="shared" si="119"/>
        <v/>
      </c>
      <c r="N654" t="str">
        <f t="shared" si="120"/>
        <v/>
      </c>
    </row>
    <row r="655" spans="1:14" x14ac:dyDescent="0.25">
      <c r="A655" s="4" t="str">
        <f>IF('True_Odds_Calculator_2-way'!A656="","",'True_Odds_Calculator_2-way'!A656)</f>
        <v/>
      </c>
      <c r="B655" s="4" t="str">
        <f>IF('True_Odds_Calculator_2-way'!B656="","",'True_Odds_Calculator_2-way'!B656)</f>
        <v/>
      </c>
      <c r="C655" s="4" t="e">
        <f t="shared" si="110"/>
        <v>#VALUE!</v>
      </c>
      <c r="D655" t="e">
        <f t="shared" si="111"/>
        <v>#VALUE!</v>
      </c>
      <c r="E655" t="e">
        <f t="shared" si="112"/>
        <v>#VALUE!</v>
      </c>
      <c r="F655" t="e">
        <f t="shared" si="113"/>
        <v>#VALUE!</v>
      </c>
      <c r="G655">
        <v>0</v>
      </c>
      <c r="H655" t="e">
        <f t="shared" si="114"/>
        <v>#VALUE!</v>
      </c>
      <c r="I655" t="e">
        <f t="shared" si="115"/>
        <v>#VALUE!</v>
      </c>
      <c r="J655" t="e">
        <f t="shared" si="116"/>
        <v>#VALUE!</v>
      </c>
      <c r="K655" t="str">
        <f t="shared" si="117"/>
        <v/>
      </c>
      <c r="L655" t="str">
        <f t="shared" si="118"/>
        <v/>
      </c>
      <c r="M655" t="str">
        <f t="shared" si="119"/>
        <v/>
      </c>
      <c r="N655" t="str">
        <f t="shared" si="120"/>
        <v/>
      </c>
    </row>
    <row r="656" spans="1:14" x14ac:dyDescent="0.25">
      <c r="A656" s="4" t="str">
        <f>IF('True_Odds_Calculator_2-way'!A657="","",'True_Odds_Calculator_2-way'!A657)</f>
        <v/>
      </c>
      <c r="B656" s="4" t="str">
        <f>IF('True_Odds_Calculator_2-way'!B657="","",'True_Odds_Calculator_2-way'!B657)</f>
        <v/>
      </c>
      <c r="C656" s="4" t="e">
        <f t="shared" si="110"/>
        <v>#VALUE!</v>
      </c>
      <c r="D656" t="e">
        <f t="shared" si="111"/>
        <v>#VALUE!</v>
      </c>
      <c r="E656" t="e">
        <f t="shared" si="112"/>
        <v>#VALUE!</v>
      </c>
      <c r="F656" t="e">
        <f t="shared" si="113"/>
        <v>#VALUE!</v>
      </c>
      <c r="G656">
        <v>0</v>
      </c>
      <c r="H656" t="e">
        <f t="shared" si="114"/>
        <v>#VALUE!</v>
      </c>
      <c r="I656" t="e">
        <f t="shared" si="115"/>
        <v>#VALUE!</v>
      </c>
      <c r="J656" t="e">
        <f t="shared" si="116"/>
        <v>#VALUE!</v>
      </c>
      <c r="K656" t="str">
        <f t="shared" si="117"/>
        <v/>
      </c>
      <c r="L656" t="str">
        <f t="shared" si="118"/>
        <v/>
      </c>
      <c r="M656" t="str">
        <f t="shared" si="119"/>
        <v/>
      </c>
      <c r="N656" t="str">
        <f t="shared" si="120"/>
        <v/>
      </c>
    </row>
    <row r="657" spans="1:14" x14ac:dyDescent="0.25">
      <c r="A657" s="4" t="str">
        <f>IF('True_Odds_Calculator_2-way'!A658="","",'True_Odds_Calculator_2-way'!A658)</f>
        <v/>
      </c>
      <c r="B657" s="4" t="str">
        <f>IF('True_Odds_Calculator_2-way'!B658="","",'True_Odds_Calculator_2-way'!B658)</f>
        <v/>
      </c>
      <c r="C657" s="4" t="e">
        <f t="shared" si="110"/>
        <v>#VALUE!</v>
      </c>
      <c r="D657" t="e">
        <f t="shared" si="111"/>
        <v>#VALUE!</v>
      </c>
      <c r="E657" t="e">
        <f t="shared" si="112"/>
        <v>#VALUE!</v>
      </c>
      <c r="F657" t="e">
        <f t="shared" si="113"/>
        <v>#VALUE!</v>
      </c>
      <c r="G657">
        <v>0</v>
      </c>
      <c r="H657" t="e">
        <f t="shared" si="114"/>
        <v>#VALUE!</v>
      </c>
      <c r="I657" t="e">
        <f t="shared" si="115"/>
        <v>#VALUE!</v>
      </c>
      <c r="J657" t="e">
        <f t="shared" si="116"/>
        <v>#VALUE!</v>
      </c>
      <c r="K657" t="str">
        <f t="shared" si="117"/>
        <v/>
      </c>
      <c r="L657" t="str">
        <f t="shared" si="118"/>
        <v/>
      </c>
      <c r="M657" t="str">
        <f t="shared" si="119"/>
        <v/>
      </c>
      <c r="N657" t="str">
        <f t="shared" si="120"/>
        <v/>
      </c>
    </row>
    <row r="658" spans="1:14" x14ac:dyDescent="0.25">
      <c r="A658" s="4" t="str">
        <f>IF('True_Odds_Calculator_2-way'!A659="","",'True_Odds_Calculator_2-way'!A659)</f>
        <v/>
      </c>
      <c r="B658" s="4" t="str">
        <f>IF('True_Odds_Calculator_2-way'!B659="","",'True_Odds_Calculator_2-way'!B659)</f>
        <v/>
      </c>
      <c r="C658" s="4" t="e">
        <f t="shared" si="110"/>
        <v>#VALUE!</v>
      </c>
      <c r="D658" t="e">
        <f t="shared" si="111"/>
        <v>#VALUE!</v>
      </c>
      <c r="E658" t="e">
        <f t="shared" si="112"/>
        <v>#VALUE!</v>
      </c>
      <c r="F658" t="e">
        <f t="shared" si="113"/>
        <v>#VALUE!</v>
      </c>
      <c r="G658">
        <v>0</v>
      </c>
      <c r="H658" t="e">
        <f t="shared" si="114"/>
        <v>#VALUE!</v>
      </c>
      <c r="I658" t="e">
        <f t="shared" si="115"/>
        <v>#VALUE!</v>
      </c>
      <c r="J658" t="e">
        <f t="shared" si="116"/>
        <v>#VALUE!</v>
      </c>
      <c r="K658" t="str">
        <f t="shared" si="117"/>
        <v/>
      </c>
      <c r="L658" t="str">
        <f t="shared" si="118"/>
        <v/>
      </c>
      <c r="M658" t="str">
        <f t="shared" si="119"/>
        <v/>
      </c>
      <c r="N658" t="str">
        <f t="shared" si="120"/>
        <v/>
      </c>
    </row>
    <row r="659" spans="1:14" x14ac:dyDescent="0.25">
      <c r="A659" s="4" t="str">
        <f>IF('True_Odds_Calculator_2-way'!A660="","",'True_Odds_Calculator_2-way'!A660)</f>
        <v/>
      </c>
      <c r="B659" s="4" t="str">
        <f>IF('True_Odds_Calculator_2-way'!B660="","",'True_Odds_Calculator_2-way'!B660)</f>
        <v/>
      </c>
      <c r="C659" s="4" t="e">
        <f t="shared" si="110"/>
        <v>#VALUE!</v>
      </c>
      <c r="D659" t="e">
        <f t="shared" si="111"/>
        <v>#VALUE!</v>
      </c>
      <c r="E659" t="e">
        <f t="shared" si="112"/>
        <v>#VALUE!</v>
      </c>
      <c r="F659" t="e">
        <f t="shared" si="113"/>
        <v>#VALUE!</v>
      </c>
      <c r="G659">
        <v>0</v>
      </c>
      <c r="H659" t="e">
        <f t="shared" si="114"/>
        <v>#VALUE!</v>
      </c>
      <c r="I659" t="e">
        <f t="shared" si="115"/>
        <v>#VALUE!</v>
      </c>
      <c r="J659" t="e">
        <f t="shared" si="116"/>
        <v>#VALUE!</v>
      </c>
      <c r="K659" t="str">
        <f t="shared" si="117"/>
        <v/>
      </c>
      <c r="L659" t="str">
        <f t="shared" si="118"/>
        <v/>
      </c>
      <c r="M659" t="str">
        <f t="shared" si="119"/>
        <v/>
      </c>
      <c r="N659" t="str">
        <f t="shared" si="120"/>
        <v/>
      </c>
    </row>
    <row r="660" spans="1:14" x14ac:dyDescent="0.25">
      <c r="A660" s="4" t="str">
        <f>IF('True_Odds_Calculator_2-way'!A661="","",'True_Odds_Calculator_2-way'!A661)</f>
        <v/>
      </c>
      <c r="B660" s="4" t="str">
        <f>IF('True_Odds_Calculator_2-way'!B661="","",'True_Odds_Calculator_2-way'!B661)</f>
        <v/>
      </c>
      <c r="C660" s="4" t="e">
        <f t="shared" si="110"/>
        <v>#VALUE!</v>
      </c>
      <c r="D660" t="e">
        <f t="shared" si="111"/>
        <v>#VALUE!</v>
      </c>
      <c r="E660" t="e">
        <f t="shared" si="112"/>
        <v>#VALUE!</v>
      </c>
      <c r="F660" t="e">
        <f t="shared" si="113"/>
        <v>#VALUE!</v>
      </c>
      <c r="G660">
        <v>0</v>
      </c>
      <c r="H660" t="e">
        <f t="shared" si="114"/>
        <v>#VALUE!</v>
      </c>
      <c r="I660" t="e">
        <f t="shared" si="115"/>
        <v>#VALUE!</v>
      </c>
      <c r="J660" t="e">
        <f t="shared" si="116"/>
        <v>#VALUE!</v>
      </c>
      <c r="K660" t="str">
        <f t="shared" si="117"/>
        <v/>
      </c>
      <c r="L660" t="str">
        <f t="shared" si="118"/>
        <v/>
      </c>
      <c r="M660" t="str">
        <f t="shared" si="119"/>
        <v/>
      </c>
      <c r="N660" t="str">
        <f t="shared" si="120"/>
        <v/>
      </c>
    </row>
    <row r="661" spans="1:14" x14ac:dyDescent="0.25">
      <c r="A661" s="4" t="str">
        <f>IF('True_Odds_Calculator_2-way'!A662="","",'True_Odds_Calculator_2-way'!A662)</f>
        <v/>
      </c>
      <c r="B661" s="4" t="str">
        <f>IF('True_Odds_Calculator_2-way'!B662="","",'True_Odds_Calculator_2-way'!B662)</f>
        <v/>
      </c>
      <c r="C661" s="4" t="e">
        <f t="shared" si="110"/>
        <v>#VALUE!</v>
      </c>
      <c r="D661" t="e">
        <f t="shared" si="111"/>
        <v>#VALUE!</v>
      </c>
      <c r="E661" t="e">
        <f t="shared" si="112"/>
        <v>#VALUE!</v>
      </c>
      <c r="F661" t="e">
        <f t="shared" si="113"/>
        <v>#VALUE!</v>
      </c>
      <c r="G661">
        <v>0</v>
      </c>
      <c r="H661" t="e">
        <f t="shared" si="114"/>
        <v>#VALUE!</v>
      </c>
      <c r="I661" t="e">
        <f t="shared" si="115"/>
        <v>#VALUE!</v>
      </c>
      <c r="J661" t="e">
        <f t="shared" si="116"/>
        <v>#VALUE!</v>
      </c>
      <c r="K661" t="str">
        <f t="shared" si="117"/>
        <v/>
      </c>
      <c r="L661" t="str">
        <f t="shared" si="118"/>
        <v/>
      </c>
      <c r="M661" t="str">
        <f t="shared" si="119"/>
        <v/>
      </c>
      <c r="N661" t="str">
        <f t="shared" si="120"/>
        <v/>
      </c>
    </row>
    <row r="662" spans="1:14" x14ac:dyDescent="0.25">
      <c r="A662" s="4" t="str">
        <f>IF('True_Odds_Calculator_2-way'!A663="","",'True_Odds_Calculator_2-way'!A663)</f>
        <v/>
      </c>
      <c r="B662" s="4" t="str">
        <f>IF('True_Odds_Calculator_2-way'!B663="","",'True_Odds_Calculator_2-way'!B663)</f>
        <v/>
      </c>
      <c r="C662" s="4" t="e">
        <f t="shared" si="110"/>
        <v>#VALUE!</v>
      </c>
      <c r="D662" t="e">
        <f t="shared" si="111"/>
        <v>#VALUE!</v>
      </c>
      <c r="E662" t="e">
        <f t="shared" si="112"/>
        <v>#VALUE!</v>
      </c>
      <c r="F662" t="e">
        <f t="shared" si="113"/>
        <v>#VALUE!</v>
      </c>
      <c r="G662">
        <v>0</v>
      </c>
      <c r="H662" t="e">
        <f t="shared" si="114"/>
        <v>#VALUE!</v>
      </c>
      <c r="I662" t="e">
        <f t="shared" si="115"/>
        <v>#VALUE!</v>
      </c>
      <c r="J662" t="e">
        <f t="shared" si="116"/>
        <v>#VALUE!</v>
      </c>
      <c r="K662" t="str">
        <f t="shared" si="117"/>
        <v/>
      </c>
      <c r="L662" t="str">
        <f t="shared" si="118"/>
        <v/>
      </c>
      <c r="M662" t="str">
        <f t="shared" si="119"/>
        <v/>
      </c>
      <c r="N662" t="str">
        <f t="shared" si="120"/>
        <v/>
      </c>
    </row>
    <row r="663" spans="1:14" x14ac:dyDescent="0.25">
      <c r="A663" s="4" t="str">
        <f>IF('True_Odds_Calculator_2-way'!A664="","",'True_Odds_Calculator_2-way'!A664)</f>
        <v/>
      </c>
      <c r="B663" s="4" t="str">
        <f>IF('True_Odds_Calculator_2-way'!B664="","",'True_Odds_Calculator_2-way'!B664)</f>
        <v/>
      </c>
      <c r="C663" s="4" t="e">
        <f t="shared" si="110"/>
        <v>#VALUE!</v>
      </c>
      <c r="D663" t="e">
        <f t="shared" si="111"/>
        <v>#VALUE!</v>
      </c>
      <c r="E663" t="e">
        <f t="shared" si="112"/>
        <v>#VALUE!</v>
      </c>
      <c r="F663" t="e">
        <f t="shared" si="113"/>
        <v>#VALUE!</v>
      </c>
      <c r="G663">
        <v>0</v>
      </c>
      <c r="H663" t="e">
        <f t="shared" si="114"/>
        <v>#VALUE!</v>
      </c>
      <c r="I663" t="e">
        <f t="shared" si="115"/>
        <v>#VALUE!</v>
      </c>
      <c r="J663" t="e">
        <f t="shared" si="116"/>
        <v>#VALUE!</v>
      </c>
      <c r="K663" t="str">
        <f t="shared" si="117"/>
        <v/>
      </c>
      <c r="L663" t="str">
        <f t="shared" si="118"/>
        <v/>
      </c>
      <c r="M663" t="str">
        <f t="shared" si="119"/>
        <v/>
      </c>
      <c r="N663" t="str">
        <f t="shared" si="120"/>
        <v/>
      </c>
    </row>
    <row r="664" spans="1:14" x14ac:dyDescent="0.25">
      <c r="A664" s="4" t="str">
        <f>IF('True_Odds_Calculator_2-way'!A665="","",'True_Odds_Calculator_2-way'!A665)</f>
        <v/>
      </c>
      <c r="B664" s="4" t="str">
        <f>IF('True_Odds_Calculator_2-way'!B665="","",'True_Odds_Calculator_2-way'!B665)</f>
        <v/>
      </c>
      <c r="C664" s="4" t="e">
        <f t="shared" si="110"/>
        <v>#VALUE!</v>
      </c>
      <c r="D664" t="e">
        <f t="shared" si="111"/>
        <v>#VALUE!</v>
      </c>
      <c r="E664" t="e">
        <f t="shared" si="112"/>
        <v>#VALUE!</v>
      </c>
      <c r="F664" t="e">
        <f t="shared" si="113"/>
        <v>#VALUE!</v>
      </c>
      <c r="G664">
        <v>0</v>
      </c>
      <c r="H664" t="e">
        <f t="shared" si="114"/>
        <v>#VALUE!</v>
      </c>
      <c r="I664" t="e">
        <f t="shared" si="115"/>
        <v>#VALUE!</v>
      </c>
      <c r="J664" t="e">
        <f t="shared" si="116"/>
        <v>#VALUE!</v>
      </c>
      <c r="K664" t="str">
        <f t="shared" si="117"/>
        <v/>
      </c>
      <c r="L664" t="str">
        <f t="shared" si="118"/>
        <v/>
      </c>
      <c r="M664" t="str">
        <f t="shared" si="119"/>
        <v/>
      </c>
      <c r="N664" t="str">
        <f t="shared" si="120"/>
        <v/>
      </c>
    </row>
    <row r="665" spans="1:14" x14ac:dyDescent="0.25">
      <c r="A665" s="4" t="str">
        <f>IF('True_Odds_Calculator_2-way'!A666="","",'True_Odds_Calculator_2-way'!A666)</f>
        <v/>
      </c>
      <c r="B665" s="4" t="str">
        <f>IF('True_Odds_Calculator_2-way'!B666="","",'True_Odds_Calculator_2-way'!B666)</f>
        <v/>
      </c>
      <c r="C665" s="4" t="e">
        <f t="shared" si="110"/>
        <v>#VALUE!</v>
      </c>
      <c r="D665" t="e">
        <f t="shared" si="111"/>
        <v>#VALUE!</v>
      </c>
      <c r="E665" t="e">
        <f t="shared" si="112"/>
        <v>#VALUE!</v>
      </c>
      <c r="F665" t="e">
        <f t="shared" si="113"/>
        <v>#VALUE!</v>
      </c>
      <c r="G665">
        <v>0</v>
      </c>
      <c r="H665" t="e">
        <f t="shared" si="114"/>
        <v>#VALUE!</v>
      </c>
      <c r="I665" t="e">
        <f t="shared" si="115"/>
        <v>#VALUE!</v>
      </c>
      <c r="J665" t="e">
        <f t="shared" si="116"/>
        <v>#VALUE!</v>
      </c>
      <c r="K665" t="str">
        <f t="shared" si="117"/>
        <v/>
      </c>
      <c r="L665" t="str">
        <f t="shared" si="118"/>
        <v/>
      </c>
      <c r="M665" t="str">
        <f t="shared" si="119"/>
        <v/>
      </c>
      <c r="N665" t="str">
        <f t="shared" si="120"/>
        <v/>
      </c>
    </row>
    <row r="666" spans="1:14" x14ac:dyDescent="0.25">
      <c r="A666" s="4" t="str">
        <f>IF('True_Odds_Calculator_2-way'!A667="","",'True_Odds_Calculator_2-way'!A667)</f>
        <v/>
      </c>
      <c r="B666" s="4" t="str">
        <f>IF('True_Odds_Calculator_2-way'!B667="","",'True_Odds_Calculator_2-way'!B667)</f>
        <v/>
      </c>
      <c r="C666" s="4" t="e">
        <f t="shared" si="110"/>
        <v>#VALUE!</v>
      </c>
      <c r="D666" t="e">
        <f t="shared" si="111"/>
        <v>#VALUE!</v>
      </c>
      <c r="E666" t="e">
        <f t="shared" si="112"/>
        <v>#VALUE!</v>
      </c>
      <c r="F666" t="e">
        <f t="shared" si="113"/>
        <v>#VALUE!</v>
      </c>
      <c r="G666">
        <v>0</v>
      </c>
      <c r="H666" t="e">
        <f t="shared" si="114"/>
        <v>#VALUE!</v>
      </c>
      <c r="I666" t="e">
        <f t="shared" si="115"/>
        <v>#VALUE!</v>
      </c>
      <c r="J666" t="e">
        <f t="shared" si="116"/>
        <v>#VALUE!</v>
      </c>
      <c r="K666" t="str">
        <f t="shared" si="117"/>
        <v/>
      </c>
      <c r="L666" t="str">
        <f t="shared" si="118"/>
        <v/>
      </c>
      <c r="M666" t="str">
        <f t="shared" si="119"/>
        <v/>
      </c>
      <c r="N666" t="str">
        <f t="shared" si="120"/>
        <v/>
      </c>
    </row>
    <row r="667" spans="1:14" x14ac:dyDescent="0.25">
      <c r="A667" s="4" t="str">
        <f>IF('True_Odds_Calculator_2-way'!A668="","",'True_Odds_Calculator_2-way'!A668)</f>
        <v/>
      </c>
      <c r="B667" s="4" t="str">
        <f>IF('True_Odds_Calculator_2-way'!B668="","",'True_Odds_Calculator_2-way'!B668)</f>
        <v/>
      </c>
      <c r="C667" s="4" t="e">
        <f t="shared" si="110"/>
        <v>#VALUE!</v>
      </c>
      <c r="D667" t="e">
        <f t="shared" si="111"/>
        <v>#VALUE!</v>
      </c>
      <c r="E667" t="e">
        <f t="shared" si="112"/>
        <v>#VALUE!</v>
      </c>
      <c r="F667" t="e">
        <f t="shared" si="113"/>
        <v>#VALUE!</v>
      </c>
      <c r="G667">
        <v>0</v>
      </c>
      <c r="H667" t="e">
        <f t="shared" si="114"/>
        <v>#VALUE!</v>
      </c>
      <c r="I667" t="e">
        <f t="shared" si="115"/>
        <v>#VALUE!</v>
      </c>
      <c r="J667" t="e">
        <f t="shared" si="116"/>
        <v>#VALUE!</v>
      </c>
      <c r="K667" t="str">
        <f t="shared" si="117"/>
        <v/>
      </c>
      <c r="L667" t="str">
        <f t="shared" si="118"/>
        <v/>
      </c>
      <c r="M667" t="str">
        <f t="shared" si="119"/>
        <v/>
      </c>
      <c r="N667" t="str">
        <f t="shared" si="120"/>
        <v/>
      </c>
    </row>
    <row r="668" spans="1:14" x14ac:dyDescent="0.25">
      <c r="A668" s="4" t="str">
        <f>IF('True_Odds_Calculator_2-way'!A669="","",'True_Odds_Calculator_2-way'!A669)</f>
        <v/>
      </c>
      <c r="B668" s="4" t="str">
        <f>IF('True_Odds_Calculator_2-way'!B669="","",'True_Odds_Calculator_2-way'!B669)</f>
        <v/>
      </c>
      <c r="C668" s="4" t="e">
        <f t="shared" si="110"/>
        <v>#VALUE!</v>
      </c>
      <c r="D668" t="e">
        <f t="shared" si="111"/>
        <v>#VALUE!</v>
      </c>
      <c r="E668" t="e">
        <f t="shared" si="112"/>
        <v>#VALUE!</v>
      </c>
      <c r="F668" t="e">
        <f t="shared" si="113"/>
        <v>#VALUE!</v>
      </c>
      <c r="G668">
        <v>0</v>
      </c>
      <c r="H668" t="e">
        <f t="shared" si="114"/>
        <v>#VALUE!</v>
      </c>
      <c r="I668" t="e">
        <f t="shared" si="115"/>
        <v>#VALUE!</v>
      </c>
      <c r="J668" t="e">
        <f t="shared" si="116"/>
        <v>#VALUE!</v>
      </c>
      <c r="K668" t="str">
        <f t="shared" si="117"/>
        <v/>
      </c>
      <c r="L668" t="str">
        <f t="shared" si="118"/>
        <v/>
      </c>
      <c r="M668" t="str">
        <f t="shared" si="119"/>
        <v/>
      </c>
      <c r="N668" t="str">
        <f t="shared" si="120"/>
        <v/>
      </c>
    </row>
    <row r="669" spans="1:14" x14ac:dyDescent="0.25">
      <c r="A669" s="4" t="str">
        <f>IF('True_Odds_Calculator_2-way'!A670="","",'True_Odds_Calculator_2-way'!A670)</f>
        <v/>
      </c>
      <c r="B669" s="4" t="str">
        <f>IF('True_Odds_Calculator_2-way'!B670="","",'True_Odds_Calculator_2-way'!B670)</f>
        <v/>
      </c>
      <c r="C669" s="4" t="e">
        <f t="shared" si="110"/>
        <v>#VALUE!</v>
      </c>
      <c r="D669" t="e">
        <f t="shared" si="111"/>
        <v>#VALUE!</v>
      </c>
      <c r="E669" t="e">
        <f t="shared" si="112"/>
        <v>#VALUE!</v>
      </c>
      <c r="F669" t="e">
        <f t="shared" si="113"/>
        <v>#VALUE!</v>
      </c>
      <c r="G669">
        <v>0</v>
      </c>
      <c r="H669" t="e">
        <f t="shared" si="114"/>
        <v>#VALUE!</v>
      </c>
      <c r="I669" t="e">
        <f t="shared" si="115"/>
        <v>#VALUE!</v>
      </c>
      <c r="J669" t="e">
        <f t="shared" si="116"/>
        <v>#VALUE!</v>
      </c>
      <c r="K669" t="str">
        <f t="shared" si="117"/>
        <v/>
      </c>
      <c r="L669" t="str">
        <f t="shared" si="118"/>
        <v/>
      </c>
      <c r="M669" t="str">
        <f t="shared" si="119"/>
        <v/>
      </c>
      <c r="N669" t="str">
        <f t="shared" si="120"/>
        <v/>
      </c>
    </row>
    <row r="670" spans="1:14" x14ac:dyDescent="0.25">
      <c r="A670" s="4" t="str">
        <f>IF('True_Odds_Calculator_2-way'!A671="","",'True_Odds_Calculator_2-way'!A671)</f>
        <v/>
      </c>
      <c r="B670" s="4" t="str">
        <f>IF('True_Odds_Calculator_2-way'!B671="","",'True_Odds_Calculator_2-way'!B671)</f>
        <v/>
      </c>
      <c r="C670" s="4" t="e">
        <f t="shared" si="110"/>
        <v>#VALUE!</v>
      </c>
      <c r="D670" t="e">
        <f t="shared" si="111"/>
        <v>#VALUE!</v>
      </c>
      <c r="E670" t="e">
        <f t="shared" si="112"/>
        <v>#VALUE!</v>
      </c>
      <c r="F670" t="e">
        <f t="shared" si="113"/>
        <v>#VALUE!</v>
      </c>
      <c r="G670">
        <v>0</v>
      </c>
      <c r="H670" t="e">
        <f t="shared" si="114"/>
        <v>#VALUE!</v>
      </c>
      <c r="I670" t="e">
        <f t="shared" si="115"/>
        <v>#VALUE!</v>
      </c>
      <c r="J670" t="e">
        <f t="shared" si="116"/>
        <v>#VALUE!</v>
      </c>
      <c r="K670" t="str">
        <f t="shared" si="117"/>
        <v/>
      </c>
      <c r="L670" t="str">
        <f t="shared" si="118"/>
        <v/>
      </c>
      <c r="M670" t="str">
        <f t="shared" si="119"/>
        <v/>
      </c>
      <c r="N670" t="str">
        <f t="shared" si="120"/>
        <v/>
      </c>
    </row>
    <row r="671" spans="1:14" x14ac:dyDescent="0.25">
      <c r="A671" s="4" t="str">
        <f>IF('True_Odds_Calculator_2-way'!A672="","",'True_Odds_Calculator_2-way'!A672)</f>
        <v/>
      </c>
      <c r="B671" s="4" t="str">
        <f>IF('True_Odds_Calculator_2-way'!B672="","",'True_Odds_Calculator_2-way'!B672)</f>
        <v/>
      </c>
      <c r="C671" s="4" t="e">
        <f t="shared" si="110"/>
        <v>#VALUE!</v>
      </c>
      <c r="D671" t="e">
        <f t="shared" si="111"/>
        <v>#VALUE!</v>
      </c>
      <c r="E671" t="e">
        <f t="shared" si="112"/>
        <v>#VALUE!</v>
      </c>
      <c r="F671" t="e">
        <f t="shared" si="113"/>
        <v>#VALUE!</v>
      </c>
      <c r="G671">
        <v>0</v>
      </c>
      <c r="H671" t="e">
        <f t="shared" si="114"/>
        <v>#VALUE!</v>
      </c>
      <c r="I671" t="e">
        <f t="shared" si="115"/>
        <v>#VALUE!</v>
      </c>
      <c r="J671" t="e">
        <f t="shared" si="116"/>
        <v>#VALUE!</v>
      </c>
      <c r="K671" t="str">
        <f t="shared" si="117"/>
        <v/>
      </c>
      <c r="L671" t="str">
        <f t="shared" si="118"/>
        <v/>
      </c>
      <c r="M671" t="str">
        <f t="shared" si="119"/>
        <v/>
      </c>
      <c r="N671" t="str">
        <f t="shared" si="120"/>
        <v/>
      </c>
    </row>
    <row r="672" spans="1:14" x14ac:dyDescent="0.25">
      <c r="A672" s="4" t="str">
        <f>IF('True_Odds_Calculator_2-way'!A673="","",'True_Odds_Calculator_2-way'!A673)</f>
        <v/>
      </c>
      <c r="B672" s="4" t="str">
        <f>IF('True_Odds_Calculator_2-way'!B673="","",'True_Odds_Calculator_2-way'!B673)</f>
        <v/>
      </c>
      <c r="C672" s="4" t="e">
        <f t="shared" si="110"/>
        <v>#VALUE!</v>
      </c>
      <c r="D672" t="e">
        <f t="shared" si="111"/>
        <v>#VALUE!</v>
      </c>
      <c r="E672" t="e">
        <f t="shared" si="112"/>
        <v>#VALUE!</v>
      </c>
      <c r="F672" t="e">
        <f t="shared" si="113"/>
        <v>#VALUE!</v>
      </c>
      <c r="G672">
        <v>0</v>
      </c>
      <c r="H672" t="e">
        <f t="shared" si="114"/>
        <v>#VALUE!</v>
      </c>
      <c r="I672" t="e">
        <f t="shared" si="115"/>
        <v>#VALUE!</v>
      </c>
      <c r="J672" t="e">
        <f t="shared" si="116"/>
        <v>#VALUE!</v>
      </c>
      <c r="K672" t="str">
        <f t="shared" si="117"/>
        <v/>
      </c>
      <c r="L672" t="str">
        <f t="shared" si="118"/>
        <v/>
      </c>
      <c r="M672" t="str">
        <f t="shared" si="119"/>
        <v/>
      </c>
      <c r="N672" t="str">
        <f t="shared" si="120"/>
        <v/>
      </c>
    </row>
    <row r="673" spans="1:14" x14ac:dyDescent="0.25">
      <c r="A673" s="4" t="str">
        <f>IF('True_Odds_Calculator_2-way'!A674="","",'True_Odds_Calculator_2-way'!A674)</f>
        <v/>
      </c>
      <c r="B673" s="4" t="str">
        <f>IF('True_Odds_Calculator_2-way'!B674="","",'True_Odds_Calculator_2-way'!B674)</f>
        <v/>
      </c>
      <c r="C673" s="4" t="e">
        <f t="shared" si="110"/>
        <v>#VALUE!</v>
      </c>
      <c r="D673" t="e">
        <f t="shared" si="111"/>
        <v>#VALUE!</v>
      </c>
      <c r="E673" t="e">
        <f t="shared" si="112"/>
        <v>#VALUE!</v>
      </c>
      <c r="F673" t="e">
        <f t="shared" si="113"/>
        <v>#VALUE!</v>
      </c>
      <c r="G673">
        <v>0</v>
      </c>
      <c r="H673" t="e">
        <f t="shared" si="114"/>
        <v>#VALUE!</v>
      </c>
      <c r="I673" t="e">
        <f t="shared" si="115"/>
        <v>#VALUE!</v>
      </c>
      <c r="J673" t="e">
        <f t="shared" si="116"/>
        <v>#VALUE!</v>
      </c>
      <c r="K673" t="str">
        <f t="shared" si="117"/>
        <v/>
      </c>
      <c r="L673" t="str">
        <f t="shared" si="118"/>
        <v/>
      </c>
      <c r="M673" t="str">
        <f t="shared" si="119"/>
        <v/>
      </c>
      <c r="N673" t="str">
        <f t="shared" si="120"/>
        <v/>
      </c>
    </row>
    <row r="674" spans="1:14" x14ac:dyDescent="0.25">
      <c r="A674" s="4" t="str">
        <f>IF('True_Odds_Calculator_2-way'!A675="","",'True_Odds_Calculator_2-way'!A675)</f>
        <v/>
      </c>
      <c r="B674" s="4" t="str">
        <f>IF('True_Odds_Calculator_2-way'!B675="","",'True_Odds_Calculator_2-way'!B675)</f>
        <v/>
      </c>
      <c r="C674" s="4" t="e">
        <f t="shared" si="110"/>
        <v>#VALUE!</v>
      </c>
      <c r="D674" t="e">
        <f t="shared" si="111"/>
        <v>#VALUE!</v>
      </c>
      <c r="E674" t="e">
        <f t="shared" si="112"/>
        <v>#VALUE!</v>
      </c>
      <c r="F674" t="e">
        <f t="shared" si="113"/>
        <v>#VALUE!</v>
      </c>
      <c r="G674">
        <v>0</v>
      </c>
      <c r="H674" t="e">
        <f t="shared" si="114"/>
        <v>#VALUE!</v>
      </c>
      <c r="I674" t="e">
        <f t="shared" si="115"/>
        <v>#VALUE!</v>
      </c>
      <c r="J674" t="e">
        <f t="shared" si="116"/>
        <v>#VALUE!</v>
      </c>
      <c r="K674" t="str">
        <f t="shared" si="117"/>
        <v/>
      </c>
      <c r="L674" t="str">
        <f t="shared" si="118"/>
        <v/>
      </c>
      <c r="M674" t="str">
        <f t="shared" si="119"/>
        <v/>
      </c>
      <c r="N674" t="str">
        <f t="shared" si="120"/>
        <v/>
      </c>
    </row>
    <row r="675" spans="1:14" x14ac:dyDescent="0.25">
      <c r="A675" s="4" t="str">
        <f>IF('True_Odds_Calculator_2-way'!A676="","",'True_Odds_Calculator_2-way'!A676)</f>
        <v/>
      </c>
      <c r="B675" s="4" t="str">
        <f>IF('True_Odds_Calculator_2-way'!B676="","",'True_Odds_Calculator_2-way'!B676)</f>
        <v/>
      </c>
      <c r="C675" s="4" t="e">
        <f t="shared" si="110"/>
        <v>#VALUE!</v>
      </c>
      <c r="D675" t="e">
        <f t="shared" si="111"/>
        <v>#VALUE!</v>
      </c>
      <c r="E675" t="e">
        <f t="shared" si="112"/>
        <v>#VALUE!</v>
      </c>
      <c r="F675" t="e">
        <f t="shared" si="113"/>
        <v>#VALUE!</v>
      </c>
      <c r="G675">
        <v>0</v>
      </c>
      <c r="H675" t="e">
        <f t="shared" si="114"/>
        <v>#VALUE!</v>
      </c>
      <c r="I675" t="e">
        <f t="shared" si="115"/>
        <v>#VALUE!</v>
      </c>
      <c r="J675" t="e">
        <f t="shared" si="116"/>
        <v>#VALUE!</v>
      </c>
      <c r="K675" t="str">
        <f t="shared" si="117"/>
        <v/>
      </c>
      <c r="L675" t="str">
        <f t="shared" si="118"/>
        <v/>
      </c>
      <c r="M675" t="str">
        <f t="shared" si="119"/>
        <v/>
      </c>
      <c r="N675" t="str">
        <f t="shared" si="120"/>
        <v/>
      </c>
    </row>
    <row r="676" spans="1:14" x14ac:dyDescent="0.25">
      <c r="A676" s="4" t="str">
        <f>IF('True_Odds_Calculator_2-way'!A677="","",'True_Odds_Calculator_2-way'!A677)</f>
        <v/>
      </c>
      <c r="B676" s="4" t="str">
        <f>IF('True_Odds_Calculator_2-way'!B677="","",'True_Odds_Calculator_2-way'!B677)</f>
        <v/>
      </c>
      <c r="C676" s="4" t="e">
        <f t="shared" si="110"/>
        <v>#VALUE!</v>
      </c>
      <c r="D676" t="e">
        <f t="shared" si="111"/>
        <v>#VALUE!</v>
      </c>
      <c r="E676" t="e">
        <f t="shared" si="112"/>
        <v>#VALUE!</v>
      </c>
      <c r="F676" t="e">
        <f t="shared" si="113"/>
        <v>#VALUE!</v>
      </c>
      <c r="G676">
        <v>0</v>
      </c>
      <c r="H676" t="e">
        <f t="shared" si="114"/>
        <v>#VALUE!</v>
      </c>
      <c r="I676" t="e">
        <f t="shared" si="115"/>
        <v>#VALUE!</v>
      </c>
      <c r="J676" t="e">
        <f t="shared" si="116"/>
        <v>#VALUE!</v>
      </c>
      <c r="K676" t="str">
        <f t="shared" si="117"/>
        <v/>
      </c>
      <c r="L676" t="str">
        <f t="shared" si="118"/>
        <v/>
      </c>
      <c r="M676" t="str">
        <f t="shared" si="119"/>
        <v/>
      </c>
      <c r="N676" t="str">
        <f t="shared" si="120"/>
        <v/>
      </c>
    </row>
    <row r="677" spans="1:14" x14ac:dyDescent="0.25">
      <c r="A677" s="4" t="str">
        <f>IF('True_Odds_Calculator_2-way'!A678="","",'True_Odds_Calculator_2-way'!A678)</f>
        <v/>
      </c>
      <c r="B677" s="4" t="str">
        <f>IF('True_Odds_Calculator_2-way'!B678="","",'True_Odds_Calculator_2-way'!B678)</f>
        <v/>
      </c>
      <c r="C677" s="4" t="e">
        <f t="shared" si="110"/>
        <v>#VALUE!</v>
      </c>
      <c r="D677" t="e">
        <f t="shared" si="111"/>
        <v>#VALUE!</v>
      </c>
      <c r="E677" t="e">
        <f t="shared" si="112"/>
        <v>#VALUE!</v>
      </c>
      <c r="F677" t="e">
        <f t="shared" si="113"/>
        <v>#VALUE!</v>
      </c>
      <c r="G677">
        <v>0</v>
      </c>
      <c r="H677" t="e">
        <f t="shared" si="114"/>
        <v>#VALUE!</v>
      </c>
      <c r="I677" t="e">
        <f t="shared" si="115"/>
        <v>#VALUE!</v>
      </c>
      <c r="J677" t="e">
        <f t="shared" si="116"/>
        <v>#VALUE!</v>
      </c>
      <c r="K677" t="str">
        <f t="shared" si="117"/>
        <v/>
      </c>
      <c r="L677" t="str">
        <f t="shared" si="118"/>
        <v/>
      </c>
      <c r="M677" t="str">
        <f t="shared" si="119"/>
        <v/>
      </c>
      <c r="N677" t="str">
        <f t="shared" si="120"/>
        <v/>
      </c>
    </row>
    <row r="678" spans="1:14" x14ac:dyDescent="0.25">
      <c r="A678" s="4" t="str">
        <f>IF('True_Odds_Calculator_2-way'!A679="","",'True_Odds_Calculator_2-way'!A679)</f>
        <v/>
      </c>
      <c r="B678" s="4" t="str">
        <f>IF('True_Odds_Calculator_2-way'!B679="","",'True_Odds_Calculator_2-way'!B679)</f>
        <v/>
      </c>
      <c r="C678" s="4" t="e">
        <f t="shared" si="110"/>
        <v>#VALUE!</v>
      </c>
      <c r="D678" t="e">
        <f t="shared" si="111"/>
        <v>#VALUE!</v>
      </c>
      <c r="E678" t="e">
        <f t="shared" si="112"/>
        <v>#VALUE!</v>
      </c>
      <c r="F678" t="e">
        <f t="shared" si="113"/>
        <v>#VALUE!</v>
      </c>
      <c r="G678">
        <v>0</v>
      </c>
      <c r="H678" t="e">
        <f t="shared" si="114"/>
        <v>#VALUE!</v>
      </c>
      <c r="I678" t="e">
        <f t="shared" si="115"/>
        <v>#VALUE!</v>
      </c>
      <c r="J678" t="e">
        <f t="shared" si="116"/>
        <v>#VALUE!</v>
      </c>
      <c r="K678" t="str">
        <f t="shared" si="117"/>
        <v/>
      </c>
      <c r="L678" t="str">
        <f t="shared" si="118"/>
        <v/>
      </c>
      <c r="M678" t="str">
        <f t="shared" si="119"/>
        <v/>
      </c>
      <c r="N678" t="str">
        <f t="shared" si="120"/>
        <v/>
      </c>
    </row>
    <row r="679" spans="1:14" x14ac:dyDescent="0.25">
      <c r="A679" s="4" t="str">
        <f>IF('True_Odds_Calculator_2-way'!A680="","",'True_Odds_Calculator_2-way'!A680)</f>
        <v/>
      </c>
      <c r="B679" s="4" t="str">
        <f>IF('True_Odds_Calculator_2-way'!B680="","",'True_Odds_Calculator_2-way'!B680)</f>
        <v/>
      </c>
      <c r="C679" s="4" t="e">
        <f t="shared" si="110"/>
        <v>#VALUE!</v>
      </c>
      <c r="D679" t="e">
        <f t="shared" si="111"/>
        <v>#VALUE!</v>
      </c>
      <c r="E679" t="e">
        <f t="shared" si="112"/>
        <v>#VALUE!</v>
      </c>
      <c r="F679" t="e">
        <f t="shared" si="113"/>
        <v>#VALUE!</v>
      </c>
      <c r="G679">
        <v>0</v>
      </c>
      <c r="H679" t="e">
        <f t="shared" si="114"/>
        <v>#VALUE!</v>
      </c>
      <c r="I679" t="e">
        <f t="shared" si="115"/>
        <v>#VALUE!</v>
      </c>
      <c r="J679" t="e">
        <f t="shared" si="116"/>
        <v>#VALUE!</v>
      </c>
      <c r="K679" t="str">
        <f t="shared" si="117"/>
        <v/>
      </c>
      <c r="L679" t="str">
        <f t="shared" si="118"/>
        <v/>
      </c>
      <c r="M679" t="str">
        <f t="shared" si="119"/>
        <v/>
      </c>
      <c r="N679" t="str">
        <f t="shared" si="120"/>
        <v/>
      </c>
    </row>
    <row r="680" spans="1:14" x14ac:dyDescent="0.25">
      <c r="A680" s="4" t="str">
        <f>IF('True_Odds_Calculator_2-way'!A681="","",'True_Odds_Calculator_2-way'!A681)</f>
        <v/>
      </c>
      <c r="B680" s="4" t="str">
        <f>IF('True_Odds_Calculator_2-way'!B681="","",'True_Odds_Calculator_2-way'!B681)</f>
        <v/>
      </c>
      <c r="C680" s="4" t="e">
        <f t="shared" si="110"/>
        <v>#VALUE!</v>
      </c>
      <c r="D680" t="e">
        <f t="shared" si="111"/>
        <v>#VALUE!</v>
      </c>
      <c r="E680" t="e">
        <f t="shared" si="112"/>
        <v>#VALUE!</v>
      </c>
      <c r="F680" t="e">
        <f t="shared" si="113"/>
        <v>#VALUE!</v>
      </c>
      <c r="G680">
        <v>0</v>
      </c>
      <c r="H680" t="e">
        <f t="shared" si="114"/>
        <v>#VALUE!</v>
      </c>
      <c r="I680" t="e">
        <f t="shared" si="115"/>
        <v>#VALUE!</v>
      </c>
      <c r="J680" t="e">
        <f t="shared" si="116"/>
        <v>#VALUE!</v>
      </c>
      <c r="K680" t="str">
        <f t="shared" si="117"/>
        <v/>
      </c>
      <c r="L680" t="str">
        <f t="shared" si="118"/>
        <v/>
      </c>
      <c r="M680" t="str">
        <f t="shared" si="119"/>
        <v/>
      </c>
      <c r="N680" t="str">
        <f t="shared" si="120"/>
        <v/>
      </c>
    </row>
    <row r="681" spans="1:14" x14ac:dyDescent="0.25">
      <c r="A681" s="4" t="str">
        <f>IF('True_Odds_Calculator_2-way'!A682="","",'True_Odds_Calculator_2-way'!A682)</f>
        <v/>
      </c>
      <c r="B681" s="4" t="str">
        <f>IF('True_Odds_Calculator_2-way'!B682="","",'True_Odds_Calculator_2-way'!B682)</f>
        <v/>
      </c>
      <c r="C681" s="4" t="e">
        <f t="shared" si="110"/>
        <v>#VALUE!</v>
      </c>
      <c r="D681" t="e">
        <f t="shared" si="111"/>
        <v>#VALUE!</v>
      </c>
      <c r="E681" t="e">
        <f t="shared" si="112"/>
        <v>#VALUE!</v>
      </c>
      <c r="F681" t="e">
        <f t="shared" si="113"/>
        <v>#VALUE!</v>
      </c>
      <c r="G681">
        <v>0</v>
      </c>
      <c r="H681" t="e">
        <f t="shared" si="114"/>
        <v>#VALUE!</v>
      </c>
      <c r="I681" t="e">
        <f t="shared" si="115"/>
        <v>#VALUE!</v>
      </c>
      <c r="J681" t="e">
        <f t="shared" si="116"/>
        <v>#VALUE!</v>
      </c>
      <c r="K681" t="str">
        <f t="shared" si="117"/>
        <v/>
      </c>
      <c r="L681" t="str">
        <f t="shared" si="118"/>
        <v/>
      </c>
      <c r="M681" t="str">
        <f t="shared" si="119"/>
        <v/>
      </c>
      <c r="N681" t="str">
        <f t="shared" si="120"/>
        <v/>
      </c>
    </row>
    <row r="682" spans="1:14" x14ac:dyDescent="0.25">
      <c r="A682" s="4" t="str">
        <f>IF('True_Odds_Calculator_2-way'!A683="","",'True_Odds_Calculator_2-way'!A683)</f>
        <v/>
      </c>
      <c r="B682" s="4" t="str">
        <f>IF('True_Odds_Calculator_2-way'!B683="","",'True_Odds_Calculator_2-way'!B683)</f>
        <v/>
      </c>
      <c r="C682" s="4" t="e">
        <f t="shared" si="110"/>
        <v>#VALUE!</v>
      </c>
      <c r="D682" t="e">
        <f t="shared" si="111"/>
        <v>#VALUE!</v>
      </c>
      <c r="E682" t="e">
        <f t="shared" si="112"/>
        <v>#VALUE!</v>
      </c>
      <c r="F682" t="e">
        <f t="shared" si="113"/>
        <v>#VALUE!</v>
      </c>
      <c r="G682">
        <v>0</v>
      </c>
      <c r="H682" t="e">
        <f t="shared" si="114"/>
        <v>#VALUE!</v>
      </c>
      <c r="I682" t="e">
        <f t="shared" si="115"/>
        <v>#VALUE!</v>
      </c>
      <c r="J682" t="e">
        <f t="shared" si="116"/>
        <v>#VALUE!</v>
      </c>
      <c r="K682" t="str">
        <f t="shared" si="117"/>
        <v/>
      </c>
      <c r="L682" t="str">
        <f t="shared" si="118"/>
        <v/>
      </c>
      <c r="M682" t="str">
        <f t="shared" si="119"/>
        <v/>
      </c>
      <c r="N682" t="str">
        <f t="shared" si="120"/>
        <v/>
      </c>
    </row>
    <row r="683" spans="1:14" x14ac:dyDescent="0.25">
      <c r="A683" s="4" t="str">
        <f>IF('True_Odds_Calculator_2-way'!A684="","",'True_Odds_Calculator_2-way'!A684)</f>
        <v/>
      </c>
      <c r="B683" s="4" t="str">
        <f>IF('True_Odds_Calculator_2-way'!B684="","",'True_Odds_Calculator_2-way'!B684)</f>
        <v/>
      </c>
      <c r="C683" s="4" t="e">
        <f t="shared" si="110"/>
        <v>#VALUE!</v>
      </c>
      <c r="D683" t="e">
        <f t="shared" si="111"/>
        <v>#VALUE!</v>
      </c>
      <c r="E683" t="e">
        <f t="shared" si="112"/>
        <v>#VALUE!</v>
      </c>
      <c r="F683" t="e">
        <f t="shared" si="113"/>
        <v>#VALUE!</v>
      </c>
      <c r="G683">
        <v>0</v>
      </c>
      <c r="H683" t="e">
        <f t="shared" si="114"/>
        <v>#VALUE!</v>
      </c>
      <c r="I683" t="e">
        <f t="shared" si="115"/>
        <v>#VALUE!</v>
      </c>
      <c r="J683" t="e">
        <f t="shared" si="116"/>
        <v>#VALUE!</v>
      </c>
      <c r="K683" t="str">
        <f t="shared" si="117"/>
        <v/>
      </c>
      <c r="L683" t="str">
        <f t="shared" si="118"/>
        <v/>
      </c>
      <c r="M683" t="str">
        <f t="shared" si="119"/>
        <v/>
      </c>
      <c r="N683" t="str">
        <f t="shared" si="120"/>
        <v/>
      </c>
    </row>
    <row r="684" spans="1:14" x14ac:dyDescent="0.25">
      <c r="A684" s="4" t="str">
        <f>IF('True_Odds_Calculator_2-way'!A685="","",'True_Odds_Calculator_2-way'!A685)</f>
        <v/>
      </c>
      <c r="B684" s="4" t="str">
        <f>IF('True_Odds_Calculator_2-way'!B685="","",'True_Odds_Calculator_2-way'!B685)</f>
        <v/>
      </c>
      <c r="C684" s="4" t="e">
        <f t="shared" si="110"/>
        <v>#VALUE!</v>
      </c>
      <c r="D684" t="e">
        <f t="shared" si="111"/>
        <v>#VALUE!</v>
      </c>
      <c r="E684" t="e">
        <f t="shared" si="112"/>
        <v>#VALUE!</v>
      </c>
      <c r="F684" t="e">
        <f t="shared" si="113"/>
        <v>#VALUE!</v>
      </c>
      <c r="G684">
        <v>0</v>
      </c>
      <c r="H684" t="e">
        <f t="shared" si="114"/>
        <v>#VALUE!</v>
      </c>
      <c r="I684" t="e">
        <f t="shared" si="115"/>
        <v>#VALUE!</v>
      </c>
      <c r="J684" t="e">
        <f t="shared" si="116"/>
        <v>#VALUE!</v>
      </c>
      <c r="K684" t="str">
        <f t="shared" si="117"/>
        <v/>
      </c>
      <c r="L684" t="str">
        <f t="shared" si="118"/>
        <v/>
      </c>
      <c r="M684" t="str">
        <f t="shared" si="119"/>
        <v/>
      </c>
      <c r="N684" t="str">
        <f t="shared" si="120"/>
        <v/>
      </c>
    </row>
    <row r="685" spans="1:14" x14ac:dyDescent="0.25">
      <c r="A685" s="4" t="str">
        <f>IF('True_Odds_Calculator_2-way'!A686="","",'True_Odds_Calculator_2-way'!A686)</f>
        <v/>
      </c>
      <c r="B685" s="4" t="str">
        <f>IF('True_Odds_Calculator_2-way'!B686="","",'True_Odds_Calculator_2-way'!B686)</f>
        <v/>
      </c>
      <c r="C685" s="4" t="e">
        <f t="shared" si="110"/>
        <v>#VALUE!</v>
      </c>
      <c r="D685" t="e">
        <f t="shared" si="111"/>
        <v>#VALUE!</v>
      </c>
      <c r="E685" t="e">
        <f t="shared" si="112"/>
        <v>#VALUE!</v>
      </c>
      <c r="F685" t="e">
        <f t="shared" si="113"/>
        <v>#VALUE!</v>
      </c>
      <c r="G685">
        <v>0</v>
      </c>
      <c r="H685" t="e">
        <f t="shared" si="114"/>
        <v>#VALUE!</v>
      </c>
      <c r="I685" t="e">
        <f t="shared" si="115"/>
        <v>#VALUE!</v>
      </c>
      <c r="J685" t="e">
        <f t="shared" si="116"/>
        <v>#VALUE!</v>
      </c>
      <c r="K685" t="str">
        <f t="shared" si="117"/>
        <v/>
      </c>
      <c r="L685" t="str">
        <f t="shared" si="118"/>
        <v/>
      </c>
      <c r="M685" t="str">
        <f t="shared" si="119"/>
        <v/>
      </c>
      <c r="N685" t="str">
        <f t="shared" si="120"/>
        <v/>
      </c>
    </row>
    <row r="686" spans="1:14" x14ac:dyDescent="0.25">
      <c r="A686" s="4" t="str">
        <f>IF('True_Odds_Calculator_2-way'!A687="","",'True_Odds_Calculator_2-way'!A687)</f>
        <v/>
      </c>
      <c r="B686" s="4" t="str">
        <f>IF('True_Odds_Calculator_2-way'!B687="","",'True_Odds_Calculator_2-way'!B687)</f>
        <v/>
      </c>
      <c r="C686" s="4" t="e">
        <f t="shared" si="110"/>
        <v>#VALUE!</v>
      </c>
      <c r="D686" t="e">
        <f t="shared" si="111"/>
        <v>#VALUE!</v>
      </c>
      <c r="E686" t="e">
        <f t="shared" si="112"/>
        <v>#VALUE!</v>
      </c>
      <c r="F686" t="e">
        <f t="shared" si="113"/>
        <v>#VALUE!</v>
      </c>
      <c r="G686">
        <v>0</v>
      </c>
      <c r="H686" t="e">
        <f t="shared" si="114"/>
        <v>#VALUE!</v>
      </c>
      <c r="I686" t="e">
        <f t="shared" si="115"/>
        <v>#VALUE!</v>
      </c>
      <c r="J686" t="e">
        <f t="shared" si="116"/>
        <v>#VALUE!</v>
      </c>
      <c r="K686" t="str">
        <f t="shared" si="117"/>
        <v/>
      </c>
      <c r="L686" t="str">
        <f t="shared" si="118"/>
        <v/>
      </c>
      <c r="M686" t="str">
        <f t="shared" si="119"/>
        <v/>
      </c>
      <c r="N686" t="str">
        <f t="shared" si="120"/>
        <v/>
      </c>
    </row>
    <row r="687" spans="1:14" x14ac:dyDescent="0.25">
      <c r="A687" s="4" t="str">
        <f>IF('True_Odds_Calculator_2-way'!A688="","",'True_Odds_Calculator_2-way'!A688)</f>
        <v/>
      </c>
      <c r="B687" s="4" t="str">
        <f>IF('True_Odds_Calculator_2-way'!B688="","",'True_Odds_Calculator_2-way'!B688)</f>
        <v/>
      </c>
      <c r="C687" s="4" t="e">
        <f t="shared" si="110"/>
        <v>#VALUE!</v>
      </c>
      <c r="D687" t="e">
        <f t="shared" si="111"/>
        <v>#VALUE!</v>
      </c>
      <c r="E687" t="e">
        <f t="shared" si="112"/>
        <v>#VALUE!</v>
      </c>
      <c r="F687" t="e">
        <f t="shared" si="113"/>
        <v>#VALUE!</v>
      </c>
      <c r="G687">
        <v>0</v>
      </c>
      <c r="H687" t="e">
        <f t="shared" si="114"/>
        <v>#VALUE!</v>
      </c>
      <c r="I687" t="e">
        <f t="shared" si="115"/>
        <v>#VALUE!</v>
      </c>
      <c r="J687" t="e">
        <f t="shared" si="116"/>
        <v>#VALUE!</v>
      </c>
      <c r="K687" t="str">
        <f t="shared" si="117"/>
        <v/>
      </c>
      <c r="L687" t="str">
        <f t="shared" si="118"/>
        <v/>
      </c>
      <c r="M687" t="str">
        <f t="shared" si="119"/>
        <v/>
      </c>
      <c r="N687" t="str">
        <f t="shared" si="120"/>
        <v/>
      </c>
    </row>
    <row r="688" spans="1:14" x14ac:dyDescent="0.25">
      <c r="A688" s="4" t="str">
        <f>IF('True_Odds_Calculator_2-way'!A689="","",'True_Odds_Calculator_2-way'!A689)</f>
        <v/>
      </c>
      <c r="B688" s="4" t="str">
        <f>IF('True_Odds_Calculator_2-way'!B689="","",'True_Odds_Calculator_2-way'!B689)</f>
        <v/>
      </c>
      <c r="C688" s="4" t="e">
        <f t="shared" si="110"/>
        <v>#VALUE!</v>
      </c>
      <c r="D688" t="e">
        <f t="shared" si="111"/>
        <v>#VALUE!</v>
      </c>
      <c r="E688" t="e">
        <f t="shared" si="112"/>
        <v>#VALUE!</v>
      </c>
      <c r="F688" t="e">
        <f t="shared" si="113"/>
        <v>#VALUE!</v>
      </c>
      <c r="G688">
        <v>0</v>
      </c>
      <c r="H688" t="e">
        <f t="shared" si="114"/>
        <v>#VALUE!</v>
      </c>
      <c r="I688" t="e">
        <f t="shared" si="115"/>
        <v>#VALUE!</v>
      </c>
      <c r="J688" t="e">
        <f t="shared" si="116"/>
        <v>#VALUE!</v>
      </c>
      <c r="K688" t="str">
        <f t="shared" si="117"/>
        <v/>
      </c>
      <c r="L688" t="str">
        <f t="shared" si="118"/>
        <v/>
      </c>
      <c r="M688" t="str">
        <f t="shared" si="119"/>
        <v/>
      </c>
      <c r="N688" t="str">
        <f t="shared" si="120"/>
        <v/>
      </c>
    </row>
    <row r="689" spans="1:14" x14ac:dyDescent="0.25">
      <c r="A689" s="4" t="str">
        <f>IF('True_Odds_Calculator_2-way'!A690="","",'True_Odds_Calculator_2-way'!A690)</f>
        <v/>
      </c>
      <c r="B689" s="4" t="str">
        <f>IF('True_Odds_Calculator_2-way'!B690="","",'True_Odds_Calculator_2-way'!B690)</f>
        <v/>
      </c>
      <c r="C689" s="4" t="e">
        <f t="shared" si="110"/>
        <v>#VALUE!</v>
      </c>
      <c r="D689" t="e">
        <f t="shared" si="111"/>
        <v>#VALUE!</v>
      </c>
      <c r="E689" t="e">
        <f t="shared" si="112"/>
        <v>#VALUE!</v>
      </c>
      <c r="F689" t="e">
        <f t="shared" si="113"/>
        <v>#VALUE!</v>
      </c>
      <c r="G689">
        <v>0</v>
      </c>
      <c r="H689" t="e">
        <f t="shared" si="114"/>
        <v>#VALUE!</v>
      </c>
      <c r="I689" t="e">
        <f t="shared" si="115"/>
        <v>#VALUE!</v>
      </c>
      <c r="J689" t="e">
        <f t="shared" si="116"/>
        <v>#VALUE!</v>
      </c>
      <c r="K689" t="str">
        <f t="shared" si="117"/>
        <v/>
      </c>
      <c r="L689" t="str">
        <f t="shared" si="118"/>
        <v/>
      </c>
      <c r="M689" t="str">
        <f t="shared" si="119"/>
        <v/>
      </c>
      <c r="N689" t="str">
        <f t="shared" si="120"/>
        <v/>
      </c>
    </row>
    <row r="690" spans="1:14" x14ac:dyDescent="0.25">
      <c r="A690" s="4" t="str">
        <f>IF('True_Odds_Calculator_2-way'!A691="","",'True_Odds_Calculator_2-way'!A691)</f>
        <v/>
      </c>
      <c r="B690" s="4" t="str">
        <f>IF('True_Odds_Calculator_2-way'!B691="","",'True_Odds_Calculator_2-way'!B691)</f>
        <v/>
      </c>
      <c r="C690" s="4" t="e">
        <f t="shared" si="110"/>
        <v>#VALUE!</v>
      </c>
      <c r="D690" t="e">
        <f t="shared" si="111"/>
        <v>#VALUE!</v>
      </c>
      <c r="E690" t="e">
        <f t="shared" si="112"/>
        <v>#VALUE!</v>
      </c>
      <c r="F690" t="e">
        <f t="shared" si="113"/>
        <v>#VALUE!</v>
      </c>
      <c r="G690">
        <v>0</v>
      </c>
      <c r="H690" t="e">
        <f t="shared" si="114"/>
        <v>#VALUE!</v>
      </c>
      <c r="I690" t="e">
        <f t="shared" si="115"/>
        <v>#VALUE!</v>
      </c>
      <c r="J690" t="e">
        <f t="shared" si="116"/>
        <v>#VALUE!</v>
      </c>
      <c r="K690" t="str">
        <f t="shared" si="117"/>
        <v/>
      </c>
      <c r="L690" t="str">
        <f t="shared" si="118"/>
        <v/>
      </c>
      <c r="M690" t="str">
        <f t="shared" si="119"/>
        <v/>
      </c>
      <c r="N690" t="str">
        <f t="shared" si="120"/>
        <v/>
      </c>
    </row>
    <row r="691" spans="1:14" x14ac:dyDescent="0.25">
      <c r="A691" s="4" t="str">
        <f>IF('True_Odds_Calculator_2-way'!A692="","",'True_Odds_Calculator_2-way'!A692)</f>
        <v/>
      </c>
      <c r="B691" s="4" t="str">
        <f>IF('True_Odds_Calculator_2-way'!B692="","",'True_Odds_Calculator_2-way'!B692)</f>
        <v/>
      </c>
      <c r="C691" s="4" t="e">
        <f t="shared" si="110"/>
        <v>#VALUE!</v>
      </c>
      <c r="D691" t="e">
        <f t="shared" si="111"/>
        <v>#VALUE!</v>
      </c>
      <c r="E691" t="e">
        <f t="shared" si="112"/>
        <v>#VALUE!</v>
      </c>
      <c r="F691" t="e">
        <f t="shared" si="113"/>
        <v>#VALUE!</v>
      </c>
      <c r="G691">
        <v>0</v>
      </c>
      <c r="H691" t="e">
        <f t="shared" si="114"/>
        <v>#VALUE!</v>
      </c>
      <c r="I691" t="e">
        <f t="shared" si="115"/>
        <v>#VALUE!</v>
      </c>
      <c r="J691" t="e">
        <f t="shared" si="116"/>
        <v>#VALUE!</v>
      </c>
      <c r="K691" t="str">
        <f t="shared" si="117"/>
        <v/>
      </c>
      <c r="L691" t="str">
        <f t="shared" si="118"/>
        <v/>
      </c>
      <c r="M691" t="str">
        <f t="shared" si="119"/>
        <v/>
      </c>
      <c r="N691" t="str">
        <f t="shared" si="120"/>
        <v/>
      </c>
    </row>
    <row r="692" spans="1:14" x14ac:dyDescent="0.25">
      <c r="A692" s="4" t="str">
        <f>IF('True_Odds_Calculator_2-way'!A693="","",'True_Odds_Calculator_2-way'!A693)</f>
        <v/>
      </c>
      <c r="B692" s="4" t="str">
        <f>IF('True_Odds_Calculator_2-way'!B693="","",'True_Odds_Calculator_2-way'!B693)</f>
        <v/>
      </c>
      <c r="C692" s="4" t="e">
        <f t="shared" si="110"/>
        <v>#VALUE!</v>
      </c>
      <c r="D692" t="e">
        <f t="shared" si="111"/>
        <v>#VALUE!</v>
      </c>
      <c r="E692" t="e">
        <f t="shared" si="112"/>
        <v>#VALUE!</v>
      </c>
      <c r="F692" t="e">
        <f t="shared" si="113"/>
        <v>#VALUE!</v>
      </c>
      <c r="G692">
        <v>0</v>
      </c>
      <c r="H692" t="e">
        <f t="shared" si="114"/>
        <v>#VALUE!</v>
      </c>
      <c r="I692" t="e">
        <f t="shared" si="115"/>
        <v>#VALUE!</v>
      </c>
      <c r="J692" t="e">
        <f t="shared" si="116"/>
        <v>#VALUE!</v>
      </c>
      <c r="K692" t="str">
        <f t="shared" si="117"/>
        <v/>
      </c>
      <c r="L692" t="str">
        <f t="shared" si="118"/>
        <v/>
      </c>
      <c r="M692" t="str">
        <f t="shared" si="119"/>
        <v/>
      </c>
      <c r="N692" t="str">
        <f t="shared" si="120"/>
        <v/>
      </c>
    </row>
    <row r="693" spans="1:14" x14ac:dyDescent="0.25">
      <c r="A693" s="4" t="str">
        <f>IF('True_Odds_Calculator_2-way'!A694="","",'True_Odds_Calculator_2-way'!A694)</f>
        <v/>
      </c>
      <c r="B693" s="4" t="str">
        <f>IF('True_Odds_Calculator_2-way'!B694="","",'True_Odds_Calculator_2-way'!B694)</f>
        <v/>
      </c>
      <c r="C693" s="4" t="e">
        <f t="shared" si="110"/>
        <v>#VALUE!</v>
      </c>
      <c r="D693" t="e">
        <f t="shared" si="111"/>
        <v>#VALUE!</v>
      </c>
      <c r="E693" t="e">
        <f t="shared" si="112"/>
        <v>#VALUE!</v>
      </c>
      <c r="F693" t="e">
        <f t="shared" si="113"/>
        <v>#VALUE!</v>
      </c>
      <c r="G693">
        <v>0</v>
      </c>
      <c r="H693" t="e">
        <f t="shared" si="114"/>
        <v>#VALUE!</v>
      </c>
      <c r="I693" t="e">
        <f t="shared" si="115"/>
        <v>#VALUE!</v>
      </c>
      <c r="J693" t="e">
        <f t="shared" si="116"/>
        <v>#VALUE!</v>
      </c>
      <c r="K693" t="str">
        <f t="shared" si="117"/>
        <v/>
      </c>
      <c r="L693" t="str">
        <f t="shared" si="118"/>
        <v/>
      </c>
      <c r="M693" t="str">
        <f t="shared" si="119"/>
        <v/>
      </c>
      <c r="N693" t="str">
        <f t="shared" si="120"/>
        <v/>
      </c>
    </row>
    <row r="694" spans="1:14" x14ac:dyDescent="0.25">
      <c r="A694" s="4" t="str">
        <f>IF('True_Odds_Calculator_2-way'!A695="","",'True_Odds_Calculator_2-way'!A695)</f>
        <v/>
      </c>
      <c r="B694" s="4" t="str">
        <f>IF('True_Odds_Calculator_2-way'!B695="","",'True_Odds_Calculator_2-way'!B695)</f>
        <v/>
      </c>
      <c r="C694" s="4" t="e">
        <f t="shared" si="110"/>
        <v>#VALUE!</v>
      </c>
      <c r="D694" t="e">
        <f t="shared" si="111"/>
        <v>#VALUE!</v>
      </c>
      <c r="E694" t="e">
        <f t="shared" si="112"/>
        <v>#VALUE!</v>
      </c>
      <c r="F694" t="e">
        <f t="shared" si="113"/>
        <v>#VALUE!</v>
      </c>
      <c r="G694">
        <v>0</v>
      </c>
      <c r="H694" t="e">
        <f t="shared" si="114"/>
        <v>#VALUE!</v>
      </c>
      <c r="I694" t="e">
        <f t="shared" si="115"/>
        <v>#VALUE!</v>
      </c>
      <c r="J694" t="e">
        <f t="shared" si="116"/>
        <v>#VALUE!</v>
      </c>
      <c r="K694" t="str">
        <f t="shared" si="117"/>
        <v/>
      </c>
      <c r="L694" t="str">
        <f t="shared" si="118"/>
        <v/>
      </c>
      <c r="M694" t="str">
        <f t="shared" si="119"/>
        <v/>
      </c>
      <c r="N694" t="str">
        <f t="shared" si="120"/>
        <v/>
      </c>
    </row>
    <row r="695" spans="1:14" x14ac:dyDescent="0.25">
      <c r="A695" s="4" t="str">
        <f>IF('True_Odds_Calculator_2-way'!A696="","",'True_Odds_Calculator_2-way'!A696)</f>
        <v/>
      </c>
      <c r="B695" s="4" t="str">
        <f>IF('True_Odds_Calculator_2-way'!B696="","",'True_Odds_Calculator_2-way'!B696)</f>
        <v/>
      </c>
      <c r="C695" s="4" t="e">
        <f t="shared" si="110"/>
        <v>#VALUE!</v>
      </c>
      <c r="D695" t="e">
        <f t="shared" si="111"/>
        <v>#VALUE!</v>
      </c>
      <c r="E695" t="e">
        <f t="shared" si="112"/>
        <v>#VALUE!</v>
      </c>
      <c r="F695" t="e">
        <f t="shared" si="113"/>
        <v>#VALUE!</v>
      </c>
      <c r="G695">
        <v>0</v>
      </c>
      <c r="H695" t="e">
        <f t="shared" si="114"/>
        <v>#VALUE!</v>
      </c>
      <c r="I695" t="e">
        <f t="shared" si="115"/>
        <v>#VALUE!</v>
      </c>
      <c r="J695" t="e">
        <f t="shared" si="116"/>
        <v>#VALUE!</v>
      </c>
      <c r="K695" t="str">
        <f t="shared" si="117"/>
        <v/>
      </c>
      <c r="L695" t="str">
        <f t="shared" si="118"/>
        <v/>
      </c>
      <c r="M695" t="str">
        <f t="shared" si="119"/>
        <v/>
      </c>
      <c r="N695" t="str">
        <f t="shared" si="120"/>
        <v/>
      </c>
    </row>
    <row r="696" spans="1:14" x14ac:dyDescent="0.25">
      <c r="A696" s="4" t="str">
        <f>IF('True_Odds_Calculator_2-way'!A697="","",'True_Odds_Calculator_2-way'!A697)</f>
        <v/>
      </c>
      <c r="B696" s="4" t="str">
        <f>IF('True_Odds_Calculator_2-way'!B697="","",'True_Odds_Calculator_2-way'!B697)</f>
        <v/>
      </c>
      <c r="C696" s="4" t="e">
        <f t="shared" si="110"/>
        <v>#VALUE!</v>
      </c>
      <c r="D696" t="e">
        <f t="shared" si="111"/>
        <v>#VALUE!</v>
      </c>
      <c r="E696" t="e">
        <f t="shared" si="112"/>
        <v>#VALUE!</v>
      </c>
      <c r="F696" t="e">
        <f t="shared" si="113"/>
        <v>#VALUE!</v>
      </c>
      <c r="G696">
        <v>0</v>
      </c>
      <c r="H696" t="e">
        <f t="shared" si="114"/>
        <v>#VALUE!</v>
      </c>
      <c r="I696" t="e">
        <f t="shared" si="115"/>
        <v>#VALUE!</v>
      </c>
      <c r="J696" t="e">
        <f t="shared" si="116"/>
        <v>#VALUE!</v>
      </c>
      <c r="K696" t="str">
        <f t="shared" si="117"/>
        <v/>
      </c>
      <c r="L696" t="str">
        <f t="shared" si="118"/>
        <v/>
      </c>
      <c r="M696" t="str">
        <f t="shared" si="119"/>
        <v/>
      </c>
      <c r="N696" t="str">
        <f t="shared" si="120"/>
        <v/>
      </c>
    </row>
    <row r="697" spans="1:14" x14ac:dyDescent="0.25">
      <c r="A697" s="4" t="str">
        <f>IF('True_Odds_Calculator_2-way'!A698="","",'True_Odds_Calculator_2-way'!A698)</f>
        <v/>
      </c>
      <c r="B697" s="4" t="str">
        <f>IF('True_Odds_Calculator_2-way'!B698="","",'True_Odds_Calculator_2-way'!B698)</f>
        <v/>
      </c>
      <c r="C697" s="4" t="e">
        <f t="shared" si="110"/>
        <v>#VALUE!</v>
      </c>
      <c r="D697" t="e">
        <f t="shared" si="111"/>
        <v>#VALUE!</v>
      </c>
      <c r="E697" t="e">
        <f t="shared" si="112"/>
        <v>#VALUE!</v>
      </c>
      <c r="F697" t="e">
        <f t="shared" si="113"/>
        <v>#VALUE!</v>
      </c>
      <c r="G697">
        <v>0</v>
      </c>
      <c r="H697" t="e">
        <f t="shared" si="114"/>
        <v>#VALUE!</v>
      </c>
      <c r="I697" t="e">
        <f t="shared" si="115"/>
        <v>#VALUE!</v>
      </c>
      <c r="J697" t="e">
        <f t="shared" si="116"/>
        <v>#VALUE!</v>
      </c>
      <c r="K697" t="str">
        <f t="shared" si="117"/>
        <v/>
      </c>
      <c r="L697" t="str">
        <f t="shared" si="118"/>
        <v/>
      </c>
      <c r="M697" t="str">
        <f t="shared" si="119"/>
        <v/>
      </c>
      <c r="N697" t="str">
        <f t="shared" si="120"/>
        <v/>
      </c>
    </row>
    <row r="698" spans="1:14" x14ac:dyDescent="0.25">
      <c r="A698" s="4" t="str">
        <f>IF('True_Odds_Calculator_2-way'!A699="","",'True_Odds_Calculator_2-way'!A699)</f>
        <v/>
      </c>
      <c r="B698" s="4" t="str">
        <f>IF('True_Odds_Calculator_2-way'!B699="","",'True_Odds_Calculator_2-way'!B699)</f>
        <v/>
      </c>
      <c r="C698" s="4" t="e">
        <f t="shared" si="110"/>
        <v>#VALUE!</v>
      </c>
      <c r="D698" t="e">
        <f t="shared" si="111"/>
        <v>#VALUE!</v>
      </c>
      <c r="E698" t="e">
        <f t="shared" si="112"/>
        <v>#VALUE!</v>
      </c>
      <c r="F698" t="e">
        <f t="shared" si="113"/>
        <v>#VALUE!</v>
      </c>
      <c r="G698">
        <v>0</v>
      </c>
      <c r="H698" t="e">
        <f t="shared" si="114"/>
        <v>#VALUE!</v>
      </c>
      <c r="I698" t="e">
        <f t="shared" si="115"/>
        <v>#VALUE!</v>
      </c>
      <c r="J698" t="e">
        <f t="shared" si="116"/>
        <v>#VALUE!</v>
      </c>
      <c r="K698" t="str">
        <f t="shared" si="117"/>
        <v/>
      </c>
      <c r="L698" t="str">
        <f t="shared" si="118"/>
        <v/>
      </c>
      <c r="M698" t="str">
        <f t="shared" si="119"/>
        <v/>
      </c>
      <c r="N698" t="str">
        <f t="shared" si="120"/>
        <v/>
      </c>
    </row>
    <row r="699" spans="1:14" x14ac:dyDescent="0.25">
      <c r="A699" s="4" t="str">
        <f>IF('True_Odds_Calculator_2-way'!A700="","",'True_Odds_Calculator_2-way'!A700)</f>
        <v/>
      </c>
      <c r="B699" s="4" t="str">
        <f>IF('True_Odds_Calculator_2-way'!B700="","",'True_Odds_Calculator_2-way'!B700)</f>
        <v/>
      </c>
      <c r="C699" s="4" t="e">
        <f t="shared" si="110"/>
        <v>#VALUE!</v>
      </c>
      <c r="D699" t="e">
        <f t="shared" si="111"/>
        <v>#VALUE!</v>
      </c>
      <c r="E699" t="e">
        <f t="shared" si="112"/>
        <v>#VALUE!</v>
      </c>
      <c r="F699" t="e">
        <f t="shared" si="113"/>
        <v>#VALUE!</v>
      </c>
      <c r="G699">
        <v>0</v>
      </c>
      <c r="H699" t="e">
        <f t="shared" si="114"/>
        <v>#VALUE!</v>
      </c>
      <c r="I699" t="e">
        <f t="shared" si="115"/>
        <v>#VALUE!</v>
      </c>
      <c r="J699" t="e">
        <f t="shared" si="116"/>
        <v>#VALUE!</v>
      </c>
      <c r="K699" t="str">
        <f t="shared" si="117"/>
        <v/>
      </c>
      <c r="L699" t="str">
        <f t="shared" si="118"/>
        <v/>
      </c>
      <c r="M699" t="str">
        <f t="shared" si="119"/>
        <v/>
      </c>
      <c r="N699" t="str">
        <f t="shared" si="120"/>
        <v/>
      </c>
    </row>
    <row r="700" spans="1:14" x14ac:dyDescent="0.25">
      <c r="A700" s="4" t="str">
        <f>IF('True_Odds_Calculator_2-way'!A701="","",'True_Odds_Calculator_2-way'!A701)</f>
        <v/>
      </c>
      <c r="B700" s="4" t="str">
        <f>IF('True_Odds_Calculator_2-way'!B701="","",'True_Odds_Calculator_2-way'!B701)</f>
        <v/>
      </c>
      <c r="C700" s="4" t="e">
        <f t="shared" si="110"/>
        <v>#VALUE!</v>
      </c>
      <c r="D700" t="e">
        <f t="shared" si="111"/>
        <v>#VALUE!</v>
      </c>
      <c r="E700" t="e">
        <f t="shared" si="112"/>
        <v>#VALUE!</v>
      </c>
      <c r="F700" t="e">
        <f t="shared" si="113"/>
        <v>#VALUE!</v>
      </c>
      <c r="G700">
        <v>0</v>
      </c>
      <c r="H700" t="e">
        <f t="shared" si="114"/>
        <v>#VALUE!</v>
      </c>
      <c r="I700" t="e">
        <f t="shared" si="115"/>
        <v>#VALUE!</v>
      </c>
      <c r="J700" t="e">
        <f t="shared" si="116"/>
        <v>#VALUE!</v>
      </c>
      <c r="K700" t="str">
        <f t="shared" si="117"/>
        <v/>
      </c>
      <c r="L700" t="str">
        <f t="shared" si="118"/>
        <v/>
      </c>
      <c r="M700" t="str">
        <f t="shared" si="119"/>
        <v/>
      </c>
      <c r="N700" t="str">
        <f t="shared" si="120"/>
        <v/>
      </c>
    </row>
    <row r="701" spans="1:14" x14ac:dyDescent="0.25">
      <c r="A701" s="4" t="str">
        <f>IF('True_Odds_Calculator_2-way'!A702="","",'True_Odds_Calculator_2-way'!A702)</f>
        <v/>
      </c>
      <c r="B701" s="4" t="str">
        <f>IF('True_Odds_Calculator_2-way'!B702="","",'True_Odds_Calculator_2-way'!B702)</f>
        <v/>
      </c>
      <c r="C701" s="4" t="e">
        <f t="shared" si="110"/>
        <v>#VALUE!</v>
      </c>
      <c r="D701" t="e">
        <f t="shared" si="111"/>
        <v>#VALUE!</v>
      </c>
      <c r="E701" t="e">
        <f t="shared" si="112"/>
        <v>#VALUE!</v>
      </c>
      <c r="F701" t="e">
        <f t="shared" si="113"/>
        <v>#VALUE!</v>
      </c>
      <c r="G701">
        <v>0</v>
      </c>
      <c r="H701" t="e">
        <f t="shared" si="114"/>
        <v>#VALUE!</v>
      </c>
      <c r="I701" t="e">
        <f t="shared" si="115"/>
        <v>#VALUE!</v>
      </c>
      <c r="J701" t="e">
        <f t="shared" si="116"/>
        <v>#VALUE!</v>
      </c>
      <c r="K701" t="str">
        <f t="shared" si="117"/>
        <v/>
      </c>
      <c r="L701" t="str">
        <f t="shared" si="118"/>
        <v/>
      </c>
      <c r="M701" t="str">
        <f t="shared" si="119"/>
        <v/>
      </c>
      <c r="N701" t="str">
        <f t="shared" si="120"/>
        <v/>
      </c>
    </row>
    <row r="702" spans="1:14" x14ac:dyDescent="0.25">
      <c r="A702" s="4" t="str">
        <f>IF('True_Odds_Calculator_2-way'!A703="","",'True_Odds_Calculator_2-way'!A703)</f>
        <v/>
      </c>
      <c r="B702" s="4" t="str">
        <f>IF('True_Odds_Calculator_2-way'!B703="","",'True_Odds_Calculator_2-way'!B703)</f>
        <v/>
      </c>
      <c r="C702" s="4" t="e">
        <f t="shared" si="110"/>
        <v>#VALUE!</v>
      </c>
      <c r="D702" t="e">
        <f t="shared" si="111"/>
        <v>#VALUE!</v>
      </c>
      <c r="E702" t="e">
        <f t="shared" si="112"/>
        <v>#VALUE!</v>
      </c>
      <c r="F702" t="e">
        <f t="shared" si="113"/>
        <v>#VALUE!</v>
      </c>
      <c r="G702">
        <v>0</v>
      </c>
      <c r="H702" t="e">
        <f t="shared" si="114"/>
        <v>#VALUE!</v>
      </c>
      <c r="I702" t="e">
        <f t="shared" si="115"/>
        <v>#VALUE!</v>
      </c>
      <c r="J702" t="e">
        <f t="shared" si="116"/>
        <v>#VALUE!</v>
      </c>
      <c r="K702" t="str">
        <f t="shared" si="117"/>
        <v/>
      </c>
      <c r="L702" t="str">
        <f t="shared" si="118"/>
        <v/>
      </c>
      <c r="M702" t="str">
        <f t="shared" si="119"/>
        <v/>
      </c>
      <c r="N702" t="str">
        <f t="shared" si="120"/>
        <v/>
      </c>
    </row>
    <row r="703" spans="1:14" x14ac:dyDescent="0.25">
      <c r="A703" s="4" t="str">
        <f>IF('True_Odds_Calculator_2-way'!A704="","",'True_Odds_Calculator_2-way'!A704)</f>
        <v/>
      </c>
      <c r="B703" s="4" t="str">
        <f>IF('True_Odds_Calculator_2-way'!B704="","",'True_Odds_Calculator_2-way'!B704)</f>
        <v/>
      </c>
      <c r="C703" s="4" t="e">
        <f t="shared" si="110"/>
        <v>#VALUE!</v>
      </c>
      <c r="D703" t="e">
        <f t="shared" si="111"/>
        <v>#VALUE!</v>
      </c>
      <c r="E703" t="e">
        <f t="shared" si="112"/>
        <v>#VALUE!</v>
      </c>
      <c r="F703" t="e">
        <f t="shared" si="113"/>
        <v>#VALUE!</v>
      </c>
      <c r="G703">
        <v>0</v>
      </c>
      <c r="H703" t="e">
        <f t="shared" si="114"/>
        <v>#VALUE!</v>
      </c>
      <c r="I703" t="e">
        <f t="shared" si="115"/>
        <v>#VALUE!</v>
      </c>
      <c r="J703" t="e">
        <f t="shared" si="116"/>
        <v>#VALUE!</v>
      </c>
      <c r="K703" t="str">
        <f t="shared" si="117"/>
        <v/>
      </c>
      <c r="L703" t="str">
        <f t="shared" si="118"/>
        <v/>
      </c>
      <c r="M703" t="str">
        <f t="shared" si="119"/>
        <v/>
      </c>
      <c r="N703" t="str">
        <f t="shared" si="120"/>
        <v/>
      </c>
    </row>
    <row r="704" spans="1:14" x14ac:dyDescent="0.25">
      <c r="A704" s="4" t="str">
        <f>IF('True_Odds_Calculator_2-way'!A705="","",'True_Odds_Calculator_2-way'!A705)</f>
        <v/>
      </c>
      <c r="B704" s="4" t="str">
        <f>IF('True_Odds_Calculator_2-way'!B705="","",'True_Odds_Calculator_2-way'!B705)</f>
        <v/>
      </c>
      <c r="C704" s="4" t="e">
        <f t="shared" si="110"/>
        <v>#VALUE!</v>
      </c>
      <c r="D704" t="e">
        <f t="shared" si="111"/>
        <v>#VALUE!</v>
      </c>
      <c r="E704" t="e">
        <f t="shared" si="112"/>
        <v>#VALUE!</v>
      </c>
      <c r="F704" t="e">
        <f t="shared" si="113"/>
        <v>#VALUE!</v>
      </c>
      <c r="G704">
        <v>0</v>
      </c>
      <c r="H704" t="e">
        <f t="shared" si="114"/>
        <v>#VALUE!</v>
      </c>
      <c r="I704" t="e">
        <f t="shared" si="115"/>
        <v>#VALUE!</v>
      </c>
      <c r="J704" t="e">
        <f t="shared" si="116"/>
        <v>#VALUE!</v>
      </c>
      <c r="K704" t="str">
        <f t="shared" si="117"/>
        <v/>
      </c>
      <c r="L704" t="str">
        <f t="shared" si="118"/>
        <v/>
      </c>
      <c r="M704" t="str">
        <f t="shared" si="119"/>
        <v/>
      </c>
      <c r="N704" t="str">
        <f t="shared" si="120"/>
        <v/>
      </c>
    </row>
    <row r="705" spans="1:14" x14ac:dyDescent="0.25">
      <c r="A705" s="4" t="str">
        <f>IF('True_Odds_Calculator_2-way'!A706="","",'True_Odds_Calculator_2-way'!A706)</f>
        <v/>
      </c>
      <c r="B705" s="4" t="str">
        <f>IF('True_Odds_Calculator_2-way'!B706="","",'True_Odds_Calculator_2-way'!B706)</f>
        <v/>
      </c>
      <c r="C705" s="4" t="e">
        <f t="shared" si="110"/>
        <v>#VALUE!</v>
      </c>
      <c r="D705" t="e">
        <f t="shared" si="111"/>
        <v>#VALUE!</v>
      </c>
      <c r="E705" t="e">
        <f t="shared" si="112"/>
        <v>#VALUE!</v>
      </c>
      <c r="F705" t="e">
        <f t="shared" si="113"/>
        <v>#VALUE!</v>
      </c>
      <c r="G705">
        <v>0</v>
      </c>
      <c r="H705" t="e">
        <f t="shared" si="114"/>
        <v>#VALUE!</v>
      </c>
      <c r="I705" t="e">
        <f t="shared" si="115"/>
        <v>#VALUE!</v>
      </c>
      <c r="J705" t="e">
        <f t="shared" si="116"/>
        <v>#VALUE!</v>
      </c>
      <c r="K705" t="str">
        <f t="shared" si="117"/>
        <v/>
      </c>
      <c r="L705" t="str">
        <f t="shared" si="118"/>
        <v/>
      </c>
      <c r="M705" t="str">
        <f t="shared" si="119"/>
        <v/>
      </c>
      <c r="N705" t="str">
        <f t="shared" si="120"/>
        <v/>
      </c>
    </row>
    <row r="706" spans="1:14" x14ac:dyDescent="0.25">
      <c r="A706" s="4" t="str">
        <f>IF('True_Odds_Calculator_2-way'!A707="","",'True_Odds_Calculator_2-way'!A707)</f>
        <v/>
      </c>
      <c r="B706" s="4" t="str">
        <f>IF('True_Odds_Calculator_2-way'!B707="","",'True_Odds_Calculator_2-way'!B707)</f>
        <v/>
      </c>
      <c r="C706" s="4" t="e">
        <f t="shared" si="110"/>
        <v>#VALUE!</v>
      </c>
      <c r="D706" t="e">
        <f t="shared" si="111"/>
        <v>#VALUE!</v>
      </c>
      <c r="E706" t="e">
        <f t="shared" si="112"/>
        <v>#VALUE!</v>
      </c>
      <c r="F706" t="e">
        <f t="shared" si="113"/>
        <v>#VALUE!</v>
      </c>
      <c r="G706">
        <v>0</v>
      </c>
      <c r="H706" t="e">
        <f t="shared" si="114"/>
        <v>#VALUE!</v>
      </c>
      <c r="I706" t="e">
        <f t="shared" si="115"/>
        <v>#VALUE!</v>
      </c>
      <c r="J706" t="e">
        <f t="shared" si="116"/>
        <v>#VALUE!</v>
      </c>
      <c r="K706" t="str">
        <f t="shared" si="117"/>
        <v/>
      </c>
      <c r="L706" t="str">
        <f t="shared" si="118"/>
        <v/>
      </c>
      <c r="M706" t="str">
        <f t="shared" si="119"/>
        <v/>
      </c>
      <c r="N706" t="str">
        <f t="shared" si="120"/>
        <v/>
      </c>
    </row>
    <row r="707" spans="1:14" x14ac:dyDescent="0.25">
      <c r="A707" s="4" t="str">
        <f>IF('True_Odds_Calculator_2-way'!A708="","",'True_Odds_Calculator_2-way'!A708)</f>
        <v/>
      </c>
      <c r="B707" s="4" t="str">
        <f>IF('True_Odds_Calculator_2-way'!B708="","",'True_Odds_Calculator_2-way'!B708)</f>
        <v/>
      </c>
      <c r="C707" s="4" t="e">
        <f t="shared" ref="C707:C770" si="121">1/A707</f>
        <v>#VALUE!</v>
      </c>
      <c r="D707" t="e">
        <f t="shared" ref="D707:D770" si="122">1/B707</f>
        <v>#VALUE!</v>
      </c>
      <c r="E707" t="e">
        <f t="shared" ref="E707:E770" si="123">C707+D707-1</f>
        <v>#VALUE!</v>
      </c>
      <c r="F707" t="e">
        <f t="shared" ref="F707:F770" si="124">C707+D707-(C707*D707)-1</f>
        <v>#VALUE!</v>
      </c>
      <c r="G707">
        <v>0</v>
      </c>
      <c r="H707" t="e">
        <f t="shared" ref="H707:H770" si="125">C707*D707</f>
        <v>#VALUE!</v>
      </c>
      <c r="I707" t="e">
        <f t="shared" ref="I707:I770" si="126">((-4*F707*H707)^0.5)/(2*F707)</f>
        <v>#VALUE!</v>
      </c>
      <c r="J707" t="e">
        <f t="shared" ref="J707:J770" si="127">(-((-4*F707*H707)^0.5))/(2*F707)</f>
        <v>#VALUE!</v>
      </c>
      <c r="K707" t="str">
        <f t="shared" ref="K707:K770" si="128">IF(A707="","",(C707/($J707+C707-($J707*C707))))</f>
        <v/>
      </c>
      <c r="L707" t="str">
        <f t="shared" ref="L707:L770" si="129">IF(B707="","",(D707/($J707+D707-($J707*D707))))</f>
        <v/>
      </c>
      <c r="M707" t="str">
        <f t="shared" ref="M707:M770" si="130">IF(A707="","",1/K707)</f>
        <v/>
      </c>
      <c r="N707" t="str">
        <f t="shared" ref="N707:N770" si="131">IF(B707="","",1/L707)</f>
        <v/>
      </c>
    </row>
    <row r="708" spans="1:14" x14ac:dyDescent="0.25">
      <c r="A708" s="4" t="str">
        <f>IF('True_Odds_Calculator_2-way'!A709="","",'True_Odds_Calculator_2-way'!A709)</f>
        <v/>
      </c>
      <c r="B708" s="4" t="str">
        <f>IF('True_Odds_Calculator_2-way'!B709="","",'True_Odds_Calculator_2-way'!B709)</f>
        <v/>
      </c>
      <c r="C708" s="4" t="e">
        <f t="shared" si="121"/>
        <v>#VALUE!</v>
      </c>
      <c r="D708" t="e">
        <f t="shared" si="122"/>
        <v>#VALUE!</v>
      </c>
      <c r="E708" t="e">
        <f t="shared" si="123"/>
        <v>#VALUE!</v>
      </c>
      <c r="F708" t="e">
        <f t="shared" si="124"/>
        <v>#VALUE!</v>
      </c>
      <c r="G708">
        <v>0</v>
      </c>
      <c r="H708" t="e">
        <f t="shared" si="125"/>
        <v>#VALUE!</v>
      </c>
      <c r="I708" t="e">
        <f t="shared" si="126"/>
        <v>#VALUE!</v>
      </c>
      <c r="J708" t="e">
        <f t="shared" si="127"/>
        <v>#VALUE!</v>
      </c>
      <c r="K708" t="str">
        <f t="shared" si="128"/>
        <v/>
      </c>
      <c r="L708" t="str">
        <f t="shared" si="129"/>
        <v/>
      </c>
      <c r="M708" t="str">
        <f t="shared" si="130"/>
        <v/>
      </c>
      <c r="N708" t="str">
        <f t="shared" si="131"/>
        <v/>
      </c>
    </row>
    <row r="709" spans="1:14" x14ac:dyDescent="0.25">
      <c r="A709" s="4" t="str">
        <f>IF('True_Odds_Calculator_2-way'!A710="","",'True_Odds_Calculator_2-way'!A710)</f>
        <v/>
      </c>
      <c r="B709" s="4" t="str">
        <f>IF('True_Odds_Calculator_2-way'!B710="","",'True_Odds_Calculator_2-way'!B710)</f>
        <v/>
      </c>
      <c r="C709" s="4" t="e">
        <f t="shared" si="121"/>
        <v>#VALUE!</v>
      </c>
      <c r="D709" t="e">
        <f t="shared" si="122"/>
        <v>#VALUE!</v>
      </c>
      <c r="E709" t="e">
        <f t="shared" si="123"/>
        <v>#VALUE!</v>
      </c>
      <c r="F709" t="e">
        <f t="shared" si="124"/>
        <v>#VALUE!</v>
      </c>
      <c r="G709">
        <v>0</v>
      </c>
      <c r="H709" t="e">
        <f t="shared" si="125"/>
        <v>#VALUE!</v>
      </c>
      <c r="I709" t="e">
        <f t="shared" si="126"/>
        <v>#VALUE!</v>
      </c>
      <c r="J709" t="e">
        <f t="shared" si="127"/>
        <v>#VALUE!</v>
      </c>
      <c r="K709" t="str">
        <f t="shared" si="128"/>
        <v/>
      </c>
      <c r="L709" t="str">
        <f t="shared" si="129"/>
        <v/>
      </c>
      <c r="M709" t="str">
        <f t="shared" si="130"/>
        <v/>
      </c>
      <c r="N709" t="str">
        <f t="shared" si="131"/>
        <v/>
      </c>
    </row>
    <row r="710" spans="1:14" x14ac:dyDescent="0.25">
      <c r="A710" s="4" t="str">
        <f>IF('True_Odds_Calculator_2-way'!A711="","",'True_Odds_Calculator_2-way'!A711)</f>
        <v/>
      </c>
      <c r="B710" s="4" t="str">
        <f>IF('True_Odds_Calculator_2-way'!B711="","",'True_Odds_Calculator_2-way'!B711)</f>
        <v/>
      </c>
      <c r="C710" s="4" t="e">
        <f t="shared" si="121"/>
        <v>#VALUE!</v>
      </c>
      <c r="D710" t="e">
        <f t="shared" si="122"/>
        <v>#VALUE!</v>
      </c>
      <c r="E710" t="e">
        <f t="shared" si="123"/>
        <v>#VALUE!</v>
      </c>
      <c r="F710" t="e">
        <f t="shared" si="124"/>
        <v>#VALUE!</v>
      </c>
      <c r="G710">
        <v>0</v>
      </c>
      <c r="H710" t="e">
        <f t="shared" si="125"/>
        <v>#VALUE!</v>
      </c>
      <c r="I710" t="e">
        <f t="shared" si="126"/>
        <v>#VALUE!</v>
      </c>
      <c r="J710" t="e">
        <f t="shared" si="127"/>
        <v>#VALUE!</v>
      </c>
      <c r="K710" t="str">
        <f t="shared" si="128"/>
        <v/>
      </c>
      <c r="L710" t="str">
        <f t="shared" si="129"/>
        <v/>
      </c>
      <c r="M710" t="str">
        <f t="shared" si="130"/>
        <v/>
      </c>
      <c r="N710" t="str">
        <f t="shared" si="131"/>
        <v/>
      </c>
    </row>
    <row r="711" spans="1:14" x14ac:dyDescent="0.25">
      <c r="A711" s="4" t="str">
        <f>IF('True_Odds_Calculator_2-way'!A712="","",'True_Odds_Calculator_2-way'!A712)</f>
        <v/>
      </c>
      <c r="B711" s="4" t="str">
        <f>IF('True_Odds_Calculator_2-way'!B712="","",'True_Odds_Calculator_2-way'!B712)</f>
        <v/>
      </c>
      <c r="C711" s="4" t="e">
        <f t="shared" si="121"/>
        <v>#VALUE!</v>
      </c>
      <c r="D711" t="e">
        <f t="shared" si="122"/>
        <v>#VALUE!</v>
      </c>
      <c r="E711" t="e">
        <f t="shared" si="123"/>
        <v>#VALUE!</v>
      </c>
      <c r="F711" t="e">
        <f t="shared" si="124"/>
        <v>#VALUE!</v>
      </c>
      <c r="G711">
        <v>0</v>
      </c>
      <c r="H711" t="e">
        <f t="shared" si="125"/>
        <v>#VALUE!</v>
      </c>
      <c r="I711" t="e">
        <f t="shared" si="126"/>
        <v>#VALUE!</v>
      </c>
      <c r="J711" t="e">
        <f t="shared" si="127"/>
        <v>#VALUE!</v>
      </c>
      <c r="K711" t="str">
        <f t="shared" si="128"/>
        <v/>
      </c>
      <c r="L711" t="str">
        <f t="shared" si="129"/>
        <v/>
      </c>
      <c r="M711" t="str">
        <f t="shared" si="130"/>
        <v/>
      </c>
      <c r="N711" t="str">
        <f t="shared" si="131"/>
        <v/>
      </c>
    </row>
    <row r="712" spans="1:14" x14ac:dyDescent="0.25">
      <c r="A712" s="4" t="str">
        <f>IF('True_Odds_Calculator_2-way'!A713="","",'True_Odds_Calculator_2-way'!A713)</f>
        <v/>
      </c>
      <c r="B712" s="4" t="str">
        <f>IF('True_Odds_Calculator_2-way'!B713="","",'True_Odds_Calculator_2-way'!B713)</f>
        <v/>
      </c>
      <c r="C712" s="4" t="e">
        <f t="shared" si="121"/>
        <v>#VALUE!</v>
      </c>
      <c r="D712" t="e">
        <f t="shared" si="122"/>
        <v>#VALUE!</v>
      </c>
      <c r="E712" t="e">
        <f t="shared" si="123"/>
        <v>#VALUE!</v>
      </c>
      <c r="F712" t="e">
        <f t="shared" si="124"/>
        <v>#VALUE!</v>
      </c>
      <c r="G712">
        <v>0</v>
      </c>
      <c r="H712" t="e">
        <f t="shared" si="125"/>
        <v>#VALUE!</v>
      </c>
      <c r="I712" t="e">
        <f t="shared" si="126"/>
        <v>#VALUE!</v>
      </c>
      <c r="J712" t="e">
        <f t="shared" si="127"/>
        <v>#VALUE!</v>
      </c>
      <c r="K712" t="str">
        <f t="shared" si="128"/>
        <v/>
      </c>
      <c r="L712" t="str">
        <f t="shared" si="129"/>
        <v/>
      </c>
      <c r="M712" t="str">
        <f t="shared" si="130"/>
        <v/>
      </c>
      <c r="N712" t="str">
        <f t="shared" si="131"/>
        <v/>
      </c>
    </row>
    <row r="713" spans="1:14" x14ac:dyDescent="0.25">
      <c r="A713" s="4" t="str">
        <f>IF('True_Odds_Calculator_2-way'!A714="","",'True_Odds_Calculator_2-way'!A714)</f>
        <v/>
      </c>
      <c r="B713" s="4" t="str">
        <f>IF('True_Odds_Calculator_2-way'!B714="","",'True_Odds_Calculator_2-way'!B714)</f>
        <v/>
      </c>
      <c r="C713" s="4" t="e">
        <f t="shared" si="121"/>
        <v>#VALUE!</v>
      </c>
      <c r="D713" t="e">
        <f t="shared" si="122"/>
        <v>#VALUE!</v>
      </c>
      <c r="E713" t="e">
        <f t="shared" si="123"/>
        <v>#VALUE!</v>
      </c>
      <c r="F713" t="e">
        <f t="shared" si="124"/>
        <v>#VALUE!</v>
      </c>
      <c r="G713">
        <v>0</v>
      </c>
      <c r="H713" t="e">
        <f t="shared" si="125"/>
        <v>#VALUE!</v>
      </c>
      <c r="I713" t="e">
        <f t="shared" si="126"/>
        <v>#VALUE!</v>
      </c>
      <c r="J713" t="e">
        <f t="shared" si="127"/>
        <v>#VALUE!</v>
      </c>
      <c r="K713" t="str">
        <f t="shared" si="128"/>
        <v/>
      </c>
      <c r="L713" t="str">
        <f t="shared" si="129"/>
        <v/>
      </c>
      <c r="M713" t="str">
        <f t="shared" si="130"/>
        <v/>
      </c>
      <c r="N713" t="str">
        <f t="shared" si="131"/>
        <v/>
      </c>
    </row>
    <row r="714" spans="1:14" x14ac:dyDescent="0.25">
      <c r="A714" s="4" t="str">
        <f>IF('True_Odds_Calculator_2-way'!A715="","",'True_Odds_Calculator_2-way'!A715)</f>
        <v/>
      </c>
      <c r="B714" s="4" t="str">
        <f>IF('True_Odds_Calculator_2-way'!B715="","",'True_Odds_Calculator_2-way'!B715)</f>
        <v/>
      </c>
      <c r="C714" s="4" t="e">
        <f t="shared" si="121"/>
        <v>#VALUE!</v>
      </c>
      <c r="D714" t="e">
        <f t="shared" si="122"/>
        <v>#VALUE!</v>
      </c>
      <c r="E714" t="e">
        <f t="shared" si="123"/>
        <v>#VALUE!</v>
      </c>
      <c r="F714" t="e">
        <f t="shared" si="124"/>
        <v>#VALUE!</v>
      </c>
      <c r="G714">
        <v>0</v>
      </c>
      <c r="H714" t="e">
        <f t="shared" si="125"/>
        <v>#VALUE!</v>
      </c>
      <c r="I714" t="e">
        <f t="shared" si="126"/>
        <v>#VALUE!</v>
      </c>
      <c r="J714" t="e">
        <f t="shared" si="127"/>
        <v>#VALUE!</v>
      </c>
      <c r="K714" t="str">
        <f t="shared" si="128"/>
        <v/>
      </c>
      <c r="L714" t="str">
        <f t="shared" si="129"/>
        <v/>
      </c>
      <c r="M714" t="str">
        <f t="shared" si="130"/>
        <v/>
      </c>
      <c r="N714" t="str">
        <f t="shared" si="131"/>
        <v/>
      </c>
    </row>
    <row r="715" spans="1:14" x14ac:dyDescent="0.25">
      <c r="A715" s="4" t="str">
        <f>IF('True_Odds_Calculator_2-way'!A716="","",'True_Odds_Calculator_2-way'!A716)</f>
        <v/>
      </c>
      <c r="B715" s="4" t="str">
        <f>IF('True_Odds_Calculator_2-way'!B716="","",'True_Odds_Calculator_2-way'!B716)</f>
        <v/>
      </c>
      <c r="C715" s="4" t="e">
        <f t="shared" si="121"/>
        <v>#VALUE!</v>
      </c>
      <c r="D715" t="e">
        <f t="shared" si="122"/>
        <v>#VALUE!</v>
      </c>
      <c r="E715" t="e">
        <f t="shared" si="123"/>
        <v>#VALUE!</v>
      </c>
      <c r="F715" t="e">
        <f t="shared" si="124"/>
        <v>#VALUE!</v>
      </c>
      <c r="G715">
        <v>0</v>
      </c>
      <c r="H715" t="e">
        <f t="shared" si="125"/>
        <v>#VALUE!</v>
      </c>
      <c r="I715" t="e">
        <f t="shared" si="126"/>
        <v>#VALUE!</v>
      </c>
      <c r="J715" t="e">
        <f t="shared" si="127"/>
        <v>#VALUE!</v>
      </c>
      <c r="K715" t="str">
        <f t="shared" si="128"/>
        <v/>
      </c>
      <c r="L715" t="str">
        <f t="shared" si="129"/>
        <v/>
      </c>
      <c r="M715" t="str">
        <f t="shared" si="130"/>
        <v/>
      </c>
      <c r="N715" t="str">
        <f t="shared" si="131"/>
        <v/>
      </c>
    </row>
    <row r="716" spans="1:14" x14ac:dyDescent="0.25">
      <c r="A716" s="4" t="str">
        <f>IF('True_Odds_Calculator_2-way'!A717="","",'True_Odds_Calculator_2-way'!A717)</f>
        <v/>
      </c>
      <c r="B716" s="4" t="str">
        <f>IF('True_Odds_Calculator_2-way'!B717="","",'True_Odds_Calculator_2-way'!B717)</f>
        <v/>
      </c>
      <c r="C716" s="4" t="e">
        <f t="shared" si="121"/>
        <v>#VALUE!</v>
      </c>
      <c r="D716" t="e">
        <f t="shared" si="122"/>
        <v>#VALUE!</v>
      </c>
      <c r="E716" t="e">
        <f t="shared" si="123"/>
        <v>#VALUE!</v>
      </c>
      <c r="F716" t="e">
        <f t="shared" si="124"/>
        <v>#VALUE!</v>
      </c>
      <c r="G716">
        <v>0</v>
      </c>
      <c r="H716" t="e">
        <f t="shared" si="125"/>
        <v>#VALUE!</v>
      </c>
      <c r="I716" t="e">
        <f t="shared" si="126"/>
        <v>#VALUE!</v>
      </c>
      <c r="J716" t="e">
        <f t="shared" si="127"/>
        <v>#VALUE!</v>
      </c>
      <c r="K716" t="str">
        <f t="shared" si="128"/>
        <v/>
      </c>
      <c r="L716" t="str">
        <f t="shared" si="129"/>
        <v/>
      </c>
      <c r="M716" t="str">
        <f t="shared" si="130"/>
        <v/>
      </c>
      <c r="N716" t="str">
        <f t="shared" si="131"/>
        <v/>
      </c>
    </row>
    <row r="717" spans="1:14" x14ac:dyDescent="0.25">
      <c r="A717" s="4" t="str">
        <f>IF('True_Odds_Calculator_2-way'!A718="","",'True_Odds_Calculator_2-way'!A718)</f>
        <v/>
      </c>
      <c r="B717" s="4" t="str">
        <f>IF('True_Odds_Calculator_2-way'!B718="","",'True_Odds_Calculator_2-way'!B718)</f>
        <v/>
      </c>
      <c r="C717" s="4" t="e">
        <f t="shared" si="121"/>
        <v>#VALUE!</v>
      </c>
      <c r="D717" t="e">
        <f t="shared" si="122"/>
        <v>#VALUE!</v>
      </c>
      <c r="E717" t="e">
        <f t="shared" si="123"/>
        <v>#VALUE!</v>
      </c>
      <c r="F717" t="e">
        <f t="shared" si="124"/>
        <v>#VALUE!</v>
      </c>
      <c r="G717">
        <v>0</v>
      </c>
      <c r="H717" t="e">
        <f t="shared" si="125"/>
        <v>#VALUE!</v>
      </c>
      <c r="I717" t="e">
        <f t="shared" si="126"/>
        <v>#VALUE!</v>
      </c>
      <c r="J717" t="e">
        <f t="shared" si="127"/>
        <v>#VALUE!</v>
      </c>
      <c r="K717" t="str">
        <f t="shared" si="128"/>
        <v/>
      </c>
      <c r="L717" t="str">
        <f t="shared" si="129"/>
        <v/>
      </c>
      <c r="M717" t="str">
        <f t="shared" si="130"/>
        <v/>
      </c>
      <c r="N717" t="str">
        <f t="shared" si="131"/>
        <v/>
      </c>
    </row>
    <row r="718" spans="1:14" x14ac:dyDescent="0.25">
      <c r="A718" s="4" t="str">
        <f>IF('True_Odds_Calculator_2-way'!A719="","",'True_Odds_Calculator_2-way'!A719)</f>
        <v/>
      </c>
      <c r="B718" s="4" t="str">
        <f>IF('True_Odds_Calculator_2-way'!B719="","",'True_Odds_Calculator_2-way'!B719)</f>
        <v/>
      </c>
      <c r="C718" s="4" t="e">
        <f t="shared" si="121"/>
        <v>#VALUE!</v>
      </c>
      <c r="D718" t="e">
        <f t="shared" si="122"/>
        <v>#VALUE!</v>
      </c>
      <c r="E718" t="e">
        <f t="shared" si="123"/>
        <v>#VALUE!</v>
      </c>
      <c r="F718" t="e">
        <f t="shared" si="124"/>
        <v>#VALUE!</v>
      </c>
      <c r="G718">
        <v>0</v>
      </c>
      <c r="H718" t="e">
        <f t="shared" si="125"/>
        <v>#VALUE!</v>
      </c>
      <c r="I718" t="e">
        <f t="shared" si="126"/>
        <v>#VALUE!</v>
      </c>
      <c r="J718" t="e">
        <f t="shared" si="127"/>
        <v>#VALUE!</v>
      </c>
      <c r="K718" t="str">
        <f t="shared" si="128"/>
        <v/>
      </c>
      <c r="L718" t="str">
        <f t="shared" si="129"/>
        <v/>
      </c>
      <c r="M718" t="str">
        <f t="shared" si="130"/>
        <v/>
      </c>
      <c r="N718" t="str">
        <f t="shared" si="131"/>
        <v/>
      </c>
    </row>
    <row r="719" spans="1:14" x14ac:dyDescent="0.25">
      <c r="A719" s="4" t="str">
        <f>IF('True_Odds_Calculator_2-way'!A720="","",'True_Odds_Calculator_2-way'!A720)</f>
        <v/>
      </c>
      <c r="B719" s="4" t="str">
        <f>IF('True_Odds_Calculator_2-way'!B720="","",'True_Odds_Calculator_2-way'!B720)</f>
        <v/>
      </c>
      <c r="C719" s="4" t="e">
        <f t="shared" si="121"/>
        <v>#VALUE!</v>
      </c>
      <c r="D719" t="e">
        <f t="shared" si="122"/>
        <v>#VALUE!</v>
      </c>
      <c r="E719" t="e">
        <f t="shared" si="123"/>
        <v>#VALUE!</v>
      </c>
      <c r="F719" t="e">
        <f t="shared" si="124"/>
        <v>#VALUE!</v>
      </c>
      <c r="G719">
        <v>0</v>
      </c>
      <c r="H719" t="e">
        <f t="shared" si="125"/>
        <v>#VALUE!</v>
      </c>
      <c r="I719" t="e">
        <f t="shared" si="126"/>
        <v>#VALUE!</v>
      </c>
      <c r="J719" t="e">
        <f t="shared" si="127"/>
        <v>#VALUE!</v>
      </c>
      <c r="K719" t="str">
        <f t="shared" si="128"/>
        <v/>
      </c>
      <c r="L719" t="str">
        <f t="shared" si="129"/>
        <v/>
      </c>
      <c r="M719" t="str">
        <f t="shared" si="130"/>
        <v/>
      </c>
      <c r="N719" t="str">
        <f t="shared" si="131"/>
        <v/>
      </c>
    </row>
    <row r="720" spans="1:14" x14ac:dyDescent="0.25">
      <c r="A720" s="4" t="str">
        <f>IF('True_Odds_Calculator_2-way'!A721="","",'True_Odds_Calculator_2-way'!A721)</f>
        <v/>
      </c>
      <c r="B720" s="4" t="str">
        <f>IF('True_Odds_Calculator_2-way'!B721="","",'True_Odds_Calculator_2-way'!B721)</f>
        <v/>
      </c>
      <c r="C720" s="4" t="e">
        <f t="shared" si="121"/>
        <v>#VALUE!</v>
      </c>
      <c r="D720" t="e">
        <f t="shared" si="122"/>
        <v>#VALUE!</v>
      </c>
      <c r="E720" t="e">
        <f t="shared" si="123"/>
        <v>#VALUE!</v>
      </c>
      <c r="F720" t="e">
        <f t="shared" si="124"/>
        <v>#VALUE!</v>
      </c>
      <c r="G720">
        <v>0</v>
      </c>
      <c r="H720" t="e">
        <f t="shared" si="125"/>
        <v>#VALUE!</v>
      </c>
      <c r="I720" t="e">
        <f t="shared" si="126"/>
        <v>#VALUE!</v>
      </c>
      <c r="J720" t="e">
        <f t="shared" si="127"/>
        <v>#VALUE!</v>
      </c>
      <c r="K720" t="str">
        <f t="shared" si="128"/>
        <v/>
      </c>
      <c r="L720" t="str">
        <f t="shared" si="129"/>
        <v/>
      </c>
      <c r="M720" t="str">
        <f t="shared" si="130"/>
        <v/>
      </c>
      <c r="N720" t="str">
        <f t="shared" si="131"/>
        <v/>
      </c>
    </row>
    <row r="721" spans="1:14" x14ac:dyDescent="0.25">
      <c r="A721" s="4" t="str">
        <f>IF('True_Odds_Calculator_2-way'!A722="","",'True_Odds_Calculator_2-way'!A722)</f>
        <v/>
      </c>
      <c r="B721" s="4" t="str">
        <f>IF('True_Odds_Calculator_2-way'!B722="","",'True_Odds_Calculator_2-way'!B722)</f>
        <v/>
      </c>
      <c r="C721" s="4" t="e">
        <f t="shared" si="121"/>
        <v>#VALUE!</v>
      </c>
      <c r="D721" t="e">
        <f t="shared" si="122"/>
        <v>#VALUE!</v>
      </c>
      <c r="E721" t="e">
        <f t="shared" si="123"/>
        <v>#VALUE!</v>
      </c>
      <c r="F721" t="e">
        <f t="shared" si="124"/>
        <v>#VALUE!</v>
      </c>
      <c r="G721">
        <v>0</v>
      </c>
      <c r="H721" t="e">
        <f t="shared" si="125"/>
        <v>#VALUE!</v>
      </c>
      <c r="I721" t="e">
        <f t="shared" si="126"/>
        <v>#VALUE!</v>
      </c>
      <c r="J721" t="e">
        <f t="shared" si="127"/>
        <v>#VALUE!</v>
      </c>
      <c r="K721" t="str">
        <f t="shared" si="128"/>
        <v/>
      </c>
      <c r="L721" t="str">
        <f t="shared" si="129"/>
        <v/>
      </c>
      <c r="M721" t="str">
        <f t="shared" si="130"/>
        <v/>
      </c>
      <c r="N721" t="str">
        <f t="shared" si="131"/>
        <v/>
      </c>
    </row>
    <row r="722" spans="1:14" x14ac:dyDescent="0.25">
      <c r="A722" s="4" t="str">
        <f>IF('True_Odds_Calculator_2-way'!A723="","",'True_Odds_Calculator_2-way'!A723)</f>
        <v/>
      </c>
      <c r="B722" s="4" t="str">
        <f>IF('True_Odds_Calculator_2-way'!B723="","",'True_Odds_Calculator_2-way'!B723)</f>
        <v/>
      </c>
      <c r="C722" s="4" t="e">
        <f t="shared" si="121"/>
        <v>#VALUE!</v>
      </c>
      <c r="D722" t="e">
        <f t="shared" si="122"/>
        <v>#VALUE!</v>
      </c>
      <c r="E722" t="e">
        <f t="shared" si="123"/>
        <v>#VALUE!</v>
      </c>
      <c r="F722" t="e">
        <f t="shared" si="124"/>
        <v>#VALUE!</v>
      </c>
      <c r="G722">
        <v>0</v>
      </c>
      <c r="H722" t="e">
        <f t="shared" si="125"/>
        <v>#VALUE!</v>
      </c>
      <c r="I722" t="e">
        <f t="shared" si="126"/>
        <v>#VALUE!</v>
      </c>
      <c r="J722" t="e">
        <f t="shared" si="127"/>
        <v>#VALUE!</v>
      </c>
      <c r="K722" t="str">
        <f t="shared" si="128"/>
        <v/>
      </c>
      <c r="L722" t="str">
        <f t="shared" si="129"/>
        <v/>
      </c>
      <c r="M722" t="str">
        <f t="shared" si="130"/>
        <v/>
      </c>
      <c r="N722" t="str">
        <f t="shared" si="131"/>
        <v/>
      </c>
    </row>
    <row r="723" spans="1:14" x14ac:dyDescent="0.25">
      <c r="A723" s="4" t="str">
        <f>IF('True_Odds_Calculator_2-way'!A724="","",'True_Odds_Calculator_2-way'!A724)</f>
        <v/>
      </c>
      <c r="B723" s="4" t="str">
        <f>IF('True_Odds_Calculator_2-way'!B724="","",'True_Odds_Calculator_2-way'!B724)</f>
        <v/>
      </c>
      <c r="C723" s="4" t="e">
        <f t="shared" si="121"/>
        <v>#VALUE!</v>
      </c>
      <c r="D723" t="e">
        <f t="shared" si="122"/>
        <v>#VALUE!</v>
      </c>
      <c r="E723" t="e">
        <f t="shared" si="123"/>
        <v>#VALUE!</v>
      </c>
      <c r="F723" t="e">
        <f t="shared" si="124"/>
        <v>#VALUE!</v>
      </c>
      <c r="G723">
        <v>0</v>
      </c>
      <c r="H723" t="e">
        <f t="shared" si="125"/>
        <v>#VALUE!</v>
      </c>
      <c r="I723" t="e">
        <f t="shared" si="126"/>
        <v>#VALUE!</v>
      </c>
      <c r="J723" t="e">
        <f t="shared" si="127"/>
        <v>#VALUE!</v>
      </c>
      <c r="K723" t="str">
        <f t="shared" si="128"/>
        <v/>
      </c>
      <c r="L723" t="str">
        <f t="shared" si="129"/>
        <v/>
      </c>
      <c r="M723" t="str">
        <f t="shared" si="130"/>
        <v/>
      </c>
      <c r="N723" t="str">
        <f t="shared" si="131"/>
        <v/>
      </c>
    </row>
    <row r="724" spans="1:14" x14ac:dyDescent="0.25">
      <c r="A724" s="4" t="str">
        <f>IF('True_Odds_Calculator_2-way'!A725="","",'True_Odds_Calculator_2-way'!A725)</f>
        <v/>
      </c>
      <c r="B724" s="4" t="str">
        <f>IF('True_Odds_Calculator_2-way'!B725="","",'True_Odds_Calculator_2-way'!B725)</f>
        <v/>
      </c>
      <c r="C724" s="4" t="e">
        <f t="shared" si="121"/>
        <v>#VALUE!</v>
      </c>
      <c r="D724" t="e">
        <f t="shared" si="122"/>
        <v>#VALUE!</v>
      </c>
      <c r="E724" t="e">
        <f t="shared" si="123"/>
        <v>#VALUE!</v>
      </c>
      <c r="F724" t="e">
        <f t="shared" si="124"/>
        <v>#VALUE!</v>
      </c>
      <c r="G724">
        <v>0</v>
      </c>
      <c r="H724" t="e">
        <f t="shared" si="125"/>
        <v>#VALUE!</v>
      </c>
      <c r="I724" t="e">
        <f t="shared" si="126"/>
        <v>#VALUE!</v>
      </c>
      <c r="J724" t="e">
        <f t="shared" si="127"/>
        <v>#VALUE!</v>
      </c>
      <c r="K724" t="str">
        <f t="shared" si="128"/>
        <v/>
      </c>
      <c r="L724" t="str">
        <f t="shared" si="129"/>
        <v/>
      </c>
      <c r="M724" t="str">
        <f t="shared" si="130"/>
        <v/>
      </c>
      <c r="N724" t="str">
        <f t="shared" si="131"/>
        <v/>
      </c>
    </row>
    <row r="725" spans="1:14" x14ac:dyDescent="0.25">
      <c r="A725" s="4" t="str">
        <f>IF('True_Odds_Calculator_2-way'!A726="","",'True_Odds_Calculator_2-way'!A726)</f>
        <v/>
      </c>
      <c r="B725" s="4" t="str">
        <f>IF('True_Odds_Calculator_2-way'!B726="","",'True_Odds_Calculator_2-way'!B726)</f>
        <v/>
      </c>
      <c r="C725" s="4" t="e">
        <f t="shared" si="121"/>
        <v>#VALUE!</v>
      </c>
      <c r="D725" t="e">
        <f t="shared" si="122"/>
        <v>#VALUE!</v>
      </c>
      <c r="E725" t="e">
        <f t="shared" si="123"/>
        <v>#VALUE!</v>
      </c>
      <c r="F725" t="e">
        <f t="shared" si="124"/>
        <v>#VALUE!</v>
      </c>
      <c r="G725">
        <v>0</v>
      </c>
      <c r="H725" t="e">
        <f t="shared" si="125"/>
        <v>#VALUE!</v>
      </c>
      <c r="I725" t="e">
        <f t="shared" si="126"/>
        <v>#VALUE!</v>
      </c>
      <c r="J725" t="e">
        <f t="shared" si="127"/>
        <v>#VALUE!</v>
      </c>
      <c r="K725" t="str">
        <f t="shared" si="128"/>
        <v/>
      </c>
      <c r="L725" t="str">
        <f t="shared" si="129"/>
        <v/>
      </c>
      <c r="M725" t="str">
        <f t="shared" si="130"/>
        <v/>
      </c>
      <c r="N725" t="str">
        <f t="shared" si="131"/>
        <v/>
      </c>
    </row>
    <row r="726" spans="1:14" x14ac:dyDescent="0.25">
      <c r="A726" s="4" t="str">
        <f>IF('True_Odds_Calculator_2-way'!A727="","",'True_Odds_Calculator_2-way'!A727)</f>
        <v/>
      </c>
      <c r="B726" s="4" t="str">
        <f>IF('True_Odds_Calculator_2-way'!B727="","",'True_Odds_Calculator_2-way'!B727)</f>
        <v/>
      </c>
      <c r="C726" s="4" t="e">
        <f t="shared" si="121"/>
        <v>#VALUE!</v>
      </c>
      <c r="D726" t="e">
        <f t="shared" si="122"/>
        <v>#VALUE!</v>
      </c>
      <c r="E726" t="e">
        <f t="shared" si="123"/>
        <v>#VALUE!</v>
      </c>
      <c r="F726" t="e">
        <f t="shared" si="124"/>
        <v>#VALUE!</v>
      </c>
      <c r="G726">
        <v>0</v>
      </c>
      <c r="H726" t="e">
        <f t="shared" si="125"/>
        <v>#VALUE!</v>
      </c>
      <c r="I726" t="e">
        <f t="shared" si="126"/>
        <v>#VALUE!</v>
      </c>
      <c r="J726" t="e">
        <f t="shared" si="127"/>
        <v>#VALUE!</v>
      </c>
      <c r="K726" t="str">
        <f t="shared" si="128"/>
        <v/>
      </c>
      <c r="L726" t="str">
        <f t="shared" si="129"/>
        <v/>
      </c>
      <c r="M726" t="str">
        <f t="shared" si="130"/>
        <v/>
      </c>
      <c r="N726" t="str">
        <f t="shared" si="131"/>
        <v/>
      </c>
    </row>
    <row r="727" spans="1:14" x14ac:dyDescent="0.25">
      <c r="A727" s="4" t="str">
        <f>IF('True_Odds_Calculator_2-way'!A728="","",'True_Odds_Calculator_2-way'!A728)</f>
        <v/>
      </c>
      <c r="B727" s="4" t="str">
        <f>IF('True_Odds_Calculator_2-way'!B728="","",'True_Odds_Calculator_2-way'!B728)</f>
        <v/>
      </c>
      <c r="C727" s="4" t="e">
        <f t="shared" si="121"/>
        <v>#VALUE!</v>
      </c>
      <c r="D727" t="e">
        <f t="shared" si="122"/>
        <v>#VALUE!</v>
      </c>
      <c r="E727" t="e">
        <f t="shared" si="123"/>
        <v>#VALUE!</v>
      </c>
      <c r="F727" t="e">
        <f t="shared" si="124"/>
        <v>#VALUE!</v>
      </c>
      <c r="G727">
        <v>0</v>
      </c>
      <c r="H727" t="e">
        <f t="shared" si="125"/>
        <v>#VALUE!</v>
      </c>
      <c r="I727" t="e">
        <f t="shared" si="126"/>
        <v>#VALUE!</v>
      </c>
      <c r="J727" t="e">
        <f t="shared" si="127"/>
        <v>#VALUE!</v>
      </c>
      <c r="K727" t="str">
        <f t="shared" si="128"/>
        <v/>
      </c>
      <c r="L727" t="str">
        <f t="shared" si="129"/>
        <v/>
      </c>
      <c r="M727" t="str">
        <f t="shared" si="130"/>
        <v/>
      </c>
      <c r="N727" t="str">
        <f t="shared" si="131"/>
        <v/>
      </c>
    </row>
    <row r="728" spans="1:14" x14ac:dyDescent="0.25">
      <c r="A728" s="4" t="str">
        <f>IF('True_Odds_Calculator_2-way'!A729="","",'True_Odds_Calculator_2-way'!A729)</f>
        <v/>
      </c>
      <c r="B728" s="4" t="str">
        <f>IF('True_Odds_Calculator_2-way'!B729="","",'True_Odds_Calculator_2-way'!B729)</f>
        <v/>
      </c>
      <c r="C728" s="4" t="e">
        <f t="shared" si="121"/>
        <v>#VALUE!</v>
      </c>
      <c r="D728" t="e">
        <f t="shared" si="122"/>
        <v>#VALUE!</v>
      </c>
      <c r="E728" t="e">
        <f t="shared" si="123"/>
        <v>#VALUE!</v>
      </c>
      <c r="F728" t="e">
        <f t="shared" si="124"/>
        <v>#VALUE!</v>
      </c>
      <c r="G728">
        <v>0</v>
      </c>
      <c r="H728" t="e">
        <f t="shared" si="125"/>
        <v>#VALUE!</v>
      </c>
      <c r="I728" t="e">
        <f t="shared" si="126"/>
        <v>#VALUE!</v>
      </c>
      <c r="J728" t="e">
        <f t="shared" si="127"/>
        <v>#VALUE!</v>
      </c>
      <c r="K728" t="str">
        <f t="shared" si="128"/>
        <v/>
      </c>
      <c r="L728" t="str">
        <f t="shared" si="129"/>
        <v/>
      </c>
      <c r="M728" t="str">
        <f t="shared" si="130"/>
        <v/>
      </c>
      <c r="N728" t="str">
        <f t="shared" si="131"/>
        <v/>
      </c>
    </row>
    <row r="729" spans="1:14" x14ac:dyDescent="0.25">
      <c r="A729" s="4" t="str">
        <f>IF('True_Odds_Calculator_2-way'!A730="","",'True_Odds_Calculator_2-way'!A730)</f>
        <v/>
      </c>
      <c r="B729" s="4" t="str">
        <f>IF('True_Odds_Calculator_2-way'!B730="","",'True_Odds_Calculator_2-way'!B730)</f>
        <v/>
      </c>
      <c r="C729" s="4" t="e">
        <f t="shared" si="121"/>
        <v>#VALUE!</v>
      </c>
      <c r="D729" t="e">
        <f t="shared" si="122"/>
        <v>#VALUE!</v>
      </c>
      <c r="E729" t="e">
        <f t="shared" si="123"/>
        <v>#VALUE!</v>
      </c>
      <c r="F729" t="e">
        <f t="shared" si="124"/>
        <v>#VALUE!</v>
      </c>
      <c r="G729">
        <v>0</v>
      </c>
      <c r="H729" t="e">
        <f t="shared" si="125"/>
        <v>#VALUE!</v>
      </c>
      <c r="I729" t="e">
        <f t="shared" si="126"/>
        <v>#VALUE!</v>
      </c>
      <c r="J729" t="e">
        <f t="shared" si="127"/>
        <v>#VALUE!</v>
      </c>
      <c r="K729" t="str">
        <f t="shared" si="128"/>
        <v/>
      </c>
      <c r="L729" t="str">
        <f t="shared" si="129"/>
        <v/>
      </c>
      <c r="M729" t="str">
        <f t="shared" si="130"/>
        <v/>
      </c>
      <c r="N729" t="str">
        <f t="shared" si="131"/>
        <v/>
      </c>
    </row>
    <row r="730" spans="1:14" x14ac:dyDescent="0.25">
      <c r="A730" s="4" t="str">
        <f>IF('True_Odds_Calculator_2-way'!A731="","",'True_Odds_Calculator_2-way'!A731)</f>
        <v/>
      </c>
      <c r="B730" s="4" t="str">
        <f>IF('True_Odds_Calculator_2-way'!B731="","",'True_Odds_Calculator_2-way'!B731)</f>
        <v/>
      </c>
      <c r="C730" s="4" t="e">
        <f t="shared" si="121"/>
        <v>#VALUE!</v>
      </c>
      <c r="D730" t="e">
        <f t="shared" si="122"/>
        <v>#VALUE!</v>
      </c>
      <c r="E730" t="e">
        <f t="shared" si="123"/>
        <v>#VALUE!</v>
      </c>
      <c r="F730" t="e">
        <f t="shared" si="124"/>
        <v>#VALUE!</v>
      </c>
      <c r="G730">
        <v>0</v>
      </c>
      <c r="H730" t="e">
        <f t="shared" si="125"/>
        <v>#VALUE!</v>
      </c>
      <c r="I730" t="e">
        <f t="shared" si="126"/>
        <v>#VALUE!</v>
      </c>
      <c r="J730" t="e">
        <f t="shared" si="127"/>
        <v>#VALUE!</v>
      </c>
      <c r="K730" t="str">
        <f t="shared" si="128"/>
        <v/>
      </c>
      <c r="L730" t="str">
        <f t="shared" si="129"/>
        <v/>
      </c>
      <c r="M730" t="str">
        <f t="shared" si="130"/>
        <v/>
      </c>
      <c r="N730" t="str">
        <f t="shared" si="131"/>
        <v/>
      </c>
    </row>
    <row r="731" spans="1:14" x14ac:dyDescent="0.25">
      <c r="A731" s="4" t="str">
        <f>IF('True_Odds_Calculator_2-way'!A732="","",'True_Odds_Calculator_2-way'!A732)</f>
        <v/>
      </c>
      <c r="B731" s="4" t="str">
        <f>IF('True_Odds_Calculator_2-way'!B732="","",'True_Odds_Calculator_2-way'!B732)</f>
        <v/>
      </c>
      <c r="C731" s="4" t="e">
        <f t="shared" si="121"/>
        <v>#VALUE!</v>
      </c>
      <c r="D731" t="e">
        <f t="shared" si="122"/>
        <v>#VALUE!</v>
      </c>
      <c r="E731" t="e">
        <f t="shared" si="123"/>
        <v>#VALUE!</v>
      </c>
      <c r="F731" t="e">
        <f t="shared" si="124"/>
        <v>#VALUE!</v>
      </c>
      <c r="G731">
        <v>0</v>
      </c>
      <c r="H731" t="e">
        <f t="shared" si="125"/>
        <v>#VALUE!</v>
      </c>
      <c r="I731" t="e">
        <f t="shared" si="126"/>
        <v>#VALUE!</v>
      </c>
      <c r="J731" t="e">
        <f t="shared" si="127"/>
        <v>#VALUE!</v>
      </c>
      <c r="K731" t="str">
        <f t="shared" si="128"/>
        <v/>
      </c>
      <c r="L731" t="str">
        <f t="shared" si="129"/>
        <v/>
      </c>
      <c r="M731" t="str">
        <f t="shared" si="130"/>
        <v/>
      </c>
      <c r="N731" t="str">
        <f t="shared" si="131"/>
        <v/>
      </c>
    </row>
    <row r="732" spans="1:14" x14ac:dyDescent="0.25">
      <c r="A732" s="4" t="str">
        <f>IF('True_Odds_Calculator_2-way'!A733="","",'True_Odds_Calculator_2-way'!A733)</f>
        <v/>
      </c>
      <c r="B732" s="4" t="str">
        <f>IF('True_Odds_Calculator_2-way'!B733="","",'True_Odds_Calculator_2-way'!B733)</f>
        <v/>
      </c>
      <c r="C732" s="4" t="e">
        <f t="shared" si="121"/>
        <v>#VALUE!</v>
      </c>
      <c r="D732" t="e">
        <f t="shared" si="122"/>
        <v>#VALUE!</v>
      </c>
      <c r="E732" t="e">
        <f t="shared" si="123"/>
        <v>#VALUE!</v>
      </c>
      <c r="F732" t="e">
        <f t="shared" si="124"/>
        <v>#VALUE!</v>
      </c>
      <c r="G732">
        <v>0</v>
      </c>
      <c r="H732" t="e">
        <f t="shared" si="125"/>
        <v>#VALUE!</v>
      </c>
      <c r="I732" t="e">
        <f t="shared" si="126"/>
        <v>#VALUE!</v>
      </c>
      <c r="J732" t="e">
        <f t="shared" si="127"/>
        <v>#VALUE!</v>
      </c>
      <c r="K732" t="str">
        <f t="shared" si="128"/>
        <v/>
      </c>
      <c r="L732" t="str">
        <f t="shared" si="129"/>
        <v/>
      </c>
      <c r="M732" t="str">
        <f t="shared" si="130"/>
        <v/>
      </c>
      <c r="N732" t="str">
        <f t="shared" si="131"/>
        <v/>
      </c>
    </row>
    <row r="733" spans="1:14" x14ac:dyDescent="0.25">
      <c r="A733" s="4" t="str">
        <f>IF('True_Odds_Calculator_2-way'!A734="","",'True_Odds_Calculator_2-way'!A734)</f>
        <v/>
      </c>
      <c r="B733" s="4" t="str">
        <f>IF('True_Odds_Calculator_2-way'!B734="","",'True_Odds_Calculator_2-way'!B734)</f>
        <v/>
      </c>
      <c r="C733" s="4" t="e">
        <f t="shared" si="121"/>
        <v>#VALUE!</v>
      </c>
      <c r="D733" t="e">
        <f t="shared" si="122"/>
        <v>#VALUE!</v>
      </c>
      <c r="E733" t="e">
        <f t="shared" si="123"/>
        <v>#VALUE!</v>
      </c>
      <c r="F733" t="e">
        <f t="shared" si="124"/>
        <v>#VALUE!</v>
      </c>
      <c r="G733">
        <v>0</v>
      </c>
      <c r="H733" t="e">
        <f t="shared" si="125"/>
        <v>#VALUE!</v>
      </c>
      <c r="I733" t="e">
        <f t="shared" si="126"/>
        <v>#VALUE!</v>
      </c>
      <c r="J733" t="e">
        <f t="shared" si="127"/>
        <v>#VALUE!</v>
      </c>
      <c r="K733" t="str">
        <f t="shared" si="128"/>
        <v/>
      </c>
      <c r="L733" t="str">
        <f t="shared" si="129"/>
        <v/>
      </c>
      <c r="M733" t="str">
        <f t="shared" si="130"/>
        <v/>
      </c>
      <c r="N733" t="str">
        <f t="shared" si="131"/>
        <v/>
      </c>
    </row>
    <row r="734" spans="1:14" x14ac:dyDescent="0.25">
      <c r="A734" s="4" t="str">
        <f>IF('True_Odds_Calculator_2-way'!A735="","",'True_Odds_Calculator_2-way'!A735)</f>
        <v/>
      </c>
      <c r="B734" s="4" t="str">
        <f>IF('True_Odds_Calculator_2-way'!B735="","",'True_Odds_Calculator_2-way'!B735)</f>
        <v/>
      </c>
      <c r="C734" s="4" t="e">
        <f t="shared" si="121"/>
        <v>#VALUE!</v>
      </c>
      <c r="D734" t="e">
        <f t="shared" si="122"/>
        <v>#VALUE!</v>
      </c>
      <c r="E734" t="e">
        <f t="shared" si="123"/>
        <v>#VALUE!</v>
      </c>
      <c r="F734" t="e">
        <f t="shared" si="124"/>
        <v>#VALUE!</v>
      </c>
      <c r="G734">
        <v>0</v>
      </c>
      <c r="H734" t="e">
        <f t="shared" si="125"/>
        <v>#VALUE!</v>
      </c>
      <c r="I734" t="e">
        <f t="shared" si="126"/>
        <v>#VALUE!</v>
      </c>
      <c r="J734" t="e">
        <f t="shared" si="127"/>
        <v>#VALUE!</v>
      </c>
      <c r="K734" t="str">
        <f t="shared" si="128"/>
        <v/>
      </c>
      <c r="L734" t="str">
        <f t="shared" si="129"/>
        <v/>
      </c>
      <c r="M734" t="str">
        <f t="shared" si="130"/>
        <v/>
      </c>
      <c r="N734" t="str">
        <f t="shared" si="131"/>
        <v/>
      </c>
    </row>
    <row r="735" spans="1:14" x14ac:dyDescent="0.25">
      <c r="A735" s="4" t="str">
        <f>IF('True_Odds_Calculator_2-way'!A736="","",'True_Odds_Calculator_2-way'!A736)</f>
        <v/>
      </c>
      <c r="B735" s="4" t="str">
        <f>IF('True_Odds_Calculator_2-way'!B736="","",'True_Odds_Calculator_2-way'!B736)</f>
        <v/>
      </c>
      <c r="C735" s="4" t="e">
        <f t="shared" si="121"/>
        <v>#VALUE!</v>
      </c>
      <c r="D735" t="e">
        <f t="shared" si="122"/>
        <v>#VALUE!</v>
      </c>
      <c r="E735" t="e">
        <f t="shared" si="123"/>
        <v>#VALUE!</v>
      </c>
      <c r="F735" t="e">
        <f t="shared" si="124"/>
        <v>#VALUE!</v>
      </c>
      <c r="G735">
        <v>0</v>
      </c>
      <c r="H735" t="e">
        <f t="shared" si="125"/>
        <v>#VALUE!</v>
      </c>
      <c r="I735" t="e">
        <f t="shared" si="126"/>
        <v>#VALUE!</v>
      </c>
      <c r="J735" t="e">
        <f t="shared" si="127"/>
        <v>#VALUE!</v>
      </c>
      <c r="K735" t="str">
        <f t="shared" si="128"/>
        <v/>
      </c>
      <c r="L735" t="str">
        <f t="shared" si="129"/>
        <v/>
      </c>
      <c r="M735" t="str">
        <f t="shared" si="130"/>
        <v/>
      </c>
      <c r="N735" t="str">
        <f t="shared" si="131"/>
        <v/>
      </c>
    </row>
    <row r="736" spans="1:14" x14ac:dyDescent="0.25">
      <c r="A736" s="4" t="str">
        <f>IF('True_Odds_Calculator_2-way'!A737="","",'True_Odds_Calculator_2-way'!A737)</f>
        <v/>
      </c>
      <c r="B736" s="4" t="str">
        <f>IF('True_Odds_Calculator_2-way'!B737="","",'True_Odds_Calculator_2-way'!B737)</f>
        <v/>
      </c>
      <c r="C736" s="4" t="e">
        <f t="shared" si="121"/>
        <v>#VALUE!</v>
      </c>
      <c r="D736" t="e">
        <f t="shared" si="122"/>
        <v>#VALUE!</v>
      </c>
      <c r="E736" t="e">
        <f t="shared" si="123"/>
        <v>#VALUE!</v>
      </c>
      <c r="F736" t="e">
        <f t="shared" si="124"/>
        <v>#VALUE!</v>
      </c>
      <c r="G736">
        <v>0</v>
      </c>
      <c r="H736" t="e">
        <f t="shared" si="125"/>
        <v>#VALUE!</v>
      </c>
      <c r="I736" t="e">
        <f t="shared" si="126"/>
        <v>#VALUE!</v>
      </c>
      <c r="J736" t="e">
        <f t="shared" si="127"/>
        <v>#VALUE!</v>
      </c>
      <c r="K736" t="str">
        <f t="shared" si="128"/>
        <v/>
      </c>
      <c r="L736" t="str">
        <f t="shared" si="129"/>
        <v/>
      </c>
      <c r="M736" t="str">
        <f t="shared" si="130"/>
        <v/>
      </c>
      <c r="N736" t="str">
        <f t="shared" si="131"/>
        <v/>
      </c>
    </row>
    <row r="737" spans="1:14" x14ac:dyDescent="0.25">
      <c r="A737" s="4" t="str">
        <f>IF('True_Odds_Calculator_2-way'!A738="","",'True_Odds_Calculator_2-way'!A738)</f>
        <v/>
      </c>
      <c r="B737" s="4" t="str">
        <f>IF('True_Odds_Calculator_2-way'!B738="","",'True_Odds_Calculator_2-way'!B738)</f>
        <v/>
      </c>
      <c r="C737" s="4" t="e">
        <f t="shared" si="121"/>
        <v>#VALUE!</v>
      </c>
      <c r="D737" t="e">
        <f t="shared" si="122"/>
        <v>#VALUE!</v>
      </c>
      <c r="E737" t="e">
        <f t="shared" si="123"/>
        <v>#VALUE!</v>
      </c>
      <c r="F737" t="e">
        <f t="shared" si="124"/>
        <v>#VALUE!</v>
      </c>
      <c r="G737">
        <v>0</v>
      </c>
      <c r="H737" t="e">
        <f t="shared" si="125"/>
        <v>#VALUE!</v>
      </c>
      <c r="I737" t="e">
        <f t="shared" si="126"/>
        <v>#VALUE!</v>
      </c>
      <c r="J737" t="e">
        <f t="shared" si="127"/>
        <v>#VALUE!</v>
      </c>
      <c r="K737" t="str">
        <f t="shared" si="128"/>
        <v/>
      </c>
      <c r="L737" t="str">
        <f t="shared" si="129"/>
        <v/>
      </c>
      <c r="M737" t="str">
        <f t="shared" si="130"/>
        <v/>
      </c>
      <c r="N737" t="str">
        <f t="shared" si="131"/>
        <v/>
      </c>
    </row>
    <row r="738" spans="1:14" x14ac:dyDescent="0.25">
      <c r="A738" s="4" t="str">
        <f>IF('True_Odds_Calculator_2-way'!A739="","",'True_Odds_Calculator_2-way'!A739)</f>
        <v/>
      </c>
      <c r="B738" s="4" t="str">
        <f>IF('True_Odds_Calculator_2-way'!B739="","",'True_Odds_Calculator_2-way'!B739)</f>
        <v/>
      </c>
      <c r="C738" s="4" t="e">
        <f t="shared" si="121"/>
        <v>#VALUE!</v>
      </c>
      <c r="D738" t="e">
        <f t="shared" si="122"/>
        <v>#VALUE!</v>
      </c>
      <c r="E738" t="e">
        <f t="shared" si="123"/>
        <v>#VALUE!</v>
      </c>
      <c r="F738" t="e">
        <f t="shared" si="124"/>
        <v>#VALUE!</v>
      </c>
      <c r="G738">
        <v>0</v>
      </c>
      <c r="H738" t="e">
        <f t="shared" si="125"/>
        <v>#VALUE!</v>
      </c>
      <c r="I738" t="e">
        <f t="shared" si="126"/>
        <v>#VALUE!</v>
      </c>
      <c r="J738" t="e">
        <f t="shared" si="127"/>
        <v>#VALUE!</v>
      </c>
      <c r="K738" t="str">
        <f t="shared" si="128"/>
        <v/>
      </c>
      <c r="L738" t="str">
        <f t="shared" si="129"/>
        <v/>
      </c>
      <c r="M738" t="str">
        <f t="shared" si="130"/>
        <v/>
      </c>
      <c r="N738" t="str">
        <f t="shared" si="131"/>
        <v/>
      </c>
    </row>
    <row r="739" spans="1:14" x14ac:dyDescent="0.25">
      <c r="A739" s="4" t="str">
        <f>IF('True_Odds_Calculator_2-way'!A740="","",'True_Odds_Calculator_2-way'!A740)</f>
        <v/>
      </c>
      <c r="B739" s="4" t="str">
        <f>IF('True_Odds_Calculator_2-way'!B740="","",'True_Odds_Calculator_2-way'!B740)</f>
        <v/>
      </c>
      <c r="C739" s="4" t="e">
        <f t="shared" si="121"/>
        <v>#VALUE!</v>
      </c>
      <c r="D739" t="e">
        <f t="shared" si="122"/>
        <v>#VALUE!</v>
      </c>
      <c r="E739" t="e">
        <f t="shared" si="123"/>
        <v>#VALUE!</v>
      </c>
      <c r="F739" t="e">
        <f t="shared" si="124"/>
        <v>#VALUE!</v>
      </c>
      <c r="G739">
        <v>0</v>
      </c>
      <c r="H739" t="e">
        <f t="shared" si="125"/>
        <v>#VALUE!</v>
      </c>
      <c r="I739" t="e">
        <f t="shared" si="126"/>
        <v>#VALUE!</v>
      </c>
      <c r="J739" t="e">
        <f t="shared" si="127"/>
        <v>#VALUE!</v>
      </c>
      <c r="K739" t="str">
        <f t="shared" si="128"/>
        <v/>
      </c>
      <c r="L739" t="str">
        <f t="shared" si="129"/>
        <v/>
      </c>
      <c r="M739" t="str">
        <f t="shared" si="130"/>
        <v/>
      </c>
      <c r="N739" t="str">
        <f t="shared" si="131"/>
        <v/>
      </c>
    </row>
    <row r="740" spans="1:14" x14ac:dyDescent="0.25">
      <c r="A740" s="4" t="str">
        <f>IF('True_Odds_Calculator_2-way'!A741="","",'True_Odds_Calculator_2-way'!A741)</f>
        <v/>
      </c>
      <c r="B740" s="4" t="str">
        <f>IF('True_Odds_Calculator_2-way'!B741="","",'True_Odds_Calculator_2-way'!B741)</f>
        <v/>
      </c>
      <c r="C740" s="4" t="e">
        <f t="shared" si="121"/>
        <v>#VALUE!</v>
      </c>
      <c r="D740" t="e">
        <f t="shared" si="122"/>
        <v>#VALUE!</v>
      </c>
      <c r="E740" t="e">
        <f t="shared" si="123"/>
        <v>#VALUE!</v>
      </c>
      <c r="F740" t="e">
        <f t="shared" si="124"/>
        <v>#VALUE!</v>
      </c>
      <c r="G740">
        <v>0</v>
      </c>
      <c r="H740" t="e">
        <f t="shared" si="125"/>
        <v>#VALUE!</v>
      </c>
      <c r="I740" t="e">
        <f t="shared" si="126"/>
        <v>#VALUE!</v>
      </c>
      <c r="J740" t="e">
        <f t="shared" si="127"/>
        <v>#VALUE!</v>
      </c>
      <c r="K740" t="str">
        <f t="shared" si="128"/>
        <v/>
      </c>
      <c r="L740" t="str">
        <f t="shared" si="129"/>
        <v/>
      </c>
      <c r="M740" t="str">
        <f t="shared" si="130"/>
        <v/>
      </c>
      <c r="N740" t="str">
        <f t="shared" si="131"/>
        <v/>
      </c>
    </row>
    <row r="741" spans="1:14" x14ac:dyDescent="0.25">
      <c r="A741" s="4" t="str">
        <f>IF('True_Odds_Calculator_2-way'!A742="","",'True_Odds_Calculator_2-way'!A742)</f>
        <v/>
      </c>
      <c r="B741" s="4" t="str">
        <f>IF('True_Odds_Calculator_2-way'!B742="","",'True_Odds_Calculator_2-way'!B742)</f>
        <v/>
      </c>
      <c r="C741" s="4" t="e">
        <f t="shared" si="121"/>
        <v>#VALUE!</v>
      </c>
      <c r="D741" t="e">
        <f t="shared" si="122"/>
        <v>#VALUE!</v>
      </c>
      <c r="E741" t="e">
        <f t="shared" si="123"/>
        <v>#VALUE!</v>
      </c>
      <c r="F741" t="e">
        <f t="shared" si="124"/>
        <v>#VALUE!</v>
      </c>
      <c r="G741">
        <v>0</v>
      </c>
      <c r="H741" t="e">
        <f t="shared" si="125"/>
        <v>#VALUE!</v>
      </c>
      <c r="I741" t="e">
        <f t="shared" si="126"/>
        <v>#VALUE!</v>
      </c>
      <c r="J741" t="e">
        <f t="shared" si="127"/>
        <v>#VALUE!</v>
      </c>
      <c r="K741" t="str">
        <f t="shared" si="128"/>
        <v/>
      </c>
      <c r="L741" t="str">
        <f t="shared" si="129"/>
        <v/>
      </c>
      <c r="M741" t="str">
        <f t="shared" si="130"/>
        <v/>
      </c>
      <c r="N741" t="str">
        <f t="shared" si="131"/>
        <v/>
      </c>
    </row>
    <row r="742" spans="1:14" x14ac:dyDescent="0.25">
      <c r="A742" s="4" t="str">
        <f>IF('True_Odds_Calculator_2-way'!A743="","",'True_Odds_Calculator_2-way'!A743)</f>
        <v/>
      </c>
      <c r="B742" s="4" t="str">
        <f>IF('True_Odds_Calculator_2-way'!B743="","",'True_Odds_Calculator_2-way'!B743)</f>
        <v/>
      </c>
      <c r="C742" s="4" t="e">
        <f t="shared" si="121"/>
        <v>#VALUE!</v>
      </c>
      <c r="D742" t="e">
        <f t="shared" si="122"/>
        <v>#VALUE!</v>
      </c>
      <c r="E742" t="e">
        <f t="shared" si="123"/>
        <v>#VALUE!</v>
      </c>
      <c r="F742" t="e">
        <f t="shared" si="124"/>
        <v>#VALUE!</v>
      </c>
      <c r="G742">
        <v>0</v>
      </c>
      <c r="H742" t="e">
        <f t="shared" si="125"/>
        <v>#VALUE!</v>
      </c>
      <c r="I742" t="e">
        <f t="shared" si="126"/>
        <v>#VALUE!</v>
      </c>
      <c r="J742" t="e">
        <f t="shared" si="127"/>
        <v>#VALUE!</v>
      </c>
      <c r="K742" t="str">
        <f t="shared" si="128"/>
        <v/>
      </c>
      <c r="L742" t="str">
        <f t="shared" si="129"/>
        <v/>
      </c>
      <c r="M742" t="str">
        <f t="shared" si="130"/>
        <v/>
      </c>
      <c r="N742" t="str">
        <f t="shared" si="131"/>
        <v/>
      </c>
    </row>
    <row r="743" spans="1:14" x14ac:dyDescent="0.25">
      <c r="A743" s="4" t="str">
        <f>IF('True_Odds_Calculator_2-way'!A744="","",'True_Odds_Calculator_2-way'!A744)</f>
        <v/>
      </c>
      <c r="B743" s="4" t="str">
        <f>IF('True_Odds_Calculator_2-way'!B744="","",'True_Odds_Calculator_2-way'!B744)</f>
        <v/>
      </c>
      <c r="C743" s="4" t="e">
        <f t="shared" si="121"/>
        <v>#VALUE!</v>
      </c>
      <c r="D743" t="e">
        <f t="shared" si="122"/>
        <v>#VALUE!</v>
      </c>
      <c r="E743" t="e">
        <f t="shared" si="123"/>
        <v>#VALUE!</v>
      </c>
      <c r="F743" t="e">
        <f t="shared" si="124"/>
        <v>#VALUE!</v>
      </c>
      <c r="G743">
        <v>0</v>
      </c>
      <c r="H743" t="e">
        <f t="shared" si="125"/>
        <v>#VALUE!</v>
      </c>
      <c r="I743" t="e">
        <f t="shared" si="126"/>
        <v>#VALUE!</v>
      </c>
      <c r="J743" t="e">
        <f t="shared" si="127"/>
        <v>#VALUE!</v>
      </c>
      <c r="K743" t="str">
        <f t="shared" si="128"/>
        <v/>
      </c>
      <c r="L743" t="str">
        <f t="shared" si="129"/>
        <v/>
      </c>
      <c r="M743" t="str">
        <f t="shared" si="130"/>
        <v/>
      </c>
      <c r="N743" t="str">
        <f t="shared" si="131"/>
        <v/>
      </c>
    </row>
    <row r="744" spans="1:14" x14ac:dyDescent="0.25">
      <c r="A744" s="4" t="str">
        <f>IF('True_Odds_Calculator_2-way'!A745="","",'True_Odds_Calculator_2-way'!A745)</f>
        <v/>
      </c>
      <c r="B744" s="4" t="str">
        <f>IF('True_Odds_Calculator_2-way'!B745="","",'True_Odds_Calculator_2-way'!B745)</f>
        <v/>
      </c>
      <c r="C744" s="4" t="e">
        <f t="shared" si="121"/>
        <v>#VALUE!</v>
      </c>
      <c r="D744" t="e">
        <f t="shared" si="122"/>
        <v>#VALUE!</v>
      </c>
      <c r="E744" t="e">
        <f t="shared" si="123"/>
        <v>#VALUE!</v>
      </c>
      <c r="F744" t="e">
        <f t="shared" si="124"/>
        <v>#VALUE!</v>
      </c>
      <c r="G744">
        <v>0</v>
      </c>
      <c r="H744" t="e">
        <f t="shared" si="125"/>
        <v>#VALUE!</v>
      </c>
      <c r="I744" t="e">
        <f t="shared" si="126"/>
        <v>#VALUE!</v>
      </c>
      <c r="J744" t="e">
        <f t="shared" si="127"/>
        <v>#VALUE!</v>
      </c>
      <c r="K744" t="str">
        <f t="shared" si="128"/>
        <v/>
      </c>
      <c r="L744" t="str">
        <f t="shared" si="129"/>
        <v/>
      </c>
      <c r="M744" t="str">
        <f t="shared" si="130"/>
        <v/>
      </c>
      <c r="N744" t="str">
        <f t="shared" si="131"/>
        <v/>
      </c>
    </row>
    <row r="745" spans="1:14" x14ac:dyDescent="0.25">
      <c r="A745" s="4" t="str">
        <f>IF('True_Odds_Calculator_2-way'!A746="","",'True_Odds_Calculator_2-way'!A746)</f>
        <v/>
      </c>
      <c r="B745" s="4" t="str">
        <f>IF('True_Odds_Calculator_2-way'!B746="","",'True_Odds_Calculator_2-way'!B746)</f>
        <v/>
      </c>
      <c r="C745" s="4" t="e">
        <f t="shared" si="121"/>
        <v>#VALUE!</v>
      </c>
      <c r="D745" t="e">
        <f t="shared" si="122"/>
        <v>#VALUE!</v>
      </c>
      <c r="E745" t="e">
        <f t="shared" si="123"/>
        <v>#VALUE!</v>
      </c>
      <c r="F745" t="e">
        <f t="shared" si="124"/>
        <v>#VALUE!</v>
      </c>
      <c r="G745">
        <v>0</v>
      </c>
      <c r="H745" t="e">
        <f t="shared" si="125"/>
        <v>#VALUE!</v>
      </c>
      <c r="I745" t="e">
        <f t="shared" si="126"/>
        <v>#VALUE!</v>
      </c>
      <c r="J745" t="e">
        <f t="shared" si="127"/>
        <v>#VALUE!</v>
      </c>
      <c r="K745" t="str">
        <f t="shared" si="128"/>
        <v/>
      </c>
      <c r="L745" t="str">
        <f t="shared" si="129"/>
        <v/>
      </c>
      <c r="M745" t="str">
        <f t="shared" si="130"/>
        <v/>
      </c>
      <c r="N745" t="str">
        <f t="shared" si="131"/>
        <v/>
      </c>
    </row>
    <row r="746" spans="1:14" x14ac:dyDescent="0.25">
      <c r="A746" s="4" t="str">
        <f>IF('True_Odds_Calculator_2-way'!A747="","",'True_Odds_Calculator_2-way'!A747)</f>
        <v/>
      </c>
      <c r="B746" s="4" t="str">
        <f>IF('True_Odds_Calculator_2-way'!B747="","",'True_Odds_Calculator_2-way'!B747)</f>
        <v/>
      </c>
      <c r="C746" s="4" t="e">
        <f t="shared" si="121"/>
        <v>#VALUE!</v>
      </c>
      <c r="D746" t="e">
        <f t="shared" si="122"/>
        <v>#VALUE!</v>
      </c>
      <c r="E746" t="e">
        <f t="shared" si="123"/>
        <v>#VALUE!</v>
      </c>
      <c r="F746" t="e">
        <f t="shared" si="124"/>
        <v>#VALUE!</v>
      </c>
      <c r="G746">
        <v>0</v>
      </c>
      <c r="H746" t="e">
        <f t="shared" si="125"/>
        <v>#VALUE!</v>
      </c>
      <c r="I746" t="e">
        <f t="shared" si="126"/>
        <v>#VALUE!</v>
      </c>
      <c r="J746" t="e">
        <f t="shared" si="127"/>
        <v>#VALUE!</v>
      </c>
      <c r="K746" t="str">
        <f t="shared" si="128"/>
        <v/>
      </c>
      <c r="L746" t="str">
        <f t="shared" si="129"/>
        <v/>
      </c>
      <c r="M746" t="str">
        <f t="shared" si="130"/>
        <v/>
      </c>
      <c r="N746" t="str">
        <f t="shared" si="131"/>
        <v/>
      </c>
    </row>
    <row r="747" spans="1:14" x14ac:dyDescent="0.25">
      <c r="A747" s="4" t="str">
        <f>IF('True_Odds_Calculator_2-way'!A748="","",'True_Odds_Calculator_2-way'!A748)</f>
        <v/>
      </c>
      <c r="B747" s="4" t="str">
        <f>IF('True_Odds_Calculator_2-way'!B748="","",'True_Odds_Calculator_2-way'!B748)</f>
        <v/>
      </c>
      <c r="C747" s="4" t="e">
        <f t="shared" si="121"/>
        <v>#VALUE!</v>
      </c>
      <c r="D747" t="e">
        <f t="shared" si="122"/>
        <v>#VALUE!</v>
      </c>
      <c r="E747" t="e">
        <f t="shared" si="123"/>
        <v>#VALUE!</v>
      </c>
      <c r="F747" t="e">
        <f t="shared" si="124"/>
        <v>#VALUE!</v>
      </c>
      <c r="G747">
        <v>0</v>
      </c>
      <c r="H747" t="e">
        <f t="shared" si="125"/>
        <v>#VALUE!</v>
      </c>
      <c r="I747" t="e">
        <f t="shared" si="126"/>
        <v>#VALUE!</v>
      </c>
      <c r="J747" t="e">
        <f t="shared" si="127"/>
        <v>#VALUE!</v>
      </c>
      <c r="K747" t="str">
        <f t="shared" si="128"/>
        <v/>
      </c>
      <c r="L747" t="str">
        <f t="shared" si="129"/>
        <v/>
      </c>
      <c r="M747" t="str">
        <f t="shared" si="130"/>
        <v/>
      </c>
      <c r="N747" t="str">
        <f t="shared" si="131"/>
        <v/>
      </c>
    </row>
    <row r="748" spans="1:14" x14ac:dyDescent="0.25">
      <c r="A748" s="4" t="str">
        <f>IF('True_Odds_Calculator_2-way'!A749="","",'True_Odds_Calculator_2-way'!A749)</f>
        <v/>
      </c>
      <c r="B748" s="4" t="str">
        <f>IF('True_Odds_Calculator_2-way'!B749="","",'True_Odds_Calculator_2-way'!B749)</f>
        <v/>
      </c>
      <c r="C748" s="4" t="e">
        <f t="shared" si="121"/>
        <v>#VALUE!</v>
      </c>
      <c r="D748" t="e">
        <f t="shared" si="122"/>
        <v>#VALUE!</v>
      </c>
      <c r="E748" t="e">
        <f t="shared" si="123"/>
        <v>#VALUE!</v>
      </c>
      <c r="F748" t="e">
        <f t="shared" si="124"/>
        <v>#VALUE!</v>
      </c>
      <c r="G748">
        <v>0</v>
      </c>
      <c r="H748" t="e">
        <f t="shared" si="125"/>
        <v>#VALUE!</v>
      </c>
      <c r="I748" t="e">
        <f t="shared" si="126"/>
        <v>#VALUE!</v>
      </c>
      <c r="J748" t="e">
        <f t="shared" si="127"/>
        <v>#VALUE!</v>
      </c>
      <c r="K748" t="str">
        <f t="shared" si="128"/>
        <v/>
      </c>
      <c r="L748" t="str">
        <f t="shared" si="129"/>
        <v/>
      </c>
      <c r="M748" t="str">
        <f t="shared" si="130"/>
        <v/>
      </c>
      <c r="N748" t="str">
        <f t="shared" si="131"/>
        <v/>
      </c>
    </row>
    <row r="749" spans="1:14" x14ac:dyDescent="0.25">
      <c r="A749" s="4" t="str">
        <f>IF('True_Odds_Calculator_2-way'!A750="","",'True_Odds_Calculator_2-way'!A750)</f>
        <v/>
      </c>
      <c r="B749" s="4" t="str">
        <f>IF('True_Odds_Calculator_2-way'!B750="","",'True_Odds_Calculator_2-way'!B750)</f>
        <v/>
      </c>
      <c r="C749" s="4" t="e">
        <f t="shared" si="121"/>
        <v>#VALUE!</v>
      </c>
      <c r="D749" t="e">
        <f t="shared" si="122"/>
        <v>#VALUE!</v>
      </c>
      <c r="E749" t="e">
        <f t="shared" si="123"/>
        <v>#VALUE!</v>
      </c>
      <c r="F749" t="e">
        <f t="shared" si="124"/>
        <v>#VALUE!</v>
      </c>
      <c r="G749">
        <v>0</v>
      </c>
      <c r="H749" t="e">
        <f t="shared" si="125"/>
        <v>#VALUE!</v>
      </c>
      <c r="I749" t="e">
        <f t="shared" si="126"/>
        <v>#VALUE!</v>
      </c>
      <c r="J749" t="e">
        <f t="shared" si="127"/>
        <v>#VALUE!</v>
      </c>
      <c r="K749" t="str">
        <f t="shared" si="128"/>
        <v/>
      </c>
      <c r="L749" t="str">
        <f t="shared" si="129"/>
        <v/>
      </c>
      <c r="M749" t="str">
        <f t="shared" si="130"/>
        <v/>
      </c>
      <c r="N749" t="str">
        <f t="shared" si="131"/>
        <v/>
      </c>
    </row>
    <row r="750" spans="1:14" x14ac:dyDescent="0.25">
      <c r="A750" s="4" t="str">
        <f>IF('True_Odds_Calculator_2-way'!A751="","",'True_Odds_Calculator_2-way'!A751)</f>
        <v/>
      </c>
      <c r="B750" s="4" t="str">
        <f>IF('True_Odds_Calculator_2-way'!B751="","",'True_Odds_Calculator_2-way'!B751)</f>
        <v/>
      </c>
      <c r="C750" s="4" t="e">
        <f t="shared" si="121"/>
        <v>#VALUE!</v>
      </c>
      <c r="D750" t="e">
        <f t="shared" si="122"/>
        <v>#VALUE!</v>
      </c>
      <c r="E750" t="e">
        <f t="shared" si="123"/>
        <v>#VALUE!</v>
      </c>
      <c r="F750" t="e">
        <f t="shared" si="124"/>
        <v>#VALUE!</v>
      </c>
      <c r="G750">
        <v>0</v>
      </c>
      <c r="H750" t="e">
        <f t="shared" si="125"/>
        <v>#VALUE!</v>
      </c>
      <c r="I750" t="e">
        <f t="shared" si="126"/>
        <v>#VALUE!</v>
      </c>
      <c r="J750" t="e">
        <f t="shared" si="127"/>
        <v>#VALUE!</v>
      </c>
      <c r="K750" t="str">
        <f t="shared" si="128"/>
        <v/>
      </c>
      <c r="L750" t="str">
        <f t="shared" si="129"/>
        <v/>
      </c>
      <c r="M750" t="str">
        <f t="shared" si="130"/>
        <v/>
      </c>
      <c r="N750" t="str">
        <f t="shared" si="131"/>
        <v/>
      </c>
    </row>
    <row r="751" spans="1:14" x14ac:dyDescent="0.25">
      <c r="A751" s="4" t="str">
        <f>IF('True_Odds_Calculator_2-way'!A752="","",'True_Odds_Calculator_2-way'!A752)</f>
        <v/>
      </c>
      <c r="B751" s="4" t="str">
        <f>IF('True_Odds_Calculator_2-way'!B752="","",'True_Odds_Calculator_2-way'!B752)</f>
        <v/>
      </c>
      <c r="C751" s="4" t="e">
        <f t="shared" si="121"/>
        <v>#VALUE!</v>
      </c>
      <c r="D751" t="e">
        <f t="shared" si="122"/>
        <v>#VALUE!</v>
      </c>
      <c r="E751" t="e">
        <f t="shared" si="123"/>
        <v>#VALUE!</v>
      </c>
      <c r="F751" t="e">
        <f t="shared" si="124"/>
        <v>#VALUE!</v>
      </c>
      <c r="G751">
        <v>0</v>
      </c>
      <c r="H751" t="e">
        <f t="shared" si="125"/>
        <v>#VALUE!</v>
      </c>
      <c r="I751" t="e">
        <f t="shared" si="126"/>
        <v>#VALUE!</v>
      </c>
      <c r="J751" t="e">
        <f t="shared" si="127"/>
        <v>#VALUE!</v>
      </c>
      <c r="K751" t="str">
        <f t="shared" si="128"/>
        <v/>
      </c>
      <c r="L751" t="str">
        <f t="shared" si="129"/>
        <v/>
      </c>
      <c r="M751" t="str">
        <f t="shared" si="130"/>
        <v/>
      </c>
      <c r="N751" t="str">
        <f t="shared" si="131"/>
        <v/>
      </c>
    </row>
    <row r="752" spans="1:14" x14ac:dyDescent="0.25">
      <c r="A752" s="4" t="str">
        <f>IF('True_Odds_Calculator_2-way'!A753="","",'True_Odds_Calculator_2-way'!A753)</f>
        <v/>
      </c>
      <c r="B752" s="4" t="str">
        <f>IF('True_Odds_Calculator_2-way'!B753="","",'True_Odds_Calculator_2-way'!B753)</f>
        <v/>
      </c>
      <c r="C752" s="4" t="e">
        <f t="shared" si="121"/>
        <v>#VALUE!</v>
      </c>
      <c r="D752" t="e">
        <f t="shared" si="122"/>
        <v>#VALUE!</v>
      </c>
      <c r="E752" t="e">
        <f t="shared" si="123"/>
        <v>#VALUE!</v>
      </c>
      <c r="F752" t="e">
        <f t="shared" si="124"/>
        <v>#VALUE!</v>
      </c>
      <c r="G752">
        <v>0</v>
      </c>
      <c r="H752" t="e">
        <f t="shared" si="125"/>
        <v>#VALUE!</v>
      </c>
      <c r="I752" t="e">
        <f t="shared" si="126"/>
        <v>#VALUE!</v>
      </c>
      <c r="J752" t="e">
        <f t="shared" si="127"/>
        <v>#VALUE!</v>
      </c>
      <c r="K752" t="str">
        <f t="shared" si="128"/>
        <v/>
      </c>
      <c r="L752" t="str">
        <f t="shared" si="129"/>
        <v/>
      </c>
      <c r="M752" t="str">
        <f t="shared" si="130"/>
        <v/>
      </c>
      <c r="N752" t="str">
        <f t="shared" si="131"/>
        <v/>
      </c>
    </row>
    <row r="753" spans="1:14" x14ac:dyDescent="0.25">
      <c r="A753" s="4" t="str">
        <f>IF('True_Odds_Calculator_2-way'!A754="","",'True_Odds_Calculator_2-way'!A754)</f>
        <v/>
      </c>
      <c r="B753" s="4" t="str">
        <f>IF('True_Odds_Calculator_2-way'!B754="","",'True_Odds_Calculator_2-way'!B754)</f>
        <v/>
      </c>
      <c r="C753" s="4" t="e">
        <f t="shared" si="121"/>
        <v>#VALUE!</v>
      </c>
      <c r="D753" t="e">
        <f t="shared" si="122"/>
        <v>#VALUE!</v>
      </c>
      <c r="E753" t="e">
        <f t="shared" si="123"/>
        <v>#VALUE!</v>
      </c>
      <c r="F753" t="e">
        <f t="shared" si="124"/>
        <v>#VALUE!</v>
      </c>
      <c r="G753">
        <v>0</v>
      </c>
      <c r="H753" t="e">
        <f t="shared" si="125"/>
        <v>#VALUE!</v>
      </c>
      <c r="I753" t="e">
        <f t="shared" si="126"/>
        <v>#VALUE!</v>
      </c>
      <c r="J753" t="e">
        <f t="shared" si="127"/>
        <v>#VALUE!</v>
      </c>
      <c r="K753" t="str">
        <f t="shared" si="128"/>
        <v/>
      </c>
      <c r="L753" t="str">
        <f t="shared" si="129"/>
        <v/>
      </c>
      <c r="M753" t="str">
        <f t="shared" si="130"/>
        <v/>
      </c>
      <c r="N753" t="str">
        <f t="shared" si="131"/>
        <v/>
      </c>
    </row>
    <row r="754" spans="1:14" x14ac:dyDescent="0.25">
      <c r="A754" s="4" t="str">
        <f>IF('True_Odds_Calculator_2-way'!A755="","",'True_Odds_Calculator_2-way'!A755)</f>
        <v/>
      </c>
      <c r="B754" s="4" t="str">
        <f>IF('True_Odds_Calculator_2-way'!B755="","",'True_Odds_Calculator_2-way'!B755)</f>
        <v/>
      </c>
      <c r="C754" s="4" t="e">
        <f t="shared" si="121"/>
        <v>#VALUE!</v>
      </c>
      <c r="D754" t="e">
        <f t="shared" si="122"/>
        <v>#VALUE!</v>
      </c>
      <c r="E754" t="e">
        <f t="shared" si="123"/>
        <v>#VALUE!</v>
      </c>
      <c r="F754" t="e">
        <f t="shared" si="124"/>
        <v>#VALUE!</v>
      </c>
      <c r="G754">
        <v>0</v>
      </c>
      <c r="H754" t="e">
        <f t="shared" si="125"/>
        <v>#VALUE!</v>
      </c>
      <c r="I754" t="e">
        <f t="shared" si="126"/>
        <v>#VALUE!</v>
      </c>
      <c r="J754" t="e">
        <f t="shared" si="127"/>
        <v>#VALUE!</v>
      </c>
      <c r="K754" t="str">
        <f t="shared" si="128"/>
        <v/>
      </c>
      <c r="L754" t="str">
        <f t="shared" si="129"/>
        <v/>
      </c>
      <c r="M754" t="str">
        <f t="shared" si="130"/>
        <v/>
      </c>
      <c r="N754" t="str">
        <f t="shared" si="131"/>
        <v/>
      </c>
    </row>
    <row r="755" spans="1:14" x14ac:dyDescent="0.25">
      <c r="A755" s="4" t="str">
        <f>IF('True_Odds_Calculator_2-way'!A756="","",'True_Odds_Calculator_2-way'!A756)</f>
        <v/>
      </c>
      <c r="B755" s="4" t="str">
        <f>IF('True_Odds_Calculator_2-way'!B756="","",'True_Odds_Calculator_2-way'!B756)</f>
        <v/>
      </c>
      <c r="C755" s="4" t="e">
        <f t="shared" si="121"/>
        <v>#VALUE!</v>
      </c>
      <c r="D755" t="e">
        <f t="shared" si="122"/>
        <v>#VALUE!</v>
      </c>
      <c r="E755" t="e">
        <f t="shared" si="123"/>
        <v>#VALUE!</v>
      </c>
      <c r="F755" t="e">
        <f t="shared" si="124"/>
        <v>#VALUE!</v>
      </c>
      <c r="G755">
        <v>0</v>
      </c>
      <c r="H755" t="e">
        <f t="shared" si="125"/>
        <v>#VALUE!</v>
      </c>
      <c r="I755" t="e">
        <f t="shared" si="126"/>
        <v>#VALUE!</v>
      </c>
      <c r="J755" t="e">
        <f t="shared" si="127"/>
        <v>#VALUE!</v>
      </c>
      <c r="K755" t="str">
        <f t="shared" si="128"/>
        <v/>
      </c>
      <c r="L755" t="str">
        <f t="shared" si="129"/>
        <v/>
      </c>
      <c r="M755" t="str">
        <f t="shared" si="130"/>
        <v/>
      </c>
      <c r="N755" t="str">
        <f t="shared" si="131"/>
        <v/>
      </c>
    </row>
    <row r="756" spans="1:14" x14ac:dyDescent="0.25">
      <c r="A756" s="4" t="str">
        <f>IF('True_Odds_Calculator_2-way'!A757="","",'True_Odds_Calculator_2-way'!A757)</f>
        <v/>
      </c>
      <c r="B756" s="4" t="str">
        <f>IF('True_Odds_Calculator_2-way'!B757="","",'True_Odds_Calculator_2-way'!B757)</f>
        <v/>
      </c>
      <c r="C756" s="4" t="e">
        <f t="shared" si="121"/>
        <v>#VALUE!</v>
      </c>
      <c r="D756" t="e">
        <f t="shared" si="122"/>
        <v>#VALUE!</v>
      </c>
      <c r="E756" t="e">
        <f t="shared" si="123"/>
        <v>#VALUE!</v>
      </c>
      <c r="F756" t="e">
        <f t="shared" si="124"/>
        <v>#VALUE!</v>
      </c>
      <c r="G756">
        <v>0</v>
      </c>
      <c r="H756" t="e">
        <f t="shared" si="125"/>
        <v>#VALUE!</v>
      </c>
      <c r="I756" t="e">
        <f t="shared" si="126"/>
        <v>#VALUE!</v>
      </c>
      <c r="J756" t="e">
        <f t="shared" si="127"/>
        <v>#VALUE!</v>
      </c>
      <c r="K756" t="str">
        <f t="shared" si="128"/>
        <v/>
      </c>
      <c r="L756" t="str">
        <f t="shared" si="129"/>
        <v/>
      </c>
      <c r="M756" t="str">
        <f t="shared" si="130"/>
        <v/>
      </c>
      <c r="N756" t="str">
        <f t="shared" si="131"/>
        <v/>
      </c>
    </row>
    <row r="757" spans="1:14" x14ac:dyDescent="0.25">
      <c r="A757" s="4" t="str">
        <f>IF('True_Odds_Calculator_2-way'!A758="","",'True_Odds_Calculator_2-way'!A758)</f>
        <v/>
      </c>
      <c r="B757" s="4" t="str">
        <f>IF('True_Odds_Calculator_2-way'!B758="","",'True_Odds_Calculator_2-way'!B758)</f>
        <v/>
      </c>
      <c r="C757" s="4" t="e">
        <f t="shared" si="121"/>
        <v>#VALUE!</v>
      </c>
      <c r="D757" t="e">
        <f t="shared" si="122"/>
        <v>#VALUE!</v>
      </c>
      <c r="E757" t="e">
        <f t="shared" si="123"/>
        <v>#VALUE!</v>
      </c>
      <c r="F757" t="e">
        <f t="shared" si="124"/>
        <v>#VALUE!</v>
      </c>
      <c r="G757">
        <v>0</v>
      </c>
      <c r="H757" t="e">
        <f t="shared" si="125"/>
        <v>#VALUE!</v>
      </c>
      <c r="I757" t="e">
        <f t="shared" si="126"/>
        <v>#VALUE!</v>
      </c>
      <c r="J757" t="e">
        <f t="shared" si="127"/>
        <v>#VALUE!</v>
      </c>
      <c r="K757" t="str">
        <f t="shared" si="128"/>
        <v/>
      </c>
      <c r="L757" t="str">
        <f t="shared" si="129"/>
        <v/>
      </c>
      <c r="M757" t="str">
        <f t="shared" si="130"/>
        <v/>
      </c>
      <c r="N757" t="str">
        <f t="shared" si="131"/>
        <v/>
      </c>
    </row>
    <row r="758" spans="1:14" x14ac:dyDescent="0.25">
      <c r="A758" s="4" t="str">
        <f>IF('True_Odds_Calculator_2-way'!A759="","",'True_Odds_Calculator_2-way'!A759)</f>
        <v/>
      </c>
      <c r="B758" s="4" t="str">
        <f>IF('True_Odds_Calculator_2-way'!B759="","",'True_Odds_Calculator_2-way'!B759)</f>
        <v/>
      </c>
      <c r="C758" s="4" t="e">
        <f t="shared" si="121"/>
        <v>#VALUE!</v>
      </c>
      <c r="D758" t="e">
        <f t="shared" si="122"/>
        <v>#VALUE!</v>
      </c>
      <c r="E758" t="e">
        <f t="shared" si="123"/>
        <v>#VALUE!</v>
      </c>
      <c r="F758" t="e">
        <f t="shared" si="124"/>
        <v>#VALUE!</v>
      </c>
      <c r="G758">
        <v>0</v>
      </c>
      <c r="H758" t="e">
        <f t="shared" si="125"/>
        <v>#VALUE!</v>
      </c>
      <c r="I758" t="e">
        <f t="shared" si="126"/>
        <v>#VALUE!</v>
      </c>
      <c r="J758" t="e">
        <f t="shared" si="127"/>
        <v>#VALUE!</v>
      </c>
      <c r="K758" t="str">
        <f t="shared" si="128"/>
        <v/>
      </c>
      <c r="L758" t="str">
        <f t="shared" si="129"/>
        <v/>
      </c>
      <c r="M758" t="str">
        <f t="shared" si="130"/>
        <v/>
      </c>
      <c r="N758" t="str">
        <f t="shared" si="131"/>
        <v/>
      </c>
    </row>
    <row r="759" spans="1:14" x14ac:dyDescent="0.25">
      <c r="A759" s="4" t="str">
        <f>IF('True_Odds_Calculator_2-way'!A760="","",'True_Odds_Calculator_2-way'!A760)</f>
        <v/>
      </c>
      <c r="B759" s="4" t="str">
        <f>IF('True_Odds_Calculator_2-way'!B760="","",'True_Odds_Calculator_2-way'!B760)</f>
        <v/>
      </c>
      <c r="C759" s="4" t="e">
        <f t="shared" si="121"/>
        <v>#VALUE!</v>
      </c>
      <c r="D759" t="e">
        <f t="shared" si="122"/>
        <v>#VALUE!</v>
      </c>
      <c r="E759" t="e">
        <f t="shared" si="123"/>
        <v>#VALUE!</v>
      </c>
      <c r="F759" t="e">
        <f t="shared" si="124"/>
        <v>#VALUE!</v>
      </c>
      <c r="G759">
        <v>0</v>
      </c>
      <c r="H759" t="e">
        <f t="shared" si="125"/>
        <v>#VALUE!</v>
      </c>
      <c r="I759" t="e">
        <f t="shared" si="126"/>
        <v>#VALUE!</v>
      </c>
      <c r="J759" t="e">
        <f t="shared" si="127"/>
        <v>#VALUE!</v>
      </c>
      <c r="K759" t="str">
        <f t="shared" si="128"/>
        <v/>
      </c>
      <c r="L759" t="str">
        <f t="shared" si="129"/>
        <v/>
      </c>
      <c r="M759" t="str">
        <f t="shared" si="130"/>
        <v/>
      </c>
      <c r="N759" t="str">
        <f t="shared" si="131"/>
        <v/>
      </c>
    </row>
    <row r="760" spans="1:14" x14ac:dyDescent="0.25">
      <c r="A760" s="4" t="str">
        <f>IF('True_Odds_Calculator_2-way'!A761="","",'True_Odds_Calculator_2-way'!A761)</f>
        <v/>
      </c>
      <c r="B760" s="4" t="str">
        <f>IF('True_Odds_Calculator_2-way'!B761="","",'True_Odds_Calculator_2-way'!B761)</f>
        <v/>
      </c>
      <c r="C760" s="4" t="e">
        <f t="shared" si="121"/>
        <v>#VALUE!</v>
      </c>
      <c r="D760" t="e">
        <f t="shared" si="122"/>
        <v>#VALUE!</v>
      </c>
      <c r="E760" t="e">
        <f t="shared" si="123"/>
        <v>#VALUE!</v>
      </c>
      <c r="F760" t="e">
        <f t="shared" si="124"/>
        <v>#VALUE!</v>
      </c>
      <c r="G760">
        <v>0</v>
      </c>
      <c r="H760" t="e">
        <f t="shared" si="125"/>
        <v>#VALUE!</v>
      </c>
      <c r="I760" t="e">
        <f t="shared" si="126"/>
        <v>#VALUE!</v>
      </c>
      <c r="J760" t="e">
        <f t="shared" si="127"/>
        <v>#VALUE!</v>
      </c>
      <c r="K760" t="str">
        <f t="shared" si="128"/>
        <v/>
      </c>
      <c r="L760" t="str">
        <f t="shared" si="129"/>
        <v/>
      </c>
      <c r="M760" t="str">
        <f t="shared" si="130"/>
        <v/>
      </c>
      <c r="N760" t="str">
        <f t="shared" si="131"/>
        <v/>
      </c>
    </row>
    <row r="761" spans="1:14" x14ac:dyDescent="0.25">
      <c r="A761" s="4" t="str">
        <f>IF('True_Odds_Calculator_2-way'!A762="","",'True_Odds_Calculator_2-way'!A762)</f>
        <v/>
      </c>
      <c r="B761" s="4" t="str">
        <f>IF('True_Odds_Calculator_2-way'!B762="","",'True_Odds_Calculator_2-way'!B762)</f>
        <v/>
      </c>
      <c r="C761" s="4" t="e">
        <f t="shared" si="121"/>
        <v>#VALUE!</v>
      </c>
      <c r="D761" t="e">
        <f t="shared" si="122"/>
        <v>#VALUE!</v>
      </c>
      <c r="E761" t="e">
        <f t="shared" si="123"/>
        <v>#VALUE!</v>
      </c>
      <c r="F761" t="e">
        <f t="shared" si="124"/>
        <v>#VALUE!</v>
      </c>
      <c r="G761">
        <v>0</v>
      </c>
      <c r="H761" t="e">
        <f t="shared" si="125"/>
        <v>#VALUE!</v>
      </c>
      <c r="I761" t="e">
        <f t="shared" si="126"/>
        <v>#VALUE!</v>
      </c>
      <c r="J761" t="e">
        <f t="shared" si="127"/>
        <v>#VALUE!</v>
      </c>
      <c r="K761" t="str">
        <f t="shared" si="128"/>
        <v/>
      </c>
      <c r="L761" t="str">
        <f t="shared" si="129"/>
        <v/>
      </c>
      <c r="M761" t="str">
        <f t="shared" si="130"/>
        <v/>
      </c>
      <c r="N761" t="str">
        <f t="shared" si="131"/>
        <v/>
      </c>
    </row>
    <row r="762" spans="1:14" x14ac:dyDescent="0.25">
      <c r="A762" s="4" t="str">
        <f>IF('True_Odds_Calculator_2-way'!A763="","",'True_Odds_Calculator_2-way'!A763)</f>
        <v/>
      </c>
      <c r="B762" s="4" t="str">
        <f>IF('True_Odds_Calculator_2-way'!B763="","",'True_Odds_Calculator_2-way'!B763)</f>
        <v/>
      </c>
      <c r="C762" s="4" t="e">
        <f t="shared" si="121"/>
        <v>#VALUE!</v>
      </c>
      <c r="D762" t="e">
        <f t="shared" si="122"/>
        <v>#VALUE!</v>
      </c>
      <c r="E762" t="e">
        <f t="shared" si="123"/>
        <v>#VALUE!</v>
      </c>
      <c r="F762" t="e">
        <f t="shared" si="124"/>
        <v>#VALUE!</v>
      </c>
      <c r="G762">
        <v>0</v>
      </c>
      <c r="H762" t="e">
        <f t="shared" si="125"/>
        <v>#VALUE!</v>
      </c>
      <c r="I762" t="e">
        <f t="shared" si="126"/>
        <v>#VALUE!</v>
      </c>
      <c r="J762" t="e">
        <f t="shared" si="127"/>
        <v>#VALUE!</v>
      </c>
      <c r="K762" t="str">
        <f t="shared" si="128"/>
        <v/>
      </c>
      <c r="L762" t="str">
        <f t="shared" si="129"/>
        <v/>
      </c>
      <c r="M762" t="str">
        <f t="shared" si="130"/>
        <v/>
      </c>
      <c r="N762" t="str">
        <f t="shared" si="131"/>
        <v/>
      </c>
    </row>
    <row r="763" spans="1:14" x14ac:dyDescent="0.25">
      <c r="A763" s="4" t="str">
        <f>IF('True_Odds_Calculator_2-way'!A764="","",'True_Odds_Calculator_2-way'!A764)</f>
        <v/>
      </c>
      <c r="B763" s="4" t="str">
        <f>IF('True_Odds_Calculator_2-way'!B764="","",'True_Odds_Calculator_2-way'!B764)</f>
        <v/>
      </c>
      <c r="C763" s="4" t="e">
        <f t="shared" si="121"/>
        <v>#VALUE!</v>
      </c>
      <c r="D763" t="e">
        <f t="shared" si="122"/>
        <v>#VALUE!</v>
      </c>
      <c r="E763" t="e">
        <f t="shared" si="123"/>
        <v>#VALUE!</v>
      </c>
      <c r="F763" t="e">
        <f t="shared" si="124"/>
        <v>#VALUE!</v>
      </c>
      <c r="G763">
        <v>0</v>
      </c>
      <c r="H763" t="e">
        <f t="shared" si="125"/>
        <v>#VALUE!</v>
      </c>
      <c r="I763" t="e">
        <f t="shared" si="126"/>
        <v>#VALUE!</v>
      </c>
      <c r="J763" t="e">
        <f t="shared" si="127"/>
        <v>#VALUE!</v>
      </c>
      <c r="K763" t="str">
        <f t="shared" si="128"/>
        <v/>
      </c>
      <c r="L763" t="str">
        <f t="shared" si="129"/>
        <v/>
      </c>
      <c r="M763" t="str">
        <f t="shared" si="130"/>
        <v/>
      </c>
      <c r="N763" t="str">
        <f t="shared" si="131"/>
        <v/>
      </c>
    </row>
    <row r="764" spans="1:14" x14ac:dyDescent="0.25">
      <c r="A764" s="4" t="str">
        <f>IF('True_Odds_Calculator_2-way'!A765="","",'True_Odds_Calculator_2-way'!A765)</f>
        <v/>
      </c>
      <c r="B764" s="4" t="str">
        <f>IF('True_Odds_Calculator_2-way'!B765="","",'True_Odds_Calculator_2-way'!B765)</f>
        <v/>
      </c>
      <c r="C764" s="4" t="e">
        <f t="shared" si="121"/>
        <v>#VALUE!</v>
      </c>
      <c r="D764" t="e">
        <f t="shared" si="122"/>
        <v>#VALUE!</v>
      </c>
      <c r="E764" t="e">
        <f t="shared" si="123"/>
        <v>#VALUE!</v>
      </c>
      <c r="F764" t="e">
        <f t="shared" si="124"/>
        <v>#VALUE!</v>
      </c>
      <c r="G764">
        <v>0</v>
      </c>
      <c r="H764" t="e">
        <f t="shared" si="125"/>
        <v>#VALUE!</v>
      </c>
      <c r="I764" t="e">
        <f t="shared" si="126"/>
        <v>#VALUE!</v>
      </c>
      <c r="J764" t="e">
        <f t="shared" si="127"/>
        <v>#VALUE!</v>
      </c>
      <c r="K764" t="str">
        <f t="shared" si="128"/>
        <v/>
      </c>
      <c r="L764" t="str">
        <f t="shared" si="129"/>
        <v/>
      </c>
      <c r="M764" t="str">
        <f t="shared" si="130"/>
        <v/>
      </c>
      <c r="N764" t="str">
        <f t="shared" si="131"/>
        <v/>
      </c>
    </row>
    <row r="765" spans="1:14" x14ac:dyDescent="0.25">
      <c r="A765" s="4" t="str">
        <f>IF('True_Odds_Calculator_2-way'!A766="","",'True_Odds_Calculator_2-way'!A766)</f>
        <v/>
      </c>
      <c r="B765" s="4" t="str">
        <f>IF('True_Odds_Calculator_2-way'!B766="","",'True_Odds_Calculator_2-way'!B766)</f>
        <v/>
      </c>
      <c r="C765" s="4" t="e">
        <f t="shared" si="121"/>
        <v>#VALUE!</v>
      </c>
      <c r="D765" t="e">
        <f t="shared" si="122"/>
        <v>#VALUE!</v>
      </c>
      <c r="E765" t="e">
        <f t="shared" si="123"/>
        <v>#VALUE!</v>
      </c>
      <c r="F765" t="e">
        <f t="shared" si="124"/>
        <v>#VALUE!</v>
      </c>
      <c r="G765">
        <v>0</v>
      </c>
      <c r="H765" t="e">
        <f t="shared" si="125"/>
        <v>#VALUE!</v>
      </c>
      <c r="I765" t="e">
        <f t="shared" si="126"/>
        <v>#VALUE!</v>
      </c>
      <c r="J765" t="e">
        <f t="shared" si="127"/>
        <v>#VALUE!</v>
      </c>
      <c r="K765" t="str">
        <f t="shared" si="128"/>
        <v/>
      </c>
      <c r="L765" t="str">
        <f t="shared" si="129"/>
        <v/>
      </c>
      <c r="M765" t="str">
        <f t="shared" si="130"/>
        <v/>
      </c>
      <c r="N765" t="str">
        <f t="shared" si="131"/>
        <v/>
      </c>
    </row>
    <row r="766" spans="1:14" x14ac:dyDescent="0.25">
      <c r="A766" s="4" t="str">
        <f>IF('True_Odds_Calculator_2-way'!A767="","",'True_Odds_Calculator_2-way'!A767)</f>
        <v/>
      </c>
      <c r="B766" s="4" t="str">
        <f>IF('True_Odds_Calculator_2-way'!B767="","",'True_Odds_Calculator_2-way'!B767)</f>
        <v/>
      </c>
      <c r="C766" s="4" t="e">
        <f t="shared" si="121"/>
        <v>#VALUE!</v>
      </c>
      <c r="D766" t="e">
        <f t="shared" si="122"/>
        <v>#VALUE!</v>
      </c>
      <c r="E766" t="e">
        <f t="shared" si="123"/>
        <v>#VALUE!</v>
      </c>
      <c r="F766" t="e">
        <f t="shared" si="124"/>
        <v>#VALUE!</v>
      </c>
      <c r="G766">
        <v>0</v>
      </c>
      <c r="H766" t="e">
        <f t="shared" si="125"/>
        <v>#VALUE!</v>
      </c>
      <c r="I766" t="e">
        <f t="shared" si="126"/>
        <v>#VALUE!</v>
      </c>
      <c r="J766" t="e">
        <f t="shared" si="127"/>
        <v>#VALUE!</v>
      </c>
      <c r="K766" t="str">
        <f t="shared" si="128"/>
        <v/>
      </c>
      <c r="L766" t="str">
        <f t="shared" si="129"/>
        <v/>
      </c>
      <c r="M766" t="str">
        <f t="shared" si="130"/>
        <v/>
      </c>
      <c r="N766" t="str">
        <f t="shared" si="131"/>
        <v/>
      </c>
    </row>
    <row r="767" spans="1:14" x14ac:dyDescent="0.25">
      <c r="A767" s="4" t="str">
        <f>IF('True_Odds_Calculator_2-way'!A768="","",'True_Odds_Calculator_2-way'!A768)</f>
        <v/>
      </c>
      <c r="B767" s="4" t="str">
        <f>IF('True_Odds_Calculator_2-way'!B768="","",'True_Odds_Calculator_2-way'!B768)</f>
        <v/>
      </c>
      <c r="C767" s="4" t="e">
        <f t="shared" si="121"/>
        <v>#VALUE!</v>
      </c>
      <c r="D767" t="e">
        <f t="shared" si="122"/>
        <v>#VALUE!</v>
      </c>
      <c r="E767" t="e">
        <f t="shared" si="123"/>
        <v>#VALUE!</v>
      </c>
      <c r="F767" t="e">
        <f t="shared" si="124"/>
        <v>#VALUE!</v>
      </c>
      <c r="G767">
        <v>0</v>
      </c>
      <c r="H767" t="e">
        <f t="shared" si="125"/>
        <v>#VALUE!</v>
      </c>
      <c r="I767" t="e">
        <f t="shared" si="126"/>
        <v>#VALUE!</v>
      </c>
      <c r="J767" t="e">
        <f t="shared" si="127"/>
        <v>#VALUE!</v>
      </c>
      <c r="K767" t="str">
        <f t="shared" si="128"/>
        <v/>
      </c>
      <c r="L767" t="str">
        <f t="shared" si="129"/>
        <v/>
      </c>
      <c r="M767" t="str">
        <f t="shared" si="130"/>
        <v/>
      </c>
      <c r="N767" t="str">
        <f t="shared" si="131"/>
        <v/>
      </c>
    </row>
    <row r="768" spans="1:14" x14ac:dyDescent="0.25">
      <c r="A768" s="4" t="str">
        <f>IF('True_Odds_Calculator_2-way'!A769="","",'True_Odds_Calculator_2-way'!A769)</f>
        <v/>
      </c>
      <c r="B768" s="4" t="str">
        <f>IF('True_Odds_Calculator_2-way'!B769="","",'True_Odds_Calculator_2-way'!B769)</f>
        <v/>
      </c>
      <c r="C768" s="4" t="e">
        <f t="shared" si="121"/>
        <v>#VALUE!</v>
      </c>
      <c r="D768" t="e">
        <f t="shared" si="122"/>
        <v>#VALUE!</v>
      </c>
      <c r="E768" t="e">
        <f t="shared" si="123"/>
        <v>#VALUE!</v>
      </c>
      <c r="F768" t="e">
        <f t="shared" si="124"/>
        <v>#VALUE!</v>
      </c>
      <c r="G768">
        <v>0</v>
      </c>
      <c r="H768" t="e">
        <f t="shared" si="125"/>
        <v>#VALUE!</v>
      </c>
      <c r="I768" t="e">
        <f t="shared" si="126"/>
        <v>#VALUE!</v>
      </c>
      <c r="J768" t="e">
        <f t="shared" si="127"/>
        <v>#VALUE!</v>
      </c>
      <c r="K768" t="str">
        <f t="shared" si="128"/>
        <v/>
      </c>
      <c r="L768" t="str">
        <f t="shared" si="129"/>
        <v/>
      </c>
      <c r="M768" t="str">
        <f t="shared" si="130"/>
        <v/>
      </c>
      <c r="N768" t="str">
        <f t="shared" si="131"/>
        <v/>
      </c>
    </row>
    <row r="769" spans="1:14" x14ac:dyDescent="0.25">
      <c r="A769" s="4" t="str">
        <f>IF('True_Odds_Calculator_2-way'!A770="","",'True_Odds_Calculator_2-way'!A770)</f>
        <v/>
      </c>
      <c r="B769" s="4" t="str">
        <f>IF('True_Odds_Calculator_2-way'!B770="","",'True_Odds_Calculator_2-way'!B770)</f>
        <v/>
      </c>
      <c r="C769" s="4" t="e">
        <f t="shared" si="121"/>
        <v>#VALUE!</v>
      </c>
      <c r="D769" t="e">
        <f t="shared" si="122"/>
        <v>#VALUE!</v>
      </c>
      <c r="E769" t="e">
        <f t="shared" si="123"/>
        <v>#VALUE!</v>
      </c>
      <c r="F769" t="e">
        <f t="shared" si="124"/>
        <v>#VALUE!</v>
      </c>
      <c r="G769">
        <v>0</v>
      </c>
      <c r="H769" t="e">
        <f t="shared" si="125"/>
        <v>#VALUE!</v>
      </c>
      <c r="I769" t="e">
        <f t="shared" si="126"/>
        <v>#VALUE!</v>
      </c>
      <c r="J769" t="e">
        <f t="shared" si="127"/>
        <v>#VALUE!</v>
      </c>
      <c r="K769" t="str">
        <f t="shared" si="128"/>
        <v/>
      </c>
      <c r="L769" t="str">
        <f t="shared" si="129"/>
        <v/>
      </c>
      <c r="M769" t="str">
        <f t="shared" si="130"/>
        <v/>
      </c>
      <c r="N769" t="str">
        <f t="shared" si="131"/>
        <v/>
      </c>
    </row>
    <row r="770" spans="1:14" x14ac:dyDescent="0.25">
      <c r="A770" s="4" t="str">
        <f>IF('True_Odds_Calculator_2-way'!A771="","",'True_Odds_Calculator_2-way'!A771)</f>
        <v/>
      </c>
      <c r="B770" s="4" t="str">
        <f>IF('True_Odds_Calculator_2-way'!B771="","",'True_Odds_Calculator_2-way'!B771)</f>
        <v/>
      </c>
      <c r="C770" s="4" t="e">
        <f t="shared" si="121"/>
        <v>#VALUE!</v>
      </c>
      <c r="D770" t="e">
        <f t="shared" si="122"/>
        <v>#VALUE!</v>
      </c>
      <c r="E770" t="e">
        <f t="shared" si="123"/>
        <v>#VALUE!</v>
      </c>
      <c r="F770" t="e">
        <f t="shared" si="124"/>
        <v>#VALUE!</v>
      </c>
      <c r="G770">
        <v>0</v>
      </c>
      <c r="H770" t="e">
        <f t="shared" si="125"/>
        <v>#VALUE!</v>
      </c>
      <c r="I770" t="e">
        <f t="shared" si="126"/>
        <v>#VALUE!</v>
      </c>
      <c r="J770" t="e">
        <f t="shared" si="127"/>
        <v>#VALUE!</v>
      </c>
      <c r="K770" t="str">
        <f t="shared" si="128"/>
        <v/>
      </c>
      <c r="L770" t="str">
        <f t="shared" si="129"/>
        <v/>
      </c>
      <c r="M770" t="str">
        <f t="shared" si="130"/>
        <v/>
      </c>
      <c r="N770" t="str">
        <f t="shared" si="131"/>
        <v/>
      </c>
    </row>
    <row r="771" spans="1:14" x14ac:dyDescent="0.25">
      <c r="A771" s="4" t="str">
        <f>IF('True_Odds_Calculator_2-way'!A772="","",'True_Odds_Calculator_2-way'!A772)</f>
        <v/>
      </c>
      <c r="B771" s="4" t="str">
        <f>IF('True_Odds_Calculator_2-way'!B772="","",'True_Odds_Calculator_2-way'!B772)</f>
        <v/>
      </c>
      <c r="C771" s="4" t="e">
        <f t="shared" ref="C771:C834" si="132">1/A771</f>
        <v>#VALUE!</v>
      </c>
      <c r="D771" t="e">
        <f t="shared" ref="D771:D834" si="133">1/B771</f>
        <v>#VALUE!</v>
      </c>
      <c r="E771" t="e">
        <f t="shared" ref="E771:E834" si="134">C771+D771-1</f>
        <v>#VALUE!</v>
      </c>
      <c r="F771" t="e">
        <f t="shared" ref="F771:F834" si="135">C771+D771-(C771*D771)-1</f>
        <v>#VALUE!</v>
      </c>
      <c r="G771">
        <v>0</v>
      </c>
      <c r="H771" t="e">
        <f t="shared" ref="H771:H834" si="136">C771*D771</f>
        <v>#VALUE!</v>
      </c>
      <c r="I771" t="e">
        <f t="shared" ref="I771:I834" si="137">((-4*F771*H771)^0.5)/(2*F771)</f>
        <v>#VALUE!</v>
      </c>
      <c r="J771" t="e">
        <f t="shared" ref="J771:J834" si="138">(-((-4*F771*H771)^0.5))/(2*F771)</f>
        <v>#VALUE!</v>
      </c>
      <c r="K771" t="str">
        <f t="shared" ref="K771:K834" si="139">IF(A771="","",(C771/($J771+C771-($J771*C771))))</f>
        <v/>
      </c>
      <c r="L771" t="str">
        <f t="shared" ref="L771:L834" si="140">IF(B771="","",(D771/($J771+D771-($J771*D771))))</f>
        <v/>
      </c>
      <c r="M771" t="str">
        <f t="shared" ref="M771:M834" si="141">IF(A771="","",1/K771)</f>
        <v/>
      </c>
      <c r="N771" t="str">
        <f t="shared" ref="N771:N834" si="142">IF(B771="","",1/L771)</f>
        <v/>
      </c>
    </row>
    <row r="772" spans="1:14" x14ac:dyDescent="0.25">
      <c r="A772" s="4" t="str">
        <f>IF('True_Odds_Calculator_2-way'!A773="","",'True_Odds_Calculator_2-way'!A773)</f>
        <v/>
      </c>
      <c r="B772" s="4" t="str">
        <f>IF('True_Odds_Calculator_2-way'!B773="","",'True_Odds_Calculator_2-way'!B773)</f>
        <v/>
      </c>
      <c r="C772" s="4" t="e">
        <f t="shared" si="132"/>
        <v>#VALUE!</v>
      </c>
      <c r="D772" t="e">
        <f t="shared" si="133"/>
        <v>#VALUE!</v>
      </c>
      <c r="E772" t="e">
        <f t="shared" si="134"/>
        <v>#VALUE!</v>
      </c>
      <c r="F772" t="e">
        <f t="shared" si="135"/>
        <v>#VALUE!</v>
      </c>
      <c r="G772">
        <v>0</v>
      </c>
      <c r="H772" t="e">
        <f t="shared" si="136"/>
        <v>#VALUE!</v>
      </c>
      <c r="I772" t="e">
        <f t="shared" si="137"/>
        <v>#VALUE!</v>
      </c>
      <c r="J772" t="e">
        <f t="shared" si="138"/>
        <v>#VALUE!</v>
      </c>
      <c r="K772" t="str">
        <f t="shared" si="139"/>
        <v/>
      </c>
      <c r="L772" t="str">
        <f t="shared" si="140"/>
        <v/>
      </c>
      <c r="M772" t="str">
        <f t="shared" si="141"/>
        <v/>
      </c>
      <c r="N772" t="str">
        <f t="shared" si="142"/>
        <v/>
      </c>
    </row>
    <row r="773" spans="1:14" x14ac:dyDescent="0.25">
      <c r="A773" s="4" t="str">
        <f>IF('True_Odds_Calculator_2-way'!A774="","",'True_Odds_Calculator_2-way'!A774)</f>
        <v/>
      </c>
      <c r="B773" s="4" t="str">
        <f>IF('True_Odds_Calculator_2-way'!B774="","",'True_Odds_Calculator_2-way'!B774)</f>
        <v/>
      </c>
      <c r="C773" s="4" t="e">
        <f t="shared" si="132"/>
        <v>#VALUE!</v>
      </c>
      <c r="D773" t="e">
        <f t="shared" si="133"/>
        <v>#VALUE!</v>
      </c>
      <c r="E773" t="e">
        <f t="shared" si="134"/>
        <v>#VALUE!</v>
      </c>
      <c r="F773" t="e">
        <f t="shared" si="135"/>
        <v>#VALUE!</v>
      </c>
      <c r="G773">
        <v>0</v>
      </c>
      <c r="H773" t="e">
        <f t="shared" si="136"/>
        <v>#VALUE!</v>
      </c>
      <c r="I773" t="e">
        <f t="shared" si="137"/>
        <v>#VALUE!</v>
      </c>
      <c r="J773" t="e">
        <f t="shared" si="138"/>
        <v>#VALUE!</v>
      </c>
      <c r="K773" t="str">
        <f t="shared" si="139"/>
        <v/>
      </c>
      <c r="L773" t="str">
        <f t="shared" si="140"/>
        <v/>
      </c>
      <c r="M773" t="str">
        <f t="shared" si="141"/>
        <v/>
      </c>
      <c r="N773" t="str">
        <f t="shared" si="142"/>
        <v/>
      </c>
    </row>
    <row r="774" spans="1:14" x14ac:dyDescent="0.25">
      <c r="A774" s="4" t="str">
        <f>IF('True_Odds_Calculator_2-way'!A775="","",'True_Odds_Calculator_2-way'!A775)</f>
        <v/>
      </c>
      <c r="B774" s="4" t="str">
        <f>IF('True_Odds_Calculator_2-way'!B775="","",'True_Odds_Calculator_2-way'!B775)</f>
        <v/>
      </c>
      <c r="C774" s="4" t="e">
        <f t="shared" si="132"/>
        <v>#VALUE!</v>
      </c>
      <c r="D774" t="e">
        <f t="shared" si="133"/>
        <v>#VALUE!</v>
      </c>
      <c r="E774" t="e">
        <f t="shared" si="134"/>
        <v>#VALUE!</v>
      </c>
      <c r="F774" t="e">
        <f t="shared" si="135"/>
        <v>#VALUE!</v>
      </c>
      <c r="G774">
        <v>0</v>
      </c>
      <c r="H774" t="e">
        <f t="shared" si="136"/>
        <v>#VALUE!</v>
      </c>
      <c r="I774" t="e">
        <f t="shared" si="137"/>
        <v>#VALUE!</v>
      </c>
      <c r="J774" t="e">
        <f t="shared" si="138"/>
        <v>#VALUE!</v>
      </c>
      <c r="K774" t="str">
        <f t="shared" si="139"/>
        <v/>
      </c>
      <c r="L774" t="str">
        <f t="shared" si="140"/>
        <v/>
      </c>
      <c r="M774" t="str">
        <f t="shared" si="141"/>
        <v/>
      </c>
      <c r="N774" t="str">
        <f t="shared" si="142"/>
        <v/>
      </c>
    </row>
    <row r="775" spans="1:14" x14ac:dyDescent="0.25">
      <c r="A775" s="4" t="str">
        <f>IF('True_Odds_Calculator_2-way'!A776="","",'True_Odds_Calculator_2-way'!A776)</f>
        <v/>
      </c>
      <c r="B775" s="4" t="str">
        <f>IF('True_Odds_Calculator_2-way'!B776="","",'True_Odds_Calculator_2-way'!B776)</f>
        <v/>
      </c>
      <c r="C775" s="4" t="e">
        <f t="shared" si="132"/>
        <v>#VALUE!</v>
      </c>
      <c r="D775" t="e">
        <f t="shared" si="133"/>
        <v>#VALUE!</v>
      </c>
      <c r="E775" t="e">
        <f t="shared" si="134"/>
        <v>#VALUE!</v>
      </c>
      <c r="F775" t="e">
        <f t="shared" si="135"/>
        <v>#VALUE!</v>
      </c>
      <c r="G775">
        <v>0</v>
      </c>
      <c r="H775" t="e">
        <f t="shared" si="136"/>
        <v>#VALUE!</v>
      </c>
      <c r="I775" t="e">
        <f t="shared" si="137"/>
        <v>#VALUE!</v>
      </c>
      <c r="J775" t="e">
        <f t="shared" si="138"/>
        <v>#VALUE!</v>
      </c>
      <c r="K775" t="str">
        <f t="shared" si="139"/>
        <v/>
      </c>
      <c r="L775" t="str">
        <f t="shared" si="140"/>
        <v/>
      </c>
      <c r="M775" t="str">
        <f t="shared" si="141"/>
        <v/>
      </c>
      <c r="N775" t="str">
        <f t="shared" si="142"/>
        <v/>
      </c>
    </row>
    <row r="776" spans="1:14" x14ac:dyDescent="0.25">
      <c r="A776" s="4" t="str">
        <f>IF('True_Odds_Calculator_2-way'!A777="","",'True_Odds_Calculator_2-way'!A777)</f>
        <v/>
      </c>
      <c r="B776" s="4" t="str">
        <f>IF('True_Odds_Calculator_2-way'!B777="","",'True_Odds_Calculator_2-way'!B777)</f>
        <v/>
      </c>
      <c r="C776" s="4" t="e">
        <f t="shared" si="132"/>
        <v>#VALUE!</v>
      </c>
      <c r="D776" t="e">
        <f t="shared" si="133"/>
        <v>#VALUE!</v>
      </c>
      <c r="E776" t="e">
        <f t="shared" si="134"/>
        <v>#VALUE!</v>
      </c>
      <c r="F776" t="e">
        <f t="shared" si="135"/>
        <v>#VALUE!</v>
      </c>
      <c r="G776">
        <v>0</v>
      </c>
      <c r="H776" t="e">
        <f t="shared" si="136"/>
        <v>#VALUE!</v>
      </c>
      <c r="I776" t="e">
        <f t="shared" si="137"/>
        <v>#VALUE!</v>
      </c>
      <c r="J776" t="e">
        <f t="shared" si="138"/>
        <v>#VALUE!</v>
      </c>
      <c r="K776" t="str">
        <f t="shared" si="139"/>
        <v/>
      </c>
      <c r="L776" t="str">
        <f t="shared" si="140"/>
        <v/>
      </c>
      <c r="M776" t="str">
        <f t="shared" si="141"/>
        <v/>
      </c>
      <c r="N776" t="str">
        <f t="shared" si="142"/>
        <v/>
      </c>
    </row>
    <row r="777" spans="1:14" x14ac:dyDescent="0.25">
      <c r="A777" s="4" t="str">
        <f>IF('True_Odds_Calculator_2-way'!A778="","",'True_Odds_Calculator_2-way'!A778)</f>
        <v/>
      </c>
      <c r="B777" s="4" t="str">
        <f>IF('True_Odds_Calculator_2-way'!B778="","",'True_Odds_Calculator_2-way'!B778)</f>
        <v/>
      </c>
      <c r="C777" s="4" t="e">
        <f t="shared" si="132"/>
        <v>#VALUE!</v>
      </c>
      <c r="D777" t="e">
        <f t="shared" si="133"/>
        <v>#VALUE!</v>
      </c>
      <c r="E777" t="e">
        <f t="shared" si="134"/>
        <v>#VALUE!</v>
      </c>
      <c r="F777" t="e">
        <f t="shared" si="135"/>
        <v>#VALUE!</v>
      </c>
      <c r="G777">
        <v>0</v>
      </c>
      <c r="H777" t="e">
        <f t="shared" si="136"/>
        <v>#VALUE!</v>
      </c>
      <c r="I777" t="e">
        <f t="shared" si="137"/>
        <v>#VALUE!</v>
      </c>
      <c r="J777" t="e">
        <f t="shared" si="138"/>
        <v>#VALUE!</v>
      </c>
      <c r="K777" t="str">
        <f t="shared" si="139"/>
        <v/>
      </c>
      <c r="L777" t="str">
        <f t="shared" si="140"/>
        <v/>
      </c>
      <c r="M777" t="str">
        <f t="shared" si="141"/>
        <v/>
      </c>
      <c r="N777" t="str">
        <f t="shared" si="142"/>
        <v/>
      </c>
    </row>
    <row r="778" spans="1:14" x14ac:dyDescent="0.25">
      <c r="A778" s="4" t="str">
        <f>IF('True_Odds_Calculator_2-way'!A779="","",'True_Odds_Calculator_2-way'!A779)</f>
        <v/>
      </c>
      <c r="B778" s="4" t="str">
        <f>IF('True_Odds_Calculator_2-way'!B779="","",'True_Odds_Calculator_2-way'!B779)</f>
        <v/>
      </c>
      <c r="C778" s="4" t="e">
        <f t="shared" si="132"/>
        <v>#VALUE!</v>
      </c>
      <c r="D778" t="e">
        <f t="shared" si="133"/>
        <v>#VALUE!</v>
      </c>
      <c r="E778" t="e">
        <f t="shared" si="134"/>
        <v>#VALUE!</v>
      </c>
      <c r="F778" t="e">
        <f t="shared" si="135"/>
        <v>#VALUE!</v>
      </c>
      <c r="G778">
        <v>0</v>
      </c>
      <c r="H778" t="e">
        <f t="shared" si="136"/>
        <v>#VALUE!</v>
      </c>
      <c r="I778" t="e">
        <f t="shared" si="137"/>
        <v>#VALUE!</v>
      </c>
      <c r="J778" t="e">
        <f t="shared" si="138"/>
        <v>#VALUE!</v>
      </c>
      <c r="K778" t="str">
        <f t="shared" si="139"/>
        <v/>
      </c>
      <c r="L778" t="str">
        <f t="shared" si="140"/>
        <v/>
      </c>
      <c r="M778" t="str">
        <f t="shared" si="141"/>
        <v/>
      </c>
      <c r="N778" t="str">
        <f t="shared" si="142"/>
        <v/>
      </c>
    </row>
    <row r="779" spans="1:14" x14ac:dyDescent="0.25">
      <c r="A779" s="4" t="str">
        <f>IF('True_Odds_Calculator_2-way'!A780="","",'True_Odds_Calculator_2-way'!A780)</f>
        <v/>
      </c>
      <c r="B779" s="4" t="str">
        <f>IF('True_Odds_Calculator_2-way'!B780="","",'True_Odds_Calculator_2-way'!B780)</f>
        <v/>
      </c>
      <c r="C779" s="4" t="e">
        <f t="shared" si="132"/>
        <v>#VALUE!</v>
      </c>
      <c r="D779" t="e">
        <f t="shared" si="133"/>
        <v>#VALUE!</v>
      </c>
      <c r="E779" t="e">
        <f t="shared" si="134"/>
        <v>#VALUE!</v>
      </c>
      <c r="F779" t="e">
        <f t="shared" si="135"/>
        <v>#VALUE!</v>
      </c>
      <c r="G779">
        <v>0</v>
      </c>
      <c r="H779" t="e">
        <f t="shared" si="136"/>
        <v>#VALUE!</v>
      </c>
      <c r="I779" t="e">
        <f t="shared" si="137"/>
        <v>#VALUE!</v>
      </c>
      <c r="J779" t="e">
        <f t="shared" si="138"/>
        <v>#VALUE!</v>
      </c>
      <c r="K779" t="str">
        <f t="shared" si="139"/>
        <v/>
      </c>
      <c r="L779" t="str">
        <f t="shared" si="140"/>
        <v/>
      </c>
      <c r="M779" t="str">
        <f t="shared" si="141"/>
        <v/>
      </c>
      <c r="N779" t="str">
        <f t="shared" si="142"/>
        <v/>
      </c>
    </row>
    <row r="780" spans="1:14" x14ac:dyDescent="0.25">
      <c r="A780" s="4" t="str">
        <f>IF('True_Odds_Calculator_2-way'!A781="","",'True_Odds_Calculator_2-way'!A781)</f>
        <v/>
      </c>
      <c r="B780" s="4" t="str">
        <f>IF('True_Odds_Calculator_2-way'!B781="","",'True_Odds_Calculator_2-way'!B781)</f>
        <v/>
      </c>
      <c r="C780" s="4" t="e">
        <f t="shared" si="132"/>
        <v>#VALUE!</v>
      </c>
      <c r="D780" t="e">
        <f t="shared" si="133"/>
        <v>#VALUE!</v>
      </c>
      <c r="E780" t="e">
        <f t="shared" si="134"/>
        <v>#VALUE!</v>
      </c>
      <c r="F780" t="e">
        <f t="shared" si="135"/>
        <v>#VALUE!</v>
      </c>
      <c r="G780">
        <v>0</v>
      </c>
      <c r="H780" t="e">
        <f t="shared" si="136"/>
        <v>#VALUE!</v>
      </c>
      <c r="I780" t="e">
        <f t="shared" si="137"/>
        <v>#VALUE!</v>
      </c>
      <c r="J780" t="e">
        <f t="shared" si="138"/>
        <v>#VALUE!</v>
      </c>
      <c r="K780" t="str">
        <f t="shared" si="139"/>
        <v/>
      </c>
      <c r="L780" t="str">
        <f t="shared" si="140"/>
        <v/>
      </c>
      <c r="M780" t="str">
        <f t="shared" si="141"/>
        <v/>
      </c>
      <c r="N780" t="str">
        <f t="shared" si="142"/>
        <v/>
      </c>
    </row>
    <row r="781" spans="1:14" x14ac:dyDescent="0.25">
      <c r="A781" s="4" t="str">
        <f>IF('True_Odds_Calculator_2-way'!A782="","",'True_Odds_Calculator_2-way'!A782)</f>
        <v/>
      </c>
      <c r="B781" s="4" t="str">
        <f>IF('True_Odds_Calculator_2-way'!B782="","",'True_Odds_Calculator_2-way'!B782)</f>
        <v/>
      </c>
      <c r="C781" s="4" t="e">
        <f t="shared" si="132"/>
        <v>#VALUE!</v>
      </c>
      <c r="D781" t="e">
        <f t="shared" si="133"/>
        <v>#VALUE!</v>
      </c>
      <c r="E781" t="e">
        <f t="shared" si="134"/>
        <v>#VALUE!</v>
      </c>
      <c r="F781" t="e">
        <f t="shared" si="135"/>
        <v>#VALUE!</v>
      </c>
      <c r="G781">
        <v>0</v>
      </c>
      <c r="H781" t="e">
        <f t="shared" si="136"/>
        <v>#VALUE!</v>
      </c>
      <c r="I781" t="e">
        <f t="shared" si="137"/>
        <v>#VALUE!</v>
      </c>
      <c r="J781" t="e">
        <f t="shared" si="138"/>
        <v>#VALUE!</v>
      </c>
      <c r="K781" t="str">
        <f t="shared" si="139"/>
        <v/>
      </c>
      <c r="L781" t="str">
        <f t="shared" si="140"/>
        <v/>
      </c>
      <c r="M781" t="str">
        <f t="shared" si="141"/>
        <v/>
      </c>
      <c r="N781" t="str">
        <f t="shared" si="142"/>
        <v/>
      </c>
    </row>
    <row r="782" spans="1:14" x14ac:dyDescent="0.25">
      <c r="A782" s="4" t="str">
        <f>IF('True_Odds_Calculator_2-way'!A783="","",'True_Odds_Calculator_2-way'!A783)</f>
        <v/>
      </c>
      <c r="B782" s="4" t="str">
        <f>IF('True_Odds_Calculator_2-way'!B783="","",'True_Odds_Calculator_2-way'!B783)</f>
        <v/>
      </c>
      <c r="C782" s="4" t="e">
        <f t="shared" si="132"/>
        <v>#VALUE!</v>
      </c>
      <c r="D782" t="e">
        <f t="shared" si="133"/>
        <v>#VALUE!</v>
      </c>
      <c r="E782" t="e">
        <f t="shared" si="134"/>
        <v>#VALUE!</v>
      </c>
      <c r="F782" t="e">
        <f t="shared" si="135"/>
        <v>#VALUE!</v>
      </c>
      <c r="G782">
        <v>0</v>
      </c>
      <c r="H782" t="e">
        <f t="shared" si="136"/>
        <v>#VALUE!</v>
      </c>
      <c r="I782" t="e">
        <f t="shared" si="137"/>
        <v>#VALUE!</v>
      </c>
      <c r="J782" t="e">
        <f t="shared" si="138"/>
        <v>#VALUE!</v>
      </c>
      <c r="K782" t="str">
        <f t="shared" si="139"/>
        <v/>
      </c>
      <c r="L782" t="str">
        <f t="shared" si="140"/>
        <v/>
      </c>
      <c r="M782" t="str">
        <f t="shared" si="141"/>
        <v/>
      </c>
      <c r="N782" t="str">
        <f t="shared" si="142"/>
        <v/>
      </c>
    </row>
    <row r="783" spans="1:14" x14ac:dyDescent="0.25">
      <c r="A783" s="4" t="str">
        <f>IF('True_Odds_Calculator_2-way'!A784="","",'True_Odds_Calculator_2-way'!A784)</f>
        <v/>
      </c>
      <c r="B783" s="4" t="str">
        <f>IF('True_Odds_Calculator_2-way'!B784="","",'True_Odds_Calculator_2-way'!B784)</f>
        <v/>
      </c>
      <c r="C783" s="4" t="e">
        <f t="shared" si="132"/>
        <v>#VALUE!</v>
      </c>
      <c r="D783" t="e">
        <f t="shared" si="133"/>
        <v>#VALUE!</v>
      </c>
      <c r="E783" t="e">
        <f t="shared" si="134"/>
        <v>#VALUE!</v>
      </c>
      <c r="F783" t="e">
        <f t="shared" si="135"/>
        <v>#VALUE!</v>
      </c>
      <c r="G783">
        <v>0</v>
      </c>
      <c r="H783" t="e">
        <f t="shared" si="136"/>
        <v>#VALUE!</v>
      </c>
      <c r="I783" t="e">
        <f t="shared" si="137"/>
        <v>#VALUE!</v>
      </c>
      <c r="J783" t="e">
        <f t="shared" si="138"/>
        <v>#VALUE!</v>
      </c>
      <c r="K783" t="str">
        <f t="shared" si="139"/>
        <v/>
      </c>
      <c r="L783" t="str">
        <f t="shared" si="140"/>
        <v/>
      </c>
      <c r="M783" t="str">
        <f t="shared" si="141"/>
        <v/>
      </c>
      <c r="N783" t="str">
        <f t="shared" si="142"/>
        <v/>
      </c>
    </row>
    <row r="784" spans="1:14" x14ac:dyDescent="0.25">
      <c r="A784" s="4" t="str">
        <f>IF('True_Odds_Calculator_2-way'!A785="","",'True_Odds_Calculator_2-way'!A785)</f>
        <v/>
      </c>
      <c r="B784" s="4" t="str">
        <f>IF('True_Odds_Calculator_2-way'!B785="","",'True_Odds_Calculator_2-way'!B785)</f>
        <v/>
      </c>
      <c r="C784" s="4" t="e">
        <f t="shared" si="132"/>
        <v>#VALUE!</v>
      </c>
      <c r="D784" t="e">
        <f t="shared" si="133"/>
        <v>#VALUE!</v>
      </c>
      <c r="E784" t="e">
        <f t="shared" si="134"/>
        <v>#VALUE!</v>
      </c>
      <c r="F784" t="e">
        <f t="shared" si="135"/>
        <v>#VALUE!</v>
      </c>
      <c r="G784">
        <v>0</v>
      </c>
      <c r="H784" t="e">
        <f t="shared" si="136"/>
        <v>#VALUE!</v>
      </c>
      <c r="I784" t="e">
        <f t="shared" si="137"/>
        <v>#VALUE!</v>
      </c>
      <c r="J784" t="e">
        <f t="shared" si="138"/>
        <v>#VALUE!</v>
      </c>
      <c r="K784" t="str">
        <f t="shared" si="139"/>
        <v/>
      </c>
      <c r="L784" t="str">
        <f t="shared" si="140"/>
        <v/>
      </c>
      <c r="M784" t="str">
        <f t="shared" si="141"/>
        <v/>
      </c>
      <c r="N784" t="str">
        <f t="shared" si="142"/>
        <v/>
      </c>
    </row>
    <row r="785" spans="1:14" x14ac:dyDescent="0.25">
      <c r="A785" s="4" t="str">
        <f>IF('True_Odds_Calculator_2-way'!A786="","",'True_Odds_Calculator_2-way'!A786)</f>
        <v/>
      </c>
      <c r="B785" s="4" t="str">
        <f>IF('True_Odds_Calculator_2-way'!B786="","",'True_Odds_Calculator_2-way'!B786)</f>
        <v/>
      </c>
      <c r="C785" s="4" t="e">
        <f t="shared" si="132"/>
        <v>#VALUE!</v>
      </c>
      <c r="D785" t="e">
        <f t="shared" si="133"/>
        <v>#VALUE!</v>
      </c>
      <c r="E785" t="e">
        <f t="shared" si="134"/>
        <v>#VALUE!</v>
      </c>
      <c r="F785" t="e">
        <f t="shared" si="135"/>
        <v>#VALUE!</v>
      </c>
      <c r="G785">
        <v>0</v>
      </c>
      <c r="H785" t="e">
        <f t="shared" si="136"/>
        <v>#VALUE!</v>
      </c>
      <c r="I785" t="e">
        <f t="shared" si="137"/>
        <v>#VALUE!</v>
      </c>
      <c r="J785" t="e">
        <f t="shared" si="138"/>
        <v>#VALUE!</v>
      </c>
      <c r="K785" t="str">
        <f t="shared" si="139"/>
        <v/>
      </c>
      <c r="L785" t="str">
        <f t="shared" si="140"/>
        <v/>
      </c>
      <c r="M785" t="str">
        <f t="shared" si="141"/>
        <v/>
      </c>
      <c r="N785" t="str">
        <f t="shared" si="142"/>
        <v/>
      </c>
    </row>
    <row r="786" spans="1:14" x14ac:dyDescent="0.25">
      <c r="A786" s="4" t="str">
        <f>IF('True_Odds_Calculator_2-way'!A787="","",'True_Odds_Calculator_2-way'!A787)</f>
        <v/>
      </c>
      <c r="B786" s="4" t="str">
        <f>IF('True_Odds_Calculator_2-way'!B787="","",'True_Odds_Calculator_2-way'!B787)</f>
        <v/>
      </c>
      <c r="C786" s="4" t="e">
        <f t="shared" si="132"/>
        <v>#VALUE!</v>
      </c>
      <c r="D786" t="e">
        <f t="shared" si="133"/>
        <v>#VALUE!</v>
      </c>
      <c r="E786" t="e">
        <f t="shared" si="134"/>
        <v>#VALUE!</v>
      </c>
      <c r="F786" t="e">
        <f t="shared" si="135"/>
        <v>#VALUE!</v>
      </c>
      <c r="G786">
        <v>0</v>
      </c>
      <c r="H786" t="e">
        <f t="shared" si="136"/>
        <v>#VALUE!</v>
      </c>
      <c r="I786" t="e">
        <f t="shared" si="137"/>
        <v>#VALUE!</v>
      </c>
      <c r="J786" t="e">
        <f t="shared" si="138"/>
        <v>#VALUE!</v>
      </c>
      <c r="K786" t="str">
        <f t="shared" si="139"/>
        <v/>
      </c>
      <c r="L786" t="str">
        <f t="shared" si="140"/>
        <v/>
      </c>
      <c r="M786" t="str">
        <f t="shared" si="141"/>
        <v/>
      </c>
      <c r="N786" t="str">
        <f t="shared" si="142"/>
        <v/>
      </c>
    </row>
    <row r="787" spans="1:14" x14ac:dyDescent="0.25">
      <c r="A787" s="4" t="str">
        <f>IF('True_Odds_Calculator_2-way'!A788="","",'True_Odds_Calculator_2-way'!A788)</f>
        <v/>
      </c>
      <c r="B787" s="4" t="str">
        <f>IF('True_Odds_Calculator_2-way'!B788="","",'True_Odds_Calculator_2-way'!B788)</f>
        <v/>
      </c>
      <c r="C787" s="4" t="e">
        <f t="shared" si="132"/>
        <v>#VALUE!</v>
      </c>
      <c r="D787" t="e">
        <f t="shared" si="133"/>
        <v>#VALUE!</v>
      </c>
      <c r="E787" t="e">
        <f t="shared" si="134"/>
        <v>#VALUE!</v>
      </c>
      <c r="F787" t="e">
        <f t="shared" si="135"/>
        <v>#VALUE!</v>
      </c>
      <c r="G787">
        <v>0</v>
      </c>
      <c r="H787" t="e">
        <f t="shared" si="136"/>
        <v>#VALUE!</v>
      </c>
      <c r="I787" t="e">
        <f t="shared" si="137"/>
        <v>#VALUE!</v>
      </c>
      <c r="J787" t="e">
        <f t="shared" si="138"/>
        <v>#VALUE!</v>
      </c>
      <c r="K787" t="str">
        <f t="shared" si="139"/>
        <v/>
      </c>
      <c r="L787" t="str">
        <f t="shared" si="140"/>
        <v/>
      </c>
      <c r="M787" t="str">
        <f t="shared" si="141"/>
        <v/>
      </c>
      <c r="N787" t="str">
        <f t="shared" si="142"/>
        <v/>
      </c>
    </row>
    <row r="788" spans="1:14" x14ac:dyDescent="0.25">
      <c r="A788" s="4" t="str">
        <f>IF('True_Odds_Calculator_2-way'!A789="","",'True_Odds_Calculator_2-way'!A789)</f>
        <v/>
      </c>
      <c r="B788" s="4" t="str">
        <f>IF('True_Odds_Calculator_2-way'!B789="","",'True_Odds_Calculator_2-way'!B789)</f>
        <v/>
      </c>
      <c r="C788" s="4" t="e">
        <f t="shared" si="132"/>
        <v>#VALUE!</v>
      </c>
      <c r="D788" t="e">
        <f t="shared" si="133"/>
        <v>#VALUE!</v>
      </c>
      <c r="E788" t="e">
        <f t="shared" si="134"/>
        <v>#VALUE!</v>
      </c>
      <c r="F788" t="e">
        <f t="shared" si="135"/>
        <v>#VALUE!</v>
      </c>
      <c r="G788">
        <v>0</v>
      </c>
      <c r="H788" t="e">
        <f t="shared" si="136"/>
        <v>#VALUE!</v>
      </c>
      <c r="I788" t="e">
        <f t="shared" si="137"/>
        <v>#VALUE!</v>
      </c>
      <c r="J788" t="e">
        <f t="shared" si="138"/>
        <v>#VALUE!</v>
      </c>
      <c r="K788" t="str">
        <f t="shared" si="139"/>
        <v/>
      </c>
      <c r="L788" t="str">
        <f t="shared" si="140"/>
        <v/>
      </c>
      <c r="M788" t="str">
        <f t="shared" si="141"/>
        <v/>
      </c>
      <c r="N788" t="str">
        <f t="shared" si="142"/>
        <v/>
      </c>
    </row>
    <row r="789" spans="1:14" x14ac:dyDescent="0.25">
      <c r="A789" s="4" t="str">
        <f>IF('True_Odds_Calculator_2-way'!A790="","",'True_Odds_Calculator_2-way'!A790)</f>
        <v/>
      </c>
      <c r="B789" s="4" t="str">
        <f>IF('True_Odds_Calculator_2-way'!B790="","",'True_Odds_Calculator_2-way'!B790)</f>
        <v/>
      </c>
      <c r="C789" s="4" t="e">
        <f t="shared" si="132"/>
        <v>#VALUE!</v>
      </c>
      <c r="D789" t="e">
        <f t="shared" si="133"/>
        <v>#VALUE!</v>
      </c>
      <c r="E789" t="e">
        <f t="shared" si="134"/>
        <v>#VALUE!</v>
      </c>
      <c r="F789" t="e">
        <f t="shared" si="135"/>
        <v>#VALUE!</v>
      </c>
      <c r="G789">
        <v>0</v>
      </c>
      <c r="H789" t="e">
        <f t="shared" si="136"/>
        <v>#VALUE!</v>
      </c>
      <c r="I789" t="e">
        <f t="shared" si="137"/>
        <v>#VALUE!</v>
      </c>
      <c r="J789" t="e">
        <f t="shared" si="138"/>
        <v>#VALUE!</v>
      </c>
      <c r="K789" t="str">
        <f t="shared" si="139"/>
        <v/>
      </c>
      <c r="L789" t="str">
        <f t="shared" si="140"/>
        <v/>
      </c>
      <c r="M789" t="str">
        <f t="shared" si="141"/>
        <v/>
      </c>
      <c r="N789" t="str">
        <f t="shared" si="142"/>
        <v/>
      </c>
    </row>
    <row r="790" spans="1:14" x14ac:dyDescent="0.25">
      <c r="A790" s="4" t="str">
        <f>IF('True_Odds_Calculator_2-way'!A791="","",'True_Odds_Calculator_2-way'!A791)</f>
        <v/>
      </c>
      <c r="B790" s="4" t="str">
        <f>IF('True_Odds_Calculator_2-way'!B791="","",'True_Odds_Calculator_2-way'!B791)</f>
        <v/>
      </c>
      <c r="C790" s="4" t="e">
        <f t="shared" si="132"/>
        <v>#VALUE!</v>
      </c>
      <c r="D790" t="e">
        <f t="shared" si="133"/>
        <v>#VALUE!</v>
      </c>
      <c r="E790" t="e">
        <f t="shared" si="134"/>
        <v>#VALUE!</v>
      </c>
      <c r="F790" t="e">
        <f t="shared" si="135"/>
        <v>#VALUE!</v>
      </c>
      <c r="G790">
        <v>0</v>
      </c>
      <c r="H790" t="e">
        <f t="shared" si="136"/>
        <v>#VALUE!</v>
      </c>
      <c r="I790" t="e">
        <f t="shared" si="137"/>
        <v>#VALUE!</v>
      </c>
      <c r="J790" t="e">
        <f t="shared" si="138"/>
        <v>#VALUE!</v>
      </c>
      <c r="K790" t="str">
        <f t="shared" si="139"/>
        <v/>
      </c>
      <c r="L790" t="str">
        <f t="shared" si="140"/>
        <v/>
      </c>
      <c r="M790" t="str">
        <f t="shared" si="141"/>
        <v/>
      </c>
      <c r="N790" t="str">
        <f t="shared" si="142"/>
        <v/>
      </c>
    </row>
    <row r="791" spans="1:14" x14ac:dyDescent="0.25">
      <c r="A791" s="4" t="str">
        <f>IF('True_Odds_Calculator_2-way'!A792="","",'True_Odds_Calculator_2-way'!A792)</f>
        <v/>
      </c>
      <c r="B791" s="4" t="str">
        <f>IF('True_Odds_Calculator_2-way'!B792="","",'True_Odds_Calculator_2-way'!B792)</f>
        <v/>
      </c>
      <c r="C791" s="4" t="e">
        <f t="shared" si="132"/>
        <v>#VALUE!</v>
      </c>
      <c r="D791" t="e">
        <f t="shared" si="133"/>
        <v>#VALUE!</v>
      </c>
      <c r="E791" t="e">
        <f t="shared" si="134"/>
        <v>#VALUE!</v>
      </c>
      <c r="F791" t="e">
        <f t="shared" si="135"/>
        <v>#VALUE!</v>
      </c>
      <c r="G791">
        <v>0</v>
      </c>
      <c r="H791" t="e">
        <f t="shared" si="136"/>
        <v>#VALUE!</v>
      </c>
      <c r="I791" t="e">
        <f t="shared" si="137"/>
        <v>#VALUE!</v>
      </c>
      <c r="J791" t="e">
        <f t="shared" si="138"/>
        <v>#VALUE!</v>
      </c>
      <c r="K791" t="str">
        <f t="shared" si="139"/>
        <v/>
      </c>
      <c r="L791" t="str">
        <f t="shared" si="140"/>
        <v/>
      </c>
      <c r="M791" t="str">
        <f t="shared" si="141"/>
        <v/>
      </c>
      <c r="N791" t="str">
        <f t="shared" si="142"/>
        <v/>
      </c>
    </row>
    <row r="792" spans="1:14" x14ac:dyDescent="0.25">
      <c r="A792" s="4" t="str">
        <f>IF('True_Odds_Calculator_2-way'!A793="","",'True_Odds_Calculator_2-way'!A793)</f>
        <v/>
      </c>
      <c r="B792" s="4" t="str">
        <f>IF('True_Odds_Calculator_2-way'!B793="","",'True_Odds_Calculator_2-way'!B793)</f>
        <v/>
      </c>
      <c r="C792" s="4" t="e">
        <f t="shared" si="132"/>
        <v>#VALUE!</v>
      </c>
      <c r="D792" t="e">
        <f t="shared" si="133"/>
        <v>#VALUE!</v>
      </c>
      <c r="E792" t="e">
        <f t="shared" si="134"/>
        <v>#VALUE!</v>
      </c>
      <c r="F792" t="e">
        <f t="shared" si="135"/>
        <v>#VALUE!</v>
      </c>
      <c r="G792">
        <v>0</v>
      </c>
      <c r="H792" t="e">
        <f t="shared" si="136"/>
        <v>#VALUE!</v>
      </c>
      <c r="I792" t="e">
        <f t="shared" si="137"/>
        <v>#VALUE!</v>
      </c>
      <c r="J792" t="e">
        <f t="shared" si="138"/>
        <v>#VALUE!</v>
      </c>
      <c r="K792" t="str">
        <f t="shared" si="139"/>
        <v/>
      </c>
      <c r="L792" t="str">
        <f t="shared" si="140"/>
        <v/>
      </c>
      <c r="M792" t="str">
        <f t="shared" si="141"/>
        <v/>
      </c>
      <c r="N792" t="str">
        <f t="shared" si="142"/>
        <v/>
      </c>
    </row>
    <row r="793" spans="1:14" x14ac:dyDescent="0.25">
      <c r="A793" s="4" t="str">
        <f>IF('True_Odds_Calculator_2-way'!A794="","",'True_Odds_Calculator_2-way'!A794)</f>
        <v/>
      </c>
      <c r="B793" s="4" t="str">
        <f>IF('True_Odds_Calculator_2-way'!B794="","",'True_Odds_Calculator_2-way'!B794)</f>
        <v/>
      </c>
      <c r="C793" s="4" t="e">
        <f t="shared" si="132"/>
        <v>#VALUE!</v>
      </c>
      <c r="D793" t="e">
        <f t="shared" si="133"/>
        <v>#VALUE!</v>
      </c>
      <c r="E793" t="e">
        <f t="shared" si="134"/>
        <v>#VALUE!</v>
      </c>
      <c r="F793" t="e">
        <f t="shared" si="135"/>
        <v>#VALUE!</v>
      </c>
      <c r="G793">
        <v>0</v>
      </c>
      <c r="H793" t="e">
        <f t="shared" si="136"/>
        <v>#VALUE!</v>
      </c>
      <c r="I793" t="e">
        <f t="shared" si="137"/>
        <v>#VALUE!</v>
      </c>
      <c r="J793" t="e">
        <f t="shared" si="138"/>
        <v>#VALUE!</v>
      </c>
      <c r="K793" t="str">
        <f t="shared" si="139"/>
        <v/>
      </c>
      <c r="L793" t="str">
        <f t="shared" si="140"/>
        <v/>
      </c>
      <c r="M793" t="str">
        <f t="shared" si="141"/>
        <v/>
      </c>
      <c r="N793" t="str">
        <f t="shared" si="142"/>
        <v/>
      </c>
    </row>
    <row r="794" spans="1:14" x14ac:dyDescent="0.25">
      <c r="A794" s="4" t="str">
        <f>IF('True_Odds_Calculator_2-way'!A795="","",'True_Odds_Calculator_2-way'!A795)</f>
        <v/>
      </c>
      <c r="B794" s="4" t="str">
        <f>IF('True_Odds_Calculator_2-way'!B795="","",'True_Odds_Calculator_2-way'!B795)</f>
        <v/>
      </c>
      <c r="C794" s="4" t="e">
        <f t="shared" si="132"/>
        <v>#VALUE!</v>
      </c>
      <c r="D794" t="e">
        <f t="shared" si="133"/>
        <v>#VALUE!</v>
      </c>
      <c r="E794" t="e">
        <f t="shared" si="134"/>
        <v>#VALUE!</v>
      </c>
      <c r="F794" t="e">
        <f t="shared" si="135"/>
        <v>#VALUE!</v>
      </c>
      <c r="G794">
        <v>0</v>
      </c>
      <c r="H794" t="e">
        <f t="shared" si="136"/>
        <v>#VALUE!</v>
      </c>
      <c r="I794" t="e">
        <f t="shared" si="137"/>
        <v>#VALUE!</v>
      </c>
      <c r="J794" t="e">
        <f t="shared" si="138"/>
        <v>#VALUE!</v>
      </c>
      <c r="K794" t="str">
        <f t="shared" si="139"/>
        <v/>
      </c>
      <c r="L794" t="str">
        <f t="shared" si="140"/>
        <v/>
      </c>
      <c r="M794" t="str">
        <f t="shared" si="141"/>
        <v/>
      </c>
      <c r="N794" t="str">
        <f t="shared" si="142"/>
        <v/>
      </c>
    </row>
    <row r="795" spans="1:14" x14ac:dyDescent="0.25">
      <c r="A795" s="4" t="str">
        <f>IF('True_Odds_Calculator_2-way'!A796="","",'True_Odds_Calculator_2-way'!A796)</f>
        <v/>
      </c>
      <c r="B795" s="4" t="str">
        <f>IF('True_Odds_Calculator_2-way'!B796="","",'True_Odds_Calculator_2-way'!B796)</f>
        <v/>
      </c>
      <c r="C795" s="4" t="e">
        <f t="shared" si="132"/>
        <v>#VALUE!</v>
      </c>
      <c r="D795" t="e">
        <f t="shared" si="133"/>
        <v>#VALUE!</v>
      </c>
      <c r="E795" t="e">
        <f t="shared" si="134"/>
        <v>#VALUE!</v>
      </c>
      <c r="F795" t="e">
        <f t="shared" si="135"/>
        <v>#VALUE!</v>
      </c>
      <c r="G795">
        <v>0</v>
      </c>
      <c r="H795" t="e">
        <f t="shared" si="136"/>
        <v>#VALUE!</v>
      </c>
      <c r="I795" t="e">
        <f t="shared" si="137"/>
        <v>#VALUE!</v>
      </c>
      <c r="J795" t="e">
        <f t="shared" si="138"/>
        <v>#VALUE!</v>
      </c>
      <c r="K795" t="str">
        <f t="shared" si="139"/>
        <v/>
      </c>
      <c r="L795" t="str">
        <f t="shared" si="140"/>
        <v/>
      </c>
      <c r="M795" t="str">
        <f t="shared" si="141"/>
        <v/>
      </c>
      <c r="N795" t="str">
        <f t="shared" si="142"/>
        <v/>
      </c>
    </row>
    <row r="796" spans="1:14" x14ac:dyDescent="0.25">
      <c r="A796" s="4" t="str">
        <f>IF('True_Odds_Calculator_2-way'!A797="","",'True_Odds_Calculator_2-way'!A797)</f>
        <v/>
      </c>
      <c r="B796" s="4" t="str">
        <f>IF('True_Odds_Calculator_2-way'!B797="","",'True_Odds_Calculator_2-way'!B797)</f>
        <v/>
      </c>
      <c r="C796" s="4" t="e">
        <f t="shared" si="132"/>
        <v>#VALUE!</v>
      </c>
      <c r="D796" t="e">
        <f t="shared" si="133"/>
        <v>#VALUE!</v>
      </c>
      <c r="E796" t="e">
        <f t="shared" si="134"/>
        <v>#VALUE!</v>
      </c>
      <c r="F796" t="e">
        <f t="shared" si="135"/>
        <v>#VALUE!</v>
      </c>
      <c r="G796">
        <v>0</v>
      </c>
      <c r="H796" t="e">
        <f t="shared" si="136"/>
        <v>#VALUE!</v>
      </c>
      <c r="I796" t="e">
        <f t="shared" si="137"/>
        <v>#VALUE!</v>
      </c>
      <c r="J796" t="e">
        <f t="shared" si="138"/>
        <v>#VALUE!</v>
      </c>
      <c r="K796" t="str">
        <f t="shared" si="139"/>
        <v/>
      </c>
      <c r="L796" t="str">
        <f t="shared" si="140"/>
        <v/>
      </c>
      <c r="M796" t="str">
        <f t="shared" si="141"/>
        <v/>
      </c>
      <c r="N796" t="str">
        <f t="shared" si="142"/>
        <v/>
      </c>
    </row>
    <row r="797" spans="1:14" x14ac:dyDescent="0.25">
      <c r="A797" s="4" t="str">
        <f>IF('True_Odds_Calculator_2-way'!A798="","",'True_Odds_Calculator_2-way'!A798)</f>
        <v/>
      </c>
      <c r="B797" s="4" t="str">
        <f>IF('True_Odds_Calculator_2-way'!B798="","",'True_Odds_Calculator_2-way'!B798)</f>
        <v/>
      </c>
      <c r="C797" s="4" t="e">
        <f t="shared" si="132"/>
        <v>#VALUE!</v>
      </c>
      <c r="D797" t="e">
        <f t="shared" si="133"/>
        <v>#VALUE!</v>
      </c>
      <c r="E797" t="e">
        <f t="shared" si="134"/>
        <v>#VALUE!</v>
      </c>
      <c r="F797" t="e">
        <f t="shared" si="135"/>
        <v>#VALUE!</v>
      </c>
      <c r="G797">
        <v>0</v>
      </c>
      <c r="H797" t="e">
        <f t="shared" si="136"/>
        <v>#VALUE!</v>
      </c>
      <c r="I797" t="e">
        <f t="shared" si="137"/>
        <v>#VALUE!</v>
      </c>
      <c r="J797" t="e">
        <f t="shared" si="138"/>
        <v>#VALUE!</v>
      </c>
      <c r="K797" t="str">
        <f t="shared" si="139"/>
        <v/>
      </c>
      <c r="L797" t="str">
        <f t="shared" si="140"/>
        <v/>
      </c>
      <c r="M797" t="str">
        <f t="shared" si="141"/>
        <v/>
      </c>
      <c r="N797" t="str">
        <f t="shared" si="142"/>
        <v/>
      </c>
    </row>
    <row r="798" spans="1:14" x14ac:dyDescent="0.25">
      <c r="A798" s="4" t="str">
        <f>IF('True_Odds_Calculator_2-way'!A799="","",'True_Odds_Calculator_2-way'!A799)</f>
        <v/>
      </c>
      <c r="B798" s="4" t="str">
        <f>IF('True_Odds_Calculator_2-way'!B799="","",'True_Odds_Calculator_2-way'!B799)</f>
        <v/>
      </c>
      <c r="C798" s="4" t="e">
        <f t="shared" si="132"/>
        <v>#VALUE!</v>
      </c>
      <c r="D798" t="e">
        <f t="shared" si="133"/>
        <v>#VALUE!</v>
      </c>
      <c r="E798" t="e">
        <f t="shared" si="134"/>
        <v>#VALUE!</v>
      </c>
      <c r="F798" t="e">
        <f t="shared" si="135"/>
        <v>#VALUE!</v>
      </c>
      <c r="G798">
        <v>0</v>
      </c>
      <c r="H798" t="e">
        <f t="shared" si="136"/>
        <v>#VALUE!</v>
      </c>
      <c r="I798" t="e">
        <f t="shared" si="137"/>
        <v>#VALUE!</v>
      </c>
      <c r="J798" t="e">
        <f t="shared" si="138"/>
        <v>#VALUE!</v>
      </c>
      <c r="K798" t="str">
        <f t="shared" si="139"/>
        <v/>
      </c>
      <c r="L798" t="str">
        <f t="shared" si="140"/>
        <v/>
      </c>
      <c r="M798" t="str">
        <f t="shared" si="141"/>
        <v/>
      </c>
      <c r="N798" t="str">
        <f t="shared" si="142"/>
        <v/>
      </c>
    </row>
    <row r="799" spans="1:14" x14ac:dyDescent="0.25">
      <c r="A799" s="4" t="str">
        <f>IF('True_Odds_Calculator_2-way'!A800="","",'True_Odds_Calculator_2-way'!A800)</f>
        <v/>
      </c>
      <c r="B799" s="4" t="str">
        <f>IF('True_Odds_Calculator_2-way'!B800="","",'True_Odds_Calculator_2-way'!B800)</f>
        <v/>
      </c>
      <c r="C799" s="4" t="e">
        <f t="shared" si="132"/>
        <v>#VALUE!</v>
      </c>
      <c r="D799" t="e">
        <f t="shared" si="133"/>
        <v>#VALUE!</v>
      </c>
      <c r="E799" t="e">
        <f t="shared" si="134"/>
        <v>#VALUE!</v>
      </c>
      <c r="F799" t="e">
        <f t="shared" si="135"/>
        <v>#VALUE!</v>
      </c>
      <c r="G799">
        <v>0</v>
      </c>
      <c r="H799" t="e">
        <f t="shared" si="136"/>
        <v>#VALUE!</v>
      </c>
      <c r="I799" t="e">
        <f t="shared" si="137"/>
        <v>#VALUE!</v>
      </c>
      <c r="J799" t="e">
        <f t="shared" si="138"/>
        <v>#VALUE!</v>
      </c>
      <c r="K799" t="str">
        <f t="shared" si="139"/>
        <v/>
      </c>
      <c r="L799" t="str">
        <f t="shared" si="140"/>
        <v/>
      </c>
      <c r="M799" t="str">
        <f t="shared" si="141"/>
        <v/>
      </c>
      <c r="N799" t="str">
        <f t="shared" si="142"/>
        <v/>
      </c>
    </row>
    <row r="800" spans="1:14" x14ac:dyDescent="0.25">
      <c r="A800" s="4" t="str">
        <f>IF('True_Odds_Calculator_2-way'!A801="","",'True_Odds_Calculator_2-way'!A801)</f>
        <v/>
      </c>
      <c r="B800" s="4" t="str">
        <f>IF('True_Odds_Calculator_2-way'!B801="","",'True_Odds_Calculator_2-way'!B801)</f>
        <v/>
      </c>
      <c r="C800" s="4" t="e">
        <f t="shared" si="132"/>
        <v>#VALUE!</v>
      </c>
      <c r="D800" t="e">
        <f t="shared" si="133"/>
        <v>#VALUE!</v>
      </c>
      <c r="E800" t="e">
        <f t="shared" si="134"/>
        <v>#VALUE!</v>
      </c>
      <c r="F800" t="e">
        <f t="shared" si="135"/>
        <v>#VALUE!</v>
      </c>
      <c r="G800">
        <v>0</v>
      </c>
      <c r="H800" t="e">
        <f t="shared" si="136"/>
        <v>#VALUE!</v>
      </c>
      <c r="I800" t="e">
        <f t="shared" si="137"/>
        <v>#VALUE!</v>
      </c>
      <c r="J800" t="e">
        <f t="shared" si="138"/>
        <v>#VALUE!</v>
      </c>
      <c r="K800" t="str">
        <f t="shared" si="139"/>
        <v/>
      </c>
      <c r="L800" t="str">
        <f t="shared" si="140"/>
        <v/>
      </c>
      <c r="M800" t="str">
        <f t="shared" si="141"/>
        <v/>
      </c>
      <c r="N800" t="str">
        <f t="shared" si="142"/>
        <v/>
      </c>
    </row>
    <row r="801" spans="1:14" x14ac:dyDescent="0.25">
      <c r="A801" s="4" t="str">
        <f>IF('True_Odds_Calculator_2-way'!A802="","",'True_Odds_Calculator_2-way'!A802)</f>
        <v/>
      </c>
      <c r="B801" s="4" t="str">
        <f>IF('True_Odds_Calculator_2-way'!B802="","",'True_Odds_Calculator_2-way'!B802)</f>
        <v/>
      </c>
      <c r="C801" s="4" t="e">
        <f t="shared" si="132"/>
        <v>#VALUE!</v>
      </c>
      <c r="D801" t="e">
        <f t="shared" si="133"/>
        <v>#VALUE!</v>
      </c>
      <c r="E801" t="e">
        <f t="shared" si="134"/>
        <v>#VALUE!</v>
      </c>
      <c r="F801" t="e">
        <f t="shared" si="135"/>
        <v>#VALUE!</v>
      </c>
      <c r="G801">
        <v>0</v>
      </c>
      <c r="H801" t="e">
        <f t="shared" si="136"/>
        <v>#VALUE!</v>
      </c>
      <c r="I801" t="e">
        <f t="shared" si="137"/>
        <v>#VALUE!</v>
      </c>
      <c r="J801" t="e">
        <f t="shared" si="138"/>
        <v>#VALUE!</v>
      </c>
      <c r="K801" t="str">
        <f t="shared" si="139"/>
        <v/>
      </c>
      <c r="L801" t="str">
        <f t="shared" si="140"/>
        <v/>
      </c>
      <c r="M801" t="str">
        <f t="shared" si="141"/>
        <v/>
      </c>
      <c r="N801" t="str">
        <f t="shared" si="142"/>
        <v/>
      </c>
    </row>
    <row r="802" spans="1:14" x14ac:dyDescent="0.25">
      <c r="A802" s="4" t="str">
        <f>IF('True_Odds_Calculator_2-way'!A803="","",'True_Odds_Calculator_2-way'!A803)</f>
        <v/>
      </c>
      <c r="B802" s="4" t="str">
        <f>IF('True_Odds_Calculator_2-way'!B803="","",'True_Odds_Calculator_2-way'!B803)</f>
        <v/>
      </c>
      <c r="C802" s="4" t="e">
        <f t="shared" si="132"/>
        <v>#VALUE!</v>
      </c>
      <c r="D802" t="e">
        <f t="shared" si="133"/>
        <v>#VALUE!</v>
      </c>
      <c r="E802" t="e">
        <f t="shared" si="134"/>
        <v>#VALUE!</v>
      </c>
      <c r="F802" t="e">
        <f t="shared" si="135"/>
        <v>#VALUE!</v>
      </c>
      <c r="G802">
        <v>0</v>
      </c>
      <c r="H802" t="e">
        <f t="shared" si="136"/>
        <v>#VALUE!</v>
      </c>
      <c r="I802" t="e">
        <f t="shared" si="137"/>
        <v>#VALUE!</v>
      </c>
      <c r="J802" t="e">
        <f t="shared" si="138"/>
        <v>#VALUE!</v>
      </c>
      <c r="K802" t="str">
        <f t="shared" si="139"/>
        <v/>
      </c>
      <c r="L802" t="str">
        <f t="shared" si="140"/>
        <v/>
      </c>
      <c r="M802" t="str">
        <f t="shared" si="141"/>
        <v/>
      </c>
      <c r="N802" t="str">
        <f t="shared" si="142"/>
        <v/>
      </c>
    </row>
    <row r="803" spans="1:14" x14ac:dyDescent="0.25">
      <c r="A803" s="4" t="str">
        <f>IF('True_Odds_Calculator_2-way'!A804="","",'True_Odds_Calculator_2-way'!A804)</f>
        <v/>
      </c>
      <c r="B803" s="4" t="str">
        <f>IF('True_Odds_Calculator_2-way'!B804="","",'True_Odds_Calculator_2-way'!B804)</f>
        <v/>
      </c>
      <c r="C803" s="4" t="e">
        <f t="shared" si="132"/>
        <v>#VALUE!</v>
      </c>
      <c r="D803" t="e">
        <f t="shared" si="133"/>
        <v>#VALUE!</v>
      </c>
      <c r="E803" t="e">
        <f t="shared" si="134"/>
        <v>#VALUE!</v>
      </c>
      <c r="F803" t="e">
        <f t="shared" si="135"/>
        <v>#VALUE!</v>
      </c>
      <c r="G803">
        <v>0</v>
      </c>
      <c r="H803" t="e">
        <f t="shared" si="136"/>
        <v>#VALUE!</v>
      </c>
      <c r="I803" t="e">
        <f t="shared" si="137"/>
        <v>#VALUE!</v>
      </c>
      <c r="J803" t="e">
        <f t="shared" si="138"/>
        <v>#VALUE!</v>
      </c>
      <c r="K803" t="str">
        <f t="shared" si="139"/>
        <v/>
      </c>
      <c r="L803" t="str">
        <f t="shared" si="140"/>
        <v/>
      </c>
      <c r="M803" t="str">
        <f t="shared" si="141"/>
        <v/>
      </c>
      <c r="N803" t="str">
        <f t="shared" si="142"/>
        <v/>
      </c>
    </row>
    <row r="804" spans="1:14" x14ac:dyDescent="0.25">
      <c r="A804" s="4" t="str">
        <f>IF('True_Odds_Calculator_2-way'!A805="","",'True_Odds_Calculator_2-way'!A805)</f>
        <v/>
      </c>
      <c r="B804" s="4" t="str">
        <f>IF('True_Odds_Calculator_2-way'!B805="","",'True_Odds_Calculator_2-way'!B805)</f>
        <v/>
      </c>
      <c r="C804" s="4" t="e">
        <f t="shared" si="132"/>
        <v>#VALUE!</v>
      </c>
      <c r="D804" t="e">
        <f t="shared" si="133"/>
        <v>#VALUE!</v>
      </c>
      <c r="E804" t="e">
        <f t="shared" si="134"/>
        <v>#VALUE!</v>
      </c>
      <c r="F804" t="e">
        <f t="shared" si="135"/>
        <v>#VALUE!</v>
      </c>
      <c r="G804">
        <v>0</v>
      </c>
      <c r="H804" t="e">
        <f t="shared" si="136"/>
        <v>#VALUE!</v>
      </c>
      <c r="I804" t="e">
        <f t="shared" si="137"/>
        <v>#VALUE!</v>
      </c>
      <c r="J804" t="e">
        <f t="shared" si="138"/>
        <v>#VALUE!</v>
      </c>
      <c r="K804" t="str">
        <f t="shared" si="139"/>
        <v/>
      </c>
      <c r="L804" t="str">
        <f t="shared" si="140"/>
        <v/>
      </c>
      <c r="M804" t="str">
        <f t="shared" si="141"/>
        <v/>
      </c>
      <c r="N804" t="str">
        <f t="shared" si="142"/>
        <v/>
      </c>
    </row>
    <row r="805" spans="1:14" x14ac:dyDescent="0.25">
      <c r="A805" s="4" t="str">
        <f>IF('True_Odds_Calculator_2-way'!A806="","",'True_Odds_Calculator_2-way'!A806)</f>
        <v/>
      </c>
      <c r="B805" s="4" t="str">
        <f>IF('True_Odds_Calculator_2-way'!B806="","",'True_Odds_Calculator_2-way'!B806)</f>
        <v/>
      </c>
      <c r="C805" s="4" t="e">
        <f t="shared" si="132"/>
        <v>#VALUE!</v>
      </c>
      <c r="D805" t="e">
        <f t="shared" si="133"/>
        <v>#VALUE!</v>
      </c>
      <c r="E805" t="e">
        <f t="shared" si="134"/>
        <v>#VALUE!</v>
      </c>
      <c r="F805" t="e">
        <f t="shared" si="135"/>
        <v>#VALUE!</v>
      </c>
      <c r="G805">
        <v>0</v>
      </c>
      <c r="H805" t="e">
        <f t="shared" si="136"/>
        <v>#VALUE!</v>
      </c>
      <c r="I805" t="e">
        <f t="shared" si="137"/>
        <v>#VALUE!</v>
      </c>
      <c r="J805" t="e">
        <f t="shared" si="138"/>
        <v>#VALUE!</v>
      </c>
      <c r="K805" t="str">
        <f t="shared" si="139"/>
        <v/>
      </c>
      <c r="L805" t="str">
        <f t="shared" si="140"/>
        <v/>
      </c>
      <c r="M805" t="str">
        <f t="shared" si="141"/>
        <v/>
      </c>
      <c r="N805" t="str">
        <f t="shared" si="142"/>
        <v/>
      </c>
    </row>
    <row r="806" spans="1:14" x14ac:dyDescent="0.25">
      <c r="A806" s="4" t="str">
        <f>IF('True_Odds_Calculator_2-way'!A807="","",'True_Odds_Calculator_2-way'!A807)</f>
        <v/>
      </c>
      <c r="B806" s="4" t="str">
        <f>IF('True_Odds_Calculator_2-way'!B807="","",'True_Odds_Calculator_2-way'!B807)</f>
        <v/>
      </c>
      <c r="C806" s="4" t="e">
        <f t="shared" si="132"/>
        <v>#VALUE!</v>
      </c>
      <c r="D806" t="e">
        <f t="shared" si="133"/>
        <v>#VALUE!</v>
      </c>
      <c r="E806" t="e">
        <f t="shared" si="134"/>
        <v>#VALUE!</v>
      </c>
      <c r="F806" t="e">
        <f t="shared" si="135"/>
        <v>#VALUE!</v>
      </c>
      <c r="G806">
        <v>0</v>
      </c>
      <c r="H806" t="e">
        <f t="shared" si="136"/>
        <v>#VALUE!</v>
      </c>
      <c r="I806" t="e">
        <f t="shared" si="137"/>
        <v>#VALUE!</v>
      </c>
      <c r="J806" t="e">
        <f t="shared" si="138"/>
        <v>#VALUE!</v>
      </c>
      <c r="K806" t="str">
        <f t="shared" si="139"/>
        <v/>
      </c>
      <c r="L806" t="str">
        <f t="shared" si="140"/>
        <v/>
      </c>
      <c r="M806" t="str">
        <f t="shared" si="141"/>
        <v/>
      </c>
      <c r="N806" t="str">
        <f t="shared" si="142"/>
        <v/>
      </c>
    </row>
    <row r="807" spans="1:14" x14ac:dyDescent="0.25">
      <c r="A807" s="4" t="str">
        <f>IF('True_Odds_Calculator_2-way'!A808="","",'True_Odds_Calculator_2-way'!A808)</f>
        <v/>
      </c>
      <c r="B807" s="4" t="str">
        <f>IF('True_Odds_Calculator_2-way'!B808="","",'True_Odds_Calculator_2-way'!B808)</f>
        <v/>
      </c>
      <c r="C807" s="4" t="e">
        <f t="shared" si="132"/>
        <v>#VALUE!</v>
      </c>
      <c r="D807" t="e">
        <f t="shared" si="133"/>
        <v>#VALUE!</v>
      </c>
      <c r="E807" t="e">
        <f t="shared" si="134"/>
        <v>#VALUE!</v>
      </c>
      <c r="F807" t="e">
        <f t="shared" si="135"/>
        <v>#VALUE!</v>
      </c>
      <c r="G807">
        <v>0</v>
      </c>
      <c r="H807" t="e">
        <f t="shared" si="136"/>
        <v>#VALUE!</v>
      </c>
      <c r="I807" t="e">
        <f t="shared" si="137"/>
        <v>#VALUE!</v>
      </c>
      <c r="J807" t="e">
        <f t="shared" si="138"/>
        <v>#VALUE!</v>
      </c>
      <c r="K807" t="str">
        <f t="shared" si="139"/>
        <v/>
      </c>
      <c r="L807" t="str">
        <f t="shared" si="140"/>
        <v/>
      </c>
      <c r="M807" t="str">
        <f t="shared" si="141"/>
        <v/>
      </c>
      <c r="N807" t="str">
        <f t="shared" si="142"/>
        <v/>
      </c>
    </row>
    <row r="808" spans="1:14" x14ac:dyDescent="0.25">
      <c r="A808" s="4" t="str">
        <f>IF('True_Odds_Calculator_2-way'!A809="","",'True_Odds_Calculator_2-way'!A809)</f>
        <v/>
      </c>
      <c r="B808" s="4" t="str">
        <f>IF('True_Odds_Calculator_2-way'!B809="","",'True_Odds_Calculator_2-way'!B809)</f>
        <v/>
      </c>
      <c r="C808" s="4" t="e">
        <f t="shared" si="132"/>
        <v>#VALUE!</v>
      </c>
      <c r="D808" t="e">
        <f t="shared" si="133"/>
        <v>#VALUE!</v>
      </c>
      <c r="E808" t="e">
        <f t="shared" si="134"/>
        <v>#VALUE!</v>
      </c>
      <c r="F808" t="e">
        <f t="shared" si="135"/>
        <v>#VALUE!</v>
      </c>
      <c r="G808">
        <v>0</v>
      </c>
      <c r="H808" t="e">
        <f t="shared" si="136"/>
        <v>#VALUE!</v>
      </c>
      <c r="I808" t="e">
        <f t="shared" si="137"/>
        <v>#VALUE!</v>
      </c>
      <c r="J808" t="e">
        <f t="shared" si="138"/>
        <v>#VALUE!</v>
      </c>
      <c r="K808" t="str">
        <f t="shared" si="139"/>
        <v/>
      </c>
      <c r="L808" t="str">
        <f t="shared" si="140"/>
        <v/>
      </c>
      <c r="M808" t="str">
        <f t="shared" si="141"/>
        <v/>
      </c>
      <c r="N808" t="str">
        <f t="shared" si="142"/>
        <v/>
      </c>
    </row>
    <row r="809" spans="1:14" x14ac:dyDescent="0.25">
      <c r="A809" s="4" t="str">
        <f>IF('True_Odds_Calculator_2-way'!A810="","",'True_Odds_Calculator_2-way'!A810)</f>
        <v/>
      </c>
      <c r="B809" s="4" t="str">
        <f>IF('True_Odds_Calculator_2-way'!B810="","",'True_Odds_Calculator_2-way'!B810)</f>
        <v/>
      </c>
      <c r="C809" s="4" t="e">
        <f t="shared" si="132"/>
        <v>#VALUE!</v>
      </c>
      <c r="D809" t="e">
        <f t="shared" si="133"/>
        <v>#VALUE!</v>
      </c>
      <c r="E809" t="e">
        <f t="shared" si="134"/>
        <v>#VALUE!</v>
      </c>
      <c r="F809" t="e">
        <f t="shared" si="135"/>
        <v>#VALUE!</v>
      </c>
      <c r="G809">
        <v>0</v>
      </c>
      <c r="H809" t="e">
        <f t="shared" si="136"/>
        <v>#VALUE!</v>
      </c>
      <c r="I809" t="e">
        <f t="shared" si="137"/>
        <v>#VALUE!</v>
      </c>
      <c r="J809" t="e">
        <f t="shared" si="138"/>
        <v>#VALUE!</v>
      </c>
      <c r="K809" t="str">
        <f t="shared" si="139"/>
        <v/>
      </c>
      <c r="L809" t="str">
        <f t="shared" si="140"/>
        <v/>
      </c>
      <c r="M809" t="str">
        <f t="shared" si="141"/>
        <v/>
      </c>
      <c r="N809" t="str">
        <f t="shared" si="142"/>
        <v/>
      </c>
    </row>
    <row r="810" spans="1:14" x14ac:dyDescent="0.25">
      <c r="A810" s="4" t="str">
        <f>IF('True_Odds_Calculator_2-way'!A811="","",'True_Odds_Calculator_2-way'!A811)</f>
        <v/>
      </c>
      <c r="B810" s="4" t="str">
        <f>IF('True_Odds_Calculator_2-way'!B811="","",'True_Odds_Calculator_2-way'!B811)</f>
        <v/>
      </c>
      <c r="C810" s="4" t="e">
        <f t="shared" si="132"/>
        <v>#VALUE!</v>
      </c>
      <c r="D810" t="e">
        <f t="shared" si="133"/>
        <v>#VALUE!</v>
      </c>
      <c r="E810" t="e">
        <f t="shared" si="134"/>
        <v>#VALUE!</v>
      </c>
      <c r="F810" t="e">
        <f t="shared" si="135"/>
        <v>#VALUE!</v>
      </c>
      <c r="G810">
        <v>0</v>
      </c>
      <c r="H810" t="e">
        <f t="shared" si="136"/>
        <v>#VALUE!</v>
      </c>
      <c r="I810" t="e">
        <f t="shared" si="137"/>
        <v>#VALUE!</v>
      </c>
      <c r="J810" t="e">
        <f t="shared" si="138"/>
        <v>#VALUE!</v>
      </c>
      <c r="K810" t="str">
        <f t="shared" si="139"/>
        <v/>
      </c>
      <c r="L810" t="str">
        <f t="shared" si="140"/>
        <v/>
      </c>
      <c r="M810" t="str">
        <f t="shared" si="141"/>
        <v/>
      </c>
      <c r="N810" t="str">
        <f t="shared" si="142"/>
        <v/>
      </c>
    </row>
    <row r="811" spans="1:14" x14ac:dyDescent="0.25">
      <c r="A811" s="4" t="str">
        <f>IF('True_Odds_Calculator_2-way'!A812="","",'True_Odds_Calculator_2-way'!A812)</f>
        <v/>
      </c>
      <c r="B811" s="4" t="str">
        <f>IF('True_Odds_Calculator_2-way'!B812="","",'True_Odds_Calculator_2-way'!B812)</f>
        <v/>
      </c>
      <c r="C811" s="4" t="e">
        <f t="shared" si="132"/>
        <v>#VALUE!</v>
      </c>
      <c r="D811" t="e">
        <f t="shared" si="133"/>
        <v>#VALUE!</v>
      </c>
      <c r="E811" t="e">
        <f t="shared" si="134"/>
        <v>#VALUE!</v>
      </c>
      <c r="F811" t="e">
        <f t="shared" si="135"/>
        <v>#VALUE!</v>
      </c>
      <c r="G811">
        <v>0</v>
      </c>
      <c r="H811" t="e">
        <f t="shared" si="136"/>
        <v>#VALUE!</v>
      </c>
      <c r="I811" t="e">
        <f t="shared" si="137"/>
        <v>#VALUE!</v>
      </c>
      <c r="J811" t="e">
        <f t="shared" si="138"/>
        <v>#VALUE!</v>
      </c>
      <c r="K811" t="str">
        <f t="shared" si="139"/>
        <v/>
      </c>
      <c r="L811" t="str">
        <f t="shared" si="140"/>
        <v/>
      </c>
      <c r="M811" t="str">
        <f t="shared" si="141"/>
        <v/>
      </c>
      <c r="N811" t="str">
        <f t="shared" si="142"/>
        <v/>
      </c>
    </row>
    <row r="812" spans="1:14" x14ac:dyDescent="0.25">
      <c r="A812" s="4" t="str">
        <f>IF('True_Odds_Calculator_2-way'!A813="","",'True_Odds_Calculator_2-way'!A813)</f>
        <v/>
      </c>
      <c r="B812" s="4" t="str">
        <f>IF('True_Odds_Calculator_2-way'!B813="","",'True_Odds_Calculator_2-way'!B813)</f>
        <v/>
      </c>
      <c r="C812" s="4" t="e">
        <f t="shared" si="132"/>
        <v>#VALUE!</v>
      </c>
      <c r="D812" t="e">
        <f t="shared" si="133"/>
        <v>#VALUE!</v>
      </c>
      <c r="E812" t="e">
        <f t="shared" si="134"/>
        <v>#VALUE!</v>
      </c>
      <c r="F812" t="e">
        <f t="shared" si="135"/>
        <v>#VALUE!</v>
      </c>
      <c r="G812">
        <v>0</v>
      </c>
      <c r="H812" t="e">
        <f t="shared" si="136"/>
        <v>#VALUE!</v>
      </c>
      <c r="I812" t="e">
        <f t="shared" si="137"/>
        <v>#VALUE!</v>
      </c>
      <c r="J812" t="e">
        <f t="shared" si="138"/>
        <v>#VALUE!</v>
      </c>
      <c r="K812" t="str">
        <f t="shared" si="139"/>
        <v/>
      </c>
      <c r="L812" t="str">
        <f t="shared" si="140"/>
        <v/>
      </c>
      <c r="M812" t="str">
        <f t="shared" si="141"/>
        <v/>
      </c>
      <c r="N812" t="str">
        <f t="shared" si="142"/>
        <v/>
      </c>
    </row>
    <row r="813" spans="1:14" x14ac:dyDescent="0.25">
      <c r="A813" s="4" t="str">
        <f>IF('True_Odds_Calculator_2-way'!A814="","",'True_Odds_Calculator_2-way'!A814)</f>
        <v/>
      </c>
      <c r="B813" s="4" t="str">
        <f>IF('True_Odds_Calculator_2-way'!B814="","",'True_Odds_Calculator_2-way'!B814)</f>
        <v/>
      </c>
      <c r="C813" s="4" t="e">
        <f t="shared" si="132"/>
        <v>#VALUE!</v>
      </c>
      <c r="D813" t="e">
        <f t="shared" si="133"/>
        <v>#VALUE!</v>
      </c>
      <c r="E813" t="e">
        <f t="shared" si="134"/>
        <v>#VALUE!</v>
      </c>
      <c r="F813" t="e">
        <f t="shared" si="135"/>
        <v>#VALUE!</v>
      </c>
      <c r="G813">
        <v>0</v>
      </c>
      <c r="H813" t="e">
        <f t="shared" si="136"/>
        <v>#VALUE!</v>
      </c>
      <c r="I813" t="e">
        <f t="shared" si="137"/>
        <v>#VALUE!</v>
      </c>
      <c r="J813" t="e">
        <f t="shared" si="138"/>
        <v>#VALUE!</v>
      </c>
      <c r="K813" t="str">
        <f t="shared" si="139"/>
        <v/>
      </c>
      <c r="L813" t="str">
        <f t="shared" si="140"/>
        <v/>
      </c>
      <c r="M813" t="str">
        <f t="shared" si="141"/>
        <v/>
      </c>
      <c r="N813" t="str">
        <f t="shared" si="142"/>
        <v/>
      </c>
    </row>
    <row r="814" spans="1:14" x14ac:dyDescent="0.25">
      <c r="A814" s="4" t="str">
        <f>IF('True_Odds_Calculator_2-way'!A815="","",'True_Odds_Calculator_2-way'!A815)</f>
        <v/>
      </c>
      <c r="B814" s="4" t="str">
        <f>IF('True_Odds_Calculator_2-way'!B815="","",'True_Odds_Calculator_2-way'!B815)</f>
        <v/>
      </c>
      <c r="C814" s="4" t="e">
        <f t="shared" si="132"/>
        <v>#VALUE!</v>
      </c>
      <c r="D814" t="e">
        <f t="shared" si="133"/>
        <v>#VALUE!</v>
      </c>
      <c r="E814" t="e">
        <f t="shared" si="134"/>
        <v>#VALUE!</v>
      </c>
      <c r="F814" t="e">
        <f t="shared" si="135"/>
        <v>#VALUE!</v>
      </c>
      <c r="G814">
        <v>0</v>
      </c>
      <c r="H814" t="e">
        <f t="shared" si="136"/>
        <v>#VALUE!</v>
      </c>
      <c r="I814" t="e">
        <f t="shared" si="137"/>
        <v>#VALUE!</v>
      </c>
      <c r="J814" t="e">
        <f t="shared" si="138"/>
        <v>#VALUE!</v>
      </c>
      <c r="K814" t="str">
        <f t="shared" si="139"/>
        <v/>
      </c>
      <c r="L814" t="str">
        <f t="shared" si="140"/>
        <v/>
      </c>
      <c r="M814" t="str">
        <f t="shared" si="141"/>
        <v/>
      </c>
      <c r="N814" t="str">
        <f t="shared" si="142"/>
        <v/>
      </c>
    </row>
    <row r="815" spans="1:14" x14ac:dyDescent="0.25">
      <c r="A815" s="4" t="str">
        <f>IF('True_Odds_Calculator_2-way'!A816="","",'True_Odds_Calculator_2-way'!A816)</f>
        <v/>
      </c>
      <c r="B815" s="4" t="str">
        <f>IF('True_Odds_Calculator_2-way'!B816="","",'True_Odds_Calculator_2-way'!B816)</f>
        <v/>
      </c>
      <c r="C815" s="4" t="e">
        <f t="shared" si="132"/>
        <v>#VALUE!</v>
      </c>
      <c r="D815" t="e">
        <f t="shared" si="133"/>
        <v>#VALUE!</v>
      </c>
      <c r="E815" t="e">
        <f t="shared" si="134"/>
        <v>#VALUE!</v>
      </c>
      <c r="F815" t="e">
        <f t="shared" si="135"/>
        <v>#VALUE!</v>
      </c>
      <c r="G815">
        <v>0</v>
      </c>
      <c r="H815" t="e">
        <f t="shared" si="136"/>
        <v>#VALUE!</v>
      </c>
      <c r="I815" t="e">
        <f t="shared" si="137"/>
        <v>#VALUE!</v>
      </c>
      <c r="J815" t="e">
        <f t="shared" si="138"/>
        <v>#VALUE!</v>
      </c>
      <c r="K815" t="str">
        <f t="shared" si="139"/>
        <v/>
      </c>
      <c r="L815" t="str">
        <f t="shared" si="140"/>
        <v/>
      </c>
      <c r="M815" t="str">
        <f t="shared" si="141"/>
        <v/>
      </c>
      <c r="N815" t="str">
        <f t="shared" si="142"/>
        <v/>
      </c>
    </row>
    <row r="816" spans="1:14" x14ac:dyDescent="0.25">
      <c r="A816" s="4" t="str">
        <f>IF('True_Odds_Calculator_2-way'!A817="","",'True_Odds_Calculator_2-way'!A817)</f>
        <v/>
      </c>
      <c r="B816" s="4" t="str">
        <f>IF('True_Odds_Calculator_2-way'!B817="","",'True_Odds_Calculator_2-way'!B817)</f>
        <v/>
      </c>
      <c r="C816" s="4" t="e">
        <f t="shared" si="132"/>
        <v>#VALUE!</v>
      </c>
      <c r="D816" t="e">
        <f t="shared" si="133"/>
        <v>#VALUE!</v>
      </c>
      <c r="E816" t="e">
        <f t="shared" si="134"/>
        <v>#VALUE!</v>
      </c>
      <c r="F816" t="e">
        <f t="shared" si="135"/>
        <v>#VALUE!</v>
      </c>
      <c r="G816">
        <v>0</v>
      </c>
      <c r="H816" t="e">
        <f t="shared" si="136"/>
        <v>#VALUE!</v>
      </c>
      <c r="I816" t="e">
        <f t="shared" si="137"/>
        <v>#VALUE!</v>
      </c>
      <c r="J816" t="e">
        <f t="shared" si="138"/>
        <v>#VALUE!</v>
      </c>
      <c r="K816" t="str">
        <f t="shared" si="139"/>
        <v/>
      </c>
      <c r="L816" t="str">
        <f t="shared" si="140"/>
        <v/>
      </c>
      <c r="M816" t="str">
        <f t="shared" si="141"/>
        <v/>
      </c>
      <c r="N816" t="str">
        <f t="shared" si="142"/>
        <v/>
      </c>
    </row>
    <row r="817" spans="1:14" x14ac:dyDescent="0.25">
      <c r="A817" s="4" t="str">
        <f>IF('True_Odds_Calculator_2-way'!A818="","",'True_Odds_Calculator_2-way'!A818)</f>
        <v/>
      </c>
      <c r="B817" s="4" t="str">
        <f>IF('True_Odds_Calculator_2-way'!B818="","",'True_Odds_Calculator_2-way'!B818)</f>
        <v/>
      </c>
      <c r="C817" s="4" t="e">
        <f t="shared" si="132"/>
        <v>#VALUE!</v>
      </c>
      <c r="D817" t="e">
        <f t="shared" si="133"/>
        <v>#VALUE!</v>
      </c>
      <c r="E817" t="e">
        <f t="shared" si="134"/>
        <v>#VALUE!</v>
      </c>
      <c r="F817" t="e">
        <f t="shared" si="135"/>
        <v>#VALUE!</v>
      </c>
      <c r="G817">
        <v>0</v>
      </c>
      <c r="H817" t="e">
        <f t="shared" si="136"/>
        <v>#VALUE!</v>
      </c>
      <c r="I817" t="e">
        <f t="shared" si="137"/>
        <v>#VALUE!</v>
      </c>
      <c r="J817" t="e">
        <f t="shared" si="138"/>
        <v>#VALUE!</v>
      </c>
      <c r="K817" t="str">
        <f t="shared" si="139"/>
        <v/>
      </c>
      <c r="L817" t="str">
        <f t="shared" si="140"/>
        <v/>
      </c>
      <c r="M817" t="str">
        <f t="shared" si="141"/>
        <v/>
      </c>
      <c r="N817" t="str">
        <f t="shared" si="142"/>
        <v/>
      </c>
    </row>
    <row r="818" spans="1:14" x14ac:dyDescent="0.25">
      <c r="A818" s="4" t="str">
        <f>IF('True_Odds_Calculator_2-way'!A819="","",'True_Odds_Calculator_2-way'!A819)</f>
        <v/>
      </c>
      <c r="B818" s="4" t="str">
        <f>IF('True_Odds_Calculator_2-way'!B819="","",'True_Odds_Calculator_2-way'!B819)</f>
        <v/>
      </c>
      <c r="C818" s="4" t="e">
        <f t="shared" si="132"/>
        <v>#VALUE!</v>
      </c>
      <c r="D818" t="e">
        <f t="shared" si="133"/>
        <v>#VALUE!</v>
      </c>
      <c r="E818" t="e">
        <f t="shared" si="134"/>
        <v>#VALUE!</v>
      </c>
      <c r="F818" t="e">
        <f t="shared" si="135"/>
        <v>#VALUE!</v>
      </c>
      <c r="G818">
        <v>0</v>
      </c>
      <c r="H818" t="e">
        <f t="shared" si="136"/>
        <v>#VALUE!</v>
      </c>
      <c r="I818" t="e">
        <f t="shared" si="137"/>
        <v>#VALUE!</v>
      </c>
      <c r="J818" t="e">
        <f t="shared" si="138"/>
        <v>#VALUE!</v>
      </c>
      <c r="K818" t="str">
        <f t="shared" si="139"/>
        <v/>
      </c>
      <c r="L818" t="str">
        <f t="shared" si="140"/>
        <v/>
      </c>
      <c r="M818" t="str">
        <f t="shared" si="141"/>
        <v/>
      </c>
      <c r="N818" t="str">
        <f t="shared" si="142"/>
        <v/>
      </c>
    </row>
    <row r="819" spans="1:14" x14ac:dyDescent="0.25">
      <c r="A819" s="4" t="str">
        <f>IF('True_Odds_Calculator_2-way'!A820="","",'True_Odds_Calculator_2-way'!A820)</f>
        <v/>
      </c>
      <c r="B819" s="4" t="str">
        <f>IF('True_Odds_Calculator_2-way'!B820="","",'True_Odds_Calculator_2-way'!B820)</f>
        <v/>
      </c>
      <c r="C819" s="4" t="e">
        <f t="shared" si="132"/>
        <v>#VALUE!</v>
      </c>
      <c r="D819" t="e">
        <f t="shared" si="133"/>
        <v>#VALUE!</v>
      </c>
      <c r="E819" t="e">
        <f t="shared" si="134"/>
        <v>#VALUE!</v>
      </c>
      <c r="F819" t="e">
        <f t="shared" si="135"/>
        <v>#VALUE!</v>
      </c>
      <c r="G819">
        <v>0</v>
      </c>
      <c r="H819" t="e">
        <f t="shared" si="136"/>
        <v>#VALUE!</v>
      </c>
      <c r="I819" t="e">
        <f t="shared" si="137"/>
        <v>#VALUE!</v>
      </c>
      <c r="J819" t="e">
        <f t="shared" si="138"/>
        <v>#VALUE!</v>
      </c>
      <c r="K819" t="str">
        <f t="shared" si="139"/>
        <v/>
      </c>
      <c r="L819" t="str">
        <f t="shared" si="140"/>
        <v/>
      </c>
      <c r="M819" t="str">
        <f t="shared" si="141"/>
        <v/>
      </c>
      <c r="N819" t="str">
        <f t="shared" si="142"/>
        <v/>
      </c>
    </row>
    <row r="820" spans="1:14" x14ac:dyDescent="0.25">
      <c r="A820" s="4" t="str">
        <f>IF('True_Odds_Calculator_2-way'!A821="","",'True_Odds_Calculator_2-way'!A821)</f>
        <v/>
      </c>
      <c r="B820" s="4" t="str">
        <f>IF('True_Odds_Calculator_2-way'!B821="","",'True_Odds_Calculator_2-way'!B821)</f>
        <v/>
      </c>
      <c r="C820" s="4" t="e">
        <f t="shared" si="132"/>
        <v>#VALUE!</v>
      </c>
      <c r="D820" t="e">
        <f t="shared" si="133"/>
        <v>#VALUE!</v>
      </c>
      <c r="E820" t="e">
        <f t="shared" si="134"/>
        <v>#VALUE!</v>
      </c>
      <c r="F820" t="e">
        <f t="shared" si="135"/>
        <v>#VALUE!</v>
      </c>
      <c r="G820">
        <v>0</v>
      </c>
      <c r="H820" t="e">
        <f t="shared" si="136"/>
        <v>#VALUE!</v>
      </c>
      <c r="I820" t="e">
        <f t="shared" si="137"/>
        <v>#VALUE!</v>
      </c>
      <c r="J820" t="e">
        <f t="shared" si="138"/>
        <v>#VALUE!</v>
      </c>
      <c r="K820" t="str">
        <f t="shared" si="139"/>
        <v/>
      </c>
      <c r="L820" t="str">
        <f t="shared" si="140"/>
        <v/>
      </c>
      <c r="M820" t="str">
        <f t="shared" si="141"/>
        <v/>
      </c>
      <c r="N820" t="str">
        <f t="shared" si="142"/>
        <v/>
      </c>
    </row>
    <row r="821" spans="1:14" x14ac:dyDescent="0.25">
      <c r="A821" s="4" t="str">
        <f>IF('True_Odds_Calculator_2-way'!A822="","",'True_Odds_Calculator_2-way'!A822)</f>
        <v/>
      </c>
      <c r="B821" s="4" t="str">
        <f>IF('True_Odds_Calculator_2-way'!B822="","",'True_Odds_Calculator_2-way'!B822)</f>
        <v/>
      </c>
      <c r="C821" s="4" t="e">
        <f t="shared" si="132"/>
        <v>#VALUE!</v>
      </c>
      <c r="D821" t="e">
        <f t="shared" si="133"/>
        <v>#VALUE!</v>
      </c>
      <c r="E821" t="e">
        <f t="shared" si="134"/>
        <v>#VALUE!</v>
      </c>
      <c r="F821" t="e">
        <f t="shared" si="135"/>
        <v>#VALUE!</v>
      </c>
      <c r="G821">
        <v>0</v>
      </c>
      <c r="H821" t="e">
        <f t="shared" si="136"/>
        <v>#VALUE!</v>
      </c>
      <c r="I821" t="e">
        <f t="shared" si="137"/>
        <v>#VALUE!</v>
      </c>
      <c r="J821" t="e">
        <f t="shared" si="138"/>
        <v>#VALUE!</v>
      </c>
      <c r="K821" t="str">
        <f t="shared" si="139"/>
        <v/>
      </c>
      <c r="L821" t="str">
        <f t="shared" si="140"/>
        <v/>
      </c>
      <c r="M821" t="str">
        <f t="shared" si="141"/>
        <v/>
      </c>
      <c r="N821" t="str">
        <f t="shared" si="142"/>
        <v/>
      </c>
    </row>
    <row r="822" spans="1:14" x14ac:dyDescent="0.25">
      <c r="A822" s="4" t="str">
        <f>IF('True_Odds_Calculator_2-way'!A823="","",'True_Odds_Calculator_2-way'!A823)</f>
        <v/>
      </c>
      <c r="B822" s="4" t="str">
        <f>IF('True_Odds_Calculator_2-way'!B823="","",'True_Odds_Calculator_2-way'!B823)</f>
        <v/>
      </c>
      <c r="C822" s="4" t="e">
        <f t="shared" si="132"/>
        <v>#VALUE!</v>
      </c>
      <c r="D822" t="e">
        <f t="shared" si="133"/>
        <v>#VALUE!</v>
      </c>
      <c r="E822" t="e">
        <f t="shared" si="134"/>
        <v>#VALUE!</v>
      </c>
      <c r="F822" t="e">
        <f t="shared" si="135"/>
        <v>#VALUE!</v>
      </c>
      <c r="G822">
        <v>0</v>
      </c>
      <c r="H822" t="e">
        <f t="shared" si="136"/>
        <v>#VALUE!</v>
      </c>
      <c r="I822" t="e">
        <f t="shared" si="137"/>
        <v>#VALUE!</v>
      </c>
      <c r="J822" t="e">
        <f t="shared" si="138"/>
        <v>#VALUE!</v>
      </c>
      <c r="K822" t="str">
        <f t="shared" si="139"/>
        <v/>
      </c>
      <c r="L822" t="str">
        <f t="shared" si="140"/>
        <v/>
      </c>
      <c r="M822" t="str">
        <f t="shared" si="141"/>
        <v/>
      </c>
      <c r="N822" t="str">
        <f t="shared" si="142"/>
        <v/>
      </c>
    </row>
    <row r="823" spans="1:14" x14ac:dyDescent="0.25">
      <c r="A823" s="4" t="str">
        <f>IF('True_Odds_Calculator_2-way'!A824="","",'True_Odds_Calculator_2-way'!A824)</f>
        <v/>
      </c>
      <c r="B823" s="4" t="str">
        <f>IF('True_Odds_Calculator_2-way'!B824="","",'True_Odds_Calculator_2-way'!B824)</f>
        <v/>
      </c>
      <c r="C823" s="4" t="e">
        <f t="shared" si="132"/>
        <v>#VALUE!</v>
      </c>
      <c r="D823" t="e">
        <f t="shared" si="133"/>
        <v>#VALUE!</v>
      </c>
      <c r="E823" t="e">
        <f t="shared" si="134"/>
        <v>#VALUE!</v>
      </c>
      <c r="F823" t="e">
        <f t="shared" si="135"/>
        <v>#VALUE!</v>
      </c>
      <c r="G823">
        <v>0</v>
      </c>
      <c r="H823" t="e">
        <f t="shared" si="136"/>
        <v>#VALUE!</v>
      </c>
      <c r="I823" t="e">
        <f t="shared" si="137"/>
        <v>#VALUE!</v>
      </c>
      <c r="J823" t="e">
        <f t="shared" si="138"/>
        <v>#VALUE!</v>
      </c>
      <c r="K823" t="str">
        <f t="shared" si="139"/>
        <v/>
      </c>
      <c r="L823" t="str">
        <f t="shared" si="140"/>
        <v/>
      </c>
      <c r="M823" t="str">
        <f t="shared" si="141"/>
        <v/>
      </c>
      <c r="N823" t="str">
        <f t="shared" si="142"/>
        <v/>
      </c>
    </row>
    <row r="824" spans="1:14" x14ac:dyDescent="0.25">
      <c r="A824" s="4" t="str">
        <f>IF('True_Odds_Calculator_2-way'!A825="","",'True_Odds_Calculator_2-way'!A825)</f>
        <v/>
      </c>
      <c r="B824" s="4" t="str">
        <f>IF('True_Odds_Calculator_2-way'!B825="","",'True_Odds_Calculator_2-way'!B825)</f>
        <v/>
      </c>
      <c r="C824" s="4" t="e">
        <f t="shared" si="132"/>
        <v>#VALUE!</v>
      </c>
      <c r="D824" t="e">
        <f t="shared" si="133"/>
        <v>#VALUE!</v>
      </c>
      <c r="E824" t="e">
        <f t="shared" si="134"/>
        <v>#VALUE!</v>
      </c>
      <c r="F824" t="e">
        <f t="shared" si="135"/>
        <v>#VALUE!</v>
      </c>
      <c r="G824">
        <v>0</v>
      </c>
      <c r="H824" t="e">
        <f t="shared" si="136"/>
        <v>#VALUE!</v>
      </c>
      <c r="I824" t="e">
        <f t="shared" si="137"/>
        <v>#VALUE!</v>
      </c>
      <c r="J824" t="e">
        <f t="shared" si="138"/>
        <v>#VALUE!</v>
      </c>
      <c r="K824" t="str">
        <f t="shared" si="139"/>
        <v/>
      </c>
      <c r="L824" t="str">
        <f t="shared" si="140"/>
        <v/>
      </c>
      <c r="M824" t="str">
        <f t="shared" si="141"/>
        <v/>
      </c>
      <c r="N824" t="str">
        <f t="shared" si="142"/>
        <v/>
      </c>
    </row>
    <row r="825" spans="1:14" x14ac:dyDescent="0.25">
      <c r="A825" s="4" t="str">
        <f>IF('True_Odds_Calculator_2-way'!A826="","",'True_Odds_Calculator_2-way'!A826)</f>
        <v/>
      </c>
      <c r="B825" s="4" t="str">
        <f>IF('True_Odds_Calculator_2-way'!B826="","",'True_Odds_Calculator_2-way'!B826)</f>
        <v/>
      </c>
      <c r="C825" s="4" t="e">
        <f t="shared" si="132"/>
        <v>#VALUE!</v>
      </c>
      <c r="D825" t="e">
        <f t="shared" si="133"/>
        <v>#VALUE!</v>
      </c>
      <c r="E825" t="e">
        <f t="shared" si="134"/>
        <v>#VALUE!</v>
      </c>
      <c r="F825" t="e">
        <f t="shared" si="135"/>
        <v>#VALUE!</v>
      </c>
      <c r="G825">
        <v>0</v>
      </c>
      <c r="H825" t="e">
        <f t="shared" si="136"/>
        <v>#VALUE!</v>
      </c>
      <c r="I825" t="e">
        <f t="shared" si="137"/>
        <v>#VALUE!</v>
      </c>
      <c r="J825" t="e">
        <f t="shared" si="138"/>
        <v>#VALUE!</v>
      </c>
      <c r="K825" t="str">
        <f t="shared" si="139"/>
        <v/>
      </c>
      <c r="L825" t="str">
        <f t="shared" si="140"/>
        <v/>
      </c>
      <c r="M825" t="str">
        <f t="shared" si="141"/>
        <v/>
      </c>
      <c r="N825" t="str">
        <f t="shared" si="142"/>
        <v/>
      </c>
    </row>
    <row r="826" spans="1:14" x14ac:dyDescent="0.25">
      <c r="A826" s="4" t="str">
        <f>IF('True_Odds_Calculator_2-way'!A827="","",'True_Odds_Calculator_2-way'!A827)</f>
        <v/>
      </c>
      <c r="B826" s="4" t="str">
        <f>IF('True_Odds_Calculator_2-way'!B827="","",'True_Odds_Calculator_2-way'!B827)</f>
        <v/>
      </c>
      <c r="C826" s="4" t="e">
        <f t="shared" si="132"/>
        <v>#VALUE!</v>
      </c>
      <c r="D826" t="e">
        <f t="shared" si="133"/>
        <v>#VALUE!</v>
      </c>
      <c r="E826" t="e">
        <f t="shared" si="134"/>
        <v>#VALUE!</v>
      </c>
      <c r="F826" t="e">
        <f t="shared" si="135"/>
        <v>#VALUE!</v>
      </c>
      <c r="G826">
        <v>0</v>
      </c>
      <c r="H826" t="e">
        <f t="shared" si="136"/>
        <v>#VALUE!</v>
      </c>
      <c r="I826" t="e">
        <f t="shared" si="137"/>
        <v>#VALUE!</v>
      </c>
      <c r="J826" t="e">
        <f t="shared" si="138"/>
        <v>#VALUE!</v>
      </c>
      <c r="K826" t="str">
        <f t="shared" si="139"/>
        <v/>
      </c>
      <c r="L826" t="str">
        <f t="shared" si="140"/>
        <v/>
      </c>
      <c r="M826" t="str">
        <f t="shared" si="141"/>
        <v/>
      </c>
      <c r="N826" t="str">
        <f t="shared" si="142"/>
        <v/>
      </c>
    </row>
    <row r="827" spans="1:14" x14ac:dyDescent="0.25">
      <c r="A827" s="4" t="str">
        <f>IF('True_Odds_Calculator_2-way'!A828="","",'True_Odds_Calculator_2-way'!A828)</f>
        <v/>
      </c>
      <c r="B827" s="4" t="str">
        <f>IF('True_Odds_Calculator_2-way'!B828="","",'True_Odds_Calculator_2-way'!B828)</f>
        <v/>
      </c>
      <c r="C827" s="4" t="e">
        <f t="shared" si="132"/>
        <v>#VALUE!</v>
      </c>
      <c r="D827" t="e">
        <f t="shared" si="133"/>
        <v>#VALUE!</v>
      </c>
      <c r="E827" t="e">
        <f t="shared" si="134"/>
        <v>#VALUE!</v>
      </c>
      <c r="F827" t="e">
        <f t="shared" si="135"/>
        <v>#VALUE!</v>
      </c>
      <c r="G827">
        <v>0</v>
      </c>
      <c r="H827" t="e">
        <f t="shared" si="136"/>
        <v>#VALUE!</v>
      </c>
      <c r="I827" t="e">
        <f t="shared" si="137"/>
        <v>#VALUE!</v>
      </c>
      <c r="J827" t="e">
        <f t="shared" si="138"/>
        <v>#VALUE!</v>
      </c>
      <c r="K827" t="str">
        <f t="shared" si="139"/>
        <v/>
      </c>
      <c r="L827" t="str">
        <f t="shared" si="140"/>
        <v/>
      </c>
      <c r="M827" t="str">
        <f t="shared" si="141"/>
        <v/>
      </c>
      <c r="N827" t="str">
        <f t="shared" si="142"/>
        <v/>
      </c>
    </row>
    <row r="828" spans="1:14" x14ac:dyDescent="0.25">
      <c r="A828" s="4" t="str">
        <f>IF('True_Odds_Calculator_2-way'!A829="","",'True_Odds_Calculator_2-way'!A829)</f>
        <v/>
      </c>
      <c r="B828" s="4" t="str">
        <f>IF('True_Odds_Calculator_2-way'!B829="","",'True_Odds_Calculator_2-way'!B829)</f>
        <v/>
      </c>
      <c r="C828" s="4" t="e">
        <f t="shared" si="132"/>
        <v>#VALUE!</v>
      </c>
      <c r="D828" t="e">
        <f t="shared" si="133"/>
        <v>#VALUE!</v>
      </c>
      <c r="E828" t="e">
        <f t="shared" si="134"/>
        <v>#VALUE!</v>
      </c>
      <c r="F828" t="e">
        <f t="shared" si="135"/>
        <v>#VALUE!</v>
      </c>
      <c r="G828">
        <v>0</v>
      </c>
      <c r="H828" t="e">
        <f t="shared" si="136"/>
        <v>#VALUE!</v>
      </c>
      <c r="I828" t="e">
        <f t="shared" si="137"/>
        <v>#VALUE!</v>
      </c>
      <c r="J828" t="e">
        <f t="shared" si="138"/>
        <v>#VALUE!</v>
      </c>
      <c r="K828" t="str">
        <f t="shared" si="139"/>
        <v/>
      </c>
      <c r="L828" t="str">
        <f t="shared" si="140"/>
        <v/>
      </c>
      <c r="M828" t="str">
        <f t="shared" si="141"/>
        <v/>
      </c>
      <c r="N828" t="str">
        <f t="shared" si="142"/>
        <v/>
      </c>
    </row>
    <row r="829" spans="1:14" x14ac:dyDescent="0.25">
      <c r="A829" s="4" t="str">
        <f>IF('True_Odds_Calculator_2-way'!A830="","",'True_Odds_Calculator_2-way'!A830)</f>
        <v/>
      </c>
      <c r="B829" s="4" t="str">
        <f>IF('True_Odds_Calculator_2-way'!B830="","",'True_Odds_Calculator_2-way'!B830)</f>
        <v/>
      </c>
      <c r="C829" s="4" t="e">
        <f t="shared" si="132"/>
        <v>#VALUE!</v>
      </c>
      <c r="D829" t="e">
        <f t="shared" si="133"/>
        <v>#VALUE!</v>
      </c>
      <c r="E829" t="e">
        <f t="shared" si="134"/>
        <v>#VALUE!</v>
      </c>
      <c r="F829" t="e">
        <f t="shared" si="135"/>
        <v>#VALUE!</v>
      </c>
      <c r="G829">
        <v>0</v>
      </c>
      <c r="H829" t="e">
        <f t="shared" si="136"/>
        <v>#VALUE!</v>
      </c>
      <c r="I829" t="e">
        <f t="shared" si="137"/>
        <v>#VALUE!</v>
      </c>
      <c r="J829" t="e">
        <f t="shared" si="138"/>
        <v>#VALUE!</v>
      </c>
      <c r="K829" t="str">
        <f t="shared" si="139"/>
        <v/>
      </c>
      <c r="L829" t="str">
        <f t="shared" si="140"/>
        <v/>
      </c>
      <c r="M829" t="str">
        <f t="shared" si="141"/>
        <v/>
      </c>
      <c r="N829" t="str">
        <f t="shared" si="142"/>
        <v/>
      </c>
    </row>
    <row r="830" spans="1:14" x14ac:dyDescent="0.25">
      <c r="A830" s="4" t="str">
        <f>IF('True_Odds_Calculator_2-way'!A831="","",'True_Odds_Calculator_2-way'!A831)</f>
        <v/>
      </c>
      <c r="B830" s="4" t="str">
        <f>IF('True_Odds_Calculator_2-way'!B831="","",'True_Odds_Calculator_2-way'!B831)</f>
        <v/>
      </c>
      <c r="C830" s="4" t="e">
        <f t="shared" si="132"/>
        <v>#VALUE!</v>
      </c>
      <c r="D830" t="e">
        <f t="shared" si="133"/>
        <v>#VALUE!</v>
      </c>
      <c r="E830" t="e">
        <f t="shared" si="134"/>
        <v>#VALUE!</v>
      </c>
      <c r="F830" t="e">
        <f t="shared" si="135"/>
        <v>#VALUE!</v>
      </c>
      <c r="G830">
        <v>0</v>
      </c>
      <c r="H830" t="e">
        <f t="shared" si="136"/>
        <v>#VALUE!</v>
      </c>
      <c r="I830" t="e">
        <f t="shared" si="137"/>
        <v>#VALUE!</v>
      </c>
      <c r="J830" t="e">
        <f t="shared" si="138"/>
        <v>#VALUE!</v>
      </c>
      <c r="K830" t="str">
        <f t="shared" si="139"/>
        <v/>
      </c>
      <c r="L830" t="str">
        <f t="shared" si="140"/>
        <v/>
      </c>
      <c r="M830" t="str">
        <f t="shared" si="141"/>
        <v/>
      </c>
      <c r="N830" t="str">
        <f t="shared" si="142"/>
        <v/>
      </c>
    </row>
    <row r="831" spans="1:14" x14ac:dyDescent="0.25">
      <c r="A831" s="4" t="str">
        <f>IF('True_Odds_Calculator_2-way'!A832="","",'True_Odds_Calculator_2-way'!A832)</f>
        <v/>
      </c>
      <c r="B831" s="4" t="str">
        <f>IF('True_Odds_Calculator_2-way'!B832="","",'True_Odds_Calculator_2-way'!B832)</f>
        <v/>
      </c>
      <c r="C831" s="4" t="e">
        <f t="shared" si="132"/>
        <v>#VALUE!</v>
      </c>
      <c r="D831" t="e">
        <f t="shared" si="133"/>
        <v>#VALUE!</v>
      </c>
      <c r="E831" t="e">
        <f t="shared" si="134"/>
        <v>#VALUE!</v>
      </c>
      <c r="F831" t="e">
        <f t="shared" si="135"/>
        <v>#VALUE!</v>
      </c>
      <c r="G831">
        <v>0</v>
      </c>
      <c r="H831" t="e">
        <f t="shared" si="136"/>
        <v>#VALUE!</v>
      </c>
      <c r="I831" t="e">
        <f t="shared" si="137"/>
        <v>#VALUE!</v>
      </c>
      <c r="J831" t="e">
        <f t="shared" si="138"/>
        <v>#VALUE!</v>
      </c>
      <c r="K831" t="str">
        <f t="shared" si="139"/>
        <v/>
      </c>
      <c r="L831" t="str">
        <f t="shared" si="140"/>
        <v/>
      </c>
      <c r="M831" t="str">
        <f t="shared" si="141"/>
        <v/>
      </c>
      <c r="N831" t="str">
        <f t="shared" si="142"/>
        <v/>
      </c>
    </row>
    <row r="832" spans="1:14" x14ac:dyDescent="0.25">
      <c r="A832" s="4" t="str">
        <f>IF('True_Odds_Calculator_2-way'!A833="","",'True_Odds_Calculator_2-way'!A833)</f>
        <v/>
      </c>
      <c r="B832" s="4" t="str">
        <f>IF('True_Odds_Calculator_2-way'!B833="","",'True_Odds_Calculator_2-way'!B833)</f>
        <v/>
      </c>
      <c r="C832" s="4" t="e">
        <f t="shared" si="132"/>
        <v>#VALUE!</v>
      </c>
      <c r="D832" t="e">
        <f t="shared" si="133"/>
        <v>#VALUE!</v>
      </c>
      <c r="E832" t="e">
        <f t="shared" si="134"/>
        <v>#VALUE!</v>
      </c>
      <c r="F832" t="e">
        <f t="shared" si="135"/>
        <v>#VALUE!</v>
      </c>
      <c r="G832">
        <v>0</v>
      </c>
      <c r="H832" t="e">
        <f t="shared" si="136"/>
        <v>#VALUE!</v>
      </c>
      <c r="I832" t="e">
        <f t="shared" si="137"/>
        <v>#VALUE!</v>
      </c>
      <c r="J832" t="e">
        <f t="shared" si="138"/>
        <v>#VALUE!</v>
      </c>
      <c r="K832" t="str">
        <f t="shared" si="139"/>
        <v/>
      </c>
      <c r="L832" t="str">
        <f t="shared" si="140"/>
        <v/>
      </c>
      <c r="M832" t="str">
        <f t="shared" si="141"/>
        <v/>
      </c>
      <c r="N832" t="str">
        <f t="shared" si="142"/>
        <v/>
      </c>
    </row>
    <row r="833" spans="1:14" x14ac:dyDescent="0.25">
      <c r="A833" s="4" t="str">
        <f>IF('True_Odds_Calculator_2-way'!A834="","",'True_Odds_Calculator_2-way'!A834)</f>
        <v/>
      </c>
      <c r="B833" s="4" t="str">
        <f>IF('True_Odds_Calculator_2-way'!B834="","",'True_Odds_Calculator_2-way'!B834)</f>
        <v/>
      </c>
      <c r="C833" s="4" t="e">
        <f t="shared" si="132"/>
        <v>#VALUE!</v>
      </c>
      <c r="D833" t="e">
        <f t="shared" si="133"/>
        <v>#VALUE!</v>
      </c>
      <c r="E833" t="e">
        <f t="shared" si="134"/>
        <v>#VALUE!</v>
      </c>
      <c r="F833" t="e">
        <f t="shared" si="135"/>
        <v>#VALUE!</v>
      </c>
      <c r="G833">
        <v>0</v>
      </c>
      <c r="H833" t="e">
        <f t="shared" si="136"/>
        <v>#VALUE!</v>
      </c>
      <c r="I833" t="e">
        <f t="shared" si="137"/>
        <v>#VALUE!</v>
      </c>
      <c r="J833" t="e">
        <f t="shared" si="138"/>
        <v>#VALUE!</v>
      </c>
      <c r="K833" t="str">
        <f t="shared" si="139"/>
        <v/>
      </c>
      <c r="L833" t="str">
        <f t="shared" si="140"/>
        <v/>
      </c>
      <c r="M833" t="str">
        <f t="shared" si="141"/>
        <v/>
      </c>
      <c r="N833" t="str">
        <f t="shared" si="142"/>
        <v/>
      </c>
    </row>
    <row r="834" spans="1:14" x14ac:dyDescent="0.25">
      <c r="A834" s="4" t="str">
        <f>IF('True_Odds_Calculator_2-way'!A835="","",'True_Odds_Calculator_2-way'!A835)</f>
        <v/>
      </c>
      <c r="B834" s="4" t="str">
        <f>IF('True_Odds_Calculator_2-way'!B835="","",'True_Odds_Calculator_2-way'!B835)</f>
        <v/>
      </c>
      <c r="C834" s="4" t="e">
        <f t="shared" si="132"/>
        <v>#VALUE!</v>
      </c>
      <c r="D834" t="e">
        <f t="shared" si="133"/>
        <v>#VALUE!</v>
      </c>
      <c r="E834" t="e">
        <f t="shared" si="134"/>
        <v>#VALUE!</v>
      </c>
      <c r="F834" t="e">
        <f t="shared" si="135"/>
        <v>#VALUE!</v>
      </c>
      <c r="G834">
        <v>0</v>
      </c>
      <c r="H834" t="e">
        <f t="shared" si="136"/>
        <v>#VALUE!</v>
      </c>
      <c r="I834" t="e">
        <f t="shared" si="137"/>
        <v>#VALUE!</v>
      </c>
      <c r="J834" t="e">
        <f t="shared" si="138"/>
        <v>#VALUE!</v>
      </c>
      <c r="K834" t="str">
        <f t="shared" si="139"/>
        <v/>
      </c>
      <c r="L834" t="str">
        <f t="shared" si="140"/>
        <v/>
      </c>
      <c r="M834" t="str">
        <f t="shared" si="141"/>
        <v/>
      </c>
      <c r="N834" t="str">
        <f t="shared" si="142"/>
        <v/>
      </c>
    </row>
    <row r="835" spans="1:14" x14ac:dyDescent="0.25">
      <c r="A835" s="4" t="str">
        <f>IF('True_Odds_Calculator_2-way'!A836="","",'True_Odds_Calculator_2-way'!A836)</f>
        <v/>
      </c>
      <c r="B835" s="4" t="str">
        <f>IF('True_Odds_Calculator_2-way'!B836="","",'True_Odds_Calculator_2-way'!B836)</f>
        <v/>
      </c>
      <c r="C835" s="4" t="e">
        <f t="shared" ref="C835:C898" si="143">1/A835</f>
        <v>#VALUE!</v>
      </c>
      <c r="D835" t="e">
        <f t="shared" ref="D835:D898" si="144">1/B835</f>
        <v>#VALUE!</v>
      </c>
      <c r="E835" t="e">
        <f t="shared" ref="E835:E898" si="145">C835+D835-1</f>
        <v>#VALUE!</v>
      </c>
      <c r="F835" t="e">
        <f t="shared" ref="F835:F898" si="146">C835+D835-(C835*D835)-1</f>
        <v>#VALUE!</v>
      </c>
      <c r="G835">
        <v>0</v>
      </c>
      <c r="H835" t="e">
        <f t="shared" ref="H835:H898" si="147">C835*D835</f>
        <v>#VALUE!</v>
      </c>
      <c r="I835" t="e">
        <f t="shared" ref="I835:I898" si="148">((-4*F835*H835)^0.5)/(2*F835)</f>
        <v>#VALUE!</v>
      </c>
      <c r="J835" t="e">
        <f t="shared" ref="J835:J898" si="149">(-((-4*F835*H835)^0.5))/(2*F835)</f>
        <v>#VALUE!</v>
      </c>
      <c r="K835" t="str">
        <f t="shared" ref="K835:K898" si="150">IF(A835="","",(C835/($J835+C835-($J835*C835))))</f>
        <v/>
      </c>
      <c r="L835" t="str">
        <f t="shared" ref="L835:L898" si="151">IF(B835="","",(D835/($J835+D835-($J835*D835))))</f>
        <v/>
      </c>
      <c r="M835" t="str">
        <f t="shared" ref="M835:M898" si="152">IF(A835="","",1/K835)</f>
        <v/>
      </c>
      <c r="N835" t="str">
        <f t="shared" ref="N835:N898" si="153">IF(B835="","",1/L835)</f>
        <v/>
      </c>
    </row>
    <row r="836" spans="1:14" x14ac:dyDescent="0.25">
      <c r="A836" s="4" t="str">
        <f>IF('True_Odds_Calculator_2-way'!A837="","",'True_Odds_Calculator_2-way'!A837)</f>
        <v/>
      </c>
      <c r="B836" s="4" t="str">
        <f>IF('True_Odds_Calculator_2-way'!B837="","",'True_Odds_Calculator_2-way'!B837)</f>
        <v/>
      </c>
      <c r="C836" s="4" t="e">
        <f t="shared" si="143"/>
        <v>#VALUE!</v>
      </c>
      <c r="D836" t="e">
        <f t="shared" si="144"/>
        <v>#VALUE!</v>
      </c>
      <c r="E836" t="e">
        <f t="shared" si="145"/>
        <v>#VALUE!</v>
      </c>
      <c r="F836" t="e">
        <f t="shared" si="146"/>
        <v>#VALUE!</v>
      </c>
      <c r="G836">
        <v>0</v>
      </c>
      <c r="H836" t="e">
        <f t="shared" si="147"/>
        <v>#VALUE!</v>
      </c>
      <c r="I836" t="e">
        <f t="shared" si="148"/>
        <v>#VALUE!</v>
      </c>
      <c r="J836" t="e">
        <f t="shared" si="149"/>
        <v>#VALUE!</v>
      </c>
      <c r="K836" t="str">
        <f t="shared" si="150"/>
        <v/>
      </c>
      <c r="L836" t="str">
        <f t="shared" si="151"/>
        <v/>
      </c>
      <c r="M836" t="str">
        <f t="shared" si="152"/>
        <v/>
      </c>
      <c r="N836" t="str">
        <f t="shared" si="153"/>
        <v/>
      </c>
    </row>
    <row r="837" spans="1:14" x14ac:dyDescent="0.25">
      <c r="A837" s="4" t="str">
        <f>IF('True_Odds_Calculator_2-way'!A838="","",'True_Odds_Calculator_2-way'!A838)</f>
        <v/>
      </c>
      <c r="B837" s="4" t="str">
        <f>IF('True_Odds_Calculator_2-way'!B838="","",'True_Odds_Calculator_2-way'!B838)</f>
        <v/>
      </c>
      <c r="C837" s="4" t="e">
        <f t="shared" si="143"/>
        <v>#VALUE!</v>
      </c>
      <c r="D837" t="e">
        <f t="shared" si="144"/>
        <v>#VALUE!</v>
      </c>
      <c r="E837" t="e">
        <f t="shared" si="145"/>
        <v>#VALUE!</v>
      </c>
      <c r="F837" t="e">
        <f t="shared" si="146"/>
        <v>#VALUE!</v>
      </c>
      <c r="G837">
        <v>0</v>
      </c>
      <c r="H837" t="e">
        <f t="shared" si="147"/>
        <v>#VALUE!</v>
      </c>
      <c r="I837" t="e">
        <f t="shared" si="148"/>
        <v>#VALUE!</v>
      </c>
      <c r="J837" t="e">
        <f t="shared" si="149"/>
        <v>#VALUE!</v>
      </c>
      <c r="K837" t="str">
        <f t="shared" si="150"/>
        <v/>
      </c>
      <c r="L837" t="str">
        <f t="shared" si="151"/>
        <v/>
      </c>
      <c r="M837" t="str">
        <f t="shared" si="152"/>
        <v/>
      </c>
      <c r="N837" t="str">
        <f t="shared" si="153"/>
        <v/>
      </c>
    </row>
    <row r="838" spans="1:14" x14ac:dyDescent="0.25">
      <c r="A838" s="4" t="str">
        <f>IF('True_Odds_Calculator_2-way'!A839="","",'True_Odds_Calculator_2-way'!A839)</f>
        <v/>
      </c>
      <c r="B838" s="4" t="str">
        <f>IF('True_Odds_Calculator_2-way'!B839="","",'True_Odds_Calculator_2-way'!B839)</f>
        <v/>
      </c>
      <c r="C838" s="4" t="e">
        <f t="shared" si="143"/>
        <v>#VALUE!</v>
      </c>
      <c r="D838" t="e">
        <f t="shared" si="144"/>
        <v>#VALUE!</v>
      </c>
      <c r="E838" t="e">
        <f t="shared" si="145"/>
        <v>#VALUE!</v>
      </c>
      <c r="F838" t="e">
        <f t="shared" si="146"/>
        <v>#VALUE!</v>
      </c>
      <c r="G838">
        <v>0</v>
      </c>
      <c r="H838" t="e">
        <f t="shared" si="147"/>
        <v>#VALUE!</v>
      </c>
      <c r="I838" t="e">
        <f t="shared" si="148"/>
        <v>#VALUE!</v>
      </c>
      <c r="J838" t="e">
        <f t="shared" si="149"/>
        <v>#VALUE!</v>
      </c>
      <c r="K838" t="str">
        <f t="shared" si="150"/>
        <v/>
      </c>
      <c r="L838" t="str">
        <f t="shared" si="151"/>
        <v/>
      </c>
      <c r="M838" t="str">
        <f t="shared" si="152"/>
        <v/>
      </c>
      <c r="N838" t="str">
        <f t="shared" si="153"/>
        <v/>
      </c>
    </row>
    <row r="839" spans="1:14" x14ac:dyDescent="0.25">
      <c r="A839" s="4" t="str">
        <f>IF('True_Odds_Calculator_2-way'!A840="","",'True_Odds_Calculator_2-way'!A840)</f>
        <v/>
      </c>
      <c r="B839" s="4" t="str">
        <f>IF('True_Odds_Calculator_2-way'!B840="","",'True_Odds_Calculator_2-way'!B840)</f>
        <v/>
      </c>
      <c r="C839" s="4" t="e">
        <f t="shared" si="143"/>
        <v>#VALUE!</v>
      </c>
      <c r="D839" t="e">
        <f t="shared" si="144"/>
        <v>#VALUE!</v>
      </c>
      <c r="E839" t="e">
        <f t="shared" si="145"/>
        <v>#VALUE!</v>
      </c>
      <c r="F839" t="e">
        <f t="shared" si="146"/>
        <v>#VALUE!</v>
      </c>
      <c r="G839">
        <v>0</v>
      </c>
      <c r="H839" t="e">
        <f t="shared" si="147"/>
        <v>#VALUE!</v>
      </c>
      <c r="I839" t="e">
        <f t="shared" si="148"/>
        <v>#VALUE!</v>
      </c>
      <c r="J839" t="e">
        <f t="shared" si="149"/>
        <v>#VALUE!</v>
      </c>
      <c r="K839" t="str">
        <f t="shared" si="150"/>
        <v/>
      </c>
      <c r="L839" t="str">
        <f t="shared" si="151"/>
        <v/>
      </c>
      <c r="M839" t="str">
        <f t="shared" si="152"/>
        <v/>
      </c>
      <c r="N839" t="str">
        <f t="shared" si="153"/>
        <v/>
      </c>
    </row>
    <row r="840" spans="1:14" x14ac:dyDescent="0.25">
      <c r="A840" s="4" t="str">
        <f>IF('True_Odds_Calculator_2-way'!A841="","",'True_Odds_Calculator_2-way'!A841)</f>
        <v/>
      </c>
      <c r="B840" s="4" t="str">
        <f>IF('True_Odds_Calculator_2-way'!B841="","",'True_Odds_Calculator_2-way'!B841)</f>
        <v/>
      </c>
      <c r="C840" s="4" t="e">
        <f t="shared" si="143"/>
        <v>#VALUE!</v>
      </c>
      <c r="D840" t="e">
        <f t="shared" si="144"/>
        <v>#VALUE!</v>
      </c>
      <c r="E840" t="e">
        <f t="shared" si="145"/>
        <v>#VALUE!</v>
      </c>
      <c r="F840" t="e">
        <f t="shared" si="146"/>
        <v>#VALUE!</v>
      </c>
      <c r="G840">
        <v>0</v>
      </c>
      <c r="H840" t="e">
        <f t="shared" si="147"/>
        <v>#VALUE!</v>
      </c>
      <c r="I840" t="e">
        <f t="shared" si="148"/>
        <v>#VALUE!</v>
      </c>
      <c r="J840" t="e">
        <f t="shared" si="149"/>
        <v>#VALUE!</v>
      </c>
      <c r="K840" t="str">
        <f t="shared" si="150"/>
        <v/>
      </c>
      <c r="L840" t="str">
        <f t="shared" si="151"/>
        <v/>
      </c>
      <c r="M840" t="str">
        <f t="shared" si="152"/>
        <v/>
      </c>
      <c r="N840" t="str">
        <f t="shared" si="153"/>
        <v/>
      </c>
    </row>
    <row r="841" spans="1:14" x14ac:dyDescent="0.25">
      <c r="A841" s="4" t="str">
        <f>IF('True_Odds_Calculator_2-way'!A842="","",'True_Odds_Calculator_2-way'!A842)</f>
        <v/>
      </c>
      <c r="B841" s="4" t="str">
        <f>IF('True_Odds_Calculator_2-way'!B842="","",'True_Odds_Calculator_2-way'!B842)</f>
        <v/>
      </c>
      <c r="C841" s="4" t="e">
        <f t="shared" si="143"/>
        <v>#VALUE!</v>
      </c>
      <c r="D841" t="e">
        <f t="shared" si="144"/>
        <v>#VALUE!</v>
      </c>
      <c r="E841" t="e">
        <f t="shared" si="145"/>
        <v>#VALUE!</v>
      </c>
      <c r="F841" t="e">
        <f t="shared" si="146"/>
        <v>#VALUE!</v>
      </c>
      <c r="G841">
        <v>0</v>
      </c>
      <c r="H841" t="e">
        <f t="shared" si="147"/>
        <v>#VALUE!</v>
      </c>
      <c r="I841" t="e">
        <f t="shared" si="148"/>
        <v>#VALUE!</v>
      </c>
      <c r="J841" t="e">
        <f t="shared" si="149"/>
        <v>#VALUE!</v>
      </c>
      <c r="K841" t="str">
        <f t="shared" si="150"/>
        <v/>
      </c>
      <c r="L841" t="str">
        <f t="shared" si="151"/>
        <v/>
      </c>
      <c r="M841" t="str">
        <f t="shared" si="152"/>
        <v/>
      </c>
      <c r="N841" t="str">
        <f t="shared" si="153"/>
        <v/>
      </c>
    </row>
    <row r="842" spans="1:14" x14ac:dyDescent="0.25">
      <c r="A842" s="4" t="str">
        <f>IF('True_Odds_Calculator_2-way'!A843="","",'True_Odds_Calculator_2-way'!A843)</f>
        <v/>
      </c>
      <c r="B842" s="4" t="str">
        <f>IF('True_Odds_Calculator_2-way'!B843="","",'True_Odds_Calculator_2-way'!B843)</f>
        <v/>
      </c>
      <c r="C842" s="4" t="e">
        <f t="shared" si="143"/>
        <v>#VALUE!</v>
      </c>
      <c r="D842" t="e">
        <f t="shared" si="144"/>
        <v>#VALUE!</v>
      </c>
      <c r="E842" t="e">
        <f t="shared" si="145"/>
        <v>#VALUE!</v>
      </c>
      <c r="F842" t="e">
        <f t="shared" si="146"/>
        <v>#VALUE!</v>
      </c>
      <c r="G842">
        <v>0</v>
      </c>
      <c r="H842" t="e">
        <f t="shared" si="147"/>
        <v>#VALUE!</v>
      </c>
      <c r="I842" t="e">
        <f t="shared" si="148"/>
        <v>#VALUE!</v>
      </c>
      <c r="J842" t="e">
        <f t="shared" si="149"/>
        <v>#VALUE!</v>
      </c>
      <c r="K842" t="str">
        <f t="shared" si="150"/>
        <v/>
      </c>
      <c r="L842" t="str">
        <f t="shared" si="151"/>
        <v/>
      </c>
      <c r="M842" t="str">
        <f t="shared" si="152"/>
        <v/>
      </c>
      <c r="N842" t="str">
        <f t="shared" si="153"/>
        <v/>
      </c>
    </row>
    <row r="843" spans="1:14" x14ac:dyDescent="0.25">
      <c r="A843" s="4" t="str">
        <f>IF('True_Odds_Calculator_2-way'!A844="","",'True_Odds_Calculator_2-way'!A844)</f>
        <v/>
      </c>
      <c r="B843" s="4" t="str">
        <f>IF('True_Odds_Calculator_2-way'!B844="","",'True_Odds_Calculator_2-way'!B844)</f>
        <v/>
      </c>
      <c r="C843" s="4" t="e">
        <f t="shared" si="143"/>
        <v>#VALUE!</v>
      </c>
      <c r="D843" t="e">
        <f t="shared" si="144"/>
        <v>#VALUE!</v>
      </c>
      <c r="E843" t="e">
        <f t="shared" si="145"/>
        <v>#VALUE!</v>
      </c>
      <c r="F843" t="e">
        <f t="shared" si="146"/>
        <v>#VALUE!</v>
      </c>
      <c r="G843">
        <v>0</v>
      </c>
      <c r="H843" t="e">
        <f t="shared" si="147"/>
        <v>#VALUE!</v>
      </c>
      <c r="I843" t="e">
        <f t="shared" si="148"/>
        <v>#VALUE!</v>
      </c>
      <c r="J843" t="e">
        <f t="shared" si="149"/>
        <v>#VALUE!</v>
      </c>
      <c r="K843" t="str">
        <f t="shared" si="150"/>
        <v/>
      </c>
      <c r="L843" t="str">
        <f t="shared" si="151"/>
        <v/>
      </c>
      <c r="M843" t="str">
        <f t="shared" si="152"/>
        <v/>
      </c>
      <c r="N843" t="str">
        <f t="shared" si="153"/>
        <v/>
      </c>
    </row>
    <row r="844" spans="1:14" x14ac:dyDescent="0.25">
      <c r="A844" s="4" t="str">
        <f>IF('True_Odds_Calculator_2-way'!A845="","",'True_Odds_Calculator_2-way'!A845)</f>
        <v/>
      </c>
      <c r="B844" s="4" t="str">
        <f>IF('True_Odds_Calculator_2-way'!B845="","",'True_Odds_Calculator_2-way'!B845)</f>
        <v/>
      </c>
      <c r="C844" s="4" t="e">
        <f t="shared" si="143"/>
        <v>#VALUE!</v>
      </c>
      <c r="D844" t="e">
        <f t="shared" si="144"/>
        <v>#VALUE!</v>
      </c>
      <c r="E844" t="e">
        <f t="shared" si="145"/>
        <v>#VALUE!</v>
      </c>
      <c r="F844" t="e">
        <f t="shared" si="146"/>
        <v>#VALUE!</v>
      </c>
      <c r="G844">
        <v>0</v>
      </c>
      <c r="H844" t="e">
        <f t="shared" si="147"/>
        <v>#VALUE!</v>
      </c>
      <c r="I844" t="e">
        <f t="shared" si="148"/>
        <v>#VALUE!</v>
      </c>
      <c r="J844" t="e">
        <f t="shared" si="149"/>
        <v>#VALUE!</v>
      </c>
      <c r="K844" t="str">
        <f t="shared" si="150"/>
        <v/>
      </c>
      <c r="L844" t="str">
        <f t="shared" si="151"/>
        <v/>
      </c>
      <c r="M844" t="str">
        <f t="shared" si="152"/>
        <v/>
      </c>
      <c r="N844" t="str">
        <f t="shared" si="153"/>
        <v/>
      </c>
    </row>
    <row r="845" spans="1:14" x14ac:dyDescent="0.25">
      <c r="A845" s="4" t="str">
        <f>IF('True_Odds_Calculator_2-way'!A846="","",'True_Odds_Calculator_2-way'!A846)</f>
        <v/>
      </c>
      <c r="B845" s="4" t="str">
        <f>IF('True_Odds_Calculator_2-way'!B846="","",'True_Odds_Calculator_2-way'!B846)</f>
        <v/>
      </c>
      <c r="C845" s="4" t="e">
        <f t="shared" si="143"/>
        <v>#VALUE!</v>
      </c>
      <c r="D845" t="e">
        <f t="shared" si="144"/>
        <v>#VALUE!</v>
      </c>
      <c r="E845" t="e">
        <f t="shared" si="145"/>
        <v>#VALUE!</v>
      </c>
      <c r="F845" t="e">
        <f t="shared" si="146"/>
        <v>#VALUE!</v>
      </c>
      <c r="G845">
        <v>0</v>
      </c>
      <c r="H845" t="e">
        <f t="shared" si="147"/>
        <v>#VALUE!</v>
      </c>
      <c r="I845" t="e">
        <f t="shared" si="148"/>
        <v>#VALUE!</v>
      </c>
      <c r="J845" t="e">
        <f t="shared" si="149"/>
        <v>#VALUE!</v>
      </c>
      <c r="K845" t="str">
        <f t="shared" si="150"/>
        <v/>
      </c>
      <c r="L845" t="str">
        <f t="shared" si="151"/>
        <v/>
      </c>
      <c r="M845" t="str">
        <f t="shared" si="152"/>
        <v/>
      </c>
      <c r="N845" t="str">
        <f t="shared" si="153"/>
        <v/>
      </c>
    </row>
    <row r="846" spans="1:14" x14ac:dyDescent="0.25">
      <c r="A846" s="4" t="str">
        <f>IF('True_Odds_Calculator_2-way'!A847="","",'True_Odds_Calculator_2-way'!A847)</f>
        <v/>
      </c>
      <c r="B846" s="4" t="str">
        <f>IF('True_Odds_Calculator_2-way'!B847="","",'True_Odds_Calculator_2-way'!B847)</f>
        <v/>
      </c>
      <c r="C846" s="4" t="e">
        <f t="shared" si="143"/>
        <v>#VALUE!</v>
      </c>
      <c r="D846" t="e">
        <f t="shared" si="144"/>
        <v>#VALUE!</v>
      </c>
      <c r="E846" t="e">
        <f t="shared" si="145"/>
        <v>#VALUE!</v>
      </c>
      <c r="F846" t="e">
        <f t="shared" si="146"/>
        <v>#VALUE!</v>
      </c>
      <c r="G846">
        <v>0</v>
      </c>
      <c r="H846" t="e">
        <f t="shared" si="147"/>
        <v>#VALUE!</v>
      </c>
      <c r="I846" t="e">
        <f t="shared" si="148"/>
        <v>#VALUE!</v>
      </c>
      <c r="J846" t="e">
        <f t="shared" si="149"/>
        <v>#VALUE!</v>
      </c>
      <c r="K846" t="str">
        <f t="shared" si="150"/>
        <v/>
      </c>
      <c r="L846" t="str">
        <f t="shared" si="151"/>
        <v/>
      </c>
      <c r="M846" t="str">
        <f t="shared" si="152"/>
        <v/>
      </c>
      <c r="N846" t="str">
        <f t="shared" si="153"/>
        <v/>
      </c>
    </row>
    <row r="847" spans="1:14" x14ac:dyDescent="0.25">
      <c r="A847" s="4" t="str">
        <f>IF('True_Odds_Calculator_2-way'!A848="","",'True_Odds_Calculator_2-way'!A848)</f>
        <v/>
      </c>
      <c r="B847" s="4" t="str">
        <f>IF('True_Odds_Calculator_2-way'!B848="","",'True_Odds_Calculator_2-way'!B848)</f>
        <v/>
      </c>
      <c r="C847" s="4" t="e">
        <f t="shared" si="143"/>
        <v>#VALUE!</v>
      </c>
      <c r="D847" t="e">
        <f t="shared" si="144"/>
        <v>#VALUE!</v>
      </c>
      <c r="E847" t="e">
        <f t="shared" si="145"/>
        <v>#VALUE!</v>
      </c>
      <c r="F847" t="e">
        <f t="shared" si="146"/>
        <v>#VALUE!</v>
      </c>
      <c r="G847">
        <v>0</v>
      </c>
      <c r="H847" t="e">
        <f t="shared" si="147"/>
        <v>#VALUE!</v>
      </c>
      <c r="I847" t="e">
        <f t="shared" si="148"/>
        <v>#VALUE!</v>
      </c>
      <c r="J847" t="e">
        <f t="shared" si="149"/>
        <v>#VALUE!</v>
      </c>
      <c r="K847" t="str">
        <f t="shared" si="150"/>
        <v/>
      </c>
      <c r="L847" t="str">
        <f t="shared" si="151"/>
        <v/>
      </c>
      <c r="M847" t="str">
        <f t="shared" si="152"/>
        <v/>
      </c>
      <c r="N847" t="str">
        <f t="shared" si="153"/>
        <v/>
      </c>
    </row>
    <row r="848" spans="1:14" x14ac:dyDescent="0.25">
      <c r="A848" s="4" t="str">
        <f>IF('True_Odds_Calculator_2-way'!A849="","",'True_Odds_Calculator_2-way'!A849)</f>
        <v/>
      </c>
      <c r="B848" s="4" t="str">
        <f>IF('True_Odds_Calculator_2-way'!B849="","",'True_Odds_Calculator_2-way'!B849)</f>
        <v/>
      </c>
      <c r="C848" s="4" t="e">
        <f t="shared" si="143"/>
        <v>#VALUE!</v>
      </c>
      <c r="D848" t="e">
        <f t="shared" si="144"/>
        <v>#VALUE!</v>
      </c>
      <c r="E848" t="e">
        <f t="shared" si="145"/>
        <v>#VALUE!</v>
      </c>
      <c r="F848" t="e">
        <f t="shared" si="146"/>
        <v>#VALUE!</v>
      </c>
      <c r="G848">
        <v>0</v>
      </c>
      <c r="H848" t="e">
        <f t="shared" si="147"/>
        <v>#VALUE!</v>
      </c>
      <c r="I848" t="e">
        <f t="shared" si="148"/>
        <v>#VALUE!</v>
      </c>
      <c r="J848" t="e">
        <f t="shared" si="149"/>
        <v>#VALUE!</v>
      </c>
      <c r="K848" t="str">
        <f t="shared" si="150"/>
        <v/>
      </c>
      <c r="L848" t="str">
        <f t="shared" si="151"/>
        <v/>
      </c>
      <c r="M848" t="str">
        <f t="shared" si="152"/>
        <v/>
      </c>
      <c r="N848" t="str">
        <f t="shared" si="153"/>
        <v/>
      </c>
    </row>
    <row r="849" spans="1:14" x14ac:dyDescent="0.25">
      <c r="A849" s="4" t="str">
        <f>IF('True_Odds_Calculator_2-way'!A850="","",'True_Odds_Calculator_2-way'!A850)</f>
        <v/>
      </c>
      <c r="B849" s="4" t="str">
        <f>IF('True_Odds_Calculator_2-way'!B850="","",'True_Odds_Calculator_2-way'!B850)</f>
        <v/>
      </c>
      <c r="C849" s="4" t="e">
        <f t="shared" si="143"/>
        <v>#VALUE!</v>
      </c>
      <c r="D849" t="e">
        <f t="shared" si="144"/>
        <v>#VALUE!</v>
      </c>
      <c r="E849" t="e">
        <f t="shared" si="145"/>
        <v>#VALUE!</v>
      </c>
      <c r="F849" t="e">
        <f t="shared" si="146"/>
        <v>#VALUE!</v>
      </c>
      <c r="G849">
        <v>0</v>
      </c>
      <c r="H849" t="e">
        <f t="shared" si="147"/>
        <v>#VALUE!</v>
      </c>
      <c r="I849" t="e">
        <f t="shared" si="148"/>
        <v>#VALUE!</v>
      </c>
      <c r="J849" t="e">
        <f t="shared" si="149"/>
        <v>#VALUE!</v>
      </c>
      <c r="K849" t="str">
        <f t="shared" si="150"/>
        <v/>
      </c>
      <c r="L849" t="str">
        <f t="shared" si="151"/>
        <v/>
      </c>
      <c r="M849" t="str">
        <f t="shared" si="152"/>
        <v/>
      </c>
      <c r="N849" t="str">
        <f t="shared" si="153"/>
        <v/>
      </c>
    </row>
    <row r="850" spans="1:14" x14ac:dyDescent="0.25">
      <c r="A850" s="4" t="str">
        <f>IF('True_Odds_Calculator_2-way'!A851="","",'True_Odds_Calculator_2-way'!A851)</f>
        <v/>
      </c>
      <c r="B850" s="4" t="str">
        <f>IF('True_Odds_Calculator_2-way'!B851="","",'True_Odds_Calculator_2-way'!B851)</f>
        <v/>
      </c>
      <c r="C850" s="4" t="e">
        <f t="shared" si="143"/>
        <v>#VALUE!</v>
      </c>
      <c r="D850" t="e">
        <f t="shared" si="144"/>
        <v>#VALUE!</v>
      </c>
      <c r="E850" t="e">
        <f t="shared" si="145"/>
        <v>#VALUE!</v>
      </c>
      <c r="F850" t="e">
        <f t="shared" si="146"/>
        <v>#VALUE!</v>
      </c>
      <c r="G850">
        <v>0</v>
      </c>
      <c r="H850" t="e">
        <f t="shared" si="147"/>
        <v>#VALUE!</v>
      </c>
      <c r="I850" t="e">
        <f t="shared" si="148"/>
        <v>#VALUE!</v>
      </c>
      <c r="J850" t="e">
        <f t="shared" si="149"/>
        <v>#VALUE!</v>
      </c>
      <c r="K850" t="str">
        <f t="shared" si="150"/>
        <v/>
      </c>
      <c r="L850" t="str">
        <f t="shared" si="151"/>
        <v/>
      </c>
      <c r="M850" t="str">
        <f t="shared" si="152"/>
        <v/>
      </c>
      <c r="N850" t="str">
        <f t="shared" si="153"/>
        <v/>
      </c>
    </row>
    <row r="851" spans="1:14" x14ac:dyDescent="0.25">
      <c r="A851" s="4" t="str">
        <f>IF('True_Odds_Calculator_2-way'!A852="","",'True_Odds_Calculator_2-way'!A852)</f>
        <v/>
      </c>
      <c r="B851" s="4" t="str">
        <f>IF('True_Odds_Calculator_2-way'!B852="","",'True_Odds_Calculator_2-way'!B852)</f>
        <v/>
      </c>
      <c r="C851" s="4" t="e">
        <f t="shared" si="143"/>
        <v>#VALUE!</v>
      </c>
      <c r="D851" t="e">
        <f t="shared" si="144"/>
        <v>#VALUE!</v>
      </c>
      <c r="E851" t="e">
        <f t="shared" si="145"/>
        <v>#VALUE!</v>
      </c>
      <c r="F851" t="e">
        <f t="shared" si="146"/>
        <v>#VALUE!</v>
      </c>
      <c r="G851">
        <v>0</v>
      </c>
      <c r="H851" t="e">
        <f t="shared" si="147"/>
        <v>#VALUE!</v>
      </c>
      <c r="I851" t="e">
        <f t="shared" si="148"/>
        <v>#VALUE!</v>
      </c>
      <c r="J851" t="e">
        <f t="shared" si="149"/>
        <v>#VALUE!</v>
      </c>
      <c r="K851" t="str">
        <f t="shared" si="150"/>
        <v/>
      </c>
      <c r="L851" t="str">
        <f t="shared" si="151"/>
        <v/>
      </c>
      <c r="M851" t="str">
        <f t="shared" si="152"/>
        <v/>
      </c>
      <c r="N851" t="str">
        <f t="shared" si="153"/>
        <v/>
      </c>
    </row>
    <row r="852" spans="1:14" x14ac:dyDescent="0.25">
      <c r="A852" s="4" t="str">
        <f>IF('True_Odds_Calculator_2-way'!A853="","",'True_Odds_Calculator_2-way'!A853)</f>
        <v/>
      </c>
      <c r="B852" s="4" t="str">
        <f>IF('True_Odds_Calculator_2-way'!B853="","",'True_Odds_Calculator_2-way'!B853)</f>
        <v/>
      </c>
      <c r="C852" s="4" t="e">
        <f t="shared" si="143"/>
        <v>#VALUE!</v>
      </c>
      <c r="D852" t="e">
        <f t="shared" si="144"/>
        <v>#VALUE!</v>
      </c>
      <c r="E852" t="e">
        <f t="shared" si="145"/>
        <v>#VALUE!</v>
      </c>
      <c r="F852" t="e">
        <f t="shared" si="146"/>
        <v>#VALUE!</v>
      </c>
      <c r="G852">
        <v>0</v>
      </c>
      <c r="H852" t="e">
        <f t="shared" si="147"/>
        <v>#VALUE!</v>
      </c>
      <c r="I852" t="e">
        <f t="shared" si="148"/>
        <v>#VALUE!</v>
      </c>
      <c r="J852" t="e">
        <f t="shared" si="149"/>
        <v>#VALUE!</v>
      </c>
      <c r="K852" t="str">
        <f t="shared" si="150"/>
        <v/>
      </c>
      <c r="L852" t="str">
        <f t="shared" si="151"/>
        <v/>
      </c>
      <c r="M852" t="str">
        <f t="shared" si="152"/>
        <v/>
      </c>
      <c r="N852" t="str">
        <f t="shared" si="153"/>
        <v/>
      </c>
    </row>
    <row r="853" spans="1:14" x14ac:dyDescent="0.25">
      <c r="A853" s="4" t="str">
        <f>IF('True_Odds_Calculator_2-way'!A854="","",'True_Odds_Calculator_2-way'!A854)</f>
        <v/>
      </c>
      <c r="B853" s="4" t="str">
        <f>IF('True_Odds_Calculator_2-way'!B854="","",'True_Odds_Calculator_2-way'!B854)</f>
        <v/>
      </c>
      <c r="C853" s="4" t="e">
        <f t="shared" si="143"/>
        <v>#VALUE!</v>
      </c>
      <c r="D853" t="e">
        <f t="shared" si="144"/>
        <v>#VALUE!</v>
      </c>
      <c r="E853" t="e">
        <f t="shared" si="145"/>
        <v>#VALUE!</v>
      </c>
      <c r="F853" t="e">
        <f t="shared" si="146"/>
        <v>#VALUE!</v>
      </c>
      <c r="G853">
        <v>0</v>
      </c>
      <c r="H853" t="e">
        <f t="shared" si="147"/>
        <v>#VALUE!</v>
      </c>
      <c r="I853" t="e">
        <f t="shared" si="148"/>
        <v>#VALUE!</v>
      </c>
      <c r="J853" t="e">
        <f t="shared" si="149"/>
        <v>#VALUE!</v>
      </c>
      <c r="K853" t="str">
        <f t="shared" si="150"/>
        <v/>
      </c>
      <c r="L853" t="str">
        <f t="shared" si="151"/>
        <v/>
      </c>
      <c r="M853" t="str">
        <f t="shared" si="152"/>
        <v/>
      </c>
      <c r="N853" t="str">
        <f t="shared" si="153"/>
        <v/>
      </c>
    </row>
    <row r="854" spans="1:14" x14ac:dyDescent="0.25">
      <c r="A854" s="4" t="str">
        <f>IF('True_Odds_Calculator_2-way'!A855="","",'True_Odds_Calculator_2-way'!A855)</f>
        <v/>
      </c>
      <c r="B854" s="4" t="str">
        <f>IF('True_Odds_Calculator_2-way'!B855="","",'True_Odds_Calculator_2-way'!B855)</f>
        <v/>
      </c>
      <c r="C854" s="4" t="e">
        <f t="shared" si="143"/>
        <v>#VALUE!</v>
      </c>
      <c r="D854" t="e">
        <f t="shared" si="144"/>
        <v>#VALUE!</v>
      </c>
      <c r="E854" t="e">
        <f t="shared" si="145"/>
        <v>#VALUE!</v>
      </c>
      <c r="F854" t="e">
        <f t="shared" si="146"/>
        <v>#VALUE!</v>
      </c>
      <c r="G854">
        <v>0</v>
      </c>
      <c r="H854" t="e">
        <f t="shared" si="147"/>
        <v>#VALUE!</v>
      </c>
      <c r="I854" t="e">
        <f t="shared" si="148"/>
        <v>#VALUE!</v>
      </c>
      <c r="J854" t="e">
        <f t="shared" si="149"/>
        <v>#VALUE!</v>
      </c>
      <c r="K854" t="str">
        <f t="shared" si="150"/>
        <v/>
      </c>
      <c r="L854" t="str">
        <f t="shared" si="151"/>
        <v/>
      </c>
      <c r="M854" t="str">
        <f t="shared" si="152"/>
        <v/>
      </c>
      <c r="N854" t="str">
        <f t="shared" si="153"/>
        <v/>
      </c>
    </row>
    <row r="855" spans="1:14" x14ac:dyDescent="0.25">
      <c r="A855" s="4" t="str">
        <f>IF('True_Odds_Calculator_2-way'!A856="","",'True_Odds_Calculator_2-way'!A856)</f>
        <v/>
      </c>
      <c r="B855" s="4" t="str">
        <f>IF('True_Odds_Calculator_2-way'!B856="","",'True_Odds_Calculator_2-way'!B856)</f>
        <v/>
      </c>
      <c r="C855" s="4" t="e">
        <f t="shared" si="143"/>
        <v>#VALUE!</v>
      </c>
      <c r="D855" t="e">
        <f t="shared" si="144"/>
        <v>#VALUE!</v>
      </c>
      <c r="E855" t="e">
        <f t="shared" si="145"/>
        <v>#VALUE!</v>
      </c>
      <c r="F855" t="e">
        <f t="shared" si="146"/>
        <v>#VALUE!</v>
      </c>
      <c r="G855">
        <v>0</v>
      </c>
      <c r="H855" t="e">
        <f t="shared" si="147"/>
        <v>#VALUE!</v>
      </c>
      <c r="I855" t="e">
        <f t="shared" si="148"/>
        <v>#VALUE!</v>
      </c>
      <c r="J855" t="e">
        <f t="shared" si="149"/>
        <v>#VALUE!</v>
      </c>
      <c r="K855" t="str">
        <f t="shared" si="150"/>
        <v/>
      </c>
      <c r="L855" t="str">
        <f t="shared" si="151"/>
        <v/>
      </c>
      <c r="M855" t="str">
        <f t="shared" si="152"/>
        <v/>
      </c>
      <c r="N855" t="str">
        <f t="shared" si="153"/>
        <v/>
      </c>
    </row>
    <row r="856" spans="1:14" x14ac:dyDescent="0.25">
      <c r="A856" s="4" t="str">
        <f>IF('True_Odds_Calculator_2-way'!A857="","",'True_Odds_Calculator_2-way'!A857)</f>
        <v/>
      </c>
      <c r="B856" s="4" t="str">
        <f>IF('True_Odds_Calculator_2-way'!B857="","",'True_Odds_Calculator_2-way'!B857)</f>
        <v/>
      </c>
      <c r="C856" s="4" t="e">
        <f t="shared" si="143"/>
        <v>#VALUE!</v>
      </c>
      <c r="D856" t="e">
        <f t="shared" si="144"/>
        <v>#VALUE!</v>
      </c>
      <c r="E856" t="e">
        <f t="shared" si="145"/>
        <v>#VALUE!</v>
      </c>
      <c r="F856" t="e">
        <f t="shared" si="146"/>
        <v>#VALUE!</v>
      </c>
      <c r="G856">
        <v>0</v>
      </c>
      <c r="H856" t="e">
        <f t="shared" si="147"/>
        <v>#VALUE!</v>
      </c>
      <c r="I856" t="e">
        <f t="shared" si="148"/>
        <v>#VALUE!</v>
      </c>
      <c r="J856" t="e">
        <f t="shared" si="149"/>
        <v>#VALUE!</v>
      </c>
      <c r="K856" t="str">
        <f t="shared" si="150"/>
        <v/>
      </c>
      <c r="L856" t="str">
        <f t="shared" si="151"/>
        <v/>
      </c>
      <c r="M856" t="str">
        <f t="shared" si="152"/>
        <v/>
      </c>
      <c r="N856" t="str">
        <f t="shared" si="153"/>
        <v/>
      </c>
    </row>
    <row r="857" spans="1:14" x14ac:dyDescent="0.25">
      <c r="A857" s="4" t="str">
        <f>IF('True_Odds_Calculator_2-way'!A858="","",'True_Odds_Calculator_2-way'!A858)</f>
        <v/>
      </c>
      <c r="B857" s="4" t="str">
        <f>IF('True_Odds_Calculator_2-way'!B858="","",'True_Odds_Calculator_2-way'!B858)</f>
        <v/>
      </c>
      <c r="C857" s="4" t="e">
        <f t="shared" si="143"/>
        <v>#VALUE!</v>
      </c>
      <c r="D857" t="e">
        <f t="shared" si="144"/>
        <v>#VALUE!</v>
      </c>
      <c r="E857" t="e">
        <f t="shared" si="145"/>
        <v>#VALUE!</v>
      </c>
      <c r="F857" t="e">
        <f t="shared" si="146"/>
        <v>#VALUE!</v>
      </c>
      <c r="G857">
        <v>0</v>
      </c>
      <c r="H857" t="e">
        <f t="shared" si="147"/>
        <v>#VALUE!</v>
      </c>
      <c r="I857" t="e">
        <f t="shared" si="148"/>
        <v>#VALUE!</v>
      </c>
      <c r="J857" t="e">
        <f t="shared" si="149"/>
        <v>#VALUE!</v>
      </c>
      <c r="K857" t="str">
        <f t="shared" si="150"/>
        <v/>
      </c>
      <c r="L857" t="str">
        <f t="shared" si="151"/>
        <v/>
      </c>
      <c r="M857" t="str">
        <f t="shared" si="152"/>
        <v/>
      </c>
      <c r="N857" t="str">
        <f t="shared" si="153"/>
        <v/>
      </c>
    </row>
    <row r="858" spans="1:14" x14ac:dyDescent="0.25">
      <c r="A858" s="4" t="str">
        <f>IF('True_Odds_Calculator_2-way'!A859="","",'True_Odds_Calculator_2-way'!A859)</f>
        <v/>
      </c>
      <c r="B858" s="4" t="str">
        <f>IF('True_Odds_Calculator_2-way'!B859="","",'True_Odds_Calculator_2-way'!B859)</f>
        <v/>
      </c>
      <c r="C858" s="4" t="e">
        <f t="shared" si="143"/>
        <v>#VALUE!</v>
      </c>
      <c r="D858" t="e">
        <f t="shared" si="144"/>
        <v>#VALUE!</v>
      </c>
      <c r="E858" t="e">
        <f t="shared" si="145"/>
        <v>#VALUE!</v>
      </c>
      <c r="F858" t="e">
        <f t="shared" si="146"/>
        <v>#VALUE!</v>
      </c>
      <c r="G858">
        <v>0</v>
      </c>
      <c r="H858" t="e">
        <f t="shared" si="147"/>
        <v>#VALUE!</v>
      </c>
      <c r="I858" t="e">
        <f t="shared" si="148"/>
        <v>#VALUE!</v>
      </c>
      <c r="J858" t="e">
        <f t="shared" si="149"/>
        <v>#VALUE!</v>
      </c>
      <c r="K858" t="str">
        <f t="shared" si="150"/>
        <v/>
      </c>
      <c r="L858" t="str">
        <f t="shared" si="151"/>
        <v/>
      </c>
      <c r="M858" t="str">
        <f t="shared" si="152"/>
        <v/>
      </c>
      <c r="N858" t="str">
        <f t="shared" si="153"/>
        <v/>
      </c>
    </row>
    <row r="859" spans="1:14" x14ac:dyDescent="0.25">
      <c r="A859" s="4" t="str">
        <f>IF('True_Odds_Calculator_2-way'!A860="","",'True_Odds_Calculator_2-way'!A860)</f>
        <v/>
      </c>
      <c r="B859" s="4" t="str">
        <f>IF('True_Odds_Calculator_2-way'!B860="","",'True_Odds_Calculator_2-way'!B860)</f>
        <v/>
      </c>
      <c r="C859" s="4" t="e">
        <f t="shared" si="143"/>
        <v>#VALUE!</v>
      </c>
      <c r="D859" t="e">
        <f t="shared" si="144"/>
        <v>#VALUE!</v>
      </c>
      <c r="E859" t="e">
        <f t="shared" si="145"/>
        <v>#VALUE!</v>
      </c>
      <c r="F859" t="e">
        <f t="shared" si="146"/>
        <v>#VALUE!</v>
      </c>
      <c r="G859">
        <v>0</v>
      </c>
      <c r="H859" t="e">
        <f t="shared" si="147"/>
        <v>#VALUE!</v>
      </c>
      <c r="I859" t="e">
        <f t="shared" si="148"/>
        <v>#VALUE!</v>
      </c>
      <c r="J859" t="e">
        <f t="shared" si="149"/>
        <v>#VALUE!</v>
      </c>
      <c r="K859" t="str">
        <f t="shared" si="150"/>
        <v/>
      </c>
      <c r="L859" t="str">
        <f t="shared" si="151"/>
        <v/>
      </c>
      <c r="M859" t="str">
        <f t="shared" si="152"/>
        <v/>
      </c>
      <c r="N859" t="str">
        <f t="shared" si="153"/>
        <v/>
      </c>
    </row>
    <row r="860" spans="1:14" x14ac:dyDescent="0.25">
      <c r="A860" s="4" t="str">
        <f>IF('True_Odds_Calculator_2-way'!A861="","",'True_Odds_Calculator_2-way'!A861)</f>
        <v/>
      </c>
      <c r="B860" s="4" t="str">
        <f>IF('True_Odds_Calculator_2-way'!B861="","",'True_Odds_Calculator_2-way'!B861)</f>
        <v/>
      </c>
      <c r="C860" s="4" t="e">
        <f t="shared" si="143"/>
        <v>#VALUE!</v>
      </c>
      <c r="D860" t="e">
        <f t="shared" si="144"/>
        <v>#VALUE!</v>
      </c>
      <c r="E860" t="e">
        <f t="shared" si="145"/>
        <v>#VALUE!</v>
      </c>
      <c r="F860" t="e">
        <f t="shared" si="146"/>
        <v>#VALUE!</v>
      </c>
      <c r="G860">
        <v>0</v>
      </c>
      <c r="H860" t="e">
        <f t="shared" si="147"/>
        <v>#VALUE!</v>
      </c>
      <c r="I860" t="e">
        <f t="shared" si="148"/>
        <v>#VALUE!</v>
      </c>
      <c r="J860" t="e">
        <f t="shared" si="149"/>
        <v>#VALUE!</v>
      </c>
      <c r="K860" t="str">
        <f t="shared" si="150"/>
        <v/>
      </c>
      <c r="L860" t="str">
        <f t="shared" si="151"/>
        <v/>
      </c>
      <c r="M860" t="str">
        <f t="shared" si="152"/>
        <v/>
      </c>
      <c r="N860" t="str">
        <f t="shared" si="153"/>
        <v/>
      </c>
    </row>
    <row r="861" spans="1:14" x14ac:dyDescent="0.25">
      <c r="A861" s="4" t="str">
        <f>IF('True_Odds_Calculator_2-way'!A862="","",'True_Odds_Calculator_2-way'!A862)</f>
        <v/>
      </c>
      <c r="B861" s="4" t="str">
        <f>IF('True_Odds_Calculator_2-way'!B862="","",'True_Odds_Calculator_2-way'!B862)</f>
        <v/>
      </c>
      <c r="C861" s="4" t="e">
        <f t="shared" si="143"/>
        <v>#VALUE!</v>
      </c>
      <c r="D861" t="e">
        <f t="shared" si="144"/>
        <v>#VALUE!</v>
      </c>
      <c r="E861" t="e">
        <f t="shared" si="145"/>
        <v>#VALUE!</v>
      </c>
      <c r="F861" t="e">
        <f t="shared" si="146"/>
        <v>#VALUE!</v>
      </c>
      <c r="G861">
        <v>0</v>
      </c>
      <c r="H861" t="e">
        <f t="shared" si="147"/>
        <v>#VALUE!</v>
      </c>
      <c r="I861" t="e">
        <f t="shared" si="148"/>
        <v>#VALUE!</v>
      </c>
      <c r="J861" t="e">
        <f t="shared" si="149"/>
        <v>#VALUE!</v>
      </c>
      <c r="K861" t="str">
        <f t="shared" si="150"/>
        <v/>
      </c>
      <c r="L861" t="str">
        <f t="shared" si="151"/>
        <v/>
      </c>
      <c r="M861" t="str">
        <f t="shared" si="152"/>
        <v/>
      </c>
      <c r="N861" t="str">
        <f t="shared" si="153"/>
        <v/>
      </c>
    </row>
    <row r="862" spans="1:14" x14ac:dyDescent="0.25">
      <c r="A862" s="4" t="str">
        <f>IF('True_Odds_Calculator_2-way'!A863="","",'True_Odds_Calculator_2-way'!A863)</f>
        <v/>
      </c>
      <c r="B862" s="4" t="str">
        <f>IF('True_Odds_Calculator_2-way'!B863="","",'True_Odds_Calculator_2-way'!B863)</f>
        <v/>
      </c>
      <c r="C862" s="4" t="e">
        <f t="shared" si="143"/>
        <v>#VALUE!</v>
      </c>
      <c r="D862" t="e">
        <f t="shared" si="144"/>
        <v>#VALUE!</v>
      </c>
      <c r="E862" t="e">
        <f t="shared" si="145"/>
        <v>#VALUE!</v>
      </c>
      <c r="F862" t="e">
        <f t="shared" si="146"/>
        <v>#VALUE!</v>
      </c>
      <c r="G862">
        <v>0</v>
      </c>
      <c r="H862" t="e">
        <f t="shared" si="147"/>
        <v>#VALUE!</v>
      </c>
      <c r="I862" t="e">
        <f t="shared" si="148"/>
        <v>#VALUE!</v>
      </c>
      <c r="J862" t="e">
        <f t="shared" si="149"/>
        <v>#VALUE!</v>
      </c>
      <c r="K862" t="str">
        <f t="shared" si="150"/>
        <v/>
      </c>
      <c r="L862" t="str">
        <f t="shared" si="151"/>
        <v/>
      </c>
      <c r="M862" t="str">
        <f t="shared" si="152"/>
        <v/>
      </c>
      <c r="N862" t="str">
        <f t="shared" si="153"/>
        <v/>
      </c>
    </row>
    <row r="863" spans="1:14" x14ac:dyDescent="0.25">
      <c r="A863" s="4" t="str">
        <f>IF('True_Odds_Calculator_2-way'!A864="","",'True_Odds_Calculator_2-way'!A864)</f>
        <v/>
      </c>
      <c r="B863" s="4" t="str">
        <f>IF('True_Odds_Calculator_2-way'!B864="","",'True_Odds_Calculator_2-way'!B864)</f>
        <v/>
      </c>
      <c r="C863" s="4" t="e">
        <f t="shared" si="143"/>
        <v>#VALUE!</v>
      </c>
      <c r="D863" t="e">
        <f t="shared" si="144"/>
        <v>#VALUE!</v>
      </c>
      <c r="E863" t="e">
        <f t="shared" si="145"/>
        <v>#VALUE!</v>
      </c>
      <c r="F863" t="e">
        <f t="shared" si="146"/>
        <v>#VALUE!</v>
      </c>
      <c r="G863">
        <v>0</v>
      </c>
      <c r="H863" t="e">
        <f t="shared" si="147"/>
        <v>#VALUE!</v>
      </c>
      <c r="I863" t="e">
        <f t="shared" si="148"/>
        <v>#VALUE!</v>
      </c>
      <c r="J863" t="e">
        <f t="shared" si="149"/>
        <v>#VALUE!</v>
      </c>
      <c r="K863" t="str">
        <f t="shared" si="150"/>
        <v/>
      </c>
      <c r="L863" t="str">
        <f t="shared" si="151"/>
        <v/>
      </c>
      <c r="M863" t="str">
        <f t="shared" si="152"/>
        <v/>
      </c>
      <c r="N863" t="str">
        <f t="shared" si="153"/>
        <v/>
      </c>
    </row>
    <row r="864" spans="1:14" x14ac:dyDescent="0.25">
      <c r="A864" s="4" t="str">
        <f>IF('True_Odds_Calculator_2-way'!A865="","",'True_Odds_Calculator_2-way'!A865)</f>
        <v/>
      </c>
      <c r="B864" s="4" t="str">
        <f>IF('True_Odds_Calculator_2-way'!B865="","",'True_Odds_Calculator_2-way'!B865)</f>
        <v/>
      </c>
      <c r="C864" s="4" t="e">
        <f t="shared" si="143"/>
        <v>#VALUE!</v>
      </c>
      <c r="D864" t="e">
        <f t="shared" si="144"/>
        <v>#VALUE!</v>
      </c>
      <c r="E864" t="e">
        <f t="shared" si="145"/>
        <v>#VALUE!</v>
      </c>
      <c r="F864" t="e">
        <f t="shared" si="146"/>
        <v>#VALUE!</v>
      </c>
      <c r="G864">
        <v>0</v>
      </c>
      <c r="H864" t="e">
        <f t="shared" si="147"/>
        <v>#VALUE!</v>
      </c>
      <c r="I864" t="e">
        <f t="shared" si="148"/>
        <v>#VALUE!</v>
      </c>
      <c r="J864" t="e">
        <f t="shared" si="149"/>
        <v>#VALUE!</v>
      </c>
      <c r="K864" t="str">
        <f t="shared" si="150"/>
        <v/>
      </c>
      <c r="L864" t="str">
        <f t="shared" si="151"/>
        <v/>
      </c>
      <c r="M864" t="str">
        <f t="shared" si="152"/>
        <v/>
      </c>
      <c r="N864" t="str">
        <f t="shared" si="153"/>
        <v/>
      </c>
    </row>
    <row r="865" spans="1:14" x14ac:dyDescent="0.25">
      <c r="A865" s="4" t="str">
        <f>IF('True_Odds_Calculator_2-way'!A866="","",'True_Odds_Calculator_2-way'!A866)</f>
        <v/>
      </c>
      <c r="B865" s="4" t="str">
        <f>IF('True_Odds_Calculator_2-way'!B866="","",'True_Odds_Calculator_2-way'!B866)</f>
        <v/>
      </c>
      <c r="C865" s="4" t="e">
        <f t="shared" si="143"/>
        <v>#VALUE!</v>
      </c>
      <c r="D865" t="e">
        <f t="shared" si="144"/>
        <v>#VALUE!</v>
      </c>
      <c r="E865" t="e">
        <f t="shared" si="145"/>
        <v>#VALUE!</v>
      </c>
      <c r="F865" t="e">
        <f t="shared" si="146"/>
        <v>#VALUE!</v>
      </c>
      <c r="G865">
        <v>0</v>
      </c>
      <c r="H865" t="e">
        <f t="shared" si="147"/>
        <v>#VALUE!</v>
      </c>
      <c r="I865" t="e">
        <f t="shared" si="148"/>
        <v>#VALUE!</v>
      </c>
      <c r="J865" t="e">
        <f t="shared" si="149"/>
        <v>#VALUE!</v>
      </c>
      <c r="K865" t="str">
        <f t="shared" si="150"/>
        <v/>
      </c>
      <c r="L865" t="str">
        <f t="shared" si="151"/>
        <v/>
      </c>
      <c r="M865" t="str">
        <f t="shared" si="152"/>
        <v/>
      </c>
      <c r="N865" t="str">
        <f t="shared" si="153"/>
        <v/>
      </c>
    </row>
    <row r="866" spans="1:14" x14ac:dyDescent="0.25">
      <c r="A866" s="4" t="str">
        <f>IF('True_Odds_Calculator_2-way'!A867="","",'True_Odds_Calculator_2-way'!A867)</f>
        <v/>
      </c>
      <c r="B866" s="4" t="str">
        <f>IF('True_Odds_Calculator_2-way'!B867="","",'True_Odds_Calculator_2-way'!B867)</f>
        <v/>
      </c>
      <c r="C866" s="4" t="e">
        <f t="shared" si="143"/>
        <v>#VALUE!</v>
      </c>
      <c r="D866" t="e">
        <f t="shared" si="144"/>
        <v>#VALUE!</v>
      </c>
      <c r="E866" t="e">
        <f t="shared" si="145"/>
        <v>#VALUE!</v>
      </c>
      <c r="F866" t="e">
        <f t="shared" si="146"/>
        <v>#VALUE!</v>
      </c>
      <c r="G866">
        <v>0</v>
      </c>
      <c r="H866" t="e">
        <f t="shared" si="147"/>
        <v>#VALUE!</v>
      </c>
      <c r="I866" t="e">
        <f t="shared" si="148"/>
        <v>#VALUE!</v>
      </c>
      <c r="J866" t="e">
        <f t="shared" si="149"/>
        <v>#VALUE!</v>
      </c>
      <c r="K866" t="str">
        <f t="shared" si="150"/>
        <v/>
      </c>
      <c r="L866" t="str">
        <f t="shared" si="151"/>
        <v/>
      </c>
      <c r="M866" t="str">
        <f t="shared" si="152"/>
        <v/>
      </c>
      <c r="N866" t="str">
        <f t="shared" si="153"/>
        <v/>
      </c>
    </row>
    <row r="867" spans="1:14" x14ac:dyDescent="0.25">
      <c r="A867" s="4" t="str">
        <f>IF('True_Odds_Calculator_2-way'!A868="","",'True_Odds_Calculator_2-way'!A868)</f>
        <v/>
      </c>
      <c r="B867" s="4" t="str">
        <f>IF('True_Odds_Calculator_2-way'!B868="","",'True_Odds_Calculator_2-way'!B868)</f>
        <v/>
      </c>
      <c r="C867" s="4" t="e">
        <f t="shared" si="143"/>
        <v>#VALUE!</v>
      </c>
      <c r="D867" t="e">
        <f t="shared" si="144"/>
        <v>#VALUE!</v>
      </c>
      <c r="E867" t="e">
        <f t="shared" si="145"/>
        <v>#VALUE!</v>
      </c>
      <c r="F867" t="e">
        <f t="shared" si="146"/>
        <v>#VALUE!</v>
      </c>
      <c r="G867">
        <v>0</v>
      </c>
      <c r="H867" t="e">
        <f t="shared" si="147"/>
        <v>#VALUE!</v>
      </c>
      <c r="I867" t="e">
        <f t="shared" si="148"/>
        <v>#VALUE!</v>
      </c>
      <c r="J867" t="e">
        <f t="shared" si="149"/>
        <v>#VALUE!</v>
      </c>
      <c r="K867" t="str">
        <f t="shared" si="150"/>
        <v/>
      </c>
      <c r="L867" t="str">
        <f t="shared" si="151"/>
        <v/>
      </c>
      <c r="M867" t="str">
        <f t="shared" si="152"/>
        <v/>
      </c>
      <c r="N867" t="str">
        <f t="shared" si="153"/>
        <v/>
      </c>
    </row>
    <row r="868" spans="1:14" x14ac:dyDescent="0.25">
      <c r="A868" s="4" t="str">
        <f>IF('True_Odds_Calculator_2-way'!A869="","",'True_Odds_Calculator_2-way'!A869)</f>
        <v/>
      </c>
      <c r="B868" s="4" t="str">
        <f>IF('True_Odds_Calculator_2-way'!B869="","",'True_Odds_Calculator_2-way'!B869)</f>
        <v/>
      </c>
      <c r="C868" s="4" t="e">
        <f t="shared" si="143"/>
        <v>#VALUE!</v>
      </c>
      <c r="D868" t="e">
        <f t="shared" si="144"/>
        <v>#VALUE!</v>
      </c>
      <c r="E868" t="e">
        <f t="shared" si="145"/>
        <v>#VALUE!</v>
      </c>
      <c r="F868" t="e">
        <f t="shared" si="146"/>
        <v>#VALUE!</v>
      </c>
      <c r="G868">
        <v>0</v>
      </c>
      <c r="H868" t="e">
        <f t="shared" si="147"/>
        <v>#VALUE!</v>
      </c>
      <c r="I868" t="e">
        <f t="shared" si="148"/>
        <v>#VALUE!</v>
      </c>
      <c r="J868" t="e">
        <f t="shared" si="149"/>
        <v>#VALUE!</v>
      </c>
      <c r="K868" t="str">
        <f t="shared" si="150"/>
        <v/>
      </c>
      <c r="L868" t="str">
        <f t="shared" si="151"/>
        <v/>
      </c>
      <c r="M868" t="str">
        <f t="shared" si="152"/>
        <v/>
      </c>
      <c r="N868" t="str">
        <f t="shared" si="153"/>
        <v/>
      </c>
    </row>
    <row r="869" spans="1:14" x14ac:dyDescent="0.25">
      <c r="A869" s="4" t="str">
        <f>IF('True_Odds_Calculator_2-way'!A870="","",'True_Odds_Calculator_2-way'!A870)</f>
        <v/>
      </c>
      <c r="B869" s="4" t="str">
        <f>IF('True_Odds_Calculator_2-way'!B870="","",'True_Odds_Calculator_2-way'!B870)</f>
        <v/>
      </c>
      <c r="C869" s="4" t="e">
        <f t="shared" si="143"/>
        <v>#VALUE!</v>
      </c>
      <c r="D869" t="e">
        <f t="shared" si="144"/>
        <v>#VALUE!</v>
      </c>
      <c r="E869" t="e">
        <f t="shared" si="145"/>
        <v>#VALUE!</v>
      </c>
      <c r="F869" t="e">
        <f t="shared" si="146"/>
        <v>#VALUE!</v>
      </c>
      <c r="G869">
        <v>0</v>
      </c>
      <c r="H869" t="e">
        <f t="shared" si="147"/>
        <v>#VALUE!</v>
      </c>
      <c r="I869" t="e">
        <f t="shared" si="148"/>
        <v>#VALUE!</v>
      </c>
      <c r="J869" t="e">
        <f t="shared" si="149"/>
        <v>#VALUE!</v>
      </c>
      <c r="K869" t="str">
        <f t="shared" si="150"/>
        <v/>
      </c>
      <c r="L869" t="str">
        <f t="shared" si="151"/>
        <v/>
      </c>
      <c r="M869" t="str">
        <f t="shared" si="152"/>
        <v/>
      </c>
      <c r="N869" t="str">
        <f t="shared" si="153"/>
        <v/>
      </c>
    </row>
    <row r="870" spans="1:14" x14ac:dyDescent="0.25">
      <c r="A870" s="4" t="str">
        <f>IF('True_Odds_Calculator_2-way'!A871="","",'True_Odds_Calculator_2-way'!A871)</f>
        <v/>
      </c>
      <c r="B870" s="4" t="str">
        <f>IF('True_Odds_Calculator_2-way'!B871="","",'True_Odds_Calculator_2-way'!B871)</f>
        <v/>
      </c>
      <c r="C870" s="4" t="e">
        <f t="shared" si="143"/>
        <v>#VALUE!</v>
      </c>
      <c r="D870" t="e">
        <f t="shared" si="144"/>
        <v>#VALUE!</v>
      </c>
      <c r="E870" t="e">
        <f t="shared" si="145"/>
        <v>#VALUE!</v>
      </c>
      <c r="F870" t="e">
        <f t="shared" si="146"/>
        <v>#VALUE!</v>
      </c>
      <c r="G870">
        <v>0</v>
      </c>
      <c r="H870" t="e">
        <f t="shared" si="147"/>
        <v>#VALUE!</v>
      </c>
      <c r="I870" t="e">
        <f t="shared" si="148"/>
        <v>#VALUE!</v>
      </c>
      <c r="J870" t="e">
        <f t="shared" si="149"/>
        <v>#VALUE!</v>
      </c>
      <c r="K870" t="str">
        <f t="shared" si="150"/>
        <v/>
      </c>
      <c r="L870" t="str">
        <f t="shared" si="151"/>
        <v/>
      </c>
      <c r="M870" t="str">
        <f t="shared" si="152"/>
        <v/>
      </c>
      <c r="N870" t="str">
        <f t="shared" si="153"/>
        <v/>
      </c>
    </row>
    <row r="871" spans="1:14" x14ac:dyDescent="0.25">
      <c r="A871" s="4" t="str">
        <f>IF('True_Odds_Calculator_2-way'!A872="","",'True_Odds_Calculator_2-way'!A872)</f>
        <v/>
      </c>
      <c r="B871" s="4" t="str">
        <f>IF('True_Odds_Calculator_2-way'!B872="","",'True_Odds_Calculator_2-way'!B872)</f>
        <v/>
      </c>
      <c r="C871" s="4" t="e">
        <f t="shared" si="143"/>
        <v>#VALUE!</v>
      </c>
      <c r="D871" t="e">
        <f t="shared" si="144"/>
        <v>#VALUE!</v>
      </c>
      <c r="E871" t="e">
        <f t="shared" si="145"/>
        <v>#VALUE!</v>
      </c>
      <c r="F871" t="e">
        <f t="shared" si="146"/>
        <v>#VALUE!</v>
      </c>
      <c r="G871">
        <v>0</v>
      </c>
      <c r="H871" t="e">
        <f t="shared" si="147"/>
        <v>#VALUE!</v>
      </c>
      <c r="I871" t="e">
        <f t="shared" si="148"/>
        <v>#VALUE!</v>
      </c>
      <c r="J871" t="e">
        <f t="shared" si="149"/>
        <v>#VALUE!</v>
      </c>
      <c r="K871" t="str">
        <f t="shared" si="150"/>
        <v/>
      </c>
      <c r="L871" t="str">
        <f t="shared" si="151"/>
        <v/>
      </c>
      <c r="M871" t="str">
        <f t="shared" si="152"/>
        <v/>
      </c>
      <c r="N871" t="str">
        <f t="shared" si="153"/>
        <v/>
      </c>
    </row>
    <row r="872" spans="1:14" x14ac:dyDescent="0.25">
      <c r="A872" s="4" t="str">
        <f>IF('True_Odds_Calculator_2-way'!A873="","",'True_Odds_Calculator_2-way'!A873)</f>
        <v/>
      </c>
      <c r="B872" s="4" t="str">
        <f>IF('True_Odds_Calculator_2-way'!B873="","",'True_Odds_Calculator_2-way'!B873)</f>
        <v/>
      </c>
      <c r="C872" s="4" t="e">
        <f t="shared" si="143"/>
        <v>#VALUE!</v>
      </c>
      <c r="D872" t="e">
        <f t="shared" si="144"/>
        <v>#VALUE!</v>
      </c>
      <c r="E872" t="e">
        <f t="shared" si="145"/>
        <v>#VALUE!</v>
      </c>
      <c r="F872" t="e">
        <f t="shared" si="146"/>
        <v>#VALUE!</v>
      </c>
      <c r="G872">
        <v>0</v>
      </c>
      <c r="H872" t="e">
        <f t="shared" si="147"/>
        <v>#VALUE!</v>
      </c>
      <c r="I872" t="e">
        <f t="shared" si="148"/>
        <v>#VALUE!</v>
      </c>
      <c r="J872" t="e">
        <f t="shared" si="149"/>
        <v>#VALUE!</v>
      </c>
      <c r="K872" t="str">
        <f t="shared" si="150"/>
        <v/>
      </c>
      <c r="L872" t="str">
        <f t="shared" si="151"/>
        <v/>
      </c>
      <c r="M872" t="str">
        <f t="shared" si="152"/>
        <v/>
      </c>
      <c r="N872" t="str">
        <f t="shared" si="153"/>
        <v/>
      </c>
    </row>
    <row r="873" spans="1:14" x14ac:dyDescent="0.25">
      <c r="A873" s="4" t="str">
        <f>IF('True_Odds_Calculator_2-way'!A874="","",'True_Odds_Calculator_2-way'!A874)</f>
        <v/>
      </c>
      <c r="B873" s="4" t="str">
        <f>IF('True_Odds_Calculator_2-way'!B874="","",'True_Odds_Calculator_2-way'!B874)</f>
        <v/>
      </c>
      <c r="C873" s="4" t="e">
        <f t="shared" si="143"/>
        <v>#VALUE!</v>
      </c>
      <c r="D873" t="e">
        <f t="shared" si="144"/>
        <v>#VALUE!</v>
      </c>
      <c r="E873" t="e">
        <f t="shared" si="145"/>
        <v>#VALUE!</v>
      </c>
      <c r="F873" t="e">
        <f t="shared" si="146"/>
        <v>#VALUE!</v>
      </c>
      <c r="G873">
        <v>0</v>
      </c>
      <c r="H873" t="e">
        <f t="shared" si="147"/>
        <v>#VALUE!</v>
      </c>
      <c r="I873" t="e">
        <f t="shared" si="148"/>
        <v>#VALUE!</v>
      </c>
      <c r="J873" t="e">
        <f t="shared" si="149"/>
        <v>#VALUE!</v>
      </c>
      <c r="K873" t="str">
        <f t="shared" si="150"/>
        <v/>
      </c>
      <c r="L873" t="str">
        <f t="shared" si="151"/>
        <v/>
      </c>
      <c r="M873" t="str">
        <f t="shared" si="152"/>
        <v/>
      </c>
      <c r="N873" t="str">
        <f t="shared" si="153"/>
        <v/>
      </c>
    </row>
    <row r="874" spans="1:14" x14ac:dyDescent="0.25">
      <c r="A874" s="4" t="str">
        <f>IF('True_Odds_Calculator_2-way'!A875="","",'True_Odds_Calculator_2-way'!A875)</f>
        <v/>
      </c>
      <c r="B874" s="4" t="str">
        <f>IF('True_Odds_Calculator_2-way'!B875="","",'True_Odds_Calculator_2-way'!B875)</f>
        <v/>
      </c>
      <c r="C874" s="4" t="e">
        <f t="shared" si="143"/>
        <v>#VALUE!</v>
      </c>
      <c r="D874" t="e">
        <f t="shared" si="144"/>
        <v>#VALUE!</v>
      </c>
      <c r="E874" t="e">
        <f t="shared" si="145"/>
        <v>#VALUE!</v>
      </c>
      <c r="F874" t="e">
        <f t="shared" si="146"/>
        <v>#VALUE!</v>
      </c>
      <c r="G874">
        <v>0</v>
      </c>
      <c r="H874" t="e">
        <f t="shared" si="147"/>
        <v>#VALUE!</v>
      </c>
      <c r="I874" t="e">
        <f t="shared" si="148"/>
        <v>#VALUE!</v>
      </c>
      <c r="J874" t="e">
        <f t="shared" si="149"/>
        <v>#VALUE!</v>
      </c>
      <c r="K874" t="str">
        <f t="shared" si="150"/>
        <v/>
      </c>
      <c r="L874" t="str">
        <f t="shared" si="151"/>
        <v/>
      </c>
      <c r="M874" t="str">
        <f t="shared" si="152"/>
        <v/>
      </c>
      <c r="N874" t="str">
        <f t="shared" si="153"/>
        <v/>
      </c>
    </row>
    <row r="875" spans="1:14" x14ac:dyDescent="0.25">
      <c r="A875" s="4" t="str">
        <f>IF('True_Odds_Calculator_2-way'!A876="","",'True_Odds_Calculator_2-way'!A876)</f>
        <v/>
      </c>
      <c r="B875" s="4" t="str">
        <f>IF('True_Odds_Calculator_2-way'!B876="","",'True_Odds_Calculator_2-way'!B876)</f>
        <v/>
      </c>
      <c r="C875" s="4" t="e">
        <f t="shared" si="143"/>
        <v>#VALUE!</v>
      </c>
      <c r="D875" t="e">
        <f t="shared" si="144"/>
        <v>#VALUE!</v>
      </c>
      <c r="E875" t="e">
        <f t="shared" si="145"/>
        <v>#VALUE!</v>
      </c>
      <c r="F875" t="e">
        <f t="shared" si="146"/>
        <v>#VALUE!</v>
      </c>
      <c r="G875">
        <v>0</v>
      </c>
      <c r="H875" t="e">
        <f t="shared" si="147"/>
        <v>#VALUE!</v>
      </c>
      <c r="I875" t="e">
        <f t="shared" si="148"/>
        <v>#VALUE!</v>
      </c>
      <c r="J875" t="e">
        <f t="shared" si="149"/>
        <v>#VALUE!</v>
      </c>
      <c r="K875" t="str">
        <f t="shared" si="150"/>
        <v/>
      </c>
      <c r="L875" t="str">
        <f t="shared" si="151"/>
        <v/>
      </c>
      <c r="M875" t="str">
        <f t="shared" si="152"/>
        <v/>
      </c>
      <c r="N875" t="str">
        <f t="shared" si="153"/>
        <v/>
      </c>
    </row>
    <row r="876" spans="1:14" x14ac:dyDescent="0.25">
      <c r="A876" s="4" t="str">
        <f>IF('True_Odds_Calculator_2-way'!A877="","",'True_Odds_Calculator_2-way'!A877)</f>
        <v/>
      </c>
      <c r="B876" s="4" t="str">
        <f>IF('True_Odds_Calculator_2-way'!B877="","",'True_Odds_Calculator_2-way'!B877)</f>
        <v/>
      </c>
      <c r="C876" s="4" t="e">
        <f t="shared" si="143"/>
        <v>#VALUE!</v>
      </c>
      <c r="D876" t="e">
        <f t="shared" si="144"/>
        <v>#VALUE!</v>
      </c>
      <c r="E876" t="e">
        <f t="shared" si="145"/>
        <v>#VALUE!</v>
      </c>
      <c r="F876" t="e">
        <f t="shared" si="146"/>
        <v>#VALUE!</v>
      </c>
      <c r="G876">
        <v>0</v>
      </c>
      <c r="H876" t="e">
        <f t="shared" si="147"/>
        <v>#VALUE!</v>
      </c>
      <c r="I876" t="e">
        <f t="shared" si="148"/>
        <v>#VALUE!</v>
      </c>
      <c r="J876" t="e">
        <f t="shared" si="149"/>
        <v>#VALUE!</v>
      </c>
      <c r="K876" t="str">
        <f t="shared" si="150"/>
        <v/>
      </c>
      <c r="L876" t="str">
        <f t="shared" si="151"/>
        <v/>
      </c>
      <c r="M876" t="str">
        <f t="shared" si="152"/>
        <v/>
      </c>
      <c r="N876" t="str">
        <f t="shared" si="153"/>
        <v/>
      </c>
    </row>
    <row r="877" spans="1:14" x14ac:dyDescent="0.25">
      <c r="A877" s="4" t="str">
        <f>IF('True_Odds_Calculator_2-way'!A878="","",'True_Odds_Calculator_2-way'!A878)</f>
        <v/>
      </c>
      <c r="B877" s="4" t="str">
        <f>IF('True_Odds_Calculator_2-way'!B878="","",'True_Odds_Calculator_2-way'!B878)</f>
        <v/>
      </c>
      <c r="C877" s="4" t="e">
        <f t="shared" si="143"/>
        <v>#VALUE!</v>
      </c>
      <c r="D877" t="e">
        <f t="shared" si="144"/>
        <v>#VALUE!</v>
      </c>
      <c r="E877" t="e">
        <f t="shared" si="145"/>
        <v>#VALUE!</v>
      </c>
      <c r="F877" t="e">
        <f t="shared" si="146"/>
        <v>#VALUE!</v>
      </c>
      <c r="G877">
        <v>0</v>
      </c>
      <c r="H877" t="e">
        <f t="shared" si="147"/>
        <v>#VALUE!</v>
      </c>
      <c r="I877" t="e">
        <f t="shared" si="148"/>
        <v>#VALUE!</v>
      </c>
      <c r="J877" t="e">
        <f t="shared" si="149"/>
        <v>#VALUE!</v>
      </c>
      <c r="K877" t="str">
        <f t="shared" si="150"/>
        <v/>
      </c>
      <c r="L877" t="str">
        <f t="shared" si="151"/>
        <v/>
      </c>
      <c r="M877" t="str">
        <f t="shared" si="152"/>
        <v/>
      </c>
      <c r="N877" t="str">
        <f t="shared" si="153"/>
        <v/>
      </c>
    </row>
    <row r="878" spans="1:14" x14ac:dyDescent="0.25">
      <c r="A878" s="4" t="str">
        <f>IF('True_Odds_Calculator_2-way'!A879="","",'True_Odds_Calculator_2-way'!A879)</f>
        <v/>
      </c>
      <c r="B878" s="4" t="str">
        <f>IF('True_Odds_Calculator_2-way'!B879="","",'True_Odds_Calculator_2-way'!B879)</f>
        <v/>
      </c>
      <c r="C878" s="4" t="e">
        <f t="shared" si="143"/>
        <v>#VALUE!</v>
      </c>
      <c r="D878" t="e">
        <f t="shared" si="144"/>
        <v>#VALUE!</v>
      </c>
      <c r="E878" t="e">
        <f t="shared" si="145"/>
        <v>#VALUE!</v>
      </c>
      <c r="F878" t="e">
        <f t="shared" si="146"/>
        <v>#VALUE!</v>
      </c>
      <c r="G878">
        <v>0</v>
      </c>
      <c r="H878" t="e">
        <f t="shared" si="147"/>
        <v>#VALUE!</v>
      </c>
      <c r="I878" t="e">
        <f t="shared" si="148"/>
        <v>#VALUE!</v>
      </c>
      <c r="J878" t="e">
        <f t="shared" si="149"/>
        <v>#VALUE!</v>
      </c>
      <c r="K878" t="str">
        <f t="shared" si="150"/>
        <v/>
      </c>
      <c r="L878" t="str">
        <f t="shared" si="151"/>
        <v/>
      </c>
      <c r="M878" t="str">
        <f t="shared" si="152"/>
        <v/>
      </c>
      <c r="N878" t="str">
        <f t="shared" si="153"/>
        <v/>
      </c>
    </row>
    <row r="879" spans="1:14" x14ac:dyDescent="0.25">
      <c r="A879" s="4" t="str">
        <f>IF('True_Odds_Calculator_2-way'!A880="","",'True_Odds_Calculator_2-way'!A880)</f>
        <v/>
      </c>
      <c r="B879" s="4" t="str">
        <f>IF('True_Odds_Calculator_2-way'!B880="","",'True_Odds_Calculator_2-way'!B880)</f>
        <v/>
      </c>
      <c r="C879" s="4" t="e">
        <f t="shared" si="143"/>
        <v>#VALUE!</v>
      </c>
      <c r="D879" t="e">
        <f t="shared" si="144"/>
        <v>#VALUE!</v>
      </c>
      <c r="E879" t="e">
        <f t="shared" si="145"/>
        <v>#VALUE!</v>
      </c>
      <c r="F879" t="e">
        <f t="shared" si="146"/>
        <v>#VALUE!</v>
      </c>
      <c r="G879">
        <v>0</v>
      </c>
      <c r="H879" t="e">
        <f t="shared" si="147"/>
        <v>#VALUE!</v>
      </c>
      <c r="I879" t="e">
        <f t="shared" si="148"/>
        <v>#VALUE!</v>
      </c>
      <c r="J879" t="e">
        <f t="shared" si="149"/>
        <v>#VALUE!</v>
      </c>
      <c r="K879" t="str">
        <f t="shared" si="150"/>
        <v/>
      </c>
      <c r="L879" t="str">
        <f t="shared" si="151"/>
        <v/>
      </c>
      <c r="M879" t="str">
        <f t="shared" si="152"/>
        <v/>
      </c>
      <c r="N879" t="str">
        <f t="shared" si="153"/>
        <v/>
      </c>
    </row>
    <row r="880" spans="1:14" x14ac:dyDescent="0.25">
      <c r="A880" s="4" t="str">
        <f>IF('True_Odds_Calculator_2-way'!A881="","",'True_Odds_Calculator_2-way'!A881)</f>
        <v/>
      </c>
      <c r="B880" s="4" t="str">
        <f>IF('True_Odds_Calculator_2-way'!B881="","",'True_Odds_Calculator_2-way'!B881)</f>
        <v/>
      </c>
      <c r="C880" s="4" t="e">
        <f t="shared" si="143"/>
        <v>#VALUE!</v>
      </c>
      <c r="D880" t="e">
        <f t="shared" si="144"/>
        <v>#VALUE!</v>
      </c>
      <c r="E880" t="e">
        <f t="shared" si="145"/>
        <v>#VALUE!</v>
      </c>
      <c r="F880" t="e">
        <f t="shared" si="146"/>
        <v>#VALUE!</v>
      </c>
      <c r="G880">
        <v>0</v>
      </c>
      <c r="H880" t="e">
        <f t="shared" si="147"/>
        <v>#VALUE!</v>
      </c>
      <c r="I880" t="e">
        <f t="shared" si="148"/>
        <v>#VALUE!</v>
      </c>
      <c r="J880" t="e">
        <f t="shared" si="149"/>
        <v>#VALUE!</v>
      </c>
      <c r="K880" t="str">
        <f t="shared" si="150"/>
        <v/>
      </c>
      <c r="L880" t="str">
        <f t="shared" si="151"/>
        <v/>
      </c>
      <c r="M880" t="str">
        <f t="shared" si="152"/>
        <v/>
      </c>
      <c r="N880" t="str">
        <f t="shared" si="153"/>
        <v/>
      </c>
    </row>
    <row r="881" spans="1:14" x14ac:dyDescent="0.25">
      <c r="A881" s="4" t="str">
        <f>IF('True_Odds_Calculator_2-way'!A882="","",'True_Odds_Calculator_2-way'!A882)</f>
        <v/>
      </c>
      <c r="B881" s="4" t="str">
        <f>IF('True_Odds_Calculator_2-way'!B882="","",'True_Odds_Calculator_2-way'!B882)</f>
        <v/>
      </c>
      <c r="C881" s="4" t="e">
        <f t="shared" si="143"/>
        <v>#VALUE!</v>
      </c>
      <c r="D881" t="e">
        <f t="shared" si="144"/>
        <v>#VALUE!</v>
      </c>
      <c r="E881" t="e">
        <f t="shared" si="145"/>
        <v>#VALUE!</v>
      </c>
      <c r="F881" t="e">
        <f t="shared" si="146"/>
        <v>#VALUE!</v>
      </c>
      <c r="G881">
        <v>0</v>
      </c>
      <c r="H881" t="e">
        <f t="shared" si="147"/>
        <v>#VALUE!</v>
      </c>
      <c r="I881" t="e">
        <f t="shared" si="148"/>
        <v>#VALUE!</v>
      </c>
      <c r="J881" t="e">
        <f t="shared" si="149"/>
        <v>#VALUE!</v>
      </c>
      <c r="K881" t="str">
        <f t="shared" si="150"/>
        <v/>
      </c>
      <c r="L881" t="str">
        <f t="shared" si="151"/>
        <v/>
      </c>
      <c r="M881" t="str">
        <f t="shared" si="152"/>
        <v/>
      </c>
      <c r="N881" t="str">
        <f t="shared" si="153"/>
        <v/>
      </c>
    </row>
    <row r="882" spans="1:14" x14ac:dyDescent="0.25">
      <c r="A882" s="4" t="str">
        <f>IF('True_Odds_Calculator_2-way'!A883="","",'True_Odds_Calculator_2-way'!A883)</f>
        <v/>
      </c>
      <c r="B882" s="4" t="str">
        <f>IF('True_Odds_Calculator_2-way'!B883="","",'True_Odds_Calculator_2-way'!B883)</f>
        <v/>
      </c>
      <c r="C882" s="4" t="e">
        <f t="shared" si="143"/>
        <v>#VALUE!</v>
      </c>
      <c r="D882" t="e">
        <f t="shared" si="144"/>
        <v>#VALUE!</v>
      </c>
      <c r="E882" t="e">
        <f t="shared" si="145"/>
        <v>#VALUE!</v>
      </c>
      <c r="F882" t="e">
        <f t="shared" si="146"/>
        <v>#VALUE!</v>
      </c>
      <c r="G882">
        <v>0</v>
      </c>
      <c r="H882" t="e">
        <f t="shared" si="147"/>
        <v>#VALUE!</v>
      </c>
      <c r="I882" t="e">
        <f t="shared" si="148"/>
        <v>#VALUE!</v>
      </c>
      <c r="J882" t="e">
        <f t="shared" si="149"/>
        <v>#VALUE!</v>
      </c>
      <c r="K882" t="str">
        <f t="shared" si="150"/>
        <v/>
      </c>
      <c r="L882" t="str">
        <f t="shared" si="151"/>
        <v/>
      </c>
      <c r="M882" t="str">
        <f t="shared" si="152"/>
        <v/>
      </c>
      <c r="N882" t="str">
        <f t="shared" si="153"/>
        <v/>
      </c>
    </row>
    <row r="883" spans="1:14" x14ac:dyDescent="0.25">
      <c r="A883" s="4" t="str">
        <f>IF('True_Odds_Calculator_2-way'!A884="","",'True_Odds_Calculator_2-way'!A884)</f>
        <v/>
      </c>
      <c r="B883" s="4" t="str">
        <f>IF('True_Odds_Calculator_2-way'!B884="","",'True_Odds_Calculator_2-way'!B884)</f>
        <v/>
      </c>
      <c r="C883" s="4" t="e">
        <f t="shared" si="143"/>
        <v>#VALUE!</v>
      </c>
      <c r="D883" t="e">
        <f t="shared" si="144"/>
        <v>#VALUE!</v>
      </c>
      <c r="E883" t="e">
        <f t="shared" si="145"/>
        <v>#VALUE!</v>
      </c>
      <c r="F883" t="e">
        <f t="shared" si="146"/>
        <v>#VALUE!</v>
      </c>
      <c r="G883">
        <v>0</v>
      </c>
      <c r="H883" t="e">
        <f t="shared" si="147"/>
        <v>#VALUE!</v>
      </c>
      <c r="I883" t="e">
        <f t="shared" si="148"/>
        <v>#VALUE!</v>
      </c>
      <c r="J883" t="e">
        <f t="shared" si="149"/>
        <v>#VALUE!</v>
      </c>
      <c r="K883" t="str">
        <f t="shared" si="150"/>
        <v/>
      </c>
      <c r="L883" t="str">
        <f t="shared" si="151"/>
        <v/>
      </c>
      <c r="M883" t="str">
        <f t="shared" si="152"/>
        <v/>
      </c>
      <c r="N883" t="str">
        <f t="shared" si="153"/>
        <v/>
      </c>
    </row>
    <row r="884" spans="1:14" x14ac:dyDescent="0.25">
      <c r="A884" s="4" t="str">
        <f>IF('True_Odds_Calculator_2-way'!A885="","",'True_Odds_Calculator_2-way'!A885)</f>
        <v/>
      </c>
      <c r="B884" s="4" t="str">
        <f>IF('True_Odds_Calculator_2-way'!B885="","",'True_Odds_Calculator_2-way'!B885)</f>
        <v/>
      </c>
      <c r="C884" s="4" t="e">
        <f t="shared" si="143"/>
        <v>#VALUE!</v>
      </c>
      <c r="D884" t="e">
        <f t="shared" si="144"/>
        <v>#VALUE!</v>
      </c>
      <c r="E884" t="e">
        <f t="shared" si="145"/>
        <v>#VALUE!</v>
      </c>
      <c r="F884" t="e">
        <f t="shared" si="146"/>
        <v>#VALUE!</v>
      </c>
      <c r="G884">
        <v>0</v>
      </c>
      <c r="H884" t="e">
        <f t="shared" si="147"/>
        <v>#VALUE!</v>
      </c>
      <c r="I884" t="e">
        <f t="shared" si="148"/>
        <v>#VALUE!</v>
      </c>
      <c r="J884" t="e">
        <f t="shared" si="149"/>
        <v>#VALUE!</v>
      </c>
      <c r="K884" t="str">
        <f t="shared" si="150"/>
        <v/>
      </c>
      <c r="L884" t="str">
        <f t="shared" si="151"/>
        <v/>
      </c>
      <c r="M884" t="str">
        <f t="shared" si="152"/>
        <v/>
      </c>
      <c r="N884" t="str">
        <f t="shared" si="153"/>
        <v/>
      </c>
    </row>
    <row r="885" spans="1:14" x14ac:dyDescent="0.25">
      <c r="A885" s="4" t="str">
        <f>IF('True_Odds_Calculator_2-way'!A886="","",'True_Odds_Calculator_2-way'!A886)</f>
        <v/>
      </c>
      <c r="B885" s="4" t="str">
        <f>IF('True_Odds_Calculator_2-way'!B886="","",'True_Odds_Calculator_2-way'!B886)</f>
        <v/>
      </c>
      <c r="C885" s="4" t="e">
        <f t="shared" si="143"/>
        <v>#VALUE!</v>
      </c>
      <c r="D885" t="e">
        <f t="shared" si="144"/>
        <v>#VALUE!</v>
      </c>
      <c r="E885" t="e">
        <f t="shared" si="145"/>
        <v>#VALUE!</v>
      </c>
      <c r="F885" t="e">
        <f t="shared" si="146"/>
        <v>#VALUE!</v>
      </c>
      <c r="G885">
        <v>0</v>
      </c>
      <c r="H885" t="e">
        <f t="shared" si="147"/>
        <v>#VALUE!</v>
      </c>
      <c r="I885" t="e">
        <f t="shared" si="148"/>
        <v>#VALUE!</v>
      </c>
      <c r="J885" t="e">
        <f t="shared" si="149"/>
        <v>#VALUE!</v>
      </c>
      <c r="K885" t="str">
        <f t="shared" si="150"/>
        <v/>
      </c>
      <c r="L885" t="str">
        <f t="shared" si="151"/>
        <v/>
      </c>
      <c r="M885" t="str">
        <f t="shared" si="152"/>
        <v/>
      </c>
      <c r="N885" t="str">
        <f t="shared" si="153"/>
        <v/>
      </c>
    </row>
    <row r="886" spans="1:14" x14ac:dyDescent="0.25">
      <c r="A886" s="4" t="str">
        <f>IF('True_Odds_Calculator_2-way'!A887="","",'True_Odds_Calculator_2-way'!A887)</f>
        <v/>
      </c>
      <c r="B886" s="4" t="str">
        <f>IF('True_Odds_Calculator_2-way'!B887="","",'True_Odds_Calculator_2-way'!B887)</f>
        <v/>
      </c>
      <c r="C886" s="4" t="e">
        <f t="shared" si="143"/>
        <v>#VALUE!</v>
      </c>
      <c r="D886" t="e">
        <f t="shared" si="144"/>
        <v>#VALUE!</v>
      </c>
      <c r="E886" t="e">
        <f t="shared" si="145"/>
        <v>#VALUE!</v>
      </c>
      <c r="F886" t="e">
        <f t="shared" si="146"/>
        <v>#VALUE!</v>
      </c>
      <c r="G886">
        <v>0</v>
      </c>
      <c r="H886" t="e">
        <f t="shared" si="147"/>
        <v>#VALUE!</v>
      </c>
      <c r="I886" t="e">
        <f t="shared" si="148"/>
        <v>#VALUE!</v>
      </c>
      <c r="J886" t="e">
        <f t="shared" si="149"/>
        <v>#VALUE!</v>
      </c>
      <c r="K886" t="str">
        <f t="shared" si="150"/>
        <v/>
      </c>
      <c r="L886" t="str">
        <f t="shared" si="151"/>
        <v/>
      </c>
      <c r="M886" t="str">
        <f t="shared" si="152"/>
        <v/>
      </c>
      <c r="N886" t="str">
        <f t="shared" si="153"/>
        <v/>
      </c>
    </row>
    <row r="887" spans="1:14" x14ac:dyDescent="0.25">
      <c r="A887" s="4" t="str">
        <f>IF('True_Odds_Calculator_2-way'!A888="","",'True_Odds_Calculator_2-way'!A888)</f>
        <v/>
      </c>
      <c r="B887" s="4" t="str">
        <f>IF('True_Odds_Calculator_2-way'!B888="","",'True_Odds_Calculator_2-way'!B888)</f>
        <v/>
      </c>
      <c r="C887" s="4" t="e">
        <f t="shared" si="143"/>
        <v>#VALUE!</v>
      </c>
      <c r="D887" t="e">
        <f t="shared" si="144"/>
        <v>#VALUE!</v>
      </c>
      <c r="E887" t="e">
        <f t="shared" si="145"/>
        <v>#VALUE!</v>
      </c>
      <c r="F887" t="e">
        <f t="shared" si="146"/>
        <v>#VALUE!</v>
      </c>
      <c r="G887">
        <v>0</v>
      </c>
      <c r="H887" t="e">
        <f t="shared" si="147"/>
        <v>#VALUE!</v>
      </c>
      <c r="I887" t="e">
        <f t="shared" si="148"/>
        <v>#VALUE!</v>
      </c>
      <c r="J887" t="e">
        <f t="shared" si="149"/>
        <v>#VALUE!</v>
      </c>
      <c r="K887" t="str">
        <f t="shared" si="150"/>
        <v/>
      </c>
      <c r="L887" t="str">
        <f t="shared" si="151"/>
        <v/>
      </c>
      <c r="M887" t="str">
        <f t="shared" si="152"/>
        <v/>
      </c>
      <c r="N887" t="str">
        <f t="shared" si="153"/>
        <v/>
      </c>
    </row>
    <row r="888" spans="1:14" x14ac:dyDescent="0.25">
      <c r="A888" s="4" t="str">
        <f>IF('True_Odds_Calculator_2-way'!A889="","",'True_Odds_Calculator_2-way'!A889)</f>
        <v/>
      </c>
      <c r="B888" s="4" t="str">
        <f>IF('True_Odds_Calculator_2-way'!B889="","",'True_Odds_Calculator_2-way'!B889)</f>
        <v/>
      </c>
      <c r="C888" s="4" t="e">
        <f t="shared" si="143"/>
        <v>#VALUE!</v>
      </c>
      <c r="D888" t="e">
        <f t="shared" si="144"/>
        <v>#VALUE!</v>
      </c>
      <c r="E888" t="e">
        <f t="shared" si="145"/>
        <v>#VALUE!</v>
      </c>
      <c r="F888" t="e">
        <f t="shared" si="146"/>
        <v>#VALUE!</v>
      </c>
      <c r="G888">
        <v>0</v>
      </c>
      <c r="H888" t="e">
        <f t="shared" si="147"/>
        <v>#VALUE!</v>
      </c>
      <c r="I888" t="e">
        <f t="shared" si="148"/>
        <v>#VALUE!</v>
      </c>
      <c r="J888" t="e">
        <f t="shared" si="149"/>
        <v>#VALUE!</v>
      </c>
      <c r="K888" t="str">
        <f t="shared" si="150"/>
        <v/>
      </c>
      <c r="L888" t="str">
        <f t="shared" si="151"/>
        <v/>
      </c>
      <c r="M888" t="str">
        <f t="shared" si="152"/>
        <v/>
      </c>
      <c r="N888" t="str">
        <f t="shared" si="153"/>
        <v/>
      </c>
    </row>
    <row r="889" spans="1:14" x14ac:dyDescent="0.25">
      <c r="A889" s="4" t="str">
        <f>IF('True_Odds_Calculator_2-way'!A890="","",'True_Odds_Calculator_2-way'!A890)</f>
        <v/>
      </c>
      <c r="B889" s="4" t="str">
        <f>IF('True_Odds_Calculator_2-way'!B890="","",'True_Odds_Calculator_2-way'!B890)</f>
        <v/>
      </c>
      <c r="C889" s="4" t="e">
        <f t="shared" si="143"/>
        <v>#VALUE!</v>
      </c>
      <c r="D889" t="e">
        <f t="shared" si="144"/>
        <v>#VALUE!</v>
      </c>
      <c r="E889" t="e">
        <f t="shared" si="145"/>
        <v>#VALUE!</v>
      </c>
      <c r="F889" t="e">
        <f t="shared" si="146"/>
        <v>#VALUE!</v>
      </c>
      <c r="G889">
        <v>0</v>
      </c>
      <c r="H889" t="e">
        <f t="shared" si="147"/>
        <v>#VALUE!</v>
      </c>
      <c r="I889" t="e">
        <f t="shared" si="148"/>
        <v>#VALUE!</v>
      </c>
      <c r="J889" t="e">
        <f t="shared" si="149"/>
        <v>#VALUE!</v>
      </c>
      <c r="K889" t="str">
        <f t="shared" si="150"/>
        <v/>
      </c>
      <c r="L889" t="str">
        <f t="shared" si="151"/>
        <v/>
      </c>
      <c r="M889" t="str">
        <f t="shared" si="152"/>
        <v/>
      </c>
      <c r="N889" t="str">
        <f t="shared" si="153"/>
        <v/>
      </c>
    </row>
    <row r="890" spans="1:14" x14ac:dyDescent="0.25">
      <c r="A890" s="4" t="str">
        <f>IF('True_Odds_Calculator_2-way'!A891="","",'True_Odds_Calculator_2-way'!A891)</f>
        <v/>
      </c>
      <c r="B890" s="4" t="str">
        <f>IF('True_Odds_Calculator_2-way'!B891="","",'True_Odds_Calculator_2-way'!B891)</f>
        <v/>
      </c>
      <c r="C890" s="4" t="e">
        <f t="shared" si="143"/>
        <v>#VALUE!</v>
      </c>
      <c r="D890" t="e">
        <f t="shared" si="144"/>
        <v>#VALUE!</v>
      </c>
      <c r="E890" t="e">
        <f t="shared" si="145"/>
        <v>#VALUE!</v>
      </c>
      <c r="F890" t="e">
        <f t="shared" si="146"/>
        <v>#VALUE!</v>
      </c>
      <c r="G890">
        <v>0</v>
      </c>
      <c r="H890" t="e">
        <f t="shared" si="147"/>
        <v>#VALUE!</v>
      </c>
      <c r="I890" t="e">
        <f t="shared" si="148"/>
        <v>#VALUE!</v>
      </c>
      <c r="J890" t="e">
        <f t="shared" si="149"/>
        <v>#VALUE!</v>
      </c>
      <c r="K890" t="str">
        <f t="shared" si="150"/>
        <v/>
      </c>
      <c r="L890" t="str">
        <f t="shared" si="151"/>
        <v/>
      </c>
      <c r="M890" t="str">
        <f t="shared" si="152"/>
        <v/>
      </c>
      <c r="N890" t="str">
        <f t="shared" si="153"/>
        <v/>
      </c>
    </row>
    <row r="891" spans="1:14" x14ac:dyDescent="0.25">
      <c r="A891" s="4" t="str">
        <f>IF('True_Odds_Calculator_2-way'!A892="","",'True_Odds_Calculator_2-way'!A892)</f>
        <v/>
      </c>
      <c r="B891" s="4" t="str">
        <f>IF('True_Odds_Calculator_2-way'!B892="","",'True_Odds_Calculator_2-way'!B892)</f>
        <v/>
      </c>
      <c r="C891" s="4" t="e">
        <f t="shared" si="143"/>
        <v>#VALUE!</v>
      </c>
      <c r="D891" t="e">
        <f t="shared" si="144"/>
        <v>#VALUE!</v>
      </c>
      <c r="E891" t="e">
        <f t="shared" si="145"/>
        <v>#VALUE!</v>
      </c>
      <c r="F891" t="e">
        <f t="shared" si="146"/>
        <v>#VALUE!</v>
      </c>
      <c r="G891">
        <v>0</v>
      </c>
      <c r="H891" t="e">
        <f t="shared" si="147"/>
        <v>#VALUE!</v>
      </c>
      <c r="I891" t="e">
        <f t="shared" si="148"/>
        <v>#VALUE!</v>
      </c>
      <c r="J891" t="e">
        <f t="shared" si="149"/>
        <v>#VALUE!</v>
      </c>
      <c r="K891" t="str">
        <f t="shared" si="150"/>
        <v/>
      </c>
      <c r="L891" t="str">
        <f t="shared" si="151"/>
        <v/>
      </c>
      <c r="M891" t="str">
        <f t="shared" si="152"/>
        <v/>
      </c>
      <c r="N891" t="str">
        <f t="shared" si="153"/>
        <v/>
      </c>
    </row>
    <row r="892" spans="1:14" x14ac:dyDescent="0.25">
      <c r="A892" s="4" t="str">
        <f>IF('True_Odds_Calculator_2-way'!A893="","",'True_Odds_Calculator_2-way'!A893)</f>
        <v/>
      </c>
      <c r="B892" s="4" t="str">
        <f>IF('True_Odds_Calculator_2-way'!B893="","",'True_Odds_Calculator_2-way'!B893)</f>
        <v/>
      </c>
      <c r="C892" s="4" t="e">
        <f t="shared" si="143"/>
        <v>#VALUE!</v>
      </c>
      <c r="D892" t="e">
        <f t="shared" si="144"/>
        <v>#VALUE!</v>
      </c>
      <c r="E892" t="e">
        <f t="shared" si="145"/>
        <v>#VALUE!</v>
      </c>
      <c r="F892" t="e">
        <f t="shared" si="146"/>
        <v>#VALUE!</v>
      </c>
      <c r="G892">
        <v>0</v>
      </c>
      <c r="H892" t="e">
        <f t="shared" si="147"/>
        <v>#VALUE!</v>
      </c>
      <c r="I892" t="e">
        <f t="shared" si="148"/>
        <v>#VALUE!</v>
      </c>
      <c r="J892" t="e">
        <f t="shared" si="149"/>
        <v>#VALUE!</v>
      </c>
      <c r="K892" t="str">
        <f t="shared" si="150"/>
        <v/>
      </c>
      <c r="L892" t="str">
        <f t="shared" si="151"/>
        <v/>
      </c>
      <c r="M892" t="str">
        <f t="shared" si="152"/>
        <v/>
      </c>
      <c r="N892" t="str">
        <f t="shared" si="153"/>
        <v/>
      </c>
    </row>
    <row r="893" spans="1:14" x14ac:dyDescent="0.25">
      <c r="A893" s="4" t="str">
        <f>IF('True_Odds_Calculator_2-way'!A894="","",'True_Odds_Calculator_2-way'!A894)</f>
        <v/>
      </c>
      <c r="B893" s="4" t="str">
        <f>IF('True_Odds_Calculator_2-way'!B894="","",'True_Odds_Calculator_2-way'!B894)</f>
        <v/>
      </c>
      <c r="C893" s="4" t="e">
        <f t="shared" si="143"/>
        <v>#VALUE!</v>
      </c>
      <c r="D893" t="e">
        <f t="shared" si="144"/>
        <v>#VALUE!</v>
      </c>
      <c r="E893" t="e">
        <f t="shared" si="145"/>
        <v>#VALUE!</v>
      </c>
      <c r="F893" t="e">
        <f t="shared" si="146"/>
        <v>#VALUE!</v>
      </c>
      <c r="G893">
        <v>0</v>
      </c>
      <c r="H893" t="e">
        <f t="shared" si="147"/>
        <v>#VALUE!</v>
      </c>
      <c r="I893" t="e">
        <f t="shared" si="148"/>
        <v>#VALUE!</v>
      </c>
      <c r="J893" t="e">
        <f t="shared" si="149"/>
        <v>#VALUE!</v>
      </c>
      <c r="K893" t="str">
        <f t="shared" si="150"/>
        <v/>
      </c>
      <c r="L893" t="str">
        <f t="shared" si="151"/>
        <v/>
      </c>
      <c r="M893" t="str">
        <f t="shared" si="152"/>
        <v/>
      </c>
      <c r="N893" t="str">
        <f t="shared" si="153"/>
        <v/>
      </c>
    </row>
    <row r="894" spans="1:14" x14ac:dyDescent="0.25">
      <c r="A894" s="4" t="str">
        <f>IF('True_Odds_Calculator_2-way'!A895="","",'True_Odds_Calculator_2-way'!A895)</f>
        <v/>
      </c>
      <c r="B894" s="4" t="str">
        <f>IF('True_Odds_Calculator_2-way'!B895="","",'True_Odds_Calculator_2-way'!B895)</f>
        <v/>
      </c>
      <c r="C894" s="4" t="e">
        <f t="shared" si="143"/>
        <v>#VALUE!</v>
      </c>
      <c r="D894" t="e">
        <f t="shared" si="144"/>
        <v>#VALUE!</v>
      </c>
      <c r="E894" t="e">
        <f t="shared" si="145"/>
        <v>#VALUE!</v>
      </c>
      <c r="F894" t="e">
        <f t="shared" si="146"/>
        <v>#VALUE!</v>
      </c>
      <c r="G894">
        <v>0</v>
      </c>
      <c r="H894" t="e">
        <f t="shared" si="147"/>
        <v>#VALUE!</v>
      </c>
      <c r="I894" t="e">
        <f t="shared" si="148"/>
        <v>#VALUE!</v>
      </c>
      <c r="J894" t="e">
        <f t="shared" si="149"/>
        <v>#VALUE!</v>
      </c>
      <c r="K894" t="str">
        <f t="shared" si="150"/>
        <v/>
      </c>
      <c r="L894" t="str">
        <f t="shared" si="151"/>
        <v/>
      </c>
      <c r="M894" t="str">
        <f t="shared" si="152"/>
        <v/>
      </c>
      <c r="N894" t="str">
        <f t="shared" si="153"/>
        <v/>
      </c>
    </row>
    <row r="895" spans="1:14" x14ac:dyDescent="0.25">
      <c r="A895" s="4" t="str">
        <f>IF('True_Odds_Calculator_2-way'!A896="","",'True_Odds_Calculator_2-way'!A896)</f>
        <v/>
      </c>
      <c r="B895" s="4" t="str">
        <f>IF('True_Odds_Calculator_2-way'!B896="","",'True_Odds_Calculator_2-way'!B896)</f>
        <v/>
      </c>
      <c r="C895" s="4" t="e">
        <f t="shared" si="143"/>
        <v>#VALUE!</v>
      </c>
      <c r="D895" t="e">
        <f t="shared" si="144"/>
        <v>#VALUE!</v>
      </c>
      <c r="E895" t="e">
        <f t="shared" si="145"/>
        <v>#VALUE!</v>
      </c>
      <c r="F895" t="e">
        <f t="shared" si="146"/>
        <v>#VALUE!</v>
      </c>
      <c r="G895">
        <v>0</v>
      </c>
      <c r="H895" t="e">
        <f t="shared" si="147"/>
        <v>#VALUE!</v>
      </c>
      <c r="I895" t="e">
        <f t="shared" si="148"/>
        <v>#VALUE!</v>
      </c>
      <c r="J895" t="e">
        <f t="shared" si="149"/>
        <v>#VALUE!</v>
      </c>
      <c r="K895" t="str">
        <f t="shared" si="150"/>
        <v/>
      </c>
      <c r="L895" t="str">
        <f t="shared" si="151"/>
        <v/>
      </c>
      <c r="M895" t="str">
        <f t="shared" si="152"/>
        <v/>
      </c>
      <c r="N895" t="str">
        <f t="shared" si="153"/>
        <v/>
      </c>
    </row>
    <row r="896" spans="1:14" x14ac:dyDescent="0.25">
      <c r="A896" s="4" t="str">
        <f>IF('True_Odds_Calculator_2-way'!A897="","",'True_Odds_Calculator_2-way'!A897)</f>
        <v/>
      </c>
      <c r="B896" s="4" t="str">
        <f>IF('True_Odds_Calculator_2-way'!B897="","",'True_Odds_Calculator_2-way'!B897)</f>
        <v/>
      </c>
      <c r="C896" s="4" t="e">
        <f t="shared" si="143"/>
        <v>#VALUE!</v>
      </c>
      <c r="D896" t="e">
        <f t="shared" si="144"/>
        <v>#VALUE!</v>
      </c>
      <c r="E896" t="e">
        <f t="shared" si="145"/>
        <v>#VALUE!</v>
      </c>
      <c r="F896" t="e">
        <f t="shared" si="146"/>
        <v>#VALUE!</v>
      </c>
      <c r="G896">
        <v>0</v>
      </c>
      <c r="H896" t="e">
        <f t="shared" si="147"/>
        <v>#VALUE!</v>
      </c>
      <c r="I896" t="e">
        <f t="shared" si="148"/>
        <v>#VALUE!</v>
      </c>
      <c r="J896" t="e">
        <f t="shared" si="149"/>
        <v>#VALUE!</v>
      </c>
      <c r="K896" t="str">
        <f t="shared" si="150"/>
        <v/>
      </c>
      <c r="L896" t="str">
        <f t="shared" si="151"/>
        <v/>
      </c>
      <c r="M896" t="str">
        <f t="shared" si="152"/>
        <v/>
      </c>
      <c r="N896" t="str">
        <f t="shared" si="153"/>
        <v/>
      </c>
    </row>
    <row r="897" spans="1:14" x14ac:dyDescent="0.25">
      <c r="A897" s="4" t="str">
        <f>IF('True_Odds_Calculator_2-way'!A898="","",'True_Odds_Calculator_2-way'!A898)</f>
        <v/>
      </c>
      <c r="B897" s="4" t="str">
        <f>IF('True_Odds_Calculator_2-way'!B898="","",'True_Odds_Calculator_2-way'!B898)</f>
        <v/>
      </c>
      <c r="C897" s="4" t="e">
        <f t="shared" si="143"/>
        <v>#VALUE!</v>
      </c>
      <c r="D897" t="e">
        <f t="shared" si="144"/>
        <v>#VALUE!</v>
      </c>
      <c r="E897" t="e">
        <f t="shared" si="145"/>
        <v>#VALUE!</v>
      </c>
      <c r="F897" t="e">
        <f t="shared" si="146"/>
        <v>#VALUE!</v>
      </c>
      <c r="G897">
        <v>0</v>
      </c>
      <c r="H897" t="e">
        <f t="shared" si="147"/>
        <v>#VALUE!</v>
      </c>
      <c r="I897" t="e">
        <f t="shared" si="148"/>
        <v>#VALUE!</v>
      </c>
      <c r="J897" t="e">
        <f t="shared" si="149"/>
        <v>#VALUE!</v>
      </c>
      <c r="K897" t="str">
        <f t="shared" si="150"/>
        <v/>
      </c>
      <c r="L897" t="str">
        <f t="shared" si="151"/>
        <v/>
      </c>
      <c r="M897" t="str">
        <f t="shared" si="152"/>
        <v/>
      </c>
      <c r="N897" t="str">
        <f t="shared" si="153"/>
        <v/>
      </c>
    </row>
    <row r="898" spans="1:14" x14ac:dyDescent="0.25">
      <c r="A898" s="4" t="str">
        <f>IF('True_Odds_Calculator_2-way'!A899="","",'True_Odds_Calculator_2-way'!A899)</f>
        <v/>
      </c>
      <c r="B898" s="4" t="str">
        <f>IF('True_Odds_Calculator_2-way'!B899="","",'True_Odds_Calculator_2-way'!B899)</f>
        <v/>
      </c>
      <c r="C898" s="4" t="e">
        <f t="shared" si="143"/>
        <v>#VALUE!</v>
      </c>
      <c r="D898" t="e">
        <f t="shared" si="144"/>
        <v>#VALUE!</v>
      </c>
      <c r="E898" t="e">
        <f t="shared" si="145"/>
        <v>#VALUE!</v>
      </c>
      <c r="F898" t="e">
        <f t="shared" si="146"/>
        <v>#VALUE!</v>
      </c>
      <c r="G898">
        <v>0</v>
      </c>
      <c r="H898" t="e">
        <f t="shared" si="147"/>
        <v>#VALUE!</v>
      </c>
      <c r="I898" t="e">
        <f t="shared" si="148"/>
        <v>#VALUE!</v>
      </c>
      <c r="J898" t="e">
        <f t="shared" si="149"/>
        <v>#VALUE!</v>
      </c>
      <c r="K898" t="str">
        <f t="shared" si="150"/>
        <v/>
      </c>
      <c r="L898" t="str">
        <f t="shared" si="151"/>
        <v/>
      </c>
      <c r="M898" t="str">
        <f t="shared" si="152"/>
        <v/>
      </c>
      <c r="N898" t="str">
        <f t="shared" si="153"/>
        <v/>
      </c>
    </row>
    <row r="899" spans="1:14" x14ac:dyDescent="0.25">
      <c r="A899" s="4" t="str">
        <f>IF('True_Odds_Calculator_2-way'!A900="","",'True_Odds_Calculator_2-way'!A900)</f>
        <v/>
      </c>
      <c r="B899" s="4" t="str">
        <f>IF('True_Odds_Calculator_2-way'!B900="","",'True_Odds_Calculator_2-way'!B900)</f>
        <v/>
      </c>
      <c r="C899" s="4" t="e">
        <f t="shared" ref="C899:C962" si="154">1/A899</f>
        <v>#VALUE!</v>
      </c>
      <c r="D899" t="e">
        <f t="shared" ref="D899:D962" si="155">1/B899</f>
        <v>#VALUE!</v>
      </c>
      <c r="E899" t="e">
        <f t="shared" ref="E899:E962" si="156">C899+D899-1</f>
        <v>#VALUE!</v>
      </c>
      <c r="F899" t="e">
        <f t="shared" ref="F899:F962" si="157">C899+D899-(C899*D899)-1</f>
        <v>#VALUE!</v>
      </c>
      <c r="G899">
        <v>0</v>
      </c>
      <c r="H899" t="e">
        <f t="shared" ref="H899:H962" si="158">C899*D899</f>
        <v>#VALUE!</v>
      </c>
      <c r="I899" t="e">
        <f t="shared" ref="I899:I962" si="159">((-4*F899*H899)^0.5)/(2*F899)</f>
        <v>#VALUE!</v>
      </c>
      <c r="J899" t="e">
        <f t="shared" ref="J899:J962" si="160">(-((-4*F899*H899)^0.5))/(2*F899)</f>
        <v>#VALUE!</v>
      </c>
      <c r="K899" t="str">
        <f t="shared" ref="K899:K962" si="161">IF(A899="","",(C899/($J899+C899-($J899*C899))))</f>
        <v/>
      </c>
      <c r="L899" t="str">
        <f t="shared" ref="L899:L962" si="162">IF(B899="","",(D899/($J899+D899-($J899*D899))))</f>
        <v/>
      </c>
      <c r="M899" t="str">
        <f t="shared" ref="M899:M962" si="163">IF(A899="","",1/K899)</f>
        <v/>
      </c>
      <c r="N899" t="str">
        <f t="shared" ref="N899:N962" si="164">IF(B899="","",1/L899)</f>
        <v/>
      </c>
    </row>
    <row r="900" spans="1:14" x14ac:dyDescent="0.25">
      <c r="A900" s="4" t="str">
        <f>IF('True_Odds_Calculator_2-way'!A901="","",'True_Odds_Calculator_2-way'!A901)</f>
        <v/>
      </c>
      <c r="B900" s="4" t="str">
        <f>IF('True_Odds_Calculator_2-way'!B901="","",'True_Odds_Calculator_2-way'!B901)</f>
        <v/>
      </c>
      <c r="C900" s="4" t="e">
        <f t="shared" si="154"/>
        <v>#VALUE!</v>
      </c>
      <c r="D900" t="e">
        <f t="shared" si="155"/>
        <v>#VALUE!</v>
      </c>
      <c r="E900" t="e">
        <f t="shared" si="156"/>
        <v>#VALUE!</v>
      </c>
      <c r="F900" t="e">
        <f t="shared" si="157"/>
        <v>#VALUE!</v>
      </c>
      <c r="G900">
        <v>0</v>
      </c>
      <c r="H900" t="e">
        <f t="shared" si="158"/>
        <v>#VALUE!</v>
      </c>
      <c r="I900" t="e">
        <f t="shared" si="159"/>
        <v>#VALUE!</v>
      </c>
      <c r="J900" t="e">
        <f t="shared" si="160"/>
        <v>#VALUE!</v>
      </c>
      <c r="K900" t="str">
        <f t="shared" si="161"/>
        <v/>
      </c>
      <c r="L900" t="str">
        <f t="shared" si="162"/>
        <v/>
      </c>
      <c r="M900" t="str">
        <f t="shared" si="163"/>
        <v/>
      </c>
      <c r="N900" t="str">
        <f t="shared" si="164"/>
        <v/>
      </c>
    </row>
    <row r="901" spans="1:14" x14ac:dyDescent="0.25">
      <c r="A901" s="4" t="str">
        <f>IF('True_Odds_Calculator_2-way'!A902="","",'True_Odds_Calculator_2-way'!A902)</f>
        <v/>
      </c>
      <c r="B901" s="4" t="str">
        <f>IF('True_Odds_Calculator_2-way'!B902="","",'True_Odds_Calculator_2-way'!B902)</f>
        <v/>
      </c>
      <c r="C901" s="4" t="e">
        <f t="shared" si="154"/>
        <v>#VALUE!</v>
      </c>
      <c r="D901" t="e">
        <f t="shared" si="155"/>
        <v>#VALUE!</v>
      </c>
      <c r="E901" t="e">
        <f t="shared" si="156"/>
        <v>#VALUE!</v>
      </c>
      <c r="F901" t="e">
        <f t="shared" si="157"/>
        <v>#VALUE!</v>
      </c>
      <c r="G901">
        <v>0</v>
      </c>
      <c r="H901" t="e">
        <f t="shared" si="158"/>
        <v>#VALUE!</v>
      </c>
      <c r="I901" t="e">
        <f t="shared" si="159"/>
        <v>#VALUE!</v>
      </c>
      <c r="J901" t="e">
        <f t="shared" si="160"/>
        <v>#VALUE!</v>
      </c>
      <c r="K901" t="str">
        <f t="shared" si="161"/>
        <v/>
      </c>
      <c r="L901" t="str">
        <f t="shared" si="162"/>
        <v/>
      </c>
      <c r="M901" t="str">
        <f t="shared" si="163"/>
        <v/>
      </c>
      <c r="N901" t="str">
        <f t="shared" si="164"/>
        <v/>
      </c>
    </row>
    <row r="902" spans="1:14" x14ac:dyDescent="0.25">
      <c r="A902" s="4" t="str">
        <f>IF('True_Odds_Calculator_2-way'!A903="","",'True_Odds_Calculator_2-way'!A903)</f>
        <v/>
      </c>
      <c r="B902" s="4" t="str">
        <f>IF('True_Odds_Calculator_2-way'!B903="","",'True_Odds_Calculator_2-way'!B903)</f>
        <v/>
      </c>
      <c r="C902" s="4" t="e">
        <f t="shared" si="154"/>
        <v>#VALUE!</v>
      </c>
      <c r="D902" t="e">
        <f t="shared" si="155"/>
        <v>#VALUE!</v>
      </c>
      <c r="E902" t="e">
        <f t="shared" si="156"/>
        <v>#VALUE!</v>
      </c>
      <c r="F902" t="e">
        <f t="shared" si="157"/>
        <v>#VALUE!</v>
      </c>
      <c r="G902">
        <v>0</v>
      </c>
      <c r="H902" t="e">
        <f t="shared" si="158"/>
        <v>#VALUE!</v>
      </c>
      <c r="I902" t="e">
        <f t="shared" si="159"/>
        <v>#VALUE!</v>
      </c>
      <c r="J902" t="e">
        <f t="shared" si="160"/>
        <v>#VALUE!</v>
      </c>
      <c r="K902" t="str">
        <f t="shared" si="161"/>
        <v/>
      </c>
      <c r="L902" t="str">
        <f t="shared" si="162"/>
        <v/>
      </c>
      <c r="M902" t="str">
        <f t="shared" si="163"/>
        <v/>
      </c>
      <c r="N902" t="str">
        <f t="shared" si="164"/>
        <v/>
      </c>
    </row>
    <row r="903" spans="1:14" x14ac:dyDescent="0.25">
      <c r="A903" s="4" t="str">
        <f>IF('True_Odds_Calculator_2-way'!A904="","",'True_Odds_Calculator_2-way'!A904)</f>
        <v/>
      </c>
      <c r="B903" s="4" t="str">
        <f>IF('True_Odds_Calculator_2-way'!B904="","",'True_Odds_Calculator_2-way'!B904)</f>
        <v/>
      </c>
      <c r="C903" s="4" t="e">
        <f t="shared" si="154"/>
        <v>#VALUE!</v>
      </c>
      <c r="D903" t="e">
        <f t="shared" si="155"/>
        <v>#VALUE!</v>
      </c>
      <c r="E903" t="e">
        <f t="shared" si="156"/>
        <v>#VALUE!</v>
      </c>
      <c r="F903" t="e">
        <f t="shared" si="157"/>
        <v>#VALUE!</v>
      </c>
      <c r="G903">
        <v>0</v>
      </c>
      <c r="H903" t="e">
        <f t="shared" si="158"/>
        <v>#VALUE!</v>
      </c>
      <c r="I903" t="e">
        <f t="shared" si="159"/>
        <v>#VALUE!</v>
      </c>
      <c r="J903" t="e">
        <f t="shared" si="160"/>
        <v>#VALUE!</v>
      </c>
      <c r="K903" t="str">
        <f t="shared" si="161"/>
        <v/>
      </c>
      <c r="L903" t="str">
        <f t="shared" si="162"/>
        <v/>
      </c>
      <c r="M903" t="str">
        <f t="shared" si="163"/>
        <v/>
      </c>
      <c r="N903" t="str">
        <f t="shared" si="164"/>
        <v/>
      </c>
    </row>
    <row r="904" spans="1:14" x14ac:dyDescent="0.25">
      <c r="A904" s="4" t="str">
        <f>IF('True_Odds_Calculator_2-way'!A905="","",'True_Odds_Calculator_2-way'!A905)</f>
        <v/>
      </c>
      <c r="B904" s="4" t="str">
        <f>IF('True_Odds_Calculator_2-way'!B905="","",'True_Odds_Calculator_2-way'!B905)</f>
        <v/>
      </c>
      <c r="C904" s="4" t="e">
        <f t="shared" si="154"/>
        <v>#VALUE!</v>
      </c>
      <c r="D904" t="e">
        <f t="shared" si="155"/>
        <v>#VALUE!</v>
      </c>
      <c r="E904" t="e">
        <f t="shared" si="156"/>
        <v>#VALUE!</v>
      </c>
      <c r="F904" t="e">
        <f t="shared" si="157"/>
        <v>#VALUE!</v>
      </c>
      <c r="G904">
        <v>0</v>
      </c>
      <c r="H904" t="e">
        <f t="shared" si="158"/>
        <v>#VALUE!</v>
      </c>
      <c r="I904" t="e">
        <f t="shared" si="159"/>
        <v>#VALUE!</v>
      </c>
      <c r="J904" t="e">
        <f t="shared" si="160"/>
        <v>#VALUE!</v>
      </c>
      <c r="K904" t="str">
        <f t="shared" si="161"/>
        <v/>
      </c>
      <c r="L904" t="str">
        <f t="shared" si="162"/>
        <v/>
      </c>
      <c r="M904" t="str">
        <f t="shared" si="163"/>
        <v/>
      </c>
      <c r="N904" t="str">
        <f t="shared" si="164"/>
        <v/>
      </c>
    </row>
    <row r="905" spans="1:14" x14ac:dyDescent="0.25">
      <c r="A905" s="4" t="str">
        <f>IF('True_Odds_Calculator_2-way'!A906="","",'True_Odds_Calculator_2-way'!A906)</f>
        <v/>
      </c>
      <c r="B905" s="4" t="str">
        <f>IF('True_Odds_Calculator_2-way'!B906="","",'True_Odds_Calculator_2-way'!B906)</f>
        <v/>
      </c>
      <c r="C905" s="4" t="e">
        <f t="shared" si="154"/>
        <v>#VALUE!</v>
      </c>
      <c r="D905" t="e">
        <f t="shared" si="155"/>
        <v>#VALUE!</v>
      </c>
      <c r="E905" t="e">
        <f t="shared" si="156"/>
        <v>#VALUE!</v>
      </c>
      <c r="F905" t="e">
        <f t="shared" si="157"/>
        <v>#VALUE!</v>
      </c>
      <c r="G905">
        <v>0</v>
      </c>
      <c r="H905" t="e">
        <f t="shared" si="158"/>
        <v>#VALUE!</v>
      </c>
      <c r="I905" t="e">
        <f t="shared" si="159"/>
        <v>#VALUE!</v>
      </c>
      <c r="J905" t="e">
        <f t="shared" si="160"/>
        <v>#VALUE!</v>
      </c>
      <c r="K905" t="str">
        <f t="shared" si="161"/>
        <v/>
      </c>
      <c r="L905" t="str">
        <f t="shared" si="162"/>
        <v/>
      </c>
      <c r="M905" t="str">
        <f t="shared" si="163"/>
        <v/>
      </c>
      <c r="N905" t="str">
        <f t="shared" si="164"/>
        <v/>
      </c>
    </row>
    <row r="906" spans="1:14" x14ac:dyDescent="0.25">
      <c r="A906" s="4" t="str">
        <f>IF('True_Odds_Calculator_2-way'!A907="","",'True_Odds_Calculator_2-way'!A907)</f>
        <v/>
      </c>
      <c r="B906" s="4" t="str">
        <f>IF('True_Odds_Calculator_2-way'!B907="","",'True_Odds_Calculator_2-way'!B907)</f>
        <v/>
      </c>
      <c r="C906" s="4" t="e">
        <f t="shared" si="154"/>
        <v>#VALUE!</v>
      </c>
      <c r="D906" t="e">
        <f t="shared" si="155"/>
        <v>#VALUE!</v>
      </c>
      <c r="E906" t="e">
        <f t="shared" si="156"/>
        <v>#VALUE!</v>
      </c>
      <c r="F906" t="e">
        <f t="shared" si="157"/>
        <v>#VALUE!</v>
      </c>
      <c r="G906">
        <v>0</v>
      </c>
      <c r="H906" t="e">
        <f t="shared" si="158"/>
        <v>#VALUE!</v>
      </c>
      <c r="I906" t="e">
        <f t="shared" si="159"/>
        <v>#VALUE!</v>
      </c>
      <c r="J906" t="e">
        <f t="shared" si="160"/>
        <v>#VALUE!</v>
      </c>
      <c r="K906" t="str">
        <f t="shared" si="161"/>
        <v/>
      </c>
      <c r="L906" t="str">
        <f t="shared" si="162"/>
        <v/>
      </c>
      <c r="M906" t="str">
        <f t="shared" si="163"/>
        <v/>
      </c>
      <c r="N906" t="str">
        <f t="shared" si="164"/>
        <v/>
      </c>
    </row>
    <row r="907" spans="1:14" x14ac:dyDescent="0.25">
      <c r="A907" s="4" t="str">
        <f>IF('True_Odds_Calculator_2-way'!A908="","",'True_Odds_Calculator_2-way'!A908)</f>
        <v/>
      </c>
      <c r="B907" s="4" t="str">
        <f>IF('True_Odds_Calculator_2-way'!B908="","",'True_Odds_Calculator_2-way'!B908)</f>
        <v/>
      </c>
      <c r="C907" s="4" t="e">
        <f t="shared" si="154"/>
        <v>#VALUE!</v>
      </c>
      <c r="D907" t="e">
        <f t="shared" si="155"/>
        <v>#VALUE!</v>
      </c>
      <c r="E907" t="e">
        <f t="shared" si="156"/>
        <v>#VALUE!</v>
      </c>
      <c r="F907" t="e">
        <f t="shared" si="157"/>
        <v>#VALUE!</v>
      </c>
      <c r="G907">
        <v>0</v>
      </c>
      <c r="H907" t="e">
        <f t="shared" si="158"/>
        <v>#VALUE!</v>
      </c>
      <c r="I907" t="e">
        <f t="shared" si="159"/>
        <v>#VALUE!</v>
      </c>
      <c r="J907" t="e">
        <f t="shared" si="160"/>
        <v>#VALUE!</v>
      </c>
      <c r="K907" t="str">
        <f t="shared" si="161"/>
        <v/>
      </c>
      <c r="L907" t="str">
        <f t="shared" si="162"/>
        <v/>
      </c>
      <c r="M907" t="str">
        <f t="shared" si="163"/>
        <v/>
      </c>
      <c r="N907" t="str">
        <f t="shared" si="164"/>
        <v/>
      </c>
    </row>
    <row r="908" spans="1:14" x14ac:dyDescent="0.25">
      <c r="A908" s="4" t="str">
        <f>IF('True_Odds_Calculator_2-way'!A909="","",'True_Odds_Calculator_2-way'!A909)</f>
        <v/>
      </c>
      <c r="B908" s="4" t="str">
        <f>IF('True_Odds_Calculator_2-way'!B909="","",'True_Odds_Calculator_2-way'!B909)</f>
        <v/>
      </c>
      <c r="C908" s="4" t="e">
        <f t="shared" si="154"/>
        <v>#VALUE!</v>
      </c>
      <c r="D908" t="e">
        <f t="shared" si="155"/>
        <v>#VALUE!</v>
      </c>
      <c r="E908" t="e">
        <f t="shared" si="156"/>
        <v>#VALUE!</v>
      </c>
      <c r="F908" t="e">
        <f t="shared" si="157"/>
        <v>#VALUE!</v>
      </c>
      <c r="G908">
        <v>0</v>
      </c>
      <c r="H908" t="e">
        <f t="shared" si="158"/>
        <v>#VALUE!</v>
      </c>
      <c r="I908" t="e">
        <f t="shared" si="159"/>
        <v>#VALUE!</v>
      </c>
      <c r="J908" t="e">
        <f t="shared" si="160"/>
        <v>#VALUE!</v>
      </c>
      <c r="K908" t="str">
        <f t="shared" si="161"/>
        <v/>
      </c>
      <c r="L908" t="str">
        <f t="shared" si="162"/>
        <v/>
      </c>
      <c r="M908" t="str">
        <f t="shared" si="163"/>
        <v/>
      </c>
      <c r="N908" t="str">
        <f t="shared" si="164"/>
        <v/>
      </c>
    </row>
    <row r="909" spans="1:14" x14ac:dyDescent="0.25">
      <c r="A909" s="4" t="str">
        <f>IF('True_Odds_Calculator_2-way'!A910="","",'True_Odds_Calculator_2-way'!A910)</f>
        <v/>
      </c>
      <c r="B909" s="4" t="str">
        <f>IF('True_Odds_Calculator_2-way'!B910="","",'True_Odds_Calculator_2-way'!B910)</f>
        <v/>
      </c>
      <c r="C909" s="4" t="e">
        <f t="shared" si="154"/>
        <v>#VALUE!</v>
      </c>
      <c r="D909" t="e">
        <f t="shared" si="155"/>
        <v>#VALUE!</v>
      </c>
      <c r="E909" t="e">
        <f t="shared" si="156"/>
        <v>#VALUE!</v>
      </c>
      <c r="F909" t="e">
        <f t="shared" si="157"/>
        <v>#VALUE!</v>
      </c>
      <c r="G909">
        <v>0</v>
      </c>
      <c r="H909" t="e">
        <f t="shared" si="158"/>
        <v>#VALUE!</v>
      </c>
      <c r="I909" t="e">
        <f t="shared" si="159"/>
        <v>#VALUE!</v>
      </c>
      <c r="J909" t="e">
        <f t="shared" si="160"/>
        <v>#VALUE!</v>
      </c>
      <c r="K909" t="str">
        <f t="shared" si="161"/>
        <v/>
      </c>
      <c r="L909" t="str">
        <f t="shared" si="162"/>
        <v/>
      </c>
      <c r="M909" t="str">
        <f t="shared" si="163"/>
        <v/>
      </c>
      <c r="N909" t="str">
        <f t="shared" si="164"/>
        <v/>
      </c>
    </row>
    <row r="910" spans="1:14" x14ac:dyDescent="0.25">
      <c r="A910" s="4" t="str">
        <f>IF('True_Odds_Calculator_2-way'!A911="","",'True_Odds_Calculator_2-way'!A911)</f>
        <v/>
      </c>
      <c r="B910" s="4" t="str">
        <f>IF('True_Odds_Calculator_2-way'!B911="","",'True_Odds_Calculator_2-way'!B911)</f>
        <v/>
      </c>
      <c r="C910" s="4" t="e">
        <f t="shared" si="154"/>
        <v>#VALUE!</v>
      </c>
      <c r="D910" t="e">
        <f t="shared" si="155"/>
        <v>#VALUE!</v>
      </c>
      <c r="E910" t="e">
        <f t="shared" si="156"/>
        <v>#VALUE!</v>
      </c>
      <c r="F910" t="e">
        <f t="shared" si="157"/>
        <v>#VALUE!</v>
      </c>
      <c r="G910">
        <v>0</v>
      </c>
      <c r="H910" t="e">
        <f t="shared" si="158"/>
        <v>#VALUE!</v>
      </c>
      <c r="I910" t="e">
        <f t="shared" si="159"/>
        <v>#VALUE!</v>
      </c>
      <c r="J910" t="e">
        <f t="shared" si="160"/>
        <v>#VALUE!</v>
      </c>
      <c r="K910" t="str">
        <f t="shared" si="161"/>
        <v/>
      </c>
      <c r="L910" t="str">
        <f t="shared" si="162"/>
        <v/>
      </c>
      <c r="M910" t="str">
        <f t="shared" si="163"/>
        <v/>
      </c>
      <c r="N910" t="str">
        <f t="shared" si="164"/>
        <v/>
      </c>
    </row>
    <row r="911" spans="1:14" x14ac:dyDescent="0.25">
      <c r="A911" s="4" t="str">
        <f>IF('True_Odds_Calculator_2-way'!A912="","",'True_Odds_Calculator_2-way'!A912)</f>
        <v/>
      </c>
      <c r="B911" s="4" t="str">
        <f>IF('True_Odds_Calculator_2-way'!B912="","",'True_Odds_Calculator_2-way'!B912)</f>
        <v/>
      </c>
      <c r="C911" s="4" t="e">
        <f t="shared" si="154"/>
        <v>#VALUE!</v>
      </c>
      <c r="D911" t="e">
        <f t="shared" si="155"/>
        <v>#VALUE!</v>
      </c>
      <c r="E911" t="e">
        <f t="shared" si="156"/>
        <v>#VALUE!</v>
      </c>
      <c r="F911" t="e">
        <f t="shared" si="157"/>
        <v>#VALUE!</v>
      </c>
      <c r="G911">
        <v>0</v>
      </c>
      <c r="H911" t="e">
        <f t="shared" si="158"/>
        <v>#VALUE!</v>
      </c>
      <c r="I911" t="e">
        <f t="shared" si="159"/>
        <v>#VALUE!</v>
      </c>
      <c r="J911" t="e">
        <f t="shared" si="160"/>
        <v>#VALUE!</v>
      </c>
      <c r="K911" t="str">
        <f t="shared" si="161"/>
        <v/>
      </c>
      <c r="L911" t="str">
        <f t="shared" si="162"/>
        <v/>
      </c>
      <c r="M911" t="str">
        <f t="shared" si="163"/>
        <v/>
      </c>
      <c r="N911" t="str">
        <f t="shared" si="164"/>
        <v/>
      </c>
    </row>
    <row r="912" spans="1:14" x14ac:dyDescent="0.25">
      <c r="A912" s="4" t="str">
        <f>IF('True_Odds_Calculator_2-way'!A913="","",'True_Odds_Calculator_2-way'!A913)</f>
        <v/>
      </c>
      <c r="B912" s="4" t="str">
        <f>IF('True_Odds_Calculator_2-way'!B913="","",'True_Odds_Calculator_2-way'!B913)</f>
        <v/>
      </c>
      <c r="C912" s="4" t="e">
        <f t="shared" si="154"/>
        <v>#VALUE!</v>
      </c>
      <c r="D912" t="e">
        <f t="shared" si="155"/>
        <v>#VALUE!</v>
      </c>
      <c r="E912" t="e">
        <f t="shared" si="156"/>
        <v>#VALUE!</v>
      </c>
      <c r="F912" t="e">
        <f t="shared" si="157"/>
        <v>#VALUE!</v>
      </c>
      <c r="G912">
        <v>0</v>
      </c>
      <c r="H912" t="e">
        <f t="shared" si="158"/>
        <v>#VALUE!</v>
      </c>
      <c r="I912" t="e">
        <f t="shared" si="159"/>
        <v>#VALUE!</v>
      </c>
      <c r="J912" t="e">
        <f t="shared" si="160"/>
        <v>#VALUE!</v>
      </c>
      <c r="K912" t="str">
        <f t="shared" si="161"/>
        <v/>
      </c>
      <c r="L912" t="str">
        <f t="shared" si="162"/>
        <v/>
      </c>
      <c r="M912" t="str">
        <f t="shared" si="163"/>
        <v/>
      </c>
      <c r="N912" t="str">
        <f t="shared" si="164"/>
        <v/>
      </c>
    </row>
    <row r="913" spans="1:14" x14ac:dyDescent="0.25">
      <c r="A913" s="4" t="str">
        <f>IF('True_Odds_Calculator_2-way'!A914="","",'True_Odds_Calculator_2-way'!A914)</f>
        <v/>
      </c>
      <c r="B913" s="4" t="str">
        <f>IF('True_Odds_Calculator_2-way'!B914="","",'True_Odds_Calculator_2-way'!B914)</f>
        <v/>
      </c>
      <c r="C913" s="4" t="e">
        <f t="shared" si="154"/>
        <v>#VALUE!</v>
      </c>
      <c r="D913" t="e">
        <f t="shared" si="155"/>
        <v>#VALUE!</v>
      </c>
      <c r="E913" t="e">
        <f t="shared" si="156"/>
        <v>#VALUE!</v>
      </c>
      <c r="F913" t="e">
        <f t="shared" si="157"/>
        <v>#VALUE!</v>
      </c>
      <c r="G913">
        <v>0</v>
      </c>
      <c r="H913" t="e">
        <f t="shared" si="158"/>
        <v>#VALUE!</v>
      </c>
      <c r="I913" t="e">
        <f t="shared" si="159"/>
        <v>#VALUE!</v>
      </c>
      <c r="J913" t="e">
        <f t="shared" si="160"/>
        <v>#VALUE!</v>
      </c>
      <c r="K913" t="str">
        <f t="shared" si="161"/>
        <v/>
      </c>
      <c r="L913" t="str">
        <f t="shared" si="162"/>
        <v/>
      </c>
      <c r="M913" t="str">
        <f t="shared" si="163"/>
        <v/>
      </c>
      <c r="N913" t="str">
        <f t="shared" si="164"/>
        <v/>
      </c>
    </row>
    <row r="914" spans="1:14" x14ac:dyDescent="0.25">
      <c r="A914" s="4" t="str">
        <f>IF('True_Odds_Calculator_2-way'!A915="","",'True_Odds_Calculator_2-way'!A915)</f>
        <v/>
      </c>
      <c r="B914" s="4" t="str">
        <f>IF('True_Odds_Calculator_2-way'!B915="","",'True_Odds_Calculator_2-way'!B915)</f>
        <v/>
      </c>
      <c r="C914" s="4" t="e">
        <f t="shared" si="154"/>
        <v>#VALUE!</v>
      </c>
      <c r="D914" t="e">
        <f t="shared" si="155"/>
        <v>#VALUE!</v>
      </c>
      <c r="E914" t="e">
        <f t="shared" si="156"/>
        <v>#VALUE!</v>
      </c>
      <c r="F914" t="e">
        <f t="shared" si="157"/>
        <v>#VALUE!</v>
      </c>
      <c r="G914">
        <v>0</v>
      </c>
      <c r="H914" t="e">
        <f t="shared" si="158"/>
        <v>#VALUE!</v>
      </c>
      <c r="I914" t="e">
        <f t="shared" si="159"/>
        <v>#VALUE!</v>
      </c>
      <c r="J914" t="e">
        <f t="shared" si="160"/>
        <v>#VALUE!</v>
      </c>
      <c r="K914" t="str">
        <f t="shared" si="161"/>
        <v/>
      </c>
      <c r="L914" t="str">
        <f t="shared" si="162"/>
        <v/>
      </c>
      <c r="M914" t="str">
        <f t="shared" si="163"/>
        <v/>
      </c>
      <c r="N914" t="str">
        <f t="shared" si="164"/>
        <v/>
      </c>
    </row>
    <row r="915" spans="1:14" x14ac:dyDescent="0.25">
      <c r="A915" s="4" t="str">
        <f>IF('True_Odds_Calculator_2-way'!A916="","",'True_Odds_Calculator_2-way'!A916)</f>
        <v/>
      </c>
      <c r="B915" s="4" t="str">
        <f>IF('True_Odds_Calculator_2-way'!B916="","",'True_Odds_Calculator_2-way'!B916)</f>
        <v/>
      </c>
      <c r="C915" s="4" t="e">
        <f t="shared" si="154"/>
        <v>#VALUE!</v>
      </c>
      <c r="D915" t="e">
        <f t="shared" si="155"/>
        <v>#VALUE!</v>
      </c>
      <c r="E915" t="e">
        <f t="shared" si="156"/>
        <v>#VALUE!</v>
      </c>
      <c r="F915" t="e">
        <f t="shared" si="157"/>
        <v>#VALUE!</v>
      </c>
      <c r="G915">
        <v>0</v>
      </c>
      <c r="H915" t="e">
        <f t="shared" si="158"/>
        <v>#VALUE!</v>
      </c>
      <c r="I915" t="e">
        <f t="shared" si="159"/>
        <v>#VALUE!</v>
      </c>
      <c r="J915" t="e">
        <f t="shared" si="160"/>
        <v>#VALUE!</v>
      </c>
      <c r="K915" t="str">
        <f t="shared" si="161"/>
        <v/>
      </c>
      <c r="L915" t="str">
        <f t="shared" si="162"/>
        <v/>
      </c>
      <c r="M915" t="str">
        <f t="shared" si="163"/>
        <v/>
      </c>
      <c r="N915" t="str">
        <f t="shared" si="164"/>
        <v/>
      </c>
    </row>
    <row r="916" spans="1:14" x14ac:dyDescent="0.25">
      <c r="A916" s="4" t="str">
        <f>IF('True_Odds_Calculator_2-way'!A917="","",'True_Odds_Calculator_2-way'!A917)</f>
        <v/>
      </c>
      <c r="B916" s="4" t="str">
        <f>IF('True_Odds_Calculator_2-way'!B917="","",'True_Odds_Calculator_2-way'!B917)</f>
        <v/>
      </c>
      <c r="C916" s="4" t="e">
        <f t="shared" si="154"/>
        <v>#VALUE!</v>
      </c>
      <c r="D916" t="e">
        <f t="shared" si="155"/>
        <v>#VALUE!</v>
      </c>
      <c r="E916" t="e">
        <f t="shared" si="156"/>
        <v>#VALUE!</v>
      </c>
      <c r="F916" t="e">
        <f t="shared" si="157"/>
        <v>#VALUE!</v>
      </c>
      <c r="G916">
        <v>0</v>
      </c>
      <c r="H916" t="e">
        <f t="shared" si="158"/>
        <v>#VALUE!</v>
      </c>
      <c r="I916" t="e">
        <f t="shared" si="159"/>
        <v>#VALUE!</v>
      </c>
      <c r="J916" t="e">
        <f t="shared" si="160"/>
        <v>#VALUE!</v>
      </c>
      <c r="K916" t="str">
        <f t="shared" si="161"/>
        <v/>
      </c>
      <c r="L916" t="str">
        <f t="shared" si="162"/>
        <v/>
      </c>
      <c r="M916" t="str">
        <f t="shared" si="163"/>
        <v/>
      </c>
      <c r="N916" t="str">
        <f t="shared" si="164"/>
        <v/>
      </c>
    </row>
    <row r="917" spans="1:14" x14ac:dyDescent="0.25">
      <c r="A917" s="4" t="str">
        <f>IF('True_Odds_Calculator_2-way'!A918="","",'True_Odds_Calculator_2-way'!A918)</f>
        <v/>
      </c>
      <c r="B917" s="4" t="str">
        <f>IF('True_Odds_Calculator_2-way'!B918="","",'True_Odds_Calculator_2-way'!B918)</f>
        <v/>
      </c>
      <c r="C917" s="4" t="e">
        <f t="shared" si="154"/>
        <v>#VALUE!</v>
      </c>
      <c r="D917" t="e">
        <f t="shared" si="155"/>
        <v>#VALUE!</v>
      </c>
      <c r="E917" t="e">
        <f t="shared" si="156"/>
        <v>#VALUE!</v>
      </c>
      <c r="F917" t="e">
        <f t="shared" si="157"/>
        <v>#VALUE!</v>
      </c>
      <c r="G917">
        <v>0</v>
      </c>
      <c r="H917" t="e">
        <f t="shared" si="158"/>
        <v>#VALUE!</v>
      </c>
      <c r="I917" t="e">
        <f t="shared" si="159"/>
        <v>#VALUE!</v>
      </c>
      <c r="J917" t="e">
        <f t="shared" si="160"/>
        <v>#VALUE!</v>
      </c>
      <c r="K917" t="str">
        <f t="shared" si="161"/>
        <v/>
      </c>
      <c r="L917" t="str">
        <f t="shared" si="162"/>
        <v/>
      </c>
      <c r="M917" t="str">
        <f t="shared" si="163"/>
        <v/>
      </c>
      <c r="N917" t="str">
        <f t="shared" si="164"/>
        <v/>
      </c>
    </row>
    <row r="918" spans="1:14" x14ac:dyDescent="0.25">
      <c r="A918" s="4" t="str">
        <f>IF('True_Odds_Calculator_2-way'!A919="","",'True_Odds_Calculator_2-way'!A919)</f>
        <v/>
      </c>
      <c r="B918" s="4" t="str">
        <f>IF('True_Odds_Calculator_2-way'!B919="","",'True_Odds_Calculator_2-way'!B919)</f>
        <v/>
      </c>
      <c r="C918" s="4" t="e">
        <f t="shared" si="154"/>
        <v>#VALUE!</v>
      </c>
      <c r="D918" t="e">
        <f t="shared" si="155"/>
        <v>#VALUE!</v>
      </c>
      <c r="E918" t="e">
        <f t="shared" si="156"/>
        <v>#VALUE!</v>
      </c>
      <c r="F918" t="e">
        <f t="shared" si="157"/>
        <v>#VALUE!</v>
      </c>
      <c r="G918">
        <v>0</v>
      </c>
      <c r="H918" t="e">
        <f t="shared" si="158"/>
        <v>#VALUE!</v>
      </c>
      <c r="I918" t="e">
        <f t="shared" si="159"/>
        <v>#VALUE!</v>
      </c>
      <c r="J918" t="e">
        <f t="shared" si="160"/>
        <v>#VALUE!</v>
      </c>
      <c r="K918" t="str">
        <f t="shared" si="161"/>
        <v/>
      </c>
      <c r="L918" t="str">
        <f t="shared" si="162"/>
        <v/>
      </c>
      <c r="M918" t="str">
        <f t="shared" si="163"/>
        <v/>
      </c>
      <c r="N918" t="str">
        <f t="shared" si="164"/>
        <v/>
      </c>
    </row>
    <row r="919" spans="1:14" x14ac:dyDescent="0.25">
      <c r="A919" s="4" t="str">
        <f>IF('True_Odds_Calculator_2-way'!A920="","",'True_Odds_Calculator_2-way'!A920)</f>
        <v/>
      </c>
      <c r="B919" s="4" t="str">
        <f>IF('True_Odds_Calculator_2-way'!B920="","",'True_Odds_Calculator_2-way'!B920)</f>
        <v/>
      </c>
      <c r="C919" s="4" t="e">
        <f t="shared" si="154"/>
        <v>#VALUE!</v>
      </c>
      <c r="D919" t="e">
        <f t="shared" si="155"/>
        <v>#VALUE!</v>
      </c>
      <c r="E919" t="e">
        <f t="shared" si="156"/>
        <v>#VALUE!</v>
      </c>
      <c r="F919" t="e">
        <f t="shared" si="157"/>
        <v>#VALUE!</v>
      </c>
      <c r="G919">
        <v>0</v>
      </c>
      <c r="H919" t="e">
        <f t="shared" si="158"/>
        <v>#VALUE!</v>
      </c>
      <c r="I919" t="e">
        <f t="shared" si="159"/>
        <v>#VALUE!</v>
      </c>
      <c r="J919" t="e">
        <f t="shared" si="160"/>
        <v>#VALUE!</v>
      </c>
      <c r="K919" t="str">
        <f t="shared" si="161"/>
        <v/>
      </c>
      <c r="L919" t="str">
        <f t="shared" si="162"/>
        <v/>
      </c>
      <c r="M919" t="str">
        <f t="shared" si="163"/>
        <v/>
      </c>
      <c r="N919" t="str">
        <f t="shared" si="164"/>
        <v/>
      </c>
    </row>
    <row r="920" spans="1:14" x14ac:dyDescent="0.25">
      <c r="A920" s="4" t="str">
        <f>IF('True_Odds_Calculator_2-way'!A921="","",'True_Odds_Calculator_2-way'!A921)</f>
        <v/>
      </c>
      <c r="B920" s="4" t="str">
        <f>IF('True_Odds_Calculator_2-way'!B921="","",'True_Odds_Calculator_2-way'!B921)</f>
        <v/>
      </c>
      <c r="C920" s="4" t="e">
        <f t="shared" si="154"/>
        <v>#VALUE!</v>
      </c>
      <c r="D920" t="e">
        <f t="shared" si="155"/>
        <v>#VALUE!</v>
      </c>
      <c r="E920" t="e">
        <f t="shared" si="156"/>
        <v>#VALUE!</v>
      </c>
      <c r="F920" t="e">
        <f t="shared" si="157"/>
        <v>#VALUE!</v>
      </c>
      <c r="G920">
        <v>0</v>
      </c>
      <c r="H920" t="e">
        <f t="shared" si="158"/>
        <v>#VALUE!</v>
      </c>
      <c r="I920" t="e">
        <f t="shared" si="159"/>
        <v>#VALUE!</v>
      </c>
      <c r="J920" t="e">
        <f t="shared" si="160"/>
        <v>#VALUE!</v>
      </c>
      <c r="K920" t="str">
        <f t="shared" si="161"/>
        <v/>
      </c>
      <c r="L920" t="str">
        <f t="shared" si="162"/>
        <v/>
      </c>
      <c r="M920" t="str">
        <f t="shared" si="163"/>
        <v/>
      </c>
      <c r="N920" t="str">
        <f t="shared" si="164"/>
        <v/>
      </c>
    </row>
    <row r="921" spans="1:14" x14ac:dyDescent="0.25">
      <c r="A921" s="4" t="str">
        <f>IF('True_Odds_Calculator_2-way'!A922="","",'True_Odds_Calculator_2-way'!A922)</f>
        <v/>
      </c>
      <c r="B921" s="4" t="str">
        <f>IF('True_Odds_Calculator_2-way'!B922="","",'True_Odds_Calculator_2-way'!B922)</f>
        <v/>
      </c>
      <c r="C921" s="4" t="e">
        <f t="shared" si="154"/>
        <v>#VALUE!</v>
      </c>
      <c r="D921" t="e">
        <f t="shared" si="155"/>
        <v>#VALUE!</v>
      </c>
      <c r="E921" t="e">
        <f t="shared" si="156"/>
        <v>#VALUE!</v>
      </c>
      <c r="F921" t="e">
        <f t="shared" si="157"/>
        <v>#VALUE!</v>
      </c>
      <c r="G921">
        <v>0</v>
      </c>
      <c r="H921" t="e">
        <f t="shared" si="158"/>
        <v>#VALUE!</v>
      </c>
      <c r="I921" t="e">
        <f t="shared" si="159"/>
        <v>#VALUE!</v>
      </c>
      <c r="J921" t="e">
        <f t="shared" si="160"/>
        <v>#VALUE!</v>
      </c>
      <c r="K921" t="str">
        <f t="shared" si="161"/>
        <v/>
      </c>
      <c r="L921" t="str">
        <f t="shared" si="162"/>
        <v/>
      </c>
      <c r="M921" t="str">
        <f t="shared" si="163"/>
        <v/>
      </c>
      <c r="N921" t="str">
        <f t="shared" si="164"/>
        <v/>
      </c>
    </row>
    <row r="922" spans="1:14" x14ac:dyDescent="0.25">
      <c r="A922" s="4" t="str">
        <f>IF('True_Odds_Calculator_2-way'!A923="","",'True_Odds_Calculator_2-way'!A923)</f>
        <v/>
      </c>
      <c r="B922" s="4" t="str">
        <f>IF('True_Odds_Calculator_2-way'!B923="","",'True_Odds_Calculator_2-way'!B923)</f>
        <v/>
      </c>
      <c r="C922" s="4" t="e">
        <f t="shared" si="154"/>
        <v>#VALUE!</v>
      </c>
      <c r="D922" t="e">
        <f t="shared" si="155"/>
        <v>#VALUE!</v>
      </c>
      <c r="E922" t="e">
        <f t="shared" si="156"/>
        <v>#VALUE!</v>
      </c>
      <c r="F922" t="e">
        <f t="shared" si="157"/>
        <v>#VALUE!</v>
      </c>
      <c r="G922">
        <v>0</v>
      </c>
      <c r="H922" t="e">
        <f t="shared" si="158"/>
        <v>#VALUE!</v>
      </c>
      <c r="I922" t="e">
        <f t="shared" si="159"/>
        <v>#VALUE!</v>
      </c>
      <c r="J922" t="e">
        <f t="shared" si="160"/>
        <v>#VALUE!</v>
      </c>
      <c r="K922" t="str">
        <f t="shared" si="161"/>
        <v/>
      </c>
      <c r="L922" t="str">
        <f t="shared" si="162"/>
        <v/>
      </c>
      <c r="M922" t="str">
        <f t="shared" si="163"/>
        <v/>
      </c>
      <c r="N922" t="str">
        <f t="shared" si="164"/>
        <v/>
      </c>
    </row>
    <row r="923" spans="1:14" x14ac:dyDescent="0.25">
      <c r="A923" s="4" t="str">
        <f>IF('True_Odds_Calculator_2-way'!A924="","",'True_Odds_Calculator_2-way'!A924)</f>
        <v/>
      </c>
      <c r="B923" s="4" t="str">
        <f>IF('True_Odds_Calculator_2-way'!B924="","",'True_Odds_Calculator_2-way'!B924)</f>
        <v/>
      </c>
      <c r="C923" s="4" t="e">
        <f t="shared" si="154"/>
        <v>#VALUE!</v>
      </c>
      <c r="D923" t="e">
        <f t="shared" si="155"/>
        <v>#VALUE!</v>
      </c>
      <c r="E923" t="e">
        <f t="shared" si="156"/>
        <v>#VALUE!</v>
      </c>
      <c r="F923" t="e">
        <f t="shared" si="157"/>
        <v>#VALUE!</v>
      </c>
      <c r="G923">
        <v>0</v>
      </c>
      <c r="H923" t="e">
        <f t="shared" si="158"/>
        <v>#VALUE!</v>
      </c>
      <c r="I923" t="e">
        <f t="shared" si="159"/>
        <v>#VALUE!</v>
      </c>
      <c r="J923" t="e">
        <f t="shared" si="160"/>
        <v>#VALUE!</v>
      </c>
      <c r="K923" t="str">
        <f t="shared" si="161"/>
        <v/>
      </c>
      <c r="L923" t="str">
        <f t="shared" si="162"/>
        <v/>
      </c>
      <c r="M923" t="str">
        <f t="shared" si="163"/>
        <v/>
      </c>
      <c r="N923" t="str">
        <f t="shared" si="164"/>
        <v/>
      </c>
    </row>
    <row r="924" spans="1:14" x14ac:dyDescent="0.25">
      <c r="A924" s="4" t="str">
        <f>IF('True_Odds_Calculator_2-way'!A925="","",'True_Odds_Calculator_2-way'!A925)</f>
        <v/>
      </c>
      <c r="B924" s="4" t="str">
        <f>IF('True_Odds_Calculator_2-way'!B925="","",'True_Odds_Calculator_2-way'!B925)</f>
        <v/>
      </c>
      <c r="C924" s="4" t="e">
        <f t="shared" si="154"/>
        <v>#VALUE!</v>
      </c>
      <c r="D924" t="e">
        <f t="shared" si="155"/>
        <v>#VALUE!</v>
      </c>
      <c r="E924" t="e">
        <f t="shared" si="156"/>
        <v>#VALUE!</v>
      </c>
      <c r="F924" t="e">
        <f t="shared" si="157"/>
        <v>#VALUE!</v>
      </c>
      <c r="G924">
        <v>0</v>
      </c>
      <c r="H924" t="e">
        <f t="shared" si="158"/>
        <v>#VALUE!</v>
      </c>
      <c r="I924" t="e">
        <f t="shared" si="159"/>
        <v>#VALUE!</v>
      </c>
      <c r="J924" t="e">
        <f t="shared" si="160"/>
        <v>#VALUE!</v>
      </c>
      <c r="K924" t="str">
        <f t="shared" si="161"/>
        <v/>
      </c>
      <c r="L924" t="str">
        <f t="shared" si="162"/>
        <v/>
      </c>
      <c r="M924" t="str">
        <f t="shared" si="163"/>
        <v/>
      </c>
      <c r="N924" t="str">
        <f t="shared" si="164"/>
        <v/>
      </c>
    </row>
    <row r="925" spans="1:14" x14ac:dyDescent="0.25">
      <c r="A925" s="4" t="str">
        <f>IF('True_Odds_Calculator_2-way'!A926="","",'True_Odds_Calculator_2-way'!A926)</f>
        <v/>
      </c>
      <c r="B925" s="4" t="str">
        <f>IF('True_Odds_Calculator_2-way'!B926="","",'True_Odds_Calculator_2-way'!B926)</f>
        <v/>
      </c>
      <c r="C925" s="4" t="e">
        <f t="shared" si="154"/>
        <v>#VALUE!</v>
      </c>
      <c r="D925" t="e">
        <f t="shared" si="155"/>
        <v>#VALUE!</v>
      </c>
      <c r="E925" t="e">
        <f t="shared" si="156"/>
        <v>#VALUE!</v>
      </c>
      <c r="F925" t="e">
        <f t="shared" si="157"/>
        <v>#VALUE!</v>
      </c>
      <c r="G925">
        <v>0</v>
      </c>
      <c r="H925" t="e">
        <f t="shared" si="158"/>
        <v>#VALUE!</v>
      </c>
      <c r="I925" t="e">
        <f t="shared" si="159"/>
        <v>#VALUE!</v>
      </c>
      <c r="J925" t="e">
        <f t="shared" si="160"/>
        <v>#VALUE!</v>
      </c>
      <c r="K925" t="str">
        <f t="shared" si="161"/>
        <v/>
      </c>
      <c r="L925" t="str">
        <f t="shared" si="162"/>
        <v/>
      </c>
      <c r="M925" t="str">
        <f t="shared" si="163"/>
        <v/>
      </c>
      <c r="N925" t="str">
        <f t="shared" si="164"/>
        <v/>
      </c>
    </row>
    <row r="926" spans="1:14" x14ac:dyDescent="0.25">
      <c r="A926" s="4" t="str">
        <f>IF('True_Odds_Calculator_2-way'!A927="","",'True_Odds_Calculator_2-way'!A927)</f>
        <v/>
      </c>
      <c r="B926" s="4" t="str">
        <f>IF('True_Odds_Calculator_2-way'!B927="","",'True_Odds_Calculator_2-way'!B927)</f>
        <v/>
      </c>
      <c r="C926" s="4" t="e">
        <f t="shared" si="154"/>
        <v>#VALUE!</v>
      </c>
      <c r="D926" t="e">
        <f t="shared" si="155"/>
        <v>#VALUE!</v>
      </c>
      <c r="E926" t="e">
        <f t="shared" si="156"/>
        <v>#VALUE!</v>
      </c>
      <c r="F926" t="e">
        <f t="shared" si="157"/>
        <v>#VALUE!</v>
      </c>
      <c r="G926">
        <v>0</v>
      </c>
      <c r="H926" t="e">
        <f t="shared" si="158"/>
        <v>#VALUE!</v>
      </c>
      <c r="I926" t="e">
        <f t="shared" si="159"/>
        <v>#VALUE!</v>
      </c>
      <c r="J926" t="e">
        <f t="shared" si="160"/>
        <v>#VALUE!</v>
      </c>
      <c r="K926" t="str">
        <f t="shared" si="161"/>
        <v/>
      </c>
      <c r="L926" t="str">
        <f t="shared" si="162"/>
        <v/>
      </c>
      <c r="M926" t="str">
        <f t="shared" si="163"/>
        <v/>
      </c>
      <c r="N926" t="str">
        <f t="shared" si="164"/>
        <v/>
      </c>
    </row>
    <row r="927" spans="1:14" x14ac:dyDescent="0.25">
      <c r="A927" s="4" t="str">
        <f>IF('True_Odds_Calculator_2-way'!A928="","",'True_Odds_Calculator_2-way'!A928)</f>
        <v/>
      </c>
      <c r="B927" s="4" t="str">
        <f>IF('True_Odds_Calculator_2-way'!B928="","",'True_Odds_Calculator_2-way'!B928)</f>
        <v/>
      </c>
      <c r="C927" s="4" t="e">
        <f t="shared" si="154"/>
        <v>#VALUE!</v>
      </c>
      <c r="D927" t="e">
        <f t="shared" si="155"/>
        <v>#VALUE!</v>
      </c>
      <c r="E927" t="e">
        <f t="shared" si="156"/>
        <v>#VALUE!</v>
      </c>
      <c r="F927" t="e">
        <f t="shared" si="157"/>
        <v>#VALUE!</v>
      </c>
      <c r="G927">
        <v>0</v>
      </c>
      <c r="H927" t="e">
        <f t="shared" si="158"/>
        <v>#VALUE!</v>
      </c>
      <c r="I927" t="e">
        <f t="shared" si="159"/>
        <v>#VALUE!</v>
      </c>
      <c r="J927" t="e">
        <f t="shared" si="160"/>
        <v>#VALUE!</v>
      </c>
      <c r="K927" t="str">
        <f t="shared" si="161"/>
        <v/>
      </c>
      <c r="L927" t="str">
        <f t="shared" si="162"/>
        <v/>
      </c>
      <c r="M927" t="str">
        <f t="shared" si="163"/>
        <v/>
      </c>
      <c r="N927" t="str">
        <f t="shared" si="164"/>
        <v/>
      </c>
    </row>
    <row r="928" spans="1:14" x14ac:dyDescent="0.25">
      <c r="A928" s="4" t="str">
        <f>IF('True_Odds_Calculator_2-way'!A929="","",'True_Odds_Calculator_2-way'!A929)</f>
        <v/>
      </c>
      <c r="B928" s="4" t="str">
        <f>IF('True_Odds_Calculator_2-way'!B929="","",'True_Odds_Calculator_2-way'!B929)</f>
        <v/>
      </c>
      <c r="C928" s="4" t="e">
        <f t="shared" si="154"/>
        <v>#VALUE!</v>
      </c>
      <c r="D928" t="e">
        <f t="shared" si="155"/>
        <v>#VALUE!</v>
      </c>
      <c r="E928" t="e">
        <f t="shared" si="156"/>
        <v>#VALUE!</v>
      </c>
      <c r="F928" t="e">
        <f t="shared" si="157"/>
        <v>#VALUE!</v>
      </c>
      <c r="G928">
        <v>0</v>
      </c>
      <c r="H928" t="e">
        <f t="shared" si="158"/>
        <v>#VALUE!</v>
      </c>
      <c r="I928" t="e">
        <f t="shared" si="159"/>
        <v>#VALUE!</v>
      </c>
      <c r="J928" t="e">
        <f t="shared" si="160"/>
        <v>#VALUE!</v>
      </c>
      <c r="K928" t="str">
        <f t="shared" si="161"/>
        <v/>
      </c>
      <c r="L928" t="str">
        <f t="shared" si="162"/>
        <v/>
      </c>
      <c r="M928" t="str">
        <f t="shared" si="163"/>
        <v/>
      </c>
      <c r="N928" t="str">
        <f t="shared" si="164"/>
        <v/>
      </c>
    </row>
    <row r="929" spans="1:14" x14ac:dyDescent="0.25">
      <c r="A929" s="4" t="str">
        <f>IF('True_Odds_Calculator_2-way'!A930="","",'True_Odds_Calculator_2-way'!A930)</f>
        <v/>
      </c>
      <c r="B929" s="4" t="str">
        <f>IF('True_Odds_Calculator_2-way'!B930="","",'True_Odds_Calculator_2-way'!B930)</f>
        <v/>
      </c>
      <c r="C929" s="4" t="e">
        <f t="shared" si="154"/>
        <v>#VALUE!</v>
      </c>
      <c r="D929" t="e">
        <f t="shared" si="155"/>
        <v>#VALUE!</v>
      </c>
      <c r="E929" t="e">
        <f t="shared" si="156"/>
        <v>#VALUE!</v>
      </c>
      <c r="F929" t="e">
        <f t="shared" si="157"/>
        <v>#VALUE!</v>
      </c>
      <c r="G929">
        <v>0</v>
      </c>
      <c r="H929" t="e">
        <f t="shared" si="158"/>
        <v>#VALUE!</v>
      </c>
      <c r="I929" t="e">
        <f t="shared" si="159"/>
        <v>#VALUE!</v>
      </c>
      <c r="J929" t="e">
        <f t="shared" si="160"/>
        <v>#VALUE!</v>
      </c>
      <c r="K929" t="str">
        <f t="shared" si="161"/>
        <v/>
      </c>
      <c r="L929" t="str">
        <f t="shared" si="162"/>
        <v/>
      </c>
      <c r="M929" t="str">
        <f t="shared" si="163"/>
        <v/>
      </c>
      <c r="N929" t="str">
        <f t="shared" si="164"/>
        <v/>
      </c>
    </row>
    <row r="930" spans="1:14" x14ac:dyDescent="0.25">
      <c r="A930" s="4" t="str">
        <f>IF('True_Odds_Calculator_2-way'!A931="","",'True_Odds_Calculator_2-way'!A931)</f>
        <v/>
      </c>
      <c r="B930" s="4" t="str">
        <f>IF('True_Odds_Calculator_2-way'!B931="","",'True_Odds_Calculator_2-way'!B931)</f>
        <v/>
      </c>
      <c r="C930" s="4" t="e">
        <f t="shared" si="154"/>
        <v>#VALUE!</v>
      </c>
      <c r="D930" t="e">
        <f t="shared" si="155"/>
        <v>#VALUE!</v>
      </c>
      <c r="E930" t="e">
        <f t="shared" si="156"/>
        <v>#VALUE!</v>
      </c>
      <c r="F930" t="e">
        <f t="shared" si="157"/>
        <v>#VALUE!</v>
      </c>
      <c r="G930">
        <v>0</v>
      </c>
      <c r="H930" t="e">
        <f t="shared" si="158"/>
        <v>#VALUE!</v>
      </c>
      <c r="I930" t="e">
        <f t="shared" si="159"/>
        <v>#VALUE!</v>
      </c>
      <c r="J930" t="e">
        <f t="shared" si="160"/>
        <v>#VALUE!</v>
      </c>
      <c r="K930" t="str">
        <f t="shared" si="161"/>
        <v/>
      </c>
      <c r="L930" t="str">
        <f t="shared" si="162"/>
        <v/>
      </c>
      <c r="M930" t="str">
        <f t="shared" si="163"/>
        <v/>
      </c>
      <c r="N930" t="str">
        <f t="shared" si="164"/>
        <v/>
      </c>
    </row>
    <row r="931" spans="1:14" x14ac:dyDescent="0.25">
      <c r="A931" s="4" t="str">
        <f>IF('True_Odds_Calculator_2-way'!A932="","",'True_Odds_Calculator_2-way'!A932)</f>
        <v/>
      </c>
      <c r="B931" s="4" t="str">
        <f>IF('True_Odds_Calculator_2-way'!B932="","",'True_Odds_Calculator_2-way'!B932)</f>
        <v/>
      </c>
      <c r="C931" s="4" t="e">
        <f t="shared" si="154"/>
        <v>#VALUE!</v>
      </c>
      <c r="D931" t="e">
        <f t="shared" si="155"/>
        <v>#VALUE!</v>
      </c>
      <c r="E931" t="e">
        <f t="shared" si="156"/>
        <v>#VALUE!</v>
      </c>
      <c r="F931" t="e">
        <f t="shared" si="157"/>
        <v>#VALUE!</v>
      </c>
      <c r="G931">
        <v>0</v>
      </c>
      <c r="H931" t="e">
        <f t="shared" si="158"/>
        <v>#VALUE!</v>
      </c>
      <c r="I931" t="e">
        <f t="shared" si="159"/>
        <v>#VALUE!</v>
      </c>
      <c r="J931" t="e">
        <f t="shared" si="160"/>
        <v>#VALUE!</v>
      </c>
      <c r="K931" t="str">
        <f t="shared" si="161"/>
        <v/>
      </c>
      <c r="L931" t="str">
        <f t="shared" si="162"/>
        <v/>
      </c>
      <c r="M931" t="str">
        <f t="shared" si="163"/>
        <v/>
      </c>
      <c r="N931" t="str">
        <f t="shared" si="164"/>
        <v/>
      </c>
    </row>
    <row r="932" spans="1:14" x14ac:dyDescent="0.25">
      <c r="A932" s="4" t="str">
        <f>IF('True_Odds_Calculator_2-way'!A933="","",'True_Odds_Calculator_2-way'!A933)</f>
        <v/>
      </c>
      <c r="B932" s="4" t="str">
        <f>IF('True_Odds_Calculator_2-way'!B933="","",'True_Odds_Calculator_2-way'!B933)</f>
        <v/>
      </c>
      <c r="C932" s="4" t="e">
        <f t="shared" si="154"/>
        <v>#VALUE!</v>
      </c>
      <c r="D932" t="e">
        <f t="shared" si="155"/>
        <v>#VALUE!</v>
      </c>
      <c r="E932" t="e">
        <f t="shared" si="156"/>
        <v>#VALUE!</v>
      </c>
      <c r="F932" t="e">
        <f t="shared" si="157"/>
        <v>#VALUE!</v>
      </c>
      <c r="G932">
        <v>0</v>
      </c>
      <c r="H932" t="e">
        <f t="shared" si="158"/>
        <v>#VALUE!</v>
      </c>
      <c r="I932" t="e">
        <f t="shared" si="159"/>
        <v>#VALUE!</v>
      </c>
      <c r="J932" t="e">
        <f t="shared" si="160"/>
        <v>#VALUE!</v>
      </c>
      <c r="K932" t="str">
        <f t="shared" si="161"/>
        <v/>
      </c>
      <c r="L932" t="str">
        <f t="shared" si="162"/>
        <v/>
      </c>
      <c r="M932" t="str">
        <f t="shared" si="163"/>
        <v/>
      </c>
      <c r="N932" t="str">
        <f t="shared" si="164"/>
        <v/>
      </c>
    </row>
    <row r="933" spans="1:14" x14ac:dyDescent="0.25">
      <c r="A933" s="4" t="str">
        <f>IF('True_Odds_Calculator_2-way'!A934="","",'True_Odds_Calculator_2-way'!A934)</f>
        <v/>
      </c>
      <c r="B933" s="4" t="str">
        <f>IF('True_Odds_Calculator_2-way'!B934="","",'True_Odds_Calculator_2-way'!B934)</f>
        <v/>
      </c>
      <c r="C933" s="4" t="e">
        <f t="shared" si="154"/>
        <v>#VALUE!</v>
      </c>
      <c r="D933" t="e">
        <f t="shared" si="155"/>
        <v>#VALUE!</v>
      </c>
      <c r="E933" t="e">
        <f t="shared" si="156"/>
        <v>#VALUE!</v>
      </c>
      <c r="F933" t="e">
        <f t="shared" si="157"/>
        <v>#VALUE!</v>
      </c>
      <c r="G933">
        <v>0</v>
      </c>
      <c r="H933" t="e">
        <f t="shared" si="158"/>
        <v>#VALUE!</v>
      </c>
      <c r="I933" t="e">
        <f t="shared" si="159"/>
        <v>#VALUE!</v>
      </c>
      <c r="J933" t="e">
        <f t="shared" si="160"/>
        <v>#VALUE!</v>
      </c>
      <c r="K933" t="str">
        <f t="shared" si="161"/>
        <v/>
      </c>
      <c r="L933" t="str">
        <f t="shared" si="162"/>
        <v/>
      </c>
      <c r="M933" t="str">
        <f t="shared" si="163"/>
        <v/>
      </c>
      <c r="N933" t="str">
        <f t="shared" si="164"/>
        <v/>
      </c>
    </row>
    <row r="934" spans="1:14" x14ac:dyDescent="0.25">
      <c r="A934" s="4" t="str">
        <f>IF('True_Odds_Calculator_2-way'!A935="","",'True_Odds_Calculator_2-way'!A935)</f>
        <v/>
      </c>
      <c r="B934" s="4" t="str">
        <f>IF('True_Odds_Calculator_2-way'!B935="","",'True_Odds_Calculator_2-way'!B935)</f>
        <v/>
      </c>
      <c r="C934" s="4" t="e">
        <f t="shared" si="154"/>
        <v>#VALUE!</v>
      </c>
      <c r="D934" t="e">
        <f t="shared" si="155"/>
        <v>#VALUE!</v>
      </c>
      <c r="E934" t="e">
        <f t="shared" si="156"/>
        <v>#VALUE!</v>
      </c>
      <c r="F934" t="e">
        <f t="shared" si="157"/>
        <v>#VALUE!</v>
      </c>
      <c r="G934">
        <v>0</v>
      </c>
      <c r="H934" t="e">
        <f t="shared" si="158"/>
        <v>#VALUE!</v>
      </c>
      <c r="I934" t="e">
        <f t="shared" si="159"/>
        <v>#VALUE!</v>
      </c>
      <c r="J934" t="e">
        <f t="shared" si="160"/>
        <v>#VALUE!</v>
      </c>
      <c r="K934" t="str">
        <f t="shared" si="161"/>
        <v/>
      </c>
      <c r="L934" t="str">
        <f t="shared" si="162"/>
        <v/>
      </c>
      <c r="M934" t="str">
        <f t="shared" si="163"/>
        <v/>
      </c>
      <c r="N934" t="str">
        <f t="shared" si="164"/>
        <v/>
      </c>
    </row>
    <row r="935" spans="1:14" x14ac:dyDescent="0.25">
      <c r="A935" s="4" t="str">
        <f>IF('True_Odds_Calculator_2-way'!A936="","",'True_Odds_Calculator_2-way'!A936)</f>
        <v/>
      </c>
      <c r="B935" s="4" t="str">
        <f>IF('True_Odds_Calculator_2-way'!B936="","",'True_Odds_Calculator_2-way'!B936)</f>
        <v/>
      </c>
      <c r="C935" s="4" t="e">
        <f t="shared" si="154"/>
        <v>#VALUE!</v>
      </c>
      <c r="D935" t="e">
        <f t="shared" si="155"/>
        <v>#VALUE!</v>
      </c>
      <c r="E935" t="e">
        <f t="shared" si="156"/>
        <v>#VALUE!</v>
      </c>
      <c r="F935" t="e">
        <f t="shared" si="157"/>
        <v>#VALUE!</v>
      </c>
      <c r="G935">
        <v>0</v>
      </c>
      <c r="H935" t="e">
        <f t="shared" si="158"/>
        <v>#VALUE!</v>
      </c>
      <c r="I935" t="e">
        <f t="shared" si="159"/>
        <v>#VALUE!</v>
      </c>
      <c r="J935" t="e">
        <f t="shared" si="160"/>
        <v>#VALUE!</v>
      </c>
      <c r="K935" t="str">
        <f t="shared" si="161"/>
        <v/>
      </c>
      <c r="L935" t="str">
        <f t="shared" si="162"/>
        <v/>
      </c>
      <c r="M935" t="str">
        <f t="shared" si="163"/>
        <v/>
      </c>
      <c r="N935" t="str">
        <f t="shared" si="164"/>
        <v/>
      </c>
    </row>
    <row r="936" spans="1:14" x14ac:dyDescent="0.25">
      <c r="A936" s="4" t="str">
        <f>IF('True_Odds_Calculator_2-way'!A937="","",'True_Odds_Calculator_2-way'!A937)</f>
        <v/>
      </c>
      <c r="B936" s="4" t="str">
        <f>IF('True_Odds_Calculator_2-way'!B937="","",'True_Odds_Calculator_2-way'!B937)</f>
        <v/>
      </c>
      <c r="C936" s="4" t="e">
        <f t="shared" si="154"/>
        <v>#VALUE!</v>
      </c>
      <c r="D936" t="e">
        <f t="shared" si="155"/>
        <v>#VALUE!</v>
      </c>
      <c r="E936" t="e">
        <f t="shared" si="156"/>
        <v>#VALUE!</v>
      </c>
      <c r="F936" t="e">
        <f t="shared" si="157"/>
        <v>#VALUE!</v>
      </c>
      <c r="G936">
        <v>0</v>
      </c>
      <c r="H936" t="e">
        <f t="shared" si="158"/>
        <v>#VALUE!</v>
      </c>
      <c r="I936" t="e">
        <f t="shared" si="159"/>
        <v>#VALUE!</v>
      </c>
      <c r="J936" t="e">
        <f t="shared" si="160"/>
        <v>#VALUE!</v>
      </c>
      <c r="K936" t="str">
        <f t="shared" si="161"/>
        <v/>
      </c>
      <c r="L936" t="str">
        <f t="shared" si="162"/>
        <v/>
      </c>
      <c r="M936" t="str">
        <f t="shared" si="163"/>
        <v/>
      </c>
      <c r="N936" t="str">
        <f t="shared" si="164"/>
        <v/>
      </c>
    </row>
    <row r="937" spans="1:14" x14ac:dyDescent="0.25">
      <c r="A937" s="4" t="str">
        <f>IF('True_Odds_Calculator_2-way'!A938="","",'True_Odds_Calculator_2-way'!A938)</f>
        <v/>
      </c>
      <c r="B937" s="4" t="str">
        <f>IF('True_Odds_Calculator_2-way'!B938="","",'True_Odds_Calculator_2-way'!B938)</f>
        <v/>
      </c>
      <c r="C937" s="4" t="e">
        <f t="shared" si="154"/>
        <v>#VALUE!</v>
      </c>
      <c r="D937" t="e">
        <f t="shared" si="155"/>
        <v>#VALUE!</v>
      </c>
      <c r="E937" t="e">
        <f t="shared" si="156"/>
        <v>#VALUE!</v>
      </c>
      <c r="F937" t="e">
        <f t="shared" si="157"/>
        <v>#VALUE!</v>
      </c>
      <c r="G937">
        <v>0</v>
      </c>
      <c r="H937" t="e">
        <f t="shared" si="158"/>
        <v>#VALUE!</v>
      </c>
      <c r="I937" t="e">
        <f t="shared" si="159"/>
        <v>#VALUE!</v>
      </c>
      <c r="J937" t="e">
        <f t="shared" si="160"/>
        <v>#VALUE!</v>
      </c>
      <c r="K937" t="str">
        <f t="shared" si="161"/>
        <v/>
      </c>
      <c r="L937" t="str">
        <f t="shared" si="162"/>
        <v/>
      </c>
      <c r="M937" t="str">
        <f t="shared" si="163"/>
        <v/>
      </c>
      <c r="N937" t="str">
        <f t="shared" si="164"/>
        <v/>
      </c>
    </row>
    <row r="938" spans="1:14" x14ac:dyDescent="0.25">
      <c r="A938" s="4" t="str">
        <f>IF('True_Odds_Calculator_2-way'!A939="","",'True_Odds_Calculator_2-way'!A939)</f>
        <v/>
      </c>
      <c r="B938" s="4" t="str">
        <f>IF('True_Odds_Calculator_2-way'!B939="","",'True_Odds_Calculator_2-way'!B939)</f>
        <v/>
      </c>
      <c r="C938" s="4" t="e">
        <f t="shared" si="154"/>
        <v>#VALUE!</v>
      </c>
      <c r="D938" t="e">
        <f t="shared" si="155"/>
        <v>#VALUE!</v>
      </c>
      <c r="E938" t="e">
        <f t="shared" si="156"/>
        <v>#VALUE!</v>
      </c>
      <c r="F938" t="e">
        <f t="shared" si="157"/>
        <v>#VALUE!</v>
      </c>
      <c r="G938">
        <v>0</v>
      </c>
      <c r="H938" t="e">
        <f t="shared" si="158"/>
        <v>#VALUE!</v>
      </c>
      <c r="I938" t="e">
        <f t="shared" si="159"/>
        <v>#VALUE!</v>
      </c>
      <c r="J938" t="e">
        <f t="shared" si="160"/>
        <v>#VALUE!</v>
      </c>
      <c r="K938" t="str">
        <f t="shared" si="161"/>
        <v/>
      </c>
      <c r="L938" t="str">
        <f t="shared" si="162"/>
        <v/>
      </c>
      <c r="M938" t="str">
        <f t="shared" si="163"/>
        <v/>
      </c>
      <c r="N938" t="str">
        <f t="shared" si="164"/>
        <v/>
      </c>
    </row>
    <row r="939" spans="1:14" x14ac:dyDescent="0.25">
      <c r="A939" s="4" t="str">
        <f>IF('True_Odds_Calculator_2-way'!A940="","",'True_Odds_Calculator_2-way'!A940)</f>
        <v/>
      </c>
      <c r="B939" s="4" t="str">
        <f>IF('True_Odds_Calculator_2-way'!B940="","",'True_Odds_Calculator_2-way'!B940)</f>
        <v/>
      </c>
      <c r="C939" s="4" t="e">
        <f t="shared" si="154"/>
        <v>#VALUE!</v>
      </c>
      <c r="D939" t="e">
        <f t="shared" si="155"/>
        <v>#VALUE!</v>
      </c>
      <c r="E939" t="e">
        <f t="shared" si="156"/>
        <v>#VALUE!</v>
      </c>
      <c r="F939" t="e">
        <f t="shared" si="157"/>
        <v>#VALUE!</v>
      </c>
      <c r="G939">
        <v>0</v>
      </c>
      <c r="H939" t="e">
        <f t="shared" si="158"/>
        <v>#VALUE!</v>
      </c>
      <c r="I939" t="e">
        <f t="shared" si="159"/>
        <v>#VALUE!</v>
      </c>
      <c r="J939" t="e">
        <f t="shared" si="160"/>
        <v>#VALUE!</v>
      </c>
      <c r="K939" t="str">
        <f t="shared" si="161"/>
        <v/>
      </c>
      <c r="L939" t="str">
        <f t="shared" si="162"/>
        <v/>
      </c>
      <c r="M939" t="str">
        <f t="shared" si="163"/>
        <v/>
      </c>
      <c r="N939" t="str">
        <f t="shared" si="164"/>
        <v/>
      </c>
    </row>
    <row r="940" spans="1:14" x14ac:dyDescent="0.25">
      <c r="A940" s="4" t="str">
        <f>IF('True_Odds_Calculator_2-way'!A941="","",'True_Odds_Calculator_2-way'!A941)</f>
        <v/>
      </c>
      <c r="B940" s="4" t="str">
        <f>IF('True_Odds_Calculator_2-way'!B941="","",'True_Odds_Calculator_2-way'!B941)</f>
        <v/>
      </c>
      <c r="C940" s="4" t="e">
        <f t="shared" si="154"/>
        <v>#VALUE!</v>
      </c>
      <c r="D940" t="e">
        <f t="shared" si="155"/>
        <v>#VALUE!</v>
      </c>
      <c r="E940" t="e">
        <f t="shared" si="156"/>
        <v>#VALUE!</v>
      </c>
      <c r="F940" t="e">
        <f t="shared" si="157"/>
        <v>#VALUE!</v>
      </c>
      <c r="G940">
        <v>0</v>
      </c>
      <c r="H940" t="e">
        <f t="shared" si="158"/>
        <v>#VALUE!</v>
      </c>
      <c r="I940" t="e">
        <f t="shared" si="159"/>
        <v>#VALUE!</v>
      </c>
      <c r="J940" t="e">
        <f t="shared" si="160"/>
        <v>#VALUE!</v>
      </c>
      <c r="K940" t="str">
        <f t="shared" si="161"/>
        <v/>
      </c>
      <c r="L940" t="str">
        <f t="shared" si="162"/>
        <v/>
      </c>
      <c r="M940" t="str">
        <f t="shared" si="163"/>
        <v/>
      </c>
      <c r="N940" t="str">
        <f t="shared" si="164"/>
        <v/>
      </c>
    </row>
    <row r="941" spans="1:14" x14ac:dyDescent="0.25">
      <c r="A941" s="4" t="str">
        <f>IF('True_Odds_Calculator_2-way'!A942="","",'True_Odds_Calculator_2-way'!A942)</f>
        <v/>
      </c>
      <c r="B941" s="4" t="str">
        <f>IF('True_Odds_Calculator_2-way'!B942="","",'True_Odds_Calculator_2-way'!B942)</f>
        <v/>
      </c>
      <c r="C941" s="4" t="e">
        <f t="shared" si="154"/>
        <v>#VALUE!</v>
      </c>
      <c r="D941" t="e">
        <f t="shared" si="155"/>
        <v>#VALUE!</v>
      </c>
      <c r="E941" t="e">
        <f t="shared" si="156"/>
        <v>#VALUE!</v>
      </c>
      <c r="F941" t="e">
        <f t="shared" si="157"/>
        <v>#VALUE!</v>
      </c>
      <c r="G941">
        <v>0</v>
      </c>
      <c r="H941" t="e">
        <f t="shared" si="158"/>
        <v>#VALUE!</v>
      </c>
      <c r="I941" t="e">
        <f t="shared" si="159"/>
        <v>#VALUE!</v>
      </c>
      <c r="J941" t="e">
        <f t="shared" si="160"/>
        <v>#VALUE!</v>
      </c>
      <c r="K941" t="str">
        <f t="shared" si="161"/>
        <v/>
      </c>
      <c r="L941" t="str">
        <f t="shared" si="162"/>
        <v/>
      </c>
      <c r="M941" t="str">
        <f t="shared" si="163"/>
        <v/>
      </c>
      <c r="N941" t="str">
        <f t="shared" si="164"/>
        <v/>
      </c>
    </row>
    <row r="942" spans="1:14" x14ac:dyDescent="0.25">
      <c r="A942" s="4" t="str">
        <f>IF('True_Odds_Calculator_2-way'!A943="","",'True_Odds_Calculator_2-way'!A943)</f>
        <v/>
      </c>
      <c r="B942" s="4" t="str">
        <f>IF('True_Odds_Calculator_2-way'!B943="","",'True_Odds_Calculator_2-way'!B943)</f>
        <v/>
      </c>
      <c r="C942" s="4" t="e">
        <f t="shared" si="154"/>
        <v>#VALUE!</v>
      </c>
      <c r="D942" t="e">
        <f t="shared" si="155"/>
        <v>#VALUE!</v>
      </c>
      <c r="E942" t="e">
        <f t="shared" si="156"/>
        <v>#VALUE!</v>
      </c>
      <c r="F942" t="e">
        <f t="shared" si="157"/>
        <v>#VALUE!</v>
      </c>
      <c r="G942">
        <v>0</v>
      </c>
      <c r="H942" t="e">
        <f t="shared" si="158"/>
        <v>#VALUE!</v>
      </c>
      <c r="I942" t="e">
        <f t="shared" si="159"/>
        <v>#VALUE!</v>
      </c>
      <c r="J942" t="e">
        <f t="shared" si="160"/>
        <v>#VALUE!</v>
      </c>
      <c r="K942" t="str">
        <f t="shared" si="161"/>
        <v/>
      </c>
      <c r="L942" t="str">
        <f t="shared" si="162"/>
        <v/>
      </c>
      <c r="M942" t="str">
        <f t="shared" si="163"/>
        <v/>
      </c>
      <c r="N942" t="str">
        <f t="shared" si="164"/>
        <v/>
      </c>
    </row>
    <row r="943" spans="1:14" x14ac:dyDescent="0.25">
      <c r="A943" s="4" t="str">
        <f>IF('True_Odds_Calculator_2-way'!A944="","",'True_Odds_Calculator_2-way'!A944)</f>
        <v/>
      </c>
      <c r="B943" s="4" t="str">
        <f>IF('True_Odds_Calculator_2-way'!B944="","",'True_Odds_Calculator_2-way'!B944)</f>
        <v/>
      </c>
      <c r="C943" s="4" t="e">
        <f t="shared" si="154"/>
        <v>#VALUE!</v>
      </c>
      <c r="D943" t="e">
        <f t="shared" si="155"/>
        <v>#VALUE!</v>
      </c>
      <c r="E943" t="e">
        <f t="shared" si="156"/>
        <v>#VALUE!</v>
      </c>
      <c r="F943" t="e">
        <f t="shared" si="157"/>
        <v>#VALUE!</v>
      </c>
      <c r="G943">
        <v>0</v>
      </c>
      <c r="H943" t="e">
        <f t="shared" si="158"/>
        <v>#VALUE!</v>
      </c>
      <c r="I943" t="e">
        <f t="shared" si="159"/>
        <v>#VALUE!</v>
      </c>
      <c r="J943" t="e">
        <f t="shared" si="160"/>
        <v>#VALUE!</v>
      </c>
      <c r="K943" t="str">
        <f t="shared" si="161"/>
        <v/>
      </c>
      <c r="L943" t="str">
        <f t="shared" si="162"/>
        <v/>
      </c>
      <c r="M943" t="str">
        <f t="shared" si="163"/>
        <v/>
      </c>
      <c r="N943" t="str">
        <f t="shared" si="164"/>
        <v/>
      </c>
    </row>
    <row r="944" spans="1:14" x14ac:dyDescent="0.25">
      <c r="A944" s="4" t="str">
        <f>IF('True_Odds_Calculator_2-way'!A945="","",'True_Odds_Calculator_2-way'!A945)</f>
        <v/>
      </c>
      <c r="B944" s="4" t="str">
        <f>IF('True_Odds_Calculator_2-way'!B945="","",'True_Odds_Calculator_2-way'!B945)</f>
        <v/>
      </c>
      <c r="C944" s="4" t="e">
        <f t="shared" si="154"/>
        <v>#VALUE!</v>
      </c>
      <c r="D944" t="e">
        <f t="shared" si="155"/>
        <v>#VALUE!</v>
      </c>
      <c r="E944" t="e">
        <f t="shared" si="156"/>
        <v>#VALUE!</v>
      </c>
      <c r="F944" t="e">
        <f t="shared" si="157"/>
        <v>#VALUE!</v>
      </c>
      <c r="G944">
        <v>0</v>
      </c>
      <c r="H944" t="e">
        <f t="shared" si="158"/>
        <v>#VALUE!</v>
      </c>
      <c r="I944" t="e">
        <f t="shared" si="159"/>
        <v>#VALUE!</v>
      </c>
      <c r="J944" t="e">
        <f t="shared" si="160"/>
        <v>#VALUE!</v>
      </c>
      <c r="K944" t="str">
        <f t="shared" si="161"/>
        <v/>
      </c>
      <c r="L944" t="str">
        <f t="shared" si="162"/>
        <v/>
      </c>
      <c r="M944" t="str">
        <f t="shared" si="163"/>
        <v/>
      </c>
      <c r="N944" t="str">
        <f t="shared" si="164"/>
        <v/>
      </c>
    </row>
    <row r="945" spans="1:14" x14ac:dyDescent="0.25">
      <c r="A945" s="4" t="str">
        <f>IF('True_Odds_Calculator_2-way'!A946="","",'True_Odds_Calculator_2-way'!A946)</f>
        <v/>
      </c>
      <c r="B945" s="4" t="str">
        <f>IF('True_Odds_Calculator_2-way'!B946="","",'True_Odds_Calculator_2-way'!B946)</f>
        <v/>
      </c>
      <c r="C945" s="4" t="e">
        <f t="shared" si="154"/>
        <v>#VALUE!</v>
      </c>
      <c r="D945" t="e">
        <f t="shared" si="155"/>
        <v>#VALUE!</v>
      </c>
      <c r="E945" t="e">
        <f t="shared" si="156"/>
        <v>#VALUE!</v>
      </c>
      <c r="F945" t="e">
        <f t="shared" si="157"/>
        <v>#VALUE!</v>
      </c>
      <c r="G945">
        <v>0</v>
      </c>
      <c r="H945" t="e">
        <f t="shared" si="158"/>
        <v>#VALUE!</v>
      </c>
      <c r="I945" t="e">
        <f t="shared" si="159"/>
        <v>#VALUE!</v>
      </c>
      <c r="J945" t="e">
        <f t="shared" si="160"/>
        <v>#VALUE!</v>
      </c>
      <c r="K945" t="str">
        <f t="shared" si="161"/>
        <v/>
      </c>
      <c r="L945" t="str">
        <f t="shared" si="162"/>
        <v/>
      </c>
      <c r="M945" t="str">
        <f t="shared" si="163"/>
        <v/>
      </c>
      <c r="N945" t="str">
        <f t="shared" si="164"/>
        <v/>
      </c>
    </row>
    <row r="946" spans="1:14" x14ac:dyDescent="0.25">
      <c r="A946" s="4" t="str">
        <f>IF('True_Odds_Calculator_2-way'!A947="","",'True_Odds_Calculator_2-way'!A947)</f>
        <v/>
      </c>
      <c r="B946" s="4" t="str">
        <f>IF('True_Odds_Calculator_2-way'!B947="","",'True_Odds_Calculator_2-way'!B947)</f>
        <v/>
      </c>
      <c r="C946" s="4" t="e">
        <f t="shared" si="154"/>
        <v>#VALUE!</v>
      </c>
      <c r="D946" t="e">
        <f t="shared" si="155"/>
        <v>#VALUE!</v>
      </c>
      <c r="E946" t="e">
        <f t="shared" si="156"/>
        <v>#VALUE!</v>
      </c>
      <c r="F946" t="e">
        <f t="shared" si="157"/>
        <v>#VALUE!</v>
      </c>
      <c r="G946">
        <v>0</v>
      </c>
      <c r="H946" t="e">
        <f t="shared" si="158"/>
        <v>#VALUE!</v>
      </c>
      <c r="I946" t="e">
        <f t="shared" si="159"/>
        <v>#VALUE!</v>
      </c>
      <c r="J946" t="e">
        <f t="shared" si="160"/>
        <v>#VALUE!</v>
      </c>
      <c r="K946" t="str">
        <f t="shared" si="161"/>
        <v/>
      </c>
      <c r="L946" t="str">
        <f t="shared" si="162"/>
        <v/>
      </c>
      <c r="M946" t="str">
        <f t="shared" si="163"/>
        <v/>
      </c>
      <c r="N946" t="str">
        <f t="shared" si="164"/>
        <v/>
      </c>
    </row>
    <row r="947" spans="1:14" x14ac:dyDescent="0.25">
      <c r="A947" s="4" t="str">
        <f>IF('True_Odds_Calculator_2-way'!A948="","",'True_Odds_Calculator_2-way'!A948)</f>
        <v/>
      </c>
      <c r="B947" s="4" t="str">
        <f>IF('True_Odds_Calculator_2-way'!B948="","",'True_Odds_Calculator_2-way'!B948)</f>
        <v/>
      </c>
      <c r="C947" s="4" t="e">
        <f t="shared" si="154"/>
        <v>#VALUE!</v>
      </c>
      <c r="D947" t="e">
        <f t="shared" si="155"/>
        <v>#VALUE!</v>
      </c>
      <c r="E947" t="e">
        <f t="shared" si="156"/>
        <v>#VALUE!</v>
      </c>
      <c r="F947" t="e">
        <f t="shared" si="157"/>
        <v>#VALUE!</v>
      </c>
      <c r="G947">
        <v>0</v>
      </c>
      <c r="H947" t="e">
        <f t="shared" si="158"/>
        <v>#VALUE!</v>
      </c>
      <c r="I947" t="e">
        <f t="shared" si="159"/>
        <v>#VALUE!</v>
      </c>
      <c r="J947" t="e">
        <f t="shared" si="160"/>
        <v>#VALUE!</v>
      </c>
      <c r="K947" t="str">
        <f t="shared" si="161"/>
        <v/>
      </c>
      <c r="L947" t="str">
        <f t="shared" si="162"/>
        <v/>
      </c>
      <c r="M947" t="str">
        <f t="shared" si="163"/>
        <v/>
      </c>
      <c r="N947" t="str">
        <f t="shared" si="164"/>
        <v/>
      </c>
    </row>
    <row r="948" spans="1:14" x14ac:dyDescent="0.25">
      <c r="A948" s="4" t="str">
        <f>IF('True_Odds_Calculator_2-way'!A949="","",'True_Odds_Calculator_2-way'!A949)</f>
        <v/>
      </c>
      <c r="B948" s="4" t="str">
        <f>IF('True_Odds_Calculator_2-way'!B949="","",'True_Odds_Calculator_2-way'!B949)</f>
        <v/>
      </c>
      <c r="C948" s="4" t="e">
        <f t="shared" si="154"/>
        <v>#VALUE!</v>
      </c>
      <c r="D948" t="e">
        <f t="shared" si="155"/>
        <v>#VALUE!</v>
      </c>
      <c r="E948" t="e">
        <f t="shared" si="156"/>
        <v>#VALUE!</v>
      </c>
      <c r="F948" t="e">
        <f t="shared" si="157"/>
        <v>#VALUE!</v>
      </c>
      <c r="G948">
        <v>0</v>
      </c>
      <c r="H948" t="e">
        <f t="shared" si="158"/>
        <v>#VALUE!</v>
      </c>
      <c r="I948" t="e">
        <f t="shared" si="159"/>
        <v>#VALUE!</v>
      </c>
      <c r="J948" t="e">
        <f t="shared" si="160"/>
        <v>#VALUE!</v>
      </c>
      <c r="K948" t="str">
        <f t="shared" si="161"/>
        <v/>
      </c>
      <c r="L948" t="str">
        <f t="shared" si="162"/>
        <v/>
      </c>
      <c r="M948" t="str">
        <f t="shared" si="163"/>
        <v/>
      </c>
      <c r="N948" t="str">
        <f t="shared" si="164"/>
        <v/>
      </c>
    </row>
    <row r="949" spans="1:14" x14ac:dyDescent="0.25">
      <c r="A949" s="4" t="str">
        <f>IF('True_Odds_Calculator_2-way'!A950="","",'True_Odds_Calculator_2-way'!A950)</f>
        <v/>
      </c>
      <c r="B949" s="4" t="str">
        <f>IF('True_Odds_Calculator_2-way'!B950="","",'True_Odds_Calculator_2-way'!B950)</f>
        <v/>
      </c>
      <c r="C949" s="4" t="e">
        <f t="shared" si="154"/>
        <v>#VALUE!</v>
      </c>
      <c r="D949" t="e">
        <f t="shared" si="155"/>
        <v>#VALUE!</v>
      </c>
      <c r="E949" t="e">
        <f t="shared" si="156"/>
        <v>#VALUE!</v>
      </c>
      <c r="F949" t="e">
        <f t="shared" si="157"/>
        <v>#VALUE!</v>
      </c>
      <c r="G949">
        <v>0</v>
      </c>
      <c r="H949" t="e">
        <f t="shared" si="158"/>
        <v>#VALUE!</v>
      </c>
      <c r="I949" t="e">
        <f t="shared" si="159"/>
        <v>#VALUE!</v>
      </c>
      <c r="J949" t="e">
        <f t="shared" si="160"/>
        <v>#VALUE!</v>
      </c>
      <c r="K949" t="str">
        <f t="shared" si="161"/>
        <v/>
      </c>
      <c r="L949" t="str">
        <f t="shared" si="162"/>
        <v/>
      </c>
      <c r="M949" t="str">
        <f t="shared" si="163"/>
        <v/>
      </c>
      <c r="N949" t="str">
        <f t="shared" si="164"/>
        <v/>
      </c>
    </row>
    <row r="950" spans="1:14" x14ac:dyDescent="0.25">
      <c r="A950" s="4" t="str">
        <f>IF('True_Odds_Calculator_2-way'!A951="","",'True_Odds_Calculator_2-way'!A951)</f>
        <v/>
      </c>
      <c r="B950" s="4" t="str">
        <f>IF('True_Odds_Calculator_2-way'!B951="","",'True_Odds_Calculator_2-way'!B951)</f>
        <v/>
      </c>
      <c r="C950" s="4" t="e">
        <f t="shared" si="154"/>
        <v>#VALUE!</v>
      </c>
      <c r="D950" t="e">
        <f t="shared" si="155"/>
        <v>#VALUE!</v>
      </c>
      <c r="E950" t="e">
        <f t="shared" si="156"/>
        <v>#VALUE!</v>
      </c>
      <c r="F950" t="e">
        <f t="shared" si="157"/>
        <v>#VALUE!</v>
      </c>
      <c r="G950">
        <v>0</v>
      </c>
      <c r="H950" t="e">
        <f t="shared" si="158"/>
        <v>#VALUE!</v>
      </c>
      <c r="I950" t="e">
        <f t="shared" si="159"/>
        <v>#VALUE!</v>
      </c>
      <c r="J950" t="e">
        <f t="shared" si="160"/>
        <v>#VALUE!</v>
      </c>
      <c r="K950" t="str">
        <f t="shared" si="161"/>
        <v/>
      </c>
      <c r="L950" t="str">
        <f t="shared" si="162"/>
        <v/>
      </c>
      <c r="M950" t="str">
        <f t="shared" si="163"/>
        <v/>
      </c>
      <c r="N950" t="str">
        <f t="shared" si="164"/>
        <v/>
      </c>
    </row>
    <row r="951" spans="1:14" x14ac:dyDescent="0.25">
      <c r="A951" s="4" t="str">
        <f>IF('True_Odds_Calculator_2-way'!A952="","",'True_Odds_Calculator_2-way'!A952)</f>
        <v/>
      </c>
      <c r="B951" s="4" t="str">
        <f>IF('True_Odds_Calculator_2-way'!B952="","",'True_Odds_Calculator_2-way'!B952)</f>
        <v/>
      </c>
      <c r="C951" s="4" t="e">
        <f t="shared" si="154"/>
        <v>#VALUE!</v>
      </c>
      <c r="D951" t="e">
        <f t="shared" si="155"/>
        <v>#VALUE!</v>
      </c>
      <c r="E951" t="e">
        <f t="shared" si="156"/>
        <v>#VALUE!</v>
      </c>
      <c r="F951" t="e">
        <f t="shared" si="157"/>
        <v>#VALUE!</v>
      </c>
      <c r="G951">
        <v>0</v>
      </c>
      <c r="H951" t="e">
        <f t="shared" si="158"/>
        <v>#VALUE!</v>
      </c>
      <c r="I951" t="e">
        <f t="shared" si="159"/>
        <v>#VALUE!</v>
      </c>
      <c r="J951" t="e">
        <f t="shared" si="160"/>
        <v>#VALUE!</v>
      </c>
      <c r="K951" t="str">
        <f t="shared" si="161"/>
        <v/>
      </c>
      <c r="L951" t="str">
        <f t="shared" si="162"/>
        <v/>
      </c>
      <c r="M951" t="str">
        <f t="shared" si="163"/>
        <v/>
      </c>
      <c r="N951" t="str">
        <f t="shared" si="164"/>
        <v/>
      </c>
    </row>
    <row r="952" spans="1:14" x14ac:dyDescent="0.25">
      <c r="A952" s="4" t="str">
        <f>IF('True_Odds_Calculator_2-way'!A953="","",'True_Odds_Calculator_2-way'!A953)</f>
        <v/>
      </c>
      <c r="B952" s="4" t="str">
        <f>IF('True_Odds_Calculator_2-way'!B953="","",'True_Odds_Calculator_2-way'!B953)</f>
        <v/>
      </c>
      <c r="C952" s="4" t="e">
        <f t="shared" si="154"/>
        <v>#VALUE!</v>
      </c>
      <c r="D952" t="e">
        <f t="shared" si="155"/>
        <v>#VALUE!</v>
      </c>
      <c r="E952" t="e">
        <f t="shared" si="156"/>
        <v>#VALUE!</v>
      </c>
      <c r="F952" t="e">
        <f t="shared" si="157"/>
        <v>#VALUE!</v>
      </c>
      <c r="G952">
        <v>0</v>
      </c>
      <c r="H952" t="e">
        <f t="shared" si="158"/>
        <v>#VALUE!</v>
      </c>
      <c r="I952" t="e">
        <f t="shared" si="159"/>
        <v>#VALUE!</v>
      </c>
      <c r="J952" t="e">
        <f t="shared" si="160"/>
        <v>#VALUE!</v>
      </c>
      <c r="K952" t="str">
        <f t="shared" si="161"/>
        <v/>
      </c>
      <c r="L952" t="str">
        <f t="shared" si="162"/>
        <v/>
      </c>
      <c r="M952" t="str">
        <f t="shared" si="163"/>
        <v/>
      </c>
      <c r="N952" t="str">
        <f t="shared" si="164"/>
        <v/>
      </c>
    </row>
    <row r="953" spans="1:14" x14ac:dyDescent="0.25">
      <c r="A953" s="4" t="str">
        <f>IF('True_Odds_Calculator_2-way'!A954="","",'True_Odds_Calculator_2-way'!A954)</f>
        <v/>
      </c>
      <c r="B953" s="4" t="str">
        <f>IF('True_Odds_Calculator_2-way'!B954="","",'True_Odds_Calculator_2-way'!B954)</f>
        <v/>
      </c>
      <c r="C953" s="4" t="e">
        <f t="shared" si="154"/>
        <v>#VALUE!</v>
      </c>
      <c r="D953" t="e">
        <f t="shared" si="155"/>
        <v>#VALUE!</v>
      </c>
      <c r="E953" t="e">
        <f t="shared" si="156"/>
        <v>#VALUE!</v>
      </c>
      <c r="F953" t="e">
        <f t="shared" si="157"/>
        <v>#VALUE!</v>
      </c>
      <c r="G953">
        <v>0</v>
      </c>
      <c r="H953" t="e">
        <f t="shared" si="158"/>
        <v>#VALUE!</v>
      </c>
      <c r="I953" t="e">
        <f t="shared" si="159"/>
        <v>#VALUE!</v>
      </c>
      <c r="J953" t="e">
        <f t="shared" si="160"/>
        <v>#VALUE!</v>
      </c>
      <c r="K953" t="str">
        <f t="shared" si="161"/>
        <v/>
      </c>
      <c r="L953" t="str">
        <f t="shared" si="162"/>
        <v/>
      </c>
      <c r="M953" t="str">
        <f t="shared" si="163"/>
        <v/>
      </c>
      <c r="N953" t="str">
        <f t="shared" si="164"/>
        <v/>
      </c>
    </row>
    <row r="954" spans="1:14" x14ac:dyDescent="0.25">
      <c r="A954" s="4" t="str">
        <f>IF('True_Odds_Calculator_2-way'!A955="","",'True_Odds_Calculator_2-way'!A955)</f>
        <v/>
      </c>
      <c r="B954" s="4" t="str">
        <f>IF('True_Odds_Calculator_2-way'!B955="","",'True_Odds_Calculator_2-way'!B955)</f>
        <v/>
      </c>
      <c r="C954" s="4" t="e">
        <f t="shared" si="154"/>
        <v>#VALUE!</v>
      </c>
      <c r="D954" t="e">
        <f t="shared" si="155"/>
        <v>#VALUE!</v>
      </c>
      <c r="E954" t="e">
        <f t="shared" si="156"/>
        <v>#VALUE!</v>
      </c>
      <c r="F954" t="e">
        <f t="shared" si="157"/>
        <v>#VALUE!</v>
      </c>
      <c r="G954">
        <v>0</v>
      </c>
      <c r="H954" t="e">
        <f t="shared" si="158"/>
        <v>#VALUE!</v>
      </c>
      <c r="I954" t="e">
        <f t="shared" si="159"/>
        <v>#VALUE!</v>
      </c>
      <c r="J954" t="e">
        <f t="shared" si="160"/>
        <v>#VALUE!</v>
      </c>
      <c r="K954" t="str">
        <f t="shared" si="161"/>
        <v/>
      </c>
      <c r="L954" t="str">
        <f t="shared" si="162"/>
        <v/>
      </c>
      <c r="M954" t="str">
        <f t="shared" si="163"/>
        <v/>
      </c>
      <c r="N954" t="str">
        <f t="shared" si="164"/>
        <v/>
      </c>
    </row>
    <row r="955" spans="1:14" x14ac:dyDescent="0.25">
      <c r="A955" s="4" t="str">
        <f>IF('True_Odds_Calculator_2-way'!A956="","",'True_Odds_Calculator_2-way'!A956)</f>
        <v/>
      </c>
      <c r="B955" s="4" t="str">
        <f>IF('True_Odds_Calculator_2-way'!B956="","",'True_Odds_Calculator_2-way'!B956)</f>
        <v/>
      </c>
      <c r="C955" s="4" t="e">
        <f t="shared" si="154"/>
        <v>#VALUE!</v>
      </c>
      <c r="D955" t="e">
        <f t="shared" si="155"/>
        <v>#VALUE!</v>
      </c>
      <c r="E955" t="e">
        <f t="shared" si="156"/>
        <v>#VALUE!</v>
      </c>
      <c r="F955" t="e">
        <f t="shared" si="157"/>
        <v>#VALUE!</v>
      </c>
      <c r="G955">
        <v>0</v>
      </c>
      <c r="H955" t="e">
        <f t="shared" si="158"/>
        <v>#VALUE!</v>
      </c>
      <c r="I955" t="e">
        <f t="shared" si="159"/>
        <v>#VALUE!</v>
      </c>
      <c r="J955" t="e">
        <f t="shared" si="160"/>
        <v>#VALUE!</v>
      </c>
      <c r="K955" t="str">
        <f t="shared" si="161"/>
        <v/>
      </c>
      <c r="L955" t="str">
        <f t="shared" si="162"/>
        <v/>
      </c>
      <c r="M955" t="str">
        <f t="shared" si="163"/>
        <v/>
      </c>
      <c r="N955" t="str">
        <f t="shared" si="164"/>
        <v/>
      </c>
    </row>
    <row r="956" spans="1:14" x14ac:dyDescent="0.25">
      <c r="A956" s="4" t="str">
        <f>IF('True_Odds_Calculator_2-way'!A957="","",'True_Odds_Calculator_2-way'!A957)</f>
        <v/>
      </c>
      <c r="B956" s="4" t="str">
        <f>IF('True_Odds_Calculator_2-way'!B957="","",'True_Odds_Calculator_2-way'!B957)</f>
        <v/>
      </c>
      <c r="C956" s="4" t="e">
        <f t="shared" si="154"/>
        <v>#VALUE!</v>
      </c>
      <c r="D956" t="e">
        <f t="shared" si="155"/>
        <v>#VALUE!</v>
      </c>
      <c r="E956" t="e">
        <f t="shared" si="156"/>
        <v>#VALUE!</v>
      </c>
      <c r="F956" t="e">
        <f t="shared" si="157"/>
        <v>#VALUE!</v>
      </c>
      <c r="G956">
        <v>0</v>
      </c>
      <c r="H956" t="e">
        <f t="shared" si="158"/>
        <v>#VALUE!</v>
      </c>
      <c r="I956" t="e">
        <f t="shared" si="159"/>
        <v>#VALUE!</v>
      </c>
      <c r="J956" t="e">
        <f t="shared" si="160"/>
        <v>#VALUE!</v>
      </c>
      <c r="K956" t="str">
        <f t="shared" si="161"/>
        <v/>
      </c>
      <c r="L956" t="str">
        <f t="shared" si="162"/>
        <v/>
      </c>
      <c r="M956" t="str">
        <f t="shared" si="163"/>
        <v/>
      </c>
      <c r="N956" t="str">
        <f t="shared" si="164"/>
        <v/>
      </c>
    </row>
    <row r="957" spans="1:14" x14ac:dyDescent="0.25">
      <c r="A957" s="4" t="str">
        <f>IF('True_Odds_Calculator_2-way'!A958="","",'True_Odds_Calculator_2-way'!A958)</f>
        <v/>
      </c>
      <c r="B957" s="4" t="str">
        <f>IF('True_Odds_Calculator_2-way'!B958="","",'True_Odds_Calculator_2-way'!B958)</f>
        <v/>
      </c>
      <c r="C957" s="4" t="e">
        <f t="shared" si="154"/>
        <v>#VALUE!</v>
      </c>
      <c r="D957" t="e">
        <f t="shared" si="155"/>
        <v>#VALUE!</v>
      </c>
      <c r="E957" t="e">
        <f t="shared" si="156"/>
        <v>#VALUE!</v>
      </c>
      <c r="F957" t="e">
        <f t="shared" si="157"/>
        <v>#VALUE!</v>
      </c>
      <c r="G957">
        <v>0</v>
      </c>
      <c r="H957" t="e">
        <f t="shared" si="158"/>
        <v>#VALUE!</v>
      </c>
      <c r="I957" t="e">
        <f t="shared" si="159"/>
        <v>#VALUE!</v>
      </c>
      <c r="J957" t="e">
        <f t="shared" si="160"/>
        <v>#VALUE!</v>
      </c>
      <c r="K957" t="str">
        <f t="shared" si="161"/>
        <v/>
      </c>
      <c r="L957" t="str">
        <f t="shared" si="162"/>
        <v/>
      </c>
      <c r="M957" t="str">
        <f t="shared" si="163"/>
        <v/>
      </c>
      <c r="N957" t="str">
        <f t="shared" si="164"/>
        <v/>
      </c>
    </row>
    <row r="958" spans="1:14" x14ac:dyDescent="0.25">
      <c r="A958" s="4" t="str">
        <f>IF('True_Odds_Calculator_2-way'!A959="","",'True_Odds_Calculator_2-way'!A959)</f>
        <v/>
      </c>
      <c r="B958" s="4" t="str">
        <f>IF('True_Odds_Calculator_2-way'!B959="","",'True_Odds_Calculator_2-way'!B959)</f>
        <v/>
      </c>
      <c r="C958" s="4" t="e">
        <f t="shared" si="154"/>
        <v>#VALUE!</v>
      </c>
      <c r="D958" t="e">
        <f t="shared" si="155"/>
        <v>#VALUE!</v>
      </c>
      <c r="E958" t="e">
        <f t="shared" si="156"/>
        <v>#VALUE!</v>
      </c>
      <c r="F958" t="e">
        <f t="shared" si="157"/>
        <v>#VALUE!</v>
      </c>
      <c r="G958">
        <v>0</v>
      </c>
      <c r="H958" t="e">
        <f t="shared" si="158"/>
        <v>#VALUE!</v>
      </c>
      <c r="I958" t="e">
        <f t="shared" si="159"/>
        <v>#VALUE!</v>
      </c>
      <c r="J958" t="e">
        <f t="shared" si="160"/>
        <v>#VALUE!</v>
      </c>
      <c r="K958" t="str">
        <f t="shared" si="161"/>
        <v/>
      </c>
      <c r="L958" t="str">
        <f t="shared" si="162"/>
        <v/>
      </c>
      <c r="M958" t="str">
        <f t="shared" si="163"/>
        <v/>
      </c>
      <c r="N958" t="str">
        <f t="shared" si="164"/>
        <v/>
      </c>
    </row>
    <row r="959" spans="1:14" x14ac:dyDescent="0.25">
      <c r="A959" s="4" t="str">
        <f>IF('True_Odds_Calculator_2-way'!A960="","",'True_Odds_Calculator_2-way'!A960)</f>
        <v/>
      </c>
      <c r="B959" s="4" t="str">
        <f>IF('True_Odds_Calculator_2-way'!B960="","",'True_Odds_Calculator_2-way'!B960)</f>
        <v/>
      </c>
      <c r="C959" s="4" t="e">
        <f t="shared" si="154"/>
        <v>#VALUE!</v>
      </c>
      <c r="D959" t="e">
        <f t="shared" si="155"/>
        <v>#VALUE!</v>
      </c>
      <c r="E959" t="e">
        <f t="shared" si="156"/>
        <v>#VALUE!</v>
      </c>
      <c r="F959" t="e">
        <f t="shared" si="157"/>
        <v>#VALUE!</v>
      </c>
      <c r="G959">
        <v>0</v>
      </c>
      <c r="H959" t="e">
        <f t="shared" si="158"/>
        <v>#VALUE!</v>
      </c>
      <c r="I959" t="e">
        <f t="shared" si="159"/>
        <v>#VALUE!</v>
      </c>
      <c r="J959" t="e">
        <f t="shared" si="160"/>
        <v>#VALUE!</v>
      </c>
      <c r="K959" t="str">
        <f t="shared" si="161"/>
        <v/>
      </c>
      <c r="L959" t="str">
        <f t="shared" si="162"/>
        <v/>
      </c>
      <c r="M959" t="str">
        <f t="shared" si="163"/>
        <v/>
      </c>
      <c r="N959" t="str">
        <f t="shared" si="164"/>
        <v/>
      </c>
    </row>
    <row r="960" spans="1:14" x14ac:dyDescent="0.25">
      <c r="A960" s="4" t="str">
        <f>IF('True_Odds_Calculator_2-way'!A961="","",'True_Odds_Calculator_2-way'!A961)</f>
        <v/>
      </c>
      <c r="B960" s="4" t="str">
        <f>IF('True_Odds_Calculator_2-way'!B961="","",'True_Odds_Calculator_2-way'!B961)</f>
        <v/>
      </c>
      <c r="C960" s="4" t="e">
        <f t="shared" si="154"/>
        <v>#VALUE!</v>
      </c>
      <c r="D960" t="e">
        <f t="shared" si="155"/>
        <v>#VALUE!</v>
      </c>
      <c r="E960" t="e">
        <f t="shared" si="156"/>
        <v>#VALUE!</v>
      </c>
      <c r="F960" t="e">
        <f t="shared" si="157"/>
        <v>#VALUE!</v>
      </c>
      <c r="G960">
        <v>0</v>
      </c>
      <c r="H960" t="e">
        <f t="shared" si="158"/>
        <v>#VALUE!</v>
      </c>
      <c r="I960" t="e">
        <f t="shared" si="159"/>
        <v>#VALUE!</v>
      </c>
      <c r="J960" t="e">
        <f t="shared" si="160"/>
        <v>#VALUE!</v>
      </c>
      <c r="K960" t="str">
        <f t="shared" si="161"/>
        <v/>
      </c>
      <c r="L960" t="str">
        <f t="shared" si="162"/>
        <v/>
      </c>
      <c r="M960" t="str">
        <f t="shared" si="163"/>
        <v/>
      </c>
      <c r="N960" t="str">
        <f t="shared" si="164"/>
        <v/>
      </c>
    </row>
    <row r="961" spans="1:14" x14ac:dyDescent="0.25">
      <c r="A961" s="4" t="str">
        <f>IF('True_Odds_Calculator_2-way'!A962="","",'True_Odds_Calculator_2-way'!A962)</f>
        <v/>
      </c>
      <c r="B961" s="4" t="str">
        <f>IF('True_Odds_Calculator_2-way'!B962="","",'True_Odds_Calculator_2-way'!B962)</f>
        <v/>
      </c>
      <c r="C961" s="4" t="e">
        <f t="shared" si="154"/>
        <v>#VALUE!</v>
      </c>
      <c r="D961" t="e">
        <f t="shared" si="155"/>
        <v>#VALUE!</v>
      </c>
      <c r="E961" t="e">
        <f t="shared" si="156"/>
        <v>#VALUE!</v>
      </c>
      <c r="F961" t="e">
        <f t="shared" si="157"/>
        <v>#VALUE!</v>
      </c>
      <c r="G961">
        <v>0</v>
      </c>
      <c r="H961" t="e">
        <f t="shared" si="158"/>
        <v>#VALUE!</v>
      </c>
      <c r="I961" t="e">
        <f t="shared" si="159"/>
        <v>#VALUE!</v>
      </c>
      <c r="J961" t="e">
        <f t="shared" si="160"/>
        <v>#VALUE!</v>
      </c>
      <c r="K961" t="str">
        <f t="shared" si="161"/>
        <v/>
      </c>
      <c r="L961" t="str">
        <f t="shared" si="162"/>
        <v/>
      </c>
      <c r="M961" t="str">
        <f t="shared" si="163"/>
        <v/>
      </c>
      <c r="N961" t="str">
        <f t="shared" si="164"/>
        <v/>
      </c>
    </row>
    <row r="962" spans="1:14" x14ac:dyDescent="0.25">
      <c r="A962" s="4" t="str">
        <f>IF('True_Odds_Calculator_2-way'!A963="","",'True_Odds_Calculator_2-way'!A963)</f>
        <v/>
      </c>
      <c r="B962" s="4" t="str">
        <f>IF('True_Odds_Calculator_2-way'!B963="","",'True_Odds_Calculator_2-way'!B963)</f>
        <v/>
      </c>
      <c r="C962" s="4" t="e">
        <f t="shared" si="154"/>
        <v>#VALUE!</v>
      </c>
      <c r="D962" t="e">
        <f t="shared" si="155"/>
        <v>#VALUE!</v>
      </c>
      <c r="E962" t="e">
        <f t="shared" si="156"/>
        <v>#VALUE!</v>
      </c>
      <c r="F962" t="e">
        <f t="shared" si="157"/>
        <v>#VALUE!</v>
      </c>
      <c r="G962">
        <v>0</v>
      </c>
      <c r="H962" t="e">
        <f t="shared" si="158"/>
        <v>#VALUE!</v>
      </c>
      <c r="I962" t="e">
        <f t="shared" si="159"/>
        <v>#VALUE!</v>
      </c>
      <c r="J962" t="e">
        <f t="shared" si="160"/>
        <v>#VALUE!</v>
      </c>
      <c r="K962" t="str">
        <f t="shared" si="161"/>
        <v/>
      </c>
      <c r="L962" t="str">
        <f t="shared" si="162"/>
        <v/>
      </c>
      <c r="M962" t="str">
        <f t="shared" si="163"/>
        <v/>
      </c>
      <c r="N962" t="str">
        <f t="shared" si="164"/>
        <v/>
      </c>
    </row>
    <row r="963" spans="1:14" x14ac:dyDescent="0.25">
      <c r="A963" s="4" t="str">
        <f>IF('True_Odds_Calculator_2-way'!A964="","",'True_Odds_Calculator_2-way'!A964)</f>
        <v/>
      </c>
      <c r="B963" s="4" t="str">
        <f>IF('True_Odds_Calculator_2-way'!B964="","",'True_Odds_Calculator_2-way'!B964)</f>
        <v/>
      </c>
      <c r="C963" s="4" t="e">
        <f t="shared" ref="C963:C1001" si="165">1/A963</f>
        <v>#VALUE!</v>
      </c>
      <c r="D963" t="e">
        <f t="shared" ref="D963:D1001" si="166">1/B963</f>
        <v>#VALUE!</v>
      </c>
      <c r="E963" t="e">
        <f t="shared" ref="E963:E1001" si="167">C963+D963-1</f>
        <v>#VALUE!</v>
      </c>
      <c r="F963" t="e">
        <f t="shared" ref="F963:F1001" si="168">C963+D963-(C963*D963)-1</f>
        <v>#VALUE!</v>
      </c>
      <c r="G963">
        <v>0</v>
      </c>
      <c r="H963" t="e">
        <f t="shared" ref="H963:H1001" si="169">C963*D963</f>
        <v>#VALUE!</v>
      </c>
      <c r="I963" t="e">
        <f t="shared" ref="I963:I1001" si="170">((-4*F963*H963)^0.5)/(2*F963)</f>
        <v>#VALUE!</v>
      </c>
      <c r="J963" t="e">
        <f t="shared" ref="J963:J1001" si="171">(-((-4*F963*H963)^0.5))/(2*F963)</f>
        <v>#VALUE!</v>
      </c>
      <c r="K963" t="str">
        <f t="shared" ref="K963:K1001" si="172">IF(A963="","",(C963/($J963+C963-($J963*C963))))</f>
        <v/>
      </c>
      <c r="L963" t="str">
        <f t="shared" ref="L963:L1001" si="173">IF(B963="","",(D963/($J963+D963-($J963*D963))))</f>
        <v/>
      </c>
      <c r="M963" t="str">
        <f t="shared" ref="M963:M1001" si="174">IF(A963="","",1/K963)</f>
        <v/>
      </c>
      <c r="N963" t="str">
        <f t="shared" ref="N963:N1001" si="175">IF(B963="","",1/L963)</f>
        <v/>
      </c>
    </row>
    <row r="964" spans="1:14" x14ac:dyDescent="0.25">
      <c r="A964" s="4" t="str">
        <f>IF('True_Odds_Calculator_2-way'!A965="","",'True_Odds_Calculator_2-way'!A965)</f>
        <v/>
      </c>
      <c r="B964" s="4" t="str">
        <f>IF('True_Odds_Calculator_2-way'!B965="","",'True_Odds_Calculator_2-way'!B965)</f>
        <v/>
      </c>
      <c r="C964" s="4" t="e">
        <f t="shared" si="165"/>
        <v>#VALUE!</v>
      </c>
      <c r="D964" t="e">
        <f t="shared" si="166"/>
        <v>#VALUE!</v>
      </c>
      <c r="E964" t="e">
        <f t="shared" si="167"/>
        <v>#VALUE!</v>
      </c>
      <c r="F964" t="e">
        <f t="shared" si="168"/>
        <v>#VALUE!</v>
      </c>
      <c r="G964">
        <v>0</v>
      </c>
      <c r="H964" t="e">
        <f t="shared" si="169"/>
        <v>#VALUE!</v>
      </c>
      <c r="I964" t="e">
        <f t="shared" si="170"/>
        <v>#VALUE!</v>
      </c>
      <c r="J964" t="e">
        <f t="shared" si="171"/>
        <v>#VALUE!</v>
      </c>
      <c r="K964" t="str">
        <f t="shared" si="172"/>
        <v/>
      </c>
      <c r="L964" t="str">
        <f t="shared" si="173"/>
        <v/>
      </c>
      <c r="M964" t="str">
        <f t="shared" si="174"/>
        <v/>
      </c>
      <c r="N964" t="str">
        <f t="shared" si="175"/>
        <v/>
      </c>
    </row>
    <row r="965" spans="1:14" x14ac:dyDescent="0.25">
      <c r="A965" s="4" t="str">
        <f>IF('True_Odds_Calculator_2-way'!A966="","",'True_Odds_Calculator_2-way'!A966)</f>
        <v/>
      </c>
      <c r="B965" s="4" t="str">
        <f>IF('True_Odds_Calculator_2-way'!B966="","",'True_Odds_Calculator_2-way'!B966)</f>
        <v/>
      </c>
      <c r="C965" s="4" t="e">
        <f t="shared" si="165"/>
        <v>#VALUE!</v>
      </c>
      <c r="D965" t="e">
        <f t="shared" si="166"/>
        <v>#VALUE!</v>
      </c>
      <c r="E965" t="e">
        <f t="shared" si="167"/>
        <v>#VALUE!</v>
      </c>
      <c r="F965" t="e">
        <f t="shared" si="168"/>
        <v>#VALUE!</v>
      </c>
      <c r="G965">
        <v>0</v>
      </c>
      <c r="H965" t="e">
        <f t="shared" si="169"/>
        <v>#VALUE!</v>
      </c>
      <c r="I965" t="e">
        <f t="shared" si="170"/>
        <v>#VALUE!</v>
      </c>
      <c r="J965" t="e">
        <f t="shared" si="171"/>
        <v>#VALUE!</v>
      </c>
      <c r="K965" t="str">
        <f t="shared" si="172"/>
        <v/>
      </c>
      <c r="L965" t="str">
        <f t="shared" si="173"/>
        <v/>
      </c>
      <c r="M965" t="str">
        <f t="shared" si="174"/>
        <v/>
      </c>
      <c r="N965" t="str">
        <f t="shared" si="175"/>
        <v/>
      </c>
    </row>
    <row r="966" spans="1:14" x14ac:dyDescent="0.25">
      <c r="A966" s="4" t="str">
        <f>IF('True_Odds_Calculator_2-way'!A967="","",'True_Odds_Calculator_2-way'!A967)</f>
        <v/>
      </c>
      <c r="B966" s="4" t="str">
        <f>IF('True_Odds_Calculator_2-way'!B967="","",'True_Odds_Calculator_2-way'!B967)</f>
        <v/>
      </c>
      <c r="C966" s="4" t="e">
        <f t="shared" si="165"/>
        <v>#VALUE!</v>
      </c>
      <c r="D966" t="e">
        <f t="shared" si="166"/>
        <v>#VALUE!</v>
      </c>
      <c r="E966" t="e">
        <f t="shared" si="167"/>
        <v>#VALUE!</v>
      </c>
      <c r="F966" t="e">
        <f t="shared" si="168"/>
        <v>#VALUE!</v>
      </c>
      <c r="G966">
        <v>0</v>
      </c>
      <c r="H966" t="e">
        <f t="shared" si="169"/>
        <v>#VALUE!</v>
      </c>
      <c r="I966" t="e">
        <f t="shared" si="170"/>
        <v>#VALUE!</v>
      </c>
      <c r="J966" t="e">
        <f t="shared" si="171"/>
        <v>#VALUE!</v>
      </c>
      <c r="K966" t="str">
        <f t="shared" si="172"/>
        <v/>
      </c>
      <c r="L966" t="str">
        <f t="shared" si="173"/>
        <v/>
      </c>
      <c r="M966" t="str">
        <f t="shared" si="174"/>
        <v/>
      </c>
      <c r="N966" t="str">
        <f t="shared" si="175"/>
        <v/>
      </c>
    </row>
    <row r="967" spans="1:14" x14ac:dyDescent="0.25">
      <c r="A967" s="4" t="str">
        <f>IF('True_Odds_Calculator_2-way'!A968="","",'True_Odds_Calculator_2-way'!A968)</f>
        <v/>
      </c>
      <c r="B967" s="4" t="str">
        <f>IF('True_Odds_Calculator_2-way'!B968="","",'True_Odds_Calculator_2-way'!B968)</f>
        <v/>
      </c>
      <c r="C967" s="4" t="e">
        <f t="shared" si="165"/>
        <v>#VALUE!</v>
      </c>
      <c r="D967" t="e">
        <f t="shared" si="166"/>
        <v>#VALUE!</v>
      </c>
      <c r="E967" t="e">
        <f t="shared" si="167"/>
        <v>#VALUE!</v>
      </c>
      <c r="F967" t="e">
        <f t="shared" si="168"/>
        <v>#VALUE!</v>
      </c>
      <c r="G967">
        <v>0</v>
      </c>
      <c r="H967" t="e">
        <f t="shared" si="169"/>
        <v>#VALUE!</v>
      </c>
      <c r="I967" t="e">
        <f t="shared" si="170"/>
        <v>#VALUE!</v>
      </c>
      <c r="J967" t="e">
        <f t="shared" si="171"/>
        <v>#VALUE!</v>
      </c>
      <c r="K967" t="str">
        <f t="shared" si="172"/>
        <v/>
      </c>
      <c r="L967" t="str">
        <f t="shared" si="173"/>
        <v/>
      </c>
      <c r="M967" t="str">
        <f t="shared" si="174"/>
        <v/>
      </c>
      <c r="N967" t="str">
        <f t="shared" si="175"/>
        <v/>
      </c>
    </row>
    <row r="968" spans="1:14" x14ac:dyDescent="0.25">
      <c r="A968" s="4" t="str">
        <f>IF('True_Odds_Calculator_2-way'!A969="","",'True_Odds_Calculator_2-way'!A969)</f>
        <v/>
      </c>
      <c r="B968" s="4" t="str">
        <f>IF('True_Odds_Calculator_2-way'!B969="","",'True_Odds_Calculator_2-way'!B969)</f>
        <v/>
      </c>
      <c r="C968" s="4" t="e">
        <f t="shared" si="165"/>
        <v>#VALUE!</v>
      </c>
      <c r="D968" t="e">
        <f t="shared" si="166"/>
        <v>#VALUE!</v>
      </c>
      <c r="E968" t="e">
        <f t="shared" si="167"/>
        <v>#VALUE!</v>
      </c>
      <c r="F968" t="e">
        <f t="shared" si="168"/>
        <v>#VALUE!</v>
      </c>
      <c r="G968">
        <v>0</v>
      </c>
      <c r="H968" t="e">
        <f t="shared" si="169"/>
        <v>#VALUE!</v>
      </c>
      <c r="I968" t="e">
        <f t="shared" si="170"/>
        <v>#VALUE!</v>
      </c>
      <c r="J968" t="e">
        <f t="shared" si="171"/>
        <v>#VALUE!</v>
      </c>
      <c r="K968" t="str">
        <f t="shared" si="172"/>
        <v/>
      </c>
      <c r="L968" t="str">
        <f t="shared" si="173"/>
        <v/>
      </c>
      <c r="M968" t="str">
        <f t="shared" si="174"/>
        <v/>
      </c>
      <c r="N968" t="str">
        <f t="shared" si="175"/>
        <v/>
      </c>
    </row>
    <row r="969" spans="1:14" x14ac:dyDescent="0.25">
      <c r="A969" s="4" t="str">
        <f>IF('True_Odds_Calculator_2-way'!A970="","",'True_Odds_Calculator_2-way'!A970)</f>
        <v/>
      </c>
      <c r="B969" s="4" t="str">
        <f>IF('True_Odds_Calculator_2-way'!B970="","",'True_Odds_Calculator_2-way'!B970)</f>
        <v/>
      </c>
      <c r="C969" s="4" t="e">
        <f t="shared" si="165"/>
        <v>#VALUE!</v>
      </c>
      <c r="D969" t="e">
        <f t="shared" si="166"/>
        <v>#VALUE!</v>
      </c>
      <c r="E969" t="e">
        <f t="shared" si="167"/>
        <v>#VALUE!</v>
      </c>
      <c r="F969" t="e">
        <f t="shared" si="168"/>
        <v>#VALUE!</v>
      </c>
      <c r="G969">
        <v>0</v>
      </c>
      <c r="H969" t="e">
        <f t="shared" si="169"/>
        <v>#VALUE!</v>
      </c>
      <c r="I969" t="e">
        <f t="shared" si="170"/>
        <v>#VALUE!</v>
      </c>
      <c r="J969" t="e">
        <f t="shared" si="171"/>
        <v>#VALUE!</v>
      </c>
      <c r="K969" t="str">
        <f t="shared" si="172"/>
        <v/>
      </c>
      <c r="L969" t="str">
        <f t="shared" si="173"/>
        <v/>
      </c>
      <c r="M969" t="str">
        <f t="shared" si="174"/>
        <v/>
      </c>
      <c r="N969" t="str">
        <f t="shared" si="175"/>
        <v/>
      </c>
    </row>
    <row r="970" spans="1:14" x14ac:dyDescent="0.25">
      <c r="A970" s="4" t="str">
        <f>IF('True_Odds_Calculator_2-way'!A971="","",'True_Odds_Calculator_2-way'!A971)</f>
        <v/>
      </c>
      <c r="B970" s="4" t="str">
        <f>IF('True_Odds_Calculator_2-way'!B971="","",'True_Odds_Calculator_2-way'!B971)</f>
        <v/>
      </c>
      <c r="C970" s="4" t="e">
        <f t="shared" si="165"/>
        <v>#VALUE!</v>
      </c>
      <c r="D970" t="e">
        <f t="shared" si="166"/>
        <v>#VALUE!</v>
      </c>
      <c r="E970" t="e">
        <f t="shared" si="167"/>
        <v>#VALUE!</v>
      </c>
      <c r="F970" t="e">
        <f t="shared" si="168"/>
        <v>#VALUE!</v>
      </c>
      <c r="G970">
        <v>0</v>
      </c>
      <c r="H970" t="e">
        <f t="shared" si="169"/>
        <v>#VALUE!</v>
      </c>
      <c r="I970" t="e">
        <f t="shared" si="170"/>
        <v>#VALUE!</v>
      </c>
      <c r="J970" t="e">
        <f t="shared" si="171"/>
        <v>#VALUE!</v>
      </c>
      <c r="K970" t="str">
        <f t="shared" si="172"/>
        <v/>
      </c>
      <c r="L970" t="str">
        <f t="shared" si="173"/>
        <v/>
      </c>
      <c r="M970" t="str">
        <f t="shared" si="174"/>
        <v/>
      </c>
      <c r="N970" t="str">
        <f t="shared" si="175"/>
        <v/>
      </c>
    </row>
    <row r="971" spans="1:14" x14ac:dyDescent="0.25">
      <c r="A971" s="4" t="str">
        <f>IF('True_Odds_Calculator_2-way'!A972="","",'True_Odds_Calculator_2-way'!A972)</f>
        <v/>
      </c>
      <c r="B971" s="4" t="str">
        <f>IF('True_Odds_Calculator_2-way'!B972="","",'True_Odds_Calculator_2-way'!B972)</f>
        <v/>
      </c>
      <c r="C971" s="4" t="e">
        <f t="shared" si="165"/>
        <v>#VALUE!</v>
      </c>
      <c r="D971" t="e">
        <f t="shared" si="166"/>
        <v>#VALUE!</v>
      </c>
      <c r="E971" t="e">
        <f t="shared" si="167"/>
        <v>#VALUE!</v>
      </c>
      <c r="F971" t="e">
        <f t="shared" si="168"/>
        <v>#VALUE!</v>
      </c>
      <c r="G971">
        <v>0</v>
      </c>
      <c r="H971" t="e">
        <f t="shared" si="169"/>
        <v>#VALUE!</v>
      </c>
      <c r="I971" t="e">
        <f t="shared" si="170"/>
        <v>#VALUE!</v>
      </c>
      <c r="J971" t="e">
        <f t="shared" si="171"/>
        <v>#VALUE!</v>
      </c>
      <c r="K971" t="str">
        <f t="shared" si="172"/>
        <v/>
      </c>
      <c r="L971" t="str">
        <f t="shared" si="173"/>
        <v/>
      </c>
      <c r="M971" t="str">
        <f t="shared" si="174"/>
        <v/>
      </c>
      <c r="N971" t="str">
        <f t="shared" si="175"/>
        <v/>
      </c>
    </row>
    <row r="972" spans="1:14" x14ac:dyDescent="0.25">
      <c r="A972" s="4" t="str">
        <f>IF('True_Odds_Calculator_2-way'!A973="","",'True_Odds_Calculator_2-way'!A973)</f>
        <v/>
      </c>
      <c r="B972" s="4" t="str">
        <f>IF('True_Odds_Calculator_2-way'!B973="","",'True_Odds_Calculator_2-way'!B973)</f>
        <v/>
      </c>
      <c r="C972" s="4" t="e">
        <f t="shared" si="165"/>
        <v>#VALUE!</v>
      </c>
      <c r="D972" t="e">
        <f t="shared" si="166"/>
        <v>#VALUE!</v>
      </c>
      <c r="E972" t="e">
        <f t="shared" si="167"/>
        <v>#VALUE!</v>
      </c>
      <c r="F972" t="e">
        <f t="shared" si="168"/>
        <v>#VALUE!</v>
      </c>
      <c r="G972">
        <v>0</v>
      </c>
      <c r="H972" t="e">
        <f t="shared" si="169"/>
        <v>#VALUE!</v>
      </c>
      <c r="I972" t="e">
        <f t="shared" si="170"/>
        <v>#VALUE!</v>
      </c>
      <c r="J972" t="e">
        <f t="shared" si="171"/>
        <v>#VALUE!</v>
      </c>
      <c r="K972" t="str">
        <f t="shared" si="172"/>
        <v/>
      </c>
      <c r="L972" t="str">
        <f t="shared" si="173"/>
        <v/>
      </c>
      <c r="M972" t="str">
        <f t="shared" si="174"/>
        <v/>
      </c>
      <c r="N972" t="str">
        <f t="shared" si="175"/>
        <v/>
      </c>
    </row>
    <row r="973" spans="1:14" x14ac:dyDescent="0.25">
      <c r="A973" s="4" t="str">
        <f>IF('True_Odds_Calculator_2-way'!A974="","",'True_Odds_Calculator_2-way'!A974)</f>
        <v/>
      </c>
      <c r="B973" s="4" t="str">
        <f>IF('True_Odds_Calculator_2-way'!B974="","",'True_Odds_Calculator_2-way'!B974)</f>
        <v/>
      </c>
      <c r="C973" s="4" t="e">
        <f t="shared" si="165"/>
        <v>#VALUE!</v>
      </c>
      <c r="D973" t="e">
        <f t="shared" si="166"/>
        <v>#VALUE!</v>
      </c>
      <c r="E973" t="e">
        <f t="shared" si="167"/>
        <v>#VALUE!</v>
      </c>
      <c r="F973" t="e">
        <f t="shared" si="168"/>
        <v>#VALUE!</v>
      </c>
      <c r="G973">
        <v>0</v>
      </c>
      <c r="H973" t="e">
        <f t="shared" si="169"/>
        <v>#VALUE!</v>
      </c>
      <c r="I973" t="e">
        <f t="shared" si="170"/>
        <v>#VALUE!</v>
      </c>
      <c r="J973" t="e">
        <f t="shared" si="171"/>
        <v>#VALUE!</v>
      </c>
      <c r="K973" t="str">
        <f t="shared" si="172"/>
        <v/>
      </c>
      <c r="L973" t="str">
        <f t="shared" si="173"/>
        <v/>
      </c>
      <c r="M973" t="str">
        <f t="shared" si="174"/>
        <v/>
      </c>
      <c r="N973" t="str">
        <f t="shared" si="175"/>
        <v/>
      </c>
    </row>
    <row r="974" spans="1:14" x14ac:dyDescent="0.25">
      <c r="A974" s="4" t="str">
        <f>IF('True_Odds_Calculator_2-way'!A975="","",'True_Odds_Calculator_2-way'!A975)</f>
        <v/>
      </c>
      <c r="B974" s="4" t="str">
        <f>IF('True_Odds_Calculator_2-way'!B975="","",'True_Odds_Calculator_2-way'!B975)</f>
        <v/>
      </c>
      <c r="C974" s="4" t="e">
        <f t="shared" si="165"/>
        <v>#VALUE!</v>
      </c>
      <c r="D974" t="e">
        <f t="shared" si="166"/>
        <v>#VALUE!</v>
      </c>
      <c r="E974" t="e">
        <f t="shared" si="167"/>
        <v>#VALUE!</v>
      </c>
      <c r="F974" t="e">
        <f t="shared" si="168"/>
        <v>#VALUE!</v>
      </c>
      <c r="G974">
        <v>0</v>
      </c>
      <c r="H974" t="e">
        <f t="shared" si="169"/>
        <v>#VALUE!</v>
      </c>
      <c r="I974" t="e">
        <f t="shared" si="170"/>
        <v>#VALUE!</v>
      </c>
      <c r="J974" t="e">
        <f t="shared" si="171"/>
        <v>#VALUE!</v>
      </c>
      <c r="K974" t="str">
        <f t="shared" si="172"/>
        <v/>
      </c>
      <c r="L974" t="str">
        <f t="shared" si="173"/>
        <v/>
      </c>
      <c r="M974" t="str">
        <f t="shared" si="174"/>
        <v/>
      </c>
      <c r="N974" t="str">
        <f t="shared" si="175"/>
        <v/>
      </c>
    </row>
    <row r="975" spans="1:14" x14ac:dyDescent="0.25">
      <c r="A975" s="4" t="str">
        <f>IF('True_Odds_Calculator_2-way'!A976="","",'True_Odds_Calculator_2-way'!A976)</f>
        <v/>
      </c>
      <c r="B975" s="4" t="str">
        <f>IF('True_Odds_Calculator_2-way'!B976="","",'True_Odds_Calculator_2-way'!B976)</f>
        <v/>
      </c>
      <c r="C975" s="4" t="e">
        <f t="shared" si="165"/>
        <v>#VALUE!</v>
      </c>
      <c r="D975" t="e">
        <f t="shared" si="166"/>
        <v>#VALUE!</v>
      </c>
      <c r="E975" t="e">
        <f t="shared" si="167"/>
        <v>#VALUE!</v>
      </c>
      <c r="F975" t="e">
        <f t="shared" si="168"/>
        <v>#VALUE!</v>
      </c>
      <c r="G975">
        <v>0</v>
      </c>
      <c r="H975" t="e">
        <f t="shared" si="169"/>
        <v>#VALUE!</v>
      </c>
      <c r="I975" t="e">
        <f t="shared" si="170"/>
        <v>#VALUE!</v>
      </c>
      <c r="J975" t="e">
        <f t="shared" si="171"/>
        <v>#VALUE!</v>
      </c>
      <c r="K975" t="str">
        <f t="shared" si="172"/>
        <v/>
      </c>
      <c r="L975" t="str">
        <f t="shared" si="173"/>
        <v/>
      </c>
      <c r="M975" t="str">
        <f t="shared" si="174"/>
        <v/>
      </c>
      <c r="N975" t="str">
        <f t="shared" si="175"/>
        <v/>
      </c>
    </row>
    <row r="976" spans="1:14" x14ac:dyDescent="0.25">
      <c r="A976" s="4" t="str">
        <f>IF('True_Odds_Calculator_2-way'!A977="","",'True_Odds_Calculator_2-way'!A977)</f>
        <v/>
      </c>
      <c r="B976" s="4" t="str">
        <f>IF('True_Odds_Calculator_2-way'!B977="","",'True_Odds_Calculator_2-way'!B977)</f>
        <v/>
      </c>
      <c r="C976" s="4" t="e">
        <f t="shared" si="165"/>
        <v>#VALUE!</v>
      </c>
      <c r="D976" t="e">
        <f t="shared" si="166"/>
        <v>#VALUE!</v>
      </c>
      <c r="E976" t="e">
        <f t="shared" si="167"/>
        <v>#VALUE!</v>
      </c>
      <c r="F976" t="e">
        <f t="shared" si="168"/>
        <v>#VALUE!</v>
      </c>
      <c r="G976">
        <v>0</v>
      </c>
      <c r="H976" t="e">
        <f t="shared" si="169"/>
        <v>#VALUE!</v>
      </c>
      <c r="I976" t="e">
        <f t="shared" si="170"/>
        <v>#VALUE!</v>
      </c>
      <c r="J976" t="e">
        <f t="shared" si="171"/>
        <v>#VALUE!</v>
      </c>
      <c r="K976" t="str">
        <f t="shared" si="172"/>
        <v/>
      </c>
      <c r="L976" t="str">
        <f t="shared" si="173"/>
        <v/>
      </c>
      <c r="M976" t="str">
        <f t="shared" si="174"/>
        <v/>
      </c>
      <c r="N976" t="str">
        <f t="shared" si="175"/>
        <v/>
      </c>
    </row>
    <row r="977" spans="1:14" x14ac:dyDescent="0.25">
      <c r="A977" s="4" t="str">
        <f>IF('True_Odds_Calculator_2-way'!A978="","",'True_Odds_Calculator_2-way'!A978)</f>
        <v/>
      </c>
      <c r="B977" s="4" t="str">
        <f>IF('True_Odds_Calculator_2-way'!B978="","",'True_Odds_Calculator_2-way'!B978)</f>
        <v/>
      </c>
      <c r="C977" s="4" t="e">
        <f t="shared" si="165"/>
        <v>#VALUE!</v>
      </c>
      <c r="D977" t="e">
        <f t="shared" si="166"/>
        <v>#VALUE!</v>
      </c>
      <c r="E977" t="e">
        <f t="shared" si="167"/>
        <v>#VALUE!</v>
      </c>
      <c r="F977" t="e">
        <f t="shared" si="168"/>
        <v>#VALUE!</v>
      </c>
      <c r="G977">
        <v>0</v>
      </c>
      <c r="H977" t="e">
        <f t="shared" si="169"/>
        <v>#VALUE!</v>
      </c>
      <c r="I977" t="e">
        <f t="shared" si="170"/>
        <v>#VALUE!</v>
      </c>
      <c r="J977" t="e">
        <f t="shared" si="171"/>
        <v>#VALUE!</v>
      </c>
      <c r="K977" t="str">
        <f t="shared" si="172"/>
        <v/>
      </c>
      <c r="L977" t="str">
        <f t="shared" si="173"/>
        <v/>
      </c>
      <c r="M977" t="str">
        <f t="shared" si="174"/>
        <v/>
      </c>
      <c r="N977" t="str">
        <f t="shared" si="175"/>
        <v/>
      </c>
    </row>
    <row r="978" spans="1:14" x14ac:dyDescent="0.25">
      <c r="A978" s="4" t="str">
        <f>IF('True_Odds_Calculator_2-way'!A979="","",'True_Odds_Calculator_2-way'!A979)</f>
        <v/>
      </c>
      <c r="B978" s="4" t="str">
        <f>IF('True_Odds_Calculator_2-way'!B979="","",'True_Odds_Calculator_2-way'!B979)</f>
        <v/>
      </c>
      <c r="C978" s="4" t="e">
        <f t="shared" si="165"/>
        <v>#VALUE!</v>
      </c>
      <c r="D978" t="e">
        <f t="shared" si="166"/>
        <v>#VALUE!</v>
      </c>
      <c r="E978" t="e">
        <f t="shared" si="167"/>
        <v>#VALUE!</v>
      </c>
      <c r="F978" t="e">
        <f t="shared" si="168"/>
        <v>#VALUE!</v>
      </c>
      <c r="G978">
        <v>0</v>
      </c>
      <c r="H978" t="e">
        <f t="shared" si="169"/>
        <v>#VALUE!</v>
      </c>
      <c r="I978" t="e">
        <f t="shared" si="170"/>
        <v>#VALUE!</v>
      </c>
      <c r="J978" t="e">
        <f t="shared" si="171"/>
        <v>#VALUE!</v>
      </c>
      <c r="K978" t="str">
        <f t="shared" si="172"/>
        <v/>
      </c>
      <c r="L978" t="str">
        <f t="shared" si="173"/>
        <v/>
      </c>
      <c r="M978" t="str">
        <f t="shared" si="174"/>
        <v/>
      </c>
      <c r="N978" t="str">
        <f t="shared" si="175"/>
        <v/>
      </c>
    </row>
    <row r="979" spans="1:14" x14ac:dyDescent="0.25">
      <c r="A979" s="4" t="str">
        <f>IF('True_Odds_Calculator_2-way'!A980="","",'True_Odds_Calculator_2-way'!A980)</f>
        <v/>
      </c>
      <c r="B979" s="4" t="str">
        <f>IF('True_Odds_Calculator_2-way'!B980="","",'True_Odds_Calculator_2-way'!B980)</f>
        <v/>
      </c>
      <c r="C979" s="4" t="e">
        <f t="shared" si="165"/>
        <v>#VALUE!</v>
      </c>
      <c r="D979" t="e">
        <f t="shared" si="166"/>
        <v>#VALUE!</v>
      </c>
      <c r="E979" t="e">
        <f t="shared" si="167"/>
        <v>#VALUE!</v>
      </c>
      <c r="F979" t="e">
        <f t="shared" si="168"/>
        <v>#VALUE!</v>
      </c>
      <c r="G979">
        <v>0</v>
      </c>
      <c r="H979" t="e">
        <f t="shared" si="169"/>
        <v>#VALUE!</v>
      </c>
      <c r="I979" t="e">
        <f t="shared" si="170"/>
        <v>#VALUE!</v>
      </c>
      <c r="J979" t="e">
        <f t="shared" si="171"/>
        <v>#VALUE!</v>
      </c>
      <c r="K979" t="str">
        <f t="shared" si="172"/>
        <v/>
      </c>
      <c r="L979" t="str">
        <f t="shared" si="173"/>
        <v/>
      </c>
      <c r="M979" t="str">
        <f t="shared" si="174"/>
        <v/>
      </c>
      <c r="N979" t="str">
        <f t="shared" si="175"/>
        <v/>
      </c>
    </row>
    <row r="980" spans="1:14" x14ac:dyDescent="0.25">
      <c r="A980" s="4" t="str">
        <f>IF('True_Odds_Calculator_2-way'!A981="","",'True_Odds_Calculator_2-way'!A981)</f>
        <v/>
      </c>
      <c r="B980" s="4" t="str">
        <f>IF('True_Odds_Calculator_2-way'!B981="","",'True_Odds_Calculator_2-way'!B981)</f>
        <v/>
      </c>
      <c r="C980" s="4" t="e">
        <f t="shared" si="165"/>
        <v>#VALUE!</v>
      </c>
      <c r="D980" t="e">
        <f t="shared" si="166"/>
        <v>#VALUE!</v>
      </c>
      <c r="E980" t="e">
        <f t="shared" si="167"/>
        <v>#VALUE!</v>
      </c>
      <c r="F980" t="e">
        <f t="shared" si="168"/>
        <v>#VALUE!</v>
      </c>
      <c r="G980">
        <v>0</v>
      </c>
      <c r="H980" t="e">
        <f t="shared" si="169"/>
        <v>#VALUE!</v>
      </c>
      <c r="I980" t="e">
        <f t="shared" si="170"/>
        <v>#VALUE!</v>
      </c>
      <c r="J980" t="e">
        <f t="shared" si="171"/>
        <v>#VALUE!</v>
      </c>
      <c r="K980" t="str">
        <f t="shared" si="172"/>
        <v/>
      </c>
      <c r="L980" t="str">
        <f t="shared" si="173"/>
        <v/>
      </c>
      <c r="M980" t="str">
        <f t="shared" si="174"/>
        <v/>
      </c>
      <c r="N980" t="str">
        <f t="shared" si="175"/>
        <v/>
      </c>
    </row>
    <row r="981" spans="1:14" x14ac:dyDescent="0.25">
      <c r="A981" s="4" t="str">
        <f>IF('True_Odds_Calculator_2-way'!A982="","",'True_Odds_Calculator_2-way'!A982)</f>
        <v/>
      </c>
      <c r="B981" s="4" t="str">
        <f>IF('True_Odds_Calculator_2-way'!B982="","",'True_Odds_Calculator_2-way'!B982)</f>
        <v/>
      </c>
      <c r="C981" s="4" t="e">
        <f t="shared" si="165"/>
        <v>#VALUE!</v>
      </c>
      <c r="D981" t="e">
        <f t="shared" si="166"/>
        <v>#VALUE!</v>
      </c>
      <c r="E981" t="e">
        <f t="shared" si="167"/>
        <v>#VALUE!</v>
      </c>
      <c r="F981" t="e">
        <f t="shared" si="168"/>
        <v>#VALUE!</v>
      </c>
      <c r="G981">
        <v>0</v>
      </c>
      <c r="H981" t="e">
        <f t="shared" si="169"/>
        <v>#VALUE!</v>
      </c>
      <c r="I981" t="e">
        <f t="shared" si="170"/>
        <v>#VALUE!</v>
      </c>
      <c r="J981" t="e">
        <f t="shared" si="171"/>
        <v>#VALUE!</v>
      </c>
      <c r="K981" t="str">
        <f t="shared" si="172"/>
        <v/>
      </c>
      <c r="L981" t="str">
        <f t="shared" si="173"/>
        <v/>
      </c>
      <c r="M981" t="str">
        <f t="shared" si="174"/>
        <v/>
      </c>
      <c r="N981" t="str">
        <f t="shared" si="175"/>
        <v/>
      </c>
    </row>
    <row r="982" spans="1:14" x14ac:dyDescent="0.25">
      <c r="A982" s="4" t="str">
        <f>IF('True_Odds_Calculator_2-way'!A983="","",'True_Odds_Calculator_2-way'!A983)</f>
        <v/>
      </c>
      <c r="B982" s="4" t="str">
        <f>IF('True_Odds_Calculator_2-way'!B983="","",'True_Odds_Calculator_2-way'!B983)</f>
        <v/>
      </c>
      <c r="C982" s="4" t="e">
        <f t="shared" si="165"/>
        <v>#VALUE!</v>
      </c>
      <c r="D982" t="e">
        <f t="shared" si="166"/>
        <v>#VALUE!</v>
      </c>
      <c r="E982" t="e">
        <f t="shared" si="167"/>
        <v>#VALUE!</v>
      </c>
      <c r="F982" t="e">
        <f t="shared" si="168"/>
        <v>#VALUE!</v>
      </c>
      <c r="G982">
        <v>0</v>
      </c>
      <c r="H982" t="e">
        <f t="shared" si="169"/>
        <v>#VALUE!</v>
      </c>
      <c r="I982" t="e">
        <f t="shared" si="170"/>
        <v>#VALUE!</v>
      </c>
      <c r="J982" t="e">
        <f t="shared" si="171"/>
        <v>#VALUE!</v>
      </c>
      <c r="K982" t="str">
        <f t="shared" si="172"/>
        <v/>
      </c>
      <c r="L982" t="str">
        <f t="shared" si="173"/>
        <v/>
      </c>
      <c r="M982" t="str">
        <f t="shared" si="174"/>
        <v/>
      </c>
      <c r="N982" t="str">
        <f t="shared" si="175"/>
        <v/>
      </c>
    </row>
    <row r="983" spans="1:14" x14ac:dyDescent="0.25">
      <c r="A983" s="4" t="str">
        <f>IF('True_Odds_Calculator_2-way'!A984="","",'True_Odds_Calculator_2-way'!A984)</f>
        <v/>
      </c>
      <c r="B983" s="4" t="str">
        <f>IF('True_Odds_Calculator_2-way'!B984="","",'True_Odds_Calculator_2-way'!B984)</f>
        <v/>
      </c>
      <c r="C983" s="4" t="e">
        <f t="shared" si="165"/>
        <v>#VALUE!</v>
      </c>
      <c r="D983" t="e">
        <f t="shared" si="166"/>
        <v>#VALUE!</v>
      </c>
      <c r="E983" t="e">
        <f t="shared" si="167"/>
        <v>#VALUE!</v>
      </c>
      <c r="F983" t="e">
        <f t="shared" si="168"/>
        <v>#VALUE!</v>
      </c>
      <c r="G983">
        <v>0</v>
      </c>
      <c r="H983" t="e">
        <f t="shared" si="169"/>
        <v>#VALUE!</v>
      </c>
      <c r="I983" t="e">
        <f t="shared" si="170"/>
        <v>#VALUE!</v>
      </c>
      <c r="J983" t="e">
        <f t="shared" si="171"/>
        <v>#VALUE!</v>
      </c>
      <c r="K983" t="str">
        <f t="shared" si="172"/>
        <v/>
      </c>
      <c r="L983" t="str">
        <f t="shared" si="173"/>
        <v/>
      </c>
      <c r="M983" t="str">
        <f t="shared" si="174"/>
        <v/>
      </c>
      <c r="N983" t="str">
        <f t="shared" si="175"/>
        <v/>
      </c>
    </row>
    <row r="984" spans="1:14" x14ac:dyDescent="0.25">
      <c r="A984" s="4" t="str">
        <f>IF('True_Odds_Calculator_2-way'!A985="","",'True_Odds_Calculator_2-way'!A985)</f>
        <v/>
      </c>
      <c r="B984" s="4" t="str">
        <f>IF('True_Odds_Calculator_2-way'!B985="","",'True_Odds_Calculator_2-way'!B985)</f>
        <v/>
      </c>
      <c r="C984" s="4" t="e">
        <f t="shared" si="165"/>
        <v>#VALUE!</v>
      </c>
      <c r="D984" t="e">
        <f t="shared" si="166"/>
        <v>#VALUE!</v>
      </c>
      <c r="E984" t="e">
        <f t="shared" si="167"/>
        <v>#VALUE!</v>
      </c>
      <c r="F984" t="e">
        <f t="shared" si="168"/>
        <v>#VALUE!</v>
      </c>
      <c r="G984">
        <v>0</v>
      </c>
      <c r="H984" t="e">
        <f t="shared" si="169"/>
        <v>#VALUE!</v>
      </c>
      <c r="I984" t="e">
        <f t="shared" si="170"/>
        <v>#VALUE!</v>
      </c>
      <c r="J984" t="e">
        <f t="shared" si="171"/>
        <v>#VALUE!</v>
      </c>
      <c r="K984" t="str">
        <f t="shared" si="172"/>
        <v/>
      </c>
      <c r="L984" t="str">
        <f t="shared" si="173"/>
        <v/>
      </c>
      <c r="M984" t="str">
        <f t="shared" si="174"/>
        <v/>
      </c>
      <c r="N984" t="str">
        <f t="shared" si="175"/>
        <v/>
      </c>
    </row>
    <row r="985" spans="1:14" x14ac:dyDescent="0.25">
      <c r="A985" s="4" t="str">
        <f>IF('True_Odds_Calculator_2-way'!A986="","",'True_Odds_Calculator_2-way'!A986)</f>
        <v/>
      </c>
      <c r="B985" s="4" t="str">
        <f>IF('True_Odds_Calculator_2-way'!B986="","",'True_Odds_Calculator_2-way'!B986)</f>
        <v/>
      </c>
      <c r="C985" s="4" t="e">
        <f t="shared" si="165"/>
        <v>#VALUE!</v>
      </c>
      <c r="D985" t="e">
        <f t="shared" si="166"/>
        <v>#VALUE!</v>
      </c>
      <c r="E985" t="e">
        <f t="shared" si="167"/>
        <v>#VALUE!</v>
      </c>
      <c r="F985" t="e">
        <f t="shared" si="168"/>
        <v>#VALUE!</v>
      </c>
      <c r="G985">
        <v>0</v>
      </c>
      <c r="H985" t="e">
        <f t="shared" si="169"/>
        <v>#VALUE!</v>
      </c>
      <c r="I985" t="e">
        <f t="shared" si="170"/>
        <v>#VALUE!</v>
      </c>
      <c r="J985" t="e">
        <f t="shared" si="171"/>
        <v>#VALUE!</v>
      </c>
      <c r="K985" t="str">
        <f t="shared" si="172"/>
        <v/>
      </c>
      <c r="L985" t="str">
        <f t="shared" si="173"/>
        <v/>
      </c>
      <c r="M985" t="str">
        <f t="shared" si="174"/>
        <v/>
      </c>
      <c r="N985" t="str">
        <f t="shared" si="175"/>
        <v/>
      </c>
    </row>
    <row r="986" spans="1:14" x14ac:dyDescent="0.25">
      <c r="A986" s="4" t="str">
        <f>IF('True_Odds_Calculator_2-way'!A987="","",'True_Odds_Calculator_2-way'!A987)</f>
        <v/>
      </c>
      <c r="B986" s="4" t="str">
        <f>IF('True_Odds_Calculator_2-way'!B987="","",'True_Odds_Calculator_2-way'!B987)</f>
        <v/>
      </c>
      <c r="C986" s="4" t="e">
        <f t="shared" si="165"/>
        <v>#VALUE!</v>
      </c>
      <c r="D986" t="e">
        <f t="shared" si="166"/>
        <v>#VALUE!</v>
      </c>
      <c r="E986" t="e">
        <f t="shared" si="167"/>
        <v>#VALUE!</v>
      </c>
      <c r="F986" t="e">
        <f t="shared" si="168"/>
        <v>#VALUE!</v>
      </c>
      <c r="G986">
        <v>0</v>
      </c>
      <c r="H986" t="e">
        <f t="shared" si="169"/>
        <v>#VALUE!</v>
      </c>
      <c r="I986" t="e">
        <f t="shared" si="170"/>
        <v>#VALUE!</v>
      </c>
      <c r="J986" t="e">
        <f t="shared" si="171"/>
        <v>#VALUE!</v>
      </c>
      <c r="K986" t="str">
        <f t="shared" si="172"/>
        <v/>
      </c>
      <c r="L986" t="str">
        <f t="shared" si="173"/>
        <v/>
      </c>
      <c r="M986" t="str">
        <f t="shared" si="174"/>
        <v/>
      </c>
      <c r="N986" t="str">
        <f t="shared" si="175"/>
        <v/>
      </c>
    </row>
    <row r="987" spans="1:14" x14ac:dyDescent="0.25">
      <c r="A987" s="4" t="str">
        <f>IF('True_Odds_Calculator_2-way'!A988="","",'True_Odds_Calculator_2-way'!A988)</f>
        <v/>
      </c>
      <c r="B987" s="4" t="str">
        <f>IF('True_Odds_Calculator_2-way'!B988="","",'True_Odds_Calculator_2-way'!B988)</f>
        <v/>
      </c>
      <c r="C987" s="4" t="e">
        <f t="shared" si="165"/>
        <v>#VALUE!</v>
      </c>
      <c r="D987" t="e">
        <f t="shared" si="166"/>
        <v>#VALUE!</v>
      </c>
      <c r="E987" t="e">
        <f t="shared" si="167"/>
        <v>#VALUE!</v>
      </c>
      <c r="F987" t="e">
        <f t="shared" si="168"/>
        <v>#VALUE!</v>
      </c>
      <c r="G987">
        <v>0</v>
      </c>
      <c r="H987" t="e">
        <f t="shared" si="169"/>
        <v>#VALUE!</v>
      </c>
      <c r="I987" t="e">
        <f t="shared" si="170"/>
        <v>#VALUE!</v>
      </c>
      <c r="J987" t="e">
        <f t="shared" si="171"/>
        <v>#VALUE!</v>
      </c>
      <c r="K987" t="str">
        <f t="shared" si="172"/>
        <v/>
      </c>
      <c r="L987" t="str">
        <f t="shared" si="173"/>
        <v/>
      </c>
      <c r="M987" t="str">
        <f t="shared" si="174"/>
        <v/>
      </c>
      <c r="N987" t="str">
        <f t="shared" si="175"/>
        <v/>
      </c>
    </row>
    <row r="988" spans="1:14" x14ac:dyDescent="0.25">
      <c r="A988" s="4" t="str">
        <f>IF('True_Odds_Calculator_2-way'!A989="","",'True_Odds_Calculator_2-way'!A989)</f>
        <v/>
      </c>
      <c r="B988" s="4" t="str">
        <f>IF('True_Odds_Calculator_2-way'!B989="","",'True_Odds_Calculator_2-way'!B989)</f>
        <v/>
      </c>
      <c r="C988" s="4" t="e">
        <f t="shared" si="165"/>
        <v>#VALUE!</v>
      </c>
      <c r="D988" t="e">
        <f t="shared" si="166"/>
        <v>#VALUE!</v>
      </c>
      <c r="E988" t="e">
        <f t="shared" si="167"/>
        <v>#VALUE!</v>
      </c>
      <c r="F988" t="e">
        <f t="shared" si="168"/>
        <v>#VALUE!</v>
      </c>
      <c r="G988">
        <v>0</v>
      </c>
      <c r="H988" t="e">
        <f t="shared" si="169"/>
        <v>#VALUE!</v>
      </c>
      <c r="I988" t="e">
        <f t="shared" si="170"/>
        <v>#VALUE!</v>
      </c>
      <c r="J988" t="e">
        <f t="shared" si="171"/>
        <v>#VALUE!</v>
      </c>
      <c r="K988" t="str">
        <f t="shared" si="172"/>
        <v/>
      </c>
      <c r="L988" t="str">
        <f t="shared" si="173"/>
        <v/>
      </c>
      <c r="M988" t="str">
        <f t="shared" si="174"/>
        <v/>
      </c>
      <c r="N988" t="str">
        <f t="shared" si="175"/>
        <v/>
      </c>
    </row>
    <row r="989" spans="1:14" x14ac:dyDescent="0.25">
      <c r="A989" s="4" t="str">
        <f>IF('True_Odds_Calculator_2-way'!A990="","",'True_Odds_Calculator_2-way'!A990)</f>
        <v/>
      </c>
      <c r="B989" s="4" t="str">
        <f>IF('True_Odds_Calculator_2-way'!B990="","",'True_Odds_Calculator_2-way'!B990)</f>
        <v/>
      </c>
      <c r="C989" s="4" t="e">
        <f t="shared" si="165"/>
        <v>#VALUE!</v>
      </c>
      <c r="D989" t="e">
        <f t="shared" si="166"/>
        <v>#VALUE!</v>
      </c>
      <c r="E989" t="e">
        <f t="shared" si="167"/>
        <v>#VALUE!</v>
      </c>
      <c r="F989" t="e">
        <f t="shared" si="168"/>
        <v>#VALUE!</v>
      </c>
      <c r="G989">
        <v>0</v>
      </c>
      <c r="H989" t="e">
        <f t="shared" si="169"/>
        <v>#VALUE!</v>
      </c>
      <c r="I989" t="e">
        <f t="shared" si="170"/>
        <v>#VALUE!</v>
      </c>
      <c r="J989" t="e">
        <f t="shared" si="171"/>
        <v>#VALUE!</v>
      </c>
      <c r="K989" t="str">
        <f t="shared" si="172"/>
        <v/>
      </c>
      <c r="L989" t="str">
        <f t="shared" si="173"/>
        <v/>
      </c>
      <c r="M989" t="str">
        <f t="shared" si="174"/>
        <v/>
      </c>
      <c r="N989" t="str">
        <f t="shared" si="175"/>
        <v/>
      </c>
    </row>
    <row r="990" spans="1:14" x14ac:dyDescent="0.25">
      <c r="A990" s="4" t="str">
        <f>IF('True_Odds_Calculator_2-way'!A991="","",'True_Odds_Calculator_2-way'!A991)</f>
        <v/>
      </c>
      <c r="B990" s="4" t="str">
        <f>IF('True_Odds_Calculator_2-way'!B991="","",'True_Odds_Calculator_2-way'!B991)</f>
        <v/>
      </c>
      <c r="C990" s="4" t="e">
        <f t="shared" si="165"/>
        <v>#VALUE!</v>
      </c>
      <c r="D990" t="e">
        <f t="shared" si="166"/>
        <v>#VALUE!</v>
      </c>
      <c r="E990" t="e">
        <f t="shared" si="167"/>
        <v>#VALUE!</v>
      </c>
      <c r="F990" t="e">
        <f t="shared" si="168"/>
        <v>#VALUE!</v>
      </c>
      <c r="G990">
        <v>0</v>
      </c>
      <c r="H990" t="e">
        <f t="shared" si="169"/>
        <v>#VALUE!</v>
      </c>
      <c r="I990" t="e">
        <f t="shared" si="170"/>
        <v>#VALUE!</v>
      </c>
      <c r="J990" t="e">
        <f t="shared" si="171"/>
        <v>#VALUE!</v>
      </c>
      <c r="K990" t="str">
        <f t="shared" si="172"/>
        <v/>
      </c>
      <c r="L990" t="str">
        <f t="shared" si="173"/>
        <v/>
      </c>
      <c r="M990" t="str">
        <f t="shared" si="174"/>
        <v/>
      </c>
      <c r="N990" t="str">
        <f t="shared" si="175"/>
        <v/>
      </c>
    </row>
    <row r="991" spans="1:14" x14ac:dyDescent="0.25">
      <c r="A991" s="4" t="str">
        <f>IF('True_Odds_Calculator_2-way'!A992="","",'True_Odds_Calculator_2-way'!A992)</f>
        <v/>
      </c>
      <c r="B991" s="4" t="str">
        <f>IF('True_Odds_Calculator_2-way'!B992="","",'True_Odds_Calculator_2-way'!B992)</f>
        <v/>
      </c>
      <c r="C991" s="4" t="e">
        <f t="shared" si="165"/>
        <v>#VALUE!</v>
      </c>
      <c r="D991" t="e">
        <f t="shared" si="166"/>
        <v>#VALUE!</v>
      </c>
      <c r="E991" t="e">
        <f t="shared" si="167"/>
        <v>#VALUE!</v>
      </c>
      <c r="F991" t="e">
        <f t="shared" si="168"/>
        <v>#VALUE!</v>
      </c>
      <c r="G991">
        <v>0</v>
      </c>
      <c r="H991" t="e">
        <f t="shared" si="169"/>
        <v>#VALUE!</v>
      </c>
      <c r="I991" t="e">
        <f t="shared" si="170"/>
        <v>#VALUE!</v>
      </c>
      <c r="J991" t="e">
        <f t="shared" si="171"/>
        <v>#VALUE!</v>
      </c>
      <c r="K991" t="str">
        <f t="shared" si="172"/>
        <v/>
      </c>
      <c r="L991" t="str">
        <f t="shared" si="173"/>
        <v/>
      </c>
      <c r="M991" t="str">
        <f t="shared" si="174"/>
        <v/>
      </c>
      <c r="N991" t="str">
        <f t="shared" si="175"/>
        <v/>
      </c>
    </row>
    <row r="992" spans="1:14" x14ac:dyDescent="0.25">
      <c r="A992" s="4" t="str">
        <f>IF('True_Odds_Calculator_2-way'!A993="","",'True_Odds_Calculator_2-way'!A993)</f>
        <v/>
      </c>
      <c r="B992" s="4" t="str">
        <f>IF('True_Odds_Calculator_2-way'!B993="","",'True_Odds_Calculator_2-way'!B993)</f>
        <v/>
      </c>
      <c r="C992" s="4" t="e">
        <f t="shared" si="165"/>
        <v>#VALUE!</v>
      </c>
      <c r="D992" t="e">
        <f t="shared" si="166"/>
        <v>#VALUE!</v>
      </c>
      <c r="E992" t="e">
        <f t="shared" si="167"/>
        <v>#VALUE!</v>
      </c>
      <c r="F992" t="e">
        <f t="shared" si="168"/>
        <v>#VALUE!</v>
      </c>
      <c r="G992">
        <v>0</v>
      </c>
      <c r="H992" t="e">
        <f t="shared" si="169"/>
        <v>#VALUE!</v>
      </c>
      <c r="I992" t="e">
        <f t="shared" si="170"/>
        <v>#VALUE!</v>
      </c>
      <c r="J992" t="e">
        <f t="shared" si="171"/>
        <v>#VALUE!</v>
      </c>
      <c r="K992" t="str">
        <f t="shared" si="172"/>
        <v/>
      </c>
      <c r="L992" t="str">
        <f t="shared" si="173"/>
        <v/>
      </c>
      <c r="M992" t="str">
        <f t="shared" si="174"/>
        <v/>
      </c>
      <c r="N992" t="str">
        <f t="shared" si="175"/>
        <v/>
      </c>
    </row>
    <row r="993" spans="1:14" x14ac:dyDescent="0.25">
      <c r="A993" s="4" t="str">
        <f>IF('True_Odds_Calculator_2-way'!A994="","",'True_Odds_Calculator_2-way'!A994)</f>
        <v/>
      </c>
      <c r="B993" s="4" t="str">
        <f>IF('True_Odds_Calculator_2-way'!B994="","",'True_Odds_Calculator_2-way'!B994)</f>
        <v/>
      </c>
      <c r="C993" s="4" t="e">
        <f t="shared" si="165"/>
        <v>#VALUE!</v>
      </c>
      <c r="D993" t="e">
        <f t="shared" si="166"/>
        <v>#VALUE!</v>
      </c>
      <c r="E993" t="e">
        <f t="shared" si="167"/>
        <v>#VALUE!</v>
      </c>
      <c r="F993" t="e">
        <f t="shared" si="168"/>
        <v>#VALUE!</v>
      </c>
      <c r="G993">
        <v>0</v>
      </c>
      <c r="H993" t="e">
        <f t="shared" si="169"/>
        <v>#VALUE!</v>
      </c>
      <c r="I993" t="e">
        <f t="shared" si="170"/>
        <v>#VALUE!</v>
      </c>
      <c r="J993" t="e">
        <f t="shared" si="171"/>
        <v>#VALUE!</v>
      </c>
      <c r="K993" t="str">
        <f t="shared" si="172"/>
        <v/>
      </c>
      <c r="L993" t="str">
        <f t="shared" si="173"/>
        <v/>
      </c>
      <c r="M993" t="str">
        <f t="shared" si="174"/>
        <v/>
      </c>
      <c r="N993" t="str">
        <f t="shared" si="175"/>
        <v/>
      </c>
    </row>
    <row r="994" spans="1:14" x14ac:dyDescent="0.25">
      <c r="A994" s="4" t="str">
        <f>IF('True_Odds_Calculator_2-way'!A995="","",'True_Odds_Calculator_2-way'!A995)</f>
        <v/>
      </c>
      <c r="B994" s="4" t="str">
        <f>IF('True_Odds_Calculator_2-way'!B995="","",'True_Odds_Calculator_2-way'!B995)</f>
        <v/>
      </c>
      <c r="C994" s="4" t="e">
        <f t="shared" si="165"/>
        <v>#VALUE!</v>
      </c>
      <c r="D994" t="e">
        <f t="shared" si="166"/>
        <v>#VALUE!</v>
      </c>
      <c r="E994" t="e">
        <f t="shared" si="167"/>
        <v>#VALUE!</v>
      </c>
      <c r="F994" t="e">
        <f t="shared" si="168"/>
        <v>#VALUE!</v>
      </c>
      <c r="G994">
        <v>0</v>
      </c>
      <c r="H994" t="e">
        <f t="shared" si="169"/>
        <v>#VALUE!</v>
      </c>
      <c r="I994" t="e">
        <f t="shared" si="170"/>
        <v>#VALUE!</v>
      </c>
      <c r="J994" t="e">
        <f t="shared" si="171"/>
        <v>#VALUE!</v>
      </c>
      <c r="K994" t="str">
        <f t="shared" si="172"/>
        <v/>
      </c>
      <c r="L994" t="str">
        <f t="shared" si="173"/>
        <v/>
      </c>
      <c r="M994" t="str">
        <f t="shared" si="174"/>
        <v/>
      </c>
      <c r="N994" t="str">
        <f t="shared" si="175"/>
        <v/>
      </c>
    </row>
    <row r="995" spans="1:14" x14ac:dyDescent="0.25">
      <c r="A995" s="4" t="str">
        <f>IF('True_Odds_Calculator_2-way'!A996="","",'True_Odds_Calculator_2-way'!A996)</f>
        <v/>
      </c>
      <c r="B995" s="4" t="str">
        <f>IF('True_Odds_Calculator_2-way'!B996="","",'True_Odds_Calculator_2-way'!B996)</f>
        <v/>
      </c>
      <c r="C995" s="4" t="e">
        <f t="shared" si="165"/>
        <v>#VALUE!</v>
      </c>
      <c r="D995" t="e">
        <f t="shared" si="166"/>
        <v>#VALUE!</v>
      </c>
      <c r="E995" t="e">
        <f t="shared" si="167"/>
        <v>#VALUE!</v>
      </c>
      <c r="F995" t="e">
        <f t="shared" si="168"/>
        <v>#VALUE!</v>
      </c>
      <c r="G995">
        <v>0</v>
      </c>
      <c r="H995" t="e">
        <f t="shared" si="169"/>
        <v>#VALUE!</v>
      </c>
      <c r="I995" t="e">
        <f t="shared" si="170"/>
        <v>#VALUE!</v>
      </c>
      <c r="J995" t="e">
        <f t="shared" si="171"/>
        <v>#VALUE!</v>
      </c>
      <c r="K995" t="str">
        <f t="shared" si="172"/>
        <v/>
      </c>
      <c r="L995" t="str">
        <f t="shared" si="173"/>
        <v/>
      </c>
      <c r="M995" t="str">
        <f t="shared" si="174"/>
        <v/>
      </c>
      <c r="N995" t="str">
        <f t="shared" si="175"/>
        <v/>
      </c>
    </row>
    <row r="996" spans="1:14" x14ac:dyDescent="0.25">
      <c r="A996" s="4" t="str">
        <f>IF('True_Odds_Calculator_2-way'!A997="","",'True_Odds_Calculator_2-way'!A997)</f>
        <v/>
      </c>
      <c r="B996" s="4" t="str">
        <f>IF('True_Odds_Calculator_2-way'!B997="","",'True_Odds_Calculator_2-way'!B997)</f>
        <v/>
      </c>
      <c r="C996" s="4" t="e">
        <f t="shared" si="165"/>
        <v>#VALUE!</v>
      </c>
      <c r="D996" t="e">
        <f t="shared" si="166"/>
        <v>#VALUE!</v>
      </c>
      <c r="E996" t="e">
        <f t="shared" si="167"/>
        <v>#VALUE!</v>
      </c>
      <c r="F996" t="e">
        <f t="shared" si="168"/>
        <v>#VALUE!</v>
      </c>
      <c r="G996">
        <v>0</v>
      </c>
      <c r="H996" t="e">
        <f t="shared" si="169"/>
        <v>#VALUE!</v>
      </c>
      <c r="I996" t="e">
        <f t="shared" si="170"/>
        <v>#VALUE!</v>
      </c>
      <c r="J996" t="e">
        <f t="shared" si="171"/>
        <v>#VALUE!</v>
      </c>
      <c r="K996" t="str">
        <f t="shared" si="172"/>
        <v/>
      </c>
      <c r="L996" t="str">
        <f t="shared" si="173"/>
        <v/>
      </c>
      <c r="M996" t="str">
        <f t="shared" si="174"/>
        <v/>
      </c>
      <c r="N996" t="str">
        <f t="shared" si="175"/>
        <v/>
      </c>
    </row>
    <row r="997" spans="1:14" x14ac:dyDescent="0.25">
      <c r="A997" s="4" t="str">
        <f>IF('True_Odds_Calculator_2-way'!A998="","",'True_Odds_Calculator_2-way'!A998)</f>
        <v/>
      </c>
      <c r="B997" s="4" t="str">
        <f>IF('True_Odds_Calculator_2-way'!B998="","",'True_Odds_Calculator_2-way'!B998)</f>
        <v/>
      </c>
      <c r="C997" s="4" t="e">
        <f t="shared" si="165"/>
        <v>#VALUE!</v>
      </c>
      <c r="D997" t="e">
        <f t="shared" si="166"/>
        <v>#VALUE!</v>
      </c>
      <c r="E997" t="e">
        <f t="shared" si="167"/>
        <v>#VALUE!</v>
      </c>
      <c r="F997" t="e">
        <f t="shared" si="168"/>
        <v>#VALUE!</v>
      </c>
      <c r="G997">
        <v>0</v>
      </c>
      <c r="H997" t="e">
        <f t="shared" si="169"/>
        <v>#VALUE!</v>
      </c>
      <c r="I997" t="e">
        <f t="shared" si="170"/>
        <v>#VALUE!</v>
      </c>
      <c r="J997" t="e">
        <f t="shared" si="171"/>
        <v>#VALUE!</v>
      </c>
      <c r="K997" t="str">
        <f t="shared" si="172"/>
        <v/>
      </c>
      <c r="L997" t="str">
        <f t="shared" si="173"/>
        <v/>
      </c>
      <c r="M997" t="str">
        <f t="shared" si="174"/>
        <v/>
      </c>
      <c r="N997" t="str">
        <f t="shared" si="175"/>
        <v/>
      </c>
    </row>
    <row r="998" spans="1:14" x14ac:dyDescent="0.25">
      <c r="A998" s="4" t="str">
        <f>IF('True_Odds_Calculator_2-way'!A999="","",'True_Odds_Calculator_2-way'!A999)</f>
        <v/>
      </c>
      <c r="B998" s="4" t="str">
        <f>IF('True_Odds_Calculator_2-way'!B999="","",'True_Odds_Calculator_2-way'!B999)</f>
        <v/>
      </c>
      <c r="C998" s="4" t="e">
        <f t="shared" si="165"/>
        <v>#VALUE!</v>
      </c>
      <c r="D998" t="e">
        <f t="shared" si="166"/>
        <v>#VALUE!</v>
      </c>
      <c r="E998" t="e">
        <f t="shared" si="167"/>
        <v>#VALUE!</v>
      </c>
      <c r="F998" t="e">
        <f t="shared" si="168"/>
        <v>#VALUE!</v>
      </c>
      <c r="G998">
        <v>0</v>
      </c>
      <c r="H998" t="e">
        <f t="shared" si="169"/>
        <v>#VALUE!</v>
      </c>
      <c r="I998" t="e">
        <f t="shared" si="170"/>
        <v>#VALUE!</v>
      </c>
      <c r="J998" t="e">
        <f t="shared" si="171"/>
        <v>#VALUE!</v>
      </c>
      <c r="K998" t="str">
        <f t="shared" si="172"/>
        <v/>
      </c>
      <c r="L998" t="str">
        <f t="shared" si="173"/>
        <v/>
      </c>
      <c r="M998" t="str">
        <f t="shared" si="174"/>
        <v/>
      </c>
      <c r="N998" t="str">
        <f t="shared" si="175"/>
        <v/>
      </c>
    </row>
    <row r="999" spans="1:14" x14ac:dyDescent="0.25">
      <c r="A999" s="4" t="str">
        <f>IF('True_Odds_Calculator_2-way'!A1000="","",'True_Odds_Calculator_2-way'!A1000)</f>
        <v/>
      </c>
      <c r="B999" s="4" t="str">
        <f>IF('True_Odds_Calculator_2-way'!B1000="","",'True_Odds_Calculator_2-way'!B1000)</f>
        <v/>
      </c>
      <c r="C999" s="4" t="e">
        <f t="shared" si="165"/>
        <v>#VALUE!</v>
      </c>
      <c r="D999" t="e">
        <f t="shared" si="166"/>
        <v>#VALUE!</v>
      </c>
      <c r="E999" t="e">
        <f t="shared" si="167"/>
        <v>#VALUE!</v>
      </c>
      <c r="F999" t="e">
        <f t="shared" si="168"/>
        <v>#VALUE!</v>
      </c>
      <c r="G999">
        <v>0</v>
      </c>
      <c r="H999" t="e">
        <f t="shared" si="169"/>
        <v>#VALUE!</v>
      </c>
      <c r="I999" t="e">
        <f t="shared" si="170"/>
        <v>#VALUE!</v>
      </c>
      <c r="J999" t="e">
        <f t="shared" si="171"/>
        <v>#VALUE!</v>
      </c>
      <c r="K999" t="str">
        <f t="shared" si="172"/>
        <v/>
      </c>
      <c r="L999" t="str">
        <f t="shared" si="173"/>
        <v/>
      </c>
      <c r="M999" t="str">
        <f t="shared" si="174"/>
        <v/>
      </c>
      <c r="N999" t="str">
        <f t="shared" si="175"/>
        <v/>
      </c>
    </row>
    <row r="1000" spans="1:14" x14ac:dyDescent="0.25">
      <c r="A1000" s="4" t="str">
        <f>IF('True_Odds_Calculator_2-way'!A1001="","",'True_Odds_Calculator_2-way'!A1001)</f>
        <v/>
      </c>
      <c r="B1000" s="4" t="str">
        <f>IF('True_Odds_Calculator_2-way'!B1001="","",'True_Odds_Calculator_2-way'!B1001)</f>
        <v/>
      </c>
      <c r="C1000" s="4" t="e">
        <f t="shared" si="165"/>
        <v>#VALUE!</v>
      </c>
      <c r="D1000" t="e">
        <f t="shared" si="166"/>
        <v>#VALUE!</v>
      </c>
      <c r="E1000" t="e">
        <f t="shared" si="167"/>
        <v>#VALUE!</v>
      </c>
      <c r="F1000" t="e">
        <f t="shared" si="168"/>
        <v>#VALUE!</v>
      </c>
      <c r="G1000">
        <v>0</v>
      </c>
      <c r="H1000" t="e">
        <f t="shared" si="169"/>
        <v>#VALUE!</v>
      </c>
      <c r="I1000" t="e">
        <f t="shared" si="170"/>
        <v>#VALUE!</v>
      </c>
      <c r="J1000" t="e">
        <f t="shared" si="171"/>
        <v>#VALUE!</v>
      </c>
      <c r="K1000" t="str">
        <f t="shared" si="172"/>
        <v/>
      </c>
      <c r="L1000" t="str">
        <f t="shared" si="173"/>
        <v/>
      </c>
      <c r="M1000" t="str">
        <f t="shared" si="174"/>
        <v/>
      </c>
      <c r="N1000" t="str">
        <f t="shared" si="175"/>
        <v/>
      </c>
    </row>
    <row r="1001" spans="1:14" x14ac:dyDescent="0.25">
      <c r="A1001" s="4" t="str">
        <f>IF('True_Odds_Calculator_2-way'!A1002="","",'True_Odds_Calculator_2-way'!A1002)</f>
        <v/>
      </c>
      <c r="B1001" s="4" t="str">
        <f>IF('True_Odds_Calculator_2-way'!B1002="","",'True_Odds_Calculator_2-way'!B1002)</f>
        <v/>
      </c>
      <c r="C1001" s="4" t="e">
        <f t="shared" si="165"/>
        <v>#VALUE!</v>
      </c>
      <c r="D1001" t="e">
        <f t="shared" si="166"/>
        <v>#VALUE!</v>
      </c>
      <c r="E1001" t="e">
        <f t="shared" si="167"/>
        <v>#VALUE!</v>
      </c>
      <c r="F1001" t="e">
        <f t="shared" si="168"/>
        <v>#VALUE!</v>
      </c>
      <c r="G1001">
        <v>0</v>
      </c>
      <c r="H1001" t="e">
        <f t="shared" si="169"/>
        <v>#VALUE!</v>
      </c>
      <c r="I1001" t="e">
        <f t="shared" si="170"/>
        <v>#VALUE!</v>
      </c>
      <c r="J1001" t="e">
        <f t="shared" si="171"/>
        <v>#VALUE!</v>
      </c>
      <c r="K1001" t="str">
        <f t="shared" si="172"/>
        <v/>
      </c>
      <c r="L1001" t="str">
        <f t="shared" si="173"/>
        <v/>
      </c>
      <c r="M1001" t="str">
        <f t="shared" si="174"/>
        <v/>
      </c>
      <c r="N1001" t="str">
        <f t="shared" si="175"/>
        <v/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Y1002"/>
  <sheetViews>
    <sheetView tabSelected="1" zoomScale="80" zoomScaleNormal="80" workbookViewId="0">
      <pane ySplit="2" topLeftCell="A459" activePane="bottomLeft" state="frozen"/>
      <selection pane="bottomLeft" activeCell="W464" sqref="W464"/>
    </sheetView>
  </sheetViews>
  <sheetFormatPr defaultColWidth="10" defaultRowHeight="12.75" x14ac:dyDescent="0.2"/>
  <cols>
    <col min="1" max="1" width="10.42578125" style="14" customWidth="1"/>
    <col min="2" max="2" width="10.42578125" style="15" customWidth="1"/>
    <col min="3" max="3" width="9.140625" style="19" customWidth="1"/>
    <col min="4" max="4" width="12.28515625" style="16" customWidth="1"/>
    <col min="5" max="5" width="12.28515625" style="15" customWidth="1"/>
    <col min="6" max="6" width="1.42578125" style="16" customWidth="1"/>
    <col min="7" max="7" width="14.42578125" style="15" hidden="1" customWidth="1"/>
    <col min="8" max="8" width="9.42578125" style="16" customWidth="1"/>
    <col min="9" max="9" width="6.42578125" style="15" customWidth="1"/>
    <col min="10" max="10" width="0.140625" style="16" customWidth="1"/>
    <col min="11" max="11" width="0.42578125" style="15" hidden="1" customWidth="1"/>
    <col min="12" max="13" width="10" style="32"/>
    <col min="14" max="14" width="8.85546875" style="4" customWidth="1"/>
    <col min="15" max="23" width="10" style="4"/>
    <col min="24" max="24" width="12.140625" style="5" customWidth="1"/>
    <col min="25" max="25" width="10" style="50"/>
    <col min="26" max="16384" width="10" style="4"/>
  </cols>
  <sheetData>
    <row r="1" spans="1:25" s="13" customFormat="1" x14ac:dyDescent="0.2">
      <c r="A1" s="84" t="s">
        <v>9</v>
      </c>
      <c r="B1" s="85"/>
      <c r="C1" s="18"/>
      <c r="D1" s="86" t="s">
        <v>25</v>
      </c>
      <c r="E1" s="85"/>
      <c r="F1" s="86" t="s">
        <v>23</v>
      </c>
      <c r="G1" s="85"/>
      <c r="H1" s="86" t="s">
        <v>11</v>
      </c>
      <c r="I1" s="85"/>
      <c r="J1" s="86" t="s">
        <v>10</v>
      </c>
      <c r="K1" s="85"/>
      <c r="L1" s="82" t="s">
        <v>201</v>
      </c>
      <c r="M1" s="83"/>
      <c r="N1" s="13" t="s">
        <v>200</v>
      </c>
      <c r="O1" s="13" t="s">
        <v>202</v>
      </c>
      <c r="P1" s="13" t="s">
        <v>203</v>
      </c>
      <c r="Q1" s="13" t="s">
        <v>204</v>
      </c>
      <c r="R1" s="13" t="s">
        <v>205</v>
      </c>
      <c r="S1" s="13" t="s">
        <v>206</v>
      </c>
      <c r="T1" s="13" t="s">
        <v>207</v>
      </c>
      <c r="U1" s="13" t="s">
        <v>32</v>
      </c>
      <c r="V1" s="13" t="s">
        <v>33</v>
      </c>
      <c r="W1" s="13" t="s">
        <v>224</v>
      </c>
      <c r="X1" s="67" t="s">
        <v>180</v>
      </c>
      <c r="Y1" s="72" t="s">
        <v>209</v>
      </c>
    </row>
    <row r="2" spans="1:25" x14ac:dyDescent="0.2">
      <c r="A2" s="14" t="s">
        <v>6</v>
      </c>
      <c r="B2" s="15" t="s">
        <v>8</v>
      </c>
      <c r="C2" s="19" t="s">
        <v>24</v>
      </c>
      <c r="D2" s="16" t="s">
        <v>6</v>
      </c>
      <c r="E2" s="15" t="s">
        <v>8</v>
      </c>
      <c r="F2" s="16" t="s">
        <v>6</v>
      </c>
      <c r="G2" s="15" t="s">
        <v>8</v>
      </c>
      <c r="H2" s="16" t="s">
        <v>6</v>
      </c>
      <c r="I2" s="15" t="s">
        <v>8</v>
      </c>
      <c r="J2" s="16" t="s">
        <v>6</v>
      </c>
      <c r="K2" s="15" t="s">
        <v>8</v>
      </c>
    </row>
    <row r="3" spans="1:25" s="54" customFormat="1" ht="15" x14ac:dyDescent="0.25">
      <c r="A3">
        <v>1.74</v>
      </c>
      <c r="B3">
        <v>2.14</v>
      </c>
      <c r="C3" s="43">
        <f t="shared" ref="C3:C66" si="0">IF(OR($A3="",$B3=""),"",(1/A3)+(1/B3)-1)</f>
        <v>4.200236330432916E-2</v>
      </c>
      <c r="D3" s="44">
        <f>IF(OR($A3="",$B3=""),"",A3*'MPTO_working_2-way'!$G2)</f>
        <v>1.8130841121495327</v>
      </c>
      <c r="E3" s="46">
        <f>IF(OR($A3="",$B3=""),"",B3*'MPTO_working_2-way'!$G2)</f>
        <v>2.2298850574712645</v>
      </c>
      <c r="F3" s="44">
        <f>IF(OR($A3="",$B3=""),"",'MPTO_working_2-way'!D2)</f>
        <v>1.8059947618585701</v>
      </c>
      <c r="G3" s="46">
        <f>IF(OR($A3="",$B3=""),"",'MPTO_working_2-way'!E2)</f>
        <v>2.2407028523288002</v>
      </c>
      <c r="H3" s="44">
        <f>IF(OR($A3="",$B3=""),"",'OddsRatio_working_2-way'!M2)</f>
        <v>1.8056815791722833</v>
      </c>
      <c r="I3" s="44">
        <f>IF(OR($A3="",$B3=""),"",'OddsRatio_working_2-way'!N2)</f>
        <v>2.2411851354816257</v>
      </c>
      <c r="J3" s="44">
        <f>IF('Log_working_2-way'!$D2="","",A3^('Log_working_2-way'!$D2))</f>
        <v>1.8024444377303941</v>
      </c>
      <c r="K3" s="46">
        <f>IF('Log_working_2-way'!$D2="","",B3^('Log_working_2-way'!$D2))</f>
        <v>2.2461922009554618</v>
      </c>
      <c r="L3" s="53">
        <f>(1/D3)</f>
        <v>0.55154639175257736</v>
      </c>
      <c r="M3" s="53">
        <f>(1/E3)</f>
        <v>0.44845360824742264</v>
      </c>
      <c r="N3" s="54">
        <v>100</v>
      </c>
      <c r="O3" s="54">
        <f>(1/A3)*((N3*A3)-N3)</f>
        <v>42.528735632183903</v>
      </c>
      <c r="P3" s="54">
        <f>(1/B3)*((N3*B3)-N3)</f>
        <v>53.271028037383175</v>
      </c>
      <c r="Q3" s="54">
        <f>(1/B3)*N3</f>
        <v>46.728971962616825</v>
      </c>
      <c r="R3" s="54">
        <f>(1/A3)*N3</f>
        <v>57.47126436781609</v>
      </c>
      <c r="S3" s="55">
        <f>O3-Q3</f>
        <v>-4.2002363304329222</v>
      </c>
      <c r="T3" s="55">
        <f>P3-R3</f>
        <v>-4.2002363304329151</v>
      </c>
      <c r="U3" t="s">
        <v>256</v>
      </c>
      <c r="V3" t="s">
        <v>238</v>
      </c>
      <c r="W3" t="s">
        <v>438</v>
      </c>
      <c r="X3" s="38">
        <v>44199</v>
      </c>
      <c r="Y3" s="66" t="s">
        <v>478</v>
      </c>
    </row>
    <row r="4" spans="1:25" s="12" customFormat="1" ht="15" x14ac:dyDescent="0.25">
      <c r="A4">
        <v>1.65</v>
      </c>
      <c r="B4">
        <v>2.31</v>
      </c>
      <c r="C4" s="43">
        <f t="shared" si="0"/>
        <v>3.8961038961038863E-2</v>
      </c>
      <c r="D4" s="44">
        <f>IF(OR($A4="",$B4=""),"",A4*'MPTO_working_2-way'!$G3)</f>
        <v>1.714285714285714</v>
      </c>
      <c r="E4" s="46">
        <f>IF(OR($A4="",$B4=""),"",B4*'MPTO_working_2-way'!$G3)</f>
        <v>2.4</v>
      </c>
      <c r="F4" s="44">
        <f>IF(OR($A4="",$B4=""),"",'MPTO_working_2-way'!D3)</f>
        <v>1.7047970479704795</v>
      </c>
      <c r="G4" s="46">
        <f>IF(OR($A4="",$B4=""),"",'MPTO_working_2-way'!E3)</f>
        <v>2.418848167539267</v>
      </c>
      <c r="H4" s="44">
        <f>IF(OR($A4="",$B4=""),"",'OddsRatio_working_2-way'!M3)</f>
        <v>1.7044027300535323</v>
      </c>
      <c r="I4" s="44">
        <f>IF(OR($A4="",$B4=""),"",'OddsRatio_working_2-way'!N3)</f>
        <v>2.4196424251848119</v>
      </c>
      <c r="J4" s="44">
        <f>IF('Log_working_2-way'!$D3="","",A4^('Log_working_2-way'!$D3))</f>
        <v>1.7000791913146875</v>
      </c>
      <c r="K4" s="46">
        <f>IF('Log_working_2-way'!$D3="","",B4^('Log_working_2-way'!$D3))</f>
        <v>2.4284098319246836</v>
      </c>
      <c r="L4" s="53">
        <f t="shared" ref="L4:L8" si="1">(1/D4)</f>
        <v>0.58333333333333348</v>
      </c>
      <c r="M4" s="53">
        <f t="shared" ref="M4:M8" si="2">(1/E4)</f>
        <v>0.41666666666666669</v>
      </c>
      <c r="N4" s="54">
        <v>101</v>
      </c>
      <c r="O4" s="54">
        <f t="shared" ref="O4:O8" si="3">(1/A4)*((N4*A4)-N4)</f>
        <v>39.787878787878775</v>
      </c>
      <c r="P4" s="54">
        <f t="shared" ref="P4:P8" si="4">(1/B4)*((N4*B4)-N4)</f>
        <v>57.277056277056275</v>
      </c>
      <c r="Q4" s="54">
        <f t="shared" ref="Q4:Q8" si="5">(1/B4)*N4</f>
        <v>43.722943722943725</v>
      </c>
      <c r="R4" s="54">
        <f t="shared" ref="R4:R8" si="6">(1/A4)*N4</f>
        <v>61.212121212121211</v>
      </c>
      <c r="S4" s="55">
        <f t="shared" ref="S4:S8" si="7">O4-Q4</f>
        <v>-3.9350649350649505</v>
      </c>
      <c r="T4" s="55">
        <f t="shared" ref="T4:T8" si="8">P4-R4</f>
        <v>-3.9350649350649363</v>
      </c>
      <c r="U4" t="s">
        <v>393</v>
      </c>
      <c r="V4" t="s">
        <v>271</v>
      </c>
      <c r="W4" t="s">
        <v>231</v>
      </c>
      <c r="X4" s="38">
        <v>44199</v>
      </c>
      <c r="Y4" s="66" t="s">
        <v>479</v>
      </c>
    </row>
    <row r="5" spans="1:25" s="12" customFormat="1" ht="15" x14ac:dyDescent="0.25">
      <c r="A5">
        <v>2.02</v>
      </c>
      <c r="B5">
        <v>1.88</v>
      </c>
      <c r="C5" s="43">
        <f t="shared" si="0"/>
        <v>2.6964398567516312E-2</v>
      </c>
      <c r="D5" s="44">
        <f>IF(OR($A5="",$B5=""),"",A5*'MPTO_working_2-way'!$G4)</f>
        <v>2.0744680851063828</v>
      </c>
      <c r="E5" s="46">
        <f>IF(OR($A5="",$B5=""),"",B5*'MPTO_working_2-way'!$G4)</f>
        <v>1.9306930693069306</v>
      </c>
      <c r="F5" s="44">
        <f>IF(OR($A5="",$B5=""),"",'MPTO_working_2-way'!D4)</f>
        <v>2.0765529308836395</v>
      </c>
      <c r="G5" s="46">
        <f>IF(OR($A5="",$B5=""),"",'MPTO_working_2-way'!E4)</f>
        <v>1.9288906948394962</v>
      </c>
      <c r="H5" s="44">
        <f>IF(OR($A5="",$B5=""),"",'OddsRatio_working_2-way'!M4)</f>
        <v>2.0766108438479098</v>
      </c>
      <c r="I5" s="44">
        <f>IF(OR($A5="",$B5=""),"",'OddsRatio_working_2-way'!N4)</f>
        <v>1.9288407280256479</v>
      </c>
      <c r="J5" s="44">
        <f>IF('Log_working_2-way'!$D4="","",A5^('Log_working_2-way'!$D4))</f>
        <v>2.0775563029751076</v>
      </c>
      <c r="K5" s="46">
        <f>IF('Log_working_2-way'!$D4="","",B5^('Log_working_2-way'!$D4))</f>
        <v>1.9280257534933587</v>
      </c>
      <c r="L5" s="53">
        <f t="shared" si="1"/>
        <v>0.48205128205128212</v>
      </c>
      <c r="M5" s="53">
        <f t="shared" si="2"/>
        <v>0.517948717948718</v>
      </c>
      <c r="N5" s="54">
        <v>102</v>
      </c>
      <c r="O5" s="54">
        <f t="shared" si="3"/>
        <v>51.504950495049499</v>
      </c>
      <c r="P5" s="54">
        <f t="shared" si="4"/>
        <v>47.744680851063826</v>
      </c>
      <c r="Q5" s="54">
        <f t="shared" si="5"/>
        <v>54.255319148936167</v>
      </c>
      <c r="R5" s="54">
        <f t="shared" si="6"/>
        <v>50.495049504950494</v>
      </c>
      <c r="S5" s="55">
        <f t="shared" si="7"/>
        <v>-2.7503686538866674</v>
      </c>
      <c r="T5" s="55">
        <f t="shared" si="8"/>
        <v>-2.7503686538866674</v>
      </c>
      <c r="U5" t="s">
        <v>134</v>
      </c>
      <c r="V5" t="s">
        <v>135</v>
      </c>
      <c r="W5" t="s">
        <v>443</v>
      </c>
      <c r="X5" s="38">
        <v>44199</v>
      </c>
      <c r="Y5" s="66" t="s">
        <v>479</v>
      </c>
    </row>
    <row r="6" spans="1:25" s="12" customFormat="1" ht="15" x14ac:dyDescent="0.25">
      <c r="A6">
        <v>1.75</v>
      </c>
      <c r="B6">
        <v>2.08</v>
      </c>
      <c r="C6" s="43">
        <f t="shared" si="0"/>
        <v>5.2197802197802012E-2</v>
      </c>
      <c r="D6" s="44">
        <f>IF(OR($A6="",$B6=""),"",A6*'MPTO_working_2-way'!$G5)</f>
        <v>1.8413461538461535</v>
      </c>
      <c r="E6" s="46">
        <f>IF(OR($A6="",$B6=""),"",B6*'MPTO_working_2-way'!$G5)</f>
        <v>2.1885714285714282</v>
      </c>
      <c r="F6" s="44">
        <f>IF(OR($A6="",$B6=""),"",'MPTO_working_2-way'!D5)</f>
        <v>1.8337531486146093</v>
      </c>
      <c r="G6" s="46">
        <f>IF(OR($A6="",$B6=""),"",'MPTO_working_2-way'!E5)</f>
        <v>2.1993957703927487</v>
      </c>
      <c r="H6" s="44">
        <f>IF(OR($A6="",$B6=""),"",'OddsRatio_working_2-way'!M5)</f>
        <v>1.833333333333333</v>
      </c>
      <c r="I6" s="44">
        <f>IF(OR($A6="",$B6=""),"",'OddsRatio_working_2-way'!N5)</f>
        <v>2.1999999999999997</v>
      </c>
      <c r="J6" s="44">
        <f>IF('Log_working_2-way'!$D5="","",A6^('Log_working_2-way'!$D5))</f>
        <v>1.8298388432199988</v>
      </c>
      <c r="K6" s="46">
        <f>IF('Log_working_2-way'!$D5="","",B6^('Log_working_2-way'!$D5))</f>
        <v>2.2050532560252694</v>
      </c>
      <c r="L6" s="53">
        <f t="shared" si="1"/>
        <v>0.54308093994778073</v>
      </c>
      <c r="M6" s="53">
        <f t="shared" si="2"/>
        <v>0.45691906005221938</v>
      </c>
      <c r="N6" s="54">
        <v>103</v>
      </c>
      <c r="O6" s="54">
        <f t="shared" si="3"/>
        <v>44.142857142857139</v>
      </c>
      <c r="P6" s="54">
        <f t="shared" si="4"/>
        <v>53.480769230769234</v>
      </c>
      <c r="Q6" s="54">
        <f t="shared" si="5"/>
        <v>49.519230769230766</v>
      </c>
      <c r="R6" s="54">
        <f t="shared" si="6"/>
        <v>58.857142857142854</v>
      </c>
      <c r="S6" s="55">
        <f t="shared" si="7"/>
        <v>-5.3763736263736277</v>
      </c>
      <c r="T6" s="55">
        <f t="shared" si="8"/>
        <v>-5.3763736263736206</v>
      </c>
      <c r="U6" t="s">
        <v>344</v>
      </c>
      <c r="V6" t="s">
        <v>89</v>
      </c>
      <c r="W6" t="s">
        <v>447</v>
      </c>
      <c r="X6" s="38">
        <v>44199</v>
      </c>
      <c r="Y6" s="66" t="s">
        <v>480</v>
      </c>
    </row>
    <row r="7" spans="1:25" s="12" customFormat="1" ht="15" x14ac:dyDescent="0.25">
      <c r="A7">
        <v>1.85</v>
      </c>
      <c r="B7">
        <v>2.0299999999999998</v>
      </c>
      <c r="C7" s="43">
        <f t="shared" si="0"/>
        <v>3.315137797896428E-2</v>
      </c>
      <c r="D7" s="44">
        <f>IF(OR($A7="",$B7=""),"",A7*'MPTO_working_2-way'!$G6)</f>
        <v>1.9113300492610841</v>
      </c>
      <c r="E7" s="46">
        <f>IF(OR($A7="",$B7=""),"",B7*'MPTO_working_2-way'!$G6)</f>
        <v>2.0972972972972972</v>
      </c>
      <c r="F7" s="44">
        <f>IF(OR($A7="",$B7=""),"",'MPTO_working_2-way'!D6)</f>
        <v>1.9085249650616189</v>
      </c>
      <c r="G7" s="46">
        <f>IF(OR($A7="",$B7=""),"",'MPTO_working_2-way'!E6)</f>
        <v>2.1006852188505105</v>
      </c>
      <c r="H7" s="44">
        <f>IF(OR($A7="",$B7=""),"",'OddsRatio_working_2-way'!M6)</f>
        <v>1.9084287085108012</v>
      </c>
      <c r="I7" s="44">
        <f>IF(OR($A7="",$B7=""),"",'OddsRatio_working_2-way'!N6)</f>
        <v>2.1008018467836762</v>
      </c>
      <c r="J7" s="44">
        <f>IF('Log_working_2-way'!$D6="","",A7^('Log_working_2-way'!$D6))</f>
        <v>1.9071545307970494</v>
      </c>
      <c r="K7" s="46">
        <f>IF('Log_working_2-way'!$D6="","",B7^('Log_working_2-way'!$D6))</f>
        <v>2.1023480190539692</v>
      </c>
      <c r="L7" s="53">
        <f t="shared" si="1"/>
        <v>0.52319587628865971</v>
      </c>
      <c r="M7" s="53">
        <f t="shared" si="2"/>
        <v>0.47680412371134023</v>
      </c>
      <c r="N7" s="54">
        <v>104</v>
      </c>
      <c r="O7" s="54">
        <f t="shared" si="3"/>
        <v>47.783783783783782</v>
      </c>
      <c r="P7" s="54">
        <f t="shared" si="4"/>
        <v>52.768472906403936</v>
      </c>
      <c r="Q7" s="54">
        <f t="shared" si="5"/>
        <v>51.231527093596064</v>
      </c>
      <c r="R7" s="54">
        <f t="shared" si="6"/>
        <v>56.21621621621621</v>
      </c>
      <c r="S7" s="55">
        <f t="shared" si="7"/>
        <v>-3.4477433098122816</v>
      </c>
      <c r="T7" s="55">
        <f t="shared" si="8"/>
        <v>-3.4477433098122745</v>
      </c>
      <c r="U7" t="s">
        <v>149</v>
      </c>
      <c r="V7" t="s">
        <v>144</v>
      </c>
      <c r="W7" t="s">
        <v>435</v>
      </c>
      <c r="X7" s="38">
        <v>44199</v>
      </c>
      <c r="Y7" s="66" t="s">
        <v>478</v>
      </c>
    </row>
    <row r="8" spans="1:25" ht="15" x14ac:dyDescent="0.25">
      <c r="A8">
        <v>2.65</v>
      </c>
      <c r="B8">
        <v>1.51</v>
      </c>
      <c r="C8" s="43">
        <f t="shared" si="0"/>
        <v>3.9610146195176998E-2</v>
      </c>
      <c r="D8" s="44">
        <f>IF(OR($A8="",$B8=""),"",A8*'MPTO_working_2-way'!$G7)</f>
        <v>2.7549668874172188</v>
      </c>
      <c r="E8" s="46">
        <f>IF(OR($A8="",$B8=""),"",B8*'MPTO_working_2-way'!$G7)</f>
        <v>1.5698113207547173</v>
      </c>
      <c r="F8" s="44">
        <f>IF(OR($A8="",$B8=""),"",'MPTO_working_2-way'!D7)</f>
        <v>2.7967849030228904</v>
      </c>
      <c r="G8" s="46">
        <f>IF(OR($A8="",$B8=""),"",'MPTO_working_2-way'!E7)</f>
        <v>1.5565496450452205</v>
      </c>
      <c r="H8" s="44">
        <f>IF(OR($A8="",$B8=""),"",'OddsRatio_working_2-way'!M7)</f>
        <v>2.7986923354612547</v>
      </c>
      <c r="I8" s="44">
        <f>IF(OR($A8="",$B8=""),"",'OddsRatio_working_2-way'!N7)</f>
        <v>1.5559594491425695</v>
      </c>
      <c r="J8" s="44">
        <f>IF('Log_working_2-way'!$D7="","",A8^('Log_working_2-way'!$D7))</f>
        <v>2.8185447427650114</v>
      </c>
      <c r="K8" s="46">
        <f>IF('Log_working_2-way'!$D7="","",B8^('Log_working_2-way'!$D7))</f>
        <v>1.5498902372228578</v>
      </c>
      <c r="L8" s="53">
        <f t="shared" si="1"/>
        <v>0.36298076923076922</v>
      </c>
      <c r="M8" s="53">
        <f t="shared" si="2"/>
        <v>0.63701923076923062</v>
      </c>
      <c r="N8" s="54">
        <v>105</v>
      </c>
      <c r="O8" s="54">
        <f t="shared" si="3"/>
        <v>65.377358490566039</v>
      </c>
      <c r="P8" s="54">
        <f t="shared" si="4"/>
        <v>35.463576158940405</v>
      </c>
      <c r="Q8" s="54">
        <f t="shared" si="5"/>
        <v>69.536423841059602</v>
      </c>
      <c r="R8" s="54">
        <f t="shared" si="6"/>
        <v>39.622641509433969</v>
      </c>
      <c r="S8" s="55">
        <f t="shared" si="7"/>
        <v>-4.1590653504935631</v>
      </c>
      <c r="T8" s="55">
        <f t="shared" si="8"/>
        <v>-4.1590653504935631</v>
      </c>
      <c r="U8" t="s">
        <v>182</v>
      </c>
      <c r="V8" t="s">
        <v>185</v>
      </c>
      <c r="W8" t="s">
        <v>435</v>
      </c>
      <c r="X8" s="38">
        <v>44199</v>
      </c>
      <c r="Y8" s="66" t="s">
        <v>481</v>
      </c>
    </row>
    <row r="9" spans="1:25" ht="15" x14ac:dyDescent="0.25">
      <c r="A9">
        <v>1.86</v>
      </c>
      <c r="B9">
        <v>2.0499999999999998</v>
      </c>
      <c r="C9" s="43">
        <f t="shared" si="0"/>
        <v>2.5439286650930981E-2</v>
      </c>
      <c r="D9" s="44">
        <f>IF(OR($A9="",$B9=""),"",A9*'MPTO_working_2-way'!$G8)</f>
        <v>1.9073170731707316</v>
      </c>
      <c r="E9" s="46">
        <f>IF(OR($A9="",$B9=""),"",B9*'MPTO_working_2-way'!$G8)</f>
        <v>2.1021505376344085</v>
      </c>
      <c r="F9" s="44">
        <f>IF(OR($A9="",$B9=""),"",'MPTO_working_2-way'!D8)</f>
        <v>1.905071196602548</v>
      </c>
      <c r="G9" s="46">
        <f>IF(OR($A9="",$B9=""),"",'MPTO_working_2-way'!E8)</f>
        <v>2.1048854540436102</v>
      </c>
      <c r="H9" s="44">
        <f>IF(OR($A9="",$B9=""),"",'OddsRatio_working_2-way'!M8)</f>
        <v>1.9050124966251125</v>
      </c>
      <c r="I9" s="44">
        <f>IF(OR($A9="",$B9=""),"",'OddsRatio_working_2-way'!N8)</f>
        <v>2.1049571179725204</v>
      </c>
      <c r="J9" s="44">
        <f>IF('Log_working_2-way'!$D8="","",A9^('Log_working_2-way'!$D8))</f>
        <v>1.9039984704977753</v>
      </c>
      <c r="K9" s="46">
        <f>IF('Log_working_2-way'!$D8="","",B9^('Log_working_2-way'!$D8))</f>
        <v>2.1061965618695773</v>
      </c>
      <c r="L9" s="53">
        <f t="shared" ref="L9:L72" si="9">(1/D9)</f>
        <v>0.52429667519181589</v>
      </c>
      <c r="M9" s="53">
        <f t="shared" ref="M9:M72" si="10">(1/E9)</f>
        <v>0.47570332480818417</v>
      </c>
      <c r="N9" s="54">
        <v>106</v>
      </c>
      <c r="O9" s="54">
        <f t="shared" ref="O9:O72" si="11">(1/A9)*((N9*A9)-N9)</f>
        <v>49.01075268817204</v>
      </c>
      <c r="P9" s="54">
        <f t="shared" ref="P9:P72" si="12">(1/B9)*((N9*B9)-N9)</f>
        <v>54.292682926829265</v>
      </c>
      <c r="Q9" s="54">
        <f t="shared" ref="Q9:Q72" si="13">(1/B9)*N9</f>
        <v>51.707317073170735</v>
      </c>
      <c r="R9" s="54">
        <f t="shared" ref="R9:R72" si="14">(1/A9)*N9</f>
        <v>56.989247311827953</v>
      </c>
      <c r="S9" s="55">
        <f t="shared" ref="S9:S72" si="15">O9-Q9</f>
        <v>-2.6965643849986947</v>
      </c>
      <c r="T9" s="55">
        <f t="shared" ref="T9:T72" si="16">P9-R9</f>
        <v>-2.6965643849986876</v>
      </c>
      <c r="U9" t="s">
        <v>178</v>
      </c>
      <c r="V9" t="s">
        <v>176</v>
      </c>
      <c r="W9" t="s">
        <v>436</v>
      </c>
      <c r="X9" s="38">
        <v>44199</v>
      </c>
      <c r="Y9" s="66" t="s">
        <v>482</v>
      </c>
    </row>
    <row r="10" spans="1:25" ht="14.25" customHeight="1" x14ac:dyDescent="0.25">
      <c r="A10">
        <v>2.86</v>
      </c>
      <c r="B10">
        <v>1.45</v>
      </c>
      <c r="C10" s="43">
        <f t="shared" si="0"/>
        <v>3.9305522064142728E-2</v>
      </c>
      <c r="D10" s="44">
        <f>IF(OR($A10="",$B10=""),"",A10*'MPTO_working_2-way'!$G9)</f>
        <v>2.9724137931034482</v>
      </c>
      <c r="E10" s="46">
        <f>IF(OR($A10="",$B10=""),"",B10*'MPTO_working_2-way'!$G9)</f>
        <v>1.5069930069930069</v>
      </c>
      <c r="F10" s="44">
        <f>IF(OR($A10="",$B10=""),"",'MPTO_working_2-way'!D9)</f>
        <v>3.0303251735476797</v>
      </c>
      <c r="G10" s="46">
        <f>IF(OR($A10="",$B10=""),"",'MPTO_working_2-way'!E9)</f>
        <v>1.4925319416951592</v>
      </c>
      <c r="H10" s="44">
        <f>IF(OR($A10="",$B10=""),"",'OddsRatio_working_2-way'!M9)</f>
        <v>3.0330600909302539</v>
      </c>
      <c r="I10" s="44">
        <f>IF(OR($A10="",$B10=""),"",'OddsRatio_working_2-way'!N9)</f>
        <v>1.4918693768379645</v>
      </c>
      <c r="J10" s="44">
        <f>IF('Log_working_2-way'!$D9="","",A10^('Log_working_2-way'!$D9))</f>
        <v>3.0608931805854613</v>
      </c>
      <c r="K10" s="46">
        <f>IF('Log_working_2-way'!$D9="","",B10^('Log_working_2-way'!$D9))</f>
        <v>1.4852265073316331</v>
      </c>
      <c r="L10" s="53">
        <f t="shared" si="9"/>
        <v>0.33642691415313225</v>
      </c>
      <c r="M10" s="53">
        <f t="shared" si="10"/>
        <v>0.66357308584686781</v>
      </c>
      <c r="N10" s="54">
        <v>107</v>
      </c>
      <c r="O10" s="54">
        <f t="shared" si="11"/>
        <v>69.587412587412587</v>
      </c>
      <c r="P10" s="54">
        <f t="shared" si="12"/>
        <v>33.206896551724142</v>
      </c>
      <c r="Q10" s="54">
        <f t="shared" si="13"/>
        <v>73.793103448275872</v>
      </c>
      <c r="R10" s="54">
        <f t="shared" si="14"/>
        <v>37.412587412587413</v>
      </c>
      <c r="S10" s="55">
        <f t="shared" si="15"/>
        <v>-4.2056908608632853</v>
      </c>
      <c r="T10" s="55">
        <f t="shared" si="16"/>
        <v>-4.205690860863271</v>
      </c>
      <c r="U10" t="s">
        <v>58</v>
      </c>
      <c r="V10" t="s">
        <v>116</v>
      </c>
      <c r="W10" t="s">
        <v>437</v>
      </c>
      <c r="X10" s="38">
        <v>44199</v>
      </c>
      <c r="Y10" s="66" t="s">
        <v>479</v>
      </c>
    </row>
    <row r="11" spans="1:25" ht="15" x14ac:dyDescent="0.25">
      <c r="A11">
        <v>1.74</v>
      </c>
      <c r="B11">
        <v>2.17</v>
      </c>
      <c r="C11" s="43">
        <f t="shared" si="0"/>
        <v>3.5542136765718491E-2</v>
      </c>
      <c r="D11" s="44">
        <f>IF(OR($A11="",$B11=""),"",A11*'MPTO_working_2-way'!$G10)</f>
        <v>1.8018433179723501</v>
      </c>
      <c r="E11" s="46">
        <f>IF(OR($A11="",$B11=""),"",B11*'MPTO_working_2-way'!$G10)</f>
        <v>2.2471264367816088</v>
      </c>
      <c r="F11" s="44">
        <f>IF(OR($A11="",$B11=""),"",'MPTO_working_2-way'!D10)</f>
        <v>1.7955204717295163</v>
      </c>
      <c r="G11" s="46">
        <f>IF(OR($A11="",$B11=""),"",'MPTO_working_2-way'!E10)</f>
        <v>2.2570386753541753</v>
      </c>
      <c r="H11" s="44">
        <f>IF(OR($A11="",$B11=""),"",'OddsRatio_working_2-way'!M10)</f>
        <v>1.7952852522702987</v>
      </c>
      <c r="I11" s="44">
        <f>IF(OR($A11="",$B11=""),"",'OddsRatio_working_2-way'!N10)</f>
        <v>2.2574104664273644</v>
      </c>
      <c r="J11" s="44">
        <f>IF('Log_working_2-way'!$D10="","",A11^('Log_working_2-way'!$D10))</f>
        <v>1.7924113803680148</v>
      </c>
      <c r="K11" s="46">
        <f>IF('Log_working_2-way'!$D10="","",B11^('Log_working_2-way'!$D10))</f>
        <v>2.2619707702020815</v>
      </c>
      <c r="L11" s="53">
        <f t="shared" si="9"/>
        <v>0.55498721227621484</v>
      </c>
      <c r="M11" s="53">
        <f t="shared" si="10"/>
        <v>0.44501278772378522</v>
      </c>
      <c r="N11" s="54">
        <v>108</v>
      </c>
      <c r="O11" s="54">
        <f t="shared" si="11"/>
        <v>45.931034482758612</v>
      </c>
      <c r="P11" s="54">
        <f t="shared" si="12"/>
        <v>58.230414746543772</v>
      </c>
      <c r="Q11" s="54">
        <f t="shared" si="13"/>
        <v>49.769585253456221</v>
      </c>
      <c r="R11" s="54">
        <f t="shared" si="14"/>
        <v>62.068965517241374</v>
      </c>
      <c r="S11" s="55">
        <f t="shared" si="15"/>
        <v>-3.8385507706976085</v>
      </c>
      <c r="T11" s="55">
        <f t="shared" si="16"/>
        <v>-3.8385507706976014</v>
      </c>
      <c r="U11" t="s">
        <v>259</v>
      </c>
      <c r="V11" t="s">
        <v>253</v>
      </c>
      <c r="W11" t="s">
        <v>438</v>
      </c>
      <c r="X11" t="s">
        <v>475</v>
      </c>
      <c r="Y11" s="66" t="s">
        <v>480</v>
      </c>
    </row>
    <row r="12" spans="1:25" ht="15" x14ac:dyDescent="0.25">
      <c r="A12">
        <v>1.99</v>
      </c>
      <c r="B12">
        <v>1.92</v>
      </c>
      <c r="C12" s="43">
        <f t="shared" si="0"/>
        <v>2.3345896147403788E-2</v>
      </c>
      <c r="D12" s="44">
        <f>IF(OR($A12="",$B12=""),"",A12*'MPTO_working_2-way'!$G11)</f>
        <v>2.0364583333333335</v>
      </c>
      <c r="E12" s="46">
        <f>IF(OR($A12="",$B12=""),"",B12*'MPTO_working_2-way'!$G11)</f>
        <v>1.9648241206030153</v>
      </c>
      <c r="F12" s="44">
        <f>IF(OR($A12="",$B12=""),"",'MPTO_working_2-way'!D11)</f>
        <v>2.0373253705876082</v>
      </c>
      <c r="G12" s="46">
        <f>IF(OR($A12="",$B12=""),"",'MPTO_working_2-way'!E11)</f>
        <v>1.9640176827387685</v>
      </c>
      <c r="H12" s="44">
        <f>IF(OR($A12="",$B12=""),"",'OddsRatio_working_2-way'!M11)</f>
        <v>2.0373461122121879</v>
      </c>
      <c r="I12" s="44">
        <f>IF(OR($A12="",$B12=""),"",'OddsRatio_working_2-way'!N11)</f>
        <v>1.9639984073082948</v>
      </c>
      <c r="J12" s="44">
        <f>IF('Log_working_2-way'!$D11="","",A12^('Log_working_2-way'!$D11))</f>
        <v>2.0377376988644484</v>
      </c>
      <c r="K12" s="46">
        <f>IF('Log_working_2-way'!$D11="","",B12^('Log_working_2-way'!$D11))</f>
        <v>1.9636346459170313</v>
      </c>
      <c r="L12" s="53">
        <f t="shared" si="9"/>
        <v>0.49104859335038359</v>
      </c>
      <c r="M12" s="53">
        <f t="shared" si="10"/>
        <v>0.50895140664961636</v>
      </c>
      <c r="N12" s="54">
        <v>109</v>
      </c>
      <c r="O12" s="54">
        <f t="shared" si="11"/>
        <v>54.226130653266324</v>
      </c>
      <c r="P12" s="54">
        <f t="shared" si="12"/>
        <v>52.229166666666671</v>
      </c>
      <c r="Q12" s="54">
        <f t="shared" si="13"/>
        <v>56.770833333333336</v>
      </c>
      <c r="R12" s="54">
        <f t="shared" si="14"/>
        <v>54.773869346733662</v>
      </c>
      <c r="S12" s="55">
        <f t="shared" si="15"/>
        <v>-2.5447026800670116</v>
      </c>
      <c r="T12" s="55">
        <f t="shared" si="16"/>
        <v>-2.5447026800669903</v>
      </c>
      <c r="U12" t="s">
        <v>267</v>
      </c>
      <c r="V12" t="s">
        <v>263</v>
      </c>
      <c r="W12" t="s">
        <v>230</v>
      </c>
      <c r="X12" t="s">
        <v>475</v>
      </c>
      <c r="Y12" s="66" t="s">
        <v>483</v>
      </c>
    </row>
    <row r="13" spans="1:25" ht="15" x14ac:dyDescent="0.25">
      <c r="A13">
        <v>1.65</v>
      </c>
      <c r="B13">
        <v>2.35</v>
      </c>
      <c r="C13" s="43">
        <f t="shared" si="0"/>
        <v>3.1592520954223158E-2</v>
      </c>
      <c r="D13" s="44">
        <f>IF(OR($A13="",$B13=""),"",A13*'MPTO_working_2-way'!$G12)</f>
        <v>1.7021276595744681</v>
      </c>
      <c r="E13" s="46">
        <f>IF(OR($A13="",$B13=""),"",B13*'MPTO_working_2-way'!$G12)</f>
        <v>2.4242424242424243</v>
      </c>
      <c r="F13" s="44">
        <f>IF(OR($A13="",$B13=""),"",'MPTO_working_2-way'!D12)</f>
        <v>1.6941561987984708</v>
      </c>
      <c r="G13" s="46">
        <f>IF(OR($A13="",$B13=""),"",'MPTO_working_2-way'!E12)</f>
        <v>2.4405979543666407</v>
      </c>
      <c r="H13" s="44">
        <f>IF(OR($A13="",$B13=""),"",'OddsRatio_working_2-way'!M12)</f>
        <v>1.6938886664887112</v>
      </c>
      <c r="I13" s="44">
        <f>IF(OR($A13="",$B13=""),"",'OddsRatio_working_2-way'!N12)</f>
        <v>2.4411533842457849</v>
      </c>
      <c r="J13" s="44">
        <f>IF('Log_working_2-way'!$D12="","",A13^('Log_working_2-way'!$D12))</f>
        <v>1.6902722385674813</v>
      </c>
      <c r="K13" s="46">
        <f>IF('Log_working_2-way'!$D12="","",B13^('Log_working_2-way'!$D12))</f>
        <v>2.4487037782009757</v>
      </c>
      <c r="L13" s="53">
        <f t="shared" si="9"/>
        <v>0.58750000000000002</v>
      </c>
      <c r="M13" s="53">
        <f t="shared" si="10"/>
        <v>0.41249999999999998</v>
      </c>
      <c r="N13" s="54">
        <v>110</v>
      </c>
      <c r="O13" s="54">
        <f t="shared" si="11"/>
        <v>43.333333333333336</v>
      </c>
      <c r="P13" s="54">
        <f t="shared" si="12"/>
        <v>63.191489361702125</v>
      </c>
      <c r="Q13" s="54">
        <f t="shared" si="13"/>
        <v>46.808510638297875</v>
      </c>
      <c r="R13" s="54">
        <f t="shared" si="14"/>
        <v>66.666666666666671</v>
      </c>
      <c r="S13" s="55">
        <f t="shared" si="15"/>
        <v>-3.4751773049645394</v>
      </c>
      <c r="T13" s="55">
        <f t="shared" si="16"/>
        <v>-3.4751773049645465</v>
      </c>
      <c r="U13" t="s">
        <v>276</v>
      </c>
      <c r="V13" t="s">
        <v>226</v>
      </c>
      <c r="W13" t="s">
        <v>231</v>
      </c>
      <c r="X13" t="s">
        <v>475</v>
      </c>
      <c r="Y13" s="66" t="s">
        <v>484</v>
      </c>
    </row>
    <row r="14" spans="1:25" s="50" customFormat="1" ht="15" x14ac:dyDescent="0.25">
      <c r="A14">
        <v>1.85</v>
      </c>
      <c r="B14">
        <v>2.0499999999999998</v>
      </c>
      <c r="C14" s="43">
        <f t="shared" si="0"/>
        <v>2.8345418589321048E-2</v>
      </c>
      <c r="D14" s="44">
        <f>IF(OR($A14="",$B14=""),"",A14*'MPTO_working_2-way'!$G13)</f>
        <v>1.902439024390244</v>
      </c>
      <c r="E14" s="46">
        <f>IF(OR($A14="",$B14=""),"",B14*'MPTO_working_2-way'!$G13)</f>
        <v>2.1081081081081079</v>
      </c>
      <c r="F14" s="44">
        <f>IF(OR($A14="",$B14=""),"",'MPTO_working_2-way'!D13)</f>
        <v>1.8998121477770822</v>
      </c>
      <c r="G14" s="46">
        <f>IF(OR($A14="",$B14=""),"",'MPTO_working_2-way'!E13)</f>
        <v>2.1113430758524703</v>
      </c>
      <c r="H14" s="44">
        <f>IF(OR($A14="",$B14=""),"",'OddsRatio_working_2-way'!M13)</f>
        <v>1.8997354108424378</v>
      </c>
      <c r="I14" s="44">
        <f>IF(OR($A14="",$B14=""),"",'OddsRatio_working_2-way'!N13)</f>
        <v>2.1114378604524222</v>
      </c>
      <c r="J14" s="44">
        <f>IF('Log_working_2-way'!$D13="","",A14^('Log_working_2-way'!$D13))</f>
        <v>1.8985467665018629</v>
      </c>
      <c r="K14" s="46">
        <f>IF('Log_working_2-way'!$D13="","",B14^('Log_working_2-way'!$D13))</f>
        <v>2.1129081281913611</v>
      </c>
      <c r="L14" s="53">
        <f t="shared" si="9"/>
        <v>0.52564102564102555</v>
      </c>
      <c r="M14" s="53">
        <f t="shared" si="10"/>
        <v>0.47435897435897439</v>
      </c>
      <c r="N14" s="54">
        <v>111</v>
      </c>
      <c r="O14" s="54">
        <f t="shared" si="11"/>
        <v>51.000000000000007</v>
      </c>
      <c r="P14" s="54">
        <f t="shared" si="12"/>
        <v>56.853658536585364</v>
      </c>
      <c r="Q14" s="54">
        <f t="shared" si="13"/>
        <v>54.146341463414636</v>
      </c>
      <c r="R14" s="54">
        <f t="shared" si="14"/>
        <v>59.999999999999993</v>
      </c>
      <c r="S14" s="55">
        <f t="shared" si="15"/>
        <v>-3.1463414634146289</v>
      </c>
      <c r="T14" s="55">
        <f t="shared" si="16"/>
        <v>-3.1463414634146289</v>
      </c>
      <c r="U14" t="s">
        <v>275</v>
      </c>
      <c r="V14" t="s">
        <v>272</v>
      </c>
      <c r="W14" t="s">
        <v>231</v>
      </c>
      <c r="X14" t="s">
        <v>475</v>
      </c>
      <c r="Y14" s="66" t="s">
        <v>479</v>
      </c>
    </row>
    <row r="15" spans="1:25" ht="15" x14ac:dyDescent="0.25">
      <c r="A15">
        <v>2.8</v>
      </c>
      <c r="B15">
        <v>1.48</v>
      </c>
      <c r="C15" s="43">
        <f t="shared" si="0"/>
        <v>3.2818532818532864E-2</v>
      </c>
      <c r="D15" s="44">
        <f>IF(OR($A15="",$B15=""),"",A15*'MPTO_working_2-way'!$G14)</f>
        <v>2.8918918918918917</v>
      </c>
      <c r="E15" s="46">
        <f>IF(OR($A15="",$B15=""),"",B15*'MPTO_working_2-way'!$G14)</f>
        <v>1.5285714285714287</v>
      </c>
      <c r="F15" s="44">
        <f>IF(OR($A15="",$B15=""),"",'MPTO_working_2-way'!D14)</f>
        <v>2.9348441926345612</v>
      </c>
      <c r="G15" s="46">
        <f>IF(OR($A15="",$B15=""),"",'MPTO_working_2-way'!E14)</f>
        <v>1.5168374816983896</v>
      </c>
      <c r="H15" s="44">
        <f>IF(OR($A15="",$B15=""),"",'OddsRatio_working_2-way'!M14)</f>
        <v>2.936491673103709</v>
      </c>
      <c r="I15" s="44">
        <f>IF(OR($A15="",$B15=""),"",'OddsRatio_working_2-way'!N14)</f>
        <v>1.5163977794943222</v>
      </c>
      <c r="J15" s="44">
        <f>IF('Log_working_2-way'!$D14="","",A15^('Log_working_2-way'!$D14))</f>
        <v>2.956826143593994</v>
      </c>
      <c r="K15" s="46">
        <f>IF('Log_working_2-way'!$D14="","",B15^('Log_working_2-way'!$D14))</f>
        <v>1.5110316025128196</v>
      </c>
      <c r="L15" s="53">
        <f t="shared" si="9"/>
        <v>0.34579439252336452</v>
      </c>
      <c r="M15" s="53">
        <f t="shared" si="10"/>
        <v>0.65420560747663548</v>
      </c>
      <c r="N15" s="54">
        <v>112</v>
      </c>
      <c r="O15" s="54">
        <f t="shared" si="11"/>
        <v>71.999999999999986</v>
      </c>
      <c r="P15" s="54">
        <f t="shared" si="12"/>
        <v>36.324324324324316</v>
      </c>
      <c r="Q15" s="54">
        <f t="shared" si="13"/>
        <v>75.675675675675677</v>
      </c>
      <c r="R15" s="54">
        <f t="shared" si="14"/>
        <v>40</v>
      </c>
      <c r="S15" s="55">
        <f t="shared" si="15"/>
        <v>-3.6756756756756914</v>
      </c>
      <c r="T15" s="55">
        <f t="shared" si="16"/>
        <v>-3.6756756756756843</v>
      </c>
      <c r="U15" t="s">
        <v>79</v>
      </c>
      <c r="V15" t="s">
        <v>278</v>
      </c>
      <c r="W15" t="s">
        <v>433</v>
      </c>
      <c r="X15" t="s">
        <v>475</v>
      </c>
      <c r="Y15" s="66" t="s">
        <v>482</v>
      </c>
    </row>
    <row r="16" spans="1:25" ht="15" x14ac:dyDescent="0.25">
      <c r="A16">
        <v>2.21</v>
      </c>
      <c r="B16">
        <v>1.74</v>
      </c>
      <c r="C16" s="43">
        <f t="shared" si="0"/>
        <v>2.720133146096626E-2</v>
      </c>
      <c r="D16" s="44">
        <f>IF(OR($A16="",$B16=""),"",A16*'MPTO_working_2-way'!$G15)</f>
        <v>2.2701149425287355</v>
      </c>
      <c r="E16" s="46">
        <f>IF(OR($A16="",$B16=""),"",B16*'MPTO_working_2-way'!$G15)</f>
        <v>1.7873303167420813</v>
      </c>
      <c r="F16" s="44">
        <f>IF(OR($A16="",$B16=""),"",'MPTO_working_2-way'!D15)</f>
        <v>2.2784855128281092</v>
      </c>
      <c r="G16" s="46">
        <f>IF(OR($A16="",$B16=""),"",'MPTO_working_2-way'!E15)</f>
        <v>1.7821754646150993</v>
      </c>
      <c r="H16" s="44">
        <f>IF(OR($A16="",$B16=""),"",'OddsRatio_working_2-way'!M15)</f>
        <v>2.2787240261820116</v>
      </c>
      <c r="I16" s="44">
        <f>IF(OR($A16="",$B16=""),"",'OddsRatio_working_2-way'!N15)</f>
        <v>1.7820295697311479</v>
      </c>
      <c r="J16" s="44">
        <f>IF('Log_working_2-way'!$D15="","",A16^('Log_working_2-way'!$D15))</f>
        <v>2.2825447620471673</v>
      </c>
      <c r="K16" s="46">
        <f>IF('Log_working_2-way'!$D15="","",B16^('Log_working_2-way'!$D15))</f>
        <v>1.7796998822901224</v>
      </c>
      <c r="L16" s="53">
        <f t="shared" si="9"/>
        <v>0.44050632911392407</v>
      </c>
      <c r="M16" s="53">
        <f t="shared" si="10"/>
        <v>0.55949367088607604</v>
      </c>
      <c r="N16" s="54">
        <v>113</v>
      </c>
      <c r="O16" s="54">
        <f t="shared" si="11"/>
        <v>61.868778280542983</v>
      </c>
      <c r="P16" s="54">
        <f t="shared" si="12"/>
        <v>48.057471264367813</v>
      </c>
      <c r="Q16" s="54">
        <f t="shared" si="13"/>
        <v>64.94252873563218</v>
      </c>
      <c r="R16" s="54">
        <f t="shared" si="14"/>
        <v>51.131221719457017</v>
      </c>
      <c r="S16" s="55">
        <f t="shared" si="15"/>
        <v>-3.073750455089197</v>
      </c>
      <c r="T16" s="55">
        <f t="shared" si="16"/>
        <v>-3.0737504550892041</v>
      </c>
      <c r="U16" t="s">
        <v>322</v>
      </c>
      <c r="V16" t="s">
        <v>395</v>
      </c>
      <c r="W16" t="s">
        <v>440</v>
      </c>
      <c r="X16" t="s">
        <v>475</v>
      </c>
      <c r="Y16" s="66" t="s">
        <v>480</v>
      </c>
    </row>
    <row r="17" spans="1:25" ht="15" x14ac:dyDescent="0.25">
      <c r="A17">
        <v>2.34</v>
      </c>
      <c r="B17">
        <v>1.65</v>
      </c>
      <c r="C17" s="43">
        <f t="shared" si="0"/>
        <v>3.3411033411033575E-2</v>
      </c>
      <c r="D17" s="44">
        <f>IF(OR($A17="",$B17=""),"",A17*'MPTO_working_2-way'!$G16)</f>
        <v>2.4181818181818184</v>
      </c>
      <c r="E17" s="46">
        <f>IF(OR($A17="",$B17=""),"",B17*'MPTO_working_2-way'!$G16)</f>
        <v>1.7051282051282053</v>
      </c>
      <c r="F17" s="44">
        <f>IF(OR($A17="",$B17=""),"",'MPTO_working_2-way'!D16)</f>
        <v>2.4351939451277205</v>
      </c>
      <c r="G17" s="46">
        <f>IF(OR($A17="",$B17=""),"",'MPTO_working_2-way'!E16)</f>
        <v>1.6967699406723797</v>
      </c>
      <c r="H17" s="44">
        <f>IF(OR($A17="",$B17=""),"",'OddsRatio_working_2-way'!M16)</f>
        <v>2.4358058578855508</v>
      </c>
      <c r="I17" s="44">
        <f>IF(OR($A17="",$B17=""),"",'OddsRatio_working_2-way'!N16)</f>
        <v>1.6964729907653791</v>
      </c>
      <c r="J17" s="44">
        <f>IF('Log_working_2-way'!$D16="","",A17^('Log_working_2-way'!$D16))</f>
        <v>2.4436741668534787</v>
      </c>
      <c r="K17" s="46">
        <f>IF('Log_working_2-way'!$D16="","",B17^('Log_working_2-way'!$D16))</f>
        <v>1.6926770755893317</v>
      </c>
      <c r="L17" s="53">
        <f t="shared" si="9"/>
        <v>0.41353383458646614</v>
      </c>
      <c r="M17" s="53">
        <f t="shared" si="10"/>
        <v>0.5864661654135338</v>
      </c>
      <c r="N17" s="54">
        <v>114</v>
      </c>
      <c r="O17" s="54">
        <f t="shared" si="11"/>
        <v>65.282051282051285</v>
      </c>
      <c r="P17" s="54">
        <f t="shared" si="12"/>
        <v>44.909090909090907</v>
      </c>
      <c r="Q17" s="54">
        <f t="shared" si="13"/>
        <v>69.090909090909093</v>
      </c>
      <c r="R17" s="54">
        <f t="shared" si="14"/>
        <v>48.717948717948723</v>
      </c>
      <c r="S17" s="55">
        <f t="shared" si="15"/>
        <v>-3.8088578088578089</v>
      </c>
      <c r="T17" s="55">
        <f t="shared" si="16"/>
        <v>-3.808857808857816</v>
      </c>
      <c r="U17" t="s">
        <v>355</v>
      </c>
      <c r="V17" t="s">
        <v>235</v>
      </c>
      <c r="W17" t="s">
        <v>434</v>
      </c>
      <c r="X17" t="s">
        <v>475</v>
      </c>
      <c r="Y17" s="66" t="s">
        <v>485</v>
      </c>
    </row>
    <row r="18" spans="1:25" ht="15" x14ac:dyDescent="0.25">
      <c r="A18">
        <v>1.98</v>
      </c>
      <c r="B18">
        <v>1.91</v>
      </c>
      <c r="C18" s="43">
        <f t="shared" si="0"/>
        <v>2.861071447458885E-2</v>
      </c>
      <c r="D18" s="44">
        <f>IF(OR($A18="",$B18=""),"",A18*'MPTO_working_2-way'!$G17)</f>
        <v>2.0366492146596857</v>
      </c>
      <c r="E18" s="46">
        <f>IF(OR($A18="",$B18=""),"",B18*'MPTO_working_2-way'!$G17)</f>
        <v>1.9646464646464645</v>
      </c>
      <c r="F18" s="44">
        <f>IF(OR($A18="",$B18=""),"",'MPTO_working_2-way'!D17)</f>
        <v>2.0377175494369308</v>
      </c>
      <c r="G18" s="46">
        <f>IF(OR($A18="",$B18=""),"",'MPTO_working_2-way'!E17)</f>
        <v>1.9636533568721115</v>
      </c>
      <c r="H18" s="44">
        <f>IF(OR($A18="",$B18=""),"",'OddsRatio_working_2-way'!M17)</f>
        <v>2.0377490433255412</v>
      </c>
      <c r="I18" s="44">
        <f>IF(OR($A18="",$B18=""),"",'OddsRatio_working_2-way'!N17)</f>
        <v>1.9636241116594322</v>
      </c>
      <c r="J18" s="44">
        <f>IF('Log_working_2-way'!$D17="","",A18^('Log_working_2-way'!$D17))</f>
        <v>2.0382337672504618</v>
      </c>
      <c r="K18" s="46">
        <f>IF('Log_working_2-way'!$D17="","",B18^('Log_working_2-way'!$D17))</f>
        <v>1.9631742210121639</v>
      </c>
      <c r="L18" s="53">
        <f t="shared" si="9"/>
        <v>0.49100257069408743</v>
      </c>
      <c r="M18" s="53">
        <f t="shared" si="10"/>
        <v>0.50899742930591263</v>
      </c>
      <c r="N18" s="54">
        <v>115</v>
      </c>
      <c r="O18" s="54">
        <f t="shared" si="11"/>
        <v>56.919191919191917</v>
      </c>
      <c r="P18" s="54">
        <f t="shared" si="12"/>
        <v>54.790575916230353</v>
      </c>
      <c r="Q18" s="54">
        <f t="shared" si="13"/>
        <v>60.209424083769633</v>
      </c>
      <c r="R18" s="54">
        <f t="shared" si="14"/>
        <v>58.080808080808083</v>
      </c>
      <c r="S18" s="55">
        <f t="shared" si="15"/>
        <v>-3.2902321645777164</v>
      </c>
      <c r="T18" s="55">
        <f t="shared" si="16"/>
        <v>-3.2902321645777306</v>
      </c>
      <c r="U18" t="s">
        <v>349</v>
      </c>
      <c r="V18" t="s">
        <v>250</v>
      </c>
      <c r="W18" t="s">
        <v>434</v>
      </c>
      <c r="X18" t="s">
        <v>475</v>
      </c>
      <c r="Y18" s="66" t="s">
        <v>482</v>
      </c>
    </row>
    <row r="19" spans="1:25" ht="15" x14ac:dyDescent="0.25">
      <c r="A19">
        <v>1.86</v>
      </c>
      <c r="B19">
        <v>2.0299999999999998</v>
      </c>
      <c r="C19" s="43">
        <f t="shared" si="0"/>
        <v>3.0245246040574214E-2</v>
      </c>
      <c r="D19" s="44">
        <f>IF(OR($A19="",$B19=""),"",A19*'MPTO_working_2-way'!$G18)</f>
        <v>1.9162561576354682</v>
      </c>
      <c r="E19" s="46">
        <f>IF(OR($A19="",$B19=""),"",B19*'MPTO_working_2-way'!$G18)</f>
        <v>2.0913978494623655</v>
      </c>
      <c r="F19" s="44">
        <f>IF(OR($A19="",$B19=""),"",'MPTO_working_2-way'!D18)</f>
        <v>1.9138324294186226</v>
      </c>
      <c r="G19" s="46">
        <f>IF(OR($A19="",$B19=""),"",'MPTO_working_2-way'!E18)</f>
        <v>2.0942925287037548</v>
      </c>
      <c r="H19" s="44">
        <f>IF(OR($A19="",$B19=""),"",'OddsRatio_working_2-way'!M18)</f>
        <v>1.9137567818137824</v>
      </c>
      <c r="I19" s="44">
        <f>IF(OR($A19="",$B19=""),"",'OddsRatio_working_2-way'!N18)</f>
        <v>2.0943831224048783</v>
      </c>
      <c r="J19" s="44">
        <f>IF('Log_working_2-way'!$D18="","",A19^('Log_working_2-way'!$D18))</f>
        <v>1.9126582447390832</v>
      </c>
      <c r="K19" s="46">
        <f>IF('Log_working_2-way'!$D18="","",B19^('Log_working_2-way'!$D18))</f>
        <v>2.0957003958101184</v>
      </c>
      <c r="L19" s="53">
        <f t="shared" si="9"/>
        <v>0.52185089974293053</v>
      </c>
      <c r="M19" s="53">
        <f t="shared" si="10"/>
        <v>0.47814910025706941</v>
      </c>
      <c r="N19" s="54">
        <v>116</v>
      </c>
      <c r="O19" s="54">
        <f t="shared" si="11"/>
        <v>53.634408602150543</v>
      </c>
      <c r="P19" s="54">
        <f t="shared" si="12"/>
        <v>58.857142857142861</v>
      </c>
      <c r="Q19" s="54">
        <f t="shared" si="13"/>
        <v>57.142857142857153</v>
      </c>
      <c r="R19" s="54">
        <f t="shared" si="14"/>
        <v>62.365591397849457</v>
      </c>
      <c r="S19" s="55">
        <f t="shared" si="15"/>
        <v>-3.5084485407066097</v>
      </c>
      <c r="T19" s="55">
        <f t="shared" si="16"/>
        <v>-3.5084485407065955</v>
      </c>
      <c r="U19" t="s">
        <v>359</v>
      </c>
      <c r="V19" t="s">
        <v>421</v>
      </c>
      <c r="W19" t="s">
        <v>448</v>
      </c>
      <c r="X19" t="s">
        <v>475</v>
      </c>
      <c r="Y19" s="66" t="s">
        <v>486</v>
      </c>
    </row>
    <row r="20" spans="1:25" ht="15" x14ac:dyDescent="0.25">
      <c r="A20">
        <v>2.2999999999999998</v>
      </c>
      <c r="B20">
        <v>1.67</v>
      </c>
      <c r="C20" s="43">
        <f t="shared" si="0"/>
        <v>3.3585003905233002E-2</v>
      </c>
      <c r="D20" s="44">
        <f>IF(OR($A20="",$B20=""),"",A20*'MPTO_working_2-way'!$G19)</f>
        <v>2.3772455089820359</v>
      </c>
      <c r="E20" s="46">
        <f>IF(OR($A20="",$B20=""),"",B20*'MPTO_working_2-way'!$G19)</f>
        <v>1.7260869565217389</v>
      </c>
      <c r="F20" s="44">
        <f>IF(OR($A20="",$B20=""),"",'MPTO_working_2-way'!D19)</f>
        <v>2.3924011211460603</v>
      </c>
      <c r="G20" s="46">
        <f>IF(OR($A20="",$B20=""),"",'MPTO_working_2-way'!E19)</f>
        <v>1.7181838514873629</v>
      </c>
      <c r="H20" s="44">
        <f>IF(OR($A20="",$B20=""),"",'OddsRatio_working_2-way'!M19)</f>
        <v>2.3929459815307572</v>
      </c>
      <c r="I20" s="44">
        <f>IF(OR($A20="",$B20=""),"",'OddsRatio_working_2-way'!N19)</f>
        <v>1.7179029289427752</v>
      </c>
      <c r="J20" s="44">
        <f>IF('Log_working_2-way'!$D19="","",A20^('Log_working_2-way'!$D19))</f>
        <v>2.399943779582375</v>
      </c>
      <c r="K20" s="46">
        <f>IF('Log_working_2-way'!$D19="","",B20^('Log_working_2-way'!$D19))</f>
        <v>1.7143143993241288</v>
      </c>
      <c r="L20" s="53">
        <f t="shared" si="9"/>
        <v>0.42065491183879095</v>
      </c>
      <c r="M20" s="53">
        <f t="shared" si="10"/>
        <v>0.57934508816120911</v>
      </c>
      <c r="N20" s="54">
        <v>117</v>
      </c>
      <c r="O20" s="54">
        <f t="shared" si="11"/>
        <v>66.130434782608688</v>
      </c>
      <c r="P20" s="54">
        <f t="shared" si="12"/>
        <v>46.940119760479035</v>
      </c>
      <c r="Q20" s="54">
        <f t="shared" si="13"/>
        <v>70.059880239520965</v>
      </c>
      <c r="R20" s="54">
        <f t="shared" si="14"/>
        <v>50.869565217391312</v>
      </c>
      <c r="S20" s="55">
        <f t="shared" si="15"/>
        <v>-3.9294454569122763</v>
      </c>
      <c r="T20" s="55">
        <f t="shared" si="16"/>
        <v>-3.9294454569122763</v>
      </c>
      <c r="U20" t="s">
        <v>430</v>
      </c>
      <c r="V20" t="s">
        <v>106</v>
      </c>
      <c r="W20" t="s">
        <v>435</v>
      </c>
      <c r="X20" t="s">
        <v>475</v>
      </c>
      <c r="Y20" s="66" t="s">
        <v>483</v>
      </c>
    </row>
    <row r="21" spans="1:25" ht="15" x14ac:dyDescent="0.25">
      <c r="A21">
        <v>1.65</v>
      </c>
      <c r="B21">
        <v>2.31</v>
      </c>
      <c r="C21" s="43">
        <f t="shared" si="0"/>
        <v>3.8961038961038863E-2</v>
      </c>
      <c r="D21" s="44">
        <f>IF(OR($A21="",$B21=""),"",A21*'MPTO_working_2-way'!$G20)</f>
        <v>1.714285714285714</v>
      </c>
      <c r="E21" s="46">
        <f>IF(OR($A21="",$B21=""),"",B21*'MPTO_working_2-way'!$G20)</f>
        <v>2.4</v>
      </c>
      <c r="F21" s="44">
        <f>IF(OR($A21="",$B21=""),"",'MPTO_working_2-way'!D20)</f>
        <v>1.7047970479704795</v>
      </c>
      <c r="G21" s="46">
        <f>IF(OR($A21="",$B21=""),"",'MPTO_working_2-way'!E20)</f>
        <v>2.418848167539267</v>
      </c>
      <c r="H21" s="44">
        <f>IF(OR($A21="",$B21=""),"",'OddsRatio_working_2-way'!M20)</f>
        <v>1.7044027300535323</v>
      </c>
      <c r="I21" s="44">
        <f>IF(OR($A21="",$B21=""),"",'OddsRatio_working_2-way'!N20)</f>
        <v>2.4196424251848119</v>
      </c>
      <c r="J21" s="44">
        <f>IF('Log_working_2-way'!$D20="","",A21^('Log_working_2-way'!$D20))</f>
        <v>1.7000791913146875</v>
      </c>
      <c r="K21" s="46">
        <f>IF('Log_working_2-way'!$D20="","",B21^('Log_working_2-way'!$D20))</f>
        <v>2.4284098319246836</v>
      </c>
      <c r="L21" s="53">
        <f t="shared" si="9"/>
        <v>0.58333333333333348</v>
      </c>
      <c r="M21" s="53">
        <f t="shared" si="10"/>
        <v>0.41666666666666669</v>
      </c>
      <c r="N21" s="54">
        <v>118</v>
      </c>
      <c r="O21" s="54">
        <f t="shared" si="11"/>
        <v>46.484848484848477</v>
      </c>
      <c r="P21" s="54">
        <f t="shared" si="12"/>
        <v>66.917748917748909</v>
      </c>
      <c r="Q21" s="54">
        <f t="shared" si="13"/>
        <v>51.082251082251084</v>
      </c>
      <c r="R21" s="54">
        <f t="shared" si="14"/>
        <v>71.515151515151516</v>
      </c>
      <c r="S21" s="55">
        <f t="shared" si="15"/>
        <v>-4.5974025974026063</v>
      </c>
      <c r="T21" s="55">
        <f t="shared" si="16"/>
        <v>-4.5974025974026063</v>
      </c>
      <c r="U21" t="s">
        <v>374</v>
      </c>
      <c r="V21" t="s">
        <v>373</v>
      </c>
      <c r="W21" t="s">
        <v>450</v>
      </c>
      <c r="X21" t="s">
        <v>475</v>
      </c>
      <c r="Y21" s="66" t="s">
        <v>482</v>
      </c>
    </row>
    <row r="22" spans="1:25" ht="15" x14ac:dyDescent="0.25">
      <c r="A22">
        <v>2.1</v>
      </c>
      <c r="B22">
        <v>1.81</v>
      </c>
      <c r="C22" s="43">
        <f t="shared" si="0"/>
        <v>2.8676664035780064E-2</v>
      </c>
      <c r="D22" s="44">
        <f>IF(OR($A22="",$B22=""),"",A22*'MPTO_working_2-way'!$G21)</f>
        <v>2.160220994475138</v>
      </c>
      <c r="E22" s="46">
        <f>IF(OR($A22="",$B22=""),"",B22*'MPTO_working_2-way'!$G21)</f>
        <v>1.861904761904762</v>
      </c>
      <c r="F22" s="44">
        <f>IF(OR($A22="",$B22=""),"",'MPTO_working_2-way'!D21)</f>
        <v>2.1651951011107946</v>
      </c>
      <c r="G22" s="46">
        <f>IF(OR($A22="",$B22=""),"",'MPTO_working_2-way'!E21)</f>
        <v>1.858225372769494</v>
      </c>
      <c r="H22" s="44">
        <f>IF(OR($A22="",$B22=""),"",'OddsRatio_working_2-way'!M21)</f>
        <v>2.1653431646335015</v>
      </c>
      <c r="I22" s="44">
        <f>IF(OR($A22="",$B22=""),"",'OddsRatio_working_2-way'!N21)</f>
        <v>1.8581163303210331</v>
      </c>
      <c r="J22" s="44">
        <f>IF('Log_working_2-way'!$D21="","",A22^('Log_working_2-way'!$D21))</f>
        <v>2.1676082555034109</v>
      </c>
      <c r="K22" s="46">
        <f>IF('Log_working_2-way'!$D21="","",B22^('Log_working_2-way'!$D21))</f>
        <v>1.8564516354578522</v>
      </c>
      <c r="L22" s="53">
        <f t="shared" si="9"/>
        <v>0.46291560102301793</v>
      </c>
      <c r="M22" s="53">
        <f t="shared" si="10"/>
        <v>0.53708439897698212</v>
      </c>
      <c r="N22" s="54">
        <v>119</v>
      </c>
      <c r="O22" s="54">
        <f t="shared" si="11"/>
        <v>62.333333333333336</v>
      </c>
      <c r="P22" s="54">
        <f t="shared" si="12"/>
        <v>53.254143646408849</v>
      </c>
      <c r="Q22" s="54">
        <f t="shared" si="13"/>
        <v>65.745856353591165</v>
      </c>
      <c r="R22" s="54">
        <f t="shared" si="14"/>
        <v>56.666666666666664</v>
      </c>
      <c r="S22" s="55">
        <f t="shared" si="15"/>
        <v>-3.4125230202578294</v>
      </c>
      <c r="T22" s="55">
        <f t="shared" si="16"/>
        <v>-3.4125230202578152</v>
      </c>
      <c r="U22" t="s">
        <v>153</v>
      </c>
      <c r="V22" t="s">
        <v>154</v>
      </c>
      <c r="W22" t="s">
        <v>436</v>
      </c>
      <c r="X22" t="s">
        <v>475</v>
      </c>
      <c r="Y22" s="66" t="s">
        <v>482</v>
      </c>
    </row>
    <row r="23" spans="1:25" ht="15" x14ac:dyDescent="0.25">
      <c r="A23">
        <v>2.5</v>
      </c>
      <c r="B23">
        <v>1.58</v>
      </c>
      <c r="C23" s="43">
        <f t="shared" si="0"/>
        <v>3.2911392405063244E-2</v>
      </c>
      <c r="D23" s="44">
        <f>IF(OR($A23="",$B23=""),"",A23*'MPTO_working_2-way'!$G22)</f>
        <v>2.5822784810126582</v>
      </c>
      <c r="E23" s="46">
        <f>IF(OR($A23="",$B23=""),"",B23*'MPTO_working_2-way'!$G22)</f>
        <v>1.6319999999999999</v>
      </c>
      <c r="F23" s="44">
        <f>IF(OR($A23="",$B23=""),"",'MPTO_working_2-way'!D22)</f>
        <v>2.6072607260726071</v>
      </c>
      <c r="G23" s="46">
        <f>IF(OR($A23="",$B23=""),"",'MPTO_working_2-way'!E22)</f>
        <v>1.62217659137577</v>
      </c>
      <c r="H23" s="44">
        <f>IF(OR($A23="",$B23=""),"",'OddsRatio_working_2-way'!M22)</f>
        <v>2.6081688022566918</v>
      </c>
      <c r="I23" s="44">
        <f>IF(OR($A23="",$B23=""),"",'OddsRatio_working_2-way'!N22)</f>
        <v>1.6218252702059208</v>
      </c>
      <c r="J23" s="44">
        <f>IF('Log_working_2-way'!$D22="","",A23^('Log_working_2-way'!$D22))</f>
        <v>2.6198085173024386</v>
      </c>
      <c r="K23" s="46">
        <f>IF('Log_working_2-way'!$D22="","",B23^('Log_working_2-way'!$D22))</f>
        <v>1.6173569217090376</v>
      </c>
      <c r="L23" s="53">
        <f t="shared" si="9"/>
        <v>0.38725490196078433</v>
      </c>
      <c r="M23" s="53">
        <f t="shared" si="10"/>
        <v>0.61274509803921573</v>
      </c>
      <c r="N23" s="54">
        <v>120</v>
      </c>
      <c r="O23" s="54">
        <f t="shared" si="11"/>
        <v>72</v>
      </c>
      <c r="P23" s="54">
        <f t="shared" si="12"/>
        <v>44.050632911392412</v>
      </c>
      <c r="Q23" s="54">
        <f t="shared" si="13"/>
        <v>75.949367088607588</v>
      </c>
      <c r="R23" s="54">
        <f t="shared" si="14"/>
        <v>48</v>
      </c>
      <c r="S23" s="55">
        <f t="shared" si="15"/>
        <v>-3.9493670886075876</v>
      </c>
      <c r="T23" s="55">
        <f t="shared" si="16"/>
        <v>-3.9493670886075876</v>
      </c>
      <c r="U23" t="s">
        <v>236</v>
      </c>
      <c r="V23" t="s">
        <v>156</v>
      </c>
      <c r="W23" t="s">
        <v>437</v>
      </c>
      <c r="X23" t="s">
        <v>475</v>
      </c>
      <c r="Y23" s="66" t="s">
        <v>485</v>
      </c>
    </row>
    <row r="24" spans="1:25" ht="15" x14ac:dyDescent="0.25">
      <c r="A24">
        <v>2.71</v>
      </c>
      <c r="B24">
        <v>1.5</v>
      </c>
      <c r="C24" s="43">
        <f t="shared" si="0"/>
        <v>3.5670356703566997E-2</v>
      </c>
      <c r="D24" s="44">
        <f>IF(OR($A24="",$B24=""),"",A24*'MPTO_working_2-way'!$G23)</f>
        <v>2.8066666666666666</v>
      </c>
      <c r="E24" s="46">
        <f>IF(OR($A24="",$B24=""),"",B24*'MPTO_working_2-way'!$G23)</f>
        <v>1.5535055350553506</v>
      </c>
      <c r="F24" s="44">
        <f>IF(OR($A24="",$B24=""),"",'MPTO_working_2-way'!D23)</f>
        <v>2.847635726795096</v>
      </c>
      <c r="G24" s="46">
        <f>IF(OR($A24="",$B24=""),"",'MPTO_working_2-way'!E23)</f>
        <v>1.5412322274881518</v>
      </c>
      <c r="H24" s="44">
        <f>IF(OR($A24="",$B24=""),"",'OddsRatio_working_2-way'!M23)</f>
        <v>2.8493242008906927</v>
      </c>
      <c r="I24" s="44">
        <f>IF(OR($A24="",$B24=""),"",'OddsRatio_working_2-way'!N23)</f>
        <v>1.5407380704358749</v>
      </c>
      <c r="J24" s="44">
        <f>IF('Log_working_2-way'!$D23="","",A24^('Log_working_2-way'!$D23))</f>
        <v>2.8687154604017304</v>
      </c>
      <c r="K24" s="46">
        <f>IF('Log_working_2-way'!$D23="","",B24^('Log_working_2-way'!$D23))</f>
        <v>1.5351269474619433</v>
      </c>
      <c r="L24" s="53">
        <f t="shared" si="9"/>
        <v>0.35629453681710216</v>
      </c>
      <c r="M24" s="53">
        <f t="shared" si="10"/>
        <v>0.64370546318289779</v>
      </c>
      <c r="N24" s="54">
        <v>121</v>
      </c>
      <c r="O24" s="54">
        <f t="shared" si="11"/>
        <v>76.350553505535046</v>
      </c>
      <c r="P24" s="54">
        <f t="shared" si="12"/>
        <v>40.333333333333329</v>
      </c>
      <c r="Q24" s="54">
        <f t="shared" si="13"/>
        <v>80.666666666666657</v>
      </c>
      <c r="R24" s="54">
        <f t="shared" si="14"/>
        <v>44.649446494464947</v>
      </c>
      <c r="S24" s="55">
        <f t="shared" si="15"/>
        <v>-4.3161131611316108</v>
      </c>
      <c r="T24" s="55">
        <f t="shared" si="16"/>
        <v>-4.3161131611316179</v>
      </c>
      <c r="U24" t="s">
        <v>431</v>
      </c>
      <c r="V24" t="s">
        <v>151</v>
      </c>
      <c r="W24" t="s">
        <v>437</v>
      </c>
      <c r="X24" t="s">
        <v>475</v>
      </c>
      <c r="Y24" s="66" t="s">
        <v>479</v>
      </c>
    </row>
    <row r="25" spans="1:25" ht="15" x14ac:dyDescent="0.25">
      <c r="A25">
        <v>2.1</v>
      </c>
      <c r="B25">
        <v>1.78</v>
      </c>
      <c r="C25" s="43">
        <f t="shared" si="0"/>
        <v>3.7988228999465079E-2</v>
      </c>
      <c r="D25" s="44">
        <f>IF(OR($A25="",$B25=""),"",A25*'MPTO_working_2-way'!$G24)</f>
        <v>2.1797752808988768</v>
      </c>
      <c r="E25" s="46">
        <f>IF(OR($A25="",$B25=""),"",B25*'MPTO_working_2-way'!$G24)</f>
        <v>1.8476190476190479</v>
      </c>
      <c r="F25" s="44">
        <f>IF(OR($A25="",$B25=""),"",'MPTO_working_2-way'!D24)</f>
        <v>2.1872440023405506</v>
      </c>
      <c r="G25" s="46">
        <f>IF(OR($A25="",$B25=""),"",'MPTO_working_2-way'!E24)</f>
        <v>1.8422868408082802</v>
      </c>
      <c r="H25" s="44">
        <f>IF(OR($A25="",$B25=""),"",'OddsRatio_working_2-way'!M24)</f>
        <v>2.1875421719907089</v>
      </c>
      <c r="I25" s="44">
        <f>IF(OR($A25="",$B25=""),"",'OddsRatio_working_2-way'!N24)</f>
        <v>1.8420753583206844</v>
      </c>
      <c r="J25" s="44">
        <f>IF('Log_working_2-way'!$D24="","",A25^('Log_working_2-way'!$D24))</f>
        <v>2.1909772182449698</v>
      </c>
      <c r="K25" s="46">
        <f>IF('Log_working_2-way'!$D24="","",B25^('Log_working_2-way'!$D24))</f>
        <v>1.8396466235294411</v>
      </c>
      <c r="L25" s="53">
        <f t="shared" si="9"/>
        <v>0.45876288659793807</v>
      </c>
      <c r="M25" s="53">
        <f t="shared" si="10"/>
        <v>0.54123711340206171</v>
      </c>
      <c r="N25" s="54">
        <v>122</v>
      </c>
      <c r="O25" s="54">
        <f t="shared" si="11"/>
        <v>63.904761904761898</v>
      </c>
      <c r="P25" s="54">
        <f t="shared" si="12"/>
        <v>53.460674157303373</v>
      </c>
      <c r="Q25" s="54">
        <f t="shared" si="13"/>
        <v>68.539325842696627</v>
      </c>
      <c r="R25" s="54">
        <f t="shared" si="14"/>
        <v>58.095238095238095</v>
      </c>
      <c r="S25" s="55">
        <f t="shared" si="15"/>
        <v>-4.634563937934729</v>
      </c>
      <c r="T25" s="55">
        <f t="shared" si="16"/>
        <v>-4.6345639379347219</v>
      </c>
      <c r="U25" t="s">
        <v>64</v>
      </c>
      <c r="V25" t="s">
        <v>125</v>
      </c>
      <c r="W25" t="s">
        <v>442</v>
      </c>
      <c r="X25" t="s">
        <v>475</v>
      </c>
      <c r="Y25" s="66" t="s">
        <v>482</v>
      </c>
    </row>
    <row r="26" spans="1:25" ht="15" x14ac:dyDescent="0.25">
      <c r="A26">
        <v>2.41</v>
      </c>
      <c r="B26">
        <v>1.6</v>
      </c>
      <c r="C26" s="43">
        <f t="shared" si="0"/>
        <v>3.9937759336099443E-2</v>
      </c>
      <c r="D26" s="44">
        <f>IF(OR($A26="",$B26=""),"",A26*'MPTO_working_2-way'!$G25)</f>
        <v>2.5062499999999996</v>
      </c>
      <c r="E26" s="46">
        <f>IF(OR($A26="",$B26=""),"",B26*'MPTO_working_2-way'!$G25)</f>
        <v>1.6639004149377592</v>
      </c>
      <c r="F26" s="44">
        <f>IF(OR($A26="",$B26=""),"",'MPTO_working_2-way'!D25)</f>
        <v>2.5318450426789227</v>
      </c>
      <c r="G26" s="46">
        <f>IF(OR($A26="",$B26=""),"",'MPTO_working_2-way'!E25)</f>
        <v>1.6528075439348477</v>
      </c>
      <c r="H26" s="44">
        <f>IF(OR($A26="",$B26=""),"",'OddsRatio_working_2-way'!M25)</f>
        <v>2.532970971675589</v>
      </c>
      <c r="I26" s="44">
        <f>IF(OR($A26="",$B26=""),"",'OddsRatio_working_2-way'!N25)</f>
        <v>1.652328073053442</v>
      </c>
      <c r="J26" s="44">
        <f>IF('Log_working_2-way'!$D25="","",A26^('Log_working_2-way'!$D25))</f>
        <v>2.5449579873420185</v>
      </c>
      <c r="K26" s="46">
        <f>IF('Log_working_2-way'!$D25="","",B26^('Log_working_2-way'!$D25))</f>
        <v>1.6472667918433761</v>
      </c>
      <c r="L26" s="53">
        <f t="shared" si="9"/>
        <v>0.39900249376558611</v>
      </c>
      <c r="M26" s="53">
        <f t="shared" si="10"/>
        <v>0.60099750623441406</v>
      </c>
      <c r="N26" s="54">
        <v>123</v>
      </c>
      <c r="O26" s="54">
        <f t="shared" si="11"/>
        <v>71.962655601659748</v>
      </c>
      <c r="P26" s="54">
        <f t="shared" si="12"/>
        <v>46.125000000000007</v>
      </c>
      <c r="Q26" s="54">
        <f t="shared" si="13"/>
        <v>76.875</v>
      </c>
      <c r="R26" s="54">
        <f t="shared" si="14"/>
        <v>51.037344398340245</v>
      </c>
      <c r="S26" s="55">
        <f t="shared" si="15"/>
        <v>-4.9123443983402524</v>
      </c>
      <c r="T26" s="55">
        <f t="shared" si="16"/>
        <v>-4.9123443983402382</v>
      </c>
      <c r="U26" t="s">
        <v>169</v>
      </c>
      <c r="V26" t="s">
        <v>168</v>
      </c>
      <c r="W26" t="s">
        <v>442</v>
      </c>
      <c r="X26" t="s">
        <v>475</v>
      </c>
      <c r="Y26" s="66" t="s">
        <v>485</v>
      </c>
    </row>
    <row r="27" spans="1:25" ht="15" x14ac:dyDescent="0.25">
      <c r="A27">
        <v>1.52</v>
      </c>
      <c r="B27">
        <v>2.62</v>
      </c>
      <c r="C27" s="43">
        <f t="shared" si="0"/>
        <v>3.9574126155082379E-2</v>
      </c>
      <c r="D27" s="44">
        <f>IF(OR($A27="",$B27=""),"",A27*'MPTO_working_2-way'!$G26)</f>
        <v>1.5801526717557253</v>
      </c>
      <c r="E27" s="46">
        <f>IF(OR($A27="",$B27=""),"",B27*'MPTO_working_2-way'!$G26)</f>
        <v>2.7236842105263159</v>
      </c>
      <c r="F27" s="44">
        <f>IF(OR($A27="",$B27=""),"",'MPTO_working_2-way'!D26)</f>
        <v>1.5671336376515033</v>
      </c>
      <c r="G27" s="46">
        <f>IF(OR($A27="",$B27=""),"",'MPTO_working_2-way'!E26)</f>
        <v>2.7632528448515128</v>
      </c>
      <c r="H27" s="44">
        <f>IF(OR($A27="",$B27=""),"",'OddsRatio_working_2-way'!M26)</f>
        <v>1.5665577237325312</v>
      </c>
      <c r="I27" s="44">
        <f>IF(OR($A27="",$B27=""),"",'OddsRatio_working_2-way'!N26)</f>
        <v>2.7650452162436565</v>
      </c>
      <c r="J27" s="44">
        <f>IF('Log_working_2-way'!$D26="","",A27^('Log_working_2-way'!$D26))</f>
        <v>1.560602588024171</v>
      </c>
      <c r="K27" s="46">
        <f>IF('Log_working_2-way'!$D26="","",B27^('Log_working_2-way'!$D26))</f>
        <v>2.7837948332060924</v>
      </c>
      <c r="L27" s="53">
        <f t="shared" si="9"/>
        <v>0.63285024154589364</v>
      </c>
      <c r="M27" s="53">
        <f t="shared" si="10"/>
        <v>0.36714975845410625</v>
      </c>
      <c r="N27" s="54">
        <v>124</v>
      </c>
      <c r="O27" s="54">
        <f t="shared" si="11"/>
        <v>42.421052631578945</v>
      </c>
      <c r="P27" s="54">
        <f t="shared" si="12"/>
        <v>76.671755725190835</v>
      </c>
      <c r="Q27" s="54">
        <f t="shared" si="13"/>
        <v>47.328244274809158</v>
      </c>
      <c r="R27" s="54">
        <f t="shared" si="14"/>
        <v>81.578947368421055</v>
      </c>
      <c r="S27" s="55">
        <f t="shared" si="15"/>
        <v>-4.9071916432302132</v>
      </c>
      <c r="T27" s="55">
        <f t="shared" si="16"/>
        <v>-4.9071916432302203</v>
      </c>
      <c r="U27" t="s">
        <v>166</v>
      </c>
      <c r="V27" t="s">
        <v>67</v>
      </c>
      <c r="W27" t="s">
        <v>442</v>
      </c>
      <c r="X27" t="s">
        <v>475</v>
      </c>
      <c r="Y27" s="66" t="s">
        <v>487</v>
      </c>
    </row>
    <row r="28" spans="1:25" ht="15" x14ac:dyDescent="0.25">
      <c r="A28">
        <v>1.76</v>
      </c>
      <c r="B28">
        <v>2.1</v>
      </c>
      <c r="C28" s="43">
        <f t="shared" si="0"/>
        <v>4.4372294372294396E-2</v>
      </c>
      <c r="D28" s="44">
        <f>IF(OR($A28="",$B28=""),"",A28*'MPTO_working_2-way'!$G27)</f>
        <v>1.8380952380952382</v>
      </c>
      <c r="E28" s="46">
        <f>IF(OR($A28="",$B28=""),"",B28*'MPTO_working_2-way'!$G27)</f>
        <v>2.1931818181818183</v>
      </c>
      <c r="F28" s="44">
        <f>IF(OR($A28="",$B28=""),"",'MPTO_working_2-way'!D27)</f>
        <v>1.8315163528245788</v>
      </c>
      <c r="G28" s="46">
        <f>IF(OR($A28="",$B28=""),"",'MPTO_working_2-way'!E27)</f>
        <v>2.2026221692491061</v>
      </c>
      <c r="H28" s="44">
        <f>IF(OR($A28="",$B28=""),"",'OddsRatio_working_2-way'!M27)</f>
        <v>1.8312094145936331</v>
      </c>
      <c r="I28" s="44">
        <f>IF(OR($A28="",$B28=""),"",'OddsRatio_working_2-way'!N27)</f>
        <v>2.2030662579644695</v>
      </c>
      <c r="J28" s="44">
        <f>IF('Log_working_2-way'!$D27="","",A28^('Log_working_2-way'!$D27))</f>
        <v>1.8281992138966479</v>
      </c>
      <c r="K28" s="46">
        <f>IF('Log_working_2-way'!$D27="","",B28^('Log_working_2-way'!$D27))</f>
        <v>2.2074389630178586</v>
      </c>
      <c r="L28" s="53">
        <f t="shared" si="9"/>
        <v>0.54404145077720201</v>
      </c>
      <c r="M28" s="53">
        <f t="shared" si="10"/>
        <v>0.45595854922279788</v>
      </c>
      <c r="N28" s="54">
        <v>125</v>
      </c>
      <c r="O28" s="54">
        <f t="shared" si="11"/>
        <v>53.977272727272734</v>
      </c>
      <c r="P28" s="54">
        <f t="shared" si="12"/>
        <v>65.476190476190467</v>
      </c>
      <c r="Q28" s="54">
        <f t="shared" si="13"/>
        <v>59.523809523809518</v>
      </c>
      <c r="R28" s="54">
        <f t="shared" si="14"/>
        <v>71.02272727272728</v>
      </c>
      <c r="S28" s="55">
        <f t="shared" si="15"/>
        <v>-5.5465367965367847</v>
      </c>
      <c r="T28" s="55">
        <f t="shared" si="16"/>
        <v>-5.5465367965368131</v>
      </c>
      <c r="U28" t="s">
        <v>387</v>
      </c>
      <c r="V28" t="s">
        <v>239</v>
      </c>
      <c r="W28" t="s">
        <v>438</v>
      </c>
      <c r="X28" t="s">
        <v>476</v>
      </c>
      <c r="Y28" s="66" t="s">
        <v>478</v>
      </c>
    </row>
    <row r="29" spans="1:25" ht="15" x14ac:dyDescent="0.25">
      <c r="A29">
        <v>1.79</v>
      </c>
      <c r="B29">
        <v>2.06</v>
      </c>
      <c r="C29" s="43">
        <f t="shared" si="0"/>
        <v>4.4096111080978329E-2</v>
      </c>
      <c r="D29" s="44">
        <f>IF(OR($A29="",$B29=""),"",A29*'MPTO_working_2-way'!$G28)</f>
        <v>1.8689320388349513</v>
      </c>
      <c r="E29" s="46">
        <f>IF(OR($A29="",$B29=""),"",B29*'MPTO_working_2-way'!$G28)</f>
        <v>2.1508379888268152</v>
      </c>
      <c r="F29" s="44">
        <f>IF(OR($A29="",$B29=""),"",'MPTO_working_2-way'!D28)</f>
        <v>1.8635467731338755</v>
      </c>
      <c r="G29" s="46">
        <f>IF(OR($A29="",$B29=""),"",'MPTO_working_2-way'!E28)</f>
        <v>2.1580148651021243</v>
      </c>
      <c r="H29" s="44">
        <f>IF(OR($A29="",$B29=""),"",'OddsRatio_working_2-way'!M28)</f>
        <v>1.863297757942139</v>
      </c>
      <c r="I29" s="44">
        <f>IF(OR($A29="",$B29=""),"",'OddsRatio_working_2-way'!N28)</f>
        <v>2.1583488904033761</v>
      </c>
      <c r="J29" s="44">
        <f>IF('Log_working_2-way'!$D28="","",A29^('Log_working_2-way'!$D28))</f>
        <v>1.8608328110900716</v>
      </c>
      <c r="K29" s="46">
        <f>IF('Log_working_2-way'!$D28="","",B29^('Log_working_2-way'!$D28))</f>
        <v>2.1616657579923269</v>
      </c>
      <c r="L29" s="53">
        <f t="shared" si="9"/>
        <v>0.53506493506493513</v>
      </c>
      <c r="M29" s="53">
        <f t="shared" si="10"/>
        <v>0.46493506493506503</v>
      </c>
      <c r="N29" s="54">
        <v>126</v>
      </c>
      <c r="O29" s="54">
        <f t="shared" si="11"/>
        <v>55.608938547486026</v>
      </c>
      <c r="P29" s="54">
        <f t="shared" si="12"/>
        <v>64.834951456310677</v>
      </c>
      <c r="Q29" s="54">
        <f t="shared" si="13"/>
        <v>61.165048543689323</v>
      </c>
      <c r="R29" s="54">
        <f t="shared" si="14"/>
        <v>70.391061452513966</v>
      </c>
      <c r="S29" s="55">
        <f t="shared" si="15"/>
        <v>-5.5561099962032969</v>
      </c>
      <c r="T29" s="55">
        <f t="shared" si="16"/>
        <v>-5.5561099962032898</v>
      </c>
      <c r="U29" t="s">
        <v>383</v>
      </c>
      <c r="V29" t="s">
        <v>252</v>
      </c>
      <c r="W29" t="s">
        <v>438</v>
      </c>
      <c r="X29" t="s">
        <v>476</v>
      </c>
      <c r="Y29" s="66" t="s">
        <v>478</v>
      </c>
    </row>
    <row r="30" spans="1:25" ht="15" x14ac:dyDescent="0.25">
      <c r="A30">
        <v>1.65</v>
      </c>
      <c r="B30">
        <v>2.2999999999999998</v>
      </c>
      <c r="C30" s="43">
        <f t="shared" si="0"/>
        <v>4.0843214756258295E-2</v>
      </c>
      <c r="D30" s="44">
        <f>IF(OR($A30="",$B30=""),"",A30*'MPTO_working_2-way'!$G29)</f>
        <v>1.7173913043478262</v>
      </c>
      <c r="E30" s="46">
        <f>IF(OR($A30="",$B30=""),"",B30*'MPTO_working_2-way'!$G29)</f>
        <v>2.393939393939394</v>
      </c>
      <c r="F30" s="44">
        <f>IF(OR($A30="",$B30=""),"",'MPTO_working_2-way'!D29)</f>
        <v>1.7075365579302588</v>
      </c>
      <c r="G30" s="46">
        <f>IF(OR($A30="",$B30=""),"",'MPTO_working_2-way'!E29)</f>
        <v>2.4133545310015898</v>
      </c>
      <c r="H30" s="44">
        <f>IF(OR($A30="",$B30=""),"",'OddsRatio_working_2-way'!M29)</f>
        <v>1.7071067811865481</v>
      </c>
      <c r="I30" s="44">
        <f>IF(OR($A30="",$B30=""),"",'OddsRatio_working_2-way'!N29)</f>
        <v>2.4142135623730949</v>
      </c>
      <c r="J30" s="44">
        <f>IF('Log_working_2-way'!$D29="","",A30^('Log_working_2-way'!$D29))</f>
        <v>1.7026112839208782</v>
      </c>
      <c r="K30" s="46">
        <f>IF('Log_working_2-way'!$D29="","",B30^('Log_working_2-way'!$D29))</f>
        <v>2.4232620837218128</v>
      </c>
      <c r="L30" s="53">
        <f t="shared" si="9"/>
        <v>0.58227848101265822</v>
      </c>
      <c r="M30" s="53">
        <f t="shared" si="10"/>
        <v>0.41772151898734178</v>
      </c>
      <c r="N30" s="54">
        <v>127</v>
      </c>
      <c r="O30" s="54">
        <f t="shared" si="11"/>
        <v>50.030303030303024</v>
      </c>
      <c r="P30" s="54">
        <f t="shared" si="12"/>
        <v>71.782608695652172</v>
      </c>
      <c r="Q30" s="54">
        <f t="shared" si="13"/>
        <v>55.217391304347835</v>
      </c>
      <c r="R30" s="54">
        <f t="shared" si="14"/>
        <v>76.969696969696969</v>
      </c>
      <c r="S30" s="55">
        <f t="shared" si="15"/>
        <v>-5.187088274044811</v>
      </c>
      <c r="T30" s="55">
        <f t="shared" si="16"/>
        <v>-5.1870882740447968</v>
      </c>
      <c r="U30" t="s">
        <v>258</v>
      </c>
      <c r="V30" t="s">
        <v>382</v>
      </c>
      <c r="W30" t="s">
        <v>438</v>
      </c>
      <c r="X30" t="s">
        <v>476</v>
      </c>
      <c r="Y30" s="66" t="s">
        <v>480</v>
      </c>
    </row>
    <row r="31" spans="1:25" ht="15" x14ac:dyDescent="0.25">
      <c r="A31">
        <v>1.3</v>
      </c>
      <c r="B31">
        <v>3.62</v>
      </c>
      <c r="C31" s="43">
        <f t="shared" si="0"/>
        <v>4.5473863153421057E-2</v>
      </c>
      <c r="D31" s="44">
        <f>IF(OR($A31="",$B31=""),"",A31*'MPTO_working_2-way'!$G30)</f>
        <v>1.3591160220994474</v>
      </c>
      <c r="E31" s="46">
        <f>IF(OR($A31="",$B31=""),"",B31*'MPTO_working_2-way'!$G30)</f>
        <v>3.7846153846153845</v>
      </c>
      <c r="F31" s="44">
        <f>IF(OR($A31="",$B31=""),"",'MPTO_working_2-way'!D30)</f>
        <v>1.3395957870765727</v>
      </c>
      <c r="G31" s="46">
        <f>IF(OR($A31="",$B31=""),"",'MPTO_working_2-way'!E30)</f>
        <v>3.944677284157585</v>
      </c>
      <c r="H31" s="44">
        <f>IF(OR($A31="",$B31=""),"",'OddsRatio_working_2-way'!M30)</f>
        <v>1.3383841260962059</v>
      </c>
      <c r="I31" s="44">
        <f>IF(OR($A31="",$B31=""),"",'OddsRatio_working_2-way'!N30)</f>
        <v>3.9552213679068653</v>
      </c>
      <c r="J31" s="44">
        <f>IF('Log_working_2-way'!$D30="","",A31^('Log_working_2-way'!$D30))</f>
        <v>1.3292458814446815</v>
      </c>
      <c r="K31" s="46">
        <f>IF('Log_working_2-way'!$D30="","",B31^('Log_working_2-way'!$D30))</f>
        <v>4.0372437631920057</v>
      </c>
      <c r="L31" s="53">
        <f t="shared" si="9"/>
        <v>0.7357723577235773</v>
      </c>
      <c r="M31" s="53">
        <f t="shared" si="10"/>
        <v>0.26422764227642276</v>
      </c>
      <c r="N31" s="54">
        <v>128</v>
      </c>
      <c r="O31" s="54">
        <f t="shared" si="11"/>
        <v>29.53846153846154</v>
      </c>
      <c r="P31" s="54">
        <f t="shared" si="12"/>
        <v>92.640883977900558</v>
      </c>
      <c r="Q31" s="54">
        <f t="shared" si="13"/>
        <v>35.35911602209945</v>
      </c>
      <c r="R31" s="54">
        <f t="shared" si="14"/>
        <v>98.461538461538453</v>
      </c>
      <c r="S31" s="55">
        <f t="shared" si="15"/>
        <v>-5.8206544836379095</v>
      </c>
      <c r="T31" s="55">
        <f t="shared" si="16"/>
        <v>-5.8206544836378953</v>
      </c>
      <c r="U31" t="s">
        <v>225</v>
      </c>
      <c r="V31" t="s">
        <v>388</v>
      </c>
      <c r="W31" t="s">
        <v>230</v>
      </c>
      <c r="X31" t="s">
        <v>476</v>
      </c>
      <c r="Y31" s="66" t="s">
        <v>488</v>
      </c>
    </row>
    <row r="32" spans="1:25" ht="15" x14ac:dyDescent="0.25">
      <c r="A32">
        <v>1.43</v>
      </c>
      <c r="B32">
        <v>2.89</v>
      </c>
      <c r="C32" s="43">
        <f t="shared" si="0"/>
        <v>4.5321460546374093E-2</v>
      </c>
      <c r="D32" s="44">
        <f>IF(OR($A32="",$B32=""),"",A32*'MPTO_working_2-way'!$G31)</f>
        <v>1.4948096885813149</v>
      </c>
      <c r="E32" s="46">
        <f>IF(OR($A32="",$B32=""),"",B32*'MPTO_working_2-way'!$G31)</f>
        <v>3.0209790209790213</v>
      </c>
      <c r="F32" s="44">
        <f>IF(OR($A32="",$B32=""),"",'MPTO_working_2-way'!D31)</f>
        <v>1.4778908219643463</v>
      </c>
      <c r="G32" s="46">
        <f>IF(OR($A32="",$B32=""),"",'MPTO_working_2-way'!E31)</f>
        <v>3.0925281550492016</v>
      </c>
      <c r="H32" s="44">
        <f>IF(OR($A32="",$B32=""),"",'OddsRatio_working_2-way'!M31)</f>
        <v>1.4769834667084671</v>
      </c>
      <c r="I32" s="44">
        <f>IF(OR($A32="",$B32=""),"",'OddsRatio_working_2-way'!N31)</f>
        <v>3.096508725765124</v>
      </c>
      <c r="J32" s="44">
        <f>IF('Log_working_2-way'!$D31="","",A32^('Log_working_2-way'!$D31))</f>
        <v>1.4691846140432356</v>
      </c>
      <c r="K32" s="46">
        <f>IF('Log_working_2-way'!$D31="","",B32^('Log_working_2-way'!$D31))</f>
        <v>3.13135718876008</v>
      </c>
      <c r="L32" s="53">
        <f t="shared" si="9"/>
        <v>0.66898148148148151</v>
      </c>
      <c r="M32" s="53">
        <f t="shared" si="10"/>
        <v>0.33101851851851849</v>
      </c>
      <c r="N32" s="54">
        <v>129</v>
      </c>
      <c r="O32" s="54">
        <f t="shared" si="11"/>
        <v>38.790209790209794</v>
      </c>
      <c r="P32" s="54">
        <f t="shared" si="12"/>
        <v>84.363321799307954</v>
      </c>
      <c r="Q32" s="54">
        <f t="shared" si="13"/>
        <v>44.636678200692039</v>
      </c>
      <c r="R32" s="54">
        <f t="shared" si="14"/>
        <v>90.209790209790214</v>
      </c>
      <c r="S32" s="55">
        <f t="shared" si="15"/>
        <v>-5.8464684104822453</v>
      </c>
      <c r="T32" s="55">
        <f t="shared" si="16"/>
        <v>-5.8464684104822595</v>
      </c>
      <c r="U32" t="s">
        <v>261</v>
      </c>
      <c r="V32" t="s">
        <v>389</v>
      </c>
      <c r="W32" t="s">
        <v>230</v>
      </c>
      <c r="X32" t="s">
        <v>476</v>
      </c>
      <c r="Y32" s="66" t="s">
        <v>487</v>
      </c>
    </row>
    <row r="33" spans="1:25" ht="15" x14ac:dyDescent="0.25">
      <c r="A33">
        <v>1.6</v>
      </c>
      <c r="B33">
        <v>2.48</v>
      </c>
      <c r="C33" s="43">
        <f t="shared" si="0"/>
        <v>2.8225806451612989E-2</v>
      </c>
      <c r="D33" s="44">
        <f>IF(OR($A33="",$B33=""),"",A33*'MPTO_working_2-way'!$G32)</f>
        <v>1.645161290322581</v>
      </c>
      <c r="E33" s="46">
        <f>IF(OR($A33="",$B33=""),"",B33*'MPTO_working_2-way'!$G32)</f>
        <v>2.5500000000000003</v>
      </c>
      <c r="F33" s="44">
        <f>IF(OR($A33="",$B33=""),"",'MPTO_working_2-way'!D32)</f>
        <v>1.6369636963696372</v>
      </c>
      <c r="G33" s="46">
        <f>IF(OR($A33="",$B33=""),"",'MPTO_working_2-way'!E32)</f>
        <v>2.5699481865284977</v>
      </c>
      <c r="H33" s="44">
        <f>IF(OR($A33="",$B33=""),"",'OddsRatio_working_2-way'!M32)</f>
        <v>1.6367145399670135</v>
      </c>
      <c r="I33" s="44">
        <f>IF(OR($A33="",$B33=""),"",'OddsRatio_working_2-way'!N32)</f>
        <v>2.5705625319186329</v>
      </c>
      <c r="J33" s="44">
        <f>IF('Log_working_2-way'!$D32="","",A33^('Log_working_2-way'!$D32))</f>
        <v>1.6329971102948844</v>
      </c>
      <c r="K33" s="46">
        <f>IF('Log_working_2-way'!$D32="","",B33^('Log_working_2-way'!$D32))</f>
        <v>2.5797860428369455</v>
      </c>
      <c r="L33" s="53">
        <f t="shared" si="9"/>
        <v>0.6078431372549018</v>
      </c>
      <c r="M33" s="53">
        <f t="shared" si="10"/>
        <v>0.39215686274509798</v>
      </c>
      <c r="N33" s="54">
        <v>130</v>
      </c>
      <c r="O33" s="54">
        <f t="shared" si="11"/>
        <v>48.75</v>
      </c>
      <c r="P33" s="54">
        <f t="shared" si="12"/>
        <v>77.58064516129032</v>
      </c>
      <c r="Q33" s="54">
        <f t="shared" si="13"/>
        <v>52.41935483870968</v>
      </c>
      <c r="R33" s="54">
        <f t="shared" si="14"/>
        <v>81.25</v>
      </c>
      <c r="S33" s="55">
        <f t="shared" si="15"/>
        <v>-3.6693548387096797</v>
      </c>
      <c r="T33" s="55">
        <f t="shared" si="16"/>
        <v>-3.6693548387096797</v>
      </c>
      <c r="U33" t="s">
        <v>240</v>
      </c>
      <c r="V33" t="s">
        <v>268</v>
      </c>
      <c r="W33" t="s">
        <v>230</v>
      </c>
      <c r="X33" t="s">
        <v>476</v>
      </c>
      <c r="Y33" s="66" t="s">
        <v>488</v>
      </c>
    </row>
    <row r="34" spans="1:25" ht="15" x14ac:dyDescent="0.25">
      <c r="A34">
        <v>1.82</v>
      </c>
      <c r="B34">
        <v>2.08</v>
      </c>
      <c r="C34" s="43">
        <f t="shared" si="0"/>
        <v>3.0219780219780112E-2</v>
      </c>
      <c r="D34" s="44">
        <f>IF(OR($A34="",$B34=""),"",A34*'MPTO_working_2-way'!$G33)</f>
        <v>1.8749999999999998</v>
      </c>
      <c r="E34" s="46">
        <f>IF(OR($A34="",$B34=""),"",B34*'MPTO_working_2-way'!$G33)</f>
        <v>2.1428571428571428</v>
      </c>
      <c r="F34" s="44">
        <f>IF(OR($A34="",$B34=""),"",'MPTO_working_2-way'!D33)</f>
        <v>1.8714652956298199</v>
      </c>
      <c r="G34" s="46">
        <f>IF(OR($A34="",$B34=""),"",'MPTO_working_2-way'!E33)</f>
        <v>2.1474926253687316</v>
      </c>
      <c r="H34" s="44">
        <f>IF(OR($A34="",$B34=""),"",'OddsRatio_working_2-way'!M33)</f>
        <v>1.8713548411865626</v>
      </c>
      <c r="I34" s="44">
        <f>IF(OR($A34="",$B34=""),"",'OddsRatio_working_2-way'!N33)</f>
        <v>2.1476380835140083</v>
      </c>
      <c r="J34" s="44">
        <f>IF('Log_working_2-way'!$D33="","",A34^('Log_working_2-way'!$D33))</f>
        <v>1.8697536002386808</v>
      </c>
      <c r="K34" s="46">
        <f>IF('Log_working_2-way'!$D33="","",B34^('Log_working_2-way'!$D33))</f>
        <v>2.1497509176455911</v>
      </c>
      <c r="L34" s="53">
        <f t="shared" si="9"/>
        <v>0.53333333333333344</v>
      </c>
      <c r="M34" s="53">
        <f t="shared" si="10"/>
        <v>0.46666666666666667</v>
      </c>
      <c r="N34" s="54">
        <v>131</v>
      </c>
      <c r="O34" s="54">
        <f t="shared" si="11"/>
        <v>59.021978021978022</v>
      </c>
      <c r="P34" s="54">
        <f t="shared" si="12"/>
        <v>68.019230769230774</v>
      </c>
      <c r="Q34" s="54">
        <f t="shared" si="13"/>
        <v>62.980769230769226</v>
      </c>
      <c r="R34" s="54">
        <f t="shared" si="14"/>
        <v>71.978021978021971</v>
      </c>
      <c r="S34" s="55">
        <f t="shared" si="15"/>
        <v>-3.9587912087912045</v>
      </c>
      <c r="T34" s="55">
        <f t="shared" si="16"/>
        <v>-3.9587912087911974</v>
      </c>
      <c r="U34" t="s">
        <v>390</v>
      </c>
      <c r="V34" t="s">
        <v>264</v>
      </c>
      <c r="W34" t="s">
        <v>230</v>
      </c>
      <c r="X34" t="s">
        <v>476</v>
      </c>
      <c r="Y34" s="66" t="s">
        <v>478</v>
      </c>
    </row>
    <row r="35" spans="1:25" ht="15" x14ac:dyDescent="0.25">
      <c r="A35">
        <v>1.71</v>
      </c>
      <c r="B35">
        <v>2.25</v>
      </c>
      <c r="C35" s="43">
        <f t="shared" si="0"/>
        <v>2.9239766081871288E-2</v>
      </c>
      <c r="D35" s="44">
        <f>IF(OR($A35="",$B35=""),"",A35*'MPTO_working_2-way'!$G34)</f>
        <v>1.7599999999999998</v>
      </c>
      <c r="E35" s="46">
        <f>IF(OR($A35="",$B35=""),"",B35*'MPTO_working_2-way'!$G34)</f>
        <v>2.3157894736842106</v>
      </c>
      <c r="F35" s="44">
        <f>IF(OR($A35="",$B35=""),"",'MPTO_working_2-way'!D34)</f>
        <v>1.7538461538461536</v>
      </c>
      <c r="G35" s="46">
        <f>IF(OR($A35="",$B35=""),"",'MPTO_working_2-way'!E34)</f>
        <v>2.3265306122448979</v>
      </c>
      <c r="H35" s="44">
        <f>IF(OR($A35="",$B35=""),"",'OddsRatio_working_2-way'!M34)</f>
        <v>1.753657747256671</v>
      </c>
      <c r="I35" s="44">
        <f>IF(OR($A35="",$B35=""),"",'OddsRatio_working_2-way'!N34)</f>
        <v>2.3268622310856886</v>
      </c>
      <c r="J35" s="44">
        <f>IF('Log_working_2-way'!$D34="","",A35^('Log_working_2-way'!$D34))</f>
        <v>1.7508722508087184</v>
      </c>
      <c r="K35" s="46">
        <f>IF('Log_working_2-way'!$D34="","",B35^('Log_working_2-way'!$D34))</f>
        <v>2.331784466562643</v>
      </c>
      <c r="L35" s="53">
        <f t="shared" si="9"/>
        <v>0.56818181818181823</v>
      </c>
      <c r="M35" s="53">
        <f t="shared" si="10"/>
        <v>0.43181818181818182</v>
      </c>
      <c r="N35" s="54">
        <v>132</v>
      </c>
      <c r="O35" s="54">
        <f t="shared" si="11"/>
        <v>54.807017543859644</v>
      </c>
      <c r="P35" s="54">
        <f t="shared" si="12"/>
        <v>73.333333333333329</v>
      </c>
      <c r="Q35" s="54">
        <f t="shared" si="13"/>
        <v>58.666666666666664</v>
      </c>
      <c r="R35" s="54">
        <f t="shared" si="14"/>
        <v>77.192982456140342</v>
      </c>
      <c r="S35" s="55">
        <f t="shared" si="15"/>
        <v>-3.8596491228070207</v>
      </c>
      <c r="T35" s="55">
        <f t="shared" si="16"/>
        <v>-3.8596491228070136</v>
      </c>
      <c r="U35" t="s">
        <v>269</v>
      </c>
      <c r="V35" t="s">
        <v>266</v>
      </c>
      <c r="W35" t="s">
        <v>230</v>
      </c>
      <c r="X35" t="s">
        <v>476</v>
      </c>
      <c r="Y35" s="66" t="s">
        <v>489</v>
      </c>
    </row>
    <row r="36" spans="1:25" ht="15" x14ac:dyDescent="0.25">
      <c r="A36">
        <v>1.7</v>
      </c>
      <c r="B36">
        <v>2.2400000000000002</v>
      </c>
      <c r="C36" s="43">
        <f t="shared" si="0"/>
        <v>3.4663865546218364E-2</v>
      </c>
      <c r="D36" s="44">
        <f>IF(OR($A36="",$B36=""),"",A36*'MPTO_working_2-way'!$G35)</f>
        <v>1.7589285714285712</v>
      </c>
      <c r="E36" s="46">
        <f>IF(OR($A36="",$B36=""),"",B36*'MPTO_working_2-way'!$G35)</f>
        <v>2.3176470588235292</v>
      </c>
      <c r="F36" s="44">
        <f>IF(OR($A36="",$B36=""),"",'MPTO_working_2-way'!D35)</f>
        <v>1.7516099356025756</v>
      </c>
      <c r="G36" s="46">
        <f>IF(OR($A36="",$B36=""),"",'MPTO_working_2-way'!E35)</f>
        <v>2.3304773561811505</v>
      </c>
      <c r="H36" s="44">
        <f>IF(OR($A36="",$B36=""),"",'OddsRatio_working_2-way'!M35)</f>
        <v>1.7513428837969105</v>
      </c>
      <c r="I36" s="44">
        <f>IF(OR($A36="",$B36=""),"",'OddsRatio_working_2-way'!N35)</f>
        <v>2.3309502512973848</v>
      </c>
      <c r="J36" s="44">
        <f>IF('Log_working_2-way'!$D35="","",A36^('Log_working_2-way'!$D35))</f>
        <v>1.7480183212340654</v>
      </c>
      <c r="K36" s="46">
        <f>IF('Log_working_2-way'!$D35="","",B36^('Log_working_2-way'!$D35))</f>
        <v>2.3368656510313084</v>
      </c>
      <c r="L36" s="53">
        <f t="shared" si="9"/>
        <v>0.56852791878172593</v>
      </c>
      <c r="M36" s="53">
        <f t="shared" si="10"/>
        <v>0.43147208121827418</v>
      </c>
      <c r="N36" s="54">
        <v>133</v>
      </c>
      <c r="O36" s="54">
        <f t="shared" si="11"/>
        <v>54.764705882352942</v>
      </c>
      <c r="P36" s="54">
        <f t="shared" si="12"/>
        <v>73.625</v>
      </c>
      <c r="Q36" s="54">
        <f t="shared" si="13"/>
        <v>59.374999999999993</v>
      </c>
      <c r="R36" s="54">
        <f t="shared" si="14"/>
        <v>78.235294117647058</v>
      </c>
      <c r="S36" s="55">
        <f t="shared" si="15"/>
        <v>-4.6102941176470509</v>
      </c>
      <c r="T36" s="55">
        <f t="shared" si="16"/>
        <v>-4.610294117647058</v>
      </c>
      <c r="U36" t="s">
        <v>392</v>
      </c>
      <c r="V36" t="s">
        <v>243</v>
      </c>
      <c r="W36" t="s">
        <v>231</v>
      </c>
      <c r="X36" t="s">
        <v>476</v>
      </c>
      <c r="Y36" s="66" t="s">
        <v>487</v>
      </c>
    </row>
    <row r="37" spans="1:25" ht="15" x14ac:dyDescent="0.25">
      <c r="A37">
        <v>1.72</v>
      </c>
      <c r="B37">
        <v>2.2000000000000002</v>
      </c>
      <c r="C37" s="43">
        <f t="shared" si="0"/>
        <v>3.5940803382663811E-2</v>
      </c>
      <c r="D37" s="44">
        <f>IF(OR($A37="",$B37=""),"",A37*'MPTO_working_2-way'!$G36)</f>
        <v>1.7818181818181817</v>
      </c>
      <c r="E37" s="46">
        <f>IF(OR($A37="",$B37=""),"",B37*'MPTO_working_2-way'!$G36)</f>
        <v>2.2790697674418605</v>
      </c>
      <c r="F37" s="44">
        <f>IF(OR($A37="",$B37=""),"",'MPTO_working_2-way'!D36)</f>
        <v>1.7748592870544089</v>
      </c>
      <c r="G37" s="46">
        <f>IF(OR($A37="",$B37=""),"",'MPTO_working_2-way'!E36)</f>
        <v>2.2905569007263922</v>
      </c>
      <c r="H37" s="44">
        <f>IF(OR($A37="",$B37=""),"",'OddsRatio_working_2-way'!M36)</f>
        <v>1.7745966692414832</v>
      </c>
      <c r="I37" s="44">
        <f>IF(OR($A37="",$B37=""),"",'OddsRatio_working_2-way'!N36)</f>
        <v>2.2909944487358058</v>
      </c>
      <c r="J37" s="44">
        <f>IF('Log_working_2-way'!$D36="","",A37^('Log_working_2-way'!$D36))</f>
        <v>1.7714329684655428</v>
      </c>
      <c r="K37" s="46">
        <f>IF('Log_working_2-way'!$D36="","",B37^('Log_working_2-way'!$D36))</f>
        <v>2.2962889076273294</v>
      </c>
      <c r="L37" s="53">
        <f t="shared" si="9"/>
        <v>0.56122448979591844</v>
      </c>
      <c r="M37" s="53">
        <f t="shared" si="10"/>
        <v>0.43877551020408162</v>
      </c>
      <c r="N37" s="54">
        <v>134</v>
      </c>
      <c r="O37" s="54">
        <f t="shared" si="11"/>
        <v>56.093023255813954</v>
      </c>
      <c r="P37" s="54">
        <f t="shared" si="12"/>
        <v>73.090909090909093</v>
      </c>
      <c r="Q37" s="54">
        <f t="shared" si="13"/>
        <v>60.909090909090907</v>
      </c>
      <c r="R37" s="54">
        <f t="shared" si="14"/>
        <v>77.906976744186053</v>
      </c>
      <c r="S37" s="55">
        <f t="shared" si="15"/>
        <v>-4.8160676532769529</v>
      </c>
      <c r="T37" s="55">
        <f t="shared" si="16"/>
        <v>-4.81606765327696</v>
      </c>
      <c r="U37" t="s">
        <v>232</v>
      </c>
      <c r="V37" t="s">
        <v>227</v>
      </c>
      <c r="W37" t="s">
        <v>231</v>
      </c>
      <c r="X37" t="s">
        <v>476</v>
      </c>
      <c r="Y37" s="66" t="s">
        <v>481</v>
      </c>
    </row>
    <row r="38" spans="1:25" ht="15" x14ac:dyDescent="0.25">
      <c r="A38">
        <v>1.74</v>
      </c>
      <c r="B38">
        <v>2.17</v>
      </c>
      <c r="C38" s="43">
        <f t="shared" si="0"/>
        <v>3.5542136765718491E-2</v>
      </c>
      <c r="D38" s="44">
        <f>IF(OR($A38="",$B38=""),"",A38*'MPTO_working_2-way'!$G37)</f>
        <v>1.8018433179723501</v>
      </c>
      <c r="E38" s="46">
        <f>IF(OR($A38="",$B38=""),"",B38*'MPTO_working_2-way'!$G37)</f>
        <v>2.2471264367816088</v>
      </c>
      <c r="F38" s="44">
        <f>IF(OR($A38="",$B38=""),"",'MPTO_working_2-way'!D37)</f>
        <v>1.7955204717295163</v>
      </c>
      <c r="G38" s="46">
        <f>IF(OR($A38="",$B38=""),"",'MPTO_working_2-way'!E37)</f>
        <v>2.2570386753541753</v>
      </c>
      <c r="H38" s="44">
        <f>IF(OR($A38="",$B38=""),"",'OddsRatio_working_2-way'!M37)</f>
        <v>1.7952852522702987</v>
      </c>
      <c r="I38" s="44">
        <f>IF(OR($A38="",$B38=""),"",'OddsRatio_working_2-way'!N37)</f>
        <v>2.2574104664273644</v>
      </c>
      <c r="J38" s="44">
        <f>IF('Log_working_2-way'!$D37="","",A38^('Log_working_2-way'!$D37))</f>
        <v>1.7924113803680148</v>
      </c>
      <c r="K38" s="46">
        <f>IF('Log_working_2-way'!$D37="","",B38^('Log_working_2-way'!$D37))</f>
        <v>2.2619707702020815</v>
      </c>
      <c r="L38" s="53">
        <f t="shared" si="9"/>
        <v>0.55498721227621484</v>
      </c>
      <c r="M38" s="53">
        <f t="shared" si="10"/>
        <v>0.44501278772378522</v>
      </c>
      <c r="N38" s="54">
        <v>135</v>
      </c>
      <c r="O38" s="54">
        <f t="shared" si="11"/>
        <v>57.413793103448278</v>
      </c>
      <c r="P38" s="54">
        <f t="shared" si="12"/>
        <v>72.788018433179715</v>
      </c>
      <c r="Q38" s="54">
        <f t="shared" si="13"/>
        <v>62.211981566820278</v>
      </c>
      <c r="R38" s="54">
        <f t="shared" si="14"/>
        <v>77.586206896551715</v>
      </c>
      <c r="S38" s="55">
        <f t="shared" si="15"/>
        <v>-4.798188463372</v>
      </c>
      <c r="T38" s="55">
        <f t="shared" si="16"/>
        <v>-4.798188463372</v>
      </c>
      <c r="U38" t="s">
        <v>273</v>
      </c>
      <c r="V38" t="s">
        <v>242</v>
      </c>
      <c r="W38" t="s">
        <v>231</v>
      </c>
      <c r="X38" t="s">
        <v>476</v>
      </c>
      <c r="Y38" s="66" t="s">
        <v>479</v>
      </c>
    </row>
    <row r="39" spans="1:25" ht="15" x14ac:dyDescent="0.25">
      <c r="A39">
        <v>1.55</v>
      </c>
      <c r="B39">
        <v>2.57</v>
      </c>
      <c r="C39" s="43">
        <f t="shared" si="0"/>
        <v>3.4266348688339443E-2</v>
      </c>
      <c r="D39" s="44">
        <f>IF(OR($A39="",$B39=""),"",A39*'MPTO_working_2-way'!$G38)</f>
        <v>1.6031128404669261</v>
      </c>
      <c r="E39" s="46">
        <f>IF(OR($A39="",$B39=""),"",B39*'MPTO_working_2-way'!$G38)</f>
        <v>2.6580645161290324</v>
      </c>
      <c r="F39" s="44">
        <f>IF(OR($A39="",$B39=""),"",'MPTO_working_2-way'!D38)</f>
        <v>1.5922854002198461</v>
      </c>
      <c r="G39" s="46">
        <f>IF(OR($A39="",$B39=""),"",'MPTO_working_2-way'!E38)</f>
        <v>2.6883752319892018</v>
      </c>
      <c r="H39" s="44">
        <f>IF(OR($A39="",$B39=""),"",'OddsRatio_working_2-way'!M38)</f>
        <v>1.5918770745159672</v>
      </c>
      <c r="I39" s="44">
        <f>IF(OR($A39="",$B39=""),"",'OddsRatio_working_2-way'!N38)</f>
        <v>2.6895400127092146</v>
      </c>
      <c r="J39" s="44">
        <f>IF('Log_working_2-way'!$D38="","",A39^('Log_working_2-way'!$D38))</f>
        <v>1.5869428836481319</v>
      </c>
      <c r="K39" s="46">
        <f>IF('Log_working_2-way'!$D38="","",B39^('Log_working_2-way'!$D38))</f>
        <v>2.7037432906322652</v>
      </c>
      <c r="L39" s="53">
        <f t="shared" si="9"/>
        <v>0.62378640776699024</v>
      </c>
      <c r="M39" s="53">
        <f t="shared" si="10"/>
        <v>0.37621359223300971</v>
      </c>
      <c r="N39" s="54">
        <v>136</v>
      </c>
      <c r="O39" s="54">
        <f t="shared" si="11"/>
        <v>48.258064516129039</v>
      </c>
      <c r="P39" s="54">
        <f t="shared" si="12"/>
        <v>83.081712062256798</v>
      </c>
      <c r="Q39" s="54">
        <f t="shared" si="13"/>
        <v>52.918287937743195</v>
      </c>
      <c r="R39" s="54">
        <f t="shared" si="14"/>
        <v>87.741935483870961</v>
      </c>
      <c r="S39" s="55">
        <f t="shared" si="15"/>
        <v>-4.6602234216141554</v>
      </c>
      <c r="T39" s="55">
        <f t="shared" si="16"/>
        <v>-4.6602234216141625</v>
      </c>
      <c r="U39" t="s">
        <v>68</v>
      </c>
      <c r="V39" t="s">
        <v>72</v>
      </c>
      <c r="W39" t="s">
        <v>443</v>
      </c>
      <c r="X39" t="s">
        <v>476</v>
      </c>
      <c r="Y39" s="66" t="s">
        <v>483</v>
      </c>
    </row>
    <row r="40" spans="1:25" ht="15" x14ac:dyDescent="0.25">
      <c r="A40">
        <v>2.2000000000000002</v>
      </c>
      <c r="B40">
        <v>1.74</v>
      </c>
      <c r="C40" s="43">
        <f t="shared" si="0"/>
        <v>2.925809822361547E-2</v>
      </c>
      <c r="D40" s="44">
        <f>IF(OR($A40="",$B40=""),"",A40*'MPTO_working_2-way'!$G39)</f>
        <v>2.264367816091954</v>
      </c>
      <c r="E40" s="46">
        <f>IF(OR($A40="",$B40=""),"",B40*'MPTO_working_2-way'!$G39)</f>
        <v>1.790909090909091</v>
      </c>
      <c r="F40" s="44">
        <f>IF(OR($A40="",$B40=""),"",'MPTO_working_2-way'!D39)</f>
        <v>2.2731591448931119</v>
      </c>
      <c r="G40" s="46">
        <f>IF(OR($A40="",$B40=""),"",'MPTO_working_2-way'!E39)</f>
        <v>1.78544776119403</v>
      </c>
      <c r="H40" s="44">
        <f>IF(OR($A40="",$B40=""),"",'OddsRatio_working_2-way'!M39)</f>
        <v>2.2734290799340271</v>
      </c>
      <c r="I40" s="44">
        <f>IF(OR($A40="",$B40=""),"",'OddsRatio_working_2-way'!N39)</f>
        <v>1.7852812659593167</v>
      </c>
      <c r="J40" s="44">
        <f>IF('Log_working_2-way'!$D39="","",A40^('Log_working_2-way'!$D39))</f>
        <v>2.2774497365044657</v>
      </c>
      <c r="K40" s="46">
        <f>IF('Log_working_2-way'!$D39="","",B40^('Log_working_2-way'!$D39))</f>
        <v>1.7828096647750074</v>
      </c>
      <c r="L40" s="53">
        <f t="shared" si="9"/>
        <v>0.44162436548223349</v>
      </c>
      <c r="M40" s="53">
        <f t="shared" si="10"/>
        <v>0.55837563451776651</v>
      </c>
      <c r="N40" s="54">
        <v>137</v>
      </c>
      <c r="O40" s="54">
        <f t="shared" si="11"/>
        <v>74.727272727272734</v>
      </c>
      <c r="P40" s="54">
        <f t="shared" si="12"/>
        <v>58.264367816091948</v>
      </c>
      <c r="Q40" s="54">
        <f t="shared" si="13"/>
        <v>78.735632183908038</v>
      </c>
      <c r="R40" s="54">
        <f t="shared" si="14"/>
        <v>62.272727272727273</v>
      </c>
      <c r="S40" s="55">
        <f t="shared" si="15"/>
        <v>-4.0083594566353042</v>
      </c>
      <c r="T40" s="55">
        <f t="shared" si="16"/>
        <v>-4.0083594566353256</v>
      </c>
      <c r="U40" t="s">
        <v>78</v>
      </c>
      <c r="V40" t="s">
        <v>74</v>
      </c>
      <c r="W40" t="s">
        <v>443</v>
      </c>
      <c r="X40" t="s">
        <v>476</v>
      </c>
      <c r="Y40" s="66" t="s">
        <v>479</v>
      </c>
    </row>
    <row r="41" spans="1:25" ht="15" x14ac:dyDescent="0.25">
      <c r="A41">
        <v>1.63</v>
      </c>
      <c r="B41">
        <v>2.4</v>
      </c>
      <c r="C41" s="43">
        <f t="shared" si="0"/>
        <v>3.0163599182004175E-2</v>
      </c>
      <c r="D41" s="44">
        <f>IF(OR($A41="",$B41=""),"",A41*'MPTO_working_2-way'!$G40)</f>
        <v>1.6791666666666667</v>
      </c>
      <c r="E41" s="46">
        <f>IF(OR($A41="",$B41=""),"",B41*'MPTO_working_2-way'!$G40)</f>
        <v>2.4723926380368098</v>
      </c>
      <c r="F41" s="44">
        <f>IF(OR($A41="",$B41=""),"",'MPTO_working_2-way'!D40)</f>
        <v>1.6710807347287484</v>
      </c>
      <c r="G41" s="46">
        <f>IF(OR($A41="",$B41=""),"",'MPTO_working_2-way'!E40)</f>
        <v>2.49013367281986</v>
      </c>
      <c r="H41" s="44">
        <f>IF(OR($A41="",$B41=""),"",'OddsRatio_working_2-way'!M40)</f>
        <v>1.670820393249937</v>
      </c>
      <c r="I41" s="44">
        <f>IF(OR($A41="",$B41=""),"",'OddsRatio_working_2-way'!N40)</f>
        <v>2.4907119849998605</v>
      </c>
      <c r="J41" s="44">
        <f>IF('Log_working_2-way'!$D40="","",A41^('Log_working_2-way'!$D40))</f>
        <v>1.6671533200634385</v>
      </c>
      <c r="K41" s="46">
        <f>IF('Log_working_2-way'!$D40="","",B41^('Log_working_2-way'!$D40))</f>
        <v>2.4989058285805683</v>
      </c>
      <c r="L41" s="53">
        <f t="shared" si="9"/>
        <v>0.59553349875930517</v>
      </c>
      <c r="M41" s="53">
        <f t="shared" si="10"/>
        <v>0.40446650124069478</v>
      </c>
      <c r="N41" s="54">
        <v>138</v>
      </c>
      <c r="O41" s="54">
        <f t="shared" si="11"/>
        <v>53.337423312883438</v>
      </c>
      <c r="P41" s="54">
        <f t="shared" si="12"/>
        <v>80.5</v>
      </c>
      <c r="Q41" s="54">
        <f t="shared" si="13"/>
        <v>57.5</v>
      </c>
      <c r="R41" s="54">
        <f t="shared" si="14"/>
        <v>84.662576687116569</v>
      </c>
      <c r="S41" s="55">
        <f t="shared" si="15"/>
        <v>-4.1625766871165624</v>
      </c>
      <c r="T41" s="55">
        <f t="shared" si="16"/>
        <v>-4.1625766871165695</v>
      </c>
      <c r="U41" t="s">
        <v>138</v>
      </c>
      <c r="V41" t="s">
        <v>136</v>
      </c>
      <c r="W41" t="s">
        <v>443</v>
      </c>
      <c r="X41" t="s">
        <v>476</v>
      </c>
      <c r="Y41" s="66" t="s">
        <v>484</v>
      </c>
    </row>
    <row r="42" spans="1:25" ht="15" x14ac:dyDescent="0.25">
      <c r="A42">
        <v>2.44</v>
      </c>
      <c r="B42">
        <v>1.61</v>
      </c>
      <c r="C42" s="43">
        <f t="shared" si="0"/>
        <v>3.0954077996130813E-2</v>
      </c>
      <c r="D42" s="44">
        <f>IF(OR($A42="",$B42=""),"",A42*'MPTO_working_2-way'!$G41)</f>
        <v>2.5155279503105592</v>
      </c>
      <c r="E42" s="46">
        <f>IF(OR($A42="",$B42=""),"",B42*'MPTO_working_2-way'!$G41)</f>
        <v>1.6598360655737707</v>
      </c>
      <c r="F42" s="44">
        <f>IF(OR($A42="",$B42=""),"",'MPTO_working_2-way'!D41)</f>
        <v>2.5357603924606251</v>
      </c>
      <c r="G42" s="46">
        <f>IF(OR($A42="",$B42=""),"",'MPTO_working_2-way'!E41)</f>
        <v>1.6511432414256895</v>
      </c>
      <c r="H42" s="44">
        <f>IF(OR($A42="",$B42=""),"",'OddsRatio_working_2-way'!M41)</f>
        <v>2.5364425591947519</v>
      </c>
      <c r="I42" s="44">
        <f>IF(OR($A42="",$B42=""),"",'OddsRatio_working_2-way'!N41)</f>
        <v>1.6508541396588881</v>
      </c>
      <c r="J42" s="44">
        <f>IF('Log_working_2-way'!$D41="","",A42^('Log_working_2-way'!$D41))</f>
        <v>2.5458149976190665</v>
      </c>
      <c r="K42" s="46">
        <f>IF('Log_working_2-way'!$D41="","",B42^('Log_working_2-way'!$D41))</f>
        <v>1.6469079427617141</v>
      </c>
      <c r="L42" s="53">
        <f t="shared" si="9"/>
        <v>0.39753086419753081</v>
      </c>
      <c r="M42" s="53">
        <f t="shared" si="10"/>
        <v>0.60246913580246908</v>
      </c>
      <c r="N42" s="54">
        <v>139</v>
      </c>
      <c r="O42" s="54">
        <f t="shared" si="11"/>
        <v>82.032786885245898</v>
      </c>
      <c r="P42" s="54">
        <f t="shared" si="12"/>
        <v>52.664596273291934</v>
      </c>
      <c r="Q42" s="54">
        <f t="shared" si="13"/>
        <v>86.335403726708066</v>
      </c>
      <c r="R42" s="54">
        <f t="shared" si="14"/>
        <v>56.967213114754102</v>
      </c>
      <c r="S42" s="55">
        <f t="shared" si="15"/>
        <v>-4.3026168414621679</v>
      </c>
      <c r="T42" s="55">
        <f t="shared" si="16"/>
        <v>-4.3026168414621679</v>
      </c>
      <c r="U42" t="s">
        <v>69</v>
      </c>
      <c r="V42" t="s">
        <v>71</v>
      </c>
      <c r="W42" t="s">
        <v>443</v>
      </c>
      <c r="X42" t="s">
        <v>476</v>
      </c>
      <c r="Y42" s="66" t="s">
        <v>482</v>
      </c>
    </row>
    <row r="43" spans="1:25" ht="15" x14ac:dyDescent="0.25">
      <c r="A43">
        <v>2.13</v>
      </c>
      <c r="B43">
        <v>1.77</v>
      </c>
      <c r="C43" s="43">
        <f t="shared" si="0"/>
        <v>3.4455319487546765E-2</v>
      </c>
      <c r="D43" s="44">
        <f>IF(OR($A43="",$B43=""),"",A43*'MPTO_working_2-way'!$G42)</f>
        <v>2.2033898305084745</v>
      </c>
      <c r="E43" s="46">
        <f>IF(OR($A43="",$B43=""),"",B43*'MPTO_working_2-way'!$G42)</f>
        <v>1.8309859154929577</v>
      </c>
      <c r="F43" s="44">
        <f>IF(OR($A43="",$B43=""),"",'MPTO_working_2-way'!D42)</f>
        <v>2.2111375032990233</v>
      </c>
      <c r="G43" s="46">
        <f>IF(OR($A43="",$B43=""),"",'MPTO_working_2-way'!E42)</f>
        <v>1.8256700806275876</v>
      </c>
      <c r="H43" s="44">
        <f>IF(OR($A43="",$B43=""),"",'OddsRatio_working_2-way'!M42)</f>
        <v>2.2114175446692466</v>
      </c>
      <c r="I43" s="44">
        <f>IF(OR($A43="",$B43=""),"",'OddsRatio_working_2-way'!N42)</f>
        <v>1.8254792118542653</v>
      </c>
      <c r="J43" s="44">
        <f>IF('Log_working_2-way'!$D42="","",A43^('Log_working_2-way'!$D42))</f>
        <v>2.2149715784230573</v>
      </c>
      <c r="K43" s="46">
        <f>IF('Log_working_2-way'!$D42="","",B43^('Log_working_2-way'!$D42))</f>
        <v>1.8230645208160881</v>
      </c>
      <c r="L43" s="53">
        <f t="shared" si="9"/>
        <v>0.45384615384615384</v>
      </c>
      <c r="M43" s="53">
        <f t="shared" si="10"/>
        <v>0.5461538461538461</v>
      </c>
      <c r="N43" s="54">
        <v>140</v>
      </c>
      <c r="O43" s="54">
        <f t="shared" si="11"/>
        <v>74.272300469483568</v>
      </c>
      <c r="P43" s="54">
        <f t="shared" si="12"/>
        <v>60.903954802259896</v>
      </c>
      <c r="Q43" s="54">
        <f t="shared" si="13"/>
        <v>79.096045197740111</v>
      </c>
      <c r="R43" s="54">
        <f t="shared" si="14"/>
        <v>65.727699530516432</v>
      </c>
      <c r="S43" s="55">
        <f t="shared" si="15"/>
        <v>-4.8237447282565427</v>
      </c>
      <c r="T43" s="55">
        <f t="shared" si="16"/>
        <v>-4.8237447282565356</v>
      </c>
      <c r="U43" t="s">
        <v>132</v>
      </c>
      <c r="V43" t="s">
        <v>36</v>
      </c>
      <c r="W43" t="s">
        <v>433</v>
      </c>
      <c r="X43" t="s">
        <v>476</v>
      </c>
      <c r="Y43" s="66" t="s">
        <v>479</v>
      </c>
    </row>
    <row r="44" spans="1:25" ht="15" x14ac:dyDescent="0.25">
      <c r="A44">
        <v>2.42</v>
      </c>
      <c r="B44">
        <v>1.61</v>
      </c>
      <c r="C44" s="43">
        <f t="shared" si="0"/>
        <v>3.4341152918228035E-2</v>
      </c>
      <c r="D44" s="44">
        <f>IF(OR($A44="",$B44=""),"",A44*'MPTO_working_2-way'!$G43)</f>
        <v>2.5031055900621118</v>
      </c>
      <c r="E44" s="46">
        <f>IF(OR($A44="",$B44=""),"",B44*'MPTO_working_2-way'!$G43)</f>
        <v>1.6652892561983472</v>
      </c>
      <c r="F44" s="44">
        <f>IF(OR($A44="",$B44=""),"",'MPTO_working_2-way'!D43)</f>
        <v>2.5249173741170372</v>
      </c>
      <c r="G44" s="46">
        <f>IF(OR($A44="",$B44=""),"",'MPTO_working_2-way'!E43)</f>
        <v>1.655773235306617</v>
      </c>
      <c r="H44" s="44">
        <f>IF(OR($A44="",$B44=""),"",'OddsRatio_working_2-way'!M43)</f>
        <v>2.5257355119610394</v>
      </c>
      <c r="I44" s="44">
        <f>IF(OR($A44="",$B44=""),"",'OddsRatio_working_2-way'!N43)</f>
        <v>1.6554215931663621</v>
      </c>
      <c r="J44" s="44">
        <f>IF('Log_working_2-way'!$D43="","",A44^('Log_working_2-way'!$D43))</f>
        <v>2.5358767096666233</v>
      </c>
      <c r="K44" s="46">
        <f>IF('Log_working_2-way'!$D43="","",B44^('Log_working_2-way'!$D43))</f>
        <v>1.6510939281167687</v>
      </c>
      <c r="L44" s="53">
        <f t="shared" si="9"/>
        <v>0.39950372208436724</v>
      </c>
      <c r="M44" s="53">
        <f t="shared" si="10"/>
        <v>0.60049627791563276</v>
      </c>
      <c r="N44" s="54">
        <v>141</v>
      </c>
      <c r="O44" s="54">
        <f t="shared" si="11"/>
        <v>82.735537190082638</v>
      </c>
      <c r="P44" s="54">
        <f t="shared" si="12"/>
        <v>53.422360248447212</v>
      </c>
      <c r="Q44" s="54">
        <f t="shared" si="13"/>
        <v>87.577639751552795</v>
      </c>
      <c r="R44" s="54">
        <f t="shared" si="14"/>
        <v>58.264462809917354</v>
      </c>
      <c r="S44" s="55">
        <f t="shared" si="15"/>
        <v>-4.8421025614701563</v>
      </c>
      <c r="T44" s="55">
        <f t="shared" si="16"/>
        <v>-4.8421025614701421</v>
      </c>
      <c r="U44" t="s">
        <v>45</v>
      </c>
      <c r="V44" t="s">
        <v>76</v>
      </c>
      <c r="W44" t="s">
        <v>433</v>
      </c>
      <c r="X44" t="s">
        <v>476</v>
      </c>
      <c r="Y44" s="66" t="s">
        <v>483</v>
      </c>
    </row>
    <row r="45" spans="1:25" ht="15" x14ac:dyDescent="0.25">
      <c r="A45">
        <v>2.27</v>
      </c>
      <c r="B45">
        <v>1.68</v>
      </c>
      <c r="C45" s="43">
        <f t="shared" si="0"/>
        <v>3.5766729599328695E-2</v>
      </c>
      <c r="D45" s="44">
        <f>IF(OR($A45="",$B45=""),"",A45*'MPTO_working_2-way'!$G44)</f>
        <v>2.3511904761904763</v>
      </c>
      <c r="E45" s="46">
        <f>IF(OR($A45="",$B45=""),"",B45*'MPTO_working_2-way'!$G44)</f>
        <v>1.7400881057268722</v>
      </c>
      <c r="F45" s="44">
        <f>IF(OR($A45="",$B45=""),"",'MPTO_working_2-way'!D44)</f>
        <v>2.3660503784588656</v>
      </c>
      <c r="G45" s="46">
        <f>IF(OR($A45="",$B45=""),"",'MPTO_working_2-way'!E44)</f>
        <v>1.7320374239258789</v>
      </c>
      <c r="H45" s="44">
        <f>IF(OR($A45="",$B45=""),"",'OddsRatio_working_2-way'!M44)</f>
        <v>2.3666188418222287</v>
      </c>
      <c r="I45" s="44">
        <f>IF(OR($A45="",$B45=""),"",'OddsRatio_working_2-way'!N44)</f>
        <v>1.7317329231804059</v>
      </c>
      <c r="J45" s="44">
        <f>IF('Log_working_2-way'!$D44="","",A45^('Log_working_2-way'!$D44))</f>
        <v>2.37348902776783</v>
      </c>
      <c r="K45" s="46">
        <f>IF('Log_working_2-way'!$D44="","",B45^('Log_working_2-way'!$D44))</f>
        <v>1.72807279838637</v>
      </c>
      <c r="L45" s="53">
        <f t="shared" si="9"/>
        <v>0.42531645569620252</v>
      </c>
      <c r="M45" s="53">
        <f t="shared" si="10"/>
        <v>0.57468354430379742</v>
      </c>
      <c r="N45" s="54">
        <v>142</v>
      </c>
      <c r="O45" s="54">
        <f t="shared" si="11"/>
        <v>79.444933920704827</v>
      </c>
      <c r="P45" s="54">
        <f t="shared" si="12"/>
        <v>57.476190476190474</v>
      </c>
      <c r="Q45" s="54">
        <f t="shared" si="13"/>
        <v>84.523809523809518</v>
      </c>
      <c r="R45" s="54">
        <f t="shared" si="14"/>
        <v>62.555066079295152</v>
      </c>
      <c r="S45" s="55">
        <f t="shared" si="15"/>
        <v>-5.0788756031046915</v>
      </c>
      <c r="T45" s="55">
        <f t="shared" si="16"/>
        <v>-5.0788756031046773</v>
      </c>
      <c r="U45" t="s">
        <v>80</v>
      </c>
      <c r="V45" t="s">
        <v>85</v>
      </c>
      <c r="W45" t="s">
        <v>433</v>
      </c>
      <c r="X45" t="s">
        <v>476</v>
      </c>
      <c r="Y45" s="66" t="s">
        <v>483</v>
      </c>
    </row>
    <row r="46" spans="1:25" ht="15" x14ac:dyDescent="0.25">
      <c r="A46">
        <v>2.12</v>
      </c>
      <c r="B46">
        <v>1.78</v>
      </c>
      <c r="C46" s="43">
        <f t="shared" si="0"/>
        <v>3.3495866016535869E-2</v>
      </c>
      <c r="D46" s="44">
        <f>IF(OR($A46="",$B46=""),"",A46*'MPTO_working_2-way'!$G45)</f>
        <v>2.191011235955056</v>
      </c>
      <c r="E46" s="46">
        <f>IF(OR($A46="",$B46=""),"",B46*'MPTO_working_2-way'!$G45)</f>
        <v>1.8396226415094339</v>
      </c>
      <c r="F46" s="44">
        <f>IF(OR($A46="",$B46=""),"",'MPTO_working_2-way'!D45)</f>
        <v>2.1980428704566637</v>
      </c>
      <c r="G46" s="46">
        <f>IF(OR($A46="",$B46=""),"",'MPTO_working_2-way'!E45)</f>
        <v>1.8346946713341112</v>
      </c>
      <c r="H46" s="44">
        <f>IF(OR($A46="",$B46=""),"",'OddsRatio_working_2-way'!M45)</f>
        <v>2.1982893790305562</v>
      </c>
      <c r="I46" s="44">
        <f>IF(OR($A46="",$B46=""),"",'OddsRatio_working_2-way'!N45)</f>
        <v>1.83452296039628</v>
      </c>
      <c r="J46" s="44">
        <f>IF('Log_working_2-way'!$D45="","",A46^('Log_working_2-way'!$D45))</f>
        <v>2.2015102621380289</v>
      </c>
      <c r="K46" s="46">
        <f>IF('Log_working_2-way'!$D45="","",B46^('Log_working_2-way'!$D45))</f>
        <v>1.8322858584832242</v>
      </c>
      <c r="L46" s="53">
        <f t="shared" si="9"/>
        <v>0.45641025641025645</v>
      </c>
      <c r="M46" s="53">
        <f t="shared" si="10"/>
        <v>0.54358974358974366</v>
      </c>
      <c r="N46" s="54">
        <v>143</v>
      </c>
      <c r="O46" s="54">
        <f t="shared" si="11"/>
        <v>75.547169811320757</v>
      </c>
      <c r="P46" s="54">
        <f t="shared" si="12"/>
        <v>62.662921348314605</v>
      </c>
      <c r="Q46" s="54">
        <f t="shared" si="13"/>
        <v>80.337078651685403</v>
      </c>
      <c r="R46" s="54">
        <f t="shared" si="14"/>
        <v>67.452830188679243</v>
      </c>
      <c r="S46" s="55">
        <f t="shared" si="15"/>
        <v>-4.7899088403646459</v>
      </c>
      <c r="T46" s="55">
        <f t="shared" si="16"/>
        <v>-4.7899088403646388</v>
      </c>
      <c r="U46" t="s">
        <v>49</v>
      </c>
      <c r="V46" t="s">
        <v>208</v>
      </c>
      <c r="W46" t="s">
        <v>433</v>
      </c>
      <c r="X46" t="s">
        <v>476</v>
      </c>
      <c r="Y46" s="66" t="s">
        <v>482</v>
      </c>
    </row>
    <row r="47" spans="1:25" ht="15" x14ac:dyDescent="0.25">
      <c r="A47">
        <v>2.21</v>
      </c>
      <c r="B47">
        <v>1.72</v>
      </c>
      <c r="C47" s="43">
        <f t="shared" si="0"/>
        <v>3.3884036620014824E-2</v>
      </c>
      <c r="D47" s="44">
        <f>IF(OR($A47="",$B47=""),"",A47*'MPTO_working_2-way'!$G46)</f>
        <v>2.2848837209302326</v>
      </c>
      <c r="E47" s="46">
        <f>IF(OR($A47="",$B47=""),"",B47*'MPTO_working_2-way'!$G46)</f>
        <v>1.7782805429864255</v>
      </c>
      <c r="F47" s="44">
        <f>IF(OR($A47="",$B47=""),"",'MPTO_working_2-way'!D46)</f>
        <v>2.2959652089876781</v>
      </c>
      <c r="G47" s="46">
        <f>IF(OR($A47="",$B47=""),"",'MPTO_working_2-way'!E46)</f>
        <v>1.7716256524981358</v>
      </c>
      <c r="H47" s="44">
        <f>IF(OR($A47="",$B47=""),"",'OddsRatio_working_2-way'!M46)</f>
        <v>2.2963624321753371</v>
      </c>
      <c r="I47" s="44">
        <f>IF(OR($A47="",$B47=""),"",'OddsRatio_working_2-way'!N46)</f>
        <v>1.7713892158398703</v>
      </c>
      <c r="J47" s="44">
        <f>IF('Log_working_2-way'!$D46="","",A47^('Log_working_2-way'!$D46))</f>
        <v>2.3014598613122459</v>
      </c>
      <c r="K47" s="46">
        <f>IF('Log_working_2-way'!$D46="","",B47^('Log_working_2-way'!$D46))</f>
        <v>1.7683679149287428</v>
      </c>
      <c r="L47" s="53">
        <f t="shared" si="9"/>
        <v>0.43765903307888038</v>
      </c>
      <c r="M47" s="53">
        <f t="shared" si="10"/>
        <v>0.56234096692111957</v>
      </c>
      <c r="N47" s="54">
        <v>144</v>
      </c>
      <c r="O47" s="54">
        <f t="shared" si="11"/>
        <v>78.841628959276022</v>
      </c>
      <c r="P47" s="54">
        <f t="shared" si="12"/>
        <v>60.279069767441868</v>
      </c>
      <c r="Q47" s="54">
        <f t="shared" si="13"/>
        <v>83.720930232558146</v>
      </c>
      <c r="R47" s="54">
        <f t="shared" si="14"/>
        <v>65.158371040723978</v>
      </c>
      <c r="S47" s="55">
        <f t="shared" si="15"/>
        <v>-4.8793012732821239</v>
      </c>
      <c r="T47" s="55">
        <f t="shared" si="16"/>
        <v>-4.8793012732821097</v>
      </c>
      <c r="U47" t="s">
        <v>42</v>
      </c>
      <c r="V47" t="s">
        <v>139</v>
      </c>
      <c r="W47" t="s">
        <v>433</v>
      </c>
      <c r="X47" t="s">
        <v>476</v>
      </c>
      <c r="Y47" s="66" t="s">
        <v>483</v>
      </c>
    </row>
    <row r="48" spans="1:25" ht="15" x14ac:dyDescent="0.25">
      <c r="A48">
        <v>2.46</v>
      </c>
      <c r="B48">
        <v>1.59</v>
      </c>
      <c r="C48" s="43">
        <f t="shared" si="0"/>
        <v>3.5434882650713373E-2</v>
      </c>
      <c r="D48" s="44">
        <f>IF(OR($A48="",$B48=""),"",A48*'MPTO_working_2-way'!$G47)</f>
        <v>2.5471698113207548</v>
      </c>
      <c r="E48" s="46">
        <f>IF(OR($A48="",$B48=""),"",B48*'MPTO_working_2-way'!$G47)</f>
        <v>1.6463414634146343</v>
      </c>
      <c r="F48" s="44">
        <f>IF(OR($A48="",$B48=""),"",'MPTO_working_2-way'!D47)</f>
        <v>2.5721049516669958</v>
      </c>
      <c r="G48" s="46">
        <f>IF(OR($A48="",$B48=""),"",'MPTO_working_2-way'!E47)</f>
        <v>1.6360898481616264</v>
      </c>
      <c r="H48" s="44">
        <f>IF(OR($A48="",$B48=""),"",'OddsRatio_working_2-way'!M47)</f>
        <v>2.5730785966335055</v>
      </c>
      <c r="I48" s="44">
        <f>IF(OR($A48="",$B48=""),"",'OddsRatio_working_2-way'!N47)</f>
        <v>1.6356961452149104</v>
      </c>
      <c r="J48" s="44">
        <f>IF('Log_working_2-way'!$D47="","",A48^('Log_working_2-way'!$D47))</f>
        <v>2.5847141060445584</v>
      </c>
      <c r="K48" s="46">
        <f>IF('Log_working_2-way'!$D47="","",B48^('Log_working_2-way'!$D47))</f>
        <v>1.6310286481237015</v>
      </c>
      <c r="L48" s="53">
        <f t="shared" si="9"/>
        <v>0.3925925925925926</v>
      </c>
      <c r="M48" s="53">
        <f t="shared" si="10"/>
        <v>0.6074074074074074</v>
      </c>
      <c r="N48" s="54">
        <v>145</v>
      </c>
      <c r="O48" s="54">
        <f t="shared" si="11"/>
        <v>86.056910569105682</v>
      </c>
      <c r="P48" s="54">
        <f t="shared" si="12"/>
        <v>53.805031446540887</v>
      </c>
      <c r="Q48" s="54">
        <f t="shared" si="13"/>
        <v>91.19496855345912</v>
      </c>
      <c r="R48" s="54">
        <f t="shared" si="14"/>
        <v>58.943089430894311</v>
      </c>
      <c r="S48" s="55">
        <f t="shared" si="15"/>
        <v>-5.1380579843534377</v>
      </c>
      <c r="T48" s="55">
        <f t="shared" si="16"/>
        <v>-5.1380579843534235</v>
      </c>
      <c r="U48" t="s">
        <v>44</v>
      </c>
      <c r="V48" t="s">
        <v>86</v>
      </c>
      <c r="W48" t="s">
        <v>433</v>
      </c>
      <c r="X48" t="s">
        <v>476</v>
      </c>
      <c r="Y48" s="66" t="s">
        <v>489</v>
      </c>
    </row>
    <row r="49" spans="1:25" ht="15" x14ac:dyDescent="0.25">
      <c r="A49">
        <v>2.35</v>
      </c>
      <c r="B49">
        <v>1.65</v>
      </c>
      <c r="C49" s="43">
        <f t="shared" si="0"/>
        <v>3.1592520954223158E-2</v>
      </c>
      <c r="D49" s="44">
        <f>IF(OR($A49="",$B49=""),"",A49*'MPTO_working_2-way'!$G48)</f>
        <v>2.4242424242424243</v>
      </c>
      <c r="E49" s="46">
        <f>IF(OR($A49="",$B49=""),"",B49*'MPTO_working_2-way'!$G48)</f>
        <v>1.7021276595744681</v>
      </c>
      <c r="F49" s="44">
        <f>IF(OR($A49="",$B49=""),"",'MPTO_working_2-way'!D48)</f>
        <v>2.4405979543666407</v>
      </c>
      <c r="G49" s="46">
        <f>IF(OR($A49="",$B49=""),"",'MPTO_working_2-way'!E48)</f>
        <v>1.6941561987984708</v>
      </c>
      <c r="H49" s="44">
        <f>IF(OR($A49="",$B49=""),"",'OddsRatio_working_2-way'!M48)</f>
        <v>2.4411533842457849</v>
      </c>
      <c r="I49" s="44">
        <f>IF(OR($A49="",$B49=""),"",'OddsRatio_working_2-way'!N48)</f>
        <v>1.6938886664887112</v>
      </c>
      <c r="J49" s="44">
        <f>IF('Log_working_2-way'!$D48="","",A49^('Log_working_2-way'!$D48))</f>
        <v>2.4487037782009757</v>
      </c>
      <c r="K49" s="46">
        <f>IF('Log_working_2-way'!$D48="","",B49^('Log_working_2-way'!$D48))</f>
        <v>1.6902722385674813</v>
      </c>
      <c r="L49" s="53">
        <f t="shared" si="9"/>
        <v>0.41249999999999998</v>
      </c>
      <c r="M49" s="53">
        <f t="shared" si="10"/>
        <v>0.58750000000000002</v>
      </c>
      <c r="N49" s="54">
        <v>146</v>
      </c>
      <c r="O49" s="54">
        <f t="shared" si="11"/>
        <v>83.872340425531931</v>
      </c>
      <c r="P49" s="54">
        <f t="shared" si="12"/>
        <v>57.515151515151501</v>
      </c>
      <c r="Q49" s="54">
        <f t="shared" si="13"/>
        <v>88.484848484848484</v>
      </c>
      <c r="R49" s="54">
        <f t="shared" si="14"/>
        <v>62.127659574468083</v>
      </c>
      <c r="S49" s="55">
        <f t="shared" si="15"/>
        <v>-4.6125080593165535</v>
      </c>
      <c r="T49" s="55">
        <f t="shared" si="16"/>
        <v>-4.6125080593165819</v>
      </c>
      <c r="U49" t="s">
        <v>77</v>
      </c>
      <c r="V49" t="s">
        <v>48</v>
      </c>
      <c r="W49" t="s">
        <v>433</v>
      </c>
      <c r="X49" t="s">
        <v>476</v>
      </c>
      <c r="Y49" s="66" t="s">
        <v>482</v>
      </c>
    </row>
    <row r="50" spans="1:25" ht="15" x14ac:dyDescent="0.25">
      <c r="A50">
        <v>2.13</v>
      </c>
      <c r="B50">
        <v>1.77</v>
      </c>
      <c r="C50" s="43">
        <f t="shared" si="0"/>
        <v>3.4455319487546765E-2</v>
      </c>
      <c r="D50" s="44">
        <f>IF(OR($A50="",$B50=""),"",A50*'MPTO_working_2-way'!$G49)</f>
        <v>2.2033898305084745</v>
      </c>
      <c r="E50" s="46">
        <f>IF(OR($A50="",$B50=""),"",B50*'MPTO_working_2-way'!$G49)</f>
        <v>1.8309859154929577</v>
      </c>
      <c r="F50" s="44">
        <f>IF(OR($A50="",$B50=""),"",'MPTO_working_2-way'!D49)</f>
        <v>2.2111375032990233</v>
      </c>
      <c r="G50" s="46">
        <f>IF(OR($A50="",$B50=""),"",'MPTO_working_2-way'!E49)</f>
        <v>1.8256700806275876</v>
      </c>
      <c r="H50" s="44">
        <f>IF(OR($A50="",$B50=""),"",'OddsRatio_working_2-way'!M49)</f>
        <v>2.2114175446692466</v>
      </c>
      <c r="I50" s="44">
        <f>IF(OR($A50="",$B50=""),"",'OddsRatio_working_2-way'!N49)</f>
        <v>1.8254792118542653</v>
      </c>
      <c r="J50" s="44">
        <f>IF('Log_working_2-way'!$D49="","",A50^('Log_working_2-way'!$D49))</f>
        <v>2.2149715784230573</v>
      </c>
      <c r="K50" s="46">
        <f>IF('Log_working_2-way'!$D49="","",B50^('Log_working_2-way'!$D49))</f>
        <v>1.8230645208160881</v>
      </c>
      <c r="L50" s="53">
        <f t="shared" si="9"/>
        <v>0.45384615384615384</v>
      </c>
      <c r="M50" s="53">
        <f t="shared" si="10"/>
        <v>0.5461538461538461</v>
      </c>
      <c r="N50" s="54">
        <v>147</v>
      </c>
      <c r="O50" s="54">
        <f t="shared" si="11"/>
        <v>77.98591549295773</v>
      </c>
      <c r="P50" s="54">
        <f t="shared" si="12"/>
        <v>63.949152542372879</v>
      </c>
      <c r="Q50" s="54">
        <f t="shared" si="13"/>
        <v>83.050847457627114</v>
      </c>
      <c r="R50" s="54">
        <f t="shared" si="14"/>
        <v>69.014084507042256</v>
      </c>
      <c r="S50" s="55">
        <f t="shared" si="15"/>
        <v>-5.064931964669384</v>
      </c>
      <c r="T50" s="55">
        <f t="shared" si="16"/>
        <v>-5.0649319646693769</v>
      </c>
      <c r="U50" t="s">
        <v>87</v>
      </c>
      <c r="V50" t="s">
        <v>47</v>
      </c>
      <c r="W50" t="s">
        <v>433</v>
      </c>
      <c r="X50" t="s">
        <v>476</v>
      </c>
      <c r="Y50" s="66" t="s">
        <v>487</v>
      </c>
    </row>
    <row r="51" spans="1:25" ht="15" x14ac:dyDescent="0.25">
      <c r="A51">
        <v>2.25</v>
      </c>
      <c r="B51">
        <v>1.7</v>
      </c>
      <c r="C51" s="43">
        <f t="shared" si="0"/>
        <v>3.2679738562091387E-2</v>
      </c>
      <c r="D51" s="44">
        <f>IF(OR($A51="",$B51=""),"",A51*'MPTO_working_2-way'!$G50)</f>
        <v>2.3235294117647056</v>
      </c>
      <c r="E51" s="46">
        <f>IF(OR($A51="",$B51=""),"",B51*'MPTO_working_2-way'!$G50)</f>
        <v>1.7555555555555553</v>
      </c>
      <c r="F51" s="44">
        <f>IF(OR($A51="",$B51=""),"",'MPTO_working_2-way'!D50)</f>
        <v>2.3358778625954195</v>
      </c>
      <c r="G51" s="46">
        <f>IF(OR($A51="",$B51=""),"",'MPTO_working_2-way'!E50)</f>
        <v>1.7485714285714284</v>
      </c>
      <c r="H51" s="44">
        <f>IF(OR($A51="",$B51=""),"",'OddsRatio_working_2-way'!M50)</f>
        <v>2.3363062095621219</v>
      </c>
      <c r="I51" s="44">
        <f>IF(OR($A51="",$B51=""),"",'OddsRatio_working_2-way'!N50)</f>
        <v>1.7483314773547878</v>
      </c>
      <c r="J51" s="44">
        <f>IF('Log_working_2-way'!$D50="","",A51^('Log_working_2-way'!$D50))</f>
        <v>2.3419883892799152</v>
      </c>
      <c r="K51" s="46">
        <f>IF('Log_working_2-way'!$D50="","",B51^('Log_working_2-way'!$D50))</f>
        <v>1.7451629298644922</v>
      </c>
      <c r="L51" s="53">
        <f t="shared" si="9"/>
        <v>0.43037974683544311</v>
      </c>
      <c r="M51" s="53">
        <f t="shared" si="10"/>
        <v>0.569620253164557</v>
      </c>
      <c r="N51" s="54">
        <v>148</v>
      </c>
      <c r="O51" s="54">
        <f t="shared" si="11"/>
        <v>82.222222222222214</v>
      </c>
      <c r="P51" s="54">
        <f t="shared" si="12"/>
        <v>60.941176470588232</v>
      </c>
      <c r="Q51" s="54">
        <f t="shared" si="13"/>
        <v>87.058823529411768</v>
      </c>
      <c r="R51" s="54">
        <f t="shared" si="14"/>
        <v>65.777777777777771</v>
      </c>
      <c r="S51" s="55">
        <f t="shared" si="15"/>
        <v>-4.8366013071895537</v>
      </c>
      <c r="T51" s="55">
        <f t="shared" si="16"/>
        <v>-4.8366013071895395</v>
      </c>
      <c r="U51" t="s">
        <v>279</v>
      </c>
      <c r="V51" t="s">
        <v>46</v>
      </c>
      <c r="W51" t="s">
        <v>433</v>
      </c>
      <c r="X51" t="s">
        <v>476</v>
      </c>
      <c r="Y51" s="66" t="s">
        <v>484</v>
      </c>
    </row>
    <row r="52" spans="1:25" ht="15" x14ac:dyDescent="0.25">
      <c r="A52">
        <v>2.23</v>
      </c>
      <c r="B52">
        <v>1.7</v>
      </c>
      <c r="C52" s="43">
        <f t="shared" si="0"/>
        <v>3.6665787391189752E-2</v>
      </c>
      <c r="D52" s="44">
        <f>IF(OR($A52="",$B52=""),"",A52*'MPTO_working_2-way'!$G51)</f>
        <v>2.3117647058823532</v>
      </c>
      <c r="E52" s="46">
        <f>IF(OR($A52="",$B52=""),"",B52*'MPTO_working_2-way'!$G51)</f>
        <v>1.7623318385650226</v>
      </c>
      <c r="F52" s="44">
        <f>IF(OR($A52="",$B52=""),"",'MPTO_working_2-way'!D51)</f>
        <v>2.3250536645200861</v>
      </c>
      <c r="G52" s="46">
        <f>IF(OR($A52="",$B52=""),"",'MPTO_working_2-way'!E51)</f>
        <v>1.754686415181671</v>
      </c>
      <c r="H52" s="44">
        <f>IF(OR($A52="",$B52=""),"",'OddsRatio_working_2-way'!M51)</f>
        <v>2.3255726525328053</v>
      </c>
      <c r="I52" s="44">
        <f>IF(OR($A52="",$B52=""),"",'OddsRatio_working_2-way'!N51)</f>
        <v>1.7543909404658247</v>
      </c>
      <c r="J52" s="44">
        <f>IF('Log_working_2-way'!$D51="","",A52^('Log_working_2-way'!$D51))</f>
        <v>2.3317115132269501</v>
      </c>
      <c r="K52" s="46">
        <f>IF('Log_working_2-way'!$D51="","",B52^('Log_working_2-way'!$D51))</f>
        <v>1.7509133848191525</v>
      </c>
      <c r="L52" s="53">
        <f t="shared" si="9"/>
        <v>0.43256997455470736</v>
      </c>
      <c r="M52" s="53">
        <f t="shared" si="10"/>
        <v>0.56743002544529253</v>
      </c>
      <c r="N52" s="54">
        <v>149</v>
      </c>
      <c r="O52" s="54">
        <f t="shared" si="11"/>
        <v>82.183856502242151</v>
      </c>
      <c r="P52" s="54">
        <f t="shared" si="12"/>
        <v>61.35294117647058</v>
      </c>
      <c r="Q52" s="54">
        <f t="shared" si="13"/>
        <v>87.64705882352942</v>
      </c>
      <c r="R52" s="54">
        <f t="shared" si="14"/>
        <v>66.816143497757849</v>
      </c>
      <c r="S52" s="55">
        <f t="shared" si="15"/>
        <v>-5.4632023212872696</v>
      </c>
      <c r="T52" s="55">
        <f t="shared" si="16"/>
        <v>-5.4632023212872696</v>
      </c>
      <c r="U52" t="s">
        <v>81</v>
      </c>
      <c r="V52" t="s">
        <v>82</v>
      </c>
      <c r="W52" t="s">
        <v>433</v>
      </c>
      <c r="X52" t="s">
        <v>476</v>
      </c>
      <c r="Y52" s="66" t="s">
        <v>490</v>
      </c>
    </row>
    <row r="53" spans="1:25" ht="15" x14ac:dyDescent="0.25">
      <c r="A53">
        <v>1.95</v>
      </c>
      <c r="B53">
        <v>1.9</v>
      </c>
      <c r="C53" s="43">
        <f t="shared" si="0"/>
        <v>3.9136302294197067E-2</v>
      </c>
      <c r="D53" s="44">
        <f>IF(OR($A53="",$B53=""),"",A53*'MPTO_working_2-way'!$G52)</f>
        <v>2.0263157894736841</v>
      </c>
      <c r="E53" s="46">
        <f>IF(OR($A53="",$B53=""),"",B53*'MPTO_working_2-way'!$G52)</f>
        <v>1.9743589743589742</v>
      </c>
      <c r="F53" s="44">
        <f>IF(OR($A53="",$B53=""),"",'MPTO_working_2-way'!D52)</f>
        <v>2.027359781121751</v>
      </c>
      <c r="G53" s="46">
        <f>IF(OR($A53="",$B53=""),"",'MPTO_working_2-way'!E52)</f>
        <v>1.9733688415446073</v>
      </c>
      <c r="H53" s="44">
        <f>IF(OR($A53="",$B53=""),"",'OddsRatio_working_2-way'!M52)</f>
        <v>2.0274023338281628</v>
      </c>
      <c r="I53" s="44">
        <f>IF(OR($A53="",$B53=""),"",'OddsRatio_working_2-way'!N52)</f>
        <v>1.9733285267845753</v>
      </c>
      <c r="J53" s="44">
        <f>IF('Log_working_2-way'!$D52="","",A53^('Log_working_2-way'!$D52))</f>
        <v>2.02788027389437</v>
      </c>
      <c r="K53" s="46">
        <f>IF('Log_working_2-way'!$D52="","",B53^('Log_working_2-way'!$D52))</f>
        <v>1.9728759519930477</v>
      </c>
      <c r="L53" s="53">
        <f t="shared" si="9"/>
        <v>0.49350649350649356</v>
      </c>
      <c r="M53" s="53">
        <f t="shared" si="10"/>
        <v>0.50649350649350655</v>
      </c>
      <c r="N53" s="54">
        <v>150</v>
      </c>
      <c r="O53" s="54">
        <f t="shared" si="11"/>
        <v>73.07692307692308</v>
      </c>
      <c r="P53" s="54">
        <f t="shared" si="12"/>
        <v>71.05263157894737</v>
      </c>
      <c r="Q53" s="54">
        <f t="shared" si="13"/>
        <v>78.94736842105263</v>
      </c>
      <c r="R53" s="54">
        <f t="shared" si="14"/>
        <v>76.923076923076934</v>
      </c>
      <c r="S53" s="55">
        <f t="shared" si="15"/>
        <v>-5.8704453441295499</v>
      </c>
      <c r="T53" s="55">
        <f t="shared" si="16"/>
        <v>-5.8704453441295641</v>
      </c>
      <c r="U53" t="s">
        <v>282</v>
      </c>
      <c r="V53" t="s">
        <v>83</v>
      </c>
      <c r="W53" t="s">
        <v>444</v>
      </c>
      <c r="X53" t="s">
        <v>476</v>
      </c>
      <c r="Y53" s="66" t="s">
        <v>491</v>
      </c>
    </row>
    <row r="54" spans="1:25" ht="15" x14ac:dyDescent="0.25">
      <c r="A54">
        <v>2.2000000000000002</v>
      </c>
      <c r="B54">
        <v>1.7</v>
      </c>
      <c r="C54" s="43">
        <f t="shared" si="0"/>
        <v>4.2780748663101553E-2</v>
      </c>
      <c r="D54" s="44">
        <f>IF(OR($A54="",$B54=""),"",A54*'MPTO_working_2-way'!$G53)</f>
        <v>2.2941176470588238</v>
      </c>
      <c r="E54" s="46">
        <f>IF(OR($A54="",$B54=""),"",B54*'MPTO_working_2-way'!$G53)</f>
        <v>1.7727272727272725</v>
      </c>
      <c r="F54" s="44">
        <f>IF(OR($A54="",$B54=""),"",'MPTO_working_2-way'!D53)</f>
        <v>2.308641975308642</v>
      </c>
      <c r="G54" s="46">
        <f>IF(OR($A54="",$B54=""),"",'MPTO_working_2-way'!E53)</f>
        <v>1.7641509433962264</v>
      </c>
      <c r="H54" s="44">
        <f>IF(OR($A54="",$B54=""),"",'OddsRatio_working_2-way'!M53)</f>
        <v>2.3093073414159546</v>
      </c>
      <c r="I54" s="44">
        <f>IF(OR($A54="",$B54=""),"",'OddsRatio_working_2-way'!N53)</f>
        <v>1.7637626158259732</v>
      </c>
      <c r="J54" s="44">
        <f>IF('Log_working_2-way'!$D53="","",A54^('Log_working_2-way'!$D53))</f>
        <v>2.3160568010337612</v>
      </c>
      <c r="K54" s="46">
        <f>IF('Log_working_2-way'!$D53="","",B54^('Log_working_2-way'!$D53))</f>
        <v>1.7598456230871857</v>
      </c>
      <c r="L54" s="53">
        <f t="shared" si="9"/>
        <v>0.43589743589743585</v>
      </c>
      <c r="M54" s="53">
        <f t="shared" si="10"/>
        <v>0.56410256410256421</v>
      </c>
      <c r="N54" s="54">
        <v>151</v>
      </c>
      <c r="O54" s="54">
        <f t="shared" si="11"/>
        <v>82.363636363636388</v>
      </c>
      <c r="P54" s="54">
        <f t="shared" si="12"/>
        <v>62.17647058823529</v>
      </c>
      <c r="Q54" s="54">
        <f t="shared" si="13"/>
        <v>88.82352941176471</v>
      </c>
      <c r="R54" s="54">
        <f t="shared" si="14"/>
        <v>68.63636363636364</v>
      </c>
      <c r="S54" s="55">
        <f t="shared" si="15"/>
        <v>-6.4598930481283219</v>
      </c>
      <c r="T54" s="55">
        <f t="shared" si="16"/>
        <v>-6.4598930481283503</v>
      </c>
      <c r="U54" t="s">
        <v>284</v>
      </c>
      <c r="V54" t="s">
        <v>294</v>
      </c>
      <c r="W54" t="s">
        <v>444</v>
      </c>
      <c r="X54" t="s">
        <v>476</v>
      </c>
      <c r="Y54" s="66" t="s">
        <v>483</v>
      </c>
    </row>
    <row r="55" spans="1:25" ht="15" x14ac:dyDescent="0.25">
      <c r="A55">
        <v>2.09</v>
      </c>
      <c r="B55">
        <v>1.77</v>
      </c>
      <c r="C55" s="43">
        <f t="shared" si="0"/>
        <v>4.3440650933960434E-2</v>
      </c>
      <c r="D55" s="44">
        <f>IF(OR($A55="",$B55=""),"",A55*'MPTO_working_2-way'!$G54)</f>
        <v>2.1807909604519771</v>
      </c>
      <c r="E55" s="46">
        <f>IF(OR($A55="",$B55=""),"",B55*'MPTO_working_2-way'!$G54)</f>
        <v>1.8468899521531099</v>
      </c>
      <c r="F55" s="44">
        <f>IF(OR($A55="",$B55=""),"",'MPTO_working_2-way'!D54)</f>
        <v>2.1893883348622492</v>
      </c>
      <c r="G55" s="46">
        <f>IF(OR($A55="",$B55=""),"",'MPTO_working_2-way'!E54)</f>
        <v>1.8407682929863407</v>
      </c>
      <c r="H55" s="44">
        <f>IF(OR($A55="",$B55=""),"",'OddsRatio_working_2-way'!M54)</f>
        <v>2.189783348170756</v>
      </c>
      <c r="I55" s="44">
        <f>IF(OR($A55="",$B55=""),"",'OddsRatio_working_2-way'!N54)</f>
        <v>1.8404891542123691</v>
      </c>
      <c r="J55" s="44">
        <f>IF('Log_working_2-way'!$D54="","",A55^('Log_working_2-way'!$D54))</f>
        <v>2.1937595056671091</v>
      </c>
      <c r="K55" s="46">
        <f>IF('Log_working_2-way'!$D54="","",B55^('Log_working_2-way'!$D54))</f>
        <v>1.8376896646706193</v>
      </c>
      <c r="L55" s="53">
        <f t="shared" si="9"/>
        <v>0.45854922279792754</v>
      </c>
      <c r="M55" s="53">
        <f t="shared" si="10"/>
        <v>0.54145077720207258</v>
      </c>
      <c r="N55" s="54">
        <v>152</v>
      </c>
      <c r="O55" s="54">
        <f t="shared" si="11"/>
        <v>79.272727272727252</v>
      </c>
      <c r="P55" s="54">
        <f t="shared" si="12"/>
        <v>66.124293785310741</v>
      </c>
      <c r="Q55" s="54">
        <f t="shared" si="13"/>
        <v>85.875706214689274</v>
      </c>
      <c r="R55" s="54">
        <f t="shared" si="14"/>
        <v>72.727272727272734</v>
      </c>
      <c r="S55" s="55">
        <f t="shared" si="15"/>
        <v>-6.6029789419620215</v>
      </c>
      <c r="T55" s="55">
        <f t="shared" si="16"/>
        <v>-6.6029789419619931</v>
      </c>
      <c r="U55" t="s">
        <v>43</v>
      </c>
      <c r="V55" t="s">
        <v>451</v>
      </c>
      <c r="W55" t="s">
        <v>444</v>
      </c>
      <c r="X55" t="s">
        <v>476</v>
      </c>
      <c r="Y55" s="66" t="s">
        <v>491</v>
      </c>
    </row>
    <row r="56" spans="1:25" ht="15" x14ac:dyDescent="0.25">
      <c r="A56">
        <v>2.02</v>
      </c>
      <c r="B56">
        <v>1.84</v>
      </c>
      <c r="C56" s="43">
        <f t="shared" si="0"/>
        <v>3.8527765820060234E-2</v>
      </c>
      <c r="D56" s="44">
        <f>IF(OR($A56="",$B56=""),"",A56*'MPTO_working_2-way'!$G55)</f>
        <v>2.0978260869565215</v>
      </c>
      <c r="E56" s="46">
        <f>IF(OR($A56="",$B56=""),"",B56*'MPTO_working_2-way'!$G55)</f>
        <v>1.9108910891089108</v>
      </c>
      <c r="F56" s="44">
        <f>IF(OR($A56="",$B56=""),"",'MPTO_working_2-way'!D55)</f>
        <v>2.1017869260348339</v>
      </c>
      <c r="G56" s="46">
        <f>IF(OR($A56="",$B56=""),"",'MPTO_working_2-way'!E55)</f>
        <v>1.9076165058509547</v>
      </c>
      <c r="H56" s="44">
        <f>IF(OR($A56="",$B56=""),"",'OddsRatio_working_2-way'!M55)</f>
        <v>2.1019463300386789</v>
      </c>
      <c r="I56" s="44">
        <f>IF(OR($A56="",$B56=""),"",'OddsRatio_working_2-way'!N55)</f>
        <v>1.9074852129730298</v>
      </c>
      <c r="J56" s="44">
        <f>IF('Log_working_2-way'!$D55="","",A56^('Log_working_2-way'!$D55))</f>
        <v>2.1037631107837189</v>
      </c>
      <c r="K56" s="46">
        <f>IF('Log_working_2-way'!$D55="","",B56^('Log_working_2-way'!$D55))</f>
        <v>1.9059915032763037</v>
      </c>
      <c r="L56" s="53">
        <f t="shared" si="9"/>
        <v>0.47668393782383423</v>
      </c>
      <c r="M56" s="53">
        <f t="shared" si="10"/>
        <v>0.52331606217616577</v>
      </c>
      <c r="N56" s="54">
        <v>153</v>
      </c>
      <c r="O56" s="54">
        <f t="shared" si="11"/>
        <v>77.257425742574256</v>
      </c>
      <c r="P56" s="54">
        <f t="shared" si="12"/>
        <v>69.847826086956545</v>
      </c>
      <c r="Q56" s="54">
        <f t="shared" si="13"/>
        <v>83.15217391304347</v>
      </c>
      <c r="R56" s="54">
        <f t="shared" si="14"/>
        <v>75.742574257425744</v>
      </c>
      <c r="S56" s="55">
        <f t="shared" si="15"/>
        <v>-5.8947481704692137</v>
      </c>
      <c r="T56" s="55">
        <f t="shared" si="16"/>
        <v>-5.8947481704691995</v>
      </c>
      <c r="U56" t="s">
        <v>467</v>
      </c>
      <c r="V56" t="s">
        <v>280</v>
      </c>
      <c r="W56" t="s">
        <v>444</v>
      </c>
      <c r="X56" t="s">
        <v>476</v>
      </c>
      <c r="Y56" s="66" t="s">
        <v>481</v>
      </c>
    </row>
    <row r="57" spans="1:25" ht="15" x14ac:dyDescent="0.25">
      <c r="A57">
        <v>2.31</v>
      </c>
      <c r="B57">
        <v>1.64</v>
      </c>
      <c r="C57" s="43">
        <f t="shared" si="0"/>
        <v>4.2656530461408604E-2</v>
      </c>
      <c r="D57" s="44">
        <f>IF(OR($A57="",$B57=""),"",A57*'MPTO_working_2-way'!$G56)</f>
        <v>2.4085365853658538</v>
      </c>
      <c r="E57" s="46">
        <f>IF(OR($A57="",$B57=""),"",B57*'MPTO_working_2-way'!$G56)</f>
        <v>1.7099567099567101</v>
      </c>
      <c r="F57" s="44">
        <f>IF(OR($A57="",$B57=""),"",'MPTO_working_2-way'!D56)</f>
        <v>2.4297075423294001</v>
      </c>
      <c r="G57" s="46">
        <f>IF(OR($A57="",$B57=""),"",'MPTO_working_2-way'!E56)</f>
        <v>1.6994437466355645</v>
      </c>
      <c r="H57" s="44">
        <f>IF(OR($A57="",$B57=""),"",'OddsRatio_working_2-way'!M56)</f>
        <v>2.4306903927824499</v>
      </c>
      <c r="I57" s="44">
        <f>IF(OR($A57="",$B57=""),"",'OddsRatio_working_2-way'!N56)</f>
        <v>1.6989632453288304</v>
      </c>
      <c r="J57" s="44">
        <f>IF('Log_working_2-way'!$D56="","",A57^('Log_working_2-way'!$D56))</f>
        <v>2.4405863243940802</v>
      </c>
      <c r="K57" s="46">
        <f>IF('Log_working_2-way'!$D56="","",B57^('Log_working_2-way'!$D56))</f>
        <v>1.694161802778569</v>
      </c>
      <c r="L57" s="53">
        <f t="shared" si="9"/>
        <v>0.41518987341772151</v>
      </c>
      <c r="M57" s="53">
        <f t="shared" si="10"/>
        <v>0.58481012658227838</v>
      </c>
      <c r="N57" s="54">
        <v>154</v>
      </c>
      <c r="O57" s="54">
        <f t="shared" si="11"/>
        <v>87.333333333333343</v>
      </c>
      <c r="P57" s="54">
        <f t="shared" si="12"/>
        <v>60.097560975609738</v>
      </c>
      <c r="Q57" s="54">
        <f t="shared" si="13"/>
        <v>93.902439024390247</v>
      </c>
      <c r="R57" s="54">
        <f t="shared" si="14"/>
        <v>66.666666666666671</v>
      </c>
      <c r="S57" s="55">
        <f t="shared" si="15"/>
        <v>-6.5691056910569046</v>
      </c>
      <c r="T57" s="55">
        <f t="shared" si="16"/>
        <v>-6.569105691056933</v>
      </c>
      <c r="U57" t="s">
        <v>291</v>
      </c>
      <c r="V57" t="s">
        <v>293</v>
      </c>
      <c r="W57" t="s">
        <v>444</v>
      </c>
      <c r="X57" t="s">
        <v>476</v>
      </c>
      <c r="Y57" s="66" t="s">
        <v>482</v>
      </c>
    </row>
    <row r="58" spans="1:25" ht="15" x14ac:dyDescent="0.25">
      <c r="A58">
        <v>2.1800000000000002</v>
      </c>
      <c r="B58">
        <v>1.71</v>
      </c>
      <c r="C58" s="43">
        <f t="shared" si="0"/>
        <v>4.3510917967702012E-2</v>
      </c>
      <c r="D58" s="44">
        <f>IF(OR($A58="",$B58=""),"",A58*'MPTO_working_2-way'!$G57)</f>
        <v>2.2748538011695905</v>
      </c>
      <c r="E58" s="46">
        <f>IF(OR($A58="",$B58=""),"",B58*'MPTO_working_2-way'!$G57)</f>
        <v>1.7844036697247705</v>
      </c>
      <c r="F58" s="44">
        <f>IF(OR($A58="",$B58=""),"",'MPTO_working_2-way'!D57)</f>
        <v>2.2885382773650926</v>
      </c>
      <c r="G58" s="46">
        <f>IF(OR($A58="",$B58=""),"",'MPTO_working_2-way'!E57)</f>
        <v>1.7760731811901471</v>
      </c>
      <c r="H58" s="44">
        <f>IF(OR($A58="",$B58=""),"",'OddsRatio_working_2-way'!M57)</f>
        <v>2.2891748643942433</v>
      </c>
      <c r="I58" s="44">
        <f>IF(OR($A58="",$B58=""),"",'OddsRatio_working_2-way'!N57)</f>
        <v>1.7756899607795869</v>
      </c>
      <c r="J58" s="44">
        <f>IF('Log_working_2-way'!$D57="","",A58^('Log_working_2-way'!$D57))</f>
        <v>2.2955329814159455</v>
      </c>
      <c r="K58" s="46">
        <f>IF('Log_working_2-way'!$D57="","",B58^('Log_working_2-way'!$D57))</f>
        <v>1.7718830893109678</v>
      </c>
      <c r="L58" s="53">
        <f t="shared" si="9"/>
        <v>0.43958868894601544</v>
      </c>
      <c r="M58" s="53">
        <f t="shared" si="10"/>
        <v>0.56041131105398467</v>
      </c>
      <c r="N58" s="54">
        <v>155</v>
      </c>
      <c r="O58" s="54">
        <f t="shared" si="11"/>
        <v>83.899082568807344</v>
      </c>
      <c r="P58" s="54">
        <f t="shared" si="12"/>
        <v>64.356725146198841</v>
      </c>
      <c r="Q58" s="54">
        <f t="shared" si="13"/>
        <v>90.643274853801159</v>
      </c>
      <c r="R58" s="54">
        <f t="shared" si="14"/>
        <v>71.100917431192656</v>
      </c>
      <c r="S58" s="55">
        <f t="shared" si="15"/>
        <v>-6.7441922849938152</v>
      </c>
      <c r="T58" s="55">
        <f t="shared" si="16"/>
        <v>-6.7441922849938152</v>
      </c>
      <c r="U58" t="s">
        <v>286</v>
      </c>
      <c r="V58" t="s">
        <v>289</v>
      </c>
      <c r="W58" t="s">
        <v>444</v>
      </c>
      <c r="X58" t="s">
        <v>476</v>
      </c>
      <c r="Y58" s="66" t="s">
        <v>483</v>
      </c>
    </row>
    <row r="59" spans="1:25" ht="15" x14ac:dyDescent="0.25">
      <c r="A59">
        <v>1.93</v>
      </c>
      <c r="B59">
        <v>1.92</v>
      </c>
      <c r="C59" s="43">
        <f t="shared" si="0"/>
        <v>3.8968048359240282E-2</v>
      </c>
      <c r="D59" s="44">
        <f>IF(OR($A59="",$B59=""),"",A59*'MPTO_working_2-way'!$G58)</f>
        <v>2.0052083333333335</v>
      </c>
      <c r="E59" s="46">
        <f>IF(OR($A59="",$B59=""),"",B59*'MPTO_working_2-way'!$G58)</f>
        <v>1.9948186528497414</v>
      </c>
      <c r="F59" s="44">
        <f>IF(OR($A59="",$B59=""),"",'MPTO_working_2-way'!D58)</f>
        <v>2.0054118411083453</v>
      </c>
      <c r="G59" s="46">
        <f>IF(OR($A59="",$B59=""),"",'MPTO_working_2-way'!E58)</f>
        <v>1.9946172892668752</v>
      </c>
      <c r="H59" s="44">
        <f>IF(OR($A59="",$B59=""),"",'OddsRatio_working_2-way'!M58)</f>
        <v>2.0054200938997546</v>
      </c>
      <c r="I59" s="44">
        <f>IF(OR($A59="",$B59=""),"",'OddsRatio_working_2-way'!N58)</f>
        <v>1.9946091251481448</v>
      </c>
      <c r="J59" s="44">
        <f>IF('Log_working_2-way'!$D58="","",A59^('Log_working_2-way'!$D58))</f>
        <v>2.0055131845379748</v>
      </c>
      <c r="K59" s="46">
        <f>IF('Log_working_2-way'!$D58="","",B59^('Log_working_2-way'!$D58))</f>
        <v>1.9945170440100763</v>
      </c>
      <c r="L59" s="53">
        <f t="shared" si="9"/>
        <v>0.49870129870129865</v>
      </c>
      <c r="M59" s="53">
        <f t="shared" si="10"/>
        <v>0.50129870129870124</v>
      </c>
      <c r="N59" s="54">
        <v>156</v>
      </c>
      <c r="O59" s="54">
        <f t="shared" si="11"/>
        <v>75.170984455958546</v>
      </c>
      <c r="P59" s="54">
        <f t="shared" si="12"/>
        <v>74.75</v>
      </c>
      <c r="Q59" s="54">
        <f t="shared" si="13"/>
        <v>81.25</v>
      </c>
      <c r="R59" s="54">
        <f t="shared" si="14"/>
        <v>80.829015544041454</v>
      </c>
      <c r="S59" s="55">
        <f t="shared" si="15"/>
        <v>-6.0790155440414537</v>
      </c>
      <c r="T59" s="55">
        <f t="shared" si="16"/>
        <v>-6.0790155440414537</v>
      </c>
      <c r="U59" t="s">
        <v>283</v>
      </c>
      <c r="V59" t="s">
        <v>466</v>
      </c>
      <c r="W59" t="s">
        <v>444</v>
      </c>
      <c r="X59" t="s">
        <v>476</v>
      </c>
      <c r="Y59" s="66" t="s">
        <v>482</v>
      </c>
    </row>
    <row r="60" spans="1:25" ht="15" x14ac:dyDescent="0.25">
      <c r="A60">
        <v>1.76</v>
      </c>
      <c r="B60">
        <v>2.11</v>
      </c>
      <c r="C60" s="43">
        <f t="shared" si="0"/>
        <v>4.2115467470917878E-2</v>
      </c>
      <c r="D60" s="44">
        <f>IF(OR($A60="",$B60=""),"",A60*'MPTO_working_2-way'!$G59)</f>
        <v>1.8341232227488156</v>
      </c>
      <c r="E60" s="46">
        <f>IF(OR($A60="",$B60=""),"",B60*'MPTO_working_2-way'!$G59)</f>
        <v>2.1988636363636367</v>
      </c>
      <c r="F60" s="44">
        <f>IF(OR($A60="",$B60=""),"",'MPTO_working_2-way'!D59)</f>
        <v>1.8277389506841228</v>
      </c>
      <c r="G60" s="46">
        <f>IF(OR($A60="",$B60=""),"",'MPTO_working_2-way'!E59)</f>
        <v>2.208110357949816</v>
      </c>
      <c r="H60" s="44">
        <f>IF(OR($A60="",$B60=""),"",'OddsRatio_working_2-way'!M59)</f>
        <v>1.82745675698775</v>
      </c>
      <c r="I60" s="44">
        <f>IF(OR($A60="",$B60=""),"",'OddsRatio_working_2-way'!N59)</f>
        <v>2.208522368758425</v>
      </c>
      <c r="J60" s="44">
        <f>IF('Log_working_2-way'!$D59="","",A60^('Log_working_2-way'!$D59))</f>
        <v>1.8245405741311078</v>
      </c>
      <c r="K60" s="46">
        <f>IF('Log_working_2-way'!$D59="","",B60^('Log_working_2-way'!$D59))</f>
        <v>2.2127965940954506</v>
      </c>
      <c r="L60" s="53">
        <f t="shared" si="9"/>
        <v>0.54521963824289399</v>
      </c>
      <c r="M60" s="53">
        <f t="shared" si="10"/>
        <v>0.4547803617571059</v>
      </c>
      <c r="N60" s="54">
        <v>157</v>
      </c>
      <c r="O60" s="54">
        <f t="shared" si="11"/>
        <v>67.795454545454547</v>
      </c>
      <c r="P60" s="54">
        <f t="shared" si="12"/>
        <v>82.592417061611371</v>
      </c>
      <c r="Q60" s="54">
        <f t="shared" si="13"/>
        <v>74.407582938388629</v>
      </c>
      <c r="R60" s="54">
        <f t="shared" si="14"/>
        <v>89.204545454545467</v>
      </c>
      <c r="S60" s="55">
        <f t="shared" si="15"/>
        <v>-6.6121283929340819</v>
      </c>
      <c r="T60" s="55">
        <f t="shared" si="16"/>
        <v>-6.6121283929340962</v>
      </c>
      <c r="U60" t="s">
        <v>295</v>
      </c>
      <c r="V60" t="s">
        <v>84</v>
      </c>
      <c r="W60" t="s">
        <v>444</v>
      </c>
      <c r="X60" t="s">
        <v>476</v>
      </c>
      <c r="Y60" s="66" t="s">
        <v>483</v>
      </c>
    </row>
    <row r="61" spans="1:25" ht="15" x14ac:dyDescent="0.25">
      <c r="A61">
        <v>2.0099999999999998</v>
      </c>
      <c r="B61">
        <v>1.85</v>
      </c>
      <c r="C61" s="43">
        <f t="shared" si="0"/>
        <v>3.80529783514858E-2</v>
      </c>
      <c r="D61" s="44">
        <f>IF(OR($A61="",$B61=""),"",A61*'MPTO_working_2-way'!$G60)</f>
        <v>2.086486486486486</v>
      </c>
      <c r="E61" s="46">
        <f>IF(OR($A61="",$B61=""),"",B61*'MPTO_working_2-way'!$G60)</f>
        <v>1.9203980099502489</v>
      </c>
      <c r="F61" s="44">
        <f>IF(OR($A61="",$B61=""),"",'MPTO_working_2-way'!D60)</f>
        <v>2.0899255304201207</v>
      </c>
      <c r="G61" s="46">
        <f>IF(OR($A61="",$B61=""),"",'MPTO_working_2-way'!E60)</f>
        <v>1.9174938764986464</v>
      </c>
      <c r="H61" s="44">
        <f>IF(OR($A61="",$B61=""),"",'OddsRatio_working_2-way'!M60)</f>
        <v>2.0900620597551534</v>
      </c>
      <c r="I61" s="44">
        <f>IF(OR($A61="",$B61=""),"",'OddsRatio_working_2-way'!N60)</f>
        <v>1.91737896118008</v>
      </c>
      <c r="J61" s="44">
        <f>IF('Log_working_2-way'!$D60="","",A61^('Log_working_2-way'!$D60))</f>
        <v>2.0916381493676872</v>
      </c>
      <c r="K61" s="46">
        <f>IF('Log_working_2-way'!$D60="","",B61^('Log_working_2-way'!$D60))</f>
        <v>1.9160544641822177</v>
      </c>
      <c r="L61" s="53">
        <f t="shared" si="9"/>
        <v>0.47927461139896382</v>
      </c>
      <c r="M61" s="53">
        <f t="shared" si="10"/>
        <v>0.52072538860103623</v>
      </c>
      <c r="N61" s="54">
        <v>158</v>
      </c>
      <c r="O61" s="54">
        <f t="shared" si="11"/>
        <v>79.393034825870643</v>
      </c>
      <c r="P61" s="54">
        <f t="shared" si="12"/>
        <v>72.594594594594597</v>
      </c>
      <c r="Q61" s="54">
        <f t="shared" si="13"/>
        <v>85.405405405405389</v>
      </c>
      <c r="R61" s="54">
        <f t="shared" si="14"/>
        <v>78.606965174129357</v>
      </c>
      <c r="S61" s="55">
        <f t="shared" si="15"/>
        <v>-6.0123705795347462</v>
      </c>
      <c r="T61" s="55">
        <f t="shared" si="16"/>
        <v>-6.0123705795347604</v>
      </c>
      <c r="U61" t="s">
        <v>292</v>
      </c>
      <c r="V61" t="s">
        <v>288</v>
      </c>
      <c r="W61" t="s">
        <v>444</v>
      </c>
      <c r="X61" t="s">
        <v>476</v>
      </c>
      <c r="Y61" s="66" t="s">
        <v>492</v>
      </c>
    </row>
    <row r="62" spans="1:25" ht="15" x14ac:dyDescent="0.25">
      <c r="A62">
        <v>2.06</v>
      </c>
      <c r="B62">
        <v>1.79</v>
      </c>
      <c r="C62" s="43">
        <f t="shared" si="0"/>
        <v>4.4096111080978329E-2</v>
      </c>
      <c r="D62" s="44">
        <f>IF(OR($A62="",$B62=""),"",A62*'MPTO_working_2-way'!$G61)</f>
        <v>2.1508379888268152</v>
      </c>
      <c r="E62" s="46">
        <f>IF(OR($A62="",$B62=""),"",B62*'MPTO_working_2-way'!$G61)</f>
        <v>1.8689320388349513</v>
      </c>
      <c r="F62" s="44">
        <f>IF(OR($A62="",$B62=""),"",'MPTO_working_2-way'!D61)</f>
        <v>2.1580148651021243</v>
      </c>
      <c r="G62" s="46">
        <f>IF(OR($A62="",$B62=""),"",'MPTO_working_2-way'!E61)</f>
        <v>1.8635467731338755</v>
      </c>
      <c r="H62" s="44">
        <f>IF(OR($A62="",$B62=""),"",'OddsRatio_working_2-way'!M61)</f>
        <v>2.1583488904033761</v>
      </c>
      <c r="I62" s="44">
        <f>IF(OR($A62="",$B62=""),"",'OddsRatio_working_2-way'!N61)</f>
        <v>1.863297757942139</v>
      </c>
      <c r="J62" s="44">
        <f>IF('Log_working_2-way'!$D61="","",A62^('Log_working_2-way'!$D61))</f>
        <v>2.1616657579923269</v>
      </c>
      <c r="K62" s="46">
        <f>IF('Log_working_2-way'!$D61="","",B62^('Log_working_2-way'!$D61))</f>
        <v>1.8608328110900716</v>
      </c>
      <c r="L62" s="53">
        <f t="shared" si="9"/>
        <v>0.46493506493506503</v>
      </c>
      <c r="M62" s="53">
        <f t="shared" si="10"/>
        <v>0.53506493506493513</v>
      </c>
      <c r="N62" s="54">
        <v>159</v>
      </c>
      <c r="O62" s="54">
        <f t="shared" si="11"/>
        <v>81.815533980582529</v>
      </c>
      <c r="P62" s="54">
        <f t="shared" si="12"/>
        <v>70.173184357541899</v>
      </c>
      <c r="Q62" s="54">
        <f t="shared" si="13"/>
        <v>88.826815642458101</v>
      </c>
      <c r="R62" s="54">
        <f t="shared" si="14"/>
        <v>77.184466019417471</v>
      </c>
      <c r="S62" s="55">
        <f t="shared" si="15"/>
        <v>-7.0112816618755716</v>
      </c>
      <c r="T62" s="55">
        <f t="shared" si="16"/>
        <v>-7.0112816618755716</v>
      </c>
      <c r="U62" t="s">
        <v>458</v>
      </c>
      <c r="V62" t="s">
        <v>281</v>
      </c>
      <c r="W62" t="s">
        <v>444</v>
      </c>
      <c r="X62" t="s">
        <v>476</v>
      </c>
      <c r="Y62" s="66" t="s">
        <v>482</v>
      </c>
    </row>
    <row r="63" spans="1:25" ht="15" x14ac:dyDescent="0.25">
      <c r="A63">
        <v>1.84</v>
      </c>
      <c r="B63">
        <v>2.02</v>
      </c>
      <c r="C63" s="43">
        <f t="shared" si="0"/>
        <v>3.8527765820060234E-2</v>
      </c>
      <c r="D63" s="44">
        <f>IF(OR($A63="",$B63=""),"",A63*'MPTO_working_2-way'!$G62)</f>
        <v>1.9108910891089108</v>
      </c>
      <c r="E63" s="46">
        <f>IF(OR($A63="",$B63=""),"",B63*'MPTO_working_2-way'!$G62)</f>
        <v>2.0978260869565215</v>
      </c>
      <c r="F63" s="44">
        <f>IF(OR($A63="",$B63=""),"",'MPTO_working_2-way'!D62)</f>
        <v>1.9076165058509547</v>
      </c>
      <c r="G63" s="46">
        <f>IF(OR($A63="",$B63=""),"",'MPTO_working_2-way'!E62)</f>
        <v>2.1017869260348339</v>
      </c>
      <c r="H63" s="44">
        <f>IF(OR($A63="",$B63=""),"",'OddsRatio_working_2-way'!M62)</f>
        <v>1.9074852129730298</v>
      </c>
      <c r="I63" s="44">
        <f>IF(OR($A63="",$B63=""),"",'OddsRatio_working_2-way'!N62)</f>
        <v>2.1019463300386789</v>
      </c>
      <c r="J63" s="44">
        <f>IF('Log_working_2-way'!$D62="","",A63^('Log_working_2-way'!$D62))</f>
        <v>1.9059915032763037</v>
      </c>
      <c r="K63" s="46">
        <f>IF('Log_working_2-way'!$D62="","",B63^('Log_working_2-way'!$D62))</f>
        <v>2.1037631107837189</v>
      </c>
      <c r="L63" s="53">
        <f t="shared" si="9"/>
        <v>0.52331606217616577</v>
      </c>
      <c r="M63" s="53">
        <f t="shared" si="10"/>
        <v>0.47668393782383423</v>
      </c>
      <c r="N63" s="54">
        <v>160</v>
      </c>
      <c r="O63" s="54">
        <f t="shared" si="11"/>
        <v>73.043478260869577</v>
      </c>
      <c r="P63" s="54">
        <f t="shared" si="12"/>
        <v>80.792079207920793</v>
      </c>
      <c r="Q63" s="54">
        <f t="shared" si="13"/>
        <v>79.207920792079207</v>
      </c>
      <c r="R63" s="54">
        <f t="shared" si="14"/>
        <v>86.956521739130437</v>
      </c>
      <c r="S63" s="55">
        <f t="shared" si="15"/>
        <v>-6.1644425312096303</v>
      </c>
      <c r="T63" s="55">
        <f t="shared" si="16"/>
        <v>-6.1644425312096445</v>
      </c>
      <c r="U63" t="s">
        <v>285</v>
      </c>
      <c r="V63" t="s">
        <v>455</v>
      </c>
      <c r="W63" t="s">
        <v>444</v>
      </c>
      <c r="X63" t="s">
        <v>476</v>
      </c>
      <c r="Y63" s="66" t="s">
        <v>493</v>
      </c>
    </row>
    <row r="64" spans="1:25" ht="15" x14ac:dyDescent="0.25">
      <c r="A64">
        <v>2.08</v>
      </c>
      <c r="B64">
        <v>1.78</v>
      </c>
      <c r="C64" s="43">
        <f t="shared" si="0"/>
        <v>4.2566983578219642E-2</v>
      </c>
      <c r="D64" s="44">
        <f>IF(OR($A64="",$B64=""),"",A64*'MPTO_working_2-way'!$G63)</f>
        <v>2.1685393258426968</v>
      </c>
      <c r="E64" s="46">
        <f>IF(OR($A64="",$B64=""),"",B64*'MPTO_working_2-way'!$G63)</f>
        <v>1.8557692307692311</v>
      </c>
      <c r="F64" s="44">
        <f>IF(OR($A64="",$B64=""),"",'MPTO_working_2-way'!D63)</f>
        <v>2.1763461086292031</v>
      </c>
      <c r="G64" s="46">
        <f>IF(OR($A64="",$B64=""),"",'MPTO_working_2-way'!E63)</f>
        <v>1.8500899460323807</v>
      </c>
      <c r="H64" s="44">
        <f>IF(OR($A64="",$B64=""),"",'OddsRatio_working_2-way'!M63)</f>
        <v>2.1766968108291049</v>
      </c>
      <c r="I64" s="44">
        <f>IF(OR($A64="",$B64=""),"",'OddsRatio_working_2-way'!N63)</f>
        <v>1.8498365855987975</v>
      </c>
      <c r="J64" s="44">
        <f>IF('Log_working_2-way'!$D63="","",A64^('Log_working_2-way'!$D63))</f>
        <v>2.180302148833781</v>
      </c>
      <c r="K64" s="46">
        <f>IF('Log_working_2-way'!$D63="","",B64^('Log_working_2-way'!$D63))</f>
        <v>1.8472406840805713</v>
      </c>
      <c r="L64" s="53">
        <f t="shared" si="9"/>
        <v>0.46113989637305697</v>
      </c>
      <c r="M64" s="53">
        <f t="shared" si="10"/>
        <v>0.53886010362694292</v>
      </c>
      <c r="N64" s="54">
        <v>161</v>
      </c>
      <c r="O64" s="54">
        <f t="shared" si="11"/>
        <v>83.59615384615384</v>
      </c>
      <c r="P64" s="54">
        <f t="shared" si="12"/>
        <v>70.550561797752806</v>
      </c>
      <c r="Q64" s="54">
        <f t="shared" si="13"/>
        <v>90.449438202247194</v>
      </c>
      <c r="R64" s="54">
        <f t="shared" si="14"/>
        <v>77.403846153846146</v>
      </c>
      <c r="S64" s="55">
        <f t="shared" si="15"/>
        <v>-6.8532843560933543</v>
      </c>
      <c r="T64" s="55">
        <f t="shared" si="16"/>
        <v>-6.8532843560933401</v>
      </c>
      <c r="U64" t="s">
        <v>287</v>
      </c>
      <c r="V64" t="s">
        <v>290</v>
      </c>
      <c r="W64" t="s">
        <v>444</v>
      </c>
      <c r="X64" t="s">
        <v>476</v>
      </c>
      <c r="Y64" s="66" t="s">
        <v>483</v>
      </c>
    </row>
    <row r="65" spans="1:25" ht="15" x14ac:dyDescent="0.25">
      <c r="A65">
        <v>1.86</v>
      </c>
      <c r="B65">
        <v>1.99</v>
      </c>
      <c r="C65" s="43">
        <f t="shared" si="0"/>
        <v>4.0146971416220811E-2</v>
      </c>
      <c r="D65" s="44">
        <f>IF(OR($A65="",$B65=""),"",A65*'MPTO_working_2-way'!$G64)</f>
        <v>1.9346733668341709</v>
      </c>
      <c r="E65" s="46">
        <f>IF(OR($A65="",$B65=""),"",B65*'MPTO_working_2-way'!$G64)</f>
        <v>2.0698924731182795</v>
      </c>
      <c r="F65" s="44">
        <f>IF(OR($A65="",$B65=""),"",'MPTO_working_2-way'!D64)</f>
        <v>1.9321396878425641</v>
      </c>
      <c r="G65" s="46">
        <f>IF(OR($A65="",$B65=""),"",'MPTO_working_2-way'!E64)</f>
        <v>2.0728005824046591</v>
      </c>
      <c r="H65" s="44">
        <f>IF(OR($A65="",$B65=""),"",'OddsRatio_working_2-way'!M64)</f>
        <v>1.9320337272260424</v>
      </c>
      <c r="I65" s="44">
        <f>IF(OR($A65="",$B65=""),"",'OddsRatio_working_2-way'!N64)</f>
        <v>2.0729225464578858</v>
      </c>
      <c r="J65" s="44">
        <f>IF('Log_working_2-way'!$D64="","",A65^('Log_working_2-way'!$D64))</f>
        <v>1.9308758651633173</v>
      </c>
      <c r="K65" s="46">
        <f>IF('Log_working_2-way'!$D64="","",B65^('Log_working_2-way'!$D64))</f>
        <v>2.0742570920821759</v>
      </c>
      <c r="L65" s="53">
        <f t="shared" si="9"/>
        <v>0.51688311688311683</v>
      </c>
      <c r="M65" s="53">
        <f t="shared" si="10"/>
        <v>0.48311688311688311</v>
      </c>
      <c r="N65" s="54">
        <v>162</v>
      </c>
      <c r="O65" s="54">
        <f t="shared" si="11"/>
        <v>74.903225806451601</v>
      </c>
      <c r="P65" s="54">
        <f t="shared" si="12"/>
        <v>80.5929648241206</v>
      </c>
      <c r="Q65" s="54">
        <f t="shared" si="13"/>
        <v>81.407035175879386</v>
      </c>
      <c r="R65" s="54">
        <f t="shared" si="14"/>
        <v>87.096774193548384</v>
      </c>
      <c r="S65" s="55">
        <f t="shared" si="15"/>
        <v>-6.5038093694277848</v>
      </c>
      <c r="T65" s="55">
        <f t="shared" si="16"/>
        <v>-6.5038093694277848</v>
      </c>
      <c r="U65" t="s">
        <v>459</v>
      </c>
      <c r="V65" t="s">
        <v>463</v>
      </c>
      <c r="W65" t="s">
        <v>439</v>
      </c>
      <c r="X65" t="s">
        <v>476</v>
      </c>
      <c r="Y65" s="66" t="s">
        <v>478</v>
      </c>
    </row>
    <row r="66" spans="1:25" ht="15" x14ac:dyDescent="0.25">
      <c r="A66">
        <v>2.08</v>
      </c>
      <c r="B66">
        <v>1.78</v>
      </c>
      <c r="C66" s="43">
        <f t="shared" si="0"/>
        <v>4.2566983578219642E-2</v>
      </c>
      <c r="D66" s="44">
        <f>IF(OR($A66="",$B66=""),"",A66*'MPTO_working_2-way'!$G65)</f>
        <v>2.1685393258426968</v>
      </c>
      <c r="E66" s="46">
        <f>IF(OR($A66="",$B66=""),"",B66*'MPTO_working_2-way'!$G65)</f>
        <v>1.8557692307692311</v>
      </c>
      <c r="F66" s="44">
        <f>IF(OR($A66="",$B66=""),"",'MPTO_working_2-way'!D65)</f>
        <v>2.1763461086292031</v>
      </c>
      <c r="G66" s="46">
        <f>IF(OR($A66="",$B66=""),"",'MPTO_working_2-way'!E65)</f>
        <v>1.8500899460323807</v>
      </c>
      <c r="H66" s="44">
        <f>IF(OR($A66="",$B66=""),"",'OddsRatio_working_2-way'!M65)</f>
        <v>2.1766968108291049</v>
      </c>
      <c r="I66" s="44">
        <f>IF(OR($A66="",$B66=""),"",'OddsRatio_working_2-way'!N65)</f>
        <v>1.8498365855987975</v>
      </c>
      <c r="J66" s="44">
        <f>IF('Log_working_2-way'!$D65="","",A66^('Log_working_2-way'!$D65))</f>
        <v>2.180302148833781</v>
      </c>
      <c r="K66" s="46">
        <f>IF('Log_working_2-way'!$D65="","",B66^('Log_working_2-way'!$D65))</f>
        <v>1.8472406840805713</v>
      </c>
      <c r="L66" s="53">
        <f t="shared" si="9"/>
        <v>0.46113989637305697</v>
      </c>
      <c r="M66" s="53">
        <f t="shared" si="10"/>
        <v>0.53886010362694292</v>
      </c>
      <c r="N66" s="54">
        <v>163</v>
      </c>
      <c r="O66" s="54">
        <f t="shared" si="11"/>
        <v>84.634615384615387</v>
      </c>
      <c r="P66" s="54">
        <f t="shared" si="12"/>
        <v>71.426966292134836</v>
      </c>
      <c r="Q66" s="54">
        <f t="shared" si="13"/>
        <v>91.573033707865179</v>
      </c>
      <c r="R66" s="54">
        <f t="shared" si="14"/>
        <v>78.365384615384613</v>
      </c>
      <c r="S66" s="55">
        <f t="shared" si="15"/>
        <v>-6.9384183232497918</v>
      </c>
      <c r="T66" s="55">
        <f t="shared" si="16"/>
        <v>-6.9384183232497776</v>
      </c>
      <c r="U66" t="s">
        <v>296</v>
      </c>
      <c r="V66" t="s">
        <v>464</v>
      </c>
      <c r="W66" t="s">
        <v>439</v>
      </c>
      <c r="X66" t="s">
        <v>476</v>
      </c>
      <c r="Y66" s="66" t="s">
        <v>479</v>
      </c>
    </row>
    <row r="67" spans="1:25" ht="15" x14ac:dyDescent="0.25">
      <c r="A67">
        <v>1.76</v>
      </c>
      <c r="B67">
        <v>2.11</v>
      </c>
      <c r="C67" s="43">
        <f t="shared" ref="C67:C130" si="17">IF(OR($A67="",$B67=""),"",(1/A67)+(1/B67)-1)</f>
        <v>4.2115467470917878E-2</v>
      </c>
      <c r="D67" s="44">
        <f>IF(OR($A67="",$B67=""),"",A67*'MPTO_working_2-way'!$G66)</f>
        <v>1.8341232227488156</v>
      </c>
      <c r="E67" s="46">
        <f>IF(OR($A67="",$B67=""),"",B67*'MPTO_working_2-way'!$G66)</f>
        <v>2.1988636363636367</v>
      </c>
      <c r="F67" s="44">
        <f>IF(OR($A67="",$B67=""),"",'MPTO_working_2-way'!D66)</f>
        <v>1.8277389506841228</v>
      </c>
      <c r="G67" s="46">
        <f>IF(OR($A67="",$B67=""),"",'MPTO_working_2-way'!E66)</f>
        <v>2.208110357949816</v>
      </c>
      <c r="H67" s="44">
        <f>IF(OR($A67="",$B67=""),"",'OddsRatio_working_2-way'!M66)</f>
        <v>1.82745675698775</v>
      </c>
      <c r="I67" s="44">
        <f>IF(OR($A67="",$B67=""),"",'OddsRatio_working_2-way'!N66)</f>
        <v>2.208522368758425</v>
      </c>
      <c r="J67" s="44">
        <f>IF('Log_working_2-way'!$D66="","",A67^('Log_working_2-way'!$D66))</f>
        <v>1.8245405741311078</v>
      </c>
      <c r="K67" s="46">
        <f>IF('Log_working_2-way'!$D66="","",B67^('Log_working_2-way'!$D66))</f>
        <v>2.2127965940954506</v>
      </c>
      <c r="L67" s="53">
        <f t="shared" si="9"/>
        <v>0.54521963824289399</v>
      </c>
      <c r="M67" s="53">
        <f t="shared" si="10"/>
        <v>0.4547803617571059</v>
      </c>
      <c r="N67" s="54">
        <v>164</v>
      </c>
      <c r="O67" s="54">
        <f t="shared" si="11"/>
        <v>70.818181818181813</v>
      </c>
      <c r="P67" s="54">
        <f t="shared" si="12"/>
        <v>86.274881516587655</v>
      </c>
      <c r="Q67" s="54">
        <f t="shared" si="13"/>
        <v>77.725118483412331</v>
      </c>
      <c r="R67" s="54">
        <f t="shared" si="14"/>
        <v>93.181818181818187</v>
      </c>
      <c r="S67" s="55">
        <f t="shared" si="15"/>
        <v>-6.9069366652305177</v>
      </c>
      <c r="T67" s="55">
        <f t="shared" si="16"/>
        <v>-6.906936665230532</v>
      </c>
      <c r="U67" t="s">
        <v>461</v>
      </c>
      <c r="V67" t="s">
        <v>457</v>
      </c>
      <c r="W67" t="s">
        <v>439</v>
      </c>
      <c r="X67" t="s">
        <v>476</v>
      </c>
      <c r="Y67" s="66" t="s">
        <v>490</v>
      </c>
    </row>
    <row r="68" spans="1:25" ht="15" x14ac:dyDescent="0.25">
      <c r="A68">
        <v>2.08</v>
      </c>
      <c r="B68">
        <v>1.78</v>
      </c>
      <c r="C68" s="43">
        <f t="shared" si="17"/>
        <v>4.2566983578219642E-2</v>
      </c>
      <c r="D68" s="44">
        <f>IF(OR($A68="",$B68=""),"",A68*'MPTO_working_2-way'!$G67)</f>
        <v>2.1685393258426968</v>
      </c>
      <c r="E68" s="46">
        <f>IF(OR($A68="",$B68=""),"",B68*'MPTO_working_2-way'!$G67)</f>
        <v>1.8557692307692311</v>
      </c>
      <c r="F68" s="44">
        <f>IF(OR($A68="",$B68=""),"",'MPTO_working_2-way'!D67)</f>
        <v>2.1763461086292031</v>
      </c>
      <c r="G68" s="46">
        <f>IF(OR($A68="",$B68=""),"",'MPTO_working_2-way'!E67)</f>
        <v>1.8500899460323807</v>
      </c>
      <c r="H68" s="44">
        <f>IF(OR($A68="",$B68=""),"",'OddsRatio_working_2-way'!M67)</f>
        <v>2.1766968108291049</v>
      </c>
      <c r="I68" s="44">
        <f>IF(OR($A68="",$B68=""),"",'OddsRatio_working_2-way'!N67)</f>
        <v>1.8498365855987975</v>
      </c>
      <c r="J68" s="44">
        <f>IF('Log_working_2-way'!$D67="","",A68^('Log_working_2-way'!$D67))</f>
        <v>2.180302148833781</v>
      </c>
      <c r="K68" s="46">
        <f>IF('Log_working_2-way'!$D67="","",B68^('Log_working_2-way'!$D67))</f>
        <v>1.8472406840805713</v>
      </c>
      <c r="L68" s="53">
        <f t="shared" si="9"/>
        <v>0.46113989637305697</v>
      </c>
      <c r="M68" s="53">
        <f t="shared" si="10"/>
        <v>0.53886010362694292</v>
      </c>
      <c r="N68" s="54">
        <v>165</v>
      </c>
      <c r="O68" s="54">
        <f t="shared" si="11"/>
        <v>85.673076923076906</v>
      </c>
      <c r="P68" s="54">
        <f t="shared" si="12"/>
        <v>72.303370786516851</v>
      </c>
      <c r="Q68" s="54">
        <f t="shared" si="13"/>
        <v>92.696629213483149</v>
      </c>
      <c r="R68" s="54">
        <f t="shared" si="14"/>
        <v>79.326923076923066</v>
      </c>
      <c r="S68" s="55">
        <f t="shared" si="15"/>
        <v>-7.0235522904062435</v>
      </c>
      <c r="T68" s="55">
        <f t="shared" si="16"/>
        <v>-7.0235522904062151</v>
      </c>
      <c r="U68" t="s">
        <v>460</v>
      </c>
      <c r="V68" t="s">
        <v>300</v>
      </c>
      <c r="W68" t="s">
        <v>439</v>
      </c>
      <c r="X68" t="s">
        <v>476</v>
      </c>
      <c r="Y68" s="66" t="s">
        <v>479</v>
      </c>
    </row>
    <row r="69" spans="1:25" ht="15" x14ac:dyDescent="0.25">
      <c r="A69">
        <v>2.21</v>
      </c>
      <c r="B69">
        <v>1.69</v>
      </c>
      <c r="C69" s="43">
        <f t="shared" si="17"/>
        <v>4.4204664114166459E-2</v>
      </c>
      <c r="D69" s="44">
        <f>IF(OR($A69="",$B69=""),"",A69*'MPTO_working_2-way'!$G68)</f>
        <v>2.3076923076923079</v>
      </c>
      <c r="E69" s="46">
        <f>IF(OR($A69="",$B69=""),"",B69*'MPTO_working_2-way'!$G68)</f>
        <v>1.7647058823529413</v>
      </c>
      <c r="F69" s="44">
        <f>IF(OR($A69="",$B69=""),"",'MPTO_working_2-way'!D68)</f>
        <v>2.3234937323089366</v>
      </c>
      <c r="G69" s="46">
        <f>IF(OR($A69="",$B69=""),"",'MPTO_working_2-way'!E68)</f>
        <v>1.7555759242285367</v>
      </c>
      <c r="H69" s="44">
        <f>IF(OR($A69="",$B69=""),"",'OddsRatio_working_2-way'!M68)</f>
        <v>2.3242443839434617</v>
      </c>
      <c r="I69" s="44">
        <f>IF(OR($A69="",$B69=""),"",'OddsRatio_working_2-way'!N68)</f>
        <v>1.7551476239016437</v>
      </c>
      <c r="J69" s="44">
        <f>IF('Log_working_2-way'!$D68="","",A69^('Log_working_2-way'!$D68))</f>
        <v>2.3316041139779355</v>
      </c>
      <c r="K69" s="46">
        <f>IF('Log_working_2-way'!$D68="","",B69^('Log_working_2-way'!$D68))</f>
        <v>1.7509739490156586</v>
      </c>
      <c r="L69" s="53">
        <f t="shared" si="9"/>
        <v>0.43333333333333329</v>
      </c>
      <c r="M69" s="53">
        <f t="shared" si="10"/>
        <v>0.56666666666666665</v>
      </c>
      <c r="N69" s="54">
        <v>166</v>
      </c>
      <c r="O69" s="54">
        <f t="shared" si="11"/>
        <v>90.88687782805431</v>
      </c>
      <c r="P69" s="54">
        <f t="shared" si="12"/>
        <v>67.775147928994059</v>
      </c>
      <c r="Q69" s="54">
        <f t="shared" si="13"/>
        <v>98.224852071005927</v>
      </c>
      <c r="R69" s="54">
        <f t="shared" si="14"/>
        <v>75.113122171945705</v>
      </c>
      <c r="S69" s="55">
        <f t="shared" si="15"/>
        <v>-7.337974242951617</v>
      </c>
      <c r="T69" s="55">
        <f t="shared" si="16"/>
        <v>-7.3379742429516455</v>
      </c>
      <c r="U69" t="s">
        <v>468</v>
      </c>
      <c r="V69" t="s">
        <v>303</v>
      </c>
      <c r="W69" t="s">
        <v>439</v>
      </c>
      <c r="X69" t="s">
        <v>476</v>
      </c>
      <c r="Y69" s="66" t="s">
        <v>490</v>
      </c>
    </row>
    <row r="70" spans="1:25" ht="15" x14ac:dyDescent="0.25">
      <c r="A70">
        <v>1.95</v>
      </c>
      <c r="B70">
        <v>1.9</v>
      </c>
      <c r="C70" s="43">
        <f t="shared" si="17"/>
        <v>3.9136302294197067E-2</v>
      </c>
      <c r="D70" s="44">
        <f>IF(OR($A70="",$B70=""),"",A70*'MPTO_working_2-way'!$G69)</f>
        <v>2.0263157894736841</v>
      </c>
      <c r="E70" s="46">
        <f>IF(OR($A70="",$B70=""),"",B70*'MPTO_working_2-way'!$G69)</f>
        <v>1.9743589743589742</v>
      </c>
      <c r="F70" s="44">
        <f>IF(OR($A70="",$B70=""),"",'MPTO_working_2-way'!D69)</f>
        <v>2.027359781121751</v>
      </c>
      <c r="G70" s="46">
        <f>IF(OR($A70="",$B70=""),"",'MPTO_working_2-way'!E69)</f>
        <v>1.9733688415446073</v>
      </c>
      <c r="H70" s="44">
        <f>IF(OR($A70="",$B70=""),"",'OddsRatio_working_2-way'!M69)</f>
        <v>2.0274023338281628</v>
      </c>
      <c r="I70" s="44">
        <f>IF(OR($A70="",$B70=""),"",'OddsRatio_working_2-way'!N69)</f>
        <v>1.9733285267845753</v>
      </c>
      <c r="J70" s="44">
        <f>IF('Log_working_2-way'!$D69="","",A70^('Log_working_2-way'!$D69))</f>
        <v>2.02788027389437</v>
      </c>
      <c r="K70" s="46">
        <f>IF('Log_working_2-way'!$D69="","",B70^('Log_working_2-way'!$D69))</f>
        <v>1.9728759519930477</v>
      </c>
      <c r="L70" s="53">
        <f t="shared" si="9"/>
        <v>0.49350649350649356</v>
      </c>
      <c r="M70" s="53">
        <f t="shared" si="10"/>
        <v>0.50649350649350655</v>
      </c>
      <c r="N70" s="54">
        <v>167</v>
      </c>
      <c r="O70" s="54">
        <f t="shared" si="11"/>
        <v>81.358974358974365</v>
      </c>
      <c r="P70" s="54">
        <f t="shared" si="12"/>
        <v>79.10526315789474</v>
      </c>
      <c r="Q70" s="54">
        <f t="shared" si="13"/>
        <v>87.89473684210526</v>
      </c>
      <c r="R70" s="54">
        <f t="shared" si="14"/>
        <v>85.641025641025649</v>
      </c>
      <c r="S70" s="55">
        <f t="shared" si="15"/>
        <v>-6.5357624831308954</v>
      </c>
      <c r="T70" s="55">
        <f t="shared" si="16"/>
        <v>-6.5357624831309096</v>
      </c>
      <c r="U70" t="s">
        <v>307</v>
      </c>
      <c r="V70" t="s">
        <v>302</v>
      </c>
      <c r="W70" t="s">
        <v>439</v>
      </c>
      <c r="X70" t="s">
        <v>476</v>
      </c>
      <c r="Y70" s="66" t="s">
        <v>479</v>
      </c>
    </row>
    <row r="71" spans="1:25" ht="15" x14ac:dyDescent="0.25">
      <c r="A71">
        <v>2.46</v>
      </c>
      <c r="B71">
        <v>1.57</v>
      </c>
      <c r="C71" s="43">
        <f t="shared" si="17"/>
        <v>4.3446740199886147E-2</v>
      </c>
      <c r="D71" s="44">
        <f>IF(OR($A71="",$B71=""),"",A71*'MPTO_working_2-way'!$G70)</f>
        <v>2.5668789808917198</v>
      </c>
      <c r="E71" s="46">
        <f>IF(OR($A71="",$B71=""),"",B71*'MPTO_working_2-way'!$G70)</f>
        <v>1.6382113821138213</v>
      </c>
      <c r="F71" s="44">
        <f>IF(OR($A71="",$B71=""),"",'MPTO_working_2-way'!D70)</f>
        <v>2.5988829823026718</v>
      </c>
      <c r="G71" s="46">
        <f>IF(OR($A71="",$B71=""),"",'MPTO_working_2-way'!E70)</f>
        <v>1.6254366398720594</v>
      </c>
      <c r="H71" s="44">
        <f>IF(OR($A71="",$B71=""),"",'OddsRatio_working_2-way'!M70)</f>
        <v>2.6004385363930509</v>
      </c>
      <c r="I71" s="44">
        <f>IF(OR($A71="",$B71=""),"",'OddsRatio_working_2-way'!N70)</f>
        <v>1.6248287436603006</v>
      </c>
      <c r="J71" s="44">
        <f>IF('Log_working_2-way'!$D70="","",A71^('Log_working_2-way'!$D70))</f>
        <v>2.6155477368379438</v>
      </c>
      <c r="K71" s="46">
        <f>IF('Log_working_2-way'!$D70="","",B71^('Log_working_2-way'!$D70))</f>
        <v>1.6189851139629738</v>
      </c>
      <c r="L71" s="53">
        <f t="shared" si="9"/>
        <v>0.38957816377171217</v>
      </c>
      <c r="M71" s="53">
        <f t="shared" si="10"/>
        <v>0.61042183622828772</v>
      </c>
      <c r="N71" s="54">
        <v>168</v>
      </c>
      <c r="O71" s="54">
        <f t="shared" si="11"/>
        <v>99.707317073170714</v>
      </c>
      <c r="P71" s="54">
        <f t="shared" si="12"/>
        <v>60.993630573248396</v>
      </c>
      <c r="Q71" s="54">
        <f t="shared" si="13"/>
        <v>107.00636942675159</v>
      </c>
      <c r="R71" s="54">
        <f t="shared" si="14"/>
        <v>68.292682926829272</v>
      </c>
      <c r="S71" s="55">
        <f t="shared" si="15"/>
        <v>-7.2990523535808762</v>
      </c>
      <c r="T71" s="55">
        <f t="shared" si="16"/>
        <v>-7.2990523535808762</v>
      </c>
      <c r="U71" t="s">
        <v>462</v>
      </c>
      <c r="V71" t="s">
        <v>301</v>
      </c>
      <c r="W71" t="s">
        <v>439</v>
      </c>
      <c r="X71" t="s">
        <v>476</v>
      </c>
      <c r="Y71" s="66" t="s">
        <v>485</v>
      </c>
    </row>
    <row r="72" spans="1:25" ht="15" x14ac:dyDescent="0.25">
      <c r="A72">
        <v>2.06</v>
      </c>
      <c r="B72">
        <v>1.79</v>
      </c>
      <c r="C72" s="43">
        <f t="shared" si="17"/>
        <v>4.4096111080978329E-2</v>
      </c>
      <c r="D72" s="44">
        <f>IF(OR($A72="",$B72=""),"",A72*'MPTO_working_2-way'!$G71)</f>
        <v>2.1508379888268152</v>
      </c>
      <c r="E72" s="46">
        <f>IF(OR($A72="",$B72=""),"",B72*'MPTO_working_2-way'!$G71)</f>
        <v>1.8689320388349513</v>
      </c>
      <c r="F72" s="44">
        <f>IF(OR($A72="",$B72=""),"",'MPTO_working_2-way'!D71)</f>
        <v>2.1580148651021243</v>
      </c>
      <c r="G72" s="46">
        <f>IF(OR($A72="",$B72=""),"",'MPTO_working_2-way'!E71)</f>
        <v>1.8635467731338755</v>
      </c>
      <c r="H72" s="44">
        <f>IF(OR($A72="",$B72=""),"",'OddsRatio_working_2-way'!M71)</f>
        <v>2.1583488904033761</v>
      </c>
      <c r="I72" s="44">
        <f>IF(OR($A72="",$B72=""),"",'OddsRatio_working_2-way'!N71)</f>
        <v>1.863297757942139</v>
      </c>
      <c r="J72" s="44">
        <f>IF('Log_working_2-way'!$D71="","",A72^('Log_working_2-way'!$D71))</f>
        <v>2.1616657579923269</v>
      </c>
      <c r="K72" s="46">
        <f>IF('Log_working_2-way'!$D71="","",B72^('Log_working_2-way'!$D71))</f>
        <v>1.8608328110900716</v>
      </c>
      <c r="L72" s="53">
        <f t="shared" si="9"/>
        <v>0.46493506493506503</v>
      </c>
      <c r="M72" s="53">
        <f t="shared" si="10"/>
        <v>0.53506493506493513</v>
      </c>
      <c r="N72" s="54">
        <v>169</v>
      </c>
      <c r="O72" s="54">
        <f t="shared" si="11"/>
        <v>86.961165048543677</v>
      </c>
      <c r="P72" s="54">
        <f t="shared" si="12"/>
        <v>74.586592178770942</v>
      </c>
      <c r="Q72" s="54">
        <f t="shared" si="13"/>
        <v>94.413407821229043</v>
      </c>
      <c r="R72" s="54">
        <f t="shared" si="14"/>
        <v>82.038834951456309</v>
      </c>
      <c r="S72" s="55">
        <f t="shared" si="15"/>
        <v>-7.4522427726853664</v>
      </c>
      <c r="T72" s="55">
        <f t="shared" si="16"/>
        <v>-7.4522427726853664</v>
      </c>
      <c r="U72" t="s">
        <v>469</v>
      </c>
      <c r="V72" t="s">
        <v>298</v>
      </c>
      <c r="W72" t="s">
        <v>439</v>
      </c>
      <c r="X72" t="s">
        <v>476</v>
      </c>
      <c r="Y72" s="66" t="s">
        <v>484</v>
      </c>
    </row>
    <row r="73" spans="1:25" ht="15" x14ac:dyDescent="0.25">
      <c r="A73">
        <v>2.4</v>
      </c>
      <c r="B73">
        <v>1.6</v>
      </c>
      <c r="C73" s="43">
        <f t="shared" si="17"/>
        <v>4.1666666666666741E-2</v>
      </c>
      <c r="D73" s="44">
        <f>IF(OR($A73="",$B73=""),"",A73*'MPTO_working_2-way'!$G72)</f>
        <v>2.5</v>
      </c>
      <c r="E73" s="46">
        <f>IF(OR($A73="",$B73=""),"",B73*'MPTO_working_2-way'!$G72)</f>
        <v>1.666666666666667</v>
      </c>
      <c r="F73" s="44">
        <f>IF(OR($A73="",$B73=""),"",'MPTO_working_2-way'!D72)</f>
        <v>2.5263157894736841</v>
      </c>
      <c r="G73" s="46">
        <f>IF(OR($A73="",$B73=""),"",'MPTO_working_2-way'!E72)</f>
        <v>1.6551724137931036</v>
      </c>
      <c r="H73" s="44">
        <f>IF(OR($A73="",$B73=""),"",'OddsRatio_working_2-way'!M72)</f>
        <v>2.5275252316519468</v>
      </c>
      <c r="I73" s="44">
        <f>IF(OR($A73="",$B73=""),"",'OddsRatio_working_2-way'!N72)</f>
        <v>1.6546536707079771</v>
      </c>
      <c r="J73" s="44">
        <f>IF('Log_working_2-way'!$D72="","",A73^('Log_working_2-way'!$D72))</f>
        <v>2.5398728286377308</v>
      </c>
      <c r="K73" s="46">
        <f>IF('Log_working_2-way'!$D72="","",B73^('Log_working_2-way'!$D72))</f>
        <v>1.6494042763805412</v>
      </c>
      <c r="L73" s="53">
        <f t="shared" ref="L73:L136" si="18">(1/D73)</f>
        <v>0.4</v>
      </c>
      <c r="M73" s="53">
        <f t="shared" ref="M73:M136" si="19">(1/E73)</f>
        <v>0.59999999999999987</v>
      </c>
      <c r="N73" s="54">
        <v>170</v>
      </c>
      <c r="O73" s="54">
        <f t="shared" ref="O73:O136" si="20">(1/A73)*((N73*A73)-N73)</f>
        <v>99.166666666666671</v>
      </c>
      <c r="P73" s="54">
        <f t="shared" ref="P73:P136" si="21">(1/B73)*((N73*B73)-N73)</f>
        <v>63.75</v>
      </c>
      <c r="Q73" s="54">
        <f t="shared" ref="Q73:Q136" si="22">(1/B73)*N73</f>
        <v>106.25</v>
      </c>
      <c r="R73" s="54">
        <f t="shared" ref="R73:R136" si="23">(1/A73)*N73</f>
        <v>70.833333333333343</v>
      </c>
      <c r="S73" s="55">
        <f t="shared" ref="S73:S136" si="24">O73-Q73</f>
        <v>-7.0833333333333286</v>
      </c>
      <c r="T73" s="55">
        <f t="shared" ref="T73:T136" si="25">P73-R73</f>
        <v>-7.0833333333333428</v>
      </c>
      <c r="U73" t="s">
        <v>246</v>
      </c>
      <c r="V73" t="s">
        <v>299</v>
      </c>
      <c r="W73" t="s">
        <v>439</v>
      </c>
      <c r="X73" t="s">
        <v>476</v>
      </c>
      <c r="Y73" s="66" t="s">
        <v>493</v>
      </c>
    </row>
    <row r="74" spans="1:25" ht="15" x14ac:dyDescent="0.25">
      <c r="A74">
        <v>2.27</v>
      </c>
      <c r="B74">
        <v>1.66</v>
      </c>
      <c r="C74" s="43">
        <f t="shared" si="17"/>
        <v>4.2938272915450382E-2</v>
      </c>
      <c r="D74" s="44">
        <f>IF(OR($A74="",$B74=""),"",A74*'MPTO_working_2-way'!$G73)</f>
        <v>2.3674698795180724</v>
      </c>
      <c r="E74" s="46">
        <f>IF(OR($A74="",$B74=""),"",B74*'MPTO_working_2-way'!$G73)</f>
        <v>1.7312775330396475</v>
      </c>
      <c r="F74" s="44">
        <f>IF(OR($A74="",$B74=""),"",'MPTO_working_2-way'!D73)</f>
        <v>2.3862959913874993</v>
      </c>
      <c r="G74" s="46">
        <f>IF(OR($A74="",$B74=""),"",'MPTO_working_2-way'!E73)</f>
        <v>1.7213466721483714</v>
      </c>
      <c r="H74" s="44">
        <f>IF(OR($A74="",$B74=""),"",'OddsRatio_working_2-way'!M73)</f>
        <v>2.387170654332921</v>
      </c>
      <c r="I74" s="44">
        <f>IF(OR($A74="",$B74=""),"",'OddsRatio_working_2-way'!N73)</f>
        <v>1.7208918361100216</v>
      </c>
      <c r="J74" s="44">
        <f>IF('Log_working_2-way'!$D73="","",A74^('Log_working_2-way'!$D73))</f>
        <v>2.3959540887220943</v>
      </c>
      <c r="K74" s="46">
        <f>IF('Log_working_2-way'!$D73="","",B74^('Log_working_2-way'!$D73))</f>
        <v>1.7163559375473425</v>
      </c>
      <c r="L74" s="53">
        <f t="shared" si="18"/>
        <v>0.42239185750636132</v>
      </c>
      <c r="M74" s="53">
        <f t="shared" si="19"/>
        <v>0.57760814249363868</v>
      </c>
      <c r="N74" s="54">
        <v>171</v>
      </c>
      <c r="O74" s="54">
        <f t="shared" si="20"/>
        <v>95.669603524229075</v>
      </c>
      <c r="P74" s="54">
        <f t="shared" si="21"/>
        <v>67.987951807228924</v>
      </c>
      <c r="Q74" s="54">
        <f t="shared" si="22"/>
        <v>103.01204819277109</v>
      </c>
      <c r="R74" s="54">
        <f t="shared" si="23"/>
        <v>75.330396475770925</v>
      </c>
      <c r="S74" s="55">
        <f t="shared" si="24"/>
        <v>-7.3424446685420151</v>
      </c>
      <c r="T74" s="55">
        <f t="shared" si="25"/>
        <v>-7.3424446685420008</v>
      </c>
      <c r="U74" t="s">
        <v>305</v>
      </c>
      <c r="V74" t="s">
        <v>304</v>
      </c>
      <c r="W74" t="s">
        <v>439</v>
      </c>
      <c r="X74" t="s">
        <v>476</v>
      </c>
      <c r="Y74" s="66" t="s">
        <v>485</v>
      </c>
    </row>
    <row r="75" spans="1:25" ht="15" x14ac:dyDescent="0.25">
      <c r="A75">
        <v>2.13</v>
      </c>
      <c r="B75">
        <v>1.74</v>
      </c>
      <c r="C75" s="43">
        <f t="shared" si="17"/>
        <v>4.4196211753278369E-2</v>
      </c>
      <c r="D75" s="44">
        <f>IF(OR($A75="",$B75=""),"",A75*'MPTO_working_2-way'!$G74)</f>
        <v>2.2241379310344827</v>
      </c>
      <c r="E75" s="46">
        <f>IF(OR($A75="",$B75=""),"",B75*'MPTO_working_2-way'!$G74)</f>
        <v>1.8169014084507042</v>
      </c>
      <c r="F75" s="44">
        <f>IF(OR($A75="",$B75=""),"",'MPTO_working_2-way'!D74)</f>
        <v>2.2352089741270129</v>
      </c>
      <c r="G75" s="46">
        <f>IF(OR($A75="",$B75=""),"",'MPTO_working_2-way'!E74)</f>
        <v>1.8095796103705875</v>
      </c>
      <c r="H75" s="44">
        <f>IF(OR($A75="",$B75=""),"",'OddsRatio_working_2-way'!M74)</f>
        <v>2.235729350232901</v>
      </c>
      <c r="I75" s="44">
        <f>IF(OR($A75="",$B75=""),"",'OddsRatio_working_2-way'!N74)</f>
        <v>1.8092386895330501</v>
      </c>
      <c r="J75" s="44">
        <f>IF('Log_working_2-way'!$D74="","",A75^('Log_working_2-way'!$D74))</f>
        <v>2.2408640724077871</v>
      </c>
      <c r="K75" s="46">
        <f>IF('Log_working_2-way'!$D74="","",B75^('Log_working_2-way'!$D74))</f>
        <v>1.8058900424598134</v>
      </c>
      <c r="L75" s="53">
        <f t="shared" si="18"/>
        <v>0.44961240310077522</v>
      </c>
      <c r="M75" s="53">
        <f t="shared" si="19"/>
        <v>0.55038759689922478</v>
      </c>
      <c r="N75" s="54">
        <v>172</v>
      </c>
      <c r="O75" s="54">
        <f t="shared" si="20"/>
        <v>91.248826291079794</v>
      </c>
      <c r="P75" s="54">
        <f t="shared" si="21"/>
        <v>73.149425287356308</v>
      </c>
      <c r="Q75" s="54">
        <f t="shared" si="22"/>
        <v>98.850574712643677</v>
      </c>
      <c r="R75" s="54">
        <f t="shared" si="23"/>
        <v>80.751173708920192</v>
      </c>
      <c r="S75" s="55">
        <f t="shared" si="24"/>
        <v>-7.6017484215638831</v>
      </c>
      <c r="T75" s="55">
        <f t="shared" si="25"/>
        <v>-7.6017484215638831</v>
      </c>
      <c r="U75" t="s">
        <v>306</v>
      </c>
      <c r="V75" t="s">
        <v>297</v>
      </c>
      <c r="W75" t="s">
        <v>439</v>
      </c>
      <c r="X75" t="s">
        <v>476</v>
      </c>
      <c r="Y75" s="66" t="s">
        <v>480</v>
      </c>
    </row>
    <row r="76" spans="1:25" ht="15" x14ac:dyDescent="0.25">
      <c r="A76">
        <v>2.0699999999999998</v>
      </c>
      <c r="B76">
        <v>1.79</v>
      </c>
      <c r="C76" s="43">
        <f t="shared" si="17"/>
        <v>4.17510053167085E-2</v>
      </c>
      <c r="D76" s="44">
        <f>IF(OR($A76="",$B76=""),"",A76*'MPTO_working_2-way'!$G75)</f>
        <v>2.1564245810055866</v>
      </c>
      <c r="E76" s="46">
        <f>IF(OR($A76="",$B76=""),"",B76*'MPTO_working_2-way'!$G75)</f>
        <v>1.8647342995169083</v>
      </c>
      <c r="F76" s="44">
        <f>IF(OR($A76="",$B76=""),"",'MPTO_working_2-way'!D75)</f>
        <v>2.1634893294018038</v>
      </c>
      <c r="G76" s="46">
        <f>IF(OR($A76="",$B76=""),"",'MPTO_working_2-way'!E75)</f>
        <v>1.8594836022382255</v>
      </c>
      <c r="H76" s="44">
        <f>IF(OR($A76="",$B76=""),"",'OddsRatio_working_2-way'!M75)</f>
        <v>2.1637999741136076</v>
      </c>
      <c r="I76" s="44">
        <f>IF(OR($A76="",$B76=""),"",'OddsRatio_working_2-way'!N75)</f>
        <v>1.8592541864950944</v>
      </c>
      <c r="J76" s="44">
        <f>IF('Log_working_2-way'!$D75="","",A76^('Log_working_2-way'!$D75))</f>
        <v>2.167058235858538</v>
      </c>
      <c r="K76" s="46">
        <f>IF('Log_working_2-way'!$D75="","",B76^('Log_working_2-way'!$D75))</f>
        <v>1.8568552701777588</v>
      </c>
      <c r="L76" s="53">
        <f t="shared" si="18"/>
        <v>0.46373056994818651</v>
      </c>
      <c r="M76" s="53">
        <f t="shared" si="19"/>
        <v>0.53626943005181349</v>
      </c>
      <c r="N76" s="54">
        <v>173</v>
      </c>
      <c r="O76" s="54">
        <f t="shared" si="20"/>
        <v>89.42512077294684</v>
      </c>
      <c r="P76" s="54">
        <f t="shared" si="21"/>
        <v>76.351955307262571</v>
      </c>
      <c r="Q76" s="54">
        <f t="shared" si="22"/>
        <v>96.648044692737429</v>
      </c>
      <c r="R76" s="54">
        <f t="shared" si="23"/>
        <v>83.574879227053145</v>
      </c>
      <c r="S76" s="55">
        <f t="shared" si="24"/>
        <v>-7.2229239197905883</v>
      </c>
      <c r="T76" s="55">
        <f t="shared" si="25"/>
        <v>-7.2229239197905741</v>
      </c>
      <c r="U76" t="s">
        <v>456</v>
      </c>
      <c r="V76" t="s">
        <v>245</v>
      </c>
      <c r="W76" t="s">
        <v>439</v>
      </c>
      <c r="X76" t="s">
        <v>476</v>
      </c>
      <c r="Y76" s="66" t="s">
        <v>487</v>
      </c>
    </row>
    <row r="77" spans="1:25" ht="15" x14ac:dyDescent="0.25">
      <c r="A77">
        <v>2.38</v>
      </c>
      <c r="B77">
        <v>1.58</v>
      </c>
      <c r="C77" s="43">
        <f t="shared" si="17"/>
        <v>5.3079459631953929E-2</v>
      </c>
      <c r="D77" s="44">
        <f>IF(OR($A77="",$B77=""),"",A77*'MPTO_working_2-way'!$G76)</f>
        <v>2.5063291139240502</v>
      </c>
      <c r="E77" s="46">
        <f>IF(OR($A77="",$B77=""),"",B77*'MPTO_working_2-way'!$G76)</f>
        <v>1.6638655462184873</v>
      </c>
      <c r="F77" s="44">
        <f>IF(OR($A77="",$B77=""),"",'MPTO_working_2-way'!D76)</f>
        <v>2.5404675043912981</v>
      </c>
      <c r="G77" s="46">
        <f>IF(OR($A77="",$B77=""),"",'MPTO_working_2-way'!E76)</f>
        <v>1.6491535830190334</v>
      </c>
      <c r="H77" s="44">
        <f>IF(OR($A77="",$B77=""),"",'OddsRatio_working_2-way'!M76)</f>
        <v>2.5425013273341408</v>
      </c>
      <c r="I77" s="44">
        <f>IF(OR($A77="",$B77=""),"",'OddsRatio_working_2-way'!N76)</f>
        <v>1.648297659314349</v>
      </c>
      <c r="J77" s="44">
        <f>IF('Log_working_2-way'!$D76="","",A77^('Log_working_2-way'!$D76))</f>
        <v>2.5587645597566064</v>
      </c>
      <c r="K77" s="46">
        <f>IF('Log_working_2-way'!$D76="","",B77^('Log_working_2-way'!$D76))</f>
        <v>1.6415337029172934</v>
      </c>
      <c r="L77" s="53">
        <f t="shared" si="18"/>
        <v>0.39898989898989906</v>
      </c>
      <c r="M77" s="53">
        <f t="shared" si="19"/>
        <v>0.60101010101010111</v>
      </c>
      <c r="N77" s="54">
        <v>174</v>
      </c>
      <c r="O77" s="54">
        <f t="shared" si="20"/>
        <v>100.89075630252101</v>
      </c>
      <c r="P77" s="54">
        <f t="shared" si="21"/>
        <v>63.87341772151899</v>
      </c>
      <c r="Q77" s="54">
        <f t="shared" si="22"/>
        <v>110.126582278481</v>
      </c>
      <c r="R77" s="54">
        <f t="shared" si="23"/>
        <v>73.109243697478988</v>
      </c>
      <c r="S77" s="55">
        <f t="shared" si="24"/>
        <v>-9.2358259759599832</v>
      </c>
      <c r="T77" s="55">
        <f t="shared" si="25"/>
        <v>-9.2358259759599974</v>
      </c>
      <c r="U77" t="s">
        <v>309</v>
      </c>
      <c r="V77" t="s">
        <v>313</v>
      </c>
      <c r="W77" t="s">
        <v>445</v>
      </c>
      <c r="X77" t="s">
        <v>476</v>
      </c>
      <c r="Y77" s="66" t="s">
        <v>481</v>
      </c>
    </row>
    <row r="78" spans="1:25" ht="15" x14ac:dyDescent="0.25">
      <c r="A78">
        <v>1.81</v>
      </c>
      <c r="B78">
        <v>2.0299999999999998</v>
      </c>
      <c r="C78" s="43">
        <f t="shared" si="17"/>
        <v>4.5097025283727721E-2</v>
      </c>
      <c r="D78" s="44">
        <f>IF(OR($A78="",$B78=""),"",A78*'MPTO_working_2-way'!$G77)</f>
        <v>1.8916256157635472</v>
      </c>
      <c r="E78" s="46">
        <f>IF(OR($A78="",$B78=""),"",B78*'MPTO_working_2-way'!$G77)</f>
        <v>2.1215469613259672</v>
      </c>
      <c r="F78" s="44">
        <f>IF(OR($A78="",$B78=""),"",'MPTO_working_2-way'!D77)</f>
        <v>1.8870143543127138</v>
      </c>
      <c r="G78" s="46">
        <f>IF(OR($A78="",$B78=""),"",'MPTO_working_2-way'!E77)</f>
        <v>2.1273774715571898</v>
      </c>
      <c r="H78" s="44">
        <f>IF(OR($A78="",$B78=""),"",'OddsRatio_working_2-way'!M77)</f>
        <v>1.8867963503478642</v>
      </c>
      <c r="I78" s="44">
        <f>IF(OR($A78="",$B78=""),"",'OddsRatio_working_2-way'!N77)</f>
        <v>2.1276546183435801</v>
      </c>
      <c r="J78" s="44">
        <f>IF('Log_working_2-way'!$D77="","",A78^('Log_working_2-way'!$D77))</f>
        <v>1.8846829983767455</v>
      </c>
      <c r="K78" s="46">
        <f>IF('Log_working_2-way'!$D77="","",B78^('Log_working_2-way'!$D77))</f>
        <v>2.1303483867491475</v>
      </c>
      <c r="L78" s="53">
        <f t="shared" si="18"/>
        <v>0.52864583333333326</v>
      </c>
      <c r="M78" s="53">
        <f t="shared" si="19"/>
        <v>0.47135416666666657</v>
      </c>
      <c r="N78" s="54">
        <v>175</v>
      </c>
      <c r="O78" s="54">
        <f t="shared" si="20"/>
        <v>78.314917127071823</v>
      </c>
      <c r="P78" s="54">
        <f t="shared" si="21"/>
        <v>88.793103448275843</v>
      </c>
      <c r="Q78" s="54">
        <f t="shared" si="22"/>
        <v>86.206896551724142</v>
      </c>
      <c r="R78" s="54">
        <f t="shared" si="23"/>
        <v>96.685082872928177</v>
      </c>
      <c r="S78" s="55">
        <f t="shared" si="24"/>
        <v>-7.8919794246523196</v>
      </c>
      <c r="T78" s="55">
        <f t="shared" si="25"/>
        <v>-7.8919794246523338</v>
      </c>
      <c r="U78" t="s">
        <v>318</v>
      </c>
      <c r="V78" t="s">
        <v>452</v>
      </c>
      <c r="W78" t="s">
        <v>445</v>
      </c>
      <c r="X78" t="s">
        <v>476</v>
      </c>
      <c r="Y78" s="66" t="s">
        <v>494</v>
      </c>
    </row>
    <row r="79" spans="1:25" ht="15" x14ac:dyDescent="0.25">
      <c r="A79">
        <v>1.92</v>
      </c>
      <c r="B79">
        <v>1.87</v>
      </c>
      <c r="C79" s="43">
        <f t="shared" si="17"/>
        <v>5.5592691622103452E-2</v>
      </c>
      <c r="D79" s="44">
        <f>IF(OR($A79="",$B79=""),"",A79*'MPTO_working_2-way'!$G78)</f>
        <v>2.0267379679144386</v>
      </c>
      <c r="E79" s="46">
        <f>IF(OR($A79="",$B79=""),"",B79*'MPTO_working_2-way'!$G78)</f>
        <v>1.9739583333333335</v>
      </c>
      <c r="F79" s="44">
        <f>IF(OR($A79="",$B79=""),"",'MPTO_working_2-way'!D78)</f>
        <v>2.0282453960004521</v>
      </c>
      <c r="G79" s="46">
        <f>IF(OR($A79="",$B79=""),"",'MPTO_working_2-way'!E78)</f>
        <v>1.9725304911548183</v>
      </c>
      <c r="H79" s="44">
        <f>IF(OR($A79="",$B79=""),"",'OddsRatio_working_2-way'!M78)</f>
        <v>2.0283342182227599</v>
      </c>
      <c r="I79" s="44">
        <f>IF(OR($A79="",$B79=""),"",'OddsRatio_working_2-way'!N78)</f>
        <v>1.9724464889715241</v>
      </c>
      <c r="J79" s="44">
        <f>IF('Log_working_2-way'!$D78="","",A79^('Log_working_2-way'!$D78))</f>
        <v>2.0290345410339614</v>
      </c>
      <c r="K79" s="46">
        <f>IF('Log_working_2-way'!$D78="","",B79^('Log_working_2-way'!$D78))</f>
        <v>1.9717846778914458</v>
      </c>
      <c r="L79" s="53">
        <f t="shared" si="18"/>
        <v>0.49340369393139838</v>
      </c>
      <c r="M79" s="53">
        <f t="shared" si="19"/>
        <v>0.50659630606860151</v>
      </c>
      <c r="N79" s="54">
        <v>176</v>
      </c>
      <c r="O79" s="54">
        <f t="shared" si="20"/>
        <v>84.333333333333314</v>
      </c>
      <c r="P79" s="54">
        <f t="shared" si="21"/>
        <v>81.882352941176464</v>
      </c>
      <c r="Q79" s="54">
        <f t="shared" si="22"/>
        <v>94.117647058823508</v>
      </c>
      <c r="R79" s="54">
        <f t="shared" si="23"/>
        <v>91.666666666666671</v>
      </c>
      <c r="S79" s="55">
        <f t="shared" si="24"/>
        <v>-9.7843137254901933</v>
      </c>
      <c r="T79" s="55">
        <f t="shared" si="25"/>
        <v>-9.7843137254902075</v>
      </c>
      <c r="U79" t="s">
        <v>465</v>
      </c>
      <c r="V79" t="s">
        <v>315</v>
      </c>
      <c r="W79" t="s">
        <v>445</v>
      </c>
      <c r="X79" t="s">
        <v>476</v>
      </c>
      <c r="Y79" s="66" t="s">
        <v>481</v>
      </c>
    </row>
    <row r="80" spans="1:25" ht="15" x14ac:dyDescent="0.25">
      <c r="A80">
        <v>1.7</v>
      </c>
      <c r="B80">
        <v>2.14</v>
      </c>
      <c r="C80" s="43">
        <f t="shared" si="17"/>
        <v>5.5525013743815244E-2</v>
      </c>
      <c r="D80" s="44">
        <f>IF(OR($A80="",$B80=""),"",A80*'MPTO_working_2-way'!$G79)</f>
        <v>1.794392523364486</v>
      </c>
      <c r="E80" s="46">
        <f>IF(OR($A80="",$B80=""),"",B80*'MPTO_working_2-way'!$G79)</f>
        <v>2.2588235294117647</v>
      </c>
      <c r="F80" s="44">
        <f>IF(OR($A80="",$B80=""),"",'MPTO_working_2-way'!D79)</f>
        <v>1.7842079450711132</v>
      </c>
      <c r="G80" s="46">
        <f>IF(OR($A80="",$B80=""),"",'MPTO_working_2-way'!E79)</f>
        <v>2.2751719824890557</v>
      </c>
      <c r="H80" s="44">
        <f>IF(OR($A80="",$B80=""),"",'OddsRatio_working_2-way'!M79)</f>
        <v>1.783603909969379</v>
      </c>
      <c r="I80" s="44">
        <f>IF(OR($A80="",$B80=""),"",'OddsRatio_working_2-way'!N79)</f>
        <v>2.2761549390929883</v>
      </c>
      <c r="J80" s="44">
        <f>IF('Log_working_2-way'!$D79="","",A80^('Log_working_2-way'!$D79))</f>
        <v>1.7789102233960266</v>
      </c>
      <c r="K80" s="46">
        <f>IF('Log_working_2-way'!$D79="","",B80^('Log_working_2-way'!$D79))</f>
        <v>2.2838450054453689</v>
      </c>
      <c r="L80" s="53">
        <f t="shared" si="18"/>
        <v>0.55729166666666663</v>
      </c>
      <c r="M80" s="53">
        <f t="shared" si="19"/>
        <v>0.44270833333333331</v>
      </c>
      <c r="N80" s="54">
        <v>177</v>
      </c>
      <c r="O80" s="54">
        <f t="shared" si="20"/>
        <v>72.882352941176464</v>
      </c>
      <c r="P80" s="54">
        <f t="shared" si="21"/>
        <v>94.289719626168235</v>
      </c>
      <c r="Q80" s="54">
        <f t="shared" si="22"/>
        <v>82.710280373831779</v>
      </c>
      <c r="R80" s="54">
        <f t="shared" si="23"/>
        <v>104.11764705882354</v>
      </c>
      <c r="S80" s="55">
        <f t="shared" si="24"/>
        <v>-9.827927432655315</v>
      </c>
      <c r="T80" s="55">
        <f t="shared" si="25"/>
        <v>-9.8279274326553008</v>
      </c>
      <c r="U80" t="s">
        <v>316</v>
      </c>
      <c r="V80" t="s">
        <v>470</v>
      </c>
      <c r="W80" t="s">
        <v>445</v>
      </c>
      <c r="X80" t="s">
        <v>476</v>
      </c>
      <c r="Y80" s="66" t="s">
        <v>478</v>
      </c>
    </row>
    <row r="81" spans="1:25" ht="15" x14ac:dyDescent="0.25">
      <c r="A81">
        <v>1.86</v>
      </c>
      <c r="B81">
        <v>1.96</v>
      </c>
      <c r="C81" s="43">
        <f t="shared" si="17"/>
        <v>4.7838490234803466E-2</v>
      </c>
      <c r="D81" s="44">
        <f>IF(OR($A81="",$B81=""),"",A81*'MPTO_working_2-way'!$G80)</f>
        <v>1.9489795918367345</v>
      </c>
      <c r="E81" s="46">
        <f>IF(OR($A81="",$B81=""),"",B81*'MPTO_working_2-way'!$G80)</f>
        <v>2.0537634408602146</v>
      </c>
      <c r="F81" s="44">
        <f>IF(OR($A81="",$B81=""),"",'MPTO_working_2-way'!D80)</f>
        <v>1.9466040153780435</v>
      </c>
      <c r="G81" s="46">
        <f>IF(OR($A81="",$B81=""),"",'MPTO_working_2-way'!E80)</f>
        <v>2.0564079422382671</v>
      </c>
      <c r="H81" s="44">
        <f>IF(OR($A81="",$B81=""),"",'OddsRatio_working_2-way'!M80)</f>
        <v>1.9464847243000454</v>
      </c>
      <c r="I81" s="44">
        <f>IF(OR($A81="",$B81=""),"",'OddsRatio_working_2-way'!N80)</f>
        <v>2.0565410875907482</v>
      </c>
      <c r="J81" s="44">
        <f>IF('Log_working_2-way'!$D80="","",A81^('Log_working_2-way'!$D80))</f>
        <v>1.9453918188381349</v>
      </c>
      <c r="K81" s="46">
        <f>IF('Log_working_2-way'!$D80="","",B81^('Log_working_2-way'!$D80))</f>
        <v>2.0577624854299059</v>
      </c>
      <c r="L81" s="53">
        <f t="shared" si="18"/>
        <v>0.51308900523560219</v>
      </c>
      <c r="M81" s="53">
        <f t="shared" si="19"/>
        <v>0.48691099476439803</v>
      </c>
      <c r="N81" s="54">
        <v>178</v>
      </c>
      <c r="O81" s="54">
        <f t="shared" si="20"/>
        <v>82.301075268817215</v>
      </c>
      <c r="P81" s="54">
        <f t="shared" si="21"/>
        <v>87.183673469387756</v>
      </c>
      <c r="Q81" s="54">
        <f t="shared" si="22"/>
        <v>90.816326530612244</v>
      </c>
      <c r="R81" s="54">
        <f t="shared" si="23"/>
        <v>95.698924731182785</v>
      </c>
      <c r="S81" s="55">
        <f t="shared" si="24"/>
        <v>-8.5152512617950293</v>
      </c>
      <c r="T81" s="55">
        <f t="shared" si="25"/>
        <v>-8.5152512617950293</v>
      </c>
      <c r="U81" t="s">
        <v>312</v>
      </c>
      <c r="V81" t="s">
        <v>314</v>
      </c>
      <c r="W81" t="s">
        <v>445</v>
      </c>
      <c r="X81" t="s">
        <v>476</v>
      </c>
      <c r="Y81" s="66" t="s">
        <v>486</v>
      </c>
    </row>
    <row r="82" spans="1:25" ht="15" x14ac:dyDescent="0.25">
      <c r="A82">
        <v>1.93</v>
      </c>
      <c r="B82">
        <v>1.89</v>
      </c>
      <c r="C82" s="43">
        <f t="shared" si="17"/>
        <v>4.7235244126436093E-2</v>
      </c>
      <c r="D82" s="44">
        <f>IF(OR($A82="",$B82=""),"",A82*'MPTO_working_2-way'!$G81)</f>
        <v>2.0211640211640214</v>
      </c>
      <c r="E82" s="46">
        <f>IF(OR($A82="",$B82=""),"",B82*'MPTO_working_2-way'!$G81)</f>
        <v>1.9792746113989641</v>
      </c>
      <c r="F82" s="44">
        <f>IF(OR($A82="",$B82=""),"",'MPTO_working_2-way'!D81)</f>
        <v>2.0221747928042801</v>
      </c>
      <c r="G82" s="46">
        <f>IF(OR($A82="",$B82=""),"",'MPTO_working_2-way'!E81)</f>
        <v>1.9783062613553166</v>
      </c>
      <c r="H82" s="44">
        <f>IF(OR($A82="",$B82=""),"",'OddsRatio_working_2-way'!M81)</f>
        <v>2.0222249362174249</v>
      </c>
      <c r="I82" s="44">
        <f>IF(OR($A82="",$B82=""),"",'OddsRatio_working_2-way'!N81)</f>
        <v>1.9782582722940953</v>
      </c>
      <c r="J82" s="44">
        <f>IF('Log_working_2-way'!$D81="","",A82^('Log_working_2-way'!$D81))</f>
        <v>2.0226909100425914</v>
      </c>
      <c r="K82" s="46">
        <f>IF('Log_working_2-way'!$D81="","",B82^('Log_working_2-way'!$D81))</f>
        <v>1.9778125435355127</v>
      </c>
      <c r="L82" s="53">
        <f t="shared" si="18"/>
        <v>0.4947643979057591</v>
      </c>
      <c r="M82" s="53">
        <f t="shared" si="19"/>
        <v>0.50523560209424079</v>
      </c>
      <c r="N82" s="54">
        <v>179</v>
      </c>
      <c r="O82" s="54">
        <f t="shared" si="20"/>
        <v>86.253886010362692</v>
      </c>
      <c r="P82" s="54">
        <f t="shared" si="21"/>
        <v>84.291005291005305</v>
      </c>
      <c r="Q82" s="54">
        <f t="shared" si="22"/>
        <v>94.708994708994723</v>
      </c>
      <c r="R82" s="54">
        <f t="shared" si="23"/>
        <v>92.746113989637323</v>
      </c>
      <c r="S82" s="55">
        <f t="shared" si="24"/>
        <v>-8.4551086986320314</v>
      </c>
      <c r="T82" s="55">
        <f t="shared" si="25"/>
        <v>-8.4551086986320172</v>
      </c>
      <c r="U82" t="s">
        <v>317</v>
      </c>
      <c r="V82" t="s">
        <v>310</v>
      </c>
      <c r="W82" t="s">
        <v>445</v>
      </c>
      <c r="X82" t="s">
        <v>476</v>
      </c>
      <c r="Y82" s="66" t="s">
        <v>479</v>
      </c>
    </row>
    <row r="83" spans="1:25" ht="15" x14ac:dyDescent="0.25">
      <c r="A83">
        <v>1.75</v>
      </c>
      <c r="B83">
        <v>2.09</v>
      </c>
      <c r="C83" s="43">
        <f t="shared" si="17"/>
        <v>4.9897470950102552E-2</v>
      </c>
      <c r="D83" s="44">
        <f>IF(OR($A83="",$B83=""),"",A83*'MPTO_working_2-way'!$G82)</f>
        <v>1.8373205741626795</v>
      </c>
      <c r="E83" s="46">
        <f>IF(OR($A83="",$B83=""),"",B83*'MPTO_working_2-way'!$G82)</f>
        <v>2.1942857142857144</v>
      </c>
      <c r="F83" s="44">
        <f>IF(OR($A83="",$B83=""),"",'MPTO_working_2-way'!D82)</f>
        <v>1.8298936835522202</v>
      </c>
      <c r="G83" s="46">
        <f>IF(OR($A83="",$B83=""),"",'MPTO_working_2-way'!E82)</f>
        <v>2.2049736247174074</v>
      </c>
      <c r="H83" s="44">
        <f>IF(OR($A83="",$B83=""),"",'OddsRatio_working_2-way'!M82)</f>
        <v>1.8295018954139968</v>
      </c>
      <c r="I83" s="44">
        <f>IF(OR($A83="",$B83=""),"",'OddsRatio_working_2-way'!N82)</f>
        <v>2.2055427546683419</v>
      </c>
      <c r="J83" s="44">
        <f>IF('Log_working_2-way'!$D82="","",A83^('Log_working_2-way'!$D82))</f>
        <v>1.8260899528059844</v>
      </c>
      <c r="K83" s="46">
        <f>IF('Log_working_2-way'!$D82="","",B83^('Log_working_2-way'!$D82))</f>
        <v>2.2105219251271992</v>
      </c>
      <c r="L83" s="53">
        <f t="shared" si="18"/>
        <v>0.54427083333333337</v>
      </c>
      <c r="M83" s="53">
        <f t="shared" si="19"/>
        <v>0.45572916666666663</v>
      </c>
      <c r="N83" s="54">
        <v>180</v>
      </c>
      <c r="O83" s="54">
        <f t="shared" si="20"/>
        <v>77.142857142857139</v>
      </c>
      <c r="P83" s="54">
        <f t="shared" si="21"/>
        <v>93.875598086124413</v>
      </c>
      <c r="Q83" s="54">
        <f t="shared" si="22"/>
        <v>86.124401913875602</v>
      </c>
      <c r="R83" s="54">
        <f t="shared" si="23"/>
        <v>102.85714285714285</v>
      </c>
      <c r="S83" s="55">
        <f t="shared" si="24"/>
        <v>-8.9815447710184628</v>
      </c>
      <c r="T83" s="55">
        <f t="shared" si="25"/>
        <v>-8.9815447710184344</v>
      </c>
      <c r="U83" t="s">
        <v>311</v>
      </c>
      <c r="V83" t="s">
        <v>308</v>
      </c>
      <c r="W83" t="s">
        <v>445</v>
      </c>
      <c r="X83" t="s">
        <v>476</v>
      </c>
      <c r="Y83" s="66" t="s">
        <v>479</v>
      </c>
    </row>
    <row r="84" spans="1:25" ht="15" x14ac:dyDescent="0.25">
      <c r="A84">
        <v>2.54</v>
      </c>
      <c r="B84">
        <v>1.57</v>
      </c>
      <c r="C84" s="43">
        <f t="shared" si="17"/>
        <v>3.0643462560810519E-2</v>
      </c>
      <c r="D84" s="44">
        <f>IF(OR($A84="",$B84=""),"",A84*'MPTO_working_2-way'!$G83)</f>
        <v>2.6178343949044587</v>
      </c>
      <c r="E84" s="46">
        <f>IF(OR($A84="",$B84=""),"",B84*'MPTO_working_2-way'!$G83)</f>
        <v>1.6181102362204727</v>
      </c>
      <c r="F84" s="44">
        <f>IF(OR($A84="",$B84=""),"",'MPTO_working_2-way'!D83)</f>
        <v>2.6428524090396981</v>
      </c>
      <c r="G84" s="46">
        <f>IF(OR($A84="",$B84=""),"",'MPTO_working_2-way'!E83)</f>
        <v>1.6086974061075479</v>
      </c>
      <c r="H84" s="44">
        <f>IF(OR($A84="",$B84=""),"",'OddsRatio_working_2-way'!M83)</f>
        <v>2.6437014284732223</v>
      </c>
      <c r="I84" s="44">
        <f>IF(OR($A84="",$B84=""),"",'OddsRatio_working_2-way'!N83)</f>
        <v>1.608382996253076</v>
      </c>
      <c r="J84" s="44">
        <f>IF('Log_working_2-way'!$D83="","",A84^('Log_working_2-way'!$D83))</f>
        <v>2.6553430749478024</v>
      </c>
      <c r="K84" s="46">
        <f>IF('Log_working_2-way'!$D83="","",B84^('Log_working_2-way'!$D83))</f>
        <v>1.6041043788046649</v>
      </c>
      <c r="L84" s="53">
        <f t="shared" si="18"/>
        <v>0.38199513381995132</v>
      </c>
      <c r="M84" s="53">
        <f t="shared" si="19"/>
        <v>0.61800486618004857</v>
      </c>
      <c r="N84" s="54">
        <v>181</v>
      </c>
      <c r="O84" s="54">
        <f t="shared" si="20"/>
        <v>109.74015748031495</v>
      </c>
      <c r="P84" s="54">
        <f t="shared" si="21"/>
        <v>65.713375796178354</v>
      </c>
      <c r="Q84" s="54">
        <f t="shared" si="22"/>
        <v>115.28662420382165</v>
      </c>
      <c r="R84" s="54">
        <f t="shared" si="23"/>
        <v>71.259842519685037</v>
      </c>
      <c r="S84" s="55">
        <f t="shared" si="24"/>
        <v>-5.5464667235066969</v>
      </c>
      <c r="T84" s="55">
        <f t="shared" si="25"/>
        <v>-5.5464667235066827</v>
      </c>
      <c r="U84" t="s">
        <v>248</v>
      </c>
      <c r="V84" t="s">
        <v>400</v>
      </c>
      <c r="W84" t="s">
        <v>440</v>
      </c>
      <c r="X84" t="s">
        <v>476</v>
      </c>
      <c r="Y84" s="66" t="s">
        <v>480</v>
      </c>
    </row>
    <row r="85" spans="1:25" ht="15" x14ac:dyDescent="0.25">
      <c r="A85">
        <v>1.42</v>
      </c>
      <c r="B85">
        <v>2.9</v>
      </c>
      <c r="C85" s="43">
        <f t="shared" si="17"/>
        <v>4.9052938319572803E-2</v>
      </c>
      <c r="D85" s="44">
        <f>IF(OR($A85="",$B85=""),"",A85*'MPTO_working_2-way'!$G84)</f>
        <v>1.4896551724137934</v>
      </c>
      <c r="E85" s="46">
        <f>IF(OR($A85="",$B85=""),"",B85*'MPTO_working_2-way'!$G84)</f>
        <v>3.042253521126761</v>
      </c>
      <c r="F85" s="44">
        <f>IF(OR($A85="",$B85=""),"",'MPTO_working_2-way'!D84)</f>
        <v>1.4712397284744554</v>
      </c>
      <c r="G85" s="46">
        <f>IF(OR($A85="",$B85=""),"",'MPTO_working_2-way'!E84)</f>
        <v>3.1220621683093261</v>
      </c>
      <c r="H85" s="44">
        <f>IF(OR($A85="",$B85=""),"",'OddsRatio_working_2-way'!M84)</f>
        <v>1.4701623459816275</v>
      </c>
      <c r="I85" s="44">
        <f>IF(OR($A85="",$B85=""),"",'OddsRatio_working_2-way'!N84)</f>
        <v>3.1269248984883151</v>
      </c>
      <c r="J85" s="44">
        <f>IF('Log_working_2-way'!$D84="","",A85^('Log_working_2-way'!$D84))</f>
        <v>1.4616572853423526</v>
      </c>
      <c r="K85" s="46">
        <f>IF('Log_working_2-way'!$D84="","",B85^('Log_working_2-way'!$D84))</f>
        <v>3.1661089984787969</v>
      </c>
      <c r="L85" s="53">
        <f t="shared" si="18"/>
        <v>0.67129629629629617</v>
      </c>
      <c r="M85" s="53">
        <f t="shared" si="19"/>
        <v>0.32870370370370366</v>
      </c>
      <c r="N85" s="54">
        <v>182</v>
      </c>
      <c r="O85" s="54">
        <f t="shared" si="20"/>
        <v>53.83098591549296</v>
      </c>
      <c r="P85" s="54">
        <f t="shared" si="21"/>
        <v>119.24137931034483</v>
      </c>
      <c r="Q85" s="54">
        <f t="shared" si="22"/>
        <v>62.758620689655174</v>
      </c>
      <c r="R85" s="54">
        <f t="shared" si="23"/>
        <v>128.16901408450704</v>
      </c>
      <c r="S85" s="55">
        <f t="shared" si="24"/>
        <v>-8.9276347741622146</v>
      </c>
      <c r="T85" s="55">
        <f t="shared" si="25"/>
        <v>-8.9276347741622146</v>
      </c>
      <c r="U85" t="s">
        <v>406</v>
      </c>
      <c r="V85" t="s">
        <v>402</v>
      </c>
      <c r="W85" t="s">
        <v>440</v>
      </c>
      <c r="X85" t="s">
        <v>476</v>
      </c>
      <c r="Y85" s="66" t="s">
        <v>495</v>
      </c>
    </row>
    <row r="86" spans="1:25" ht="15" x14ac:dyDescent="0.25">
      <c r="A86">
        <v>2.17</v>
      </c>
      <c r="B86">
        <v>1.71</v>
      </c>
      <c r="C86" s="43">
        <f t="shared" si="17"/>
        <v>4.5624814724984475E-2</v>
      </c>
      <c r="D86" s="44">
        <f>IF(OR($A86="",$B86=""),"",A86*'MPTO_working_2-way'!$G85)</f>
        <v>2.269005847953216</v>
      </c>
      <c r="E86" s="46">
        <f>IF(OR($A86="",$B86=""),"",B86*'MPTO_working_2-way'!$G85)</f>
        <v>1.7880184331797233</v>
      </c>
      <c r="F86" s="44">
        <f>IF(OR($A86="",$B86=""),"",'MPTO_working_2-way'!D85)</f>
        <v>2.2830159657919831</v>
      </c>
      <c r="G86" s="46">
        <f>IF(OR($A86="",$B86=""),"",'MPTO_working_2-way'!E85)</f>
        <v>1.7794135277051812</v>
      </c>
      <c r="H86" s="44">
        <f>IF(OR($A86="",$B86=""),"",'OddsRatio_working_2-way'!M85)</f>
        <v>2.283700636419435</v>
      </c>
      <c r="I86" s="44">
        <f>IF(OR($A86="",$B86=""),"",'OddsRatio_working_2-way'!N85)</f>
        <v>1.7789978221006826</v>
      </c>
      <c r="J86" s="44">
        <f>IF('Log_working_2-way'!$D85="","",A86^('Log_working_2-way'!$D85))</f>
        <v>2.2902231709951497</v>
      </c>
      <c r="K86" s="46">
        <f>IF('Log_working_2-way'!$D85="","",B86^('Log_working_2-way'!$D85))</f>
        <v>1.7750597125209804</v>
      </c>
      <c r="L86" s="53">
        <f t="shared" si="18"/>
        <v>0.44072164948453613</v>
      </c>
      <c r="M86" s="53">
        <f t="shared" si="19"/>
        <v>0.55927835051546393</v>
      </c>
      <c r="N86" s="54">
        <v>183</v>
      </c>
      <c r="O86" s="54">
        <f t="shared" si="20"/>
        <v>98.668202764976968</v>
      </c>
      <c r="P86" s="54">
        <f t="shared" si="21"/>
        <v>75.982456140350877</v>
      </c>
      <c r="Q86" s="54">
        <f t="shared" si="22"/>
        <v>107.01754385964912</v>
      </c>
      <c r="R86" s="54">
        <f t="shared" si="23"/>
        <v>84.331797235023046</v>
      </c>
      <c r="S86" s="55">
        <f t="shared" si="24"/>
        <v>-8.3493410946721554</v>
      </c>
      <c r="T86" s="55">
        <f t="shared" si="25"/>
        <v>-8.3493410946721696</v>
      </c>
      <c r="U86" t="s">
        <v>323</v>
      </c>
      <c r="V86" t="s">
        <v>329</v>
      </c>
      <c r="W86" t="s">
        <v>446</v>
      </c>
      <c r="X86" t="s">
        <v>476</v>
      </c>
      <c r="Y86" s="66" t="s">
        <v>487</v>
      </c>
    </row>
    <row r="87" spans="1:25" ht="15" x14ac:dyDescent="0.25">
      <c r="A87">
        <v>2.08</v>
      </c>
      <c r="B87">
        <v>1.78</v>
      </c>
      <c r="C87" s="43">
        <f t="shared" si="17"/>
        <v>4.2566983578219642E-2</v>
      </c>
      <c r="D87" s="44">
        <f>IF(OR($A87="",$B87=""),"",A87*'MPTO_working_2-way'!$G86)</f>
        <v>2.1685393258426968</v>
      </c>
      <c r="E87" s="46">
        <f>IF(OR($A87="",$B87=""),"",B87*'MPTO_working_2-way'!$G86)</f>
        <v>1.8557692307692311</v>
      </c>
      <c r="F87" s="44">
        <f>IF(OR($A87="",$B87=""),"",'MPTO_working_2-way'!D86)</f>
        <v>2.1763461086292031</v>
      </c>
      <c r="G87" s="46">
        <f>IF(OR($A87="",$B87=""),"",'MPTO_working_2-way'!E86)</f>
        <v>1.8500899460323807</v>
      </c>
      <c r="H87" s="44">
        <f>IF(OR($A87="",$B87=""),"",'OddsRatio_working_2-way'!M86)</f>
        <v>2.1766968108291049</v>
      </c>
      <c r="I87" s="44">
        <f>IF(OR($A87="",$B87=""),"",'OddsRatio_working_2-way'!N86)</f>
        <v>1.8498365855987975</v>
      </c>
      <c r="J87" s="44">
        <f>IF('Log_working_2-way'!$D86="","",A87^('Log_working_2-way'!$D86))</f>
        <v>2.180302148833781</v>
      </c>
      <c r="K87" s="46">
        <f>IF('Log_working_2-way'!$D86="","",B87^('Log_working_2-way'!$D86))</f>
        <v>1.8472406840805713</v>
      </c>
      <c r="L87" s="53">
        <f t="shared" si="18"/>
        <v>0.46113989637305697</v>
      </c>
      <c r="M87" s="53">
        <f t="shared" si="19"/>
        <v>0.53886010362694292</v>
      </c>
      <c r="N87" s="54">
        <v>184</v>
      </c>
      <c r="O87" s="54">
        <f t="shared" si="20"/>
        <v>95.538461538461547</v>
      </c>
      <c r="P87" s="54">
        <f t="shared" si="21"/>
        <v>80.62921348314606</v>
      </c>
      <c r="Q87" s="54">
        <f t="shared" si="22"/>
        <v>103.37078651685394</v>
      </c>
      <c r="R87" s="54">
        <f t="shared" si="23"/>
        <v>88.461538461538453</v>
      </c>
      <c r="S87" s="55">
        <f t="shared" si="24"/>
        <v>-7.8323249783923927</v>
      </c>
      <c r="T87" s="55">
        <f t="shared" si="25"/>
        <v>-7.8323249783923927</v>
      </c>
      <c r="U87" t="s">
        <v>325</v>
      </c>
      <c r="V87" t="s">
        <v>327</v>
      </c>
      <c r="W87" t="s">
        <v>446</v>
      </c>
      <c r="X87" t="s">
        <v>476</v>
      </c>
      <c r="Y87" s="66" t="s">
        <v>479</v>
      </c>
    </row>
    <row r="88" spans="1:25" ht="15" x14ac:dyDescent="0.25">
      <c r="A88">
        <v>2.34</v>
      </c>
      <c r="B88">
        <v>1.63</v>
      </c>
      <c r="C88" s="43">
        <f t="shared" si="17"/>
        <v>4.0847359865764821E-2</v>
      </c>
      <c r="D88" s="44">
        <f>IF(OR($A88="",$B88=""),"",A88*'MPTO_working_2-way'!$G87)</f>
        <v>2.4355828220858897</v>
      </c>
      <c r="E88" s="46">
        <f>IF(OR($A88="",$B88=""),"",B88*'MPTO_working_2-way'!$G87)</f>
        <v>1.6965811965811965</v>
      </c>
      <c r="F88" s="44">
        <f>IF(OR($A88="",$B88=""),"",'MPTO_working_2-way'!D87)</f>
        <v>2.4574447522711167</v>
      </c>
      <c r="G88" s="46">
        <f>IF(OR($A88="",$B88=""),"",'MPTO_working_2-way'!E87)</f>
        <v>1.6861323548914724</v>
      </c>
      <c r="H88" s="44">
        <f>IF(OR($A88="",$B88=""),"",'OddsRatio_working_2-way'!M87)</f>
        <v>2.4584183648679576</v>
      </c>
      <c r="I88" s="44">
        <f>IF(OR($A88="",$B88=""),"",'OddsRatio_working_2-way'!N87)</f>
        <v>1.6856743058707564</v>
      </c>
      <c r="J88" s="44">
        <f>IF('Log_working_2-way'!$D87="","",A88^('Log_working_2-way'!$D87))</f>
        <v>2.4686297213280377</v>
      </c>
      <c r="K88" s="46">
        <f>IF('Log_working_2-way'!$D87="","",B88^('Log_working_2-way'!$D87))</f>
        <v>1.6809068245571044</v>
      </c>
      <c r="L88" s="53">
        <f t="shared" si="18"/>
        <v>0.41057934508816119</v>
      </c>
      <c r="M88" s="53">
        <f t="shared" si="19"/>
        <v>0.58942065491183881</v>
      </c>
      <c r="N88" s="54">
        <v>185</v>
      </c>
      <c r="O88" s="54">
        <f t="shared" si="20"/>
        <v>105.94017094017094</v>
      </c>
      <c r="P88" s="54">
        <f t="shared" si="21"/>
        <v>71.503067484662552</v>
      </c>
      <c r="Q88" s="54">
        <f t="shared" si="22"/>
        <v>113.49693251533742</v>
      </c>
      <c r="R88" s="54">
        <f t="shared" si="23"/>
        <v>79.05982905982907</v>
      </c>
      <c r="S88" s="55">
        <f t="shared" si="24"/>
        <v>-7.5567615751664761</v>
      </c>
      <c r="T88" s="55">
        <f t="shared" si="25"/>
        <v>-7.5567615751665187</v>
      </c>
      <c r="U88" t="s">
        <v>326</v>
      </c>
      <c r="V88" t="s">
        <v>339</v>
      </c>
      <c r="W88" t="s">
        <v>446</v>
      </c>
      <c r="X88" t="s">
        <v>476</v>
      </c>
      <c r="Y88" s="66" t="s">
        <v>484</v>
      </c>
    </row>
    <row r="89" spans="1:25" ht="15" x14ac:dyDescent="0.25">
      <c r="A89">
        <v>2.2999999999999998</v>
      </c>
      <c r="B89">
        <v>1.64</v>
      </c>
      <c r="C89" s="43">
        <f t="shared" si="17"/>
        <v>4.4538706256627814E-2</v>
      </c>
      <c r="D89" s="44">
        <f>IF(OR($A89="",$B89=""),"",A89*'MPTO_working_2-way'!$G88)</f>
        <v>2.4024390243902438</v>
      </c>
      <c r="E89" s="46">
        <f>IF(OR($A89="",$B89=""),"",B89*'MPTO_working_2-way'!$G88)</f>
        <v>1.7130434782608694</v>
      </c>
      <c r="F89" s="44">
        <f>IF(OR($A89="",$B89=""),"",'MPTO_working_2-way'!D88)</f>
        <v>2.4241645244215939</v>
      </c>
      <c r="G89" s="46">
        <f>IF(OR($A89="",$B89=""),"",'MPTO_working_2-way'!E88)</f>
        <v>1.7021660649819494</v>
      </c>
      <c r="H89" s="44">
        <f>IF(OR($A89="",$B89=""),"",'OddsRatio_working_2-way'!M88)</f>
        <v>2.4252192813739226</v>
      </c>
      <c r="I89" s="44">
        <f>IF(OR($A89="",$B89=""),"",'OddsRatio_working_2-way'!N88)</f>
        <v>1.7016464154456235</v>
      </c>
      <c r="J89" s="44">
        <f>IF('Log_working_2-way'!$D88="","",A89^('Log_working_2-way'!$D88))</f>
        <v>2.4353940536578338</v>
      </c>
      <c r="K89" s="46">
        <f>IF('Log_working_2-way'!$D88="","",B89^('Log_working_2-way'!$D88))</f>
        <v>1.6966728038555408</v>
      </c>
      <c r="L89" s="53">
        <f t="shared" si="18"/>
        <v>0.41624365482233505</v>
      </c>
      <c r="M89" s="53">
        <f t="shared" si="19"/>
        <v>0.58375634517766506</v>
      </c>
      <c r="N89" s="54">
        <v>186</v>
      </c>
      <c r="O89" s="54">
        <f t="shared" si="20"/>
        <v>105.13043478260869</v>
      </c>
      <c r="P89" s="54">
        <f t="shared" si="21"/>
        <v>72.585365853658516</v>
      </c>
      <c r="Q89" s="54">
        <f t="shared" si="22"/>
        <v>113.41463414634146</v>
      </c>
      <c r="R89" s="54">
        <f t="shared" si="23"/>
        <v>80.869565217391312</v>
      </c>
      <c r="S89" s="55">
        <f t="shared" si="24"/>
        <v>-8.2841993637327676</v>
      </c>
      <c r="T89" s="55">
        <f t="shared" si="25"/>
        <v>-8.284199363732796</v>
      </c>
      <c r="U89" t="s">
        <v>332</v>
      </c>
      <c r="V89" t="s">
        <v>336</v>
      </c>
      <c r="W89" t="s">
        <v>446</v>
      </c>
      <c r="X89" t="s">
        <v>476</v>
      </c>
      <c r="Y89" s="66" t="s">
        <v>493</v>
      </c>
    </row>
    <row r="90" spans="1:25" ht="15" x14ac:dyDescent="0.25">
      <c r="A90">
        <v>2.4500000000000002</v>
      </c>
      <c r="B90">
        <v>1.57</v>
      </c>
      <c r="C90" s="43">
        <f t="shared" si="17"/>
        <v>4.5105940465357985E-2</v>
      </c>
      <c r="D90" s="44">
        <f>IF(OR($A90="",$B90=""),"",A90*'MPTO_working_2-way'!$G89)</f>
        <v>2.5605095541401273</v>
      </c>
      <c r="E90" s="46">
        <f>IF(OR($A90="",$B90=""),"",B90*'MPTO_working_2-way'!$G89)</f>
        <v>1.6408163265306122</v>
      </c>
      <c r="F90" s="44">
        <f>IF(OR($A90="",$B90=""),"",'MPTO_working_2-way'!D89)</f>
        <v>2.5932917579639305</v>
      </c>
      <c r="G90" s="46">
        <f>IF(OR($A90="",$B90=""),"",'MPTO_working_2-way'!E89)</f>
        <v>1.6276314397545752</v>
      </c>
      <c r="H90" s="44">
        <f>IF(OR($A90="",$B90=""),"",'OddsRatio_working_2-way'!M89)</f>
        <v>2.594948165026941</v>
      </c>
      <c r="I90" s="44">
        <f>IF(OR($A90="",$B90=""),"",'OddsRatio_working_2-way'!N89)</f>
        <v>1.6269796234933487</v>
      </c>
      <c r="J90" s="44">
        <f>IF('Log_working_2-way'!$D89="","",A90^('Log_working_2-way'!$D89))</f>
        <v>2.6104533683676099</v>
      </c>
      <c r="K90" s="46">
        <f>IF('Log_working_2-way'!$D89="","",B90^('Log_working_2-way'!$D89))</f>
        <v>1.6209431577721747</v>
      </c>
      <c r="L90" s="53">
        <f t="shared" si="18"/>
        <v>0.39054726368159204</v>
      </c>
      <c r="M90" s="53">
        <f t="shared" si="19"/>
        <v>0.60945273631840802</v>
      </c>
      <c r="N90" s="54">
        <v>187</v>
      </c>
      <c r="O90" s="54">
        <f t="shared" si="20"/>
        <v>110.67346938775511</v>
      </c>
      <c r="P90" s="54">
        <f t="shared" si="21"/>
        <v>67.891719745222943</v>
      </c>
      <c r="Q90" s="54">
        <f t="shared" si="22"/>
        <v>119.10828025477707</v>
      </c>
      <c r="R90" s="54">
        <f t="shared" si="23"/>
        <v>76.326530612244895</v>
      </c>
      <c r="S90" s="55">
        <f t="shared" si="24"/>
        <v>-8.4348108670219659</v>
      </c>
      <c r="T90" s="55">
        <f t="shared" si="25"/>
        <v>-8.4348108670219517</v>
      </c>
      <c r="U90" t="s">
        <v>330</v>
      </c>
      <c r="V90" t="s">
        <v>335</v>
      </c>
      <c r="W90" t="s">
        <v>446</v>
      </c>
      <c r="X90" t="s">
        <v>476</v>
      </c>
      <c r="Y90" s="66" t="s">
        <v>496</v>
      </c>
    </row>
    <row r="91" spans="1:25" ht="15" x14ac:dyDescent="0.25">
      <c r="A91">
        <v>1.79</v>
      </c>
      <c r="B91">
        <v>2.06</v>
      </c>
      <c r="C91" s="43">
        <f t="shared" si="17"/>
        <v>4.4096111080978329E-2</v>
      </c>
      <c r="D91" s="44">
        <f>IF(OR($A91="",$B91=""),"",A91*'MPTO_working_2-way'!$G90)</f>
        <v>1.8689320388349513</v>
      </c>
      <c r="E91" s="46">
        <f>IF(OR($A91="",$B91=""),"",B91*'MPTO_working_2-way'!$G90)</f>
        <v>2.1508379888268152</v>
      </c>
      <c r="F91" s="44">
        <f>IF(OR($A91="",$B91=""),"",'MPTO_working_2-way'!D90)</f>
        <v>1.8635467731338755</v>
      </c>
      <c r="G91" s="46">
        <f>IF(OR($A91="",$B91=""),"",'MPTO_working_2-way'!E90)</f>
        <v>2.1580148651021243</v>
      </c>
      <c r="H91" s="44">
        <f>IF(OR($A91="",$B91=""),"",'OddsRatio_working_2-way'!M90)</f>
        <v>1.863297757942139</v>
      </c>
      <c r="I91" s="44">
        <f>IF(OR($A91="",$B91=""),"",'OddsRatio_working_2-way'!N90)</f>
        <v>2.1583488904033761</v>
      </c>
      <c r="J91" s="44">
        <f>IF('Log_working_2-way'!$D90="","",A91^('Log_working_2-way'!$D90))</f>
        <v>1.8608328110900716</v>
      </c>
      <c r="K91" s="46">
        <f>IF('Log_working_2-way'!$D90="","",B91^('Log_working_2-way'!$D90))</f>
        <v>2.1616657579923269</v>
      </c>
      <c r="L91" s="53">
        <f t="shared" si="18"/>
        <v>0.53506493506493513</v>
      </c>
      <c r="M91" s="53">
        <f t="shared" si="19"/>
        <v>0.46493506493506503</v>
      </c>
      <c r="N91" s="54">
        <v>188</v>
      </c>
      <c r="O91" s="54">
        <f t="shared" si="20"/>
        <v>82.972067039106136</v>
      </c>
      <c r="P91" s="54">
        <f t="shared" si="21"/>
        <v>96.737864077669911</v>
      </c>
      <c r="Q91" s="54">
        <f t="shared" si="22"/>
        <v>91.262135922330103</v>
      </c>
      <c r="R91" s="54">
        <f t="shared" si="23"/>
        <v>105.02793296089385</v>
      </c>
      <c r="S91" s="55">
        <f t="shared" si="24"/>
        <v>-8.2900688832239666</v>
      </c>
      <c r="T91" s="55">
        <f t="shared" si="25"/>
        <v>-8.2900688832239382</v>
      </c>
      <c r="U91" t="s">
        <v>324</v>
      </c>
      <c r="V91" t="s">
        <v>341</v>
      </c>
      <c r="W91" t="s">
        <v>446</v>
      </c>
      <c r="X91" t="s">
        <v>476</v>
      </c>
      <c r="Y91" s="66" t="s">
        <v>497</v>
      </c>
    </row>
    <row r="92" spans="1:25" ht="15" x14ac:dyDescent="0.25">
      <c r="A92">
        <v>2.31</v>
      </c>
      <c r="B92">
        <v>1.64</v>
      </c>
      <c r="C92" s="43">
        <f t="shared" si="17"/>
        <v>4.2656530461408604E-2</v>
      </c>
      <c r="D92" s="44">
        <f>IF(OR($A92="",$B92=""),"",A92*'MPTO_working_2-way'!$G91)</f>
        <v>2.4085365853658538</v>
      </c>
      <c r="E92" s="46">
        <f>IF(OR($A92="",$B92=""),"",B92*'MPTO_working_2-way'!$G91)</f>
        <v>1.7099567099567101</v>
      </c>
      <c r="F92" s="44">
        <f>IF(OR($A92="",$B92=""),"",'MPTO_working_2-way'!D91)</f>
        <v>2.4297075423294001</v>
      </c>
      <c r="G92" s="46">
        <f>IF(OR($A92="",$B92=""),"",'MPTO_working_2-way'!E91)</f>
        <v>1.6994437466355645</v>
      </c>
      <c r="H92" s="44">
        <f>IF(OR($A92="",$B92=""),"",'OddsRatio_working_2-way'!M91)</f>
        <v>2.4306903927824499</v>
      </c>
      <c r="I92" s="44">
        <f>IF(OR($A92="",$B92=""),"",'OddsRatio_working_2-way'!N91)</f>
        <v>1.6989632453288304</v>
      </c>
      <c r="J92" s="44">
        <f>IF('Log_working_2-way'!$D91="","",A92^('Log_working_2-way'!$D91))</f>
        <v>2.4405863243940802</v>
      </c>
      <c r="K92" s="46">
        <f>IF('Log_working_2-way'!$D91="","",B92^('Log_working_2-way'!$D91))</f>
        <v>1.694161802778569</v>
      </c>
      <c r="L92" s="53">
        <f t="shared" si="18"/>
        <v>0.41518987341772151</v>
      </c>
      <c r="M92" s="53">
        <f t="shared" si="19"/>
        <v>0.58481012658227838</v>
      </c>
      <c r="N92" s="54">
        <v>189</v>
      </c>
      <c r="O92" s="54">
        <f t="shared" si="20"/>
        <v>107.1818181818182</v>
      </c>
      <c r="P92" s="54">
        <f t="shared" si="21"/>
        <v>73.75609756097559</v>
      </c>
      <c r="Q92" s="54">
        <f t="shared" si="22"/>
        <v>115.24390243902438</v>
      </c>
      <c r="R92" s="54">
        <f t="shared" si="23"/>
        <v>81.818181818181813</v>
      </c>
      <c r="S92" s="55">
        <f t="shared" si="24"/>
        <v>-8.0620842572061804</v>
      </c>
      <c r="T92" s="55">
        <f t="shared" si="25"/>
        <v>-8.062084257206223</v>
      </c>
      <c r="U92" t="s">
        <v>342</v>
      </c>
      <c r="V92" t="s">
        <v>331</v>
      </c>
      <c r="W92" t="s">
        <v>446</v>
      </c>
      <c r="X92" t="s">
        <v>476</v>
      </c>
      <c r="Y92" s="66" t="s">
        <v>482</v>
      </c>
    </row>
    <row r="93" spans="1:25" ht="15" x14ac:dyDescent="0.25">
      <c r="A93">
        <v>2.0299999999999998</v>
      </c>
      <c r="B93">
        <v>1.83</v>
      </c>
      <c r="C93" s="43">
        <f t="shared" si="17"/>
        <v>3.9058924870117639E-2</v>
      </c>
      <c r="D93" s="44">
        <f>IF(OR($A93="",$B93=""),"",A93*'MPTO_working_2-way'!$G92)</f>
        <v>2.1092896174863385</v>
      </c>
      <c r="E93" s="46">
        <f>IF(OR($A93="",$B93=""),"",B93*'MPTO_working_2-way'!$G92)</f>
        <v>1.9014778325123154</v>
      </c>
      <c r="F93" s="44">
        <f>IF(OR($A93="",$B93=""),"",'MPTO_working_2-way'!D92)</f>
        <v>2.1138012461236451</v>
      </c>
      <c r="G93" s="46">
        <f>IF(OR($A93="",$B93=""),"",'MPTO_working_2-way'!E92)</f>
        <v>1.8978262535441519</v>
      </c>
      <c r="H93" s="44">
        <f>IF(OR($A93="",$B93=""),"",'OddsRatio_working_2-way'!M92)</f>
        <v>2.113985572357957</v>
      </c>
      <c r="I93" s="44">
        <f>IF(OR($A93="",$B93=""),"",'OddsRatio_working_2-way'!N92)</f>
        <v>1.8976776942301987</v>
      </c>
      <c r="J93" s="44">
        <f>IF('Log_working_2-way'!$D92="","",A93^('Log_working_2-way'!$D92))</f>
        <v>2.1160569234955591</v>
      </c>
      <c r="K93" s="46">
        <f>IF('Log_working_2-way'!$D92="","",B93^('Log_working_2-way'!$D92))</f>
        <v>1.8960116450582052</v>
      </c>
      <c r="L93" s="53">
        <f t="shared" si="18"/>
        <v>0.47409326424870474</v>
      </c>
      <c r="M93" s="53">
        <f t="shared" si="19"/>
        <v>0.52590673575129532</v>
      </c>
      <c r="N93" s="54">
        <v>190</v>
      </c>
      <c r="O93" s="54">
        <f t="shared" si="20"/>
        <v>96.403940886699516</v>
      </c>
      <c r="P93" s="54">
        <f t="shared" si="21"/>
        <v>86.174863387978121</v>
      </c>
      <c r="Q93" s="54">
        <f t="shared" si="22"/>
        <v>103.82513661202185</v>
      </c>
      <c r="R93" s="54">
        <f t="shared" si="23"/>
        <v>93.596059113300498</v>
      </c>
      <c r="S93" s="55">
        <f t="shared" si="24"/>
        <v>-7.4211957253223346</v>
      </c>
      <c r="T93" s="55">
        <f t="shared" si="25"/>
        <v>-7.4211957253223773</v>
      </c>
      <c r="U93" t="s">
        <v>328</v>
      </c>
      <c r="V93" t="s">
        <v>337</v>
      </c>
      <c r="W93" t="s">
        <v>446</v>
      </c>
      <c r="X93" t="s">
        <v>476</v>
      </c>
      <c r="Y93" s="66" t="s">
        <v>482</v>
      </c>
    </row>
    <row r="94" spans="1:25" ht="15" x14ac:dyDescent="0.25">
      <c r="A94">
        <v>2.75</v>
      </c>
      <c r="B94">
        <v>1.47</v>
      </c>
      <c r="C94" s="43">
        <f t="shared" si="17"/>
        <v>4.390847247990104E-2</v>
      </c>
      <c r="D94" s="44">
        <f>IF(OR($A94="",$B94=""),"",A94*'MPTO_working_2-way'!$G93)</f>
        <v>2.870748299319728</v>
      </c>
      <c r="E94" s="46">
        <f>IF(OR($A94="",$B94=""),"",B94*'MPTO_working_2-way'!$G93)</f>
        <v>1.5345454545454544</v>
      </c>
      <c r="F94" s="44">
        <f>IF(OR($A94="",$B94=""),"",'MPTO_working_2-way'!D93)</f>
        <v>2.9266968325791858</v>
      </c>
      <c r="G94" s="46">
        <f>IF(OR($A94="",$B94=""),"",'MPTO_working_2-way'!E93)</f>
        <v>1.5190230155002347</v>
      </c>
      <c r="H94" s="44">
        <f>IF(OR($A94="",$B94=""),"",'OddsRatio_working_2-way'!M93)</f>
        <v>2.9296124624698994</v>
      </c>
      <c r="I94" s="44">
        <f>IF(OR($A94="",$B94=""),"",'OddsRatio_working_2-way'!N93)</f>
        <v>1.5182387756347728</v>
      </c>
      <c r="J94" s="44">
        <f>IF('Log_working_2-way'!$D93="","",A94^('Log_working_2-way'!$D93))</f>
        <v>2.9565379812868176</v>
      </c>
      <c r="K94" s="46">
        <f>IF('Log_working_2-way'!$D93="","",B94^('Log_working_2-way'!$D93))</f>
        <v>1.5111068681327435</v>
      </c>
      <c r="L94" s="53">
        <f t="shared" si="18"/>
        <v>0.34834123222748814</v>
      </c>
      <c r="M94" s="53">
        <f t="shared" si="19"/>
        <v>0.65165876777251186</v>
      </c>
      <c r="N94" s="54">
        <v>191</v>
      </c>
      <c r="O94" s="54">
        <f t="shared" si="20"/>
        <v>121.54545454545455</v>
      </c>
      <c r="P94" s="54">
        <f t="shared" si="21"/>
        <v>61.068027210884338</v>
      </c>
      <c r="Q94" s="54">
        <f t="shared" si="22"/>
        <v>129.93197278911563</v>
      </c>
      <c r="R94" s="54">
        <f t="shared" si="23"/>
        <v>69.454545454545453</v>
      </c>
      <c r="S94" s="55">
        <f t="shared" si="24"/>
        <v>-8.3865182436610866</v>
      </c>
      <c r="T94" s="55">
        <f t="shared" si="25"/>
        <v>-8.386518243661115</v>
      </c>
      <c r="U94" t="s">
        <v>334</v>
      </c>
      <c r="V94" t="s">
        <v>338</v>
      </c>
      <c r="W94" t="s">
        <v>446</v>
      </c>
      <c r="X94" t="s">
        <v>476</v>
      </c>
      <c r="Y94" s="66" t="s">
        <v>478</v>
      </c>
    </row>
    <row r="95" spans="1:25" ht="15" x14ac:dyDescent="0.25">
      <c r="A95">
        <v>2.34</v>
      </c>
      <c r="B95">
        <v>1.62</v>
      </c>
      <c r="C95" s="43">
        <f t="shared" si="17"/>
        <v>4.4634377967711192E-2</v>
      </c>
      <c r="D95" s="44">
        <f>IF(OR($A95="",$B95=""),"",A95*'MPTO_working_2-way'!$G94)</f>
        <v>2.4444444444444442</v>
      </c>
      <c r="E95" s="46">
        <f>IF(OR($A95="",$B95=""),"",B95*'MPTO_working_2-way'!$G94)</f>
        <v>1.6923076923076923</v>
      </c>
      <c r="F95" s="44">
        <f>IF(OR($A95="",$B95=""),"",'MPTO_working_2-way'!D94)</f>
        <v>2.4689331770222736</v>
      </c>
      <c r="G95" s="46">
        <f>IF(OR($A95="",$B95=""),"",'MPTO_working_2-way'!E94)</f>
        <v>1.6807661612130886</v>
      </c>
      <c r="H95" s="44">
        <f>IF(OR($A95="",$B95=""),"",'OddsRatio_working_2-way'!M94)</f>
        <v>2.4701327567878497</v>
      </c>
      <c r="I95" s="44">
        <f>IF(OR($A95="",$B95=""),"",'OddsRatio_working_2-way'!N94)</f>
        <v>1.6802106785137814</v>
      </c>
      <c r="J95" s="44">
        <f>IF('Log_working_2-way'!$D94="","",A95^('Log_working_2-way'!$D94))</f>
        <v>2.4816301059671568</v>
      </c>
      <c r="K95" s="46">
        <f>IF('Log_working_2-way'!$D94="","",B95^('Log_working_2-way'!$D94))</f>
        <v>1.6749322897610397</v>
      </c>
      <c r="L95" s="53">
        <f t="shared" si="18"/>
        <v>0.40909090909090912</v>
      </c>
      <c r="M95" s="53">
        <f t="shared" si="19"/>
        <v>0.59090909090909094</v>
      </c>
      <c r="N95" s="54">
        <v>192</v>
      </c>
      <c r="O95" s="54">
        <f t="shared" si="20"/>
        <v>109.94871794871794</v>
      </c>
      <c r="P95" s="54">
        <f t="shared" si="21"/>
        <v>73.481481481481495</v>
      </c>
      <c r="Q95" s="54">
        <f t="shared" si="22"/>
        <v>118.5185185185185</v>
      </c>
      <c r="R95" s="54">
        <f t="shared" si="23"/>
        <v>82.051282051282058</v>
      </c>
      <c r="S95" s="55">
        <f t="shared" si="24"/>
        <v>-8.569800569800563</v>
      </c>
      <c r="T95" s="55">
        <f t="shared" si="25"/>
        <v>-8.569800569800563</v>
      </c>
      <c r="U95" t="s">
        <v>340</v>
      </c>
      <c r="V95" t="s">
        <v>333</v>
      </c>
      <c r="W95" t="s">
        <v>446</v>
      </c>
      <c r="X95" t="s">
        <v>476</v>
      </c>
      <c r="Y95" s="66" t="s">
        <v>485</v>
      </c>
    </row>
    <row r="96" spans="1:25" ht="15" x14ac:dyDescent="0.25">
      <c r="A96">
        <v>2.27</v>
      </c>
      <c r="B96">
        <v>1.63</v>
      </c>
      <c r="C96" s="43">
        <f t="shared" si="17"/>
        <v>5.4025566876570785E-2</v>
      </c>
      <c r="D96" s="44">
        <f>IF(OR($A96="",$B96=""),"",A96*'MPTO_working_2-way'!$G95)</f>
        <v>2.3926380368098159</v>
      </c>
      <c r="E96" s="46">
        <f>IF(OR($A96="",$B96=""),"",B96*'MPTO_working_2-way'!$G95)</f>
        <v>1.7180616740088102</v>
      </c>
      <c r="F96" s="44">
        <f>IF(OR($A96="",$B96=""),"",'MPTO_working_2-way'!D95)</f>
        <v>2.418286984085487</v>
      </c>
      <c r="G96" s="46">
        <f>IF(OR($A96="",$B96=""),"",'MPTO_working_2-way'!E95)</f>
        <v>1.7050759199096792</v>
      </c>
      <c r="H96" s="44">
        <f>IF(OR($A96="",$B96=""),"",'OddsRatio_working_2-way'!M95)</f>
        <v>2.4198144300833877</v>
      </c>
      <c r="I96" s="44">
        <f>IF(OR($A96="",$B96=""),"",'OddsRatio_working_2-way'!N95)</f>
        <v>1.7043173944508145</v>
      </c>
      <c r="J96" s="44">
        <f>IF('Log_working_2-way'!$D95="","",A96^('Log_working_2-way'!$D95))</f>
        <v>2.4319584275419412</v>
      </c>
      <c r="K96" s="46">
        <f>IF('Log_working_2-way'!$D95="","",B96^('Log_working_2-way'!$D95))</f>
        <v>1.6983442960099051</v>
      </c>
      <c r="L96" s="53">
        <f t="shared" si="18"/>
        <v>0.41794871794871796</v>
      </c>
      <c r="M96" s="53">
        <f t="shared" si="19"/>
        <v>0.5820512820512822</v>
      </c>
      <c r="N96" s="54">
        <v>193</v>
      </c>
      <c r="O96" s="54">
        <f t="shared" si="20"/>
        <v>107.97797356828194</v>
      </c>
      <c r="P96" s="54">
        <f t="shared" si="21"/>
        <v>74.595092024539866</v>
      </c>
      <c r="Q96" s="54">
        <f t="shared" si="22"/>
        <v>118.40490797546012</v>
      </c>
      <c r="R96" s="54">
        <f t="shared" si="23"/>
        <v>85.022026431718061</v>
      </c>
      <c r="S96" s="55">
        <f t="shared" si="24"/>
        <v>-10.42693440717818</v>
      </c>
      <c r="T96" s="55">
        <f t="shared" si="25"/>
        <v>-10.426934407178194</v>
      </c>
      <c r="U96" t="s">
        <v>412</v>
      </c>
      <c r="V96" t="s">
        <v>93</v>
      </c>
      <c r="W96" t="s">
        <v>447</v>
      </c>
      <c r="X96" t="s">
        <v>476</v>
      </c>
      <c r="Y96" s="66" t="s">
        <v>483</v>
      </c>
    </row>
    <row r="97" spans="1:25" ht="15" x14ac:dyDescent="0.25">
      <c r="A97">
        <v>2.0099999999999998</v>
      </c>
      <c r="B97">
        <v>1.81</v>
      </c>
      <c r="C97" s="43">
        <f t="shared" si="17"/>
        <v>4.999862565624924E-2</v>
      </c>
      <c r="D97" s="44">
        <f>IF(OR($A97="",$B97=""),"",A97*'MPTO_working_2-way'!$G96)</f>
        <v>2.1104972375690609</v>
      </c>
      <c r="E97" s="46">
        <f>IF(OR($A97="",$B97=""),"",B97*'MPTO_working_2-way'!$G96)</f>
        <v>1.9004975124378112</v>
      </c>
      <c r="F97" s="44">
        <f>IF(OR($A97="",$B97=""),"",'MPTO_working_2-way'!D96)</f>
        <v>2.1163433291643639</v>
      </c>
      <c r="G97" s="46">
        <f>IF(OR($A97="",$B97=""),"",'MPTO_working_2-way'!E96)</f>
        <v>1.8957817670201405</v>
      </c>
      <c r="H97" s="44">
        <f>IF(OR($A97="",$B97=""),"",'OddsRatio_working_2-way'!M96)</f>
        <v>2.1166528467912094</v>
      </c>
      <c r="I97" s="44">
        <f>IF(OR($A97="",$B97=""),"",'OddsRatio_working_2-way'!N96)</f>
        <v>1.89553347118899</v>
      </c>
      <c r="J97" s="44">
        <f>IF('Log_working_2-way'!$D96="","",A97^('Log_working_2-way'!$D96))</f>
        <v>2.1193652902976643</v>
      </c>
      <c r="K97" s="46">
        <f>IF('Log_working_2-way'!$D96="","",B97^('Log_working_2-way'!$D96))</f>
        <v>1.893363416452811</v>
      </c>
      <c r="L97" s="53">
        <f t="shared" si="18"/>
        <v>0.47382198952879578</v>
      </c>
      <c r="M97" s="53">
        <f t="shared" si="19"/>
        <v>0.52617801047120416</v>
      </c>
      <c r="N97" s="54">
        <v>194</v>
      </c>
      <c r="O97" s="54">
        <f t="shared" si="20"/>
        <v>97.482587064676594</v>
      </c>
      <c r="P97" s="54">
        <f t="shared" si="21"/>
        <v>86.817679558011051</v>
      </c>
      <c r="Q97" s="54">
        <f t="shared" si="22"/>
        <v>107.18232044198896</v>
      </c>
      <c r="R97" s="54">
        <f t="shared" si="23"/>
        <v>96.517412935323392</v>
      </c>
      <c r="S97" s="55">
        <f t="shared" si="24"/>
        <v>-9.69973337731237</v>
      </c>
      <c r="T97" s="55">
        <f t="shared" si="25"/>
        <v>-9.6997333773123415</v>
      </c>
      <c r="U97" t="s">
        <v>345</v>
      </c>
      <c r="V97" t="s">
        <v>90</v>
      </c>
      <c r="W97" t="s">
        <v>447</v>
      </c>
      <c r="X97" t="s">
        <v>476</v>
      </c>
      <c r="Y97" s="66" t="s">
        <v>483</v>
      </c>
    </row>
    <row r="98" spans="1:25" ht="15" x14ac:dyDescent="0.25">
      <c r="A98">
        <v>2.0299999999999998</v>
      </c>
      <c r="B98">
        <v>1.82</v>
      </c>
      <c r="C98" s="43">
        <f t="shared" si="17"/>
        <v>4.2061386888973207E-2</v>
      </c>
      <c r="D98" s="44">
        <f>IF(OR($A98="",$B98=""),"",A98*'MPTO_working_2-way'!$G97)</f>
        <v>2.1153846153846154</v>
      </c>
      <c r="E98" s="46">
        <f>IF(OR($A98="",$B98=""),"",B98*'MPTO_working_2-way'!$G97)</f>
        <v>1.8965517241379313</v>
      </c>
      <c r="F98" s="44">
        <f>IF(OR($A98="",$B98=""),"",'MPTO_working_2-way'!D97)</f>
        <v>2.1205303334672561</v>
      </c>
      <c r="G98" s="46">
        <f>IF(OR($A98="",$B98=""),"",'MPTO_working_2-way'!E97)</f>
        <v>1.8924345643599858</v>
      </c>
      <c r="H98" s="44">
        <f>IF(OR($A98="",$B98=""),"",'OddsRatio_working_2-way'!M97)</f>
        <v>2.1207575835012715</v>
      </c>
      <c r="I98" s="44">
        <f>IF(OR($A98="",$B98=""),"",'OddsRatio_working_2-way'!N97)</f>
        <v>1.892253610166061</v>
      </c>
      <c r="J98" s="44">
        <f>IF('Log_working_2-way'!$D97="","",A98^('Log_working_2-way'!$D97))</f>
        <v>2.1231274030900367</v>
      </c>
      <c r="K98" s="46">
        <f>IF('Log_working_2-way'!$D97="","",B98^('Log_working_2-way'!$D97))</f>
        <v>1.8903709385493244</v>
      </c>
      <c r="L98" s="53">
        <f t="shared" si="18"/>
        <v>0.47272727272727272</v>
      </c>
      <c r="M98" s="53">
        <f t="shared" si="19"/>
        <v>0.52727272727272723</v>
      </c>
      <c r="N98" s="54">
        <v>195</v>
      </c>
      <c r="O98" s="54">
        <f t="shared" si="20"/>
        <v>98.940886699507388</v>
      </c>
      <c r="P98" s="54">
        <f t="shared" si="21"/>
        <v>87.857142857142861</v>
      </c>
      <c r="Q98" s="54">
        <f t="shared" si="22"/>
        <v>107.14285714285712</v>
      </c>
      <c r="R98" s="54">
        <f t="shared" si="23"/>
        <v>96.059113300492626</v>
      </c>
      <c r="S98" s="55">
        <f t="shared" si="24"/>
        <v>-8.2019704433497367</v>
      </c>
      <c r="T98" s="55">
        <f t="shared" si="25"/>
        <v>-8.2019704433497651</v>
      </c>
      <c r="U98" t="s">
        <v>413</v>
      </c>
      <c r="V98" t="s">
        <v>103</v>
      </c>
      <c r="W98" t="s">
        <v>441</v>
      </c>
      <c r="X98" t="s">
        <v>476</v>
      </c>
      <c r="Y98" s="66" t="s">
        <v>481</v>
      </c>
    </row>
    <row r="99" spans="1:25" ht="15" x14ac:dyDescent="0.25">
      <c r="A99">
        <v>1.81</v>
      </c>
      <c r="B99">
        <v>2.1</v>
      </c>
      <c r="C99" s="43">
        <f t="shared" si="17"/>
        <v>2.8676664035780064E-2</v>
      </c>
      <c r="D99" s="44">
        <f>IF(OR($A99="",$B99=""),"",A99*'MPTO_working_2-way'!$G98)</f>
        <v>1.861904761904762</v>
      </c>
      <c r="E99" s="46">
        <f>IF(OR($A99="",$B99=""),"",B99*'MPTO_working_2-way'!$G98)</f>
        <v>2.160220994475138</v>
      </c>
      <c r="F99" s="44">
        <f>IF(OR($A99="",$B99=""),"",'MPTO_working_2-way'!D98)</f>
        <v>1.858225372769494</v>
      </c>
      <c r="G99" s="46">
        <f>IF(OR($A99="",$B99=""),"",'MPTO_working_2-way'!E98)</f>
        <v>2.1651951011107946</v>
      </c>
      <c r="H99" s="44">
        <f>IF(OR($A99="",$B99=""),"",'OddsRatio_working_2-way'!M98)</f>
        <v>1.8581163303210331</v>
      </c>
      <c r="I99" s="44">
        <f>IF(OR($A99="",$B99=""),"",'OddsRatio_working_2-way'!N98)</f>
        <v>2.1653431646335015</v>
      </c>
      <c r="J99" s="44">
        <f>IF('Log_working_2-way'!$D98="","",A99^('Log_working_2-way'!$D98))</f>
        <v>1.8564516354578522</v>
      </c>
      <c r="K99" s="46">
        <f>IF('Log_working_2-way'!$D98="","",B99^('Log_working_2-way'!$D98))</f>
        <v>2.1676082555034109</v>
      </c>
      <c r="L99" s="53">
        <f t="shared" si="18"/>
        <v>0.53708439897698212</v>
      </c>
      <c r="M99" s="53">
        <f t="shared" si="19"/>
        <v>0.46291560102301793</v>
      </c>
      <c r="N99" s="54">
        <v>196</v>
      </c>
      <c r="O99" s="54">
        <f t="shared" si="20"/>
        <v>87.712707182320443</v>
      </c>
      <c r="P99" s="54">
        <f t="shared" si="21"/>
        <v>102.66666666666667</v>
      </c>
      <c r="Q99" s="54">
        <f t="shared" si="22"/>
        <v>93.333333333333329</v>
      </c>
      <c r="R99" s="54">
        <f t="shared" si="23"/>
        <v>108.28729281767957</v>
      </c>
      <c r="S99" s="55">
        <f t="shared" si="24"/>
        <v>-5.6206261510128854</v>
      </c>
      <c r="T99" s="55">
        <f t="shared" si="25"/>
        <v>-5.6206261510128996</v>
      </c>
      <c r="U99" t="s">
        <v>100</v>
      </c>
      <c r="V99" t="s">
        <v>51</v>
      </c>
      <c r="W99" t="s">
        <v>441</v>
      </c>
      <c r="X99" t="s">
        <v>476</v>
      </c>
      <c r="Y99" s="66" t="s">
        <v>478</v>
      </c>
    </row>
    <row r="100" spans="1:25" ht="15" x14ac:dyDescent="0.25">
      <c r="A100">
        <v>1.79</v>
      </c>
      <c r="B100">
        <v>2.12</v>
      </c>
      <c r="C100" s="43">
        <f t="shared" si="17"/>
        <v>3.0357331084642114E-2</v>
      </c>
      <c r="D100" s="44">
        <f>IF(OR($A100="",$B100=""),"",A100*'MPTO_working_2-way'!$G99)</f>
        <v>1.8443396226415094</v>
      </c>
      <c r="E100" s="46">
        <f>IF(OR($A100="",$B100=""),"",B100*'MPTO_working_2-way'!$G99)</f>
        <v>2.1843575418994412</v>
      </c>
      <c r="F100" s="44">
        <f>IF(OR($A100="",$B100=""),"",'MPTO_working_2-way'!D99)</f>
        <v>1.8399922420480992</v>
      </c>
      <c r="G100" s="46">
        <f>IF(OR($A100="",$B100=""),"",'MPTO_working_2-way'!E99)</f>
        <v>2.1904871854075272</v>
      </c>
      <c r="H100" s="44">
        <f>IF(OR($A100="",$B100=""),"",'OddsRatio_working_2-way'!M99)</f>
        <v>1.8398554297360612</v>
      </c>
      <c r="I100" s="44">
        <f>IF(OR($A100="",$B100=""),"",'OddsRatio_working_2-way'!N99)</f>
        <v>2.1906811155751749</v>
      </c>
      <c r="J100" s="44">
        <f>IF('Log_working_2-way'!$D99="","",A100^('Log_working_2-way'!$D99))</f>
        <v>1.8378863083703576</v>
      </c>
      <c r="K100" s="46">
        <f>IF('Log_working_2-way'!$D99="","",B100^('Log_working_2-way'!$D99))</f>
        <v>2.1934793420182777</v>
      </c>
      <c r="L100" s="53">
        <f t="shared" si="18"/>
        <v>0.5421994884910486</v>
      </c>
      <c r="M100" s="53">
        <f t="shared" si="19"/>
        <v>0.45780051150895146</v>
      </c>
      <c r="N100" s="54">
        <v>197</v>
      </c>
      <c r="O100" s="54">
        <f t="shared" si="20"/>
        <v>86.944134078212286</v>
      </c>
      <c r="P100" s="54">
        <f t="shared" si="21"/>
        <v>104.07547169811322</v>
      </c>
      <c r="Q100" s="54">
        <f t="shared" si="22"/>
        <v>92.924528301886781</v>
      </c>
      <c r="R100" s="54">
        <f t="shared" si="23"/>
        <v>110.0558659217877</v>
      </c>
      <c r="S100" s="55">
        <f t="shared" si="24"/>
        <v>-5.9803942236744945</v>
      </c>
      <c r="T100" s="55">
        <f t="shared" si="25"/>
        <v>-5.9803942236744803</v>
      </c>
      <c r="U100" t="s">
        <v>142</v>
      </c>
      <c r="V100" t="s">
        <v>53</v>
      </c>
      <c r="W100" t="s">
        <v>441</v>
      </c>
      <c r="X100" t="s">
        <v>476</v>
      </c>
      <c r="Y100" s="66" t="s">
        <v>482</v>
      </c>
    </row>
    <row r="101" spans="1:25" s="50" customFormat="1" ht="15" x14ac:dyDescent="0.25">
      <c r="A101">
        <v>2.36</v>
      </c>
      <c r="B101">
        <v>1.64</v>
      </c>
      <c r="C101" s="43">
        <f t="shared" si="17"/>
        <v>3.3484911120297722E-2</v>
      </c>
      <c r="D101" s="44">
        <f>IF(OR($A101="",$B101=""),"",A101*'MPTO_working_2-way'!$G100)</f>
        <v>2.4390243902439024</v>
      </c>
      <c r="E101" s="46">
        <f>IF(OR($A101="",$B101=""),"",B101*'MPTO_working_2-way'!$G100)</f>
        <v>1.6949152542372881</v>
      </c>
      <c r="F101" s="44">
        <f>IF(OR($A101="",$B101=""),"",'MPTO_working_2-way'!D100)</f>
        <v>2.4570848146267141</v>
      </c>
      <c r="G101" s="46">
        <f>IF(OR($A101="",$B101=""),"",'MPTO_working_2-way'!E100)</f>
        <v>1.6863018473335656</v>
      </c>
      <c r="H101" s="44">
        <f>IF(OR($A101="",$B101=""),"",'OddsRatio_working_2-way'!M100)</f>
        <v>2.4577379737113252</v>
      </c>
      <c r="I101" s="44">
        <f>IF(OR($A101="",$B101=""),"",'OddsRatio_working_2-way'!N100)</f>
        <v>1.6859943405700353</v>
      </c>
      <c r="J101" s="44">
        <f>IF('Log_working_2-way'!$D100="","",A101^('Log_working_2-way'!$D100))</f>
        <v>2.4661000827478752</v>
      </c>
      <c r="K101" s="46">
        <f>IF('Log_working_2-way'!$D100="","",B101^('Log_working_2-way'!$D100))</f>
        <v>1.6820816748919711</v>
      </c>
      <c r="L101" s="53">
        <f t="shared" si="18"/>
        <v>0.41000000000000003</v>
      </c>
      <c r="M101" s="53">
        <f t="shared" si="19"/>
        <v>0.59000000000000008</v>
      </c>
      <c r="N101" s="54">
        <v>198</v>
      </c>
      <c r="O101" s="54">
        <f t="shared" si="20"/>
        <v>114.10169491525424</v>
      </c>
      <c r="P101" s="54">
        <f t="shared" si="21"/>
        <v>77.268292682926813</v>
      </c>
      <c r="Q101" s="54">
        <f t="shared" si="22"/>
        <v>120.73170731707317</v>
      </c>
      <c r="R101" s="54">
        <f t="shared" si="23"/>
        <v>83.898305084745772</v>
      </c>
      <c r="S101" s="55">
        <f t="shared" si="24"/>
        <v>-6.6300124018189308</v>
      </c>
      <c r="T101" s="55">
        <f t="shared" si="25"/>
        <v>-6.6300124018189592</v>
      </c>
      <c r="U101" t="s">
        <v>353</v>
      </c>
      <c r="V101" t="s">
        <v>415</v>
      </c>
      <c r="W101" t="s">
        <v>434</v>
      </c>
      <c r="X101" t="s">
        <v>476</v>
      </c>
      <c r="Y101" s="66" t="s">
        <v>479</v>
      </c>
    </row>
    <row r="102" spans="1:25" ht="15" x14ac:dyDescent="0.25">
      <c r="A102">
        <v>2.39</v>
      </c>
      <c r="B102">
        <v>1.63</v>
      </c>
      <c r="C102" s="43">
        <f t="shared" si="17"/>
        <v>3.19069743563416E-2</v>
      </c>
      <c r="D102" s="44">
        <f>IF(OR($A102="",$B102=""),"",A102*'MPTO_working_2-way'!$G101)</f>
        <v>2.4662576687116564</v>
      </c>
      <c r="E102" s="46">
        <f>IF(OR($A102="",$B102=""),"",B102*'MPTO_working_2-way'!$G101)</f>
        <v>1.6820083682008367</v>
      </c>
      <c r="F102" s="44">
        <f>IF(OR($A102="",$B102=""),"",'MPTO_working_2-way'!D101)</f>
        <v>2.4847402493861024</v>
      </c>
      <c r="G102" s="46">
        <f>IF(OR($A102="",$B102=""),"",'MPTO_working_2-way'!E101)</f>
        <v>1.6735184827201064</v>
      </c>
      <c r="H102" s="44">
        <f>IF(OR($A102="",$B102=""),"",'OddsRatio_working_2-way'!M101)</f>
        <v>2.4853784724268779</v>
      </c>
      <c r="I102" s="44">
        <f>IF(OR($A102="",$B102=""),"",'OddsRatio_working_2-way'!N101)</f>
        <v>1.6732290918193764</v>
      </c>
      <c r="J102" s="44">
        <f>IF('Log_working_2-way'!$D101="","",A102^('Log_working_2-way'!$D101))</f>
        <v>2.4939306210789667</v>
      </c>
      <c r="K102" s="46">
        <f>IF('Log_working_2-way'!$D101="","",B102^('Log_working_2-way'!$D101))</f>
        <v>1.6693751275261461</v>
      </c>
      <c r="L102" s="53">
        <f t="shared" si="18"/>
        <v>0.40547263681592038</v>
      </c>
      <c r="M102" s="53">
        <f t="shared" si="19"/>
        <v>0.59452736318407962</v>
      </c>
      <c r="N102" s="54">
        <v>199</v>
      </c>
      <c r="O102" s="54">
        <f t="shared" si="20"/>
        <v>115.73640167364017</v>
      </c>
      <c r="P102" s="54">
        <f t="shared" si="21"/>
        <v>76.914110429447859</v>
      </c>
      <c r="Q102" s="54">
        <f t="shared" si="22"/>
        <v>122.08588957055215</v>
      </c>
      <c r="R102" s="54">
        <f t="shared" si="23"/>
        <v>83.263598326359826</v>
      </c>
      <c r="S102" s="55">
        <f t="shared" si="24"/>
        <v>-6.349487896911981</v>
      </c>
      <c r="T102" s="55">
        <f t="shared" si="25"/>
        <v>-6.3494878969119668</v>
      </c>
      <c r="U102" t="s">
        <v>419</v>
      </c>
      <c r="V102" t="s">
        <v>350</v>
      </c>
      <c r="W102" t="s">
        <v>434</v>
      </c>
      <c r="X102" t="s">
        <v>476</v>
      </c>
      <c r="Y102" s="66" t="s">
        <v>497</v>
      </c>
    </row>
    <row r="103" spans="1:25" ht="15" x14ac:dyDescent="0.25">
      <c r="A103">
        <v>2.06</v>
      </c>
      <c r="B103">
        <v>1.84</v>
      </c>
      <c r="C103" s="43">
        <f t="shared" si="17"/>
        <v>2.891515407344869E-2</v>
      </c>
      <c r="D103" s="44">
        <f>IF(OR($A103="",$B103=""),"",A103*'MPTO_working_2-way'!$G102)</f>
        <v>2.1195652173913042</v>
      </c>
      <c r="E103" s="46">
        <f>IF(OR($A103="",$B103=""),"",B103*'MPTO_working_2-way'!$G102)</f>
        <v>1.8932038834951457</v>
      </c>
      <c r="F103" s="44">
        <f>IF(OR($A103="",$B103=""),"",'MPTO_working_2-way'!D102)</f>
        <v>2.1232354918216445</v>
      </c>
      <c r="G103" s="46">
        <f>IF(OR($A103="",$B103=""),"",'MPTO_working_2-way'!E102)</f>
        <v>1.8902852583283463</v>
      </c>
      <c r="H103" s="44">
        <f>IF(OR($A103="",$B103=""),"",'OddsRatio_working_2-way'!M102)</f>
        <v>2.123345344008138</v>
      </c>
      <c r="I103" s="44">
        <f>IF(OR($A103="",$B103=""),"",'OddsRatio_working_2-way'!N102)</f>
        <v>1.8901981971385247</v>
      </c>
      <c r="J103" s="44">
        <f>IF('Log_working_2-way'!$D102="","",A103^('Log_working_2-way'!$D102))</f>
        <v>2.1250149218724146</v>
      </c>
      <c r="K103" s="46">
        <f>IF('Log_working_2-way'!$D102="","",B103^('Log_working_2-way'!$D102))</f>
        <v>1.8888770989238437</v>
      </c>
      <c r="L103" s="53">
        <f t="shared" si="18"/>
        <v>0.47179487179487184</v>
      </c>
      <c r="M103" s="53">
        <f t="shared" si="19"/>
        <v>0.52820512820512822</v>
      </c>
      <c r="N103" s="54">
        <v>200</v>
      </c>
      <c r="O103" s="54">
        <f t="shared" si="20"/>
        <v>102.91262135922331</v>
      </c>
      <c r="P103" s="54">
        <f t="shared" si="21"/>
        <v>91.304347826086953</v>
      </c>
      <c r="Q103" s="54">
        <f t="shared" si="22"/>
        <v>108.69565217391303</v>
      </c>
      <c r="R103" s="54">
        <f t="shared" si="23"/>
        <v>97.087378640776706</v>
      </c>
      <c r="S103" s="55">
        <f t="shared" si="24"/>
        <v>-5.7830308146897238</v>
      </c>
      <c r="T103" s="55">
        <f t="shared" si="25"/>
        <v>-5.7830308146897522</v>
      </c>
      <c r="U103" t="s">
        <v>416</v>
      </c>
      <c r="V103" t="s">
        <v>50</v>
      </c>
      <c r="W103" t="s">
        <v>434</v>
      </c>
      <c r="X103" t="s">
        <v>476</v>
      </c>
      <c r="Y103" s="66" t="s">
        <v>482</v>
      </c>
    </row>
    <row r="104" spans="1:25" ht="15" x14ac:dyDescent="0.25">
      <c r="A104">
        <v>2.19</v>
      </c>
      <c r="B104">
        <v>1.73</v>
      </c>
      <c r="C104" s="43">
        <f t="shared" si="17"/>
        <v>3.4655686647135031E-2</v>
      </c>
      <c r="D104" s="44">
        <f>IF(OR($A104="",$B104=""),"",A104*'MPTO_working_2-way'!$G103)</f>
        <v>2.2658959537572256</v>
      </c>
      <c r="E104" s="46">
        <f>IF(OR($A104="",$B104=""),"",B104*'MPTO_working_2-way'!$G103)</f>
        <v>1.7899543378995435</v>
      </c>
      <c r="F104" s="44">
        <f>IF(OR($A104="",$B104=""),"",'MPTO_working_2-way'!D103)</f>
        <v>2.2763841740018629</v>
      </c>
      <c r="G104" s="46">
        <f>IF(OR($A104="",$B104=""),"",'MPTO_working_2-way'!E103)</f>
        <v>1.7834631769717797</v>
      </c>
      <c r="H104" s="44">
        <f>IF(OR($A104="",$B104=""),"",'OddsRatio_working_2-way'!M103)</f>
        <v>2.2767681803292916</v>
      </c>
      <c r="I104" s="44">
        <f>IF(OR($A104="",$B104=""),"",'OddsRatio_working_2-way'!N103)</f>
        <v>1.7832275391935992</v>
      </c>
      <c r="J104" s="44">
        <f>IF('Log_working_2-way'!$D103="","",A104^('Log_working_2-way'!$D103))</f>
        <v>2.2815927958159761</v>
      </c>
      <c r="K104" s="46">
        <f>IF('Log_working_2-way'!$D103="","",B104^('Log_working_2-way'!$D103))</f>
        <v>1.7802790428165938</v>
      </c>
      <c r="L104" s="53">
        <f t="shared" si="18"/>
        <v>0.44132653061224486</v>
      </c>
      <c r="M104" s="53">
        <f t="shared" si="19"/>
        <v>0.55867346938775508</v>
      </c>
      <c r="N104" s="54">
        <v>201</v>
      </c>
      <c r="O104" s="54">
        <f t="shared" si="20"/>
        <v>109.21917808219179</v>
      </c>
      <c r="P104" s="54">
        <f t="shared" si="21"/>
        <v>84.815028901734124</v>
      </c>
      <c r="Q104" s="54">
        <f t="shared" si="22"/>
        <v>116.1849710982659</v>
      </c>
      <c r="R104" s="54">
        <f t="shared" si="23"/>
        <v>91.780821917808225</v>
      </c>
      <c r="S104" s="55">
        <f t="shared" si="24"/>
        <v>-6.9657930160741159</v>
      </c>
      <c r="T104" s="55">
        <f t="shared" si="25"/>
        <v>-6.9657930160741017</v>
      </c>
      <c r="U104" t="s">
        <v>354</v>
      </c>
      <c r="V104" t="s">
        <v>249</v>
      </c>
      <c r="W104" t="s">
        <v>434</v>
      </c>
      <c r="X104" t="s">
        <v>476</v>
      </c>
      <c r="Y104" s="66" t="s">
        <v>481</v>
      </c>
    </row>
    <row r="105" spans="1:25" ht="15" x14ac:dyDescent="0.25">
      <c r="A105">
        <v>2.2999999999999998</v>
      </c>
      <c r="B105">
        <v>1.67</v>
      </c>
      <c r="C105" s="43">
        <f t="shared" si="17"/>
        <v>3.3585003905233002E-2</v>
      </c>
      <c r="D105" s="44">
        <f>IF(OR($A105="",$B105=""),"",A105*'MPTO_working_2-way'!$G104)</f>
        <v>2.3772455089820359</v>
      </c>
      <c r="E105" s="46">
        <f>IF(OR($A105="",$B105=""),"",B105*'MPTO_working_2-way'!$G104)</f>
        <v>1.7260869565217389</v>
      </c>
      <c r="F105" s="44">
        <f>IF(OR($A105="",$B105=""),"",'MPTO_working_2-way'!D104)</f>
        <v>2.3924011211460603</v>
      </c>
      <c r="G105" s="46">
        <f>IF(OR($A105="",$B105=""),"",'MPTO_working_2-way'!E104)</f>
        <v>1.7181838514873629</v>
      </c>
      <c r="H105" s="44">
        <f>IF(OR($A105="",$B105=""),"",'OddsRatio_working_2-way'!M104)</f>
        <v>2.3929459815307572</v>
      </c>
      <c r="I105" s="44">
        <f>IF(OR($A105="",$B105=""),"",'OddsRatio_working_2-way'!N104)</f>
        <v>1.7179029289427752</v>
      </c>
      <c r="J105" s="44">
        <f>IF('Log_working_2-way'!$D104="","",A105^('Log_working_2-way'!$D104))</f>
        <v>2.399943779582375</v>
      </c>
      <c r="K105" s="46">
        <f>IF('Log_working_2-way'!$D104="","",B105^('Log_working_2-way'!$D104))</f>
        <v>1.7143143993241288</v>
      </c>
      <c r="L105" s="53">
        <f t="shared" si="18"/>
        <v>0.42065491183879095</v>
      </c>
      <c r="M105" s="53">
        <f t="shared" si="19"/>
        <v>0.57934508816120911</v>
      </c>
      <c r="N105" s="54">
        <v>202</v>
      </c>
      <c r="O105" s="54">
        <f t="shared" si="20"/>
        <v>114.17391304347825</v>
      </c>
      <c r="P105" s="54">
        <f t="shared" si="21"/>
        <v>81.041916167664667</v>
      </c>
      <c r="Q105" s="54">
        <f t="shared" si="22"/>
        <v>120.95808383233535</v>
      </c>
      <c r="R105" s="54">
        <f t="shared" si="23"/>
        <v>87.826086956521749</v>
      </c>
      <c r="S105" s="55">
        <f t="shared" si="24"/>
        <v>-6.7841707888570966</v>
      </c>
      <c r="T105" s="55">
        <f t="shared" si="25"/>
        <v>-6.7841707888570824</v>
      </c>
      <c r="U105" t="s">
        <v>351</v>
      </c>
      <c r="V105" t="s">
        <v>348</v>
      </c>
      <c r="W105" t="s">
        <v>434</v>
      </c>
      <c r="X105" t="s">
        <v>476</v>
      </c>
      <c r="Y105" s="66" t="s">
        <v>482</v>
      </c>
    </row>
    <row r="106" spans="1:25" ht="15" x14ac:dyDescent="0.25">
      <c r="A106">
        <v>2.31</v>
      </c>
      <c r="B106">
        <v>1.66</v>
      </c>
      <c r="C106" s="43">
        <f t="shared" si="17"/>
        <v>3.5310071454649705E-2</v>
      </c>
      <c r="D106" s="44">
        <f>IF(OR($A106="",$B106=""),"",A106*'MPTO_working_2-way'!$G105)</f>
        <v>2.3915662650602409</v>
      </c>
      <c r="E106" s="46">
        <f>IF(OR($A106="",$B106=""),"",B106*'MPTO_working_2-way'!$G105)</f>
        <v>1.7186147186147185</v>
      </c>
      <c r="F106" s="44">
        <f>IF(OR($A106="",$B106=""),"",'MPTO_working_2-way'!D105)</f>
        <v>2.4082145324373547</v>
      </c>
      <c r="G106" s="46">
        <f>IF(OR($A106="",$B106=""),"",'MPTO_working_2-way'!E105)</f>
        <v>1.7101190741649199</v>
      </c>
      <c r="H106" s="44">
        <f>IF(OR($A106="",$B106=""),"",'OddsRatio_working_2-way'!M105)</f>
        <v>2.4088465086191913</v>
      </c>
      <c r="I106" s="44">
        <f>IF(OR($A106="",$B106=""),"",'OddsRatio_working_2-way'!N105)</f>
        <v>1.7098005310600506</v>
      </c>
      <c r="J106" s="44">
        <f>IF('Log_working_2-way'!$D105="","",A106^('Log_working_2-way'!$D105))</f>
        <v>2.4165541184191208</v>
      </c>
      <c r="K106" s="46">
        <f>IF('Log_working_2-way'!$D105="","",B106^('Log_working_2-way'!$D105))</f>
        <v>1.7059384368003565</v>
      </c>
      <c r="L106" s="53">
        <f t="shared" si="18"/>
        <v>0.41813602015113349</v>
      </c>
      <c r="M106" s="53">
        <f t="shared" si="19"/>
        <v>0.58186397984886651</v>
      </c>
      <c r="N106" s="54">
        <v>203</v>
      </c>
      <c r="O106" s="54">
        <f t="shared" si="20"/>
        <v>115.12121212121212</v>
      </c>
      <c r="P106" s="54">
        <f t="shared" si="21"/>
        <v>80.710843373493958</v>
      </c>
      <c r="Q106" s="54">
        <f t="shared" si="22"/>
        <v>122.28915662650603</v>
      </c>
      <c r="R106" s="54">
        <f t="shared" si="23"/>
        <v>87.878787878787875</v>
      </c>
      <c r="S106" s="55">
        <f t="shared" si="24"/>
        <v>-7.167944505293903</v>
      </c>
      <c r="T106" s="55">
        <f t="shared" si="25"/>
        <v>-7.1679445052939172</v>
      </c>
      <c r="U106" t="s">
        <v>140</v>
      </c>
      <c r="V106" t="s">
        <v>234</v>
      </c>
      <c r="W106" t="s">
        <v>434</v>
      </c>
      <c r="X106" t="s">
        <v>476</v>
      </c>
      <c r="Y106" s="66" t="s">
        <v>496</v>
      </c>
    </row>
    <row r="107" spans="1:25" ht="15" x14ac:dyDescent="0.25">
      <c r="A107">
        <v>2.27</v>
      </c>
      <c r="B107">
        <v>1.68</v>
      </c>
      <c r="C107" s="43">
        <f t="shared" si="17"/>
        <v>3.5766729599328695E-2</v>
      </c>
      <c r="D107" s="44">
        <f>IF(OR($A107="",$B107=""),"",A107*'MPTO_working_2-way'!$G106)</f>
        <v>2.3511904761904763</v>
      </c>
      <c r="E107" s="46">
        <f>IF(OR($A107="",$B107=""),"",B107*'MPTO_working_2-way'!$G106)</f>
        <v>1.7400881057268722</v>
      </c>
      <c r="F107" s="44">
        <f>IF(OR($A107="",$B107=""),"",'MPTO_working_2-way'!D106)</f>
        <v>2.3660503784588656</v>
      </c>
      <c r="G107" s="46">
        <f>IF(OR($A107="",$B107=""),"",'MPTO_working_2-way'!E106)</f>
        <v>1.7320374239258789</v>
      </c>
      <c r="H107" s="44">
        <f>IF(OR($A107="",$B107=""),"",'OddsRatio_working_2-way'!M106)</f>
        <v>2.3666188418222287</v>
      </c>
      <c r="I107" s="44">
        <f>IF(OR($A107="",$B107=""),"",'OddsRatio_working_2-way'!N106)</f>
        <v>1.7317329231804059</v>
      </c>
      <c r="J107" s="44">
        <f>IF('Log_working_2-way'!$D106="","",A107^('Log_working_2-way'!$D106))</f>
        <v>2.37348902776783</v>
      </c>
      <c r="K107" s="46">
        <f>IF('Log_working_2-way'!$D106="","",B107^('Log_working_2-way'!$D106))</f>
        <v>1.72807279838637</v>
      </c>
      <c r="L107" s="53">
        <f t="shared" si="18"/>
        <v>0.42531645569620252</v>
      </c>
      <c r="M107" s="53">
        <f t="shared" si="19"/>
        <v>0.57468354430379742</v>
      </c>
      <c r="N107" s="54">
        <v>204</v>
      </c>
      <c r="O107" s="54">
        <f t="shared" si="20"/>
        <v>114.13215859030836</v>
      </c>
      <c r="P107" s="54">
        <f t="shared" si="21"/>
        <v>82.571428571428555</v>
      </c>
      <c r="Q107" s="54">
        <f t="shared" si="22"/>
        <v>121.42857142857143</v>
      </c>
      <c r="R107" s="54">
        <f t="shared" si="23"/>
        <v>89.867841409691621</v>
      </c>
      <c r="S107" s="55">
        <f t="shared" si="24"/>
        <v>-7.2964128382630662</v>
      </c>
      <c r="T107" s="55">
        <f t="shared" si="25"/>
        <v>-7.2964128382630662</v>
      </c>
      <c r="U107" t="s">
        <v>417</v>
      </c>
      <c r="V107" t="s">
        <v>418</v>
      </c>
      <c r="W107" t="s">
        <v>434</v>
      </c>
      <c r="X107" t="s">
        <v>476</v>
      </c>
      <c r="Y107" s="66" t="s">
        <v>485</v>
      </c>
    </row>
    <row r="108" spans="1:25" ht="15" x14ac:dyDescent="0.25">
      <c r="A108">
        <v>1.99</v>
      </c>
      <c r="B108">
        <v>1.9</v>
      </c>
      <c r="C108" s="43">
        <f t="shared" si="17"/>
        <v>2.8828352287754377E-2</v>
      </c>
      <c r="D108" s="44">
        <f>IF(OR($A108="",$B108=""),"",A108*'MPTO_working_2-way'!$G107)</f>
        <v>2.0473684210526311</v>
      </c>
      <c r="E108" s="46">
        <f>IF(OR($A108="",$B108=""),"",B108*'MPTO_working_2-way'!$G107)</f>
        <v>1.9547738693467331</v>
      </c>
      <c r="F108" s="44">
        <f>IF(OR($A108="",$B108=""),"",'MPTO_working_2-way'!D107)</f>
        <v>2.0487672717420748</v>
      </c>
      <c r="G108" s="46">
        <f>IF(OR($A108="",$B108=""),"",'MPTO_working_2-way'!E107)</f>
        <v>1.9535003874967702</v>
      </c>
      <c r="H108" s="44">
        <f>IF(OR($A108="",$B108=""),"",'OddsRatio_working_2-way'!M107)</f>
        <v>2.0488088481701512</v>
      </c>
      <c r="I108" s="44">
        <f>IF(OR($A108="",$B108=""),"",'OddsRatio_working_2-way'!N107)</f>
        <v>1.9534625892455926</v>
      </c>
      <c r="J108" s="44">
        <f>IF('Log_working_2-way'!$D107="","",A108^('Log_working_2-way'!$D107))</f>
        <v>2.0494438264048878</v>
      </c>
      <c r="K108" s="46">
        <f>IF('Log_working_2-way'!$D107="","",B108^('Log_working_2-way'!$D107))</f>
        <v>1.9528856855785393</v>
      </c>
      <c r="L108" s="53">
        <f t="shared" si="18"/>
        <v>0.48843187660668391</v>
      </c>
      <c r="M108" s="53">
        <f t="shared" si="19"/>
        <v>0.51156812339331637</v>
      </c>
      <c r="N108" s="54">
        <v>205</v>
      </c>
      <c r="O108" s="54">
        <f t="shared" si="20"/>
        <v>101.98492462311556</v>
      </c>
      <c r="P108" s="54">
        <f t="shared" si="21"/>
        <v>97.105263157894726</v>
      </c>
      <c r="Q108" s="54">
        <f t="shared" si="22"/>
        <v>107.89473684210526</v>
      </c>
      <c r="R108" s="54">
        <f t="shared" si="23"/>
        <v>103.01507537688441</v>
      </c>
      <c r="S108" s="55">
        <f t="shared" si="24"/>
        <v>-5.9098122189896998</v>
      </c>
      <c r="T108" s="55">
        <f t="shared" si="25"/>
        <v>-5.9098122189896856</v>
      </c>
      <c r="U108" t="s">
        <v>352</v>
      </c>
      <c r="V108" t="s">
        <v>105</v>
      </c>
      <c r="W108" t="s">
        <v>434</v>
      </c>
      <c r="X108" t="s">
        <v>476</v>
      </c>
      <c r="Y108" s="66" t="s">
        <v>482</v>
      </c>
    </row>
    <row r="109" spans="1:25" ht="15" x14ac:dyDescent="0.25">
      <c r="A109">
        <v>1.47</v>
      </c>
      <c r="B109">
        <v>2.74</v>
      </c>
      <c r="C109" s="43">
        <f t="shared" si="17"/>
        <v>4.5235612493172539E-2</v>
      </c>
      <c r="D109" s="44">
        <f>IF(OR($A109="",$B109=""),"",A109*'MPTO_working_2-way'!$G108)</f>
        <v>1.5364963503649636</v>
      </c>
      <c r="E109" s="46">
        <f>IF(OR($A109="",$B109=""),"",B109*'MPTO_working_2-way'!$G108)</f>
        <v>2.8639455782312928</v>
      </c>
      <c r="F109" s="44">
        <f>IF(OR($A109="",$B109=""),"",'MPTO_working_2-way'!D108)</f>
        <v>1.5205557023670204</v>
      </c>
      <c r="G109" s="46">
        <f>IF(OR($A109="",$B109=""),"",'MPTO_working_2-way'!E108)</f>
        <v>2.9210240046413816</v>
      </c>
      <c r="H109" s="44">
        <f>IF(OR($A109="",$B109=""),"",'OddsRatio_working_2-way'!M108)</f>
        <v>1.5197258340016742</v>
      </c>
      <c r="I109" s="44">
        <f>IF(OR($A109="",$B109=""),"",'OddsRatio_working_2-way'!N108)</f>
        <v>2.9240913854530066</v>
      </c>
      <c r="J109" s="44">
        <f>IF('Log_working_2-way'!$D108="","",A109^('Log_working_2-way'!$D108))</f>
        <v>1.5123981350795042</v>
      </c>
      <c r="K109" s="46">
        <f>IF('Log_working_2-way'!$D108="","",B109^('Log_working_2-way'!$D108))</f>
        <v>2.9516074152820275</v>
      </c>
      <c r="L109" s="53">
        <f t="shared" si="18"/>
        <v>0.65083135391923985</v>
      </c>
      <c r="M109" s="53">
        <f t="shared" si="19"/>
        <v>0.34916864608076004</v>
      </c>
      <c r="N109" s="54">
        <v>206</v>
      </c>
      <c r="O109" s="54">
        <f t="shared" si="20"/>
        <v>65.863945578231281</v>
      </c>
      <c r="P109" s="54">
        <f t="shared" si="21"/>
        <v>130.81751824817519</v>
      </c>
      <c r="Q109" s="54">
        <f t="shared" si="22"/>
        <v>75.182481751824824</v>
      </c>
      <c r="R109" s="54">
        <f t="shared" si="23"/>
        <v>140.1360544217687</v>
      </c>
      <c r="S109" s="55">
        <f t="shared" si="24"/>
        <v>-9.318536173593543</v>
      </c>
      <c r="T109" s="55">
        <f t="shared" si="25"/>
        <v>-9.3185361735935146</v>
      </c>
      <c r="U109" t="s">
        <v>358</v>
      </c>
      <c r="V109" t="s">
        <v>425</v>
      </c>
      <c r="W109" t="s">
        <v>448</v>
      </c>
      <c r="X109" t="s">
        <v>476</v>
      </c>
      <c r="Y109" s="66" t="s">
        <v>484</v>
      </c>
    </row>
    <row r="110" spans="1:25" ht="15" x14ac:dyDescent="0.25">
      <c r="A110">
        <v>2.0299999999999998</v>
      </c>
      <c r="B110">
        <v>1.87</v>
      </c>
      <c r="C110" s="43">
        <f t="shared" si="17"/>
        <v>2.737019572719368E-2</v>
      </c>
      <c r="D110" s="44">
        <f>IF(OR($A110="",$B110=""),"",A110*'MPTO_working_2-way'!$G109)</f>
        <v>2.0855614973262031</v>
      </c>
      <c r="E110" s="46">
        <f>IF(OR($A110="",$B110=""),"",B110*'MPTO_working_2-way'!$G109)</f>
        <v>1.9211822660098523</v>
      </c>
      <c r="F110" s="44">
        <f>IF(OR($A110="",$B110=""),"",'MPTO_working_2-way'!D109)</f>
        <v>2.0880063804625832</v>
      </c>
      <c r="G110" s="46">
        <f>IF(OR($A110="",$B110=""),"",'MPTO_working_2-way'!E109)</f>
        <v>1.9191122570208035</v>
      </c>
      <c r="H110" s="44">
        <f>IF(OR($A110="",$B110=""),"",'OddsRatio_working_2-way'!M109)</f>
        <v>2.0880753861644932</v>
      </c>
      <c r="I110" s="44">
        <f>IF(OR($A110="",$B110=""),"",'OddsRatio_working_2-way'!N109)</f>
        <v>1.9190539669544755</v>
      </c>
      <c r="J110" s="44">
        <f>IF('Log_working_2-way'!$D109="","",A110^('Log_working_2-way'!$D109))</f>
        <v>2.0891848566626599</v>
      </c>
      <c r="K110" s="46">
        <f>IF('Log_working_2-way'!$D109="","",B110^('Log_working_2-way'!$D109))</f>
        <v>1.9181177959672178</v>
      </c>
      <c r="L110" s="53">
        <f t="shared" si="18"/>
        <v>0.4794871794871795</v>
      </c>
      <c r="M110" s="53">
        <f t="shared" si="19"/>
        <v>0.52051282051282044</v>
      </c>
      <c r="N110" s="54">
        <v>207</v>
      </c>
      <c r="O110" s="54">
        <f t="shared" si="20"/>
        <v>105.02955665024631</v>
      </c>
      <c r="P110" s="54">
        <f t="shared" si="21"/>
        <v>96.304812834224606</v>
      </c>
      <c r="Q110" s="54">
        <f t="shared" si="22"/>
        <v>110.69518716577538</v>
      </c>
      <c r="R110" s="54">
        <f t="shared" si="23"/>
        <v>101.97044334975371</v>
      </c>
      <c r="S110" s="55">
        <f t="shared" si="24"/>
        <v>-5.6656305155290738</v>
      </c>
      <c r="T110" s="55">
        <f t="shared" si="25"/>
        <v>-5.6656305155291022</v>
      </c>
      <c r="U110" t="s">
        <v>428</v>
      </c>
      <c r="V110" t="s">
        <v>363</v>
      </c>
      <c r="W110" t="s">
        <v>448</v>
      </c>
      <c r="X110" t="s">
        <v>476</v>
      </c>
      <c r="Y110" s="66" t="s">
        <v>485</v>
      </c>
    </row>
    <row r="111" spans="1:25" ht="15" x14ac:dyDescent="0.25">
      <c r="A111">
        <v>1.58</v>
      </c>
      <c r="B111">
        <v>2.4900000000000002</v>
      </c>
      <c r="C111" s="43">
        <f t="shared" si="17"/>
        <v>3.4517818107874465E-2</v>
      </c>
      <c r="D111" s="44">
        <f>IF(OR($A111="",$B111=""),"",A111*'MPTO_working_2-way'!$G110)</f>
        <v>1.6345381526104417</v>
      </c>
      <c r="E111" s="46">
        <f>IF(OR($A111="",$B111=""),"",B111*'MPTO_working_2-way'!$G110)</f>
        <v>2.5759493670886076</v>
      </c>
      <c r="F111" s="44">
        <f>IF(OR($A111="",$B111=""),"",'MPTO_working_2-way'!D110)</f>
        <v>1.6242929689112753</v>
      </c>
      <c r="G111" s="46">
        <f>IF(OR($A111="",$B111=""),"",'MPTO_working_2-way'!E110)</f>
        <v>2.6018120494676276</v>
      </c>
      <c r="H111" s="44">
        <f>IF(OR($A111="",$B111=""),"",'OddsRatio_working_2-way'!M110)</f>
        <v>1.6239084427754149</v>
      </c>
      <c r="I111" s="44">
        <f>IF(OR($A111="",$B111=""),"",'OddsRatio_working_2-way'!N110)</f>
        <v>2.6027992754058067</v>
      </c>
      <c r="J111" s="44">
        <f>IF('Log_working_2-way'!$D110="","",A111^('Log_working_2-way'!$D110))</f>
        <v>1.6192445352091833</v>
      </c>
      <c r="K111" s="46">
        <f>IF('Log_working_2-way'!$D110="","",B111^('Log_working_2-way'!$D110))</f>
        <v>2.6148709324694677</v>
      </c>
      <c r="L111" s="53">
        <f t="shared" si="18"/>
        <v>0.6117936117936118</v>
      </c>
      <c r="M111" s="53">
        <f t="shared" si="19"/>
        <v>0.3882063882063882</v>
      </c>
      <c r="N111" s="54">
        <v>208</v>
      </c>
      <c r="O111" s="54">
        <f t="shared" si="20"/>
        <v>76.354430379746816</v>
      </c>
      <c r="P111" s="54">
        <f t="shared" si="21"/>
        <v>124.46586345381527</v>
      </c>
      <c r="Q111" s="54">
        <f t="shared" si="22"/>
        <v>83.534136546184726</v>
      </c>
      <c r="R111" s="54">
        <f t="shared" si="23"/>
        <v>131.64556962025316</v>
      </c>
      <c r="S111" s="55">
        <f t="shared" si="24"/>
        <v>-7.17970616643791</v>
      </c>
      <c r="T111" s="55">
        <f t="shared" si="25"/>
        <v>-7.1797061664378816</v>
      </c>
      <c r="U111" t="s">
        <v>362</v>
      </c>
      <c r="V111" t="s">
        <v>361</v>
      </c>
      <c r="W111" t="s">
        <v>448</v>
      </c>
      <c r="X111" t="s">
        <v>476</v>
      </c>
      <c r="Y111" s="66" t="s">
        <v>486</v>
      </c>
    </row>
    <row r="112" spans="1:25" ht="15" x14ac:dyDescent="0.25">
      <c r="A112">
        <v>1.93</v>
      </c>
      <c r="B112">
        <v>1.96</v>
      </c>
      <c r="C112" s="43">
        <f t="shared" si="17"/>
        <v>2.8338796658559762E-2</v>
      </c>
      <c r="D112" s="44">
        <f>IF(OR($A112="",$B112=""),"",A112*'MPTO_working_2-way'!$G111)</f>
        <v>1.9846938775510203</v>
      </c>
      <c r="E112" s="46">
        <f>IF(OR($A112="",$B112=""),"",B112*'MPTO_working_2-way'!$G111)</f>
        <v>2.0155440414507773</v>
      </c>
      <c r="F112" s="44">
        <f>IF(OR($A112="",$B112=""),"",'MPTO_working_2-way'!D111)</f>
        <v>1.9842635333613092</v>
      </c>
      <c r="G112" s="46">
        <f>IF(OR($A112="",$B112=""),"",'MPTO_working_2-way'!E111)</f>
        <v>2.0159880622468553</v>
      </c>
      <c r="H112" s="44">
        <f>IF(OR($A112="",$B112=""),"",'OddsRatio_working_2-way'!M111)</f>
        <v>1.9842509842514759</v>
      </c>
      <c r="I112" s="44">
        <f>IF(OR($A112="",$B112=""),"",'OddsRatio_working_2-way'!N111)</f>
        <v>2.0160010160015238</v>
      </c>
      <c r="J112" s="44">
        <f>IF('Log_working_2-way'!$D111="","",A112^('Log_working_2-way'!$D111))</f>
        <v>1.9840560014719333</v>
      </c>
      <c r="K112" s="46">
        <f>IF('Log_working_2-way'!$D111="","",B112^('Log_working_2-way'!$D111))</f>
        <v>2.0162023284286739</v>
      </c>
      <c r="L112" s="53">
        <f t="shared" si="18"/>
        <v>0.50385604113110538</v>
      </c>
      <c r="M112" s="53">
        <f t="shared" si="19"/>
        <v>0.49614395886889456</v>
      </c>
      <c r="N112" s="54">
        <v>209</v>
      </c>
      <c r="O112" s="54">
        <f t="shared" si="20"/>
        <v>100.70984455958551</v>
      </c>
      <c r="P112" s="54">
        <f t="shared" si="21"/>
        <v>102.36734693877551</v>
      </c>
      <c r="Q112" s="54">
        <f t="shared" si="22"/>
        <v>106.63265306122449</v>
      </c>
      <c r="R112" s="54">
        <f t="shared" si="23"/>
        <v>108.29015544041452</v>
      </c>
      <c r="S112" s="55">
        <f t="shared" si="24"/>
        <v>-5.9228085016389826</v>
      </c>
      <c r="T112" s="55">
        <f t="shared" si="25"/>
        <v>-5.9228085016390111</v>
      </c>
      <c r="U112" t="s">
        <v>356</v>
      </c>
      <c r="V112" t="s">
        <v>420</v>
      </c>
      <c r="W112" t="s">
        <v>448</v>
      </c>
      <c r="X112" t="s">
        <v>476</v>
      </c>
      <c r="Y112" s="66" t="s">
        <v>481</v>
      </c>
    </row>
    <row r="113" spans="1:25" ht="15" x14ac:dyDescent="0.25">
      <c r="A113">
        <v>2.2000000000000002</v>
      </c>
      <c r="B113">
        <v>1.72</v>
      </c>
      <c r="C113" s="43">
        <f t="shared" si="17"/>
        <v>3.5940803382663811E-2</v>
      </c>
      <c r="D113" s="44">
        <f>IF(OR($A113="",$B113=""),"",A113*'MPTO_working_2-way'!$G112)</f>
        <v>2.2790697674418605</v>
      </c>
      <c r="E113" s="46">
        <f>IF(OR($A113="",$B113=""),"",B113*'MPTO_working_2-way'!$G112)</f>
        <v>1.7818181818181817</v>
      </c>
      <c r="F113" s="44">
        <f>IF(OR($A113="",$B113=""),"",'MPTO_working_2-way'!D112)</f>
        <v>2.2905569007263922</v>
      </c>
      <c r="G113" s="46">
        <f>IF(OR($A113="",$B113=""),"",'MPTO_working_2-way'!E112)</f>
        <v>1.7748592870544089</v>
      </c>
      <c r="H113" s="44">
        <f>IF(OR($A113="",$B113=""),"",'OddsRatio_working_2-way'!M112)</f>
        <v>2.2909944487358058</v>
      </c>
      <c r="I113" s="44">
        <f>IF(OR($A113="",$B113=""),"",'OddsRatio_working_2-way'!N112)</f>
        <v>1.7745966692414832</v>
      </c>
      <c r="J113" s="44">
        <f>IF('Log_working_2-way'!$D112="","",A113^('Log_working_2-way'!$D112))</f>
        <v>2.2962889076273294</v>
      </c>
      <c r="K113" s="46">
        <f>IF('Log_working_2-way'!$D112="","",B113^('Log_working_2-way'!$D112))</f>
        <v>1.7714329684655428</v>
      </c>
      <c r="L113" s="53">
        <f t="shared" si="18"/>
        <v>0.43877551020408162</v>
      </c>
      <c r="M113" s="53">
        <f t="shared" si="19"/>
        <v>0.56122448979591844</v>
      </c>
      <c r="N113" s="54">
        <v>210</v>
      </c>
      <c r="O113" s="54">
        <f t="shared" si="20"/>
        <v>114.54545454545456</v>
      </c>
      <c r="P113" s="54">
        <f t="shared" si="21"/>
        <v>87.906976744186039</v>
      </c>
      <c r="Q113" s="54">
        <f t="shared" si="22"/>
        <v>122.09302325581396</v>
      </c>
      <c r="R113" s="54">
        <f t="shared" si="23"/>
        <v>95.454545454545453</v>
      </c>
      <c r="S113" s="55">
        <f t="shared" si="24"/>
        <v>-7.5475687103593998</v>
      </c>
      <c r="T113" s="55">
        <f t="shared" si="25"/>
        <v>-7.547568710359414</v>
      </c>
      <c r="U113" t="s">
        <v>148</v>
      </c>
      <c r="V113" t="s">
        <v>365</v>
      </c>
      <c r="W113" t="s">
        <v>435</v>
      </c>
      <c r="X113" t="s">
        <v>476</v>
      </c>
      <c r="Y113" s="66" t="s">
        <v>485</v>
      </c>
    </row>
    <row r="114" spans="1:25" ht="15" x14ac:dyDescent="0.25">
      <c r="A114">
        <v>2.6</v>
      </c>
      <c r="B114">
        <v>1.54</v>
      </c>
      <c r="C114" s="43">
        <f t="shared" si="17"/>
        <v>3.3966033966033926E-2</v>
      </c>
      <c r="D114" s="44">
        <f>IF(OR($A114="",$B114=""),"",A114*'MPTO_working_2-way'!$G113)</f>
        <v>2.6883116883116882</v>
      </c>
      <c r="E114" s="46">
        <f>IF(OR($A114="",$B114=""),"",B114*'MPTO_working_2-way'!$G113)</f>
        <v>1.5923076923076922</v>
      </c>
      <c r="F114" s="44">
        <f>IF(OR($A114="",$B114=""),"",'MPTO_working_2-way'!D113)</f>
        <v>2.7201086956521738</v>
      </c>
      <c r="G114" s="46">
        <f>IF(OR($A114="",$B114=""),"",'MPTO_working_2-way'!E113)</f>
        <v>1.5813586097946286</v>
      </c>
      <c r="H114" s="44">
        <f>IF(OR($A114="",$B114=""),"",'OddsRatio_working_2-way'!M113)</f>
        <v>2.7213259316477414</v>
      </c>
      <c r="I114" s="44">
        <f>IF(OR($A114="",$B114=""),"",'OddsRatio_working_2-way'!N113)</f>
        <v>1.5809475019311128</v>
      </c>
      <c r="J114" s="44">
        <f>IF('Log_working_2-way'!$D113="","",A114^('Log_working_2-way'!$D113))</f>
        <v>2.7362430303283927</v>
      </c>
      <c r="K114" s="46">
        <f>IF('Log_working_2-way'!$D113="","",B114^('Log_working_2-way'!$D113))</f>
        <v>1.5759562356951364</v>
      </c>
      <c r="L114" s="53">
        <f t="shared" si="18"/>
        <v>0.37198067632850246</v>
      </c>
      <c r="M114" s="53">
        <f t="shared" si="19"/>
        <v>0.6280193236714976</v>
      </c>
      <c r="N114" s="54">
        <v>211</v>
      </c>
      <c r="O114" s="54">
        <f t="shared" si="20"/>
        <v>129.84615384615384</v>
      </c>
      <c r="P114" s="54">
        <f t="shared" si="21"/>
        <v>73.987012987012989</v>
      </c>
      <c r="Q114" s="54">
        <f t="shared" si="22"/>
        <v>137.01298701298703</v>
      </c>
      <c r="R114" s="54">
        <f t="shared" si="23"/>
        <v>81.153846153846146</v>
      </c>
      <c r="S114" s="55">
        <f t="shared" si="24"/>
        <v>-7.1668331668331859</v>
      </c>
      <c r="T114" s="55">
        <f t="shared" si="25"/>
        <v>-7.1668331668331575</v>
      </c>
      <c r="U114" t="s">
        <v>173</v>
      </c>
      <c r="V114" t="s">
        <v>174</v>
      </c>
      <c r="W114" t="s">
        <v>435</v>
      </c>
      <c r="X114" t="s">
        <v>476</v>
      </c>
      <c r="Y114" s="66" t="s">
        <v>487</v>
      </c>
    </row>
    <row r="115" spans="1:25" ht="15" x14ac:dyDescent="0.25">
      <c r="A115">
        <v>2.3199999999999998</v>
      </c>
      <c r="B115">
        <v>1.66</v>
      </c>
      <c r="C115" s="43">
        <f t="shared" si="17"/>
        <v>3.3444121312837582E-2</v>
      </c>
      <c r="D115" s="44">
        <f>IF(OR($A115="",$B115=""),"",A115*'MPTO_working_2-way'!$G114)</f>
        <v>2.3975903614457832</v>
      </c>
      <c r="E115" s="46">
        <f>IF(OR($A115="",$B115=""),"",B115*'MPTO_working_2-way'!$G114)</f>
        <v>1.7155172413793103</v>
      </c>
      <c r="F115" s="44">
        <f>IF(OR($A115="",$B115=""),"",'MPTO_working_2-way'!D114)</f>
        <v>2.4136375031336175</v>
      </c>
      <c r="G115" s="46">
        <f>IF(OR($A115="",$B115=""),"",'MPTO_working_2-way'!E114)</f>
        <v>1.707394928178755</v>
      </c>
      <c r="H115" s="44">
        <f>IF(OR($A115="",$B115=""),"",'OddsRatio_working_2-way'!M114)</f>
        <v>2.4142135623730954</v>
      </c>
      <c r="I115" s="44">
        <f>IF(OR($A115="",$B115=""),"",'OddsRatio_working_2-way'!N114)</f>
        <v>1.7071067811865479</v>
      </c>
      <c r="J115" s="44">
        <f>IF('Log_working_2-way'!$D114="","",A115^('Log_working_2-way'!$D114))</f>
        <v>2.4216287324780335</v>
      </c>
      <c r="K115" s="46">
        <f>IF('Log_working_2-way'!$D114="","",B115^('Log_working_2-way'!$D114))</f>
        <v>1.7034185347793582</v>
      </c>
      <c r="L115" s="53">
        <f t="shared" si="18"/>
        <v>0.41708542713567837</v>
      </c>
      <c r="M115" s="53">
        <f t="shared" si="19"/>
        <v>0.58291457286432158</v>
      </c>
      <c r="N115" s="54">
        <v>212</v>
      </c>
      <c r="O115" s="54">
        <f t="shared" si="20"/>
        <v>120.62068965517241</v>
      </c>
      <c r="P115" s="54">
        <f t="shared" si="21"/>
        <v>84.289156626506013</v>
      </c>
      <c r="Q115" s="54">
        <f t="shared" si="22"/>
        <v>127.71084337349399</v>
      </c>
      <c r="R115" s="54">
        <f t="shared" si="23"/>
        <v>91.379310344827587</v>
      </c>
      <c r="S115" s="55">
        <f t="shared" si="24"/>
        <v>-7.0901537183215737</v>
      </c>
      <c r="T115" s="55">
        <f t="shared" si="25"/>
        <v>-7.0901537183215737</v>
      </c>
      <c r="U115" t="s">
        <v>147</v>
      </c>
      <c r="V115" t="s">
        <v>172</v>
      </c>
      <c r="W115" t="s">
        <v>435</v>
      </c>
      <c r="X115" t="s">
        <v>476</v>
      </c>
      <c r="Y115" s="66" t="s">
        <v>485</v>
      </c>
    </row>
    <row r="116" spans="1:25" ht="15" x14ac:dyDescent="0.25">
      <c r="A116">
        <v>2.0299999999999998</v>
      </c>
      <c r="B116">
        <v>1.86</v>
      </c>
      <c r="C116" s="43">
        <f t="shared" si="17"/>
        <v>3.0245246040574214E-2</v>
      </c>
      <c r="D116" s="44">
        <f>IF(OR($A116="",$B116=""),"",A116*'MPTO_working_2-way'!$G115)</f>
        <v>2.0913978494623655</v>
      </c>
      <c r="E116" s="46">
        <f>IF(OR($A116="",$B116=""),"",B116*'MPTO_working_2-way'!$G115)</f>
        <v>1.9162561576354682</v>
      </c>
      <c r="F116" s="44">
        <f>IF(OR($A116="",$B116=""),"",'MPTO_working_2-way'!D115)</f>
        <v>2.0942925287037548</v>
      </c>
      <c r="G116" s="46">
        <f>IF(OR($A116="",$B116=""),"",'MPTO_working_2-way'!E115)</f>
        <v>1.9138324294186226</v>
      </c>
      <c r="H116" s="44">
        <f>IF(OR($A116="",$B116=""),"",'OddsRatio_working_2-way'!M115)</f>
        <v>2.0943831224048783</v>
      </c>
      <c r="I116" s="44">
        <f>IF(OR($A116="",$B116=""),"",'OddsRatio_working_2-way'!N115)</f>
        <v>1.9137567818137824</v>
      </c>
      <c r="J116" s="44">
        <f>IF('Log_working_2-way'!$D115="","",A116^('Log_working_2-way'!$D115))</f>
        <v>2.0957003958101184</v>
      </c>
      <c r="K116" s="46">
        <f>IF('Log_working_2-way'!$D115="","",B116^('Log_working_2-way'!$D115))</f>
        <v>1.9126582447390832</v>
      </c>
      <c r="L116" s="53">
        <f t="shared" si="18"/>
        <v>0.47814910025706941</v>
      </c>
      <c r="M116" s="53">
        <f t="shared" si="19"/>
        <v>0.52185089974293053</v>
      </c>
      <c r="N116" s="54">
        <v>213</v>
      </c>
      <c r="O116" s="54">
        <f t="shared" si="20"/>
        <v>108.07389162561577</v>
      </c>
      <c r="P116" s="54">
        <f t="shared" si="21"/>
        <v>98.483870967741936</v>
      </c>
      <c r="Q116" s="54">
        <f t="shared" si="22"/>
        <v>114.51612903225806</v>
      </c>
      <c r="R116" s="54">
        <f t="shared" si="23"/>
        <v>104.92610837438426</v>
      </c>
      <c r="S116" s="55">
        <f t="shared" si="24"/>
        <v>-6.4422374066422918</v>
      </c>
      <c r="T116" s="55">
        <f t="shared" si="25"/>
        <v>-6.4422374066423203</v>
      </c>
      <c r="U116" t="s">
        <v>366</v>
      </c>
      <c r="V116" t="s">
        <v>371</v>
      </c>
      <c r="W116" t="s">
        <v>449</v>
      </c>
      <c r="X116" t="s">
        <v>476</v>
      </c>
      <c r="Y116" s="66" t="s">
        <v>479</v>
      </c>
    </row>
    <row r="117" spans="1:25" ht="15" x14ac:dyDescent="0.25">
      <c r="A117">
        <v>2.09</v>
      </c>
      <c r="B117">
        <v>1.81</v>
      </c>
      <c r="C117" s="43">
        <f t="shared" si="17"/>
        <v>3.0955087366835166E-2</v>
      </c>
      <c r="D117" s="44">
        <f>IF(OR($A117="",$B117=""),"",A117*'MPTO_working_2-way'!$G116)</f>
        <v>2.1546961325966851</v>
      </c>
      <c r="E117" s="46">
        <f>IF(OR($A117="",$B117=""),"",B117*'MPTO_working_2-way'!$G116)</f>
        <v>1.8660287081339717</v>
      </c>
      <c r="F117" s="44">
        <f>IF(OR($A117="",$B117=""),"",'MPTO_working_2-way'!D116)</f>
        <v>2.159867538325388</v>
      </c>
      <c r="G117" s="46">
        <f>IF(OR($A117="",$B117=""),"",'MPTO_working_2-way'!E116)</f>
        <v>1.8621674173619833</v>
      </c>
      <c r="H117" s="44">
        <f>IF(OR($A117="",$B117=""),"",'OddsRatio_working_2-way'!M116)</f>
        <v>2.1600340565456171</v>
      </c>
      <c r="I117" s="44">
        <f>IF(OR($A117="",$B117=""),"",'OddsRatio_working_2-way'!N116)</f>
        <v>1.8620436566990362</v>
      </c>
      <c r="J117" s="44">
        <f>IF('Log_working_2-way'!$D116="","",A117^('Log_working_2-way'!$D116))</f>
        <v>2.1623937828196005</v>
      </c>
      <c r="K117" s="46">
        <f>IF('Log_working_2-way'!$D116="","",B117^('Log_working_2-way'!$D116))</f>
        <v>1.8602936584659731</v>
      </c>
      <c r="L117" s="53">
        <f t="shared" si="18"/>
        <v>0.46410256410256412</v>
      </c>
      <c r="M117" s="53">
        <f t="shared" si="19"/>
        <v>0.53589743589743577</v>
      </c>
      <c r="N117" s="54">
        <v>214</v>
      </c>
      <c r="O117" s="54">
        <f t="shared" si="20"/>
        <v>111.60765550239235</v>
      </c>
      <c r="P117" s="54">
        <f t="shared" si="21"/>
        <v>95.767955801104989</v>
      </c>
      <c r="Q117" s="54">
        <f t="shared" si="22"/>
        <v>118.23204419889504</v>
      </c>
      <c r="R117" s="54">
        <f t="shared" si="23"/>
        <v>102.39234449760767</v>
      </c>
      <c r="S117" s="55">
        <f t="shared" si="24"/>
        <v>-6.6243886965026917</v>
      </c>
      <c r="T117" s="55">
        <f t="shared" si="25"/>
        <v>-6.6243886965026775</v>
      </c>
      <c r="U117" t="s">
        <v>369</v>
      </c>
      <c r="V117" t="s">
        <v>454</v>
      </c>
      <c r="W117" t="s">
        <v>449</v>
      </c>
      <c r="X117" t="s">
        <v>476</v>
      </c>
      <c r="Y117" s="66" t="s">
        <v>493</v>
      </c>
    </row>
    <row r="118" spans="1:25" ht="15" x14ac:dyDescent="0.25">
      <c r="A118">
        <v>2.2599999999999998</v>
      </c>
      <c r="B118">
        <v>1.69</v>
      </c>
      <c r="C118" s="43">
        <f t="shared" si="17"/>
        <v>3.4193852437555794E-2</v>
      </c>
      <c r="D118" s="44">
        <f>IF(OR($A118="",$B118=""),"",A118*'MPTO_working_2-way'!$G117)</f>
        <v>2.3372781065088759</v>
      </c>
      <c r="E118" s="46">
        <f>IF(OR($A118="",$B118=""),"",B118*'MPTO_working_2-way'!$G117)</f>
        <v>1.7477876106194692</v>
      </c>
      <c r="F118" s="44">
        <f>IF(OR($A118="",$B118=""),"",'MPTO_working_2-way'!D117)</f>
        <v>2.3508340001231001</v>
      </c>
      <c r="G118" s="46">
        <f>IF(OR($A118="",$B118=""),"",'MPTO_working_2-way'!E117)</f>
        <v>1.740283410033262</v>
      </c>
      <c r="H118" s="44">
        <f>IF(OR($A118="",$B118=""),"",'OddsRatio_working_2-way'!M117)</f>
        <v>2.351327849384353</v>
      </c>
      <c r="I118" s="44">
        <f>IF(OR($A118="",$B118=""),"",'OddsRatio_working_2-way'!N117)</f>
        <v>1.7400128699009547</v>
      </c>
      <c r="J118" s="44">
        <f>IF('Log_working_2-way'!$D117="","",A118^('Log_working_2-way'!$D117))</f>
        <v>2.3575800032398484</v>
      </c>
      <c r="K118" s="46">
        <f>IF('Log_working_2-way'!$D117="","",B118^('Log_working_2-way'!$D117))</f>
        <v>1.7366048392090647</v>
      </c>
      <c r="L118" s="53">
        <f t="shared" si="18"/>
        <v>0.42784810126582273</v>
      </c>
      <c r="M118" s="53">
        <f t="shared" si="19"/>
        <v>0.57215189873417716</v>
      </c>
      <c r="N118" s="54">
        <v>215</v>
      </c>
      <c r="O118" s="54">
        <f t="shared" si="20"/>
        <v>119.86725663716814</v>
      </c>
      <c r="P118" s="54">
        <f t="shared" si="21"/>
        <v>87.781065088757373</v>
      </c>
      <c r="Q118" s="54">
        <f t="shared" si="22"/>
        <v>127.21893491124261</v>
      </c>
      <c r="R118" s="54">
        <f t="shared" si="23"/>
        <v>95.13274336283186</v>
      </c>
      <c r="S118" s="55">
        <f t="shared" si="24"/>
        <v>-7.3516782740744731</v>
      </c>
      <c r="T118" s="55">
        <f t="shared" si="25"/>
        <v>-7.3516782740744873</v>
      </c>
      <c r="U118" t="s">
        <v>370</v>
      </c>
      <c r="V118" t="s">
        <v>368</v>
      </c>
      <c r="W118" t="s">
        <v>449</v>
      </c>
      <c r="X118" t="s">
        <v>476</v>
      </c>
      <c r="Y118" s="66" t="s">
        <v>482</v>
      </c>
    </row>
    <row r="119" spans="1:25" ht="15" x14ac:dyDescent="0.25">
      <c r="A119">
        <v>2.39</v>
      </c>
      <c r="B119">
        <v>1.63</v>
      </c>
      <c r="C119" s="43">
        <f t="shared" si="17"/>
        <v>3.19069743563416E-2</v>
      </c>
      <c r="D119" s="44">
        <f>IF(OR($A119="",$B119=""),"",A119*'MPTO_working_2-way'!$G118)</f>
        <v>2.4662576687116564</v>
      </c>
      <c r="E119" s="46">
        <f>IF(OR($A119="",$B119=""),"",B119*'MPTO_working_2-way'!$G118)</f>
        <v>1.6820083682008367</v>
      </c>
      <c r="F119" s="44">
        <f>IF(OR($A119="",$B119=""),"",'MPTO_working_2-way'!D118)</f>
        <v>2.4847402493861024</v>
      </c>
      <c r="G119" s="46">
        <f>IF(OR($A119="",$B119=""),"",'MPTO_working_2-way'!E118)</f>
        <v>1.6735184827201064</v>
      </c>
      <c r="H119" s="44">
        <f>IF(OR($A119="",$B119=""),"",'OddsRatio_working_2-way'!M118)</f>
        <v>2.4853784724268779</v>
      </c>
      <c r="I119" s="44">
        <f>IF(OR($A119="",$B119=""),"",'OddsRatio_working_2-way'!N118)</f>
        <v>1.6732290918193764</v>
      </c>
      <c r="J119" s="44">
        <f>IF('Log_working_2-way'!$D118="","",A119^('Log_working_2-way'!$D118))</f>
        <v>2.4939306210789667</v>
      </c>
      <c r="K119" s="46">
        <f>IF('Log_working_2-way'!$D118="","",B119^('Log_working_2-way'!$D118))</f>
        <v>1.6693751275261461</v>
      </c>
      <c r="L119" s="53">
        <f t="shared" si="18"/>
        <v>0.40547263681592038</v>
      </c>
      <c r="M119" s="53">
        <f t="shared" si="19"/>
        <v>0.59452736318407962</v>
      </c>
      <c r="N119" s="54">
        <v>216</v>
      </c>
      <c r="O119" s="54">
        <f t="shared" si="20"/>
        <v>125.62343096234309</v>
      </c>
      <c r="P119" s="54">
        <f t="shared" si="21"/>
        <v>83.484662576687114</v>
      </c>
      <c r="Q119" s="54">
        <f t="shared" si="22"/>
        <v>132.51533742331287</v>
      </c>
      <c r="R119" s="54">
        <f t="shared" si="23"/>
        <v>90.376569037656907</v>
      </c>
      <c r="S119" s="55">
        <f t="shared" si="24"/>
        <v>-6.8919064609697784</v>
      </c>
      <c r="T119" s="55">
        <f t="shared" si="25"/>
        <v>-6.8919064609697926</v>
      </c>
      <c r="U119" t="s">
        <v>367</v>
      </c>
      <c r="V119" t="s">
        <v>453</v>
      </c>
      <c r="W119" t="s">
        <v>449</v>
      </c>
      <c r="X119" t="s">
        <v>476</v>
      </c>
      <c r="Y119" s="66" t="s">
        <v>479</v>
      </c>
    </row>
    <row r="120" spans="1:25" ht="15" x14ac:dyDescent="0.25">
      <c r="A120">
        <v>2.09</v>
      </c>
      <c r="B120">
        <v>1.77</v>
      </c>
      <c r="C120" s="43">
        <f t="shared" si="17"/>
        <v>4.3440650933960434E-2</v>
      </c>
      <c r="D120" s="44">
        <f>IF(OR($A120="",$B120=""),"",A120*'MPTO_working_2-way'!$G119)</f>
        <v>2.1807909604519771</v>
      </c>
      <c r="E120" s="46">
        <f>IF(OR($A120="",$B120=""),"",B120*'MPTO_working_2-way'!$G119)</f>
        <v>1.8468899521531099</v>
      </c>
      <c r="F120" s="44">
        <f>IF(OR($A120="",$B120=""),"",'MPTO_working_2-way'!D119)</f>
        <v>2.1893883348622492</v>
      </c>
      <c r="G120" s="46">
        <f>IF(OR($A120="",$B120=""),"",'MPTO_working_2-way'!E119)</f>
        <v>1.8407682929863407</v>
      </c>
      <c r="H120" s="44">
        <f>IF(OR($A120="",$B120=""),"",'OddsRatio_working_2-way'!M119)</f>
        <v>2.189783348170756</v>
      </c>
      <c r="I120" s="44">
        <f>IF(OR($A120="",$B120=""),"",'OddsRatio_working_2-way'!N119)</f>
        <v>1.8404891542123691</v>
      </c>
      <c r="J120" s="44">
        <f>IF('Log_working_2-way'!$D119="","",A120^('Log_working_2-way'!$D119))</f>
        <v>2.1937595056671091</v>
      </c>
      <c r="K120" s="46">
        <f>IF('Log_working_2-way'!$D119="","",B120^('Log_working_2-way'!$D119))</f>
        <v>1.8376896646706193</v>
      </c>
      <c r="L120" s="53">
        <f t="shared" si="18"/>
        <v>0.45854922279792754</v>
      </c>
      <c r="M120" s="53">
        <f t="shared" si="19"/>
        <v>0.54145077720207258</v>
      </c>
      <c r="N120" s="54">
        <v>217</v>
      </c>
      <c r="O120" s="54">
        <f t="shared" si="20"/>
        <v>113.17224880382776</v>
      </c>
      <c r="P120" s="54">
        <f t="shared" si="21"/>
        <v>94.401129943502852</v>
      </c>
      <c r="Q120" s="54">
        <f t="shared" si="22"/>
        <v>122.59887005649718</v>
      </c>
      <c r="R120" s="54">
        <f t="shared" si="23"/>
        <v>103.82775119617226</v>
      </c>
      <c r="S120" s="55">
        <f t="shared" si="24"/>
        <v>-9.4266212526694204</v>
      </c>
      <c r="T120" s="55">
        <f t="shared" si="25"/>
        <v>-9.4266212526694062</v>
      </c>
      <c r="U120" t="s">
        <v>472</v>
      </c>
      <c r="V120" t="s">
        <v>377</v>
      </c>
      <c r="W120" t="s">
        <v>450</v>
      </c>
      <c r="X120" t="s">
        <v>476</v>
      </c>
      <c r="Y120" s="66" t="s">
        <v>484</v>
      </c>
    </row>
    <row r="121" spans="1:25" ht="15" x14ac:dyDescent="0.25">
      <c r="A121">
        <v>1.88</v>
      </c>
      <c r="B121">
        <v>1.97</v>
      </c>
      <c r="C121" s="43">
        <f t="shared" si="17"/>
        <v>3.9529106814990778E-2</v>
      </c>
      <c r="D121" s="44">
        <f>IF(OR($A121="",$B121=""),"",A121*'MPTO_working_2-way'!$G120)</f>
        <v>1.9543147208121825</v>
      </c>
      <c r="E121" s="46">
        <f>IF(OR($A121="",$B121=""),"",B121*'MPTO_working_2-way'!$G120)</f>
        <v>2.0478723404255317</v>
      </c>
      <c r="F121" s="44">
        <f>IF(OR($A121="",$B121=""),"",'MPTO_working_2-way'!D120)</f>
        <v>1.9525516659637281</v>
      </c>
      <c r="G121" s="46">
        <f>IF(OR($A121="",$B121=""),"",'MPTO_working_2-way'!E120)</f>
        <v>2.049811822005756</v>
      </c>
      <c r="H121" s="44">
        <f>IF(OR($A121="",$B121=""),"",'OddsRatio_working_2-way'!M120)</f>
        <v>1.9524791309238021</v>
      </c>
      <c r="I121" s="44">
        <f>IF(OR($A121="",$B121=""),"",'OddsRatio_working_2-way'!N120)</f>
        <v>2.049891769313736</v>
      </c>
      <c r="J121" s="44">
        <f>IF('Log_working_2-way'!$D120="","",A121^('Log_working_2-way'!$D120))</f>
        <v>1.9516734382679068</v>
      </c>
      <c r="K121" s="46">
        <f>IF('Log_working_2-way'!$D120="","",B121^('Log_working_2-way'!$D120))</f>
        <v>2.0507806142198279</v>
      </c>
      <c r="L121" s="53">
        <f t="shared" si="18"/>
        <v>0.51168831168831175</v>
      </c>
      <c r="M121" s="53">
        <f t="shared" si="19"/>
        <v>0.48831168831168836</v>
      </c>
      <c r="N121" s="54">
        <v>218</v>
      </c>
      <c r="O121" s="54">
        <f t="shared" si="20"/>
        <v>102.04255319148935</v>
      </c>
      <c r="P121" s="54">
        <f t="shared" si="21"/>
        <v>107.34010152284262</v>
      </c>
      <c r="Q121" s="54">
        <f t="shared" si="22"/>
        <v>110.65989847715736</v>
      </c>
      <c r="R121" s="54">
        <f t="shared" si="23"/>
        <v>115.95744680851064</v>
      </c>
      <c r="S121" s="55">
        <f t="shared" si="24"/>
        <v>-8.6173452856680086</v>
      </c>
      <c r="T121" s="55">
        <f t="shared" si="25"/>
        <v>-8.6173452856680228</v>
      </c>
      <c r="U121" t="s">
        <v>376</v>
      </c>
      <c r="V121" t="s">
        <v>473</v>
      </c>
      <c r="W121" t="s">
        <v>450</v>
      </c>
      <c r="X121" t="s">
        <v>476</v>
      </c>
      <c r="Y121" s="66" t="s">
        <v>481</v>
      </c>
    </row>
    <row r="122" spans="1:25" ht="15" x14ac:dyDescent="0.25">
      <c r="A122">
        <v>1.99</v>
      </c>
      <c r="B122">
        <v>1.86</v>
      </c>
      <c r="C122" s="43">
        <f t="shared" si="17"/>
        <v>4.0146971416220811E-2</v>
      </c>
      <c r="D122" s="44">
        <f>IF(OR($A122="",$B122=""),"",A122*'MPTO_working_2-way'!$G121)</f>
        <v>2.0698924731182795</v>
      </c>
      <c r="E122" s="46">
        <f>IF(OR($A122="",$B122=""),"",B122*'MPTO_working_2-way'!$G121)</f>
        <v>1.9346733668341709</v>
      </c>
      <c r="F122" s="44">
        <f>IF(OR($A122="",$B122=""),"",'MPTO_working_2-way'!D121)</f>
        <v>2.0728005824046591</v>
      </c>
      <c r="G122" s="46">
        <f>IF(OR($A122="",$B122=""),"",'MPTO_working_2-way'!E121)</f>
        <v>1.9321396878425641</v>
      </c>
      <c r="H122" s="44">
        <f>IF(OR($A122="",$B122=""),"",'OddsRatio_working_2-way'!M121)</f>
        <v>2.0729225464578858</v>
      </c>
      <c r="I122" s="44">
        <f>IF(OR($A122="",$B122=""),"",'OddsRatio_working_2-way'!N121)</f>
        <v>1.9320337272260424</v>
      </c>
      <c r="J122" s="44">
        <f>IF('Log_working_2-way'!$D121="","",A122^('Log_working_2-way'!$D121))</f>
        <v>2.0742570920821759</v>
      </c>
      <c r="K122" s="46">
        <f>IF('Log_working_2-way'!$D121="","",B122^('Log_working_2-way'!$D121))</f>
        <v>1.9308758651633173</v>
      </c>
      <c r="L122" s="53">
        <f t="shared" si="18"/>
        <v>0.48311688311688311</v>
      </c>
      <c r="M122" s="53">
        <f t="shared" si="19"/>
        <v>0.51688311688311683</v>
      </c>
      <c r="N122" s="54">
        <v>219</v>
      </c>
      <c r="O122" s="54">
        <f t="shared" si="20"/>
        <v>108.94974874371859</v>
      </c>
      <c r="P122" s="54">
        <f t="shared" si="21"/>
        <v>101.25806451612904</v>
      </c>
      <c r="Q122" s="54">
        <f t="shared" si="22"/>
        <v>117.74193548387096</v>
      </c>
      <c r="R122" s="54">
        <f t="shared" si="23"/>
        <v>110.0502512562814</v>
      </c>
      <c r="S122" s="55">
        <f t="shared" si="24"/>
        <v>-8.7921867401523741</v>
      </c>
      <c r="T122" s="55">
        <f t="shared" si="25"/>
        <v>-8.7921867401523599</v>
      </c>
      <c r="U122" t="s">
        <v>375</v>
      </c>
      <c r="V122" t="s">
        <v>474</v>
      </c>
      <c r="W122" t="s">
        <v>450</v>
      </c>
      <c r="X122" t="s">
        <v>476</v>
      </c>
      <c r="Y122" s="66" t="s">
        <v>479</v>
      </c>
    </row>
    <row r="123" spans="1:25" ht="15" x14ac:dyDescent="0.25">
      <c r="A123">
        <v>1.76</v>
      </c>
      <c r="B123">
        <v>2.11</v>
      </c>
      <c r="C123" s="43">
        <f t="shared" si="17"/>
        <v>4.2115467470917878E-2</v>
      </c>
      <c r="D123" s="44">
        <f>IF(OR($A123="",$B123=""),"",A123*'MPTO_working_2-way'!$G122)</f>
        <v>1.8341232227488156</v>
      </c>
      <c r="E123" s="46">
        <f>IF(OR($A123="",$B123=""),"",B123*'MPTO_working_2-way'!$G122)</f>
        <v>2.1988636363636367</v>
      </c>
      <c r="F123" s="44">
        <f>IF(OR($A123="",$B123=""),"",'MPTO_working_2-way'!D122)</f>
        <v>1.8277389506841228</v>
      </c>
      <c r="G123" s="46">
        <f>IF(OR($A123="",$B123=""),"",'MPTO_working_2-way'!E122)</f>
        <v>2.208110357949816</v>
      </c>
      <c r="H123" s="44">
        <f>IF(OR($A123="",$B123=""),"",'OddsRatio_working_2-way'!M122)</f>
        <v>1.82745675698775</v>
      </c>
      <c r="I123" s="44">
        <f>IF(OR($A123="",$B123=""),"",'OddsRatio_working_2-way'!N122)</f>
        <v>2.208522368758425</v>
      </c>
      <c r="J123" s="44">
        <f>IF('Log_working_2-way'!$D122="","",A123^('Log_working_2-way'!$D122))</f>
        <v>1.8245405741311078</v>
      </c>
      <c r="K123" s="46">
        <f>IF('Log_working_2-way'!$D122="","",B123^('Log_working_2-way'!$D122))</f>
        <v>2.2127965940954506</v>
      </c>
      <c r="L123" s="53">
        <f t="shared" si="18"/>
        <v>0.54521963824289399</v>
      </c>
      <c r="M123" s="53">
        <f t="shared" si="19"/>
        <v>0.4547803617571059</v>
      </c>
      <c r="N123" s="54">
        <v>220</v>
      </c>
      <c r="O123" s="54">
        <f t="shared" si="20"/>
        <v>95</v>
      </c>
      <c r="P123" s="54">
        <f t="shared" si="21"/>
        <v>115.7345971563981</v>
      </c>
      <c r="Q123" s="54">
        <f t="shared" si="22"/>
        <v>104.26540284360189</v>
      </c>
      <c r="R123" s="54">
        <f t="shared" si="23"/>
        <v>125.00000000000001</v>
      </c>
      <c r="S123" s="55">
        <f t="shared" si="24"/>
        <v>-9.2654028436018905</v>
      </c>
      <c r="T123" s="55">
        <f t="shared" si="25"/>
        <v>-9.2654028436019189</v>
      </c>
      <c r="U123" t="s">
        <v>471</v>
      </c>
      <c r="V123" t="s">
        <v>372</v>
      </c>
      <c r="W123" t="s">
        <v>450</v>
      </c>
      <c r="X123" t="s">
        <v>476</v>
      </c>
      <c r="Y123" s="66" t="s">
        <v>494</v>
      </c>
    </row>
    <row r="124" spans="1:25" ht="15" x14ac:dyDescent="0.25">
      <c r="A124">
        <v>2.44</v>
      </c>
      <c r="B124">
        <v>1.61</v>
      </c>
      <c r="C124" s="43">
        <f t="shared" si="17"/>
        <v>3.0954077996130813E-2</v>
      </c>
      <c r="D124" s="44">
        <f>IF(OR($A124="",$B124=""),"",A124*'MPTO_working_2-way'!$G123)</f>
        <v>2.5155279503105592</v>
      </c>
      <c r="E124" s="46">
        <f>IF(OR($A124="",$B124=""),"",B124*'MPTO_working_2-way'!$G123)</f>
        <v>1.6598360655737707</v>
      </c>
      <c r="F124" s="44">
        <f>IF(OR($A124="",$B124=""),"",'MPTO_working_2-way'!D123)</f>
        <v>2.5357603924606251</v>
      </c>
      <c r="G124" s="46">
        <f>IF(OR($A124="",$B124=""),"",'MPTO_working_2-way'!E123)</f>
        <v>1.6511432414256895</v>
      </c>
      <c r="H124" s="44">
        <f>IF(OR($A124="",$B124=""),"",'OddsRatio_working_2-way'!M123)</f>
        <v>2.5364425591947519</v>
      </c>
      <c r="I124" s="44">
        <f>IF(OR($A124="",$B124=""),"",'OddsRatio_working_2-way'!N123)</f>
        <v>1.6508541396588881</v>
      </c>
      <c r="J124" s="44">
        <f>IF('Log_working_2-way'!$D123="","",A124^('Log_working_2-way'!$D123))</f>
        <v>2.5458149976190665</v>
      </c>
      <c r="K124" s="46">
        <f>IF('Log_working_2-way'!$D123="","",B124^('Log_working_2-way'!$D123))</f>
        <v>1.6469079427617141</v>
      </c>
      <c r="L124" s="53">
        <f t="shared" si="18"/>
        <v>0.39753086419753081</v>
      </c>
      <c r="M124" s="53">
        <f t="shared" si="19"/>
        <v>0.60246913580246908</v>
      </c>
      <c r="N124" s="54">
        <v>221</v>
      </c>
      <c r="O124" s="54">
        <f t="shared" si="20"/>
        <v>130.42622950819674</v>
      </c>
      <c r="P124" s="54">
        <f t="shared" si="21"/>
        <v>83.732919254658384</v>
      </c>
      <c r="Q124" s="54">
        <f t="shared" si="22"/>
        <v>137.26708074534162</v>
      </c>
      <c r="R124" s="54">
        <f t="shared" si="23"/>
        <v>90.573770491803288</v>
      </c>
      <c r="S124" s="55">
        <f t="shared" si="24"/>
        <v>-6.8408512371448751</v>
      </c>
      <c r="T124" s="55">
        <f t="shared" si="25"/>
        <v>-6.8408512371449035</v>
      </c>
      <c r="U124" t="s">
        <v>150</v>
      </c>
      <c r="V124" t="s">
        <v>120</v>
      </c>
      <c r="W124" t="s">
        <v>436</v>
      </c>
      <c r="X124" t="s">
        <v>476</v>
      </c>
      <c r="Y124" s="66" t="s">
        <v>482</v>
      </c>
    </row>
    <row r="125" spans="1:25" ht="15" x14ac:dyDescent="0.25">
      <c r="A125">
        <v>1.66</v>
      </c>
      <c r="B125">
        <v>2.33</v>
      </c>
      <c r="C125" s="43">
        <f t="shared" si="17"/>
        <v>3.1594187910440219E-2</v>
      </c>
      <c r="D125" s="44">
        <f>IF(OR($A125="",$B125=""),"",A125*'MPTO_working_2-way'!$G124)</f>
        <v>1.7124463519313307</v>
      </c>
      <c r="E125" s="46">
        <f>IF(OR($A125="",$B125=""),"",B125*'MPTO_working_2-way'!$G124)</f>
        <v>2.4036144578313259</v>
      </c>
      <c r="F125" s="44">
        <f>IF(OR($A125="",$B125=""),"",'MPTO_working_2-way'!D124)</f>
        <v>1.7047027193794351</v>
      </c>
      <c r="G125" s="46">
        <f>IF(OR($A125="",$B125=""),"",'MPTO_working_2-way'!E124)</f>
        <v>2.4190380886859724</v>
      </c>
      <c r="H125" s="44">
        <f>IF(OR($A125="",$B125=""),"",'OddsRatio_working_2-way'!M124)</f>
        <v>1.7044434693456672</v>
      </c>
      <c r="I125" s="44">
        <f>IF(OR($A125="",$B125=""),"",'OddsRatio_working_2-way'!N124)</f>
        <v>2.4195603245905111</v>
      </c>
      <c r="J125" s="44">
        <f>IF('Log_working_2-way'!$D124="","",A125^('Log_working_2-way'!$D124))</f>
        <v>1.7009310320714472</v>
      </c>
      <c r="K125" s="46">
        <f>IF('Log_working_2-way'!$D124="","",B125^('Log_working_2-way'!$D124))</f>
        <v>2.4266738869367481</v>
      </c>
      <c r="L125" s="53">
        <f t="shared" si="18"/>
        <v>0.58395989974937335</v>
      </c>
      <c r="M125" s="53">
        <f t="shared" si="19"/>
        <v>0.41604010025062649</v>
      </c>
      <c r="N125" s="54">
        <v>222</v>
      </c>
      <c r="O125" s="54">
        <f t="shared" si="20"/>
        <v>88.265060240963848</v>
      </c>
      <c r="P125" s="54">
        <f t="shared" si="21"/>
        <v>126.72103004291846</v>
      </c>
      <c r="Q125" s="54">
        <f t="shared" si="22"/>
        <v>95.278969957081543</v>
      </c>
      <c r="R125" s="54">
        <f t="shared" si="23"/>
        <v>133.73493975903617</v>
      </c>
      <c r="S125" s="55">
        <f t="shared" si="24"/>
        <v>-7.0139097161176949</v>
      </c>
      <c r="T125" s="55">
        <f t="shared" si="25"/>
        <v>-7.0139097161177091</v>
      </c>
      <c r="U125" t="s">
        <v>155</v>
      </c>
      <c r="V125" t="s">
        <v>114</v>
      </c>
      <c r="W125" t="s">
        <v>436</v>
      </c>
      <c r="X125" t="s">
        <v>476</v>
      </c>
      <c r="Y125" s="66" t="s">
        <v>493</v>
      </c>
    </row>
    <row r="126" spans="1:25" ht="15" x14ac:dyDescent="0.25">
      <c r="A126">
        <v>2.65</v>
      </c>
      <c r="B126">
        <v>1.53</v>
      </c>
      <c r="C126" s="43">
        <f t="shared" si="17"/>
        <v>3.0953261807867838E-2</v>
      </c>
      <c r="D126" s="44">
        <f>IF(OR($A126="",$B126=""),"",A126*'MPTO_working_2-way'!$G125)</f>
        <v>2.7320261437908497</v>
      </c>
      <c r="E126" s="46">
        <f>IF(OR($A126="",$B126=""),"",B126*'MPTO_working_2-way'!$G125)</f>
        <v>1.5773584905660378</v>
      </c>
      <c r="F126" s="44">
        <f>IF(OR($A126="",$B126=""),"",'MPTO_working_2-way'!D125)</f>
        <v>2.7633327653774069</v>
      </c>
      <c r="G126" s="46">
        <f>IF(OR($A126="",$B126=""),"",'MPTO_working_2-way'!E125)</f>
        <v>1.5671079331336362</v>
      </c>
      <c r="H126" s="44">
        <f>IF(OR($A126="",$B126=""),"",'OddsRatio_working_2-way'!M125)</f>
        <v>2.7644283910575149</v>
      </c>
      <c r="I126" s="44">
        <f>IF(OR($A126="",$B126=""),"",'OddsRatio_working_2-way'!N125)</f>
        <v>1.5667557862184747</v>
      </c>
      <c r="J126" s="44">
        <f>IF('Log_working_2-way'!$D125="","",A126^('Log_working_2-way'!$D125))</f>
        <v>2.7790855114535944</v>
      </c>
      <c r="K126" s="46">
        <f>IF('Log_working_2-way'!$D125="","",B126^('Log_working_2-way'!$D125))</f>
        <v>1.5620865290409105</v>
      </c>
      <c r="L126" s="53">
        <f t="shared" si="18"/>
        <v>0.36602870813397126</v>
      </c>
      <c r="M126" s="53">
        <f t="shared" si="19"/>
        <v>0.63397129186602863</v>
      </c>
      <c r="N126" s="54">
        <v>223</v>
      </c>
      <c r="O126" s="54">
        <f t="shared" si="20"/>
        <v>138.84905660377356</v>
      </c>
      <c r="P126" s="54">
        <f t="shared" si="21"/>
        <v>77.248366013071902</v>
      </c>
      <c r="Q126" s="54">
        <f t="shared" si="22"/>
        <v>145.75163398692811</v>
      </c>
      <c r="R126" s="54">
        <f t="shared" si="23"/>
        <v>84.150943396226424</v>
      </c>
      <c r="S126" s="55">
        <f t="shared" si="24"/>
        <v>-6.9025773831545507</v>
      </c>
      <c r="T126" s="55">
        <f t="shared" si="25"/>
        <v>-6.9025773831545223</v>
      </c>
      <c r="U126" t="s">
        <v>179</v>
      </c>
      <c r="V126" t="s">
        <v>111</v>
      </c>
      <c r="W126" t="s">
        <v>436</v>
      </c>
      <c r="X126" t="s">
        <v>476</v>
      </c>
      <c r="Y126" s="66" t="s">
        <v>484</v>
      </c>
    </row>
    <row r="127" spans="1:25" ht="15" x14ac:dyDescent="0.25">
      <c r="A127">
        <v>2.83</v>
      </c>
      <c r="B127">
        <v>1.48</v>
      </c>
      <c r="C127" s="43">
        <f t="shared" si="17"/>
        <v>2.9032566135039684E-2</v>
      </c>
      <c r="D127" s="44">
        <f>IF(OR($A127="",$B127=""),"",A127*'MPTO_working_2-way'!$G126)</f>
        <v>2.9121621621621623</v>
      </c>
      <c r="E127" s="46">
        <f>IF(OR($A127="",$B127=""),"",B127*'MPTO_working_2-way'!$G126)</f>
        <v>1.5229681978798588</v>
      </c>
      <c r="F127" s="44">
        <f>IF(OR($A127="",$B127=""),"",'MPTO_working_2-way'!D126)</f>
        <v>2.951240135287486</v>
      </c>
      <c r="G127" s="46">
        <f>IF(OR($A127="",$B127=""),"",'MPTO_working_2-way'!E126)</f>
        <v>1.5124945832731476</v>
      </c>
      <c r="H127" s="44">
        <f>IF(OR($A127="",$B127=""),"",'OddsRatio_working_2-way'!M126)</f>
        <v>2.9525624189766639</v>
      </c>
      <c r="I127" s="44">
        <f>IF(OR($A127="",$B127=""),"",'OddsRatio_working_2-way'!N126)</f>
        <v>1.5121475197315839</v>
      </c>
      <c r="J127" s="44">
        <f>IF('Log_working_2-way'!$D126="","",A127^('Log_working_2-way'!$D126))</f>
        <v>2.9709720375026065</v>
      </c>
      <c r="K127" s="46">
        <f>IF('Log_working_2-way'!$D126="","",B127^('Log_working_2-way'!$D126))</f>
        <v>1.5073638696909246</v>
      </c>
      <c r="L127" s="53">
        <f t="shared" si="18"/>
        <v>0.3433874709976798</v>
      </c>
      <c r="M127" s="53">
        <f t="shared" si="19"/>
        <v>0.65661252900232014</v>
      </c>
      <c r="N127" s="54">
        <v>224</v>
      </c>
      <c r="O127" s="54">
        <f t="shared" si="20"/>
        <v>144.84805653710251</v>
      </c>
      <c r="P127" s="54">
        <f t="shared" si="21"/>
        <v>72.648648648648631</v>
      </c>
      <c r="Q127" s="54">
        <f t="shared" si="22"/>
        <v>151.35135135135135</v>
      </c>
      <c r="R127" s="54">
        <f t="shared" si="23"/>
        <v>79.151943462897535</v>
      </c>
      <c r="S127" s="55">
        <f t="shared" si="24"/>
        <v>-6.5032948142488465</v>
      </c>
      <c r="T127" s="55">
        <f t="shared" si="25"/>
        <v>-6.5032948142489033</v>
      </c>
      <c r="U127" t="s">
        <v>112</v>
      </c>
      <c r="V127" t="s">
        <v>54</v>
      </c>
      <c r="W127" t="s">
        <v>436</v>
      </c>
      <c r="X127" t="s">
        <v>476</v>
      </c>
      <c r="Y127" s="66" t="s">
        <v>487</v>
      </c>
    </row>
    <row r="128" spans="1:25" ht="15" x14ac:dyDescent="0.25">
      <c r="A128">
        <v>2.4300000000000002</v>
      </c>
      <c r="B128">
        <v>1.6</v>
      </c>
      <c r="C128" s="43">
        <f t="shared" si="17"/>
        <v>3.652263374485587E-2</v>
      </c>
      <c r="D128" s="44">
        <f>IF(OR($A128="",$B128=""),"",A128*'MPTO_working_2-way'!$G127)</f>
        <v>2.5187499999999998</v>
      </c>
      <c r="E128" s="46">
        <f>IF(OR($A128="",$B128=""),"",B128*'MPTO_working_2-way'!$G127)</f>
        <v>1.6584362139917694</v>
      </c>
      <c r="F128" s="44">
        <f>IF(OR($A128="",$B128=""),"",'MPTO_working_2-way'!D127)</f>
        <v>2.5428384565075208</v>
      </c>
      <c r="G128" s="46">
        <f>IF(OR($A128="",$B128=""),"",'MPTO_working_2-way'!E127)</f>
        <v>1.6481559983043661</v>
      </c>
      <c r="H128" s="44">
        <f>IF(OR($A128="",$B128=""),"",'OddsRatio_working_2-way'!M127)</f>
        <v>2.5438048235879216</v>
      </c>
      <c r="I128" s="44">
        <f>IF(OR($A128="",$B128=""),"",'OddsRatio_working_2-way'!N127)</f>
        <v>1.6477502756312954</v>
      </c>
      <c r="J128" s="44">
        <f>IF('Log_working_2-way'!$D127="","",A128^('Log_working_2-way'!$D127))</f>
        <v>2.5550445268860318</v>
      </c>
      <c r="K128" s="46">
        <f>IF('Log_working_2-way'!$D127="","",B128^('Log_working_2-way'!$D127))</f>
        <v>1.6430684026793276</v>
      </c>
      <c r="L128" s="53">
        <f t="shared" si="18"/>
        <v>0.3970223325062035</v>
      </c>
      <c r="M128" s="53">
        <f t="shared" si="19"/>
        <v>0.60297766749379655</v>
      </c>
      <c r="N128" s="54">
        <v>225</v>
      </c>
      <c r="O128" s="54">
        <f t="shared" si="20"/>
        <v>132.40740740740739</v>
      </c>
      <c r="P128" s="54">
        <f t="shared" si="21"/>
        <v>84.375</v>
      </c>
      <c r="Q128" s="54">
        <f t="shared" si="22"/>
        <v>140.625</v>
      </c>
      <c r="R128" s="54">
        <f t="shared" si="23"/>
        <v>92.592592592592581</v>
      </c>
      <c r="S128" s="55">
        <f t="shared" si="24"/>
        <v>-8.2175925925926094</v>
      </c>
      <c r="T128" s="55">
        <f t="shared" si="25"/>
        <v>-8.217592592592581</v>
      </c>
      <c r="U128" t="s">
        <v>158</v>
      </c>
      <c r="V128" t="s">
        <v>122</v>
      </c>
      <c r="W128" t="s">
        <v>437</v>
      </c>
      <c r="X128" t="s">
        <v>476</v>
      </c>
      <c r="Y128" s="66" t="s">
        <v>482</v>
      </c>
    </row>
    <row r="129" spans="1:25" s="50" customFormat="1" ht="15" x14ac:dyDescent="0.25">
      <c r="A129">
        <v>2.35</v>
      </c>
      <c r="B129">
        <v>1.63</v>
      </c>
      <c r="C129" s="43">
        <f t="shared" si="17"/>
        <v>3.9028847408954404E-2</v>
      </c>
      <c r="D129" s="44">
        <f>IF(OR($A129="",$B129=""),"",A129*'MPTO_working_2-way'!$G128)</f>
        <v>2.4417177914110431</v>
      </c>
      <c r="E129" s="46">
        <f>IF(OR($A129="",$B129=""),"",B129*'MPTO_working_2-way'!$G128)</f>
        <v>1.6936170212765955</v>
      </c>
      <c r="F129" s="44">
        <f>IF(OR($A129="",$B129=""),"",'MPTO_working_2-way'!D128)</f>
        <v>2.4629480790869636</v>
      </c>
      <c r="G129" s="46">
        <f>IF(OR($A129="",$B129=""),"",'MPTO_working_2-way'!E128)</f>
        <v>1.6835512581035048</v>
      </c>
      <c r="H129" s="44">
        <f>IF(OR($A129="",$B129=""),"",'OddsRatio_working_2-way'!M128)</f>
        <v>2.4638501094227996</v>
      </c>
      <c r="I129" s="44">
        <f>IF(OR($A129="",$B129=""),"",'OddsRatio_working_2-way'!N128)</f>
        <v>1.6831300510639733</v>
      </c>
      <c r="J129" s="44">
        <f>IF('Log_working_2-way'!$D128="","",A129^('Log_working_2-way'!$D128))</f>
        <v>2.4737476176576996</v>
      </c>
      <c r="K129" s="46">
        <f>IF('Log_working_2-way'!$D128="","",B129^('Log_working_2-way'!$D128))</f>
        <v>1.6785422334314666</v>
      </c>
      <c r="L129" s="53">
        <f t="shared" si="18"/>
        <v>0.40954773869346733</v>
      </c>
      <c r="M129" s="53">
        <f t="shared" si="19"/>
        <v>0.59045226130653272</v>
      </c>
      <c r="N129" s="54">
        <v>226</v>
      </c>
      <c r="O129" s="54">
        <f t="shared" si="20"/>
        <v>129.82978723404256</v>
      </c>
      <c r="P129" s="54">
        <f t="shared" si="21"/>
        <v>87.349693251533736</v>
      </c>
      <c r="Q129" s="54">
        <f t="shared" si="22"/>
        <v>138.65030674846625</v>
      </c>
      <c r="R129" s="54">
        <f t="shared" si="23"/>
        <v>96.170212765957444</v>
      </c>
      <c r="S129" s="55">
        <f t="shared" si="24"/>
        <v>-8.8205195144236939</v>
      </c>
      <c r="T129" s="55">
        <f t="shared" si="25"/>
        <v>-8.8205195144237081</v>
      </c>
      <c r="U129" t="s">
        <v>161</v>
      </c>
      <c r="V129" t="s">
        <v>123</v>
      </c>
      <c r="W129" t="s">
        <v>437</v>
      </c>
      <c r="X129" t="s">
        <v>476</v>
      </c>
      <c r="Y129" s="66" t="s">
        <v>486</v>
      </c>
    </row>
    <row r="130" spans="1:25" ht="15" x14ac:dyDescent="0.25">
      <c r="A130">
        <v>2.74</v>
      </c>
      <c r="B130">
        <v>1.48</v>
      </c>
      <c r="C130" s="43">
        <f t="shared" si="17"/>
        <v>4.0639179325310693E-2</v>
      </c>
      <c r="D130" s="44">
        <f>IF(OR($A130="",$B130=""),"",A130*'MPTO_working_2-way'!$G129)</f>
        <v>2.8513513513513513</v>
      </c>
      <c r="E130" s="46">
        <f>IF(OR($A130="",$B130=""),"",B130*'MPTO_working_2-way'!$G129)</f>
        <v>1.5401459854014599</v>
      </c>
      <c r="F130" s="44">
        <f>IF(OR($A130="",$B130=""),"",'MPTO_working_2-way'!D129)</f>
        <v>2.9015455065827136</v>
      </c>
      <c r="G130" s="46">
        <f>IF(OR($A130="",$B130=""),"",'MPTO_working_2-way'!E129)</f>
        <v>1.5258880192655027</v>
      </c>
      <c r="H130" s="44">
        <f>IF(OR($A130="",$B130=""),"",'OddsRatio_working_2-way'!M129)</f>
        <v>2.9039432764659772</v>
      </c>
      <c r="I130" s="44">
        <f>IF(OR($A130="",$B130=""),"",'OddsRatio_working_2-way'!N129)</f>
        <v>1.5252257314388904</v>
      </c>
      <c r="J130" s="44">
        <f>IF('Log_working_2-way'!$D129="","",A130^('Log_working_2-way'!$D129))</f>
        <v>2.9279456277931568</v>
      </c>
      <c r="K130" s="46">
        <f>IF('Log_working_2-way'!$D129="","",B130^('Log_working_2-way'!$D129))</f>
        <v>1.5186868268394949</v>
      </c>
      <c r="L130" s="53">
        <f t="shared" si="18"/>
        <v>0.35071090047393366</v>
      </c>
      <c r="M130" s="53">
        <f t="shared" si="19"/>
        <v>0.64928909952606639</v>
      </c>
      <c r="N130" s="54">
        <v>227</v>
      </c>
      <c r="O130" s="54">
        <f t="shared" si="20"/>
        <v>144.15328467153284</v>
      </c>
      <c r="P130" s="54">
        <f t="shared" si="21"/>
        <v>73.6216216216216</v>
      </c>
      <c r="Q130" s="54">
        <f t="shared" si="22"/>
        <v>153.37837837837839</v>
      </c>
      <c r="R130" s="54">
        <f t="shared" si="23"/>
        <v>82.846715328467155</v>
      </c>
      <c r="S130" s="55">
        <f t="shared" si="24"/>
        <v>-9.2250937068455414</v>
      </c>
      <c r="T130" s="55">
        <f t="shared" si="25"/>
        <v>-9.2250937068455556</v>
      </c>
      <c r="U130" t="s">
        <v>378</v>
      </c>
      <c r="V130" t="s">
        <v>119</v>
      </c>
      <c r="W130" t="s">
        <v>437</v>
      </c>
      <c r="X130" t="s">
        <v>476</v>
      </c>
      <c r="Y130" s="66" t="s">
        <v>497</v>
      </c>
    </row>
    <row r="131" spans="1:25" ht="15" x14ac:dyDescent="0.25">
      <c r="A131">
        <v>2.79</v>
      </c>
      <c r="B131">
        <v>1.47</v>
      </c>
      <c r="C131" s="43">
        <f t="shared" ref="C131:C194" si="26">IF(OR($A131="",$B131=""),"",(1/A131)+(1/B131)-1)</f>
        <v>3.8695047911637692E-2</v>
      </c>
      <c r="D131" s="44">
        <f>IF(OR($A131="",$B131=""),"",A131*'MPTO_working_2-way'!$G130)</f>
        <v>2.8979591836734691</v>
      </c>
      <c r="E131" s="46">
        <f>IF(OR($A131="",$B131=""),"",B131*'MPTO_working_2-way'!$G130)</f>
        <v>1.5268817204301073</v>
      </c>
      <c r="F131" s="44">
        <f>IF(OR($A131="",$B131=""),"",'MPTO_working_2-way'!D130)</f>
        <v>2.9491964189407831</v>
      </c>
      <c r="G131" s="46">
        <f>IF(OR($A131="",$B131=""),"",'MPTO_working_2-way'!E130)</f>
        <v>1.5130319296109787</v>
      </c>
      <c r="H131" s="44">
        <f>IF(OR($A131="",$B131=""),"",'OddsRatio_working_2-way'!M130)</f>
        <v>2.9515405807458559</v>
      </c>
      <c r="I131" s="44">
        <f>IF(OR($A131="",$B131=""),"",'OddsRatio_working_2-way'!N130)</f>
        <v>1.5124156832125992</v>
      </c>
      <c r="J131" s="44">
        <f>IF('Log_working_2-way'!$D130="","",A131^('Log_working_2-way'!$D130))</f>
        <v>2.9760334965497401</v>
      </c>
      <c r="K131" s="46">
        <f>IF('Log_working_2-way'!$D130="","",B131^('Log_working_2-way'!$D130))</f>
        <v>1.5060642958458816</v>
      </c>
      <c r="L131" s="53">
        <f t="shared" si="18"/>
        <v>0.34507042253521131</v>
      </c>
      <c r="M131" s="53">
        <f t="shared" si="19"/>
        <v>0.65492957746478886</v>
      </c>
      <c r="N131" s="54">
        <v>228</v>
      </c>
      <c r="O131" s="54">
        <f t="shared" si="20"/>
        <v>146.27956989247312</v>
      </c>
      <c r="P131" s="54">
        <f t="shared" si="21"/>
        <v>72.89795918367345</v>
      </c>
      <c r="Q131" s="54">
        <f t="shared" si="22"/>
        <v>155.10204081632654</v>
      </c>
      <c r="R131" s="54">
        <f t="shared" si="23"/>
        <v>81.72043010752688</v>
      </c>
      <c r="S131" s="55">
        <f t="shared" si="24"/>
        <v>-8.822470923853416</v>
      </c>
      <c r="T131" s="55">
        <f t="shared" si="25"/>
        <v>-8.8224709238534302</v>
      </c>
      <c r="U131" t="s">
        <v>237</v>
      </c>
      <c r="V131" t="s">
        <v>152</v>
      </c>
      <c r="W131" t="s">
        <v>437</v>
      </c>
      <c r="X131" t="s">
        <v>476</v>
      </c>
      <c r="Y131" s="66" t="s">
        <v>484</v>
      </c>
    </row>
    <row r="132" spans="1:25" ht="15" x14ac:dyDescent="0.25">
      <c r="A132">
        <v>1.87</v>
      </c>
      <c r="B132">
        <v>1.99</v>
      </c>
      <c r="C132" s="43">
        <f t="shared" si="26"/>
        <v>3.7271921102840277E-2</v>
      </c>
      <c r="D132" s="44">
        <f>IF(OR($A132="",$B132=""),"",A132*'MPTO_working_2-way'!$G131)</f>
        <v>1.9396984924623115</v>
      </c>
      <c r="E132" s="46">
        <f>IF(OR($A132="",$B132=""),"",B132*'MPTO_working_2-way'!$G131)</f>
        <v>2.0641711229946522</v>
      </c>
      <c r="F132" s="44">
        <f>IF(OR($A132="",$B132=""),"",'MPTO_working_2-way'!D131)</f>
        <v>1.937521151693437</v>
      </c>
      <c r="G132" s="46">
        <f>IF(OR($A132="",$B132=""),"",'MPTO_working_2-way'!E131)</f>
        <v>2.06664260128287</v>
      </c>
      <c r="H132" s="44">
        <f>IF(OR($A132="",$B132=""),"",'OddsRatio_working_2-way'!M131)</f>
        <v>1.9374368665610926</v>
      </c>
      <c r="I132" s="44">
        <f>IF(OR($A132="",$B132=""),"",'OddsRatio_working_2-way'!N131)</f>
        <v>2.0667385033281396</v>
      </c>
      <c r="J132" s="44">
        <f>IF('Log_working_2-way'!$D131="","",A132^('Log_working_2-way'!$D131))</f>
        <v>1.9364440368013198</v>
      </c>
      <c r="K132" s="46">
        <f>IF('Log_working_2-way'!$D131="","",B132^('Log_working_2-way'!$D131))</f>
        <v>2.067869472921922</v>
      </c>
      <c r="L132" s="53">
        <f t="shared" si="18"/>
        <v>0.51554404145077726</v>
      </c>
      <c r="M132" s="53">
        <f t="shared" si="19"/>
        <v>0.48445595854922285</v>
      </c>
      <c r="N132" s="54">
        <v>229</v>
      </c>
      <c r="O132" s="54">
        <f t="shared" si="20"/>
        <v>106.54010695187165</v>
      </c>
      <c r="P132" s="54">
        <f t="shared" si="21"/>
        <v>113.92462311557787</v>
      </c>
      <c r="Q132" s="54">
        <f t="shared" si="22"/>
        <v>115.0753768844221</v>
      </c>
      <c r="R132" s="54">
        <f t="shared" si="23"/>
        <v>122.45989304812832</v>
      </c>
      <c r="S132" s="55">
        <f t="shared" si="24"/>
        <v>-8.5352699325504489</v>
      </c>
      <c r="T132" s="55">
        <f t="shared" si="25"/>
        <v>-8.5352699325504489</v>
      </c>
      <c r="U132" t="s">
        <v>379</v>
      </c>
      <c r="V132" t="s">
        <v>131</v>
      </c>
      <c r="W132" t="s">
        <v>442</v>
      </c>
      <c r="X132" t="s">
        <v>476</v>
      </c>
      <c r="Y132" s="66" t="s">
        <v>486</v>
      </c>
    </row>
    <row r="133" spans="1:25" ht="15" x14ac:dyDescent="0.25">
      <c r="A133">
        <v>1.8</v>
      </c>
      <c r="B133">
        <v>2.0499999999999998</v>
      </c>
      <c r="C133" s="43">
        <f t="shared" si="26"/>
        <v>4.3360433604336057E-2</v>
      </c>
      <c r="D133" s="44">
        <f>IF(OR($A133="",$B133=""),"",A133*'MPTO_working_2-way'!$G132)</f>
        <v>1.878048780487805</v>
      </c>
      <c r="E133" s="46">
        <f>IF(OR($A133="",$B133=""),"",B133*'MPTO_working_2-way'!$G132)</f>
        <v>2.1388888888888888</v>
      </c>
      <c r="F133" s="44">
        <f>IF(OR($A133="",$B133=""),"",'MPTO_working_2-way'!D132)</f>
        <v>1.8730964467005078</v>
      </c>
      <c r="G133" s="46">
        <f>IF(OR($A133="",$B133=""),"",'MPTO_working_2-way'!E132)</f>
        <v>2.1453488372093021</v>
      </c>
      <c r="H133" s="44">
        <f>IF(OR($A133="",$B133=""),"",'OddsRatio_working_2-way'!M132)</f>
        <v>1.8728715609439694</v>
      </c>
      <c r="I133" s="44">
        <f>IF(OR($A133="",$B133=""),"",'OddsRatio_working_2-way'!N132)</f>
        <v>2.1456439237389602</v>
      </c>
      <c r="J133" s="44">
        <f>IF('Log_working_2-way'!$D132="","",A133^('Log_working_2-way'!$D132))</f>
        <v>1.8706056173612808</v>
      </c>
      <c r="K133" s="46">
        <f>IF('Log_working_2-way'!$D132="","",B133^('Log_working_2-way'!$D132))</f>
        <v>2.1486257153159274</v>
      </c>
      <c r="L133" s="53">
        <f t="shared" si="18"/>
        <v>0.53246753246753242</v>
      </c>
      <c r="M133" s="53">
        <f t="shared" si="19"/>
        <v>0.46753246753246752</v>
      </c>
      <c r="N133" s="54">
        <v>230</v>
      </c>
      <c r="O133" s="54">
        <f t="shared" si="20"/>
        <v>102.22222222222223</v>
      </c>
      <c r="P133" s="54">
        <f t="shared" si="21"/>
        <v>117.80487804878047</v>
      </c>
      <c r="Q133" s="54">
        <f t="shared" si="22"/>
        <v>112.19512195121952</v>
      </c>
      <c r="R133" s="54">
        <f t="shared" si="23"/>
        <v>127.77777777777779</v>
      </c>
      <c r="S133" s="55">
        <f t="shared" si="24"/>
        <v>-9.9728997289972909</v>
      </c>
      <c r="T133" s="55">
        <f t="shared" si="25"/>
        <v>-9.9728997289973194</v>
      </c>
      <c r="U133" t="s">
        <v>251</v>
      </c>
      <c r="V133" t="s">
        <v>128</v>
      </c>
      <c r="W133" t="s">
        <v>442</v>
      </c>
      <c r="X133" t="s">
        <v>476</v>
      </c>
      <c r="Y133" s="66" t="s">
        <v>478</v>
      </c>
    </row>
    <row r="134" spans="1:25" ht="15" x14ac:dyDescent="0.25">
      <c r="A134">
        <v>2.2400000000000002</v>
      </c>
      <c r="B134">
        <v>1.68</v>
      </c>
      <c r="C134" s="43">
        <f t="shared" si="26"/>
        <v>4.1666666666666519E-2</v>
      </c>
      <c r="D134" s="44">
        <f>IF(OR($A134="",$B134=""),"",A134*'MPTO_working_2-way'!$G133)</f>
        <v>2.333333333333333</v>
      </c>
      <c r="E134" s="46">
        <f>IF(OR($A134="",$B134=""),"",B134*'MPTO_working_2-way'!$G133)</f>
        <v>1.7499999999999998</v>
      </c>
      <c r="F134" s="44">
        <f>IF(OR($A134="",$B134=""),"",'MPTO_working_2-way'!D133)</f>
        <v>2.3496503496503496</v>
      </c>
      <c r="G134" s="46">
        <f>IF(OR($A134="",$B134=""),"",'MPTO_working_2-way'!E133)</f>
        <v>1.7409326424870464</v>
      </c>
      <c r="H134" s="44">
        <f>IF(OR($A134="",$B134=""),"",'OddsRatio_working_2-way'!M133)</f>
        <v>2.3503812097939996</v>
      </c>
      <c r="I134" s="44">
        <f>IF(OR($A134="",$B134=""),"",'OddsRatio_working_2-way'!N133)</f>
        <v>1.7405316311773544</v>
      </c>
      <c r="J134" s="44">
        <f>IF('Log_working_2-way'!$D133="","",A134^('Log_working_2-way'!$D133))</f>
        <v>2.357969334439959</v>
      </c>
      <c r="K134" s="46">
        <f>IF('Log_working_2-way'!$D133="","",B134^('Log_working_2-way'!$D133))</f>
        <v>1.7363936538464513</v>
      </c>
      <c r="L134" s="53">
        <f t="shared" si="18"/>
        <v>0.4285714285714286</v>
      </c>
      <c r="M134" s="53">
        <f t="shared" si="19"/>
        <v>0.57142857142857151</v>
      </c>
      <c r="N134" s="54">
        <v>231</v>
      </c>
      <c r="O134" s="54">
        <f t="shared" si="20"/>
        <v>127.87500000000001</v>
      </c>
      <c r="P134" s="54">
        <f t="shared" si="21"/>
        <v>93.499999999999986</v>
      </c>
      <c r="Q134" s="54">
        <f t="shared" si="22"/>
        <v>137.5</v>
      </c>
      <c r="R134" s="54">
        <f t="shared" si="23"/>
        <v>103.12499999999999</v>
      </c>
      <c r="S134" s="55">
        <f t="shared" si="24"/>
        <v>-9.6249999999999858</v>
      </c>
      <c r="T134" s="55">
        <f t="shared" si="25"/>
        <v>-9.625</v>
      </c>
      <c r="U134" t="s">
        <v>127</v>
      </c>
      <c r="V134" t="s">
        <v>66</v>
      </c>
      <c r="W134" t="s">
        <v>442</v>
      </c>
      <c r="X134" t="s">
        <v>476</v>
      </c>
      <c r="Y134" s="66" t="s">
        <v>485</v>
      </c>
    </row>
    <row r="135" spans="1:25" s="50" customFormat="1" ht="15" x14ac:dyDescent="0.25">
      <c r="A135">
        <v>2.2599999999999998</v>
      </c>
      <c r="B135">
        <v>1.67</v>
      </c>
      <c r="C135" s="43">
        <f t="shared" si="26"/>
        <v>4.1280271315775607E-2</v>
      </c>
      <c r="D135" s="44">
        <f>IF(OR($A135="",$B135=""),"",A135*'MPTO_working_2-way'!$G134)</f>
        <v>2.3532934131736525</v>
      </c>
      <c r="E135" s="46">
        <f>IF(OR($A135="",$B135=""),"",B135*'MPTO_working_2-way'!$G134)</f>
        <v>1.7389380530973453</v>
      </c>
      <c r="F135" s="44">
        <f>IF(OR($A135="",$B135=""),"",'MPTO_working_2-way'!D134)</f>
        <v>2.3705797374536774</v>
      </c>
      <c r="G135" s="46">
        <f>IF(OR($A135="",$B135=""),"",'MPTO_working_2-way'!E134)</f>
        <v>1.7296182576417214</v>
      </c>
      <c r="H135" s="44">
        <f>IF(OR($A135="",$B135=""),"",'OddsRatio_working_2-way'!M134)</f>
        <v>2.3713486117415123</v>
      </c>
      <c r="I135" s="44">
        <f>IF(OR($A135="",$B135=""),"",'OddsRatio_working_2-way'!N134)</f>
        <v>1.729209182433979</v>
      </c>
      <c r="J135" s="44">
        <f>IF('Log_working_2-way'!$D134="","",A135^('Log_working_2-way'!$D134))</f>
        <v>2.3793921576668016</v>
      </c>
      <c r="K135" s="46">
        <f>IF('Log_working_2-way'!$D134="","",B135^('Log_working_2-way'!$D134))</f>
        <v>1.7249569996766947</v>
      </c>
      <c r="L135" s="53">
        <f t="shared" si="18"/>
        <v>0.42493638676844786</v>
      </c>
      <c r="M135" s="53">
        <f t="shared" si="19"/>
        <v>0.57506361323155208</v>
      </c>
      <c r="N135" s="54">
        <v>232</v>
      </c>
      <c r="O135" s="54">
        <f t="shared" si="20"/>
        <v>129.3451327433628</v>
      </c>
      <c r="P135" s="54">
        <f t="shared" si="21"/>
        <v>93.077844311377248</v>
      </c>
      <c r="Q135" s="54">
        <f t="shared" si="22"/>
        <v>138.92215568862278</v>
      </c>
      <c r="R135" s="54">
        <f t="shared" si="23"/>
        <v>102.65486725663717</v>
      </c>
      <c r="S135" s="55">
        <f t="shared" si="24"/>
        <v>-9.5770229452599835</v>
      </c>
      <c r="T135" s="55">
        <f t="shared" si="25"/>
        <v>-9.5770229452599267</v>
      </c>
      <c r="U135" t="s">
        <v>164</v>
      </c>
      <c r="V135" t="s">
        <v>124</v>
      </c>
      <c r="W135" t="s">
        <v>442</v>
      </c>
      <c r="X135" t="s">
        <v>476</v>
      </c>
      <c r="Y135" s="66" t="s">
        <v>485</v>
      </c>
    </row>
    <row r="136" spans="1:25" ht="15" x14ac:dyDescent="0.25">
      <c r="A136">
        <v>1.53</v>
      </c>
      <c r="B136">
        <v>2.57</v>
      </c>
      <c r="C136" s="43">
        <f t="shared" si="26"/>
        <v>4.2699829607588891E-2</v>
      </c>
      <c r="D136" s="44">
        <f>IF(OR($A136="",$B136=""),"",A136*'MPTO_working_2-way'!$G135)</f>
        <v>1.595330739299611</v>
      </c>
      <c r="E136" s="46">
        <f>IF(OR($A136="",$B136=""),"",B136*'MPTO_working_2-way'!$G135)</f>
        <v>2.6797385620915031</v>
      </c>
      <c r="F136" s="44">
        <f>IF(OR($A136="",$B136=""),"",'MPTO_working_2-way'!D135)</f>
        <v>1.5816656945757326</v>
      </c>
      <c r="G136" s="46">
        <f>IF(OR($A136="",$B136=""),"",'MPTO_working_2-way'!E135)</f>
        <v>2.7192005808927768</v>
      </c>
      <c r="H136" s="44">
        <f>IF(OR($A136="",$B136=""),"",'OddsRatio_working_2-way'!M135)</f>
        <v>1.5810160220117813</v>
      </c>
      <c r="I136" s="44">
        <f>IF(OR($A136="",$B136=""),"",'OddsRatio_working_2-way'!N135)</f>
        <v>2.7211229331292399</v>
      </c>
      <c r="J136" s="44">
        <f>IF('Log_working_2-way'!$D135="","",A136^('Log_working_2-way'!$D135))</f>
        <v>1.5747593860945028</v>
      </c>
      <c r="K136" s="46">
        <f>IF('Log_working_2-way'!$D135="","",B136^('Log_working_2-way'!$D135))</f>
        <v>2.7398584941677284</v>
      </c>
      <c r="L136" s="53">
        <f t="shared" si="18"/>
        <v>0.62682926829268293</v>
      </c>
      <c r="M136" s="53">
        <f t="shared" si="19"/>
        <v>0.37317073170731713</v>
      </c>
      <c r="N136" s="54">
        <v>233</v>
      </c>
      <c r="O136" s="54">
        <f t="shared" si="20"/>
        <v>80.712418300653596</v>
      </c>
      <c r="P136" s="54">
        <f t="shared" si="21"/>
        <v>142.33852140077818</v>
      </c>
      <c r="Q136" s="54">
        <f t="shared" si="22"/>
        <v>90.661478599221795</v>
      </c>
      <c r="R136" s="54">
        <f t="shared" si="23"/>
        <v>152.28758169934642</v>
      </c>
      <c r="S136" s="55">
        <f t="shared" si="24"/>
        <v>-9.9490602985681988</v>
      </c>
      <c r="T136" s="55">
        <f t="shared" si="25"/>
        <v>-9.9490602985682415</v>
      </c>
      <c r="U136" t="s">
        <v>129</v>
      </c>
      <c r="V136" t="s">
        <v>432</v>
      </c>
      <c r="W136" t="s">
        <v>442</v>
      </c>
      <c r="X136" t="s">
        <v>476</v>
      </c>
      <c r="Y136" s="66" t="s">
        <v>478</v>
      </c>
    </row>
    <row r="137" spans="1:25" s="50" customFormat="1" ht="15" x14ac:dyDescent="0.25">
      <c r="A137">
        <v>2.0499999999999998</v>
      </c>
      <c r="B137">
        <v>1.82</v>
      </c>
      <c r="C137" s="43">
        <f t="shared" si="26"/>
        <v>3.7255427499329974E-2</v>
      </c>
      <c r="D137" s="44">
        <f>IF(OR($A137="",$B137=""),"",A137*'MPTO_working_2-way'!$G136)</f>
        <v>2.1263736263736264</v>
      </c>
      <c r="E137" s="46">
        <f>IF(OR($A137="",$B137=""),"",B137*'MPTO_working_2-way'!$G136)</f>
        <v>1.8878048780487806</v>
      </c>
      <c r="F137" s="44">
        <f>IF(OR($A137="",$B137=""),"",'MPTO_working_2-way'!D136)</f>
        <v>2.1313910311339619</v>
      </c>
      <c r="G137" s="46">
        <f>IF(OR($A137="",$B137=""),"",'MPTO_working_2-way'!E136)</f>
        <v>1.8838677101741985</v>
      </c>
      <c r="H137" s="44">
        <f>IF(OR($A137="",$B137=""),"",'OddsRatio_working_2-way'!M136)</f>
        <v>2.1315864106987359</v>
      </c>
      <c r="I137" s="44">
        <f>IF(OR($A137="",$B137=""),"",'OddsRatio_working_2-way'!N136)</f>
        <v>1.883715101688537</v>
      </c>
      <c r="J137" s="44">
        <f>IF('Log_working_2-way'!$D136="","",A137^('Log_working_2-way'!$D136))</f>
        <v>2.1338875006808986</v>
      </c>
      <c r="K137" s="46">
        <f>IF('Log_working_2-way'!$D136="","",B137^('Log_working_2-way'!$D136))</f>
        <v>1.8819217068707428</v>
      </c>
      <c r="L137" s="53">
        <f t="shared" ref="L137:L186" si="27">(1/D137)</f>
        <v>0.47028423772609818</v>
      </c>
      <c r="M137" s="53">
        <f t="shared" ref="M137:M186" si="28">(1/E137)</f>
        <v>0.52971576227390182</v>
      </c>
      <c r="N137" s="54">
        <v>234</v>
      </c>
      <c r="O137" s="54">
        <f t="shared" ref="O137:O186" si="29">(1/A137)*((N137*A137)-N137)</f>
        <v>119.85365853658534</v>
      </c>
      <c r="P137" s="54">
        <f t="shared" ref="P137:P186" si="30">(1/B137)*((N137*B137)-N137)</f>
        <v>105.42857142857142</v>
      </c>
      <c r="Q137" s="54">
        <f t="shared" ref="Q137:Q186" si="31">(1/B137)*N137</f>
        <v>128.57142857142856</v>
      </c>
      <c r="R137" s="54">
        <f t="shared" ref="R137:R186" si="32">(1/A137)*N137</f>
        <v>114.14634146341464</v>
      </c>
      <c r="S137" s="55">
        <f t="shared" ref="S137:S186" si="33">O137-Q137</f>
        <v>-8.7177700348432126</v>
      </c>
      <c r="T137" s="55">
        <f t="shared" ref="T137:T186" si="34">P137-R137</f>
        <v>-8.7177700348432268</v>
      </c>
      <c r="U137" t="s">
        <v>381</v>
      </c>
      <c r="V137" t="s">
        <v>384</v>
      </c>
      <c r="W137" t="s">
        <v>438</v>
      </c>
      <c r="X137" t="s">
        <v>477</v>
      </c>
      <c r="Y137" s="66" t="s">
        <v>490</v>
      </c>
    </row>
    <row r="138" spans="1:25" ht="15" x14ac:dyDescent="0.25">
      <c r="A138">
        <v>1.86</v>
      </c>
      <c r="B138">
        <v>2</v>
      </c>
      <c r="C138" s="43">
        <f t="shared" si="26"/>
        <v>3.7634408602150504E-2</v>
      </c>
      <c r="D138" s="44">
        <f>IF(OR($A138="",$B138=""),"",A138*'MPTO_working_2-way'!$G137)</f>
        <v>1.93</v>
      </c>
      <c r="E138" s="46">
        <f>IF(OR($A138="",$B138=""),"",B138*'MPTO_working_2-way'!$G137)</f>
        <v>2.075268817204301</v>
      </c>
      <c r="F138" s="44">
        <f>IF(OR($A138="",$B138=""),"",'MPTO_working_2-way'!D137)</f>
        <v>1.927461139896373</v>
      </c>
      <c r="G138" s="46">
        <f>IF(OR($A138="",$B138=""),"",'MPTO_working_2-way'!E137)</f>
        <v>2.0782122905027931</v>
      </c>
      <c r="H138" s="44">
        <f>IF(OR($A138="",$B138=""),"",'OddsRatio_working_2-way'!M137)</f>
        <v>1.9273618495495706</v>
      </c>
      <c r="I138" s="44">
        <f>IF(OR($A138="",$B138=""),"",'OddsRatio_working_2-way'!N137)</f>
        <v>2.078327732034384</v>
      </c>
      <c r="J138" s="44">
        <f>IF('Log_working_2-way'!$D137="","",A138^('Log_working_2-way'!$D137))</f>
        <v>1.9262040880795479</v>
      </c>
      <c r="K138" s="46">
        <f>IF('Log_working_2-way'!$D137="","",B138^('Log_working_2-way'!$D137))</f>
        <v>2.079675649103816</v>
      </c>
      <c r="L138" s="53">
        <f t="shared" si="27"/>
        <v>0.5181347150259068</v>
      </c>
      <c r="M138" s="53">
        <f t="shared" si="28"/>
        <v>0.48186528497409326</v>
      </c>
      <c r="N138" s="54">
        <v>235</v>
      </c>
      <c r="O138" s="54">
        <f t="shared" si="29"/>
        <v>108.65591397849462</v>
      </c>
      <c r="P138" s="54">
        <f t="shared" si="30"/>
        <v>117.5</v>
      </c>
      <c r="Q138" s="54">
        <f t="shared" si="31"/>
        <v>117.5</v>
      </c>
      <c r="R138" s="54">
        <f t="shared" si="32"/>
        <v>126.34408602150536</v>
      </c>
      <c r="S138" s="55">
        <f t="shared" si="33"/>
        <v>-8.844086021505376</v>
      </c>
      <c r="T138" s="55">
        <f t="shared" si="34"/>
        <v>-8.8440860215053618</v>
      </c>
      <c r="U138" t="s">
        <v>257</v>
      </c>
      <c r="V138" t="s">
        <v>255</v>
      </c>
      <c r="W138" t="s">
        <v>438</v>
      </c>
      <c r="X138" t="s">
        <v>477</v>
      </c>
      <c r="Y138" s="66" t="s">
        <v>481</v>
      </c>
    </row>
    <row r="139" spans="1:25" ht="15" x14ac:dyDescent="0.25">
      <c r="A139">
        <v>1.85</v>
      </c>
      <c r="B139">
        <v>2.0099999999999998</v>
      </c>
      <c r="C139" s="43">
        <f t="shared" si="26"/>
        <v>3.80529783514858E-2</v>
      </c>
      <c r="D139" s="44">
        <f>IF(OR($A139="",$B139=""),"",A139*'MPTO_working_2-way'!$G138)</f>
        <v>1.9203980099502489</v>
      </c>
      <c r="E139" s="46">
        <f>IF(OR($A139="",$B139=""),"",B139*'MPTO_working_2-way'!$G138)</f>
        <v>2.086486486486486</v>
      </c>
      <c r="F139" s="44">
        <f>IF(OR($A139="",$B139=""),"",'MPTO_working_2-way'!D138)</f>
        <v>1.9174938764986464</v>
      </c>
      <c r="G139" s="46">
        <f>IF(OR($A139="",$B139=""),"",'MPTO_working_2-way'!E138)</f>
        <v>2.0899255304201207</v>
      </c>
      <c r="H139" s="44">
        <f>IF(OR($A139="",$B139=""),"",'OddsRatio_working_2-way'!M138)</f>
        <v>1.91737896118008</v>
      </c>
      <c r="I139" s="44">
        <f>IF(OR($A139="",$B139=""),"",'OddsRatio_working_2-way'!N138)</f>
        <v>2.0900620597551534</v>
      </c>
      <c r="J139" s="44">
        <f>IF('Log_working_2-way'!$D138="","",A139^('Log_working_2-way'!$D138))</f>
        <v>1.9160544641822177</v>
      </c>
      <c r="K139" s="46">
        <f>IF('Log_working_2-way'!$D138="","",B139^('Log_working_2-way'!$D138))</f>
        <v>2.0916381493676872</v>
      </c>
      <c r="L139" s="53">
        <f t="shared" si="27"/>
        <v>0.52072538860103623</v>
      </c>
      <c r="M139" s="53">
        <f t="shared" si="28"/>
        <v>0.47927461139896382</v>
      </c>
      <c r="N139" s="54">
        <v>236</v>
      </c>
      <c r="O139" s="54">
        <f t="shared" si="29"/>
        <v>108.43243243243244</v>
      </c>
      <c r="P139" s="54">
        <f t="shared" si="30"/>
        <v>118.5870646766169</v>
      </c>
      <c r="Q139" s="54">
        <f t="shared" si="31"/>
        <v>117.4129353233831</v>
      </c>
      <c r="R139" s="54">
        <f t="shared" si="32"/>
        <v>127.56756756756755</v>
      </c>
      <c r="S139" s="55">
        <f t="shared" si="33"/>
        <v>-8.9805028909506603</v>
      </c>
      <c r="T139" s="55">
        <f t="shared" si="34"/>
        <v>-8.9805028909506461</v>
      </c>
      <c r="U139" t="s">
        <v>385</v>
      </c>
      <c r="V139" t="s">
        <v>380</v>
      </c>
      <c r="W139" t="s">
        <v>438</v>
      </c>
      <c r="X139" t="s">
        <v>477</v>
      </c>
      <c r="Y139" s="66" t="s">
        <v>498</v>
      </c>
    </row>
    <row r="140" spans="1:25" ht="15" x14ac:dyDescent="0.25">
      <c r="A140">
        <v>1.89</v>
      </c>
      <c r="B140">
        <v>1.96</v>
      </c>
      <c r="C140" s="43">
        <f t="shared" si="26"/>
        <v>3.9304610733182255E-2</v>
      </c>
      <c r="D140" s="44">
        <f>IF(OR($A140="",$B140=""),"",A140*'MPTO_working_2-way'!$G139)</f>
        <v>1.9642857142857144</v>
      </c>
      <c r="E140" s="46">
        <f>IF(OR($A140="",$B140=""),"",B140*'MPTO_working_2-way'!$G139)</f>
        <v>2.0370370370370372</v>
      </c>
      <c r="F140" s="44">
        <f>IF(OR($A140="",$B140=""),"",'MPTO_working_2-way'!D139)</f>
        <v>1.9629080118694364</v>
      </c>
      <c r="G140" s="46">
        <f>IF(OR($A140="",$B140=""),"",'MPTO_working_2-way'!E139)</f>
        <v>2.0385208012326657</v>
      </c>
      <c r="H140" s="44">
        <f>IF(OR($A140="",$B140=""),"",'OddsRatio_working_2-way'!M139)</f>
        <v>1.9628516673576117</v>
      </c>
      <c r="I140" s="44">
        <f>IF(OR($A140="",$B140=""),"",'OddsRatio_working_2-way'!N139)</f>
        <v>2.0385815737789974</v>
      </c>
      <c r="J140" s="44">
        <f>IF('Log_working_2-way'!$D139="","",A140^('Log_working_2-way'!$D139))</f>
        <v>1.9622220256096747</v>
      </c>
      <c r="K140" s="46">
        <f>IF('Log_working_2-way'!$D139="","",B140^('Log_working_2-way'!$D139))</f>
        <v>2.0392611823308071</v>
      </c>
      <c r="L140" s="53">
        <f t="shared" si="27"/>
        <v>0.50909090909090904</v>
      </c>
      <c r="M140" s="53">
        <f t="shared" si="28"/>
        <v>0.49090909090909085</v>
      </c>
      <c r="N140" s="54">
        <v>237</v>
      </c>
      <c r="O140" s="54">
        <f t="shared" si="29"/>
        <v>111.60317460317459</v>
      </c>
      <c r="P140" s="54">
        <f t="shared" si="30"/>
        <v>116.08163265306122</v>
      </c>
      <c r="Q140" s="54">
        <f t="shared" si="31"/>
        <v>120.91836734693878</v>
      </c>
      <c r="R140" s="54">
        <f t="shared" si="32"/>
        <v>125.39682539682542</v>
      </c>
      <c r="S140" s="55">
        <f t="shared" si="33"/>
        <v>-9.3151927437641859</v>
      </c>
      <c r="T140" s="55">
        <f t="shared" si="34"/>
        <v>-9.3151927437642001</v>
      </c>
      <c r="U140" t="s">
        <v>386</v>
      </c>
      <c r="V140" t="s">
        <v>254</v>
      </c>
      <c r="W140" t="s">
        <v>438</v>
      </c>
      <c r="X140" t="s">
        <v>477</v>
      </c>
      <c r="Y140" s="66" t="s">
        <v>493</v>
      </c>
    </row>
    <row r="141" spans="1:25" ht="15" x14ac:dyDescent="0.25">
      <c r="A141">
        <v>1.87</v>
      </c>
      <c r="B141">
        <v>2.04</v>
      </c>
      <c r="C141" s="43">
        <f t="shared" si="26"/>
        <v>2.4955436720142554E-2</v>
      </c>
      <c r="D141" s="44">
        <f>IF(OR($A141="",$B141=""),"",A141*'MPTO_working_2-way'!$G140)</f>
        <v>1.9166666666666667</v>
      </c>
      <c r="E141" s="46">
        <f>IF(OR($A141="",$B141=""),"",B141*'MPTO_working_2-way'!$G140)</f>
        <v>2.0909090909090908</v>
      </c>
      <c r="F141" s="44">
        <f>IF(OR($A141="",$B141=""),"",'MPTO_working_2-way'!D140)</f>
        <v>1.9146757679180888</v>
      </c>
      <c r="G141" s="46">
        <f>IF(OR($A141="",$B141=""),"",'MPTO_working_2-way'!E140)</f>
        <v>2.0932835820895521</v>
      </c>
      <c r="H141" s="44">
        <f>IF(OR($A141="",$B141=""),"",'OddsRatio_working_2-way'!M140)</f>
        <v>1.9146247654303168</v>
      </c>
      <c r="I141" s="44">
        <f>IF(OR($A141="",$B141=""),"",'OddsRatio_working_2-way'!N140)</f>
        <v>2.0933445471810685</v>
      </c>
      <c r="J141" s="44">
        <f>IF('Log_working_2-way'!$D140="","",A141^('Log_working_2-way'!$D140))</f>
        <v>1.9137261145840778</v>
      </c>
      <c r="K141" s="46">
        <f>IF('Log_working_2-way'!$D140="","",B141^('Log_working_2-way'!$D140))</f>
        <v>2.0944198529941209</v>
      </c>
      <c r="L141" s="53">
        <f t="shared" si="27"/>
        <v>0.52173913043478259</v>
      </c>
      <c r="M141" s="53">
        <f t="shared" si="28"/>
        <v>0.47826086956521741</v>
      </c>
      <c r="N141" s="54">
        <v>238</v>
      </c>
      <c r="O141" s="54">
        <f t="shared" si="29"/>
        <v>110.72727272727271</v>
      </c>
      <c r="P141" s="54">
        <f t="shared" si="30"/>
        <v>121.33333333333331</v>
      </c>
      <c r="Q141" s="54">
        <f t="shared" si="31"/>
        <v>116.66666666666666</v>
      </c>
      <c r="R141" s="54">
        <f t="shared" si="32"/>
        <v>127.27272727272725</v>
      </c>
      <c r="S141" s="55">
        <f t="shared" si="33"/>
        <v>-5.9393939393939519</v>
      </c>
      <c r="T141" s="55">
        <f t="shared" si="34"/>
        <v>-5.9393939393939377</v>
      </c>
      <c r="U141" t="s">
        <v>265</v>
      </c>
      <c r="V141" t="s">
        <v>260</v>
      </c>
      <c r="W141" t="s">
        <v>230</v>
      </c>
      <c r="X141" t="s">
        <v>477</v>
      </c>
      <c r="Y141" s="66" t="s">
        <v>482</v>
      </c>
    </row>
    <row r="142" spans="1:25" ht="15" x14ac:dyDescent="0.25">
      <c r="A142">
        <v>2.04</v>
      </c>
      <c r="B142">
        <v>1.88</v>
      </c>
      <c r="C142" s="43">
        <f t="shared" si="26"/>
        <v>2.2110972048393851E-2</v>
      </c>
      <c r="D142" s="44">
        <f>IF(OR($A142="",$B142=""),"",A142*'MPTO_working_2-way'!$G141)</f>
        <v>2.0851063829787235</v>
      </c>
      <c r="E142" s="46">
        <f>IF(OR($A142="",$B142=""),"",B142*'MPTO_working_2-way'!$G141)</f>
        <v>1.9215686274509802</v>
      </c>
      <c r="F142" s="44">
        <f>IF(OR($A142="",$B142=""),"",'MPTO_working_2-way'!D141)</f>
        <v>2.087070091423596</v>
      </c>
      <c r="G142" s="46">
        <f>IF(OR($A142="",$B142=""),"",'MPTO_working_2-way'!E141)</f>
        <v>1.9199038846615937</v>
      </c>
      <c r="H142" s="44">
        <f>IF(OR($A142="",$B142=""),"",'OddsRatio_working_2-way'!M141)</f>
        <v>2.0871146130092182</v>
      </c>
      <c r="I142" s="44">
        <f>IF(OR($A142="",$B142=""),"",'OddsRatio_working_2-way'!N141)</f>
        <v>1.9198662110077995</v>
      </c>
      <c r="J142" s="44">
        <f>IF('Log_working_2-way'!$D141="","",A142^('Log_working_2-way'!$D141))</f>
        <v>2.0880014698245399</v>
      </c>
      <c r="K142" s="46">
        <f>IF('Log_working_2-way'!$D141="","",B142^('Log_working_2-way'!$D141))</f>
        <v>1.9191164053861676</v>
      </c>
      <c r="L142" s="53">
        <f t="shared" si="27"/>
        <v>0.47959183673469385</v>
      </c>
      <c r="M142" s="53">
        <f t="shared" si="28"/>
        <v>0.52040816326530615</v>
      </c>
      <c r="N142" s="54">
        <v>239</v>
      </c>
      <c r="O142" s="54">
        <f t="shared" si="29"/>
        <v>121.84313725490196</v>
      </c>
      <c r="P142" s="54">
        <f t="shared" si="30"/>
        <v>111.8723404255319</v>
      </c>
      <c r="Q142" s="54">
        <f t="shared" si="31"/>
        <v>127.12765957446808</v>
      </c>
      <c r="R142" s="54">
        <f t="shared" si="32"/>
        <v>117.15686274509804</v>
      </c>
      <c r="S142" s="55">
        <f t="shared" si="33"/>
        <v>-5.284522319566122</v>
      </c>
      <c r="T142" s="55">
        <f t="shared" si="34"/>
        <v>-5.2845223195661362</v>
      </c>
      <c r="U142" t="s">
        <v>241</v>
      </c>
      <c r="V142" t="s">
        <v>262</v>
      </c>
      <c r="W142" t="s">
        <v>230</v>
      </c>
      <c r="X142" t="s">
        <v>477</v>
      </c>
      <c r="Y142" s="66" t="s">
        <v>484</v>
      </c>
    </row>
    <row r="143" spans="1:25" ht="15" x14ac:dyDescent="0.25">
      <c r="A143">
        <v>1.71</v>
      </c>
      <c r="B143">
        <v>2.2599999999999998</v>
      </c>
      <c r="C143" s="43">
        <f t="shared" si="26"/>
        <v>2.727319774362158E-2</v>
      </c>
      <c r="D143" s="44">
        <f>IF(OR($A143="",$B143=""),"",A143*'MPTO_working_2-way'!$G142)</f>
        <v>1.7566371681415929</v>
      </c>
      <c r="E143" s="46">
        <f>IF(OR($A143="",$B143=""),"",B143*'MPTO_working_2-way'!$G142)</f>
        <v>2.3216374269005846</v>
      </c>
      <c r="F143" s="44">
        <f>IF(OR($A143="",$B143=""),"",'MPTO_working_2-way'!D142)</f>
        <v>1.7508268019752637</v>
      </c>
      <c r="G143" s="46">
        <f>IF(OR($A143="",$B143=""),"",'MPTO_working_2-way'!E142)</f>
        <v>2.3318650817594881</v>
      </c>
      <c r="H143" s="44">
        <f>IF(OR($A143="",$B143=""),"",'OddsRatio_working_2-way'!M142)</f>
        <v>1.7506610843064021</v>
      </c>
      <c r="I143" s="44">
        <f>IF(OR($A143="",$B143=""),"",'OddsRatio_working_2-way'!N142)</f>
        <v>2.3321591073606571</v>
      </c>
      <c r="J143" s="44">
        <f>IF('Log_working_2-way'!$D142="","",A143^('Log_working_2-way'!$D142))</f>
        <v>1.7480343480821783</v>
      </c>
      <c r="K143" s="46">
        <f>IF('Log_working_2-way'!$D142="","",B143^('Log_working_2-way'!$D142))</f>
        <v>2.3368370083055718</v>
      </c>
      <c r="L143" s="53">
        <f t="shared" si="27"/>
        <v>0.5692695214105794</v>
      </c>
      <c r="M143" s="53">
        <f t="shared" si="28"/>
        <v>0.43073047858942071</v>
      </c>
      <c r="N143" s="54">
        <v>240</v>
      </c>
      <c r="O143" s="54">
        <f t="shared" si="29"/>
        <v>99.64912280701752</v>
      </c>
      <c r="P143" s="54">
        <f t="shared" si="30"/>
        <v>133.80530973451326</v>
      </c>
      <c r="Q143" s="54">
        <f t="shared" si="31"/>
        <v>106.19469026548673</v>
      </c>
      <c r="R143" s="54">
        <f t="shared" si="32"/>
        <v>140.35087719298244</v>
      </c>
      <c r="S143" s="55">
        <f t="shared" si="33"/>
        <v>-6.5455674584692076</v>
      </c>
      <c r="T143" s="55">
        <f t="shared" si="34"/>
        <v>-6.5455674584691792</v>
      </c>
      <c r="U143" t="s">
        <v>270</v>
      </c>
      <c r="V143" t="s">
        <v>391</v>
      </c>
      <c r="W143" t="s">
        <v>230</v>
      </c>
      <c r="X143" t="s">
        <v>477</v>
      </c>
      <c r="Y143" s="66" t="s">
        <v>480</v>
      </c>
    </row>
    <row r="144" spans="1:25" ht="15" x14ac:dyDescent="0.25">
      <c r="A144">
        <v>2.12</v>
      </c>
      <c r="B144">
        <v>1.78</v>
      </c>
      <c r="C144" s="43">
        <f t="shared" si="26"/>
        <v>3.3495866016535869E-2</v>
      </c>
      <c r="D144" s="44">
        <f>IF(OR($A144="",$B144=""),"",A144*'MPTO_working_2-way'!$G143)</f>
        <v>2.191011235955056</v>
      </c>
      <c r="E144" s="46">
        <f>IF(OR($A144="",$B144=""),"",B144*'MPTO_working_2-way'!$G143)</f>
        <v>1.8396226415094339</v>
      </c>
      <c r="F144" s="44">
        <f>IF(OR($A144="",$B144=""),"",'MPTO_working_2-way'!D143)</f>
        <v>2.1980428704566637</v>
      </c>
      <c r="G144" s="46">
        <f>IF(OR($A144="",$B144=""),"",'MPTO_working_2-way'!E143)</f>
        <v>1.8346946713341112</v>
      </c>
      <c r="H144" s="44">
        <f>IF(OR($A144="",$B144=""),"",'OddsRatio_working_2-way'!M143)</f>
        <v>2.1982893790305562</v>
      </c>
      <c r="I144" s="44">
        <f>IF(OR($A144="",$B144=""),"",'OddsRatio_working_2-way'!N143)</f>
        <v>1.83452296039628</v>
      </c>
      <c r="J144" s="44">
        <f>IF('Log_working_2-way'!$D143="","",A144^('Log_working_2-way'!$D143))</f>
        <v>2.2015102621380289</v>
      </c>
      <c r="K144" s="46">
        <f>IF('Log_working_2-way'!$D143="","",B144^('Log_working_2-way'!$D143))</f>
        <v>1.8322858584832242</v>
      </c>
      <c r="L144" s="53">
        <f t="shared" si="27"/>
        <v>0.45641025641025645</v>
      </c>
      <c r="M144" s="53">
        <f t="shared" si="28"/>
        <v>0.54358974358974366</v>
      </c>
      <c r="N144" s="54">
        <v>241</v>
      </c>
      <c r="O144" s="54">
        <f t="shared" si="29"/>
        <v>127.32075471698113</v>
      </c>
      <c r="P144" s="54">
        <f t="shared" si="30"/>
        <v>105.60674157303373</v>
      </c>
      <c r="Q144" s="54">
        <f t="shared" si="31"/>
        <v>135.3932584269663</v>
      </c>
      <c r="R144" s="54">
        <f t="shared" si="32"/>
        <v>113.67924528301886</v>
      </c>
      <c r="S144" s="55">
        <f t="shared" si="33"/>
        <v>-8.0725037099851704</v>
      </c>
      <c r="T144" s="55">
        <f t="shared" si="34"/>
        <v>-8.0725037099851278</v>
      </c>
      <c r="U144" t="s">
        <v>229</v>
      </c>
      <c r="V144" t="s">
        <v>244</v>
      </c>
      <c r="W144" t="s">
        <v>231</v>
      </c>
      <c r="X144" t="s">
        <v>477</v>
      </c>
      <c r="Y144" s="66" t="s">
        <v>489</v>
      </c>
    </row>
    <row r="145" spans="1:25" ht="15" x14ac:dyDescent="0.25">
      <c r="A145">
        <v>1.94</v>
      </c>
      <c r="B145">
        <v>1.94</v>
      </c>
      <c r="C145" s="43">
        <f t="shared" si="26"/>
        <v>3.0927835051546504E-2</v>
      </c>
      <c r="D145" s="44">
        <f>IF(OR($A145="",$B145=""),"",A145*'MPTO_working_2-way'!$G144)</f>
        <v>2</v>
      </c>
      <c r="E145" s="46">
        <f>IF(OR($A145="",$B145=""),"",B145*'MPTO_working_2-way'!$G144)</f>
        <v>2</v>
      </c>
      <c r="F145" s="44">
        <f>IF(OR($A145="",$B145=""),"",'MPTO_working_2-way'!D144)</f>
        <v>2.0000000000000004</v>
      </c>
      <c r="G145" s="46">
        <f>IF(OR($A145="",$B145=""),"",'MPTO_working_2-way'!E144)</f>
        <v>2.0000000000000004</v>
      </c>
      <c r="H145" s="44">
        <f>IF(OR($A145="",$B145=""),"",'OddsRatio_working_2-way'!M144)</f>
        <v>2.0000000000000004</v>
      </c>
      <c r="I145" s="44">
        <f>IF(OR($A145="",$B145=""),"",'OddsRatio_working_2-way'!N144)</f>
        <v>2.0000000000000004</v>
      </c>
      <c r="J145" s="44">
        <f>IF('Log_working_2-way'!$D144="","",A145^('Log_working_2-way'!$D144))</f>
        <v>1.9999999999999891</v>
      </c>
      <c r="K145" s="46">
        <f>IF('Log_working_2-way'!$D144="","",B145^('Log_working_2-way'!$D144))</f>
        <v>1.9999999999999891</v>
      </c>
      <c r="L145" s="53">
        <f t="shared" si="27"/>
        <v>0.5</v>
      </c>
      <c r="M145" s="53">
        <f t="shared" si="28"/>
        <v>0.5</v>
      </c>
      <c r="N145" s="54">
        <v>242</v>
      </c>
      <c r="O145" s="54">
        <f t="shared" si="29"/>
        <v>117.25773195876288</v>
      </c>
      <c r="P145" s="54">
        <f t="shared" si="30"/>
        <v>117.25773195876288</v>
      </c>
      <c r="Q145" s="54">
        <f t="shared" si="31"/>
        <v>124.74226804123712</v>
      </c>
      <c r="R145" s="54">
        <f t="shared" si="32"/>
        <v>124.74226804123712</v>
      </c>
      <c r="S145" s="55">
        <f t="shared" si="33"/>
        <v>-7.48453608247425</v>
      </c>
      <c r="T145" s="55">
        <f t="shared" si="34"/>
        <v>-7.48453608247425</v>
      </c>
      <c r="U145" t="s">
        <v>394</v>
      </c>
      <c r="V145" t="s">
        <v>274</v>
      </c>
      <c r="W145" t="s">
        <v>231</v>
      </c>
      <c r="X145" t="s">
        <v>477</v>
      </c>
      <c r="Y145" s="66" t="s">
        <v>485</v>
      </c>
    </row>
    <row r="146" spans="1:25" s="50" customFormat="1" ht="15" x14ac:dyDescent="0.25">
      <c r="A146">
        <v>2.02</v>
      </c>
      <c r="B146">
        <v>1.88</v>
      </c>
      <c r="C146" s="43">
        <f t="shared" si="26"/>
        <v>2.6964398567516312E-2</v>
      </c>
      <c r="D146" s="44">
        <f>IF(OR($A146="",$B146=""),"",A146*'MPTO_working_2-way'!$G145)</f>
        <v>2.0744680851063828</v>
      </c>
      <c r="E146" s="46">
        <f>IF(OR($A146="",$B146=""),"",B146*'MPTO_working_2-way'!$G145)</f>
        <v>1.9306930693069306</v>
      </c>
      <c r="F146" s="44">
        <f>IF(OR($A146="",$B146=""),"",'MPTO_working_2-way'!D145)</f>
        <v>2.0765529308836395</v>
      </c>
      <c r="G146" s="46">
        <f>IF(OR($A146="",$B146=""),"",'MPTO_working_2-way'!E145)</f>
        <v>1.9288906948394962</v>
      </c>
      <c r="H146" s="44">
        <f>IF(OR($A146="",$B146=""),"",'OddsRatio_working_2-way'!M145)</f>
        <v>2.0766108438479098</v>
      </c>
      <c r="I146" s="44">
        <f>IF(OR($A146="",$B146=""),"",'OddsRatio_working_2-way'!N145)</f>
        <v>1.9288407280256479</v>
      </c>
      <c r="J146" s="44">
        <f>IF('Log_working_2-way'!$D145="","",A146^('Log_working_2-way'!$D145))</f>
        <v>2.0775563029751076</v>
      </c>
      <c r="K146" s="46">
        <f>IF('Log_working_2-way'!$D145="","",B146^('Log_working_2-way'!$D145))</f>
        <v>1.9280257534933587</v>
      </c>
      <c r="L146" s="53">
        <f t="shared" si="27"/>
        <v>0.48205128205128212</v>
      </c>
      <c r="M146" s="53">
        <f t="shared" si="28"/>
        <v>0.517948717948718</v>
      </c>
      <c r="N146" s="54">
        <v>243</v>
      </c>
      <c r="O146" s="54">
        <f t="shared" si="29"/>
        <v>122.70297029702971</v>
      </c>
      <c r="P146" s="54">
        <f t="shared" si="30"/>
        <v>113.74468085106382</v>
      </c>
      <c r="Q146" s="54">
        <f t="shared" si="31"/>
        <v>129.25531914893617</v>
      </c>
      <c r="R146" s="54">
        <f t="shared" si="32"/>
        <v>120.29702970297029</v>
      </c>
      <c r="S146" s="55">
        <f t="shared" si="33"/>
        <v>-6.5523488519064585</v>
      </c>
      <c r="T146" s="55">
        <f t="shared" si="34"/>
        <v>-6.5523488519064728</v>
      </c>
      <c r="U146" t="s">
        <v>228</v>
      </c>
      <c r="V146" t="s">
        <v>233</v>
      </c>
      <c r="W146" t="s">
        <v>231</v>
      </c>
      <c r="X146" t="s">
        <v>477</v>
      </c>
      <c r="Y146" s="66" t="s">
        <v>487</v>
      </c>
    </row>
    <row r="147" spans="1:25" ht="15" x14ac:dyDescent="0.25">
      <c r="A147">
        <v>2.42</v>
      </c>
      <c r="B147">
        <v>1.63</v>
      </c>
      <c r="C147" s="43">
        <f t="shared" si="26"/>
        <v>2.6720073011205159E-2</v>
      </c>
      <c r="D147" s="44">
        <f>IF(OR($A147="",$B147=""),"",A147*'MPTO_working_2-way'!$G146)</f>
        <v>2.4846625766871164</v>
      </c>
      <c r="E147" s="46">
        <f>IF(OR($A147="",$B147=""),"",B147*'MPTO_working_2-way'!$G146)</f>
        <v>1.6735537190082643</v>
      </c>
      <c r="F147" s="44">
        <f>IF(OR($A147="",$B147=""),"",'MPTO_working_2-way'!D146)</f>
        <v>2.5008558929816775</v>
      </c>
      <c r="G147" s="46">
        <f>IF(OR($A147="",$B147=""),"",'MPTO_working_2-way'!E146)</f>
        <v>1.6662864867148226</v>
      </c>
      <c r="H147" s="44">
        <f>IF(OR($A147="",$B147=""),"",'OddsRatio_working_2-way'!M146)</f>
        <v>2.5013221686128042</v>
      </c>
      <c r="I147" s="44">
        <f>IF(OR($A147="",$B147=""),"",'OddsRatio_working_2-way'!N146)</f>
        <v>1.6660795536803288</v>
      </c>
      <c r="J147" s="44">
        <f>IF('Log_working_2-way'!$D146="","",A147^('Log_working_2-way'!$D146))</f>
        <v>2.5087737592448787</v>
      </c>
      <c r="K147" s="46">
        <f>IF('Log_working_2-way'!$D146="","",B147^('Log_working_2-way'!$D146))</f>
        <v>1.6627898940265724</v>
      </c>
      <c r="L147" s="53">
        <f t="shared" si="27"/>
        <v>0.40246913580246918</v>
      </c>
      <c r="M147" s="53">
        <f t="shared" si="28"/>
        <v>0.59753086419753088</v>
      </c>
      <c r="N147" s="54">
        <v>244</v>
      </c>
      <c r="O147" s="54">
        <f t="shared" si="29"/>
        <v>143.17355371900828</v>
      </c>
      <c r="P147" s="54">
        <f t="shared" si="30"/>
        <v>94.306748466257659</v>
      </c>
      <c r="Q147" s="54">
        <f t="shared" si="31"/>
        <v>149.69325153374234</v>
      </c>
      <c r="R147" s="54">
        <f t="shared" si="32"/>
        <v>100.82644628099173</v>
      </c>
      <c r="S147" s="55">
        <f t="shared" si="33"/>
        <v>-6.5196978147340587</v>
      </c>
      <c r="T147" s="55">
        <f t="shared" si="34"/>
        <v>-6.5196978147340729</v>
      </c>
      <c r="U147" t="s">
        <v>34</v>
      </c>
      <c r="V147" t="s">
        <v>41</v>
      </c>
      <c r="W147" t="s">
        <v>443</v>
      </c>
      <c r="X147" t="s">
        <v>477</v>
      </c>
      <c r="Y147" s="66" t="s">
        <v>485</v>
      </c>
    </row>
    <row r="148" spans="1:25" ht="15" x14ac:dyDescent="0.25">
      <c r="A148">
        <v>2.0299999999999998</v>
      </c>
      <c r="B148">
        <v>1.88</v>
      </c>
      <c r="C148" s="43">
        <f t="shared" si="26"/>
        <v>2.4525731055444977E-2</v>
      </c>
      <c r="D148" s="44">
        <f>IF(OR($A148="",$B148=""),"",A148*'MPTO_working_2-way'!$G147)</f>
        <v>2.0797872340425529</v>
      </c>
      <c r="E148" s="46">
        <f>IF(OR($A148="",$B148=""),"",B148*'MPTO_working_2-way'!$G147)</f>
        <v>1.9261083743842364</v>
      </c>
      <c r="F148" s="44">
        <f>IF(OR($A148="",$B148=""),"",'MPTO_working_2-way'!D147)</f>
        <v>2.0818241326641935</v>
      </c>
      <c r="G148" s="46">
        <f>IF(OR($A148="",$B148=""),"",'MPTO_working_2-way'!E147)</f>
        <v>1.9243646631706333</v>
      </c>
      <c r="H148" s="44">
        <f>IF(OR($A148="",$B148=""),"",'OddsRatio_working_2-way'!M147)</f>
        <v>2.081875475946537</v>
      </c>
      <c r="I148" s="44">
        <f>IF(OR($A148="",$B148=""),"",'OddsRatio_working_2-way'!N147)</f>
        <v>1.9243207949834495</v>
      </c>
      <c r="J148" s="44">
        <f>IF('Log_working_2-way'!$D147="","",A148^('Log_working_2-way'!$D147))</f>
        <v>2.0827972819225606</v>
      </c>
      <c r="K148" s="46">
        <f>IF('Log_working_2-way'!$D147="","",B148^('Log_working_2-way'!$D147))</f>
        <v>1.9235339030630429</v>
      </c>
      <c r="L148" s="53">
        <f t="shared" si="27"/>
        <v>0.4808184143222507</v>
      </c>
      <c r="M148" s="53">
        <f t="shared" si="28"/>
        <v>0.51918158567774941</v>
      </c>
      <c r="N148" s="54">
        <v>245</v>
      </c>
      <c r="O148" s="54">
        <f t="shared" si="29"/>
        <v>124.31034482758621</v>
      </c>
      <c r="P148" s="54">
        <f t="shared" si="30"/>
        <v>114.68085106382976</v>
      </c>
      <c r="Q148" s="54">
        <f t="shared" si="31"/>
        <v>130.31914893617022</v>
      </c>
      <c r="R148" s="54">
        <f t="shared" si="32"/>
        <v>120.68965517241381</v>
      </c>
      <c r="S148" s="55">
        <f t="shared" si="33"/>
        <v>-6.008804108584016</v>
      </c>
      <c r="T148" s="55">
        <f t="shared" si="34"/>
        <v>-6.0088041085840445</v>
      </c>
      <c r="U148" t="s">
        <v>39</v>
      </c>
      <c r="V148" t="s">
        <v>38</v>
      </c>
      <c r="W148" t="s">
        <v>443</v>
      </c>
      <c r="X148" t="s">
        <v>477</v>
      </c>
      <c r="Y148" s="66" t="s">
        <v>490</v>
      </c>
    </row>
    <row r="149" spans="1:25" ht="15" x14ac:dyDescent="0.25">
      <c r="A149">
        <v>1.93</v>
      </c>
      <c r="B149">
        <v>1.98</v>
      </c>
      <c r="C149" s="43">
        <f t="shared" si="26"/>
        <v>2.3185220076411994E-2</v>
      </c>
      <c r="D149" s="44">
        <f>IF(OR($A149="",$B149=""),"",A149*'MPTO_working_2-way'!$G148)</f>
        <v>1.9747474747474751</v>
      </c>
      <c r="E149" s="46">
        <f>IF(OR($A149="",$B149=""),"",B149*'MPTO_working_2-way'!$G148)</f>
        <v>2.0259067357512959</v>
      </c>
      <c r="F149" s="44">
        <f>IF(OR($A149="",$B149=""),"",'MPTO_working_2-way'!D148)</f>
        <v>1.974169551066798</v>
      </c>
      <c r="G149" s="46">
        <f>IF(OR($A149="",$B149=""),"",'MPTO_working_2-way'!E148)</f>
        <v>2.0265153523890338</v>
      </c>
      <c r="H149" s="44">
        <f>IF(OR($A149="",$B149=""),"",'OddsRatio_working_2-way'!M148)</f>
        <v>1.9741558354989901</v>
      </c>
      <c r="I149" s="44">
        <f>IF(OR($A149="",$B149=""),"",'OddsRatio_working_2-way'!N148)</f>
        <v>2.0265298051494733</v>
      </c>
      <c r="J149" s="44">
        <f>IF('Log_working_2-way'!$D148="","",A149^('Log_working_2-way'!$D148))</f>
        <v>1.9738951466986834</v>
      </c>
      <c r="K149" s="46">
        <f>IF('Log_working_2-way'!$D148="","",B149^('Log_working_2-way'!$D148))</f>
        <v>2.0268045830085555</v>
      </c>
      <c r="L149" s="53">
        <f t="shared" si="27"/>
        <v>0.50639386189258306</v>
      </c>
      <c r="M149" s="53">
        <f t="shared" si="28"/>
        <v>0.49360613810741677</v>
      </c>
      <c r="N149" s="54">
        <v>246</v>
      </c>
      <c r="O149" s="54">
        <f t="shared" si="29"/>
        <v>118.53886010362694</v>
      </c>
      <c r="P149" s="54">
        <f t="shared" si="30"/>
        <v>121.75757575757575</v>
      </c>
      <c r="Q149" s="54">
        <f t="shared" si="31"/>
        <v>124.24242424242425</v>
      </c>
      <c r="R149" s="54">
        <f t="shared" si="32"/>
        <v>127.46113989637307</v>
      </c>
      <c r="S149" s="55">
        <f t="shared" si="33"/>
        <v>-5.7035641387973044</v>
      </c>
      <c r="T149" s="55">
        <f t="shared" si="34"/>
        <v>-5.7035641387973186</v>
      </c>
      <c r="U149" t="s">
        <v>133</v>
      </c>
      <c r="V149" t="s">
        <v>73</v>
      </c>
      <c r="W149" t="s">
        <v>443</v>
      </c>
      <c r="X149" t="s">
        <v>477</v>
      </c>
      <c r="Y149" s="66" t="s">
        <v>497</v>
      </c>
    </row>
    <row r="150" spans="1:25" ht="15" x14ac:dyDescent="0.25">
      <c r="A150">
        <v>2.0099999999999998</v>
      </c>
      <c r="B150">
        <v>1.9</v>
      </c>
      <c r="C150" s="43">
        <f t="shared" si="26"/>
        <v>2.3828227284629522E-2</v>
      </c>
      <c r="D150" s="44">
        <f>IF(OR($A150="",$B150=""),"",A150*'MPTO_working_2-way'!$G149)</f>
        <v>2.0578947368421052</v>
      </c>
      <c r="E150" s="46">
        <f>IF(OR($A150="",$B150=""),"",B150*'MPTO_working_2-way'!$G149)</f>
        <v>1.9452736318407959</v>
      </c>
      <c r="F150" s="44">
        <f>IF(OR($A150="",$B150=""),"",'MPTO_working_2-way'!D149)</f>
        <v>2.05931517929361</v>
      </c>
      <c r="G150" s="46">
        <f>IF(OR($A150="",$B150=""),"",'MPTO_working_2-way'!E149)</f>
        <v>1.9440061084245355</v>
      </c>
      <c r="H150" s="44">
        <f>IF(OR($A150="",$B150=""),"",'OddsRatio_working_2-way'!M149)</f>
        <v>2.0593499054713802</v>
      </c>
      <c r="I150" s="44">
        <f>IF(OR($A150="",$B150=""),"",'OddsRatio_working_2-way'!N149)</f>
        <v>1.9439751632913294</v>
      </c>
      <c r="J150" s="44">
        <f>IF('Log_working_2-way'!$D149="","",A150^('Log_working_2-way'!$D149))</f>
        <v>2.0599919987911819</v>
      </c>
      <c r="K150" s="46">
        <f>IF('Log_working_2-way'!$D149="","",B150^('Log_working_2-way'!$D149))</f>
        <v>1.9434033475162076</v>
      </c>
      <c r="L150" s="53">
        <f t="shared" si="27"/>
        <v>0.48593350383631717</v>
      </c>
      <c r="M150" s="53">
        <f t="shared" si="28"/>
        <v>0.51406649616368294</v>
      </c>
      <c r="N150" s="54">
        <v>247</v>
      </c>
      <c r="O150" s="54">
        <f t="shared" si="29"/>
        <v>124.11442786069652</v>
      </c>
      <c r="P150" s="54">
        <f t="shared" si="30"/>
        <v>116.99999999999997</v>
      </c>
      <c r="Q150" s="54">
        <f t="shared" si="31"/>
        <v>130</v>
      </c>
      <c r="R150" s="54">
        <f t="shared" si="32"/>
        <v>122.88557213930351</v>
      </c>
      <c r="S150" s="55">
        <f t="shared" si="33"/>
        <v>-5.885572139303477</v>
      </c>
      <c r="T150" s="55">
        <f t="shared" si="34"/>
        <v>-5.8855721393035338</v>
      </c>
      <c r="U150" t="s">
        <v>35</v>
      </c>
      <c r="V150" t="s">
        <v>137</v>
      </c>
      <c r="W150" t="s">
        <v>443</v>
      </c>
      <c r="X150" t="s">
        <v>477</v>
      </c>
      <c r="Y150" s="66" t="s">
        <v>485</v>
      </c>
    </row>
    <row r="151" spans="1:25" ht="15" x14ac:dyDescent="0.25">
      <c r="A151">
        <v>1.68</v>
      </c>
      <c r="B151">
        <v>2.29</v>
      </c>
      <c r="C151" s="43">
        <f t="shared" si="26"/>
        <v>3.1919317945518833E-2</v>
      </c>
      <c r="D151" s="44">
        <f>IF(OR($A151="",$B151=""),"",A151*'MPTO_working_2-way'!$G150)</f>
        <v>1.7336244541484715</v>
      </c>
      <c r="E151" s="46">
        <f>IF(OR($A151="",$B151=""),"",B151*'MPTO_working_2-way'!$G150)</f>
        <v>2.3630952380952381</v>
      </c>
      <c r="F151" s="44">
        <f>IF(OR($A151="",$B151=""),"",'MPTO_working_2-way'!D150)</f>
        <v>1.7262855604415328</v>
      </c>
      <c r="G151" s="46">
        <f>IF(OR($A151="",$B151=""),"",'MPTO_working_2-way'!E150)</f>
        <v>2.3768688990485605</v>
      </c>
      <c r="H151" s="44">
        <f>IF(OR($A151="",$B151=""),"",'OddsRatio_working_2-way'!M150)</f>
        <v>1.7260384169902692</v>
      </c>
      <c r="I151" s="44">
        <f>IF(OR($A151="",$B151=""),"",'OddsRatio_working_2-way'!N150)</f>
        <v>2.3773375851727168</v>
      </c>
      <c r="J151" s="44">
        <f>IF('Log_working_2-way'!$D150="","",A151^('Log_working_2-way'!$D150))</f>
        <v>1.7227098761530257</v>
      </c>
      <c r="K151" s="46">
        <f>IF('Log_working_2-way'!$D150="","",B151^('Log_working_2-way'!$D150))</f>
        <v>2.3836811049586637</v>
      </c>
      <c r="L151" s="53">
        <f t="shared" si="27"/>
        <v>0.57682619647355171</v>
      </c>
      <c r="M151" s="53">
        <f t="shared" si="28"/>
        <v>0.42317380352644834</v>
      </c>
      <c r="N151" s="54">
        <v>248</v>
      </c>
      <c r="O151" s="54">
        <f t="shared" si="29"/>
        <v>100.38095238095237</v>
      </c>
      <c r="P151" s="54">
        <f t="shared" si="30"/>
        <v>139.70305676855895</v>
      </c>
      <c r="Q151" s="54">
        <f t="shared" si="31"/>
        <v>108.29694323144105</v>
      </c>
      <c r="R151" s="54">
        <f t="shared" si="32"/>
        <v>147.61904761904762</v>
      </c>
      <c r="S151" s="55">
        <f t="shared" si="33"/>
        <v>-7.9159908504886829</v>
      </c>
      <c r="T151" s="55">
        <f t="shared" si="34"/>
        <v>-7.9159908504886687</v>
      </c>
      <c r="U151" t="s">
        <v>70</v>
      </c>
      <c r="V151" t="s">
        <v>75</v>
      </c>
      <c r="W151" t="s">
        <v>443</v>
      </c>
      <c r="X151" t="s">
        <v>477</v>
      </c>
      <c r="Y151" s="66" t="s">
        <v>493</v>
      </c>
    </row>
    <row r="152" spans="1:25" ht="15" x14ac:dyDescent="0.25">
      <c r="A152">
        <v>1.77</v>
      </c>
      <c r="B152">
        <v>2.14</v>
      </c>
      <c r="C152" s="43">
        <f t="shared" si="26"/>
        <v>3.2261471038597556E-2</v>
      </c>
      <c r="D152" s="44">
        <f>IF(OR($A152="",$B152=""),"",A152*'MPTO_working_2-way'!$G151)</f>
        <v>1.8271028037383177</v>
      </c>
      <c r="E152" s="46">
        <f>IF(OR($A152="",$B152=""),"",B152*'MPTO_working_2-way'!$G151)</f>
        <v>2.2090395480225991</v>
      </c>
      <c r="F152" s="44">
        <f>IF(OR($A152="",$B152=""),"",'MPTO_working_2-way'!D151)</f>
        <v>1.822021261243927</v>
      </c>
      <c r="G152" s="46">
        <f>IF(OR($A152="",$B152=""),"",'MPTO_working_2-way'!E151)</f>
        <v>2.216513546725964</v>
      </c>
      <c r="H152" s="44">
        <f>IF(OR($A152="",$B152=""),"",'OddsRatio_working_2-way'!M151)</f>
        <v>1.8218507142366114</v>
      </c>
      <c r="I152" s="44">
        <f>IF(OR($A152="",$B152=""),"",'OddsRatio_working_2-way'!N151)</f>
        <v>2.2167659925061516</v>
      </c>
      <c r="J152" s="44">
        <f>IF('Log_working_2-way'!$D151="","",A152^('Log_working_2-way'!$D151))</f>
        <v>1.8195461168991689</v>
      </c>
      <c r="K152" s="46">
        <f>IF('Log_working_2-way'!$D151="","",B152^('Log_working_2-way'!$D151))</f>
        <v>2.2201875884465903</v>
      </c>
      <c r="L152" s="53">
        <f t="shared" si="27"/>
        <v>0.54731457800511507</v>
      </c>
      <c r="M152" s="53">
        <f t="shared" si="28"/>
        <v>0.45268542199488487</v>
      </c>
      <c r="N152" s="54">
        <v>249</v>
      </c>
      <c r="O152" s="54">
        <f t="shared" si="29"/>
        <v>108.32203389830509</v>
      </c>
      <c r="P152" s="54">
        <f t="shared" si="30"/>
        <v>132.64485981308411</v>
      </c>
      <c r="Q152" s="54">
        <f t="shared" si="31"/>
        <v>116.35514018691589</v>
      </c>
      <c r="R152" s="54">
        <f t="shared" si="32"/>
        <v>140.67796610169492</v>
      </c>
      <c r="S152" s="55">
        <f t="shared" si="33"/>
        <v>-8.0331062886107958</v>
      </c>
      <c r="T152" s="55">
        <f t="shared" si="34"/>
        <v>-8.03310628861081</v>
      </c>
      <c r="U152" t="s">
        <v>277</v>
      </c>
      <c r="V152" t="s">
        <v>37</v>
      </c>
      <c r="W152" t="s">
        <v>433</v>
      </c>
      <c r="X152" t="s">
        <v>477</v>
      </c>
      <c r="Y152" s="66" t="s">
        <v>493</v>
      </c>
    </row>
    <row r="153" spans="1:25" ht="15" x14ac:dyDescent="0.25">
      <c r="A153">
        <v>1.53</v>
      </c>
      <c r="B153">
        <v>2.67</v>
      </c>
      <c r="C153" s="43">
        <f t="shared" si="26"/>
        <v>2.81266064478225E-2</v>
      </c>
      <c r="D153" s="44">
        <f>IF(OR($A153="",$B153=""),"",A153*'MPTO_working_2-way'!$G152)</f>
        <v>1.5730337078651684</v>
      </c>
      <c r="E153" s="46">
        <f>IF(OR($A153="",$B153=""),"",B153*'MPTO_working_2-way'!$G152)</f>
        <v>2.7450980392156858</v>
      </c>
      <c r="F153" s="44">
        <f>IF(OR($A153="",$B153=""),"",'MPTO_working_2-way'!D152)</f>
        <v>1.5636447149336854</v>
      </c>
      <c r="G153" s="46">
        <f>IF(OR($A153="",$B153=""),"",'MPTO_working_2-way'!E152)</f>
        <v>2.7741672608739938</v>
      </c>
      <c r="H153" s="44">
        <f>IF(OR($A153="",$B153=""),"",'OddsRatio_working_2-way'!M152)</f>
        <v>1.5633518167726788</v>
      </c>
      <c r="I153" s="44">
        <f>IF(OR($A153="",$B153=""),"",'OddsRatio_working_2-way'!N152)</f>
        <v>2.7750896868120249</v>
      </c>
      <c r="J153" s="44">
        <f>IF('Log_working_2-way'!$D152="","",A153^('Log_working_2-way'!$D152))</f>
        <v>1.5590799638918429</v>
      </c>
      <c r="K153" s="46">
        <f>IF('Log_working_2-way'!$D152="","",B153^('Log_working_2-way'!$D152))</f>
        <v>2.7886529022410445</v>
      </c>
      <c r="L153" s="53">
        <f t="shared" si="27"/>
        <v>0.63571428571428579</v>
      </c>
      <c r="M153" s="53">
        <f t="shared" si="28"/>
        <v>0.36428571428571432</v>
      </c>
      <c r="N153" s="54">
        <v>250</v>
      </c>
      <c r="O153" s="54">
        <f t="shared" si="29"/>
        <v>86.601307189542482</v>
      </c>
      <c r="P153" s="54">
        <f t="shared" si="30"/>
        <v>156.36704119850188</v>
      </c>
      <c r="Q153" s="54">
        <f t="shared" si="31"/>
        <v>93.632958801498134</v>
      </c>
      <c r="R153" s="54">
        <f t="shared" si="32"/>
        <v>163.39869281045753</v>
      </c>
      <c r="S153" s="55">
        <f t="shared" si="33"/>
        <v>-7.0316516119556525</v>
      </c>
      <c r="T153" s="55">
        <f t="shared" si="34"/>
        <v>-7.0316516119556525</v>
      </c>
      <c r="U153" t="s">
        <v>408</v>
      </c>
      <c r="V153" t="s">
        <v>399</v>
      </c>
      <c r="W153" t="s">
        <v>440</v>
      </c>
      <c r="X153" t="s">
        <v>477</v>
      </c>
      <c r="Y153" s="66" t="s">
        <v>478</v>
      </c>
    </row>
    <row r="154" spans="1:25" ht="15" x14ac:dyDescent="0.25">
      <c r="A154">
        <v>2.41</v>
      </c>
      <c r="B154">
        <v>1.63</v>
      </c>
      <c r="C154" s="43">
        <f t="shared" si="26"/>
        <v>2.8434691851436877E-2</v>
      </c>
      <c r="D154" s="44">
        <f>IF(OR($A154="",$B154=""),"",A154*'MPTO_working_2-way'!$G153)</f>
        <v>2.4785276073619631</v>
      </c>
      <c r="E154" s="46">
        <f>IF(OR($A154="",$B154=""),"",B154*'MPTO_working_2-way'!$G153)</f>
        <v>1.6763485477178419</v>
      </c>
      <c r="F154" s="44">
        <f>IF(OR($A154="",$B154=""),"",'MPTO_working_2-way'!D153)</f>
        <v>2.4955055109106499</v>
      </c>
      <c r="G154" s="46">
        <f>IF(OR($A154="",$B154=""),"",'MPTO_working_2-way'!E153)</f>
        <v>1.6686702206741284</v>
      </c>
      <c r="H154" s="44">
        <f>IF(OR($A154="",$B154=""),"",'OddsRatio_working_2-way'!M153)</f>
        <v>2.4960264830861911</v>
      </c>
      <c r="I154" s="44">
        <f>IF(OR($A154="",$B154=""),"",'OddsRatio_working_2-way'!N153)</f>
        <v>1.6684373647831916</v>
      </c>
      <c r="J154" s="44">
        <f>IF('Log_working_2-way'!$D153="","",A154^('Log_working_2-way'!$D153))</f>
        <v>2.5038534406814188</v>
      </c>
      <c r="K154" s="46">
        <f>IF('Log_working_2-way'!$D153="","",B154^('Log_working_2-way'!$D153))</f>
        <v>1.6649584147953032</v>
      </c>
      <c r="L154" s="53">
        <f t="shared" si="27"/>
        <v>0.40346534653465349</v>
      </c>
      <c r="M154" s="53">
        <f t="shared" si="28"/>
        <v>0.59653465346534673</v>
      </c>
      <c r="N154" s="54">
        <v>251</v>
      </c>
      <c r="O154" s="54">
        <f t="shared" si="29"/>
        <v>146.85062240663902</v>
      </c>
      <c r="P154" s="54">
        <f t="shared" si="30"/>
        <v>97.012269938650306</v>
      </c>
      <c r="Q154" s="54">
        <f t="shared" si="31"/>
        <v>153.98773006134971</v>
      </c>
      <c r="R154" s="54">
        <f t="shared" si="32"/>
        <v>104.14937759336098</v>
      </c>
      <c r="S154" s="55">
        <f t="shared" si="33"/>
        <v>-7.1371076547106895</v>
      </c>
      <c r="T154" s="55">
        <f t="shared" si="34"/>
        <v>-7.1371076547106753</v>
      </c>
      <c r="U154" t="s">
        <v>397</v>
      </c>
      <c r="V154" t="s">
        <v>320</v>
      </c>
      <c r="W154" t="s">
        <v>440</v>
      </c>
      <c r="X154" t="s">
        <v>477</v>
      </c>
      <c r="Y154" s="66" t="s">
        <v>481</v>
      </c>
    </row>
    <row r="155" spans="1:25" ht="15" x14ac:dyDescent="0.25">
      <c r="A155">
        <v>2.09</v>
      </c>
      <c r="B155">
        <v>1.83</v>
      </c>
      <c r="C155" s="43">
        <f t="shared" si="26"/>
        <v>2.4916986953225084E-2</v>
      </c>
      <c r="D155" s="44">
        <f>IF(OR($A155="",$B155=""),"",A155*'MPTO_working_2-way'!$G154)</f>
        <v>2.1420765027322402</v>
      </c>
      <c r="E155" s="46">
        <f>IF(OR($A155="",$B155=""),"",B155*'MPTO_working_2-way'!$G154)</f>
        <v>1.8755980861244019</v>
      </c>
      <c r="F155" s="44">
        <f>IF(OR($A155="",$B155=""),"",'MPTO_working_2-way'!D154)</f>
        <v>2.1458748281762841</v>
      </c>
      <c r="G155" s="46">
        <f>IF(OR($A155="",$B155=""),"",'MPTO_working_2-way'!E154)</f>
        <v>1.8726956692045928</v>
      </c>
      <c r="H155" s="44">
        <f>IF(OR($A155="",$B155=""),"",'OddsRatio_working_2-way'!M154)</f>
        <v>2.145972518016114</v>
      </c>
      <c r="I155" s="44">
        <f>IF(OR($A155="",$B155=""),"",'OddsRatio_working_2-way'!N154)</f>
        <v>1.8726212751865827</v>
      </c>
      <c r="J155" s="44">
        <f>IF('Log_working_2-way'!$D154="","",A155^('Log_working_2-way'!$D154))</f>
        <v>2.1476949656411697</v>
      </c>
      <c r="K155" s="46">
        <f>IF('Log_working_2-way'!$D154="","",B155^('Log_working_2-way'!$D154))</f>
        <v>1.8713116550453253</v>
      </c>
      <c r="L155" s="53">
        <f t="shared" si="27"/>
        <v>0.4668367346938776</v>
      </c>
      <c r="M155" s="53">
        <f t="shared" si="28"/>
        <v>0.53316326530612246</v>
      </c>
      <c r="N155" s="54">
        <v>252</v>
      </c>
      <c r="O155" s="54">
        <f t="shared" si="29"/>
        <v>131.42583732057415</v>
      </c>
      <c r="P155" s="54">
        <f t="shared" si="30"/>
        <v>114.29508196721312</v>
      </c>
      <c r="Q155" s="54">
        <f t="shared" si="31"/>
        <v>137.70491803278688</v>
      </c>
      <c r="R155" s="54">
        <f t="shared" si="32"/>
        <v>120.57416267942585</v>
      </c>
      <c r="S155" s="55">
        <f t="shared" si="33"/>
        <v>-6.2790807122127319</v>
      </c>
      <c r="T155" s="55">
        <f t="shared" si="34"/>
        <v>-6.2790807122127319</v>
      </c>
      <c r="U155" t="s">
        <v>401</v>
      </c>
      <c r="V155" t="s">
        <v>396</v>
      </c>
      <c r="W155" t="s">
        <v>440</v>
      </c>
      <c r="X155" t="s">
        <v>477</v>
      </c>
      <c r="Y155" s="66" t="s">
        <v>483</v>
      </c>
    </row>
    <row r="156" spans="1:25" ht="15" x14ac:dyDescent="0.25">
      <c r="A156">
        <v>2.16</v>
      </c>
      <c r="B156">
        <v>1.77</v>
      </c>
      <c r="C156" s="43">
        <f t="shared" si="26"/>
        <v>2.79347143753923E-2</v>
      </c>
      <c r="D156" s="44">
        <f>IF(OR($A156="",$B156=""),"",A156*'MPTO_working_2-way'!$G155)</f>
        <v>2.2203389830508473</v>
      </c>
      <c r="E156" s="46">
        <f>IF(OR($A156="",$B156=""),"",B156*'MPTO_working_2-way'!$G155)</f>
        <v>1.8194444444444444</v>
      </c>
      <c r="F156" s="44">
        <f>IF(OR($A156="",$B156=""),"",'MPTO_working_2-way'!D155)</f>
        <v>2.2271932890597692</v>
      </c>
      <c r="G156" s="46">
        <f>IF(OR($A156="",$B156=""),"",'MPTO_working_2-way'!E155)</f>
        <v>1.8148675590999714</v>
      </c>
      <c r="H156" s="44">
        <f>IF(OR($A156="",$B156=""),"",'OddsRatio_working_2-way'!M155)</f>
        <v>2.2273929715024061</v>
      </c>
      <c r="I156" s="44">
        <f>IF(OR($A156="",$B156=""),"",'OddsRatio_working_2-way'!N155)</f>
        <v>1.8147349897041836</v>
      </c>
      <c r="J156" s="44">
        <f>IF('Log_working_2-way'!$D155="","",A156^('Log_working_2-way'!$D155))</f>
        <v>2.2305183638047077</v>
      </c>
      <c r="K156" s="46">
        <f>IF('Log_working_2-way'!$D155="","",B156^('Log_working_2-way'!$D155))</f>
        <v>1.8126656451578935</v>
      </c>
      <c r="L156" s="53">
        <f t="shared" si="27"/>
        <v>0.45038167938931301</v>
      </c>
      <c r="M156" s="53">
        <f t="shared" si="28"/>
        <v>0.54961832061068705</v>
      </c>
      <c r="N156" s="54">
        <v>253</v>
      </c>
      <c r="O156" s="54">
        <f t="shared" si="29"/>
        <v>135.87037037037035</v>
      </c>
      <c r="P156" s="54">
        <f t="shared" si="30"/>
        <v>110.06214689265538</v>
      </c>
      <c r="Q156" s="54">
        <f t="shared" si="31"/>
        <v>142.93785310734464</v>
      </c>
      <c r="R156" s="54">
        <f t="shared" si="32"/>
        <v>117.12962962962962</v>
      </c>
      <c r="S156" s="55">
        <f t="shared" si="33"/>
        <v>-7.0674827369742843</v>
      </c>
      <c r="T156" s="55">
        <f t="shared" si="34"/>
        <v>-7.0674827369742417</v>
      </c>
      <c r="U156" t="s">
        <v>398</v>
      </c>
      <c r="V156" t="s">
        <v>407</v>
      </c>
      <c r="W156" t="s">
        <v>440</v>
      </c>
      <c r="X156" t="s">
        <v>477</v>
      </c>
      <c r="Y156" s="66" t="s">
        <v>482</v>
      </c>
    </row>
    <row r="157" spans="1:25" ht="15" x14ac:dyDescent="0.25">
      <c r="A157">
        <v>2.15</v>
      </c>
      <c r="B157">
        <v>1.78</v>
      </c>
      <c r="C157" s="43">
        <f t="shared" si="26"/>
        <v>2.6914031878756184E-2</v>
      </c>
      <c r="D157" s="44">
        <f>IF(OR($A157="",$B157=""),"",A157*'MPTO_working_2-way'!$G156)</f>
        <v>2.2078651685393256</v>
      </c>
      <c r="E157" s="46">
        <f>IF(OR($A157="",$B157=""),"",B157*'MPTO_working_2-way'!$G156)</f>
        <v>1.827906976744186</v>
      </c>
      <c r="F157" s="44">
        <f>IF(OR($A157="",$B157=""),"",'MPTO_working_2-way'!D156)</f>
        <v>2.2140584321666186</v>
      </c>
      <c r="G157" s="46">
        <f>IF(OR($A157="",$B157=""),"",'MPTO_working_2-way'!E156)</f>
        <v>1.8236835835120324</v>
      </c>
      <c r="H157" s="44">
        <f>IF(OR($A157="",$B157=""),"",'OddsRatio_working_2-way'!M156)</f>
        <v>2.214231845389905</v>
      </c>
      <c r="I157" s="44">
        <f>IF(OR($A157="",$B157=""),"",'OddsRatio_working_2-way'!N156)</f>
        <v>1.8235659473079355</v>
      </c>
      <c r="J157" s="44">
        <f>IF('Log_working_2-way'!$D156="","",A157^('Log_working_2-way'!$D156))</f>
        <v>2.2170516788166044</v>
      </c>
      <c r="K157" s="46">
        <f>IF('Log_working_2-way'!$D156="","",B157^('Log_working_2-way'!$D156))</f>
        <v>1.821657795971604</v>
      </c>
      <c r="L157" s="53">
        <f t="shared" si="27"/>
        <v>0.45292620865139954</v>
      </c>
      <c r="M157" s="53">
        <f t="shared" si="28"/>
        <v>0.54707379134860057</v>
      </c>
      <c r="N157" s="54">
        <v>254</v>
      </c>
      <c r="O157" s="54">
        <f t="shared" si="29"/>
        <v>135.86046511627907</v>
      </c>
      <c r="P157" s="54">
        <f t="shared" si="30"/>
        <v>111.30337078651687</v>
      </c>
      <c r="Q157" s="54">
        <f t="shared" si="31"/>
        <v>142.69662921348316</v>
      </c>
      <c r="R157" s="54">
        <f t="shared" si="32"/>
        <v>118.13953488372093</v>
      </c>
      <c r="S157" s="55">
        <f t="shared" si="33"/>
        <v>-6.8361640972040902</v>
      </c>
      <c r="T157" s="55">
        <f t="shared" si="34"/>
        <v>-6.8361640972040618</v>
      </c>
      <c r="U157" t="s">
        <v>404</v>
      </c>
      <c r="V157" t="s">
        <v>319</v>
      </c>
      <c r="W157" t="s">
        <v>440</v>
      </c>
      <c r="X157" t="s">
        <v>477</v>
      </c>
      <c r="Y157" s="66" t="s">
        <v>485</v>
      </c>
    </row>
    <row r="158" spans="1:25" ht="15" x14ac:dyDescent="0.25">
      <c r="A158">
        <v>2.2599999999999998</v>
      </c>
      <c r="B158">
        <v>1.71</v>
      </c>
      <c r="C158" s="43">
        <f t="shared" si="26"/>
        <v>2.727319774362158E-2</v>
      </c>
      <c r="D158" s="44">
        <f>IF(OR($A158="",$B158=""),"",A158*'MPTO_working_2-way'!$G157)</f>
        <v>2.3216374269005846</v>
      </c>
      <c r="E158" s="46">
        <f>IF(OR($A158="",$B158=""),"",B158*'MPTO_working_2-way'!$G157)</f>
        <v>1.7566371681415929</v>
      </c>
      <c r="F158" s="44">
        <f>IF(OR($A158="",$B158=""),"",'MPTO_working_2-way'!D157)</f>
        <v>2.3318650817594881</v>
      </c>
      <c r="G158" s="46">
        <f>IF(OR($A158="",$B158=""),"",'MPTO_working_2-way'!E157)</f>
        <v>1.7508268019752637</v>
      </c>
      <c r="H158" s="44">
        <f>IF(OR($A158="",$B158=""),"",'OddsRatio_working_2-way'!M157)</f>
        <v>2.3321591073606571</v>
      </c>
      <c r="I158" s="44">
        <f>IF(OR($A158="",$B158=""),"",'OddsRatio_working_2-way'!N157)</f>
        <v>1.7506610843064021</v>
      </c>
      <c r="J158" s="44">
        <f>IF('Log_working_2-way'!$D157="","",A158^('Log_working_2-way'!$D157))</f>
        <v>2.3368370083055718</v>
      </c>
      <c r="K158" s="46">
        <f>IF('Log_working_2-way'!$D157="","",B158^('Log_working_2-way'!$D157))</f>
        <v>1.7480343480821783</v>
      </c>
      <c r="L158" s="53">
        <f t="shared" si="27"/>
        <v>0.43073047858942071</v>
      </c>
      <c r="M158" s="53">
        <f t="shared" si="28"/>
        <v>0.5692695214105794</v>
      </c>
      <c r="N158" s="54">
        <v>255</v>
      </c>
      <c r="O158" s="54">
        <f t="shared" si="29"/>
        <v>142.16814159292034</v>
      </c>
      <c r="P158" s="54">
        <f t="shared" si="30"/>
        <v>105.87719298245614</v>
      </c>
      <c r="Q158" s="54">
        <f t="shared" si="31"/>
        <v>149.12280701754386</v>
      </c>
      <c r="R158" s="54">
        <f t="shared" si="32"/>
        <v>112.83185840707965</v>
      </c>
      <c r="S158" s="55">
        <f t="shared" si="33"/>
        <v>-6.9546654246235278</v>
      </c>
      <c r="T158" s="55">
        <f t="shared" si="34"/>
        <v>-6.9546654246235136</v>
      </c>
      <c r="U158" t="s">
        <v>405</v>
      </c>
      <c r="V158" t="s">
        <v>403</v>
      </c>
      <c r="W158" t="s">
        <v>440</v>
      </c>
      <c r="X158" t="s">
        <v>477</v>
      </c>
      <c r="Y158" s="66" t="s">
        <v>482</v>
      </c>
    </row>
    <row r="159" spans="1:25" ht="15" x14ac:dyDescent="0.25">
      <c r="A159">
        <v>1.72</v>
      </c>
      <c r="B159">
        <v>2.23</v>
      </c>
      <c r="C159" s="43">
        <f t="shared" si="26"/>
        <v>2.982584211075201E-2</v>
      </c>
      <c r="D159" s="44">
        <f>IF(OR($A159="",$B159=""),"",A159*'MPTO_working_2-way'!$G158)</f>
        <v>1.7713004484304935</v>
      </c>
      <c r="E159" s="46">
        <f>IF(OR($A159="",$B159=""),"",B159*'MPTO_working_2-way'!$G158)</f>
        <v>2.2965116279069768</v>
      </c>
      <c r="F159" s="44">
        <f>IF(OR($A159="",$B159=""),"",'MPTO_working_2-way'!D158)</f>
        <v>1.7652798232695142</v>
      </c>
      <c r="G159" s="46">
        <f>IF(OR($A159="",$B159=""),"",'MPTO_working_2-way'!E158)</f>
        <v>2.3067115708443593</v>
      </c>
      <c r="H159" s="44">
        <f>IF(OR($A159="",$B159=""),"",'OddsRatio_working_2-way'!M158)</f>
        <v>1.7650920556760061</v>
      </c>
      <c r="I159" s="44">
        <f>IF(OR($A159="",$B159=""),"",'OddsRatio_working_2-way'!N158)</f>
        <v>2.3070322617798436</v>
      </c>
      <c r="J159" s="44">
        <f>IF('Log_working_2-way'!$D158="","",A159^('Log_working_2-way'!$D158))</f>
        <v>1.7623660397486636</v>
      </c>
      <c r="K159" s="46">
        <f>IF('Log_working_2-way'!$D158="","",B159^('Log_working_2-way'!$D158))</f>
        <v>2.3117058576345526</v>
      </c>
      <c r="L159" s="53">
        <f t="shared" si="27"/>
        <v>0.56455696202531636</v>
      </c>
      <c r="M159" s="53">
        <f t="shared" si="28"/>
        <v>0.43544303797468353</v>
      </c>
      <c r="N159" s="54">
        <v>256</v>
      </c>
      <c r="O159" s="54">
        <f t="shared" si="29"/>
        <v>107.16279069767442</v>
      </c>
      <c r="P159" s="54">
        <f t="shared" si="30"/>
        <v>141.2017937219731</v>
      </c>
      <c r="Q159" s="54">
        <f t="shared" si="31"/>
        <v>114.79820627802691</v>
      </c>
      <c r="R159" s="54">
        <f t="shared" si="32"/>
        <v>148.83720930232559</v>
      </c>
      <c r="S159" s="55">
        <f t="shared" si="33"/>
        <v>-7.6354155803524861</v>
      </c>
      <c r="T159" s="55">
        <f t="shared" si="34"/>
        <v>-7.6354155803524861</v>
      </c>
      <c r="U159" t="s">
        <v>321</v>
      </c>
      <c r="V159" t="s">
        <v>247</v>
      </c>
      <c r="W159" t="s">
        <v>440</v>
      </c>
      <c r="X159" t="s">
        <v>477</v>
      </c>
      <c r="Y159" s="66" t="s">
        <v>482</v>
      </c>
    </row>
    <row r="160" spans="1:25" ht="15" x14ac:dyDescent="0.25">
      <c r="A160">
        <v>2.31</v>
      </c>
      <c r="B160">
        <v>1.61</v>
      </c>
      <c r="C160" s="43">
        <f t="shared" si="26"/>
        <v>5.4018445322792985E-2</v>
      </c>
      <c r="D160" s="44">
        <f>IF(OR($A160="",$B160=""),"",A160*'MPTO_working_2-way'!$G159)</f>
        <v>2.4347826086956519</v>
      </c>
      <c r="E160" s="46">
        <f>IF(OR($A160="",$B160=""),"",B160*'MPTO_working_2-way'!$G159)</f>
        <v>1.6969696969696968</v>
      </c>
      <c r="F160" s="44">
        <f>IF(OR($A160="",$B160=""),"",'MPTO_working_2-way'!D159)</f>
        <v>2.4637143519591929</v>
      </c>
      <c r="G160" s="46">
        <f>IF(OR($A160="",$B160=""),"",'MPTO_working_2-way'!E159)</f>
        <v>1.6831934104229367</v>
      </c>
      <c r="H160" s="44">
        <f>IF(OR($A160="",$B160=""),"",'OddsRatio_working_2-way'!M159)</f>
        <v>2.4654490723346738</v>
      </c>
      <c r="I160" s="44">
        <f>IF(OR($A160="",$B160=""),"",'OddsRatio_working_2-way'!N159)</f>
        <v>1.6823846825375197</v>
      </c>
      <c r="J160" s="44">
        <f>IF('Log_working_2-way'!$D159="","",A160^('Log_working_2-way'!$D159))</f>
        <v>2.4791843192012233</v>
      </c>
      <c r="K160" s="46">
        <f>IF('Log_working_2-way'!$D159="","",B160^('Log_working_2-way'!$D159))</f>
        <v>1.6760482699931432</v>
      </c>
      <c r="L160" s="53">
        <f t="shared" si="27"/>
        <v>0.41071428571428575</v>
      </c>
      <c r="M160" s="53">
        <f t="shared" si="28"/>
        <v>0.5892857142857143</v>
      </c>
      <c r="N160" s="54">
        <v>257</v>
      </c>
      <c r="O160" s="54">
        <f t="shared" si="29"/>
        <v>145.74458874458873</v>
      </c>
      <c r="P160" s="54">
        <f t="shared" si="30"/>
        <v>97.372670807453432</v>
      </c>
      <c r="Q160" s="54">
        <f t="shared" si="31"/>
        <v>159.62732919254657</v>
      </c>
      <c r="R160" s="54">
        <f t="shared" si="32"/>
        <v>111.25541125541126</v>
      </c>
      <c r="S160" s="55">
        <f t="shared" si="33"/>
        <v>-13.882740447957843</v>
      </c>
      <c r="T160" s="55">
        <f t="shared" si="34"/>
        <v>-13.882740447957829</v>
      </c>
      <c r="U160" t="s">
        <v>88</v>
      </c>
      <c r="V160" t="s">
        <v>410</v>
      </c>
      <c r="W160" t="s">
        <v>447</v>
      </c>
      <c r="X160" t="s">
        <v>477</v>
      </c>
      <c r="Y160" s="66" t="s">
        <v>487</v>
      </c>
    </row>
    <row r="161" spans="1:25" ht="15" x14ac:dyDescent="0.25">
      <c r="A161">
        <v>2.78</v>
      </c>
      <c r="B161">
        <v>1.44</v>
      </c>
      <c r="C161" s="43">
        <f t="shared" si="26"/>
        <v>5.4156674660271742E-2</v>
      </c>
      <c r="D161" s="44">
        <f>IF(OR($A161="",$B161=""),"",A161*'MPTO_working_2-way'!$G160)</f>
        <v>2.9305555555555554</v>
      </c>
      <c r="E161" s="46">
        <f>IF(OR($A161="",$B161=""),"",B161*'MPTO_working_2-way'!$G160)</f>
        <v>1.5179856115107913</v>
      </c>
      <c r="F161" s="44">
        <f>IF(OR($A161="",$B161=""),"",'MPTO_working_2-way'!D160)</f>
        <v>3.0063082006608588</v>
      </c>
      <c r="G161" s="46">
        <f>IF(OR($A161="",$B161=""),"",'MPTO_working_2-way'!E160)</f>
        <v>1.4984279083695162</v>
      </c>
      <c r="H161" s="44">
        <f>IF(OR($A161="",$B161=""),"",'OddsRatio_working_2-way'!M160)</f>
        <v>3.0113315354397798</v>
      </c>
      <c r="I161" s="44">
        <f>IF(OR($A161="",$B161=""),"",'OddsRatio_working_2-way'!N160)</f>
        <v>1.4971830761761256</v>
      </c>
      <c r="J161" s="44">
        <f>IF('Log_working_2-way'!$D160="","",A161^('Log_working_2-way'!$D160))</f>
        <v>3.0485624939249862</v>
      </c>
      <c r="K161" s="46">
        <f>IF('Log_working_2-way'!$D160="","",B161^('Log_working_2-way'!$D160))</f>
        <v>1.4881471778159971</v>
      </c>
      <c r="L161" s="53">
        <f t="shared" si="27"/>
        <v>0.34123222748815168</v>
      </c>
      <c r="M161" s="53">
        <f t="shared" si="28"/>
        <v>0.65876777251184837</v>
      </c>
      <c r="N161" s="54">
        <v>258</v>
      </c>
      <c r="O161" s="54">
        <f t="shared" si="29"/>
        <v>165.19424460431654</v>
      </c>
      <c r="P161" s="54">
        <f t="shared" si="30"/>
        <v>78.833333333333314</v>
      </c>
      <c r="Q161" s="54">
        <f t="shared" si="31"/>
        <v>179.16666666666666</v>
      </c>
      <c r="R161" s="54">
        <f t="shared" si="32"/>
        <v>92.805755395683462</v>
      </c>
      <c r="S161" s="55">
        <f t="shared" si="33"/>
        <v>-13.97242206235012</v>
      </c>
      <c r="T161" s="55">
        <f t="shared" si="34"/>
        <v>-13.972422062350148</v>
      </c>
      <c r="U161" t="s">
        <v>346</v>
      </c>
      <c r="V161" t="s">
        <v>409</v>
      </c>
      <c r="W161" t="s">
        <v>447</v>
      </c>
      <c r="X161" t="s">
        <v>477</v>
      </c>
      <c r="Y161" s="66" t="s">
        <v>485</v>
      </c>
    </row>
    <row r="162" spans="1:25" ht="15" x14ac:dyDescent="0.25">
      <c r="A162">
        <v>2.61</v>
      </c>
      <c r="B162">
        <v>1.49</v>
      </c>
      <c r="C162" s="43">
        <f t="shared" si="26"/>
        <v>5.428270204942276E-2</v>
      </c>
      <c r="D162" s="44">
        <f>IF(OR($A162="",$B162=""),"",A162*'MPTO_working_2-way'!$G161)</f>
        <v>2.7516778523489931</v>
      </c>
      <c r="E162" s="46">
        <f>IF(OR($A162="",$B162=""),"",B162*'MPTO_working_2-way'!$G161)</f>
        <v>1.57088122605364</v>
      </c>
      <c r="F162" s="44">
        <f>IF(OR($A162="",$B162=""),"",'MPTO_working_2-way'!D161)</f>
        <v>2.8089855177146159</v>
      </c>
      <c r="G162" s="46">
        <f>IF(OR($A162="",$B162=""),"",'MPTO_working_2-way'!E161)</f>
        <v>1.5527960230789197</v>
      </c>
      <c r="H162" s="44">
        <f>IF(OR($A162="",$B162=""),"",'OddsRatio_working_2-way'!M161)</f>
        <v>2.8126539343499313</v>
      </c>
      <c r="I162" s="44">
        <f>IF(OR($A162="",$B162=""),"",'OddsRatio_working_2-way'!N161)</f>
        <v>1.5516772843673707</v>
      </c>
      <c r="J162" s="44">
        <f>IF('Log_working_2-way'!$D161="","",A162^('Log_working_2-way'!$D161))</f>
        <v>2.8404654483866119</v>
      </c>
      <c r="K162" s="46">
        <f>IF('Log_working_2-way'!$D161="","",B162^('Log_working_2-way'!$D161))</f>
        <v>1.5433408167862104</v>
      </c>
      <c r="L162" s="53">
        <f t="shared" si="27"/>
        <v>0.36341463414634151</v>
      </c>
      <c r="M162" s="53">
        <f t="shared" si="28"/>
        <v>0.63658536585365844</v>
      </c>
      <c r="N162" s="54">
        <v>259</v>
      </c>
      <c r="O162" s="54">
        <f t="shared" si="29"/>
        <v>159.76628352490422</v>
      </c>
      <c r="P162" s="54">
        <f t="shared" si="30"/>
        <v>85.174496644295317</v>
      </c>
      <c r="Q162" s="54">
        <f t="shared" si="31"/>
        <v>173.82550335570471</v>
      </c>
      <c r="R162" s="54">
        <f t="shared" si="32"/>
        <v>99.23371647509579</v>
      </c>
      <c r="S162" s="55">
        <f t="shared" si="33"/>
        <v>-14.059219830800487</v>
      </c>
      <c r="T162" s="55">
        <f t="shared" si="34"/>
        <v>-14.059219830800473</v>
      </c>
      <c r="U162" t="s">
        <v>343</v>
      </c>
      <c r="V162" t="s">
        <v>411</v>
      </c>
      <c r="W162" t="s">
        <v>447</v>
      </c>
      <c r="X162" t="s">
        <v>477</v>
      </c>
      <c r="Y162" s="66" t="s">
        <v>479</v>
      </c>
    </row>
    <row r="163" spans="1:25" ht="15" x14ac:dyDescent="0.25">
      <c r="A163">
        <v>2.46</v>
      </c>
      <c r="B163">
        <v>1.55</v>
      </c>
      <c r="C163" s="43">
        <f t="shared" si="26"/>
        <v>5.1665355363231136E-2</v>
      </c>
      <c r="D163" s="44">
        <f>IF(OR($A163="",$B163=""),"",A163*'MPTO_working_2-way'!$G162)</f>
        <v>2.5870967741935487</v>
      </c>
      <c r="E163" s="46">
        <f>IF(OR($A163="",$B163=""),"",B163*'MPTO_working_2-way'!$G162)</f>
        <v>1.6300813008130084</v>
      </c>
      <c r="F163" s="44">
        <f>IF(OR($A163="",$B163=""),"",'MPTO_working_2-way'!D162)</f>
        <v>2.6269376507061666</v>
      </c>
      <c r="G163" s="46">
        <f>IF(OR($A163="",$B163=""),"",'MPTO_working_2-way'!E162)</f>
        <v>1.6146517044251538</v>
      </c>
      <c r="H163" s="44">
        <f>IF(OR($A163="",$B163=""),"",'OddsRatio_working_2-way'!M162)</f>
        <v>2.6292775867068987</v>
      </c>
      <c r="I163" s="44">
        <f>IF(OR($A163="",$B163=""),"",'OddsRatio_working_2-way'!N162)</f>
        <v>1.6137689538964348</v>
      </c>
      <c r="J163" s="44">
        <f>IF('Log_working_2-way'!$D162="","",A163^('Log_working_2-way'!$D162))</f>
        <v>2.6483223271120089</v>
      </c>
      <c r="K163" s="46">
        <f>IF('Log_working_2-way'!$D162="","",B163^('Log_working_2-way'!$D162))</f>
        <v>1.606677458376141</v>
      </c>
      <c r="L163" s="53">
        <f t="shared" si="27"/>
        <v>0.38653366583541143</v>
      </c>
      <c r="M163" s="53">
        <f t="shared" si="28"/>
        <v>0.6134663341645884</v>
      </c>
      <c r="N163" s="54">
        <v>260</v>
      </c>
      <c r="O163" s="54">
        <f t="shared" si="29"/>
        <v>154.3089430894309</v>
      </c>
      <c r="P163" s="54">
        <f t="shared" si="30"/>
        <v>92.258064516129025</v>
      </c>
      <c r="Q163" s="54">
        <f t="shared" si="31"/>
        <v>167.74193548387098</v>
      </c>
      <c r="R163" s="54">
        <f t="shared" si="32"/>
        <v>105.6910569105691</v>
      </c>
      <c r="S163" s="55">
        <f t="shared" si="33"/>
        <v>-13.432992394440078</v>
      </c>
      <c r="T163" s="55">
        <f t="shared" si="34"/>
        <v>-13.432992394440078</v>
      </c>
      <c r="U163" t="s">
        <v>91</v>
      </c>
      <c r="V163" t="s">
        <v>92</v>
      </c>
      <c r="W163" t="s">
        <v>447</v>
      </c>
      <c r="X163" t="s">
        <v>477</v>
      </c>
      <c r="Y163" s="66" t="s">
        <v>482</v>
      </c>
    </row>
    <row r="164" spans="1:25" ht="15" x14ac:dyDescent="0.25">
      <c r="A164">
        <v>1.59</v>
      </c>
      <c r="B164">
        <v>2.5</v>
      </c>
      <c r="C164" s="43">
        <f t="shared" si="26"/>
        <v>2.8930817610062887E-2</v>
      </c>
      <c r="D164" s="44">
        <f>IF(OR($A164="",$B164=""),"",A164*'MPTO_working_2-way'!$G163)</f>
        <v>1.6360000000000001</v>
      </c>
      <c r="E164" s="46">
        <f>IF(OR($A164="",$B164=""),"",B164*'MPTO_working_2-way'!$G163)</f>
        <v>2.5723270440251573</v>
      </c>
      <c r="F164" s="44">
        <f>IF(OR($A164="",$B164=""),"",'MPTO_working_2-way'!D163)</f>
        <v>1.6274309109518936</v>
      </c>
      <c r="G164" s="46">
        <f>IF(OR($A164="",$B164=""),"",'MPTO_working_2-way'!E163)</f>
        <v>2.5938009787928222</v>
      </c>
      <c r="H164" s="44">
        <f>IF(OR($A164="",$B164=""),"",'OddsRatio_working_2-way'!M163)</f>
        <v>1.6271629240742262</v>
      </c>
      <c r="I164" s="44">
        <f>IF(OR($A164="",$B164=""),"",'OddsRatio_working_2-way'!N163)</f>
        <v>2.594482010358202</v>
      </c>
      <c r="J164" s="44">
        <f>IF('Log_working_2-way'!$D163="","",A164^('Log_working_2-way'!$D163))</f>
        <v>1.6232742032249983</v>
      </c>
      <c r="K164" s="46">
        <f>IF('Log_working_2-way'!$D163="","",B164^('Log_working_2-way'!$D163))</f>
        <v>2.6044302729451743</v>
      </c>
      <c r="L164" s="53">
        <f t="shared" si="27"/>
        <v>0.6112469437652811</v>
      </c>
      <c r="M164" s="53">
        <f t="shared" si="28"/>
        <v>0.38875305623471879</v>
      </c>
      <c r="N164" s="54">
        <v>261</v>
      </c>
      <c r="O164" s="54">
        <f t="shared" si="29"/>
        <v>96.84905660377359</v>
      </c>
      <c r="P164" s="54">
        <f t="shared" si="30"/>
        <v>156.60000000000002</v>
      </c>
      <c r="Q164" s="54">
        <f t="shared" si="31"/>
        <v>104.4</v>
      </c>
      <c r="R164" s="54">
        <f t="shared" si="32"/>
        <v>164.15094339622641</v>
      </c>
      <c r="S164" s="55">
        <f t="shared" si="33"/>
        <v>-7.5509433962264154</v>
      </c>
      <c r="T164" s="55">
        <f t="shared" si="34"/>
        <v>-7.550943396226387</v>
      </c>
      <c r="U164" t="s">
        <v>99</v>
      </c>
      <c r="V164" t="s">
        <v>98</v>
      </c>
      <c r="W164" t="s">
        <v>441</v>
      </c>
      <c r="X164" t="s">
        <v>477</v>
      </c>
      <c r="Y164" s="66" t="s">
        <v>493</v>
      </c>
    </row>
    <row r="165" spans="1:25" ht="15" x14ac:dyDescent="0.25">
      <c r="A165">
        <v>1.93</v>
      </c>
      <c r="B165">
        <v>1.98</v>
      </c>
      <c r="C165" s="43">
        <f t="shared" si="26"/>
        <v>2.3185220076411994E-2</v>
      </c>
      <c r="D165" s="44">
        <f>IF(OR($A165="",$B165=""),"",A165*'MPTO_working_2-way'!$G164)</f>
        <v>1.9747474747474751</v>
      </c>
      <c r="E165" s="46">
        <f>IF(OR($A165="",$B165=""),"",B165*'MPTO_working_2-way'!$G164)</f>
        <v>2.0259067357512959</v>
      </c>
      <c r="F165" s="44">
        <f>IF(OR($A165="",$B165=""),"",'MPTO_working_2-way'!D164)</f>
        <v>1.974169551066798</v>
      </c>
      <c r="G165" s="46">
        <f>IF(OR($A165="",$B165=""),"",'MPTO_working_2-way'!E164)</f>
        <v>2.0265153523890338</v>
      </c>
      <c r="H165" s="44">
        <f>IF(OR($A165="",$B165=""),"",'OddsRatio_working_2-way'!M164)</f>
        <v>1.9741558354989901</v>
      </c>
      <c r="I165" s="44">
        <f>IF(OR($A165="",$B165=""),"",'OddsRatio_working_2-way'!N164)</f>
        <v>2.0265298051494733</v>
      </c>
      <c r="J165" s="44">
        <f>IF('Log_working_2-way'!$D164="","",A165^('Log_working_2-way'!$D164))</f>
        <v>1.9738951466986834</v>
      </c>
      <c r="K165" s="46">
        <f>IF('Log_working_2-way'!$D164="","",B165^('Log_working_2-way'!$D164))</f>
        <v>2.0268045830085555</v>
      </c>
      <c r="L165" s="53">
        <f t="shared" si="27"/>
        <v>0.50639386189258306</v>
      </c>
      <c r="M165" s="53">
        <f t="shared" si="28"/>
        <v>0.49360613810741677</v>
      </c>
      <c r="N165" s="54">
        <v>262</v>
      </c>
      <c r="O165" s="54">
        <f t="shared" si="29"/>
        <v>126.24870466321244</v>
      </c>
      <c r="P165" s="54">
        <f t="shared" si="30"/>
        <v>129.67676767676767</v>
      </c>
      <c r="Q165" s="54">
        <f t="shared" si="31"/>
        <v>132.32323232323233</v>
      </c>
      <c r="R165" s="54">
        <f t="shared" si="32"/>
        <v>135.75129533678759</v>
      </c>
      <c r="S165" s="55">
        <f t="shared" si="33"/>
        <v>-6.0745276600198963</v>
      </c>
      <c r="T165" s="55">
        <f t="shared" si="34"/>
        <v>-6.0745276600199247</v>
      </c>
      <c r="U165" t="s">
        <v>414</v>
      </c>
      <c r="V165" t="s">
        <v>95</v>
      </c>
      <c r="W165" t="s">
        <v>441</v>
      </c>
      <c r="X165" t="s">
        <v>477</v>
      </c>
      <c r="Y165" s="66" t="s">
        <v>493</v>
      </c>
    </row>
    <row r="166" spans="1:25" ht="15" x14ac:dyDescent="0.25">
      <c r="A166">
        <v>1.5</v>
      </c>
      <c r="B166">
        <v>2.68</v>
      </c>
      <c r="C166" s="43">
        <f t="shared" si="26"/>
        <v>3.9800995024875441E-2</v>
      </c>
      <c r="D166" s="44">
        <f>IF(OR($A166="",$B166=""),"",A166*'MPTO_working_2-way'!$G165)</f>
        <v>1.5597014925373132</v>
      </c>
      <c r="E166" s="46">
        <f>IF(OR($A166="",$B166=""),"",B166*'MPTO_working_2-way'!$G165)</f>
        <v>2.7866666666666662</v>
      </c>
      <c r="F166" s="44">
        <f>IF(OR($A166="",$B166=""),"",'MPTO_working_2-way'!D165)</f>
        <v>1.546153846153846</v>
      </c>
      <c r="G166" s="46">
        <f>IF(OR($A166="",$B166=""),"",'MPTO_working_2-way'!E165)</f>
        <v>2.8309859154929571</v>
      </c>
      <c r="H166" s="44">
        <f>IF(OR($A166="",$B166=""),"",'OddsRatio_working_2-way'!M165)</f>
        <v>1.545544725589981</v>
      </c>
      <c r="I166" s="44">
        <f>IF(OR($A166="",$B166=""),"",'OddsRatio_working_2-way'!N165)</f>
        <v>2.8330302779823358</v>
      </c>
      <c r="J166" s="44">
        <f>IF('Log_working_2-way'!$D165="","",A166^('Log_working_2-way'!$D165))</f>
        <v>1.5393408620921092</v>
      </c>
      <c r="K166" s="46">
        <f>IF('Log_working_2-way'!$D165="","",B166^('Log_working_2-way'!$D165))</f>
        <v>2.8541150324126194</v>
      </c>
      <c r="L166" s="53">
        <f t="shared" si="27"/>
        <v>0.6411483253588518</v>
      </c>
      <c r="M166" s="53">
        <f t="shared" si="28"/>
        <v>0.35885167464114837</v>
      </c>
      <c r="N166" s="54">
        <v>263</v>
      </c>
      <c r="O166" s="54">
        <f t="shared" si="29"/>
        <v>87.666666666666657</v>
      </c>
      <c r="P166" s="54">
        <f t="shared" si="30"/>
        <v>164.86567164179104</v>
      </c>
      <c r="Q166" s="54">
        <f t="shared" si="31"/>
        <v>98.134328358208947</v>
      </c>
      <c r="R166" s="54">
        <f t="shared" si="32"/>
        <v>175.33333333333331</v>
      </c>
      <c r="S166" s="55">
        <f t="shared" si="33"/>
        <v>-10.46766169154229</v>
      </c>
      <c r="T166" s="55">
        <f t="shared" si="34"/>
        <v>-10.467661691542276</v>
      </c>
      <c r="U166" t="s">
        <v>143</v>
      </c>
      <c r="V166" t="s">
        <v>96</v>
      </c>
      <c r="W166" t="s">
        <v>441</v>
      </c>
      <c r="X166" t="s">
        <v>477</v>
      </c>
      <c r="Y166" s="66" t="s">
        <v>487</v>
      </c>
    </row>
    <row r="167" spans="1:25" s="50" customFormat="1" ht="15" x14ac:dyDescent="0.25">
      <c r="A167">
        <v>2.2599999999999998</v>
      </c>
      <c r="B167">
        <v>1.7</v>
      </c>
      <c r="C167" s="43">
        <f t="shared" si="26"/>
        <v>3.0713170223841679E-2</v>
      </c>
      <c r="D167" s="44">
        <f>IF(OR($A167="",$B167=""),"",A167*'MPTO_working_2-way'!$G166)</f>
        <v>2.3294117647058821</v>
      </c>
      <c r="E167" s="46">
        <f>IF(OR($A167="",$B167=""),"",B167*'MPTO_working_2-way'!$G166)</f>
        <v>1.7522123893805308</v>
      </c>
      <c r="F167" s="44">
        <f>IF(OR($A167="",$B167=""),"",'MPTO_working_2-way'!D166)</f>
        <v>2.3412553321145642</v>
      </c>
      <c r="G167" s="46">
        <f>IF(OR($A167="",$B167=""),"",'MPTO_working_2-way'!E166)</f>
        <v>1.7455701953657428</v>
      </c>
      <c r="H167" s="44">
        <f>IF(OR($A167="",$B167=""),"",'OddsRatio_working_2-way'!M166)</f>
        <v>2.3416407864998732</v>
      </c>
      <c r="I167" s="44">
        <f>IF(OR($A167="",$B167=""),"",'OddsRatio_working_2-way'!N166)</f>
        <v>1.7453559924999296</v>
      </c>
      <c r="J167" s="44">
        <f>IF('Log_working_2-way'!$D166="","",A167^('Log_working_2-way'!$D166))</f>
        <v>2.3470801072340981</v>
      </c>
      <c r="K167" s="46">
        <f>IF('Log_working_2-way'!$D166="","",B167^('Log_working_2-way'!$D166))</f>
        <v>1.7423463494336857</v>
      </c>
      <c r="L167" s="53">
        <f t="shared" si="27"/>
        <v>0.42929292929292934</v>
      </c>
      <c r="M167" s="53">
        <f t="shared" si="28"/>
        <v>0.57070707070707072</v>
      </c>
      <c r="N167" s="54">
        <v>264</v>
      </c>
      <c r="O167" s="54">
        <f t="shared" si="29"/>
        <v>147.18584070796462</v>
      </c>
      <c r="P167" s="54">
        <f t="shared" si="30"/>
        <v>108.70588235294119</v>
      </c>
      <c r="Q167" s="54">
        <f t="shared" si="31"/>
        <v>155.29411764705884</v>
      </c>
      <c r="R167" s="54">
        <f t="shared" si="32"/>
        <v>116.8141592920354</v>
      </c>
      <c r="S167" s="55">
        <f t="shared" si="33"/>
        <v>-8.1082769390942246</v>
      </c>
      <c r="T167" s="55">
        <f t="shared" si="34"/>
        <v>-8.1082769390942104</v>
      </c>
      <c r="U167" t="s">
        <v>141</v>
      </c>
      <c r="V167" t="s">
        <v>94</v>
      </c>
      <c r="W167" t="s">
        <v>441</v>
      </c>
      <c r="X167" t="s">
        <v>477</v>
      </c>
      <c r="Y167" s="66" t="s">
        <v>479</v>
      </c>
    </row>
    <row r="168" spans="1:25" ht="15" x14ac:dyDescent="0.25">
      <c r="A168">
        <v>1.61</v>
      </c>
      <c r="B168">
        <v>2.44</v>
      </c>
      <c r="C168" s="43">
        <f t="shared" si="26"/>
        <v>3.0954077996130813E-2</v>
      </c>
      <c r="D168" s="44">
        <f>IF(OR($A168="",$B168=""),"",A168*'MPTO_working_2-way'!$G167)</f>
        <v>1.6598360655737707</v>
      </c>
      <c r="E168" s="46">
        <f>IF(OR($A168="",$B168=""),"",B168*'MPTO_working_2-way'!$G167)</f>
        <v>2.5155279503105592</v>
      </c>
      <c r="F168" s="44">
        <f>IF(OR($A168="",$B168=""),"",'MPTO_working_2-way'!D167)</f>
        <v>1.6511432414256895</v>
      </c>
      <c r="G168" s="46">
        <f>IF(OR($A168="",$B168=""),"",'MPTO_working_2-way'!E167)</f>
        <v>2.5357603924606251</v>
      </c>
      <c r="H168" s="44">
        <f>IF(OR($A168="",$B168=""),"",'OddsRatio_working_2-way'!M167)</f>
        <v>1.6508541396588881</v>
      </c>
      <c r="I168" s="44">
        <f>IF(OR($A168="",$B168=""),"",'OddsRatio_working_2-way'!N167)</f>
        <v>2.5364425591947519</v>
      </c>
      <c r="J168" s="44">
        <f>IF('Log_working_2-way'!$D167="","",A168^('Log_working_2-way'!$D167))</f>
        <v>1.6469079427617141</v>
      </c>
      <c r="K168" s="46">
        <f>IF('Log_working_2-way'!$D167="","",B168^('Log_working_2-way'!$D167))</f>
        <v>2.5458149976190665</v>
      </c>
      <c r="L168" s="53">
        <f t="shared" si="27"/>
        <v>0.60246913580246908</v>
      </c>
      <c r="M168" s="53">
        <f t="shared" si="28"/>
        <v>0.39753086419753081</v>
      </c>
      <c r="N168" s="54">
        <v>265</v>
      </c>
      <c r="O168" s="54">
        <f t="shared" si="29"/>
        <v>100.40372670807454</v>
      </c>
      <c r="P168" s="54">
        <f t="shared" si="30"/>
        <v>156.39344262295083</v>
      </c>
      <c r="Q168" s="54">
        <f t="shared" si="31"/>
        <v>108.60655737704919</v>
      </c>
      <c r="R168" s="54">
        <f t="shared" si="32"/>
        <v>164.59627329192546</v>
      </c>
      <c r="S168" s="55">
        <f t="shared" si="33"/>
        <v>-8.2028306689746415</v>
      </c>
      <c r="T168" s="55">
        <f t="shared" si="34"/>
        <v>-8.2028306689746273</v>
      </c>
      <c r="U168" t="s">
        <v>97</v>
      </c>
      <c r="V168" t="s">
        <v>347</v>
      </c>
      <c r="W168" t="s">
        <v>441</v>
      </c>
      <c r="X168" t="s">
        <v>477</v>
      </c>
      <c r="Y168" s="66" t="s">
        <v>478</v>
      </c>
    </row>
    <row r="169" spans="1:25" ht="15" x14ac:dyDescent="0.25">
      <c r="A169">
        <v>1.63</v>
      </c>
      <c r="B169">
        <v>2.4</v>
      </c>
      <c r="C169" s="43">
        <f t="shared" si="26"/>
        <v>3.0163599182004175E-2</v>
      </c>
      <c r="D169" s="44">
        <f>IF(OR($A169="",$B169=""),"",A169*'MPTO_working_2-way'!$G168)</f>
        <v>1.6791666666666667</v>
      </c>
      <c r="E169" s="46">
        <f>IF(OR($A169="",$B169=""),"",B169*'MPTO_working_2-way'!$G168)</f>
        <v>2.4723926380368098</v>
      </c>
      <c r="F169" s="44">
        <f>IF(OR($A169="",$B169=""),"",'MPTO_working_2-way'!D168)</f>
        <v>1.6710807347287484</v>
      </c>
      <c r="G169" s="46">
        <f>IF(OR($A169="",$B169=""),"",'MPTO_working_2-way'!E168)</f>
        <v>2.49013367281986</v>
      </c>
      <c r="H169" s="44">
        <f>IF(OR($A169="",$B169=""),"",'OddsRatio_working_2-way'!M168)</f>
        <v>1.670820393249937</v>
      </c>
      <c r="I169" s="44">
        <f>IF(OR($A169="",$B169=""),"",'OddsRatio_working_2-way'!N168)</f>
        <v>2.4907119849998605</v>
      </c>
      <c r="J169" s="44">
        <f>IF('Log_working_2-way'!$D168="","",A169^('Log_working_2-way'!$D168))</f>
        <v>1.6671533200634385</v>
      </c>
      <c r="K169" s="46">
        <f>IF('Log_working_2-way'!$D168="","",B169^('Log_working_2-way'!$D168))</f>
        <v>2.4989058285805683</v>
      </c>
      <c r="L169" s="53">
        <f t="shared" si="27"/>
        <v>0.59553349875930517</v>
      </c>
      <c r="M169" s="53">
        <f t="shared" si="28"/>
        <v>0.40446650124069478</v>
      </c>
      <c r="N169" s="54">
        <v>266</v>
      </c>
      <c r="O169" s="54">
        <f t="shared" si="29"/>
        <v>102.80981595092024</v>
      </c>
      <c r="P169" s="54">
        <f t="shared" si="30"/>
        <v>155.16666666666666</v>
      </c>
      <c r="Q169" s="54">
        <f t="shared" si="31"/>
        <v>110.83333333333334</v>
      </c>
      <c r="R169" s="54">
        <f t="shared" si="32"/>
        <v>163.19018404907976</v>
      </c>
      <c r="S169" s="55">
        <f t="shared" si="33"/>
        <v>-8.0235173824131039</v>
      </c>
      <c r="T169" s="55">
        <f t="shared" si="34"/>
        <v>-8.0235173824131039</v>
      </c>
      <c r="U169" t="s">
        <v>102</v>
      </c>
      <c r="V169" t="s">
        <v>52</v>
      </c>
      <c r="W169" t="s">
        <v>441</v>
      </c>
      <c r="X169" t="s">
        <v>477</v>
      </c>
      <c r="Y169" s="66" t="s">
        <v>480</v>
      </c>
    </row>
    <row r="170" spans="1:25" ht="15" x14ac:dyDescent="0.25">
      <c r="A170">
        <v>1.69</v>
      </c>
      <c r="B170">
        <v>2.23</v>
      </c>
      <c r="C170" s="43">
        <f t="shared" si="26"/>
        <v>4.0146469604903645E-2</v>
      </c>
      <c r="D170" s="44">
        <f>IF(OR($A170="",$B170=""),"",A170*'MPTO_working_2-way'!$G169)</f>
        <v>1.7578475336322872</v>
      </c>
      <c r="E170" s="46">
        <f>IF(OR($A170="",$B170=""),"",B170*'MPTO_working_2-way'!$G169)</f>
        <v>2.3195266272189352</v>
      </c>
      <c r="F170" s="44">
        <f>IF(OR($A170="",$B170=""),"",'MPTO_working_2-way'!D169)</f>
        <v>1.7493443498038854</v>
      </c>
      <c r="G170" s="46">
        <f>IF(OR($A170="",$B170=""),"",'MPTO_working_2-way'!E169)</f>
        <v>2.3344999535416733</v>
      </c>
      <c r="H170" s="44">
        <f>IF(OR($A170="",$B170=""),"",'OddsRatio_working_2-way'!M169)</f>
        <v>1.7489830503797115</v>
      </c>
      <c r="I170" s="44">
        <f>IF(OR($A170="",$B170=""),"",'OddsRatio_working_2-way'!N169)</f>
        <v>2.3351436985029639</v>
      </c>
      <c r="J170" s="44">
        <f>IF('Log_working_2-way'!$D169="","",A170^('Log_working_2-way'!$D169))</f>
        <v>1.7451064167640695</v>
      </c>
      <c r="K170" s="46">
        <f>IF('Log_working_2-way'!$D169="","",B170^('Log_working_2-way'!$D169))</f>
        <v>2.3420901732972235</v>
      </c>
      <c r="L170" s="53">
        <f t="shared" si="27"/>
        <v>0.56887755102040816</v>
      </c>
      <c r="M170" s="53">
        <f t="shared" si="28"/>
        <v>0.43112244897959179</v>
      </c>
      <c r="N170" s="54">
        <v>267</v>
      </c>
      <c r="O170" s="54">
        <f t="shared" si="29"/>
        <v>109.01183431952661</v>
      </c>
      <c r="P170" s="54">
        <f t="shared" si="30"/>
        <v>147.26905829596413</v>
      </c>
      <c r="Q170" s="54">
        <f t="shared" si="31"/>
        <v>119.73094170403589</v>
      </c>
      <c r="R170" s="54">
        <f t="shared" si="32"/>
        <v>157.98816568047337</v>
      </c>
      <c r="S170" s="55">
        <f t="shared" si="33"/>
        <v>-10.719107384509272</v>
      </c>
      <c r="T170" s="55">
        <f t="shared" si="34"/>
        <v>-10.719107384509243</v>
      </c>
      <c r="U170" t="s">
        <v>429</v>
      </c>
      <c r="V170" t="s">
        <v>424</v>
      </c>
      <c r="W170" t="s">
        <v>448</v>
      </c>
      <c r="X170" t="s">
        <v>477</v>
      </c>
      <c r="Y170" s="66" t="s">
        <v>493</v>
      </c>
    </row>
    <row r="171" spans="1:25" ht="15" x14ac:dyDescent="0.25">
      <c r="A171">
        <v>1.89</v>
      </c>
      <c r="B171">
        <v>2</v>
      </c>
      <c r="C171" s="43">
        <f t="shared" si="26"/>
        <v>2.9100529100529293E-2</v>
      </c>
      <c r="D171" s="44">
        <f>IF(OR($A171="",$B171=""),"",A171*'MPTO_working_2-way'!$G170)</f>
        <v>1.9450000000000003</v>
      </c>
      <c r="E171" s="46">
        <f>IF(OR($A171="",$B171=""),"",B171*'MPTO_working_2-way'!$G170)</f>
        <v>2.0582010582010586</v>
      </c>
      <c r="F171" s="44">
        <f>IF(OR($A171="",$B171=""),"",'MPTO_working_2-way'!D170)</f>
        <v>1.9434447300771212</v>
      </c>
      <c r="G171" s="46">
        <f>IF(OR($A171="",$B171=""),"",'MPTO_working_2-way'!E170)</f>
        <v>2.0599455040871937</v>
      </c>
      <c r="H171" s="44">
        <f>IF(OR($A171="",$B171=""),"",'OddsRatio_working_2-way'!M170)</f>
        <v>1.9433981132056606</v>
      </c>
      <c r="I171" s="44">
        <f>IF(OR($A171="",$B171=""),"",'OddsRatio_working_2-way'!N170)</f>
        <v>2.0599978800063603</v>
      </c>
      <c r="J171" s="44">
        <f>IF('Log_working_2-way'!$D170="","",A171^('Log_working_2-way'!$D170))</f>
        <v>1.9426935194379702</v>
      </c>
      <c r="K171" s="46">
        <f>IF('Log_working_2-way'!$D170="","",B171^('Log_working_2-way'!$D170))</f>
        <v>2.0607901501181232</v>
      </c>
      <c r="L171" s="53">
        <f t="shared" si="27"/>
        <v>0.51413881748071977</v>
      </c>
      <c r="M171" s="53">
        <f t="shared" si="28"/>
        <v>0.48586118251928012</v>
      </c>
      <c r="N171" s="54">
        <v>268</v>
      </c>
      <c r="O171" s="54">
        <f t="shared" si="29"/>
        <v>126.20105820105822</v>
      </c>
      <c r="P171" s="54">
        <f t="shared" si="30"/>
        <v>134</v>
      </c>
      <c r="Q171" s="54">
        <f t="shared" si="31"/>
        <v>134</v>
      </c>
      <c r="R171" s="54">
        <f t="shared" si="32"/>
        <v>141.79894179894183</v>
      </c>
      <c r="S171" s="55">
        <f t="shared" si="33"/>
        <v>-7.7989417989417831</v>
      </c>
      <c r="T171" s="55">
        <f t="shared" si="34"/>
        <v>-7.7989417989418257</v>
      </c>
      <c r="U171" t="s">
        <v>357</v>
      </c>
      <c r="V171" t="s">
        <v>360</v>
      </c>
      <c r="W171" t="s">
        <v>448</v>
      </c>
      <c r="X171" t="s">
        <v>477</v>
      </c>
      <c r="Y171" s="66" t="s">
        <v>479</v>
      </c>
    </row>
    <row r="172" spans="1:25" ht="15" x14ac:dyDescent="0.25">
      <c r="A172">
        <v>1.53</v>
      </c>
      <c r="B172">
        <v>2.64</v>
      </c>
      <c r="C172" s="43">
        <f t="shared" si="26"/>
        <v>3.2382650029708859E-2</v>
      </c>
      <c r="D172" s="44">
        <f>IF(OR($A172="",$B172=""),"",A172*'MPTO_working_2-way'!$G171)</f>
        <v>1.5795454545454546</v>
      </c>
      <c r="E172" s="46">
        <f>IF(OR($A172="",$B172=""),"",B172*'MPTO_working_2-way'!$G171)</f>
        <v>2.7254901960784315</v>
      </c>
      <c r="F172" s="44">
        <f>IF(OR($A172="",$B172=""),"",'MPTO_working_2-way'!D171)</f>
        <v>1.5688650664180843</v>
      </c>
      <c r="G172" s="46">
        <f>IF(OR($A172="",$B172=""),"",'MPTO_working_2-way'!E171)</f>
        <v>2.7578861122490785</v>
      </c>
      <c r="H172" s="44">
        <f>IF(OR($A172="",$B172=""),"",'OddsRatio_working_2-way'!M171)</f>
        <v>1.5684810741856909</v>
      </c>
      <c r="I172" s="44">
        <f>IF(OR($A172="",$B172=""),"",'OddsRatio_working_2-way'!N171)</f>
        <v>2.7590735125745902</v>
      </c>
      <c r="J172" s="44">
        <f>IF('Log_working_2-way'!$D171="","",A172^('Log_working_2-way'!$D171))</f>
        <v>1.5636131180728405</v>
      </c>
      <c r="K172" s="46">
        <f>IF('Log_working_2-way'!$D171="","",B172^('Log_working_2-way'!$D171))</f>
        <v>2.774266722923675</v>
      </c>
      <c r="L172" s="53">
        <f t="shared" si="27"/>
        <v>0.63309352517985606</v>
      </c>
      <c r="M172" s="53">
        <f t="shared" si="28"/>
        <v>0.36690647482014388</v>
      </c>
      <c r="N172" s="54">
        <v>269</v>
      </c>
      <c r="O172" s="54">
        <f t="shared" si="29"/>
        <v>93.183006535947712</v>
      </c>
      <c r="P172" s="54">
        <f t="shared" si="30"/>
        <v>167.10606060606062</v>
      </c>
      <c r="Q172" s="54">
        <f t="shared" si="31"/>
        <v>101.89393939393939</v>
      </c>
      <c r="R172" s="54">
        <f t="shared" si="32"/>
        <v>175.8169934640523</v>
      </c>
      <c r="S172" s="55">
        <f t="shared" si="33"/>
        <v>-8.7109328579916792</v>
      </c>
      <c r="T172" s="55">
        <f t="shared" si="34"/>
        <v>-8.7109328579916792</v>
      </c>
      <c r="U172" t="s">
        <v>423</v>
      </c>
      <c r="V172" t="s">
        <v>427</v>
      </c>
      <c r="W172" t="s">
        <v>448</v>
      </c>
      <c r="X172" t="s">
        <v>477</v>
      </c>
      <c r="Y172" s="66" t="s">
        <v>482</v>
      </c>
    </row>
    <row r="173" spans="1:25" ht="15" x14ac:dyDescent="0.25">
      <c r="A173">
        <v>1.58</v>
      </c>
      <c r="B173">
        <v>2.48</v>
      </c>
      <c r="C173" s="43">
        <f t="shared" si="26"/>
        <v>3.61371988566761E-2</v>
      </c>
      <c r="D173" s="44">
        <f>IF(OR($A173="",$B173=""),"",A173*'MPTO_working_2-way'!$G172)</f>
        <v>1.6370967741935483</v>
      </c>
      <c r="E173" s="46">
        <f>IF(OR($A173="",$B173=""),"",B173*'MPTO_working_2-way'!$G172)</f>
        <v>2.5696202531645569</v>
      </c>
      <c r="F173" s="44">
        <f>IF(OR($A173="",$B173=""),"",'MPTO_working_2-way'!D172)</f>
        <v>1.6264320106259338</v>
      </c>
      <c r="G173" s="46">
        <f>IF(OR($A173="",$B173=""),"",'MPTO_working_2-way'!E172)</f>
        <v>2.5963424330771265</v>
      </c>
      <c r="H173" s="44">
        <f>IF(OR($A173="",$B173=""),"",'OddsRatio_working_2-way'!M172)</f>
        <v>1.6260126930757011</v>
      </c>
      <c r="I173" s="44">
        <f>IF(OR($A173="",$B173=""),"",'OddsRatio_working_2-way'!N172)</f>
        <v>2.5974116995724779</v>
      </c>
      <c r="J173" s="44">
        <f>IF('Log_working_2-way'!$D172="","",A173^('Log_working_2-way'!$D172))</f>
        <v>1.6211538390924995</v>
      </c>
      <c r="K173" s="46">
        <f>IF('Log_working_2-way'!$D172="","",B173^('Log_working_2-way'!$D172))</f>
        <v>2.6099071390443571</v>
      </c>
      <c r="L173" s="53">
        <f t="shared" si="27"/>
        <v>0.61083743842364535</v>
      </c>
      <c r="M173" s="53">
        <f t="shared" si="28"/>
        <v>0.3891625615763547</v>
      </c>
      <c r="N173" s="54">
        <v>270</v>
      </c>
      <c r="O173" s="54">
        <f t="shared" si="29"/>
        <v>99.113924050632917</v>
      </c>
      <c r="P173" s="54">
        <f t="shared" si="30"/>
        <v>161.12903225806454</v>
      </c>
      <c r="Q173" s="54">
        <f t="shared" si="31"/>
        <v>108.87096774193549</v>
      </c>
      <c r="R173" s="54">
        <f t="shared" si="32"/>
        <v>170.88607594936707</v>
      </c>
      <c r="S173" s="55">
        <f t="shared" si="33"/>
        <v>-9.7570436913025702</v>
      </c>
      <c r="T173" s="55">
        <f t="shared" si="34"/>
        <v>-9.7570436913025276</v>
      </c>
      <c r="U173" t="s">
        <v>426</v>
      </c>
      <c r="V173" t="s">
        <v>422</v>
      </c>
      <c r="W173" t="s">
        <v>448</v>
      </c>
      <c r="X173" t="s">
        <v>477</v>
      </c>
      <c r="Y173" s="66" t="s">
        <v>499</v>
      </c>
    </row>
    <row r="174" spans="1:25" ht="15" x14ac:dyDescent="0.25">
      <c r="A174">
        <v>2.48</v>
      </c>
      <c r="B174">
        <v>1.58</v>
      </c>
      <c r="C174" s="43">
        <f t="shared" si="26"/>
        <v>3.61371988566761E-2</v>
      </c>
      <c r="D174" s="44">
        <f>IF(OR($A174="",$B174=""),"",A174*'MPTO_working_2-way'!$G173)</f>
        <v>2.5696202531645569</v>
      </c>
      <c r="E174" s="46">
        <f>IF(OR($A174="",$B174=""),"",B174*'MPTO_working_2-way'!$G173)</f>
        <v>1.6370967741935483</v>
      </c>
      <c r="F174" s="44">
        <f>IF(OR($A174="",$B174=""),"",'MPTO_working_2-way'!D173)</f>
        <v>2.5963424330771265</v>
      </c>
      <c r="G174" s="46">
        <f>IF(OR($A174="",$B174=""),"",'MPTO_working_2-way'!E173)</f>
        <v>1.6264320106259338</v>
      </c>
      <c r="H174" s="44">
        <f>IF(OR($A174="",$B174=""),"",'OddsRatio_working_2-way'!M173)</f>
        <v>2.5974116995724779</v>
      </c>
      <c r="I174" s="44">
        <f>IF(OR($A174="",$B174=""),"",'OddsRatio_working_2-way'!N173)</f>
        <v>1.6260126930757011</v>
      </c>
      <c r="J174" s="44">
        <f>IF('Log_working_2-way'!$D173="","",A174^('Log_working_2-way'!$D173))</f>
        <v>2.6099071390443571</v>
      </c>
      <c r="K174" s="46">
        <f>IF('Log_working_2-way'!$D173="","",B174^('Log_working_2-way'!$D173))</f>
        <v>1.6211538390924995</v>
      </c>
      <c r="L174" s="53">
        <f t="shared" si="27"/>
        <v>0.3891625615763547</v>
      </c>
      <c r="M174" s="53">
        <f t="shared" si="28"/>
        <v>0.61083743842364535</v>
      </c>
      <c r="N174" s="54">
        <v>271</v>
      </c>
      <c r="O174" s="54">
        <f t="shared" si="29"/>
        <v>161.72580645161293</v>
      </c>
      <c r="P174" s="54">
        <f t="shared" si="30"/>
        <v>99.48101265822784</v>
      </c>
      <c r="Q174" s="54">
        <f t="shared" si="31"/>
        <v>171.51898734177215</v>
      </c>
      <c r="R174" s="54">
        <f t="shared" si="32"/>
        <v>109.2741935483871</v>
      </c>
      <c r="S174" s="55">
        <f t="shared" si="33"/>
        <v>-9.7931808901592206</v>
      </c>
      <c r="T174" s="55">
        <f t="shared" si="34"/>
        <v>-9.7931808901592632</v>
      </c>
      <c r="U174" t="s">
        <v>145</v>
      </c>
      <c r="V174" t="s">
        <v>107</v>
      </c>
      <c r="W174" t="s">
        <v>435</v>
      </c>
      <c r="X174" t="s">
        <v>477</v>
      </c>
      <c r="Y174" s="66" t="s">
        <v>485</v>
      </c>
    </row>
    <row r="175" spans="1:25" ht="15" x14ac:dyDescent="0.25">
      <c r="A175">
        <v>2.52</v>
      </c>
      <c r="B175">
        <v>1.57</v>
      </c>
      <c r="C175" s="43">
        <f t="shared" si="26"/>
        <v>3.3768071984632497E-2</v>
      </c>
      <c r="D175" s="44">
        <f>IF(OR($A175="",$B175=""),"",A175*'MPTO_working_2-way'!$G174)</f>
        <v>2.605095541401274</v>
      </c>
      <c r="E175" s="46">
        <f>IF(OR($A175="",$B175=""),"",B175*'MPTO_working_2-way'!$G174)</f>
        <v>1.623015873015873</v>
      </c>
      <c r="F175" s="44">
        <f>IF(OR($A175="",$B175=""),"",'MPTO_working_2-way'!D174)</f>
        <v>2.6319850984566258</v>
      </c>
      <c r="G175" s="46">
        <f>IF(OR($A175="",$B175=""),"",'MPTO_working_2-way'!E174)</f>
        <v>1.6127506929724442</v>
      </c>
      <c r="H175" s="44">
        <f>IF(OR($A175="",$B175=""),"",'OddsRatio_working_2-way'!M174)</f>
        <v>2.6329931618554516</v>
      </c>
      <c r="I175" s="44">
        <f>IF(OR($A175="",$B175=""),"",'OddsRatio_working_2-way'!N174)</f>
        <v>1.6123724356957947</v>
      </c>
      <c r="J175" s="44">
        <f>IF('Log_working_2-way'!$D174="","",A175^('Log_working_2-way'!$D174))</f>
        <v>2.6455503097461972</v>
      </c>
      <c r="K175" s="46">
        <f>IF('Log_working_2-way'!$D174="","",B175^('Log_working_2-way'!$D174))</f>
        <v>1.6076994389518999</v>
      </c>
      <c r="L175" s="53">
        <f t="shared" si="27"/>
        <v>0.38386308068459657</v>
      </c>
      <c r="M175" s="53">
        <f t="shared" si="28"/>
        <v>0.61613691931540338</v>
      </c>
      <c r="N175" s="54">
        <v>272</v>
      </c>
      <c r="O175" s="54">
        <f t="shared" si="29"/>
        <v>164.06349206349208</v>
      </c>
      <c r="P175" s="54">
        <f t="shared" si="30"/>
        <v>98.751592356687908</v>
      </c>
      <c r="Q175" s="54">
        <f t="shared" si="31"/>
        <v>173.24840764331211</v>
      </c>
      <c r="R175" s="54">
        <f t="shared" si="32"/>
        <v>107.93650793650794</v>
      </c>
      <c r="S175" s="55">
        <f t="shared" si="33"/>
        <v>-9.1849155798200286</v>
      </c>
      <c r="T175" s="55">
        <f t="shared" si="34"/>
        <v>-9.1849155798200286</v>
      </c>
      <c r="U175" t="s">
        <v>146</v>
      </c>
      <c r="V175" t="s">
        <v>171</v>
      </c>
      <c r="W175" t="s">
        <v>435</v>
      </c>
      <c r="X175" t="s">
        <v>477</v>
      </c>
      <c r="Y175" s="66" t="s">
        <v>479</v>
      </c>
    </row>
    <row r="176" spans="1:25" ht="15" x14ac:dyDescent="0.25">
      <c r="A176">
        <v>1.93</v>
      </c>
      <c r="B176">
        <v>1.95</v>
      </c>
      <c r="C176" s="43">
        <f t="shared" si="26"/>
        <v>3.0955227846419575E-2</v>
      </c>
      <c r="D176" s="44">
        <f>IF(OR($A176="",$B176=""),"",A176*'MPTO_working_2-way'!$G175)</f>
        <v>1.9897435897435898</v>
      </c>
      <c r="E176" s="46">
        <f>IF(OR($A176="",$B176=""),"",B176*'MPTO_working_2-way'!$G175)</f>
        <v>2.0103626943005182</v>
      </c>
      <c r="F176" s="44">
        <f>IF(OR($A176="",$B176=""),"",'MPTO_working_2-way'!D175)</f>
        <v>1.9894277785119598</v>
      </c>
      <c r="G176" s="46">
        <f>IF(OR($A176="",$B176=""),"",'MPTO_working_2-way'!E175)</f>
        <v>2.0106851876586083</v>
      </c>
      <c r="H176" s="44">
        <f>IF(OR($A176="",$B176=""),"",'OddsRatio_working_2-way'!M175)</f>
        <v>1.9894176915848294</v>
      </c>
      <c r="I176" s="44">
        <f>IF(OR($A176="",$B176=""),"",'OddsRatio_working_2-way'!N175)</f>
        <v>2.0106954914038573</v>
      </c>
      <c r="J176" s="44">
        <f>IF('Log_working_2-way'!$D175="","",A176^('Log_working_2-way'!$D175))</f>
        <v>1.9892742724695103</v>
      </c>
      <c r="K176" s="46">
        <f>IF('Log_working_2-way'!$D175="","",B176^('Log_working_2-way'!$D175))</f>
        <v>2.0108420160403986</v>
      </c>
      <c r="L176" s="53">
        <f t="shared" si="27"/>
        <v>0.50257731958762886</v>
      </c>
      <c r="M176" s="53">
        <f t="shared" si="28"/>
        <v>0.49742268041237114</v>
      </c>
      <c r="N176" s="54">
        <v>273</v>
      </c>
      <c r="O176" s="54">
        <f t="shared" si="29"/>
        <v>131.54922279792748</v>
      </c>
      <c r="P176" s="54">
        <f t="shared" si="30"/>
        <v>133.00000000000003</v>
      </c>
      <c r="Q176" s="54">
        <f t="shared" si="31"/>
        <v>140.00000000000003</v>
      </c>
      <c r="R176" s="54">
        <f t="shared" si="32"/>
        <v>141.45077720207254</v>
      </c>
      <c r="S176" s="55">
        <f t="shared" si="33"/>
        <v>-8.450777202072544</v>
      </c>
      <c r="T176" s="55">
        <f t="shared" si="34"/>
        <v>-8.4507772020725156</v>
      </c>
      <c r="U176" t="s">
        <v>364</v>
      </c>
      <c r="V176" t="s">
        <v>175</v>
      </c>
      <c r="W176" t="s">
        <v>435</v>
      </c>
      <c r="X176" t="s">
        <v>477</v>
      </c>
      <c r="Y176" s="66" t="s">
        <v>480</v>
      </c>
    </row>
    <row r="177" spans="1:25" ht="15" x14ac:dyDescent="0.25">
      <c r="A177">
        <v>2.1</v>
      </c>
      <c r="B177">
        <v>1.81</v>
      </c>
      <c r="C177" s="43">
        <f t="shared" si="26"/>
        <v>2.8676664035780064E-2</v>
      </c>
      <c r="D177" s="44">
        <f>IF(OR($A177="",$B177=""),"",A177*'MPTO_working_2-way'!$G176)</f>
        <v>2.160220994475138</v>
      </c>
      <c r="E177" s="46">
        <f>IF(OR($A177="",$B177=""),"",B177*'MPTO_working_2-way'!$G176)</f>
        <v>1.861904761904762</v>
      </c>
      <c r="F177" s="44">
        <f>IF(OR($A177="",$B177=""),"",'MPTO_working_2-way'!D176)</f>
        <v>2.1651951011107946</v>
      </c>
      <c r="G177" s="46">
        <f>IF(OR($A177="",$B177=""),"",'MPTO_working_2-way'!E176)</f>
        <v>1.858225372769494</v>
      </c>
      <c r="H177" s="44">
        <f>IF(OR($A177="",$B177=""),"",'OddsRatio_working_2-way'!M176)</f>
        <v>2.1653431646335015</v>
      </c>
      <c r="I177" s="44">
        <f>IF(OR($A177="",$B177=""),"",'OddsRatio_working_2-way'!N176)</f>
        <v>1.8581163303210331</v>
      </c>
      <c r="J177" s="44">
        <f>IF('Log_working_2-way'!$D176="","",A177^('Log_working_2-way'!$D176))</f>
        <v>2.1676082555034109</v>
      </c>
      <c r="K177" s="46">
        <f>IF('Log_working_2-way'!$D176="","",B177^('Log_working_2-way'!$D176))</f>
        <v>1.8564516354578522</v>
      </c>
      <c r="L177" s="53">
        <f t="shared" si="27"/>
        <v>0.46291560102301793</v>
      </c>
      <c r="M177" s="53">
        <f t="shared" si="28"/>
        <v>0.53708439897698212</v>
      </c>
      <c r="N177" s="54">
        <v>274</v>
      </c>
      <c r="O177" s="54">
        <f t="shared" si="29"/>
        <v>143.52380952380952</v>
      </c>
      <c r="P177" s="54">
        <f t="shared" si="30"/>
        <v>122.61878453038675</v>
      </c>
      <c r="Q177" s="54">
        <f t="shared" si="31"/>
        <v>151.38121546961327</v>
      </c>
      <c r="R177" s="54">
        <f t="shared" si="32"/>
        <v>130.47619047619048</v>
      </c>
      <c r="S177" s="55">
        <f t="shared" si="33"/>
        <v>-7.8574059458037482</v>
      </c>
      <c r="T177" s="55">
        <f t="shared" si="34"/>
        <v>-7.857405945803734</v>
      </c>
      <c r="U177" t="s">
        <v>56</v>
      </c>
      <c r="V177" t="s">
        <v>55</v>
      </c>
      <c r="W177" t="s">
        <v>436</v>
      </c>
      <c r="X177" t="s">
        <v>477</v>
      </c>
      <c r="Y177" s="66" t="s">
        <v>482</v>
      </c>
    </row>
    <row r="178" spans="1:25" ht="15" x14ac:dyDescent="0.25">
      <c r="A178">
        <v>2.2200000000000002</v>
      </c>
      <c r="B178">
        <v>1.73</v>
      </c>
      <c r="C178" s="43">
        <f t="shared" si="26"/>
        <v>2.8485132531375301E-2</v>
      </c>
      <c r="D178" s="44">
        <f>IF(OR($A178="",$B178=""),"",A178*'MPTO_working_2-way'!$G177)</f>
        <v>2.2832369942196533</v>
      </c>
      <c r="E178" s="46">
        <f>IF(OR($A178="",$B178=""),"",B178*'MPTO_working_2-way'!$G177)</f>
        <v>1.7792792792792793</v>
      </c>
      <c r="F178" s="44">
        <f>IF(OR($A178="",$B178=""),"",'MPTO_working_2-way'!D177)</f>
        <v>2.2924849280725841</v>
      </c>
      <c r="G178" s="46">
        <f>IF(OR($A178="",$B178=""),"",'MPTO_working_2-way'!E177)</f>
        <v>1.7737034129219971</v>
      </c>
      <c r="H178" s="44">
        <f>IF(OR($A178="",$B178=""),"",'OddsRatio_working_2-way'!M177)</f>
        <v>2.2927617246470167</v>
      </c>
      <c r="I178" s="44">
        <f>IF(OR($A178="",$B178=""),"",'OddsRatio_working_2-way'!N177)</f>
        <v>1.7735377532723946</v>
      </c>
      <c r="J178" s="44">
        <f>IF('Log_working_2-way'!$D177="","",A178^('Log_working_2-way'!$D177))</f>
        <v>2.2969907932831721</v>
      </c>
      <c r="K178" s="46">
        <f>IF('Log_working_2-way'!$D177="","",B178^('Log_working_2-way'!$D177))</f>
        <v>1.771015496161394</v>
      </c>
      <c r="L178" s="53">
        <f t="shared" si="27"/>
        <v>0.43797468354430374</v>
      </c>
      <c r="M178" s="53">
        <f t="shared" si="28"/>
        <v>0.5620253164556962</v>
      </c>
      <c r="N178" s="54">
        <v>275</v>
      </c>
      <c r="O178" s="54">
        <f t="shared" si="29"/>
        <v>151.12612612612611</v>
      </c>
      <c r="P178" s="54">
        <f t="shared" si="30"/>
        <v>116.04046242774568</v>
      </c>
      <c r="Q178" s="54">
        <f t="shared" si="31"/>
        <v>158.95953757225433</v>
      </c>
      <c r="R178" s="54">
        <f t="shared" si="32"/>
        <v>123.87387387387386</v>
      </c>
      <c r="S178" s="55">
        <f t="shared" si="33"/>
        <v>-7.833411446128224</v>
      </c>
      <c r="T178" s="55">
        <f t="shared" si="34"/>
        <v>-7.8334114461281814</v>
      </c>
      <c r="U178" t="s">
        <v>63</v>
      </c>
      <c r="V178" t="s">
        <v>110</v>
      </c>
      <c r="W178" t="s">
        <v>436</v>
      </c>
      <c r="X178" t="s">
        <v>477</v>
      </c>
      <c r="Y178" s="66" t="s">
        <v>484</v>
      </c>
    </row>
    <row r="179" spans="1:25" ht="15" x14ac:dyDescent="0.25">
      <c r="A179">
        <v>2.38</v>
      </c>
      <c r="B179">
        <v>1.64</v>
      </c>
      <c r="C179" s="43">
        <f t="shared" si="26"/>
        <v>2.9924164787866303E-2</v>
      </c>
      <c r="D179" s="44">
        <f>IF(OR($A179="",$B179=""),"",A179*'MPTO_working_2-way'!$G178)</f>
        <v>2.4512195121951219</v>
      </c>
      <c r="E179" s="46">
        <f>IF(OR($A179="",$B179=""),"",B179*'MPTO_working_2-way'!$G178)</f>
        <v>1.6890756302521006</v>
      </c>
      <c r="F179" s="44">
        <f>IF(OR($A179="",$B179=""),"",'MPTO_working_2-way'!D178)</f>
        <v>2.4678806272129488</v>
      </c>
      <c r="G179" s="46">
        <f>IF(OR($A179="",$B179=""),"",'MPTO_working_2-way'!E178)</f>
        <v>1.6812543073742245</v>
      </c>
      <c r="H179" s="44">
        <f>IF(OR($A179="",$B179=""),"",'OddsRatio_working_2-way'!M178)</f>
        <v>2.468417515558841</v>
      </c>
      <c r="I179" s="44">
        <f>IF(OR($A179="",$B179=""),"",'OddsRatio_working_2-way'!N178)</f>
        <v>1.6810052246069986</v>
      </c>
      <c r="J179" s="44">
        <f>IF('Log_working_2-way'!$D178="","",A179^('Log_working_2-way'!$D178))</f>
        <v>2.4761029855560022</v>
      </c>
      <c r="K179" s="46">
        <f>IF('Log_working_2-way'!$D178="","",B179^('Log_working_2-way'!$D178))</f>
        <v>1.6774595064065265</v>
      </c>
      <c r="L179" s="53">
        <f t="shared" si="27"/>
        <v>0.40796019900497515</v>
      </c>
      <c r="M179" s="53">
        <f t="shared" si="28"/>
        <v>0.59203980099502496</v>
      </c>
      <c r="N179" s="54">
        <v>276</v>
      </c>
      <c r="O179" s="54">
        <f t="shared" si="29"/>
        <v>160.03361344537817</v>
      </c>
      <c r="P179" s="54">
        <f t="shared" si="30"/>
        <v>107.70731707317073</v>
      </c>
      <c r="Q179" s="54">
        <f t="shared" si="31"/>
        <v>168.29268292682926</v>
      </c>
      <c r="R179" s="54">
        <f t="shared" si="32"/>
        <v>115.96638655462185</v>
      </c>
      <c r="S179" s="55">
        <f t="shared" si="33"/>
        <v>-8.2590694814510925</v>
      </c>
      <c r="T179" s="55">
        <f t="shared" si="34"/>
        <v>-8.259069481451121</v>
      </c>
      <c r="U179" t="s">
        <v>177</v>
      </c>
      <c r="V179" t="s">
        <v>59</v>
      </c>
      <c r="W179" t="s">
        <v>436</v>
      </c>
      <c r="X179" t="s">
        <v>477</v>
      </c>
      <c r="Y179" s="66" t="s">
        <v>483</v>
      </c>
    </row>
    <row r="180" spans="1:25" ht="15" x14ac:dyDescent="0.25">
      <c r="A180">
        <v>2.5299999999999998</v>
      </c>
      <c r="B180">
        <v>1.58</v>
      </c>
      <c r="C180" s="43">
        <f t="shared" si="26"/>
        <v>2.8168309401110703E-2</v>
      </c>
      <c r="D180" s="44">
        <f>IF(OR($A180="",$B180=""),"",A180*'MPTO_working_2-way'!$G179)</f>
        <v>2.6012658227848098</v>
      </c>
      <c r="E180" s="46">
        <f>IF(OR($A180="",$B180=""),"",B180*'MPTO_working_2-way'!$G179)</f>
        <v>1.6245059288537549</v>
      </c>
      <c r="F180" s="44">
        <f>IF(OR($A180="",$B180=""),"",'MPTO_working_2-way'!D179)</f>
        <v>2.6234823127912317</v>
      </c>
      <c r="G180" s="46">
        <f>IF(OR($A180="",$B180=""),"",'MPTO_working_2-way'!E179)</f>
        <v>1.6159598981283099</v>
      </c>
      <c r="H180" s="44">
        <f>IF(OR($A180="",$B180=""),"",'OddsRatio_working_2-way'!M179)</f>
        <v>2.6241708760111284</v>
      </c>
      <c r="I180" s="44">
        <f>IF(OR($A180="",$B180=""),"",'OddsRatio_working_2-way'!N179)</f>
        <v>1.6156987634551996</v>
      </c>
      <c r="J180" s="44">
        <f>IF('Log_working_2-way'!$D179="","",A180^('Log_working_2-way'!$D179))</f>
        <v>2.6344667221475415</v>
      </c>
      <c r="K180" s="46">
        <f>IF('Log_working_2-way'!$D179="","",B180^('Log_working_2-way'!$D179))</f>
        <v>1.6118203487716556</v>
      </c>
      <c r="L180" s="53">
        <f t="shared" si="27"/>
        <v>0.38442822384428227</v>
      </c>
      <c r="M180" s="53">
        <f t="shared" si="28"/>
        <v>0.61557177615571779</v>
      </c>
      <c r="N180" s="54">
        <v>277</v>
      </c>
      <c r="O180" s="54">
        <f t="shared" si="29"/>
        <v>167.51383399209487</v>
      </c>
      <c r="P180" s="54">
        <f t="shared" si="30"/>
        <v>101.68354430379748</v>
      </c>
      <c r="Q180" s="54">
        <f t="shared" si="31"/>
        <v>175.31645569620252</v>
      </c>
      <c r="R180" s="54">
        <f t="shared" si="32"/>
        <v>109.48616600790515</v>
      </c>
      <c r="S180" s="55">
        <f t="shared" si="33"/>
        <v>-7.8026217041076507</v>
      </c>
      <c r="T180" s="55">
        <f t="shared" si="34"/>
        <v>-7.8026217041076791</v>
      </c>
      <c r="U180" t="s">
        <v>113</v>
      </c>
      <c r="V180" t="s">
        <v>57</v>
      </c>
      <c r="W180" t="s">
        <v>436</v>
      </c>
      <c r="X180" t="s">
        <v>477</v>
      </c>
      <c r="Y180" s="66" t="s">
        <v>493</v>
      </c>
    </row>
    <row r="181" spans="1:25" s="50" customFormat="1" ht="15" x14ac:dyDescent="0.25">
      <c r="A181">
        <v>2.76</v>
      </c>
      <c r="B181">
        <v>1.48</v>
      </c>
      <c r="C181" s="43">
        <f t="shared" si="26"/>
        <v>3.7994516255385857E-2</v>
      </c>
      <c r="D181" s="44">
        <f>IF(OR($A181="",$B181=""),"",A181*'MPTO_working_2-way'!$G180)</f>
        <v>2.8648648648648649</v>
      </c>
      <c r="E181" s="46">
        <f>IF(OR($A181="",$B181=""),"",B181*'MPTO_working_2-way'!$G180)</f>
        <v>1.536231884057971</v>
      </c>
      <c r="F181" s="44">
        <f>IF(OR($A181="",$B181=""),"",'MPTO_working_2-way'!D180)</f>
        <v>2.9127210496292069</v>
      </c>
      <c r="G181" s="46">
        <f>IF(OR($A181="",$B181=""),"",'MPTO_working_2-way'!E180)</f>
        <v>1.5228153892036982</v>
      </c>
      <c r="H181" s="44">
        <f>IF(OR($A181="",$B181=""),"",'OddsRatio_working_2-way'!M180)</f>
        <v>2.9148542155126762</v>
      </c>
      <c r="I181" s="44">
        <f>IF(OR($A181="",$B181=""),"",'OddsRatio_working_2-way'!N180)</f>
        <v>1.5222329678670938</v>
      </c>
      <c r="J181" s="44">
        <f>IF('Log_working_2-way'!$D180="","",A181^('Log_working_2-way'!$D180))</f>
        <v>2.9376615335149099</v>
      </c>
      <c r="K181" s="46">
        <f>IF('Log_working_2-way'!$D180="","",B181^('Log_working_2-way'!$D180))</f>
        <v>1.5160860050648084</v>
      </c>
      <c r="L181" s="53">
        <f t="shared" si="27"/>
        <v>0.34905660377358488</v>
      </c>
      <c r="M181" s="53">
        <f t="shared" si="28"/>
        <v>0.65094339622641517</v>
      </c>
      <c r="N181" s="54">
        <v>278</v>
      </c>
      <c r="O181" s="54">
        <f t="shared" si="29"/>
        <v>177.27536231884059</v>
      </c>
      <c r="P181" s="54">
        <f t="shared" si="30"/>
        <v>90.162162162162161</v>
      </c>
      <c r="Q181" s="54">
        <f t="shared" si="31"/>
        <v>187.83783783783784</v>
      </c>
      <c r="R181" s="54">
        <f t="shared" si="32"/>
        <v>100.72463768115944</v>
      </c>
      <c r="S181" s="55">
        <f t="shared" si="33"/>
        <v>-10.562475518997246</v>
      </c>
      <c r="T181" s="55">
        <f t="shared" si="34"/>
        <v>-10.562475518997275</v>
      </c>
      <c r="U181" t="s">
        <v>60</v>
      </c>
      <c r="V181" t="s">
        <v>160</v>
      </c>
      <c r="W181" t="s">
        <v>437</v>
      </c>
      <c r="X181" t="s">
        <v>477</v>
      </c>
      <c r="Y181" s="66" t="s">
        <v>482</v>
      </c>
    </row>
    <row r="182" spans="1:25" ht="15" x14ac:dyDescent="0.25">
      <c r="A182">
        <v>2.65</v>
      </c>
      <c r="B182">
        <v>1.51</v>
      </c>
      <c r="C182" s="43">
        <f t="shared" si="26"/>
        <v>3.9610146195176998E-2</v>
      </c>
      <c r="D182" s="44">
        <f>IF(OR($A182="",$B182=""),"",A182*'MPTO_working_2-way'!$G181)</f>
        <v>2.7549668874172188</v>
      </c>
      <c r="E182" s="46">
        <f>IF(OR($A182="",$B182=""),"",B182*'MPTO_working_2-way'!$G181)</f>
        <v>1.5698113207547173</v>
      </c>
      <c r="F182" s="44">
        <f>IF(OR($A182="",$B182=""),"",'MPTO_working_2-way'!D181)</f>
        <v>2.7967849030228904</v>
      </c>
      <c r="G182" s="46">
        <f>IF(OR($A182="",$B182=""),"",'MPTO_working_2-way'!E181)</f>
        <v>1.5565496450452205</v>
      </c>
      <c r="H182" s="44">
        <f>IF(OR($A182="",$B182=""),"",'OddsRatio_working_2-way'!M181)</f>
        <v>2.7986923354612547</v>
      </c>
      <c r="I182" s="44">
        <f>IF(OR($A182="",$B182=""),"",'OddsRatio_working_2-way'!N181)</f>
        <v>1.5559594491425695</v>
      </c>
      <c r="J182" s="44">
        <f>IF('Log_working_2-way'!$D181="","",A182^('Log_working_2-way'!$D181))</f>
        <v>2.8185447427650114</v>
      </c>
      <c r="K182" s="46">
        <f>IF('Log_working_2-way'!$D181="","",B182^('Log_working_2-way'!$D181))</f>
        <v>1.5498902372228578</v>
      </c>
      <c r="L182" s="53">
        <f t="shared" si="27"/>
        <v>0.36298076923076922</v>
      </c>
      <c r="M182" s="53">
        <f t="shared" si="28"/>
        <v>0.63701923076923062</v>
      </c>
      <c r="N182" s="54">
        <v>279</v>
      </c>
      <c r="O182" s="54">
        <f t="shared" si="29"/>
        <v>173.71698113207549</v>
      </c>
      <c r="P182" s="54">
        <f t="shared" si="30"/>
        <v>94.231788079470221</v>
      </c>
      <c r="Q182" s="54">
        <f t="shared" si="31"/>
        <v>184.76821192052981</v>
      </c>
      <c r="R182" s="54">
        <f t="shared" si="32"/>
        <v>105.28301886792454</v>
      </c>
      <c r="S182" s="55">
        <f t="shared" si="33"/>
        <v>-11.051230788454319</v>
      </c>
      <c r="T182" s="55">
        <f t="shared" si="34"/>
        <v>-11.051230788454319</v>
      </c>
      <c r="U182" t="s">
        <v>157</v>
      </c>
      <c r="V182" t="s">
        <v>115</v>
      </c>
      <c r="W182" t="s">
        <v>437</v>
      </c>
      <c r="X182" t="s">
        <v>477</v>
      </c>
      <c r="Y182" s="66" t="s">
        <v>482</v>
      </c>
    </row>
    <row r="183" spans="1:25" ht="15" x14ac:dyDescent="0.25">
      <c r="A183">
        <v>2.96</v>
      </c>
      <c r="B183">
        <v>1.42</v>
      </c>
      <c r="C183" s="43">
        <f t="shared" si="26"/>
        <v>4.2063189950513946E-2</v>
      </c>
      <c r="D183" s="44">
        <f>IF(OR($A183="",$B183=""),"",A183*'MPTO_working_2-way'!$G182)</f>
        <v>3.0845070422535215</v>
      </c>
      <c r="E183" s="46">
        <f>IF(OR($A183="",$B183=""),"",B183*'MPTO_working_2-way'!$G182)</f>
        <v>1.4797297297297298</v>
      </c>
      <c r="F183" s="44">
        <f>IF(OR($A183="",$B183=""),"",'MPTO_working_2-way'!D182)</f>
        <v>3.1565034544908381</v>
      </c>
      <c r="G183" s="46">
        <f>IF(OR($A183="",$B183=""),"",'MPTO_working_2-way'!E182)</f>
        <v>1.4637136091377629</v>
      </c>
      <c r="H183" s="44">
        <f>IF(OR($A183="",$B183=""),"",'OddsRatio_working_2-way'!M182)</f>
        <v>3.1602468994692869</v>
      </c>
      <c r="I183" s="44">
        <f>IF(OR($A183="",$B183=""),"",'OddsRatio_working_2-way'!N182)</f>
        <v>1.4629100498862757</v>
      </c>
      <c r="J183" s="44">
        <f>IF('Log_working_2-way'!$D182="","",A183^('Log_working_2-way'!$D182))</f>
        <v>3.1952534404945467</v>
      </c>
      <c r="K183" s="46">
        <f>IF('Log_working_2-way'!$D182="","",B183^('Log_working_2-way'!$D182))</f>
        <v>1.4555282691061644</v>
      </c>
      <c r="L183" s="53">
        <f t="shared" si="27"/>
        <v>0.32420091324200911</v>
      </c>
      <c r="M183" s="53">
        <f t="shared" si="28"/>
        <v>0.67579908675799083</v>
      </c>
      <c r="N183" s="54">
        <v>280</v>
      </c>
      <c r="O183" s="54">
        <f t="shared" si="29"/>
        <v>185.40540540540539</v>
      </c>
      <c r="P183" s="54">
        <f t="shared" si="30"/>
        <v>82.81690140845069</v>
      </c>
      <c r="Q183" s="54">
        <f t="shared" si="31"/>
        <v>197.18309859154931</v>
      </c>
      <c r="R183" s="54">
        <f t="shared" si="32"/>
        <v>94.594594594594597</v>
      </c>
      <c r="S183" s="55">
        <f t="shared" si="33"/>
        <v>-11.777693186143921</v>
      </c>
      <c r="T183" s="55">
        <f t="shared" si="34"/>
        <v>-11.777693186143907</v>
      </c>
      <c r="U183" t="s">
        <v>162</v>
      </c>
      <c r="V183" t="s">
        <v>121</v>
      </c>
      <c r="W183" t="s">
        <v>437</v>
      </c>
      <c r="X183" t="s">
        <v>477</v>
      </c>
      <c r="Y183" s="66" t="s">
        <v>494</v>
      </c>
    </row>
    <row r="184" spans="1:25" ht="15" x14ac:dyDescent="0.25">
      <c r="A184">
        <v>2.85</v>
      </c>
      <c r="B184">
        <v>1.45</v>
      </c>
      <c r="C184" s="43">
        <f t="shared" si="26"/>
        <v>4.053236539624927E-2</v>
      </c>
      <c r="D184" s="44">
        <f>IF(OR($A184="",$B184=""),"",A184*'MPTO_working_2-way'!$G183)</f>
        <v>2.9655172413793105</v>
      </c>
      <c r="E184" s="46">
        <f>IF(OR($A184="",$B184=""),"",B184*'MPTO_working_2-way'!$G183)</f>
        <v>1.5087719298245614</v>
      </c>
      <c r="F184" s="44">
        <f>IF(OR($A184="",$B184=""),"",'MPTO_working_2-way'!D183)</f>
        <v>3.0247026532479415</v>
      </c>
      <c r="G184" s="46">
        <f>IF(OR($A184="",$B184=""),"",'MPTO_working_2-way'!E183)</f>
        <v>1.4938996836873024</v>
      </c>
      <c r="H184" s="44">
        <f>IF(OR($A184="",$B184=""),"",'OddsRatio_working_2-way'!M183)</f>
        <v>3.0275875100994072</v>
      </c>
      <c r="I184" s="44">
        <f>IF(OR($A184="",$B184=""),"",'OddsRatio_working_2-way'!N183)</f>
        <v>1.4931969619160719</v>
      </c>
      <c r="J184" s="44">
        <f>IF('Log_working_2-way'!$D183="","",A184^('Log_working_2-way'!$D183))</f>
        <v>3.0560796001049746</v>
      </c>
      <c r="K184" s="46">
        <f>IF('Log_working_2-way'!$D183="","",B184^('Log_working_2-way'!$D183))</f>
        <v>1.4863624929442267</v>
      </c>
      <c r="L184" s="53">
        <f t="shared" si="27"/>
        <v>0.33720930232558138</v>
      </c>
      <c r="M184" s="53">
        <f t="shared" si="28"/>
        <v>0.66279069767441856</v>
      </c>
      <c r="N184" s="54">
        <v>281</v>
      </c>
      <c r="O184" s="54">
        <f t="shared" si="29"/>
        <v>182.40350877192984</v>
      </c>
      <c r="P184" s="54">
        <f t="shared" si="30"/>
        <v>87.206896551724142</v>
      </c>
      <c r="Q184" s="54">
        <f t="shared" si="31"/>
        <v>193.79310344827587</v>
      </c>
      <c r="R184" s="54">
        <f t="shared" si="32"/>
        <v>98.596491228070164</v>
      </c>
      <c r="S184" s="55">
        <f t="shared" si="33"/>
        <v>-11.389594676346036</v>
      </c>
      <c r="T184" s="55">
        <f t="shared" si="34"/>
        <v>-11.389594676346022</v>
      </c>
      <c r="U184" t="s">
        <v>118</v>
      </c>
      <c r="V184" t="s">
        <v>163</v>
      </c>
      <c r="W184" t="s">
        <v>437</v>
      </c>
      <c r="X184" t="s">
        <v>477</v>
      </c>
      <c r="Y184" s="66" t="s">
        <v>479</v>
      </c>
    </row>
    <row r="185" spans="1:25" ht="15" x14ac:dyDescent="0.25">
      <c r="A185">
        <v>1.79</v>
      </c>
      <c r="B185">
        <v>2.0699999999999998</v>
      </c>
      <c r="C185" s="43">
        <f t="shared" si="26"/>
        <v>4.17510053167085E-2</v>
      </c>
      <c r="D185" s="44">
        <f>IF(OR($A185="",$B185=""),"",A185*'MPTO_working_2-way'!$G184)</f>
        <v>1.8647342995169083</v>
      </c>
      <c r="E185" s="46">
        <f>IF(OR($A185="",$B185=""),"",B185*'MPTO_working_2-way'!$G184)</f>
        <v>2.1564245810055866</v>
      </c>
      <c r="F185" s="44">
        <f>IF(OR($A185="",$B185=""),"",'MPTO_working_2-way'!D184)</f>
        <v>1.8594836022382255</v>
      </c>
      <c r="G185" s="46">
        <f>IF(OR($A185="",$B185=""),"",'MPTO_working_2-way'!E184)</f>
        <v>2.1634893294018038</v>
      </c>
      <c r="H185" s="44">
        <f>IF(OR($A185="",$B185=""),"",'OddsRatio_working_2-way'!M184)</f>
        <v>1.8592541864950944</v>
      </c>
      <c r="I185" s="44">
        <f>IF(OR($A185="",$B185=""),"",'OddsRatio_working_2-way'!N184)</f>
        <v>2.1637999741136076</v>
      </c>
      <c r="J185" s="44">
        <f>IF('Log_working_2-way'!$D184="","",A185^('Log_working_2-way'!$D184))</f>
        <v>1.8568552701777588</v>
      </c>
      <c r="K185" s="46">
        <f>IF('Log_working_2-way'!$D184="","",B185^('Log_working_2-way'!$D184))</f>
        <v>2.167058235858538</v>
      </c>
      <c r="L185" s="53">
        <f t="shared" si="27"/>
        <v>0.53626943005181349</v>
      </c>
      <c r="M185" s="53">
        <f t="shared" si="28"/>
        <v>0.46373056994818651</v>
      </c>
      <c r="N185" s="54">
        <v>282</v>
      </c>
      <c r="O185" s="54">
        <f t="shared" si="29"/>
        <v>124.45810055865923</v>
      </c>
      <c r="P185" s="54">
        <f t="shared" si="30"/>
        <v>145.768115942029</v>
      </c>
      <c r="Q185" s="54">
        <f t="shared" si="31"/>
        <v>136.23188405797103</v>
      </c>
      <c r="R185" s="54">
        <f t="shared" si="32"/>
        <v>157.54189944134077</v>
      </c>
      <c r="S185" s="55">
        <f t="shared" si="33"/>
        <v>-11.773783499311804</v>
      </c>
      <c r="T185" s="55">
        <f t="shared" si="34"/>
        <v>-11.773783499311776</v>
      </c>
      <c r="U185" t="s">
        <v>130</v>
      </c>
      <c r="V185" t="s">
        <v>167</v>
      </c>
      <c r="W185" t="s">
        <v>442</v>
      </c>
      <c r="X185" t="s">
        <v>477</v>
      </c>
      <c r="Y185" s="66" t="s">
        <v>479</v>
      </c>
    </row>
    <row r="186" spans="1:25" s="28" customFormat="1" ht="15" x14ac:dyDescent="0.25">
      <c r="A186" s="23">
        <v>1.96</v>
      </c>
      <c r="B186" s="23">
        <v>1.89</v>
      </c>
      <c r="C186" s="24">
        <f t="shared" si="26"/>
        <v>3.9304610733182255E-2</v>
      </c>
      <c r="D186" s="25">
        <f>IF(OR($A186="",$B186=""),"",A186*'MPTO_working_2-way'!$G185)</f>
        <v>2.0370370370370372</v>
      </c>
      <c r="E186" s="27">
        <f>IF(OR($A186="",$B186=""),"",B186*'MPTO_working_2-way'!$G185)</f>
        <v>1.9642857142857144</v>
      </c>
      <c r="F186" s="25">
        <f>IF(OR($A186="",$B186=""),"",'MPTO_working_2-way'!D185)</f>
        <v>2.0385208012326657</v>
      </c>
      <c r="G186" s="27">
        <f>IF(OR($A186="",$B186=""),"",'MPTO_working_2-way'!E185)</f>
        <v>1.9629080118694364</v>
      </c>
      <c r="H186" s="25">
        <f>IF(OR($A186="",$B186=""),"",'OddsRatio_working_2-way'!M185)</f>
        <v>2.0385815737789974</v>
      </c>
      <c r="I186" s="25">
        <f>IF(OR($A186="",$B186=""),"",'OddsRatio_working_2-way'!N185)</f>
        <v>1.9628516673576117</v>
      </c>
      <c r="J186" s="25">
        <f>IF('Log_working_2-way'!$D185="","",A186^('Log_working_2-way'!$D185))</f>
        <v>2.0392611823308071</v>
      </c>
      <c r="K186" s="27">
        <f>IF('Log_working_2-way'!$D185="","",B186^('Log_working_2-way'!$D185))</f>
        <v>1.9622220256096747</v>
      </c>
      <c r="L186" s="78">
        <f t="shared" si="27"/>
        <v>0.49090909090909085</v>
      </c>
      <c r="M186" s="78">
        <f t="shared" si="28"/>
        <v>0.50909090909090904</v>
      </c>
      <c r="N186" s="79">
        <v>283</v>
      </c>
      <c r="O186" s="79">
        <f t="shared" si="29"/>
        <v>138.61224489795916</v>
      </c>
      <c r="P186" s="79">
        <f t="shared" si="30"/>
        <v>133.26455026455028</v>
      </c>
      <c r="Q186" s="79">
        <f t="shared" si="31"/>
        <v>149.73544973544975</v>
      </c>
      <c r="R186" s="79">
        <f t="shared" si="32"/>
        <v>144.38775510204081</v>
      </c>
      <c r="S186" s="80">
        <f t="shared" si="33"/>
        <v>-11.12320483749059</v>
      </c>
      <c r="T186" s="80">
        <f t="shared" si="34"/>
        <v>-11.123204837490533</v>
      </c>
      <c r="U186" s="23" t="s">
        <v>126</v>
      </c>
      <c r="V186" s="23" t="s">
        <v>65</v>
      </c>
      <c r="W186" s="23" t="s">
        <v>442</v>
      </c>
      <c r="X186" s="23" t="s">
        <v>477</v>
      </c>
      <c r="Y186" s="66" t="s">
        <v>484</v>
      </c>
    </row>
    <row r="187" spans="1:25" ht="15" x14ac:dyDescent="0.25">
      <c r="A187">
        <v>1.75</v>
      </c>
      <c r="B187">
        <v>2.17</v>
      </c>
      <c r="C187" s="43">
        <f t="shared" si="26"/>
        <v>3.2258064516129004E-2</v>
      </c>
      <c r="D187" s="44">
        <f>IF(OR($A187="",$B187=""),"",A187*'MPTO_working_2-way'!$G186)</f>
        <v>1.8064516129032258</v>
      </c>
      <c r="E187" s="46">
        <f>IF(OR($A187="",$B187=""),"",B187*'MPTO_working_2-way'!$G186)</f>
        <v>2.2399999999999998</v>
      </c>
      <c r="F187" s="44">
        <f>IF(OR($A187="",$B187=""),"",'MPTO_working_2-way'!D186)</f>
        <v>1.8008298755186722</v>
      </c>
      <c r="G187" s="46">
        <f>IF(OR($A187="",$B187=""),"",'MPTO_working_2-way'!E186)</f>
        <v>2.2487046632124348</v>
      </c>
      <c r="H187" s="44">
        <f>IF(OR($A187="",$B187=""),"",'OddsRatio_working_2-way'!M186)</f>
        <v>1.8006407690254356</v>
      </c>
      <c r="I187" s="44">
        <f>IF(OR($A187="",$B187=""),"",'OddsRatio_working_2-way'!N186)</f>
        <v>2.2489995996796797</v>
      </c>
      <c r="J187" s="44">
        <f>IF('Log_working_2-way'!$D186="","",A187^('Log_working_2-way'!$D186))</f>
        <v>1.798091355138193</v>
      </c>
      <c r="K187" s="46">
        <f>IF('Log_working_2-way'!$D186="","",B187^('Log_working_2-way'!$D186))</f>
        <v>2.2529893897006406</v>
      </c>
      <c r="L187" s="53">
        <f t="shared" ref="L187:L250" si="35">(1/D187)</f>
        <v>0.5535714285714286</v>
      </c>
      <c r="M187" s="53">
        <f t="shared" ref="M187:M250" si="36">(1/E187)</f>
        <v>0.44642857142857145</v>
      </c>
      <c r="N187" s="54">
        <v>284</v>
      </c>
      <c r="O187" s="54">
        <f t="shared" ref="O187:O250" si="37">(1/A187)*((N187*A187)-N187)</f>
        <v>121.71428571428571</v>
      </c>
      <c r="P187" s="54">
        <f t="shared" ref="P187:P250" si="38">(1/B187)*((N187*B187)-N187)</f>
        <v>153.12442396313364</v>
      </c>
      <c r="Q187" s="54">
        <f t="shared" ref="Q187:Q250" si="39">(1/B187)*N187</f>
        <v>130.87557603686636</v>
      </c>
      <c r="R187" s="54">
        <f t="shared" ref="R187:R250" si="40">(1/A187)*N187</f>
        <v>162.28571428571428</v>
      </c>
      <c r="S187" s="55">
        <f t="shared" ref="S187:S250" si="41">O187-Q187</f>
        <v>-9.1612903225806548</v>
      </c>
      <c r="T187" s="55">
        <f t="shared" ref="T187:T250" si="42">P187-R187</f>
        <v>-9.1612903225806406</v>
      </c>
      <c r="U187" t="s">
        <v>68</v>
      </c>
      <c r="V187" t="s">
        <v>71</v>
      </c>
      <c r="W187" t="s">
        <v>443</v>
      </c>
      <c r="X187" s="38">
        <v>44230</v>
      </c>
      <c r="Y187" s="66" t="s">
        <v>486</v>
      </c>
    </row>
    <row r="188" spans="1:25" s="50" customFormat="1" ht="15" x14ac:dyDescent="0.25">
      <c r="A188">
        <v>2.4700000000000002</v>
      </c>
      <c r="B188">
        <v>1.59</v>
      </c>
      <c r="C188" s="43">
        <f t="shared" si="26"/>
        <v>3.37891172052045E-2</v>
      </c>
      <c r="D188" s="44">
        <f>IF(OR($A188="",$B188=""),"",A188*'MPTO_working_2-way'!$G187)</f>
        <v>2.5534591194968552</v>
      </c>
      <c r="E188" s="46">
        <f>IF(OR($A188="",$B188=""),"",B188*'MPTO_working_2-way'!$G187)</f>
        <v>1.6437246963562753</v>
      </c>
      <c r="F188" s="44">
        <f>IF(OR($A188="",$B188=""),"",'MPTO_working_2-way'!D187)</f>
        <v>2.5775604633610079</v>
      </c>
      <c r="G188" s="46">
        <f>IF(OR($A188="",$B188=""),"",'MPTO_working_2-way'!E187)</f>
        <v>1.6338901254342355</v>
      </c>
      <c r="H188" s="44">
        <f>IF(OR($A188="",$B188=""),"",'OddsRatio_working_2-way'!M187)</f>
        <v>2.5784566588059405</v>
      </c>
      <c r="I188" s="44">
        <f>IF(OR($A188="",$B188=""),"",'OddsRatio_working_2-way'!N187)</f>
        <v>1.6335302236023845</v>
      </c>
      <c r="J188" s="44">
        <f>IF('Log_working_2-way'!$D187="","",A188^('Log_working_2-way'!$D187))</f>
        <v>2.5896826442672194</v>
      </c>
      <c r="K188" s="46">
        <f>IF('Log_working_2-way'!$D187="","",B188^('Log_working_2-way'!$D187))</f>
        <v>1.6290563739914652</v>
      </c>
      <c r="L188" s="53">
        <f t="shared" si="35"/>
        <v>0.39162561576354682</v>
      </c>
      <c r="M188" s="53">
        <f t="shared" si="36"/>
        <v>0.60837438423645318</v>
      </c>
      <c r="N188" s="54">
        <v>285</v>
      </c>
      <c r="O188" s="54">
        <f t="shared" si="37"/>
        <v>169.61538461538464</v>
      </c>
      <c r="P188" s="54">
        <f t="shared" si="38"/>
        <v>105.75471698113209</v>
      </c>
      <c r="Q188" s="54">
        <f t="shared" si="39"/>
        <v>179.24528301886792</v>
      </c>
      <c r="R188" s="54">
        <f t="shared" si="40"/>
        <v>115.38461538461539</v>
      </c>
      <c r="S188" s="55">
        <f t="shared" si="41"/>
        <v>-9.6298984034832813</v>
      </c>
      <c r="T188" s="55">
        <f t="shared" si="42"/>
        <v>-9.6298984034832955</v>
      </c>
      <c r="U188" t="s">
        <v>48</v>
      </c>
      <c r="V188" t="s">
        <v>79</v>
      </c>
      <c r="W188" t="s">
        <v>433</v>
      </c>
      <c r="X188" s="38">
        <v>44230</v>
      </c>
      <c r="Y188" s="66" t="s">
        <v>497</v>
      </c>
    </row>
    <row r="189" spans="1:25" s="50" customFormat="1" ht="15" x14ac:dyDescent="0.25">
      <c r="A189">
        <v>2.58</v>
      </c>
      <c r="B189">
        <v>1.55</v>
      </c>
      <c r="C189" s="43">
        <f t="shared" si="26"/>
        <v>3.275818954738674E-2</v>
      </c>
      <c r="D189" s="44">
        <f>IF(OR($A189="",$B189=""),"",A189*'MPTO_working_2-way'!$G188)</f>
        <v>2.6645161290322577</v>
      </c>
      <c r="E189" s="46">
        <f>IF(OR($A189="",$B189=""),"",B189*'MPTO_working_2-way'!$G188)</f>
        <v>1.6007751937984496</v>
      </c>
      <c r="F189" s="44">
        <f>IF(OR($A189="",$B189=""),"",'MPTO_working_2-way'!D188)</f>
        <v>2.6938363085213872</v>
      </c>
      <c r="G189" s="46">
        <f>IF(OR($A189="",$B189=""),"",'MPTO_working_2-way'!E188)</f>
        <v>1.5903758202425928</v>
      </c>
      <c r="H189" s="44">
        <f>IF(OR($A189="",$B189=""),"",'OddsRatio_working_2-way'!M188)</f>
        <v>2.6949121725703877</v>
      </c>
      <c r="I189" s="44">
        <f>IF(OR($A189="",$B189=""),"",'OddsRatio_working_2-way'!N188)</f>
        <v>1.5900010727301979</v>
      </c>
      <c r="J189" s="44">
        <f>IF('Log_working_2-way'!$D188="","",A189^('Log_working_2-way'!$D188))</f>
        <v>2.7086271490229712</v>
      </c>
      <c r="K189" s="46">
        <f>IF('Log_working_2-way'!$D188="","",B189^('Log_working_2-way'!$D188))</f>
        <v>1.5852651940897229</v>
      </c>
      <c r="L189" s="53">
        <f t="shared" si="35"/>
        <v>0.37530266343825669</v>
      </c>
      <c r="M189" s="53">
        <f t="shared" si="36"/>
        <v>0.62469733656174331</v>
      </c>
      <c r="N189" s="54">
        <v>286</v>
      </c>
      <c r="O189" s="54">
        <f t="shared" si="37"/>
        <v>175.14728682170542</v>
      </c>
      <c r="P189" s="54">
        <f t="shared" si="38"/>
        <v>101.48387096774194</v>
      </c>
      <c r="Q189" s="54">
        <f t="shared" si="39"/>
        <v>184.51612903225805</v>
      </c>
      <c r="R189" s="54">
        <f t="shared" si="40"/>
        <v>110.85271317829456</v>
      </c>
      <c r="S189" s="55">
        <f t="shared" si="41"/>
        <v>-9.3688422105526286</v>
      </c>
      <c r="T189" s="55">
        <f t="shared" si="42"/>
        <v>-9.3688422105526286</v>
      </c>
      <c r="U189" t="s">
        <v>208</v>
      </c>
      <c r="V189" t="s">
        <v>77</v>
      </c>
      <c r="W189" t="s">
        <v>433</v>
      </c>
      <c r="X189" s="38">
        <v>44230</v>
      </c>
      <c r="Y189" s="66" t="s">
        <v>480</v>
      </c>
    </row>
    <row r="190" spans="1:25" s="50" customFormat="1" ht="15" x14ac:dyDescent="0.25">
      <c r="A190">
        <v>2.4</v>
      </c>
      <c r="B190">
        <v>1.62</v>
      </c>
      <c r="C190" s="43">
        <f t="shared" si="26"/>
        <v>3.3950617283950546E-2</v>
      </c>
      <c r="D190" s="44">
        <f>IF(OR($A190="",$B190=""),"",A190*'MPTO_working_2-way'!$G189)</f>
        <v>2.4814814814814814</v>
      </c>
      <c r="E190" s="46">
        <f>IF(OR($A190="",$B190=""),"",B190*'MPTO_working_2-way'!$G189)</f>
        <v>1.675</v>
      </c>
      <c r="F190" s="44">
        <f>IF(OR($A190="",$B190=""),"",'MPTO_working_2-way'!D189)</f>
        <v>2.5019305019305014</v>
      </c>
      <c r="G190" s="46">
        <f>IF(OR($A190="",$B190=""),"",'MPTO_working_2-way'!E189)</f>
        <v>1.6658097686375322</v>
      </c>
      <c r="H190" s="44">
        <f>IF(OR($A190="",$B190=""),"",'OddsRatio_working_2-way'!M189)</f>
        <v>2.502685767593821</v>
      </c>
      <c r="I190" s="44">
        <f>IF(OR($A190="",$B190=""),"",'OddsRatio_working_2-way'!N189)</f>
        <v>1.6654751256486924</v>
      </c>
      <c r="J190" s="44">
        <f>IF('Log_working_2-way'!$D189="","",A190^('Log_working_2-way'!$D189))</f>
        <v>2.5121786003771214</v>
      </c>
      <c r="K190" s="46">
        <f>IF('Log_working_2-way'!$D189="","",B190^('Log_working_2-way'!$D189))</f>
        <v>1.6612975476246807</v>
      </c>
      <c r="L190" s="53">
        <f t="shared" si="35"/>
        <v>0.40298507462686567</v>
      </c>
      <c r="M190" s="53">
        <f t="shared" si="36"/>
        <v>0.59701492537313428</v>
      </c>
      <c r="N190" s="54">
        <v>287</v>
      </c>
      <c r="O190" s="54">
        <f t="shared" si="37"/>
        <v>167.41666666666666</v>
      </c>
      <c r="P190" s="54">
        <f t="shared" si="38"/>
        <v>109.83950617283953</v>
      </c>
      <c r="Q190" s="54">
        <f t="shared" si="39"/>
        <v>177.16049382716048</v>
      </c>
      <c r="R190" s="54">
        <f t="shared" si="40"/>
        <v>119.58333333333334</v>
      </c>
      <c r="S190" s="55">
        <f t="shared" si="41"/>
        <v>-9.7438271604938222</v>
      </c>
      <c r="T190" s="55">
        <f t="shared" si="42"/>
        <v>-9.743827160493808</v>
      </c>
      <c r="U190" t="s">
        <v>47</v>
      </c>
      <c r="V190" t="s">
        <v>80</v>
      </c>
      <c r="W190" t="s">
        <v>433</v>
      </c>
      <c r="X190" s="38">
        <v>44230</v>
      </c>
      <c r="Y190" s="66" t="s">
        <v>482</v>
      </c>
    </row>
    <row r="191" spans="1:25" ht="15" x14ac:dyDescent="0.25">
      <c r="A191">
        <v>2.58</v>
      </c>
      <c r="B191">
        <v>1.55</v>
      </c>
      <c r="C191" s="43">
        <f t="shared" si="26"/>
        <v>3.275818954738674E-2</v>
      </c>
      <c r="D191" s="44">
        <f>IF(OR($A191="",$B191=""),"",A191*'MPTO_working_2-way'!$G190)</f>
        <v>2.6645161290322577</v>
      </c>
      <c r="E191" s="46">
        <f>IF(OR($A191="",$B191=""),"",B191*'MPTO_working_2-way'!$G190)</f>
        <v>1.6007751937984496</v>
      </c>
      <c r="F191" s="44">
        <f>IF(OR($A191="",$B191=""),"",'MPTO_working_2-way'!D190)</f>
        <v>2.6938363085213872</v>
      </c>
      <c r="G191" s="46">
        <f>IF(OR($A191="",$B191=""),"",'MPTO_working_2-way'!E190)</f>
        <v>1.5903758202425928</v>
      </c>
      <c r="H191" s="44">
        <f>IF(OR($A191="",$B191=""),"",'OddsRatio_working_2-way'!M190)</f>
        <v>2.6949121725703877</v>
      </c>
      <c r="I191" s="44">
        <f>IF(OR($A191="",$B191=""),"",'OddsRatio_working_2-way'!N190)</f>
        <v>1.5900010727301979</v>
      </c>
      <c r="J191" s="44">
        <f>IF('Log_working_2-way'!$D190="","",A191^('Log_working_2-way'!$D190))</f>
        <v>2.7086271490229712</v>
      </c>
      <c r="K191" s="46">
        <f>IF('Log_working_2-way'!$D190="","",B191^('Log_working_2-way'!$D190))</f>
        <v>1.5852651940897229</v>
      </c>
      <c r="L191" s="53">
        <f t="shared" si="35"/>
        <v>0.37530266343825669</v>
      </c>
      <c r="M191" s="53">
        <f t="shared" si="36"/>
        <v>0.62469733656174331</v>
      </c>
      <c r="N191" s="54">
        <v>288</v>
      </c>
      <c r="O191" s="54">
        <f t="shared" si="37"/>
        <v>176.37209302325579</v>
      </c>
      <c r="P191" s="54">
        <f t="shared" si="38"/>
        <v>102.1935483870968</v>
      </c>
      <c r="Q191" s="54">
        <f t="shared" si="39"/>
        <v>185.80645161290323</v>
      </c>
      <c r="R191" s="54">
        <f t="shared" si="40"/>
        <v>111.62790697674417</v>
      </c>
      <c r="S191" s="55">
        <f t="shared" si="41"/>
        <v>-9.4343585896474451</v>
      </c>
      <c r="T191" s="55">
        <f t="shared" si="42"/>
        <v>-9.4343585896473741</v>
      </c>
      <c r="U191" t="s">
        <v>76</v>
      </c>
      <c r="V191" t="s">
        <v>87</v>
      </c>
      <c r="W191" t="s">
        <v>433</v>
      </c>
      <c r="X191" s="38">
        <v>44230</v>
      </c>
      <c r="Y191" s="66" t="s">
        <v>483</v>
      </c>
    </row>
    <row r="192" spans="1:25" s="50" customFormat="1" ht="15" x14ac:dyDescent="0.25">
      <c r="A192">
        <v>2.46</v>
      </c>
      <c r="B192">
        <v>1.59</v>
      </c>
      <c r="C192" s="43">
        <f t="shared" si="26"/>
        <v>3.5434882650713373E-2</v>
      </c>
      <c r="D192" s="44">
        <f>IF(OR($A192="",$B192=""),"",A192*'MPTO_working_2-way'!$G191)</f>
        <v>2.5471698113207548</v>
      </c>
      <c r="E192" s="46">
        <f>IF(OR($A192="",$B192=""),"",B192*'MPTO_working_2-way'!$G191)</f>
        <v>1.6463414634146343</v>
      </c>
      <c r="F192" s="44">
        <f>IF(OR($A192="",$B192=""),"",'MPTO_working_2-way'!D191)</f>
        <v>2.5721049516669958</v>
      </c>
      <c r="G192" s="46">
        <f>IF(OR($A192="",$B192=""),"",'MPTO_working_2-way'!E191)</f>
        <v>1.6360898481616264</v>
      </c>
      <c r="H192" s="44">
        <f>IF(OR($A192="",$B192=""),"",'OddsRatio_working_2-way'!M191)</f>
        <v>2.5730785966335055</v>
      </c>
      <c r="I192" s="44">
        <f>IF(OR($A192="",$B192=""),"",'OddsRatio_working_2-way'!N191)</f>
        <v>1.6356961452149104</v>
      </c>
      <c r="J192" s="44">
        <f>IF('Log_working_2-way'!$D191="","",A192^('Log_working_2-way'!$D191))</f>
        <v>2.5847141060445584</v>
      </c>
      <c r="K192" s="46">
        <f>IF('Log_working_2-way'!$D191="","",B192^('Log_working_2-way'!$D191))</f>
        <v>1.6310286481237015</v>
      </c>
      <c r="L192" s="53">
        <f t="shared" si="35"/>
        <v>0.3925925925925926</v>
      </c>
      <c r="M192" s="53">
        <f t="shared" si="36"/>
        <v>0.6074074074074074</v>
      </c>
      <c r="N192" s="54">
        <v>289</v>
      </c>
      <c r="O192" s="54">
        <f t="shared" si="37"/>
        <v>171.52032520325201</v>
      </c>
      <c r="P192" s="54">
        <f t="shared" si="38"/>
        <v>107.23899371069184</v>
      </c>
      <c r="Q192" s="54">
        <f t="shared" si="39"/>
        <v>181.76100628930817</v>
      </c>
      <c r="R192" s="54">
        <f t="shared" si="40"/>
        <v>117.47967479674797</v>
      </c>
      <c r="S192" s="55">
        <f t="shared" si="41"/>
        <v>-10.240681086056156</v>
      </c>
      <c r="T192" s="55">
        <f t="shared" si="42"/>
        <v>-10.240681086056128</v>
      </c>
      <c r="U192" t="s">
        <v>278</v>
      </c>
      <c r="V192" t="s">
        <v>44</v>
      </c>
      <c r="W192" t="s">
        <v>433</v>
      </c>
      <c r="X192" s="38">
        <v>44230</v>
      </c>
      <c r="Y192" s="66" t="s">
        <v>484</v>
      </c>
    </row>
    <row r="193" spans="1:25" ht="15" x14ac:dyDescent="0.25">
      <c r="A193">
        <v>2.1</v>
      </c>
      <c r="B193">
        <v>1.79</v>
      </c>
      <c r="C193" s="43">
        <f t="shared" si="26"/>
        <v>3.4849694067571102E-2</v>
      </c>
      <c r="D193" s="44">
        <f>IF(OR($A193="",$B193=""),"",A193*'MPTO_working_2-way'!$G192)</f>
        <v>2.1731843575418992</v>
      </c>
      <c r="E193" s="46">
        <f>IF(OR($A193="",$B193=""),"",B193*'MPTO_working_2-way'!$G192)</f>
        <v>1.8523809523809522</v>
      </c>
      <c r="F193" s="44">
        <f>IF(OR($A193="",$B193=""),"",'MPTO_working_2-way'!D192)</f>
        <v>2.1797622499275153</v>
      </c>
      <c r="G193" s="46">
        <f>IF(OR($A193="",$B193=""),"",'MPTO_working_2-way'!E192)</f>
        <v>1.8476284099287292</v>
      </c>
      <c r="H193" s="44">
        <f>IF(OR($A193="",$B193=""),"",'OddsRatio_working_2-way'!M192)</f>
        <v>2.1800021454603971</v>
      </c>
      <c r="I193" s="44">
        <f>IF(OR($A193="",$B193=""),"",'OddsRatio_working_2-way'!N192)</f>
        <v>1.8474560862851939</v>
      </c>
      <c r="J193" s="44">
        <f>IF('Log_working_2-way'!$D192="","",A193^('Log_working_2-way'!$D192))</f>
        <v>2.1830172065936067</v>
      </c>
      <c r="K193" s="46">
        <f>IF('Log_working_2-way'!$D192="","",B193^('Log_working_2-way'!$D192))</f>
        <v>1.8452962428833544</v>
      </c>
      <c r="L193" s="53">
        <f t="shared" si="35"/>
        <v>0.46015424164524427</v>
      </c>
      <c r="M193" s="53">
        <f t="shared" si="36"/>
        <v>0.53984575835475579</v>
      </c>
      <c r="N193" s="54">
        <v>290</v>
      </c>
      <c r="O193" s="54">
        <f t="shared" si="37"/>
        <v>151.9047619047619</v>
      </c>
      <c r="P193" s="54">
        <f t="shared" si="38"/>
        <v>127.98882681564247</v>
      </c>
      <c r="Q193" s="54">
        <f t="shared" si="39"/>
        <v>162.01117318435755</v>
      </c>
      <c r="R193" s="54">
        <f t="shared" si="40"/>
        <v>138.09523809523807</v>
      </c>
      <c r="S193" s="55">
        <f t="shared" si="41"/>
        <v>-10.106411279595648</v>
      </c>
      <c r="T193" s="55">
        <f t="shared" si="42"/>
        <v>-10.106411279595605</v>
      </c>
      <c r="U193" t="s">
        <v>46</v>
      </c>
      <c r="V193" t="s">
        <v>49</v>
      </c>
      <c r="W193" t="s">
        <v>433</v>
      </c>
      <c r="X193" s="38">
        <v>44230</v>
      </c>
      <c r="Y193" s="66" t="s">
        <v>479</v>
      </c>
    </row>
    <row r="194" spans="1:25" ht="15" x14ac:dyDescent="0.25">
      <c r="A194">
        <v>1.93</v>
      </c>
      <c r="B194">
        <v>1.93</v>
      </c>
      <c r="C194" s="43">
        <f t="shared" si="26"/>
        <v>3.62694300518136E-2</v>
      </c>
      <c r="D194" s="44">
        <f>IF(OR($A194="",$B194=""),"",A194*'MPTO_working_2-way'!$G193)</f>
        <v>2</v>
      </c>
      <c r="E194" s="46">
        <f>IF(OR($A194="",$B194=""),"",B194*'MPTO_working_2-way'!$G193)</f>
        <v>2</v>
      </c>
      <c r="F194" s="44">
        <f>IF(OR($A194="",$B194=""),"",'MPTO_working_2-way'!D193)</f>
        <v>2.0000000000000004</v>
      </c>
      <c r="G194" s="46">
        <f>IF(OR($A194="",$B194=""),"",'MPTO_working_2-way'!E193)</f>
        <v>2.0000000000000004</v>
      </c>
      <c r="H194" s="44">
        <f>IF(OR($A194="",$B194=""),"",'OddsRatio_working_2-way'!M193)</f>
        <v>2</v>
      </c>
      <c r="I194" s="44">
        <f>IF(OR($A194="",$B194=""),"",'OddsRatio_working_2-way'!N193)</f>
        <v>2</v>
      </c>
      <c r="J194" s="44">
        <f>IF('Log_working_2-way'!$D193="","",A194^('Log_working_2-way'!$D193))</f>
        <v>1.9999999999999618</v>
      </c>
      <c r="K194" s="46">
        <f>IF('Log_working_2-way'!$D193="","",B194^('Log_working_2-way'!$D193))</f>
        <v>1.9999999999999618</v>
      </c>
      <c r="L194" s="53">
        <f t="shared" si="35"/>
        <v>0.5</v>
      </c>
      <c r="M194" s="53">
        <f t="shared" si="36"/>
        <v>0.5</v>
      </c>
      <c r="N194" s="54">
        <v>291</v>
      </c>
      <c r="O194" s="54">
        <f t="shared" si="37"/>
        <v>140.22279792746116</v>
      </c>
      <c r="P194" s="54">
        <f t="shared" si="38"/>
        <v>140.22279792746116</v>
      </c>
      <c r="Q194" s="54">
        <f t="shared" si="39"/>
        <v>150.77720207253887</v>
      </c>
      <c r="R194" s="54">
        <f t="shared" si="40"/>
        <v>150.77720207253887</v>
      </c>
      <c r="S194" s="55">
        <f t="shared" si="41"/>
        <v>-10.554404145077712</v>
      </c>
      <c r="T194" s="55">
        <f t="shared" si="42"/>
        <v>-10.554404145077712</v>
      </c>
      <c r="U194" t="s">
        <v>281</v>
      </c>
      <c r="V194" t="s">
        <v>283</v>
      </c>
      <c r="W194" t="s">
        <v>444</v>
      </c>
      <c r="X194" s="38">
        <v>44230</v>
      </c>
      <c r="Y194" s="66" t="s">
        <v>489</v>
      </c>
    </row>
    <row r="195" spans="1:25" ht="15" x14ac:dyDescent="0.25">
      <c r="A195">
        <v>1.97</v>
      </c>
      <c r="B195">
        <v>1.89</v>
      </c>
      <c r="C195" s="43">
        <f t="shared" ref="C195:C258" si="43">IF(OR($A195="",$B195=""),"",(1/A195)+(1/B195)-1)</f>
        <v>3.6714742298498582E-2</v>
      </c>
      <c r="D195" s="44">
        <f>IF(OR($A195="",$B195=""),"",A195*'MPTO_working_2-way'!$G194)</f>
        <v>2.0423280423280423</v>
      </c>
      <c r="E195" s="46">
        <f>IF(OR($A195="",$B195=""),"",B195*'MPTO_working_2-way'!$G194)</f>
        <v>1.9593908629441623</v>
      </c>
      <c r="F195" s="44">
        <f>IF(OR($A195="",$B195=""),"",'MPTO_working_2-way'!D194)</f>
        <v>2.0439162297916722</v>
      </c>
      <c r="G195" s="46">
        <f>IF(OR($A195="",$B195=""),"",'MPTO_working_2-way'!E194)</f>
        <v>1.9579312702127099</v>
      </c>
      <c r="H195" s="44">
        <f>IF(OR($A195="",$B195=""),"",'OddsRatio_working_2-way'!M194)</f>
        <v>2.0439768390387969</v>
      </c>
      <c r="I195" s="44">
        <f>IF(OR($A195="",$B195=""),"",'OddsRatio_working_2-way'!N194)</f>
        <v>1.9578756564376583</v>
      </c>
      <c r="J195" s="44">
        <f>IF('Log_working_2-way'!$D194="","",A195^('Log_working_2-way'!$D194))</f>
        <v>2.0447027247449845</v>
      </c>
      <c r="K195" s="46">
        <f>IF('Log_working_2-way'!$D194="","",B195^('Log_working_2-way'!$D194))</f>
        <v>1.9572101003603855</v>
      </c>
      <c r="L195" s="53">
        <f t="shared" si="35"/>
        <v>0.48963730569948188</v>
      </c>
      <c r="M195" s="53">
        <f t="shared" si="36"/>
        <v>0.51036269430051817</v>
      </c>
      <c r="N195" s="54">
        <v>292</v>
      </c>
      <c r="O195" s="54">
        <f t="shared" si="37"/>
        <v>143.7766497461929</v>
      </c>
      <c r="P195" s="54">
        <f t="shared" si="38"/>
        <v>137.50264550264552</v>
      </c>
      <c r="Q195" s="54">
        <f t="shared" si="39"/>
        <v>154.49735449735451</v>
      </c>
      <c r="R195" s="54">
        <f t="shared" si="40"/>
        <v>148.2233502538071</v>
      </c>
      <c r="S195" s="55">
        <f t="shared" si="41"/>
        <v>-10.720704751161605</v>
      </c>
      <c r="T195" s="55">
        <f t="shared" si="42"/>
        <v>-10.720704751161577</v>
      </c>
      <c r="U195" t="s">
        <v>84</v>
      </c>
      <c r="V195" t="s">
        <v>43</v>
      </c>
      <c r="W195" t="s">
        <v>444</v>
      </c>
      <c r="X195" s="38">
        <v>44230</v>
      </c>
      <c r="Y195" s="66" t="s">
        <v>484</v>
      </c>
    </row>
    <row r="196" spans="1:25" ht="15" x14ac:dyDescent="0.25">
      <c r="A196">
        <v>2.34</v>
      </c>
      <c r="B196">
        <v>1.63</v>
      </c>
      <c r="C196" s="43">
        <f t="shared" si="43"/>
        <v>4.0847359865764821E-2</v>
      </c>
      <c r="D196" s="44">
        <f>IF(OR($A196="",$B196=""),"",A196*'MPTO_working_2-way'!$G195)</f>
        <v>2.4355828220858897</v>
      </c>
      <c r="E196" s="46">
        <f>IF(OR($A196="",$B196=""),"",B196*'MPTO_working_2-way'!$G195)</f>
        <v>1.6965811965811965</v>
      </c>
      <c r="F196" s="44">
        <f>IF(OR($A196="",$B196=""),"",'MPTO_working_2-way'!D195)</f>
        <v>2.4574447522711167</v>
      </c>
      <c r="G196" s="46">
        <f>IF(OR($A196="",$B196=""),"",'MPTO_working_2-way'!E195)</f>
        <v>1.6861323548914724</v>
      </c>
      <c r="H196" s="44">
        <f>IF(OR($A196="",$B196=""),"",'OddsRatio_working_2-way'!M195)</f>
        <v>2.4584183648679576</v>
      </c>
      <c r="I196" s="44">
        <f>IF(OR($A196="",$B196=""),"",'OddsRatio_working_2-way'!N195)</f>
        <v>1.6856743058707564</v>
      </c>
      <c r="J196" s="44">
        <f>IF('Log_working_2-way'!$D195="","",A196^('Log_working_2-way'!$D195))</f>
        <v>2.4686297213280377</v>
      </c>
      <c r="K196" s="46">
        <f>IF('Log_working_2-way'!$D195="","",B196^('Log_working_2-way'!$D195))</f>
        <v>1.6809068245571044</v>
      </c>
      <c r="L196" s="53">
        <f t="shared" si="35"/>
        <v>0.41057934508816119</v>
      </c>
      <c r="M196" s="53">
        <f t="shared" si="36"/>
        <v>0.58942065491183881</v>
      </c>
      <c r="N196" s="54">
        <v>293</v>
      </c>
      <c r="O196" s="54">
        <f t="shared" si="37"/>
        <v>167.7863247863248</v>
      </c>
      <c r="P196" s="54">
        <f t="shared" si="38"/>
        <v>113.24539877300612</v>
      </c>
      <c r="Q196" s="54">
        <f t="shared" si="39"/>
        <v>179.75460122699386</v>
      </c>
      <c r="R196" s="54">
        <f t="shared" si="40"/>
        <v>125.21367521367523</v>
      </c>
      <c r="S196" s="55">
        <f t="shared" si="41"/>
        <v>-11.968276440669058</v>
      </c>
      <c r="T196" s="55">
        <f t="shared" si="42"/>
        <v>-11.968276440669115</v>
      </c>
      <c r="U196" t="s">
        <v>293</v>
      </c>
      <c r="V196" t="s">
        <v>286</v>
      </c>
      <c r="W196" t="s">
        <v>444</v>
      </c>
      <c r="X196" s="38">
        <v>44230</v>
      </c>
      <c r="Y196" s="66" t="s">
        <v>480</v>
      </c>
    </row>
    <row r="197" spans="1:25" ht="15" x14ac:dyDescent="0.25">
      <c r="A197">
        <v>2.14</v>
      </c>
      <c r="B197">
        <v>1.75</v>
      </c>
      <c r="C197" s="43">
        <f t="shared" si="43"/>
        <v>3.8718291054739673E-2</v>
      </c>
      <c r="D197" s="44">
        <f>IF(OR($A197="",$B197=""),"",A197*'MPTO_working_2-way'!$G196)</f>
        <v>2.2228571428571429</v>
      </c>
      <c r="E197" s="46">
        <f>IF(OR($A197="",$B197=""),"",B197*'MPTO_working_2-way'!$G196)</f>
        <v>1.8177570093457944</v>
      </c>
      <c r="F197" s="44">
        <f>IF(OR($A197="",$B197=""),"",'MPTO_working_2-way'!D196)</f>
        <v>2.2324888226527575</v>
      </c>
      <c r="G197" s="46">
        <f>IF(OR($A197="",$B197=""),"",'MPTO_working_2-way'!E196)</f>
        <v>1.81136638452237</v>
      </c>
      <c r="H197" s="44">
        <f>IF(OR($A197="",$B197=""),"",'OddsRatio_working_2-way'!M196)</f>
        <v>2.2328828005937953</v>
      </c>
      <c r="I197" s="44">
        <f>IF(OR($A197="",$B197=""),"",'OddsRatio_working_2-way'!N196)</f>
        <v>1.8111071056538131</v>
      </c>
      <c r="J197" s="44">
        <f>IF('Log_working_2-way'!$D196="","",A197^('Log_working_2-way'!$D196))</f>
        <v>2.2373241322265098</v>
      </c>
      <c r="K197" s="46">
        <f>IF('Log_working_2-way'!$D196="","",B197^('Log_working_2-way'!$D196))</f>
        <v>1.8081956651086979</v>
      </c>
      <c r="L197" s="53">
        <f t="shared" si="35"/>
        <v>0.44987146529562982</v>
      </c>
      <c r="M197" s="53">
        <f t="shared" si="36"/>
        <v>0.55012853470437018</v>
      </c>
      <c r="N197" s="54">
        <v>294</v>
      </c>
      <c r="O197" s="54">
        <f t="shared" si="37"/>
        <v>156.61682242990659</v>
      </c>
      <c r="P197" s="54">
        <f t="shared" si="38"/>
        <v>126</v>
      </c>
      <c r="Q197" s="54">
        <f t="shared" si="39"/>
        <v>168</v>
      </c>
      <c r="R197" s="54">
        <f t="shared" si="40"/>
        <v>137.38317757009347</v>
      </c>
      <c r="S197" s="55">
        <f t="shared" si="41"/>
        <v>-11.383177570093409</v>
      </c>
      <c r="T197" s="55">
        <f t="shared" si="42"/>
        <v>-11.383177570093466</v>
      </c>
      <c r="U197" t="s">
        <v>451</v>
      </c>
      <c r="V197" t="s">
        <v>467</v>
      </c>
      <c r="W197" t="s">
        <v>444</v>
      </c>
      <c r="X197" s="38">
        <v>44230</v>
      </c>
      <c r="Y197" s="66" t="s">
        <v>482</v>
      </c>
    </row>
    <row r="198" spans="1:25" ht="15" x14ac:dyDescent="0.25">
      <c r="A198">
        <v>1.7</v>
      </c>
      <c r="B198">
        <v>2.12</v>
      </c>
      <c r="C198" s="43">
        <f t="shared" si="43"/>
        <v>5.9933407325194255E-2</v>
      </c>
      <c r="D198" s="44">
        <f>IF(OR($A198="",$B198=""),"",A198*'MPTO_working_2-way'!$G197)</f>
        <v>1.8018867924528301</v>
      </c>
      <c r="E198" s="46">
        <f>IF(OR($A198="",$B198=""),"",B198*'MPTO_working_2-way'!$G197)</f>
        <v>2.2470588235294118</v>
      </c>
      <c r="F198" s="44">
        <f>IF(OR($A198="",$B198=""),"",'MPTO_working_2-way'!D197)</f>
        <v>1.7912524850894631</v>
      </c>
      <c r="G198" s="46">
        <f>IF(OR($A198="",$B198=""),"",'MPTO_working_2-way'!E197)</f>
        <v>2.2638190954773871</v>
      </c>
      <c r="H198" s="44">
        <f>IF(OR($A198="",$B198=""),"",'OddsRatio_working_2-way'!M197)</f>
        <v>1.7905694150420945</v>
      </c>
      <c r="I198" s="44">
        <f>IF(OR($A198="",$B198=""),"",'OddsRatio_working_2-way'!N197)</f>
        <v>2.264911064067352</v>
      </c>
      <c r="J198" s="44">
        <f>IF('Log_working_2-way'!$D197="","",A198^('Log_working_2-way'!$D197))</f>
        <v>1.7856523702925116</v>
      </c>
      <c r="K198" s="46">
        <f>IF('Log_working_2-way'!$D197="","",B198^('Log_working_2-way'!$D197))</f>
        <v>2.2728275733743923</v>
      </c>
      <c r="L198" s="53">
        <f t="shared" si="35"/>
        <v>0.55497382198952883</v>
      </c>
      <c r="M198" s="53">
        <f t="shared" si="36"/>
        <v>0.44502617801047123</v>
      </c>
      <c r="N198" s="54">
        <v>295</v>
      </c>
      <c r="O198" s="54">
        <f t="shared" si="37"/>
        <v>121.47058823529412</v>
      </c>
      <c r="P198" s="54">
        <f t="shared" si="38"/>
        <v>155.84905660377356</v>
      </c>
      <c r="Q198" s="54">
        <f t="shared" si="39"/>
        <v>139.15094339622641</v>
      </c>
      <c r="R198" s="54">
        <f t="shared" si="40"/>
        <v>173.52941176470588</v>
      </c>
      <c r="S198" s="55">
        <f t="shared" si="41"/>
        <v>-17.680355160932294</v>
      </c>
      <c r="T198" s="55">
        <f t="shared" si="42"/>
        <v>-17.680355160932322</v>
      </c>
      <c r="U198" t="s">
        <v>455</v>
      </c>
      <c r="V198" t="s">
        <v>284</v>
      </c>
      <c r="W198" t="s">
        <v>444</v>
      </c>
      <c r="X198" s="38">
        <v>44230</v>
      </c>
      <c r="Y198" s="66" t="s">
        <v>479</v>
      </c>
    </row>
    <row r="199" spans="1:25" ht="15" x14ac:dyDescent="0.25">
      <c r="A199">
        <v>2.04</v>
      </c>
      <c r="B199">
        <v>1.84</v>
      </c>
      <c r="C199" s="43">
        <f t="shared" si="43"/>
        <v>3.3674339300937772E-2</v>
      </c>
      <c r="D199" s="44">
        <f>IF(OR($A199="",$B199=""),"",A199*'MPTO_working_2-way'!$G198)</f>
        <v>2.1086956521739131</v>
      </c>
      <c r="E199" s="46">
        <f>IF(OR($A199="",$B199=""),"",B199*'MPTO_working_2-way'!$G198)</f>
        <v>1.9019607843137256</v>
      </c>
      <c r="F199" s="44">
        <f>IF(OR($A199="",$B199=""),"",'MPTO_working_2-way'!D198)</f>
        <v>2.1125619090499774</v>
      </c>
      <c r="G199" s="46">
        <f>IF(OR($A199="",$B199=""),"",'MPTO_working_2-way'!E198)</f>
        <v>1.8988263860785108</v>
      </c>
      <c r="H199" s="44">
        <f>IF(OR($A199="",$B199=""),"",'OddsRatio_working_2-way'!M198)</f>
        <v>2.1126972805283741</v>
      </c>
      <c r="I199" s="44">
        <f>IF(OR($A199="",$B199=""),"",'OddsRatio_working_2-way'!N198)</f>
        <v>1.8987170342729172</v>
      </c>
      <c r="J199" s="44">
        <f>IF('Log_working_2-way'!$D198="","",A199^('Log_working_2-way'!$D198))</f>
        <v>2.1144632865880677</v>
      </c>
      <c r="K199" s="46">
        <f>IF('Log_working_2-way'!$D198="","",B199^('Log_working_2-way'!$D198))</f>
        <v>1.8972929050551837</v>
      </c>
      <c r="L199" s="53">
        <f t="shared" si="35"/>
        <v>0.47422680412371132</v>
      </c>
      <c r="M199" s="53">
        <f t="shared" si="36"/>
        <v>0.52577319587628868</v>
      </c>
      <c r="N199" s="54">
        <v>296</v>
      </c>
      <c r="O199" s="54">
        <f t="shared" si="37"/>
        <v>150.90196078431373</v>
      </c>
      <c r="P199" s="54">
        <f t="shared" si="38"/>
        <v>135.13043478260869</v>
      </c>
      <c r="Q199" s="54">
        <f t="shared" si="39"/>
        <v>160.86956521739128</v>
      </c>
      <c r="R199" s="54">
        <f t="shared" si="40"/>
        <v>145.09803921568627</v>
      </c>
      <c r="S199" s="55">
        <f t="shared" si="41"/>
        <v>-9.9676044330775539</v>
      </c>
      <c r="T199" s="55">
        <f t="shared" si="42"/>
        <v>-9.9676044330775824</v>
      </c>
      <c r="U199" t="s">
        <v>289</v>
      </c>
      <c r="V199" t="s">
        <v>458</v>
      </c>
      <c r="W199" t="s">
        <v>444</v>
      </c>
      <c r="X199" s="38">
        <v>44230</v>
      </c>
      <c r="Y199" s="66" t="s">
        <v>483</v>
      </c>
    </row>
    <row r="200" spans="1:25" ht="15" x14ac:dyDescent="0.25">
      <c r="A200">
        <v>1.71</v>
      </c>
      <c r="B200">
        <v>2.2000000000000002</v>
      </c>
      <c r="C200" s="43">
        <f t="shared" si="43"/>
        <v>3.9340776182881454E-2</v>
      </c>
      <c r="D200" s="44">
        <f>IF(OR($A200="",$B200=""),"",A200*'MPTO_working_2-way'!$G199)</f>
        <v>1.7772727272727273</v>
      </c>
      <c r="E200" s="46">
        <f>IF(OR($A200="",$B200=""),"",B200*'MPTO_working_2-way'!$G199)</f>
        <v>2.2865497076023393</v>
      </c>
      <c r="F200" s="44">
        <f>IF(OR($A200="",$B200=""),"",'MPTO_working_2-way'!D199)</f>
        <v>1.7695202257761053</v>
      </c>
      <c r="G200" s="46">
        <f>IF(OR($A200="",$B200=""),"",'MPTO_working_2-way'!E199)</f>
        <v>2.2995110024449881</v>
      </c>
      <c r="H200" s="44">
        <f>IF(OR($A200="",$B200=""),"",'OddsRatio_working_2-way'!M199)</f>
        <v>1.7691987172809549</v>
      </c>
      <c r="I200" s="44">
        <f>IF(OR($A200="",$B200=""),"",'OddsRatio_working_2-way'!N199)</f>
        <v>2.3000541700523187</v>
      </c>
      <c r="J200" s="44">
        <f>IF('Log_working_2-way'!$D199="","",A200^('Log_working_2-way'!$D199))</f>
        <v>1.7656661334886148</v>
      </c>
      <c r="K200" s="46">
        <f>IF('Log_working_2-way'!$D199="","",B200^('Log_working_2-way'!$D199))</f>
        <v>2.3060522808335469</v>
      </c>
      <c r="L200" s="53">
        <f t="shared" si="35"/>
        <v>0.5626598465473146</v>
      </c>
      <c r="M200" s="53">
        <f t="shared" si="36"/>
        <v>0.4373401534526854</v>
      </c>
      <c r="N200" s="54">
        <v>297</v>
      </c>
      <c r="O200" s="54">
        <f t="shared" si="37"/>
        <v>123.31578947368421</v>
      </c>
      <c r="P200" s="54">
        <f t="shared" si="38"/>
        <v>162.00000000000003</v>
      </c>
      <c r="Q200" s="54">
        <f t="shared" si="39"/>
        <v>135</v>
      </c>
      <c r="R200" s="54">
        <f t="shared" si="40"/>
        <v>173.68421052631578</v>
      </c>
      <c r="S200" s="55">
        <f t="shared" si="41"/>
        <v>-11.684210526315795</v>
      </c>
      <c r="T200" s="55">
        <f t="shared" si="42"/>
        <v>-11.684210526315752</v>
      </c>
      <c r="U200" t="s">
        <v>83</v>
      </c>
      <c r="V200" t="s">
        <v>285</v>
      </c>
      <c r="W200" t="s">
        <v>444</v>
      </c>
      <c r="X200" s="38">
        <v>44230</v>
      </c>
      <c r="Y200" s="66" t="s">
        <v>478</v>
      </c>
    </row>
    <row r="201" spans="1:25" ht="15" x14ac:dyDescent="0.25">
      <c r="A201">
        <v>2.2000000000000002</v>
      </c>
      <c r="B201">
        <v>1.71</v>
      </c>
      <c r="C201" s="43">
        <f t="shared" si="43"/>
        <v>3.9340776182881454E-2</v>
      </c>
      <c r="D201" s="44">
        <f>IF(OR($A201="",$B201=""),"",A201*'MPTO_working_2-way'!$G200)</f>
        <v>2.2865497076023393</v>
      </c>
      <c r="E201" s="46">
        <f>IF(OR($A201="",$B201=""),"",B201*'MPTO_working_2-way'!$G200)</f>
        <v>1.7772727272727273</v>
      </c>
      <c r="F201" s="44">
        <f>IF(OR($A201="",$B201=""),"",'MPTO_working_2-way'!D200)</f>
        <v>2.2995110024449881</v>
      </c>
      <c r="G201" s="46">
        <f>IF(OR($A201="",$B201=""),"",'MPTO_working_2-way'!E200)</f>
        <v>1.7695202257761053</v>
      </c>
      <c r="H201" s="44">
        <f>IF(OR($A201="",$B201=""),"",'OddsRatio_working_2-way'!M200)</f>
        <v>2.3000541700523187</v>
      </c>
      <c r="I201" s="44">
        <f>IF(OR($A201="",$B201=""),"",'OddsRatio_working_2-way'!N200)</f>
        <v>1.7691987172809549</v>
      </c>
      <c r="J201" s="44">
        <f>IF('Log_working_2-way'!$D200="","",A201^('Log_working_2-way'!$D200))</f>
        <v>2.3060522808335469</v>
      </c>
      <c r="K201" s="46">
        <f>IF('Log_working_2-way'!$D200="","",B201^('Log_working_2-way'!$D200))</f>
        <v>1.7656661334886148</v>
      </c>
      <c r="L201" s="53">
        <f t="shared" si="35"/>
        <v>0.4373401534526854</v>
      </c>
      <c r="M201" s="53">
        <f t="shared" si="36"/>
        <v>0.5626598465473146</v>
      </c>
      <c r="N201" s="54">
        <v>298</v>
      </c>
      <c r="O201" s="54">
        <f t="shared" si="37"/>
        <v>162.54545454545456</v>
      </c>
      <c r="P201" s="54">
        <f t="shared" si="38"/>
        <v>123.73099415204676</v>
      </c>
      <c r="Q201" s="54">
        <f t="shared" si="39"/>
        <v>174.2690058479532</v>
      </c>
      <c r="R201" s="54">
        <f t="shared" si="40"/>
        <v>135.45454545454544</v>
      </c>
      <c r="S201" s="55">
        <f t="shared" si="41"/>
        <v>-11.723551302498635</v>
      </c>
      <c r="T201" s="55">
        <f t="shared" si="42"/>
        <v>-11.723551302498677</v>
      </c>
      <c r="U201" t="s">
        <v>288</v>
      </c>
      <c r="V201" t="s">
        <v>291</v>
      </c>
      <c r="W201" t="s">
        <v>444</v>
      </c>
      <c r="X201" s="38">
        <v>44230</v>
      </c>
      <c r="Y201" s="66" t="s">
        <v>480</v>
      </c>
    </row>
    <row r="202" spans="1:25" ht="15" x14ac:dyDescent="0.25">
      <c r="A202">
        <v>2.08</v>
      </c>
      <c r="B202">
        <v>1.79</v>
      </c>
      <c r="C202" s="43">
        <f t="shared" si="43"/>
        <v>3.9428448646325664E-2</v>
      </c>
      <c r="D202" s="44">
        <f>IF(OR($A202="",$B202=""),"",A202*'MPTO_working_2-way'!$G201)</f>
        <v>2.1620111731843576</v>
      </c>
      <c r="E202" s="46">
        <f>IF(OR($A202="",$B202=""),"",B202*'MPTO_working_2-way'!$G201)</f>
        <v>1.8605769230769229</v>
      </c>
      <c r="F202" s="44">
        <f>IF(OR($A202="",$B202=""),"",'MPTO_working_2-way'!D201)</f>
        <v>2.1689385995572641</v>
      </c>
      <c r="G202" s="46">
        <f>IF(OR($A202="",$B202=""),"",'MPTO_working_2-way'!E201)</f>
        <v>1.8554769261437256</v>
      </c>
      <c r="H202" s="44">
        <f>IF(OR($A202="",$B202=""),"",'OddsRatio_working_2-way'!M201)</f>
        <v>2.1692256444309357</v>
      </c>
      <c r="I202" s="44">
        <f>IF(OR($A202="",$B202=""),"",'OddsRatio_working_2-way'!N201)</f>
        <v>1.8552669065744805</v>
      </c>
      <c r="J202" s="44">
        <f>IF('Log_working_2-way'!$D201="","",A202^('Log_working_2-way'!$D201))</f>
        <v>2.1724139714397546</v>
      </c>
      <c r="K202" s="46">
        <f>IF('Log_working_2-way'!$D201="","",B202^('Log_working_2-way'!$D201))</f>
        <v>1.8529410467292624</v>
      </c>
      <c r="L202" s="53">
        <f t="shared" si="35"/>
        <v>0.46253229974160204</v>
      </c>
      <c r="M202" s="53">
        <f t="shared" si="36"/>
        <v>0.53746770025839796</v>
      </c>
      <c r="N202" s="54">
        <v>299</v>
      </c>
      <c r="O202" s="54">
        <f t="shared" si="37"/>
        <v>155.25000000000003</v>
      </c>
      <c r="P202" s="54">
        <f t="shared" si="38"/>
        <v>131.9608938547486</v>
      </c>
      <c r="Q202" s="54">
        <f t="shared" si="39"/>
        <v>167.0391061452514</v>
      </c>
      <c r="R202" s="54">
        <f t="shared" si="40"/>
        <v>143.75</v>
      </c>
      <c r="S202" s="55">
        <f t="shared" si="41"/>
        <v>-11.789106145251367</v>
      </c>
      <c r="T202" s="55">
        <f t="shared" si="42"/>
        <v>-11.789106145251395</v>
      </c>
      <c r="U202" t="s">
        <v>290</v>
      </c>
      <c r="V202" t="s">
        <v>292</v>
      </c>
      <c r="W202" t="s">
        <v>444</v>
      </c>
      <c r="X202" s="38">
        <v>44230</v>
      </c>
      <c r="Y202" s="66" t="s">
        <v>478</v>
      </c>
    </row>
    <row r="203" spans="1:25" ht="15" x14ac:dyDescent="0.25">
      <c r="A203">
        <v>2.1800000000000002</v>
      </c>
      <c r="B203">
        <v>1.72</v>
      </c>
      <c r="C203" s="43">
        <f t="shared" si="43"/>
        <v>4.0110945167484591E-2</v>
      </c>
      <c r="D203" s="44">
        <f>IF(OR($A203="",$B203=""),"",A203*'MPTO_working_2-way'!$G202)</f>
        <v>2.2674418604651168</v>
      </c>
      <c r="E203" s="46">
        <f>IF(OR($A203="",$B203=""),"",B203*'MPTO_working_2-way'!$G202)</f>
        <v>1.7889908256880735</v>
      </c>
      <c r="F203" s="44">
        <f>IF(OR($A203="",$B203=""),"",'MPTO_working_2-way'!D202)</f>
        <v>2.2796692607003894</v>
      </c>
      <c r="G203" s="46">
        <f>IF(OR($A203="",$B203=""),"",'MPTO_working_2-way'!E202)</f>
        <v>1.7814519194222731</v>
      </c>
      <c r="H203" s="44">
        <f>IF(OR($A203="",$B203=""),"",'OddsRatio_working_2-way'!M202)</f>
        <v>2.2801909579781015</v>
      </c>
      <c r="I203" s="44">
        <f>IF(OR($A203="",$B203=""),"",'OddsRatio_working_2-way'!N202)</f>
        <v>1.7811334658849434</v>
      </c>
      <c r="J203" s="44">
        <f>IF('Log_working_2-way'!$D202="","",A203^('Log_working_2-way'!$D202))</f>
        <v>2.2858490727693308</v>
      </c>
      <c r="K203" s="46">
        <f>IF('Log_working_2-way'!$D202="","",B203^('Log_working_2-way'!$D202))</f>
        <v>1.7776962484765699</v>
      </c>
      <c r="L203" s="53">
        <f t="shared" si="35"/>
        <v>0.44102564102564096</v>
      </c>
      <c r="M203" s="53">
        <f t="shared" si="36"/>
        <v>0.55897435897435888</v>
      </c>
      <c r="N203" s="54">
        <v>300</v>
      </c>
      <c r="O203" s="54">
        <f t="shared" si="37"/>
        <v>162.38532110091742</v>
      </c>
      <c r="P203" s="54">
        <f t="shared" si="38"/>
        <v>125.58139534883722</v>
      </c>
      <c r="Q203" s="54">
        <f t="shared" si="39"/>
        <v>174.41860465116281</v>
      </c>
      <c r="R203" s="54">
        <f t="shared" si="40"/>
        <v>137.61467889908255</v>
      </c>
      <c r="S203" s="55">
        <f t="shared" si="41"/>
        <v>-12.033283550245386</v>
      </c>
      <c r="T203" s="55">
        <f t="shared" si="42"/>
        <v>-12.033283550245329</v>
      </c>
      <c r="U203" t="s">
        <v>466</v>
      </c>
      <c r="V203" t="s">
        <v>295</v>
      </c>
      <c r="W203" t="s">
        <v>444</v>
      </c>
      <c r="X203" s="38">
        <v>44230</v>
      </c>
      <c r="Y203" s="66" t="s">
        <v>485</v>
      </c>
    </row>
    <row r="204" spans="1:25" ht="15" x14ac:dyDescent="0.25">
      <c r="A204">
        <v>2.2000000000000002</v>
      </c>
      <c r="B204">
        <v>1.71</v>
      </c>
      <c r="C204" s="43">
        <f t="shared" si="43"/>
        <v>3.9340776182881454E-2</v>
      </c>
      <c r="D204" s="44">
        <f>IF(OR($A204="",$B204=""),"",A204*'MPTO_working_2-way'!$G203)</f>
        <v>2.2865497076023393</v>
      </c>
      <c r="E204" s="46">
        <f>IF(OR($A204="",$B204=""),"",B204*'MPTO_working_2-way'!$G203)</f>
        <v>1.7772727272727273</v>
      </c>
      <c r="F204" s="44">
        <f>IF(OR($A204="",$B204=""),"",'MPTO_working_2-way'!D203)</f>
        <v>2.2995110024449881</v>
      </c>
      <c r="G204" s="46">
        <f>IF(OR($A204="",$B204=""),"",'MPTO_working_2-way'!E203)</f>
        <v>1.7695202257761053</v>
      </c>
      <c r="H204" s="44">
        <f>IF(OR($A204="",$B204=""),"",'OddsRatio_working_2-way'!M203)</f>
        <v>2.3000541700523187</v>
      </c>
      <c r="I204" s="44">
        <f>IF(OR($A204="",$B204=""),"",'OddsRatio_working_2-way'!N203)</f>
        <v>1.7691987172809549</v>
      </c>
      <c r="J204" s="44">
        <f>IF('Log_working_2-way'!$D203="","",A204^('Log_working_2-way'!$D203))</f>
        <v>2.3060522808335469</v>
      </c>
      <c r="K204" s="46">
        <f>IF('Log_working_2-way'!$D203="","",B204^('Log_working_2-way'!$D203))</f>
        <v>1.7656661334886148</v>
      </c>
      <c r="L204" s="53">
        <f t="shared" si="35"/>
        <v>0.4373401534526854</v>
      </c>
      <c r="M204" s="53">
        <f t="shared" si="36"/>
        <v>0.5626598465473146</v>
      </c>
      <c r="N204" s="54">
        <v>301</v>
      </c>
      <c r="O204" s="54">
        <f t="shared" si="37"/>
        <v>164.18181818181819</v>
      </c>
      <c r="P204" s="54">
        <f t="shared" si="38"/>
        <v>124.97660818713452</v>
      </c>
      <c r="Q204" s="54">
        <f t="shared" si="39"/>
        <v>176.0233918128655</v>
      </c>
      <c r="R204" s="54">
        <f t="shared" si="40"/>
        <v>136.81818181818181</v>
      </c>
      <c r="S204" s="55">
        <f t="shared" si="41"/>
        <v>-11.841573631047311</v>
      </c>
      <c r="T204" s="55">
        <f t="shared" si="42"/>
        <v>-11.841573631047297</v>
      </c>
      <c r="U204" t="s">
        <v>294</v>
      </c>
      <c r="V204" t="s">
        <v>282</v>
      </c>
      <c r="W204" t="s">
        <v>444</v>
      </c>
      <c r="X204" s="38">
        <v>44230</v>
      </c>
      <c r="Y204" s="66" t="s">
        <v>482</v>
      </c>
    </row>
    <row r="205" spans="1:25" ht="15" x14ac:dyDescent="0.25">
      <c r="A205">
        <v>1.83</v>
      </c>
      <c r="B205">
        <v>2.0499999999999998</v>
      </c>
      <c r="C205" s="43">
        <f t="shared" si="43"/>
        <v>3.4252965480474407E-2</v>
      </c>
      <c r="D205" s="44">
        <f>IF(OR($A205="",$B205=""),"",A205*'MPTO_working_2-way'!$G204)</f>
        <v>1.8926829268292682</v>
      </c>
      <c r="E205" s="46">
        <f>IF(OR($A205="",$B205=""),"",B205*'MPTO_working_2-way'!$G204)</f>
        <v>2.1202185792349724</v>
      </c>
      <c r="F205" s="44">
        <f>IF(OR($A205="",$B205=""),"",'MPTO_working_2-way'!D204)</f>
        <v>1.8892106257081707</v>
      </c>
      <c r="G205" s="46">
        <f>IF(OR($A205="",$B205=""),"",'MPTO_working_2-way'!E204)</f>
        <v>2.1245929491717397</v>
      </c>
      <c r="H205" s="44">
        <f>IF(OR($A205="",$B205=""),"",'OddsRatio_working_2-way'!M204)</f>
        <v>1.8890872794479689</v>
      </c>
      <c r="I205" s="44">
        <f>IF(OR($A205="",$B205=""),"",'OddsRatio_working_2-way'!N204)</f>
        <v>2.1247489679763456</v>
      </c>
      <c r="J205" s="44">
        <f>IF('Log_working_2-way'!$D204="","",A205^('Log_working_2-way'!$D204))</f>
        <v>1.8875091450726849</v>
      </c>
      <c r="K205" s="46">
        <f>IF('Log_working_2-way'!$D204="","",B205^('Log_working_2-way'!$D204))</f>
        <v>2.1267489530128172</v>
      </c>
      <c r="L205" s="53">
        <f t="shared" si="35"/>
        <v>0.52835051546391754</v>
      </c>
      <c r="M205" s="53">
        <f t="shared" si="36"/>
        <v>0.47164948453608252</v>
      </c>
      <c r="N205" s="54">
        <v>302</v>
      </c>
      <c r="O205" s="54">
        <f t="shared" si="37"/>
        <v>136.97267759562837</v>
      </c>
      <c r="P205" s="54">
        <f t="shared" si="38"/>
        <v>154.68292682926827</v>
      </c>
      <c r="Q205" s="54">
        <f t="shared" si="39"/>
        <v>147.31707317073173</v>
      </c>
      <c r="R205" s="54">
        <f t="shared" si="40"/>
        <v>165.02732240437157</v>
      </c>
      <c r="S205" s="55">
        <f t="shared" si="41"/>
        <v>-10.344395575103363</v>
      </c>
      <c r="T205" s="55">
        <f t="shared" si="42"/>
        <v>-10.344395575103306</v>
      </c>
      <c r="U205" t="s">
        <v>280</v>
      </c>
      <c r="V205" t="s">
        <v>287</v>
      </c>
      <c r="W205" t="s">
        <v>444</v>
      </c>
      <c r="X205" s="38">
        <v>44230</v>
      </c>
      <c r="Y205" s="66" t="s">
        <v>479</v>
      </c>
    </row>
    <row r="206" spans="1:25" ht="15" x14ac:dyDescent="0.25">
      <c r="A206">
        <v>1.98</v>
      </c>
      <c r="B206">
        <v>1.89</v>
      </c>
      <c r="C206" s="43">
        <f t="shared" si="43"/>
        <v>3.4151034151034265E-2</v>
      </c>
      <c r="D206" s="44">
        <f>IF(OR($A206="",$B206=""),"",A206*'MPTO_working_2-way'!$G205)</f>
        <v>2.0476190476190479</v>
      </c>
      <c r="E206" s="46">
        <f>IF(OR($A206="",$B206=""),"",B206*'MPTO_working_2-way'!$G205)</f>
        <v>1.9545454545454546</v>
      </c>
      <c r="F206" s="44">
        <f>IF(OR($A206="",$B206=""),"",'MPTO_working_2-way'!D205)</f>
        <v>2.0492853622474128</v>
      </c>
      <c r="G206" s="46">
        <f>IF(OR($A206="",$B206=""),"",'MPTO_working_2-way'!E205)</f>
        <v>1.9530295913574449</v>
      </c>
      <c r="H206" s="44">
        <f>IF(OR($A206="",$B206=""),"",'OddsRatio_working_2-way'!M205)</f>
        <v>2.0493443645942064</v>
      </c>
      <c r="I206" s="44">
        <f>IF(OR($A206="",$B206=""),"",'OddsRatio_working_2-way'!N205)</f>
        <v>1.9529760045804527</v>
      </c>
      <c r="J206" s="44">
        <f>IF('Log_working_2-way'!$D205="","",A206^('Log_working_2-way'!$D205))</f>
        <v>2.0501043431252364</v>
      </c>
      <c r="K206" s="46">
        <f>IF('Log_working_2-way'!$D205="","",B206^('Log_working_2-way'!$D205))</f>
        <v>1.9522863194945297</v>
      </c>
      <c r="L206" s="53">
        <f t="shared" si="35"/>
        <v>0.48837209302325574</v>
      </c>
      <c r="M206" s="53">
        <f t="shared" si="36"/>
        <v>0.51162790697674421</v>
      </c>
      <c r="N206" s="54">
        <v>303</v>
      </c>
      <c r="O206" s="54">
        <f t="shared" si="37"/>
        <v>149.96969696969694</v>
      </c>
      <c r="P206" s="54">
        <f t="shared" si="38"/>
        <v>142.68253968253967</v>
      </c>
      <c r="Q206" s="54">
        <f t="shared" si="39"/>
        <v>160.31746031746033</v>
      </c>
      <c r="R206" s="54">
        <f t="shared" si="40"/>
        <v>153.03030303030303</v>
      </c>
      <c r="S206" s="55">
        <f t="shared" si="41"/>
        <v>-10.34776334776339</v>
      </c>
      <c r="T206" s="55">
        <f t="shared" si="42"/>
        <v>-10.347763347763362</v>
      </c>
      <c r="U206" t="s">
        <v>302</v>
      </c>
      <c r="V206" t="s">
        <v>459</v>
      </c>
      <c r="W206" t="s">
        <v>439</v>
      </c>
      <c r="X206" s="38">
        <v>44230</v>
      </c>
      <c r="Y206" s="66" t="s">
        <v>494</v>
      </c>
    </row>
    <row r="207" spans="1:25" ht="15" x14ac:dyDescent="0.25">
      <c r="A207">
        <v>2.19</v>
      </c>
      <c r="B207">
        <v>1.72</v>
      </c>
      <c r="C207" s="43">
        <f t="shared" si="43"/>
        <v>3.8016353403419467E-2</v>
      </c>
      <c r="D207" s="44">
        <f>IF(OR($A207="",$B207=""),"",A207*'MPTO_working_2-way'!$G206)</f>
        <v>2.2732558139534884</v>
      </c>
      <c r="E207" s="46">
        <f>IF(OR($A207="",$B207=""),"",B207*'MPTO_working_2-way'!$G206)</f>
        <v>1.7853881278538815</v>
      </c>
      <c r="F207" s="44">
        <f>IF(OR($A207="",$B207=""),"",'MPTO_working_2-way'!D206)</f>
        <v>2.2851249696675566</v>
      </c>
      <c r="G207" s="46">
        <f>IF(OR($A207="",$B207=""),"",'MPTO_working_2-way'!E206)</f>
        <v>1.7781344410876134</v>
      </c>
      <c r="H207" s="44">
        <f>IF(OR($A207="",$B207=""),"",'OddsRatio_working_2-way'!M206)</f>
        <v>2.2856040517117928</v>
      </c>
      <c r="I207" s="44">
        <f>IF(OR($A207="",$B207=""),"",'OddsRatio_working_2-way'!N206)</f>
        <v>1.7778444682625973</v>
      </c>
      <c r="J207" s="44">
        <f>IF('Log_working_2-way'!$D206="","",A207^('Log_working_2-way'!$D206))</f>
        <v>2.291085448482058</v>
      </c>
      <c r="K207" s="46">
        <f>IF('Log_working_2-way'!$D206="","",B207^('Log_working_2-way'!$D206))</f>
        <v>1.7745420732419892</v>
      </c>
      <c r="L207" s="53">
        <f t="shared" si="35"/>
        <v>0.43989769820971864</v>
      </c>
      <c r="M207" s="53">
        <f t="shared" si="36"/>
        <v>0.56010230179028131</v>
      </c>
      <c r="N207" s="54">
        <v>304</v>
      </c>
      <c r="O207" s="54">
        <f t="shared" si="37"/>
        <v>165.18721461187215</v>
      </c>
      <c r="P207" s="54">
        <f t="shared" si="38"/>
        <v>127.25581395348837</v>
      </c>
      <c r="Q207" s="54">
        <f t="shared" si="39"/>
        <v>176.74418604651163</v>
      </c>
      <c r="R207" s="54">
        <f t="shared" si="40"/>
        <v>138.81278538812785</v>
      </c>
      <c r="S207" s="55">
        <f t="shared" si="41"/>
        <v>-11.556971434639479</v>
      </c>
      <c r="T207" s="55">
        <f t="shared" si="42"/>
        <v>-11.556971434639479</v>
      </c>
      <c r="U207" t="s">
        <v>464</v>
      </c>
      <c r="V207" t="s">
        <v>460</v>
      </c>
      <c r="W207" t="s">
        <v>439</v>
      </c>
      <c r="X207" s="38">
        <v>44230</v>
      </c>
      <c r="Y207" s="66" t="s">
        <v>484</v>
      </c>
    </row>
    <row r="208" spans="1:25" ht="15" x14ac:dyDescent="0.25">
      <c r="A208">
        <v>2.23</v>
      </c>
      <c r="B208">
        <v>1.69</v>
      </c>
      <c r="C208" s="43">
        <f t="shared" si="43"/>
        <v>4.0146469604903645E-2</v>
      </c>
      <c r="D208" s="44">
        <f>IF(OR($A208="",$B208=""),"",A208*'MPTO_working_2-way'!$G207)</f>
        <v>2.3195266272189352</v>
      </c>
      <c r="E208" s="46">
        <f>IF(OR($A208="",$B208=""),"",B208*'MPTO_working_2-way'!$G207)</f>
        <v>1.7578475336322872</v>
      </c>
      <c r="F208" s="44">
        <f>IF(OR($A208="",$B208=""),"",'MPTO_working_2-way'!D207)</f>
        <v>2.3344999535416733</v>
      </c>
      <c r="G208" s="46">
        <f>IF(OR($A208="",$B208=""),"",'MPTO_working_2-way'!E207)</f>
        <v>1.7493443498038854</v>
      </c>
      <c r="H208" s="44">
        <f>IF(OR($A208="",$B208=""),"",'OddsRatio_working_2-way'!M207)</f>
        <v>2.3351436985029639</v>
      </c>
      <c r="I208" s="44">
        <f>IF(OR($A208="",$B208=""),"",'OddsRatio_working_2-way'!N207)</f>
        <v>1.7489830503797115</v>
      </c>
      <c r="J208" s="44">
        <f>IF('Log_working_2-way'!$D207="","",A208^('Log_working_2-way'!$D207))</f>
        <v>2.3420901732972235</v>
      </c>
      <c r="K208" s="46">
        <f>IF('Log_working_2-way'!$D207="","",B208^('Log_working_2-way'!$D207))</f>
        <v>1.7451064167640695</v>
      </c>
      <c r="L208" s="53">
        <f t="shared" si="35"/>
        <v>0.43112244897959179</v>
      </c>
      <c r="M208" s="53">
        <f t="shared" si="36"/>
        <v>0.56887755102040816</v>
      </c>
      <c r="N208" s="54">
        <v>305</v>
      </c>
      <c r="O208" s="54">
        <f t="shared" si="37"/>
        <v>168.22869955156949</v>
      </c>
      <c r="P208" s="54">
        <f t="shared" si="38"/>
        <v>124.52662721893488</v>
      </c>
      <c r="Q208" s="54">
        <f t="shared" si="39"/>
        <v>180.47337278106511</v>
      </c>
      <c r="R208" s="54">
        <f t="shared" si="40"/>
        <v>136.77130044843051</v>
      </c>
      <c r="S208" s="55">
        <f t="shared" si="41"/>
        <v>-12.244673229495618</v>
      </c>
      <c r="T208" s="55">
        <f t="shared" si="42"/>
        <v>-12.244673229495632</v>
      </c>
      <c r="U208" t="s">
        <v>297</v>
      </c>
      <c r="V208" t="s">
        <v>307</v>
      </c>
      <c r="W208" t="s">
        <v>439</v>
      </c>
      <c r="X208" s="38">
        <v>44230</v>
      </c>
      <c r="Y208" s="66" t="s">
        <v>479</v>
      </c>
    </row>
    <row r="209" spans="1:25" ht="15" x14ac:dyDescent="0.25">
      <c r="A209">
        <v>2.4900000000000002</v>
      </c>
      <c r="B209">
        <v>1.57</v>
      </c>
      <c r="C209" s="43">
        <f t="shared" si="43"/>
        <v>3.8549100862046881E-2</v>
      </c>
      <c r="D209" s="44">
        <f>IF(OR($A209="",$B209=""),"",A209*'MPTO_working_2-way'!$G208)</f>
        <v>2.5859872611464971</v>
      </c>
      <c r="E209" s="46">
        <f>IF(OR($A209="",$B209=""),"",B209*'MPTO_working_2-way'!$G208)</f>
        <v>1.6305220883534137</v>
      </c>
      <c r="F209" s="44">
        <f>IF(OR($A209="",$B209=""),"",'MPTO_working_2-way'!D208)</f>
        <v>2.6155287190981165</v>
      </c>
      <c r="G209" s="46">
        <f>IF(OR($A209="",$B209=""),"",'MPTO_working_2-way'!E208)</f>
        <v>1.6189924005549459</v>
      </c>
      <c r="H209" s="44">
        <f>IF(OR($A209="",$B209=""),"",'OddsRatio_working_2-way'!M208)</f>
        <v>2.6167977881353308</v>
      </c>
      <c r="I209" s="44">
        <f>IF(OR($A209="",$B209=""),"",'OddsRatio_working_2-way'!N208)</f>
        <v>1.6185065364007643</v>
      </c>
      <c r="J209" s="44">
        <f>IF('Log_working_2-way'!$D208="","",A209^('Log_working_2-way'!$D208))</f>
        <v>2.6306681131242473</v>
      </c>
      <c r="K209" s="46">
        <f>IF('Log_working_2-way'!$D208="","",B209^('Log_working_2-way'!$D208))</f>
        <v>1.6132455721377705</v>
      </c>
      <c r="L209" s="53">
        <f t="shared" si="35"/>
        <v>0.38669950738916253</v>
      </c>
      <c r="M209" s="53">
        <f t="shared" si="36"/>
        <v>0.61330049261083741</v>
      </c>
      <c r="N209" s="54">
        <v>306</v>
      </c>
      <c r="O209" s="54">
        <f t="shared" si="37"/>
        <v>183.10843373493975</v>
      </c>
      <c r="P209" s="54">
        <f t="shared" si="38"/>
        <v>111.09554140127389</v>
      </c>
      <c r="Q209" s="54">
        <f t="shared" si="39"/>
        <v>194.90445859872611</v>
      </c>
      <c r="R209" s="54">
        <f t="shared" si="40"/>
        <v>122.89156626506022</v>
      </c>
      <c r="S209" s="55">
        <f t="shared" si="41"/>
        <v>-11.796024863786357</v>
      </c>
      <c r="T209" s="55">
        <f t="shared" si="42"/>
        <v>-11.796024863786329</v>
      </c>
      <c r="U209" t="s">
        <v>298</v>
      </c>
      <c r="V209" t="s">
        <v>246</v>
      </c>
      <c r="W209" t="s">
        <v>439</v>
      </c>
      <c r="X209" s="38">
        <v>44230</v>
      </c>
      <c r="Y209" s="66" t="s">
        <v>484</v>
      </c>
    </row>
    <row r="210" spans="1:25" ht="15" x14ac:dyDescent="0.25">
      <c r="A210">
        <v>2.17</v>
      </c>
      <c r="B210">
        <v>1.74</v>
      </c>
      <c r="C210" s="43">
        <f t="shared" si="43"/>
        <v>3.5542136765718491E-2</v>
      </c>
      <c r="D210" s="44">
        <f>IF(OR($A210="",$B210=""),"",A210*'MPTO_working_2-way'!$G209)</f>
        <v>2.2471264367816088</v>
      </c>
      <c r="E210" s="46">
        <f>IF(OR($A210="",$B210=""),"",B210*'MPTO_working_2-way'!$G209)</f>
        <v>1.8018433179723501</v>
      </c>
      <c r="F210" s="44">
        <f>IF(OR($A210="",$B210=""),"",'MPTO_working_2-way'!D209)</f>
        <v>2.2570386753541753</v>
      </c>
      <c r="G210" s="46">
        <f>IF(OR($A210="",$B210=""),"",'MPTO_working_2-way'!E209)</f>
        <v>1.7955204717295163</v>
      </c>
      <c r="H210" s="44">
        <f>IF(OR($A210="",$B210=""),"",'OddsRatio_working_2-way'!M209)</f>
        <v>2.2574104664273644</v>
      </c>
      <c r="I210" s="44">
        <f>IF(OR($A210="",$B210=""),"",'OddsRatio_working_2-way'!N209)</f>
        <v>1.7952852522702987</v>
      </c>
      <c r="J210" s="44">
        <f>IF('Log_working_2-way'!$D209="","",A210^('Log_working_2-way'!$D209))</f>
        <v>2.2619707702020815</v>
      </c>
      <c r="K210" s="46">
        <f>IF('Log_working_2-way'!$D209="","",B210^('Log_working_2-way'!$D209))</f>
        <v>1.7924113803680148</v>
      </c>
      <c r="L210" s="53">
        <f t="shared" si="35"/>
        <v>0.44501278772378522</v>
      </c>
      <c r="M210" s="53">
        <f t="shared" si="36"/>
        <v>0.55498721227621484</v>
      </c>
      <c r="N210" s="54">
        <v>307</v>
      </c>
      <c r="O210" s="54">
        <f t="shared" si="37"/>
        <v>165.5253456221198</v>
      </c>
      <c r="P210" s="54">
        <f t="shared" si="38"/>
        <v>130.56321839080456</v>
      </c>
      <c r="Q210" s="54">
        <f t="shared" si="39"/>
        <v>176.43678160919538</v>
      </c>
      <c r="R210" s="54">
        <f t="shared" si="40"/>
        <v>141.4746543778802</v>
      </c>
      <c r="S210" s="55">
        <f t="shared" si="41"/>
        <v>-10.911435987075578</v>
      </c>
      <c r="T210" s="55">
        <f t="shared" si="42"/>
        <v>-10.911435987075635</v>
      </c>
      <c r="U210" t="s">
        <v>299</v>
      </c>
      <c r="V210" t="s">
        <v>305</v>
      </c>
      <c r="W210" t="s">
        <v>439</v>
      </c>
      <c r="X210" s="38">
        <v>44230</v>
      </c>
      <c r="Y210" s="66" t="s">
        <v>479</v>
      </c>
    </row>
    <row r="211" spans="1:25" ht="15" x14ac:dyDescent="0.25">
      <c r="A211">
        <v>2.0699999999999998</v>
      </c>
      <c r="B211">
        <v>1.8</v>
      </c>
      <c r="C211" s="43">
        <f t="shared" si="43"/>
        <v>3.8647342995169254E-2</v>
      </c>
      <c r="D211" s="44">
        <f>IF(OR($A211="",$B211=""),"",A211*'MPTO_working_2-way'!$G210)</f>
        <v>2.1500000000000004</v>
      </c>
      <c r="E211" s="46">
        <f>IF(OR($A211="",$B211=""),"",B211*'MPTO_working_2-way'!$G210)</f>
        <v>1.8695652173913047</v>
      </c>
      <c r="F211" s="44">
        <f>IF(OR($A211="",$B211=""),"",'MPTO_working_2-way'!D210)</f>
        <v>2.15625</v>
      </c>
      <c r="G211" s="46">
        <f>IF(OR($A211="",$B211=""),"",'MPTO_working_2-way'!E210)</f>
        <v>1.8648648648648651</v>
      </c>
      <c r="H211" s="44">
        <f>IF(OR($A211="",$B211=""),"",'OddsRatio_working_2-way'!M210)</f>
        <v>2.1565033506220384</v>
      </c>
      <c r="I211" s="44">
        <f>IF(OR($A211="",$B211=""),"",'OddsRatio_working_2-way'!N210)</f>
        <v>1.8646754023342345</v>
      </c>
      <c r="J211" s="44">
        <f>IF('Log_working_2-way'!$D210="","",A211^('Log_working_2-way'!$D210))</f>
        <v>2.1593762623614712</v>
      </c>
      <c r="K211" s="46">
        <f>IF('Log_working_2-way'!$D210="","",B211^('Log_working_2-way'!$D210))</f>
        <v>1.8625327535713179</v>
      </c>
      <c r="L211" s="53">
        <f t="shared" si="35"/>
        <v>0.46511627906976738</v>
      </c>
      <c r="M211" s="53">
        <f t="shared" si="36"/>
        <v>0.53488372093023251</v>
      </c>
      <c r="N211" s="54">
        <v>308</v>
      </c>
      <c r="O211" s="54">
        <f t="shared" si="37"/>
        <v>159.20772946859901</v>
      </c>
      <c r="P211" s="54">
        <f t="shared" si="38"/>
        <v>136.88888888888889</v>
      </c>
      <c r="Q211" s="54">
        <f t="shared" si="39"/>
        <v>171.11111111111111</v>
      </c>
      <c r="R211" s="54">
        <f t="shared" si="40"/>
        <v>148.79227053140099</v>
      </c>
      <c r="S211" s="55">
        <f t="shared" si="41"/>
        <v>-11.903381642512102</v>
      </c>
      <c r="T211" s="55">
        <f t="shared" si="42"/>
        <v>-11.903381642512102</v>
      </c>
      <c r="U211" t="s">
        <v>245</v>
      </c>
      <c r="V211" t="s">
        <v>461</v>
      </c>
      <c r="W211" t="s">
        <v>439</v>
      </c>
      <c r="X211" s="38">
        <v>44230</v>
      </c>
      <c r="Y211" s="66" t="s">
        <v>483</v>
      </c>
    </row>
    <row r="212" spans="1:25" ht="15" x14ac:dyDescent="0.25">
      <c r="A212">
        <v>1.89</v>
      </c>
      <c r="B212">
        <v>1.98</v>
      </c>
      <c r="C212" s="43">
        <f t="shared" si="43"/>
        <v>3.4151034151034265E-2</v>
      </c>
      <c r="D212" s="44">
        <f>IF(OR($A212="",$B212=""),"",A212*'MPTO_working_2-way'!$G211)</f>
        <v>1.9545454545454546</v>
      </c>
      <c r="E212" s="46">
        <f>IF(OR($A212="",$B212=""),"",B212*'MPTO_working_2-way'!$G211)</f>
        <v>2.0476190476190479</v>
      </c>
      <c r="F212" s="44">
        <f>IF(OR($A212="",$B212=""),"",'MPTO_working_2-way'!D211)</f>
        <v>1.9530295913574449</v>
      </c>
      <c r="G212" s="46">
        <f>IF(OR($A212="",$B212=""),"",'MPTO_working_2-way'!E211)</f>
        <v>2.0492853622474128</v>
      </c>
      <c r="H212" s="44">
        <f>IF(OR($A212="",$B212=""),"",'OddsRatio_working_2-way'!M211)</f>
        <v>1.9529760045804527</v>
      </c>
      <c r="I212" s="44">
        <f>IF(OR($A212="",$B212=""),"",'OddsRatio_working_2-way'!N211)</f>
        <v>2.0493443645942064</v>
      </c>
      <c r="J212" s="44">
        <f>IF('Log_working_2-way'!$D211="","",A212^('Log_working_2-way'!$D211))</f>
        <v>1.9522863194945297</v>
      </c>
      <c r="K212" s="46">
        <f>IF('Log_working_2-way'!$D211="","",B212^('Log_working_2-way'!$D211))</f>
        <v>2.0501043431252364</v>
      </c>
      <c r="L212" s="53">
        <f t="shared" si="35"/>
        <v>0.51162790697674421</v>
      </c>
      <c r="M212" s="53">
        <f t="shared" si="36"/>
        <v>0.48837209302325574</v>
      </c>
      <c r="N212" s="54">
        <v>309</v>
      </c>
      <c r="O212" s="54">
        <f t="shared" si="37"/>
        <v>145.50793650793653</v>
      </c>
      <c r="P212" s="54">
        <f t="shared" si="38"/>
        <v>152.93939393939397</v>
      </c>
      <c r="Q212" s="54">
        <f t="shared" si="39"/>
        <v>156.06060606060606</v>
      </c>
      <c r="R212" s="54">
        <f t="shared" si="40"/>
        <v>163.49206349206352</v>
      </c>
      <c r="S212" s="55">
        <f t="shared" si="41"/>
        <v>-10.552669552669528</v>
      </c>
      <c r="T212" s="55">
        <f t="shared" si="42"/>
        <v>-10.552669552669556</v>
      </c>
      <c r="U212" t="s">
        <v>463</v>
      </c>
      <c r="V212" t="s">
        <v>306</v>
      </c>
      <c r="W212" t="s">
        <v>439</v>
      </c>
      <c r="X212" s="38">
        <v>44230</v>
      </c>
      <c r="Y212" s="66" t="s">
        <v>485</v>
      </c>
    </row>
    <row r="213" spans="1:25" ht="15" x14ac:dyDescent="0.25">
      <c r="A213">
        <v>2.38</v>
      </c>
      <c r="B213">
        <v>1.62</v>
      </c>
      <c r="C213" s="43">
        <f t="shared" si="43"/>
        <v>3.7452017844174623E-2</v>
      </c>
      <c r="D213" s="44">
        <f>IF(OR($A213="",$B213=""),"",A213*'MPTO_working_2-way'!$G212)</f>
        <v>2.4691358024691357</v>
      </c>
      <c r="E213" s="46">
        <f>IF(OR($A213="",$B213=""),"",B213*'MPTO_working_2-way'!$G212)</f>
        <v>1.680672268907563</v>
      </c>
      <c r="F213" s="44">
        <f>IF(OR($A213="",$B213=""),"",'MPTO_working_2-way'!D212)</f>
        <v>2.4910195115648013</v>
      </c>
      <c r="G213" s="46">
        <f>IF(OR($A213="",$B213=""),"",'MPTO_working_2-way'!E212)</f>
        <v>1.6706820348383742</v>
      </c>
      <c r="H213" s="44">
        <f>IF(OR($A213="",$B213=""),"",'OddsRatio_working_2-way'!M212)</f>
        <v>2.4919136877222163</v>
      </c>
      <c r="I213" s="44">
        <f>IF(OR($A213="",$B213=""),"",'OddsRatio_working_2-way'!N212)</f>
        <v>1.6702800625998362</v>
      </c>
      <c r="J213" s="44">
        <f>IF('Log_working_2-way'!$D212="","",A213^('Log_working_2-way'!$D212))</f>
        <v>2.502110477070953</v>
      </c>
      <c r="K213" s="46">
        <f>IF('Log_working_2-way'!$D212="","",B213^('Log_working_2-way'!$D212))</f>
        <v>1.6657299947403132</v>
      </c>
      <c r="L213" s="53">
        <f t="shared" si="35"/>
        <v>0.40500000000000003</v>
      </c>
      <c r="M213" s="53">
        <f t="shared" si="36"/>
        <v>0.59499999999999997</v>
      </c>
      <c r="N213" s="54">
        <v>310</v>
      </c>
      <c r="O213" s="54">
        <f t="shared" si="37"/>
        <v>179.74789915966386</v>
      </c>
      <c r="P213" s="54">
        <f t="shared" si="38"/>
        <v>118.641975308642</v>
      </c>
      <c r="Q213" s="54">
        <f t="shared" si="39"/>
        <v>191.35802469135803</v>
      </c>
      <c r="R213" s="54">
        <f t="shared" si="40"/>
        <v>130.25210084033614</v>
      </c>
      <c r="S213" s="55">
        <f t="shared" si="41"/>
        <v>-11.610125531694166</v>
      </c>
      <c r="T213" s="55">
        <f t="shared" si="42"/>
        <v>-11.610125531694138</v>
      </c>
      <c r="U213" t="s">
        <v>300</v>
      </c>
      <c r="V213" t="s">
        <v>468</v>
      </c>
      <c r="W213" t="s">
        <v>439</v>
      </c>
      <c r="X213" s="38">
        <v>44230</v>
      </c>
      <c r="Y213" s="66" t="s">
        <v>484</v>
      </c>
    </row>
    <row r="214" spans="1:25" ht="15" x14ac:dyDescent="0.25">
      <c r="A214">
        <v>1.74</v>
      </c>
      <c r="B214">
        <v>2.16</v>
      </c>
      <c r="C214" s="43">
        <f t="shared" si="43"/>
        <v>3.7675606641123682E-2</v>
      </c>
      <c r="D214" s="44">
        <f>IF(OR($A214="",$B214=""),"",A214*'MPTO_working_2-way'!$G213)</f>
        <v>1.8055555555555551</v>
      </c>
      <c r="E214" s="46">
        <f>IF(OR($A214="",$B214=""),"",B214*'MPTO_working_2-way'!$G213)</f>
        <v>2.2413793103448274</v>
      </c>
      <c r="F214" s="44">
        <f>IF(OR($A214="",$B214=""),"",'MPTO_working_2-way'!D213)</f>
        <v>1.7989661114302122</v>
      </c>
      <c r="G214" s="46">
        <f>IF(OR($A214="",$B214=""),"",'MPTO_working_2-way'!E213)</f>
        <v>2.2516175413371671</v>
      </c>
      <c r="H214" s="44">
        <f>IF(OR($A214="",$B214=""),"",'OddsRatio_working_2-way'!M213)</f>
        <v>1.7987058497862392</v>
      </c>
      <c r="I214" s="44">
        <f>IF(OR($A214="",$B214=""),"",'OddsRatio_working_2-way'!N213)</f>
        <v>2.2520253861514017</v>
      </c>
      <c r="J214" s="44">
        <f>IF('Log_working_2-way'!$D213="","",A214^('Log_working_2-way'!$D213))</f>
        <v>1.7957063007853538</v>
      </c>
      <c r="K214" s="46">
        <f>IF('Log_working_2-way'!$D213="","",B214^('Log_working_2-way'!$D213))</f>
        <v>2.2567451068476951</v>
      </c>
      <c r="L214" s="53">
        <f t="shared" si="35"/>
        <v>0.55384615384615399</v>
      </c>
      <c r="M214" s="53">
        <f t="shared" si="36"/>
        <v>0.44615384615384618</v>
      </c>
      <c r="N214" s="54">
        <v>311</v>
      </c>
      <c r="O214" s="54">
        <f t="shared" si="37"/>
        <v>132.26436781609195</v>
      </c>
      <c r="P214" s="54">
        <f t="shared" si="38"/>
        <v>167.0185185185185</v>
      </c>
      <c r="Q214" s="54">
        <f t="shared" si="39"/>
        <v>143.98148148148147</v>
      </c>
      <c r="R214" s="54">
        <f t="shared" si="40"/>
        <v>178.73563218390802</v>
      </c>
      <c r="S214" s="55">
        <f t="shared" si="41"/>
        <v>-11.717113665389519</v>
      </c>
      <c r="T214" s="55">
        <f t="shared" si="42"/>
        <v>-11.717113665389519</v>
      </c>
      <c r="U214" t="s">
        <v>457</v>
      </c>
      <c r="V214" t="s">
        <v>296</v>
      </c>
      <c r="W214" t="s">
        <v>439</v>
      </c>
      <c r="X214" s="38">
        <v>44230</v>
      </c>
      <c r="Y214" s="66" t="s">
        <v>493</v>
      </c>
    </row>
    <row r="215" spans="1:25" ht="15" x14ac:dyDescent="0.25">
      <c r="A215">
        <v>2.2799999999999998</v>
      </c>
      <c r="B215">
        <v>1.66</v>
      </c>
      <c r="C215" s="43">
        <f t="shared" si="43"/>
        <v>4.1006129782287015E-2</v>
      </c>
      <c r="D215" s="44">
        <f>IF(OR($A215="",$B215=""),"",A215*'MPTO_working_2-way'!$G214)</f>
        <v>2.3734939759036142</v>
      </c>
      <c r="E215" s="46">
        <f>IF(OR($A215="",$B215=""),"",B215*'MPTO_working_2-way'!$G214)</f>
        <v>1.7280701754385963</v>
      </c>
      <c r="F215" s="44">
        <f>IF(OR($A215="",$B215=""),"",'MPTO_working_2-way'!D214)</f>
        <v>2.3918099089989888</v>
      </c>
      <c r="G215" s="46">
        <f>IF(OR($A215="",$B215=""),"",'MPTO_working_2-way'!E214)</f>
        <v>1.7184889211768977</v>
      </c>
      <c r="H215" s="44">
        <f>IF(OR($A215="",$B215=""),"",'OddsRatio_working_2-way'!M214)</f>
        <v>2.3926212476455824</v>
      </c>
      <c r="I215" s="44">
        <f>IF(OR($A215="",$B215=""),"",'OddsRatio_working_2-way'!N214)</f>
        <v>1.7180703308172531</v>
      </c>
      <c r="J215" s="44">
        <f>IF('Log_working_2-way'!$D214="","",A215^('Log_working_2-way'!$D214))</f>
        <v>2.4011500457345409</v>
      </c>
      <c r="K215" s="46">
        <f>IF('Log_working_2-way'!$D214="","",B215^('Log_working_2-way'!$D214))</f>
        <v>1.7136994378610249</v>
      </c>
      <c r="L215" s="53">
        <f t="shared" si="35"/>
        <v>0.42131979695431476</v>
      </c>
      <c r="M215" s="53">
        <f t="shared" si="36"/>
        <v>0.57868020304568535</v>
      </c>
      <c r="N215" s="54">
        <v>312</v>
      </c>
      <c r="O215" s="54">
        <f t="shared" si="37"/>
        <v>175.15789473684208</v>
      </c>
      <c r="P215" s="54">
        <f t="shared" si="38"/>
        <v>124.04819277108432</v>
      </c>
      <c r="Q215" s="54">
        <f t="shared" si="39"/>
        <v>187.95180722891567</v>
      </c>
      <c r="R215" s="54">
        <f t="shared" si="40"/>
        <v>136.84210526315792</v>
      </c>
      <c r="S215" s="55">
        <f t="shared" si="41"/>
        <v>-12.793912492073588</v>
      </c>
      <c r="T215" s="55">
        <f t="shared" si="42"/>
        <v>-12.793912492073602</v>
      </c>
      <c r="U215" t="s">
        <v>304</v>
      </c>
      <c r="V215" t="s">
        <v>469</v>
      </c>
      <c r="W215" t="s">
        <v>439</v>
      </c>
      <c r="X215" s="38">
        <v>44230</v>
      </c>
      <c r="Y215" s="66" t="s">
        <v>479</v>
      </c>
    </row>
    <row r="216" spans="1:25" ht="15" x14ac:dyDescent="0.25">
      <c r="A216">
        <v>2.33</v>
      </c>
      <c r="B216">
        <v>1.64</v>
      </c>
      <c r="C216" s="43">
        <f t="shared" si="43"/>
        <v>3.8940646917198674E-2</v>
      </c>
      <c r="D216" s="44">
        <f>IF(OR($A216="",$B216=""),"",A216*'MPTO_working_2-way'!$G215)</f>
        <v>2.4207317073170729</v>
      </c>
      <c r="E216" s="46">
        <f>IF(OR($A216="",$B216=""),"",B216*'MPTO_working_2-way'!$G215)</f>
        <v>1.7038626609442058</v>
      </c>
      <c r="F216" s="44">
        <f>IF(OR($A216="",$B216=""),"",'MPTO_working_2-way'!D215)</f>
        <v>2.4407256004087885</v>
      </c>
      <c r="G216" s="46">
        <f>IF(OR($A216="",$B216=""),"",'MPTO_working_2-way'!E215)</f>
        <v>1.6940946976414255</v>
      </c>
      <c r="H216" s="44">
        <f>IF(OR($A216="",$B216=""),"",'OddsRatio_working_2-way'!M215)</f>
        <v>2.4415703243338491</v>
      </c>
      <c r="I216" s="44">
        <f>IF(OR($A216="",$B216=""),"",'OddsRatio_working_2-way'!N215)</f>
        <v>1.6936879756192957</v>
      </c>
      <c r="J216" s="44">
        <f>IF('Log_working_2-way'!$D215="","",A216^('Log_working_2-way'!$D215))</f>
        <v>2.4508803157494472</v>
      </c>
      <c r="K216" s="46">
        <f>IF('Log_working_2-way'!$D215="","",B216^('Log_working_2-way'!$D215))</f>
        <v>1.6892367269337625</v>
      </c>
      <c r="L216" s="53">
        <f t="shared" si="35"/>
        <v>0.41309823677581869</v>
      </c>
      <c r="M216" s="53">
        <f t="shared" si="36"/>
        <v>0.58690176322418142</v>
      </c>
      <c r="N216" s="54">
        <v>313</v>
      </c>
      <c r="O216" s="54">
        <f t="shared" si="37"/>
        <v>178.66523605150218</v>
      </c>
      <c r="P216" s="54">
        <f t="shared" si="38"/>
        <v>122.14634146341459</v>
      </c>
      <c r="Q216" s="54">
        <f t="shared" si="39"/>
        <v>190.85365853658536</v>
      </c>
      <c r="R216" s="54">
        <f t="shared" si="40"/>
        <v>134.33476394849785</v>
      </c>
      <c r="S216" s="55">
        <f t="shared" si="41"/>
        <v>-12.18842248508318</v>
      </c>
      <c r="T216" s="55">
        <f t="shared" si="42"/>
        <v>-12.188422485083265</v>
      </c>
      <c r="U216" t="s">
        <v>301</v>
      </c>
      <c r="V216" t="s">
        <v>456</v>
      </c>
      <c r="W216" t="s">
        <v>439</v>
      </c>
      <c r="X216" s="38">
        <v>44230</v>
      </c>
      <c r="Y216" s="66" t="s">
        <v>487</v>
      </c>
    </row>
    <row r="217" spans="1:25" ht="15" x14ac:dyDescent="0.25">
      <c r="A217">
        <v>2.35</v>
      </c>
      <c r="B217">
        <v>1.63</v>
      </c>
      <c r="C217" s="43">
        <f t="shared" si="43"/>
        <v>3.9028847408954404E-2</v>
      </c>
      <c r="D217" s="44">
        <f>IF(OR($A217="",$B217=""),"",A217*'MPTO_working_2-way'!$G216)</f>
        <v>2.4417177914110431</v>
      </c>
      <c r="E217" s="46">
        <f>IF(OR($A217="",$B217=""),"",B217*'MPTO_working_2-way'!$G216)</f>
        <v>1.6936170212765955</v>
      </c>
      <c r="F217" s="44">
        <f>IF(OR($A217="",$B217=""),"",'MPTO_working_2-way'!D216)</f>
        <v>2.4629480790869636</v>
      </c>
      <c r="G217" s="46">
        <f>IF(OR($A217="",$B217=""),"",'MPTO_working_2-way'!E216)</f>
        <v>1.6835512581035048</v>
      </c>
      <c r="H217" s="44">
        <f>IF(OR($A217="",$B217=""),"",'OddsRatio_working_2-way'!M216)</f>
        <v>2.4638501094227996</v>
      </c>
      <c r="I217" s="44">
        <f>IF(OR($A217="",$B217=""),"",'OddsRatio_working_2-way'!N216)</f>
        <v>1.6831300510639733</v>
      </c>
      <c r="J217" s="44">
        <f>IF('Log_working_2-way'!$D216="","",A217^('Log_working_2-way'!$D216))</f>
        <v>2.4737476176576996</v>
      </c>
      <c r="K217" s="46">
        <f>IF('Log_working_2-way'!$D216="","",B217^('Log_working_2-way'!$D216))</f>
        <v>1.6785422334314666</v>
      </c>
      <c r="L217" s="53">
        <f t="shared" si="35"/>
        <v>0.40954773869346733</v>
      </c>
      <c r="M217" s="53">
        <f t="shared" si="36"/>
        <v>0.59045226130653272</v>
      </c>
      <c r="N217" s="54">
        <v>314</v>
      </c>
      <c r="O217" s="54">
        <f t="shared" si="37"/>
        <v>180.38297872340425</v>
      </c>
      <c r="P217" s="54">
        <f t="shared" si="38"/>
        <v>121.36196319018404</v>
      </c>
      <c r="Q217" s="54">
        <f t="shared" si="39"/>
        <v>192.63803680981596</v>
      </c>
      <c r="R217" s="54">
        <f t="shared" si="40"/>
        <v>133.61702127659575</v>
      </c>
      <c r="S217" s="55">
        <f t="shared" si="41"/>
        <v>-12.255058086411708</v>
      </c>
      <c r="T217" s="55">
        <f t="shared" si="42"/>
        <v>-12.255058086411708</v>
      </c>
      <c r="U217" t="s">
        <v>303</v>
      </c>
      <c r="V217" t="s">
        <v>462</v>
      </c>
      <c r="W217" t="s">
        <v>439</v>
      </c>
      <c r="X217" s="38">
        <v>44230</v>
      </c>
      <c r="Y217" s="66" t="s">
        <v>479</v>
      </c>
    </row>
    <row r="218" spans="1:25" ht="15" x14ac:dyDescent="0.25">
      <c r="A218">
        <v>2.06</v>
      </c>
      <c r="B218">
        <v>1.76</v>
      </c>
      <c r="C218" s="43">
        <f t="shared" si="43"/>
        <v>5.3618711385701623E-2</v>
      </c>
      <c r="D218" s="44">
        <f>IF(OR($A218="",$B218=""),"",A218*'MPTO_working_2-way'!$G217)</f>
        <v>2.1704545454545454</v>
      </c>
      <c r="E218" s="46">
        <f>IF(OR($A218="",$B218=""),"",B218*'MPTO_working_2-way'!$G217)</f>
        <v>1.8543689320388348</v>
      </c>
      <c r="F218" s="44">
        <f>IF(OR($A218="",$B218=""),"",'MPTO_working_2-way'!D217)</f>
        <v>2.1804185710849171</v>
      </c>
      <c r="G218" s="46">
        <f>IF(OR($A218="",$B218=""),"",'MPTO_working_2-way'!E217)</f>
        <v>1.8471571224780923</v>
      </c>
      <c r="H218" s="44">
        <f>IF(OR($A218="",$B218=""),"",'OddsRatio_working_2-way'!M217)</f>
        <v>2.1809897722272038</v>
      </c>
      <c r="I218" s="44">
        <f>IF(OR($A218="",$B218=""),"",'OddsRatio_working_2-way'!N217)</f>
        <v>1.8467473838610133</v>
      </c>
      <c r="J218" s="44">
        <f>IF('Log_working_2-way'!$D217="","",A218^('Log_working_2-way'!$D217))</f>
        <v>2.1856436706318871</v>
      </c>
      <c r="K218" s="46">
        <f>IF('Log_working_2-way'!$D217="","",B218^('Log_working_2-way'!$D217))</f>
        <v>1.8434237239804521</v>
      </c>
      <c r="L218" s="53">
        <f t="shared" si="35"/>
        <v>0.4607329842931937</v>
      </c>
      <c r="M218" s="53">
        <f t="shared" si="36"/>
        <v>0.53926701570680635</v>
      </c>
      <c r="N218" s="54">
        <v>315</v>
      </c>
      <c r="O218" s="54">
        <f t="shared" si="37"/>
        <v>162.08737864077668</v>
      </c>
      <c r="P218" s="54">
        <f t="shared" si="38"/>
        <v>136.02272727272728</v>
      </c>
      <c r="Q218" s="54">
        <f t="shared" si="39"/>
        <v>178.97727272727275</v>
      </c>
      <c r="R218" s="54">
        <f t="shared" si="40"/>
        <v>152.91262135922329</v>
      </c>
      <c r="S218" s="55">
        <f t="shared" si="41"/>
        <v>-16.889894086496071</v>
      </c>
      <c r="T218" s="55">
        <f t="shared" si="42"/>
        <v>-16.889894086496014</v>
      </c>
      <c r="U218" t="s">
        <v>452</v>
      </c>
      <c r="V218" t="s">
        <v>500</v>
      </c>
      <c r="W218" t="s">
        <v>445</v>
      </c>
      <c r="X218" s="38">
        <v>44230</v>
      </c>
      <c r="Y218" s="66" t="s">
        <v>479</v>
      </c>
    </row>
    <row r="219" spans="1:25" ht="15" x14ac:dyDescent="0.25">
      <c r="A219">
        <v>1.91</v>
      </c>
      <c r="B219">
        <v>1.93</v>
      </c>
      <c r="C219" s="43">
        <f t="shared" si="43"/>
        <v>4.1694924449990456E-2</v>
      </c>
      <c r="D219" s="44">
        <f>IF(OR($A219="",$B219=""),"",A219*'MPTO_working_2-way'!$G218)</f>
        <v>1.9896373056994816</v>
      </c>
      <c r="E219" s="46">
        <f>IF(OR($A219="",$B219=""),"",B219*'MPTO_working_2-way'!$G218)</f>
        <v>2.0104712041884816</v>
      </c>
      <c r="F219" s="44">
        <f>IF(OR($A219="",$B219=""),"",'MPTO_working_2-way'!D218)</f>
        <v>1.9892075654965866</v>
      </c>
      <c r="G219" s="46">
        <f>IF(OR($A219="",$B219=""),"",'MPTO_working_2-way'!E218)</f>
        <v>2.0109101819272834</v>
      </c>
      <c r="H219" s="44">
        <f>IF(OR($A219="",$B219=""),"",'OddsRatio_working_2-way'!M218)</f>
        <v>1.9891888715790902</v>
      </c>
      <c r="I219" s="44">
        <f>IF(OR($A219="",$B219=""),"",'OddsRatio_working_2-way'!N218)</f>
        <v>2.0109292863390706</v>
      </c>
      <c r="J219" s="44">
        <f>IF('Log_working_2-way'!$D218="","",A219^('Log_working_2-way'!$D218))</f>
        <v>1.9889919289180891</v>
      </c>
      <c r="K219" s="46">
        <f>IF('Log_working_2-way'!$D218="","",B219^('Log_working_2-way'!$D218))</f>
        <v>2.0111305974900358</v>
      </c>
      <c r="L219" s="53">
        <f t="shared" si="35"/>
        <v>0.50260416666666674</v>
      </c>
      <c r="M219" s="53">
        <f t="shared" si="36"/>
        <v>0.49739583333333337</v>
      </c>
      <c r="N219" s="54">
        <v>316</v>
      </c>
      <c r="O219" s="54">
        <f t="shared" si="37"/>
        <v>150.55497382198951</v>
      </c>
      <c r="P219" s="54">
        <f t="shared" si="38"/>
        <v>152.26943005181349</v>
      </c>
      <c r="Q219" s="54">
        <f t="shared" si="39"/>
        <v>163.73056994818654</v>
      </c>
      <c r="R219" s="54">
        <f t="shared" si="40"/>
        <v>165.44502617801047</v>
      </c>
      <c r="S219" s="55">
        <f t="shared" si="41"/>
        <v>-13.175596126197036</v>
      </c>
      <c r="T219" s="55">
        <f t="shared" si="42"/>
        <v>-13.175596126196979</v>
      </c>
      <c r="U219" t="s">
        <v>501</v>
      </c>
      <c r="V219" t="s">
        <v>311</v>
      </c>
      <c r="W219" t="s">
        <v>445</v>
      </c>
      <c r="X219" s="38">
        <v>44230</v>
      </c>
      <c r="Y219" s="66" t="s">
        <v>482</v>
      </c>
    </row>
    <row r="220" spans="1:25" ht="15" x14ac:dyDescent="0.25">
      <c r="A220">
        <v>2.12</v>
      </c>
      <c r="B220">
        <v>1.72</v>
      </c>
      <c r="C220" s="43">
        <f t="shared" si="43"/>
        <v>5.3093462044756512E-2</v>
      </c>
      <c r="D220" s="44">
        <f>IF(OR($A220="",$B220=""),"",A220*'MPTO_working_2-way'!$G219)</f>
        <v>2.2325581395348841</v>
      </c>
      <c r="E220" s="46">
        <f>IF(OR($A220="",$B220=""),"",B220*'MPTO_working_2-way'!$G219)</f>
        <v>1.8113207547169812</v>
      </c>
      <c r="F220" s="44">
        <f>IF(OR($A220="",$B220=""),"",'MPTO_working_2-way'!D219)</f>
        <v>2.2464268112370629</v>
      </c>
      <c r="G220" s="46">
        <f>IF(OR($A220="",$B220=""),"",'MPTO_working_2-way'!E219)</f>
        <v>1.8022933965994465</v>
      </c>
      <c r="H220" s="44">
        <f>IF(OR($A220="",$B220=""),"",'OddsRatio_working_2-way'!M219)</f>
        <v>2.2472191289246473</v>
      </c>
      <c r="I220" s="44">
        <f>IF(OR($A220="",$B220=""),"",'OddsRatio_working_2-way'!N219)</f>
        <v>1.8017837257372731</v>
      </c>
      <c r="J220" s="44">
        <f>IF('Log_working_2-way'!$D219="","",A220^('Log_working_2-way'!$D219))</f>
        <v>2.2537155029237406</v>
      </c>
      <c r="K220" s="46">
        <f>IF('Log_working_2-way'!$D219="","",B220^('Log_working_2-way'!$D219))</f>
        <v>1.7976291253207961</v>
      </c>
      <c r="L220" s="53">
        <f t="shared" si="35"/>
        <v>0.44791666666666657</v>
      </c>
      <c r="M220" s="53">
        <f t="shared" si="36"/>
        <v>0.55208333333333337</v>
      </c>
      <c r="N220" s="54">
        <v>317</v>
      </c>
      <c r="O220" s="54">
        <f t="shared" si="37"/>
        <v>167.47169811320757</v>
      </c>
      <c r="P220" s="54">
        <f t="shared" si="38"/>
        <v>132.69767441860466</v>
      </c>
      <c r="Q220" s="54">
        <f t="shared" si="39"/>
        <v>184.30232558139537</v>
      </c>
      <c r="R220" s="54">
        <f t="shared" si="40"/>
        <v>149.52830188679243</v>
      </c>
      <c r="S220" s="55">
        <f t="shared" si="41"/>
        <v>-16.830627468187799</v>
      </c>
      <c r="T220" s="55">
        <f t="shared" si="42"/>
        <v>-16.830627468187771</v>
      </c>
      <c r="U220" t="s">
        <v>313</v>
      </c>
      <c r="V220" t="s">
        <v>310</v>
      </c>
      <c r="W220" t="s">
        <v>445</v>
      </c>
      <c r="X220" s="38">
        <v>44230</v>
      </c>
      <c r="Y220" s="66" t="s">
        <v>484</v>
      </c>
    </row>
    <row r="221" spans="1:25" ht="15" x14ac:dyDescent="0.25">
      <c r="A221">
        <v>2.08</v>
      </c>
      <c r="B221">
        <v>1.76</v>
      </c>
      <c r="C221" s="43">
        <f t="shared" si="43"/>
        <v>4.8951048951048959E-2</v>
      </c>
      <c r="D221" s="44">
        <f>IF(OR($A221="",$B221=""),"",A221*'MPTO_working_2-way'!$G220)</f>
        <v>2.1818181818181821</v>
      </c>
      <c r="E221" s="46">
        <f>IF(OR($A221="",$B221=""),"",B221*'MPTO_working_2-way'!$G220)</f>
        <v>1.8461538461538463</v>
      </c>
      <c r="F221" s="44">
        <f>IF(OR($A221="",$B221=""),"",'MPTO_working_2-way'!D220)</f>
        <v>2.1915708812260539</v>
      </c>
      <c r="G221" s="46">
        <f>IF(OR($A221="",$B221=""),"",'MPTO_working_2-way'!E220)</f>
        <v>1.8392282958199357</v>
      </c>
      <c r="H221" s="44">
        <f>IF(OR($A221="",$B221=""),"",'OddsRatio_working_2-way'!M220)</f>
        <v>2.1920791213585393</v>
      </c>
      <c r="I221" s="44">
        <f>IF(OR($A221="",$B221=""),"",'OddsRatio_working_2-way'!N220)</f>
        <v>1.838870492807861</v>
      </c>
      <c r="J221" s="44">
        <f>IF('Log_working_2-way'!$D220="","",A221^('Log_working_2-way'!$D220))</f>
        <v>2.196615264354977</v>
      </c>
      <c r="K221" s="46">
        <f>IF('Log_working_2-way'!$D220="","",B221^('Log_working_2-way'!$D220))</f>
        <v>1.835690492831995</v>
      </c>
      <c r="L221" s="53">
        <f t="shared" si="35"/>
        <v>0.45833333333333326</v>
      </c>
      <c r="M221" s="53">
        <f t="shared" si="36"/>
        <v>0.54166666666666663</v>
      </c>
      <c r="N221" s="54">
        <v>318</v>
      </c>
      <c r="O221" s="54">
        <f t="shared" si="37"/>
        <v>165.11538461538461</v>
      </c>
      <c r="P221" s="54">
        <f t="shared" si="38"/>
        <v>137.31818181818181</v>
      </c>
      <c r="Q221" s="54">
        <f t="shared" si="39"/>
        <v>180.68181818181819</v>
      </c>
      <c r="R221" s="54">
        <f t="shared" si="40"/>
        <v>152.88461538461536</v>
      </c>
      <c r="S221" s="55">
        <f t="shared" si="41"/>
        <v>-15.566433566433574</v>
      </c>
      <c r="T221" s="55">
        <f t="shared" si="42"/>
        <v>-15.566433566433545</v>
      </c>
      <c r="U221" t="s">
        <v>502</v>
      </c>
      <c r="V221" t="s">
        <v>318</v>
      </c>
      <c r="W221" t="s">
        <v>445</v>
      </c>
      <c r="X221" s="38">
        <v>44230</v>
      </c>
      <c r="Y221" s="66" t="s">
        <v>489</v>
      </c>
    </row>
    <row r="222" spans="1:25" ht="15" x14ac:dyDescent="0.25">
      <c r="A222">
        <v>1.78</v>
      </c>
      <c r="B222">
        <v>2.04</v>
      </c>
      <c r="C222" s="43">
        <f t="shared" si="43"/>
        <v>5.1993831240361388E-2</v>
      </c>
      <c r="D222" s="44">
        <f>IF(OR($A222="",$B222=""),"",A222*'MPTO_working_2-way'!$G221)</f>
        <v>1.8725490196078434</v>
      </c>
      <c r="E222" s="46">
        <f>IF(OR($A222="",$B222=""),"",B222*'MPTO_working_2-way'!$G221)</f>
        <v>2.1460674157303372</v>
      </c>
      <c r="F222" s="44">
        <f>IF(OR($A222="",$B222=""),"",'MPTO_working_2-way'!D221)</f>
        <v>1.8663651315789476</v>
      </c>
      <c r="G222" s="46">
        <f>IF(OR($A222="",$B222=""),"",'MPTO_working_2-way'!E221)</f>
        <v>2.1542477456098719</v>
      </c>
      <c r="H222" s="44">
        <f>IF(OR($A222="",$B222=""),"",'OddsRatio_working_2-way'!M221)</f>
        <v>1.8660254037844388</v>
      </c>
      <c r="I222" s="44">
        <f>IF(OR($A222="",$B222=""),"",'OddsRatio_working_2-way'!N221)</f>
        <v>2.1547005383792519</v>
      </c>
      <c r="J222" s="44">
        <f>IF('Log_working_2-way'!$D221="","",A222^('Log_working_2-way'!$D221))</f>
        <v>1.8631775904092678</v>
      </c>
      <c r="K222" s="46">
        <f>IF('Log_working_2-way'!$D221="","",B222^('Log_working_2-way'!$D221))</f>
        <v>2.1585101502976682</v>
      </c>
      <c r="L222" s="53">
        <f t="shared" si="35"/>
        <v>0.53403141361256534</v>
      </c>
      <c r="M222" s="53">
        <f t="shared" si="36"/>
        <v>0.46596858638743455</v>
      </c>
      <c r="N222" s="54">
        <v>319</v>
      </c>
      <c r="O222" s="54">
        <f t="shared" si="37"/>
        <v>139.78651685393262</v>
      </c>
      <c r="P222" s="54">
        <f t="shared" si="38"/>
        <v>162.62745098039215</v>
      </c>
      <c r="Q222" s="54">
        <f t="shared" si="39"/>
        <v>156.37254901960785</v>
      </c>
      <c r="R222" s="54">
        <f t="shared" si="40"/>
        <v>179.21348314606743</v>
      </c>
      <c r="S222" s="55">
        <f t="shared" si="41"/>
        <v>-16.586032165675221</v>
      </c>
      <c r="T222" s="55">
        <f t="shared" si="42"/>
        <v>-16.586032165675277</v>
      </c>
      <c r="U222" t="s">
        <v>308</v>
      </c>
      <c r="V222" t="s">
        <v>317</v>
      </c>
      <c r="W222" t="s">
        <v>445</v>
      </c>
      <c r="X222" s="38">
        <v>44230</v>
      </c>
      <c r="Y222" s="66" t="s">
        <v>496</v>
      </c>
    </row>
    <row r="223" spans="1:25" ht="15" x14ac:dyDescent="0.25">
      <c r="A223">
        <v>1.76</v>
      </c>
      <c r="B223">
        <v>2.0699999999999998</v>
      </c>
      <c r="C223" s="43">
        <f t="shared" si="43"/>
        <v>5.1273605621431795E-2</v>
      </c>
      <c r="D223" s="44">
        <f>IF(OR($A223="",$B223=""),"",A223*'MPTO_working_2-way'!$G222)</f>
        <v>1.85024154589372</v>
      </c>
      <c r="E223" s="46">
        <f>IF(OR($A223="",$B223=""),"",B223*'MPTO_working_2-way'!$G222)</f>
        <v>2.1761363636363638</v>
      </c>
      <c r="F223" s="44">
        <f>IF(OR($A223="",$B223=""),"",'MPTO_working_2-way'!D222)</f>
        <v>1.8431650308610747</v>
      </c>
      <c r="G223" s="46">
        <f>IF(OR($A223="",$B223=""),"",'MPTO_working_2-way'!E222)</f>
        <v>2.1860074402976122</v>
      </c>
      <c r="H223" s="44">
        <f>IF(OR($A223="",$B223=""),"",'OddsRatio_working_2-way'!M222)</f>
        <v>1.8427813321566728</v>
      </c>
      <c r="I223" s="44">
        <f>IF(OR($A223="",$B223=""),"",'OddsRatio_working_2-way'!N222)</f>
        <v>2.1865474018521578</v>
      </c>
      <c r="J223" s="44">
        <f>IF('Log_working_2-way'!$D222="","",A223^('Log_working_2-way'!$D222))</f>
        <v>1.8395260918524756</v>
      </c>
      <c r="K223" s="46">
        <f>IF('Log_working_2-way'!$D222="","",B223^('Log_working_2-way'!$D222))</f>
        <v>2.1911482081422213</v>
      </c>
      <c r="L223" s="53">
        <f t="shared" si="35"/>
        <v>0.54046997389033935</v>
      </c>
      <c r="M223" s="53">
        <f t="shared" si="36"/>
        <v>0.45953002610966054</v>
      </c>
      <c r="N223" s="54">
        <v>320</v>
      </c>
      <c r="O223" s="54">
        <f t="shared" si="37"/>
        <v>138.18181818181822</v>
      </c>
      <c r="P223" s="54">
        <f t="shared" si="38"/>
        <v>165.41062801932367</v>
      </c>
      <c r="Q223" s="54">
        <f t="shared" si="39"/>
        <v>154.58937198067633</v>
      </c>
      <c r="R223" s="54">
        <f t="shared" si="40"/>
        <v>181.81818181818184</v>
      </c>
      <c r="S223" s="55">
        <f t="shared" si="41"/>
        <v>-16.407553798858117</v>
      </c>
      <c r="T223" s="55">
        <f t="shared" si="42"/>
        <v>-16.407553798858174</v>
      </c>
      <c r="U223" t="s">
        <v>470</v>
      </c>
      <c r="V223" t="s">
        <v>503</v>
      </c>
      <c r="W223" t="s">
        <v>445</v>
      </c>
      <c r="X223" s="38">
        <v>44230</v>
      </c>
      <c r="Y223" s="66" t="s">
        <v>479</v>
      </c>
    </row>
    <row r="224" spans="1:25" ht="15" x14ac:dyDescent="0.25">
      <c r="A224">
        <v>1.66</v>
      </c>
      <c r="B224">
        <v>2.2200000000000002</v>
      </c>
      <c r="C224" s="43">
        <f t="shared" si="43"/>
        <v>5.2860089004667321E-2</v>
      </c>
      <c r="D224" s="44">
        <f>IF(OR($A224="",$B224=""),"",A224*'MPTO_working_2-way'!$G223)</f>
        <v>1.7477477477477477</v>
      </c>
      <c r="E224" s="46">
        <f>IF(OR($A224="",$B224=""),"",B224*'MPTO_working_2-way'!$G223)</f>
        <v>2.3373493975903616</v>
      </c>
      <c r="F224" s="44">
        <f>IF(OR($A224="",$B224=""),"",'MPTO_working_2-way'!D223)</f>
        <v>1.7361726184867614</v>
      </c>
      <c r="G224" s="46">
        <f>IF(OR($A224="",$B224=""),"",'MPTO_working_2-way'!E223)</f>
        <v>2.3583770638679127</v>
      </c>
      <c r="H224" s="44">
        <f>IF(OR($A224="",$B224=""),"",'OddsRatio_working_2-way'!M223)</f>
        <v>1.7355158778417885</v>
      </c>
      <c r="I224" s="44">
        <f>IF(OR($A224="",$B224=""),"",'OddsRatio_working_2-way'!N223)</f>
        <v>2.3595899560105793</v>
      </c>
      <c r="J224" s="44">
        <f>IF('Log_working_2-way'!$D223="","",A224^('Log_working_2-way'!$D223))</f>
        <v>1.730194567626272</v>
      </c>
      <c r="K224" s="46">
        <f>IF('Log_working_2-way'!$D223="","",B224^('Log_working_2-way'!$D223))</f>
        <v>2.3694980000313062</v>
      </c>
      <c r="L224" s="53">
        <f t="shared" si="35"/>
        <v>0.57216494845360832</v>
      </c>
      <c r="M224" s="53">
        <f t="shared" si="36"/>
        <v>0.42783505154639173</v>
      </c>
      <c r="N224" s="54">
        <v>321</v>
      </c>
      <c r="O224" s="54">
        <f t="shared" si="37"/>
        <v>127.6265060240964</v>
      </c>
      <c r="P224" s="54">
        <f t="shared" si="38"/>
        <v>176.40540540540545</v>
      </c>
      <c r="Q224" s="54">
        <f t="shared" si="39"/>
        <v>144.59459459459458</v>
      </c>
      <c r="R224" s="54">
        <f t="shared" si="40"/>
        <v>193.37349397590364</v>
      </c>
      <c r="S224" s="55">
        <f t="shared" si="41"/>
        <v>-16.968088570498182</v>
      </c>
      <c r="T224" s="55">
        <f t="shared" si="42"/>
        <v>-16.968088570498196</v>
      </c>
      <c r="U224" t="s">
        <v>504</v>
      </c>
      <c r="V224" t="s">
        <v>465</v>
      </c>
      <c r="W224" t="s">
        <v>445</v>
      </c>
      <c r="X224" s="38">
        <v>44230</v>
      </c>
      <c r="Y224" s="66" t="s">
        <v>481</v>
      </c>
    </row>
    <row r="225" spans="1:25" ht="15" x14ac:dyDescent="0.25">
      <c r="A225">
        <v>1.81</v>
      </c>
      <c r="B225">
        <v>2.02</v>
      </c>
      <c r="C225" s="43">
        <f t="shared" si="43"/>
        <v>4.7535692795798834E-2</v>
      </c>
      <c r="D225" s="44">
        <f>IF(OR($A225="",$B225=""),"",A225*'MPTO_working_2-way'!$G224)</f>
        <v>1.8960396039603959</v>
      </c>
      <c r="E225" s="46">
        <f>IF(OR($A225="",$B225=""),"",B225*'MPTO_working_2-way'!$G224)</f>
        <v>2.1160220994475138</v>
      </c>
      <c r="F225" s="44">
        <f>IF(OR($A225="",$B225=""),"",'MPTO_working_2-way'!D224)</f>
        <v>1.8913661993688893</v>
      </c>
      <c r="G225" s="46">
        <f>IF(OR($A225="",$B225=""),"",'MPTO_working_2-way'!E224)</f>
        <v>2.1218733677673955</v>
      </c>
      <c r="H225" s="44">
        <f>IF(OR($A225="",$B225=""),"",'OddsRatio_working_2-way'!M224)</f>
        <v>1.8911327886790064</v>
      </c>
      <c r="I225" s="44">
        <f>IF(OR($A225="",$B225=""),"",'OddsRatio_working_2-way'!N224)</f>
        <v>2.1221672153735645</v>
      </c>
      <c r="J225" s="44">
        <f>IF('Log_working_2-way'!$D224="","",A225^('Log_working_2-way'!$D224))</f>
        <v>1.8889866417645398</v>
      </c>
      <c r="K225" s="46">
        <f>IF('Log_working_2-way'!$D224="","",B225^('Log_working_2-way'!$D224))</f>
        <v>2.1248762951200719</v>
      </c>
      <c r="L225" s="53">
        <f t="shared" si="35"/>
        <v>0.52741514360313313</v>
      </c>
      <c r="M225" s="53">
        <f t="shared" si="36"/>
        <v>0.47258485639686681</v>
      </c>
      <c r="N225" s="54">
        <v>322</v>
      </c>
      <c r="O225" s="54">
        <f t="shared" si="37"/>
        <v>144.09944751381218</v>
      </c>
      <c r="P225" s="54">
        <f t="shared" si="38"/>
        <v>162.59405940594061</v>
      </c>
      <c r="Q225" s="54">
        <f t="shared" si="39"/>
        <v>159.40594059405942</v>
      </c>
      <c r="R225" s="54">
        <f t="shared" si="40"/>
        <v>177.90055248618785</v>
      </c>
      <c r="S225" s="55">
        <f t="shared" si="41"/>
        <v>-15.306493080247236</v>
      </c>
      <c r="T225" s="55">
        <f t="shared" si="42"/>
        <v>-15.306493080247236</v>
      </c>
      <c r="U225" t="s">
        <v>314</v>
      </c>
      <c r="V225" t="s">
        <v>309</v>
      </c>
      <c r="W225" t="s">
        <v>445</v>
      </c>
      <c r="X225" s="38">
        <v>44230</v>
      </c>
      <c r="Y225" s="66" t="s">
        <v>479</v>
      </c>
    </row>
    <row r="226" spans="1:25" ht="15" x14ac:dyDescent="0.25">
      <c r="A226">
        <v>2.75</v>
      </c>
      <c r="B226">
        <v>1.48</v>
      </c>
      <c r="C226" s="43">
        <f t="shared" si="43"/>
        <v>3.9312039312039193E-2</v>
      </c>
      <c r="D226" s="44">
        <f>IF(OR($A226="",$B226=""),"",A226*'MPTO_working_2-way'!$G225)</f>
        <v>2.8581081081081079</v>
      </c>
      <c r="E226" s="46">
        <f>IF(OR($A226="",$B226=""),"",B226*'MPTO_working_2-way'!$G225)</f>
        <v>1.5381818181818181</v>
      </c>
      <c r="F226" s="44">
        <f>IF(OR($A226="",$B226=""),"",'MPTO_working_2-way'!D225)</f>
        <v>2.907142857142857</v>
      </c>
      <c r="G226" s="46">
        <f>IF(OR($A226="",$B226=""),"",'MPTO_working_2-way'!E225)</f>
        <v>1.5243445692883895</v>
      </c>
      <c r="H226" s="44">
        <f>IF(OR($A226="",$B226=""),"",'OddsRatio_working_2-way'!M225)</f>
        <v>2.9094065395649333</v>
      </c>
      <c r="I226" s="44">
        <f>IF(OR($A226="",$B226=""),"",'OddsRatio_working_2-way'!N225)</f>
        <v>1.5237229365663816</v>
      </c>
      <c r="J226" s="44">
        <f>IF('Log_working_2-way'!$D225="","",A226^('Log_working_2-way'!$D225))</f>
        <v>2.9328148836151597</v>
      </c>
      <c r="K226" s="46">
        <f>IF('Log_working_2-way'!$D225="","",B226^('Log_working_2-way'!$D225))</f>
        <v>1.5173801218505167</v>
      </c>
      <c r="L226" s="53">
        <f t="shared" si="35"/>
        <v>0.34988179669030733</v>
      </c>
      <c r="M226" s="53">
        <f t="shared" si="36"/>
        <v>0.65011820330969272</v>
      </c>
      <c r="N226" s="54">
        <v>323</v>
      </c>
      <c r="O226" s="54">
        <f t="shared" si="37"/>
        <v>205.54545454545456</v>
      </c>
      <c r="P226" s="54">
        <f t="shared" si="38"/>
        <v>104.75675675675677</v>
      </c>
      <c r="Q226" s="54">
        <f t="shared" si="39"/>
        <v>218.24324324324323</v>
      </c>
      <c r="R226" s="54">
        <f t="shared" si="40"/>
        <v>117.45454545454545</v>
      </c>
      <c r="S226" s="55">
        <f t="shared" si="41"/>
        <v>-12.697788697788667</v>
      </c>
      <c r="T226" s="55">
        <f t="shared" si="42"/>
        <v>-12.697788697788681</v>
      </c>
      <c r="U226" t="s">
        <v>327</v>
      </c>
      <c r="V226" t="s">
        <v>339</v>
      </c>
      <c r="W226" t="s">
        <v>446</v>
      </c>
      <c r="X226" s="38">
        <v>44230</v>
      </c>
      <c r="Y226" s="66" t="s">
        <v>479</v>
      </c>
    </row>
    <row r="227" spans="1:25" ht="15" x14ac:dyDescent="0.25">
      <c r="A227">
        <v>2.4300000000000002</v>
      </c>
      <c r="B227">
        <v>1.6</v>
      </c>
      <c r="C227" s="43">
        <f t="shared" si="43"/>
        <v>3.652263374485587E-2</v>
      </c>
      <c r="D227" s="44">
        <f>IF(OR($A227="",$B227=""),"",A227*'MPTO_working_2-way'!$G226)</f>
        <v>2.5187499999999998</v>
      </c>
      <c r="E227" s="46">
        <f>IF(OR($A227="",$B227=""),"",B227*'MPTO_working_2-way'!$G226)</f>
        <v>1.6584362139917694</v>
      </c>
      <c r="F227" s="44">
        <f>IF(OR($A227="",$B227=""),"",'MPTO_working_2-way'!D226)</f>
        <v>2.5428384565075208</v>
      </c>
      <c r="G227" s="46">
        <f>IF(OR($A227="",$B227=""),"",'MPTO_working_2-way'!E226)</f>
        <v>1.6481559983043661</v>
      </c>
      <c r="H227" s="44">
        <f>IF(OR($A227="",$B227=""),"",'OddsRatio_working_2-way'!M226)</f>
        <v>2.5438048235879216</v>
      </c>
      <c r="I227" s="44">
        <f>IF(OR($A227="",$B227=""),"",'OddsRatio_working_2-way'!N226)</f>
        <v>1.6477502756312954</v>
      </c>
      <c r="J227" s="44">
        <f>IF('Log_working_2-way'!$D226="","",A227^('Log_working_2-way'!$D226))</f>
        <v>2.5550445268860318</v>
      </c>
      <c r="K227" s="46">
        <f>IF('Log_working_2-way'!$D226="","",B227^('Log_working_2-way'!$D226))</f>
        <v>1.6430684026793276</v>
      </c>
      <c r="L227" s="53">
        <f t="shared" si="35"/>
        <v>0.3970223325062035</v>
      </c>
      <c r="M227" s="53">
        <f t="shared" si="36"/>
        <v>0.60297766749379655</v>
      </c>
      <c r="N227" s="54">
        <v>324</v>
      </c>
      <c r="O227" s="54">
        <f t="shared" si="37"/>
        <v>190.66666666666666</v>
      </c>
      <c r="P227" s="54">
        <f t="shared" si="38"/>
        <v>121.49999999999999</v>
      </c>
      <c r="Q227" s="54">
        <f t="shared" si="39"/>
        <v>202.5</v>
      </c>
      <c r="R227" s="54">
        <f t="shared" si="40"/>
        <v>133.33333333333331</v>
      </c>
      <c r="S227" s="55">
        <f t="shared" si="41"/>
        <v>-11.833333333333343</v>
      </c>
      <c r="T227" s="55">
        <f t="shared" si="42"/>
        <v>-11.833333333333329</v>
      </c>
      <c r="U227" t="s">
        <v>329</v>
      </c>
      <c r="V227" t="s">
        <v>326</v>
      </c>
      <c r="W227" t="s">
        <v>446</v>
      </c>
      <c r="X227" s="38">
        <v>44230</v>
      </c>
      <c r="Y227" s="66" t="s">
        <v>482</v>
      </c>
    </row>
    <row r="228" spans="1:25" s="50" customFormat="1" ht="15" x14ac:dyDescent="0.25">
      <c r="A228">
        <v>1.91</v>
      </c>
      <c r="B228">
        <v>1.96</v>
      </c>
      <c r="C228" s="43">
        <f t="shared" si="43"/>
        <v>3.3764291056736839E-2</v>
      </c>
      <c r="D228" s="44">
        <f>IF(OR($A228="",$B228=""),"",A228*'MPTO_working_2-way'!$G227)</f>
        <v>1.9744897959183674</v>
      </c>
      <c r="E228" s="46">
        <f>IF(OR($A228="",$B228=""),"",B228*'MPTO_working_2-way'!$G227)</f>
        <v>2.0261780104712042</v>
      </c>
      <c r="F228" s="44">
        <f>IF(OR($A228="",$B228=""),"",'MPTO_working_2-way'!D227)</f>
        <v>1.9736398144242935</v>
      </c>
      <c r="G228" s="46">
        <f>IF(OR($A228="",$B228=""),"",'MPTO_working_2-way'!E227)</f>
        <v>2.0270738574832143</v>
      </c>
      <c r="H228" s="44">
        <f>IF(OR($A228="",$B228=""),"",'OddsRatio_working_2-way'!M227)</f>
        <v>1.9736101204623264</v>
      </c>
      <c r="I228" s="44">
        <f>IF(OR($A228="",$B228=""),"",'OddsRatio_working_2-way'!N227)</f>
        <v>2.0271051820261912</v>
      </c>
      <c r="J228" s="44">
        <f>IF('Log_working_2-way'!$D227="","",A228^('Log_working_2-way'!$D227))</f>
        <v>1.9732233459331785</v>
      </c>
      <c r="K228" s="46">
        <f>IF('Log_working_2-way'!$D227="","",B228^('Log_working_2-way'!$D227))</f>
        <v>2.0275133700590602</v>
      </c>
      <c r="L228" s="53">
        <f t="shared" si="35"/>
        <v>0.50645994832041341</v>
      </c>
      <c r="M228" s="53">
        <f t="shared" si="36"/>
        <v>0.49354005167958659</v>
      </c>
      <c r="N228" s="54">
        <v>325</v>
      </c>
      <c r="O228" s="54">
        <f t="shared" si="37"/>
        <v>154.84293193717278</v>
      </c>
      <c r="P228" s="54">
        <f t="shared" si="38"/>
        <v>159.18367346938777</v>
      </c>
      <c r="Q228" s="54">
        <f t="shared" si="39"/>
        <v>165.81632653061226</v>
      </c>
      <c r="R228" s="54">
        <f t="shared" si="40"/>
        <v>170.15706806282722</v>
      </c>
      <c r="S228" s="55">
        <f t="shared" si="41"/>
        <v>-10.97339459343948</v>
      </c>
      <c r="T228" s="55">
        <f t="shared" si="42"/>
        <v>-10.973394593439451</v>
      </c>
      <c r="U228" t="s">
        <v>331</v>
      </c>
      <c r="V228" t="s">
        <v>325</v>
      </c>
      <c r="W228" t="s">
        <v>446</v>
      </c>
      <c r="X228" s="38">
        <v>44230</v>
      </c>
      <c r="Y228" s="66" t="s">
        <v>491</v>
      </c>
    </row>
    <row r="229" spans="1:25" ht="15" x14ac:dyDescent="0.25">
      <c r="A229">
        <v>1.96</v>
      </c>
      <c r="B229">
        <v>1.91</v>
      </c>
      <c r="C229" s="43">
        <f t="shared" si="43"/>
        <v>3.3764291056736839E-2</v>
      </c>
      <c r="D229" s="44">
        <f>IF(OR($A229="",$B229=""),"",A229*'MPTO_working_2-way'!$G228)</f>
        <v>2.0261780104712042</v>
      </c>
      <c r="E229" s="46">
        <f>IF(OR($A229="",$B229=""),"",B229*'MPTO_working_2-way'!$G228)</f>
        <v>1.9744897959183674</v>
      </c>
      <c r="F229" s="44">
        <f>IF(OR($A229="",$B229=""),"",'MPTO_working_2-way'!D228)</f>
        <v>2.0270738574832143</v>
      </c>
      <c r="G229" s="46">
        <f>IF(OR($A229="",$B229=""),"",'MPTO_working_2-way'!E228)</f>
        <v>1.9736398144242935</v>
      </c>
      <c r="H229" s="44">
        <f>IF(OR($A229="",$B229=""),"",'OddsRatio_working_2-way'!M228)</f>
        <v>2.0271051820261912</v>
      </c>
      <c r="I229" s="44">
        <f>IF(OR($A229="",$B229=""),"",'OddsRatio_working_2-way'!N228)</f>
        <v>1.9736101204623264</v>
      </c>
      <c r="J229" s="44">
        <f>IF('Log_working_2-way'!$D228="","",A229^('Log_working_2-way'!$D228))</f>
        <v>2.0275133700590602</v>
      </c>
      <c r="K229" s="46">
        <f>IF('Log_working_2-way'!$D228="","",B229^('Log_working_2-way'!$D228))</f>
        <v>1.9732233459331785</v>
      </c>
      <c r="L229" s="53">
        <f t="shared" si="35"/>
        <v>0.49354005167958659</v>
      </c>
      <c r="M229" s="53">
        <f t="shared" si="36"/>
        <v>0.50645994832041341</v>
      </c>
      <c r="N229" s="54">
        <v>326</v>
      </c>
      <c r="O229" s="54">
        <f t="shared" si="37"/>
        <v>159.67346938775512</v>
      </c>
      <c r="P229" s="54">
        <f t="shared" si="38"/>
        <v>155.31937172774866</v>
      </c>
      <c r="Q229" s="54">
        <f t="shared" si="39"/>
        <v>170.68062827225131</v>
      </c>
      <c r="R229" s="54">
        <f t="shared" si="40"/>
        <v>166.32653061224491</v>
      </c>
      <c r="S229" s="55">
        <f t="shared" si="41"/>
        <v>-11.007158884496192</v>
      </c>
      <c r="T229" s="55">
        <f t="shared" si="42"/>
        <v>-11.007158884496249</v>
      </c>
      <c r="U229" t="s">
        <v>333</v>
      </c>
      <c r="V229" t="s">
        <v>324</v>
      </c>
      <c r="W229" t="s">
        <v>446</v>
      </c>
      <c r="X229" s="38">
        <v>44230</v>
      </c>
      <c r="Y229" s="66" t="s">
        <v>509</v>
      </c>
    </row>
    <row r="230" spans="1:25" ht="15" x14ac:dyDescent="0.25">
      <c r="A230">
        <v>2.61</v>
      </c>
      <c r="B230">
        <v>1.53</v>
      </c>
      <c r="C230" s="43">
        <f t="shared" si="43"/>
        <v>3.6736533693937368E-2</v>
      </c>
      <c r="D230" s="44">
        <f>IF(OR($A230="",$B230=""),"",A230*'MPTO_working_2-way'!$G229)</f>
        <v>2.7058823529411762</v>
      </c>
      <c r="E230" s="46">
        <f>IF(OR($A230="",$B230=""),"",B230*'MPTO_working_2-way'!$G229)</f>
        <v>1.5862068965517242</v>
      </c>
      <c r="F230" s="44">
        <f>IF(OR($A230="",$B230=""),"",'MPTO_working_2-way'!D229)</f>
        <v>2.7414272474513437</v>
      </c>
      <c r="G230" s="46">
        <f>IF(OR($A230="",$B230=""),"",'MPTO_working_2-way'!E229)</f>
        <v>1.5742416178818521</v>
      </c>
      <c r="H230" s="44">
        <f>IF(OR($A230="",$B230=""),"",'OddsRatio_working_2-way'!M229)</f>
        <v>2.7429101666628148</v>
      </c>
      <c r="I230" s="44">
        <f>IF(OR($A230="",$B230=""),"",'OddsRatio_working_2-way'!N229)</f>
        <v>1.5737530362306167</v>
      </c>
      <c r="J230" s="44">
        <f>IF('Log_working_2-way'!$D229="","",A230^('Log_working_2-way'!$D229))</f>
        <v>2.7596672442217889</v>
      </c>
      <c r="K230" s="46">
        <f>IF('Log_working_2-way'!$D229="","",B230^('Log_working_2-way'!$D229))</f>
        <v>1.5682892622360389</v>
      </c>
      <c r="L230" s="53">
        <f t="shared" si="35"/>
        <v>0.36956521739130438</v>
      </c>
      <c r="M230" s="53">
        <f t="shared" si="36"/>
        <v>0.63043478260869568</v>
      </c>
      <c r="N230" s="54">
        <v>327</v>
      </c>
      <c r="O230" s="54">
        <f t="shared" si="37"/>
        <v>201.7126436781609</v>
      </c>
      <c r="P230" s="54">
        <f t="shared" si="38"/>
        <v>113.27450980392157</v>
      </c>
      <c r="Q230" s="54">
        <f t="shared" si="39"/>
        <v>213.72549019607843</v>
      </c>
      <c r="R230" s="54">
        <f t="shared" si="40"/>
        <v>125.28735632183908</v>
      </c>
      <c r="S230" s="55">
        <f t="shared" si="41"/>
        <v>-12.012846517917524</v>
      </c>
      <c r="T230" s="55">
        <f t="shared" si="42"/>
        <v>-12.012846517917509</v>
      </c>
      <c r="U230" t="s">
        <v>338</v>
      </c>
      <c r="V230" t="s">
        <v>328</v>
      </c>
      <c r="W230" t="s">
        <v>446</v>
      </c>
      <c r="X230" s="38">
        <v>44230</v>
      </c>
      <c r="Y230" s="66" t="s">
        <v>493</v>
      </c>
    </row>
    <row r="231" spans="1:25" s="50" customFormat="1" ht="15" x14ac:dyDescent="0.25">
      <c r="A231">
        <v>2.4900000000000002</v>
      </c>
      <c r="B231">
        <v>1.57</v>
      </c>
      <c r="C231" s="43">
        <f t="shared" si="43"/>
        <v>3.8549100862046881E-2</v>
      </c>
      <c r="D231" s="44">
        <f>IF(OR($A231="",$B231=""),"",A231*'MPTO_working_2-way'!$G230)</f>
        <v>2.5859872611464971</v>
      </c>
      <c r="E231" s="46">
        <f>IF(OR($A231="",$B231=""),"",B231*'MPTO_working_2-way'!$G230)</f>
        <v>1.6305220883534137</v>
      </c>
      <c r="F231" s="44">
        <f>IF(OR($A231="",$B231=""),"",'MPTO_working_2-way'!D230)</f>
        <v>2.6155287190981165</v>
      </c>
      <c r="G231" s="46">
        <f>IF(OR($A231="",$B231=""),"",'MPTO_working_2-way'!E230)</f>
        <v>1.6189924005549459</v>
      </c>
      <c r="H231" s="44">
        <f>IF(OR($A231="",$B231=""),"",'OddsRatio_working_2-way'!M230)</f>
        <v>2.6167977881353308</v>
      </c>
      <c r="I231" s="44">
        <f>IF(OR($A231="",$B231=""),"",'OddsRatio_working_2-way'!N230)</f>
        <v>1.6185065364007643</v>
      </c>
      <c r="J231" s="44">
        <f>IF('Log_working_2-way'!$D230="","",A231^('Log_working_2-way'!$D230))</f>
        <v>2.6306681131242473</v>
      </c>
      <c r="K231" s="46">
        <f>IF('Log_working_2-way'!$D230="","",B231^('Log_working_2-way'!$D230))</f>
        <v>1.6132455721377705</v>
      </c>
      <c r="L231" s="53">
        <f t="shared" si="35"/>
        <v>0.38669950738916253</v>
      </c>
      <c r="M231" s="53">
        <f t="shared" si="36"/>
        <v>0.61330049261083741</v>
      </c>
      <c r="N231" s="54">
        <v>328</v>
      </c>
      <c r="O231" s="54">
        <f t="shared" si="37"/>
        <v>196.27309236947789</v>
      </c>
      <c r="P231" s="54">
        <f t="shared" si="38"/>
        <v>119.08280254777071</v>
      </c>
      <c r="Q231" s="54">
        <f t="shared" si="39"/>
        <v>208.91719745222929</v>
      </c>
      <c r="R231" s="54">
        <f t="shared" si="40"/>
        <v>131.72690763052208</v>
      </c>
      <c r="S231" s="55">
        <f t="shared" si="41"/>
        <v>-12.644105082751395</v>
      </c>
      <c r="T231" s="55">
        <f t="shared" si="42"/>
        <v>-12.644105082751366</v>
      </c>
      <c r="U231" t="s">
        <v>335</v>
      </c>
      <c r="V231" t="s">
        <v>332</v>
      </c>
      <c r="W231" t="s">
        <v>446</v>
      </c>
      <c r="X231" s="38">
        <v>44230</v>
      </c>
      <c r="Y231" s="66" t="s">
        <v>479</v>
      </c>
    </row>
    <row r="232" spans="1:25" ht="15" x14ac:dyDescent="0.25">
      <c r="A232">
        <v>2.44</v>
      </c>
      <c r="B232">
        <v>1.59</v>
      </c>
      <c r="C232" s="43">
        <f t="shared" si="43"/>
        <v>3.8766883183833478E-2</v>
      </c>
      <c r="D232" s="44">
        <f>IF(OR($A232="",$B232=""),"",A232*'MPTO_working_2-way'!$G231)</f>
        <v>2.5345911949685536</v>
      </c>
      <c r="E232" s="46">
        <f>IF(OR($A232="",$B232=""),"",B232*'MPTO_working_2-way'!$G231)</f>
        <v>1.6516393442622954</v>
      </c>
      <c r="F232" s="44">
        <f>IF(OR($A232="",$B232=""),"",'MPTO_working_2-way'!D231)</f>
        <v>2.561130182202271</v>
      </c>
      <c r="G232" s="46">
        <f>IF(OR($A232="",$B232=""),"",'MPTO_working_2-way'!E231)</f>
        <v>1.640561569688769</v>
      </c>
      <c r="H232" s="44">
        <f>IF(OR($A232="",$B232=""),"",'OddsRatio_working_2-way'!M231)</f>
        <v>2.5622669317698867</v>
      </c>
      <c r="I232" s="44">
        <f>IF(OR($A232="",$B232=""),"",'OddsRatio_working_2-way'!N231)</f>
        <v>1.6400954789890509</v>
      </c>
      <c r="J232" s="44">
        <f>IF('Log_working_2-way'!$D231="","",A232^('Log_working_2-way'!$D231))</f>
        <v>2.5746963443895066</v>
      </c>
      <c r="K232" s="46">
        <f>IF('Log_working_2-way'!$D231="","",B232^('Log_working_2-way'!$D231))</f>
        <v>1.6350430694543896</v>
      </c>
      <c r="L232" s="53">
        <f t="shared" si="35"/>
        <v>0.39454094292803971</v>
      </c>
      <c r="M232" s="53">
        <f t="shared" si="36"/>
        <v>0.60545905707196013</v>
      </c>
      <c r="N232" s="54">
        <v>329</v>
      </c>
      <c r="O232" s="54">
        <f t="shared" si="37"/>
        <v>194.1639344262295</v>
      </c>
      <c r="P232" s="54">
        <f t="shared" si="38"/>
        <v>122.08176100628931</v>
      </c>
      <c r="Q232" s="54">
        <f t="shared" si="39"/>
        <v>206.91823899371067</v>
      </c>
      <c r="R232" s="54">
        <f t="shared" si="40"/>
        <v>134.8360655737705</v>
      </c>
      <c r="S232" s="55">
        <f t="shared" si="41"/>
        <v>-12.754304567481171</v>
      </c>
      <c r="T232" s="55">
        <f t="shared" si="42"/>
        <v>-12.754304567481185</v>
      </c>
      <c r="U232" t="s">
        <v>337</v>
      </c>
      <c r="V232" t="s">
        <v>340</v>
      </c>
      <c r="W232" t="s">
        <v>446</v>
      </c>
      <c r="X232" s="38">
        <v>44230</v>
      </c>
      <c r="Y232" s="66" t="s">
        <v>490</v>
      </c>
    </row>
    <row r="233" spans="1:25" ht="15" x14ac:dyDescent="0.25">
      <c r="A233">
        <v>2.16</v>
      </c>
      <c r="B233">
        <v>1.74</v>
      </c>
      <c r="C233" s="43">
        <f t="shared" si="43"/>
        <v>3.7675606641123682E-2</v>
      </c>
      <c r="D233" s="44">
        <f>IF(OR($A233="",$B233=""),"",A233*'MPTO_working_2-way'!$G232)</f>
        <v>2.2413793103448274</v>
      </c>
      <c r="E233" s="46">
        <f>IF(OR($A233="",$B233=""),"",B233*'MPTO_working_2-way'!$G232)</f>
        <v>1.8055555555555551</v>
      </c>
      <c r="F233" s="44">
        <f>IF(OR($A233="",$B233=""),"",'MPTO_working_2-way'!D232)</f>
        <v>2.2516175413371671</v>
      </c>
      <c r="G233" s="46">
        <f>IF(OR($A233="",$B233=""),"",'MPTO_working_2-way'!E232)</f>
        <v>1.7989661114302122</v>
      </c>
      <c r="H233" s="44">
        <f>IF(OR($A233="",$B233=""),"",'OddsRatio_working_2-way'!M232)</f>
        <v>2.2520253861514017</v>
      </c>
      <c r="I233" s="44">
        <f>IF(OR($A233="",$B233=""),"",'OddsRatio_working_2-way'!N232)</f>
        <v>1.7987058497862392</v>
      </c>
      <c r="J233" s="44">
        <f>IF('Log_working_2-way'!$D232="","",A233^('Log_working_2-way'!$D232))</f>
        <v>2.2567451068476951</v>
      </c>
      <c r="K233" s="46">
        <f>IF('Log_working_2-way'!$D232="","",B233^('Log_working_2-way'!$D232))</f>
        <v>1.7957063007853538</v>
      </c>
      <c r="L233" s="53">
        <f t="shared" si="35"/>
        <v>0.44615384615384618</v>
      </c>
      <c r="M233" s="53">
        <f t="shared" si="36"/>
        <v>0.55384615384615399</v>
      </c>
      <c r="N233" s="54">
        <v>330</v>
      </c>
      <c r="O233" s="54">
        <f t="shared" si="37"/>
        <v>177.22222222222223</v>
      </c>
      <c r="P233" s="54">
        <f t="shared" si="38"/>
        <v>140.34482758620692</v>
      </c>
      <c r="Q233" s="54">
        <f t="shared" si="39"/>
        <v>189.65517241379308</v>
      </c>
      <c r="R233" s="54">
        <f t="shared" si="40"/>
        <v>152.77777777777777</v>
      </c>
      <c r="S233" s="55">
        <f t="shared" si="41"/>
        <v>-12.432950191570853</v>
      </c>
      <c r="T233" s="55">
        <f t="shared" si="42"/>
        <v>-12.432950191570853</v>
      </c>
      <c r="U233" t="s">
        <v>336</v>
      </c>
      <c r="V233" t="s">
        <v>342</v>
      </c>
      <c r="W233" t="s">
        <v>446</v>
      </c>
      <c r="X233" s="38">
        <v>44230</v>
      </c>
      <c r="Y233" s="66" t="s">
        <v>479</v>
      </c>
    </row>
    <row r="234" spans="1:25" ht="15" x14ac:dyDescent="0.25">
      <c r="A234">
        <v>2.36</v>
      </c>
      <c r="B234">
        <v>1.63</v>
      </c>
      <c r="C234" s="43">
        <f t="shared" si="43"/>
        <v>3.7225746074659449E-2</v>
      </c>
      <c r="D234" s="44">
        <f>IF(OR($A234="",$B234=""),"",A234*'MPTO_working_2-way'!$G233)</f>
        <v>2.447852760736196</v>
      </c>
      <c r="E234" s="46">
        <f>IF(OR($A234="",$B234=""),"",B234*'MPTO_working_2-way'!$G233)</f>
        <v>1.6906779661016949</v>
      </c>
      <c r="F234" s="44">
        <f>IF(OR($A234="",$B234=""),"",'MPTO_working_2-way'!D233)</f>
        <v>2.4684291581108826</v>
      </c>
      <c r="G234" s="46">
        <f>IF(OR($A234="",$B234=""),"",'MPTO_working_2-way'!E233)</f>
        <v>1.6809998252053835</v>
      </c>
      <c r="H234" s="44">
        <f>IF(OR($A234="",$B234=""),"",'OddsRatio_working_2-way'!M233)</f>
        <v>2.4692617733849058</v>
      </c>
      <c r="I234" s="44">
        <f>IF(OR($A234="",$B234=""),"",'OddsRatio_working_2-way'!N233)</f>
        <v>1.6806139097297725</v>
      </c>
      <c r="J234" s="44">
        <f>IF('Log_working_2-way'!$D233="","",A234^('Log_working_2-way'!$D233))</f>
        <v>2.4788363298437481</v>
      </c>
      <c r="K234" s="46">
        <f>IF('Log_working_2-way'!$D233="","",B234^('Log_working_2-way'!$D233))</f>
        <v>1.6762073529161199</v>
      </c>
      <c r="L234" s="53">
        <f t="shared" si="35"/>
        <v>0.40852130325814545</v>
      </c>
      <c r="M234" s="53">
        <f t="shared" si="36"/>
        <v>0.5914786967418546</v>
      </c>
      <c r="N234" s="54">
        <v>331</v>
      </c>
      <c r="O234" s="54">
        <f t="shared" si="37"/>
        <v>190.74576271186442</v>
      </c>
      <c r="P234" s="54">
        <f t="shared" si="38"/>
        <v>127.9325153374233</v>
      </c>
      <c r="Q234" s="54">
        <f t="shared" si="39"/>
        <v>203.0674846625767</v>
      </c>
      <c r="R234" s="54">
        <f t="shared" si="40"/>
        <v>140.25423728813561</v>
      </c>
      <c r="S234" s="55">
        <f t="shared" si="41"/>
        <v>-12.321721950712288</v>
      </c>
      <c r="T234" s="55">
        <f t="shared" si="42"/>
        <v>-12.321721950712316</v>
      </c>
      <c r="U234" t="s">
        <v>334</v>
      </c>
      <c r="V234" t="s">
        <v>330</v>
      </c>
      <c r="W234" t="s">
        <v>446</v>
      </c>
      <c r="X234" s="38">
        <v>44230</v>
      </c>
      <c r="Y234" s="66" t="s">
        <v>479</v>
      </c>
    </row>
    <row r="235" spans="1:25" ht="15" x14ac:dyDescent="0.25">
      <c r="A235">
        <v>1.78</v>
      </c>
      <c r="B235">
        <v>2.1</v>
      </c>
      <c r="C235" s="43">
        <f t="shared" si="43"/>
        <v>3.7988228999465079E-2</v>
      </c>
      <c r="D235" s="44">
        <f>IF(OR($A235="",$B235=""),"",A235*'MPTO_working_2-way'!$G234)</f>
        <v>1.8476190476190479</v>
      </c>
      <c r="E235" s="46">
        <f>IF(OR($A235="",$B235=""),"",B235*'MPTO_working_2-way'!$G234)</f>
        <v>2.1797752808988768</v>
      </c>
      <c r="F235" s="44">
        <f>IF(OR($A235="",$B235=""),"",'MPTO_working_2-way'!D234)</f>
        <v>1.8422868408082802</v>
      </c>
      <c r="G235" s="46">
        <f>IF(OR($A235="",$B235=""),"",'MPTO_working_2-way'!E234)</f>
        <v>2.1872440023405506</v>
      </c>
      <c r="H235" s="44">
        <f>IF(OR($A235="",$B235=""),"",'OddsRatio_working_2-way'!M234)</f>
        <v>1.8420753583206844</v>
      </c>
      <c r="I235" s="44">
        <f>IF(OR($A235="",$B235=""),"",'OddsRatio_working_2-way'!N234)</f>
        <v>2.1875421719907089</v>
      </c>
      <c r="J235" s="44">
        <f>IF('Log_working_2-way'!$D234="","",A235^('Log_working_2-way'!$D234))</f>
        <v>1.8396466235294411</v>
      </c>
      <c r="K235" s="46">
        <f>IF('Log_working_2-way'!$D234="","",B235^('Log_working_2-way'!$D234))</f>
        <v>2.1909772182449698</v>
      </c>
      <c r="L235" s="53">
        <f t="shared" si="35"/>
        <v>0.54123711340206171</v>
      </c>
      <c r="M235" s="53">
        <f t="shared" si="36"/>
        <v>0.45876288659793807</v>
      </c>
      <c r="N235" s="54">
        <v>332</v>
      </c>
      <c r="O235" s="54">
        <f t="shared" si="37"/>
        <v>145.48314606741576</v>
      </c>
      <c r="P235" s="54">
        <f t="shared" si="38"/>
        <v>173.90476190476193</v>
      </c>
      <c r="Q235" s="54">
        <f t="shared" si="39"/>
        <v>158.09523809523807</v>
      </c>
      <c r="R235" s="54">
        <f t="shared" si="40"/>
        <v>186.5168539325843</v>
      </c>
      <c r="S235" s="55">
        <f t="shared" si="41"/>
        <v>-12.612092027822314</v>
      </c>
      <c r="T235" s="55">
        <f t="shared" si="42"/>
        <v>-12.612092027822371</v>
      </c>
      <c r="U235" t="s">
        <v>341</v>
      </c>
      <c r="V235" t="s">
        <v>323</v>
      </c>
      <c r="W235" t="s">
        <v>446</v>
      </c>
      <c r="X235" s="38">
        <v>44230</v>
      </c>
      <c r="Y235" s="66" t="s">
        <v>479</v>
      </c>
    </row>
    <row r="236" spans="1:25" ht="15" x14ac:dyDescent="0.25">
      <c r="A236">
        <v>1.83</v>
      </c>
      <c r="B236">
        <v>2.0699999999999998</v>
      </c>
      <c r="C236" s="43">
        <f t="shared" si="43"/>
        <v>2.9539874871307603E-2</v>
      </c>
      <c r="D236" s="44">
        <f>IF(OR($A236="",$B236=""),"",A236*'MPTO_working_2-way'!$G235)</f>
        <v>1.8840579710144929</v>
      </c>
      <c r="E236" s="46">
        <f>IF(OR($A236="",$B236=""),"",B236*'MPTO_working_2-way'!$G235)</f>
        <v>2.1311475409836067</v>
      </c>
      <c r="F236" s="44">
        <f>IF(OR($A236="",$B236=""),"",'MPTO_working_2-way'!D235)</f>
        <v>1.8808371192373576</v>
      </c>
      <c r="G236" s="46">
        <f>IF(OR($A236="",$B236=""),"",'MPTO_working_2-way'!E235)</f>
        <v>2.1352836729517204</v>
      </c>
      <c r="H236" s="44">
        <f>IF(OR($A236="",$B236=""),"",'OddsRatio_working_2-way'!M235)</f>
        <v>1.8807388571985679</v>
      </c>
      <c r="I236" s="44">
        <f>IF(OR($A236="",$B236=""),"",'OddsRatio_working_2-way'!N235)</f>
        <v>2.1354103339788768</v>
      </c>
      <c r="J236" s="44">
        <f>IF('Log_working_2-way'!$D235="","",A236^('Log_working_2-way'!$D235))</f>
        <v>1.8792804075818812</v>
      </c>
      <c r="K236" s="46">
        <f>IF('Log_working_2-way'!$D235="","",B236^('Log_working_2-way'!$D235))</f>
        <v>2.137293622577233</v>
      </c>
      <c r="L236" s="53">
        <f t="shared" si="35"/>
        <v>0.53076923076923077</v>
      </c>
      <c r="M236" s="53">
        <f t="shared" si="36"/>
        <v>0.46923076923076917</v>
      </c>
      <c r="N236" s="54">
        <v>333</v>
      </c>
      <c r="O236" s="54">
        <f t="shared" si="37"/>
        <v>151.03278688524588</v>
      </c>
      <c r="P236" s="54">
        <f t="shared" si="38"/>
        <v>172.13043478260869</v>
      </c>
      <c r="Q236" s="54">
        <f t="shared" si="39"/>
        <v>160.86956521739131</v>
      </c>
      <c r="R236" s="54">
        <f t="shared" si="40"/>
        <v>181.96721311475409</v>
      </c>
      <c r="S236" s="55">
        <f t="shared" si="41"/>
        <v>-9.8367783321454283</v>
      </c>
      <c r="T236" s="55">
        <f t="shared" si="42"/>
        <v>-9.8367783321453999</v>
      </c>
      <c r="U236" t="s">
        <v>51</v>
      </c>
      <c r="V236" t="s">
        <v>104</v>
      </c>
      <c r="W236" t="s">
        <v>441</v>
      </c>
      <c r="X236" s="38">
        <v>44230</v>
      </c>
      <c r="Y236" s="66" t="s">
        <v>498</v>
      </c>
    </row>
    <row r="237" spans="1:25" ht="15" x14ac:dyDescent="0.25">
      <c r="A237">
        <v>1.57</v>
      </c>
      <c r="B237">
        <v>2.5299999999999998</v>
      </c>
      <c r="C237" s="43">
        <f t="shared" si="43"/>
        <v>3.2199592155283119E-2</v>
      </c>
      <c r="D237" s="44">
        <f>IF(OR($A237="",$B237=""),"",A237*'MPTO_working_2-way'!$G236)</f>
        <v>1.6205533596837947</v>
      </c>
      <c r="E237" s="46">
        <f>IF(OR($A237="",$B237=""),"",B237*'MPTO_working_2-way'!$G236)</f>
        <v>2.6114649681528661</v>
      </c>
      <c r="F237" s="44">
        <f>IF(OR($A237="",$B237=""),"",'MPTO_working_2-way'!D236)</f>
        <v>1.6107134891831068</v>
      </c>
      <c r="G237" s="46">
        <f>IF(OR($A237="",$B237=""),"",'MPTO_working_2-way'!E236)</f>
        <v>2.6374290362205768</v>
      </c>
      <c r="H237" s="44">
        <f>IF(OR($A237="",$B237=""),"",'OddsRatio_working_2-way'!M236)</f>
        <v>1.610367937893074</v>
      </c>
      <c r="I237" s="44">
        <f>IF(OR($A237="",$B237=""),"",'OddsRatio_working_2-way'!N236)</f>
        <v>2.6383560438182503</v>
      </c>
      <c r="J237" s="44">
        <f>IF('Log_working_2-way'!$D236="","",A237^('Log_working_2-way'!$D236))</f>
        <v>1.6058919161709591</v>
      </c>
      <c r="K237" s="46">
        <f>IF('Log_working_2-way'!$D236="","",B237^('Log_working_2-way'!$D236))</f>
        <v>2.6504593860891874</v>
      </c>
      <c r="L237" s="53">
        <f t="shared" si="35"/>
        <v>0.6170731707317072</v>
      </c>
      <c r="M237" s="53">
        <f t="shared" si="36"/>
        <v>0.38292682926829269</v>
      </c>
      <c r="N237" s="54">
        <v>334</v>
      </c>
      <c r="O237" s="54">
        <f t="shared" si="37"/>
        <v>121.26114649681527</v>
      </c>
      <c r="P237" s="54">
        <f t="shared" si="38"/>
        <v>201.98418972332018</v>
      </c>
      <c r="Q237" s="54">
        <f t="shared" si="39"/>
        <v>132.01581027667987</v>
      </c>
      <c r="R237" s="54">
        <f t="shared" si="40"/>
        <v>212.73885350318471</v>
      </c>
      <c r="S237" s="55">
        <f t="shared" si="41"/>
        <v>-10.7546637798646</v>
      </c>
      <c r="T237" s="55">
        <f t="shared" si="42"/>
        <v>-10.754663779864529</v>
      </c>
      <c r="U237" t="s">
        <v>53</v>
      </c>
      <c r="V237" t="s">
        <v>413</v>
      </c>
      <c r="W237" t="s">
        <v>441</v>
      </c>
      <c r="X237" s="38">
        <v>44230</v>
      </c>
      <c r="Y237" s="66" t="s">
        <v>487</v>
      </c>
    </row>
    <row r="238" spans="1:25" ht="15" x14ac:dyDescent="0.25">
      <c r="A238">
        <v>2.4</v>
      </c>
      <c r="B238">
        <v>1.62</v>
      </c>
      <c r="C238" s="43">
        <f t="shared" si="43"/>
        <v>3.3950617283950546E-2</v>
      </c>
      <c r="D238" s="44">
        <f>IF(OR($A238="",$B238=""),"",A238*'MPTO_working_2-way'!$G237)</f>
        <v>2.4814814814814814</v>
      </c>
      <c r="E238" s="46">
        <f>IF(OR($A238="",$B238=""),"",B238*'MPTO_working_2-way'!$G237)</f>
        <v>1.675</v>
      </c>
      <c r="F238" s="44">
        <f>IF(OR($A238="",$B238=""),"",'MPTO_working_2-way'!D237)</f>
        <v>2.5019305019305014</v>
      </c>
      <c r="G238" s="46">
        <f>IF(OR($A238="",$B238=""),"",'MPTO_working_2-way'!E237)</f>
        <v>1.6658097686375322</v>
      </c>
      <c r="H238" s="44">
        <f>IF(OR($A238="",$B238=""),"",'OddsRatio_working_2-way'!M237)</f>
        <v>2.502685767593821</v>
      </c>
      <c r="I238" s="44">
        <f>IF(OR($A238="",$B238=""),"",'OddsRatio_working_2-way'!N237)</f>
        <v>1.6654751256486924</v>
      </c>
      <c r="J238" s="44">
        <f>IF('Log_working_2-way'!$D237="","",A238^('Log_working_2-way'!$D237))</f>
        <v>2.5121786003771214</v>
      </c>
      <c r="K238" s="46">
        <f>IF('Log_working_2-way'!$D237="","",B238^('Log_working_2-way'!$D237))</f>
        <v>1.6612975476246807</v>
      </c>
      <c r="L238" s="53">
        <f t="shared" si="35"/>
        <v>0.40298507462686567</v>
      </c>
      <c r="M238" s="53">
        <f t="shared" si="36"/>
        <v>0.59701492537313428</v>
      </c>
      <c r="N238" s="54">
        <v>335</v>
      </c>
      <c r="O238" s="54">
        <f t="shared" si="37"/>
        <v>195.41666666666669</v>
      </c>
      <c r="P238" s="54">
        <f t="shared" si="38"/>
        <v>128.2098765432099</v>
      </c>
      <c r="Q238" s="54">
        <f t="shared" si="39"/>
        <v>206.7901234567901</v>
      </c>
      <c r="R238" s="54">
        <f t="shared" si="40"/>
        <v>139.58333333333334</v>
      </c>
      <c r="S238" s="55">
        <f t="shared" si="41"/>
        <v>-11.373456790123413</v>
      </c>
      <c r="T238" s="55">
        <f t="shared" si="42"/>
        <v>-11.373456790123441</v>
      </c>
      <c r="U238" t="s">
        <v>350</v>
      </c>
      <c r="V238" t="s">
        <v>417</v>
      </c>
      <c r="W238" t="s">
        <v>434</v>
      </c>
      <c r="X238" s="38">
        <v>44230</v>
      </c>
      <c r="Y238" s="66" t="s">
        <v>481</v>
      </c>
    </row>
    <row r="239" spans="1:25" ht="15" x14ac:dyDescent="0.25">
      <c r="A239">
        <v>2.23</v>
      </c>
      <c r="B239">
        <v>1.71</v>
      </c>
      <c r="C239" s="43">
        <f t="shared" si="43"/>
        <v>3.3225814910969431E-2</v>
      </c>
      <c r="D239" s="44">
        <f>IF(OR($A239="",$B239=""),"",A239*'MPTO_working_2-way'!$G238)</f>
        <v>2.3040935672514617</v>
      </c>
      <c r="E239" s="46">
        <f>IF(OR($A239="",$B239=""),"",B239*'MPTO_working_2-way'!$G238)</f>
        <v>1.7668161434977576</v>
      </c>
      <c r="F239" s="44">
        <f>IF(OR($A239="",$B239=""),"",'MPTO_working_2-way'!D238)</f>
        <v>2.315792669966295</v>
      </c>
      <c r="G239" s="46">
        <f>IF(OR($A239="",$B239=""),"",'MPTO_working_2-way'!E238)</f>
        <v>1.7599981538319522</v>
      </c>
      <c r="H239" s="44">
        <f>IF(OR($A239="",$B239=""),"",'OddsRatio_working_2-way'!M238)</f>
        <v>2.3162045305336028</v>
      </c>
      <c r="I239" s="44">
        <f>IF(OR($A239="",$B239=""),"",'OddsRatio_working_2-way'!N238)</f>
        <v>1.7597603387632996</v>
      </c>
      <c r="J239" s="44">
        <f>IF('Log_working_2-way'!$D238="","",A239^('Log_working_2-way'!$D238))</f>
        <v>2.3215866387713424</v>
      </c>
      <c r="K239" s="46">
        <f>IF('Log_working_2-way'!$D238="","",B239^('Log_working_2-way'!$D238))</f>
        <v>1.7566662454529891</v>
      </c>
      <c r="L239" s="53">
        <f t="shared" si="35"/>
        <v>0.43401015228426398</v>
      </c>
      <c r="M239" s="53">
        <f t="shared" si="36"/>
        <v>0.56598984771573613</v>
      </c>
      <c r="N239" s="54">
        <v>336</v>
      </c>
      <c r="O239" s="54">
        <f t="shared" si="37"/>
        <v>185.32735426008969</v>
      </c>
      <c r="P239" s="54">
        <f t="shared" si="38"/>
        <v>139.50877192982452</v>
      </c>
      <c r="Q239" s="54">
        <f t="shared" si="39"/>
        <v>196.49122807017542</v>
      </c>
      <c r="R239" s="54">
        <f t="shared" si="40"/>
        <v>150.67264573991031</v>
      </c>
      <c r="S239" s="55">
        <f t="shared" si="41"/>
        <v>-11.163873810085732</v>
      </c>
      <c r="T239" s="55">
        <f t="shared" si="42"/>
        <v>-11.163873810085789</v>
      </c>
      <c r="U239" t="s">
        <v>348</v>
      </c>
      <c r="V239" t="s">
        <v>354</v>
      </c>
      <c r="W239" t="s">
        <v>434</v>
      </c>
      <c r="X239" s="38">
        <v>44230</v>
      </c>
      <c r="Y239" s="66" t="s">
        <v>493</v>
      </c>
    </row>
    <row r="240" spans="1:25" ht="15" x14ac:dyDescent="0.25">
      <c r="A240">
        <v>2.0299999999999998</v>
      </c>
      <c r="B240">
        <v>1.86</v>
      </c>
      <c r="C240" s="43">
        <f t="shared" si="43"/>
        <v>3.0245246040574214E-2</v>
      </c>
      <c r="D240" s="44">
        <f>IF(OR($A240="",$B240=""),"",A240*'MPTO_working_2-way'!$G239)</f>
        <v>2.0913978494623655</v>
      </c>
      <c r="E240" s="46">
        <f>IF(OR($A240="",$B240=""),"",B240*'MPTO_working_2-way'!$G239)</f>
        <v>1.9162561576354682</v>
      </c>
      <c r="F240" s="44">
        <f>IF(OR($A240="",$B240=""),"",'MPTO_working_2-way'!D239)</f>
        <v>2.0942925287037548</v>
      </c>
      <c r="G240" s="46">
        <f>IF(OR($A240="",$B240=""),"",'MPTO_working_2-way'!E239)</f>
        <v>1.9138324294186226</v>
      </c>
      <c r="H240" s="44">
        <f>IF(OR($A240="",$B240=""),"",'OddsRatio_working_2-way'!M239)</f>
        <v>2.0943831224048783</v>
      </c>
      <c r="I240" s="44">
        <f>IF(OR($A240="",$B240=""),"",'OddsRatio_working_2-way'!N239)</f>
        <v>1.9137567818137824</v>
      </c>
      <c r="J240" s="44">
        <f>IF('Log_working_2-way'!$D239="","",A240^('Log_working_2-way'!$D239))</f>
        <v>2.0957003958101184</v>
      </c>
      <c r="K240" s="46">
        <f>IF('Log_working_2-way'!$D239="","",B240^('Log_working_2-way'!$D239))</f>
        <v>1.9126582447390832</v>
      </c>
      <c r="L240" s="53">
        <f t="shared" si="35"/>
        <v>0.47814910025706941</v>
      </c>
      <c r="M240" s="53">
        <f t="shared" si="36"/>
        <v>0.52185089974293053</v>
      </c>
      <c r="N240" s="54">
        <v>337</v>
      </c>
      <c r="O240" s="54">
        <f t="shared" si="37"/>
        <v>170.99014778325122</v>
      </c>
      <c r="P240" s="54">
        <f t="shared" si="38"/>
        <v>155.81720430107529</v>
      </c>
      <c r="Q240" s="54">
        <f t="shared" si="39"/>
        <v>181.18279569892471</v>
      </c>
      <c r="R240" s="54">
        <f t="shared" si="40"/>
        <v>166.00985221674878</v>
      </c>
      <c r="S240" s="55">
        <f t="shared" si="41"/>
        <v>-10.19264791567349</v>
      </c>
      <c r="T240" s="55">
        <f t="shared" si="42"/>
        <v>-10.19264791567349</v>
      </c>
      <c r="U240" t="s">
        <v>105</v>
      </c>
      <c r="V240" t="s">
        <v>353</v>
      </c>
      <c r="W240" t="s">
        <v>434</v>
      </c>
      <c r="X240" s="38">
        <v>44230</v>
      </c>
      <c r="Y240" s="66" t="s">
        <v>478</v>
      </c>
    </row>
    <row r="241" spans="1:25" ht="15" x14ac:dyDescent="0.25">
      <c r="A241">
        <v>2.4500000000000002</v>
      </c>
      <c r="B241">
        <v>1.6</v>
      </c>
      <c r="C241" s="43">
        <f t="shared" si="43"/>
        <v>3.3163265306122458E-2</v>
      </c>
      <c r="D241" s="44">
        <f>IF(OR($A241="",$B241=""),"",A241*'MPTO_working_2-way'!$G240)</f>
        <v>2.53125</v>
      </c>
      <c r="E241" s="46">
        <f>IF(OR($A241="",$B241=""),"",B241*'MPTO_working_2-way'!$G240)</f>
        <v>1.653061224489796</v>
      </c>
      <c r="F241" s="44">
        <f>IF(OR($A241="",$B241=""),"",'MPTO_working_2-way'!D240)</f>
        <v>2.5537459283387625</v>
      </c>
      <c r="G241" s="46">
        <f>IF(OR($A241="",$B241=""),"",'MPTO_working_2-way'!E240)</f>
        <v>1.6436058700209644</v>
      </c>
      <c r="H241" s="44">
        <f>IF(OR($A241="",$B241=""),"",'OddsRatio_working_2-way'!M240)</f>
        <v>2.5545631755148031</v>
      </c>
      <c r="I241" s="44">
        <f>IF(OR($A241="",$B241=""),"",'OddsRatio_working_2-way'!N240)</f>
        <v>1.643267520902677</v>
      </c>
      <c r="J241" s="44">
        <f>IF('Log_working_2-way'!$D240="","",A241^('Log_working_2-way'!$D240))</f>
        <v>2.5650213685886376</v>
      </c>
      <c r="K241" s="46">
        <f>IF('Log_working_2-way'!$D240="","",B241^('Log_working_2-way'!$D240))</f>
        <v>1.6389689112690746</v>
      </c>
      <c r="L241" s="53">
        <f t="shared" si="35"/>
        <v>0.39506172839506171</v>
      </c>
      <c r="M241" s="53">
        <f t="shared" si="36"/>
        <v>0.60493827160493829</v>
      </c>
      <c r="N241" s="54">
        <v>338</v>
      </c>
      <c r="O241" s="54">
        <f t="shared" si="37"/>
        <v>200.0408163265306</v>
      </c>
      <c r="P241" s="54">
        <f t="shared" si="38"/>
        <v>126.75000000000004</v>
      </c>
      <c r="Q241" s="54">
        <f t="shared" si="39"/>
        <v>211.25</v>
      </c>
      <c r="R241" s="54">
        <f t="shared" si="40"/>
        <v>137.95918367346937</v>
      </c>
      <c r="S241" s="55">
        <f t="shared" si="41"/>
        <v>-11.209183673469397</v>
      </c>
      <c r="T241" s="55">
        <f t="shared" si="42"/>
        <v>-11.209183673469326</v>
      </c>
      <c r="U241" t="s">
        <v>415</v>
      </c>
      <c r="V241" t="s">
        <v>351</v>
      </c>
      <c r="W241" t="s">
        <v>434</v>
      </c>
      <c r="X241" s="38">
        <v>44230</v>
      </c>
      <c r="Y241" s="66" t="s">
        <v>487</v>
      </c>
    </row>
    <row r="242" spans="1:25" ht="15" x14ac:dyDescent="0.25">
      <c r="A242">
        <v>2.1</v>
      </c>
      <c r="B242">
        <v>1.79</v>
      </c>
      <c r="C242" s="43">
        <f t="shared" si="43"/>
        <v>3.4849694067571102E-2</v>
      </c>
      <c r="D242" s="44">
        <f>IF(OR($A242="",$B242=""),"",A242*'MPTO_working_2-way'!$G241)</f>
        <v>2.1731843575418992</v>
      </c>
      <c r="E242" s="46">
        <f>IF(OR($A242="",$B242=""),"",B242*'MPTO_working_2-way'!$G241)</f>
        <v>1.8523809523809522</v>
      </c>
      <c r="F242" s="44">
        <f>IF(OR($A242="",$B242=""),"",'MPTO_working_2-way'!D241)</f>
        <v>2.1797622499275153</v>
      </c>
      <c r="G242" s="46">
        <f>IF(OR($A242="",$B242=""),"",'MPTO_working_2-way'!E241)</f>
        <v>1.8476284099287292</v>
      </c>
      <c r="H242" s="44">
        <f>IF(OR($A242="",$B242=""),"",'OddsRatio_working_2-way'!M241)</f>
        <v>2.1800021454603971</v>
      </c>
      <c r="I242" s="44">
        <f>IF(OR($A242="",$B242=""),"",'OddsRatio_working_2-way'!N241)</f>
        <v>1.8474560862851939</v>
      </c>
      <c r="J242" s="44">
        <f>IF('Log_working_2-way'!$D241="","",A242^('Log_working_2-way'!$D241))</f>
        <v>2.1830172065936067</v>
      </c>
      <c r="K242" s="46">
        <f>IF('Log_working_2-way'!$D241="","",B242^('Log_working_2-way'!$D241))</f>
        <v>1.8452962428833544</v>
      </c>
      <c r="L242" s="53">
        <f t="shared" si="35"/>
        <v>0.46015424164524427</v>
      </c>
      <c r="M242" s="53">
        <f t="shared" si="36"/>
        <v>0.53984575835475579</v>
      </c>
      <c r="N242" s="54">
        <v>339</v>
      </c>
      <c r="O242" s="54">
        <f t="shared" si="37"/>
        <v>177.57142857142856</v>
      </c>
      <c r="P242" s="54">
        <f t="shared" si="38"/>
        <v>149.61452513966483</v>
      </c>
      <c r="Q242" s="54">
        <f t="shared" si="39"/>
        <v>189.38547486033519</v>
      </c>
      <c r="R242" s="54">
        <f t="shared" si="40"/>
        <v>161.42857142857142</v>
      </c>
      <c r="S242" s="55">
        <f t="shared" si="41"/>
        <v>-11.814046288906638</v>
      </c>
      <c r="T242" s="55">
        <f t="shared" si="42"/>
        <v>-11.814046288906582</v>
      </c>
      <c r="U242" t="s">
        <v>418</v>
      </c>
      <c r="V242" t="s">
        <v>416</v>
      </c>
      <c r="W242" t="s">
        <v>434</v>
      </c>
      <c r="X242" s="38">
        <v>44230</v>
      </c>
      <c r="Y242" s="66" t="s">
        <v>484</v>
      </c>
    </row>
    <row r="243" spans="1:25" ht="15" x14ac:dyDescent="0.25">
      <c r="A243">
        <v>1.85</v>
      </c>
      <c r="B243">
        <v>2.0499999999999998</v>
      </c>
      <c r="C243" s="43">
        <f t="shared" si="43"/>
        <v>2.8345418589321048E-2</v>
      </c>
      <c r="D243" s="44">
        <f>IF(OR($A243="",$B243=""),"",A243*'MPTO_working_2-way'!$G242)</f>
        <v>1.902439024390244</v>
      </c>
      <c r="E243" s="46">
        <f>IF(OR($A243="",$B243=""),"",B243*'MPTO_working_2-way'!$G242)</f>
        <v>2.1081081081081079</v>
      </c>
      <c r="F243" s="44">
        <f>IF(OR($A243="",$B243=""),"",'MPTO_working_2-way'!D242)</f>
        <v>1.8998121477770822</v>
      </c>
      <c r="G243" s="46">
        <f>IF(OR($A243="",$B243=""),"",'MPTO_working_2-way'!E242)</f>
        <v>2.1113430758524703</v>
      </c>
      <c r="H243" s="44">
        <f>IF(OR($A243="",$B243=""),"",'OddsRatio_working_2-way'!M242)</f>
        <v>1.8997354108424378</v>
      </c>
      <c r="I243" s="44">
        <f>IF(OR($A243="",$B243=""),"",'OddsRatio_working_2-way'!N242)</f>
        <v>2.1114378604524222</v>
      </c>
      <c r="J243" s="44">
        <f>IF('Log_working_2-way'!$D242="","",A243^('Log_working_2-way'!$D242))</f>
        <v>1.8985467665018629</v>
      </c>
      <c r="K243" s="46">
        <f>IF('Log_working_2-way'!$D242="","",B243^('Log_working_2-way'!$D242))</f>
        <v>2.1129081281913611</v>
      </c>
      <c r="L243" s="53">
        <f t="shared" si="35"/>
        <v>0.52564102564102555</v>
      </c>
      <c r="M243" s="53">
        <f t="shared" si="36"/>
        <v>0.47435897435897439</v>
      </c>
      <c r="N243" s="54">
        <v>340</v>
      </c>
      <c r="O243" s="54">
        <f t="shared" si="37"/>
        <v>156.2162162162162</v>
      </c>
      <c r="P243" s="54">
        <f t="shared" si="38"/>
        <v>174.14634146341459</v>
      </c>
      <c r="Q243" s="54">
        <f t="shared" si="39"/>
        <v>165.85365853658539</v>
      </c>
      <c r="R243" s="54">
        <f t="shared" si="40"/>
        <v>183.78378378378375</v>
      </c>
      <c r="S243" s="55">
        <f t="shared" si="41"/>
        <v>-9.637442320369189</v>
      </c>
      <c r="T243" s="55">
        <f t="shared" si="42"/>
        <v>-9.6374423203691606</v>
      </c>
      <c r="U243" t="s">
        <v>50</v>
      </c>
      <c r="V243" t="s">
        <v>352</v>
      </c>
      <c r="W243" t="s">
        <v>434</v>
      </c>
      <c r="X243" s="38">
        <v>44230</v>
      </c>
      <c r="Y243" s="66" t="s">
        <v>485</v>
      </c>
    </row>
    <row r="244" spans="1:25" ht="15" x14ac:dyDescent="0.25">
      <c r="A244">
        <v>2.21</v>
      </c>
      <c r="B244">
        <v>1.72</v>
      </c>
      <c r="C244" s="43">
        <f t="shared" si="43"/>
        <v>3.3884036620014824E-2</v>
      </c>
      <c r="D244" s="44">
        <f>IF(OR($A244="",$B244=""),"",A244*'MPTO_working_2-way'!$G243)</f>
        <v>2.2848837209302326</v>
      </c>
      <c r="E244" s="46">
        <f>IF(OR($A244="",$B244=""),"",B244*'MPTO_working_2-way'!$G243)</f>
        <v>1.7782805429864255</v>
      </c>
      <c r="F244" s="44">
        <f>IF(OR($A244="",$B244=""),"",'MPTO_working_2-way'!D243)</f>
        <v>2.2959652089876781</v>
      </c>
      <c r="G244" s="46">
        <f>IF(OR($A244="",$B244=""),"",'MPTO_working_2-way'!E243)</f>
        <v>1.7716256524981358</v>
      </c>
      <c r="H244" s="44">
        <f>IF(OR($A244="",$B244=""),"",'OddsRatio_working_2-way'!M243)</f>
        <v>2.2963624321753371</v>
      </c>
      <c r="I244" s="44">
        <f>IF(OR($A244="",$B244=""),"",'OddsRatio_working_2-way'!N243)</f>
        <v>1.7713892158398703</v>
      </c>
      <c r="J244" s="44">
        <f>IF('Log_working_2-way'!$D243="","",A244^('Log_working_2-way'!$D243))</f>
        <v>2.3014598613122459</v>
      </c>
      <c r="K244" s="46">
        <f>IF('Log_working_2-way'!$D243="","",B244^('Log_working_2-way'!$D243))</f>
        <v>1.7683679149287428</v>
      </c>
      <c r="L244" s="53">
        <f t="shared" si="35"/>
        <v>0.43765903307888038</v>
      </c>
      <c r="M244" s="53">
        <f t="shared" si="36"/>
        <v>0.56234096692111957</v>
      </c>
      <c r="N244" s="54">
        <v>341</v>
      </c>
      <c r="O244" s="54">
        <f t="shared" si="37"/>
        <v>186.70135746606334</v>
      </c>
      <c r="P244" s="54">
        <f t="shared" si="38"/>
        <v>142.74418604651163</v>
      </c>
      <c r="Q244" s="54">
        <f t="shared" si="39"/>
        <v>198.25581395348837</v>
      </c>
      <c r="R244" s="54">
        <f t="shared" si="40"/>
        <v>154.29864253393666</v>
      </c>
      <c r="S244" s="55">
        <f t="shared" si="41"/>
        <v>-11.554456487425028</v>
      </c>
      <c r="T244" s="55">
        <f t="shared" si="42"/>
        <v>-11.554456487425028</v>
      </c>
      <c r="U244" t="s">
        <v>234</v>
      </c>
      <c r="V244" t="s">
        <v>349</v>
      </c>
      <c r="W244" t="s">
        <v>434</v>
      </c>
      <c r="X244" s="38">
        <v>44230</v>
      </c>
      <c r="Y244" s="66" t="s">
        <v>491</v>
      </c>
    </row>
    <row r="245" spans="1:25" ht="15" x14ac:dyDescent="0.25">
      <c r="A245">
        <v>2.33</v>
      </c>
      <c r="B245">
        <v>1.65</v>
      </c>
      <c r="C245" s="43">
        <f t="shared" si="43"/>
        <v>3.5245155416829377E-2</v>
      </c>
      <c r="D245" s="44">
        <f>IF(OR($A245="",$B245=""),"",A245*'MPTO_working_2-way'!$G244)</f>
        <v>2.4121212121212126</v>
      </c>
      <c r="E245" s="46">
        <f>IF(OR($A245="",$B245=""),"",B245*'MPTO_working_2-way'!$G244)</f>
        <v>1.7081545064377683</v>
      </c>
      <c r="F245" s="44">
        <f>IF(OR($A245="",$B245=""),"",'MPTO_working_2-way'!D244)</f>
        <v>2.4297677358192451</v>
      </c>
      <c r="G245" s="46">
        <f>IF(OR($A245="",$B245=""),"",'MPTO_working_2-way'!E244)</f>
        <v>1.6994142999226434</v>
      </c>
      <c r="H245" s="44">
        <f>IF(OR($A245="",$B245=""),"",'OddsRatio_working_2-way'!M244)</f>
        <v>2.4304383405634256</v>
      </c>
      <c r="I245" s="44">
        <f>IF(OR($A245="",$B245=""),"",'OddsRatio_working_2-way'!N244)</f>
        <v>1.6990864070422753</v>
      </c>
      <c r="J245" s="44">
        <f>IF('Log_working_2-way'!$D244="","",A245^('Log_working_2-way'!$D244))</f>
        <v>2.4386155296037653</v>
      </c>
      <c r="K245" s="46">
        <f>IF('Log_working_2-way'!$D244="","",B245^('Log_working_2-way'!$D244))</f>
        <v>1.6951127521022427</v>
      </c>
      <c r="L245" s="53">
        <f t="shared" si="35"/>
        <v>0.41457286432160795</v>
      </c>
      <c r="M245" s="53">
        <f t="shared" si="36"/>
        <v>0.58542713567839189</v>
      </c>
      <c r="N245" s="54">
        <v>342</v>
      </c>
      <c r="O245" s="54">
        <f t="shared" si="37"/>
        <v>195.21888412017168</v>
      </c>
      <c r="P245" s="54">
        <f t="shared" si="38"/>
        <v>134.72727272727269</v>
      </c>
      <c r="Q245" s="54">
        <f t="shared" si="39"/>
        <v>207.27272727272728</v>
      </c>
      <c r="R245" s="54">
        <f t="shared" si="40"/>
        <v>146.78111587982832</v>
      </c>
      <c r="S245" s="55">
        <f t="shared" si="41"/>
        <v>-12.053843152555601</v>
      </c>
      <c r="T245" s="55">
        <f t="shared" si="42"/>
        <v>-12.053843152555629</v>
      </c>
      <c r="U245" t="s">
        <v>235</v>
      </c>
      <c r="V245" t="s">
        <v>140</v>
      </c>
      <c r="W245" t="s">
        <v>434</v>
      </c>
      <c r="X245" s="38">
        <v>44230</v>
      </c>
      <c r="Y245" s="66" t="s">
        <v>485</v>
      </c>
    </row>
    <row r="246" spans="1:25" ht="15" x14ac:dyDescent="0.25">
      <c r="A246">
        <v>2.17</v>
      </c>
      <c r="B246">
        <v>1.74</v>
      </c>
      <c r="C246" s="43">
        <f t="shared" si="43"/>
        <v>3.5542136765718491E-2</v>
      </c>
      <c r="D246" s="44">
        <f>IF(OR($A246="",$B246=""),"",A246*'MPTO_working_2-way'!$G245)</f>
        <v>2.2471264367816088</v>
      </c>
      <c r="E246" s="46">
        <f>IF(OR($A246="",$B246=""),"",B246*'MPTO_working_2-way'!$G245)</f>
        <v>1.8018433179723501</v>
      </c>
      <c r="F246" s="44">
        <f>IF(OR($A246="",$B246=""),"",'MPTO_working_2-way'!D245)</f>
        <v>2.2570386753541753</v>
      </c>
      <c r="G246" s="46">
        <f>IF(OR($A246="",$B246=""),"",'MPTO_working_2-way'!E245)</f>
        <v>1.7955204717295163</v>
      </c>
      <c r="H246" s="44">
        <f>IF(OR($A246="",$B246=""),"",'OddsRatio_working_2-way'!M245)</f>
        <v>2.2574104664273644</v>
      </c>
      <c r="I246" s="44">
        <f>IF(OR($A246="",$B246=""),"",'OddsRatio_working_2-way'!N245)</f>
        <v>1.7952852522702987</v>
      </c>
      <c r="J246" s="44">
        <f>IF('Log_working_2-way'!$D245="","",A246^('Log_working_2-way'!$D245))</f>
        <v>2.2619707702020815</v>
      </c>
      <c r="K246" s="46">
        <f>IF('Log_working_2-way'!$D245="","",B246^('Log_working_2-way'!$D245))</f>
        <v>1.7924113803680148</v>
      </c>
      <c r="L246" s="53">
        <f t="shared" si="35"/>
        <v>0.44501278772378522</v>
      </c>
      <c r="M246" s="53">
        <f t="shared" si="36"/>
        <v>0.55498721227621484</v>
      </c>
      <c r="N246" s="54">
        <v>343</v>
      </c>
      <c r="O246" s="54">
        <f t="shared" si="37"/>
        <v>184.93548387096772</v>
      </c>
      <c r="P246" s="54">
        <f t="shared" si="38"/>
        <v>145.87356321839081</v>
      </c>
      <c r="Q246" s="54">
        <f t="shared" si="39"/>
        <v>197.12643678160919</v>
      </c>
      <c r="R246" s="54">
        <f t="shared" si="40"/>
        <v>158.06451612903226</v>
      </c>
      <c r="S246" s="55">
        <f t="shared" si="41"/>
        <v>-12.190952910641471</v>
      </c>
      <c r="T246" s="55">
        <f t="shared" si="42"/>
        <v>-12.190952910641442</v>
      </c>
      <c r="U246" t="s">
        <v>249</v>
      </c>
      <c r="V246" t="s">
        <v>419</v>
      </c>
      <c r="W246" t="s">
        <v>434</v>
      </c>
      <c r="X246" s="38">
        <v>44230</v>
      </c>
      <c r="Y246" s="66" t="s">
        <v>494</v>
      </c>
    </row>
    <row r="247" spans="1:25" ht="15" x14ac:dyDescent="0.25">
      <c r="A247">
        <v>1.98</v>
      </c>
      <c r="B247">
        <v>1.88</v>
      </c>
      <c r="C247" s="43">
        <f t="shared" si="43"/>
        <v>3.6965398667526461E-2</v>
      </c>
      <c r="D247" s="44">
        <f>IF(OR($A247="",$B247=""),"",A247*'MPTO_working_2-way'!$G246)</f>
        <v>2.0531914893617023</v>
      </c>
      <c r="E247" s="46">
        <f>IF(OR($A247="",$B247=""),"",B247*'MPTO_working_2-way'!$G246)</f>
        <v>1.9494949494949496</v>
      </c>
      <c r="F247" s="44">
        <f>IF(OR($A247="",$B247=""),"",'MPTO_working_2-way'!D246)</f>
        <v>2.0552120141342756</v>
      </c>
      <c r="G247" s="46">
        <f>IF(OR($A247="",$B247=""),"",'MPTO_working_2-way'!E246)</f>
        <v>1.9476768522394308</v>
      </c>
      <c r="H247" s="44">
        <f>IF(OR($A247="",$B247=""),"",'OddsRatio_working_2-way'!M246)</f>
        <v>2.0552897060221729</v>
      </c>
      <c r="I247" s="44">
        <f>IF(OR($A247="",$B247=""),"",'OddsRatio_working_2-way'!N246)</f>
        <v>1.947607082958686</v>
      </c>
      <c r="J247" s="44">
        <f>IF('Log_working_2-way'!$D246="","",A247^('Log_working_2-way'!$D246))</f>
        <v>2.0562137224842738</v>
      </c>
      <c r="K247" s="46">
        <f>IF('Log_working_2-way'!$D246="","",B247^('Log_working_2-way'!$D246))</f>
        <v>1.9467780797695502</v>
      </c>
      <c r="L247" s="53">
        <f t="shared" si="35"/>
        <v>0.48704663212435229</v>
      </c>
      <c r="M247" s="53">
        <f t="shared" si="36"/>
        <v>0.5129533678756476</v>
      </c>
      <c r="N247" s="54">
        <v>344</v>
      </c>
      <c r="O247" s="54">
        <f t="shared" si="37"/>
        <v>170.26262626262627</v>
      </c>
      <c r="P247" s="54">
        <f t="shared" si="38"/>
        <v>161.02127659574464</v>
      </c>
      <c r="Q247" s="54">
        <f t="shared" si="39"/>
        <v>182.97872340425531</v>
      </c>
      <c r="R247" s="54">
        <f t="shared" si="40"/>
        <v>173.73737373737376</v>
      </c>
      <c r="S247" s="55">
        <f t="shared" si="41"/>
        <v>-12.716097141629035</v>
      </c>
      <c r="T247" s="55">
        <f t="shared" si="42"/>
        <v>-12.71609714162912</v>
      </c>
      <c r="U247" t="s">
        <v>473</v>
      </c>
      <c r="V247" t="s">
        <v>374</v>
      </c>
      <c r="W247" t="s">
        <v>450</v>
      </c>
      <c r="X247" s="38">
        <v>44230</v>
      </c>
      <c r="Y247" s="66" t="s">
        <v>483</v>
      </c>
    </row>
    <row r="248" spans="1:25" s="50" customFormat="1" ht="15" x14ac:dyDescent="0.25">
      <c r="A248">
        <v>2.02</v>
      </c>
      <c r="B248">
        <v>1.88</v>
      </c>
      <c r="C248" s="43">
        <f t="shared" si="43"/>
        <v>2.6964398567516312E-2</v>
      </c>
      <c r="D248" s="44">
        <f>IF(OR($A248="",$B248=""),"",A248*'MPTO_working_2-way'!$G247)</f>
        <v>2.0744680851063828</v>
      </c>
      <c r="E248" s="46">
        <f>IF(OR($A248="",$B248=""),"",B248*'MPTO_working_2-way'!$G247)</f>
        <v>1.9306930693069306</v>
      </c>
      <c r="F248" s="44">
        <f>IF(OR($A248="",$B248=""),"",'MPTO_working_2-way'!D247)</f>
        <v>2.0765529308836395</v>
      </c>
      <c r="G248" s="46">
        <f>IF(OR($A248="",$B248=""),"",'MPTO_working_2-way'!E247)</f>
        <v>1.9288906948394962</v>
      </c>
      <c r="H248" s="44">
        <f>IF(OR($A248="",$B248=""),"",'OddsRatio_working_2-way'!M247)</f>
        <v>2.0766108438479098</v>
      </c>
      <c r="I248" s="44">
        <f>IF(OR($A248="",$B248=""),"",'OddsRatio_working_2-way'!N247)</f>
        <v>1.9288407280256479</v>
      </c>
      <c r="J248" s="44">
        <f>IF('Log_working_2-way'!$D247="","",A248^('Log_working_2-way'!$D247))</f>
        <v>2.0775563029751076</v>
      </c>
      <c r="K248" s="46">
        <f>IF('Log_working_2-way'!$D247="","",B248^('Log_working_2-way'!$D247))</f>
        <v>1.9280257534933587</v>
      </c>
      <c r="L248" s="53">
        <f t="shared" si="35"/>
        <v>0.48205128205128212</v>
      </c>
      <c r="M248" s="53">
        <f t="shared" si="36"/>
        <v>0.517948717948718</v>
      </c>
      <c r="N248" s="54">
        <v>345</v>
      </c>
      <c r="O248" s="54">
        <f t="shared" si="37"/>
        <v>174.20792079207919</v>
      </c>
      <c r="P248" s="54">
        <f t="shared" si="38"/>
        <v>161.48936170212761</v>
      </c>
      <c r="Q248" s="54">
        <f t="shared" si="39"/>
        <v>183.51063829787233</v>
      </c>
      <c r="R248" s="54">
        <f t="shared" si="40"/>
        <v>170.79207920792078</v>
      </c>
      <c r="S248" s="55">
        <f t="shared" si="41"/>
        <v>-9.3027175057931402</v>
      </c>
      <c r="T248" s="55">
        <f t="shared" si="42"/>
        <v>-9.3027175057931686</v>
      </c>
      <c r="U248" t="s">
        <v>168</v>
      </c>
      <c r="V248" t="s">
        <v>64</v>
      </c>
      <c r="W248" t="s">
        <v>442</v>
      </c>
      <c r="X248" s="38">
        <v>44230</v>
      </c>
      <c r="Y248" s="66" t="s">
        <v>483</v>
      </c>
    </row>
    <row r="249" spans="1:25" ht="15" x14ac:dyDescent="0.25">
      <c r="A249">
        <v>1.81</v>
      </c>
      <c r="B249">
        <v>2.08</v>
      </c>
      <c r="C249" s="43">
        <f t="shared" si="43"/>
        <v>3.3255418614534626E-2</v>
      </c>
      <c r="D249" s="44">
        <f>IF(OR($A249="",$B249=""),"",A249*'MPTO_working_2-way'!$G248)</f>
        <v>1.8701923076923077</v>
      </c>
      <c r="E249" s="46">
        <f>IF(OR($A249="",$B249=""),"",B249*'MPTO_working_2-way'!$G248)</f>
        <v>2.1491712707182322</v>
      </c>
      <c r="F249" s="44">
        <f>IF(OR($A249="",$B249=""),"",'MPTO_working_2-way'!D248)</f>
        <v>1.8661643699811639</v>
      </c>
      <c r="G249" s="46">
        <f>IF(OR($A249="",$B249=""),"",'MPTO_working_2-way'!E248)</f>
        <v>2.1545152798443401</v>
      </c>
      <c r="H249" s="44">
        <f>IF(OR($A249="",$B249=""),"",'OddsRatio_working_2-way'!M248)</f>
        <v>1.8660254037844384</v>
      </c>
      <c r="I249" s="44">
        <f>IF(OR($A249="",$B249=""),"",'OddsRatio_working_2-way'!N248)</f>
        <v>2.1547005383792519</v>
      </c>
      <c r="J249" s="44">
        <f>IF('Log_working_2-way'!$D248="","",A249^('Log_working_2-way'!$D248))</f>
        <v>1.8641966683390954</v>
      </c>
      <c r="K249" s="46">
        <f>IF('Log_working_2-way'!$D248="","",B249^('Log_working_2-way'!$D248))</f>
        <v>2.1571440120474694</v>
      </c>
      <c r="L249" s="53">
        <f t="shared" si="35"/>
        <v>0.53470437017994854</v>
      </c>
      <c r="M249" s="53">
        <f t="shared" si="36"/>
        <v>0.46529562982005135</v>
      </c>
      <c r="N249" s="54">
        <v>346</v>
      </c>
      <c r="O249" s="54">
        <f t="shared" si="37"/>
        <v>154.83977900552486</v>
      </c>
      <c r="P249" s="54">
        <f t="shared" si="38"/>
        <v>179.65384615384616</v>
      </c>
      <c r="Q249" s="54">
        <f t="shared" si="39"/>
        <v>166.34615384615384</v>
      </c>
      <c r="R249" s="54">
        <f t="shared" si="40"/>
        <v>191.16022099447514</v>
      </c>
      <c r="S249" s="55">
        <f t="shared" si="41"/>
        <v>-11.506374840628979</v>
      </c>
      <c r="T249" s="55">
        <f t="shared" si="42"/>
        <v>-11.506374840628979</v>
      </c>
      <c r="U249" t="s">
        <v>125</v>
      </c>
      <c r="V249" t="s">
        <v>166</v>
      </c>
      <c r="W249" t="s">
        <v>442</v>
      </c>
      <c r="X249" s="38">
        <v>44230</v>
      </c>
      <c r="Y249" s="66" t="s">
        <v>484</v>
      </c>
    </row>
    <row r="250" spans="1:25" ht="15" x14ac:dyDescent="0.25">
      <c r="A250">
        <v>2.19</v>
      </c>
      <c r="B250">
        <v>1.75</v>
      </c>
      <c r="C250" s="43">
        <f t="shared" si="43"/>
        <v>2.8049575994781417E-2</v>
      </c>
      <c r="D250" s="44">
        <f>IF(OR($A250="",$B250=""),"",A250*'MPTO_working_2-way'!$G249)</f>
        <v>2.2514285714285713</v>
      </c>
      <c r="E250" s="46">
        <f>IF(OR($A250="",$B250=""),"",B250*'MPTO_working_2-way'!$G249)</f>
        <v>1.7990867579908674</v>
      </c>
      <c r="F250" s="44">
        <f>IF(OR($A250="",$B250=""),"",'MPTO_working_2-way'!D249)</f>
        <v>2.2593957258658803</v>
      </c>
      <c r="G250" s="46">
        <f>IF(OR($A250="",$B250=""),"",'MPTO_working_2-way'!E249)</f>
        <v>1.7940315974253949</v>
      </c>
      <c r="H250" s="44">
        <f>IF(OR($A250="",$B250=""),"",'OddsRatio_working_2-way'!M249)</f>
        <v>2.2596295751794115</v>
      </c>
      <c r="I250" s="44">
        <f>IF(OR($A250="",$B250=""),"",'OddsRatio_working_2-way'!N249)</f>
        <v>1.7938841860374448</v>
      </c>
      <c r="J250" s="44">
        <f>IF('Log_working_2-way'!$D249="","",A250^('Log_working_2-way'!$D249))</f>
        <v>2.2632669083588914</v>
      </c>
      <c r="K250" s="46">
        <f>IF('Log_working_2-way'!$D249="","",B250^('Log_working_2-way'!$D249))</f>
        <v>1.7915983497890287</v>
      </c>
      <c r="L250" s="53">
        <f t="shared" si="35"/>
        <v>0.44416243654822335</v>
      </c>
      <c r="M250" s="53">
        <f t="shared" si="36"/>
        <v>0.55583756345177671</v>
      </c>
      <c r="N250" s="54">
        <v>347</v>
      </c>
      <c r="O250" s="54">
        <f t="shared" si="37"/>
        <v>188.55251141552512</v>
      </c>
      <c r="P250" s="54">
        <f t="shared" si="38"/>
        <v>148.71428571428569</v>
      </c>
      <c r="Q250" s="54">
        <f t="shared" si="39"/>
        <v>198.28571428571428</v>
      </c>
      <c r="R250" s="54">
        <f t="shared" si="40"/>
        <v>158.44748858447488</v>
      </c>
      <c r="S250" s="55">
        <f t="shared" si="41"/>
        <v>-9.7332028701891602</v>
      </c>
      <c r="T250" s="55">
        <f t="shared" si="42"/>
        <v>-9.7332028701891886</v>
      </c>
      <c r="U250" t="s">
        <v>73</v>
      </c>
      <c r="V250" t="s">
        <v>39</v>
      </c>
      <c r="W250" t="s">
        <v>443</v>
      </c>
      <c r="X250" s="38">
        <v>44258</v>
      </c>
      <c r="Y250" s="66" t="s">
        <v>482</v>
      </c>
    </row>
    <row r="251" spans="1:25" ht="15" x14ac:dyDescent="0.25">
      <c r="A251">
        <v>2.1800000000000002</v>
      </c>
      <c r="B251">
        <v>1.75</v>
      </c>
      <c r="C251" s="43">
        <f t="shared" si="43"/>
        <v>3.0144167758846541E-2</v>
      </c>
      <c r="D251" s="44">
        <f>IF(OR($A251="",$B251=""),"",A251*'MPTO_working_2-way'!$G250)</f>
        <v>2.2457142857142856</v>
      </c>
      <c r="E251" s="46">
        <f>IF(OR($A251="",$B251=""),"",B251*'MPTO_working_2-way'!$G250)</f>
        <v>1.8027522935779814</v>
      </c>
      <c r="F251" s="44">
        <f>IF(OR($A251="",$B251=""),"",'MPTO_working_2-way'!D250)</f>
        <v>2.2540620384047267</v>
      </c>
      <c r="G251" s="46">
        <f>IF(OR($A251="",$B251=""),"",'MPTO_working_2-way'!E250)</f>
        <v>1.797408716136631</v>
      </c>
      <c r="H251" s="44">
        <f>IF(OR($A251="",$B251=""),"",'OddsRatio_working_2-way'!M250)</f>
        <v>2.2543258481484516</v>
      </c>
      <c r="I251" s="44">
        <f>IF(OR($A251="",$B251=""),"",'OddsRatio_working_2-way'!N250)</f>
        <v>1.797241005179101</v>
      </c>
      <c r="J251" s="44">
        <f>IF('Log_working_2-way'!$D250="","",A251^('Log_working_2-way'!$D250))</f>
        <v>2.2581444657647705</v>
      </c>
      <c r="K251" s="46">
        <f>IF('Log_working_2-way'!$D250="","",B251^('Log_working_2-way'!$D250))</f>
        <v>1.7948212842092994</v>
      </c>
      <c r="L251" s="53">
        <f t="shared" ref="L251:L289" si="44">(1/D251)</f>
        <v>0.44529262086513999</v>
      </c>
      <c r="M251" s="53">
        <f t="shared" ref="M251:M289" si="45">(1/E251)</f>
        <v>0.55470737913486012</v>
      </c>
      <c r="N251" s="54">
        <v>348</v>
      </c>
      <c r="O251" s="54">
        <f t="shared" ref="O251:O289" si="46">(1/A251)*((N251*A251)-N251)</f>
        <v>188.36697247706425</v>
      </c>
      <c r="P251" s="54">
        <f t="shared" ref="P251:P289" si="47">(1/B251)*((N251*B251)-N251)</f>
        <v>149.14285714285714</v>
      </c>
      <c r="Q251" s="54">
        <f t="shared" ref="Q251:Q289" si="48">(1/B251)*N251</f>
        <v>198.85714285714283</v>
      </c>
      <c r="R251" s="54">
        <f t="shared" ref="R251:R289" si="49">(1/A251)*N251</f>
        <v>159.63302752293578</v>
      </c>
      <c r="S251" s="55">
        <f t="shared" ref="S251:S289" si="50">O251-Q251</f>
        <v>-10.490170380078581</v>
      </c>
      <c r="T251" s="55">
        <f t="shared" ref="T251:T314" si="51">P251-R251</f>
        <v>-10.490170380078638</v>
      </c>
      <c r="U251" t="s">
        <v>70</v>
      </c>
      <c r="V251" t="s">
        <v>136</v>
      </c>
      <c r="W251" t="s">
        <v>443</v>
      </c>
      <c r="X251" s="38">
        <v>44258</v>
      </c>
      <c r="Y251" s="66" t="s">
        <v>479</v>
      </c>
    </row>
    <row r="252" spans="1:25" ht="15" x14ac:dyDescent="0.25">
      <c r="A252">
        <v>1.81</v>
      </c>
      <c r="B252">
        <v>2.09</v>
      </c>
      <c r="C252" s="43">
        <f t="shared" si="43"/>
        <v>3.0955087366835166E-2</v>
      </c>
      <c r="D252" s="44">
        <f>IF(OR($A252="",$B252=""),"",A252*'MPTO_working_2-way'!$G251)</f>
        <v>1.8660287081339717</v>
      </c>
      <c r="E252" s="46">
        <f>IF(OR($A252="",$B252=""),"",B252*'MPTO_working_2-way'!$G251)</f>
        <v>2.1546961325966851</v>
      </c>
      <c r="F252" s="44">
        <f>IF(OR($A252="",$B252=""),"",'MPTO_working_2-way'!D251)</f>
        <v>1.8621674173619833</v>
      </c>
      <c r="G252" s="46">
        <f>IF(OR($A252="",$B252=""),"",'MPTO_working_2-way'!E251)</f>
        <v>2.159867538325388</v>
      </c>
      <c r="H252" s="44">
        <f>IF(OR($A252="",$B252=""),"",'OddsRatio_working_2-way'!M251)</f>
        <v>1.8620436566990362</v>
      </c>
      <c r="I252" s="44">
        <f>IF(OR($A252="",$B252=""),"",'OddsRatio_working_2-way'!N251)</f>
        <v>2.1600340565456171</v>
      </c>
      <c r="J252" s="44">
        <f>IF('Log_working_2-way'!$D251="","",A252^('Log_working_2-way'!$D251))</f>
        <v>1.8602936584659731</v>
      </c>
      <c r="K252" s="46">
        <f>IF('Log_working_2-way'!$D251="","",B252^('Log_working_2-way'!$D251))</f>
        <v>2.1623937828196005</v>
      </c>
      <c r="L252" s="53">
        <f t="shared" si="44"/>
        <v>0.53589743589743577</v>
      </c>
      <c r="M252" s="53">
        <f t="shared" si="45"/>
        <v>0.46410256410256412</v>
      </c>
      <c r="N252" s="54">
        <v>349</v>
      </c>
      <c r="O252" s="54">
        <f t="shared" si="46"/>
        <v>156.18232044198899</v>
      </c>
      <c r="P252" s="54">
        <f t="shared" si="47"/>
        <v>182.01435406698565</v>
      </c>
      <c r="Q252" s="54">
        <f t="shared" si="48"/>
        <v>166.98564593301438</v>
      </c>
      <c r="R252" s="54">
        <f t="shared" si="49"/>
        <v>192.81767955801106</v>
      </c>
      <c r="S252" s="55">
        <f t="shared" si="50"/>
        <v>-10.80332549102539</v>
      </c>
      <c r="T252" s="55">
        <f t="shared" si="51"/>
        <v>-10.803325491025419</v>
      </c>
      <c r="U252" t="s">
        <v>34</v>
      </c>
      <c r="V252" t="s">
        <v>137</v>
      </c>
      <c r="W252" t="s">
        <v>443</v>
      </c>
      <c r="X252" s="38">
        <v>44258</v>
      </c>
      <c r="Y252" s="66" t="s">
        <v>485</v>
      </c>
    </row>
    <row r="253" spans="1:25" ht="15" x14ac:dyDescent="0.25">
      <c r="A253">
        <v>1.9</v>
      </c>
      <c r="B253">
        <v>1.98</v>
      </c>
      <c r="C253" s="43">
        <f t="shared" si="43"/>
        <v>3.1366294524189264E-2</v>
      </c>
      <c r="D253" s="44">
        <f>IF(OR($A253="",$B253=""),"",A253*'MPTO_working_2-way'!$G252)</f>
        <v>1.9595959595959596</v>
      </c>
      <c r="E253" s="46">
        <f>IF(OR($A253="",$B253=""),"",B253*'MPTO_working_2-way'!$G252)</f>
        <v>2.0421052631578949</v>
      </c>
      <c r="F253" s="44">
        <f>IF(OR($A253="",$B253=""),"",'MPTO_working_2-way'!D252)</f>
        <v>1.9583550234252993</v>
      </c>
      <c r="G253" s="46">
        <f>IF(OR($A253="",$B253=""),"",'MPTO_working_2-way'!E252)</f>
        <v>2.0434546442151005</v>
      </c>
      <c r="H253" s="44">
        <f>IF(OR($A253="",$B253=""),"",'OddsRatio_working_2-way'!M252)</f>
        <v>1.9583148474999099</v>
      </c>
      <c r="I253" s="44">
        <f>IF(OR($A253="",$B253=""),"",'OddsRatio_working_2-way'!N252)</f>
        <v>2.0434983894999017</v>
      </c>
      <c r="J253" s="44">
        <f>IF('Log_working_2-way'!$D252="","",A253^('Log_working_2-way'!$D252))</f>
        <v>1.9577514726651566</v>
      </c>
      <c r="K253" s="46">
        <f>IF('Log_working_2-way'!$D252="","",B253^('Log_working_2-way'!$D252))</f>
        <v>2.0441122029468173</v>
      </c>
      <c r="L253" s="53">
        <f t="shared" si="44"/>
        <v>0.51030927835051543</v>
      </c>
      <c r="M253" s="53">
        <f t="shared" si="45"/>
        <v>0.48969072164948452</v>
      </c>
      <c r="N253" s="54">
        <v>350</v>
      </c>
      <c r="O253" s="54">
        <f t="shared" si="46"/>
        <v>165.78947368421052</v>
      </c>
      <c r="P253" s="54">
        <f t="shared" si="47"/>
        <v>173.23232323232324</v>
      </c>
      <c r="Q253" s="54">
        <f t="shared" si="48"/>
        <v>176.76767676767679</v>
      </c>
      <c r="R253" s="54">
        <f t="shared" si="49"/>
        <v>184.21052631578945</v>
      </c>
      <c r="S253" s="55">
        <f t="shared" si="50"/>
        <v>-10.978203083466269</v>
      </c>
      <c r="T253" s="55">
        <f t="shared" si="51"/>
        <v>-10.978203083466212</v>
      </c>
      <c r="U253" t="s">
        <v>37</v>
      </c>
      <c r="V253" t="s">
        <v>42</v>
      </c>
      <c r="W253" t="s">
        <v>433</v>
      </c>
      <c r="X253" s="38">
        <v>44258</v>
      </c>
      <c r="Y253" s="66" t="s">
        <v>479</v>
      </c>
    </row>
    <row r="254" spans="1:25" ht="15" x14ac:dyDescent="0.25">
      <c r="A254">
        <v>2.13</v>
      </c>
      <c r="B254">
        <v>1.77</v>
      </c>
      <c r="C254" s="43">
        <f t="shared" si="43"/>
        <v>3.4455319487546765E-2</v>
      </c>
      <c r="D254" s="44">
        <f>IF(OR($A254="",$B254=""),"",A254*'MPTO_working_2-way'!$G253)</f>
        <v>2.2033898305084745</v>
      </c>
      <c r="E254" s="46">
        <f>IF(OR($A254="",$B254=""),"",B254*'MPTO_working_2-way'!$G253)</f>
        <v>1.8309859154929577</v>
      </c>
      <c r="F254" s="44">
        <f>IF(OR($A254="",$B254=""),"",'MPTO_working_2-way'!D253)</f>
        <v>2.2111375032990233</v>
      </c>
      <c r="G254" s="46">
        <f>IF(OR($A254="",$B254=""),"",'MPTO_working_2-way'!E253)</f>
        <v>1.8256700806275876</v>
      </c>
      <c r="H254" s="44">
        <f>IF(OR($A254="",$B254=""),"",'OddsRatio_working_2-way'!M253)</f>
        <v>2.2114175446692466</v>
      </c>
      <c r="I254" s="44">
        <f>IF(OR($A254="",$B254=""),"",'OddsRatio_working_2-way'!N253)</f>
        <v>1.8254792118542653</v>
      </c>
      <c r="J254" s="44">
        <f>IF('Log_working_2-way'!$D253="","",A254^('Log_working_2-way'!$D253))</f>
        <v>2.2149715784230573</v>
      </c>
      <c r="K254" s="46">
        <f>IF('Log_working_2-way'!$D253="","",B254^('Log_working_2-way'!$D253))</f>
        <v>1.8230645208160881</v>
      </c>
      <c r="L254" s="53">
        <f t="shared" si="44"/>
        <v>0.45384615384615384</v>
      </c>
      <c r="M254" s="53">
        <f t="shared" si="45"/>
        <v>0.5461538461538461</v>
      </c>
      <c r="N254" s="54">
        <v>351</v>
      </c>
      <c r="O254" s="54">
        <f t="shared" si="46"/>
        <v>186.21126760563379</v>
      </c>
      <c r="P254" s="54">
        <f t="shared" si="47"/>
        <v>152.69491525423729</v>
      </c>
      <c r="Q254" s="54">
        <f t="shared" si="48"/>
        <v>198.30508474576271</v>
      </c>
      <c r="R254" s="54">
        <f t="shared" si="49"/>
        <v>164.78873239436621</v>
      </c>
      <c r="S254" s="55">
        <f t="shared" si="50"/>
        <v>-12.09381714012892</v>
      </c>
      <c r="T254" s="55">
        <f t="shared" si="51"/>
        <v>-12.09381714012892</v>
      </c>
      <c r="U254" t="s">
        <v>85</v>
      </c>
      <c r="V254" t="s">
        <v>45</v>
      </c>
      <c r="W254" t="s">
        <v>433</v>
      </c>
      <c r="X254" s="38">
        <v>44258</v>
      </c>
      <c r="Y254" s="66" t="s">
        <v>490</v>
      </c>
    </row>
    <row r="255" spans="1:25" ht="15" x14ac:dyDescent="0.25">
      <c r="A255">
        <v>1.8</v>
      </c>
      <c r="B255">
        <v>2.09</v>
      </c>
      <c r="C255" s="43">
        <f t="shared" si="43"/>
        <v>3.4024455077086735E-2</v>
      </c>
      <c r="D255" s="44">
        <f>IF(OR($A255="",$B255=""),"",A255*'MPTO_working_2-way'!$G254)</f>
        <v>1.8612440191387563</v>
      </c>
      <c r="E255" s="46">
        <f>IF(OR($A255="",$B255=""),"",B255*'MPTO_working_2-way'!$G254)</f>
        <v>2.161111111111111</v>
      </c>
      <c r="F255" s="44">
        <f>IF(OR($A255="",$B255=""),"",'MPTO_working_2-way'!D254)</f>
        <v>1.8568608094768018</v>
      </c>
      <c r="G255" s="46">
        <f>IF(OR($A255="",$B255=""),"",'MPTO_working_2-way'!E254)</f>
        <v>2.1670506912442398</v>
      </c>
      <c r="H255" s="44">
        <f>IF(OR($A255="",$B255=""),"",'OddsRatio_working_2-way'!M254)</f>
        <v>1.8567058737562385</v>
      </c>
      <c r="I255" s="44">
        <f>IF(OR($A255="",$B255=""),"",'OddsRatio_working_2-way'!N254)</f>
        <v>2.1672617529928755</v>
      </c>
      <c r="J255" s="44">
        <f>IF('Log_working_2-way'!$D254="","",A255^('Log_working_2-way'!$D254))</f>
        <v>1.8547149010332622</v>
      </c>
      <c r="K255" s="46">
        <f>IF('Log_working_2-way'!$D254="","",B255^('Log_working_2-way'!$D254))</f>
        <v>2.1699807722915003</v>
      </c>
      <c r="L255" s="53">
        <f t="shared" si="44"/>
        <v>0.53727506426735205</v>
      </c>
      <c r="M255" s="53">
        <f t="shared" si="45"/>
        <v>0.46272493573264784</v>
      </c>
      <c r="N255" s="54">
        <v>352</v>
      </c>
      <c r="O255" s="54">
        <f t="shared" si="46"/>
        <v>156.44444444444446</v>
      </c>
      <c r="P255" s="54">
        <f t="shared" si="47"/>
        <v>183.57894736842104</v>
      </c>
      <c r="Q255" s="54">
        <f t="shared" si="48"/>
        <v>168.42105263157896</v>
      </c>
      <c r="R255" s="54">
        <f t="shared" si="49"/>
        <v>195.55555555555557</v>
      </c>
      <c r="S255" s="55">
        <f t="shared" si="50"/>
        <v>-11.976608187134502</v>
      </c>
      <c r="T255" s="55">
        <f t="shared" si="51"/>
        <v>-11.976608187134531</v>
      </c>
      <c r="U255" t="s">
        <v>36</v>
      </c>
      <c r="V255" t="s">
        <v>277</v>
      </c>
      <c r="W255" t="s">
        <v>433</v>
      </c>
      <c r="X255" s="38">
        <v>44258</v>
      </c>
      <c r="Y255" s="66" t="s">
        <v>478</v>
      </c>
    </row>
    <row r="256" spans="1:25" ht="15" x14ac:dyDescent="0.25">
      <c r="A256">
        <v>2.02</v>
      </c>
      <c r="B256">
        <v>1.87</v>
      </c>
      <c r="C256" s="43">
        <f t="shared" si="43"/>
        <v>2.9808863239265015E-2</v>
      </c>
      <c r="D256" s="44">
        <f>IF(OR($A256="",$B256=""),"",A256*'MPTO_working_2-way'!$G255)</f>
        <v>2.0802139037433154</v>
      </c>
      <c r="E256" s="46">
        <f>IF(OR($A256="",$B256=""),"",B256*'MPTO_working_2-way'!$G255)</f>
        <v>1.9257425742574257</v>
      </c>
      <c r="F256" s="44">
        <f>IF(OR($A256="",$B256=""),"",'MPTO_working_2-way'!D255)</f>
        <v>2.082703865027292</v>
      </c>
      <c r="G256" s="46">
        <f>IF(OR($A256="",$B256=""),"",'MPTO_working_2-way'!E255)</f>
        <v>1.9236135865967305</v>
      </c>
      <c r="H256" s="44">
        <f>IF(OR($A256="",$B256=""),"",'OddsRatio_working_2-way'!M255)</f>
        <v>2.0827805840074194</v>
      </c>
      <c r="I256" s="44">
        <f>IF(OR($A256="",$B256=""),"",'OddsRatio_working_2-way'!N255)</f>
        <v>1.9235481451827992</v>
      </c>
      <c r="J256" s="44">
        <f>IF('Log_working_2-way'!$D255="","",A256^('Log_working_2-way'!$D255))</f>
        <v>2.0839128581602959</v>
      </c>
      <c r="K256" s="46">
        <f>IF('Log_working_2-way'!$D255="","",B256^('Log_working_2-way'!$D255))</f>
        <v>1.9225833907877643</v>
      </c>
      <c r="L256" s="53">
        <f t="shared" si="44"/>
        <v>0.48071979434447304</v>
      </c>
      <c r="M256" s="53">
        <f t="shared" si="45"/>
        <v>0.51928020565552702</v>
      </c>
      <c r="N256" s="54">
        <v>353</v>
      </c>
      <c r="O256" s="54">
        <f t="shared" si="46"/>
        <v>178.24752475247527</v>
      </c>
      <c r="P256" s="54">
        <f t="shared" si="47"/>
        <v>164.22994652406416</v>
      </c>
      <c r="Q256" s="54">
        <f t="shared" si="48"/>
        <v>188.77005347593581</v>
      </c>
      <c r="R256" s="54">
        <f t="shared" si="49"/>
        <v>174.75247524752476</v>
      </c>
      <c r="S256" s="55">
        <f t="shared" si="50"/>
        <v>-10.522528723460539</v>
      </c>
      <c r="T256" s="55">
        <f t="shared" si="51"/>
        <v>-10.522528723460596</v>
      </c>
      <c r="U256" t="s">
        <v>82</v>
      </c>
      <c r="V256" t="s">
        <v>132</v>
      </c>
      <c r="W256" t="s">
        <v>433</v>
      </c>
      <c r="X256" s="38">
        <v>44258</v>
      </c>
      <c r="Y256" s="66" t="s">
        <v>480</v>
      </c>
    </row>
    <row r="257" spans="1:25" ht="15" x14ac:dyDescent="0.25">
      <c r="A257">
        <v>2.2799999999999998</v>
      </c>
      <c r="B257">
        <v>1.68</v>
      </c>
      <c r="C257" s="43">
        <f t="shared" si="43"/>
        <v>3.383458646616555E-2</v>
      </c>
      <c r="D257" s="44">
        <f>IF(OR($A257="",$B257=""),"",A257*'MPTO_working_2-way'!$G256)</f>
        <v>2.3571428571428572</v>
      </c>
      <c r="E257" s="46">
        <f>IF(OR($A257="",$B257=""),"",B257*'MPTO_working_2-way'!$G256)</f>
        <v>1.736842105263158</v>
      </c>
      <c r="F257" s="44">
        <f>IF(OR($A257="",$B257=""),"",'MPTO_working_2-way'!D256)</f>
        <v>2.3714710252600297</v>
      </c>
      <c r="G257" s="46">
        <f>IF(OR($A257="",$B257=""),"",'MPTO_working_2-way'!E256)</f>
        <v>1.7291440953412784</v>
      </c>
      <c r="H257" s="44">
        <f>IF(OR($A257="",$B257=""),"",'OddsRatio_working_2-way'!M256)</f>
        <v>2.3719886811400706</v>
      </c>
      <c r="I257" s="44">
        <f>IF(OR($A257="",$B257=""),"",'OddsRatio_working_2-way'!N256)</f>
        <v>1.728868986855663</v>
      </c>
      <c r="J257" s="44">
        <f>IF('Log_working_2-way'!$D256="","",A257^('Log_working_2-way'!$D256))</f>
        <v>2.3786002597874161</v>
      </c>
      <c r="K257" s="46">
        <f>IF('Log_working_2-way'!$D256="","",B257^('Log_working_2-way'!$D256))</f>
        <v>1.7253734306956654</v>
      </c>
      <c r="L257" s="53">
        <f t="shared" si="44"/>
        <v>0.42424242424242425</v>
      </c>
      <c r="M257" s="53">
        <f t="shared" si="45"/>
        <v>0.57575757575757569</v>
      </c>
      <c r="N257" s="54">
        <v>354</v>
      </c>
      <c r="O257" s="54">
        <f t="shared" si="46"/>
        <v>198.73684210526312</v>
      </c>
      <c r="P257" s="54">
        <f t="shared" si="47"/>
        <v>143.28571428571431</v>
      </c>
      <c r="Q257" s="54">
        <f t="shared" si="48"/>
        <v>210.71428571428572</v>
      </c>
      <c r="R257" s="54">
        <f t="shared" si="49"/>
        <v>155.26315789473685</v>
      </c>
      <c r="S257" s="55">
        <f t="shared" si="50"/>
        <v>-11.9774436090226</v>
      </c>
      <c r="T257" s="55">
        <f t="shared" si="51"/>
        <v>-11.977443609022544</v>
      </c>
      <c r="U257" t="s">
        <v>86</v>
      </c>
      <c r="V257" t="s">
        <v>279</v>
      </c>
      <c r="W257" t="s">
        <v>433</v>
      </c>
      <c r="X257" s="38">
        <v>44258</v>
      </c>
      <c r="Y257" s="66" t="s">
        <v>480</v>
      </c>
    </row>
    <row r="258" spans="1:25" ht="15" x14ac:dyDescent="0.25">
      <c r="A258">
        <v>2.68</v>
      </c>
      <c r="B258">
        <v>1.51</v>
      </c>
      <c r="C258" s="43">
        <f t="shared" si="43"/>
        <v>3.5385983987348046E-2</v>
      </c>
      <c r="D258" s="44">
        <f>IF(OR($A258="",$B258=""),"",A258*'MPTO_working_2-way'!$G257)</f>
        <v>2.7748344370860929</v>
      </c>
      <c r="E258" s="46">
        <f>IF(OR($A258="",$B258=""),"",B258*'MPTO_working_2-way'!$G257)</f>
        <v>1.5634328358208955</v>
      </c>
      <c r="F258" s="44">
        <f>IF(OR($A258="",$B258=""),"",'MPTO_working_2-way'!D257)</f>
        <v>2.8134037819799778</v>
      </c>
      <c r="G258" s="46">
        <f>IF(OR($A258="",$B258=""),"",'MPTO_working_2-way'!E257)</f>
        <v>1.5514491642386137</v>
      </c>
      <c r="H258" s="44">
        <f>IF(OR($A258="",$B258=""),"",'OddsRatio_working_2-way'!M257)</f>
        <v>2.8149704259460604</v>
      </c>
      <c r="I258" s="44">
        <f>IF(OR($A258="",$B258=""),"",'OddsRatio_working_2-way'!N257)</f>
        <v>1.5509731650193399</v>
      </c>
      <c r="J258" s="44">
        <f>IF('Log_working_2-way'!$D257="","",A258^('Log_working_2-way'!$D257))</f>
        <v>2.8331861979211617</v>
      </c>
      <c r="K258" s="46">
        <f>IF('Log_working_2-way'!$D257="","",B258^('Log_working_2-way'!$D257))</f>
        <v>1.5454983247930623</v>
      </c>
      <c r="L258" s="53">
        <f t="shared" si="44"/>
        <v>0.36038186157517899</v>
      </c>
      <c r="M258" s="53">
        <f t="shared" si="45"/>
        <v>0.63961813842482096</v>
      </c>
      <c r="N258" s="54">
        <v>355</v>
      </c>
      <c r="O258" s="54">
        <f t="shared" si="46"/>
        <v>222.53731343283584</v>
      </c>
      <c r="P258" s="54">
        <f t="shared" si="47"/>
        <v>119.9006622516556</v>
      </c>
      <c r="Q258" s="54">
        <f t="shared" si="48"/>
        <v>235.0993377483444</v>
      </c>
      <c r="R258" s="54">
        <f t="shared" si="49"/>
        <v>132.46268656716416</v>
      </c>
      <c r="S258" s="55">
        <f t="shared" si="50"/>
        <v>-12.562024315508552</v>
      </c>
      <c r="T258" s="55">
        <f t="shared" si="51"/>
        <v>-12.562024315508552</v>
      </c>
      <c r="U258" t="s">
        <v>139</v>
      </c>
      <c r="V258" t="s">
        <v>81</v>
      </c>
      <c r="W258" t="s">
        <v>433</v>
      </c>
      <c r="X258" s="38">
        <v>44258</v>
      </c>
      <c r="Y258" s="66" t="s">
        <v>480</v>
      </c>
    </row>
    <row r="259" spans="1:25" ht="15" x14ac:dyDescent="0.25">
      <c r="A259">
        <v>1.79</v>
      </c>
      <c r="B259">
        <v>2.13</v>
      </c>
      <c r="C259" s="43">
        <f t="shared" ref="C259:C289" si="52">IF(OR($A259="",$B259=""),"",(1/A259)+(1/B259)-1)</f>
        <v>2.8142785952212312E-2</v>
      </c>
      <c r="D259" s="44">
        <f>IF(OR($A259="",$B259=""),"",A259*'MPTO_working_2-way'!$G258)</f>
        <v>1.84037558685446</v>
      </c>
      <c r="E259" s="46">
        <f>IF(OR($A259="",$B259=""),"",B259*'MPTO_working_2-way'!$G258)</f>
        <v>2.1899441340782122</v>
      </c>
      <c r="F259" s="44">
        <f>IF(OR($A259="",$B259=""),"",'MPTO_working_2-way'!D258)</f>
        <v>1.8362511137332338</v>
      </c>
      <c r="G259" s="46">
        <f>IF(OR($A259="",$B259=""),"",'MPTO_working_2-way'!E258)</f>
        <v>2.1958130561234772</v>
      </c>
      <c r="H259" s="44">
        <f>IF(OR($A259="",$B259=""),"",'OddsRatio_working_2-way'!M258)</f>
        <v>1.8361309970619364</v>
      </c>
      <c r="I259" s="44">
        <f>IF(OR($A259="",$B259=""),"",'OddsRatio_working_2-way'!N258)</f>
        <v>2.1959848438987186</v>
      </c>
      <c r="J259" s="44">
        <f>IF('Log_working_2-way'!$D258="","",A259^('Log_working_2-way'!$D258))</f>
        <v>1.8342658577685029</v>
      </c>
      <c r="K259" s="46">
        <f>IF('Log_working_2-way'!$D258="","",B259^('Log_working_2-way'!$D258))</f>
        <v>2.1986586658056355</v>
      </c>
      <c r="L259" s="53">
        <f t="shared" si="44"/>
        <v>0.54336734693877553</v>
      </c>
      <c r="M259" s="53">
        <f t="shared" si="45"/>
        <v>0.45663265306122452</v>
      </c>
      <c r="N259" s="54">
        <v>356</v>
      </c>
      <c r="O259" s="54">
        <f t="shared" si="46"/>
        <v>157.11731843575419</v>
      </c>
      <c r="P259" s="54">
        <f t="shared" si="47"/>
        <v>188.86384976525821</v>
      </c>
      <c r="Q259" s="54">
        <f t="shared" si="48"/>
        <v>167.13615023474179</v>
      </c>
      <c r="R259" s="54">
        <f t="shared" si="49"/>
        <v>198.88268156424579</v>
      </c>
      <c r="S259" s="55">
        <f t="shared" si="50"/>
        <v>-10.018831798987605</v>
      </c>
      <c r="T259" s="55">
        <f t="shared" si="51"/>
        <v>-10.018831798987577</v>
      </c>
      <c r="U259" t="s">
        <v>399</v>
      </c>
      <c r="V259" t="s">
        <v>406</v>
      </c>
      <c r="W259" t="s">
        <v>440</v>
      </c>
      <c r="X259" s="38">
        <v>44258</v>
      </c>
      <c r="Y259" s="66" t="s">
        <v>494</v>
      </c>
    </row>
    <row r="260" spans="1:25" ht="15" x14ac:dyDescent="0.25">
      <c r="A260">
        <v>1.67</v>
      </c>
      <c r="B260">
        <v>2.3199999999999998</v>
      </c>
      <c r="C260" s="43">
        <f t="shared" si="52"/>
        <v>2.9836877968201669E-2</v>
      </c>
      <c r="D260" s="44">
        <f>IF(OR($A260="",$B260=""),"",A260*'MPTO_working_2-way'!$G259)</f>
        <v>1.7198275862068968</v>
      </c>
      <c r="E260" s="46">
        <f>IF(OR($A260="",$B260=""),"",B260*'MPTO_working_2-way'!$G259)</f>
        <v>2.3892215568862278</v>
      </c>
      <c r="F260" s="44">
        <f>IF(OR($A260="",$B260=""),"",'MPTO_working_2-way'!D259)</f>
        <v>1.7126690831933518</v>
      </c>
      <c r="G260" s="46">
        <f>IF(OR($A260="",$B260=""),"",'MPTO_working_2-way'!E259)</f>
        <v>2.4031757846421042</v>
      </c>
      <c r="H260" s="44">
        <f>IF(OR($A260="",$B260=""),"",'OddsRatio_working_2-way'!M259)</f>
        <v>1.7124435118490151</v>
      </c>
      <c r="I260" s="44">
        <f>IF(OR($A260="",$B260=""),"",'OddsRatio_working_2-way'!N259)</f>
        <v>2.4036200531950747</v>
      </c>
      <c r="J260" s="44">
        <f>IF('Log_working_2-way'!$D259="","",A260^('Log_working_2-way'!$D259))</f>
        <v>1.7092004057926933</v>
      </c>
      <c r="K260" s="46">
        <f>IF('Log_working_2-way'!$D259="","",B260^('Log_working_2-way'!$D259))</f>
        <v>2.4100386743042619</v>
      </c>
      <c r="L260" s="53">
        <f t="shared" si="44"/>
        <v>0.581453634085213</v>
      </c>
      <c r="M260" s="53">
        <f t="shared" si="45"/>
        <v>0.41854636591478689</v>
      </c>
      <c r="N260" s="54">
        <v>357</v>
      </c>
      <c r="O260" s="54">
        <f t="shared" si="46"/>
        <v>143.22754491017963</v>
      </c>
      <c r="P260" s="54">
        <f t="shared" si="47"/>
        <v>203.12068965517238</v>
      </c>
      <c r="Q260" s="54">
        <f t="shared" si="48"/>
        <v>153.87931034482759</v>
      </c>
      <c r="R260" s="54">
        <f t="shared" si="49"/>
        <v>213.77245508982037</v>
      </c>
      <c r="S260" s="55">
        <f t="shared" si="50"/>
        <v>-10.651765434647956</v>
      </c>
      <c r="T260" s="55">
        <f t="shared" si="51"/>
        <v>-10.651765434647984</v>
      </c>
      <c r="U260" t="s">
        <v>247</v>
      </c>
      <c r="V260" t="s">
        <v>322</v>
      </c>
      <c r="W260" t="s">
        <v>440</v>
      </c>
      <c r="X260" s="38">
        <v>44258</v>
      </c>
      <c r="Y260" s="66" t="s">
        <v>479</v>
      </c>
    </row>
    <row r="261" spans="1:25" ht="15" x14ac:dyDescent="0.25">
      <c r="A261">
        <v>2.68</v>
      </c>
      <c r="B261">
        <v>1.52</v>
      </c>
      <c r="C261" s="43">
        <f t="shared" si="52"/>
        <v>3.1029065200314232E-2</v>
      </c>
      <c r="D261" s="44">
        <f>IF(OR($A261="",$B261=""),"",A261*'MPTO_working_2-way'!$G260)</f>
        <v>2.7631578947368425</v>
      </c>
      <c r="E261" s="46">
        <f>IF(OR($A261="",$B261=""),"",B261*'MPTO_working_2-way'!$G260)</f>
        <v>1.5671641791044777</v>
      </c>
      <c r="F261" s="44">
        <f>IF(OR($A261="",$B261=""),"",'MPTO_working_2-way'!D260)</f>
        <v>2.7962657880285557</v>
      </c>
      <c r="G261" s="46">
        <f>IF(OR($A261="",$B261=""),"",'MPTO_working_2-way'!E260)</f>
        <v>1.5567104860898808</v>
      </c>
      <c r="H261" s="44">
        <f>IF(OR($A261="",$B261=""),"",'OddsRatio_working_2-way'!M260)</f>
        <v>2.7974340685458348</v>
      </c>
      <c r="I261" s="44">
        <f>IF(OR($A261="",$B261=""),"",'OddsRatio_working_2-way'!N260)</f>
        <v>1.5563486402641866</v>
      </c>
      <c r="J261" s="44">
        <f>IF('Log_working_2-way'!$D260="","",A261^('Log_working_2-way'!$D260))</f>
        <v>2.8129607095150928</v>
      </c>
      <c r="K261" s="46">
        <f>IF('Log_working_2-way'!$D260="","",B261^('Log_working_2-way'!$D260))</f>
        <v>1.5515839338114414</v>
      </c>
      <c r="L261" s="53">
        <f t="shared" si="44"/>
        <v>0.36190476190476184</v>
      </c>
      <c r="M261" s="53">
        <f t="shared" si="45"/>
        <v>0.63809523809523805</v>
      </c>
      <c r="N261" s="54">
        <v>358</v>
      </c>
      <c r="O261" s="54">
        <f t="shared" si="46"/>
        <v>224.41791044776119</v>
      </c>
      <c r="P261" s="54">
        <f t="shared" si="47"/>
        <v>122.4736842105263</v>
      </c>
      <c r="Q261" s="54">
        <f t="shared" si="48"/>
        <v>235.5263157894737</v>
      </c>
      <c r="R261" s="54">
        <f t="shared" si="49"/>
        <v>133.58208955223878</v>
      </c>
      <c r="S261" s="55">
        <f t="shared" si="50"/>
        <v>-11.108405341712512</v>
      </c>
      <c r="T261" s="55">
        <f t="shared" si="51"/>
        <v>-11.108405341712484</v>
      </c>
      <c r="U261" t="s">
        <v>400</v>
      </c>
      <c r="V261" t="s">
        <v>397</v>
      </c>
      <c r="W261" t="s">
        <v>440</v>
      </c>
      <c r="X261" s="38">
        <v>44258</v>
      </c>
      <c r="Y261" s="66" t="s">
        <v>484</v>
      </c>
    </row>
    <row r="262" spans="1:25" ht="15" x14ac:dyDescent="0.25">
      <c r="A262">
        <v>1.86</v>
      </c>
      <c r="B262">
        <v>2.0499999999999998</v>
      </c>
      <c r="C262" s="43">
        <f t="shared" si="52"/>
        <v>2.5439286650930981E-2</v>
      </c>
      <c r="D262" s="44">
        <f>IF(OR($A262="",$B262=""),"",A262*'MPTO_working_2-way'!$G261)</f>
        <v>1.9073170731707316</v>
      </c>
      <c r="E262" s="46">
        <f>IF(OR($A262="",$B262=""),"",B262*'MPTO_working_2-way'!$G261)</f>
        <v>2.1021505376344085</v>
      </c>
      <c r="F262" s="44">
        <f>IF(OR($A262="",$B262=""),"",'MPTO_working_2-way'!D261)</f>
        <v>1.905071196602548</v>
      </c>
      <c r="G262" s="46">
        <f>IF(OR($A262="",$B262=""),"",'MPTO_working_2-way'!E261)</f>
        <v>2.1048854540436102</v>
      </c>
      <c r="H262" s="44">
        <f>IF(OR($A262="",$B262=""),"",'OddsRatio_working_2-way'!M261)</f>
        <v>1.9050124966251125</v>
      </c>
      <c r="I262" s="44">
        <f>IF(OR($A262="",$B262=""),"",'OddsRatio_working_2-way'!N261)</f>
        <v>2.1049571179725204</v>
      </c>
      <c r="J262" s="44">
        <f>IF('Log_working_2-way'!$D261="","",A262^('Log_working_2-way'!$D261))</f>
        <v>1.9039984704977753</v>
      </c>
      <c r="K262" s="46">
        <f>IF('Log_working_2-way'!$D261="","",B262^('Log_working_2-way'!$D261))</f>
        <v>2.1061965618695773</v>
      </c>
      <c r="L262" s="53">
        <f t="shared" si="44"/>
        <v>0.52429667519181589</v>
      </c>
      <c r="M262" s="53">
        <f t="shared" si="45"/>
        <v>0.47570332480818417</v>
      </c>
      <c r="N262" s="54">
        <v>359</v>
      </c>
      <c r="O262" s="54">
        <f t="shared" si="46"/>
        <v>165.98924731182794</v>
      </c>
      <c r="P262" s="54">
        <f t="shared" si="47"/>
        <v>183.8780487804878</v>
      </c>
      <c r="Q262" s="54">
        <f t="shared" si="48"/>
        <v>175.1219512195122</v>
      </c>
      <c r="R262" s="54">
        <f t="shared" si="49"/>
        <v>193.01075268817203</v>
      </c>
      <c r="S262" s="55">
        <f t="shared" si="50"/>
        <v>-9.1327039076842595</v>
      </c>
      <c r="T262" s="55">
        <f t="shared" si="51"/>
        <v>-9.1327039076842311</v>
      </c>
      <c r="U262" t="s">
        <v>395</v>
      </c>
      <c r="V262" t="s">
        <v>398</v>
      </c>
      <c r="W262" t="s">
        <v>440</v>
      </c>
      <c r="X262" s="38">
        <v>44258</v>
      </c>
      <c r="Y262" s="66" t="s">
        <v>483</v>
      </c>
    </row>
    <row r="263" spans="1:25" ht="15" x14ac:dyDescent="0.25">
      <c r="A263">
        <v>2.2599999999999998</v>
      </c>
      <c r="B263">
        <v>1.7</v>
      </c>
      <c r="C263" s="43">
        <f t="shared" si="52"/>
        <v>3.0713170223841679E-2</v>
      </c>
      <c r="D263" s="44">
        <f>IF(OR($A263="",$B263=""),"",A263*'MPTO_working_2-way'!$G262)</f>
        <v>2.3294117647058821</v>
      </c>
      <c r="E263" s="46">
        <f>IF(OR($A263="",$B263=""),"",B263*'MPTO_working_2-way'!$G262)</f>
        <v>1.7522123893805308</v>
      </c>
      <c r="F263" s="44">
        <f>IF(OR($A263="",$B263=""),"",'MPTO_working_2-way'!D262)</f>
        <v>2.3412553321145642</v>
      </c>
      <c r="G263" s="46">
        <f>IF(OR($A263="",$B263=""),"",'MPTO_working_2-way'!E262)</f>
        <v>1.7455701953657428</v>
      </c>
      <c r="H263" s="44">
        <f>IF(OR($A263="",$B263=""),"",'OddsRatio_working_2-way'!M262)</f>
        <v>2.3416407864998732</v>
      </c>
      <c r="I263" s="44">
        <f>IF(OR($A263="",$B263=""),"",'OddsRatio_working_2-way'!N262)</f>
        <v>1.7453559924999296</v>
      </c>
      <c r="J263" s="44">
        <f>IF('Log_working_2-way'!$D262="","",A263^('Log_working_2-way'!$D262))</f>
        <v>2.3470801072340981</v>
      </c>
      <c r="K263" s="46">
        <f>IF('Log_working_2-way'!$D262="","",B263^('Log_working_2-way'!$D262))</f>
        <v>1.7423463494336857</v>
      </c>
      <c r="L263" s="53">
        <f t="shared" si="44"/>
        <v>0.42929292929292934</v>
      </c>
      <c r="M263" s="53">
        <f t="shared" si="45"/>
        <v>0.57070707070707072</v>
      </c>
      <c r="N263" s="54">
        <v>360</v>
      </c>
      <c r="O263" s="54">
        <f t="shared" si="46"/>
        <v>200.70796460176987</v>
      </c>
      <c r="P263" s="54">
        <f t="shared" si="47"/>
        <v>148.23529411764707</v>
      </c>
      <c r="Q263" s="54">
        <f t="shared" si="48"/>
        <v>211.76470588235296</v>
      </c>
      <c r="R263" s="54">
        <f t="shared" si="49"/>
        <v>159.2920353982301</v>
      </c>
      <c r="S263" s="55">
        <f t="shared" si="50"/>
        <v>-11.056741280583083</v>
      </c>
      <c r="T263" s="55">
        <f t="shared" si="51"/>
        <v>-11.056741280583026</v>
      </c>
      <c r="U263" t="s">
        <v>396</v>
      </c>
      <c r="V263" t="s">
        <v>320</v>
      </c>
      <c r="W263" t="s">
        <v>440</v>
      </c>
      <c r="X263" s="38">
        <v>44258</v>
      </c>
      <c r="Y263" s="66" t="s">
        <v>510</v>
      </c>
    </row>
    <row r="264" spans="1:25" ht="15" x14ac:dyDescent="0.25">
      <c r="A264">
        <v>1.77</v>
      </c>
      <c r="B264">
        <v>2.16</v>
      </c>
      <c r="C264" s="43">
        <f t="shared" si="52"/>
        <v>2.79347143753923E-2</v>
      </c>
      <c r="D264" s="44">
        <f>IF(OR($A264="",$B264=""),"",A264*'MPTO_working_2-way'!$G263)</f>
        <v>1.8194444444444444</v>
      </c>
      <c r="E264" s="46">
        <f>IF(OR($A264="",$B264=""),"",B264*'MPTO_working_2-way'!$G263)</f>
        <v>2.2203389830508473</v>
      </c>
      <c r="F264" s="44">
        <f>IF(OR($A264="",$B264=""),"",'MPTO_working_2-way'!D263)</f>
        <v>1.8148675590999714</v>
      </c>
      <c r="G264" s="46">
        <f>IF(OR($A264="",$B264=""),"",'MPTO_working_2-way'!E263)</f>
        <v>2.2271932890597692</v>
      </c>
      <c r="H264" s="44">
        <f>IF(OR($A264="",$B264=""),"",'OddsRatio_working_2-way'!M263)</f>
        <v>1.8147349897041836</v>
      </c>
      <c r="I264" s="44">
        <f>IF(OR($A264="",$B264=""),"",'OddsRatio_working_2-way'!N263)</f>
        <v>2.2273929715024061</v>
      </c>
      <c r="J264" s="44">
        <f>IF('Log_working_2-way'!$D263="","",A264^('Log_working_2-way'!$D263))</f>
        <v>1.8126656451578935</v>
      </c>
      <c r="K264" s="46">
        <f>IF('Log_working_2-way'!$D263="","",B264^('Log_working_2-way'!$D263))</f>
        <v>2.2305183638047077</v>
      </c>
      <c r="L264" s="53">
        <f t="shared" si="44"/>
        <v>0.54961832061068705</v>
      </c>
      <c r="M264" s="53">
        <f t="shared" si="45"/>
        <v>0.45038167938931301</v>
      </c>
      <c r="N264" s="54">
        <v>361</v>
      </c>
      <c r="O264" s="54">
        <f t="shared" si="46"/>
        <v>157.04519774011303</v>
      </c>
      <c r="P264" s="54">
        <f t="shared" si="47"/>
        <v>193.87037037037041</v>
      </c>
      <c r="Q264" s="54">
        <f t="shared" si="48"/>
        <v>167.12962962962962</v>
      </c>
      <c r="R264" s="54">
        <f t="shared" si="49"/>
        <v>203.954802259887</v>
      </c>
      <c r="S264" s="55">
        <f t="shared" si="50"/>
        <v>-10.084431889516594</v>
      </c>
      <c r="T264" s="55">
        <f t="shared" si="51"/>
        <v>-10.084431889516594</v>
      </c>
      <c r="U264" t="s">
        <v>248</v>
      </c>
      <c r="V264" t="s">
        <v>402</v>
      </c>
      <c r="W264" t="s">
        <v>440</v>
      </c>
      <c r="X264" s="38">
        <v>44258</v>
      </c>
      <c r="Y264" s="66" t="s">
        <v>484</v>
      </c>
    </row>
    <row r="265" spans="1:25" ht="15" x14ac:dyDescent="0.25">
      <c r="A265">
        <v>2.5099999999999998</v>
      </c>
      <c r="B265">
        <v>1.58</v>
      </c>
      <c r="C265" s="43">
        <f t="shared" si="52"/>
        <v>3.1317766907055233E-2</v>
      </c>
      <c r="D265" s="44">
        <f>IF(OR($A265="",$B265=""),"",A265*'MPTO_working_2-way'!$G264)</f>
        <v>2.5886075949367084</v>
      </c>
      <c r="E265" s="46">
        <f>IF(OR($A265="",$B265=""),"",B265*'MPTO_working_2-way'!$G264)</f>
        <v>1.6294820717131473</v>
      </c>
      <c r="F265" s="44">
        <f>IF(OR($A265="",$B265=""),"",'MPTO_working_2-way'!D264)</f>
        <v>2.6126885829105997</v>
      </c>
      <c r="G265" s="46">
        <f>IF(OR($A265="",$B265=""),"",'MPTO_working_2-way'!E264)</f>
        <v>1.6200825197107724</v>
      </c>
      <c r="H265" s="44">
        <f>IF(OR($A265="",$B265=""),"",'OddsRatio_working_2-way'!M264)</f>
        <v>2.61352046031715</v>
      </c>
      <c r="I265" s="44">
        <f>IF(OR($A265="",$B265=""),"",'OddsRatio_working_2-way'!N264)</f>
        <v>1.6197628258171834</v>
      </c>
      <c r="J265" s="44">
        <f>IF('Log_working_2-way'!$D264="","",A265^('Log_working_2-way'!$D264))</f>
        <v>2.6247201658670791</v>
      </c>
      <c r="K265" s="46">
        <f>IF('Log_working_2-way'!$D264="","",B265^('Log_working_2-way'!$D264))</f>
        <v>1.6154906063262049</v>
      </c>
      <c r="L265" s="53">
        <f t="shared" si="44"/>
        <v>0.38630806845965776</v>
      </c>
      <c r="M265" s="53">
        <f t="shared" si="45"/>
        <v>0.61369193154034229</v>
      </c>
      <c r="N265" s="54">
        <v>362</v>
      </c>
      <c r="O265" s="54">
        <f t="shared" si="46"/>
        <v>217.77689243027885</v>
      </c>
      <c r="P265" s="54">
        <f t="shared" si="47"/>
        <v>132.8860759493671</v>
      </c>
      <c r="Q265" s="54">
        <f t="shared" si="48"/>
        <v>229.11392405063287</v>
      </c>
      <c r="R265" s="54">
        <f t="shared" si="49"/>
        <v>144.22310756972112</v>
      </c>
      <c r="S265" s="55">
        <f t="shared" si="50"/>
        <v>-11.337031620354026</v>
      </c>
      <c r="T265" s="55">
        <f t="shared" si="51"/>
        <v>-11.337031620354026</v>
      </c>
      <c r="U265" t="s">
        <v>405</v>
      </c>
      <c r="V265" t="s">
        <v>321</v>
      </c>
      <c r="W265" t="s">
        <v>440</v>
      </c>
      <c r="X265" s="38">
        <v>44258</v>
      </c>
      <c r="Y265" s="66" t="s">
        <v>478</v>
      </c>
    </row>
    <row r="266" spans="1:25" ht="15" x14ac:dyDescent="0.25">
      <c r="A266">
        <v>1.93</v>
      </c>
      <c r="B266">
        <v>1.98</v>
      </c>
      <c r="C266" s="43">
        <f t="shared" si="52"/>
        <v>2.3185220076411994E-2</v>
      </c>
      <c r="D266" s="44">
        <f>IF(OR($A266="",$B266=""),"",A266*'MPTO_working_2-way'!$G265)</f>
        <v>1.9747474747474751</v>
      </c>
      <c r="E266" s="46">
        <f>IF(OR($A266="",$B266=""),"",B266*'MPTO_working_2-way'!$G265)</f>
        <v>2.0259067357512959</v>
      </c>
      <c r="F266" s="44">
        <f>IF(OR($A266="",$B266=""),"",'MPTO_working_2-way'!D265)</f>
        <v>1.974169551066798</v>
      </c>
      <c r="G266" s="46">
        <f>IF(OR($A266="",$B266=""),"",'MPTO_working_2-way'!E265)</f>
        <v>2.0265153523890338</v>
      </c>
      <c r="H266" s="44">
        <f>IF(OR($A266="",$B266=""),"",'OddsRatio_working_2-way'!M265)</f>
        <v>1.9741558354989901</v>
      </c>
      <c r="I266" s="44">
        <f>IF(OR($A266="",$B266=""),"",'OddsRatio_working_2-way'!N265)</f>
        <v>2.0265298051494733</v>
      </c>
      <c r="J266" s="44">
        <f>IF('Log_working_2-way'!$D265="","",A266^('Log_working_2-way'!$D265))</f>
        <v>1.9738951466986834</v>
      </c>
      <c r="K266" s="46">
        <f>IF('Log_working_2-way'!$D265="","",B266^('Log_working_2-way'!$D265))</f>
        <v>2.0268045830085555</v>
      </c>
      <c r="L266" s="53">
        <f t="shared" si="44"/>
        <v>0.50639386189258306</v>
      </c>
      <c r="M266" s="53">
        <f t="shared" si="45"/>
        <v>0.49360613810741677</v>
      </c>
      <c r="N266" s="54">
        <v>363</v>
      </c>
      <c r="O266" s="54">
        <f t="shared" si="46"/>
        <v>174.91709844559588</v>
      </c>
      <c r="P266" s="54">
        <f t="shared" si="47"/>
        <v>179.66666666666669</v>
      </c>
      <c r="Q266" s="54">
        <f t="shared" si="48"/>
        <v>183.33333333333334</v>
      </c>
      <c r="R266" s="54">
        <f t="shared" si="49"/>
        <v>188.08290155440417</v>
      </c>
      <c r="S266" s="55">
        <f t="shared" si="50"/>
        <v>-8.4162348877374598</v>
      </c>
      <c r="T266" s="55">
        <f t="shared" si="51"/>
        <v>-8.4162348877374882</v>
      </c>
      <c r="U266" t="s">
        <v>319</v>
      </c>
      <c r="V266" t="s">
        <v>401</v>
      </c>
      <c r="W266" t="s">
        <v>440</v>
      </c>
      <c r="X266" s="38">
        <v>44258</v>
      </c>
      <c r="Y266" s="66" t="s">
        <v>482</v>
      </c>
    </row>
    <row r="267" spans="1:25" ht="15" x14ac:dyDescent="0.25">
      <c r="A267">
        <v>2.72</v>
      </c>
      <c r="B267">
        <v>1.51</v>
      </c>
      <c r="C267" s="43">
        <f t="shared" si="52"/>
        <v>2.9898714452668562E-2</v>
      </c>
      <c r="D267" s="44">
        <f>IF(OR($A267="",$B267=""),"",A267*'MPTO_working_2-way'!$G266)</f>
        <v>2.8013245033112586</v>
      </c>
      <c r="E267" s="46">
        <f>IF(OR($A267="",$B267=""),"",B267*'MPTO_working_2-way'!$G266)</f>
        <v>1.5551470588235294</v>
      </c>
      <c r="F267" s="44">
        <f>IF(OR($A267="",$B267=""),"",'MPTO_working_2-way'!D266)</f>
        <v>2.8352892447880715</v>
      </c>
      <c r="G267" s="46">
        <f>IF(OR($A267="",$B267=""),"",'MPTO_working_2-way'!E266)</f>
        <v>1.544873241555706</v>
      </c>
      <c r="H267" s="44">
        <f>IF(OR($A267="",$B267=""),"",'OddsRatio_working_2-way'!M266)</f>
        <v>2.8364501135636235</v>
      </c>
      <c r="I267" s="44">
        <f>IF(OR($A267="",$B267=""),"",'OddsRatio_working_2-way'!N266)</f>
        <v>1.5445288127427022</v>
      </c>
      <c r="J267" s="44">
        <f>IF('Log_working_2-way'!$D266="","",A267^('Log_working_2-way'!$D266))</f>
        <v>2.8523828073043758</v>
      </c>
      <c r="K267" s="46">
        <f>IF('Log_working_2-way'!$D266="","",B267^('Log_working_2-way'!$D266))</f>
        <v>1.5398452177685409</v>
      </c>
      <c r="L267" s="53">
        <f t="shared" si="44"/>
        <v>0.35697399527186757</v>
      </c>
      <c r="M267" s="53">
        <f t="shared" si="45"/>
        <v>0.64302600472813243</v>
      </c>
      <c r="N267" s="54">
        <v>364</v>
      </c>
      <c r="O267" s="54">
        <f t="shared" si="46"/>
        <v>230.1764705882353</v>
      </c>
      <c r="P267" s="54">
        <f t="shared" si="47"/>
        <v>122.94039735099338</v>
      </c>
      <c r="Q267" s="54">
        <f t="shared" si="48"/>
        <v>241.05960264900665</v>
      </c>
      <c r="R267" s="54">
        <f t="shared" si="49"/>
        <v>133.8235294117647</v>
      </c>
      <c r="S267" s="55">
        <f t="shared" si="50"/>
        <v>-10.883132060771345</v>
      </c>
      <c r="T267" s="55">
        <f t="shared" si="51"/>
        <v>-10.883132060771317</v>
      </c>
      <c r="U267" t="s">
        <v>407</v>
      </c>
      <c r="V267" t="s">
        <v>404</v>
      </c>
      <c r="W267" t="s">
        <v>440</v>
      </c>
      <c r="X267" s="38">
        <v>44258</v>
      </c>
      <c r="Y267" s="66" t="s">
        <v>480</v>
      </c>
    </row>
    <row r="268" spans="1:25" ht="15" x14ac:dyDescent="0.25">
      <c r="A268">
        <v>1.93</v>
      </c>
      <c r="B268">
        <v>1.98</v>
      </c>
      <c r="C268" s="43">
        <f t="shared" si="52"/>
        <v>2.3185220076411994E-2</v>
      </c>
      <c r="D268" s="44">
        <f>IF(OR($A268="",$B268=""),"",A268*'MPTO_working_2-way'!$G267)</f>
        <v>1.9747474747474751</v>
      </c>
      <c r="E268" s="46">
        <f>IF(OR($A268="",$B268=""),"",B268*'MPTO_working_2-way'!$G267)</f>
        <v>2.0259067357512959</v>
      </c>
      <c r="F268" s="44">
        <f>IF(OR($A268="",$B268=""),"",'MPTO_working_2-way'!D267)</f>
        <v>1.974169551066798</v>
      </c>
      <c r="G268" s="46">
        <f>IF(OR($A268="",$B268=""),"",'MPTO_working_2-way'!E267)</f>
        <v>2.0265153523890338</v>
      </c>
      <c r="H268" s="44">
        <f>IF(OR($A268="",$B268=""),"",'OddsRatio_working_2-way'!M267)</f>
        <v>1.9741558354989901</v>
      </c>
      <c r="I268" s="44">
        <f>IF(OR($A268="",$B268=""),"",'OddsRatio_working_2-way'!N267)</f>
        <v>2.0265298051494733</v>
      </c>
      <c r="J268" s="44">
        <f>IF('Log_working_2-way'!$D267="","",A268^('Log_working_2-way'!$D267))</f>
        <v>1.9738951466986834</v>
      </c>
      <c r="K268" s="46">
        <f>IF('Log_working_2-way'!$D267="","",B268^('Log_working_2-way'!$D267))</f>
        <v>2.0268045830085555</v>
      </c>
      <c r="L268" s="53">
        <f t="shared" si="44"/>
        <v>0.50639386189258306</v>
      </c>
      <c r="M268" s="53">
        <f t="shared" si="45"/>
        <v>0.49360613810741677</v>
      </c>
      <c r="N268" s="54">
        <v>365</v>
      </c>
      <c r="O268" s="54">
        <f t="shared" si="46"/>
        <v>175.88082901554404</v>
      </c>
      <c r="P268" s="54">
        <f t="shared" si="47"/>
        <v>180.6565656565657</v>
      </c>
      <c r="Q268" s="54">
        <f t="shared" si="48"/>
        <v>184.34343434343435</v>
      </c>
      <c r="R268" s="54">
        <f t="shared" si="49"/>
        <v>189.11917098445599</v>
      </c>
      <c r="S268" s="55">
        <f t="shared" si="50"/>
        <v>-8.4626053278903157</v>
      </c>
      <c r="T268" s="55">
        <f t="shared" si="51"/>
        <v>-8.4626053278902873</v>
      </c>
      <c r="U268" t="s">
        <v>403</v>
      </c>
      <c r="V268" t="s">
        <v>408</v>
      </c>
      <c r="W268" t="s">
        <v>440</v>
      </c>
      <c r="X268" s="38">
        <v>44258</v>
      </c>
      <c r="Y268" s="66" t="s">
        <v>479</v>
      </c>
    </row>
    <row r="269" spans="1:25" ht="15" x14ac:dyDescent="0.25">
      <c r="A269">
        <v>1.7</v>
      </c>
      <c r="B269">
        <v>2.2599999999999998</v>
      </c>
      <c r="C269" s="43">
        <f t="shared" si="52"/>
        <v>3.0713170223841679E-2</v>
      </c>
      <c r="D269" s="44">
        <f>IF(OR($A269="",$B269=""),"",A269*'MPTO_working_2-way'!$G268)</f>
        <v>1.7522123893805308</v>
      </c>
      <c r="E269" s="46">
        <f>IF(OR($A269="",$B269=""),"",B269*'MPTO_working_2-way'!$G268)</f>
        <v>2.3294117647058821</v>
      </c>
      <c r="F269" s="44">
        <f>IF(OR($A269="",$B269=""),"",'MPTO_working_2-way'!D268)</f>
        <v>1.7455701953657428</v>
      </c>
      <c r="G269" s="46">
        <f>IF(OR($A269="",$B269=""),"",'MPTO_working_2-way'!E268)</f>
        <v>2.3412553321145642</v>
      </c>
      <c r="H269" s="44">
        <f>IF(OR($A269="",$B269=""),"",'OddsRatio_working_2-way'!M268)</f>
        <v>1.7453559924999296</v>
      </c>
      <c r="I269" s="44">
        <f>IF(OR($A269="",$B269=""),"",'OddsRatio_working_2-way'!N268)</f>
        <v>2.3416407864998732</v>
      </c>
      <c r="J269" s="44">
        <f>IF('Log_working_2-way'!$D268="","",A269^('Log_working_2-way'!$D268))</f>
        <v>1.7423463494336857</v>
      </c>
      <c r="K269" s="46">
        <f>IF('Log_working_2-way'!$D268="","",B269^('Log_working_2-way'!$D268))</f>
        <v>2.3470801072340981</v>
      </c>
      <c r="L269" s="53">
        <f t="shared" si="44"/>
        <v>0.57070707070707072</v>
      </c>
      <c r="M269" s="53">
        <f t="shared" si="45"/>
        <v>0.42929292929292934</v>
      </c>
      <c r="N269" s="54">
        <v>366</v>
      </c>
      <c r="O269" s="54">
        <f t="shared" si="46"/>
        <v>150.70588235294113</v>
      </c>
      <c r="P269" s="54">
        <f t="shared" si="47"/>
        <v>204.05309734513273</v>
      </c>
      <c r="Q269" s="54">
        <f t="shared" si="48"/>
        <v>161.94690265486727</v>
      </c>
      <c r="R269" s="54">
        <f t="shared" si="49"/>
        <v>215.29411764705884</v>
      </c>
      <c r="S269" s="55">
        <f t="shared" si="50"/>
        <v>-11.241020301926142</v>
      </c>
      <c r="T269" s="55">
        <f t="shared" si="51"/>
        <v>-11.241020301926113</v>
      </c>
      <c r="U269" t="s">
        <v>101</v>
      </c>
      <c r="V269" t="s">
        <v>97</v>
      </c>
      <c r="W269" t="s">
        <v>441</v>
      </c>
      <c r="X269" s="38">
        <v>44258</v>
      </c>
      <c r="Y269" s="66" t="s">
        <v>511</v>
      </c>
    </row>
    <row r="270" spans="1:25" ht="15" x14ac:dyDescent="0.25">
      <c r="A270">
        <v>1.41</v>
      </c>
      <c r="B270">
        <v>3.05</v>
      </c>
      <c r="C270" s="43">
        <f t="shared" si="52"/>
        <v>3.7088710615044818E-2</v>
      </c>
      <c r="D270" s="44">
        <f>IF(OR($A270="",$B270=""),"",A270*'MPTO_working_2-way'!$G269)</f>
        <v>1.4622950819672131</v>
      </c>
      <c r="E270" s="46">
        <f>IF(OR($A270="",$B270=""),"",B270*'MPTO_working_2-way'!$G269)</f>
        <v>3.1631205673758864</v>
      </c>
      <c r="F270" s="44">
        <f>IF(OR($A270="",$B270=""),"",'MPTO_working_2-way'!D269)</f>
        <v>1.4478579244171366</v>
      </c>
      <c r="G270" s="46">
        <f>IF(OR($A270="",$B270=""),"",'MPTO_working_2-way'!E269)</f>
        <v>3.2328509678631834</v>
      </c>
      <c r="H270" s="44">
        <f>IF(OR($A270="",$B270=""),"",'OddsRatio_working_2-way'!M269)</f>
        <v>1.4472135954999581</v>
      </c>
      <c r="I270" s="44">
        <f>IF(OR($A270="",$B270=""),"",'OddsRatio_working_2-way'!N269)</f>
        <v>3.2360679774997889</v>
      </c>
      <c r="J270" s="44">
        <f>IF('Log_working_2-way'!$D269="","",A270^('Log_working_2-way'!$D269))</f>
        <v>1.4405618058266774</v>
      </c>
      <c r="K270" s="46">
        <f>IF('Log_working_2-way'!$D269="","",B270^('Log_working_2-way'!$D269))</f>
        <v>3.2698290836233812</v>
      </c>
      <c r="L270" s="53">
        <f t="shared" si="44"/>
        <v>0.68385650224215244</v>
      </c>
      <c r="M270" s="53">
        <f t="shared" si="45"/>
        <v>0.31614349775784756</v>
      </c>
      <c r="N270" s="54">
        <v>367</v>
      </c>
      <c r="O270" s="54">
        <f t="shared" si="46"/>
        <v>106.71631205673761</v>
      </c>
      <c r="P270" s="54">
        <f t="shared" si="47"/>
        <v>246.67213114754097</v>
      </c>
      <c r="Q270" s="54">
        <f t="shared" si="48"/>
        <v>120.32786885245903</v>
      </c>
      <c r="R270" s="54">
        <f t="shared" si="49"/>
        <v>260.28368794326241</v>
      </c>
      <c r="S270" s="55">
        <f t="shared" si="50"/>
        <v>-13.611556795721427</v>
      </c>
      <c r="T270" s="55">
        <f t="shared" si="51"/>
        <v>-13.611556795721441</v>
      </c>
      <c r="U270" t="s">
        <v>98</v>
      </c>
      <c r="V270" t="s">
        <v>414</v>
      </c>
      <c r="W270" t="s">
        <v>441</v>
      </c>
      <c r="X270" s="38">
        <v>44258</v>
      </c>
      <c r="Y270" s="66" t="s">
        <v>488</v>
      </c>
    </row>
    <row r="271" spans="1:25" ht="15" x14ac:dyDescent="0.25">
      <c r="A271">
        <v>1.95</v>
      </c>
      <c r="B271">
        <v>1.95</v>
      </c>
      <c r="C271" s="43">
        <f t="shared" si="52"/>
        <v>2.5641025641025772E-2</v>
      </c>
      <c r="D271" s="44">
        <f>IF(OR($A271="",$B271=""),"",A271*'MPTO_working_2-way'!$G270)</f>
        <v>2</v>
      </c>
      <c r="E271" s="46">
        <f>IF(OR($A271="",$B271=""),"",B271*'MPTO_working_2-way'!$G270)</f>
        <v>2</v>
      </c>
      <c r="F271" s="44">
        <f>IF(OR($A271="",$B271=""),"",'MPTO_working_2-way'!D270)</f>
        <v>2.0000000000000004</v>
      </c>
      <c r="G271" s="46">
        <f>IF(OR($A271="",$B271=""),"",'MPTO_working_2-way'!E270)</f>
        <v>2.0000000000000004</v>
      </c>
      <c r="H271" s="44">
        <f>IF(OR($A271="",$B271=""),"",'OddsRatio_working_2-way'!M270)</f>
        <v>2.0000000000000004</v>
      </c>
      <c r="I271" s="44">
        <f>IF(OR($A271="",$B271=""),"",'OddsRatio_working_2-way'!N270)</f>
        <v>2.0000000000000004</v>
      </c>
      <c r="J271" s="44">
        <f>IF('Log_working_2-way'!$D270="","",A271^('Log_working_2-way'!$D270))</f>
        <v>1.9999999999999976</v>
      </c>
      <c r="K271" s="46">
        <f>IF('Log_working_2-way'!$D270="","",B271^('Log_working_2-way'!$D270))</f>
        <v>1.9999999999999976</v>
      </c>
      <c r="L271" s="53">
        <f t="shared" si="44"/>
        <v>0.5</v>
      </c>
      <c r="M271" s="53">
        <f t="shared" si="45"/>
        <v>0.5</v>
      </c>
      <c r="N271" s="54">
        <v>368</v>
      </c>
      <c r="O271" s="54">
        <f t="shared" si="46"/>
        <v>179.28205128205133</v>
      </c>
      <c r="P271" s="54">
        <f t="shared" si="47"/>
        <v>179.28205128205133</v>
      </c>
      <c r="Q271" s="54">
        <f t="shared" si="48"/>
        <v>188.71794871794873</v>
      </c>
      <c r="R271" s="54">
        <f t="shared" si="49"/>
        <v>188.71794871794873</v>
      </c>
      <c r="S271" s="55">
        <f t="shared" si="50"/>
        <v>-9.4358974358974024</v>
      </c>
      <c r="T271" s="55">
        <f t="shared" si="51"/>
        <v>-9.4358974358974024</v>
      </c>
      <c r="U271" t="s">
        <v>347</v>
      </c>
      <c r="V271" t="s">
        <v>142</v>
      </c>
      <c r="W271" t="s">
        <v>441</v>
      </c>
      <c r="X271" s="38">
        <v>44258</v>
      </c>
      <c r="Y271" s="66" t="s">
        <v>491</v>
      </c>
    </row>
    <row r="272" spans="1:25" ht="15" x14ac:dyDescent="0.25">
      <c r="A272">
        <v>1.91</v>
      </c>
      <c r="B272">
        <v>1.99</v>
      </c>
      <c r="C272" s="43">
        <f t="shared" si="52"/>
        <v>2.6072772238153963E-2</v>
      </c>
      <c r="D272" s="44">
        <f>IF(OR($A272="",$B272=""),"",A272*'MPTO_working_2-way'!$G271)</f>
        <v>1.959798994974874</v>
      </c>
      <c r="E272" s="46">
        <f>IF(OR($A272="",$B272=""),"",B272*'MPTO_working_2-way'!$G271)</f>
        <v>2.0418848167539263</v>
      </c>
      <c r="F272" s="44">
        <f>IF(OR($A272="",$B272=""),"",'MPTO_working_2-way'!D271)</f>
        <v>1.9587724496895047</v>
      </c>
      <c r="G272" s="46">
        <f>IF(OR($A272="",$B272=""),"",'MPTO_working_2-way'!E271)</f>
        <v>2.0430003493778384</v>
      </c>
      <c r="H272" s="44">
        <f>IF(OR($A272="",$B272=""),"",'OddsRatio_working_2-way'!M271)</f>
        <v>1.9587449708822042</v>
      </c>
      <c r="I272" s="44">
        <f>IF(OR($A272="",$B272=""),"",'OddsRatio_working_2-way'!N271)</f>
        <v>2.043030243047673</v>
      </c>
      <c r="J272" s="44">
        <f>IF('Log_working_2-way'!$D271="","",A272^('Log_working_2-way'!$D271))</f>
        <v>1.9582809328895501</v>
      </c>
      <c r="K272" s="46">
        <f>IF('Log_working_2-way'!$D271="","",B272^('Log_working_2-way'!$D271))</f>
        <v>2.0435353200492536</v>
      </c>
      <c r="L272" s="53">
        <f t="shared" si="44"/>
        <v>0.51025641025641033</v>
      </c>
      <c r="M272" s="53">
        <f t="shared" si="45"/>
        <v>0.48974358974358984</v>
      </c>
      <c r="N272" s="54">
        <v>369</v>
      </c>
      <c r="O272" s="54">
        <f t="shared" si="46"/>
        <v>175.80628272251306</v>
      </c>
      <c r="P272" s="54">
        <f t="shared" si="47"/>
        <v>183.57286432160799</v>
      </c>
      <c r="Q272" s="54">
        <f t="shared" si="48"/>
        <v>185.42713567839195</v>
      </c>
      <c r="R272" s="54">
        <f t="shared" si="49"/>
        <v>193.19371727748691</v>
      </c>
      <c r="S272" s="55">
        <f t="shared" si="50"/>
        <v>-9.6208529558788882</v>
      </c>
      <c r="T272" s="55">
        <f t="shared" si="51"/>
        <v>-9.6208529558789166</v>
      </c>
      <c r="U272" t="s">
        <v>95</v>
      </c>
      <c r="V272" t="s">
        <v>100</v>
      </c>
      <c r="W272" t="s">
        <v>441</v>
      </c>
      <c r="X272" s="38">
        <v>44258</v>
      </c>
      <c r="Y272" s="66" t="s">
        <v>479</v>
      </c>
    </row>
    <row r="273" spans="1:25" s="50" customFormat="1" ht="15" x14ac:dyDescent="0.25">
      <c r="A273">
        <v>1.83</v>
      </c>
      <c r="B273">
        <v>2.0699999999999998</v>
      </c>
      <c r="C273" s="43">
        <f t="shared" si="52"/>
        <v>2.9539874871307603E-2</v>
      </c>
      <c r="D273" s="44">
        <f>IF(OR($A273="",$B273=""),"",A273*'MPTO_working_2-way'!$G272)</f>
        <v>1.8840579710144929</v>
      </c>
      <c r="E273" s="46">
        <f>IF(OR($A273="",$B273=""),"",B273*'MPTO_working_2-way'!$G272)</f>
        <v>2.1311475409836067</v>
      </c>
      <c r="F273" s="44">
        <f>IF(OR($A273="",$B273=""),"",'MPTO_working_2-way'!D272)</f>
        <v>1.8808371192373576</v>
      </c>
      <c r="G273" s="46">
        <f>IF(OR($A273="",$B273=""),"",'MPTO_working_2-way'!E272)</f>
        <v>2.1352836729517204</v>
      </c>
      <c r="H273" s="44">
        <f>IF(OR($A273="",$B273=""),"",'OddsRatio_working_2-way'!M272)</f>
        <v>1.8807388571985679</v>
      </c>
      <c r="I273" s="44">
        <f>IF(OR($A273="",$B273=""),"",'OddsRatio_working_2-way'!N272)</f>
        <v>2.1354103339788768</v>
      </c>
      <c r="J273" s="44">
        <f>IF('Log_working_2-way'!$D272="","",A273^('Log_working_2-way'!$D272))</f>
        <v>1.8792804075818812</v>
      </c>
      <c r="K273" s="46">
        <f>IF('Log_working_2-way'!$D272="","",B273^('Log_working_2-way'!$D272))</f>
        <v>2.137293622577233</v>
      </c>
      <c r="L273" s="53">
        <f t="shared" si="44"/>
        <v>0.53076923076923077</v>
      </c>
      <c r="M273" s="53">
        <f t="shared" si="45"/>
        <v>0.46923076923076917</v>
      </c>
      <c r="N273" s="54">
        <v>370</v>
      </c>
      <c r="O273" s="54">
        <f t="shared" si="46"/>
        <v>167.81420765027323</v>
      </c>
      <c r="P273" s="54">
        <f t="shared" si="47"/>
        <v>191.25603864734299</v>
      </c>
      <c r="Q273" s="54">
        <f t="shared" si="48"/>
        <v>178.74396135265701</v>
      </c>
      <c r="R273" s="54">
        <f t="shared" si="49"/>
        <v>202.18579234972677</v>
      </c>
      <c r="S273" s="55">
        <f t="shared" si="50"/>
        <v>-10.929753702383778</v>
      </c>
      <c r="T273" s="55">
        <f t="shared" si="51"/>
        <v>-10.929753702383778</v>
      </c>
      <c r="U273" t="s">
        <v>94</v>
      </c>
      <c r="V273" t="s">
        <v>102</v>
      </c>
      <c r="W273" t="s">
        <v>441</v>
      </c>
      <c r="X273" s="38">
        <v>44258</v>
      </c>
      <c r="Y273" s="66" t="s">
        <v>480</v>
      </c>
    </row>
    <row r="274" spans="1:25" ht="15" x14ac:dyDescent="0.25">
      <c r="A274">
        <v>2.15</v>
      </c>
      <c r="B274">
        <v>1.78</v>
      </c>
      <c r="C274" s="43">
        <f t="shared" si="52"/>
        <v>2.6914031878756184E-2</v>
      </c>
      <c r="D274" s="44">
        <f>IF(OR($A274="",$B274=""),"",A274*'MPTO_working_2-way'!$G273)</f>
        <v>2.2078651685393256</v>
      </c>
      <c r="E274" s="46">
        <f>IF(OR($A274="",$B274=""),"",B274*'MPTO_working_2-way'!$G273)</f>
        <v>1.827906976744186</v>
      </c>
      <c r="F274" s="44">
        <f>IF(OR($A274="",$B274=""),"",'MPTO_working_2-way'!D273)</f>
        <v>2.2140584321666186</v>
      </c>
      <c r="G274" s="46">
        <f>IF(OR($A274="",$B274=""),"",'MPTO_working_2-way'!E273)</f>
        <v>1.8236835835120324</v>
      </c>
      <c r="H274" s="44">
        <f>IF(OR($A274="",$B274=""),"",'OddsRatio_working_2-way'!M273)</f>
        <v>2.214231845389905</v>
      </c>
      <c r="I274" s="44">
        <f>IF(OR($A274="",$B274=""),"",'OddsRatio_working_2-way'!N273)</f>
        <v>1.8235659473079355</v>
      </c>
      <c r="J274" s="44">
        <f>IF('Log_working_2-way'!$D273="","",A274^('Log_working_2-way'!$D273))</f>
        <v>2.2170516788166044</v>
      </c>
      <c r="K274" s="46">
        <f>IF('Log_working_2-way'!$D273="","",B274^('Log_working_2-way'!$D273))</f>
        <v>1.821657795971604</v>
      </c>
      <c r="L274" s="53">
        <f t="shared" si="44"/>
        <v>0.45292620865139954</v>
      </c>
      <c r="M274" s="53">
        <f t="shared" si="45"/>
        <v>0.54707379134860057</v>
      </c>
      <c r="N274" s="54">
        <v>371</v>
      </c>
      <c r="O274" s="54">
        <f t="shared" si="46"/>
        <v>198.44186046511626</v>
      </c>
      <c r="P274" s="54">
        <f t="shared" si="47"/>
        <v>162.57303370786516</v>
      </c>
      <c r="Q274" s="54">
        <f t="shared" si="48"/>
        <v>208.42696629213484</v>
      </c>
      <c r="R274" s="54">
        <f t="shared" si="49"/>
        <v>172.55813953488371</v>
      </c>
      <c r="S274" s="55">
        <f t="shared" si="50"/>
        <v>-9.9851058270185717</v>
      </c>
      <c r="T274" s="55">
        <f t="shared" si="51"/>
        <v>-9.9851058270185433</v>
      </c>
      <c r="U274" t="s">
        <v>96</v>
      </c>
      <c r="V274" t="s">
        <v>99</v>
      </c>
      <c r="W274" t="s">
        <v>441</v>
      </c>
      <c r="X274" s="38">
        <v>44258</v>
      </c>
      <c r="Y274" s="66" t="s">
        <v>482</v>
      </c>
    </row>
    <row r="275" spans="1:25" ht="15" x14ac:dyDescent="0.25">
      <c r="A275">
        <v>1.88</v>
      </c>
      <c r="B275">
        <v>2.04</v>
      </c>
      <c r="C275" s="43">
        <f t="shared" si="52"/>
        <v>2.2110972048393851E-2</v>
      </c>
      <c r="D275" s="44">
        <f>IF(OR($A275="",$B275=""),"",A275*'MPTO_working_2-way'!$G274)</f>
        <v>1.9215686274509802</v>
      </c>
      <c r="E275" s="46">
        <f>IF(OR($A275="",$B275=""),"",B275*'MPTO_working_2-way'!$G274)</f>
        <v>2.0851063829787235</v>
      </c>
      <c r="F275" s="44">
        <f>IF(OR($A275="",$B275=""),"",'MPTO_working_2-way'!D274)</f>
        <v>1.9199038846615937</v>
      </c>
      <c r="G275" s="46">
        <f>IF(OR($A275="",$B275=""),"",'MPTO_working_2-way'!E274)</f>
        <v>2.087070091423596</v>
      </c>
      <c r="H275" s="44">
        <f>IF(OR($A275="",$B275=""),"",'OddsRatio_working_2-way'!M274)</f>
        <v>1.9198662110077995</v>
      </c>
      <c r="I275" s="44">
        <f>IF(OR($A275="",$B275=""),"",'OddsRatio_working_2-way'!N274)</f>
        <v>2.0871146130092182</v>
      </c>
      <c r="J275" s="44">
        <f>IF('Log_working_2-way'!$D274="","",A275^('Log_working_2-way'!$D274))</f>
        <v>1.9191164053861676</v>
      </c>
      <c r="K275" s="46">
        <f>IF('Log_working_2-way'!$D274="","",B275^('Log_working_2-way'!$D274))</f>
        <v>2.0880014698245399</v>
      </c>
      <c r="L275" s="53">
        <f t="shared" si="44"/>
        <v>0.52040816326530615</v>
      </c>
      <c r="M275" s="53">
        <f t="shared" si="45"/>
        <v>0.47959183673469385</v>
      </c>
      <c r="N275" s="54">
        <v>372</v>
      </c>
      <c r="O275" s="54">
        <f t="shared" si="46"/>
        <v>174.12765957446808</v>
      </c>
      <c r="P275" s="54">
        <f t="shared" si="47"/>
        <v>189.64705882352939</v>
      </c>
      <c r="Q275" s="54">
        <f t="shared" si="48"/>
        <v>182.35294117647058</v>
      </c>
      <c r="R275" s="54">
        <f t="shared" si="49"/>
        <v>197.87234042553192</v>
      </c>
      <c r="S275" s="55">
        <f t="shared" si="50"/>
        <v>-8.2252816020024966</v>
      </c>
      <c r="T275" s="55">
        <f t="shared" si="51"/>
        <v>-8.225281602002525</v>
      </c>
      <c r="U275" t="s">
        <v>52</v>
      </c>
      <c r="V275" t="s">
        <v>141</v>
      </c>
      <c r="W275" t="s">
        <v>441</v>
      </c>
      <c r="X275" s="38">
        <v>44258</v>
      </c>
      <c r="Y275" s="66" t="s">
        <v>482</v>
      </c>
    </row>
    <row r="276" spans="1:25" ht="15" x14ac:dyDescent="0.25">
      <c r="A276">
        <v>2.13</v>
      </c>
      <c r="B276">
        <v>1.78</v>
      </c>
      <c r="C276" s="43">
        <f t="shared" si="52"/>
        <v>3.128132088410629E-2</v>
      </c>
      <c r="D276" s="44">
        <f>IF(OR($A276="",$B276=""),"",A276*'MPTO_working_2-way'!$G275)</f>
        <v>2.1966292134831464</v>
      </c>
      <c r="E276" s="46">
        <f>IF(OR($A276="",$B276=""),"",B276*'MPTO_working_2-way'!$G275)</f>
        <v>1.8356807511737092</v>
      </c>
      <c r="F276" s="44">
        <f>IF(OR($A276="",$B276=""),"",'MPTO_working_2-way'!D275)</f>
        <v>2.2034055907479515</v>
      </c>
      <c r="G276" s="46">
        <f>IF(OR($A276="",$B276=""),"",'MPTO_working_2-way'!E275)</f>
        <v>1.8309750325976726</v>
      </c>
      <c r="H276" s="44">
        <f>IF(OR($A276="",$B276=""),"",'OddsRatio_working_2-way'!M275)</f>
        <v>2.2036269973367788</v>
      </c>
      <c r="I276" s="44">
        <f>IF(OR($A276="",$B276=""),"",'OddsRatio_working_2-way'!N275)</f>
        <v>1.8308221751528204</v>
      </c>
      <c r="J276" s="44">
        <f>IF('Log_working_2-way'!$D275="","",A276^('Log_working_2-way'!$D275))</f>
        <v>2.2067247005110642</v>
      </c>
      <c r="K276" s="46">
        <f>IF('Log_working_2-way'!$D275="","",B276^('Log_working_2-way'!$D275))</f>
        <v>1.8286894264917752</v>
      </c>
      <c r="L276" s="53">
        <f t="shared" si="44"/>
        <v>0.45524296675191805</v>
      </c>
      <c r="M276" s="53">
        <f t="shared" si="45"/>
        <v>0.54475703324808178</v>
      </c>
      <c r="N276" s="54">
        <v>373</v>
      </c>
      <c r="O276" s="54">
        <f t="shared" si="46"/>
        <v>197.88262910798122</v>
      </c>
      <c r="P276" s="54">
        <f t="shared" si="47"/>
        <v>163.44943820224722</v>
      </c>
      <c r="Q276" s="54">
        <f t="shared" si="48"/>
        <v>209.55056179775283</v>
      </c>
      <c r="R276" s="54">
        <f t="shared" si="49"/>
        <v>175.11737089201878</v>
      </c>
      <c r="S276" s="55">
        <f t="shared" si="50"/>
        <v>-11.667932689771618</v>
      </c>
      <c r="T276" s="55">
        <f t="shared" si="51"/>
        <v>-11.667932689771561</v>
      </c>
      <c r="U276" t="s">
        <v>505</v>
      </c>
      <c r="V276" t="s">
        <v>506</v>
      </c>
      <c r="W276" t="s">
        <v>449</v>
      </c>
      <c r="X276" s="38">
        <v>44258</v>
      </c>
      <c r="Y276" s="66" t="s">
        <v>482</v>
      </c>
    </row>
    <row r="277" spans="1:25" ht="15" x14ac:dyDescent="0.25">
      <c r="A277">
        <v>1.94</v>
      </c>
      <c r="B277">
        <v>1.94</v>
      </c>
      <c r="C277" s="43">
        <f t="shared" si="52"/>
        <v>3.0927835051546504E-2</v>
      </c>
      <c r="D277" s="44">
        <f>IF(OR($A277="",$B277=""),"",A277*'MPTO_working_2-way'!$G276)</f>
        <v>2</v>
      </c>
      <c r="E277" s="46">
        <f>IF(OR($A277="",$B277=""),"",B277*'MPTO_working_2-way'!$G276)</f>
        <v>2</v>
      </c>
      <c r="F277" s="44">
        <f>IF(OR($A277="",$B277=""),"",'MPTO_working_2-way'!D276)</f>
        <v>2.0000000000000004</v>
      </c>
      <c r="G277" s="46">
        <f>IF(OR($A277="",$B277=""),"",'MPTO_working_2-way'!E276)</f>
        <v>2.0000000000000004</v>
      </c>
      <c r="H277" s="44">
        <f>IF(OR($A277="",$B277=""),"",'OddsRatio_working_2-way'!M276)</f>
        <v>2.0000000000000004</v>
      </c>
      <c r="I277" s="44">
        <f>IF(OR($A277="",$B277=""),"",'OddsRatio_working_2-way'!N276)</f>
        <v>2.0000000000000004</v>
      </c>
      <c r="J277" s="44">
        <f>IF('Log_working_2-way'!$D276="","",A277^('Log_working_2-way'!$D276))</f>
        <v>1.9999999999999891</v>
      </c>
      <c r="K277" s="46">
        <f>IF('Log_working_2-way'!$D276="","",B277^('Log_working_2-way'!$D276))</f>
        <v>1.9999999999999891</v>
      </c>
      <c r="L277" s="53">
        <f t="shared" si="44"/>
        <v>0.5</v>
      </c>
      <c r="M277" s="53">
        <f t="shared" si="45"/>
        <v>0.5</v>
      </c>
      <c r="N277" s="54">
        <v>374</v>
      </c>
      <c r="O277" s="54">
        <f t="shared" si="46"/>
        <v>181.21649484536081</v>
      </c>
      <c r="P277" s="54">
        <f t="shared" si="47"/>
        <v>181.21649484536081</v>
      </c>
      <c r="Q277" s="54">
        <f t="shared" si="48"/>
        <v>192.78350515463919</v>
      </c>
      <c r="R277" s="54">
        <f t="shared" si="49"/>
        <v>192.78350515463919</v>
      </c>
      <c r="S277" s="55">
        <f t="shared" si="50"/>
        <v>-11.567010309278373</v>
      </c>
      <c r="T277" s="55">
        <f t="shared" si="51"/>
        <v>-11.567010309278373</v>
      </c>
      <c r="U277" t="s">
        <v>507</v>
      </c>
      <c r="V277" t="s">
        <v>508</v>
      </c>
      <c r="W277" t="s">
        <v>449</v>
      </c>
      <c r="X277" s="38">
        <v>44258</v>
      </c>
      <c r="Y277" s="66" t="s">
        <v>484</v>
      </c>
    </row>
    <row r="278" spans="1:25" ht="15" x14ac:dyDescent="0.25">
      <c r="A278">
        <v>2.2200000000000002</v>
      </c>
      <c r="B278">
        <v>1.71</v>
      </c>
      <c r="C278" s="43">
        <f t="shared" si="52"/>
        <v>3.5245772087877381E-2</v>
      </c>
      <c r="D278" s="44">
        <f>IF(OR($A278="",$B278=""),"",A278*'MPTO_working_2-way'!$G277)</f>
        <v>2.2982456140350882</v>
      </c>
      <c r="E278" s="46">
        <f>IF(OR($A278="",$B278=""),"",B278*'MPTO_working_2-way'!$G277)</f>
        <v>1.7702702702702702</v>
      </c>
      <c r="F278" s="44">
        <f>IF(OR($A278="",$B278=""),"",'MPTO_working_2-way'!D277)</f>
        <v>2.3103888990323171</v>
      </c>
      <c r="G278" s="46">
        <f>IF(OR($A278="",$B278=""),"",'MPTO_working_2-way'!E277)</f>
        <v>1.7631322279503969</v>
      </c>
      <c r="H278" s="44">
        <f>IF(OR($A278="",$B278=""),"",'OddsRatio_working_2-way'!M277)</f>
        <v>2.310843186332725</v>
      </c>
      <c r="I278" s="44">
        <f>IF(OR($A278="",$B278=""),"",'OddsRatio_working_2-way'!N277)</f>
        <v>1.7628677559805201</v>
      </c>
      <c r="J278" s="44">
        <f>IF('Log_working_2-way'!$D277="","",A278^('Log_working_2-way'!$D277))</f>
        <v>2.3164405926032319</v>
      </c>
      <c r="K278" s="46">
        <f>IF('Log_working_2-way'!$D277="","",B278^('Log_working_2-way'!$D277))</f>
        <v>1.7596240997267032</v>
      </c>
      <c r="L278" s="53">
        <f t="shared" si="44"/>
        <v>0.43511450381679379</v>
      </c>
      <c r="M278" s="53">
        <f t="shared" si="45"/>
        <v>0.56488549618320616</v>
      </c>
      <c r="N278" s="54">
        <v>375</v>
      </c>
      <c r="O278" s="54">
        <f t="shared" si="46"/>
        <v>206.08108108108112</v>
      </c>
      <c r="P278" s="54">
        <f t="shared" si="47"/>
        <v>155.7017543859649</v>
      </c>
      <c r="Q278" s="54">
        <f t="shared" si="48"/>
        <v>219.29824561403507</v>
      </c>
      <c r="R278" s="54">
        <f t="shared" si="49"/>
        <v>168.91891891891891</v>
      </c>
      <c r="S278" s="55">
        <f t="shared" si="50"/>
        <v>-13.217164532953944</v>
      </c>
      <c r="T278" s="55">
        <f t="shared" si="51"/>
        <v>-13.217164532954001</v>
      </c>
      <c r="U278" t="s">
        <v>432</v>
      </c>
      <c r="V278" t="s">
        <v>251</v>
      </c>
      <c r="W278" t="s">
        <v>442</v>
      </c>
      <c r="X278" s="38">
        <v>44258</v>
      </c>
      <c r="Y278" s="66" t="s">
        <v>481</v>
      </c>
    </row>
    <row r="279" spans="1:25" ht="15" x14ac:dyDescent="0.25">
      <c r="A279">
        <v>2.08</v>
      </c>
      <c r="B279">
        <v>1.81</v>
      </c>
      <c r="C279" s="43">
        <f t="shared" si="52"/>
        <v>3.3255418614534626E-2</v>
      </c>
      <c r="D279" s="44">
        <f>IF(OR($A279="",$B279=""),"",A279*'MPTO_working_2-way'!$G278)</f>
        <v>2.1491712707182322</v>
      </c>
      <c r="E279" s="46">
        <f>IF(OR($A279="",$B279=""),"",B279*'MPTO_working_2-way'!$G278)</f>
        <v>1.8701923076923077</v>
      </c>
      <c r="F279" s="44">
        <f>IF(OR($A279="",$B279=""),"",'MPTO_working_2-way'!D278)</f>
        <v>2.1545152798443401</v>
      </c>
      <c r="G279" s="46">
        <f>IF(OR($A279="",$B279=""),"",'MPTO_working_2-way'!E278)</f>
        <v>1.8661643699811639</v>
      </c>
      <c r="H279" s="44">
        <f>IF(OR($A279="",$B279=""),"",'OddsRatio_working_2-way'!M278)</f>
        <v>2.1547005383792519</v>
      </c>
      <c r="I279" s="44">
        <f>IF(OR($A279="",$B279=""),"",'OddsRatio_working_2-way'!N278)</f>
        <v>1.8660254037844384</v>
      </c>
      <c r="J279" s="44">
        <f>IF('Log_working_2-way'!$D278="","",A279^('Log_working_2-way'!$D278))</f>
        <v>2.1571440120474694</v>
      </c>
      <c r="K279" s="46">
        <f>IF('Log_working_2-way'!$D278="","",B279^('Log_working_2-way'!$D278))</f>
        <v>1.8641966683390954</v>
      </c>
      <c r="L279" s="53">
        <f t="shared" si="44"/>
        <v>0.46529562982005135</v>
      </c>
      <c r="M279" s="53">
        <f t="shared" si="45"/>
        <v>0.53470437017994854</v>
      </c>
      <c r="N279" s="54">
        <v>376</v>
      </c>
      <c r="O279" s="54">
        <f t="shared" si="46"/>
        <v>195.23076923076923</v>
      </c>
      <c r="P279" s="54">
        <f t="shared" si="47"/>
        <v>168.26519337016578</v>
      </c>
      <c r="Q279" s="54">
        <f t="shared" si="48"/>
        <v>207.73480662983425</v>
      </c>
      <c r="R279" s="54">
        <f t="shared" si="49"/>
        <v>180.76923076923075</v>
      </c>
      <c r="S279" s="55">
        <f t="shared" si="50"/>
        <v>-12.504037399065027</v>
      </c>
      <c r="T279" s="55">
        <f t="shared" si="51"/>
        <v>-12.50403739906497</v>
      </c>
      <c r="U279" t="s">
        <v>66</v>
      </c>
      <c r="V279" t="s">
        <v>169</v>
      </c>
      <c r="W279" t="s">
        <v>442</v>
      </c>
      <c r="X279" s="38">
        <v>44258</v>
      </c>
      <c r="Y279" s="66" t="s">
        <v>482</v>
      </c>
    </row>
    <row r="280" spans="1:25" ht="15" x14ac:dyDescent="0.25">
      <c r="A280">
        <v>2.2400000000000002</v>
      </c>
      <c r="B280">
        <v>1.69</v>
      </c>
      <c r="C280" s="43">
        <f t="shared" si="52"/>
        <v>3.8144547759932479E-2</v>
      </c>
      <c r="D280" s="44">
        <f>IF(OR($A280="",$B280=""),"",A280*'MPTO_working_2-way'!$G279)</f>
        <v>2.3254437869822491</v>
      </c>
      <c r="E280" s="46">
        <f>IF(OR($A280="",$B280=""),"",B280*'MPTO_working_2-way'!$G279)</f>
        <v>1.7544642857142858</v>
      </c>
      <c r="F280" s="44">
        <f>IF(OR($A280="",$B280=""),"",'MPTO_working_2-way'!D279)</f>
        <v>2.3399678575843743</v>
      </c>
      <c r="G280" s="46">
        <f>IF(OR($A280="",$B280=""),"",'MPTO_working_2-way'!E279)</f>
        <v>1.7462865578005351</v>
      </c>
      <c r="H280" s="44">
        <f>IF(OR($A280="",$B280=""),"",'OddsRatio_working_2-way'!M279)</f>
        <v>2.3405601251996737</v>
      </c>
      <c r="I280" s="44">
        <f>IF(OR($A280="",$B280=""),"",'OddsRatio_working_2-way'!N279)</f>
        <v>1.7459568438611086</v>
      </c>
      <c r="J280" s="44">
        <f>IF('Log_working_2-way'!$D279="","",A280^('Log_working_2-way'!$D279))</f>
        <v>2.347284961783934</v>
      </c>
      <c r="K280" s="46">
        <f>IF('Log_working_2-way'!$D279="","",B280^('Log_working_2-way'!$D279))</f>
        <v>1.7422334757420166</v>
      </c>
      <c r="L280" s="53">
        <f t="shared" si="44"/>
        <v>0.43002544529262077</v>
      </c>
      <c r="M280" s="53">
        <f t="shared" si="45"/>
        <v>0.56997455470737912</v>
      </c>
      <c r="N280" s="54">
        <v>377</v>
      </c>
      <c r="O280" s="54">
        <f t="shared" si="46"/>
        <v>208.69642857142861</v>
      </c>
      <c r="P280" s="54">
        <f t="shared" si="47"/>
        <v>153.92307692307693</v>
      </c>
      <c r="Q280" s="54">
        <f t="shared" si="48"/>
        <v>223.07692307692309</v>
      </c>
      <c r="R280" s="54">
        <f t="shared" si="49"/>
        <v>168.30357142857142</v>
      </c>
      <c r="S280" s="55">
        <f t="shared" si="50"/>
        <v>-14.380494505494482</v>
      </c>
      <c r="T280" s="55">
        <f t="shared" si="51"/>
        <v>-14.380494505494482</v>
      </c>
      <c r="U280" t="s">
        <v>124</v>
      </c>
      <c r="V280" t="s">
        <v>379</v>
      </c>
      <c r="W280" t="s">
        <v>442</v>
      </c>
      <c r="X280" s="38">
        <v>44258</v>
      </c>
      <c r="Y280" s="66" t="s">
        <v>482</v>
      </c>
    </row>
    <row r="281" spans="1:25" ht="15" x14ac:dyDescent="0.25">
      <c r="A281">
        <v>1.7</v>
      </c>
      <c r="B281">
        <v>2.21</v>
      </c>
      <c r="C281" s="43">
        <f t="shared" si="52"/>
        <v>4.0723981900452566E-2</v>
      </c>
      <c r="D281" s="44">
        <f>IF(OR($A281="",$B281=""),"",A281*'MPTO_working_2-way'!$G280)</f>
        <v>1.7692307692307694</v>
      </c>
      <c r="E281" s="46">
        <f>IF(OR($A281="",$B281=""),"",B281*'MPTO_working_2-way'!$G280)</f>
        <v>2.3000000000000003</v>
      </c>
      <c r="F281" s="44">
        <f>IF(OR($A281="",$B281=""),"",'MPTO_working_2-way'!D280)</f>
        <v>1.760956175298805</v>
      </c>
      <c r="G281" s="46">
        <f>IF(OR($A281="",$B281=""),"",'MPTO_working_2-way'!E280)</f>
        <v>2.3141361256544504</v>
      </c>
      <c r="H281" s="44">
        <f>IF(OR($A281="",$B281=""),"",'OddsRatio_working_2-way'!M280)</f>
        <v>1.7606000241218864</v>
      </c>
      <c r="I281" s="44">
        <f>IF(OR($A281="",$B281=""),"",'OddsRatio_working_2-way'!N280)</f>
        <v>2.3147514702678329</v>
      </c>
      <c r="J281" s="44">
        <f>IF('Log_working_2-way'!$D280="","",A281^('Log_working_2-way'!$D280))</f>
        <v>1.7568261065137158</v>
      </c>
      <c r="K281" s="46">
        <f>IF('Log_working_2-way'!$D280="","",B281^('Log_working_2-way'!$D280))</f>
        <v>2.3213074858188989</v>
      </c>
      <c r="L281" s="53">
        <f t="shared" si="44"/>
        <v>0.56521739130434778</v>
      </c>
      <c r="M281" s="53">
        <f t="shared" si="45"/>
        <v>0.43478260869565211</v>
      </c>
      <c r="N281" s="54">
        <v>378</v>
      </c>
      <c r="O281" s="54">
        <f t="shared" si="46"/>
        <v>155.64705882352942</v>
      </c>
      <c r="P281" s="54">
        <f t="shared" si="47"/>
        <v>206.95927601809956</v>
      </c>
      <c r="Q281" s="54">
        <f t="shared" si="48"/>
        <v>171.04072398190044</v>
      </c>
      <c r="R281" s="54">
        <f t="shared" si="49"/>
        <v>222.35294117647061</v>
      </c>
      <c r="S281" s="55">
        <f t="shared" si="50"/>
        <v>-15.393665158371022</v>
      </c>
      <c r="T281" s="55">
        <f t="shared" si="51"/>
        <v>-15.39366515837105</v>
      </c>
      <c r="U281" t="s">
        <v>131</v>
      </c>
      <c r="V281" t="s">
        <v>129</v>
      </c>
      <c r="W281" t="s">
        <v>442</v>
      </c>
      <c r="X281" s="38">
        <v>44258</v>
      </c>
      <c r="Y281" s="66" t="s">
        <v>483</v>
      </c>
    </row>
    <row r="282" spans="1:25" ht="15" x14ac:dyDescent="0.25">
      <c r="A282">
        <v>2.25</v>
      </c>
      <c r="B282">
        <v>1.68</v>
      </c>
      <c r="C282" s="43">
        <f t="shared" si="52"/>
        <v>3.9682539682539542E-2</v>
      </c>
      <c r="D282" s="44">
        <f>IF(OR($A282="",$B282=""),"",A282*'MPTO_working_2-way'!$G281)</f>
        <v>2.339285714285714</v>
      </c>
      <c r="E282" s="46">
        <f>IF(OR($A282="",$B282=""),"",B282*'MPTO_working_2-way'!$G281)</f>
        <v>1.7466666666666664</v>
      </c>
      <c r="F282" s="44">
        <f>IF(OR($A282="",$B282=""),"",'MPTO_working_2-way'!D281)</f>
        <v>2.3551401869158877</v>
      </c>
      <c r="G282" s="46">
        <f>IF(OR($A282="",$B282=""),"",'MPTO_working_2-way'!E281)</f>
        <v>1.7379310344827583</v>
      </c>
      <c r="H282" s="44">
        <f>IF(OR($A282="",$B282=""),"",'OddsRatio_working_2-way'!M281)</f>
        <v>2.3558153613666013</v>
      </c>
      <c r="I282" s="44">
        <f>IF(OR($A282="",$B282=""),"",'OddsRatio_working_2-way'!N281)</f>
        <v>1.7375635565834309</v>
      </c>
      <c r="J282" s="44">
        <f>IF('Log_working_2-way'!$D281="","",A282^('Log_working_2-way'!$D281))</f>
        <v>2.3631739395308338</v>
      </c>
      <c r="K282" s="46">
        <f>IF('Log_working_2-way'!$D281="","",B282^('Log_working_2-way'!$D281))</f>
        <v>1.733582099100242</v>
      </c>
      <c r="L282" s="53">
        <f t="shared" si="44"/>
        <v>0.4274809160305344</v>
      </c>
      <c r="M282" s="53">
        <f t="shared" si="45"/>
        <v>0.57251908396946571</v>
      </c>
      <c r="N282" s="54">
        <v>379</v>
      </c>
      <c r="O282" s="54">
        <f t="shared" si="46"/>
        <v>210.55555555555554</v>
      </c>
      <c r="P282" s="54">
        <f t="shared" si="47"/>
        <v>153.40476190476193</v>
      </c>
      <c r="Q282" s="54">
        <f t="shared" si="48"/>
        <v>225.5952380952381</v>
      </c>
      <c r="R282" s="54">
        <f t="shared" si="49"/>
        <v>168.44444444444443</v>
      </c>
      <c r="S282" s="55">
        <f t="shared" si="50"/>
        <v>-15.039682539682559</v>
      </c>
      <c r="T282" s="55">
        <f t="shared" si="51"/>
        <v>-15.039682539682502</v>
      </c>
      <c r="U282" t="s">
        <v>165</v>
      </c>
      <c r="V282" t="s">
        <v>164</v>
      </c>
      <c r="W282" t="s">
        <v>442</v>
      </c>
      <c r="X282" s="38">
        <v>44258</v>
      </c>
      <c r="Y282" s="66" t="s">
        <v>483</v>
      </c>
    </row>
    <row r="283" spans="1:25" ht="15" x14ac:dyDescent="0.25">
      <c r="A283">
        <v>2.0499999999999998</v>
      </c>
      <c r="B283">
        <v>1.86</v>
      </c>
      <c r="C283" s="43">
        <f t="shared" si="52"/>
        <v>2.5439286650930981E-2</v>
      </c>
      <c r="D283" s="44">
        <f>IF(OR($A283="",$B283=""),"",A283*'MPTO_working_2-way'!$G282)</f>
        <v>2.1021505376344085</v>
      </c>
      <c r="E283" s="46">
        <f>IF(OR($A283="",$B283=""),"",B283*'MPTO_working_2-way'!$G282)</f>
        <v>1.9073170731707316</v>
      </c>
      <c r="F283" s="44">
        <f>IF(OR($A283="",$B283=""),"",'MPTO_working_2-way'!D282)</f>
        <v>2.1048854540436102</v>
      </c>
      <c r="G283" s="46">
        <f>IF(OR($A283="",$B283=""),"",'MPTO_working_2-way'!E282)</f>
        <v>1.905071196602548</v>
      </c>
      <c r="H283" s="44">
        <f>IF(OR($A283="",$B283=""),"",'OddsRatio_working_2-way'!M282)</f>
        <v>2.1049571179725204</v>
      </c>
      <c r="I283" s="44">
        <f>IF(OR($A283="",$B283=""),"",'OddsRatio_working_2-way'!N282)</f>
        <v>1.9050124966251125</v>
      </c>
      <c r="J283" s="44">
        <f>IF('Log_working_2-way'!$D282="","",A283^('Log_working_2-way'!$D282))</f>
        <v>2.1061965618695773</v>
      </c>
      <c r="K283" s="46">
        <f>IF('Log_working_2-way'!$D282="","",B283^('Log_working_2-way'!$D282))</f>
        <v>1.9039984704977753</v>
      </c>
      <c r="L283" s="53">
        <f t="shared" si="44"/>
        <v>0.47570332480818417</v>
      </c>
      <c r="M283" s="53">
        <f t="shared" si="45"/>
        <v>0.52429667519181589</v>
      </c>
      <c r="N283" s="54">
        <v>380</v>
      </c>
      <c r="O283" s="54">
        <f t="shared" si="46"/>
        <v>194.63414634146338</v>
      </c>
      <c r="P283" s="54">
        <f t="shared" si="47"/>
        <v>175.69892473118281</v>
      </c>
      <c r="Q283" s="54">
        <f t="shared" si="48"/>
        <v>204.30107526881719</v>
      </c>
      <c r="R283" s="54">
        <f t="shared" si="49"/>
        <v>185.36585365853659</v>
      </c>
      <c r="S283" s="55">
        <f t="shared" si="50"/>
        <v>-9.6669289273538084</v>
      </c>
      <c r="T283" s="55">
        <f t="shared" si="51"/>
        <v>-9.66692892735378</v>
      </c>
      <c r="U283" t="s">
        <v>41</v>
      </c>
      <c r="V283" t="s">
        <v>133</v>
      </c>
      <c r="W283" t="s">
        <v>443</v>
      </c>
      <c r="X283" s="38">
        <v>44289</v>
      </c>
      <c r="Y283" s="66" t="s">
        <v>484</v>
      </c>
    </row>
    <row r="284" spans="1:25" ht="15" x14ac:dyDescent="0.25">
      <c r="A284">
        <v>2.0099999999999998</v>
      </c>
      <c r="B284">
        <v>1.9</v>
      </c>
      <c r="C284" s="43">
        <f t="shared" si="52"/>
        <v>2.3828227284629522E-2</v>
      </c>
      <c r="D284" s="44">
        <f>IF(OR($A284="",$B284=""),"",A284*'MPTO_working_2-way'!$G283)</f>
        <v>2.0578947368421052</v>
      </c>
      <c r="E284" s="46">
        <f>IF(OR($A284="",$B284=""),"",B284*'MPTO_working_2-way'!$G283)</f>
        <v>1.9452736318407959</v>
      </c>
      <c r="F284" s="44">
        <f>IF(OR($A284="",$B284=""),"",'MPTO_working_2-way'!D283)</f>
        <v>2.05931517929361</v>
      </c>
      <c r="G284" s="46">
        <f>IF(OR($A284="",$B284=""),"",'MPTO_working_2-way'!E283)</f>
        <v>1.9440061084245355</v>
      </c>
      <c r="H284" s="44">
        <f>IF(OR($A284="",$B284=""),"",'OddsRatio_working_2-way'!M283)</f>
        <v>2.0593499054713802</v>
      </c>
      <c r="I284" s="44">
        <f>IF(OR($A284="",$B284=""),"",'OddsRatio_working_2-way'!N283)</f>
        <v>1.9439751632913294</v>
      </c>
      <c r="J284" s="44">
        <f>IF('Log_working_2-way'!$D283="","",A284^('Log_working_2-way'!$D283))</f>
        <v>2.0599919987911819</v>
      </c>
      <c r="K284" s="46">
        <f>IF('Log_working_2-way'!$D283="","",B284^('Log_working_2-way'!$D283))</f>
        <v>1.9434033475162076</v>
      </c>
      <c r="L284" s="53">
        <f t="shared" si="44"/>
        <v>0.48593350383631717</v>
      </c>
      <c r="M284" s="53">
        <f t="shared" si="45"/>
        <v>0.51406649616368294</v>
      </c>
      <c r="N284" s="54">
        <v>381</v>
      </c>
      <c r="O284" s="54">
        <f t="shared" si="46"/>
        <v>191.44776119402985</v>
      </c>
      <c r="P284" s="54">
        <f t="shared" si="47"/>
        <v>180.4736842105263</v>
      </c>
      <c r="Q284" s="54">
        <f t="shared" si="48"/>
        <v>200.52631578947367</v>
      </c>
      <c r="R284" s="54">
        <f t="shared" si="49"/>
        <v>189.55223880597018</v>
      </c>
      <c r="S284" s="55">
        <f t="shared" si="50"/>
        <v>-9.0785545954438192</v>
      </c>
      <c r="T284" s="55">
        <f t="shared" si="51"/>
        <v>-9.078554595443876</v>
      </c>
      <c r="U284" t="s">
        <v>78</v>
      </c>
      <c r="V284" t="s">
        <v>134</v>
      </c>
      <c r="W284" t="s">
        <v>443</v>
      </c>
      <c r="X284" s="38">
        <v>44289</v>
      </c>
      <c r="Y284" s="66" t="s">
        <v>484</v>
      </c>
    </row>
    <row r="285" spans="1:25" ht="15" x14ac:dyDescent="0.25">
      <c r="A285">
        <v>1.83</v>
      </c>
      <c r="B285">
        <v>2.0699999999999998</v>
      </c>
      <c r="C285" s="43">
        <f t="shared" si="52"/>
        <v>2.9539874871307603E-2</v>
      </c>
      <c r="D285" s="44">
        <f>IF(OR($A285="",$B285=""),"",A285*'MPTO_working_2-way'!$G284)</f>
        <v>1.8840579710144929</v>
      </c>
      <c r="E285" s="46">
        <f>IF(OR($A285="",$B285=""),"",B285*'MPTO_working_2-way'!$G284)</f>
        <v>2.1311475409836067</v>
      </c>
      <c r="F285" s="44">
        <f>IF(OR($A285="",$B285=""),"",'MPTO_working_2-way'!D284)</f>
        <v>1.8808371192373576</v>
      </c>
      <c r="G285" s="46">
        <f>IF(OR($A285="",$B285=""),"",'MPTO_working_2-way'!E284)</f>
        <v>2.1352836729517204</v>
      </c>
      <c r="H285" s="44">
        <f>IF(OR($A285="",$B285=""),"",'OddsRatio_working_2-way'!M284)</f>
        <v>1.8807388571985679</v>
      </c>
      <c r="I285" s="44">
        <f>IF(OR($A285="",$B285=""),"",'OddsRatio_working_2-way'!N284)</f>
        <v>2.1354103339788768</v>
      </c>
      <c r="J285" s="44">
        <f>IF('Log_working_2-way'!$D284="","",A285^('Log_working_2-way'!$D284))</f>
        <v>1.8792804075818812</v>
      </c>
      <c r="K285" s="46">
        <f>IF('Log_working_2-way'!$D284="","",B285^('Log_working_2-way'!$D284))</f>
        <v>2.137293622577233</v>
      </c>
      <c r="L285" s="53">
        <f t="shared" si="44"/>
        <v>0.53076923076923077</v>
      </c>
      <c r="M285" s="53">
        <f t="shared" si="45"/>
        <v>0.46923076923076917</v>
      </c>
      <c r="N285" s="54">
        <v>382</v>
      </c>
      <c r="O285" s="54">
        <f t="shared" si="46"/>
        <v>173.2568306010929</v>
      </c>
      <c r="P285" s="54">
        <f t="shared" si="47"/>
        <v>197.45893719806759</v>
      </c>
      <c r="Q285" s="54">
        <f t="shared" si="48"/>
        <v>184.54106280193238</v>
      </c>
      <c r="R285" s="54">
        <f t="shared" si="49"/>
        <v>208.74316939890707</v>
      </c>
      <c r="S285" s="55">
        <f t="shared" si="50"/>
        <v>-11.284232200839483</v>
      </c>
      <c r="T285" s="55">
        <f t="shared" si="51"/>
        <v>-11.284232200839483</v>
      </c>
      <c r="U285" t="s">
        <v>75</v>
      </c>
      <c r="V285" t="s">
        <v>35</v>
      </c>
      <c r="W285" t="s">
        <v>443</v>
      </c>
      <c r="X285" s="38">
        <v>44289</v>
      </c>
      <c r="Y285" s="66" t="s">
        <v>484</v>
      </c>
    </row>
    <row r="286" spans="1:25" ht="15" x14ac:dyDescent="0.25">
      <c r="A286">
        <v>1.52</v>
      </c>
      <c r="B286">
        <v>2.67</v>
      </c>
      <c r="C286" s="43">
        <f t="shared" si="52"/>
        <v>3.2426572048097846E-2</v>
      </c>
      <c r="D286" s="44">
        <f>IF(OR($A286="",$B286=""),"",A286*'MPTO_working_2-way'!$G285)</f>
        <v>1.5692883895131087</v>
      </c>
      <c r="E286" s="46">
        <f>IF(OR($A286="",$B286=""),"",B286*'MPTO_working_2-way'!$G285)</f>
        <v>2.7565789473684212</v>
      </c>
      <c r="F286" s="44">
        <f>IF(OR($A286="",$B286=""),"",'MPTO_working_2-way'!D285)</f>
        <v>1.5584056524076493</v>
      </c>
      <c r="G286" s="46">
        <f>IF(OR($A286="",$B286=""),"",'MPTO_working_2-way'!E285)</f>
        <v>2.7908128180442859</v>
      </c>
      <c r="H286" s="44">
        <f>IF(OR($A286="",$B286=""),"",'OddsRatio_working_2-way'!M285)</f>
        <v>1.5580118686094249</v>
      </c>
      <c r="I286" s="44">
        <f>IF(OR($A286="",$B286=""),"",'OddsRatio_working_2-way'!N285)</f>
        <v>2.7920765780341146</v>
      </c>
      <c r="J286" s="44">
        <f>IF('Log_working_2-way'!$D285="","",A286^('Log_working_2-way'!$D285))</f>
        <v>1.5530488105310012</v>
      </c>
      <c r="K286" s="46">
        <f>IF('Log_working_2-way'!$D285="","",B286^('Log_working_2-way'!$D285))</f>
        <v>2.808158666935292</v>
      </c>
      <c r="L286" s="53">
        <f t="shared" si="44"/>
        <v>0.63723150357995229</v>
      </c>
      <c r="M286" s="53">
        <f t="shared" si="45"/>
        <v>0.36276849642004771</v>
      </c>
      <c r="N286" s="54">
        <v>383</v>
      </c>
      <c r="O286" s="54">
        <f t="shared" si="46"/>
        <v>131.02631578947367</v>
      </c>
      <c r="P286" s="54">
        <f t="shared" si="47"/>
        <v>239.55430711610489</v>
      </c>
      <c r="Q286" s="54">
        <f t="shared" si="48"/>
        <v>143.44569288389513</v>
      </c>
      <c r="R286" s="54">
        <f t="shared" si="49"/>
        <v>251.97368421052633</v>
      </c>
      <c r="S286" s="55">
        <f t="shared" si="50"/>
        <v>-12.419377094421463</v>
      </c>
      <c r="T286" s="55">
        <f t="shared" si="51"/>
        <v>-12.419377094421435</v>
      </c>
      <c r="U286" t="s">
        <v>103</v>
      </c>
      <c r="V286" t="s">
        <v>143</v>
      </c>
      <c r="W286" t="s">
        <v>441</v>
      </c>
      <c r="X286" s="38">
        <v>44289</v>
      </c>
      <c r="Y286" s="66" t="s">
        <v>480</v>
      </c>
    </row>
    <row r="287" spans="1:25" ht="15" x14ac:dyDescent="0.25">
      <c r="A287">
        <v>1.76</v>
      </c>
      <c r="B287">
        <v>2.12</v>
      </c>
      <c r="C287" s="43">
        <f t="shared" si="52"/>
        <v>3.9879931389365408E-2</v>
      </c>
      <c r="D287" s="44">
        <f>IF(OR($A287="",$B287=""),"",A287*'MPTO_working_2-way'!$G286)</f>
        <v>1.8301886792452831</v>
      </c>
      <c r="E287" s="46">
        <f>IF(OR($A287="",$B287=""),"",B287*'MPTO_working_2-way'!$G286)</f>
        <v>2.2045454545454546</v>
      </c>
      <c r="F287" s="44">
        <f>IF(OR($A287="",$B287=""),"",'MPTO_working_2-way'!D286)</f>
        <v>1.8240125146656239</v>
      </c>
      <c r="G287" s="46">
        <f>IF(OR($A287="",$B287=""),"",'MPTO_working_2-way'!E286)</f>
        <v>2.213573801613669</v>
      </c>
      <c r="H287" s="44">
        <f>IF(OR($A287="",$B287=""),"",'OddsRatio_working_2-way'!M286)</f>
        <v>1.8237544710479137</v>
      </c>
      <c r="I287" s="44">
        <f>IF(OR($A287="",$B287=""),"",'OddsRatio_working_2-way'!N286)</f>
        <v>2.2139539573337679</v>
      </c>
      <c r="J287" s="44">
        <f>IF('Log_working_2-way'!$D286="","",A287^('Log_working_2-way'!$D286))</f>
        <v>1.8209380433579214</v>
      </c>
      <c r="K287" s="46">
        <f>IF('Log_working_2-way'!$D286="","",B287^('Log_working_2-way'!$D286))</f>
        <v>2.2181187217362539</v>
      </c>
      <c r="L287" s="53">
        <f t="shared" si="44"/>
        <v>0.54639175257731953</v>
      </c>
      <c r="M287" s="53">
        <f t="shared" si="45"/>
        <v>0.45360824742268041</v>
      </c>
      <c r="N287" s="54">
        <v>384</v>
      </c>
      <c r="O287" s="54">
        <f t="shared" si="46"/>
        <v>165.81818181818184</v>
      </c>
      <c r="P287" s="54">
        <f t="shared" si="47"/>
        <v>202.8679245283019</v>
      </c>
      <c r="Q287" s="54">
        <f t="shared" si="48"/>
        <v>181.1320754716981</v>
      </c>
      <c r="R287" s="54">
        <f t="shared" si="49"/>
        <v>218.18181818181819</v>
      </c>
      <c r="S287" s="55">
        <f t="shared" si="50"/>
        <v>-15.31389365351626</v>
      </c>
      <c r="T287" s="55">
        <f t="shared" si="51"/>
        <v>-15.313893653516288</v>
      </c>
      <c r="U287" t="s">
        <v>128</v>
      </c>
      <c r="V287" t="s">
        <v>130</v>
      </c>
      <c r="W287" t="s">
        <v>442</v>
      </c>
      <c r="X287" s="38">
        <v>44289</v>
      </c>
      <c r="Y287" s="66" t="s">
        <v>482</v>
      </c>
    </row>
    <row r="288" spans="1:25" ht="15" x14ac:dyDescent="0.25">
      <c r="A288">
        <v>1.78</v>
      </c>
      <c r="B288">
        <v>2.1</v>
      </c>
      <c r="C288" s="43">
        <f t="shared" si="52"/>
        <v>3.7988228999465079E-2</v>
      </c>
      <c r="D288" s="44">
        <f>IF(OR($A288="",$B288=""),"",A288*'MPTO_working_2-way'!$G287)</f>
        <v>1.8476190476190479</v>
      </c>
      <c r="E288" s="46">
        <f>IF(OR($A288="",$B288=""),"",B288*'MPTO_working_2-way'!$G287)</f>
        <v>2.1797752808988768</v>
      </c>
      <c r="F288" s="44">
        <f>IF(OR($A288="",$B288=""),"",'MPTO_working_2-way'!D287)</f>
        <v>1.8422868408082802</v>
      </c>
      <c r="G288" s="46">
        <f>IF(OR($A288="",$B288=""),"",'MPTO_working_2-way'!E287)</f>
        <v>2.1872440023405506</v>
      </c>
      <c r="H288" s="44">
        <f>IF(OR($A288="",$B288=""),"",'OddsRatio_working_2-way'!M287)</f>
        <v>1.8420753583206844</v>
      </c>
      <c r="I288" s="44">
        <f>IF(OR($A288="",$B288=""),"",'OddsRatio_working_2-way'!N287)</f>
        <v>2.1875421719907089</v>
      </c>
      <c r="J288" s="44">
        <f>IF('Log_working_2-way'!$D287="","",A288^('Log_working_2-way'!$D287))</f>
        <v>1.8396466235294411</v>
      </c>
      <c r="K288" s="46">
        <f>IF('Log_working_2-way'!$D287="","",B288^('Log_working_2-way'!$D287))</f>
        <v>2.1909772182449698</v>
      </c>
      <c r="L288" s="53">
        <f t="shared" si="44"/>
        <v>0.54123711340206171</v>
      </c>
      <c r="M288" s="53">
        <f t="shared" si="45"/>
        <v>0.45876288659793807</v>
      </c>
      <c r="N288" s="54">
        <v>385</v>
      </c>
      <c r="O288" s="54">
        <f t="shared" si="46"/>
        <v>168.70786516853931</v>
      </c>
      <c r="P288" s="54">
        <f t="shared" si="47"/>
        <v>201.66666666666666</v>
      </c>
      <c r="Q288" s="54">
        <f t="shared" si="48"/>
        <v>183.33333333333331</v>
      </c>
      <c r="R288" s="54">
        <f t="shared" si="49"/>
        <v>216.29213483146069</v>
      </c>
      <c r="S288" s="55">
        <f t="shared" si="50"/>
        <v>-14.625468164794</v>
      </c>
      <c r="T288" s="55">
        <f t="shared" si="51"/>
        <v>-14.625468164794029</v>
      </c>
      <c r="U288" t="s">
        <v>167</v>
      </c>
      <c r="V288" t="s">
        <v>126</v>
      </c>
      <c r="W288" t="s">
        <v>442</v>
      </c>
      <c r="X288" s="38">
        <v>44289</v>
      </c>
      <c r="Y288" s="66" t="s">
        <v>480</v>
      </c>
    </row>
    <row r="289" spans="1:25" s="28" customFormat="1" ht="15" x14ac:dyDescent="0.25">
      <c r="A289" s="23">
        <v>1.78</v>
      </c>
      <c r="B289" s="23">
        <v>2.12</v>
      </c>
      <c r="C289" s="24">
        <f t="shared" si="52"/>
        <v>3.3495866016535869E-2</v>
      </c>
      <c r="D289" s="25">
        <f>IF(OR($A289="",$B289=""),"",A289*'MPTO_working_2-way'!$G288)</f>
        <v>1.8396226415094339</v>
      </c>
      <c r="E289" s="27">
        <f>IF(OR($A289="",$B289=""),"",B289*'MPTO_working_2-way'!$G288)</f>
        <v>2.191011235955056</v>
      </c>
      <c r="F289" s="25">
        <f>IF(OR($A289="",$B289=""),"",'MPTO_working_2-way'!D288)</f>
        <v>1.8346946713341112</v>
      </c>
      <c r="G289" s="27">
        <f>IF(OR($A289="",$B289=""),"",'MPTO_working_2-way'!E288)</f>
        <v>2.1980428704566637</v>
      </c>
      <c r="H289" s="25">
        <f>IF(OR($A289="",$B289=""),"",'OddsRatio_working_2-way'!M288)</f>
        <v>1.83452296039628</v>
      </c>
      <c r="I289" s="25">
        <f>IF(OR($A289="",$B289=""),"",'OddsRatio_working_2-way'!N288)</f>
        <v>2.1982893790305562</v>
      </c>
      <c r="J289" s="25">
        <f>IF('Log_working_2-way'!$D288="","",A289^('Log_working_2-way'!$D288))</f>
        <v>1.8322858584832242</v>
      </c>
      <c r="K289" s="27">
        <f>IF('Log_working_2-way'!$D288="","",B289^('Log_working_2-way'!$D288))</f>
        <v>2.2015102621380289</v>
      </c>
      <c r="L289" s="78">
        <f t="shared" si="44"/>
        <v>0.54358974358974366</v>
      </c>
      <c r="M289" s="78">
        <f t="shared" si="45"/>
        <v>0.45641025641025645</v>
      </c>
      <c r="N289" s="79">
        <v>386</v>
      </c>
      <c r="O289" s="79">
        <f t="shared" si="46"/>
        <v>169.14606741573039</v>
      </c>
      <c r="P289" s="79">
        <f t="shared" si="47"/>
        <v>203.9245283018868</v>
      </c>
      <c r="Q289" s="79">
        <f t="shared" si="48"/>
        <v>182.07547169811318</v>
      </c>
      <c r="R289" s="79">
        <f t="shared" si="49"/>
        <v>216.85393258426967</v>
      </c>
      <c r="S289" s="80">
        <f t="shared" si="50"/>
        <v>-12.929404282382791</v>
      </c>
      <c r="T289" s="80">
        <f t="shared" si="51"/>
        <v>-12.929404282382876</v>
      </c>
      <c r="U289" s="23" t="s">
        <v>65</v>
      </c>
      <c r="V289" s="23" t="s">
        <v>127</v>
      </c>
      <c r="W289" s="23" t="s">
        <v>442</v>
      </c>
      <c r="X289" s="81">
        <v>44289</v>
      </c>
      <c r="Y289" s="66" t="s">
        <v>482</v>
      </c>
    </row>
    <row r="290" spans="1:25" ht="15" x14ac:dyDescent="0.25">
      <c r="A290">
        <v>1.87</v>
      </c>
      <c r="B290">
        <v>2</v>
      </c>
      <c r="C290" s="43">
        <f t="shared" ref="C290:C353" si="53">IF(OR($A290="",$B290=""),"",(1/A290)+(1/B290)-1)</f>
        <v>3.475935828876997E-2</v>
      </c>
      <c r="D290" s="44">
        <f>IF(OR($A290="",$B290=""),"",A290*'MPTO_working_2-way'!$G289)</f>
        <v>1.9350000000000001</v>
      </c>
      <c r="E290" s="46">
        <f>IF(OR($A290="",$B290=""),"",B290*'MPTO_working_2-way'!$G289)</f>
        <v>2.0695187165775399</v>
      </c>
      <c r="F290" s="44">
        <f>IF(OR($A290="",$B290=""),"",'MPTO_working_2-way'!D289)</f>
        <v>1.9328165374677002</v>
      </c>
      <c r="G290" s="46">
        <f>IF(OR($A290="",$B290=""),"",'MPTO_working_2-way'!E289)</f>
        <v>2.0720221606648197</v>
      </c>
      <c r="H290" s="44">
        <f>IF(OR($A290="",$B290=""),"",'OddsRatio_working_2-way'!M289)</f>
        <v>1.9327379053088816</v>
      </c>
      <c r="I290" s="44">
        <f>IF(OR($A290="",$B290=""),"",'OddsRatio_working_2-way'!N289)</f>
        <v>2.0721125348377947</v>
      </c>
      <c r="J290" s="44">
        <f>IF('Log_working_2-way'!$D289="","",A290^('Log_working_2-way'!$D289))</f>
        <v>1.9317443969723613</v>
      </c>
      <c r="K290" s="46">
        <f>IF('Log_working_2-way'!$D289="","",B290^('Log_working_2-way'!$D289))</f>
        <v>2.0732557161055905</v>
      </c>
      <c r="L290" s="53">
        <f t="shared" ref="L290:L353" si="54">(1/D290)</f>
        <v>0.51679586563307489</v>
      </c>
      <c r="M290" s="53">
        <f t="shared" ref="M290:M353" si="55">(1/E290)</f>
        <v>0.48320413436692511</v>
      </c>
      <c r="N290" s="54">
        <v>387</v>
      </c>
      <c r="O290" s="54">
        <f t="shared" ref="O290:O353" si="56">(1/A290)*((N290*A290)-N290)</f>
        <v>180.048128342246</v>
      </c>
      <c r="P290" s="54">
        <f t="shared" ref="P290:P353" si="57">(1/B290)*((N290*B290)-N290)</f>
        <v>193.5</v>
      </c>
      <c r="Q290" s="54">
        <f t="shared" ref="Q290:Q353" si="58">(1/B290)*N290</f>
        <v>193.5</v>
      </c>
      <c r="R290" s="54">
        <f t="shared" ref="R290:R353" si="59">(1/A290)*N290</f>
        <v>206.95187165775397</v>
      </c>
      <c r="S290" s="55">
        <f t="shared" ref="S290:T353" si="60">O290-Q290</f>
        <v>-13.451871657753998</v>
      </c>
      <c r="T290" s="55">
        <f t="shared" si="51"/>
        <v>-13.451871657753969</v>
      </c>
      <c r="U290" t="s">
        <v>259</v>
      </c>
      <c r="V290" t="s">
        <v>380</v>
      </c>
      <c r="W290" t="s">
        <v>438</v>
      </c>
      <c r="X290" s="38">
        <v>44533</v>
      </c>
      <c r="Y290" s="66"/>
    </row>
    <row r="291" spans="1:25" ht="15" x14ac:dyDescent="0.25">
      <c r="A291">
        <v>1.88</v>
      </c>
      <c r="B291">
        <v>2.0299999999999998</v>
      </c>
      <c r="C291" s="43">
        <f t="shared" si="53"/>
        <v>2.4525731055444977E-2</v>
      </c>
      <c r="D291" s="44">
        <f>IF(OR($A291="",$B291=""),"",A291*'MPTO_working_2-way'!$G290)</f>
        <v>1.9261083743842364</v>
      </c>
      <c r="E291" s="46">
        <f>IF(OR($A291="",$B291=""),"",B291*'MPTO_working_2-way'!$G290)</f>
        <v>2.0797872340425529</v>
      </c>
      <c r="F291" s="44">
        <f>IF(OR($A291="",$B291=""),"",'MPTO_working_2-way'!D290)</f>
        <v>1.9243646631706333</v>
      </c>
      <c r="G291" s="46">
        <f>IF(OR($A291="",$B291=""),"",'MPTO_working_2-way'!E290)</f>
        <v>2.0818241326641935</v>
      </c>
      <c r="H291" s="44">
        <f>IF(OR($A291="",$B291=""),"",'OddsRatio_working_2-way'!M290)</f>
        <v>1.9243207949834495</v>
      </c>
      <c r="I291" s="44">
        <f>IF(OR($A291="",$B291=""),"",'OddsRatio_working_2-way'!N290)</f>
        <v>2.081875475946537</v>
      </c>
      <c r="J291" s="44">
        <f>IF('Log_working_2-way'!$D290="","",A291^('Log_working_2-way'!$D290))</f>
        <v>1.9235339030630429</v>
      </c>
      <c r="K291" s="46">
        <f>IF('Log_working_2-way'!$D290="","",B291^('Log_working_2-way'!$D290))</f>
        <v>2.0827972819225606</v>
      </c>
      <c r="L291" s="53">
        <f t="shared" si="54"/>
        <v>0.51918158567774941</v>
      </c>
      <c r="M291" s="53">
        <f t="shared" si="55"/>
        <v>0.4808184143222507</v>
      </c>
      <c r="N291" s="54">
        <v>388</v>
      </c>
      <c r="O291" s="54">
        <f t="shared" si="56"/>
        <v>181.61702127659572</v>
      </c>
      <c r="P291" s="54">
        <f t="shared" si="57"/>
        <v>196.86699507389159</v>
      </c>
      <c r="Q291" s="54">
        <f t="shared" si="58"/>
        <v>191.13300492610841</v>
      </c>
      <c r="R291" s="54">
        <f t="shared" si="59"/>
        <v>206.38297872340425</v>
      </c>
      <c r="S291" s="55">
        <f t="shared" si="60"/>
        <v>-9.515983649512691</v>
      </c>
      <c r="T291" s="55">
        <f t="shared" si="51"/>
        <v>-9.5159836495126626</v>
      </c>
      <c r="U291" t="s">
        <v>262</v>
      </c>
      <c r="V291" t="s">
        <v>266</v>
      </c>
      <c r="W291" t="s">
        <v>230</v>
      </c>
      <c r="X291" s="38">
        <v>44533</v>
      </c>
      <c r="Y291" s="66"/>
    </row>
    <row r="292" spans="1:25" ht="15" x14ac:dyDescent="0.25">
      <c r="A292">
        <v>1.74</v>
      </c>
      <c r="B292">
        <v>2.19</v>
      </c>
      <c r="C292" s="43">
        <f t="shared" si="53"/>
        <v>3.1333648244370904E-2</v>
      </c>
      <c r="D292" s="44">
        <f>IF(OR($A292="",$B292=""),"",A292*'MPTO_working_2-way'!$G291)</f>
        <v>1.7945205479452053</v>
      </c>
      <c r="E292" s="46">
        <f>IF(OR($A292="",$B292=""),"",B292*'MPTO_working_2-way'!$G291)</f>
        <v>2.2586206896551722</v>
      </c>
      <c r="F292" s="44">
        <f>IF(OR($A292="",$B292=""),"",'MPTO_working_2-way'!D291)</f>
        <v>1.7887621461765948</v>
      </c>
      <c r="G292" s="46">
        <f>IF(OR($A292="",$B292=""),"",'MPTO_working_2-way'!E291)</f>
        <v>2.2678093197643276</v>
      </c>
      <c r="H292" s="44">
        <f>IF(OR($A292="",$B292=""),"",'OddsRatio_working_2-way'!M291)</f>
        <v>1.7885738643245783</v>
      </c>
      <c r="I292" s="44">
        <f>IF(OR($A292="",$B292=""),"",'OddsRatio_working_2-way'!N291)</f>
        <v>2.2681120250624973</v>
      </c>
      <c r="J292" s="44">
        <f>IF('Log_working_2-way'!$D291="","",A292^('Log_working_2-way'!$D291))</f>
        <v>1.7859641468844982</v>
      </c>
      <c r="K292" s="46">
        <f>IF('Log_working_2-way'!$D291="","",B292^('Log_working_2-way'!$D291))</f>
        <v>2.2723226675973618</v>
      </c>
      <c r="L292" s="53">
        <f t="shared" si="54"/>
        <v>0.5572519083969466</v>
      </c>
      <c r="M292" s="53">
        <f t="shared" si="55"/>
        <v>0.44274809160305351</v>
      </c>
      <c r="N292" s="54">
        <v>389</v>
      </c>
      <c r="O292" s="54">
        <f t="shared" si="56"/>
        <v>165.43678160919541</v>
      </c>
      <c r="P292" s="54">
        <f t="shared" si="57"/>
        <v>211.3744292237443</v>
      </c>
      <c r="Q292" s="54">
        <f t="shared" si="58"/>
        <v>177.62557077625573</v>
      </c>
      <c r="R292" s="54">
        <f t="shared" si="59"/>
        <v>223.56321839080459</v>
      </c>
      <c r="S292" s="55">
        <f t="shared" si="60"/>
        <v>-12.188789167060321</v>
      </c>
      <c r="T292" s="55">
        <f t="shared" si="51"/>
        <v>-12.188789167060293</v>
      </c>
      <c r="U292" t="s">
        <v>392</v>
      </c>
      <c r="V292" t="s">
        <v>271</v>
      </c>
      <c r="W292" t="s">
        <v>231</v>
      </c>
      <c r="X292" s="38">
        <v>44533</v>
      </c>
      <c r="Y292" s="66"/>
    </row>
    <row r="293" spans="1:25" ht="15" x14ac:dyDescent="0.25">
      <c r="A293">
        <v>2.33</v>
      </c>
      <c r="B293">
        <v>1.67</v>
      </c>
      <c r="C293" s="43">
        <f t="shared" si="53"/>
        <v>2.7986944565804084E-2</v>
      </c>
      <c r="D293" s="44">
        <f>IF(OR($A293="",$B293=""),"",A293*'MPTO_working_2-way'!$G292)</f>
        <v>2.3952095808383236</v>
      </c>
      <c r="E293" s="46">
        <f>IF(OR($A293="",$B293=""),"",B293*'MPTO_working_2-way'!$G292)</f>
        <v>1.7167381974248928</v>
      </c>
      <c r="F293" s="44">
        <f>IF(OR($A293="",$B293=""),"",'MPTO_working_2-way'!D292)</f>
        <v>2.4085296029216061</v>
      </c>
      <c r="G293" s="46">
        <f>IF(OR($A293="",$B293=""),"",'MPTO_working_2-way'!E292)</f>
        <v>1.7099602293950913</v>
      </c>
      <c r="H293" s="44">
        <f>IF(OR($A293="",$B293=""),"",'OddsRatio_working_2-way'!M292)</f>
        <v>2.408926764195241</v>
      </c>
      <c r="I293" s="44">
        <f>IF(OR($A293="",$B293=""),"",'OddsRatio_working_2-way'!N292)</f>
        <v>1.7097600992562489</v>
      </c>
      <c r="J293" s="44">
        <f>IF('Log_working_2-way'!$D292="","",A293^('Log_working_2-way'!$D292))</f>
        <v>2.4150421151239718</v>
      </c>
      <c r="K293" s="46">
        <f>IF('Log_working_2-way'!$D292="","",B293^('Log_working_2-way'!$D292))</f>
        <v>1.7066927473832643</v>
      </c>
      <c r="L293" s="53">
        <f t="shared" si="54"/>
        <v>0.41749999999999998</v>
      </c>
      <c r="M293" s="53">
        <f t="shared" si="55"/>
        <v>0.58250000000000002</v>
      </c>
      <c r="N293" s="54">
        <v>390</v>
      </c>
      <c r="O293" s="54">
        <f t="shared" si="56"/>
        <v>222.61802575107299</v>
      </c>
      <c r="P293" s="54">
        <f t="shared" si="57"/>
        <v>156.46706586826346</v>
      </c>
      <c r="Q293" s="54">
        <f t="shared" si="58"/>
        <v>233.53293413173654</v>
      </c>
      <c r="R293" s="54">
        <f t="shared" si="59"/>
        <v>167.38197424892704</v>
      </c>
      <c r="S293" s="55">
        <f t="shared" si="60"/>
        <v>-10.914908380663547</v>
      </c>
      <c r="T293" s="55">
        <f t="shared" si="51"/>
        <v>-10.914908380663576</v>
      </c>
      <c r="U293" t="s">
        <v>69</v>
      </c>
      <c r="V293" t="s">
        <v>136</v>
      </c>
      <c r="W293" t="s">
        <v>443</v>
      </c>
      <c r="X293" s="38">
        <v>44533</v>
      </c>
      <c r="Y293" s="66"/>
    </row>
    <row r="294" spans="1:25" ht="15" x14ac:dyDescent="0.25">
      <c r="A294">
        <v>2.0099999999999998</v>
      </c>
      <c r="B294">
        <v>1.88</v>
      </c>
      <c r="C294" s="43">
        <f t="shared" si="53"/>
        <v>2.9427331427966497E-2</v>
      </c>
      <c r="D294" s="44">
        <f>IF(OR($A294="",$B294=""),"",A294*'MPTO_working_2-way'!$G293)</f>
        <v>2.0691489361702122</v>
      </c>
      <c r="E294" s="46">
        <f>IF(OR($A294="",$B294=""),"",B294*'MPTO_working_2-way'!$G293)</f>
        <v>1.9353233830845769</v>
      </c>
      <c r="F294" s="44">
        <f>IF(OR($A294="",$B294=""),"",'MPTO_working_2-way'!D293)</f>
        <v>2.0712563034422273</v>
      </c>
      <c r="G294" s="46">
        <f>IF(OR($A294="",$B294=""),"",'MPTO_working_2-way'!E293)</f>
        <v>1.9334834220221038</v>
      </c>
      <c r="H294" s="44">
        <f>IF(OR($A294="",$B294=""),"",'OddsRatio_working_2-way'!M293)</f>
        <v>2.0713203408538785</v>
      </c>
      <c r="I294" s="44">
        <f>IF(OR($A294="",$B294=""),"",'OddsRatio_working_2-way'!N293)</f>
        <v>1.9334276237142709</v>
      </c>
      <c r="J294" s="44">
        <f>IF('Log_working_2-way'!$D293="","",A294^('Log_working_2-way'!$D293))</f>
        <v>2.0722780043286777</v>
      </c>
      <c r="K294" s="46">
        <f>IF('Log_working_2-way'!$D293="","",B294^('Log_working_2-way'!$D293))</f>
        <v>1.9325939690668699</v>
      </c>
      <c r="L294" s="53">
        <f t="shared" si="54"/>
        <v>0.48329048843187672</v>
      </c>
      <c r="M294" s="53">
        <f t="shared" si="55"/>
        <v>0.5167095115681235</v>
      </c>
      <c r="N294" s="54">
        <v>391</v>
      </c>
      <c r="O294" s="54">
        <f t="shared" si="56"/>
        <v>196.4726368159204</v>
      </c>
      <c r="P294" s="54">
        <f t="shared" si="57"/>
        <v>183.02127659574464</v>
      </c>
      <c r="Q294" s="54">
        <f t="shared" si="58"/>
        <v>207.97872340425531</v>
      </c>
      <c r="R294" s="54">
        <f t="shared" si="59"/>
        <v>194.52736318407963</v>
      </c>
      <c r="S294" s="55">
        <f t="shared" si="60"/>
        <v>-11.506086588334909</v>
      </c>
      <c r="T294" s="55">
        <f t="shared" si="51"/>
        <v>-11.506086588334995</v>
      </c>
      <c r="U294" t="s">
        <v>49</v>
      </c>
      <c r="V294" t="s">
        <v>42</v>
      </c>
      <c r="W294" t="s">
        <v>433</v>
      </c>
      <c r="X294" s="38">
        <v>44533</v>
      </c>
      <c r="Y294" s="66"/>
    </row>
    <row r="295" spans="1:25" ht="15" x14ac:dyDescent="0.25">
      <c r="A295">
        <v>2.54</v>
      </c>
      <c r="B295">
        <v>1.55</v>
      </c>
      <c r="C295" s="43">
        <f t="shared" si="53"/>
        <v>3.8862077724155508E-2</v>
      </c>
      <c r="D295" s="44">
        <f>IF(OR($A295="",$B295=""),"",A295*'MPTO_working_2-way'!$G294)</f>
        <v>2.6387096774193552</v>
      </c>
      <c r="E295" s="46">
        <f>IF(OR($A295="",$B295=""),"",B295*'MPTO_working_2-way'!$G294)</f>
        <v>1.6102362204724412</v>
      </c>
      <c r="F295" s="44">
        <f>IF(OR($A295="",$B295=""),"",'MPTO_working_2-way'!D294)</f>
        <v>2.6718696979979644</v>
      </c>
      <c r="G295" s="46">
        <f>IF(OR($A295="",$B295=""),"",'MPTO_working_2-way'!E294)</f>
        <v>1.5981327379744266</v>
      </c>
      <c r="H295" s="44">
        <f>IF(OR($A295="",$B295=""),"",'OddsRatio_working_2-way'!M294)</f>
        <v>2.673320053068152</v>
      </c>
      <c r="I295" s="44">
        <f>IF(OR($A295="",$B295=""),"",'OddsRatio_working_2-way'!N294)</f>
        <v>1.5976143046671971</v>
      </c>
      <c r="J295" s="44">
        <f>IF('Log_working_2-way'!$D294="","",A295^('Log_working_2-way'!$D294))</f>
        <v>2.6889415019824594</v>
      </c>
      <c r="K295" s="46">
        <f>IF('Log_working_2-way'!$D294="","",B295^('Log_working_2-way'!$D294))</f>
        <v>1.5920868181792243</v>
      </c>
      <c r="L295" s="53">
        <f t="shared" si="54"/>
        <v>0.37897310513447424</v>
      </c>
      <c r="M295" s="53">
        <f t="shared" si="55"/>
        <v>0.62102689486552554</v>
      </c>
      <c r="N295" s="54">
        <v>392</v>
      </c>
      <c r="O295" s="54">
        <f t="shared" si="56"/>
        <v>237.6692913385827</v>
      </c>
      <c r="P295" s="54">
        <f t="shared" si="57"/>
        <v>139.09677419354838</v>
      </c>
      <c r="Q295" s="54">
        <f t="shared" si="58"/>
        <v>252.90322580645162</v>
      </c>
      <c r="R295" s="54">
        <f t="shared" si="59"/>
        <v>154.3307086614173</v>
      </c>
      <c r="S295" s="55">
        <f t="shared" si="60"/>
        <v>-15.23393446786892</v>
      </c>
      <c r="T295" s="55">
        <f t="shared" si="51"/>
        <v>-15.23393446786892</v>
      </c>
      <c r="U295" t="s">
        <v>306</v>
      </c>
      <c r="V295" t="s">
        <v>464</v>
      </c>
      <c r="W295" t="s">
        <v>439</v>
      </c>
      <c r="X295" s="38">
        <v>44533</v>
      </c>
      <c r="Y295" s="66"/>
    </row>
    <row r="296" spans="1:25" ht="15" x14ac:dyDescent="0.25">
      <c r="A296">
        <v>1.78</v>
      </c>
      <c r="B296">
        <v>2.15</v>
      </c>
      <c r="C296" s="43">
        <f t="shared" si="53"/>
        <v>2.6914031878756184E-2</v>
      </c>
      <c r="D296" s="44">
        <f>IF(OR($A296="",$B296=""),"",A296*'MPTO_working_2-way'!$G295)</f>
        <v>1.827906976744186</v>
      </c>
      <c r="E296" s="46">
        <f>IF(OR($A296="",$B296=""),"",B296*'MPTO_working_2-way'!$G295)</f>
        <v>2.2078651685393256</v>
      </c>
      <c r="F296" s="44">
        <f>IF(OR($A296="",$B296=""),"",'MPTO_working_2-way'!D295)</f>
        <v>1.8236835835120324</v>
      </c>
      <c r="G296" s="46">
        <f>IF(OR($A296="",$B296=""),"",'MPTO_working_2-way'!E295)</f>
        <v>2.2140584321666186</v>
      </c>
      <c r="H296" s="44">
        <f>IF(OR($A296="",$B296=""),"",'OddsRatio_working_2-way'!M295)</f>
        <v>1.8235659473079355</v>
      </c>
      <c r="I296" s="44">
        <f>IF(OR($A296="",$B296=""),"",'OddsRatio_working_2-way'!N295)</f>
        <v>2.214231845389905</v>
      </c>
      <c r="J296" s="44">
        <f>IF('Log_working_2-way'!$D295="","",A296^('Log_working_2-way'!$D295))</f>
        <v>1.821657795971604</v>
      </c>
      <c r="K296" s="46">
        <f>IF('Log_working_2-way'!$D295="","",B296^('Log_working_2-way'!$D295))</f>
        <v>2.2170516788166044</v>
      </c>
      <c r="L296" s="53">
        <f t="shared" si="54"/>
        <v>0.54707379134860057</v>
      </c>
      <c r="M296" s="53">
        <f t="shared" si="55"/>
        <v>0.45292620865139954</v>
      </c>
      <c r="N296" s="54">
        <v>393</v>
      </c>
      <c r="O296" s="54">
        <f t="shared" si="56"/>
        <v>172.2134831460674</v>
      </c>
      <c r="P296" s="54">
        <f t="shared" si="57"/>
        <v>210.20930232558135</v>
      </c>
      <c r="Q296" s="54">
        <f t="shared" si="58"/>
        <v>182.7906976744186</v>
      </c>
      <c r="R296" s="54">
        <f t="shared" si="59"/>
        <v>220.7865168539326</v>
      </c>
      <c r="S296" s="55">
        <f t="shared" si="60"/>
        <v>-10.577214528351192</v>
      </c>
      <c r="T296" s="55">
        <f t="shared" si="51"/>
        <v>-10.577214528351249</v>
      </c>
      <c r="U296" t="s">
        <v>404</v>
      </c>
      <c r="V296" t="s">
        <v>247</v>
      </c>
      <c r="W296" t="s">
        <v>440</v>
      </c>
      <c r="X296" s="38">
        <v>44533</v>
      </c>
      <c r="Y296" s="66"/>
    </row>
    <row r="297" spans="1:25" ht="15" x14ac:dyDescent="0.25">
      <c r="A297">
        <v>1.46</v>
      </c>
      <c r="B297">
        <v>2.88</v>
      </c>
      <c r="C297" s="43">
        <f t="shared" si="53"/>
        <v>3.215372907153724E-2</v>
      </c>
      <c r="D297" s="44">
        <f>IF(OR($A297="",$B297=""),"",A297*'MPTO_working_2-way'!$G296)</f>
        <v>1.5069444444444444</v>
      </c>
      <c r="E297" s="46">
        <f>IF(OR($A297="",$B297=""),"",B297*'MPTO_working_2-way'!$G296)</f>
        <v>2.9726027397260273</v>
      </c>
      <c r="F297" s="44">
        <f>IF(OR($A297="",$B297=""),"",'MPTO_working_2-way'!D296)</f>
        <v>1.4950931588678709</v>
      </c>
      <c r="G297" s="46">
        <f>IF(OR($A297="",$B297=""),"",'MPTO_working_2-way'!E296)</f>
        <v>3.0198218902614187</v>
      </c>
      <c r="H297" s="44">
        <f>IF(OR($A297="",$B297=""),"",'OddsRatio_working_2-way'!M296)</f>
        <v>1.4946522526622417</v>
      </c>
      <c r="I297" s="44">
        <f>IF(OR($A297="",$B297=""),"",'OddsRatio_working_2-way'!N296)</f>
        <v>3.0216222500108993</v>
      </c>
      <c r="J297" s="44">
        <f>IF('Log_working_2-way'!$D296="","",A297^('Log_working_2-way'!$D296))</f>
        <v>1.4892249688021271</v>
      </c>
      <c r="K297" s="46">
        <f>IF('Log_working_2-way'!$D296="","",B297^('Log_working_2-way'!$D296))</f>
        <v>3.0440493919358267</v>
      </c>
      <c r="L297" s="53">
        <f t="shared" si="54"/>
        <v>0.66359447004608296</v>
      </c>
      <c r="M297" s="53">
        <f t="shared" si="55"/>
        <v>0.33640552995391704</v>
      </c>
      <c r="N297" s="54">
        <v>394</v>
      </c>
      <c r="O297" s="54">
        <f t="shared" si="56"/>
        <v>124.13698630136986</v>
      </c>
      <c r="P297" s="54">
        <f t="shared" si="57"/>
        <v>257.19444444444446</v>
      </c>
      <c r="Q297" s="54">
        <f t="shared" si="58"/>
        <v>136.80555555555554</v>
      </c>
      <c r="R297" s="54">
        <f t="shared" si="59"/>
        <v>269.86301369863014</v>
      </c>
      <c r="S297" s="55">
        <f t="shared" si="60"/>
        <v>-12.668569254185684</v>
      </c>
      <c r="T297" s="55">
        <f t="shared" si="51"/>
        <v>-12.668569254185684</v>
      </c>
      <c r="U297" t="s">
        <v>51</v>
      </c>
      <c r="V297" t="s">
        <v>414</v>
      </c>
      <c r="W297" t="s">
        <v>441</v>
      </c>
      <c r="X297" s="38">
        <v>44533</v>
      </c>
      <c r="Y297" s="66"/>
    </row>
    <row r="298" spans="1:25" ht="15" x14ac:dyDescent="0.25">
      <c r="A298">
        <v>1.58</v>
      </c>
      <c r="B298">
        <v>2.5099999999999998</v>
      </c>
      <c r="C298" s="43">
        <f t="shared" si="53"/>
        <v>3.1317766907055233E-2</v>
      </c>
      <c r="D298" s="44">
        <f>IF(OR($A298="",$B298=""),"",A298*'MPTO_working_2-way'!$G297)</f>
        <v>1.6294820717131473</v>
      </c>
      <c r="E298" s="46">
        <f>IF(OR($A298="",$B298=""),"",B298*'MPTO_working_2-way'!$G297)</f>
        <v>2.5886075949367084</v>
      </c>
      <c r="F298" s="44">
        <f>IF(OR($A298="",$B298=""),"",'MPTO_working_2-way'!D297)</f>
        <v>1.6200825197107724</v>
      </c>
      <c r="G298" s="46">
        <f>IF(OR($A298="",$B298=""),"",'MPTO_working_2-way'!E297)</f>
        <v>2.6126885829105997</v>
      </c>
      <c r="H298" s="44">
        <f>IF(OR($A298="",$B298=""),"",'OddsRatio_working_2-way'!M297)</f>
        <v>1.6197628258171834</v>
      </c>
      <c r="I298" s="44">
        <f>IF(OR($A298="",$B298=""),"",'OddsRatio_working_2-way'!N297)</f>
        <v>2.61352046031715</v>
      </c>
      <c r="J298" s="44">
        <f>IF('Log_working_2-way'!$D297="","",A298^('Log_working_2-way'!$D297))</f>
        <v>1.6154906063262049</v>
      </c>
      <c r="K298" s="46">
        <f>IF('Log_working_2-way'!$D297="","",B298^('Log_working_2-way'!$D297))</f>
        <v>2.6247201658670791</v>
      </c>
      <c r="L298" s="53">
        <f t="shared" si="54"/>
        <v>0.61369193154034229</v>
      </c>
      <c r="M298" s="53">
        <f t="shared" si="55"/>
        <v>0.38630806845965776</v>
      </c>
      <c r="N298" s="54">
        <v>395</v>
      </c>
      <c r="O298" s="54">
        <f t="shared" si="56"/>
        <v>145</v>
      </c>
      <c r="P298" s="54">
        <f t="shared" si="57"/>
        <v>237.62948207171314</v>
      </c>
      <c r="Q298" s="54">
        <f t="shared" si="58"/>
        <v>157.37051792828686</v>
      </c>
      <c r="R298" s="54">
        <f t="shared" si="59"/>
        <v>249.99999999999997</v>
      </c>
      <c r="S298" s="55">
        <f t="shared" si="60"/>
        <v>-12.370517928286858</v>
      </c>
      <c r="T298" s="55">
        <f t="shared" si="51"/>
        <v>-12.37051792828683</v>
      </c>
      <c r="U298" t="s">
        <v>98</v>
      </c>
      <c r="V298" t="s">
        <v>413</v>
      </c>
      <c r="W298" t="s">
        <v>441</v>
      </c>
      <c r="X298" s="38">
        <v>44533</v>
      </c>
      <c r="Y298" s="66"/>
    </row>
    <row r="299" spans="1:25" ht="15" x14ac:dyDescent="0.25">
      <c r="A299">
        <v>2.06</v>
      </c>
      <c r="B299">
        <v>1.84</v>
      </c>
      <c r="C299" s="43">
        <f t="shared" si="53"/>
        <v>2.891515407344869E-2</v>
      </c>
      <c r="D299" s="44">
        <f>IF(OR($A299="",$B299=""),"",A299*'MPTO_working_2-way'!$G298)</f>
        <v>2.1195652173913042</v>
      </c>
      <c r="E299" s="46">
        <f>IF(OR($A299="",$B299=""),"",B299*'MPTO_working_2-way'!$G298)</f>
        <v>1.8932038834951457</v>
      </c>
      <c r="F299" s="44">
        <f>IF(OR($A299="",$B299=""),"",'MPTO_working_2-way'!D298)</f>
        <v>2.1232354918216445</v>
      </c>
      <c r="G299" s="46">
        <f>IF(OR($A299="",$B299=""),"",'MPTO_working_2-way'!E298)</f>
        <v>1.8902852583283463</v>
      </c>
      <c r="H299" s="44">
        <f>IF(OR($A299="",$B299=""),"",'OddsRatio_working_2-way'!M298)</f>
        <v>2.123345344008138</v>
      </c>
      <c r="I299" s="44">
        <f>IF(OR($A299="",$B299=""),"",'OddsRatio_working_2-way'!N298)</f>
        <v>1.8901981971385247</v>
      </c>
      <c r="J299" s="44">
        <f>IF('Log_working_2-way'!$D298="","",A299^('Log_working_2-way'!$D298))</f>
        <v>2.1250149218724146</v>
      </c>
      <c r="K299" s="46">
        <f>IF('Log_working_2-way'!$D298="","",B299^('Log_working_2-way'!$D298))</f>
        <v>1.8888770989238437</v>
      </c>
      <c r="L299" s="53">
        <f t="shared" si="54"/>
        <v>0.47179487179487184</v>
      </c>
      <c r="M299" s="53">
        <f t="shared" si="55"/>
        <v>0.52820512820512822</v>
      </c>
      <c r="N299" s="54">
        <v>396</v>
      </c>
      <c r="O299" s="54">
        <f t="shared" si="56"/>
        <v>203.76699029126215</v>
      </c>
      <c r="P299" s="54">
        <f t="shared" si="57"/>
        <v>180.78260869565216</v>
      </c>
      <c r="Q299" s="54">
        <f t="shared" si="58"/>
        <v>215.21739130434781</v>
      </c>
      <c r="R299" s="54">
        <f t="shared" si="59"/>
        <v>192.23300970873785</v>
      </c>
      <c r="S299" s="55">
        <f t="shared" si="60"/>
        <v>-11.450401013085667</v>
      </c>
      <c r="T299" s="55">
        <f t="shared" si="51"/>
        <v>-11.450401013085695</v>
      </c>
      <c r="U299" t="s">
        <v>418</v>
      </c>
      <c r="V299" t="s">
        <v>354</v>
      </c>
      <c r="W299" t="s">
        <v>434</v>
      </c>
      <c r="X299" s="38">
        <v>44533</v>
      </c>
      <c r="Y299" s="66"/>
    </row>
    <row r="300" spans="1:25" ht="15" x14ac:dyDescent="0.25">
      <c r="A300">
        <v>2.2799999999999998</v>
      </c>
      <c r="B300">
        <v>1.68</v>
      </c>
      <c r="C300" s="43">
        <f t="shared" si="53"/>
        <v>3.383458646616555E-2</v>
      </c>
      <c r="D300" s="44">
        <f>IF(OR($A300="",$B300=""),"",A300*'MPTO_working_2-way'!$G299)</f>
        <v>2.3571428571428572</v>
      </c>
      <c r="E300" s="46">
        <f>IF(OR($A300="",$B300=""),"",B300*'MPTO_working_2-way'!$G299)</f>
        <v>1.736842105263158</v>
      </c>
      <c r="F300" s="44">
        <f>IF(OR($A300="",$B300=""),"",'MPTO_working_2-way'!D299)</f>
        <v>2.3714710252600297</v>
      </c>
      <c r="G300" s="46">
        <f>IF(OR($A300="",$B300=""),"",'MPTO_working_2-way'!E299)</f>
        <v>1.7291440953412784</v>
      </c>
      <c r="H300" s="44">
        <f>IF(OR($A300="",$B300=""),"",'OddsRatio_working_2-way'!M299)</f>
        <v>2.3719886811400706</v>
      </c>
      <c r="I300" s="44">
        <f>IF(OR($A300="",$B300=""),"",'OddsRatio_working_2-way'!N299)</f>
        <v>1.728868986855663</v>
      </c>
      <c r="J300" s="44">
        <f>IF('Log_working_2-way'!$D299="","",A300^('Log_working_2-way'!$D299))</f>
        <v>2.3786002597874161</v>
      </c>
      <c r="K300" s="46">
        <f>IF('Log_working_2-way'!$D299="","",B300^('Log_working_2-way'!$D299))</f>
        <v>1.7253734306956654</v>
      </c>
      <c r="L300" s="53">
        <f t="shared" si="54"/>
        <v>0.42424242424242425</v>
      </c>
      <c r="M300" s="53">
        <f t="shared" si="55"/>
        <v>0.57575757575757569</v>
      </c>
      <c r="N300" s="54">
        <v>397</v>
      </c>
      <c r="O300" s="54">
        <f t="shared" si="56"/>
        <v>222.87719298245614</v>
      </c>
      <c r="P300" s="54">
        <f t="shared" si="57"/>
        <v>160.69047619047615</v>
      </c>
      <c r="Q300" s="54">
        <f t="shared" si="58"/>
        <v>236.3095238095238</v>
      </c>
      <c r="R300" s="54">
        <f t="shared" si="59"/>
        <v>174.12280701754386</v>
      </c>
      <c r="S300" s="55">
        <f t="shared" si="60"/>
        <v>-13.432330827067659</v>
      </c>
      <c r="T300" s="55">
        <f t="shared" si="51"/>
        <v>-13.432330827067716</v>
      </c>
      <c r="U300" t="s">
        <v>140</v>
      </c>
      <c r="V300" t="s">
        <v>352</v>
      </c>
      <c r="W300" t="s">
        <v>434</v>
      </c>
      <c r="X300" s="38">
        <v>44533</v>
      </c>
      <c r="Y300" s="66"/>
    </row>
    <row r="301" spans="1:25" ht="15" x14ac:dyDescent="0.25">
      <c r="A301">
        <v>2.3199999999999998</v>
      </c>
      <c r="B301">
        <v>1.66</v>
      </c>
      <c r="C301" s="43">
        <f t="shared" si="53"/>
        <v>3.3444121312837582E-2</v>
      </c>
      <c r="D301" s="44">
        <f>IF(OR($A301="",$B301=""),"",A301*'MPTO_working_2-way'!$G300)</f>
        <v>2.3975903614457832</v>
      </c>
      <c r="E301" s="46">
        <f>IF(OR($A301="",$B301=""),"",B301*'MPTO_working_2-way'!$G300)</f>
        <v>1.7155172413793103</v>
      </c>
      <c r="F301" s="44">
        <f>IF(OR($A301="",$B301=""),"",'MPTO_working_2-way'!D300)</f>
        <v>2.4136375031336175</v>
      </c>
      <c r="G301" s="46">
        <f>IF(OR($A301="",$B301=""),"",'MPTO_working_2-way'!E300)</f>
        <v>1.707394928178755</v>
      </c>
      <c r="H301" s="44">
        <f>IF(OR($A301="",$B301=""),"",'OddsRatio_working_2-way'!M300)</f>
        <v>2.4142135623730954</v>
      </c>
      <c r="I301" s="44">
        <f>IF(OR($A301="",$B301=""),"",'OddsRatio_working_2-way'!N300)</f>
        <v>1.7071067811865479</v>
      </c>
      <c r="J301" s="44">
        <f>IF('Log_working_2-way'!$D300="","",A301^('Log_working_2-way'!$D300))</f>
        <v>2.4216287324780335</v>
      </c>
      <c r="K301" s="46">
        <f>IF('Log_working_2-way'!$D300="","",B301^('Log_working_2-way'!$D300))</f>
        <v>1.7034185347793582</v>
      </c>
      <c r="L301" s="53">
        <f t="shared" si="54"/>
        <v>0.41708542713567837</v>
      </c>
      <c r="M301" s="53">
        <f t="shared" si="55"/>
        <v>0.58291457286432158</v>
      </c>
      <c r="N301" s="54">
        <v>398</v>
      </c>
      <c r="O301" s="54">
        <f t="shared" si="56"/>
        <v>226.44827586206893</v>
      </c>
      <c r="P301" s="54">
        <f t="shared" si="57"/>
        <v>158.24096385542168</v>
      </c>
      <c r="Q301" s="54">
        <f t="shared" si="58"/>
        <v>239.75903614457835</v>
      </c>
      <c r="R301" s="54">
        <f t="shared" si="59"/>
        <v>171.55172413793105</v>
      </c>
      <c r="S301" s="55">
        <f t="shared" si="60"/>
        <v>-13.31076028250942</v>
      </c>
      <c r="T301" s="55">
        <f t="shared" si="51"/>
        <v>-13.310760282509364</v>
      </c>
      <c r="U301" t="s">
        <v>364</v>
      </c>
      <c r="V301" t="s">
        <v>107</v>
      </c>
      <c r="W301" t="s">
        <v>435</v>
      </c>
      <c r="X301" s="38">
        <v>44533</v>
      </c>
      <c r="Y301" s="66"/>
    </row>
    <row r="302" spans="1:25" ht="15" x14ac:dyDescent="0.25">
      <c r="A302">
        <v>2.04</v>
      </c>
      <c r="B302">
        <v>1.84</v>
      </c>
      <c r="C302" s="43">
        <f t="shared" si="53"/>
        <v>3.3674339300937772E-2</v>
      </c>
      <c r="D302" s="44">
        <f>IF(OR($A302="",$B302=""),"",A302*'MPTO_working_2-way'!$G301)</f>
        <v>2.1086956521739131</v>
      </c>
      <c r="E302" s="46">
        <f>IF(OR($A302="",$B302=""),"",B302*'MPTO_working_2-way'!$G301)</f>
        <v>1.9019607843137256</v>
      </c>
      <c r="F302" s="44">
        <f>IF(OR($A302="",$B302=""),"",'MPTO_working_2-way'!D301)</f>
        <v>2.1125619090499774</v>
      </c>
      <c r="G302" s="46">
        <f>IF(OR($A302="",$B302=""),"",'MPTO_working_2-way'!E301)</f>
        <v>1.8988263860785108</v>
      </c>
      <c r="H302" s="44">
        <f>IF(OR($A302="",$B302=""),"",'OddsRatio_working_2-way'!M301)</f>
        <v>2.1126972805283741</v>
      </c>
      <c r="I302" s="44">
        <f>IF(OR($A302="",$B302=""),"",'OddsRatio_working_2-way'!N301)</f>
        <v>1.8987170342729172</v>
      </c>
      <c r="J302" s="44">
        <f>IF('Log_working_2-way'!$D301="","",A302^('Log_working_2-way'!$D301))</f>
        <v>2.1144632865880677</v>
      </c>
      <c r="K302" s="46">
        <f>IF('Log_working_2-way'!$D301="","",B302^('Log_working_2-way'!$D301))</f>
        <v>1.8972929050551837</v>
      </c>
      <c r="L302" s="53">
        <f t="shared" si="54"/>
        <v>0.47422680412371132</v>
      </c>
      <c r="M302" s="53">
        <f t="shared" si="55"/>
        <v>0.52577319587628868</v>
      </c>
      <c r="N302" s="54">
        <v>399</v>
      </c>
      <c r="O302" s="54">
        <f t="shared" si="56"/>
        <v>203.41176470588238</v>
      </c>
      <c r="P302" s="54">
        <f t="shared" si="57"/>
        <v>182.15217391304353</v>
      </c>
      <c r="Q302" s="54">
        <f t="shared" si="58"/>
        <v>216.8478260869565</v>
      </c>
      <c r="R302" s="54">
        <f t="shared" si="59"/>
        <v>195.58823529411765</v>
      </c>
      <c r="S302" s="55">
        <f t="shared" si="60"/>
        <v>-13.436061381074126</v>
      </c>
      <c r="T302" s="55">
        <f t="shared" si="51"/>
        <v>-13.436061381074126</v>
      </c>
      <c r="U302" t="s">
        <v>374</v>
      </c>
      <c r="V302" t="s">
        <v>471</v>
      </c>
      <c r="W302" t="s">
        <v>450</v>
      </c>
      <c r="X302" s="38">
        <v>44533</v>
      </c>
      <c r="Y302" s="66"/>
    </row>
    <row r="303" spans="1:25" ht="15" x14ac:dyDescent="0.25">
      <c r="A303">
        <v>1.95</v>
      </c>
      <c r="B303">
        <v>1.95</v>
      </c>
      <c r="C303" s="43">
        <f t="shared" si="53"/>
        <v>2.5641025641025772E-2</v>
      </c>
      <c r="D303" s="44">
        <f>IF(OR($A303="",$B303=""),"",A303*'MPTO_working_2-way'!$G302)</f>
        <v>2</v>
      </c>
      <c r="E303" s="46">
        <f>IF(OR($A303="",$B303=""),"",B303*'MPTO_working_2-way'!$G302)</f>
        <v>2</v>
      </c>
      <c r="F303" s="44">
        <f>IF(OR($A303="",$B303=""),"",'MPTO_working_2-way'!D302)</f>
        <v>2.0000000000000004</v>
      </c>
      <c r="G303" s="46">
        <f>IF(OR($A303="",$B303=""),"",'MPTO_working_2-way'!E302)</f>
        <v>2.0000000000000004</v>
      </c>
      <c r="H303" s="44">
        <f>IF(OR($A303="",$B303=""),"",'OddsRatio_working_2-way'!M302)</f>
        <v>2.0000000000000004</v>
      </c>
      <c r="I303" s="44">
        <f>IF(OR($A303="",$B303=""),"",'OddsRatio_working_2-way'!N302)</f>
        <v>2.0000000000000004</v>
      </c>
      <c r="J303" s="44">
        <f>IF('Log_working_2-way'!$D302="","",A303^('Log_working_2-way'!$D302))</f>
        <v>1.9999999999999976</v>
      </c>
      <c r="K303" s="46">
        <f>IF('Log_working_2-way'!$D302="","",B303^('Log_working_2-way'!$D302))</f>
        <v>1.9999999999999976</v>
      </c>
      <c r="L303" s="53">
        <f t="shared" si="54"/>
        <v>0.5</v>
      </c>
      <c r="M303" s="53">
        <f t="shared" si="55"/>
        <v>0.5</v>
      </c>
      <c r="N303" s="54">
        <v>400</v>
      </c>
      <c r="O303" s="54">
        <f t="shared" si="56"/>
        <v>194.87179487179489</v>
      </c>
      <c r="P303" s="54">
        <f t="shared" si="57"/>
        <v>194.87179487179489</v>
      </c>
      <c r="Q303" s="54">
        <f t="shared" si="58"/>
        <v>205.12820512820517</v>
      </c>
      <c r="R303" s="54">
        <f t="shared" si="59"/>
        <v>205.12820512820517</v>
      </c>
      <c r="S303" s="55">
        <f t="shared" si="60"/>
        <v>-10.256410256410277</v>
      </c>
      <c r="T303" s="55">
        <f t="shared" si="51"/>
        <v>-10.256410256410277</v>
      </c>
      <c r="U303" t="s">
        <v>153</v>
      </c>
      <c r="V303" t="s">
        <v>54</v>
      </c>
      <c r="W303" t="s">
        <v>436</v>
      </c>
      <c r="X303" s="38">
        <v>44533</v>
      </c>
      <c r="Y303" s="66"/>
    </row>
    <row r="304" spans="1:25" ht="15" x14ac:dyDescent="0.25">
      <c r="A304">
        <v>2.75</v>
      </c>
      <c r="B304">
        <v>1.49</v>
      </c>
      <c r="C304" s="43">
        <f t="shared" si="53"/>
        <v>3.4777303233679113E-2</v>
      </c>
      <c r="D304" s="44">
        <f>IF(OR($A304="",$B304=""),"",A304*'MPTO_working_2-way'!$G303)</f>
        <v>2.8456375838926178</v>
      </c>
      <c r="E304" s="46">
        <f>IF(OR($A304="",$B304=""),"",B304*'MPTO_working_2-way'!$G303)</f>
        <v>1.541818181818182</v>
      </c>
      <c r="F304" s="44">
        <f>IF(OR($A304="",$B304=""),"",'MPTO_working_2-way'!D303)</f>
        <v>2.8881057268722468</v>
      </c>
      <c r="G304" s="46">
        <f>IF(OR($A304="",$B304=""),"",'MPTO_working_2-way'!E303)</f>
        <v>1.5296313579094729</v>
      </c>
      <c r="H304" s="44">
        <f>IF(OR($A304="",$B304=""),"",'OddsRatio_working_2-way'!M303)</f>
        <v>2.8898223650461352</v>
      </c>
      <c r="I304" s="44">
        <f>IF(OR($A304="",$B304=""),"",'OddsRatio_working_2-way'!N303)</f>
        <v>1.5291502622129183</v>
      </c>
      <c r="J304" s="44">
        <f>IF('Log_working_2-way'!$D303="","",A304^('Log_working_2-way'!$D303))</f>
        <v>2.9099387548526887</v>
      </c>
      <c r="K304" s="46">
        <f>IF('Log_working_2-way'!$D303="","",B304^('Log_working_2-way'!$D303))</f>
        <v>1.523576998193785</v>
      </c>
      <c r="L304" s="53">
        <f t="shared" si="54"/>
        <v>0.35141509433962259</v>
      </c>
      <c r="M304" s="53">
        <f t="shared" si="55"/>
        <v>0.6485849056603773</v>
      </c>
      <c r="N304" s="54">
        <v>401</v>
      </c>
      <c r="O304" s="54">
        <f t="shared" si="56"/>
        <v>255.18181818181819</v>
      </c>
      <c r="P304" s="54">
        <f t="shared" si="57"/>
        <v>131.87248322147653</v>
      </c>
      <c r="Q304" s="54">
        <f t="shared" si="58"/>
        <v>269.1275167785235</v>
      </c>
      <c r="R304" s="54">
        <f t="shared" si="59"/>
        <v>145.81818181818181</v>
      </c>
      <c r="S304" s="55">
        <f t="shared" si="60"/>
        <v>-13.945698596705313</v>
      </c>
      <c r="T304" s="55">
        <f t="shared" si="51"/>
        <v>-13.945698596705284</v>
      </c>
      <c r="U304" t="s">
        <v>431</v>
      </c>
      <c r="V304" t="s">
        <v>122</v>
      </c>
      <c r="W304" t="s">
        <v>437</v>
      </c>
      <c r="X304" s="38">
        <v>44533</v>
      </c>
      <c r="Y304" s="66"/>
    </row>
    <row r="305" spans="1:25" ht="15" x14ac:dyDescent="0.25">
      <c r="A305">
        <v>2.69</v>
      </c>
      <c r="B305">
        <v>1.51</v>
      </c>
      <c r="C305" s="43">
        <f t="shared" si="53"/>
        <v>3.3998867525049992E-2</v>
      </c>
      <c r="D305" s="44">
        <f>IF(OR($A305="",$B305=""),"",A305*'MPTO_working_2-way'!$G304)</f>
        <v>2.7814569536423845</v>
      </c>
      <c r="E305" s="46">
        <f>IF(OR($A305="",$B305=""),"",B305*'MPTO_working_2-way'!$G304)</f>
        <v>1.5613382899628254</v>
      </c>
      <c r="F305" s="44">
        <f>IF(OR($A305="",$B305=""),"",'MPTO_working_2-way'!D304)</f>
        <v>2.8189041951490341</v>
      </c>
      <c r="G305" s="46">
        <f>IF(OR($A305="",$B305=""),"",'MPTO_working_2-way'!E304)</f>
        <v>1.5497815677521511</v>
      </c>
      <c r="H305" s="44">
        <f>IF(OR($A305="",$B305=""),"",'OddsRatio_working_2-way'!M304)</f>
        <v>2.8203641092364129</v>
      </c>
      <c r="I305" s="44">
        <f>IF(OR($A305="",$B305=""),"",'OddsRatio_working_2-way'!N304)</f>
        <v>1.5493406483494501</v>
      </c>
      <c r="J305" s="44">
        <f>IF('Log_working_2-way'!$D304="","",A305^('Log_working_2-way'!$D304))</f>
        <v>2.8380197684281701</v>
      </c>
      <c r="K305" s="46">
        <f>IF('Log_working_2-way'!$D304="","",B305^('Log_working_2-way'!$D304))</f>
        <v>1.5440637892893805</v>
      </c>
      <c r="L305" s="53">
        <f t="shared" si="54"/>
        <v>0.35952380952380947</v>
      </c>
      <c r="M305" s="53">
        <f t="shared" si="55"/>
        <v>0.64047619047619042</v>
      </c>
      <c r="N305" s="54">
        <v>402</v>
      </c>
      <c r="O305" s="54">
        <f t="shared" si="56"/>
        <v>252.55762081784385</v>
      </c>
      <c r="P305" s="54">
        <f t="shared" si="57"/>
        <v>135.7748344370861</v>
      </c>
      <c r="Q305" s="54">
        <f t="shared" si="58"/>
        <v>266.2251655629139</v>
      </c>
      <c r="R305" s="54">
        <f t="shared" si="59"/>
        <v>149.44237918215615</v>
      </c>
      <c r="S305" s="55">
        <f t="shared" si="60"/>
        <v>-13.667544745070046</v>
      </c>
      <c r="T305" s="55">
        <f t="shared" si="51"/>
        <v>-13.667544745070046</v>
      </c>
      <c r="U305" t="s">
        <v>158</v>
      </c>
      <c r="V305" t="s">
        <v>163</v>
      </c>
      <c r="W305" t="s">
        <v>437</v>
      </c>
      <c r="X305" s="38">
        <v>44533</v>
      </c>
      <c r="Y305" s="66"/>
    </row>
    <row r="306" spans="1:25" ht="15" x14ac:dyDescent="0.25">
      <c r="A306">
        <v>1.88</v>
      </c>
      <c r="B306">
        <v>2.0099999999999998</v>
      </c>
      <c r="C306" s="43">
        <f t="shared" si="53"/>
        <v>2.9427331427966497E-2</v>
      </c>
      <c r="D306" s="44">
        <f>IF(OR($A306="",$B306=""),"",A306*'MPTO_working_2-way'!$G305)</f>
        <v>1.9353233830845769</v>
      </c>
      <c r="E306" s="46">
        <f>IF(OR($A306="",$B306=""),"",B306*'MPTO_working_2-way'!$G305)</f>
        <v>2.0691489361702122</v>
      </c>
      <c r="F306" s="44">
        <f>IF(OR($A306="",$B306=""),"",'MPTO_working_2-way'!D305)</f>
        <v>1.9334834220221038</v>
      </c>
      <c r="G306" s="46">
        <f>IF(OR($A306="",$B306=""),"",'MPTO_working_2-way'!E305)</f>
        <v>2.0712563034422273</v>
      </c>
      <c r="H306" s="44">
        <f>IF(OR($A306="",$B306=""),"",'OddsRatio_working_2-way'!M305)</f>
        <v>1.9334276237142709</v>
      </c>
      <c r="I306" s="44">
        <f>IF(OR($A306="",$B306=""),"",'OddsRatio_working_2-way'!N305)</f>
        <v>2.0713203408538785</v>
      </c>
      <c r="J306" s="44">
        <f>IF('Log_working_2-way'!$D305="","",A306^('Log_working_2-way'!$D305))</f>
        <v>1.9325939690668699</v>
      </c>
      <c r="K306" s="46">
        <f>IF('Log_working_2-way'!$D305="","",B306^('Log_working_2-way'!$D305))</f>
        <v>2.0722780043286777</v>
      </c>
      <c r="L306" s="53">
        <f t="shared" si="54"/>
        <v>0.5167095115681235</v>
      </c>
      <c r="M306" s="53">
        <f t="shared" si="55"/>
        <v>0.48329048843187672</v>
      </c>
      <c r="N306" s="54">
        <v>403</v>
      </c>
      <c r="O306" s="54">
        <f t="shared" si="56"/>
        <v>188.63829787234042</v>
      </c>
      <c r="P306" s="54">
        <f t="shared" si="57"/>
        <v>202.502487562189</v>
      </c>
      <c r="Q306" s="54">
        <f t="shared" si="58"/>
        <v>200.49751243781097</v>
      </c>
      <c r="R306" s="54">
        <f t="shared" si="59"/>
        <v>214.36170212765958</v>
      </c>
      <c r="S306" s="55">
        <f t="shared" si="60"/>
        <v>-11.859214565470552</v>
      </c>
      <c r="T306" s="55">
        <f t="shared" si="51"/>
        <v>-11.85921456547058</v>
      </c>
      <c r="U306" t="s">
        <v>66</v>
      </c>
      <c r="V306" t="s">
        <v>166</v>
      </c>
      <c r="W306" t="s">
        <v>442</v>
      </c>
      <c r="X306" s="38">
        <v>44533</v>
      </c>
      <c r="Y306" s="66"/>
    </row>
    <row r="307" spans="1:25" ht="15" x14ac:dyDescent="0.25">
      <c r="A307">
        <v>2.0299999999999998</v>
      </c>
      <c r="B307">
        <v>1.88</v>
      </c>
      <c r="C307" s="43">
        <f t="shared" si="53"/>
        <v>2.4525731055444977E-2</v>
      </c>
      <c r="D307" s="44">
        <f>IF(OR($A307="",$B307=""),"",A307*'MPTO_working_2-way'!$G306)</f>
        <v>2.0797872340425529</v>
      </c>
      <c r="E307" s="46">
        <f>IF(OR($A307="",$B307=""),"",B307*'MPTO_working_2-way'!$G306)</f>
        <v>1.9261083743842364</v>
      </c>
      <c r="F307" s="44">
        <f>IF(OR($A307="",$B307=""),"",'MPTO_working_2-way'!D306)</f>
        <v>2.0818241326641935</v>
      </c>
      <c r="G307" s="46">
        <f>IF(OR($A307="",$B307=""),"",'MPTO_working_2-way'!E306)</f>
        <v>1.9243646631706333</v>
      </c>
      <c r="H307" s="44">
        <f>IF(OR($A307="",$B307=""),"",'OddsRatio_working_2-way'!M306)</f>
        <v>2.081875475946537</v>
      </c>
      <c r="I307" s="44">
        <f>IF(OR($A307="",$B307=""),"",'OddsRatio_working_2-way'!N306)</f>
        <v>1.9243207949834495</v>
      </c>
      <c r="J307" s="44">
        <f>IF('Log_working_2-way'!$D306="","",A307^('Log_working_2-way'!$D306))</f>
        <v>2.0827972819225606</v>
      </c>
      <c r="K307" s="46">
        <f>IF('Log_working_2-way'!$D306="","",B307^('Log_working_2-way'!$D306))</f>
        <v>1.9235339030630429</v>
      </c>
      <c r="L307" s="53">
        <f t="shared" si="54"/>
        <v>0.4808184143222507</v>
      </c>
      <c r="M307" s="53">
        <f t="shared" si="55"/>
        <v>0.51918158567774941</v>
      </c>
      <c r="N307" s="54">
        <v>404</v>
      </c>
      <c r="O307" s="54">
        <f t="shared" si="56"/>
        <v>204.98522167487681</v>
      </c>
      <c r="P307" s="54">
        <f t="shared" si="57"/>
        <v>189.10638297872339</v>
      </c>
      <c r="Q307" s="54">
        <f t="shared" si="58"/>
        <v>214.89361702127658</v>
      </c>
      <c r="R307" s="54">
        <f t="shared" si="59"/>
        <v>199.01477832512319</v>
      </c>
      <c r="S307" s="55">
        <f t="shared" si="60"/>
        <v>-9.9083953463997716</v>
      </c>
      <c r="T307" s="55">
        <f t="shared" si="51"/>
        <v>-9.9083953463998</v>
      </c>
      <c r="U307" t="s">
        <v>241</v>
      </c>
      <c r="V307" t="s">
        <v>391</v>
      </c>
      <c r="W307" t="s">
        <v>230</v>
      </c>
      <c r="X307" t="s">
        <v>514</v>
      </c>
      <c r="Y307" s="66"/>
    </row>
    <row r="308" spans="1:25" ht="15" x14ac:dyDescent="0.25">
      <c r="A308">
        <v>2.38</v>
      </c>
      <c r="B308">
        <v>1.64</v>
      </c>
      <c r="C308" s="43">
        <f t="shared" si="53"/>
        <v>2.9924164787866303E-2</v>
      </c>
      <c r="D308" s="44">
        <f>IF(OR($A308="",$B308=""),"",A308*'MPTO_working_2-way'!$G307)</f>
        <v>2.4512195121951219</v>
      </c>
      <c r="E308" s="46">
        <f>IF(OR($A308="",$B308=""),"",B308*'MPTO_working_2-way'!$G307)</f>
        <v>1.6890756302521006</v>
      </c>
      <c r="F308" s="44">
        <f>IF(OR($A308="",$B308=""),"",'MPTO_working_2-way'!D307)</f>
        <v>2.4678806272129488</v>
      </c>
      <c r="G308" s="46">
        <f>IF(OR($A308="",$B308=""),"",'MPTO_working_2-way'!E307)</f>
        <v>1.6812543073742245</v>
      </c>
      <c r="H308" s="44">
        <f>IF(OR($A308="",$B308=""),"",'OddsRatio_working_2-way'!M307)</f>
        <v>2.468417515558841</v>
      </c>
      <c r="I308" s="44">
        <f>IF(OR($A308="",$B308=""),"",'OddsRatio_working_2-way'!N307)</f>
        <v>1.6810052246069986</v>
      </c>
      <c r="J308" s="44">
        <f>IF('Log_working_2-way'!$D307="","",A308^('Log_working_2-way'!$D307))</f>
        <v>2.4761029855560022</v>
      </c>
      <c r="K308" s="46">
        <f>IF('Log_working_2-way'!$D307="","",B308^('Log_working_2-way'!$D307))</f>
        <v>1.6774595064065265</v>
      </c>
      <c r="L308" s="53">
        <f t="shared" si="54"/>
        <v>0.40796019900497515</v>
      </c>
      <c r="M308" s="53">
        <f t="shared" si="55"/>
        <v>0.59203980099502496</v>
      </c>
      <c r="N308" s="54">
        <v>405</v>
      </c>
      <c r="O308" s="54">
        <f t="shared" si="56"/>
        <v>234.83193277310923</v>
      </c>
      <c r="P308" s="54">
        <f t="shared" si="57"/>
        <v>158.04878048780483</v>
      </c>
      <c r="Q308" s="54">
        <f t="shared" si="58"/>
        <v>246.95121951219511</v>
      </c>
      <c r="R308" s="54">
        <f t="shared" si="59"/>
        <v>170.16806722689077</v>
      </c>
      <c r="S308" s="55">
        <f t="shared" si="60"/>
        <v>-12.119286739085879</v>
      </c>
      <c r="T308" s="55">
        <f t="shared" si="51"/>
        <v>-12.119286739085936</v>
      </c>
      <c r="U308" t="s">
        <v>265</v>
      </c>
      <c r="V308" t="s">
        <v>388</v>
      </c>
      <c r="W308" t="s">
        <v>230</v>
      </c>
      <c r="X308" t="s">
        <v>514</v>
      </c>
      <c r="Y308" s="66"/>
    </row>
    <row r="309" spans="1:25" ht="15" x14ac:dyDescent="0.25">
      <c r="A309">
        <v>1.38</v>
      </c>
      <c r="B309">
        <v>3.22</v>
      </c>
      <c r="C309" s="43">
        <f t="shared" si="53"/>
        <v>3.5196687370600444E-2</v>
      </c>
      <c r="D309" s="44">
        <f>IF(OR($A309="",$B309=""),"",A309*'MPTO_working_2-way'!$G308)</f>
        <v>1.4285714285714286</v>
      </c>
      <c r="E309" s="46">
        <f>IF(OR($A309="",$B309=""),"",B309*'MPTO_working_2-way'!$G308)</f>
        <v>3.3333333333333335</v>
      </c>
      <c r="F309" s="44">
        <f>IF(OR($A309="",$B309=""),"",'MPTO_working_2-way'!D308)</f>
        <v>1.4143484626647145</v>
      </c>
      <c r="G309" s="46">
        <f>IF(OR($A309="",$B309=""),"",'MPTO_working_2-way'!E308)</f>
        <v>3.4134275618374565</v>
      </c>
      <c r="H309" s="44">
        <f>IF(OR($A309="",$B309=""),"",'OddsRatio_working_2-way'!M308)</f>
        <v>1.413728378493875</v>
      </c>
      <c r="I309" s="44">
        <f>IF(OR($A309="",$B309=""),"",'OddsRatio_working_2-way'!N308)</f>
        <v>3.4170447375168491</v>
      </c>
      <c r="J309" s="44">
        <f>IF('Log_working_2-way'!$D308="","",A309^('Log_working_2-way'!$D308))</f>
        <v>1.407155216801429</v>
      </c>
      <c r="K309" s="46">
        <f>IF('Log_working_2-way'!$D308="","",B309^('Log_working_2-way'!$D308))</f>
        <v>3.4560657919476183</v>
      </c>
      <c r="L309" s="53">
        <f t="shared" si="54"/>
        <v>0.7</v>
      </c>
      <c r="M309" s="53">
        <f t="shared" si="55"/>
        <v>0.3</v>
      </c>
      <c r="N309" s="54">
        <v>406</v>
      </c>
      <c r="O309" s="54">
        <f t="shared" si="56"/>
        <v>111.79710144927536</v>
      </c>
      <c r="P309" s="54">
        <f t="shared" si="57"/>
        <v>279.91304347826087</v>
      </c>
      <c r="Q309" s="54">
        <f t="shared" si="58"/>
        <v>126.08695652173913</v>
      </c>
      <c r="R309" s="54">
        <f t="shared" si="59"/>
        <v>294.20289855072468</v>
      </c>
      <c r="S309" s="55">
        <f t="shared" si="60"/>
        <v>-14.289855072463766</v>
      </c>
      <c r="T309" s="55">
        <f t="shared" si="51"/>
        <v>-14.289855072463808</v>
      </c>
      <c r="U309" t="s">
        <v>267</v>
      </c>
      <c r="V309" t="s">
        <v>225</v>
      </c>
      <c r="W309" t="s">
        <v>230</v>
      </c>
      <c r="X309" t="s">
        <v>514</v>
      </c>
      <c r="Y309" s="66"/>
    </row>
    <row r="310" spans="1:25" ht="15" x14ac:dyDescent="0.25">
      <c r="A310">
        <v>1.66</v>
      </c>
      <c r="B310">
        <v>2.33</v>
      </c>
      <c r="C310" s="43">
        <f t="shared" si="53"/>
        <v>3.1594187910440219E-2</v>
      </c>
      <c r="D310" s="44">
        <f>IF(OR($A310="",$B310=""),"",A310*'MPTO_working_2-way'!$G309)</f>
        <v>1.7124463519313307</v>
      </c>
      <c r="E310" s="46">
        <f>IF(OR($A310="",$B310=""),"",B310*'MPTO_working_2-way'!$G309)</f>
        <v>2.4036144578313259</v>
      </c>
      <c r="F310" s="44">
        <f>IF(OR($A310="",$B310=""),"",'MPTO_working_2-way'!D309)</f>
        <v>1.7047027193794351</v>
      </c>
      <c r="G310" s="46">
        <f>IF(OR($A310="",$B310=""),"",'MPTO_working_2-way'!E309)</f>
        <v>2.4190380886859724</v>
      </c>
      <c r="H310" s="44">
        <f>IF(OR($A310="",$B310=""),"",'OddsRatio_working_2-way'!M309)</f>
        <v>1.7044434693456672</v>
      </c>
      <c r="I310" s="44">
        <f>IF(OR($A310="",$B310=""),"",'OddsRatio_working_2-way'!N309)</f>
        <v>2.4195603245905111</v>
      </c>
      <c r="J310" s="44">
        <f>IF('Log_working_2-way'!$D309="","",A310^('Log_working_2-way'!$D309))</f>
        <v>1.7009310320714472</v>
      </c>
      <c r="K310" s="46">
        <f>IF('Log_working_2-way'!$D309="","",B310^('Log_working_2-way'!$D309))</f>
        <v>2.4266738869367481</v>
      </c>
      <c r="L310" s="53">
        <f t="shared" si="54"/>
        <v>0.58395989974937335</v>
      </c>
      <c r="M310" s="53">
        <f t="shared" si="55"/>
        <v>0.41604010025062649</v>
      </c>
      <c r="N310" s="54">
        <v>407</v>
      </c>
      <c r="O310" s="54">
        <f t="shared" si="56"/>
        <v>161.81927710843374</v>
      </c>
      <c r="P310" s="54">
        <f t="shared" si="57"/>
        <v>232.32188841201719</v>
      </c>
      <c r="Q310" s="54">
        <f t="shared" si="58"/>
        <v>174.67811158798284</v>
      </c>
      <c r="R310" s="54">
        <f t="shared" si="59"/>
        <v>245.18072289156629</v>
      </c>
      <c r="S310" s="55">
        <f t="shared" si="60"/>
        <v>-12.858834479549103</v>
      </c>
      <c r="T310" s="55">
        <f t="shared" si="51"/>
        <v>-12.858834479549103</v>
      </c>
      <c r="U310" t="s">
        <v>390</v>
      </c>
      <c r="V310" t="s">
        <v>268</v>
      </c>
      <c r="W310" t="s">
        <v>230</v>
      </c>
      <c r="X310" t="s">
        <v>514</v>
      </c>
      <c r="Y310" s="66"/>
    </row>
    <row r="311" spans="1:25" ht="15" x14ac:dyDescent="0.25">
      <c r="A311">
        <v>1.58</v>
      </c>
      <c r="B311">
        <v>2.52</v>
      </c>
      <c r="C311" s="43">
        <f t="shared" si="53"/>
        <v>2.9736789230460081E-2</v>
      </c>
      <c r="D311" s="44">
        <f>IF(OR($A311="",$B311=""),"",A311*'MPTO_working_2-way'!$G310)</f>
        <v>1.626984126984127</v>
      </c>
      <c r="E311" s="46">
        <f>IF(OR($A311="",$B311=""),"",B311*'MPTO_working_2-way'!$G310)</f>
        <v>2.5949367088607596</v>
      </c>
      <c r="F311" s="44">
        <f>IF(OR($A311="",$B311=""),"",'MPTO_working_2-way'!D310)</f>
        <v>1.6180104031209364</v>
      </c>
      <c r="G311" s="46">
        <f>IF(OR($A311="",$B311=""),"",'MPTO_working_2-way'!E310)</f>
        <v>2.618095739084692</v>
      </c>
      <c r="H311" s="44">
        <f>IF(OR($A311="",$B311=""),"",'OddsRatio_working_2-way'!M310)</f>
        <v>1.6177207681213428</v>
      </c>
      <c r="I311" s="44">
        <f>IF(OR($A311="",$B311=""),"",'OddsRatio_working_2-way'!N310)</f>
        <v>2.618854426800759</v>
      </c>
      <c r="J311" s="44">
        <f>IF('Log_working_2-way'!$D310="","",A311^('Log_working_2-way'!$D310))</f>
        <v>1.6136452064390807</v>
      </c>
      <c r="K311" s="46">
        <f>IF('Log_working_2-way'!$D310="","",B311^('Log_working_2-way'!$D310))</f>
        <v>2.6296061462010867</v>
      </c>
      <c r="L311" s="53">
        <f t="shared" si="54"/>
        <v>0.61463414634146341</v>
      </c>
      <c r="M311" s="53">
        <f t="shared" si="55"/>
        <v>0.38536585365853659</v>
      </c>
      <c r="N311" s="54">
        <v>408</v>
      </c>
      <c r="O311" s="54">
        <f t="shared" si="56"/>
        <v>149.77215189873417</v>
      </c>
      <c r="P311" s="54">
        <f t="shared" si="57"/>
        <v>246.0952380952381</v>
      </c>
      <c r="Q311" s="54">
        <f t="shared" si="58"/>
        <v>161.9047619047619</v>
      </c>
      <c r="R311" s="54">
        <f t="shared" si="59"/>
        <v>258.22784810126581</v>
      </c>
      <c r="S311" s="55">
        <f t="shared" si="60"/>
        <v>-12.132610006027733</v>
      </c>
      <c r="T311" s="55">
        <f t="shared" si="51"/>
        <v>-12.132610006027704</v>
      </c>
      <c r="U311" t="s">
        <v>261</v>
      </c>
      <c r="V311" t="s">
        <v>264</v>
      </c>
      <c r="W311" t="s">
        <v>230</v>
      </c>
      <c r="X311" t="s">
        <v>514</v>
      </c>
      <c r="Y311" s="66"/>
    </row>
    <row r="312" spans="1:25" ht="15" x14ac:dyDescent="0.25">
      <c r="A312">
        <v>1.81</v>
      </c>
      <c r="B312">
        <v>2.0699999999999998</v>
      </c>
      <c r="C312" s="43">
        <f t="shared" si="53"/>
        <v>3.5577975284917462E-2</v>
      </c>
      <c r="D312" s="44">
        <f>IF(OR($A312="",$B312=""),"",A312*'MPTO_working_2-way'!$G311)</f>
        <v>1.8743961352657006</v>
      </c>
      <c r="E312" s="46">
        <f>IF(OR($A312="",$B312=""),"",B312*'MPTO_working_2-way'!$G311)</f>
        <v>2.1436464088397789</v>
      </c>
      <c r="F312" s="44">
        <f>IF(OR($A312="",$B312=""),"",'MPTO_working_2-way'!D311)</f>
        <v>1.8702173858786533</v>
      </c>
      <c r="G312" s="46">
        <f>IF(OR($A312="",$B312=""),"",'MPTO_working_2-way'!E311)</f>
        <v>2.1491381535549374</v>
      </c>
      <c r="H312" s="44">
        <f>IF(OR($A312="",$B312=""),"",'OddsRatio_working_2-way'!M311)</f>
        <v>1.8700628401410975</v>
      </c>
      <c r="I312" s="44">
        <f>IF(OR($A312="",$B312=""),"",'OddsRatio_working_2-way'!N311)</f>
        <v>2.1493422703098441</v>
      </c>
      <c r="J312" s="44">
        <f>IF('Log_working_2-way'!$D311="","",A312^('Log_working_2-way'!$D311))</f>
        <v>1.8681622223592078</v>
      </c>
      <c r="K312" s="46">
        <f>IF('Log_working_2-way'!$D311="","",B312^('Log_working_2-way'!$D311))</f>
        <v>2.1518584594506485</v>
      </c>
      <c r="L312" s="53">
        <f t="shared" si="54"/>
        <v>0.53350515463917525</v>
      </c>
      <c r="M312" s="53">
        <f t="shared" si="55"/>
        <v>0.46649484536082475</v>
      </c>
      <c r="N312" s="54">
        <v>409</v>
      </c>
      <c r="O312" s="54">
        <f t="shared" si="56"/>
        <v>183.03314917127076</v>
      </c>
      <c r="P312" s="54">
        <f t="shared" si="57"/>
        <v>211.41545893719803</v>
      </c>
      <c r="Q312" s="54">
        <f t="shared" si="58"/>
        <v>197.58454106280195</v>
      </c>
      <c r="R312" s="54">
        <f t="shared" si="59"/>
        <v>225.96685082872929</v>
      </c>
      <c r="S312" s="55">
        <f t="shared" si="60"/>
        <v>-14.551391891531182</v>
      </c>
      <c r="T312" s="55">
        <f t="shared" si="51"/>
        <v>-14.551391891531267</v>
      </c>
      <c r="U312" t="s">
        <v>276</v>
      </c>
      <c r="V312" t="s">
        <v>242</v>
      </c>
      <c r="W312" t="s">
        <v>231</v>
      </c>
      <c r="X312" t="s">
        <v>514</v>
      </c>
      <c r="Y312" s="66"/>
    </row>
    <row r="313" spans="1:25" ht="15" x14ac:dyDescent="0.25">
      <c r="A313">
        <v>1.94</v>
      </c>
      <c r="B313">
        <v>1.94</v>
      </c>
      <c r="C313" s="43">
        <f t="shared" si="53"/>
        <v>3.0927835051546504E-2</v>
      </c>
      <c r="D313" s="44">
        <f>IF(OR($A313="",$B313=""),"",A313*'MPTO_working_2-way'!$G312)</f>
        <v>2</v>
      </c>
      <c r="E313" s="46">
        <f>IF(OR($A313="",$B313=""),"",B313*'MPTO_working_2-way'!$G312)</f>
        <v>2</v>
      </c>
      <c r="F313" s="44">
        <f>IF(OR($A313="",$B313=""),"",'MPTO_working_2-way'!D312)</f>
        <v>2.0000000000000004</v>
      </c>
      <c r="G313" s="46">
        <f>IF(OR($A313="",$B313=""),"",'MPTO_working_2-way'!E312)</f>
        <v>2.0000000000000004</v>
      </c>
      <c r="H313" s="44">
        <f>IF(OR($A313="",$B313=""),"",'OddsRatio_working_2-way'!M312)</f>
        <v>2.0000000000000004</v>
      </c>
      <c r="I313" s="44">
        <f>IF(OR($A313="",$B313=""),"",'OddsRatio_working_2-way'!N312)</f>
        <v>2.0000000000000004</v>
      </c>
      <c r="J313" s="44">
        <f>IF('Log_working_2-way'!$D312="","",A313^('Log_working_2-way'!$D312))</f>
        <v>1.9999999999999891</v>
      </c>
      <c r="K313" s="46">
        <f>IF('Log_working_2-way'!$D312="","",B313^('Log_working_2-way'!$D312))</f>
        <v>1.9999999999999891</v>
      </c>
      <c r="L313" s="53">
        <f t="shared" si="54"/>
        <v>0.5</v>
      </c>
      <c r="M313" s="53">
        <f t="shared" si="55"/>
        <v>0.5</v>
      </c>
      <c r="N313" s="54">
        <v>410</v>
      </c>
      <c r="O313" s="54">
        <f t="shared" si="56"/>
        <v>198.65979381443299</v>
      </c>
      <c r="P313" s="54">
        <f t="shared" si="57"/>
        <v>198.65979381443299</v>
      </c>
      <c r="Q313" s="54">
        <f t="shared" si="58"/>
        <v>211.34020618556704</v>
      </c>
      <c r="R313" s="54">
        <f t="shared" si="59"/>
        <v>211.34020618556704</v>
      </c>
      <c r="S313" s="55">
        <f t="shared" si="60"/>
        <v>-12.680412371134054</v>
      </c>
      <c r="T313" s="55">
        <f t="shared" si="51"/>
        <v>-12.680412371134054</v>
      </c>
      <c r="U313" t="s">
        <v>228</v>
      </c>
      <c r="V313" t="s">
        <v>244</v>
      </c>
      <c r="W313" t="s">
        <v>231</v>
      </c>
      <c r="X313" t="s">
        <v>514</v>
      </c>
      <c r="Y313" s="66"/>
    </row>
    <row r="314" spans="1:25" ht="15" x14ac:dyDescent="0.25">
      <c r="A314">
        <v>1.82</v>
      </c>
      <c r="B314">
        <v>2.08</v>
      </c>
      <c r="C314" s="43">
        <f t="shared" si="53"/>
        <v>3.0219780219780112E-2</v>
      </c>
      <c r="D314" s="44">
        <f>IF(OR($A314="",$B314=""),"",A314*'MPTO_working_2-way'!$G313)</f>
        <v>1.8749999999999998</v>
      </c>
      <c r="E314" s="46">
        <f>IF(OR($A314="",$B314=""),"",B314*'MPTO_working_2-way'!$G313)</f>
        <v>2.1428571428571428</v>
      </c>
      <c r="F314" s="44">
        <f>IF(OR($A314="",$B314=""),"",'MPTO_working_2-way'!D313)</f>
        <v>1.8714652956298199</v>
      </c>
      <c r="G314" s="46">
        <f>IF(OR($A314="",$B314=""),"",'MPTO_working_2-way'!E313)</f>
        <v>2.1474926253687316</v>
      </c>
      <c r="H314" s="44">
        <f>IF(OR($A314="",$B314=""),"",'OddsRatio_working_2-way'!M313)</f>
        <v>1.8713548411865626</v>
      </c>
      <c r="I314" s="44">
        <f>IF(OR($A314="",$B314=""),"",'OddsRatio_working_2-way'!N313)</f>
        <v>2.1476380835140083</v>
      </c>
      <c r="J314" s="44">
        <f>IF('Log_working_2-way'!$D313="","",A314^('Log_working_2-way'!$D313))</f>
        <v>1.8697536002386808</v>
      </c>
      <c r="K314" s="46">
        <f>IF('Log_working_2-way'!$D313="","",B314^('Log_working_2-way'!$D313))</f>
        <v>2.1497509176455911</v>
      </c>
      <c r="L314" s="53">
        <f t="shared" si="54"/>
        <v>0.53333333333333344</v>
      </c>
      <c r="M314" s="53">
        <f t="shared" si="55"/>
        <v>0.46666666666666667</v>
      </c>
      <c r="N314" s="54">
        <v>411</v>
      </c>
      <c r="O314" s="54">
        <f t="shared" si="56"/>
        <v>185.17582417582415</v>
      </c>
      <c r="P314" s="54">
        <f t="shared" si="57"/>
        <v>213.40384615384613</v>
      </c>
      <c r="Q314" s="54">
        <f t="shared" si="58"/>
        <v>197.59615384615384</v>
      </c>
      <c r="R314" s="54">
        <f t="shared" si="59"/>
        <v>225.8241758241758</v>
      </c>
      <c r="S314" s="55">
        <f t="shared" si="60"/>
        <v>-12.420329670329693</v>
      </c>
      <c r="T314" s="55">
        <f t="shared" si="51"/>
        <v>-12.420329670329664</v>
      </c>
      <c r="U314" t="s">
        <v>138</v>
      </c>
      <c r="V314" t="s">
        <v>35</v>
      </c>
      <c r="W314" t="s">
        <v>443</v>
      </c>
      <c r="X314" t="s">
        <v>514</v>
      </c>
      <c r="Y314" s="66"/>
    </row>
    <row r="315" spans="1:25" s="50" customFormat="1" ht="15" x14ac:dyDescent="0.25">
      <c r="A315">
        <v>2.5</v>
      </c>
      <c r="B315">
        <v>1.59</v>
      </c>
      <c r="C315" s="43">
        <f t="shared" si="53"/>
        <v>2.8930817610062887E-2</v>
      </c>
      <c r="D315" s="44">
        <f>IF(OR($A315="",$B315=""),"",A315*'MPTO_working_2-way'!$G314)</f>
        <v>2.5723270440251573</v>
      </c>
      <c r="E315" s="46">
        <f>IF(OR($A315="",$B315=""),"",B315*'MPTO_working_2-way'!$G314)</f>
        <v>1.6360000000000001</v>
      </c>
      <c r="F315" s="44">
        <f>IF(OR($A315="",$B315=""),"",'MPTO_working_2-way'!D314)</f>
        <v>2.5938009787928222</v>
      </c>
      <c r="G315" s="46">
        <f>IF(OR($A315="",$B315=""),"",'MPTO_working_2-way'!E314)</f>
        <v>1.6274309109518936</v>
      </c>
      <c r="H315" s="44">
        <f>IF(OR($A315="",$B315=""),"",'OddsRatio_working_2-way'!M314)</f>
        <v>2.594482010358202</v>
      </c>
      <c r="I315" s="44">
        <f>IF(OR($A315="",$B315=""),"",'OddsRatio_working_2-way'!N314)</f>
        <v>1.6271629240742262</v>
      </c>
      <c r="J315" s="44">
        <f>IF('Log_working_2-way'!$D314="","",A315^('Log_working_2-way'!$D314))</f>
        <v>2.6044302729451743</v>
      </c>
      <c r="K315" s="46">
        <f>IF('Log_working_2-way'!$D314="","",B315^('Log_working_2-way'!$D314))</f>
        <v>1.6232742032249983</v>
      </c>
      <c r="L315" s="53">
        <f t="shared" si="54"/>
        <v>0.38875305623471879</v>
      </c>
      <c r="M315" s="53">
        <f t="shared" si="55"/>
        <v>0.6112469437652811</v>
      </c>
      <c r="N315" s="54">
        <v>412</v>
      </c>
      <c r="O315" s="54">
        <f t="shared" si="56"/>
        <v>247.20000000000002</v>
      </c>
      <c r="P315" s="54">
        <f t="shared" si="57"/>
        <v>152.88050314465411</v>
      </c>
      <c r="Q315" s="54">
        <f t="shared" si="58"/>
        <v>259.11949685534591</v>
      </c>
      <c r="R315" s="54">
        <f t="shared" si="59"/>
        <v>164.8</v>
      </c>
      <c r="S315" s="55">
        <f t="shared" si="60"/>
        <v>-11.919496855345898</v>
      </c>
      <c r="T315" s="55">
        <f t="shared" si="60"/>
        <v>-11.919496855345898</v>
      </c>
      <c r="U315" t="s">
        <v>34</v>
      </c>
      <c r="V315" t="s">
        <v>78</v>
      </c>
      <c r="W315" t="s">
        <v>443</v>
      </c>
      <c r="X315" t="s">
        <v>514</v>
      </c>
      <c r="Y315" s="66"/>
    </row>
    <row r="316" spans="1:25" ht="15" x14ac:dyDescent="0.25">
      <c r="A316">
        <v>2.17</v>
      </c>
      <c r="B316">
        <v>1.76</v>
      </c>
      <c r="C316" s="43">
        <f t="shared" si="53"/>
        <v>2.9011311269375728E-2</v>
      </c>
      <c r="D316" s="44">
        <f>IF(OR($A316="",$B316=""),"",A316*'MPTO_working_2-way'!$G315)</f>
        <v>2.2329545454545454</v>
      </c>
      <c r="E316" s="46">
        <f>IF(OR($A316="",$B316=""),"",B316*'MPTO_working_2-way'!$G315)</f>
        <v>1.8110599078341012</v>
      </c>
      <c r="F316" s="44">
        <f>IF(OR($A316="",$B316=""),"",'MPTO_working_2-way'!D315)</f>
        <v>2.2405256365129644</v>
      </c>
      <c r="G316" s="46">
        <f>IF(OR($A316="",$B316=""),"",'MPTO_working_2-way'!E315)</f>
        <v>1.8061099025820484</v>
      </c>
      <c r="H316" s="44">
        <f>IF(OR($A316="",$B316=""),"",'OddsRatio_working_2-way'!M315)</f>
        <v>2.2407552878027661</v>
      </c>
      <c r="I316" s="44">
        <f>IF(OR($A316="",$B316=""),"",'OddsRatio_working_2-way'!N315)</f>
        <v>1.8059606997693183</v>
      </c>
      <c r="J316" s="44">
        <f>IF('Log_working_2-way'!$D315="","",A316^('Log_working_2-way'!$D315))</f>
        <v>2.2442129030289037</v>
      </c>
      <c r="K316" s="46">
        <f>IF('Log_working_2-way'!$D315="","",B316^('Log_working_2-way'!$D315))</f>
        <v>1.8037209689479914</v>
      </c>
      <c r="L316" s="53">
        <f t="shared" si="54"/>
        <v>0.44783715012722647</v>
      </c>
      <c r="M316" s="53">
        <f t="shared" si="55"/>
        <v>0.55216284987277364</v>
      </c>
      <c r="N316" s="54">
        <v>413</v>
      </c>
      <c r="O316" s="54">
        <f t="shared" si="56"/>
        <v>222.67741935483866</v>
      </c>
      <c r="P316" s="54">
        <f t="shared" si="57"/>
        <v>178.34090909090909</v>
      </c>
      <c r="Q316" s="54">
        <f t="shared" si="58"/>
        <v>234.65909090909093</v>
      </c>
      <c r="R316" s="54">
        <f t="shared" si="59"/>
        <v>190.32258064516128</v>
      </c>
      <c r="S316" s="55">
        <f t="shared" si="60"/>
        <v>-11.981671554252273</v>
      </c>
      <c r="T316" s="55">
        <f t="shared" si="60"/>
        <v>-11.981671554252188</v>
      </c>
      <c r="U316" t="s">
        <v>134</v>
      </c>
      <c r="V316" t="s">
        <v>73</v>
      </c>
      <c r="W316" t="s">
        <v>443</v>
      </c>
      <c r="X316" t="s">
        <v>514</v>
      </c>
      <c r="Y316" s="66"/>
    </row>
    <row r="317" spans="1:25" ht="15" x14ac:dyDescent="0.25">
      <c r="A317">
        <v>1.83</v>
      </c>
      <c r="B317">
        <v>2.06</v>
      </c>
      <c r="C317" s="43">
        <f t="shared" si="53"/>
        <v>3.1884980635577431E-2</v>
      </c>
      <c r="D317" s="44">
        <f>IF(OR($A317="",$B317=""),"",A317*'MPTO_working_2-way'!$G316)</f>
        <v>1.8883495145631068</v>
      </c>
      <c r="E317" s="46">
        <f>IF(OR($A317="",$B317=""),"",B317*'MPTO_working_2-way'!$G316)</f>
        <v>2.1256830601092895</v>
      </c>
      <c r="F317" s="44">
        <f>IF(OR($A317="",$B317=""),"",'MPTO_working_2-way'!D316)</f>
        <v>1.8849942497124856</v>
      </c>
      <c r="G317" s="46">
        <f>IF(OR($A317="",$B317=""),"",'MPTO_working_2-way'!E316)</f>
        <v>2.1299508446804905</v>
      </c>
      <c r="H317" s="44">
        <f>IF(OR($A317="",$B317=""),"",'OddsRatio_working_2-way'!M316)</f>
        <v>1.8848835335367746</v>
      </c>
      <c r="I317" s="44">
        <f>IF(OR($A317="",$B317=""),"",'OddsRatio_working_2-way'!N316)</f>
        <v>2.1300922235529893</v>
      </c>
      <c r="J317" s="44">
        <f>IF('Log_working_2-way'!$D316="","",A317^('Log_working_2-way'!$D316))</f>
        <v>1.8833614398916756</v>
      </c>
      <c r="K317" s="46">
        <f>IF('Log_working_2-way'!$D316="","",B317^('Log_working_2-way'!$D316))</f>
        <v>2.1320394516231058</v>
      </c>
      <c r="L317" s="53">
        <f t="shared" si="54"/>
        <v>0.5295629820051414</v>
      </c>
      <c r="M317" s="53">
        <f t="shared" si="55"/>
        <v>0.47043701799485865</v>
      </c>
      <c r="N317" s="54">
        <v>414</v>
      </c>
      <c r="O317" s="54">
        <f t="shared" si="56"/>
        <v>187.77049180327867</v>
      </c>
      <c r="P317" s="54">
        <f t="shared" si="57"/>
        <v>213.02912621359226</v>
      </c>
      <c r="Q317" s="54">
        <f t="shared" si="58"/>
        <v>200.97087378640776</v>
      </c>
      <c r="R317" s="54">
        <f t="shared" si="59"/>
        <v>226.2295081967213</v>
      </c>
      <c r="S317" s="55">
        <f t="shared" si="60"/>
        <v>-13.200381983129091</v>
      </c>
      <c r="T317" s="55">
        <f t="shared" si="60"/>
        <v>-13.200381983129034</v>
      </c>
      <c r="U317" t="s">
        <v>41</v>
      </c>
      <c r="V317" t="s">
        <v>68</v>
      </c>
      <c r="W317" t="s">
        <v>443</v>
      </c>
      <c r="X317" t="s">
        <v>514</v>
      </c>
      <c r="Y317" s="66"/>
    </row>
    <row r="318" spans="1:25" ht="15" x14ac:dyDescent="0.25">
      <c r="A318">
        <v>2.39</v>
      </c>
      <c r="B318">
        <v>1.63</v>
      </c>
      <c r="C318" s="43">
        <f t="shared" si="53"/>
        <v>3.19069743563416E-2</v>
      </c>
      <c r="D318" s="44">
        <f>IF(OR($A318="",$B318=""),"",A318*'MPTO_working_2-way'!$G317)</f>
        <v>2.4662576687116564</v>
      </c>
      <c r="E318" s="46">
        <f>IF(OR($A318="",$B318=""),"",B318*'MPTO_working_2-way'!$G317)</f>
        <v>1.6820083682008367</v>
      </c>
      <c r="F318" s="44">
        <f>IF(OR($A318="",$B318=""),"",'MPTO_working_2-way'!D317)</f>
        <v>2.4847402493861024</v>
      </c>
      <c r="G318" s="46">
        <f>IF(OR($A318="",$B318=""),"",'MPTO_working_2-way'!E317)</f>
        <v>1.6735184827201064</v>
      </c>
      <c r="H318" s="44">
        <f>IF(OR($A318="",$B318=""),"",'OddsRatio_working_2-way'!M317)</f>
        <v>2.4853784724268779</v>
      </c>
      <c r="I318" s="44">
        <f>IF(OR($A318="",$B318=""),"",'OddsRatio_working_2-way'!N317)</f>
        <v>1.6732290918193764</v>
      </c>
      <c r="J318" s="44">
        <f>IF('Log_working_2-way'!$D317="","",A318^('Log_working_2-way'!$D317))</f>
        <v>2.4939306210789667</v>
      </c>
      <c r="K318" s="46">
        <f>IF('Log_working_2-way'!$D317="","",B318^('Log_working_2-way'!$D317))</f>
        <v>1.6693751275261461</v>
      </c>
      <c r="L318" s="53">
        <f t="shared" si="54"/>
        <v>0.40547263681592038</v>
      </c>
      <c r="M318" s="53">
        <f t="shared" si="55"/>
        <v>0.59452736318407962</v>
      </c>
      <c r="N318" s="54">
        <v>415</v>
      </c>
      <c r="O318" s="54">
        <f t="shared" si="56"/>
        <v>241.35983263598325</v>
      </c>
      <c r="P318" s="54">
        <f t="shared" si="57"/>
        <v>160.39877300613492</v>
      </c>
      <c r="Q318" s="54">
        <f t="shared" si="58"/>
        <v>254.60122699386503</v>
      </c>
      <c r="R318" s="54">
        <f t="shared" si="59"/>
        <v>173.64016736401672</v>
      </c>
      <c r="S318" s="55">
        <f t="shared" si="60"/>
        <v>-13.241394357881774</v>
      </c>
      <c r="T318" s="55">
        <f t="shared" si="60"/>
        <v>-13.241394357881802</v>
      </c>
      <c r="U318" t="s">
        <v>44</v>
      </c>
      <c r="V318" t="s">
        <v>81</v>
      </c>
      <c r="W318" t="s">
        <v>433</v>
      </c>
      <c r="X318" t="s">
        <v>514</v>
      </c>
      <c r="Y318" s="66"/>
    </row>
    <row r="319" spans="1:25" ht="15" x14ac:dyDescent="0.25">
      <c r="A319">
        <v>2.5299999999999998</v>
      </c>
      <c r="B319">
        <v>1.56</v>
      </c>
      <c r="C319" s="43">
        <f t="shared" si="53"/>
        <v>3.6282558021688338E-2</v>
      </c>
      <c r="D319" s="44">
        <f>IF(OR($A319="",$B319=""),"",A319*'MPTO_working_2-way'!$G318)</f>
        <v>2.6217948717948714</v>
      </c>
      <c r="E319" s="46">
        <f>IF(OR($A319="",$B319=""),"",B319*'MPTO_working_2-way'!$G318)</f>
        <v>1.6166007905138338</v>
      </c>
      <c r="F319" s="44">
        <f>IF(OR($A319="",$B319=""),"",'MPTO_working_2-way'!D318)</f>
        <v>2.6517065305025525</v>
      </c>
      <c r="G319" s="46">
        <f>IF(OR($A319="",$B319=""),"",'MPTO_working_2-way'!E318)</f>
        <v>1.6054344288968434</v>
      </c>
      <c r="H319" s="44">
        <f>IF(OR($A319="",$B319=""),"",'OddsRatio_working_2-way'!M318)</f>
        <v>2.6529194950580188</v>
      </c>
      <c r="I319" s="44">
        <f>IF(OR($A319="",$B319=""),"",'OddsRatio_working_2-way'!N318)</f>
        <v>1.6049901419820203</v>
      </c>
      <c r="J319" s="44">
        <f>IF('Log_working_2-way'!$D318="","",A319^('Log_working_2-way'!$D318))</f>
        <v>2.6669477843763532</v>
      </c>
      <c r="K319" s="46">
        <f>IF('Log_working_2-way'!$D318="","",B319^('Log_working_2-way'!$D318))</f>
        <v>1.59989881469138</v>
      </c>
      <c r="L319" s="53">
        <f t="shared" si="54"/>
        <v>0.38141809290953549</v>
      </c>
      <c r="M319" s="53">
        <f t="shared" si="55"/>
        <v>0.61858190709046468</v>
      </c>
      <c r="N319" s="54">
        <v>416</v>
      </c>
      <c r="O319" s="54">
        <f t="shared" si="56"/>
        <v>251.57312252964431</v>
      </c>
      <c r="P319" s="54">
        <f t="shared" si="57"/>
        <v>149.33333333333334</v>
      </c>
      <c r="Q319" s="54">
        <f t="shared" si="58"/>
        <v>266.66666666666663</v>
      </c>
      <c r="R319" s="54">
        <f t="shared" si="59"/>
        <v>164.42687747035575</v>
      </c>
      <c r="S319" s="55">
        <f t="shared" si="60"/>
        <v>-15.09354413702232</v>
      </c>
      <c r="T319" s="55">
        <f t="shared" si="60"/>
        <v>-15.093544137022405</v>
      </c>
      <c r="U319" t="s">
        <v>80</v>
      </c>
      <c r="V319" t="s">
        <v>82</v>
      </c>
      <c r="W319" t="s">
        <v>433</v>
      </c>
      <c r="X319" t="s">
        <v>514</v>
      </c>
      <c r="Y319" s="66"/>
    </row>
    <row r="320" spans="1:25" ht="15" x14ac:dyDescent="0.25">
      <c r="A320">
        <v>2.2000000000000002</v>
      </c>
      <c r="B320">
        <v>1.72</v>
      </c>
      <c r="C320" s="43">
        <f t="shared" si="53"/>
        <v>3.5940803382663811E-2</v>
      </c>
      <c r="D320" s="44">
        <f>IF(OR($A320="",$B320=""),"",A320*'MPTO_working_2-way'!$G319)</f>
        <v>2.2790697674418605</v>
      </c>
      <c r="E320" s="46">
        <f>IF(OR($A320="",$B320=""),"",B320*'MPTO_working_2-way'!$G319)</f>
        <v>1.7818181818181817</v>
      </c>
      <c r="F320" s="44">
        <f>IF(OR($A320="",$B320=""),"",'MPTO_working_2-way'!D319)</f>
        <v>2.2905569007263922</v>
      </c>
      <c r="G320" s="46">
        <f>IF(OR($A320="",$B320=""),"",'MPTO_working_2-way'!E319)</f>
        <v>1.7748592870544089</v>
      </c>
      <c r="H320" s="44">
        <f>IF(OR($A320="",$B320=""),"",'OddsRatio_working_2-way'!M319)</f>
        <v>2.2909944487358058</v>
      </c>
      <c r="I320" s="44">
        <f>IF(OR($A320="",$B320=""),"",'OddsRatio_working_2-way'!N319)</f>
        <v>1.7745966692414832</v>
      </c>
      <c r="J320" s="44">
        <f>IF('Log_working_2-way'!$D319="","",A320^('Log_working_2-way'!$D319))</f>
        <v>2.2962889076273294</v>
      </c>
      <c r="K320" s="46">
        <f>IF('Log_working_2-way'!$D319="","",B320^('Log_working_2-way'!$D319))</f>
        <v>1.7714329684655428</v>
      </c>
      <c r="L320" s="53">
        <f t="shared" si="54"/>
        <v>0.43877551020408162</v>
      </c>
      <c r="M320" s="53">
        <f t="shared" si="55"/>
        <v>0.56122448979591844</v>
      </c>
      <c r="N320" s="54">
        <v>417</v>
      </c>
      <c r="O320" s="54">
        <f t="shared" si="56"/>
        <v>227.4545454545455</v>
      </c>
      <c r="P320" s="54">
        <f t="shared" si="57"/>
        <v>174.55813953488374</v>
      </c>
      <c r="Q320" s="54">
        <f t="shared" si="58"/>
        <v>242.44186046511629</v>
      </c>
      <c r="R320" s="54">
        <f t="shared" si="59"/>
        <v>189.54545454545453</v>
      </c>
      <c r="S320" s="55">
        <f t="shared" si="60"/>
        <v>-14.987315010570796</v>
      </c>
      <c r="T320" s="55">
        <f t="shared" si="60"/>
        <v>-14.987315010570796</v>
      </c>
      <c r="U320" t="s">
        <v>132</v>
      </c>
      <c r="V320" t="s">
        <v>45</v>
      </c>
      <c r="W320" t="s">
        <v>433</v>
      </c>
      <c r="X320" t="s">
        <v>514</v>
      </c>
      <c r="Y320" s="66"/>
    </row>
    <row r="321" spans="1:25" s="50" customFormat="1" ht="15" x14ac:dyDescent="0.25">
      <c r="A321">
        <v>2.38</v>
      </c>
      <c r="B321">
        <v>1.63</v>
      </c>
      <c r="C321" s="43">
        <f t="shared" si="53"/>
        <v>3.3664999742228252E-2</v>
      </c>
      <c r="D321" s="44">
        <f>IF(OR($A321="",$B321=""),"",A321*'MPTO_working_2-way'!$G320)</f>
        <v>2.4601226993865031</v>
      </c>
      <c r="E321" s="46">
        <f>IF(OR($A321="",$B321=""),"",B321*'MPTO_working_2-way'!$G320)</f>
        <v>1.6848739495798319</v>
      </c>
      <c r="F321" s="44">
        <f>IF(OR($A321="",$B321=""),"",'MPTO_working_2-way'!D320)</f>
        <v>2.4793251102447753</v>
      </c>
      <c r="G321" s="46">
        <f>IF(OR($A321="",$B321=""),"",'MPTO_working_2-way'!E320)</f>
        <v>1.6759839288028686</v>
      </c>
      <c r="H321" s="44">
        <f>IF(OR($A321="",$B321=""),"",'OddsRatio_working_2-way'!M320)</f>
        <v>2.4800257398019103</v>
      </c>
      <c r="I321" s="44">
        <f>IF(OR($A321="",$B321=""),"",'OddsRatio_working_2-way'!N320)</f>
        <v>1.6756639246921761</v>
      </c>
      <c r="J321" s="44">
        <f>IF('Log_working_2-way'!$D320="","",A321^('Log_working_2-way'!$D320))</f>
        <v>2.4889275111820632</v>
      </c>
      <c r="K321" s="46">
        <f>IF('Log_working_2-way'!$D320="","",B321^('Log_working_2-way'!$D320))</f>
        <v>1.6716243688761041</v>
      </c>
      <c r="L321" s="53">
        <f t="shared" si="54"/>
        <v>0.40648379052369077</v>
      </c>
      <c r="M321" s="53">
        <f t="shared" si="55"/>
        <v>0.59351620947630923</v>
      </c>
      <c r="N321" s="54">
        <v>418</v>
      </c>
      <c r="O321" s="54">
        <f t="shared" si="56"/>
        <v>242.36974789915962</v>
      </c>
      <c r="P321" s="54">
        <f t="shared" si="57"/>
        <v>161.55828220858891</v>
      </c>
      <c r="Q321" s="54">
        <f t="shared" si="58"/>
        <v>256.44171779141107</v>
      </c>
      <c r="R321" s="54">
        <f t="shared" si="59"/>
        <v>175.63025210084035</v>
      </c>
      <c r="S321" s="55">
        <f t="shared" si="60"/>
        <v>-14.071969892251445</v>
      </c>
      <c r="T321" s="55">
        <f t="shared" si="60"/>
        <v>-14.071969892251445</v>
      </c>
      <c r="U321" t="s">
        <v>48</v>
      </c>
      <c r="V321" t="s">
        <v>36</v>
      </c>
      <c r="W321" t="s">
        <v>433</v>
      </c>
      <c r="X321" t="s">
        <v>514</v>
      </c>
      <c r="Y321" s="66"/>
    </row>
    <row r="322" spans="1:25" ht="15" x14ac:dyDescent="0.25">
      <c r="A322">
        <v>2.75</v>
      </c>
      <c r="B322">
        <v>1.49</v>
      </c>
      <c r="C322" s="43">
        <f t="shared" si="53"/>
        <v>3.4777303233679113E-2</v>
      </c>
      <c r="D322" s="44">
        <f>IF(OR($A322="",$B322=""),"",A322*'MPTO_working_2-way'!$G321)</f>
        <v>2.8456375838926178</v>
      </c>
      <c r="E322" s="46">
        <f>IF(OR($A322="",$B322=""),"",B322*'MPTO_working_2-way'!$G321)</f>
        <v>1.541818181818182</v>
      </c>
      <c r="F322" s="44">
        <f>IF(OR($A322="",$B322=""),"",'MPTO_working_2-way'!D321)</f>
        <v>2.8881057268722468</v>
      </c>
      <c r="G322" s="46">
        <f>IF(OR($A322="",$B322=""),"",'MPTO_working_2-way'!E321)</f>
        <v>1.5296313579094729</v>
      </c>
      <c r="H322" s="44">
        <f>IF(OR($A322="",$B322=""),"",'OddsRatio_working_2-way'!M321)</f>
        <v>2.8898223650461352</v>
      </c>
      <c r="I322" s="44">
        <f>IF(OR($A322="",$B322=""),"",'OddsRatio_working_2-way'!N321)</f>
        <v>1.5291502622129183</v>
      </c>
      <c r="J322" s="44">
        <f>IF('Log_working_2-way'!$D321="","",A322^('Log_working_2-way'!$D321))</f>
        <v>2.9099387548526887</v>
      </c>
      <c r="K322" s="46">
        <f>IF('Log_working_2-way'!$D321="","",B322^('Log_working_2-way'!$D321))</f>
        <v>1.523576998193785</v>
      </c>
      <c r="L322" s="53">
        <f t="shared" si="54"/>
        <v>0.35141509433962259</v>
      </c>
      <c r="M322" s="53">
        <f t="shared" si="55"/>
        <v>0.6485849056603773</v>
      </c>
      <c r="N322" s="54">
        <v>419</v>
      </c>
      <c r="O322" s="54">
        <f t="shared" si="56"/>
        <v>266.63636363636363</v>
      </c>
      <c r="P322" s="54">
        <f t="shared" si="57"/>
        <v>137.79194630872479</v>
      </c>
      <c r="Q322" s="54">
        <f t="shared" si="58"/>
        <v>281.20805369127515</v>
      </c>
      <c r="R322" s="54">
        <f t="shared" si="59"/>
        <v>152.36363636363637</v>
      </c>
      <c r="S322" s="55">
        <f t="shared" si="60"/>
        <v>-14.571690054911528</v>
      </c>
      <c r="T322" s="55">
        <f t="shared" si="60"/>
        <v>-14.571690054911585</v>
      </c>
      <c r="U322" t="s">
        <v>79</v>
      </c>
      <c r="V322" t="s">
        <v>76</v>
      </c>
      <c r="W322" t="s">
        <v>433</v>
      </c>
      <c r="X322" t="s">
        <v>514</v>
      </c>
      <c r="Y322" s="66"/>
    </row>
    <row r="323" spans="1:25" ht="15" x14ac:dyDescent="0.25">
      <c r="A323">
        <v>2.54</v>
      </c>
      <c r="B323">
        <v>1.56</v>
      </c>
      <c r="C323" s="43">
        <f t="shared" si="53"/>
        <v>3.4726428427215739E-2</v>
      </c>
      <c r="D323" s="44">
        <f>IF(OR($A323="",$B323=""),"",A323*'MPTO_working_2-way'!$G322)</f>
        <v>2.6282051282051282</v>
      </c>
      <c r="E323" s="46">
        <f>IF(OR($A323="",$B323=""),"",B323*'MPTO_working_2-way'!$G322)</f>
        <v>1.6141732283464567</v>
      </c>
      <c r="F323" s="44">
        <f>IF(OR($A323="",$B323=""),"",'MPTO_working_2-way'!D322)</f>
        <v>2.6571888412017164</v>
      </c>
      <c r="G323" s="46">
        <f>IF(OR($A323="",$B323=""),"",'MPTO_working_2-way'!E322)</f>
        <v>1.6034315312398835</v>
      </c>
      <c r="H323" s="44">
        <f>IF(OR($A323="",$B323=""),"",'OddsRatio_working_2-way'!M322)</f>
        <v>2.6583123951776999</v>
      </c>
      <c r="I323" s="44">
        <f>IF(OR($A323="",$B323=""),"",'OddsRatio_working_2-way'!N322)</f>
        <v>1.6030226891555273</v>
      </c>
      <c r="J323" s="44">
        <f>IF('Log_working_2-way'!$D322="","",A323^('Log_working_2-way'!$D322))</f>
        <v>2.6718812542297234</v>
      </c>
      <c r="K323" s="46">
        <f>IF('Log_working_2-way'!$D322="","",B323^('Log_working_2-way'!$D322))</f>
        <v>1.5981286036134053</v>
      </c>
      <c r="L323" s="53">
        <f t="shared" si="54"/>
        <v>0.38048780487804879</v>
      </c>
      <c r="M323" s="53">
        <f t="shared" si="55"/>
        <v>0.61951219512195121</v>
      </c>
      <c r="N323" s="54">
        <v>420</v>
      </c>
      <c r="O323" s="54">
        <f t="shared" si="56"/>
        <v>254.64566929133855</v>
      </c>
      <c r="P323" s="54">
        <f t="shared" si="57"/>
        <v>150.76923076923077</v>
      </c>
      <c r="Q323" s="54">
        <f t="shared" si="58"/>
        <v>269.23076923076923</v>
      </c>
      <c r="R323" s="54">
        <f t="shared" si="59"/>
        <v>165.35433070866139</v>
      </c>
      <c r="S323" s="55">
        <f t="shared" si="60"/>
        <v>-14.585099939430677</v>
      </c>
      <c r="T323" s="55">
        <f t="shared" si="60"/>
        <v>-14.58509993943062</v>
      </c>
      <c r="U323" t="s">
        <v>77</v>
      </c>
      <c r="V323" t="s">
        <v>139</v>
      </c>
      <c r="W323" t="s">
        <v>433</v>
      </c>
      <c r="X323" t="s">
        <v>514</v>
      </c>
      <c r="Y323" s="66"/>
    </row>
    <row r="324" spans="1:25" ht="15" x14ac:dyDescent="0.25">
      <c r="A324">
        <v>2.62</v>
      </c>
      <c r="B324">
        <v>1.53</v>
      </c>
      <c r="C324" s="43">
        <f t="shared" si="53"/>
        <v>3.5274160554807032E-2</v>
      </c>
      <c r="D324" s="44">
        <f>IF(OR($A324="",$B324=""),"",A324*'MPTO_working_2-way'!$G323)</f>
        <v>2.7124183006535945</v>
      </c>
      <c r="E324" s="46">
        <f>IF(OR($A324="",$B324=""),"",B324*'MPTO_working_2-way'!$G323)</f>
        <v>1.5839694656488548</v>
      </c>
      <c r="F324" s="44">
        <f>IF(OR($A324="",$B324=""),"",'MPTO_working_2-way'!D323)</f>
        <v>2.7469334612485432</v>
      </c>
      <c r="G324" s="46">
        <f>IF(OR($A324="",$B324=""),"",'MPTO_working_2-way'!E323)</f>
        <v>1.5724316479033458</v>
      </c>
      <c r="H324" s="44">
        <f>IF(OR($A324="",$B324=""),"",'OddsRatio_working_2-way'!M323)</f>
        <v>2.7483145522430754</v>
      </c>
      <c r="I324" s="44">
        <f>IF(OR($A324="",$B324=""),"",'OddsRatio_working_2-way'!N323)</f>
        <v>1.5719794522770554</v>
      </c>
      <c r="J324" s="44">
        <f>IF('Log_working_2-way'!$D323="","",A324^('Log_working_2-way'!$D323))</f>
        <v>2.7645578219093752</v>
      </c>
      <c r="K324" s="46">
        <f>IF('Log_working_2-way'!$D323="","",B324^('Log_working_2-way'!$D323))</f>
        <v>1.5667142145094044</v>
      </c>
      <c r="L324" s="53">
        <f t="shared" si="54"/>
        <v>0.36867469879518078</v>
      </c>
      <c r="M324" s="53">
        <f t="shared" si="55"/>
        <v>0.63132530120481933</v>
      </c>
      <c r="N324" s="54">
        <v>421</v>
      </c>
      <c r="O324" s="54">
        <f t="shared" si="56"/>
        <v>260.3129770992366</v>
      </c>
      <c r="P324" s="54">
        <f t="shared" si="57"/>
        <v>145.83660130718954</v>
      </c>
      <c r="Q324" s="54">
        <f t="shared" si="58"/>
        <v>275.16339869281046</v>
      </c>
      <c r="R324" s="54">
        <f t="shared" si="59"/>
        <v>160.68702290076334</v>
      </c>
      <c r="S324" s="55">
        <f t="shared" si="60"/>
        <v>-14.850421593573856</v>
      </c>
      <c r="T324" s="55">
        <f t="shared" si="60"/>
        <v>-14.850421593573799</v>
      </c>
      <c r="U324" t="s">
        <v>278</v>
      </c>
      <c r="V324" t="s">
        <v>46</v>
      </c>
      <c r="W324" t="s">
        <v>433</v>
      </c>
      <c r="X324" t="s">
        <v>514</v>
      </c>
      <c r="Y324" s="66"/>
    </row>
    <row r="325" spans="1:25" ht="15" x14ac:dyDescent="0.25">
      <c r="A325">
        <v>1.97</v>
      </c>
      <c r="B325">
        <v>1.92</v>
      </c>
      <c r="C325" s="43">
        <f t="shared" si="53"/>
        <v>2.844754653130277E-2</v>
      </c>
      <c r="D325" s="44">
        <f>IF(OR($A325="",$B325=""),"",A325*'MPTO_working_2-way'!$G324)</f>
        <v>2.0260416666666665</v>
      </c>
      <c r="E325" s="46">
        <f>IF(OR($A325="",$B325=""),"",B325*'MPTO_working_2-way'!$G324)</f>
        <v>1.9746192893401013</v>
      </c>
      <c r="F325" s="44">
        <f>IF(OR($A325="",$B325=""),"",'MPTO_working_2-way'!D324)</f>
        <v>2.0267924123888115</v>
      </c>
      <c r="G325" s="46">
        <f>IF(OR($A325="",$B325=""),"",'MPTO_working_2-way'!E324)</f>
        <v>1.9739066903246005</v>
      </c>
      <c r="H325" s="44">
        <f>IF(OR($A325="",$B325=""),"",'OddsRatio_working_2-way'!M324)</f>
        <v>2.0268144068364817</v>
      </c>
      <c r="I325" s="44">
        <f>IF(OR($A325="",$B325=""),"",'OddsRatio_working_2-way'!N324)</f>
        <v>1.9738858291644976</v>
      </c>
      <c r="J325" s="44">
        <f>IF('Log_working_2-way'!$D324="","",A325^('Log_working_2-way'!$D324))</f>
        <v>2.0271548987306875</v>
      </c>
      <c r="K325" s="46">
        <f>IF('Log_working_2-way'!$D324="","",B325^('Log_working_2-way'!$D324))</f>
        <v>1.9735629954505829</v>
      </c>
      <c r="L325" s="53">
        <f t="shared" si="54"/>
        <v>0.49357326478149105</v>
      </c>
      <c r="M325" s="53">
        <f t="shared" si="55"/>
        <v>0.50642673521850901</v>
      </c>
      <c r="N325" s="54">
        <v>422</v>
      </c>
      <c r="O325" s="54">
        <f t="shared" si="56"/>
        <v>207.78680203045687</v>
      </c>
      <c r="P325" s="54">
        <f t="shared" si="57"/>
        <v>202.20833333333334</v>
      </c>
      <c r="Q325" s="54">
        <f t="shared" si="58"/>
        <v>219.79166666666669</v>
      </c>
      <c r="R325" s="54">
        <f t="shared" si="59"/>
        <v>214.21319796954313</v>
      </c>
      <c r="S325" s="55">
        <f t="shared" si="60"/>
        <v>-12.004864636209817</v>
      </c>
      <c r="T325" s="55">
        <f t="shared" si="60"/>
        <v>-12.004864636209788</v>
      </c>
      <c r="U325" t="s">
        <v>85</v>
      </c>
      <c r="V325" t="s">
        <v>47</v>
      </c>
      <c r="W325" t="s">
        <v>433</v>
      </c>
      <c r="X325" t="s">
        <v>514</v>
      </c>
      <c r="Y325" s="66"/>
    </row>
    <row r="326" spans="1:25" ht="15" x14ac:dyDescent="0.25">
      <c r="A326">
        <v>2.13</v>
      </c>
      <c r="B326">
        <v>1.77</v>
      </c>
      <c r="C326" s="43">
        <f t="shared" si="53"/>
        <v>3.4455319487546765E-2</v>
      </c>
      <c r="D326" s="44">
        <f>IF(OR($A326="",$B326=""),"",A326*'MPTO_working_2-way'!$G325)</f>
        <v>2.2033898305084745</v>
      </c>
      <c r="E326" s="46">
        <f>IF(OR($A326="",$B326=""),"",B326*'MPTO_working_2-way'!$G325)</f>
        <v>1.8309859154929577</v>
      </c>
      <c r="F326" s="44">
        <f>IF(OR($A326="",$B326=""),"",'MPTO_working_2-way'!D325)</f>
        <v>2.2111375032990233</v>
      </c>
      <c r="G326" s="46">
        <f>IF(OR($A326="",$B326=""),"",'MPTO_working_2-way'!E325)</f>
        <v>1.8256700806275876</v>
      </c>
      <c r="H326" s="44">
        <f>IF(OR($A326="",$B326=""),"",'OddsRatio_working_2-way'!M325)</f>
        <v>2.2114175446692466</v>
      </c>
      <c r="I326" s="44">
        <f>IF(OR($A326="",$B326=""),"",'OddsRatio_working_2-way'!N325)</f>
        <v>1.8254792118542653</v>
      </c>
      <c r="J326" s="44">
        <f>IF('Log_working_2-way'!$D325="","",A326^('Log_working_2-way'!$D325))</f>
        <v>2.2149715784230573</v>
      </c>
      <c r="K326" s="46">
        <f>IF('Log_working_2-way'!$D325="","",B326^('Log_working_2-way'!$D325))</f>
        <v>1.8230645208160881</v>
      </c>
      <c r="L326" s="53">
        <f t="shared" si="54"/>
        <v>0.45384615384615384</v>
      </c>
      <c r="M326" s="53">
        <f t="shared" si="55"/>
        <v>0.5461538461538461</v>
      </c>
      <c r="N326" s="54">
        <v>423</v>
      </c>
      <c r="O326" s="54">
        <f t="shared" si="56"/>
        <v>224.40845070422534</v>
      </c>
      <c r="P326" s="54">
        <f t="shared" si="57"/>
        <v>184.0169491525424</v>
      </c>
      <c r="Q326" s="54">
        <f t="shared" si="58"/>
        <v>238.98305084745763</v>
      </c>
      <c r="R326" s="54">
        <f t="shared" si="59"/>
        <v>198.59154929577466</v>
      </c>
      <c r="S326" s="55">
        <f t="shared" si="60"/>
        <v>-14.574600143232288</v>
      </c>
      <c r="T326" s="55">
        <f t="shared" si="60"/>
        <v>-14.57460014323226</v>
      </c>
      <c r="U326" t="s">
        <v>277</v>
      </c>
      <c r="V326" t="s">
        <v>87</v>
      </c>
      <c r="W326" t="s">
        <v>433</v>
      </c>
      <c r="X326" t="s">
        <v>514</v>
      </c>
      <c r="Y326" s="66"/>
    </row>
    <row r="327" spans="1:25" ht="15" x14ac:dyDescent="0.25">
      <c r="A327">
        <v>1.99</v>
      </c>
      <c r="B327">
        <v>1.87</v>
      </c>
      <c r="C327" s="43">
        <f t="shared" si="53"/>
        <v>3.7271921102840277E-2</v>
      </c>
      <c r="D327" s="44">
        <f>IF(OR($A327="",$B327=""),"",A327*'MPTO_working_2-way'!$G326)</f>
        <v>2.0641711229946522</v>
      </c>
      <c r="E327" s="46">
        <f>IF(OR($A327="",$B327=""),"",B327*'MPTO_working_2-way'!$G326)</f>
        <v>1.9396984924623115</v>
      </c>
      <c r="F327" s="44">
        <f>IF(OR($A327="",$B327=""),"",'MPTO_working_2-way'!D326)</f>
        <v>2.06664260128287</v>
      </c>
      <c r="G327" s="46">
        <f>IF(OR($A327="",$B327=""),"",'MPTO_working_2-way'!E326)</f>
        <v>1.937521151693437</v>
      </c>
      <c r="H327" s="44">
        <f>IF(OR($A327="",$B327=""),"",'OddsRatio_working_2-way'!M326)</f>
        <v>2.0667385033281396</v>
      </c>
      <c r="I327" s="44">
        <f>IF(OR($A327="",$B327=""),"",'OddsRatio_working_2-way'!N326)</f>
        <v>1.9374368665610926</v>
      </c>
      <c r="J327" s="44">
        <f>IF('Log_working_2-way'!$D326="","",A327^('Log_working_2-way'!$D326))</f>
        <v>2.067869472921922</v>
      </c>
      <c r="K327" s="46">
        <f>IF('Log_working_2-way'!$D326="","",B327^('Log_working_2-way'!$D326))</f>
        <v>1.9364440368013198</v>
      </c>
      <c r="L327" s="53">
        <f t="shared" si="54"/>
        <v>0.48445595854922285</v>
      </c>
      <c r="M327" s="53">
        <f t="shared" si="55"/>
        <v>0.51554404145077726</v>
      </c>
      <c r="N327" s="54">
        <v>424</v>
      </c>
      <c r="O327" s="54">
        <f t="shared" si="56"/>
        <v>210.93467336683415</v>
      </c>
      <c r="P327" s="54">
        <f t="shared" si="57"/>
        <v>197.26203208556146</v>
      </c>
      <c r="Q327" s="54">
        <f t="shared" si="58"/>
        <v>226.73796791443846</v>
      </c>
      <c r="R327" s="54">
        <f t="shared" si="59"/>
        <v>213.0653266331658</v>
      </c>
      <c r="S327" s="55">
        <f t="shared" si="60"/>
        <v>-15.80329454760431</v>
      </c>
      <c r="T327" s="55">
        <f t="shared" si="60"/>
        <v>-15.803294547604338</v>
      </c>
      <c r="U327" t="s">
        <v>287</v>
      </c>
      <c r="V327" t="s">
        <v>281</v>
      </c>
      <c r="W327" t="s">
        <v>444</v>
      </c>
      <c r="X327" t="s">
        <v>514</v>
      </c>
      <c r="Y327" s="66"/>
    </row>
    <row r="328" spans="1:25" ht="15" x14ac:dyDescent="0.25">
      <c r="A328">
        <v>2.2400000000000002</v>
      </c>
      <c r="B328">
        <v>1.68</v>
      </c>
      <c r="C328" s="43">
        <f t="shared" si="53"/>
        <v>4.1666666666666519E-2</v>
      </c>
      <c r="D328" s="44">
        <f>IF(OR($A328="",$B328=""),"",A328*'MPTO_working_2-way'!$G327)</f>
        <v>2.333333333333333</v>
      </c>
      <c r="E328" s="46">
        <f>IF(OR($A328="",$B328=""),"",B328*'MPTO_working_2-way'!$G327)</f>
        <v>1.7499999999999998</v>
      </c>
      <c r="F328" s="44">
        <f>IF(OR($A328="",$B328=""),"",'MPTO_working_2-way'!D327)</f>
        <v>2.3496503496503496</v>
      </c>
      <c r="G328" s="46">
        <f>IF(OR($A328="",$B328=""),"",'MPTO_working_2-way'!E327)</f>
        <v>1.7409326424870464</v>
      </c>
      <c r="H328" s="44">
        <f>IF(OR($A328="",$B328=""),"",'OddsRatio_working_2-way'!M327)</f>
        <v>2.3503812097939996</v>
      </c>
      <c r="I328" s="44">
        <f>IF(OR($A328="",$B328=""),"",'OddsRatio_working_2-way'!N327)</f>
        <v>1.7405316311773544</v>
      </c>
      <c r="J328" s="44">
        <f>IF('Log_working_2-way'!$D327="","",A328^('Log_working_2-way'!$D327))</f>
        <v>2.357969334439959</v>
      </c>
      <c r="K328" s="46">
        <f>IF('Log_working_2-way'!$D327="","",B328^('Log_working_2-way'!$D327))</f>
        <v>1.7363936538464513</v>
      </c>
      <c r="L328" s="53">
        <f t="shared" si="54"/>
        <v>0.4285714285714286</v>
      </c>
      <c r="M328" s="53">
        <f t="shared" si="55"/>
        <v>0.57142857142857151</v>
      </c>
      <c r="N328" s="54">
        <v>425</v>
      </c>
      <c r="O328" s="54">
        <f t="shared" si="56"/>
        <v>235.26785714285717</v>
      </c>
      <c r="P328" s="54">
        <f t="shared" si="57"/>
        <v>172.02380952380952</v>
      </c>
      <c r="Q328" s="54">
        <f t="shared" si="58"/>
        <v>252.97619047619048</v>
      </c>
      <c r="R328" s="54">
        <f t="shared" si="59"/>
        <v>189.73214285714283</v>
      </c>
      <c r="S328" s="55">
        <f t="shared" si="60"/>
        <v>-17.708333333333314</v>
      </c>
      <c r="T328" s="55">
        <f t="shared" si="60"/>
        <v>-17.708333333333314</v>
      </c>
      <c r="U328" t="s">
        <v>451</v>
      </c>
      <c r="V328" t="s">
        <v>291</v>
      </c>
      <c r="W328" t="s">
        <v>444</v>
      </c>
      <c r="X328" t="s">
        <v>514</v>
      </c>
      <c r="Y328" s="66"/>
    </row>
    <row r="329" spans="1:25" ht="15" x14ac:dyDescent="0.25">
      <c r="A329">
        <v>1.87</v>
      </c>
      <c r="B329">
        <v>1.99</v>
      </c>
      <c r="C329" s="43">
        <f t="shared" si="53"/>
        <v>3.7271921102840277E-2</v>
      </c>
      <c r="D329" s="44">
        <f>IF(OR($A329="",$B329=""),"",A329*'MPTO_working_2-way'!$G328)</f>
        <v>1.9396984924623115</v>
      </c>
      <c r="E329" s="46">
        <f>IF(OR($A329="",$B329=""),"",B329*'MPTO_working_2-way'!$G328)</f>
        <v>2.0641711229946522</v>
      </c>
      <c r="F329" s="44">
        <f>IF(OR($A329="",$B329=""),"",'MPTO_working_2-way'!D328)</f>
        <v>1.937521151693437</v>
      </c>
      <c r="G329" s="46">
        <f>IF(OR($A329="",$B329=""),"",'MPTO_working_2-way'!E328)</f>
        <v>2.06664260128287</v>
      </c>
      <c r="H329" s="44">
        <f>IF(OR($A329="",$B329=""),"",'OddsRatio_working_2-way'!M328)</f>
        <v>1.9374368665610926</v>
      </c>
      <c r="I329" s="44">
        <f>IF(OR($A329="",$B329=""),"",'OddsRatio_working_2-way'!N328)</f>
        <v>2.0667385033281396</v>
      </c>
      <c r="J329" s="44">
        <f>IF('Log_working_2-way'!$D328="","",A329^('Log_working_2-way'!$D328))</f>
        <v>1.9364440368013198</v>
      </c>
      <c r="K329" s="46">
        <f>IF('Log_working_2-way'!$D328="","",B329^('Log_working_2-way'!$D328))</f>
        <v>2.067869472921922</v>
      </c>
      <c r="L329" s="53">
        <f t="shared" si="54"/>
        <v>0.51554404145077726</v>
      </c>
      <c r="M329" s="53">
        <f t="shared" si="55"/>
        <v>0.48445595854922285</v>
      </c>
      <c r="N329" s="54">
        <v>426</v>
      </c>
      <c r="O329" s="54">
        <f t="shared" si="56"/>
        <v>198.19251336898392</v>
      </c>
      <c r="P329" s="54">
        <f t="shared" si="57"/>
        <v>211.92964824120602</v>
      </c>
      <c r="Q329" s="54">
        <f t="shared" si="58"/>
        <v>214.07035175879395</v>
      </c>
      <c r="R329" s="54">
        <f t="shared" si="59"/>
        <v>227.80748663101602</v>
      </c>
      <c r="S329" s="55">
        <f t="shared" si="60"/>
        <v>-15.877838389810023</v>
      </c>
      <c r="T329" s="55">
        <f t="shared" si="60"/>
        <v>-15.877838389809995</v>
      </c>
      <c r="U329" t="s">
        <v>284</v>
      </c>
      <c r="V329" t="s">
        <v>282</v>
      </c>
      <c r="W329" t="s">
        <v>444</v>
      </c>
      <c r="X329" t="s">
        <v>514</v>
      </c>
      <c r="Y329" s="66"/>
    </row>
    <row r="330" spans="1:25" ht="15" x14ac:dyDescent="0.25">
      <c r="A330">
        <v>2.13</v>
      </c>
      <c r="B330">
        <v>1.75</v>
      </c>
      <c r="C330" s="43">
        <f t="shared" si="53"/>
        <v>4.091213950368866E-2</v>
      </c>
      <c r="D330" s="44">
        <f>IF(OR($A330="",$B330=""),"",A330*'MPTO_working_2-way'!$G329)</f>
        <v>2.2171428571428566</v>
      </c>
      <c r="E330" s="46">
        <f>IF(OR($A330="",$B330=""),"",B330*'MPTO_working_2-way'!$G329)</f>
        <v>1.821596244131455</v>
      </c>
      <c r="F330" s="44">
        <f>IF(OR($A330="",$B330=""),"",'MPTO_working_2-way'!D329)</f>
        <v>2.2270351008215079</v>
      </c>
      <c r="G330" s="46">
        <f>IF(OR($A330="",$B330=""),"",'MPTO_working_2-way'!E329)</f>
        <v>1.8149726110772972</v>
      </c>
      <c r="H330" s="44">
        <f>IF(OR($A330="",$B330=""),"",'OddsRatio_working_2-way'!M329)</f>
        <v>2.2274635093014643</v>
      </c>
      <c r="I330" s="44">
        <f>IF(OR($A330="",$B330=""),"",'OddsRatio_working_2-way'!N329)</f>
        <v>1.814688169890353</v>
      </c>
      <c r="J330" s="44">
        <f>IF('Log_working_2-way'!$D329="","",A330^('Log_working_2-way'!$D329))</f>
        <v>2.2320342511460129</v>
      </c>
      <c r="K330" s="46">
        <f>IF('Log_working_2-way'!$D329="","",B330^('Log_working_2-way'!$D329))</f>
        <v>1.8116657463618295</v>
      </c>
      <c r="L330" s="53">
        <f t="shared" si="54"/>
        <v>0.45103092783505166</v>
      </c>
      <c r="M330" s="53">
        <f t="shared" si="55"/>
        <v>0.54896907216494861</v>
      </c>
      <c r="N330" s="54">
        <v>427</v>
      </c>
      <c r="O330" s="54">
        <f t="shared" si="56"/>
        <v>226.53051643192487</v>
      </c>
      <c r="P330" s="54">
        <f t="shared" si="57"/>
        <v>183</v>
      </c>
      <c r="Q330" s="54">
        <f t="shared" si="58"/>
        <v>244</v>
      </c>
      <c r="R330" s="54">
        <f t="shared" si="59"/>
        <v>200.46948356807511</v>
      </c>
      <c r="S330" s="55">
        <f t="shared" si="60"/>
        <v>-17.469483568075134</v>
      </c>
      <c r="T330" s="55">
        <f t="shared" si="60"/>
        <v>-17.469483568075105</v>
      </c>
      <c r="U330" t="s">
        <v>43</v>
      </c>
      <c r="V330" t="s">
        <v>294</v>
      </c>
      <c r="W330" t="s">
        <v>444</v>
      </c>
      <c r="X330" t="s">
        <v>514</v>
      </c>
      <c r="Y330" s="66"/>
    </row>
    <row r="331" spans="1:25" ht="15" x14ac:dyDescent="0.25">
      <c r="A331">
        <v>1.93</v>
      </c>
      <c r="B331">
        <v>1.93</v>
      </c>
      <c r="C331" s="43">
        <f t="shared" si="53"/>
        <v>3.62694300518136E-2</v>
      </c>
      <c r="D331" s="44">
        <f>IF(OR($A331="",$B331=""),"",A331*'MPTO_working_2-way'!$G330)</f>
        <v>2</v>
      </c>
      <c r="E331" s="46">
        <f>IF(OR($A331="",$B331=""),"",B331*'MPTO_working_2-way'!$G330)</f>
        <v>2</v>
      </c>
      <c r="F331" s="44">
        <f>IF(OR($A331="",$B331=""),"",'MPTO_working_2-way'!D330)</f>
        <v>2.0000000000000004</v>
      </c>
      <c r="G331" s="46">
        <f>IF(OR($A331="",$B331=""),"",'MPTO_working_2-way'!E330)</f>
        <v>2.0000000000000004</v>
      </c>
      <c r="H331" s="44">
        <f>IF(OR($A331="",$B331=""),"",'OddsRatio_working_2-way'!M330)</f>
        <v>2</v>
      </c>
      <c r="I331" s="44">
        <f>IF(OR($A331="",$B331=""),"",'OddsRatio_working_2-way'!N330)</f>
        <v>2</v>
      </c>
      <c r="J331" s="44">
        <f>IF('Log_working_2-way'!$D330="","",A331^('Log_working_2-way'!$D330))</f>
        <v>1.9999999999999618</v>
      </c>
      <c r="K331" s="46">
        <f>IF('Log_working_2-way'!$D330="","",B331^('Log_working_2-way'!$D330))</f>
        <v>1.9999999999999618</v>
      </c>
      <c r="L331" s="53">
        <f t="shared" si="54"/>
        <v>0.5</v>
      </c>
      <c r="M331" s="53">
        <f t="shared" si="55"/>
        <v>0.5</v>
      </c>
      <c r="N331" s="54">
        <v>428</v>
      </c>
      <c r="O331" s="54">
        <f t="shared" si="56"/>
        <v>206.23834196891193</v>
      </c>
      <c r="P331" s="54">
        <f t="shared" si="57"/>
        <v>206.23834196891193</v>
      </c>
      <c r="Q331" s="54">
        <f t="shared" si="58"/>
        <v>221.7616580310881</v>
      </c>
      <c r="R331" s="54">
        <f t="shared" si="59"/>
        <v>221.7616580310881</v>
      </c>
      <c r="S331" s="55">
        <f t="shared" si="60"/>
        <v>-15.523316062176178</v>
      </c>
      <c r="T331" s="55">
        <f t="shared" si="60"/>
        <v>-15.523316062176178</v>
      </c>
      <c r="U331" t="s">
        <v>467</v>
      </c>
      <c r="V331" t="s">
        <v>455</v>
      </c>
      <c r="W331" t="s">
        <v>444</v>
      </c>
      <c r="X331" t="s">
        <v>514</v>
      </c>
      <c r="Y331" s="66"/>
    </row>
    <row r="332" spans="1:25" ht="15" x14ac:dyDescent="0.25">
      <c r="A332">
        <v>1.93</v>
      </c>
      <c r="B332">
        <v>1.92</v>
      </c>
      <c r="C332" s="43">
        <f t="shared" si="53"/>
        <v>3.8968048359240282E-2</v>
      </c>
      <c r="D332" s="44">
        <f>IF(OR($A332="",$B332=""),"",A332*'MPTO_working_2-way'!$G331)</f>
        <v>2.0052083333333335</v>
      </c>
      <c r="E332" s="46">
        <f>IF(OR($A332="",$B332=""),"",B332*'MPTO_working_2-way'!$G331)</f>
        <v>1.9948186528497414</v>
      </c>
      <c r="F332" s="44">
        <f>IF(OR($A332="",$B332=""),"",'MPTO_working_2-way'!D331)</f>
        <v>2.0054118411083453</v>
      </c>
      <c r="G332" s="46">
        <f>IF(OR($A332="",$B332=""),"",'MPTO_working_2-way'!E331)</f>
        <v>1.9946172892668752</v>
      </c>
      <c r="H332" s="44">
        <f>IF(OR($A332="",$B332=""),"",'OddsRatio_working_2-way'!M331)</f>
        <v>2.0054200938997546</v>
      </c>
      <c r="I332" s="44">
        <f>IF(OR($A332="",$B332=""),"",'OddsRatio_working_2-way'!N331)</f>
        <v>1.9946091251481448</v>
      </c>
      <c r="J332" s="44">
        <f>IF('Log_working_2-way'!$D331="","",A332^('Log_working_2-way'!$D331))</f>
        <v>2.0055131845379748</v>
      </c>
      <c r="K332" s="46">
        <f>IF('Log_working_2-way'!$D331="","",B332^('Log_working_2-way'!$D331))</f>
        <v>1.9945170440100763</v>
      </c>
      <c r="L332" s="53">
        <f t="shared" si="54"/>
        <v>0.49870129870129865</v>
      </c>
      <c r="M332" s="53">
        <f t="shared" si="55"/>
        <v>0.50129870129870124</v>
      </c>
      <c r="N332" s="54">
        <v>429</v>
      </c>
      <c r="O332" s="54">
        <f t="shared" si="56"/>
        <v>206.72020725388606</v>
      </c>
      <c r="P332" s="54">
        <f t="shared" si="57"/>
        <v>205.5625</v>
      </c>
      <c r="Q332" s="54">
        <f t="shared" si="58"/>
        <v>223.43750000000003</v>
      </c>
      <c r="R332" s="54">
        <f t="shared" si="59"/>
        <v>222.27979274611403</v>
      </c>
      <c r="S332" s="55">
        <f t="shared" si="60"/>
        <v>-16.717292746113969</v>
      </c>
      <c r="T332" s="55">
        <f t="shared" si="60"/>
        <v>-16.717292746114026</v>
      </c>
      <c r="U332" t="s">
        <v>289</v>
      </c>
      <c r="V332" t="s">
        <v>290</v>
      </c>
      <c r="W332" t="s">
        <v>444</v>
      </c>
      <c r="X332" t="s">
        <v>514</v>
      </c>
      <c r="Y332" s="66"/>
    </row>
    <row r="333" spans="1:25" ht="15" x14ac:dyDescent="0.25">
      <c r="A333">
        <v>2.02</v>
      </c>
      <c r="B333">
        <v>1.83</v>
      </c>
      <c r="C333" s="43">
        <f t="shared" si="53"/>
        <v>4.1497592382188975E-2</v>
      </c>
      <c r="D333" s="44">
        <f>IF(OR($A333="",$B333=""),"",A333*'MPTO_working_2-way'!$G332)</f>
        <v>2.1038251366120218</v>
      </c>
      <c r="E333" s="46">
        <f>IF(OR($A333="",$B333=""),"",B333*'MPTO_working_2-way'!$G332)</f>
        <v>1.9059405940594059</v>
      </c>
      <c r="F333" s="44">
        <f>IF(OR($A333="",$B333=""),"",'MPTO_working_2-way'!D332)</f>
        <v>2.1083670792220381</v>
      </c>
      <c r="G333" s="46">
        <f>IF(OR($A333="",$B333=""),"",'MPTO_working_2-way'!E332)</f>
        <v>1.9022281685792208</v>
      </c>
      <c r="H333" s="44">
        <f>IF(OR($A333="",$B333=""),"",'OddsRatio_working_2-way'!M332)</f>
        <v>2.1085646858215363</v>
      </c>
      <c r="I333" s="44">
        <f>IF(OR($A333="",$B333=""),"",'OddsRatio_working_2-way'!N332)</f>
        <v>1.9020673423841918</v>
      </c>
      <c r="J333" s="44">
        <f>IF('Log_working_2-way'!$D332="","",A333^('Log_working_2-way'!$D332))</f>
        <v>2.1106543395875321</v>
      </c>
      <c r="K333" s="46">
        <f>IF('Log_working_2-way'!$D332="","",B333^('Log_working_2-way'!$D332))</f>
        <v>1.9003701370951678</v>
      </c>
      <c r="L333" s="53">
        <f t="shared" si="54"/>
        <v>0.47532467532467537</v>
      </c>
      <c r="M333" s="53">
        <f t="shared" si="55"/>
        <v>0.52467532467532474</v>
      </c>
      <c r="N333" s="54">
        <v>430</v>
      </c>
      <c r="O333" s="54">
        <f t="shared" si="56"/>
        <v>217.12871287128715</v>
      </c>
      <c r="P333" s="54">
        <f t="shared" si="57"/>
        <v>195.02732240437155</v>
      </c>
      <c r="Q333" s="54">
        <f t="shared" si="58"/>
        <v>234.9726775956284</v>
      </c>
      <c r="R333" s="54">
        <f t="shared" si="59"/>
        <v>212.87128712871288</v>
      </c>
      <c r="S333" s="55">
        <f t="shared" si="60"/>
        <v>-17.843964724341248</v>
      </c>
      <c r="T333" s="55">
        <f t="shared" si="60"/>
        <v>-17.843964724341333</v>
      </c>
      <c r="U333" t="s">
        <v>83</v>
      </c>
      <c r="V333" t="s">
        <v>466</v>
      </c>
      <c r="W333" t="s">
        <v>444</v>
      </c>
      <c r="X333" t="s">
        <v>514</v>
      </c>
      <c r="Y333" s="66"/>
    </row>
    <row r="334" spans="1:25" ht="15" x14ac:dyDescent="0.25">
      <c r="A334">
        <v>1.97</v>
      </c>
      <c r="B334">
        <v>1.88</v>
      </c>
      <c r="C334" s="43">
        <f t="shared" si="53"/>
        <v>3.9529106814990778E-2</v>
      </c>
      <c r="D334" s="44">
        <f>IF(OR($A334="",$B334=""),"",A334*'MPTO_working_2-way'!$G333)</f>
        <v>2.0478723404255317</v>
      </c>
      <c r="E334" s="46">
        <f>IF(OR($A334="",$B334=""),"",B334*'MPTO_working_2-way'!$G333)</f>
        <v>1.9543147208121825</v>
      </c>
      <c r="F334" s="44">
        <f>IF(OR($A334="",$B334=""),"",'MPTO_working_2-way'!D333)</f>
        <v>2.049811822005756</v>
      </c>
      <c r="G334" s="46">
        <f>IF(OR($A334="",$B334=""),"",'MPTO_working_2-way'!E333)</f>
        <v>1.9525516659637281</v>
      </c>
      <c r="H334" s="44">
        <f>IF(OR($A334="",$B334=""),"",'OddsRatio_working_2-way'!M333)</f>
        <v>2.049891769313736</v>
      </c>
      <c r="I334" s="44">
        <f>IF(OR($A334="",$B334=""),"",'OddsRatio_working_2-way'!N333)</f>
        <v>1.9524791309238021</v>
      </c>
      <c r="J334" s="44">
        <f>IF('Log_working_2-way'!$D333="","",A334^('Log_working_2-way'!$D333))</f>
        <v>2.0507806142198279</v>
      </c>
      <c r="K334" s="46">
        <f>IF('Log_working_2-way'!$D333="","",B334^('Log_working_2-way'!$D333))</f>
        <v>1.9516734382679068</v>
      </c>
      <c r="L334" s="53">
        <f t="shared" si="54"/>
        <v>0.48831168831168836</v>
      </c>
      <c r="M334" s="53">
        <f t="shared" si="55"/>
        <v>0.51168831168831175</v>
      </c>
      <c r="N334" s="54">
        <v>431</v>
      </c>
      <c r="O334" s="54">
        <f t="shared" si="56"/>
        <v>212.21827411167507</v>
      </c>
      <c r="P334" s="54">
        <f t="shared" si="57"/>
        <v>201.7446808510638</v>
      </c>
      <c r="Q334" s="54">
        <f t="shared" si="58"/>
        <v>229.25531914893617</v>
      </c>
      <c r="R334" s="54">
        <f t="shared" si="59"/>
        <v>218.78172588832487</v>
      </c>
      <c r="S334" s="55">
        <f t="shared" si="60"/>
        <v>-17.037045037261095</v>
      </c>
      <c r="T334" s="55">
        <f t="shared" si="60"/>
        <v>-17.037045037261066</v>
      </c>
      <c r="U334" t="s">
        <v>286</v>
      </c>
      <c r="V334" t="s">
        <v>292</v>
      </c>
      <c r="W334" t="s">
        <v>444</v>
      </c>
      <c r="X334" t="s">
        <v>514</v>
      </c>
      <c r="Y334" s="66"/>
    </row>
    <row r="335" spans="1:25" ht="15" x14ac:dyDescent="0.25">
      <c r="A335">
        <v>1.84</v>
      </c>
      <c r="B335">
        <v>2.02</v>
      </c>
      <c r="C335" s="43">
        <f t="shared" si="53"/>
        <v>3.8527765820060234E-2</v>
      </c>
      <c r="D335" s="44">
        <f>IF(OR($A335="",$B335=""),"",A335*'MPTO_working_2-way'!$G334)</f>
        <v>1.9108910891089108</v>
      </c>
      <c r="E335" s="46">
        <f>IF(OR($A335="",$B335=""),"",B335*'MPTO_working_2-way'!$G334)</f>
        <v>2.0978260869565215</v>
      </c>
      <c r="F335" s="44">
        <f>IF(OR($A335="",$B335=""),"",'MPTO_working_2-way'!D334)</f>
        <v>1.9076165058509547</v>
      </c>
      <c r="G335" s="46">
        <f>IF(OR($A335="",$B335=""),"",'MPTO_working_2-way'!E334)</f>
        <v>2.1017869260348339</v>
      </c>
      <c r="H335" s="44">
        <f>IF(OR($A335="",$B335=""),"",'OddsRatio_working_2-way'!M334)</f>
        <v>1.9074852129730298</v>
      </c>
      <c r="I335" s="44">
        <f>IF(OR($A335="",$B335=""),"",'OddsRatio_working_2-way'!N334)</f>
        <v>2.1019463300386789</v>
      </c>
      <c r="J335" s="44">
        <f>IF('Log_working_2-way'!$D334="","",A335^('Log_working_2-way'!$D334))</f>
        <v>1.9059915032763037</v>
      </c>
      <c r="K335" s="46">
        <f>IF('Log_working_2-way'!$D334="","",B335^('Log_working_2-way'!$D334))</f>
        <v>2.1037631107837189</v>
      </c>
      <c r="L335" s="53">
        <f t="shared" si="54"/>
        <v>0.52331606217616577</v>
      </c>
      <c r="M335" s="53">
        <f t="shared" si="55"/>
        <v>0.47668393782383423</v>
      </c>
      <c r="N335" s="54">
        <v>432</v>
      </c>
      <c r="O335" s="54">
        <f t="shared" si="56"/>
        <v>197.21739130434781</v>
      </c>
      <c r="P335" s="54">
        <f t="shared" si="57"/>
        <v>218.13861386138612</v>
      </c>
      <c r="Q335" s="54">
        <f t="shared" si="58"/>
        <v>213.86138613861385</v>
      </c>
      <c r="R335" s="54">
        <f t="shared" si="59"/>
        <v>234.78260869565216</v>
      </c>
      <c r="S335" s="55">
        <f t="shared" si="60"/>
        <v>-16.643994834266039</v>
      </c>
      <c r="T335" s="55">
        <f t="shared" si="60"/>
        <v>-16.643994834266039</v>
      </c>
      <c r="U335" t="s">
        <v>288</v>
      </c>
      <c r="V335" t="s">
        <v>285</v>
      </c>
      <c r="W335" t="s">
        <v>444</v>
      </c>
      <c r="X335" t="s">
        <v>514</v>
      </c>
      <c r="Y335" s="66"/>
    </row>
    <row r="336" spans="1:25" ht="15" x14ac:dyDescent="0.25">
      <c r="A336">
        <v>1.76</v>
      </c>
      <c r="B336">
        <v>2.1</v>
      </c>
      <c r="C336" s="43">
        <f t="shared" si="53"/>
        <v>4.4372294372294396E-2</v>
      </c>
      <c r="D336" s="44">
        <f>IF(OR($A336="",$B336=""),"",A336*'MPTO_working_2-way'!$G335)</f>
        <v>1.8380952380952382</v>
      </c>
      <c r="E336" s="46">
        <f>IF(OR($A336="",$B336=""),"",B336*'MPTO_working_2-way'!$G335)</f>
        <v>2.1931818181818183</v>
      </c>
      <c r="F336" s="44">
        <f>IF(OR($A336="",$B336=""),"",'MPTO_working_2-way'!D335)</f>
        <v>1.8315163528245788</v>
      </c>
      <c r="G336" s="46">
        <f>IF(OR($A336="",$B336=""),"",'MPTO_working_2-way'!E335)</f>
        <v>2.2026221692491061</v>
      </c>
      <c r="H336" s="44">
        <f>IF(OR($A336="",$B336=""),"",'OddsRatio_working_2-way'!M335)</f>
        <v>1.8312094145936331</v>
      </c>
      <c r="I336" s="44">
        <f>IF(OR($A336="",$B336=""),"",'OddsRatio_working_2-way'!N335)</f>
        <v>2.2030662579644695</v>
      </c>
      <c r="J336" s="44">
        <f>IF('Log_working_2-way'!$D335="","",A336^('Log_working_2-way'!$D335))</f>
        <v>1.8281992138966479</v>
      </c>
      <c r="K336" s="46">
        <f>IF('Log_working_2-way'!$D335="","",B336^('Log_working_2-way'!$D335))</f>
        <v>2.2074389630178586</v>
      </c>
      <c r="L336" s="53">
        <f t="shared" si="54"/>
        <v>0.54404145077720201</v>
      </c>
      <c r="M336" s="53">
        <f t="shared" si="55"/>
        <v>0.45595854922279788</v>
      </c>
      <c r="N336" s="54">
        <v>433</v>
      </c>
      <c r="O336" s="54">
        <f t="shared" si="56"/>
        <v>186.97727272727278</v>
      </c>
      <c r="P336" s="54">
        <f t="shared" si="57"/>
        <v>226.80952380952382</v>
      </c>
      <c r="Q336" s="54">
        <f t="shared" si="58"/>
        <v>206.19047619047618</v>
      </c>
      <c r="R336" s="54">
        <f t="shared" si="59"/>
        <v>246.02272727272728</v>
      </c>
      <c r="S336" s="55">
        <f t="shared" si="60"/>
        <v>-19.213203463203399</v>
      </c>
      <c r="T336" s="55">
        <f t="shared" si="60"/>
        <v>-19.213203463203456</v>
      </c>
      <c r="U336" t="s">
        <v>283</v>
      </c>
      <c r="V336" t="s">
        <v>293</v>
      </c>
      <c r="W336" t="s">
        <v>444</v>
      </c>
      <c r="X336" t="s">
        <v>514</v>
      </c>
      <c r="Y336" s="66"/>
    </row>
    <row r="337" spans="1:25" ht="15" x14ac:dyDescent="0.25">
      <c r="A337">
        <v>2.23</v>
      </c>
      <c r="B337">
        <v>1.68</v>
      </c>
      <c r="C337" s="43">
        <f t="shared" si="53"/>
        <v>4.3668588511637907E-2</v>
      </c>
      <c r="D337" s="44">
        <f>IF(OR($A337="",$B337=""),"",A337*'MPTO_working_2-way'!$G336)</f>
        <v>2.3273809523809526</v>
      </c>
      <c r="E337" s="46">
        <f>IF(OR($A337="",$B337=""),"",B337*'MPTO_working_2-way'!$G336)</f>
        <v>1.7533632286995515</v>
      </c>
      <c r="F337" s="44">
        <f>IF(OR($A337="",$B337=""),"",'MPTO_working_2-way'!D336)</f>
        <v>2.3441371542985863</v>
      </c>
      <c r="G337" s="46">
        <f>IF(OR($A337="",$B337=""),"",'MPTO_working_2-way'!E336)</f>
        <v>1.7439716972348942</v>
      </c>
      <c r="H337" s="44">
        <f>IF(OR($A337="",$B337=""),"",'OddsRatio_working_2-way'!M336)</f>
        <v>2.3449251017851385</v>
      </c>
      <c r="I337" s="44">
        <f>IF(OR($A337="",$B337=""),"",'OddsRatio_working_2-way'!N336)</f>
        <v>1.743535828629182</v>
      </c>
      <c r="J337" s="44">
        <f>IF('Log_working_2-way'!$D336="","",A337^('Log_working_2-way'!$D336))</f>
        <v>2.3527328444015367</v>
      </c>
      <c r="K337" s="46">
        <f>IF('Log_working_2-way'!$D336="","",B337^('Log_working_2-way'!$D336))</f>
        <v>1.7392442669948964</v>
      </c>
      <c r="L337" s="53">
        <f t="shared" si="54"/>
        <v>0.42966751918158563</v>
      </c>
      <c r="M337" s="53">
        <f t="shared" si="55"/>
        <v>0.57033248081841437</v>
      </c>
      <c r="N337" s="54">
        <v>434</v>
      </c>
      <c r="O337" s="54">
        <f t="shared" si="56"/>
        <v>239.38116591928249</v>
      </c>
      <c r="P337" s="54">
        <f t="shared" si="57"/>
        <v>175.66666666666666</v>
      </c>
      <c r="Q337" s="54">
        <f t="shared" si="58"/>
        <v>258.33333333333331</v>
      </c>
      <c r="R337" s="54">
        <f t="shared" si="59"/>
        <v>194.61883408071751</v>
      </c>
      <c r="S337" s="55">
        <f t="shared" si="60"/>
        <v>-18.95216741405082</v>
      </c>
      <c r="T337" s="55">
        <f t="shared" si="60"/>
        <v>-18.952167414050848</v>
      </c>
      <c r="U337" t="s">
        <v>468</v>
      </c>
      <c r="V337" t="s">
        <v>246</v>
      </c>
      <c r="W337" t="s">
        <v>439</v>
      </c>
      <c r="X337" t="s">
        <v>514</v>
      </c>
      <c r="Y337" s="66"/>
    </row>
    <row r="338" spans="1:25" ht="15" x14ac:dyDescent="0.25">
      <c r="A338">
        <v>2.11</v>
      </c>
      <c r="B338">
        <v>1.76</v>
      </c>
      <c r="C338" s="43">
        <f t="shared" si="53"/>
        <v>4.2115467470917878E-2</v>
      </c>
      <c r="D338" s="44">
        <f>IF(OR($A338="",$B338=""),"",A338*'MPTO_working_2-way'!$G337)</f>
        <v>2.1988636363636367</v>
      </c>
      <c r="E338" s="46">
        <f>IF(OR($A338="",$B338=""),"",B338*'MPTO_working_2-way'!$G337)</f>
        <v>1.8341232227488156</v>
      </c>
      <c r="F338" s="44">
        <f>IF(OR($A338="",$B338=""),"",'MPTO_working_2-way'!D337)</f>
        <v>2.208110357949816</v>
      </c>
      <c r="G338" s="46">
        <f>IF(OR($A338="",$B338=""),"",'MPTO_working_2-way'!E337)</f>
        <v>1.8277389506841228</v>
      </c>
      <c r="H338" s="44">
        <f>IF(OR($A338="",$B338=""),"",'OddsRatio_working_2-way'!M337)</f>
        <v>2.208522368758425</v>
      </c>
      <c r="I338" s="44">
        <f>IF(OR($A338="",$B338=""),"",'OddsRatio_working_2-way'!N337)</f>
        <v>1.82745675698775</v>
      </c>
      <c r="J338" s="44">
        <f>IF('Log_working_2-way'!$D337="","",A338^('Log_working_2-way'!$D337))</f>
        <v>2.2127965940954506</v>
      </c>
      <c r="K338" s="46">
        <f>IF('Log_working_2-way'!$D337="","",B338^('Log_working_2-way'!$D337))</f>
        <v>1.8245405741311078</v>
      </c>
      <c r="L338" s="53">
        <f t="shared" si="54"/>
        <v>0.4547803617571059</v>
      </c>
      <c r="M338" s="53">
        <f t="shared" si="55"/>
        <v>0.54521963824289399</v>
      </c>
      <c r="N338" s="54">
        <v>435</v>
      </c>
      <c r="O338" s="54">
        <f t="shared" si="56"/>
        <v>228.83886255924168</v>
      </c>
      <c r="P338" s="54">
        <f t="shared" si="57"/>
        <v>187.84090909090912</v>
      </c>
      <c r="Q338" s="54">
        <f t="shared" si="58"/>
        <v>247.15909090909093</v>
      </c>
      <c r="R338" s="54">
        <f t="shared" si="59"/>
        <v>206.1611374407583</v>
      </c>
      <c r="S338" s="55">
        <f t="shared" si="60"/>
        <v>-18.320228349849259</v>
      </c>
      <c r="T338" s="55">
        <f t="shared" si="60"/>
        <v>-18.320228349849174</v>
      </c>
      <c r="U338" t="s">
        <v>461</v>
      </c>
      <c r="V338" t="s">
        <v>297</v>
      </c>
      <c r="W338" t="s">
        <v>439</v>
      </c>
      <c r="X338" t="s">
        <v>514</v>
      </c>
      <c r="Y338" s="66"/>
    </row>
    <row r="339" spans="1:25" ht="15" x14ac:dyDescent="0.25">
      <c r="A339">
        <v>2.09</v>
      </c>
      <c r="B339">
        <v>1.78</v>
      </c>
      <c r="C339" s="43">
        <f t="shared" si="53"/>
        <v>4.0266652330519959E-2</v>
      </c>
      <c r="D339" s="44">
        <f>IF(OR($A339="",$B339=""),"",A339*'MPTO_working_2-way'!$G338)</f>
        <v>2.1741573033707864</v>
      </c>
      <c r="E339" s="46">
        <f>IF(OR($A339="",$B339=""),"",B339*'MPTO_working_2-way'!$G338)</f>
        <v>1.8516746411483256</v>
      </c>
      <c r="F339" s="44">
        <f>IF(OR($A339="",$B339=""),"",'MPTO_working_2-way'!D338)</f>
        <v>2.1818075186206087</v>
      </c>
      <c r="G339" s="46">
        <f>IF(OR($A339="",$B339=""),"",'MPTO_working_2-way'!E338)</f>
        <v>1.8461614808198106</v>
      </c>
      <c r="H339" s="44">
        <f>IF(OR($A339="",$B339=""),"",'OddsRatio_working_2-way'!M338)</f>
        <v>2.1821319289469754</v>
      </c>
      <c r="I339" s="44">
        <f>IF(OR($A339="",$B339=""),"",'OddsRatio_working_2-way'!N338)</f>
        <v>1.8459292702556338</v>
      </c>
      <c r="J339" s="44">
        <f>IF('Log_working_2-way'!$D338="","",A339^('Log_working_2-way'!$D338))</f>
        <v>2.1856576768529026</v>
      </c>
      <c r="K339" s="46">
        <f>IF('Log_working_2-way'!$D338="","",B339^('Log_working_2-way'!$D338))</f>
        <v>1.8434137605840082</v>
      </c>
      <c r="L339" s="53">
        <f t="shared" si="54"/>
        <v>0.4599483204134367</v>
      </c>
      <c r="M339" s="53">
        <f t="shared" si="55"/>
        <v>0.54005167958656319</v>
      </c>
      <c r="N339" s="54">
        <v>436</v>
      </c>
      <c r="O339" s="54">
        <f t="shared" si="56"/>
        <v>227.38755980861242</v>
      </c>
      <c r="P339" s="54">
        <f t="shared" si="57"/>
        <v>191.05617977528092</v>
      </c>
      <c r="Q339" s="54">
        <f t="shared" si="58"/>
        <v>244.9438202247191</v>
      </c>
      <c r="R339" s="54">
        <f t="shared" si="59"/>
        <v>208.61244019138758</v>
      </c>
      <c r="S339" s="55">
        <f t="shared" si="60"/>
        <v>-17.556260416106682</v>
      </c>
      <c r="T339" s="55">
        <f t="shared" si="60"/>
        <v>-17.556260416106653</v>
      </c>
      <c r="U339" t="s">
        <v>459</v>
      </c>
      <c r="V339" t="s">
        <v>307</v>
      </c>
      <c r="W339" t="s">
        <v>439</v>
      </c>
      <c r="X339" t="s">
        <v>514</v>
      </c>
      <c r="Y339" s="66"/>
    </row>
    <row r="340" spans="1:25" ht="15" x14ac:dyDescent="0.25">
      <c r="A340">
        <v>2.12</v>
      </c>
      <c r="B340">
        <v>1.75</v>
      </c>
      <c r="C340" s="43">
        <f t="shared" si="53"/>
        <v>4.3126684636118462E-2</v>
      </c>
      <c r="D340" s="44">
        <f>IF(OR($A340="",$B340=""),"",A340*'MPTO_working_2-way'!$G339)</f>
        <v>2.2114285714285713</v>
      </c>
      <c r="E340" s="46">
        <f>IF(OR($A340="",$B340=""),"",B340*'MPTO_working_2-way'!$G339)</f>
        <v>1.8254716981132073</v>
      </c>
      <c r="F340" s="44">
        <f>IF(OR($A340="",$B340=""),"",'MPTO_working_2-way'!D339)</f>
        <v>2.2215568862275448</v>
      </c>
      <c r="G340" s="46">
        <f>IF(OR($A340="",$B340=""),"",'MPTO_working_2-way'!E339)</f>
        <v>1.8186274509803919</v>
      </c>
      <c r="H340" s="44">
        <f>IF(OR($A340="",$B340=""),"",'OddsRatio_working_2-way'!M339)</f>
        <v>2.2220201853215569</v>
      </c>
      <c r="I340" s="44">
        <f>IF(OR($A340="",$B340=""),"",'OddsRatio_working_2-way'!N339)</f>
        <v>1.8183170883849711</v>
      </c>
      <c r="J340" s="44">
        <f>IF('Log_working_2-way'!$D339="","",A340^('Log_working_2-way'!$D339))</f>
        <v>2.2267095575120122</v>
      </c>
      <c r="K340" s="46">
        <f>IF('Log_working_2-way'!$D339="","",B340^('Log_working_2-way'!$D339))</f>
        <v>1.8151888879286393</v>
      </c>
      <c r="L340" s="53">
        <f t="shared" si="54"/>
        <v>0.45219638242894061</v>
      </c>
      <c r="M340" s="53">
        <f t="shared" si="55"/>
        <v>0.54780361757105955</v>
      </c>
      <c r="N340" s="54">
        <v>437</v>
      </c>
      <c r="O340" s="54">
        <f t="shared" si="56"/>
        <v>230.8679245283019</v>
      </c>
      <c r="P340" s="54">
        <f t="shared" si="57"/>
        <v>187.28571428571428</v>
      </c>
      <c r="Q340" s="54">
        <f t="shared" si="58"/>
        <v>249.71428571428569</v>
      </c>
      <c r="R340" s="54">
        <f t="shared" si="59"/>
        <v>206.1320754716981</v>
      </c>
      <c r="S340" s="55">
        <f t="shared" si="60"/>
        <v>-18.846361185983795</v>
      </c>
      <c r="T340" s="55">
        <f t="shared" si="60"/>
        <v>-18.846361185983824</v>
      </c>
      <c r="U340" t="s">
        <v>463</v>
      </c>
      <c r="V340" t="s">
        <v>299</v>
      </c>
      <c r="W340" t="s">
        <v>439</v>
      </c>
      <c r="X340" t="s">
        <v>514</v>
      </c>
      <c r="Y340" s="66"/>
    </row>
    <row r="341" spans="1:25" ht="15" x14ac:dyDescent="0.25">
      <c r="A341">
        <v>2.11</v>
      </c>
      <c r="B341">
        <v>1.75</v>
      </c>
      <c r="C341" s="43">
        <f t="shared" si="53"/>
        <v>4.5362220717670931E-2</v>
      </c>
      <c r="D341" s="44">
        <f>IF(OR($A341="",$B341=""),"",A341*'MPTO_working_2-way'!$G340)</f>
        <v>2.2057142857142855</v>
      </c>
      <c r="E341" s="46">
        <f>IF(OR($A341="",$B341=""),"",B341*'MPTO_working_2-way'!$G340)</f>
        <v>1.8293838862559242</v>
      </c>
      <c r="F341" s="44">
        <f>IF(OR($A341="",$B341=""),"",'MPTO_working_2-way'!D340)</f>
        <v>2.2160540135033755</v>
      </c>
      <c r="G341" s="46">
        <f>IF(OR($A341="",$B341=""),"",'MPTO_working_2-way'!E340)</f>
        <v>1.8223318938926589</v>
      </c>
      <c r="H341" s="44">
        <f>IF(OR($A341="",$B341=""),"",'OddsRatio_working_2-way'!M340)</f>
        <v>2.216552506059644</v>
      </c>
      <c r="I341" s="44">
        <f>IF(OR($A341="",$B341=""),"",'OddsRatio_working_2-way'!N340)</f>
        <v>1.8219949365267862</v>
      </c>
      <c r="J341" s="44">
        <f>IF('Log_working_2-way'!$D340="","",A341^('Log_working_2-way'!$D340))</f>
        <v>2.2213495885331906</v>
      </c>
      <c r="K341" s="46">
        <f>IF('Log_working_2-way'!$D340="","",B341^('Log_working_2-way'!$D340))</f>
        <v>1.8187663952959283</v>
      </c>
      <c r="L341" s="53">
        <f t="shared" si="54"/>
        <v>0.45336787564766845</v>
      </c>
      <c r="M341" s="53">
        <f t="shared" si="55"/>
        <v>0.54663212435233155</v>
      </c>
      <c r="N341" s="54">
        <v>438</v>
      </c>
      <c r="O341" s="54">
        <f t="shared" si="56"/>
        <v>230.41706161137438</v>
      </c>
      <c r="P341" s="54">
        <f t="shared" si="57"/>
        <v>187.71428571428569</v>
      </c>
      <c r="Q341" s="54">
        <f t="shared" si="58"/>
        <v>250.28571428571428</v>
      </c>
      <c r="R341" s="54">
        <f t="shared" si="59"/>
        <v>207.58293838862559</v>
      </c>
      <c r="S341" s="55">
        <f t="shared" si="60"/>
        <v>-19.868652674339899</v>
      </c>
      <c r="T341" s="55">
        <f t="shared" si="60"/>
        <v>-19.868652674339899</v>
      </c>
      <c r="U341" t="s">
        <v>456</v>
      </c>
      <c r="V341" t="s">
        <v>460</v>
      </c>
      <c r="W341" t="s">
        <v>439</v>
      </c>
      <c r="X341" t="s">
        <v>514</v>
      </c>
      <c r="Y341" s="66"/>
    </row>
    <row r="342" spans="1:25" ht="15" x14ac:dyDescent="0.25">
      <c r="A342">
        <v>2.0499999999999998</v>
      </c>
      <c r="B342">
        <v>1.81</v>
      </c>
      <c r="C342" s="43">
        <f t="shared" si="53"/>
        <v>4.0291065894084488E-2</v>
      </c>
      <c r="D342" s="44">
        <f>IF(OR($A342="",$B342=""),"",A342*'MPTO_working_2-way'!$G341)</f>
        <v>2.132596685082873</v>
      </c>
      <c r="E342" s="46">
        <f>IF(OR($A342="",$B342=""),"",B342*'MPTO_working_2-way'!$G341)</f>
        <v>1.882926829268293</v>
      </c>
      <c r="F342" s="44">
        <f>IF(OR($A342="",$B342=""),"",'MPTO_working_2-way'!D341)</f>
        <v>2.1383086010661287</v>
      </c>
      <c r="G342" s="46">
        <f>IF(OR($A342="",$B342=""),"",'MPTO_working_2-way'!E341)</f>
        <v>1.8784963928616634</v>
      </c>
      <c r="H342" s="44">
        <f>IF(OR($A342="",$B342=""),"",'OddsRatio_working_2-way'!M341)</f>
        <v>2.1385500851066221</v>
      </c>
      <c r="I342" s="44">
        <f>IF(OR($A342="",$B342=""),"",'OddsRatio_working_2-way'!N341)</f>
        <v>1.8783100656536802</v>
      </c>
      <c r="J342" s="44">
        <f>IF('Log_working_2-way'!$D341="","",A342^('Log_working_2-way'!$D341))</f>
        <v>2.1411780217081708</v>
      </c>
      <c r="K342" s="46">
        <f>IF('Log_working_2-way'!$D341="","",B342^('Log_working_2-way'!$D341))</f>
        <v>1.8762874687184776</v>
      </c>
      <c r="L342" s="53">
        <f t="shared" si="54"/>
        <v>0.4689119170984456</v>
      </c>
      <c r="M342" s="53">
        <f t="shared" si="55"/>
        <v>0.53108808290155429</v>
      </c>
      <c r="N342" s="54">
        <v>439</v>
      </c>
      <c r="O342" s="54">
        <f t="shared" si="56"/>
        <v>224.85365853658536</v>
      </c>
      <c r="P342" s="54">
        <f t="shared" si="57"/>
        <v>196.45856353591162</v>
      </c>
      <c r="Q342" s="54">
        <f t="shared" si="58"/>
        <v>242.54143646408841</v>
      </c>
      <c r="R342" s="54">
        <f t="shared" si="59"/>
        <v>214.14634146341464</v>
      </c>
      <c r="S342" s="55">
        <f t="shared" si="60"/>
        <v>-17.687777927503049</v>
      </c>
      <c r="T342" s="55">
        <f t="shared" si="60"/>
        <v>-17.687777927503021</v>
      </c>
      <c r="U342" t="s">
        <v>302</v>
      </c>
      <c r="V342" t="s">
        <v>462</v>
      </c>
      <c r="W342" t="s">
        <v>439</v>
      </c>
      <c r="X342" t="s">
        <v>514</v>
      </c>
      <c r="Y342" s="66"/>
    </row>
    <row r="343" spans="1:25" ht="15" x14ac:dyDescent="0.25">
      <c r="A343">
        <v>1.94</v>
      </c>
      <c r="B343">
        <v>1.91</v>
      </c>
      <c r="C343" s="43">
        <f t="shared" si="53"/>
        <v>3.9024126949857019E-2</v>
      </c>
      <c r="D343" s="44">
        <f>IF(OR($A343="",$B343=""),"",A343*'MPTO_working_2-way'!$G342)</f>
        <v>2.0157068062827226</v>
      </c>
      <c r="E343" s="46">
        <f>IF(OR($A343="",$B343=""),"",B343*'MPTO_working_2-way'!$G342)</f>
        <v>1.9845360824742269</v>
      </c>
      <c r="F343" s="44">
        <f>IF(OR($A343="",$B343=""),"",'MPTO_working_2-way'!D342)</f>
        <v>2.0163247537682976</v>
      </c>
      <c r="G343" s="46">
        <f>IF(OR($A343="",$B343=""),"",'MPTO_working_2-way'!E342)</f>
        <v>1.98393746319002</v>
      </c>
      <c r="H343" s="44">
        <f>IF(OR($A343="",$B343=""),"",'OddsRatio_working_2-way'!M342)</f>
        <v>2.0163498575623611</v>
      </c>
      <c r="I343" s="44">
        <f>IF(OR($A343="",$B343=""),"",'OddsRatio_working_2-way'!N342)</f>
        <v>1.9839131599805839</v>
      </c>
      <c r="J343" s="44">
        <f>IF('Log_working_2-way'!$D342="","",A343^('Log_working_2-way'!$D342))</f>
        <v>2.0166326309725022</v>
      </c>
      <c r="K343" s="46">
        <f>IF('Log_working_2-way'!$D342="","",B343^('Log_working_2-way'!$D342))</f>
        <v>1.9836394873960235</v>
      </c>
      <c r="L343" s="53">
        <f t="shared" si="54"/>
        <v>0.4961038961038961</v>
      </c>
      <c r="M343" s="53">
        <f t="shared" si="55"/>
        <v>0.50389610389610384</v>
      </c>
      <c r="N343" s="54">
        <v>440</v>
      </c>
      <c r="O343" s="54">
        <f t="shared" si="56"/>
        <v>213.19587628865983</v>
      </c>
      <c r="P343" s="54">
        <f t="shared" si="57"/>
        <v>209.63350785340313</v>
      </c>
      <c r="Q343" s="54">
        <f t="shared" si="58"/>
        <v>230.36649214659687</v>
      </c>
      <c r="R343" s="54">
        <f t="shared" si="59"/>
        <v>226.80412371134022</v>
      </c>
      <c r="S343" s="55">
        <f t="shared" si="60"/>
        <v>-17.170615857937037</v>
      </c>
      <c r="T343" s="55">
        <f t="shared" si="60"/>
        <v>-17.170615857937094</v>
      </c>
      <c r="U343" t="s">
        <v>457</v>
      </c>
      <c r="V343" t="s">
        <v>298</v>
      </c>
      <c r="W343" t="s">
        <v>439</v>
      </c>
      <c r="X343" t="s">
        <v>514</v>
      </c>
      <c r="Y343" s="66"/>
    </row>
    <row r="344" spans="1:25" ht="15" x14ac:dyDescent="0.25">
      <c r="A344">
        <v>2.19</v>
      </c>
      <c r="B344">
        <v>1.7</v>
      </c>
      <c r="C344" s="43">
        <f t="shared" si="53"/>
        <v>4.485629868385721E-2</v>
      </c>
      <c r="D344" s="44">
        <f>IF(OR($A344="",$B344=""),"",A344*'MPTO_working_2-way'!$G343)</f>
        <v>2.2882352941176474</v>
      </c>
      <c r="E344" s="46">
        <f>IF(OR($A344="",$B344=""),"",B344*'MPTO_working_2-way'!$G343)</f>
        <v>1.7762557077625571</v>
      </c>
      <c r="F344" s="44">
        <f>IF(OR($A344="",$B344=""),"",'MPTO_working_2-way'!D343)</f>
        <v>2.3031240334055059</v>
      </c>
      <c r="G344" s="46">
        <f>IF(OR($A344="",$B344=""),"",'MPTO_working_2-way'!E343)</f>
        <v>1.7673866603370521</v>
      </c>
      <c r="H344" s="44">
        <f>IF(OR($A344="",$B344=""),"",'OddsRatio_working_2-way'!M343)</f>
        <v>2.3038404810405297</v>
      </c>
      <c r="I344" s="44">
        <f>IF(OR($A344="",$B344=""),"",'OddsRatio_working_2-way'!N343)</f>
        <v>1.7669649888473706</v>
      </c>
      <c r="J344" s="44">
        <f>IF('Log_working_2-way'!$D343="","",A344^('Log_working_2-way'!$D343))</f>
        <v>2.3107731259333391</v>
      </c>
      <c r="K344" s="46">
        <f>IF('Log_working_2-way'!$D343="","",B344^('Log_working_2-way'!$D343))</f>
        <v>1.7629085310147883</v>
      </c>
      <c r="L344" s="53">
        <f t="shared" si="54"/>
        <v>0.43701799485861176</v>
      </c>
      <c r="M344" s="53">
        <f t="shared" si="55"/>
        <v>0.56298200514138819</v>
      </c>
      <c r="N344" s="54">
        <v>441</v>
      </c>
      <c r="O344" s="54">
        <f t="shared" si="56"/>
        <v>239.63013698630138</v>
      </c>
      <c r="P344" s="54">
        <f t="shared" si="57"/>
        <v>181.58823529411762</v>
      </c>
      <c r="Q344" s="54">
        <f t="shared" si="58"/>
        <v>259.41176470588238</v>
      </c>
      <c r="R344" s="54">
        <f t="shared" si="59"/>
        <v>201.36986301369865</v>
      </c>
      <c r="S344" s="55">
        <f t="shared" si="60"/>
        <v>-19.781627719580996</v>
      </c>
      <c r="T344" s="55">
        <f t="shared" si="60"/>
        <v>-19.781627719581024</v>
      </c>
      <c r="U344" t="s">
        <v>469</v>
      </c>
      <c r="V344" t="s">
        <v>296</v>
      </c>
      <c r="W344" t="s">
        <v>439</v>
      </c>
      <c r="X344" t="s">
        <v>514</v>
      </c>
      <c r="Y344" s="66"/>
    </row>
    <row r="345" spans="1:25" ht="15" x14ac:dyDescent="0.25">
      <c r="A345">
        <v>2.57</v>
      </c>
      <c r="B345">
        <v>1.53</v>
      </c>
      <c r="C345" s="43">
        <f t="shared" si="53"/>
        <v>4.2699829607588891E-2</v>
      </c>
      <c r="D345" s="44">
        <f>IF(OR($A345="",$B345=""),"",A345*'MPTO_working_2-way'!$G344)</f>
        <v>2.6797385620915031</v>
      </c>
      <c r="E345" s="46">
        <f>IF(OR($A345="",$B345=""),"",B345*'MPTO_working_2-way'!$G344)</f>
        <v>1.595330739299611</v>
      </c>
      <c r="F345" s="44">
        <f>IF(OR($A345="",$B345=""),"",'MPTO_working_2-way'!D344)</f>
        <v>2.7192005808927768</v>
      </c>
      <c r="G345" s="46">
        <f>IF(OR($A345="",$B345=""),"",'MPTO_working_2-way'!E344)</f>
        <v>1.5816656945757326</v>
      </c>
      <c r="H345" s="44">
        <f>IF(OR($A345="",$B345=""),"",'OddsRatio_working_2-way'!M344)</f>
        <v>2.7211229331292399</v>
      </c>
      <c r="I345" s="44">
        <f>IF(OR($A345="",$B345=""),"",'OddsRatio_working_2-way'!N344)</f>
        <v>1.5810160220117813</v>
      </c>
      <c r="J345" s="44">
        <f>IF('Log_working_2-way'!$D344="","",A345^('Log_working_2-way'!$D344))</f>
        <v>2.7398584941677284</v>
      </c>
      <c r="K345" s="46">
        <f>IF('Log_working_2-way'!$D344="","",B345^('Log_working_2-way'!$D344))</f>
        <v>1.5747593860945028</v>
      </c>
      <c r="L345" s="53">
        <f t="shared" si="54"/>
        <v>0.37317073170731713</v>
      </c>
      <c r="M345" s="53">
        <f t="shared" si="55"/>
        <v>0.62682926829268293</v>
      </c>
      <c r="N345" s="54">
        <v>442</v>
      </c>
      <c r="O345" s="54">
        <f t="shared" si="56"/>
        <v>270.01556420233459</v>
      </c>
      <c r="P345" s="54">
        <f t="shared" si="57"/>
        <v>153.11111111111111</v>
      </c>
      <c r="Q345" s="54">
        <f t="shared" si="58"/>
        <v>288.88888888888891</v>
      </c>
      <c r="R345" s="54">
        <f t="shared" si="59"/>
        <v>171.98443579766538</v>
      </c>
      <c r="S345" s="55">
        <f t="shared" si="60"/>
        <v>-18.873324686554326</v>
      </c>
      <c r="T345" s="55">
        <f t="shared" si="60"/>
        <v>-18.87332468655427</v>
      </c>
      <c r="U345" t="s">
        <v>305</v>
      </c>
      <c r="V345" t="s">
        <v>301</v>
      </c>
      <c r="W345" t="s">
        <v>439</v>
      </c>
      <c r="X345" t="s">
        <v>514</v>
      </c>
      <c r="Y345" s="66"/>
    </row>
    <row r="346" spans="1:25" ht="15" x14ac:dyDescent="0.25">
      <c r="A346">
        <v>2.36</v>
      </c>
      <c r="B346">
        <v>1.62</v>
      </c>
      <c r="C346" s="43">
        <f t="shared" si="53"/>
        <v>4.1012764176606042E-2</v>
      </c>
      <c r="D346" s="44">
        <f>IF(OR($A346="",$B346=""),"",A346*'MPTO_working_2-way'!$G345)</f>
        <v>2.4567901234567899</v>
      </c>
      <c r="E346" s="46">
        <f>IF(OR($A346="",$B346=""),"",B346*'MPTO_working_2-way'!$G345)</f>
        <v>1.6864406779661019</v>
      </c>
      <c r="F346" s="44">
        <f>IF(OR($A346="",$B346=""),"",'MPTO_working_2-way'!D345)</f>
        <v>2.4800207576543851</v>
      </c>
      <c r="G346" s="46">
        <f>IF(OR($A346="",$B346=""),"",'MPTO_working_2-way'!E345)</f>
        <v>1.6756661991584854</v>
      </c>
      <c r="H346" s="44">
        <f>IF(OR($A346="",$B346=""),"",'OddsRatio_working_2-way'!M345)</f>
        <v>2.4810632623547089</v>
      </c>
      <c r="I346" s="44">
        <f>IF(OR($A346="",$B346=""),"",'OddsRatio_working_2-way'!N345)</f>
        <v>1.6751906048970002</v>
      </c>
      <c r="J346" s="44">
        <f>IF('Log_working_2-way'!$D345="","",A346^('Log_working_2-way'!$D345))</f>
        <v>2.4919285072828607</v>
      </c>
      <c r="K346" s="46">
        <f>IF('Log_working_2-way'!$D345="","",B346^('Log_working_2-way'!$D345))</f>
        <v>1.6702734046022476</v>
      </c>
      <c r="L346" s="53">
        <f t="shared" si="54"/>
        <v>0.40703517587939703</v>
      </c>
      <c r="M346" s="53">
        <f t="shared" si="55"/>
        <v>0.59296482412060292</v>
      </c>
      <c r="N346" s="54">
        <v>443</v>
      </c>
      <c r="O346" s="54">
        <f t="shared" si="56"/>
        <v>255.28813559322037</v>
      </c>
      <c r="P346" s="54">
        <f t="shared" si="57"/>
        <v>169.54320987654324</v>
      </c>
      <c r="Q346" s="54">
        <f t="shared" si="58"/>
        <v>273.45679012345676</v>
      </c>
      <c r="R346" s="54">
        <f t="shared" si="59"/>
        <v>187.71186440677968</v>
      </c>
      <c r="S346" s="55">
        <f t="shared" si="60"/>
        <v>-18.168654530236381</v>
      </c>
      <c r="T346" s="55">
        <f t="shared" si="60"/>
        <v>-18.168654530236438</v>
      </c>
      <c r="U346" t="s">
        <v>300</v>
      </c>
      <c r="V346" t="s">
        <v>245</v>
      </c>
      <c r="W346" t="s">
        <v>439</v>
      </c>
      <c r="X346" t="s">
        <v>514</v>
      </c>
      <c r="Y346" s="66"/>
    </row>
    <row r="347" spans="1:25" ht="15" x14ac:dyDescent="0.25">
      <c r="A347">
        <v>1.51</v>
      </c>
      <c r="B347">
        <v>2.58</v>
      </c>
      <c r="C347" s="43">
        <f t="shared" si="53"/>
        <v>4.9848554853945348E-2</v>
      </c>
      <c r="D347" s="44">
        <f>IF(OR($A347="",$B347=""),"",A347*'MPTO_working_2-way'!$G346)</f>
        <v>1.5852713178294575</v>
      </c>
      <c r="E347" s="46">
        <f>IF(OR($A347="",$B347=""),"",B347*'MPTO_working_2-way'!$G346)</f>
        <v>2.7086092715231791</v>
      </c>
      <c r="F347" s="44">
        <f>IF(OR($A347="",$B347=""),"",'MPTO_working_2-way'!D346)</f>
        <v>1.5690523178541222</v>
      </c>
      <c r="G347" s="46">
        <f>IF(OR($A347="",$B347=""),"",'MPTO_working_2-way'!E346)</f>
        <v>2.7573076650859938</v>
      </c>
      <c r="H347" s="44">
        <f>IF(OR($A347="",$B347=""),"",'OddsRatio_working_2-way'!M346)</f>
        <v>1.5681415405746904</v>
      </c>
      <c r="I347" s="44">
        <f>IF(OR($A347="",$B347=""),"",'OddsRatio_working_2-way'!N346)</f>
        <v>2.7601247727608049</v>
      </c>
      <c r="J347" s="44">
        <f>IF('Log_working_2-way'!$D346="","",A347^('Log_working_2-way'!$D346))</f>
        <v>1.5606856045236128</v>
      </c>
      <c r="K347" s="46">
        <f>IF('Log_working_2-way'!$D346="","",B347^('Log_working_2-way'!$D346))</f>
        <v>2.7835307201199551</v>
      </c>
      <c r="L347" s="53">
        <f t="shared" si="54"/>
        <v>0.63080684596577008</v>
      </c>
      <c r="M347" s="53">
        <f t="shared" si="55"/>
        <v>0.36919315403422981</v>
      </c>
      <c r="N347" s="54">
        <v>444</v>
      </c>
      <c r="O347" s="54">
        <f t="shared" si="56"/>
        <v>149.96026490066231</v>
      </c>
      <c r="P347" s="54">
        <f t="shared" si="57"/>
        <v>271.90697674418601</v>
      </c>
      <c r="Q347" s="54">
        <f t="shared" si="58"/>
        <v>172.09302325581393</v>
      </c>
      <c r="R347" s="54">
        <f t="shared" si="59"/>
        <v>294.03973509933775</v>
      </c>
      <c r="S347" s="55">
        <f t="shared" si="60"/>
        <v>-22.132758355151623</v>
      </c>
      <c r="T347" s="55">
        <f t="shared" si="60"/>
        <v>-22.132758355151736</v>
      </c>
      <c r="U347" t="s">
        <v>318</v>
      </c>
      <c r="V347" t="s">
        <v>308</v>
      </c>
      <c r="W347" t="s">
        <v>445</v>
      </c>
      <c r="X347" t="s">
        <v>514</v>
      </c>
      <c r="Y347" s="66"/>
    </row>
    <row r="348" spans="1:25" ht="15" x14ac:dyDescent="0.25">
      <c r="A348">
        <v>1.99</v>
      </c>
      <c r="B348">
        <v>1.83</v>
      </c>
      <c r="C348" s="43">
        <f t="shared" si="53"/>
        <v>4.8960650245764237E-2</v>
      </c>
      <c r="D348" s="44">
        <f>IF(OR($A348="",$B348=""),"",A348*'MPTO_working_2-way'!$G347)</f>
        <v>2.0874316939890707</v>
      </c>
      <c r="E348" s="46">
        <f>IF(OR($A348="",$B348=""),"",B348*'MPTO_working_2-way'!$G347)</f>
        <v>1.9195979899497486</v>
      </c>
      <c r="F348" s="44">
        <f>IF(OR($A348="",$B348=""),"",'MPTO_working_2-way'!D347)</f>
        <v>2.0919091248528017</v>
      </c>
      <c r="G348" s="46">
        <f>IF(OR($A348="",$B348=""),"",'MPTO_working_2-way'!E347)</f>
        <v>1.9158271299681719</v>
      </c>
      <c r="H348" s="44">
        <f>IF(OR($A348="",$B348=""),"",'OddsRatio_working_2-way'!M347)</f>
        <v>2.092140597330467</v>
      </c>
      <c r="I348" s="44">
        <f>IF(OR($A348="",$B348=""),"",'OddsRatio_working_2-way'!N347)</f>
        <v>1.9156330260447352</v>
      </c>
      <c r="J348" s="44">
        <f>IF('Log_working_2-way'!$D347="","",A348^('Log_working_2-way'!$D347))</f>
        <v>2.0942137432454255</v>
      </c>
      <c r="K348" s="46">
        <f>IF('Log_working_2-way'!$D347="","",B348^('Log_working_2-way'!$D347))</f>
        <v>1.913898227080558</v>
      </c>
      <c r="L348" s="53">
        <f t="shared" si="54"/>
        <v>0.47905759162303674</v>
      </c>
      <c r="M348" s="53">
        <f t="shared" si="55"/>
        <v>0.52094240837696337</v>
      </c>
      <c r="N348" s="54">
        <v>445</v>
      </c>
      <c r="O348" s="54">
        <f t="shared" si="56"/>
        <v>221.38190954773864</v>
      </c>
      <c r="P348" s="54">
        <f t="shared" si="57"/>
        <v>201.83060109289616</v>
      </c>
      <c r="Q348" s="54">
        <f t="shared" si="58"/>
        <v>243.16939890710381</v>
      </c>
      <c r="R348" s="54">
        <f t="shared" si="59"/>
        <v>223.6180904522613</v>
      </c>
      <c r="S348" s="55">
        <f t="shared" si="60"/>
        <v>-21.787489359365168</v>
      </c>
      <c r="T348" s="55">
        <f t="shared" si="60"/>
        <v>-21.787489359365139</v>
      </c>
      <c r="U348" t="s">
        <v>501</v>
      </c>
      <c r="V348" t="s">
        <v>313</v>
      </c>
      <c r="W348" t="s">
        <v>445</v>
      </c>
      <c r="X348" t="s">
        <v>514</v>
      </c>
      <c r="Y348" s="66"/>
    </row>
    <row r="349" spans="1:25" ht="15" x14ac:dyDescent="0.25">
      <c r="A349">
        <v>1.99</v>
      </c>
      <c r="B349">
        <v>1.83</v>
      </c>
      <c r="C349" s="43">
        <f t="shared" si="53"/>
        <v>4.8960650245764237E-2</v>
      </c>
      <c r="D349" s="44">
        <f>IF(OR($A349="",$B349=""),"",A349*'MPTO_working_2-way'!$G348)</f>
        <v>2.0874316939890707</v>
      </c>
      <c r="E349" s="46">
        <f>IF(OR($A349="",$B349=""),"",B349*'MPTO_working_2-way'!$G348)</f>
        <v>1.9195979899497486</v>
      </c>
      <c r="F349" s="44">
        <f>IF(OR($A349="",$B349=""),"",'MPTO_working_2-way'!D348)</f>
        <v>2.0919091248528017</v>
      </c>
      <c r="G349" s="46">
        <f>IF(OR($A349="",$B349=""),"",'MPTO_working_2-way'!E348)</f>
        <v>1.9158271299681719</v>
      </c>
      <c r="H349" s="44">
        <f>IF(OR($A349="",$B349=""),"",'OddsRatio_working_2-way'!M348)</f>
        <v>2.092140597330467</v>
      </c>
      <c r="I349" s="44">
        <f>IF(OR($A349="",$B349=""),"",'OddsRatio_working_2-way'!N348)</f>
        <v>1.9156330260447352</v>
      </c>
      <c r="J349" s="44">
        <f>IF('Log_working_2-way'!$D348="","",A349^('Log_working_2-way'!$D348))</f>
        <v>2.0942137432454255</v>
      </c>
      <c r="K349" s="46">
        <f>IF('Log_working_2-way'!$D348="","",B349^('Log_working_2-way'!$D348))</f>
        <v>1.913898227080558</v>
      </c>
      <c r="L349" s="53">
        <f t="shared" si="54"/>
        <v>0.47905759162303674</v>
      </c>
      <c r="M349" s="53">
        <f t="shared" si="55"/>
        <v>0.52094240837696337</v>
      </c>
      <c r="N349" s="54">
        <v>446</v>
      </c>
      <c r="O349" s="54">
        <f t="shared" si="56"/>
        <v>221.8793969849246</v>
      </c>
      <c r="P349" s="54">
        <f t="shared" si="57"/>
        <v>202.2841530054645</v>
      </c>
      <c r="Q349" s="54">
        <f t="shared" si="58"/>
        <v>243.7158469945355</v>
      </c>
      <c r="R349" s="54">
        <f t="shared" si="59"/>
        <v>224.12060301507535</v>
      </c>
      <c r="S349" s="55">
        <f t="shared" si="60"/>
        <v>-21.8364500096109</v>
      </c>
      <c r="T349" s="55">
        <f t="shared" si="60"/>
        <v>-21.836450009610843</v>
      </c>
      <c r="U349" t="s">
        <v>311</v>
      </c>
      <c r="V349" t="s">
        <v>503</v>
      </c>
      <c r="W349" t="s">
        <v>445</v>
      </c>
      <c r="X349" t="s">
        <v>514</v>
      </c>
      <c r="Y349" s="66"/>
    </row>
    <row r="350" spans="1:25" ht="15" x14ac:dyDescent="0.25">
      <c r="A350">
        <v>1.77</v>
      </c>
      <c r="B350">
        <v>2.0499999999999998</v>
      </c>
      <c r="C350" s="43">
        <f t="shared" si="53"/>
        <v>5.2776629461209978E-2</v>
      </c>
      <c r="D350" s="44">
        <f>IF(OR($A350="",$B350=""),"",A350*'MPTO_working_2-way'!$G349)</f>
        <v>1.8634146341463418</v>
      </c>
      <c r="E350" s="46">
        <f>IF(OR($A350="",$B350=""),"",B350*'MPTO_working_2-way'!$G349)</f>
        <v>2.1581920903954801</v>
      </c>
      <c r="F350" s="44">
        <f>IF(OR($A350="",$B350=""),"",'MPTO_working_2-way'!D349)</f>
        <v>1.8567225278239736</v>
      </c>
      <c r="G350" s="46">
        <f>IF(OR($A350="",$B350=""),"",'MPTO_working_2-way'!E349)</f>
        <v>2.1672390622666868</v>
      </c>
      <c r="H350" s="44">
        <f>IF(OR($A350="",$B350=""),"",'OddsRatio_working_2-way'!M349)</f>
        <v>1.8563488385776756</v>
      </c>
      <c r="I350" s="44">
        <f>IF(OR($A350="",$B350=""),"",'OddsRatio_working_2-way'!N349)</f>
        <v>2.1677484162422846</v>
      </c>
      <c r="J350" s="44">
        <f>IF('Log_working_2-way'!$D349="","",A350^('Log_working_2-way'!$D349))</f>
        <v>1.8532659063659371</v>
      </c>
      <c r="K350" s="46">
        <f>IF('Log_working_2-way'!$D349="","",B350^('Log_working_2-way'!$D349))</f>
        <v>2.1719676041639038</v>
      </c>
      <c r="L350" s="53">
        <f t="shared" si="54"/>
        <v>0.53664921465968574</v>
      </c>
      <c r="M350" s="53">
        <f t="shared" si="55"/>
        <v>0.46335078534031415</v>
      </c>
      <c r="N350" s="54">
        <v>447</v>
      </c>
      <c r="O350" s="54">
        <f t="shared" si="56"/>
        <v>194.4576271186441</v>
      </c>
      <c r="P350" s="54">
        <f t="shared" si="57"/>
        <v>228.95121951219511</v>
      </c>
      <c r="Q350" s="54">
        <f t="shared" si="58"/>
        <v>218.04878048780489</v>
      </c>
      <c r="R350" s="54">
        <f t="shared" si="59"/>
        <v>252.54237288135593</v>
      </c>
      <c r="S350" s="55">
        <f t="shared" si="60"/>
        <v>-23.591153369160793</v>
      </c>
      <c r="T350" s="55">
        <f t="shared" si="60"/>
        <v>-23.591153369160821</v>
      </c>
      <c r="U350" t="s">
        <v>512</v>
      </c>
      <c r="V350" t="s">
        <v>470</v>
      </c>
      <c r="W350" t="s">
        <v>445</v>
      </c>
      <c r="X350" t="s">
        <v>514</v>
      </c>
      <c r="Y350" s="66"/>
    </row>
    <row r="351" spans="1:25" ht="15" x14ac:dyDescent="0.25">
      <c r="A351">
        <v>2.0099999999999998</v>
      </c>
      <c r="B351">
        <v>1.81</v>
      </c>
      <c r="C351" s="43">
        <f t="shared" si="53"/>
        <v>4.999862565624924E-2</v>
      </c>
      <c r="D351" s="44">
        <f>IF(OR($A351="",$B351=""),"",A351*'MPTO_working_2-way'!$G350)</f>
        <v>2.1104972375690609</v>
      </c>
      <c r="E351" s="46">
        <f>IF(OR($A351="",$B351=""),"",B351*'MPTO_working_2-way'!$G350)</f>
        <v>1.9004975124378112</v>
      </c>
      <c r="F351" s="44">
        <f>IF(OR($A351="",$B351=""),"",'MPTO_working_2-way'!D350)</f>
        <v>2.1163433291643639</v>
      </c>
      <c r="G351" s="46">
        <f>IF(OR($A351="",$B351=""),"",'MPTO_working_2-way'!E350)</f>
        <v>1.8957817670201405</v>
      </c>
      <c r="H351" s="44">
        <f>IF(OR($A351="",$B351=""),"",'OddsRatio_working_2-way'!M350)</f>
        <v>2.1166528467912094</v>
      </c>
      <c r="I351" s="44">
        <f>IF(OR($A351="",$B351=""),"",'OddsRatio_working_2-way'!N350)</f>
        <v>1.89553347118899</v>
      </c>
      <c r="J351" s="44">
        <f>IF('Log_working_2-way'!$D350="","",A351^('Log_working_2-way'!$D350))</f>
        <v>2.1193652902976643</v>
      </c>
      <c r="K351" s="46">
        <f>IF('Log_working_2-way'!$D350="","",B351^('Log_working_2-way'!$D350))</f>
        <v>1.893363416452811</v>
      </c>
      <c r="L351" s="53">
        <f t="shared" si="54"/>
        <v>0.47382198952879578</v>
      </c>
      <c r="M351" s="53">
        <f t="shared" si="55"/>
        <v>0.52617801047120416</v>
      </c>
      <c r="N351" s="54">
        <v>448</v>
      </c>
      <c r="O351" s="54">
        <f t="shared" si="56"/>
        <v>225.11442786069651</v>
      </c>
      <c r="P351" s="54">
        <f t="shared" si="57"/>
        <v>200.48618784530387</v>
      </c>
      <c r="Q351" s="54">
        <f t="shared" si="58"/>
        <v>247.51381215469615</v>
      </c>
      <c r="R351" s="54">
        <f t="shared" si="59"/>
        <v>222.88557213930352</v>
      </c>
      <c r="S351" s="55">
        <f t="shared" si="60"/>
        <v>-22.399384293999645</v>
      </c>
      <c r="T351" s="55">
        <f t="shared" si="60"/>
        <v>-22.399384293999645</v>
      </c>
      <c r="U351" t="s">
        <v>316</v>
      </c>
      <c r="V351" t="s">
        <v>310</v>
      </c>
      <c r="W351" t="s">
        <v>445</v>
      </c>
      <c r="X351" t="s">
        <v>514</v>
      </c>
      <c r="Y351" s="66"/>
    </row>
    <row r="352" spans="1:25" ht="15" x14ac:dyDescent="0.25">
      <c r="A352">
        <v>1.92</v>
      </c>
      <c r="B352">
        <v>1.9</v>
      </c>
      <c r="C352" s="43">
        <f t="shared" si="53"/>
        <v>4.7149122807017552E-2</v>
      </c>
      <c r="D352" s="44">
        <f>IF(OR($A352="",$B352=""),"",A352*'MPTO_working_2-way'!$G351)</f>
        <v>2.0105263157894737</v>
      </c>
      <c r="E352" s="46">
        <f>IF(OR($A352="",$B352=""),"",B352*'MPTO_working_2-way'!$G351)</f>
        <v>1.9895833333333333</v>
      </c>
      <c r="F352" s="44">
        <f>IF(OR($A352="",$B352=""),"",'MPTO_working_2-way'!D351)</f>
        <v>2.0110253583241455</v>
      </c>
      <c r="G352" s="46">
        <f>IF(OR($A352="",$B352=""),"",'MPTO_working_2-way'!E351)</f>
        <v>1.9890948745910577</v>
      </c>
      <c r="H352" s="44">
        <f>IF(OR($A352="",$B352=""),"",'OddsRatio_working_2-way'!M351)</f>
        <v>2.0110500592068727</v>
      </c>
      <c r="I352" s="44">
        <f>IF(OR($A352="",$B352=""),"",'OddsRatio_working_2-way'!N351)</f>
        <v>1.9890707100936806</v>
      </c>
      <c r="J352" s="44">
        <f>IF('Log_working_2-way'!$D351="","",A352^('Log_working_2-way'!$D351))</f>
        <v>2.0112800109902316</v>
      </c>
      <c r="K352" s="46">
        <f>IF('Log_working_2-way'!$D351="","",B352^('Log_working_2-way'!$D351))</f>
        <v>1.9888458084128613</v>
      </c>
      <c r="L352" s="53">
        <f t="shared" si="54"/>
        <v>0.49738219895287955</v>
      </c>
      <c r="M352" s="53">
        <f t="shared" si="55"/>
        <v>0.50261780104712039</v>
      </c>
      <c r="N352" s="54">
        <v>449</v>
      </c>
      <c r="O352" s="54">
        <f t="shared" si="56"/>
        <v>215.14583333333331</v>
      </c>
      <c r="P352" s="54">
        <f t="shared" si="57"/>
        <v>212.68421052631572</v>
      </c>
      <c r="Q352" s="54">
        <f t="shared" si="58"/>
        <v>236.31578947368419</v>
      </c>
      <c r="R352" s="54">
        <f t="shared" si="59"/>
        <v>233.85416666666669</v>
      </c>
      <c r="S352" s="55">
        <f t="shared" si="60"/>
        <v>-21.169956140350877</v>
      </c>
      <c r="T352" s="55">
        <f t="shared" si="60"/>
        <v>-21.169956140350962</v>
      </c>
      <c r="U352" t="s">
        <v>312</v>
      </c>
      <c r="V352" t="s">
        <v>315</v>
      </c>
      <c r="W352" t="s">
        <v>445</v>
      </c>
      <c r="X352" t="s">
        <v>514</v>
      </c>
      <c r="Y352" s="66"/>
    </row>
    <row r="353" spans="1:25" ht="15" x14ac:dyDescent="0.25">
      <c r="A353">
        <v>1.89</v>
      </c>
      <c r="B353">
        <v>1.93</v>
      </c>
      <c r="C353" s="43">
        <f t="shared" si="53"/>
        <v>4.7235244126436093E-2</v>
      </c>
      <c r="D353" s="44">
        <f>IF(OR($A353="",$B353=""),"",A353*'MPTO_working_2-way'!$G352)</f>
        <v>1.9792746113989641</v>
      </c>
      <c r="E353" s="46">
        <f>IF(OR($A353="",$B353=""),"",B353*'MPTO_working_2-way'!$G352)</f>
        <v>2.0211640211640214</v>
      </c>
      <c r="F353" s="44">
        <f>IF(OR($A353="",$B353=""),"",'MPTO_working_2-way'!D352)</f>
        <v>1.9783062613553166</v>
      </c>
      <c r="G353" s="46">
        <f>IF(OR($A353="",$B353=""),"",'MPTO_working_2-way'!E352)</f>
        <v>2.0221747928042801</v>
      </c>
      <c r="H353" s="44">
        <f>IF(OR($A353="",$B353=""),"",'OddsRatio_working_2-way'!M352)</f>
        <v>1.9782582722940953</v>
      </c>
      <c r="I353" s="44">
        <f>IF(OR($A353="",$B353=""),"",'OddsRatio_working_2-way'!N352)</f>
        <v>2.0222249362174249</v>
      </c>
      <c r="J353" s="44">
        <f>IF('Log_working_2-way'!$D352="","",A353^('Log_working_2-way'!$D352))</f>
        <v>1.9778125435355127</v>
      </c>
      <c r="K353" s="46">
        <f>IF('Log_working_2-way'!$D352="","",B353^('Log_working_2-way'!$D352))</f>
        <v>2.0226909100425914</v>
      </c>
      <c r="L353" s="53">
        <f t="shared" si="54"/>
        <v>0.50523560209424079</v>
      </c>
      <c r="M353" s="53">
        <f t="shared" si="55"/>
        <v>0.4947643979057591</v>
      </c>
      <c r="N353" s="54">
        <v>450</v>
      </c>
      <c r="O353" s="54">
        <f t="shared" si="56"/>
        <v>211.90476190476193</v>
      </c>
      <c r="P353" s="54">
        <f t="shared" si="57"/>
        <v>216.83937823834199</v>
      </c>
      <c r="Q353" s="54">
        <f t="shared" si="58"/>
        <v>233.16062176165806</v>
      </c>
      <c r="R353" s="54">
        <f t="shared" si="59"/>
        <v>238.09523809523813</v>
      </c>
      <c r="S353" s="55">
        <f t="shared" si="60"/>
        <v>-21.255859856896137</v>
      </c>
      <c r="T353" s="55">
        <f t="shared" si="60"/>
        <v>-21.255859856896137</v>
      </c>
      <c r="U353" t="s">
        <v>317</v>
      </c>
      <c r="V353" t="s">
        <v>500</v>
      </c>
      <c r="W353" t="s">
        <v>445</v>
      </c>
      <c r="X353" t="s">
        <v>514</v>
      </c>
      <c r="Y353" s="66"/>
    </row>
    <row r="354" spans="1:25" ht="15" x14ac:dyDescent="0.25">
      <c r="A354">
        <v>1.92</v>
      </c>
      <c r="B354">
        <v>1.9</v>
      </c>
      <c r="C354" s="43">
        <f t="shared" ref="C354:C417" si="61">IF(OR($A354="",$B354=""),"",(1/A354)+(1/B354)-1)</f>
        <v>4.7149122807017552E-2</v>
      </c>
      <c r="D354" s="44">
        <f>IF(OR($A354="",$B354=""),"",A354*'MPTO_working_2-way'!$G353)</f>
        <v>2.0105263157894737</v>
      </c>
      <c r="E354" s="46">
        <f>IF(OR($A354="",$B354=""),"",B354*'MPTO_working_2-way'!$G353)</f>
        <v>1.9895833333333333</v>
      </c>
      <c r="F354" s="44">
        <f>IF(OR($A354="",$B354=""),"",'MPTO_working_2-way'!D353)</f>
        <v>2.0110253583241455</v>
      </c>
      <c r="G354" s="46">
        <f>IF(OR($A354="",$B354=""),"",'MPTO_working_2-way'!E353)</f>
        <v>1.9890948745910577</v>
      </c>
      <c r="H354" s="44">
        <f>IF(OR($A354="",$B354=""),"",'OddsRatio_working_2-way'!M353)</f>
        <v>2.0110500592068727</v>
      </c>
      <c r="I354" s="44">
        <f>IF(OR($A354="",$B354=""),"",'OddsRatio_working_2-way'!N353)</f>
        <v>1.9890707100936806</v>
      </c>
      <c r="J354" s="44">
        <f>IF('Log_working_2-way'!$D353="","",A354^('Log_working_2-way'!$D353))</f>
        <v>2.0112800109902316</v>
      </c>
      <c r="K354" s="46">
        <f>IF('Log_working_2-way'!$D353="","",B354^('Log_working_2-way'!$D353))</f>
        <v>1.9888458084128613</v>
      </c>
      <c r="L354" s="53">
        <f t="shared" ref="L354:L417" si="62">(1/D354)</f>
        <v>0.49738219895287955</v>
      </c>
      <c r="M354" s="53">
        <f t="shared" ref="M354:M417" si="63">(1/E354)</f>
        <v>0.50261780104712039</v>
      </c>
      <c r="N354" s="54">
        <v>451</v>
      </c>
      <c r="O354" s="54">
        <f t="shared" ref="O354:O417" si="64">(1/A354)*((N354*A354)-N354)</f>
        <v>216.10416666666666</v>
      </c>
      <c r="P354" s="54">
        <f t="shared" ref="P354:P417" si="65">(1/B354)*((N354*B354)-N354)</f>
        <v>213.63157894736841</v>
      </c>
      <c r="Q354" s="54">
        <f t="shared" ref="Q354:Q417" si="66">(1/B354)*N354</f>
        <v>237.36842105263156</v>
      </c>
      <c r="R354" s="54">
        <f t="shared" ref="R354:R417" si="67">(1/A354)*N354</f>
        <v>234.89583333333334</v>
      </c>
      <c r="S354" s="55">
        <f t="shared" ref="S354:T417" si="68">O354-Q354</f>
        <v>-21.264254385964904</v>
      </c>
      <c r="T354" s="55">
        <f t="shared" si="68"/>
        <v>-21.264254385964932</v>
      </c>
      <c r="U354" t="s">
        <v>309</v>
      </c>
      <c r="V354" t="s">
        <v>513</v>
      </c>
      <c r="W354" t="s">
        <v>445</v>
      </c>
      <c r="X354" t="s">
        <v>514</v>
      </c>
      <c r="Y354" s="66"/>
    </row>
    <row r="355" spans="1:25" ht="15" x14ac:dyDescent="0.25">
      <c r="A355">
        <v>2.5299999999999998</v>
      </c>
      <c r="B355">
        <v>1.58</v>
      </c>
      <c r="C355" s="43">
        <f t="shared" si="61"/>
        <v>2.8168309401110703E-2</v>
      </c>
      <c r="D355" s="44">
        <f>IF(OR($A355="",$B355=""),"",A355*'MPTO_working_2-way'!$G354)</f>
        <v>2.6012658227848098</v>
      </c>
      <c r="E355" s="46">
        <f>IF(OR($A355="",$B355=""),"",B355*'MPTO_working_2-way'!$G354)</f>
        <v>1.6245059288537549</v>
      </c>
      <c r="F355" s="44">
        <f>IF(OR($A355="",$B355=""),"",'MPTO_working_2-way'!D354)</f>
        <v>2.6234823127912317</v>
      </c>
      <c r="G355" s="46">
        <f>IF(OR($A355="",$B355=""),"",'MPTO_working_2-way'!E354)</f>
        <v>1.6159598981283099</v>
      </c>
      <c r="H355" s="44">
        <f>IF(OR($A355="",$B355=""),"",'OddsRatio_working_2-way'!M354)</f>
        <v>2.6241708760111284</v>
      </c>
      <c r="I355" s="44">
        <f>IF(OR($A355="",$B355=""),"",'OddsRatio_working_2-way'!N354)</f>
        <v>1.6156987634551996</v>
      </c>
      <c r="J355" s="44">
        <f>IF('Log_working_2-way'!$D354="","",A355^('Log_working_2-way'!$D354))</f>
        <v>2.6344667221475415</v>
      </c>
      <c r="K355" s="46">
        <f>IF('Log_working_2-way'!$D354="","",B355^('Log_working_2-way'!$D354))</f>
        <v>1.6118203487716556</v>
      </c>
      <c r="L355" s="53">
        <f t="shared" si="62"/>
        <v>0.38442822384428227</v>
      </c>
      <c r="M355" s="53">
        <f t="shared" si="63"/>
        <v>0.61557177615571779</v>
      </c>
      <c r="N355" s="54">
        <v>452</v>
      </c>
      <c r="O355" s="54">
        <f t="shared" si="64"/>
        <v>273.34387351778656</v>
      </c>
      <c r="P355" s="54">
        <f t="shared" si="65"/>
        <v>165.92405063291142</v>
      </c>
      <c r="Q355" s="54">
        <f t="shared" si="66"/>
        <v>286.07594936708858</v>
      </c>
      <c r="R355" s="54">
        <f t="shared" si="67"/>
        <v>178.65612648221347</v>
      </c>
      <c r="S355" s="55">
        <f t="shared" si="68"/>
        <v>-12.732075849302021</v>
      </c>
      <c r="T355" s="55">
        <f t="shared" si="68"/>
        <v>-12.732075849302049</v>
      </c>
      <c r="U355" t="s">
        <v>397</v>
      </c>
      <c r="V355" t="s">
        <v>396</v>
      </c>
      <c r="W355" t="s">
        <v>440</v>
      </c>
      <c r="X355" t="s">
        <v>514</v>
      </c>
      <c r="Y355" s="66"/>
    </row>
    <row r="356" spans="1:25" ht="15" x14ac:dyDescent="0.25">
      <c r="A356">
        <v>1.96</v>
      </c>
      <c r="B356">
        <v>1.94</v>
      </c>
      <c r="C356" s="43">
        <f t="shared" si="61"/>
        <v>2.5667999158426325E-2</v>
      </c>
      <c r="D356" s="44">
        <f>IF(OR($A356="",$B356=""),"",A356*'MPTO_working_2-way'!$G355)</f>
        <v>2.0103092783505154</v>
      </c>
      <c r="E356" s="46">
        <f>IF(OR($A356="",$B356=""),"",B356*'MPTO_working_2-way'!$G355)</f>
        <v>1.989795918367347</v>
      </c>
      <c r="F356" s="44">
        <f>IF(OR($A356="",$B356=""),"",'MPTO_working_2-way'!D355)</f>
        <v>2.0105752961082914</v>
      </c>
      <c r="G356" s="46">
        <f>IF(OR($A356="",$B356=""),"",'MPTO_working_2-way'!E355)</f>
        <v>1.9895353704478862</v>
      </c>
      <c r="H356" s="44">
        <f>IF(OR($A356="",$B356=""),"",'OddsRatio_working_2-way'!M355)</f>
        <v>2.0105823052798226</v>
      </c>
      <c r="I356" s="44">
        <f>IF(OR($A356="",$B356=""),"",'OddsRatio_working_2-way'!N355)</f>
        <v>1.9895285072531594</v>
      </c>
      <c r="J356" s="44">
        <f>IF('Log_working_2-way'!$D355="","",A356^('Log_working_2-way'!$D355))</f>
        <v>2.0107026250536491</v>
      </c>
      <c r="K356" s="46">
        <f>IF('Log_working_2-way'!$D355="","",B356^('Log_working_2-way'!$D355))</f>
        <v>1.9894107081664238</v>
      </c>
      <c r="L356" s="53">
        <f t="shared" si="62"/>
        <v>0.49743589743589745</v>
      </c>
      <c r="M356" s="53">
        <f t="shared" si="63"/>
        <v>0.50256410256410255</v>
      </c>
      <c r="N356" s="54">
        <v>453</v>
      </c>
      <c r="O356" s="54">
        <f t="shared" si="64"/>
        <v>221.87755102040816</v>
      </c>
      <c r="P356" s="54">
        <f t="shared" si="65"/>
        <v>219.49484536082474</v>
      </c>
      <c r="Q356" s="54">
        <f t="shared" si="66"/>
        <v>233.50515463917529</v>
      </c>
      <c r="R356" s="54">
        <f t="shared" si="67"/>
        <v>231.12244897959184</v>
      </c>
      <c r="S356" s="55">
        <f t="shared" si="68"/>
        <v>-11.627603618767125</v>
      </c>
      <c r="T356" s="55">
        <f t="shared" si="68"/>
        <v>-11.627603618767097</v>
      </c>
      <c r="U356" t="s">
        <v>321</v>
      </c>
      <c r="V356" t="s">
        <v>399</v>
      </c>
      <c r="W356" t="s">
        <v>440</v>
      </c>
      <c r="X356" t="s">
        <v>514</v>
      </c>
      <c r="Y356" s="66"/>
    </row>
    <row r="357" spans="1:25" ht="15" x14ac:dyDescent="0.25">
      <c r="A357">
        <v>2.2200000000000002</v>
      </c>
      <c r="B357">
        <v>1.69</v>
      </c>
      <c r="C357" s="43">
        <f t="shared" si="61"/>
        <v>4.2166426781811372E-2</v>
      </c>
      <c r="D357" s="44">
        <f>IF(OR($A357="",$B357=""),"",A357*'MPTO_working_2-way'!$G356)</f>
        <v>2.3136094674556213</v>
      </c>
      <c r="E357" s="46">
        <f>IF(OR($A357="",$B357=""),"",B357*'MPTO_working_2-way'!$G356)</f>
        <v>1.7612612612612613</v>
      </c>
      <c r="F357" s="44">
        <f>IF(OR($A357="",$B357=""),"",'MPTO_working_2-way'!D356)</f>
        <v>2.3290086287168665</v>
      </c>
      <c r="G357" s="46">
        <f>IF(OR($A357="",$B357=""),"",'MPTO_working_2-way'!E356)</f>
        <v>1.7524405623803074</v>
      </c>
      <c r="H357" s="44">
        <f>IF(OR($A357="",$B357=""),"",'OddsRatio_working_2-way'!M356)</f>
        <v>2.3297052086943877</v>
      </c>
      <c r="I357" s="44">
        <f>IF(OR($A357="",$B357=""),"",'OddsRatio_working_2-way'!N356)</f>
        <v>1.7520463885238748</v>
      </c>
      <c r="J357" s="44">
        <f>IF('Log_working_2-way'!$D356="","",A357^('Log_working_2-way'!$D356))</f>
        <v>2.3368633562786214</v>
      </c>
      <c r="K357" s="46">
        <f>IF('Log_working_2-way'!$D356="","",B357^('Log_working_2-way'!$D356))</f>
        <v>1.7480196052222718</v>
      </c>
      <c r="L357" s="53">
        <f t="shared" si="62"/>
        <v>0.43222506393861893</v>
      </c>
      <c r="M357" s="53">
        <f t="shared" si="63"/>
        <v>0.56777493606138107</v>
      </c>
      <c r="N357" s="54">
        <v>454</v>
      </c>
      <c r="O357" s="54">
        <f t="shared" si="64"/>
        <v>249.4954954954955</v>
      </c>
      <c r="P357" s="54">
        <f t="shared" si="65"/>
        <v>185.36094674556213</v>
      </c>
      <c r="Q357" s="54">
        <f t="shared" si="66"/>
        <v>268.6390532544379</v>
      </c>
      <c r="R357" s="54">
        <f t="shared" si="67"/>
        <v>204.5045045045045</v>
      </c>
      <c r="S357" s="55">
        <f t="shared" si="68"/>
        <v>-19.143557758942393</v>
      </c>
      <c r="T357" s="55">
        <f t="shared" si="68"/>
        <v>-19.143557758942364</v>
      </c>
      <c r="U357" t="s">
        <v>326</v>
      </c>
      <c r="V357" t="s">
        <v>336</v>
      </c>
      <c r="W357" t="s">
        <v>446</v>
      </c>
      <c r="X357" t="s">
        <v>514</v>
      </c>
      <c r="Y357" s="66"/>
    </row>
    <row r="358" spans="1:25" ht="15" x14ac:dyDescent="0.25">
      <c r="A358">
        <v>2.46</v>
      </c>
      <c r="B358">
        <v>1.57</v>
      </c>
      <c r="C358" s="43">
        <f t="shared" si="61"/>
        <v>4.3446740199886147E-2</v>
      </c>
      <c r="D358" s="44">
        <f>IF(OR($A358="",$B358=""),"",A358*'MPTO_working_2-way'!$G357)</f>
        <v>2.5668789808917198</v>
      </c>
      <c r="E358" s="46">
        <f>IF(OR($A358="",$B358=""),"",B358*'MPTO_working_2-way'!$G357)</f>
        <v>1.6382113821138213</v>
      </c>
      <c r="F358" s="44">
        <f>IF(OR($A358="",$B358=""),"",'MPTO_working_2-way'!D357)</f>
        <v>2.5988829823026718</v>
      </c>
      <c r="G358" s="46">
        <f>IF(OR($A358="",$B358=""),"",'MPTO_working_2-way'!E357)</f>
        <v>1.6254366398720594</v>
      </c>
      <c r="H358" s="44">
        <f>IF(OR($A358="",$B358=""),"",'OddsRatio_working_2-way'!M357)</f>
        <v>2.6004385363930509</v>
      </c>
      <c r="I358" s="44">
        <f>IF(OR($A358="",$B358=""),"",'OddsRatio_working_2-way'!N357)</f>
        <v>1.6248287436603006</v>
      </c>
      <c r="J358" s="44">
        <f>IF('Log_working_2-way'!$D357="","",A358^('Log_working_2-way'!$D357))</f>
        <v>2.6155477368379438</v>
      </c>
      <c r="K358" s="46">
        <f>IF('Log_working_2-way'!$D357="","",B358^('Log_working_2-way'!$D357))</f>
        <v>1.6189851139629738</v>
      </c>
      <c r="L358" s="53">
        <f t="shared" si="62"/>
        <v>0.38957816377171217</v>
      </c>
      <c r="M358" s="53">
        <f t="shared" si="63"/>
        <v>0.61042183622828772</v>
      </c>
      <c r="N358" s="54">
        <v>455</v>
      </c>
      <c r="O358" s="54">
        <f t="shared" si="64"/>
        <v>270.04065040650403</v>
      </c>
      <c r="P358" s="54">
        <f t="shared" si="65"/>
        <v>165.19108280254778</v>
      </c>
      <c r="Q358" s="54">
        <f t="shared" si="66"/>
        <v>289.80891719745222</v>
      </c>
      <c r="R358" s="54">
        <f t="shared" si="67"/>
        <v>184.95934959349594</v>
      </c>
      <c r="S358" s="55">
        <f t="shared" si="68"/>
        <v>-19.768266790948189</v>
      </c>
      <c r="T358" s="55">
        <f t="shared" si="68"/>
        <v>-19.768266790948161</v>
      </c>
      <c r="U358" t="s">
        <v>327</v>
      </c>
      <c r="V358" t="s">
        <v>333</v>
      </c>
      <c r="W358" t="s">
        <v>446</v>
      </c>
      <c r="X358" t="s">
        <v>514</v>
      </c>
      <c r="Y358" s="66"/>
    </row>
    <row r="359" spans="1:25" ht="15" x14ac:dyDescent="0.25">
      <c r="A359">
        <v>2.34</v>
      </c>
      <c r="B359">
        <v>1.62</v>
      </c>
      <c r="C359" s="43">
        <f t="shared" si="61"/>
        <v>4.4634377967711192E-2</v>
      </c>
      <c r="D359" s="44">
        <f>IF(OR($A359="",$B359=""),"",A359*'MPTO_working_2-way'!$G358)</f>
        <v>2.4444444444444442</v>
      </c>
      <c r="E359" s="46">
        <f>IF(OR($A359="",$B359=""),"",B359*'MPTO_working_2-way'!$G358)</f>
        <v>1.6923076923076923</v>
      </c>
      <c r="F359" s="44">
        <f>IF(OR($A359="",$B359=""),"",'MPTO_working_2-way'!D358)</f>
        <v>2.4689331770222736</v>
      </c>
      <c r="G359" s="46">
        <f>IF(OR($A359="",$B359=""),"",'MPTO_working_2-way'!E358)</f>
        <v>1.6807661612130886</v>
      </c>
      <c r="H359" s="44">
        <f>IF(OR($A359="",$B359=""),"",'OddsRatio_working_2-way'!M358)</f>
        <v>2.4701327567878497</v>
      </c>
      <c r="I359" s="44">
        <f>IF(OR($A359="",$B359=""),"",'OddsRatio_working_2-way'!N358)</f>
        <v>1.6802106785137814</v>
      </c>
      <c r="J359" s="44">
        <f>IF('Log_working_2-way'!$D358="","",A359^('Log_working_2-way'!$D358))</f>
        <v>2.4816301059671568</v>
      </c>
      <c r="K359" s="46">
        <f>IF('Log_working_2-way'!$D358="","",B359^('Log_working_2-way'!$D358))</f>
        <v>1.6749322897610397</v>
      </c>
      <c r="L359" s="53">
        <f t="shared" si="62"/>
        <v>0.40909090909090912</v>
      </c>
      <c r="M359" s="53">
        <f t="shared" si="63"/>
        <v>0.59090909090909094</v>
      </c>
      <c r="N359" s="54">
        <v>456</v>
      </c>
      <c r="O359" s="54">
        <f t="shared" si="64"/>
        <v>261.12820512820514</v>
      </c>
      <c r="P359" s="54">
        <f t="shared" si="65"/>
        <v>174.51851851851853</v>
      </c>
      <c r="Q359" s="54">
        <f t="shared" si="66"/>
        <v>281.48148148148147</v>
      </c>
      <c r="R359" s="54">
        <f t="shared" si="67"/>
        <v>194.87179487179489</v>
      </c>
      <c r="S359" s="55">
        <f t="shared" si="68"/>
        <v>-20.353276353276328</v>
      </c>
      <c r="T359" s="55">
        <f t="shared" si="68"/>
        <v>-20.353276353276357</v>
      </c>
      <c r="U359" t="s">
        <v>342</v>
      </c>
      <c r="V359" t="s">
        <v>337</v>
      </c>
      <c r="W359" t="s">
        <v>446</v>
      </c>
      <c r="X359" t="s">
        <v>514</v>
      </c>
      <c r="Y359" s="66"/>
    </row>
    <row r="360" spans="1:25" ht="15" x14ac:dyDescent="0.25">
      <c r="A360">
        <v>2.2200000000000002</v>
      </c>
      <c r="B360">
        <v>1.69</v>
      </c>
      <c r="C360" s="43">
        <f t="shared" si="61"/>
        <v>4.2166426781811372E-2</v>
      </c>
      <c r="D360" s="44">
        <f>IF(OR($A360="",$B360=""),"",A360*'MPTO_working_2-way'!$G359)</f>
        <v>2.3136094674556213</v>
      </c>
      <c r="E360" s="46">
        <f>IF(OR($A360="",$B360=""),"",B360*'MPTO_working_2-way'!$G359)</f>
        <v>1.7612612612612613</v>
      </c>
      <c r="F360" s="44">
        <f>IF(OR($A360="",$B360=""),"",'MPTO_working_2-way'!D359)</f>
        <v>2.3290086287168665</v>
      </c>
      <c r="G360" s="46">
        <f>IF(OR($A360="",$B360=""),"",'MPTO_working_2-way'!E359)</f>
        <v>1.7524405623803074</v>
      </c>
      <c r="H360" s="44">
        <f>IF(OR($A360="",$B360=""),"",'OddsRatio_working_2-way'!M359)</f>
        <v>2.3297052086943877</v>
      </c>
      <c r="I360" s="44">
        <f>IF(OR($A360="",$B360=""),"",'OddsRatio_working_2-way'!N359)</f>
        <v>1.7520463885238748</v>
      </c>
      <c r="J360" s="44">
        <f>IF('Log_working_2-way'!$D359="","",A360^('Log_working_2-way'!$D359))</f>
        <v>2.3368633562786214</v>
      </c>
      <c r="K360" s="46">
        <f>IF('Log_working_2-way'!$D359="","",B360^('Log_working_2-way'!$D359))</f>
        <v>1.7480196052222718</v>
      </c>
      <c r="L360" s="53">
        <f t="shared" si="62"/>
        <v>0.43222506393861893</v>
      </c>
      <c r="M360" s="53">
        <f t="shared" si="63"/>
        <v>0.56777493606138107</v>
      </c>
      <c r="N360" s="54">
        <v>457</v>
      </c>
      <c r="O360" s="54">
        <f t="shared" si="64"/>
        <v>251.14414414414415</v>
      </c>
      <c r="P360" s="54">
        <f t="shared" si="65"/>
        <v>186.585798816568</v>
      </c>
      <c r="Q360" s="54">
        <f t="shared" si="66"/>
        <v>270.41420118343194</v>
      </c>
      <c r="R360" s="54">
        <f t="shared" si="67"/>
        <v>205.85585585585582</v>
      </c>
      <c r="S360" s="55">
        <f t="shared" si="68"/>
        <v>-19.270057039287792</v>
      </c>
      <c r="T360" s="55">
        <f t="shared" si="68"/>
        <v>-19.270057039287821</v>
      </c>
      <c r="U360" t="s">
        <v>328</v>
      </c>
      <c r="V360" t="s">
        <v>334</v>
      </c>
      <c r="W360" t="s">
        <v>446</v>
      </c>
      <c r="X360" t="s">
        <v>514</v>
      </c>
      <c r="Y360" s="66"/>
    </row>
    <row r="361" spans="1:25" ht="15" x14ac:dyDescent="0.25">
      <c r="A361">
        <v>2.2599999999999998</v>
      </c>
      <c r="B361">
        <v>1.66</v>
      </c>
      <c r="C361" s="43">
        <f t="shared" si="61"/>
        <v>4.4887514660411743E-2</v>
      </c>
      <c r="D361" s="44">
        <f>IF(OR($A361="",$B361=""),"",A361*'MPTO_working_2-way'!$G360)</f>
        <v>2.3614457831325302</v>
      </c>
      <c r="E361" s="46">
        <f>IF(OR($A361="",$B361=""),"",B361*'MPTO_working_2-way'!$G360)</f>
        <v>1.7345132743362834</v>
      </c>
      <c r="F361" s="44">
        <f>IF(OR($A361="",$B361=""),"",'MPTO_working_2-way'!D360)</f>
        <v>2.3807589795659352</v>
      </c>
      <c r="G361" s="46">
        <f>IF(OR($A361="",$B361=""),"",'MPTO_working_2-way'!E360)</f>
        <v>1.7242393602353159</v>
      </c>
      <c r="H361" s="44">
        <f>IF(OR($A361="",$B361=""),"",'OddsRatio_working_2-way'!M360)</f>
        <v>2.3816985594155153</v>
      </c>
      <c r="I361" s="44">
        <f>IF(OR($A361="",$B361=""),"",'OddsRatio_working_2-way'!N360)</f>
        <v>1.7237468644557461</v>
      </c>
      <c r="J361" s="44">
        <f>IF('Log_working_2-way'!$D360="","",A361^('Log_working_2-way'!$D360))</f>
        <v>2.3907268876280061</v>
      </c>
      <c r="K361" s="46">
        <f>IF('Log_working_2-way'!$D360="","",B361^('Log_working_2-way'!$D360))</f>
        <v>1.7190484407078408</v>
      </c>
      <c r="L361" s="53">
        <f t="shared" si="62"/>
        <v>0.42346938775510201</v>
      </c>
      <c r="M361" s="53">
        <f t="shared" si="63"/>
        <v>0.57653061224489788</v>
      </c>
      <c r="N361" s="54">
        <v>458</v>
      </c>
      <c r="O361" s="54">
        <f t="shared" si="64"/>
        <v>255.34513274336283</v>
      </c>
      <c r="P361" s="54">
        <f t="shared" si="65"/>
        <v>182.09638554216866</v>
      </c>
      <c r="Q361" s="54">
        <f t="shared" si="66"/>
        <v>275.90361445783134</v>
      </c>
      <c r="R361" s="54">
        <f t="shared" si="67"/>
        <v>202.65486725663717</v>
      </c>
      <c r="S361" s="55">
        <f t="shared" si="68"/>
        <v>-20.558481714468513</v>
      </c>
      <c r="T361" s="55">
        <f t="shared" si="68"/>
        <v>-20.558481714468513</v>
      </c>
      <c r="U361" t="s">
        <v>339</v>
      </c>
      <c r="V361" t="s">
        <v>341</v>
      </c>
      <c r="W361" t="s">
        <v>446</v>
      </c>
      <c r="X361" t="s">
        <v>514</v>
      </c>
      <c r="Y361" s="66"/>
    </row>
    <row r="362" spans="1:25" ht="15" x14ac:dyDescent="0.25">
      <c r="A362">
        <v>2.15</v>
      </c>
      <c r="B362">
        <v>1.73</v>
      </c>
      <c r="C362" s="43">
        <f t="shared" si="61"/>
        <v>4.3150961150692391E-2</v>
      </c>
      <c r="D362" s="44">
        <f>IF(OR($A362="",$B362=""),"",A362*'MPTO_working_2-way'!$G361)</f>
        <v>2.2427745664739884</v>
      </c>
      <c r="E362" s="46">
        <f>IF(OR($A362="",$B362=""),"",B362*'MPTO_working_2-way'!$G361)</f>
        <v>1.8046511627906978</v>
      </c>
      <c r="F362" s="44">
        <f>IF(OR($A362="",$B362=""),"",'MPTO_working_2-way'!D361)</f>
        <v>2.2545840278830127</v>
      </c>
      <c r="G362" s="46">
        <f>IF(OR($A362="",$B362=""),"",'MPTO_working_2-way'!E361)</f>
        <v>1.7970769416596208</v>
      </c>
      <c r="H362" s="44">
        <f>IF(OR($A362="",$B362=""),"",'OddsRatio_working_2-way'!M361)</f>
        <v>2.2551264740070716</v>
      </c>
      <c r="I362" s="44">
        <f>IF(OR($A362="",$B362=""),"",'OddsRatio_working_2-way'!N361)</f>
        <v>1.7967324574131842</v>
      </c>
      <c r="J362" s="44">
        <f>IF('Log_working_2-way'!$D361="","",A362^('Log_working_2-way'!$D361))</f>
        <v>2.2606025771636125</v>
      </c>
      <c r="K362" s="46">
        <f>IF('Log_working_2-way'!$D361="","",B362^('Log_working_2-way'!$D361))</f>
        <v>1.7932714228219797</v>
      </c>
      <c r="L362" s="53">
        <f t="shared" si="62"/>
        <v>0.44587628865979384</v>
      </c>
      <c r="M362" s="53">
        <f t="shared" si="63"/>
        <v>0.5541237113402061</v>
      </c>
      <c r="N362" s="54">
        <v>459</v>
      </c>
      <c r="O362" s="54">
        <f t="shared" si="64"/>
        <v>245.51162790697668</v>
      </c>
      <c r="P362" s="54">
        <f t="shared" si="65"/>
        <v>193.68208092485546</v>
      </c>
      <c r="Q362" s="54">
        <f t="shared" si="66"/>
        <v>265.31791907514452</v>
      </c>
      <c r="R362" s="54">
        <f t="shared" si="67"/>
        <v>213.48837209302326</v>
      </c>
      <c r="S362" s="55">
        <f t="shared" si="68"/>
        <v>-19.806291168167832</v>
      </c>
      <c r="T362" s="55">
        <f t="shared" si="68"/>
        <v>-19.806291168167803</v>
      </c>
      <c r="U362" t="s">
        <v>340</v>
      </c>
      <c r="V362" t="s">
        <v>330</v>
      </c>
      <c r="W362" t="s">
        <v>446</v>
      </c>
      <c r="X362" t="s">
        <v>514</v>
      </c>
      <c r="Y362" s="66"/>
    </row>
    <row r="363" spans="1:25" ht="15" x14ac:dyDescent="0.25">
      <c r="A363">
        <v>1.76</v>
      </c>
      <c r="B363">
        <v>2.1</v>
      </c>
      <c r="C363" s="43">
        <f t="shared" si="61"/>
        <v>4.4372294372294396E-2</v>
      </c>
      <c r="D363" s="44">
        <f>IF(OR($A363="",$B363=""),"",A363*'MPTO_working_2-way'!$G362)</f>
        <v>1.8380952380952382</v>
      </c>
      <c r="E363" s="46">
        <f>IF(OR($A363="",$B363=""),"",B363*'MPTO_working_2-way'!$G362)</f>
        <v>2.1931818181818183</v>
      </c>
      <c r="F363" s="44">
        <f>IF(OR($A363="",$B363=""),"",'MPTO_working_2-way'!D362)</f>
        <v>1.8315163528245788</v>
      </c>
      <c r="G363" s="46">
        <f>IF(OR($A363="",$B363=""),"",'MPTO_working_2-way'!E362)</f>
        <v>2.2026221692491061</v>
      </c>
      <c r="H363" s="44">
        <f>IF(OR($A363="",$B363=""),"",'OddsRatio_working_2-way'!M362)</f>
        <v>1.8312094145936331</v>
      </c>
      <c r="I363" s="44">
        <f>IF(OR($A363="",$B363=""),"",'OddsRatio_working_2-way'!N362)</f>
        <v>2.2030662579644695</v>
      </c>
      <c r="J363" s="44">
        <f>IF('Log_working_2-way'!$D362="","",A363^('Log_working_2-way'!$D362))</f>
        <v>1.8281992138966479</v>
      </c>
      <c r="K363" s="46">
        <f>IF('Log_working_2-way'!$D362="","",B363^('Log_working_2-way'!$D362))</f>
        <v>2.2074389630178586</v>
      </c>
      <c r="L363" s="53">
        <f t="shared" si="62"/>
        <v>0.54404145077720201</v>
      </c>
      <c r="M363" s="53">
        <f t="shared" si="63"/>
        <v>0.45595854922279788</v>
      </c>
      <c r="N363" s="54">
        <v>460</v>
      </c>
      <c r="O363" s="54">
        <f t="shared" si="64"/>
        <v>198.63636363636365</v>
      </c>
      <c r="P363" s="54">
        <f t="shared" si="65"/>
        <v>240.95238095238093</v>
      </c>
      <c r="Q363" s="54">
        <f t="shared" si="66"/>
        <v>219.04761904761904</v>
      </c>
      <c r="R363" s="54">
        <f t="shared" si="67"/>
        <v>261.36363636363637</v>
      </c>
      <c r="S363" s="55">
        <f t="shared" si="68"/>
        <v>-20.411255411255382</v>
      </c>
      <c r="T363" s="55">
        <f t="shared" si="68"/>
        <v>-20.411255411255439</v>
      </c>
      <c r="U363" t="s">
        <v>323</v>
      </c>
      <c r="V363" t="s">
        <v>331</v>
      </c>
      <c r="W363" t="s">
        <v>446</v>
      </c>
      <c r="X363" t="s">
        <v>514</v>
      </c>
      <c r="Y363" s="66"/>
    </row>
    <row r="364" spans="1:25" ht="15" x14ac:dyDescent="0.25">
      <c r="A364">
        <v>1.93</v>
      </c>
      <c r="B364">
        <v>1.93</v>
      </c>
      <c r="C364" s="43">
        <f t="shared" si="61"/>
        <v>3.62694300518136E-2</v>
      </c>
      <c r="D364" s="44">
        <f>IF(OR($A364="",$B364=""),"",A364*'MPTO_working_2-way'!$G363)</f>
        <v>2</v>
      </c>
      <c r="E364" s="46">
        <f>IF(OR($A364="",$B364=""),"",B364*'MPTO_working_2-way'!$G363)</f>
        <v>2</v>
      </c>
      <c r="F364" s="44">
        <f>IF(OR($A364="",$B364=""),"",'MPTO_working_2-way'!D363)</f>
        <v>2.0000000000000004</v>
      </c>
      <c r="G364" s="46">
        <f>IF(OR($A364="",$B364=""),"",'MPTO_working_2-way'!E363)</f>
        <v>2.0000000000000004</v>
      </c>
      <c r="H364" s="44">
        <f>IF(OR($A364="",$B364=""),"",'OddsRatio_working_2-way'!M363)</f>
        <v>2</v>
      </c>
      <c r="I364" s="44">
        <f>IF(OR($A364="",$B364=""),"",'OddsRatio_working_2-way'!N363)</f>
        <v>2</v>
      </c>
      <c r="J364" s="44">
        <f>IF('Log_working_2-way'!$D363="","",A364^('Log_working_2-way'!$D363))</f>
        <v>1.9999999999999618</v>
      </c>
      <c r="K364" s="46">
        <f>IF('Log_working_2-way'!$D363="","",B364^('Log_working_2-way'!$D363))</f>
        <v>1.9999999999999618</v>
      </c>
      <c r="L364" s="53">
        <f t="shared" si="62"/>
        <v>0.5</v>
      </c>
      <c r="M364" s="53">
        <f t="shared" si="63"/>
        <v>0.5</v>
      </c>
      <c r="N364" s="54">
        <v>461</v>
      </c>
      <c r="O364" s="54">
        <f t="shared" si="64"/>
        <v>222.13989637305704</v>
      </c>
      <c r="P364" s="54">
        <f t="shared" si="65"/>
        <v>222.13989637305704</v>
      </c>
      <c r="Q364" s="54">
        <f t="shared" si="66"/>
        <v>238.86010362694304</v>
      </c>
      <c r="R364" s="54">
        <f t="shared" si="67"/>
        <v>238.86010362694304</v>
      </c>
      <c r="S364" s="55">
        <f t="shared" si="68"/>
        <v>-16.720207253886002</v>
      </c>
      <c r="T364" s="55">
        <f t="shared" si="68"/>
        <v>-16.720207253886002</v>
      </c>
      <c r="U364" t="s">
        <v>325</v>
      </c>
      <c r="V364" t="s">
        <v>335</v>
      </c>
      <c r="W364" t="s">
        <v>446</v>
      </c>
      <c r="X364" t="s">
        <v>514</v>
      </c>
      <c r="Y364" s="66"/>
    </row>
    <row r="365" spans="1:25" ht="15" x14ac:dyDescent="0.25">
      <c r="A365">
        <v>1.92</v>
      </c>
      <c r="B365">
        <v>1.98</v>
      </c>
      <c r="C365" s="43">
        <f t="shared" si="61"/>
        <v>2.5883838383838453E-2</v>
      </c>
      <c r="D365" s="44">
        <f>IF(OR($A365="",$B365=""),"",A365*'MPTO_working_2-way'!$G364)</f>
        <v>1.9696969696969697</v>
      </c>
      <c r="E365" s="46">
        <f>IF(OR($A365="",$B365=""),"",B365*'MPTO_working_2-way'!$G364)</f>
        <v>2.03125</v>
      </c>
      <c r="F365" s="44">
        <f>IF(OR($A365="",$B365=""),"",'MPTO_working_2-way'!D364)</f>
        <v>1.968924798011187</v>
      </c>
      <c r="G365" s="46">
        <f>IF(OR($A365="",$B365=""),"",'MPTO_working_2-way'!E364)</f>
        <v>2.0320718409236691</v>
      </c>
      <c r="H365" s="44">
        <f>IF(OR($A365="",$B365=""),"",'OddsRatio_working_2-way'!M364)</f>
        <v>1.9689042833036094</v>
      </c>
      <c r="I365" s="44">
        <f>IF(OR($A365="",$B365=""),"",'OddsRatio_working_2-way'!N364)</f>
        <v>2.0320936930842795</v>
      </c>
      <c r="J365" s="44">
        <f>IF('Log_working_2-way'!$D364="","",A365^('Log_working_2-way'!$D364))</f>
        <v>1.9685552294594053</v>
      </c>
      <c r="K365" s="46">
        <f>IF('Log_working_2-way'!$D364="","",B365^('Log_working_2-way'!$D364))</f>
        <v>2.0324656453077439</v>
      </c>
      <c r="L365" s="53">
        <f t="shared" si="62"/>
        <v>0.50769230769230766</v>
      </c>
      <c r="M365" s="53">
        <f t="shared" si="63"/>
        <v>0.49230769230769234</v>
      </c>
      <c r="N365" s="54">
        <v>462</v>
      </c>
      <c r="O365" s="54">
        <f t="shared" si="64"/>
        <v>221.375</v>
      </c>
      <c r="P365" s="54">
        <f t="shared" si="65"/>
        <v>228.66666666666669</v>
      </c>
      <c r="Q365" s="54">
        <f t="shared" si="66"/>
        <v>233.33333333333334</v>
      </c>
      <c r="R365" s="54">
        <f t="shared" si="67"/>
        <v>240.62500000000003</v>
      </c>
      <c r="S365" s="55">
        <f t="shared" si="68"/>
        <v>-11.958333333333343</v>
      </c>
      <c r="T365" s="55">
        <f t="shared" si="68"/>
        <v>-11.958333333333343</v>
      </c>
      <c r="U365" t="s">
        <v>101</v>
      </c>
      <c r="V365" t="s">
        <v>142</v>
      </c>
      <c r="W365" t="s">
        <v>441</v>
      </c>
      <c r="X365" t="s">
        <v>514</v>
      </c>
      <c r="Y365" s="66"/>
    </row>
    <row r="366" spans="1:25" ht="15" x14ac:dyDescent="0.25">
      <c r="A366">
        <v>2.17</v>
      </c>
      <c r="B366">
        <v>1.76</v>
      </c>
      <c r="C366" s="43">
        <f t="shared" si="61"/>
        <v>2.9011311269375728E-2</v>
      </c>
      <c r="D366" s="44">
        <f>IF(OR($A366="",$B366=""),"",A366*'MPTO_working_2-way'!$G365)</f>
        <v>2.2329545454545454</v>
      </c>
      <c r="E366" s="46">
        <f>IF(OR($A366="",$B366=""),"",B366*'MPTO_working_2-way'!$G365)</f>
        <v>1.8110599078341012</v>
      </c>
      <c r="F366" s="44">
        <f>IF(OR($A366="",$B366=""),"",'MPTO_working_2-way'!D365)</f>
        <v>2.2405256365129644</v>
      </c>
      <c r="G366" s="46">
        <f>IF(OR($A366="",$B366=""),"",'MPTO_working_2-way'!E365)</f>
        <v>1.8061099025820484</v>
      </c>
      <c r="H366" s="44">
        <f>IF(OR($A366="",$B366=""),"",'OddsRatio_working_2-way'!M365)</f>
        <v>2.2407552878027661</v>
      </c>
      <c r="I366" s="44">
        <f>IF(OR($A366="",$B366=""),"",'OddsRatio_working_2-way'!N365)</f>
        <v>1.8059606997693183</v>
      </c>
      <c r="J366" s="44">
        <f>IF('Log_working_2-way'!$D365="","",A366^('Log_working_2-way'!$D365))</f>
        <v>2.2442129030289037</v>
      </c>
      <c r="K366" s="46">
        <f>IF('Log_working_2-way'!$D365="","",B366^('Log_working_2-way'!$D365))</f>
        <v>1.8037209689479914</v>
      </c>
      <c r="L366" s="53">
        <f t="shared" si="62"/>
        <v>0.44783715012722647</v>
      </c>
      <c r="M366" s="53">
        <f t="shared" si="63"/>
        <v>0.55216284987277364</v>
      </c>
      <c r="N366" s="54">
        <v>463</v>
      </c>
      <c r="O366" s="54">
        <f t="shared" si="64"/>
        <v>249.63594470046078</v>
      </c>
      <c r="P366" s="54">
        <f t="shared" si="65"/>
        <v>199.93181818181819</v>
      </c>
      <c r="Q366" s="54">
        <f t="shared" si="66"/>
        <v>263.06818181818187</v>
      </c>
      <c r="R366" s="54">
        <f t="shared" si="67"/>
        <v>213.36405529953916</v>
      </c>
      <c r="S366" s="55">
        <f t="shared" si="68"/>
        <v>-13.432237117721087</v>
      </c>
      <c r="T366" s="55">
        <f t="shared" si="68"/>
        <v>-13.432237117720973</v>
      </c>
      <c r="U366" t="s">
        <v>347</v>
      </c>
      <c r="V366" t="s">
        <v>94</v>
      </c>
      <c r="W366" t="s">
        <v>441</v>
      </c>
      <c r="X366" t="s">
        <v>514</v>
      </c>
      <c r="Y366" s="66"/>
    </row>
    <row r="367" spans="1:25" ht="15" x14ac:dyDescent="0.25">
      <c r="A367">
        <v>2.6</v>
      </c>
      <c r="B367">
        <v>1.55</v>
      </c>
      <c r="C367" s="43">
        <f t="shared" si="61"/>
        <v>2.9776674937965097E-2</v>
      </c>
      <c r="D367" s="44">
        <f>IF(OR($A367="",$B367=""),"",A367*'MPTO_working_2-way'!$G366)</f>
        <v>2.6774193548387095</v>
      </c>
      <c r="E367" s="46">
        <f>IF(OR($A367="",$B367=""),"",B367*'MPTO_working_2-way'!$G366)</f>
        <v>1.596153846153846</v>
      </c>
      <c r="F367" s="44">
        <f>IF(OR($A367="",$B367=""),"",'MPTO_working_2-way'!D366)</f>
        <v>2.7046979865771807</v>
      </c>
      <c r="G367" s="46">
        <f>IF(OR($A367="",$B367=""),"",'MPTO_working_2-way'!E366)</f>
        <v>1.5866141732283463</v>
      </c>
      <c r="H367" s="44">
        <f>IF(OR($A367="",$B367=""),"",'OddsRatio_working_2-way'!M366)</f>
        <v>2.7056057308448831</v>
      </c>
      <c r="I367" s="44">
        <f>IF(OR($A367="",$B367=""),"",'OddsRatio_working_2-way'!N366)</f>
        <v>1.5863019699779282</v>
      </c>
      <c r="J367" s="44">
        <f>IF('Log_working_2-way'!$D366="","",A367^('Log_working_2-way'!$D366))</f>
        <v>2.7183212498277745</v>
      </c>
      <c r="K367" s="46">
        <f>IF('Log_working_2-way'!$D366="","",B367^('Log_working_2-way'!$D366))</f>
        <v>1.5819633552807311</v>
      </c>
      <c r="L367" s="53">
        <f t="shared" si="62"/>
        <v>0.37349397590361449</v>
      </c>
      <c r="M367" s="53">
        <f t="shared" si="63"/>
        <v>0.62650602409638556</v>
      </c>
      <c r="N367" s="54">
        <v>464</v>
      </c>
      <c r="O367" s="54">
        <f t="shared" si="64"/>
        <v>285.53846153846155</v>
      </c>
      <c r="P367" s="54">
        <f t="shared" si="65"/>
        <v>164.64516129032262</v>
      </c>
      <c r="Q367" s="54">
        <f t="shared" si="66"/>
        <v>299.35483870967744</v>
      </c>
      <c r="R367" s="54">
        <f t="shared" si="67"/>
        <v>178.46153846153845</v>
      </c>
      <c r="S367" s="55">
        <f t="shared" si="68"/>
        <v>-13.81637717121589</v>
      </c>
      <c r="T367" s="55">
        <f t="shared" si="68"/>
        <v>-13.816377171215834</v>
      </c>
      <c r="U367" t="s">
        <v>96</v>
      </c>
      <c r="V367" t="s">
        <v>141</v>
      </c>
      <c r="W367" t="s">
        <v>441</v>
      </c>
      <c r="X367" t="s">
        <v>514</v>
      </c>
      <c r="Y367" s="66"/>
    </row>
    <row r="368" spans="1:25" ht="15" x14ac:dyDescent="0.25">
      <c r="A368">
        <v>2.27</v>
      </c>
      <c r="B368">
        <v>1.68</v>
      </c>
      <c r="C368" s="43">
        <f t="shared" si="61"/>
        <v>3.5766729599328695E-2</v>
      </c>
      <c r="D368" s="44">
        <f>IF(OR($A368="",$B368=""),"",A368*'MPTO_working_2-way'!$G367)</f>
        <v>2.3511904761904763</v>
      </c>
      <c r="E368" s="46">
        <f>IF(OR($A368="",$B368=""),"",B368*'MPTO_working_2-way'!$G367)</f>
        <v>1.7400881057268722</v>
      </c>
      <c r="F368" s="44">
        <f>IF(OR($A368="",$B368=""),"",'MPTO_working_2-way'!D367)</f>
        <v>2.3660503784588656</v>
      </c>
      <c r="G368" s="46">
        <f>IF(OR($A368="",$B368=""),"",'MPTO_working_2-way'!E367)</f>
        <v>1.7320374239258789</v>
      </c>
      <c r="H368" s="44">
        <f>IF(OR($A368="",$B368=""),"",'OddsRatio_working_2-way'!M367)</f>
        <v>2.3666188418222287</v>
      </c>
      <c r="I368" s="44">
        <f>IF(OR($A368="",$B368=""),"",'OddsRatio_working_2-way'!N367)</f>
        <v>1.7317329231804059</v>
      </c>
      <c r="J368" s="44">
        <f>IF('Log_working_2-way'!$D367="","",A368^('Log_working_2-way'!$D367))</f>
        <v>2.37348902776783</v>
      </c>
      <c r="K368" s="46">
        <f>IF('Log_working_2-way'!$D367="","",B368^('Log_working_2-way'!$D367))</f>
        <v>1.72807279838637</v>
      </c>
      <c r="L368" s="53">
        <f t="shared" si="62"/>
        <v>0.42531645569620252</v>
      </c>
      <c r="M368" s="53">
        <f t="shared" si="63"/>
        <v>0.57468354430379742</v>
      </c>
      <c r="N368" s="54">
        <v>465</v>
      </c>
      <c r="O368" s="54">
        <f t="shared" si="64"/>
        <v>260.15418502202641</v>
      </c>
      <c r="P368" s="54">
        <f t="shared" si="65"/>
        <v>188.21428571428567</v>
      </c>
      <c r="Q368" s="54">
        <f t="shared" si="66"/>
        <v>276.78571428571428</v>
      </c>
      <c r="R368" s="54">
        <f t="shared" si="67"/>
        <v>204.84581497797356</v>
      </c>
      <c r="S368" s="55">
        <f t="shared" si="68"/>
        <v>-16.631529263687867</v>
      </c>
      <c r="T368" s="55">
        <f t="shared" si="68"/>
        <v>-16.631529263687895</v>
      </c>
      <c r="U368" t="s">
        <v>348</v>
      </c>
      <c r="V368" t="s">
        <v>250</v>
      </c>
      <c r="W368" t="s">
        <v>434</v>
      </c>
      <c r="X368" t="s">
        <v>514</v>
      </c>
      <c r="Y368" s="66"/>
    </row>
    <row r="369" spans="1:25" ht="15" x14ac:dyDescent="0.25">
      <c r="A369">
        <v>2.0299999999999998</v>
      </c>
      <c r="B369">
        <v>1.86</v>
      </c>
      <c r="C369" s="43">
        <f t="shared" si="61"/>
        <v>3.0245246040574214E-2</v>
      </c>
      <c r="D369" s="44">
        <f>IF(OR($A369="",$B369=""),"",A369*'MPTO_working_2-way'!$G368)</f>
        <v>2.0913978494623655</v>
      </c>
      <c r="E369" s="46">
        <f>IF(OR($A369="",$B369=""),"",B369*'MPTO_working_2-way'!$G368)</f>
        <v>1.9162561576354682</v>
      </c>
      <c r="F369" s="44">
        <f>IF(OR($A369="",$B369=""),"",'MPTO_working_2-way'!D368)</f>
        <v>2.0942925287037548</v>
      </c>
      <c r="G369" s="46">
        <f>IF(OR($A369="",$B369=""),"",'MPTO_working_2-way'!E368)</f>
        <v>1.9138324294186226</v>
      </c>
      <c r="H369" s="44">
        <f>IF(OR($A369="",$B369=""),"",'OddsRatio_working_2-way'!M368)</f>
        <v>2.0943831224048783</v>
      </c>
      <c r="I369" s="44">
        <f>IF(OR($A369="",$B369=""),"",'OddsRatio_working_2-way'!N368)</f>
        <v>1.9137567818137824</v>
      </c>
      <c r="J369" s="44">
        <f>IF('Log_working_2-way'!$D368="","",A369^('Log_working_2-way'!$D368))</f>
        <v>2.0957003958101184</v>
      </c>
      <c r="K369" s="46">
        <f>IF('Log_working_2-way'!$D368="","",B369^('Log_working_2-way'!$D368))</f>
        <v>1.9126582447390832</v>
      </c>
      <c r="L369" s="53">
        <f t="shared" si="62"/>
        <v>0.47814910025706941</v>
      </c>
      <c r="M369" s="53">
        <f t="shared" si="63"/>
        <v>0.52185089974293053</v>
      </c>
      <c r="N369" s="54">
        <v>466</v>
      </c>
      <c r="O369" s="54">
        <f t="shared" si="64"/>
        <v>236.44334975369458</v>
      </c>
      <c r="P369" s="54">
        <f t="shared" si="65"/>
        <v>215.46236559139783</v>
      </c>
      <c r="Q369" s="54">
        <f t="shared" si="66"/>
        <v>250.53763440860214</v>
      </c>
      <c r="R369" s="54">
        <f t="shared" si="67"/>
        <v>229.55665024630545</v>
      </c>
      <c r="S369" s="55">
        <f t="shared" si="68"/>
        <v>-14.094284654907568</v>
      </c>
      <c r="T369" s="55">
        <f t="shared" si="68"/>
        <v>-14.094284654907625</v>
      </c>
      <c r="U369" t="s">
        <v>419</v>
      </c>
      <c r="V369" t="s">
        <v>355</v>
      </c>
      <c r="W369" t="s">
        <v>434</v>
      </c>
      <c r="X369" t="s">
        <v>514</v>
      </c>
      <c r="Y369" s="66"/>
    </row>
    <row r="370" spans="1:25" ht="15" x14ac:dyDescent="0.25">
      <c r="A370">
        <v>2.27</v>
      </c>
      <c r="B370">
        <v>1.68</v>
      </c>
      <c r="C370" s="43">
        <f t="shared" si="61"/>
        <v>3.5766729599328695E-2</v>
      </c>
      <c r="D370" s="44">
        <f>IF(OR($A370="",$B370=""),"",A370*'MPTO_working_2-way'!$G369)</f>
        <v>2.3511904761904763</v>
      </c>
      <c r="E370" s="46">
        <f>IF(OR($A370="",$B370=""),"",B370*'MPTO_working_2-way'!$G369)</f>
        <v>1.7400881057268722</v>
      </c>
      <c r="F370" s="44">
        <f>IF(OR($A370="",$B370=""),"",'MPTO_working_2-way'!D369)</f>
        <v>2.3660503784588656</v>
      </c>
      <c r="G370" s="46">
        <f>IF(OR($A370="",$B370=""),"",'MPTO_working_2-way'!E369)</f>
        <v>1.7320374239258789</v>
      </c>
      <c r="H370" s="44">
        <f>IF(OR($A370="",$B370=""),"",'OddsRatio_working_2-way'!M369)</f>
        <v>2.3666188418222287</v>
      </c>
      <c r="I370" s="44">
        <f>IF(OR($A370="",$B370=""),"",'OddsRatio_working_2-way'!N369)</f>
        <v>1.7317329231804059</v>
      </c>
      <c r="J370" s="44">
        <f>IF('Log_working_2-way'!$D369="","",A370^('Log_working_2-way'!$D369))</f>
        <v>2.37348902776783</v>
      </c>
      <c r="K370" s="46">
        <f>IF('Log_working_2-way'!$D369="","",B370^('Log_working_2-way'!$D369))</f>
        <v>1.72807279838637</v>
      </c>
      <c r="L370" s="53">
        <f t="shared" si="62"/>
        <v>0.42531645569620252</v>
      </c>
      <c r="M370" s="53">
        <f t="shared" si="63"/>
        <v>0.57468354430379742</v>
      </c>
      <c r="N370" s="54">
        <v>467</v>
      </c>
      <c r="O370" s="54">
        <f t="shared" si="64"/>
        <v>261.27312775330392</v>
      </c>
      <c r="P370" s="54">
        <f t="shared" si="65"/>
        <v>189.02380952380949</v>
      </c>
      <c r="Q370" s="54">
        <f t="shared" si="66"/>
        <v>277.97619047619048</v>
      </c>
      <c r="R370" s="54">
        <f t="shared" si="67"/>
        <v>205.72687224669602</v>
      </c>
      <c r="S370" s="55">
        <f t="shared" si="68"/>
        <v>-16.703062722886557</v>
      </c>
      <c r="T370" s="55">
        <f t="shared" si="68"/>
        <v>-16.703062722886528</v>
      </c>
      <c r="U370" t="s">
        <v>350</v>
      </c>
      <c r="V370" t="s">
        <v>105</v>
      </c>
      <c r="W370" t="s">
        <v>434</v>
      </c>
      <c r="X370" t="s">
        <v>514</v>
      </c>
      <c r="Y370" s="66"/>
    </row>
    <row r="371" spans="1:25" ht="15" x14ac:dyDescent="0.25">
      <c r="A371">
        <v>2.19</v>
      </c>
      <c r="B371">
        <v>1.74</v>
      </c>
      <c r="C371" s="43">
        <f t="shared" si="61"/>
        <v>3.1333648244370904E-2</v>
      </c>
      <c r="D371" s="44">
        <f>IF(OR($A371="",$B371=""),"",A371*'MPTO_working_2-way'!$G370)</f>
        <v>2.2586206896551722</v>
      </c>
      <c r="E371" s="46">
        <f>IF(OR($A371="",$B371=""),"",B371*'MPTO_working_2-way'!$G370)</f>
        <v>1.7945205479452053</v>
      </c>
      <c r="F371" s="44">
        <f>IF(OR($A371="",$B371=""),"",'MPTO_working_2-way'!D370)</f>
        <v>2.2678093197643276</v>
      </c>
      <c r="G371" s="46">
        <f>IF(OR($A371="",$B371=""),"",'MPTO_working_2-way'!E370)</f>
        <v>1.7887621461765948</v>
      </c>
      <c r="H371" s="44">
        <f>IF(OR($A371="",$B371=""),"",'OddsRatio_working_2-way'!M370)</f>
        <v>2.2681120250624973</v>
      </c>
      <c r="I371" s="44">
        <f>IF(OR($A371="",$B371=""),"",'OddsRatio_working_2-way'!N370)</f>
        <v>1.7885738643245783</v>
      </c>
      <c r="J371" s="44">
        <f>IF('Log_working_2-way'!$D370="","",A371^('Log_working_2-way'!$D370))</f>
        <v>2.2723226675973618</v>
      </c>
      <c r="K371" s="46">
        <f>IF('Log_working_2-way'!$D370="","",B371^('Log_working_2-way'!$D370))</f>
        <v>1.7859641468844982</v>
      </c>
      <c r="L371" s="53">
        <f t="shared" si="62"/>
        <v>0.44274809160305351</v>
      </c>
      <c r="M371" s="53">
        <f t="shared" si="63"/>
        <v>0.5572519083969466</v>
      </c>
      <c r="N371" s="54">
        <v>468</v>
      </c>
      <c r="O371" s="54">
        <f t="shared" si="64"/>
        <v>254.30136986301375</v>
      </c>
      <c r="P371" s="54">
        <f t="shared" si="65"/>
        <v>199.0344827586207</v>
      </c>
      <c r="Q371" s="54">
        <f t="shared" si="66"/>
        <v>268.9655172413793</v>
      </c>
      <c r="R371" s="54">
        <f t="shared" si="67"/>
        <v>213.69863013698631</v>
      </c>
      <c r="S371" s="55">
        <f t="shared" si="68"/>
        <v>-14.664147378365556</v>
      </c>
      <c r="T371" s="55">
        <f t="shared" si="68"/>
        <v>-14.664147378365612</v>
      </c>
      <c r="U371" t="s">
        <v>50</v>
      </c>
      <c r="V371" t="s">
        <v>415</v>
      </c>
      <c r="W371" t="s">
        <v>434</v>
      </c>
      <c r="X371" t="s">
        <v>514</v>
      </c>
      <c r="Y371" s="66"/>
    </row>
    <row r="372" spans="1:25" ht="15" x14ac:dyDescent="0.25">
      <c r="A372">
        <v>2.2200000000000002</v>
      </c>
      <c r="B372">
        <v>1.71</v>
      </c>
      <c r="C372" s="43">
        <f t="shared" si="61"/>
        <v>3.5245772087877381E-2</v>
      </c>
      <c r="D372" s="44">
        <f>IF(OR($A372="",$B372=""),"",A372*'MPTO_working_2-way'!$G371)</f>
        <v>2.2982456140350882</v>
      </c>
      <c r="E372" s="46">
        <f>IF(OR($A372="",$B372=""),"",B372*'MPTO_working_2-way'!$G371)</f>
        <v>1.7702702702702702</v>
      </c>
      <c r="F372" s="44">
        <f>IF(OR($A372="",$B372=""),"",'MPTO_working_2-way'!D371)</f>
        <v>2.3103888990323171</v>
      </c>
      <c r="G372" s="46">
        <f>IF(OR($A372="",$B372=""),"",'MPTO_working_2-way'!E371)</f>
        <v>1.7631322279503969</v>
      </c>
      <c r="H372" s="44">
        <f>IF(OR($A372="",$B372=""),"",'OddsRatio_working_2-way'!M371)</f>
        <v>2.310843186332725</v>
      </c>
      <c r="I372" s="44">
        <f>IF(OR($A372="",$B372=""),"",'OddsRatio_working_2-way'!N371)</f>
        <v>1.7628677559805201</v>
      </c>
      <c r="J372" s="44">
        <f>IF('Log_working_2-way'!$D371="","",A372^('Log_working_2-way'!$D371))</f>
        <v>2.3164405926032319</v>
      </c>
      <c r="K372" s="46">
        <f>IF('Log_working_2-way'!$D371="","",B372^('Log_working_2-way'!$D371))</f>
        <v>1.7596240997267032</v>
      </c>
      <c r="L372" s="53">
        <f t="shared" si="62"/>
        <v>0.43511450381679379</v>
      </c>
      <c r="M372" s="53">
        <f t="shared" si="63"/>
        <v>0.56488549618320616</v>
      </c>
      <c r="N372" s="54">
        <v>469</v>
      </c>
      <c r="O372" s="54">
        <f t="shared" si="64"/>
        <v>257.73873873873873</v>
      </c>
      <c r="P372" s="54">
        <f t="shared" si="65"/>
        <v>194.73099415204678</v>
      </c>
      <c r="Q372" s="54">
        <f t="shared" si="66"/>
        <v>274.26900584795322</v>
      </c>
      <c r="R372" s="54">
        <f t="shared" si="67"/>
        <v>211.26126126126124</v>
      </c>
      <c r="S372" s="55">
        <f t="shared" si="68"/>
        <v>-16.530267109214492</v>
      </c>
      <c r="T372" s="55">
        <f t="shared" si="68"/>
        <v>-16.530267109214464</v>
      </c>
      <c r="U372" t="s">
        <v>351</v>
      </c>
      <c r="V372" t="s">
        <v>416</v>
      </c>
      <c r="W372" t="s">
        <v>434</v>
      </c>
      <c r="X372" t="s">
        <v>514</v>
      </c>
      <c r="Y372" s="66"/>
    </row>
    <row r="373" spans="1:25" ht="15" x14ac:dyDescent="0.25">
      <c r="A373">
        <v>2.4</v>
      </c>
      <c r="B373">
        <v>1.53</v>
      </c>
      <c r="C373" s="43">
        <f t="shared" si="61"/>
        <v>7.0261437908496704E-2</v>
      </c>
      <c r="D373" s="44">
        <f>IF(OR($A373="",$B373=""),"",A373*'MPTO_working_2-way'!$G372)</f>
        <v>2.5686274509803919</v>
      </c>
      <c r="E373" s="46">
        <f>IF(OR($A373="",$B373=""),"",B373*'MPTO_working_2-way'!$G372)</f>
        <v>1.6375</v>
      </c>
      <c r="F373" s="44">
        <f>IF(OR($A373="",$B373=""),"",'MPTO_working_2-way'!D372)</f>
        <v>2.6209850107066379</v>
      </c>
      <c r="G373" s="46">
        <f>IF(OR($A373="",$B373=""),"",'MPTO_working_2-way'!E372)</f>
        <v>1.6169088507265521</v>
      </c>
      <c r="H373" s="44">
        <f>IF(OR($A373="",$B373=""),"",'OddsRatio_working_2-way'!M372)</f>
        <v>2.6252721107440022</v>
      </c>
      <c r="I373" s="44">
        <f>IF(OR($A373="",$B373=""),"",'OddsRatio_working_2-way'!N372)</f>
        <v>1.6152815847816575</v>
      </c>
      <c r="J373" s="44">
        <f>IF('Log_working_2-way'!$D372="","",A373^('Log_working_2-way'!$D372))</f>
        <v>2.6509279962181274</v>
      </c>
      <c r="K373" s="46">
        <f>IF('Log_working_2-way'!$D372="","",B373^('Log_working_2-way'!$D372))</f>
        <v>1.6057199358533158</v>
      </c>
      <c r="L373" s="53">
        <f t="shared" si="62"/>
        <v>0.38931297709923668</v>
      </c>
      <c r="M373" s="53">
        <f t="shared" si="63"/>
        <v>0.61068702290076338</v>
      </c>
      <c r="N373" s="54">
        <v>470</v>
      </c>
      <c r="O373" s="54">
        <f t="shared" si="64"/>
        <v>274.16666666666669</v>
      </c>
      <c r="P373" s="54">
        <f t="shared" si="65"/>
        <v>162.81045751633988</v>
      </c>
      <c r="Q373" s="54">
        <f t="shared" si="66"/>
        <v>307.18954248366015</v>
      </c>
      <c r="R373" s="54">
        <f t="shared" si="67"/>
        <v>195.83333333333334</v>
      </c>
      <c r="S373" s="55">
        <f t="shared" si="68"/>
        <v>-33.022875816993462</v>
      </c>
      <c r="T373" s="55">
        <f t="shared" si="68"/>
        <v>-33.022875816993462</v>
      </c>
      <c r="U373" t="s">
        <v>234</v>
      </c>
      <c r="V373" t="s">
        <v>417</v>
      </c>
      <c r="W373" t="s">
        <v>434</v>
      </c>
      <c r="X373" t="s">
        <v>514</v>
      </c>
      <c r="Y373" s="66"/>
    </row>
    <row r="374" spans="1:25" ht="15" x14ac:dyDescent="0.25">
      <c r="A374">
        <v>2.31</v>
      </c>
      <c r="B374">
        <v>1.67</v>
      </c>
      <c r="C374" s="43">
        <f t="shared" si="61"/>
        <v>3.1702828110013792E-2</v>
      </c>
      <c r="D374" s="44">
        <f>IF(OR($A374="",$B374=""),"",A374*'MPTO_working_2-way'!$G373)</f>
        <v>2.3832335329341321</v>
      </c>
      <c r="E374" s="46">
        <f>IF(OR($A374="",$B374=""),"",B374*'MPTO_working_2-way'!$G373)</f>
        <v>1.722943722943723</v>
      </c>
      <c r="F374" s="44">
        <f>IF(OR($A374="",$B374=""),"",'MPTO_working_2-way'!D373)</f>
        <v>2.397799670572148</v>
      </c>
      <c r="G374" s="46">
        <f>IF(OR($A374="",$B374=""),"",'MPTO_working_2-way'!E373)</f>
        <v>1.7154100984947862</v>
      </c>
      <c r="H374" s="44">
        <f>IF(OR($A374="",$B374=""),"",'OddsRatio_working_2-way'!M373)</f>
        <v>2.3982932026570873</v>
      </c>
      <c r="I374" s="44">
        <f>IF(OR($A374="",$B374=""),"",'OddsRatio_working_2-way'!N373)</f>
        <v>1.7151575921986633</v>
      </c>
      <c r="J374" s="44">
        <f>IF('Log_working_2-way'!$D373="","",A374^('Log_working_2-way'!$D373))</f>
        <v>2.4050060096166201</v>
      </c>
      <c r="K374" s="46">
        <f>IF('Log_working_2-way'!$D373="","",B374^('Log_working_2-way'!$D373))</f>
        <v>1.7117407279082215</v>
      </c>
      <c r="L374" s="53">
        <f t="shared" si="62"/>
        <v>0.41959798994974867</v>
      </c>
      <c r="M374" s="53">
        <f t="shared" si="63"/>
        <v>0.58040201005025127</v>
      </c>
      <c r="N374" s="54">
        <v>471</v>
      </c>
      <c r="O374" s="54">
        <f t="shared" si="64"/>
        <v>267.10389610389609</v>
      </c>
      <c r="P374" s="54">
        <f t="shared" si="65"/>
        <v>188.9640718562874</v>
      </c>
      <c r="Q374" s="54">
        <f t="shared" si="66"/>
        <v>282.03592814371262</v>
      </c>
      <c r="R374" s="54">
        <f t="shared" si="67"/>
        <v>203.89610389610388</v>
      </c>
      <c r="S374" s="55">
        <f t="shared" si="68"/>
        <v>-14.932032039816534</v>
      </c>
      <c r="T374" s="55">
        <f t="shared" si="68"/>
        <v>-14.932032039816477</v>
      </c>
      <c r="U374" t="s">
        <v>235</v>
      </c>
      <c r="V374" t="s">
        <v>353</v>
      </c>
      <c r="W374" t="s">
        <v>434</v>
      </c>
      <c r="X374" t="s">
        <v>514</v>
      </c>
      <c r="Y374" s="66"/>
    </row>
    <row r="375" spans="1:25" ht="15" x14ac:dyDescent="0.25">
      <c r="A375">
        <v>2.15</v>
      </c>
      <c r="B375">
        <v>1.75</v>
      </c>
      <c r="C375" s="43">
        <f t="shared" si="61"/>
        <v>3.6544850498338777E-2</v>
      </c>
      <c r="D375" s="44">
        <f>IF(OR($A375="",$B375=""),"",A375*'MPTO_working_2-way'!$G374)</f>
        <v>2.2285714285714282</v>
      </c>
      <c r="E375" s="46">
        <f>IF(OR($A375="",$B375=""),"",B375*'MPTO_working_2-way'!$G374)</f>
        <v>1.8139534883720929</v>
      </c>
      <c r="F375" s="44">
        <f>IF(OR($A375="",$B375=""),"",'MPTO_working_2-way'!D374)</f>
        <v>2.2379182156133823</v>
      </c>
      <c r="G375" s="46">
        <f>IF(OR($A375="",$B375=""),"",'MPTO_working_2-way'!E374)</f>
        <v>1.8078078078078077</v>
      </c>
      <c r="H375" s="44">
        <f>IF(OR($A375="",$B375=""),"",'OddsRatio_working_2-way'!M374)</f>
        <v>2.2382783747337802</v>
      </c>
      <c r="I375" s="44">
        <f>IF(OR($A375="",$B375=""),"",'OddsRatio_working_2-way'!N374)</f>
        <v>1.8075728530872484</v>
      </c>
      <c r="J375" s="44">
        <f>IF('Log_working_2-way'!$D374="","",A375^('Log_working_2-way'!$D374))</f>
        <v>2.2425796542182517</v>
      </c>
      <c r="K375" s="46">
        <f>IF('Log_working_2-way'!$D374="","",B375^('Log_working_2-way'!$D374))</f>
        <v>1.8047773811563292</v>
      </c>
      <c r="L375" s="53">
        <f t="shared" si="62"/>
        <v>0.44871794871794879</v>
      </c>
      <c r="M375" s="53">
        <f t="shared" si="63"/>
        <v>0.55128205128205132</v>
      </c>
      <c r="N375" s="54">
        <v>472</v>
      </c>
      <c r="O375" s="54">
        <f t="shared" si="64"/>
        <v>252.46511627906975</v>
      </c>
      <c r="P375" s="54">
        <f t="shared" si="65"/>
        <v>202.28571428571428</v>
      </c>
      <c r="Q375" s="54">
        <f t="shared" si="66"/>
        <v>269.71428571428572</v>
      </c>
      <c r="R375" s="54">
        <f t="shared" si="67"/>
        <v>219.53488372093022</v>
      </c>
      <c r="S375" s="55">
        <f t="shared" si="68"/>
        <v>-17.249169435215975</v>
      </c>
      <c r="T375" s="55">
        <f t="shared" si="68"/>
        <v>-17.249169435215947</v>
      </c>
      <c r="U375" t="s">
        <v>249</v>
      </c>
      <c r="V375" t="s">
        <v>349</v>
      </c>
      <c r="W375" t="s">
        <v>434</v>
      </c>
      <c r="X375" t="s">
        <v>514</v>
      </c>
      <c r="Y375" s="66"/>
    </row>
    <row r="376" spans="1:25" ht="15" x14ac:dyDescent="0.25">
      <c r="A376">
        <v>1.73</v>
      </c>
      <c r="B376">
        <v>2.19</v>
      </c>
      <c r="C376" s="43">
        <f t="shared" si="61"/>
        <v>3.4655686647135031E-2</v>
      </c>
      <c r="D376" s="44">
        <f>IF(OR($A376="",$B376=""),"",A376*'MPTO_working_2-way'!$G375)</f>
        <v>1.7899543378995435</v>
      </c>
      <c r="E376" s="46">
        <f>IF(OR($A376="",$B376=""),"",B376*'MPTO_working_2-way'!$G375)</f>
        <v>2.2658959537572256</v>
      </c>
      <c r="F376" s="44">
        <f>IF(OR($A376="",$B376=""),"",'MPTO_working_2-way'!D375)</f>
        <v>1.7834631769717797</v>
      </c>
      <c r="G376" s="46">
        <f>IF(OR($A376="",$B376=""),"",'MPTO_working_2-way'!E375)</f>
        <v>2.2763841740018629</v>
      </c>
      <c r="H376" s="44">
        <f>IF(OR($A376="",$B376=""),"",'OddsRatio_working_2-way'!M375)</f>
        <v>1.7832275391935992</v>
      </c>
      <c r="I376" s="44">
        <f>IF(OR($A376="",$B376=""),"",'OddsRatio_working_2-way'!N375)</f>
        <v>2.2767681803292916</v>
      </c>
      <c r="J376" s="44">
        <f>IF('Log_working_2-way'!$D375="","",A376^('Log_working_2-way'!$D375))</f>
        <v>1.7802790428165938</v>
      </c>
      <c r="K376" s="46">
        <f>IF('Log_working_2-way'!$D375="","",B376^('Log_working_2-way'!$D375))</f>
        <v>2.2815927958159761</v>
      </c>
      <c r="L376" s="53">
        <f t="shared" si="62"/>
        <v>0.55867346938775508</v>
      </c>
      <c r="M376" s="53">
        <f t="shared" si="63"/>
        <v>0.44132653061224486</v>
      </c>
      <c r="N376" s="54">
        <v>473</v>
      </c>
      <c r="O376" s="54">
        <f t="shared" si="64"/>
        <v>199.58959537572252</v>
      </c>
      <c r="P376" s="54">
        <f t="shared" si="65"/>
        <v>257.01826484018261</v>
      </c>
      <c r="Q376" s="54">
        <f t="shared" si="66"/>
        <v>215.98173515981736</v>
      </c>
      <c r="R376" s="54">
        <f t="shared" si="67"/>
        <v>273.41040462427748</v>
      </c>
      <c r="S376" s="55">
        <f t="shared" si="68"/>
        <v>-16.392139784094837</v>
      </c>
      <c r="T376" s="55">
        <f t="shared" si="68"/>
        <v>-16.392139784094866</v>
      </c>
      <c r="U376" t="s">
        <v>424</v>
      </c>
      <c r="V376" t="s">
        <v>421</v>
      </c>
      <c r="W376" t="s">
        <v>448</v>
      </c>
      <c r="X376" t="s">
        <v>514</v>
      </c>
      <c r="Y376" s="66"/>
    </row>
    <row r="377" spans="1:25" ht="15" x14ac:dyDescent="0.25">
      <c r="A377">
        <v>1.98</v>
      </c>
      <c r="B377">
        <v>1.91</v>
      </c>
      <c r="C377" s="43">
        <f t="shared" si="61"/>
        <v>2.861071447458885E-2</v>
      </c>
      <c r="D377" s="44">
        <f>IF(OR($A377="",$B377=""),"",A377*'MPTO_working_2-way'!$G376)</f>
        <v>2.0366492146596857</v>
      </c>
      <c r="E377" s="46">
        <f>IF(OR($A377="",$B377=""),"",B377*'MPTO_working_2-way'!$G376)</f>
        <v>1.9646464646464645</v>
      </c>
      <c r="F377" s="44">
        <f>IF(OR($A377="",$B377=""),"",'MPTO_working_2-way'!D376)</f>
        <v>2.0377175494369308</v>
      </c>
      <c r="G377" s="46">
        <f>IF(OR($A377="",$B377=""),"",'MPTO_working_2-way'!E376)</f>
        <v>1.9636533568721115</v>
      </c>
      <c r="H377" s="44">
        <f>IF(OR($A377="",$B377=""),"",'OddsRatio_working_2-way'!M376)</f>
        <v>2.0377490433255412</v>
      </c>
      <c r="I377" s="44">
        <f>IF(OR($A377="",$B377=""),"",'OddsRatio_working_2-way'!N376)</f>
        <v>1.9636241116594322</v>
      </c>
      <c r="J377" s="44">
        <f>IF('Log_working_2-way'!$D376="","",A377^('Log_working_2-way'!$D376))</f>
        <v>2.0382337672504618</v>
      </c>
      <c r="K377" s="46">
        <f>IF('Log_working_2-way'!$D376="","",B377^('Log_working_2-way'!$D376))</f>
        <v>1.9631742210121639</v>
      </c>
      <c r="L377" s="53">
        <f t="shared" si="62"/>
        <v>0.49100257069408743</v>
      </c>
      <c r="M377" s="53">
        <f t="shared" si="63"/>
        <v>0.50899742930591263</v>
      </c>
      <c r="N377" s="54">
        <v>474</v>
      </c>
      <c r="O377" s="54">
        <f t="shared" si="64"/>
        <v>234.60606060606062</v>
      </c>
      <c r="P377" s="54">
        <f t="shared" si="65"/>
        <v>225.83246073298426</v>
      </c>
      <c r="Q377" s="54">
        <f t="shared" si="66"/>
        <v>248.16753926701571</v>
      </c>
      <c r="R377" s="54">
        <f t="shared" si="67"/>
        <v>239.39393939393941</v>
      </c>
      <c r="S377" s="55">
        <f t="shared" si="68"/>
        <v>-13.561478660955089</v>
      </c>
      <c r="T377" s="55">
        <f t="shared" si="68"/>
        <v>-13.561478660955146</v>
      </c>
      <c r="U377" t="s">
        <v>428</v>
      </c>
      <c r="V377" t="s">
        <v>356</v>
      </c>
      <c r="W377" t="s">
        <v>448</v>
      </c>
      <c r="X377" t="s">
        <v>514</v>
      </c>
      <c r="Y377" s="66"/>
    </row>
    <row r="378" spans="1:25" ht="15" x14ac:dyDescent="0.25">
      <c r="A378">
        <v>1.57</v>
      </c>
      <c r="B378">
        <v>2.52</v>
      </c>
      <c r="C378" s="43">
        <f t="shared" si="61"/>
        <v>3.3768071984632497E-2</v>
      </c>
      <c r="D378" s="44">
        <f>IF(OR($A378="",$B378=""),"",A378*'MPTO_working_2-way'!$G377)</f>
        <v>1.623015873015873</v>
      </c>
      <c r="E378" s="46">
        <f>IF(OR($A378="",$B378=""),"",B378*'MPTO_working_2-way'!$G377)</f>
        <v>2.605095541401274</v>
      </c>
      <c r="F378" s="44">
        <f>IF(OR($A378="",$B378=""),"",'MPTO_working_2-way'!D377)</f>
        <v>1.6127506929724442</v>
      </c>
      <c r="G378" s="46">
        <f>IF(OR($A378="",$B378=""),"",'MPTO_working_2-way'!E377)</f>
        <v>2.6319850984566258</v>
      </c>
      <c r="H378" s="44">
        <f>IF(OR($A378="",$B378=""),"",'OddsRatio_working_2-way'!M377)</f>
        <v>1.6123724356957947</v>
      </c>
      <c r="I378" s="44">
        <f>IF(OR($A378="",$B378=""),"",'OddsRatio_working_2-way'!N377)</f>
        <v>2.6329931618554516</v>
      </c>
      <c r="J378" s="44">
        <f>IF('Log_working_2-way'!$D377="","",A378^('Log_working_2-way'!$D377))</f>
        <v>1.6076994389518999</v>
      </c>
      <c r="K378" s="46">
        <f>IF('Log_working_2-way'!$D377="","",B378^('Log_working_2-way'!$D377))</f>
        <v>2.6455503097461972</v>
      </c>
      <c r="L378" s="53">
        <f t="shared" si="62"/>
        <v>0.61613691931540338</v>
      </c>
      <c r="M378" s="53">
        <f t="shared" si="63"/>
        <v>0.38386308068459657</v>
      </c>
      <c r="N378" s="54">
        <v>475</v>
      </c>
      <c r="O378" s="54">
        <f t="shared" si="64"/>
        <v>172.45222929936304</v>
      </c>
      <c r="P378" s="54">
        <f t="shared" si="65"/>
        <v>286.50793650793651</v>
      </c>
      <c r="Q378" s="54">
        <f t="shared" si="66"/>
        <v>188.49206349206349</v>
      </c>
      <c r="R378" s="54">
        <f t="shared" si="67"/>
        <v>302.54777070063693</v>
      </c>
      <c r="S378" s="55">
        <f t="shared" si="68"/>
        <v>-16.039834192700454</v>
      </c>
      <c r="T378" s="55">
        <f t="shared" si="68"/>
        <v>-16.039834192700425</v>
      </c>
      <c r="U378" t="s">
        <v>426</v>
      </c>
      <c r="V378" t="s">
        <v>420</v>
      </c>
      <c r="W378" t="s">
        <v>448</v>
      </c>
      <c r="X378" t="s">
        <v>514</v>
      </c>
      <c r="Y378" s="66"/>
    </row>
    <row r="379" spans="1:25" ht="15" x14ac:dyDescent="0.25">
      <c r="A379">
        <v>2.08</v>
      </c>
      <c r="B379">
        <v>1.82</v>
      </c>
      <c r="C379" s="43">
        <f t="shared" si="61"/>
        <v>3.0219780219780112E-2</v>
      </c>
      <c r="D379" s="44">
        <f>IF(OR($A379="",$B379=""),"",A379*'MPTO_working_2-way'!$G378)</f>
        <v>2.1428571428571428</v>
      </c>
      <c r="E379" s="46">
        <f>IF(OR($A379="",$B379=""),"",B379*'MPTO_working_2-way'!$G378)</f>
        <v>1.8749999999999998</v>
      </c>
      <c r="F379" s="44">
        <f>IF(OR($A379="",$B379=""),"",'MPTO_working_2-way'!D378)</f>
        <v>2.1474926253687316</v>
      </c>
      <c r="G379" s="46">
        <f>IF(OR($A379="",$B379=""),"",'MPTO_working_2-way'!E378)</f>
        <v>1.8714652956298199</v>
      </c>
      <c r="H379" s="44">
        <f>IF(OR($A379="",$B379=""),"",'OddsRatio_working_2-way'!M378)</f>
        <v>2.1476380835140083</v>
      </c>
      <c r="I379" s="44">
        <f>IF(OR($A379="",$B379=""),"",'OddsRatio_working_2-way'!N378)</f>
        <v>1.8713548411865626</v>
      </c>
      <c r="J379" s="44">
        <f>IF('Log_working_2-way'!$D378="","",A379^('Log_working_2-way'!$D378))</f>
        <v>2.1497509176455911</v>
      </c>
      <c r="K379" s="46">
        <f>IF('Log_working_2-way'!$D378="","",B379^('Log_working_2-way'!$D378))</f>
        <v>1.8697536002386808</v>
      </c>
      <c r="L379" s="53">
        <f t="shared" si="62"/>
        <v>0.46666666666666667</v>
      </c>
      <c r="M379" s="53">
        <f t="shared" si="63"/>
        <v>0.53333333333333344</v>
      </c>
      <c r="N379" s="54">
        <v>476</v>
      </c>
      <c r="O379" s="54">
        <f t="shared" si="64"/>
        <v>247.15384615384616</v>
      </c>
      <c r="P379" s="54">
        <f t="shared" si="65"/>
        <v>214.46153846153845</v>
      </c>
      <c r="Q379" s="54">
        <f t="shared" si="66"/>
        <v>261.53846153846149</v>
      </c>
      <c r="R379" s="54">
        <f t="shared" si="67"/>
        <v>228.84615384615384</v>
      </c>
      <c r="S379" s="55">
        <f t="shared" si="68"/>
        <v>-14.38461538461533</v>
      </c>
      <c r="T379" s="55">
        <f t="shared" si="68"/>
        <v>-14.384615384615387</v>
      </c>
      <c r="U379" t="s">
        <v>357</v>
      </c>
      <c r="V379" t="s">
        <v>425</v>
      </c>
      <c r="W379" t="s">
        <v>448</v>
      </c>
      <c r="X379" t="s">
        <v>514</v>
      </c>
      <c r="Y379" s="66"/>
    </row>
    <row r="380" spans="1:25" ht="15" x14ac:dyDescent="0.25">
      <c r="A380">
        <v>1.98</v>
      </c>
      <c r="B380">
        <v>1.91</v>
      </c>
      <c r="C380" s="43">
        <f t="shared" si="61"/>
        <v>2.861071447458885E-2</v>
      </c>
      <c r="D380" s="44">
        <f>IF(OR($A380="",$B380=""),"",A380*'MPTO_working_2-way'!$G379)</f>
        <v>2.0366492146596857</v>
      </c>
      <c r="E380" s="46">
        <f>IF(OR($A380="",$B380=""),"",B380*'MPTO_working_2-way'!$G379)</f>
        <v>1.9646464646464645</v>
      </c>
      <c r="F380" s="44">
        <f>IF(OR($A380="",$B380=""),"",'MPTO_working_2-way'!D379)</f>
        <v>2.0377175494369308</v>
      </c>
      <c r="G380" s="46">
        <f>IF(OR($A380="",$B380=""),"",'MPTO_working_2-way'!E379)</f>
        <v>1.9636533568721115</v>
      </c>
      <c r="H380" s="44">
        <f>IF(OR($A380="",$B380=""),"",'OddsRatio_working_2-way'!M379)</f>
        <v>2.0377490433255412</v>
      </c>
      <c r="I380" s="44">
        <f>IF(OR($A380="",$B380=""),"",'OddsRatio_working_2-way'!N379)</f>
        <v>1.9636241116594322</v>
      </c>
      <c r="J380" s="44">
        <f>IF('Log_working_2-way'!$D379="","",A380^('Log_working_2-way'!$D379))</f>
        <v>2.0382337672504618</v>
      </c>
      <c r="K380" s="46">
        <f>IF('Log_working_2-way'!$D379="","",B380^('Log_working_2-way'!$D379))</f>
        <v>1.9631742210121639</v>
      </c>
      <c r="L380" s="53">
        <f t="shared" si="62"/>
        <v>0.49100257069408743</v>
      </c>
      <c r="M380" s="53">
        <f t="shared" si="63"/>
        <v>0.50899742930591263</v>
      </c>
      <c r="N380" s="54">
        <v>477</v>
      </c>
      <c r="O380" s="54">
        <f t="shared" si="64"/>
        <v>236.09090909090912</v>
      </c>
      <c r="P380" s="54">
        <f t="shared" si="65"/>
        <v>227.26178010471202</v>
      </c>
      <c r="Q380" s="54">
        <f t="shared" si="66"/>
        <v>249.73821989528795</v>
      </c>
      <c r="R380" s="54">
        <f t="shared" si="67"/>
        <v>240.90909090909093</v>
      </c>
      <c r="S380" s="55">
        <f t="shared" si="68"/>
        <v>-13.647310804378833</v>
      </c>
      <c r="T380" s="55">
        <f t="shared" si="68"/>
        <v>-13.647310804378918</v>
      </c>
      <c r="U380" t="s">
        <v>429</v>
      </c>
      <c r="V380" t="s">
        <v>363</v>
      </c>
      <c r="W380" t="s">
        <v>448</v>
      </c>
      <c r="X380" t="s">
        <v>514</v>
      </c>
      <c r="Y380" s="66"/>
    </row>
    <row r="381" spans="1:25" ht="15" x14ac:dyDescent="0.25">
      <c r="A381">
        <v>2.44</v>
      </c>
      <c r="B381">
        <v>1.6</v>
      </c>
      <c r="C381" s="43">
        <f t="shared" si="61"/>
        <v>3.4836065573770503E-2</v>
      </c>
      <c r="D381" s="44">
        <f>IF(OR($A381="",$B381=""),"",A381*'MPTO_working_2-way'!$G380)</f>
        <v>2.5249999999999999</v>
      </c>
      <c r="E381" s="46">
        <f>IF(OR($A381="",$B381=""),"",B381*'MPTO_working_2-way'!$G380)</f>
        <v>1.6557377049180328</v>
      </c>
      <c r="F381" s="44">
        <f>IF(OR($A381="",$B381=""),"",'MPTO_working_2-way'!D380)</f>
        <v>2.548302872062663</v>
      </c>
      <c r="G381" s="46">
        <f>IF(OR($A381="",$B381=""),"",'MPTO_working_2-way'!E380)</f>
        <v>1.6458684654300169</v>
      </c>
      <c r="H381" s="44">
        <f>IF(OR($A381="",$B381=""),"",'OddsRatio_working_2-way'!M380)</f>
        <v>2.5491933384829668</v>
      </c>
      <c r="I381" s="44">
        <f>IF(OR($A381="",$B381=""),"",'OddsRatio_working_2-way'!N380)</f>
        <v>1.6454972243679031</v>
      </c>
      <c r="J381" s="44">
        <f>IF('Log_working_2-way'!$D380="","",A381^('Log_working_2-way'!$D380))</f>
        <v>2.5600465119993632</v>
      </c>
      <c r="K381" s="46">
        <f>IF('Log_working_2-way'!$D380="","",B381^('Log_working_2-way'!$D380))</f>
        <v>1.6410065291696188</v>
      </c>
      <c r="L381" s="53">
        <f t="shared" si="62"/>
        <v>0.39603960396039606</v>
      </c>
      <c r="M381" s="53">
        <f t="shared" si="63"/>
        <v>0.60396039603960394</v>
      </c>
      <c r="N381" s="54">
        <v>478</v>
      </c>
      <c r="O381" s="54">
        <f t="shared" si="64"/>
        <v>282.09836065573768</v>
      </c>
      <c r="P381" s="54">
        <f t="shared" si="65"/>
        <v>179.25000000000006</v>
      </c>
      <c r="Q381" s="54">
        <f t="shared" si="66"/>
        <v>298.75</v>
      </c>
      <c r="R381" s="54">
        <f t="shared" si="67"/>
        <v>195.90163934426229</v>
      </c>
      <c r="S381" s="55">
        <f t="shared" si="68"/>
        <v>-16.651639344262321</v>
      </c>
      <c r="T381" s="55">
        <f t="shared" si="68"/>
        <v>-16.651639344262236</v>
      </c>
      <c r="U381" t="s">
        <v>365</v>
      </c>
      <c r="V381" t="s">
        <v>185</v>
      </c>
      <c r="W381" t="s">
        <v>435</v>
      </c>
      <c r="X381" t="s">
        <v>514</v>
      </c>
      <c r="Y381" s="66"/>
    </row>
    <row r="382" spans="1:25" ht="15" x14ac:dyDescent="0.25">
      <c r="A382">
        <v>1.65</v>
      </c>
      <c r="B382">
        <v>2.33</v>
      </c>
      <c r="C382" s="43">
        <f t="shared" si="61"/>
        <v>3.5245155416829377E-2</v>
      </c>
      <c r="D382" s="44">
        <f>IF(OR($A382="",$B382=""),"",A382*'MPTO_working_2-way'!$G381)</f>
        <v>1.7081545064377683</v>
      </c>
      <c r="E382" s="46">
        <f>IF(OR($A382="",$B382=""),"",B382*'MPTO_working_2-way'!$G381)</f>
        <v>2.4121212121212126</v>
      </c>
      <c r="F382" s="44">
        <f>IF(OR($A382="",$B382=""),"",'MPTO_working_2-way'!D381)</f>
        <v>1.6994142999226434</v>
      </c>
      <c r="G382" s="46">
        <f>IF(OR($A382="",$B382=""),"",'MPTO_working_2-way'!E381)</f>
        <v>2.4297677358192451</v>
      </c>
      <c r="H382" s="44">
        <f>IF(OR($A382="",$B382=""),"",'OddsRatio_working_2-way'!M381)</f>
        <v>1.6990864070422753</v>
      </c>
      <c r="I382" s="44">
        <f>IF(OR($A382="",$B382=""),"",'OddsRatio_working_2-way'!N381)</f>
        <v>2.4304383405634256</v>
      </c>
      <c r="J382" s="44">
        <f>IF('Log_working_2-way'!$D381="","",A382^('Log_working_2-way'!$D381))</f>
        <v>1.6951127521022427</v>
      </c>
      <c r="K382" s="46">
        <f>IF('Log_working_2-way'!$D381="","",B382^('Log_working_2-way'!$D381))</f>
        <v>2.4386155296037653</v>
      </c>
      <c r="L382" s="53">
        <f t="shared" si="62"/>
        <v>0.58542713567839189</v>
      </c>
      <c r="M382" s="53">
        <f t="shared" si="63"/>
        <v>0.41457286432160795</v>
      </c>
      <c r="N382" s="54">
        <v>479</v>
      </c>
      <c r="O382" s="54">
        <f t="shared" si="64"/>
        <v>188.69696969696966</v>
      </c>
      <c r="P382" s="54">
        <f t="shared" si="65"/>
        <v>273.42060085836908</v>
      </c>
      <c r="Q382" s="54">
        <f t="shared" si="66"/>
        <v>205.57939914163092</v>
      </c>
      <c r="R382" s="54">
        <f t="shared" si="67"/>
        <v>290.30303030303031</v>
      </c>
      <c r="S382" s="55">
        <f t="shared" si="68"/>
        <v>-16.882429444661256</v>
      </c>
      <c r="T382" s="55">
        <f t="shared" si="68"/>
        <v>-16.882429444661227</v>
      </c>
      <c r="U382" t="s">
        <v>149</v>
      </c>
      <c r="V382" t="s">
        <v>106</v>
      </c>
      <c r="W382" t="s">
        <v>435</v>
      </c>
      <c r="X382" t="s">
        <v>514</v>
      </c>
      <c r="Y382" s="66"/>
    </row>
    <row r="383" spans="1:25" ht="15" x14ac:dyDescent="0.25">
      <c r="A383">
        <v>2.6</v>
      </c>
      <c r="B383">
        <v>1.54</v>
      </c>
      <c r="C383" s="43">
        <f t="shared" si="61"/>
        <v>3.3966033966033926E-2</v>
      </c>
      <c r="D383" s="44">
        <f>IF(OR($A383="",$B383=""),"",A383*'MPTO_working_2-way'!$G382)</f>
        <v>2.6883116883116882</v>
      </c>
      <c r="E383" s="46">
        <f>IF(OR($A383="",$B383=""),"",B383*'MPTO_working_2-way'!$G382)</f>
        <v>1.5923076923076922</v>
      </c>
      <c r="F383" s="44">
        <f>IF(OR($A383="",$B383=""),"",'MPTO_working_2-way'!D382)</f>
        <v>2.7201086956521738</v>
      </c>
      <c r="G383" s="46">
        <f>IF(OR($A383="",$B383=""),"",'MPTO_working_2-way'!E382)</f>
        <v>1.5813586097946286</v>
      </c>
      <c r="H383" s="44">
        <f>IF(OR($A383="",$B383=""),"",'OddsRatio_working_2-way'!M382)</f>
        <v>2.7213259316477414</v>
      </c>
      <c r="I383" s="44">
        <f>IF(OR($A383="",$B383=""),"",'OddsRatio_working_2-way'!N382)</f>
        <v>1.5809475019311128</v>
      </c>
      <c r="J383" s="44">
        <f>IF('Log_working_2-way'!$D382="","",A383^('Log_working_2-way'!$D382))</f>
        <v>2.7362430303283927</v>
      </c>
      <c r="K383" s="46">
        <f>IF('Log_working_2-way'!$D382="","",B383^('Log_working_2-way'!$D382))</f>
        <v>1.5759562356951364</v>
      </c>
      <c r="L383" s="53">
        <f t="shared" si="62"/>
        <v>0.37198067632850246</v>
      </c>
      <c r="M383" s="53">
        <f t="shared" si="63"/>
        <v>0.6280193236714976</v>
      </c>
      <c r="N383" s="54">
        <v>480</v>
      </c>
      <c r="O383" s="54">
        <f t="shared" si="64"/>
        <v>295.38461538461536</v>
      </c>
      <c r="P383" s="54">
        <f t="shared" si="65"/>
        <v>168.31168831168833</v>
      </c>
      <c r="Q383" s="54">
        <f t="shared" si="66"/>
        <v>311.68831168831167</v>
      </c>
      <c r="R383" s="54">
        <f t="shared" si="67"/>
        <v>184.61538461538458</v>
      </c>
      <c r="S383" s="55">
        <f t="shared" si="68"/>
        <v>-16.303696303696313</v>
      </c>
      <c r="T383" s="55">
        <f t="shared" si="68"/>
        <v>-16.303696303696256</v>
      </c>
      <c r="U383" t="s">
        <v>173</v>
      </c>
      <c r="V383" t="s">
        <v>145</v>
      </c>
      <c r="W383" t="s">
        <v>435</v>
      </c>
      <c r="X383" t="s">
        <v>514</v>
      </c>
      <c r="Y383" s="66"/>
    </row>
    <row r="384" spans="1:25" ht="15" x14ac:dyDescent="0.25">
      <c r="A384">
        <v>1.92</v>
      </c>
      <c r="B384">
        <v>1.97</v>
      </c>
      <c r="C384" s="43">
        <f t="shared" si="61"/>
        <v>2.844754653130277E-2</v>
      </c>
      <c r="D384" s="44">
        <f>IF(OR($A384="",$B384=""),"",A384*'MPTO_working_2-way'!$G383)</f>
        <v>1.9746192893401013</v>
      </c>
      <c r="E384" s="46">
        <f>IF(OR($A384="",$B384=""),"",B384*'MPTO_working_2-way'!$G383)</f>
        <v>2.0260416666666665</v>
      </c>
      <c r="F384" s="44">
        <f>IF(OR($A384="",$B384=""),"",'MPTO_working_2-way'!D383)</f>
        <v>1.9739066903246005</v>
      </c>
      <c r="G384" s="46">
        <f>IF(OR($A384="",$B384=""),"",'MPTO_working_2-way'!E383)</f>
        <v>2.0267924123888115</v>
      </c>
      <c r="H384" s="44">
        <f>IF(OR($A384="",$B384=""),"",'OddsRatio_working_2-way'!M383)</f>
        <v>1.9738858291644976</v>
      </c>
      <c r="I384" s="44">
        <f>IF(OR($A384="",$B384=""),"",'OddsRatio_working_2-way'!N383)</f>
        <v>2.0268144068364817</v>
      </c>
      <c r="J384" s="44">
        <f>IF('Log_working_2-way'!$D383="","",A384^('Log_working_2-way'!$D383))</f>
        <v>1.9735629954505829</v>
      </c>
      <c r="K384" s="46">
        <f>IF('Log_working_2-way'!$D383="","",B384^('Log_working_2-way'!$D383))</f>
        <v>2.0271548987306875</v>
      </c>
      <c r="L384" s="53">
        <f t="shared" si="62"/>
        <v>0.50642673521850901</v>
      </c>
      <c r="M384" s="53">
        <f t="shared" si="63"/>
        <v>0.49357326478149105</v>
      </c>
      <c r="N384" s="54">
        <v>481</v>
      </c>
      <c r="O384" s="54">
        <f t="shared" si="64"/>
        <v>230.47916666666669</v>
      </c>
      <c r="P384" s="54">
        <f t="shared" si="65"/>
        <v>236.83756345177659</v>
      </c>
      <c r="Q384" s="54">
        <f t="shared" si="66"/>
        <v>244.16243654822333</v>
      </c>
      <c r="R384" s="54">
        <f t="shared" si="67"/>
        <v>250.52083333333334</v>
      </c>
      <c r="S384" s="55">
        <f t="shared" si="68"/>
        <v>-13.68326988155664</v>
      </c>
      <c r="T384" s="55">
        <f t="shared" si="68"/>
        <v>-13.683269881556754</v>
      </c>
      <c r="U384" t="s">
        <v>146</v>
      </c>
      <c r="V384" t="s">
        <v>172</v>
      </c>
      <c r="W384" t="s">
        <v>435</v>
      </c>
      <c r="X384" t="s">
        <v>514</v>
      </c>
      <c r="Y384" s="66"/>
    </row>
    <row r="385" spans="1:25" ht="15" x14ac:dyDescent="0.25">
      <c r="A385">
        <v>2.2200000000000002</v>
      </c>
      <c r="B385">
        <v>1.71</v>
      </c>
      <c r="C385" s="43">
        <f t="shared" si="61"/>
        <v>3.5245772087877381E-2</v>
      </c>
      <c r="D385" s="44">
        <f>IF(OR($A385="",$B385=""),"",A385*'MPTO_working_2-way'!$G384)</f>
        <v>2.2982456140350882</v>
      </c>
      <c r="E385" s="46">
        <f>IF(OR($A385="",$B385=""),"",B385*'MPTO_working_2-way'!$G384)</f>
        <v>1.7702702702702702</v>
      </c>
      <c r="F385" s="44">
        <f>IF(OR($A385="",$B385=""),"",'MPTO_working_2-way'!D384)</f>
        <v>2.3103888990323171</v>
      </c>
      <c r="G385" s="46">
        <f>IF(OR($A385="",$B385=""),"",'MPTO_working_2-way'!E384)</f>
        <v>1.7631322279503969</v>
      </c>
      <c r="H385" s="44">
        <f>IF(OR($A385="",$B385=""),"",'OddsRatio_working_2-way'!M384)</f>
        <v>2.310843186332725</v>
      </c>
      <c r="I385" s="44">
        <f>IF(OR($A385="",$B385=""),"",'OddsRatio_working_2-way'!N384)</f>
        <v>1.7628677559805201</v>
      </c>
      <c r="J385" s="44">
        <f>IF('Log_working_2-way'!$D384="","",A385^('Log_working_2-way'!$D384))</f>
        <v>2.3164405926032319</v>
      </c>
      <c r="K385" s="46">
        <f>IF('Log_working_2-way'!$D384="","",B385^('Log_working_2-way'!$D384))</f>
        <v>1.7596240997267032</v>
      </c>
      <c r="L385" s="53">
        <f t="shared" si="62"/>
        <v>0.43511450381679379</v>
      </c>
      <c r="M385" s="53">
        <f t="shared" si="63"/>
        <v>0.56488549618320616</v>
      </c>
      <c r="N385" s="54">
        <v>482</v>
      </c>
      <c r="O385" s="54">
        <f t="shared" si="64"/>
        <v>264.88288288288294</v>
      </c>
      <c r="P385" s="54">
        <f t="shared" si="65"/>
        <v>200.12865497076024</v>
      </c>
      <c r="Q385" s="54">
        <f t="shared" si="66"/>
        <v>281.87134502923976</v>
      </c>
      <c r="R385" s="54">
        <f t="shared" si="67"/>
        <v>217.11711711711709</v>
      </c>
      <c r="S385" s="55">
        <f t="shared" si="68"/>
        <v>-16.988462146356824</v>
      </c>
      <c r="T385" s="55">
        <f t="shared" si="68"/>
        <v>-16.988462146356852</v>
      </c>
      <c r="U385" t="s">
        <v>507</v>
      </c>
      <c r="V385" t="s">
        <v>505</v>
      </c>
      <c r="W385" t="s">
        <v>449</v>
      </c>
      <c r="X385" t="s">
        <v>514</v>
      </c>
      <c r="Y385" s="66"/>
    </row>
    <row r="386" spans="1:25" ht="15" x14ac:dyDescent="0.25">
      <c r="A386">
        <v>2.09</v>
      </c>
      <c r="B386">
        <v>1.8</v>
      </c>
      <c r="C386" s="43">
        <f t="shared" si="61"/>
        <v>3.4024455077086735E-2</v>
      </c>
      <c r="D386" s="44">
        <f>IF(OR($A386="",$B386=""),"",A386*'MPTO_working_2-way'!$G385)</f>
        <v>2.161111111111111</v>
      </c>
      <c r="E386" s="46">
        <f>IF(OR($A386="",$B386=""),"",B386*'MPTO_working_2-way'!$G385)</f>
        <v>1.8612440191387563</v>
      </c>
      <c r="F386" s="44">
        <f>IF(OR($A386="",$B386=""),"",'MPTO_working_2-way'!D385)</f>
        <v>2.1670506912442398</v>
      </c>
      <c r="G386" s="46">
        <f>IF(OR($A386="",$B386=""),"",'MPTO_working_2-way'!E385)</f>
        <v>1.8568608094768018</v>
      </c>
      <c r="H386" s="44">
        <f>IF(OR($A386="",$B386=""),"",'OddsRatio_working_2-way'!M385)</f>
        <v>2.1672617529928755</v>
      </c>
      <c r="I386" s="44">
        <f>IF(OR($A386="",$B386=""),"",'OddsRatio_working_2-way'!N385)</f>
        <v>1.8567058737562385</v>
      </c>
      <c r="J386" s="44">
        <f>IF('Log_working_2-way'!$D385="","",A386^('Log_working_2-way'!$D385))</f>
        <v>2.1699807722915003</v>
      </c>
      <c r="K386" s="46">
        <f>IF('Log_working_2-way'!$D385="","",B386^('Log_working_2-way'!$D385))</f>
        <v>1.8547149010332622</v>
      </c>
      <c r="L386" s="53">
        <f t="shared" si="62"/>
        <v>0.46272493573264784</v>
      </c>
      <c r="M386" s="53">
        <f t="shared" si="63"/>
        <v>0.53727506426735205</v>
      </c>
      <c r="N386" s="54">
        <v>483</v>
      </c>
      <c r="O386" s="54">
        <f t="shared" si="64"/>
        <v>251.89952153110048</v>
      </c>
      <c r="P386" s="54">
        <f t="shared" si="65"/>
        <v>214.66666666666666</v>
      </c>
      <c r="Q386" s="54">
        <f t="shared" si="66"/>
        <v>268.33333333333337</v>
      </c>
      <c r="R386" s="54">
        <f t="shared" si="67"/>
        <v>231.10047846889955</v>
      </c>
      <c r="S386" s="55">
        <f t="shared" si="68"/>
        <v>-16.433811802232896</v>
      </c>
      <c r="T386" s="55">
        <f t="shared" si="68"/>
        <v>-16.433811802232896</v>
      </c>
      <c r="U386" t="s">
        <v>453</v>
      </c>
      <c r="V386" t="s">
        <v>369</v>
      </c>
      <c r="W386" t="s">
        <v>449</v>
      </c>
      <c r="X386" t="s">
        <v>514</v>
      </c>
      <c r="Y386" s="66"/>
    </row>
    <row r="387" spans="1:25" ht="15" x14ac:dyDescent="0.25">
      <c r="A387">
        <v>1.98</v>
      </c>
      <c r="B387">
        <v>1.87</v>
      </c>
      <c r="C387" s="43">
        <f t="shared" si="61"/>
        <v>3.9809863339275164E-2</v>
      </c>
      <c r="D387" s="44">
        <f>IF(OR($A387="",$B387=""),"",A387*'MPTO_working_2-way'!$G386)</f>
        <v>2.0588235294117649</v>
      </c>
      <c r="E387" s="46">
        <f>IF(OR($A387="",$B387=""),"",B387*'MPTO_working_2-way'!$G386)</f>
        <v>1.9444444444444446</v>
      </c>
      <c r="F387" s="44">
        <f>IF(OR($A387="",$B387=""),"",'MPTO_working_2-way'!D386)</f>
        <v>2.0612369871402327</v>
      </c>
      <c r="G387" s="46">
        <f>IF(OR($A387="",$B387=""),"",'MPTO_working_2-way'!E386)</f>
        <v>1.9422965954991347</v>
      </c>
      <c r="H387" s="44">
        <f>IF(OR($A387="",$B387=""),"",'OddsRatio_working_2-way'!M386)</f>
        <v>2.0613372610104652</v>
      </c>
      <c r="I387" s="44">
        <f>IF(OR($A387="",$B387=""),"",'OddsRatio_working_2-way'!N386)</f>
        <v>1.9422075684480664</v>
      </c>
      <c r="J387" s="44">
        <f>IF('Log_working_2-way'!$D386="","",A387^('Log_working_2-way'!$D386))</f>
        <v>2.0624440275290437</v>
      </c>
      <c r="K387" s="46">
        <f>IF('Log_working_2-way'!$D386="","",B387^('Log_working_2-way'!$D386))</f>
        <v>1.9412260543508966</v>
      </c>
      <c r="L387" s="53">
        <f t="shared" si="62"/>
        <v>0.48571428571428565</v>
      </c>
      <c r="M387" s="53">
        <f t="shared" si="63"/>
        <v>0.51428571428571423</v>
      </c>
      <c r="N387" s="54">
        <v>484</v>
      </c>
      <c r="O387" s="54">
        <f t="shared" si="64"/>
        <v>239.55555555555554</v>
      </c>
      <c r="P387" s="54">
        <f t="shared" si="65"/>
        <v>225.17647058823528</v>
      </c>
      <c r="Q387" s="54">
        <f t="shared" si="66"/>
        <v>258.82352941176464</v>
      </c>
      <c r="R387" s="54">
        <f t="shared" si="67"/>
        <v>244.44444444444446</v>
      </c>
      <c r="S387" s="55">
        <f t="shared" si="68"/>
        <v>-19.267973856209096</v>
      </c>
      <c r="T387" s="55">
        <f t="shared" si="68"/>
        <v>-19.267973856209181</v>
      </c>
      <c r="U387" t="s">
        <v>473</v>
      </c>
      <c r="V387" t="s">
        <v>377</v>
      </c>
      <c r="W387" t="s">
        <v>450</v>
      </c>
      <c r="X387" t="s">
        <v>514</v>
      </c>
      <c r="Y387" s="66"/>
    </row>
    <row r="388" spans="1:25" ht="15" x14ac:dyDescent="0.25">
      <c r="A388">
        <v>1.94</v>
      </c>
      <c r="B388">
        <v>1.91</v>
      </c>
      <c r="C388" s="43">
        <f t="shared" si="61"/>
        <v>3.9024126949857019E-2</v>
      </c>
      <c r="D388" s="44">
        <f>IF(OR($A388="",$B388=""),"",A388*'MPTO_working_2-way'!$G387)</f>
        <v>2.0157068062827226</v>
      </c>
      <c r="E388" s="46">
        <f>IF(OR($A388="",$B388=""),"",B388*'MPTO_working_2-way'!$G387)</f>
        <v>1.9845360824742269</v>
      </c>
      <c r="F388" s="44">
        <f>IF(OR($A388="",$B388=""),"",'MPTO_working_2-way'!D387)</f>
        <v>2.0163247537682976</v>
      </c>
      <c r="G388" s="46">
        <f>IF(OR($A388="",$B388=""),"",'MPTO_working_2-way'!E387)</f>
        <v>1.98393746319002</v>
      </c>
      <c r="H388" s="44">
        <f>IF(OR($A388="",$B388=""),"",'OddsRatio_working_2-way'!M387)</f>
        <v>2.0163498575623611</v>
      </c>
      <c r="I388" s="44">
        <f>IF(OR($A388="",$B388=""),"",'OddsRatio_working_2-way'!N387)</f>
        <v>1.9839131599805839</v>
      </c>
      <c r="J388" s="44">
        <f>IF('Log_working_2-way'!$D387="","",A388^('Log_working_2-way'!$D387))</f>
        <v>2.0166326309725022</v>
      </c>
      <c r="K388" s="46">
        <f>IF('Log_working_2-way'!$D387="","",B388^('Log_working_2-way'!$D387))</f>
        <v>1.9836394873960235</v>
      </c>
      <c r="L388" s="53">
        <f t="shared" si="62"/>
        <v>0.4961038961038961</v>
      </c>
      <c r="M388" s="53">
        <f t="shared" si="63"/>
        <v>0.50389610389610384</v>
      </c>
      <c r="N388" s="54">
        <v>485</v>
      </c>
      <c r="O388" s="54">
        <f t="shared" si="64"/>
        <v>235</v>
      </c>
      <c r="P388" s="54">
        <f t="shared" si="65"/>
        <v>231.07329842931932</v>
      </c>
      <c r="Q388" s="54">
        <f t="shared" si="66"/>
        <v>253.92670157068062</v>
      </c>
      <c r="R388" s="54">
        <f t="shared" si="67"/>
        <v>250.00000000000003</v>
      </c>
      <c r="S388" s="55">
        <f t="shared" si="68"/>
        <v>-18.926701570680621</v>
      </c>
      <c r="T388" s="55">
        <f t="shared" si="68"/>
        <v>-18.926701570680706</v>
      </c>
      <c r="U388" t="s">
        <v>474</v>
      </c>
      <c r="V388" t="s">
        <v>376</v>
      </c>
      <c r="W388" t="s">
        <v>450</v>
      </c>
      <c r="X388" t="s">
        <v>514</v>
      </c>
      <c r="Y388" s="66"/>
    </row>
    <row r="389" spans="1:25" ht="15" x14ac:dyDescent="0.25">
      <c r="A389">
        <v>1.53</v>
      </c>
      <c r="B389">
        <v>2.5499999999999998</v>
      </c>
      <c r="C389" s="43">
        <f t="shared" si="61"/>
        <v>4.5751633986928164E-2</v>
      </c>
      <c r="D389" s="44">
        <f>IF(OR($A389="",$B389=""),"",A389*'MPTO_working_2-way'!$G388)</f>
        <v>1.6</v>
      </c>
      <c r="E389" s="46">
        <f>IF(OR($A389="",$B389=""),"",B389*'MPTO_working_2-way'!$G388)</f>
        <v>2.6666666666666665</v>
      </c>
      <c r="F389" s="44">
        <f>IF(OR($A389="",$B389=""),"",'MPTO_working_2-way'!D388)</f>
        <v>1.5854922279792747</v>
      </c>
      <c r="G389" s="46">
        <f>IF(OR($A389="",$B389=""),"",'MPTO_working_2-way'!E388)</f>
        <v>2.7079646017699113</v>
      </c>
      <c r="H389" s="44">
        <f>IF(OR($A389="",$B389=""),"",'OddsRatio_working_2-way'!M388)</f>
        <v>1.5847524979604342</v>
      </c>
      <c r="I389" s="44">
        <f>IF(OR($A389="",$B389=""),"",'OddsRatio_working_2-way'!N388)</f>
        <v>2.7101252298842891</v>
      </c>
      <c r="J389" s="44">
        <f>IF('Log_working_2-way'!$D388="","",A389^('Log_working_2-way'!$D388))</f>
        <v>1.5781005837593247</v>
      </c>
      <c r="K389" s="46">
        <f>IF('Log_working_2-way'!$D388="","",B389^('Log_working_2-way'!$D388))</f>
        <v>2.7298027853486841</v>
      </c>
      <c r="L389" s="53">
        <f t="shared" si="62"/>
        <v>0.625</v>
      </c>
      <c r="M389" s="53">
        <f t="shared" si="63"/>
        <v>0.375</v>
      </c>
      <c r="N389" s="54">
        <v>486</v>
      </c>
      <c r="O389" s="54">
        <f t="shared" si="64"/>
        <v>168.35294117647061</v>
      </c>
      <c r="P389" s="54">
        <f t="shared" si="65"/>
        <v>295.41176470588238</v>
      </c>
      <c r="Q389" s="54">
        <f t="shared" si="66"/>
        <v>190.58823529411768</v>
      </c>
      <c r="R389" s="54">
        <f t="shared" si="67"/>
        <v>317.64705882352939</v>
      </c>
      <c r="S389" s="55">
        <f t="shared" si="68"/>
        <v>-22.235294117647072</v>
      </c>
      <c r="T389" s="55">
        <f t="shared" si="68"/>
        <v>-22.235294117647015</v>
      </c>
      <c r="U389" t="s">
        <v>373</v>
      </c>
      <c r="V389" t="s">
        <v>472</v>
      </c>
      <c r="W389" t="s">
        <v>450</v>
      </c>
      <c r="X389" t="s">
        <v>514</v>
      </c>
      <c r="Y389" s="66"/>
    </row>
    <row r="390" spans="1:25" ht="15" x14ac:dyDescent="0.25">
      <c r="A390">
        <v>1.78</v>
      </c>
      <c r="B390">
        <v>2.08</v>
      </c>
      <c r="C390" s="43">
        <f t="shared" si="61"/>
        <v>4.2566983578219642E-2</v>
      </c>
      <c r="D390" s="44">
        <f>IF(OR($A390="",$B390=""),"",A390*'MPTO_working_2-way'!$G389)</f>
        <v>1.8557692307692311</v>
      </c>
      <c r="E390" s="46">
        <f>IF(OR($A390="",$B390=""),"",B390*'MPTO_working_2-way'!$G389)</f>
        <v>2.1685393258426968</v>
      </c>
      <c r="F390" s="44">
        <f>IF(OR($A390="",$B390=""),"",'MPTO_working_2-way'!D389)</f>
        <v>1.8500899460323807</v>
      </c>
      <c r="G390" s="46">
        <f>IF(OR($A390="",$B390=""),"",'MPTO_working_2-way'!E389)</f>
        <v>2.1763461086292031</v>
      </c>
      <c r="H390" s="44">
        <f>IF(OR($A390="",$B390=""),"",'OddsRatio_working_2-way'!M389)</f>
        <v>1.8498365855987975</v>
      </c>
      <c r="I390" s="44">
        <f>IF(OR($A390="",$B390=""),"",'OddsRatio_working_2-way'!N389)</f>
        <v>2.1766968108291049</v>
      </c>
      <c r="J390" s="44">
        <f>IF('Log_working_2-way'!$D389="","",A390^('Log_working_2-way'!$D389))</f>
        <v>1.8472406840805713</v>
      </c>
      <c r="K390" s="46">
        <f>IF('Log_working_2-way'!$D389="","",B390^('Log_working_2-way'!$D389))</f>
        <v>2.180302148833781</v>
      </c>
      <c r="L390" s="53">
        <f t="shared" si="62"/>
        <v>0.53886010362694292</v>
      </c>
      <c r="M390" s="53">
        <f t="shared" si="63"/>
        <v>0.46113989637305697</v>
      </c>
      <c r="N390" s="54">
        <v>487</v>
      </c>
      <c r="O390" s="54">
        <f t="shared" si="64"/>
        <v>213.40449438202251</v>
      </c>
      <c r="P390" s="54">
        <f t="shared" si="65"/>
        <v>252.86538461538461</v>
      </c>
      <c r="Q390" s="54">
        <f t="shared" si="66"/>
        <v>234.13461538461536</v>
      </c>
      <c r="R390" s="54">
        <f t="shared" si="67"/>
        <v>273.59550561797755</v>
      </c>
      <c r="S390" s="55">
        <f t="shared" si="68"/>
        <v>-20.730121002592853</v>
      </c>
      <c r="T390" s="55">
        <f t="shared" si="68"/>
        <v>-20.730121002592938</v>
      </c>
      <c r="U390" t="s">
        <v>375</v>
      </c>
      <c r="V390" t="s">
        <v>372</v>
      </c>
      <c r="W390" t="s">
        <v>450</v>
      </c>
      <c r="X390" t="s">
        <v>514</v>
      </c>
      <c r="Y390" s="66"/>
    </row>
    <row r="391" spans="1:25" ht="15" x14ac:dyDescent="0.25">
      <c r="A391">
        <v>2.82</v>
      </c>
      <c r="B391">
        <v>1.48</v>
      </c>
      <c r="C391" s="43">
        <f t="shared" si="61"/>
        <v>3.028560475368991E-2</v>
      </c>
      <c r="D391" s="44">
        <f>IF(OR($A391="",$B391=""),"",A391*'MPTO_working_2-way'!$G390)</f>
        <v>2.9054054054054053</v>
      </c>
      <c r="E391" s="46">
        <f>IF(OR($A391="",$B391=""),"",B391*'MPTO_working_2-way'!$G390)</f>
        <v>1.5248226950354611</v>
      </c>
      <c r="F391" s="44">
        <f>IF(OR($A391="",$B391=""),"",'MPTO_working_2-way'!D390)</f>
        <v>2.945793337097685</v>
      </c>
      <c r="G391" s="46">
        <f>IF(OR($A391="",$B391=""),"",'MPTO_working_2-way'!E390)</f>
        <v>1.5139291932675567</v>
      </c>
      <c r="H391" s="44">
        <f>IF(OR($A391="",$B391=""),"",'OddsRatio_working_2-way'!M390)</f>
        <v>2.9472202409246546</v>
      </c>
      <c r="I391" s="44">
        <f>IF(OR($A391="",$B391=""),"",'OddsRatio_working_2-way'!N390)</f>
        <v>1.5135525910130958</v>
      </c>
      <c r="J391" s="44">
        <f>IF('Log_working_2-way'!$D390="","",A391^('Log_working_2-way'!$D390))</f>
        <v>2.9662780268839413</v>
      </c>
      <c r="K391" s="46">
        <f>IF('Log_working_2-way'!$D390="","",B391^('Log_working_2-way'!$D390))</f>
        <v>1.5085750775462059</v>
      </c>
      <c r="L391" s="53">
        <f t="shared" si="62"/>
        <v>0.34418604651162793</v>
      </c>
      <c r="M391" s="53">
        <f t="shared" si="63"/>
        <v>0.65581395348837201</v>
      </c>
      <c r="N391" s="54">
        <v>488</v>
      </c>
      <c r="O391" s="54">
        <f t="shared" si="64"/>
        <v>314.95035460992904</v>
      </c>
      <c r="P391" s="54">
        <f t="shared" si="65"/>
        <v>158.27027027027026</v>
      </c>
      <c r="Q391" s="54">
        <f t="shared" si="66"/>
        <v>329.72972972972974</v>
      </c>
      <c r="R391" s="54">
        <f t="shared" si="67"/>
        <v>173.04964539007094</v>
      </c>
      <c r="S391" s="55">
        <f t="shared" si="68"/>
        <v>-14.779375119800704</v>
      </c>
      <c r="T391" s="55">
        <f t="shared" si="68"/>
        <v>-14.779375119800676</v>
      </c>
      <c r="U391" t="s">
        <v>179</v>
      </c>
      <c r="V391" t="s">
        <v>63</v>
      </c>
      <c r="W391" t="s">
        <v>436</v>
      </c>
      <c r="X391" t="s">
        <v>514</v>
      </c>
      <c r="Y391" s="66"/>
    </row>
    <row r="392" spans="1:25" ht="15" x14ac:dyDescent="0.25">
      <c r="A392">
        <v>1.6</v>
      </c>
      <c r="B392">
        <v>2.4700000000000002</v>
      </c>
      <c r="C392" s="43">
        <f t="shared" si="61"/>
        <v>2.9858299595141746E-2</v>
      </c>
      <c r="D392" s="44">
        <f>IF(OR($A392="",$B392=""),"",A392*'MPTO_working_2-way'!$G391)</f>
        <v>1.6477732793522268</v>
      </c>
      <c r="E392" s="46">
        <f>IF(OR($A392="",$B392=""),"",B392*'MPTO_working_2-way'!$G391)</f>
        <v>2.5437500000000002</v>
      </c>
      <c r="F392" s="44">
        <f>IF(OR($A392="",$B392=""),"",'MPTO_working_2-way'!D391)</f>
        <v>1.6391538780588968</v>
      </c>
      <c r="G392" s="46">
        <f>IF(OR($A392="",$B392=""),"",'MPTO_working_2-way'!E391)</f>
        <v>2.5645684620376383</v>
      </c>
      <c r="H392" s="44">
        <f>IF(OR($A392="",$B392=""),"",'OddsRatio_working_2-way'!M391)</f>
        <v>1.6388765649999402</v>
      </c>
      <c r="I392" s="44">
        <f>IF(OR($A392="",$B392=""),"",'OddsRatio_working_2-way'!N391)</f>
        <v>2.5652475842498532</v>
      </c>
      <c r="J392" s="44">
        <f>IF('Log_working_2-way'!$D391="","",A392^('Log_working_2-way'!$D391))</f>
        <v>1.634964638533341</v>
      </c>
      <c r="K392" s="46">
        <f>IF('Log_working_2-way'!$D391="","",B392^('Log_working_2-way'!$D391))</f>
        <v>2.5748908511028135</v>
      </c>
      <c r="L392" s="53">
        <f t="shared" si="62"/>
        <v>0.60687960687960685</v>
      </c>
      <c r="M392" s="53">
        <f t="shared" si="63"/>
        <v>0.3931203931203931</v>
      </c>
      <c r="N392" s="54">
        <v>489</v>
      </c>
      <c r="O392" s="54">
        <f t="shared" si="64"/>
        <v>183.37500000000006</v>
      </c>
      <c r="P392" s="54">
        <f t="shared" si="65"/>
        <v>291.02429149797575</v>
      </c>
      <c r="Q392" s="54">
        <f t="shared" si="66"/>
        <v>197.97570850202428</v>
      </c>
      <c r="R392" s="54">
        <f t="shared" si="67"/>
        <v>305.625</v>
      </c>
      <c r="S392" s="55">
        <f t="shared" si="68"/>
        <v>-14.600708502024219</v>
      </c>
      <c r="T392" s="55">
        <f t="shared" si="68"/>
        <v>-14.600708502024247</v>
      </c>
      <c r="U392" t="s">
        <v>178</v>
      </c>
      <c r="V392" t="s">
        <v>59</v>
      </c>
      <c r="W392" t="s">
        <v>436</v>
      </c>
      <c r="X392" t="s">
        <v>514</v>
      </c>
      <c r="Y392" s="66"/>
    </row>
    <row r="393" spans="1:25" ht="15" x14ac:dyDescent="0.25">
      <c r="A393">
        <v>2.57</v>
      </c>
      <c r="B393">
        <v>1.56</v>
      </c>
      <c r="C393" s="43">
        <f t="shared" si="61"/>
        <v>3.0130699391399673E-2</v>
      </c>
      <c r="D393" s="44">
        <f>IF(OR($A393="",$B393=""),"",A393*'MPTO_working_2-way'!$G392)</f>
        <v>2.6474358974358969</v>
      </c>
      <c r="E393" s="46">
        <f>IF(OR($A393="",$B393=""),"",B393*'MPTO_working_2-way'!$G392)</f>
        <v>1.6070038910505835</v>
      </c>
      <c r="F393" s="44">
        <f>IF(OR($A393="",$B393=""),"",'MPTO_working_2-way'!D392)</f>
        <v>2.6735129367831414</v>
      </c>
      <c r="G393" s="46">
        <f>IF(OR($A393="",$B393=""),"",'MPTO_working_2-way'!E392)</f>
        <v>1.597545425565827</v>
      </c>
      <c r="H393" s="44">
        <f>IF(OR($A393="",$B393=""),"",'OddsRatio_working_2-way'!M392)</f>
        <v>2.6743868813901486</v>
      </c>
      <c r="I393" s="44">
        <f>IF(OR($A393="",$B393=""),"",'OddsRatio_working_2-way'!N392)</f>
        <v>1.5972335373111359</v>
      </c>
      <c r="J393" s="44">
        <f>IF('Log_working_2-way'!$D392="","",A393^('Log_working_2-way'!$D392))</f>
        <v>2.6865304227890037</v>
      </c>
      <c r="K393" s="46">
        <f>IF('Log_working_2-way'!$D392="","",B393^('Log_working_2-way'!$D392))</f>
        <v>1.5929332708663844</v>
      </c>
      <c r="L393" s="53">
        <f t="shared" si="62"/>
        <v>0.37772397094430998</v>
      </c>
      <c r="M393" s="53">
        <f t="shared" si="63"/>
        <v>0.62227602905569013</v>
      </c>
      <c r="N393" s="54">
        <v>490</v>
      </c>
      <c r="O393" s="54">
        <f t="shared" si="64"/>
        <v>299.33852140077818</v>
      </c>
      <c r="P393" s="54">
        <f t="shared" si="65"/>
        <v>175.89743589743586</v>
      </c>
      <c r="Q393" s="54">
        <f t="shared" si="66"/>
        <v>314.10256410256409</v>
      </c>
      <c r="R393" s="54">
        <f t="shared" si="67"/>
        <v>190.66147859922179</v>
      </c>
      <c r="S393" s="55">
        <f t="shared" si="68"/>
        <v>-14.764042701785911</v>
      </c>
      <c r="T393" s="55">
        <f t="shared" si="68"/>
        <v>-14.764042701785939</v>
      </c>
      <c r="U393" t="s">
        <v>111</v>
      </c>
      <c r="V393" t="s">
        <v>55</v>
      </c>
      <c r="W393" t="s">
        <v>436</v>
      </c>
      <c r="X393" t="s">
        <v>514</v>
      </c>
      <c r="Y393" s="66"/>
    </row>
    <row r="394" spans="1:25" ht="15" x14ac:dyDescent="0.25">
      <c r="A394">
        <v>3.03</v>
      </c>
      <c r="B394">
        <v>1.42</v>
      </c>
      <c r="C394" s="43">
        <f t="shared" si="61"/>
        <v>3.4258355413006036E-2</v>
      </c>
      <c r="D394" s="44">
        <f>IF(OR($A394="",$B394=""),"",A394*'MPTO_working_2-way'!$G393)</f>
        <v>3.1338028169014081</v>
      </c>
      <c r="E394" s="46">
        <f>IF(OR($A394="",$B394=""),"",B394*'MPTO_working_2-way'!$G393)</f>
        <v>1.4686468646864685</v>
      </c>
      <c r="F394" s="44">
        <f>IF(OR($A394="",$B394=""),"",'MPTO_working_2-way'!D393)</f>
        <v>3.1958701626680526</v>
      </c>
      <c r="G394" s="46">
        <f>IF(OR($A394="",$B394=""),"",'MPTO_working_2-way'!E393)</f>
        <v>1.4554003314954502</v>
      </c>
      <c r="H394" s="44">
        <f>IF(OR($A394="",$B394=""),"",'OddsRatio_working_2-way'!M393)</f>
        <v>3.1984843263788196</v>
      </c>
      <c r="I394" s="44">
        <f>IF(OR($A394="",$B394=""),"",'OddsRatio_working_2-way'!N393)</f>
        <v>1.4548588261473416</v>
      </c>
      <c r="J394" s="44">
        <f>IF('Log_working_2-way'!$D393="","",A394^('Log_working_2-way'!$D393))</f>
        <v>3.228331915134508</v>
      </c>
      <c r="K394" s="46">
        <f>IF('Log_working_2-way'!$D393="","",B394^('Log_working_2-way'!$D393))</f>
        <v>1.4487661794042752</v>
      </c>
      <c r="L394" s="53">
        <f t="shared" si="62"/>
        <v>0.31910112359550563</v>
      </c>
      <c r="M394" s="53">
        <f t="shared" si="63"/>
        <v>0.68089887640449442</v>
      </c>
      <c r="N394" s="54">
        <v>491</v>
      </c>
      <c r="O394" s="54">
        <f t="shared" si="64"/>
        <v>328.95379537953789</v>
      </c>
      <c r="P394" s="54">
        <f t="shared" si="65"/>
        <v>145.22535211267601</v>
      </c>
      <c r="Q394" s="54">
        <f t="shared" si="66"/>
        <v>345.77464788732397</v>
      </c>
      <c r="R394" s="54">
        <f t="shared" si="67"/>
        <v>162.04620462046205</v>
      </c>
      <c r="S394" s="55">
        <f t="shared" si="68"/>
        <v>-16.820852507786071</v>
      </c>
      <c r="T394" s="55">
        <f t="shared" si="68"/>
        <v>-16.820852507786043</v>
      </c>
      <c r="U394" t="s">
        <v>112</v>
      </c>
      <c r="V394" t="s">
        <v>57</v>
      </c>
      <c r="W394" t="s">
        <v>436</v>
      </c>
      <c r="X394" t="s">
        <v>514</v>
      </c>
      <c r="Y394" s="66"/>
    </row>
    <row r="395" spans="1:25" ht="15" x14ac:dyDescent="0.25">
      <c r="A395">
        <v>2.78</v>
      </c>
      <c r="B395">
        <v>1.47</v>
      </c>
      <c r="C395" s="43">
        <f t="shared" si="61"/>
        <v>3.9984339059364826E-2</v>
      </c>
      <c r="D395" s="44">
        <f>IF(OR($A395="",$B395=""),"",A395*'MPTO_working_2-way'!$G394)</f>
        <v>2.8911564625850339</v>
      </c>
      <c r="E395" s="46">
        <f>IF(OR($A395="",$B395=""),"",B395*'MPTO_working_2-way'!$G394)</f>
        <v>1.5287769784172662</v>
      </c>
      <c r="F395" s="44">
        <f>IF(OR($A395="",$B395=""),"",'MPTO_working_2-way'!D394)</f>
        <v>2.9436000864366494</v>
      </c>
      <c r="G395" s="46">
        <f>IF(OR($A395="",$B395=""),"",'MPTO_working_2-way'!E394)</f>
        <v>1.5145091353815365</v>
      </c>
      <c r="H395" s="44">
        <f>IF(OR($A395="",$B395=""),"",'OddsRatio_working_2-way'!M394)</f>
        <v>2.9460817152815526</v>
      </c>
      <c r="I395" s="44">
        <f>IF(OR($A395="",$B395=""),"",'OddsRatio_working_2-way'!N394)</f>
        <v>1.5138530371810843</v>
      </c>
      <c r="J395" s="44">
        <f>IF('Log_working_2-way'!$D394="","",A395^('Log_working_2-way'!$D394))</f>
        <v>2.971193219657303</v>
      </c>
      <c r="K395" s="46">
        <f>IF('Log_working_2-way'!$D394="","",B395^('Log_working_2-way'!$D394))</f>
        <v>1.5073069397899939</v>
      </c>
      <c r="L395" s="53">
        <f t="shared" si="62"/>
        <v>0.34588235294117647</v>
      </c>
      <c r="M395" s="53">
        <f t="shared" si="63"/>
        <v>0.65411764705882347</v>
      </c>
      <c r="N395" s="54">
        <v>492</v>
      </c>
      <c r="O395" s="54">
        <f t="shared" si="64"/>
        <v>315.02158273381298</v>
      </c>
      <c r="P395" s="54">
        <f t="shared" si="65"/>
        <v>157.30612244897958</v>
      </c>
      <c r="Q395" s="54">
        <f t="shared" si="66"/>
        <v>334.69387755102042</v>
      </c>
      <c r="R395" s="54">
        <f t="shared" si="67"/>
        <v>176.97841726618708</v>
      </c>
      <c r="S395" s="55">
        <f t="shared" si="68"/>
        <v>-19.672294817207444</v>
      </c>
      <c r="T395" s="55">
        <f t="shared" si="68"/>
        <v>-19.672294817207501</v>
      </c>
      <c r="U395" t="s">
        <v>60</v>
      </c>
      <c r="V395" t="s">
        <v>119</v>
      </c>
      <c r="W395" t="s">
        <v>437</v>
      </c>
      <c r="X395" t="s">
        <v>514</v>
      </c>
      <c r="Y395" s="66"/>
    </row>
    <row r="396" spans="1:25" s="50" customFormat="1" ht="15" x14ac:dyDescent="0.25">
      <c r="A396">
        <v>2.82</v>
      </c>
      <c r="B396">
        <v>1.46</v>
      </c>
      <c r="C396" s="43">
        <f t="shared" si="61"/>
        <v>3.9541435927329172E-2</v>
      </c>
      <c r="D396" s="44">
        <f>IF(OR($A396="",$B396=""),"",A396*'MPTO_working_2-way'!$G395)</f>
        <v>2.9315068493150682</v>
      </c>
      <c r="E396" s="46">
        <f>IF(OR($A396="",$B396=""),"",B396*'MPTO_working_2-way'!$G395)</f>
        <v>1.5177304964539005</v>
      </c>
      <c r="F396" s="44">
        <f>IF(OR($A396="",$B396=""),"",'MPTO_working_2-way'!D395)</f>
        <v>2.9865080516465974</v>
      </c>
      <c r="G396" s="46">
        <f>IF(OR($A396="",$B396=""),"",'MPTO_working_2-way'!E395)</f>
        <v>1.5033958957131379</v>
      </c>
      <c r="H396" s="44">
        <f>IF(OR($A396="",$B396=""),"",'OddsRatio_working_2-way'!M395)</f>
        <v>2.9891007362952826</v>
      </c>
      <c r="I396" s="44">
        <f>IF(OR($A396="",$B396=""),"",'OddsRatio_working_2-way'!N395)</f>
        <v>1.50273974653617</v>
      </c>
      <c r="J396" s="44">
        <f>IF('Log_working_2-way'!$D395="","",A396^('Log_working_2-way'!$D395))</f>
        <v>3.0154812236740574</v>
      </c>
      <c r="K396" s="46">
        <f>IF('Log_working_2-way'!$D395="","",B396^('Log_working_2-way'!$D395))</f>
        <v>1.4961594225006967</v>
      </c>
      <c r="L396" s="53">
        <f t="shared" si="62"/>
        <v>0.34112149532710284</v>
      </c>
      <c r="M396" s="53">
        <f t="shared" si="63"/>
        <v>0.65887850467289732</v>
      </c>
      <c r="N396" s="54">
        <v>493</v>
      </c>
      <c r="O396" s="54">
        <f t="shared" si="64"/>
        <v>318.17730496453902</v>
      </c>
      <c r="P396" s="54">
        <f t="shared" si="65"/>
        <v>155.32876712328763</v>
      </c>
      <c r="Q396" s="54">
        <f t="shared" si="66"/>
        <v>337.67123287671234</v>
      </c>
      <c r="R396" s="54">
        <f t="shared" si="67"/>
        <v>174.82269503546101</v>
      </c>
      <c r="S396" s="55">
        <f t="shared" si="68"/>
        <v>-19.493927912173319</v>
      </c>
      <c r="T396" s="55">
        <f t="shared" si="68"/>
        <v>-19.493927912173376</v>
      </c>
      <c r="U396" t="s">
        <v>160</v>
      </c>
      <c r="V396" t="s">
        <v>123</v>
      </c>
      <c r="W396" t="s">
        <v>437</v>
      </c>
      <c r="X396" t="s">
        <v>514</v>
      </c>
      <c r="Y396" s="66"/>
    </row>
    <row r="397" spans="1:25" ht="15" x14ac:dyDescent="0.25">
      <c r="A397">
        <v>2.69</v>
      </c>
      <c r="B397">
        <v>1.5</v>
      </c>
      <c r="C397" s="43">
        <f t="shared" si="61"/>
        <v>3.8413878562577386E-2</v>
      </c>
      <c r="D397" s="44">
        <f>IF(OR($A397="",$B397=""),"",A397*'MPTO_working_2-way'!$G396)</f>
        <v>2.793333333333333</v>
      </c>
      <c r="E397" s="46">
        <f>IF(OR($A397="",$B397=""),"",B397*'MPTO_working_2-way'!$G396)</f>
        <v>1.557620817843866</v>
      </c>
      <c r="F397" s="44">
        <f>IF(OR($A397="",$B397=""),"",'MPTO_working_2-way'!D396)</f>
        <v>2.8365553602811948</v>
      </c>
      <c r="G397" s="46">
        <f>IF(OR($A397="",$B397=""),"",'MPTO_working_2-way'!E396)</f>
        <v>1.5444976076555021</v>
      </c>
      <c r="H397" s="44">
        <f>IF(OR($A397="",$B397=""),"",'OddsRatio_working_2-way'!M396)</f>
        <v>2.838477631085023</v>
      </c>
      <c r="I397" s="44">
        <f>IF(OR($A397="",$B397=""),"",'OddsRatio_working_2-way'!N396)</f>
        <v>1.5439282932204215</v>
      </c>
      <c r="J397" s="44">
        <f>IF('Log_working_2-way'!$D396="","",A397^('Log_working_2-way'!$D396))</f>
        <v>2.8590051192932453</v>
      </c>
      <c r="K397" s="46">
        <f>IF('Log_working_2-way'!$D396="","",B397^('Log_working_2-way'!$D396))</f>
        <v>1.5379221335225206</v>
      </c>
      <c r="L397" s="53">
        <f t="shared" si="62"/>
        <v>0.35799522673031031</v>
      </c>
      <c r="M397" s="53">
        <f t="shared" si="63"/>
        <v>0.64200477326968985</v>
      </c>
      <c r="N397" s="54">
        <v>494</v>
      </c>
      <c r="O397" s="54">
        <f t="shared" si="64"/>
        <v>310.35687732342006</v>
      </c>
      <c r="P397" s="54">
        <f t="shared" si="65"/>
        <v>164.66666666666666</v>
      </c>
      <c r="Q397" s="54">
        <f t="shared" si="66"/>
        <v>329.33333333333331</v>
      </c>
      <c r="R397" s="54">
        <f t="shared" si="67"/>
        <v>183.64312267657994</v>
      </c>
      <c r="S397" s="55">
        <f t="shared" si="68"/>
        <v>-18.97645600991325</v>
      </c>
      <c r="T397" s="55">
        <f t="shared" si="68"/>
        <v>-18.976456009913278</v>
      </c>
      <c r="U397" t="s">
        <v>378</v>
      </c>
      <c r="V397" t="s">
        <v>236</v>
      </c>
      <c r="W397" t="s">
        <v>437</v>
      </c>
      <c r="X397" t="s">
        <v>514</v>
      </c>
      <c r="Y397" s="66"/>
    </row>
    <row r="398" spans="1:25" ht="15" x14ac:dyDescent="0.25">
      <c r="A398">
        <v>2.79</v>
      </c>
      <c r="B398">
        <v>1.47</v>
      </c>
      <c r="C398" s="43">
        <f t="shared" si="61"/>
        <v>3.8695047911637692E-2</v>
      </c>
      <c r="D398" s="44">
        <f>IF(OR($A398="",$B398=""),"",A398*'MPTO_working_2-way'!$G397)</f>
        <v>2.8979591836734691</v>
      </c>
      <c r="E398" s="46">
        <f>IF(OR($A398="",$B398=""),"",B398*'MPTO_working_2-way'!$G397)</f>
        <v>1.5268817204301073</v>
      </c>
      <c r="F398" s="44">
        <f>IF(OR($A398="",$B398=""),"",'MPTO_working_2-way'!D397)</f>
        <v>2.9491964189407831</v>
      </c>
      <c r="G398" s="46">
        <f>IF(OR($A398="",$B398=""),"",'MPTO_working_2-way'!E397)</f>
        <v>1.5130319296109787</v>
      </c>
      <c r="H398" s="44">
        <f>IF(OR($A398="",$B398=""),"",'OddsRatio_working_2-way'!M397)</f>
        <v>2.9515405807458559</v>
      </c>
      <c r="I398" s="44">
        <f>IF(OR($A398="",$B398=""),"",'OddsRatio_working_2-way'!N397)</f>
        <v>1.5124156832125992</v>
      </c>
      <c r="J398" s="44">
        <f>IF('Log_working_2-way'!$D397="","",A398^('Log_working_2-way'!$D397))</f>
        <v>2.9760334965497401</v>
      </c>
      <c r="K398" s="46">
        <f>IF('Log_working_2-way'!$D397="","",B398^('Log_working_2-way'!$D397))</f>
        <v>1.5060642958458816</v>
      </c>
      <c r="L398" s="53">
        <f t="shared" si="62"/>
        <v>0.34507042253521131</v>
      </c>
      <c r="M398" s="53">
        <f t="shared" si="63"/>
        <v>0.65492957746478886</v>
      </c>
      <c r="N398" s="54">
        <v>495</v>
      </c>
      <c r="O398" s="54">
        <f t="shared" si="64"/>
        <v>317.58064516129031</v>
      </c>
      <c r="P398" s="54">
        <f t="shared" si="65"/>
        <v>158.26530612244895</v>
      </c>
      <c r="Q398" s="54">
        <f t="shared" si="66"/>
        <v>336.73469387755102</v>
      </c>
      <c r="R398" s="54">
        <f t="shared" si="67"/>
        <v>177.41935483870967</v>
      </c>
      <c r="S398" s="55">
        <f t="shared" si="68"/>
        <v>-19.154048716260718</v>
      </c>
      <c r="T398" s="55">
        <f t="shared" si="68"/>
        <v>-19.154048716260718</v>
      </c>
      <c r="U398" t="s">
        <v>58</v>
      </c>
      <c r="V398" t="s">
        <v>115</v>
      </c>
      <c r="W398" t="s">
        <v>437</v>
      </c>
      <c r="X398" t="s">
        <v>514</v>
      </c>
      <c r="Y398" s="66"/>
    </row>
    <row r="399" spans="1:25" ht="15" x14ac:dyDescent="0.25">
      <c r="A399">
        <v>2.08</v>
      </c>
      <c r="B399">
        <v>1.81</v>
      </c>
      <c r="C399" s="43">
        <f t="shared" si="61"/>
        <v>3.3255418614534626E-2</v>
      </c>
      <c r="D399" s="44">
        <f>IF(OR($A399="",$B399=""),"",A399*'MPTO_working_2-way'!$G398)</f>
        <v>2.1491712707182322</v>
      </c>
      <c r="E399" s="46">
        <f>IF(OR($A399="",$B399=""),"",B399*'MPTO_working_2-way'!$G398)</f>
        <v>1.8701923076923077</v>
      </c>
      <c r="F399" s="44">
        <f>IF(OR($A399="",$B399=""),"",'MPTO_working_2-way'!D398)</f>
        <v>2.1545152798443401</v>
      </c>
      <c r="G399" s="46">
        <f>IF(OR($A399="",$B399=""),"",'MPTO_working_2-way'!E398)</f>
        <v>1.8661643699811639</v>
      </c>
      <c r="H399" s="44">
        <f>IF(OR($A399="",$B399=""),"",'OddsRatio_working_2-way'!M398)</f>
        <v>2.1547005383792519</v>
      </c>
      <c r="I399" s="44">
        <f>IF(OR($A399="",$B399=""),"",'OddsRatio_working_2-way'!N398)</f>
        <v>1.8660254037844384</v>
      </c>
      <c r="J399" s="44">
        <f>IF('Log_working_2-way'!$D398="","",A399^('Log_working_2-way'!$D398))</f>
        <v>2.1571440120474694</v>
      </c>
      <c r="K399" s="46">
        <f>IF('Log_working_2-way'!$D398="","",B399^('Log_working_2-way'!$D398))</f>
        <v>1.8641966683390954</v>
      </c>
      <c r="L399" s="53">
        <f t="shared" si="62"/>
        <v>0.46529562982005135</v>
      </c>
      <c r="M399" s="53">
        <f t="shared" si="63"/>
        <v>0.53470437017994854</v>
      </c>
      <c r="N399" s="54">
        <v>496</v>
      </c>
      <c r="O399" s="54">
        <f t="shared" si="64"/>
        <v>257.53846153846155</v>
      </c>
      <c r="P399" s="54">
        <f t="shared" si="65"/>
        <v>221.96685082872929</v>
      </c>
      <c r="Q399" s="54">
        <f t="shared" si="66"/>
        <v>274.03314917127074</v>
      </c>
      <c r="R399" s="54">
        <f t="shared" si="67"/>
        <v>238.46153846153845</v>
      </c>
      <c r="S399" s="55">
        <f t="shared" si="68"/>
        <v>-16.494687632809189</v>
      </c>
      <c r="T399" s="55">
        <f t="shared" si="68"/>
        <v>-16.494687632809161</v>
      </c>
      <c r="U399" t="s">
        <v>124</v>
      </c>
      <c r="V399" t="s">
        <v>251</v>
      </c>
      <c r="W399" t="s">
        <v>442</v>
      </c>
      <c r="X399" t="s">
        <v>514</v>
      </c>
      <c r="Y399" s="66"/>
    </row>
    <row r="400" spans="1:25" ht="15" x14ac:dyDescent="0.25">
      <c r="A400">
        <v>2.15</v>
      </c>
      <c r="B400">
        <v>1.76</v>
      </c>
      <c r="C400" s="43">
        <f t="shared" si="61"/>
        <v>3.3298097251585723E-2</v>
      </c>
      <c r="D400" s="44">
        <f>IF(OR($A400="",$B400=""),"",A400*'MPTO_working_2-way'!$G399)</f>
        <v>2.2215909090909092</v>
      </c>
      <c r="E400" s="46">
        <f>IF(OR($A400="",$B400=""),"",B400*'MPTO_working_2-way'!$G399)</f>
        <v>1.8186046511627909</v>
      </c>
      <c r="F400" s="44">
        <f>IF(OR($A400="",$B400=""),"",'MPTO_working_2-way'!D399)</f>
        <v>2.2298173246906305</v>
      </c>
      <c r="G400" s="46">
        <f>IF(OR($A400="",$B400=""),"",'MPTO_working_2-way'!E399)</f>
        <v>1.8131288931480596</v>
      </c>
      <c r="H400" s="44">
        <f>IF(OR($A400="",$B400=""),"",'OddsRatio_working_2-way'!M399)</f>
        <v>2.2301048307916052</v>
      </c>
      <c r="I400" s="44">
        <f>IF(OR($A400="",$B400=""),"",'OddsRatio_working_2-way'!N399)</f>
        <v>1.8129388446970602</v>
      </c>
      <c r="J400" s="44">
        <f>IF('Log_working_2-way'!$D399="","",A400^('Log_working_2-way'!$D399))</f>
        <v>2.2338767288490446</v>
      </c>
      <c r="K400" s="46">
        <f>IF('Log_working_2-way'!$D399="","",B400^('Log_working_2-way'!$D399))</f>
        <v>1.8104537322239227</v>
      </c>
      <c r="L400" s="53">
        <f t="shared" si="62"/>
        <v>0.45012787723785164</v>
      </c>
      <c r="M400" s="53">
        <f t="shared" si="63"/>
        <v>0.54987212276214825</v>
      </c>
      <c r="N400" s="54">
        <v>497</v>
      </c>
      <c r="O400" s="54">
        <f t="shared" si="64"/>
        <v>265.83720930232556</v>
      </c>
      <c r="P400" s="54">
        <f t="shared" si="65"/>
        <v>214.6136363636364</v>
      </c>
      <c r="Q400" s="54">
        <f t="shared" si="66"/>
        <v>282.38636363636368</v>
      </c>
      <c r="R400" s="54">
        <f t="shared" si="67"/>
        <v>231.16279069767441</v>
      </c>
      <c r="S400" s="55">
        <f t="shared" si="68"/>
        <v>-16.549154334038121</v>
      </c>
      <c r="T400" s="55">
        <f t="shared" si="68"/>
        <v>-16.549154334038008</v>
      </c>
      <c r="U400" t="s">
        <v>128</v>
      </c>
      <c r="V400" t="s">
        <v>127</v>
      </c>
      <c r="W400" t="s">
        <v>442</v>
      </c>
      <c r="X400" t="s">
        <v>514</v>
      </c>
      <c r="Y400" s="66"/>
    </row>
    <row r="401" spans="1:25" ht="15" x14ac:dyDescent="0.25">
      <c r="A401">
        <v>2.0299999999999998</v>
      </c>
      <c r="B401">
        <v>1.86</v>
      </c>
      <c r="C401" s="43">
        <f t="shared" si="61"/>
        <v>3.0245246040574214E-2</v>
      </c>
      <c r="D401" s="44">
        <f>IF(OR($A401="",$B401=""),"",A401*'MPTO_working_2-way'!$G400)</f>
        <v>2.0913978494623655</v>
      </c>
      <c r="E401" s="46">
        <f>IF(OR($A401="",$B401=""),"",B401*'MPTO_working_2-way'!$G400)</f>
        <v>1.9162561576354682</v>
      </c>
      <c r="F401" s="44">
        <f>IF(OR($A401="",$B401=""),"",'MPTO_working_2-way'!D400)</f>
        <v>2.0942925287037548</v>
      </c>
      <c r="G401" s="46">
        <f>IF(OR($A401="",$B401=""),"",'MPTO_working_2-way'!E400)</f>
        <v>1.9138324294186226</v>
      </c>
      <c r="H401" s="44">
        <f>IF(OR($A401="",$B401=""),"",'OddsRatio_working_2-way'!M400)</f>
        <v>2.0943831224048783</v>
      </c>
      <c r="I401" s="44">
        <f>IF(OR($A401="",$B401=""),"",'OddsRatio_working_2-way'!N400)</f>
        <v>1.9137567818137824</v>
      </c>
      <c r="J401" s="44">
        <f>IF('Log_working_2-way'!$D400="","",A401^('Log_working_2-way'!$D400))</f>
        <v>2.0957003958101184</v>
      </c>
      <c r="K401" s="46">
        <f>IF('Log_working_2-way'!$D400="","",B401^('Log_working_2-way'!$D400))</f>
        <v>1.9126582447390832</v>
      </c>
      <c r="L401" s="53">
        <f t="shared" si="62"/>
        <v>0.47814910025706941</v>
      </c>
      <c r="M401" s="53">
        <f t="shared" si="63"/>
        <v>0.52185089974293053</v>
      </c>
      <c r="N401" s="54">
        <v>498</v>
      </c>
      <c r="O401" s="54">
        <f t="shared" si="64"/>
        <v>252.67980295566502</v>
      </c>
      <c r="P401" s="54">
        <f t="shared" si="65"/>
        <v>230.25806451612905</v>
      </c>
      <c r="Q401" s="54">
        <f t="shared" si="66"/>
        <v>267.74193548387098</v>
      </c>
      <c r="R401" s="54">
        <f t="shared" si="67"/>
        <v>245.320197044335</v>
      </c>
      <c r="S401" s="55">
        <f t="shared" si="68"/>
        <v>-15.06213252820595</v>
      </c>
      <c r="T401" s="55">
        <f t="shared" si="68"/>
        <v>-15.06213252820595</v>
      </c>
      <c r="U401" t="s">
        <v>164</v>
      </c>
      <c r="V401" t="s">
        <v>379</v>
      </c>
      <c r="W401" t="s">
        <v>442</v>
      </c>
      <c r="X401" t="s">
        <v>514</v>
      </c>
      <c r="Y401" s="66"/>
    </row>
    <row r="402" spans="1:25" ht="15" x14ac:dyDescent="0.25">
      <c r="A402">
        <v>1.81</v>
      </c>
      <c r="B402">
        <v>2.08</v>
      </c>
      <c r="C402" s="43">
        <f t="shared" si="61"/>
        <v>3.3255418614534626E-2</v>
      </c>
      <c r="D402" s="44">
        <f>IF(OR($A402="",$B402=""),"",A402*'MPTO_working_2-way'!$G401)</f>
        <v>1.8701923076923077</v>
      </c>
      <c r="E402" s="46">
        <f>IF(OR($A402="",$B402=""),"",B402*'MPTO_working_2-way'!$G401)</f>
        <v>2.1491712707182322</v>
      </c>
      <c r="F402" s="44">
        <f>IF(OR($A402="",$B402=""),"",'MPTO_working_2-way'!D401)</f>
        <v>1.8661643699811639</v>
      </c>
      <c r="G402" s="46">
        <f>IF(OR($A402="",$B402=""),"",'MPTO_working_2-way'!E401)</f>
        <v>2.1545152798443401</v>
      </c>
      <c r="H402" s="44">
        <f>IF(OR($A402="",$B402=""),"",'OddsRatio_working_2-way'!M401)</f>
        <v>1.8660254037844384</v>
      </c>
      <c r="I402" s="44">
        <f>IF(OR($A402="",$B402=""),"",'OddsRatio_working_2-way'!N401)</f>
        <v>2.1547005383792519</v>
      </c>
      <c r="J402" s="44">
        <f>IF('Log_working_2-way'!$D401="","",A402^('Log_working_2-way'!$D401))</f>
        <v>1.8641966683390954</v>
      </c>
      <c r="K402" s="46">
        <f>IF('Log_working_2-way'!$D401="","",B402^('Log_working_2-way'!$D401))</f>
        <v>2.1571440120474694</v>
      </c>
      <c r="L402" s="53">
        <f t="shared" si="62"/>
        <v>0.53470437017994854</v>
      </c>
      <c r="M402" s="53">
        <f t="shared" si="63"/>
        <v>0.46529562982005135</v>
      </c>
      <c r="N402" s="54">
        <v>499</v>
      </c>
      <c r="O402" s="54">
        <f t="shared" si="64"/>
        <v>223.30939226519342</v>
      </c>
      <c r="P402" s="54">
        <f t="shared" si="65"/>
        <v>259.09615384615387</v>
      </c>
      <c r="Q402" s="54">
        <f t="shared" si="66"/>
        <v>239.90384615384613</v>
      </c>
      <c r="R402" s="54">
        <f t="shared" si="67"/>
        <v>275.69060773480663</v>
      </c>
      <c r="S402" s="55">
        <f t="shared" si="68"/>
        <v>-16.594453888652708</v>
      </c>
      <c r="T402" s="55">
        <f t="shared" si="68"/>
        <v>-16.594453888652765</v>
      </c>
      <c r="U402" t="s">
        <v>165</v>
      </c>
      <c r="V402" t="s">
        <v>129</v>
      </c>
      <c r="W402" t="s">
        <v>442</v>
      </c>
      <c r="X402" t="s">
        <v>514</v>
      </c>
      <c r="Y402" s="66"/>
    </row>
    <row r="403" spans="1:25" ht="15" x14ac:dyDescent="0.25">
      <c r="A403">
        <v>1.66</v>
      </c>
      <c r="B403">
        <v>2.34</v>
      </c>
      <c r="C403" s="43">
        <f t="shared" si="61"/>
        <v>2.9760065904644417E-2</v>
      </c>
      <c r="D403" s="44">
        <f>IF(OR($A403="",$B403=""),"",A403*'MPTO_working_2-way'!$G402)</f>
        <v>1.7094017094017095</v>
      </c>
      <c r="E403" s="46">
        <f>IF(OR($A403="",$B403=""),"",B403*'MPTO_working_2-way'!$G402)</f>
        <v>2.4096385542168677</v>
      </c>
      <c r="F403" s="44">
        <f>IF(OR($A403="",$B403=""),"",'MPTO_working_2-way'!D402)</f>
        <v>1.7020418894049603</v>
      </c>
      <c r="G403" s="46">
        <f>IF(OR($A403="",$B403=""),"",'MPTO_working_2-way'!E402)</f>
        <v>2.4244164274123086</v>
      </c>
      <c r="H403" s="44">
        <f>IF(OR($A403="",$B403=""),"",'OddsRatio_working_2-way'!M402)</f>
        <v>1.7018100265975373</v>
      </c>
      <c r="I403" s="44">
        <f>IF(OR($A403="",$B403=""),"",'OddsRatio_working_2-way'!N402)</f>
        <v>2.4248870236980302</v>
      </c>
      <c r="J403" s="44">
        <f>IF('Log_working_2-way'!$D402="","",A403^('Log_working_2-way'!$D402))</f>
        <v>1.6984752676475883</v>
      </c>
      <c r="K403" s="46">
        <f>IF('Log_working_2-way'!$D402="","",B403^('Log_working_2-way'!$D402))</f>
        <v>2.4316899199135542</v>
      </c>
      <c r="L403" s="53">
        <f t="shared" si="62"/>
        <v>0.58499999999999996</v>
      </c>
      <c r="M403" s="53">
        <f t="shared" si="63"/>
        <v>0.41499999999999998</v>
      </c>
      <c r="N403" s="54">
        <v>500</v>
      </c>
      <c r="O403" s="54">
        <f t="shared" si="64"/>
        <v>198.79518072289159</v>
      </c>
      <c r="P403" s="54">
        <f t="shared" si="65"/>
        <v>286.32478632478637</v>
      </c>
      <c r="Q403" s="54">
        <f t="shared" si="66"/>
        <v>213.67521367521368</v>
      </c>
      <c r="R403" s="54">
        <f t="shared" si="67"/>
        <v>301.20481927710847</v>
      </c>
      <c r="S403" s="55">
        <f t="shared" si="68"/>
        <v>-14.880032952322097</v>
      </c>
      <c r="T403" s="55">
        <f t="shared" si="68"/>
        <v>-14.880032952322097</v>
      </c>
      <c r="U403" t="s">
        <v>270</v>
      </c>
      <c r="V403" t="s">
        <v>389</v>
      </c>
      <c r="W403" t="s">
        <v>230</v>
      </c>
      <c r="X403" t="s">
        <v>515</v>
      </c>
      <c r="Y403" s="66"/>
    </row>
    <row r="404" spans="1:25" ht="15" x14ac:dyDescent="0.25">
      <c r="A404">
        <v>1.62</v>
      </c>
      <c r="B404">
        <v>2.4300000000000002</v>
      </c>
      <c r="C404" s="43">
        <f t="shared" si="61"/>
        <v>2.8806584362139898E-2</v>
      </c>
      <c r="D404" s="44">
        <f>IF(OR($A404="",$B404=""),"",A404*'MPTO_working_2-way'!$G403)</f>
        <v>1.6666666666666667</v>
      </c>
      <c r="E404" s="46">
        <f>IF(OR($A404="",$B404=""),"",B404*'MPTO_working_2-way'!$G403)</f>
        <v>2.5</v>
      </c>
      <c r="F404" s="44">
        <f>IF(OR($A404="",$B404=""),"",'MPTO_working_2-way'!D403)</f>
        <v>1.658703071672355</v>
      </c>
      <c r="G404" s="46">
        <f>IF(OR($A404="",$B404=""),"",'MPTO_working_2-way'!E403)</f>
        <v>2.5181347150259068</v>
      </c>
      <c r="H404" s="44">
        <f>IF(OR($A404="",$B404=""),"",'OddsRatio_working_2-way'!M403)</f>
        <v>1.6584576171375296</v>
      </c>
      <c r="I404" s="44">
        <f>IF(OR($A404="",$B404=""),"",'OddsRatio_working_2-way'!N403)</f>
        <v>2.5187006330752704</v>
      </c>
      <c r="J404" s="44">
        <f>IF('Log_working_2-way'!$D403="","",A404^('Log_working_2-way'!$D403))</f>
        <v>1.6548476422503566</v>
      </c>
      <c r="K404" s="46">
        <f>IF('Log_working_2-way'!$D403="","",B404^('Log_working_2-way'!$D403))</f>
        <v>2.5270727654504732</v>
      </c>
      <c r="L404" s="53">
        <f t="shared" si="62"/>
        <v>0.6</v>
      </c>
      <c r="M404" s="53">
        <f t="shared" si="63"/>
        <v>0.4</v>
      </c>
      <c r="N404" s="54">
        <v>501</v>
      </c>
      <c r="O404" s="54">
        <f t="shared" si="64"/>
        <v>191.74074074074073</v>
      </c>
      <c r="P404" s="54">
        <f t="shared" si="65"/>
        <v>294.82716049382714</v>
      </c>
      <c r="Q404" s="54">
        <f t="shared" si="66"/>
        <v>206.17283950617281</v>
      </c>
      <c r="R404" s="54">
        <f t="shared" si="67"/>
        <v>309.25925925925924</v>
      </c>
      <c r="S404" s="55">
        <f t="shared" si="68"/>
        <v>-14.432098765432073</v>
      </c>
      <c r="T404" s="55">
        <f t="shared" si="68"/>
        <v>-14.432098765432102</v>
      </c>
      <c r="U404" t="s">
        <v>269</v>
      </c>
      <c r="V404" t="s">
        <v>263</v>
      </c>
      <c r="W404" t="s">
        <v>230</v>
      </c>
      <c r="X404" t="s">
        <v>515</v>
      </c>
      <c r="Y404" s="66"/>
    </row>
    <row r="405" spans="1:25" ht="15" x14ac:dyDescent="0.25">
      <c r="A405">
        <v>1.51</v>
      </c>
      <c r="B405">
        <v>2.7</v>
      </c>
      <c r="C405" s="43">
        <f t="shared" si="61"/>
        <v>3.2622025999509585E-2</v>
      </c>
      <c r="D405" s="44">
        <f>IF(OR($A405="",$B405=""),"",A405*'MPTO_working_2-way'!$G404)</f>
        <v>1.5592592592592596</v>
      </c>
      <c r="E405" s="46">
        <f>IF(OR($A405="",$B405=""),"",B405*'MPTO_working_2-way'!$G404)</f>
        <v>2.7880794701986762</v>
      </c>
      <c r="F405" s="44">
        <f>IF(OR($A405="",$B405=""),"",'MPTO_working_2-way'!D404)</f>
        <v>1.5481298651984055</v>
      </c>
      <c r="G405" s="46">
        <f>IF(OR($A405="",$B405=""),"",'MPTO_working_2-way'!E404)</f>
        <v>2.8243851749220652</v>
      </c>
      <c r="H405" s="44">
        <f>IF(OR($A405="",$B405=""),"",'OddsRatio_working_2-way'!M404)</f>
        <v>1.5477225575051663</v>
      </c>
      <c r="I405" s="44">
        <f>IF(OR($A405="",$B405=""),"",'OddsRatio_working_2-way'!N404)</f>
        <v>2.8257418583505545</v>
      </c>
      <c r="J405" s="44">
        <f>IF('Log_working_2-way'!$D404="","",A405^('Log_working_2-way'!$D404))</f>
        <v>1.5426435777660368</v>
      </c>
      <c r="K405" s="46">
        <f>IF('Log_working_2-way'!$D404="","",B405^('Log_working_2-way'!$D404))</f>
        <v>2.8428302498606608</v>
      </c>
      <c r="L405" s="53">
        <f t="shared" si="62"/>
        <v>0.64133016627078376</v>
      </c>
      <c r="M405" s="53">
        <f t="shared" si="63"/>
        <v>0.35866983372921607</v>
      </c>
      <c r="N405" s="54">
        <v>502</v>
      </c>
      <c r="O405" s="54">
        <f t="shared" si="64"/>
        <v>169.5496688741722</v>
      </c>
      <c r="P405" s="54">
        <f t="shared" si="65"/>
        <v>316.07407407407408</v>
      </c>
      <c r="Q405" s="54">
        <f t="shared" si="66"/>
        <v>185.92592592592592</v>
      </c>
      <c r="R405" s="54">
        <f t="shared" si="67"/>
        <v>332.45033112582786</v>
      </c>
      <c r="S405" s="55">
        <f t="shared" si="68"/>
        <v>-16.376257051753726</v>
      </c>
      <c r="T405" s="55">
        <f t="shared" si="68"/>
        <v>-16.376257051753782</v>
      </c>
      <c r="U405" t="s">
        <v>240</v>
      </c>
      <c r="V405" t="s">
        <v>260</v>
      </c>
      <c r="W405" t="s">
        <v>230</v>
      </c>
      <c r="X405" t="s">
        <v>515</v>
      </c>
      <c r="Y405" s="66"/>
    </row>
    <row r="406" spans="1:25" ht="15" x14ac:dyDescent="0.25">
      <c r="A406">
        <v>1.71</v>
      </c>
      <c r="B406">
        <v>2.23</v>
      </c>
      <c r="C406" s="43">
        <f t="shared" si="61"/>
        <v>3.3225814910969431E-2</v>
      </c>
      <c r="D406" s="44">
        <f>IF(OR($A406="",$B406=""),"",A406*'MPTO_working_2-way'!$G405)</f>
        <v>1.7668161434977576</v>
      </c>
      <c r="E406" s="46">
        <f>IF(OR($A406="",$B406=""),"",B406*'MPTO_working_2-way'!$G405)</f>
        <v>2.3040935672514617</v>
      </c>
      <c r="F406" s="44">
        <f>IF(OR($A406="",$B406=""),"",'MPTO_working_2-way'!D405)</f>
        <v>1.7599981538319522</v>
      </c>
      <c r="G406" s="46">
        <f>IF(OR($A406="",$B406=""),"",'MPTO_working_2-way'!E405)</f>
        <v>2.315792669966295</v>
      </c>
      <c r="H406" s="44">
        <f>IF(OR($A406="",$B406=""),"",'OddsRatio_working_2-way'!M405)</f>
        <v>1.7597603387632996</v>
      </c>
      <c r="I406" s="44">
        <f>IF(OR($A406="",$B406=""),"",'OddsRatio_working_2-way'!N405)</f>
        <v>2.3162045305336028</v>
      </c>
      <c r="J406" s="44">
        <f>IF('Log_working_2-way'!$D405="","",A406^('Log_working_2-way'!$D405))</f>
        <v>1.7566662454529891</v>
      </c>
      <c r="K406" s="46">
        <f>IF('Log_working_2-way'!$D405="","",B406^('Log_working_2-way'!$D405))</f>
        <v>2.3215866387713424</v>
      </c>
      <c r="L406" s="53">
        <f t="shared" si="62"/>
        <v>0.56598984771573613</v>
      </c>
      <c r="M406" s="53">
        <f t="shared" si="63"/>
        <v>0.43401015228426398</v>
      </c>
      <c r="N406" s="54">
        <v>503</v>
      </c>
      <c r="O406" s="54">
        <f t="shared" si="64"/>
        <v>208.84795321637426</v>
      </c>
      <c r="P406" s="54">
        <f t="shared" si="65"/>
        <v>277.43946188340811</v>
      </c>
      <c r="Q406" s="54">
        <f t="shared" si="66"/>
        <v>225.56053811659194</v>
      </c>
      <c r="R406" s="54">
        <f t="shared" si="67"/>
        <v>294.15204678362574</v>
      </c>
      <c r="S406" s="55">
        <f t="shared" si="68"/>
        <v>-16.712584900217678</v>
      </c>
      <c r="T406" s="55">
        <f t="shared" si="68"/>
        <v>-16.712584900217621</v>
      </c>
      <c r="U406" t="s">
        <v>232</v>
      </c>
      <c r="V406" t="s">
        <v>243</v>
      </c>
      <c r="W406" t="s">
        <v>231</v>
      </c>
      <c r="X406" t="s">
        <v>515</v>
      </c>
      <c r="Y406" s="66"/>
    </row>
    <row r="407" spans="1:25" ht="15" x14ac:dyDescent="0.25">
      <c r="A407">
        <v>1.91</v>
      </c>
      <c r="B407">
        <v>1.98</v>
      </c>
      <c r="C407" s="43">
        <f t="shared" si="61"/>
        <v>2.861071447458885E-2</v>
      </c>
      <c r="D407" s="44">
        <f>IF(OR($A407="",$B407=""),"",A407*'MPTO_working_2-way'!$G406)</f>
        <v>1.9646464646464645</v>
      </c>
      <c r="E407" s="46">
        <f>IF(OR($A407="",$B407=""),"",B407*'MPTO_working_2-way'!$G406)</f>
        <v>2.0366492146596857</v>
      </c>
      <c r="F407" s="44">
        <f>IF(OR($A407="",$B407=""),"",'MPTO_working_2-way'!D406)</f>
        <v>1.9636533568721115</v>
      </c>
      <c r="G407" s="46">
        <f>IF(OR($A407="",$B407=""),"",'MPTO_working_2-way'!E406)</f>
        <v>2.0377175494369308</v>
      </c>
      <c r="H407" s="44">
        <f>IF(OR($A407="",$B407=""),"",'OddsRatio_working_2-way'!M406)</f>
        <v>1.9636241116594322</v>
      </c>
      <c r="I407" s="44">
        <f>IF(OR($A407="",$B407=""),"",'OddsRatio_working_2-way'!N406)</f>
        <v>2.0377490433255412</v>
      </c>
      <c r="J407" s="44">
        <f>IF('Log_working_2-way'!$D406="","",A407^('Log_working_2-way'!$D406))</f>
        <v>1.9631742210121639</v>
      </c>
      <c r="K407" s="46">
        <f>IF('Log_working_2-way'!$D406="","",B407^('Log_working_2-way'!$D406))</f>
        <v>2.0382337672504618</v>
      </c>
      <c r="L407" s="53">
        <f t="shared" si="62"/>
        <v>0.50899742930591263</v>
      </c>
      <c r="M407" s="53">
        <f t="shared" si="63"/>
        <v>0.49100257069408743</v>
      </c>
      <c r="N407" s="54">
        <v>504</v>
      </c>
      <c r="O407" s="54">
        <f t="shared" si="64"/>
        <v>240.12565445026178</v>
      </c>
      <c r="P407" s="54">
        <f t="shared" si="65"/>
        <v>249.45454545454544</v>
      </c>
      <c r="Q407" s="54">
        <f t="shared" si="66"/>
        <v>254.54545454545456</v>
      </c>
      <c r="R407" s="54">
        <f t="shared" si="67"/>
        <v>263.87434554973822</v>
      </c>
      <c r="S407" s="55">
        <f t="shared" si="68"/>
        <v>-14.419800095192784</v>
      </c>
      <c r="T407" s="55">
        <f t="shared" si="68"/>
        <v>-14.419800095192784</v>
      </c>
      <c r="U407" t="s">
        <v>226</v>
      </c>
      <c r="V407" t="s">
        <v>274</v>
      </c>
      <c r="W407" t="s">
        <v>231</v>
      </c>
      <c r="X407" t="s">
        <v>515</v>
      </c>
      <c r="Y407" s="66"/>
    </row>
    <row r="408" spans="1:25" ht="15" x14ac:dyDescent="0.25">
      <c r="A408">
        <v>2.09</v>
      </c>
      <c r="B408">
        <v>1.82</v>
      </c>
      <c r="C408" s="43">
        <f t="shared" si="61"/>
        <v>2.7919448972080652E-2</v>
      </c>
      <c r="D408" s="44">
        <f>IF(OR($A408="",$B408=""),"",A408*'MPTO_working_2-way'!$G407)</f>
        <v>2.1483516483516483</v>
      </c>
      <c r="E408" s="46">
        <f>IF(OR($A408="",$B408=""),"",B408*'MPTO_working_2-way'!$G407)</f>
        <v>1.8708133971291869</v>
      </c>
      <c r="F408" s="44">
        <f>IF(OR($A408="",$B408=""),"",'MPTO_working_2-way'!D407)</f>
        <v>2.152810006225593</v>
      </c>
      <c r="G408" s="46">
        <f>IF(OR($A408="",$B408=""),"",'MPTO_working_2-way'!E407)</f>
        <v>1.8674456281604401</v>
      </c>
      <c r="H408" s="44">
        <f>IF(OR($A408="",$B408=""),"",'OddsRatio_working_2-way'!M407)</f>
        <v>2.1529389804681456</v>
      </c>
      <c r="I408" s="44">
        <f>IF(OR($A408="",$B408=""),"",'OddsRatio_working_2-way'!N407)</f>
        <v>1.8673485908108987</v>
      </c>
      <c r="J408" s="44">
        <f>IF('Log_working_2-way'!$D407="","",A408^('Log_working_2-way'!$D407))</f>
        <v>2.1549669469306498</v>
      </c>
      <c r="K408" s="46">
        <f>IF('Log_working_2-way'!$D407="","",B408^('Log_working_2-way'!$D407))</f>
        <v>1.8658256434588982</v>
      </c>
      <c r="L408" s="53">
        <f t="shared" si="62"/>
        <v>0.46547314578005117</v>
      </c>
      <c r="M408" s="53">
        <f t="shared" si="63"/>
        <v>0.53452685421994872</v>
      </c>
      <c r="N408" s="54">
        <v>505</v>
      </c>
      <c r="O408" s="54">
        <f t="shared" si="64"/>
        <v>263.37320574162675</v>
      </c>
      <c r="P408" s="54">
        <f t="shared" si="65"/>
        <v>227.52747252747253</v>
      </c>
      <c r="Q408" s="54">
        <f t="shared" si="66"/>
        <v>277.47252747252742</v>
      </c>
      <c r="R408" s="54">
        <f t="shared" si="67"/>
        <v>241.62679425837322</v>
      </c>
      <c r="S408" s="55">
        <f t="shared" si="68"/>
        <v>-14.09932173090067</v>
      </c>
      <c r="T408" s="55">
        <f t="shared" si="68"/>
        <v>-14.099321730900698</v>
      </c>
      <c r="U408" t="s">
        <v>394</v>
      </c>
      <c r="V408" t="s">
        <v>233</v>
      </c>
      <c r="W408" t="s">
        <v>231</v>
      </c>
      <c r="X408" t="s">
        <v>515</v>
      </c>
      <c r="Y408" s="66"/>
    </row>
    <row r="409" spans="1:25" ht="15" x14ac:dyDescent="0.25">
      <c r="A409">
        <v>2.4500000000000002</v>
      </c>
      <c r="B409">
        <v>1.61</v>
      </c>
      <c r="C409" s="43">
        <f t="shared" si="61"/>
        <v>2.9281277728482547E-2</v>
      </c>
      <c r="D409" s="44">
        <f>IF(OR($A409="",$B409=""),"",A409*'MPTO_working_2-way'!$G408)</f>
        <v>2.5217391304347823</v>
      </c>
      <c r="E409" s="46">
        <f>IF(OR($A409="",$B409=""),"",B409*'MPTO_working_2-way'!$G408)</f>
        <v>1.657142857142857</v>
      </c>
      <c r="F409" s="44">
        <f>IF(OR($A409="",$B409=""),"",'MPTO_working_2-way'!D408)</f>
        <v>2.5411499436302138</v>
      </c>
      <c r="G409" s="46">
        <f>IF(OR($A409="",$B409=""),"",'MPTO_working_2-way'!E408)</f>
        <v>1.6488661302121432</v>
      </c>
      <c r="H409" s="44">
        <f>IF(OR($A409="",$B409=""),"",'OddsRatio_working_2-way'!M408)</f>
        <v>2.5417681992854404</v>
      </c>
      <c r="I409" s="44">
        <f>IF(OR($A409="",$B409=""),"",'OddsRatio_working_2-way'!N408)</f>
        <v>1.648605932113185</v>
      </c>
      <c r="J409" s="44">
        <f>IF('Log_working_2-way'!$D408="","",A409^('Log_working_2-way'!$D408))</f>
        <v>2.5507436683605564</v>
      </c>
      <c r="K409" s="46">
        <f>IF('Log_working_2-way'!$D408="","",B409^('Log_working_2-way'!$D408))</f>
        <v>1.6448518993839698</v>
      </c>
      <c r="L409" s="53">
        <f t="shared" si="62"/>
        <v>0.39655172413793111</v>
      </c>
      <c r="M409" s="53">
        <f t="shared" si="63"/>
        <v>0.60344827586206906</v>
      </c>
      <c r="N409" s="54">
        <v>506</v>
      </c>
      <c r="O409" s="54">
        <f t="shared" si="64"/>
        <v>299.46938775510205</v>
      </c>
      <c r="P409" s="54">
        <f t="shared" si="65"/>
        <v>191.71428571428575</v>
      </c>
      <c r="Q409" s="54">
        <f t="shared" si="66"/>
        <v>314.28571428571428</v>
      </c>
      <c r="R409" s="54">
        <f t="shared" si="67"/>
        <v>206.53061224489792</v>
      </c>
      <c r="S409" s="55">
        <f t="shared" si="68"/>
        <v>-14.81632653061223</v>
      </c>
      <c r="T409" s="55">
        <f t="shared" si="68"/>
        <v>-14.816326530612173</v>
      </c>
      <c r="U409" t="s">
        <v>135</v>
      </c>
      <c r="V409" t="s">
        <v>74</v>
      </c>
      <c r="W409" t="s">
        <v>443</v>
      </c>
      <c r="X409" t="s">
        <v>515</v>
      </c>
      <c r="Y409" s="66"/>
    </row>
    <row r="410" spans="1:25" ht="15" x14ac:dyDescent="0.25">
      <c r="A410">
        <v>2.1</v>
      </c>
      <c r="B410">
        <v>1.81</v>
      </c>
      <c r="C410" s="43">
        <f t="shared" si="61"/>
        <v>2.8676664035780064E-2</v>
      </c>
      <c r="D410" s="44">
        <f>IF(OR($A410="",$B410=""),"",A410*'MPTO_working_2-way'!$G409)</f>
        <v>2.160220994475138</v>
      </c>
      <c r="E410" s="46">
        <f>IF(OR($A410="",$B410=""),"",B410*'MPTO_working_2-way'!$G409)</f>
        <v>1.861904761904762</v>
      </c>
      <c r="F410" s="44">
        <f>IF(OR($A410="",$B410=""),"",'MPTO_working_2-way'!D409)</f>
        <v>2.1651951011107946</v>
      </c>
      <c r="G410" s="46">
        <f>IF(OR($A410="",$B410=""),"",'MPTO_working_2-way'!E409)</f>
        <v>1.858225372769494</v>
      </c>
      <c r="H410" s="44">
        <f>IF(OR($A410="",$B410=""),"",'OddsRatio_working_2-way'!M409)</f>
        <v>2.1653431646335015</v>
      </c>
      <c r="I410" s="44">
        <f>IF(OR($A410="",$B410=""),"",'OddsRatio_working_2-way'!N409)</f>
        <v>1.8581163303210331</v>
      </c>
      <c r="J410" s="44">
        <f>IF('Log_working_2-way'!$D409="","",A410^('Log_working_2-way'!$D409))</f>
        <v>2.1676082555034109</v>
      </c>
      <c r="K410" s="46">
        <f>IF('Log_working_2-way'!$D409="","",B410^('Log_working_2-way'!$D409))</f>
        <v>1.8564516354578522</v>
      </c>
      <c r="L410" s="53">
        <f t="shared" si="62"/>
        <v>0.46291560102301793</v>
      </c>
      <c r="M410" s="53">
        <f t="shared" si="63"/>
        <v>0.53708439897698212</v>
      </c>
      <c r="N410" s="54">
        <v>507</v>
      </c>
      <c r="O410" s="54">
        <f t="shared" si="64"/>
        <v>265.57142857142856</v>
      </c>
      <c r="P410" s="54">
        <f t="shared" si="65"/>
        <v>226.88950276243099</v>
      </c>
      <c r="Q410" s="54">
        <f t="shared" si="66"/>
        <v>280.11049723756906</v>
      </c>
      <c r="R410" s="54">
        <f t="shared" si="67"/>
        <v>241.42857142857142</v>
      </c>
      <c r="S410" s="55">
        <f t="shared" si="68"/>
        <v>-14.539068666140508</v>
      </c>
      <c r="T410" s="55">
        <f t="shared" si="68"/>
        <v>-14.539068666140423</v>
      </c>
      <c r="U410" t="s">
        <v>39</v>
      </c>
      <c r="V410" t="s">
        <v>70</v>
      </c>
      <c r="W410" t="s">
        <v>443</v>
      </c>
      <c r="X410" t="s">
        <v>515</v>
      </c>
      <c r="Y410" s="66"/>
    </row>
    <row r="411" spans="1:25" ht="15" x14ac:dyDescent="0.25">
      <c r="A411">
        <v>1.94</v>
      </c>
      <c r="B411">
        <v>1.96</v>
      </c>
      <c r="C411" s="43">
        <f t="shared" si="61"/>
        <v>2.5667999158426325E-2</v>
      </c>
      <c r="D411" s="44">
        <f>IF(OR($A411="",$B411=""),"",A411*'MPTO_working_2-way'!$G410)</f>
        <v>1.989795918367347</v>
      </c>
      <c r="E411" s="46">
        <f>IF(OR($A411="",$B411=""),"",B411*'MPTO_working_2-way'!$G410)</f>
        <v>2.0103092783505154</v>
      </c>
      <c r="F411" s="44">
        <f>IF(OR($A411="",$B411=""),"",'MPTO_working_2-way'!D410)</f>
        <v>1.9895353704478862</v>
      </c>
      <c r="G411" s="46">
        <f>IF(OR($A411="",$B411=""),"",'MPTO_working_2-way'!E410)</f>
        <v>2.0105752961082914</v>
      </c>
      <c r="H411" s="44">
        <f>IF(OR($A411="",$B411=""),"",'OddsRatio_working_2-way'!M410)</f>
        <v>1.9895285072531594</v>
      </c>
      <c r="I411" s="44">
        <f>IF(OR($A411="",$B411=""),"",'OddsRatio_working_2-way'!N410)</f>
        <v>2.0105823052798226</v>
      </c>
      <c r="J411" s="44">
        <f>IF('Log_working_2-way'!$D410="","",A411^('Log_working_2-way'!$D410))</f>
        <v>1.9894107081664238</v>
      </c>
      <c r="K411" s="46">
        <f>IF('Log_working_2-way'!$D410="","",B411^('Log_working_2-way'!$D410))</f>
        <v>2.0107026250536491</v>
      </c>
      <c r="L411" s="53">
        <f t="shared" si="62"/>
        <v>0.50256410256410255</v>
      </c>
      <c r="M411" s="53">
        <f t="shared" si="63"/>
        <v>0.49743589743589745</v>
      </c>
      <c r="N411" s="54">
        <v>508</v>
      </c>
      <c r="O411" s="54">
        <f t="shared" si="64"/>
        <v>246.14432989690724</v>
      </c>
      <c r="P411" s="54">
        <f t="shared" si="65"/>
        <v>248.81632653061223</v>
      </c>
      <c r="Q411" s="54">
        <f t="shared" si="66"/>
        <v>259.18367346938777</v>
      </c>
      <c r="R411" s="54">
        <f t="shared" si="67"/>
        <v>261.85567010309279</v>
      </c>
      <c r="S411" s="55">
        <f t="shared" si="68"/>
        <v>-13.039343572480533</v>
      </c>
      <c r="T411" s="55">
        <f t="shared" si="68"/>
        <v>-13.039343572480561</v>
      </c>
      <c r="U411" t="s">
        <v>38</v>
      </c>
      <c r="V411" t="s">
        <v>133</v>
      </c>
      <c r="W411" t="s">
        <v>443</v>
      </c>
      <c r="X411" t="s">
        <v>515</v>
      </c>
      <c r="Y411" s="66"/>
    </row>
    <row r="412" spans="1:25" ht="15" x14ac:dyDescent="0.25">
      <c r="A412">
        <v>1.93</v>
      </c>
      <c r="B412">
        <v>1.97</v>
      </c>
      <c r="C412" s="43">
        <f t="shared" si="61"/>
        <v>2.5748928223876311E-2</v>
      </c>
      <c r="D412" s="44">
        <f>IF(OR($A412="",$B412=""),"",A412*'MPTO_working_2-way'!$G411)</f>
        <v>1.9796954314720812</v>
      </c>
      <c r="E412" s="46">
        <f>IF(OR($A412="",$B412=""),"",B412*'MPTO_working_2-way'!$G411)</f>
        <v>2.0207253886010363</v>
      </c>
      <c r="F412" s="44">
        <f>IF(OR($A412="",$B412=""),"",'MPTO_working_2-way'!D411)</f>
        <v>1.9791780536685666</v>
      </c>
      <c r="G412" s="46">
        <f>IF(OR($A412="",$B412=""),"",'MPTO_working_2-way'!E411)</f>
        <v>2.0212647191728026</v>
      </c>
      <c r="H412" s="44">
        <f>IF(OR($A412="",$B412=""),"",'OddsRatio_working_2-way'!M411)</f>
        <v>1.9791643818062103</v>
      </c>
      <c r="I412" s="44">
        <f>IF(OR($A412="",$B412=""),"",'OddsRatio_working_2-way'!N411)</f>
        <v>2.021278978873144</v>
      </c>
      <c r="J412" s="44">
        <f>IF('Log_working_2-way'!$D411="","",A412^('Log_working_2-way'!$D411))</f>
        <v>1.9789304913693861</v>
      </c>
      <c r="K412" s="46">
        <f>IF('Log_working_2-way'!$D411="","",B412^('Log_working_2-way'!$D411))</f>
        <v>2.0215229873993761</v>
      </c>
      <c r="L412" s="53">
        <f t="shared" si="62"/>
        <v>0.50512820512820511</v>
      </c>
      <c r="M412" s="53">
        <f t="shared" si="63"/>
        <v>0.49487179487179483</v>
      </c>
      <c r="N412" s="54">
        <v>509</v>
      </c>
      <c r="O412" s="54">
        <f t="shared" si="64"/>
        <v>245.26943005181352</v>
      </c>
      <c r="P412" s="54">
        <f t="shared" si="65"/>
        <v>250.62436548223349</v>
      </c>
      <c r="Q412" s="54">
        <f t="shared" si="66"/>
        <v>258.37563451776646</v>
      </c>
      <c r="R412" s="54">
        <f t="shared" si="67"/>
        <v>263.73056994818654</v>
      </c>
      <c r="S412" s="55">
        <f t="shared" si="68"/>
        <v>-13.106204465952942</v>
      </c>
      <c r="T412" s="55">
        <f t="shared" si="68"/>
        <v>-13.106204465953056</v>
      </c>
      <c r="U412" t="s">
        <v>137</v>
      </c>
      <c r="V412" t="s">
        <v>72</v>
      </c>
      <c r="W412" t="s">
        <v>443</v>
      </c>
      <c r="X412" t="s">
        <v>515</v>
      </c>
      <c r="Y412" s="66"/>
    </row>
    <row r="413" spans="1:25" ht="15" x14ac:dyDescent="0.25">
      <c r="A413">
        <v>1.99</v>
      </c>
      <c r="B413">
        <v>1.9</v>
      </c>
      <c r="C413" s="43">
        <f t="shared" si="61"/>
        <v>2.8828352287754377E-2</v>
      </c>
      <c r="D413" s="44">
        <f>IF(OR($A413="",$B413=""),"",A413*'MPTO_working_2-way'!$G412)</f>
        <v>2.0473684210526311</v>
      </c>
      <c r="E413" s="46">
        <f>IF(OR($A413="",$B413=""),"",B413*'MPTO_working_2-way'!$G412)</f>
        <v>1.9547738693467331</v>
      </c>
      <c r="F413" s="44">
        <f>IF(OR($A413="",$B413=""),"",'MPTO_working_2-way'!D412)</f>
        <v>2.0487672717420748</v>
      </c>
      <c r="G413" s="46">
        <f>IF(OR($A413="",$B413=""),"",'MPTO_working_2-way'!E412)</f>
        <v>1.9535003874967702</v>
      </c>
      <c r="H413" s="44">
        <f>IF(OR($A413="",$B413=""),"",'OddsRatio_working_2-way'!M412)</f>
        <v>2.0488088481701512</v>
      </c>
      <c r="I413" s="44">
        <f>IF(OR($A413="",$B413=""),"",'OddsRatio_working_2-way'!N412)</f>
        <v>1.9534625892455926</v>
      </c>
      <c r="J413" s="44">
        <f>IF('Log_working_2-way'!$D412="","",A413^('Log_working_2-way'!$D412))</f>
        <v>2.0494438264048878</v>
      </c>
      <c r="K413" s="46">
        <f>IF('Log_working_2-way'!$D412="","",B413^('Log_working_2-way'!$D412))</f>
        <v>1.9528856855785393</v>
      </c>
      <c r="L413" s="53">
        <f t="shared" si="62"/>
        <v>0.48843187660668391</v>
      </c>
      <c r="M413" s="53">
        <f t="shared" si="63"/>
        <v>0.51156812339331637</v>
      </c>
      <c r="N413" s="54">
        <v>510</v>
      </c>
      <c r="O413" s="54">
        <f t="shared" si="64"/>
        <v>253.7185929648241</v>
      </c>
      <c r="P413" s="54">
        <f t="shared" si="65"/>
        <v>241.57894736842104</v>
      </c>
      <c r="Q413" s="54">
        <f t="shared" si="66"/>
        <v>268.42105263157896</v>
      </c>
      <c r="R413" s="54">
        <f t="shared" si="67"/>
        <v>256.28140703517585</v>
      </c>
      <c r="S413" s="55">
        <f t="shared" si="68"/>
        <v>-14.702459666754862</v>
      </c>
      <c r="T413" s="55">
        <f t="shared" si="68"/>
        <v>-14.702459666754805</v>
      </c>
      <c r="U413" t="s">
        <v>86</v>
      </c>
      <c r="V413" t="s">
        <v>37</v>
      </c>
      <c r="W413" t="s">
        <v>433</v>
      </c>
      <c r="X413" t="s">
        <v>515</v>
      </c>
      <c r="Y413" s="66"/>
    </row>
    <row r="414" spans="1:25" ht="15" x14ac:dyDescent="0.25">
      <c r="A414">
        <v>1.81</v>
      </c>
      <c r="B414">
        <v>2.1</v>
      </c>
      <c r="C414" s="43">
        <f t="shared" si="61"/>
        <v>2.8676664035780064E-2</v>
      </c>
      <c r="D414" s="44">
        <f>IF(OR($A414="",$B414=""),"",A414*'MPTO_working_2-way'!$G413)</f>
        <v>1.861904761904762</v>
      </c>
      <c r="E414" s="46">
        <f>IF(OR($A414="",$B414=""),"",B414*'MPTO_working_2-way'!$G413)</f>
        <v>2.160220994475138</v>
      </c>
      <c r="F414" s="44">
        <f>IF(OR($A414="",$B414=""),"",'MPTO_working_2-way'!D413)</f>
        <v>1.858225372769494</v>
      </c>
      <c r="G414" s="46">
        <f>IF(OR($A414="",$B414=""),"",'MPTO_working_2-way'!E413)</f>
        <v>2.1651951011107946</v>
      </c>
      <c r="H414" s="44">
        <f>IF(OR($A414="",$B414=""),"",'OddsRatio_working_2-way'!M413)</f>
        <v>1.8581163303210331</v>
      </c>
      <c r="I414" s="44">
        <f>IF(OR($A414="",$B414=""),"",'OddsRatio_working_2-way'!N413)</f>
        <v>2.1653431646335015</v>
      </c>
      <c r="J414" s="44">
        <f>IF('Log_working_2-way'!$D413="","",A414^('Log_working_2-way'!$D413))</f>
        <v>1.8564516354578522</v>
      </c>
      <c r="K414" s="46">
        <f>IF('Log_working_2-way'!$D413="","",B414^('Log_working_2-way'!$D413))</f>
        <v>2.1676082555034109</v>
      </c>
      <c r="L414" s="53">
        <f t="shared" si="62"/>
        <v>0.53708439897698212</v>
      </c>
      <c r="M414" s="53">
        <f t="shared" si="63"/>
        <v>0.46291560102301793</v>
      </c>
      <c r="N414" s="54">
        <v>511</v>
      </c>
      <c r="O414" s="54">
        <f t="shared" si="64"/>
        <v>228.67955801104978</v>
      </c>
      <c r="P414" s="54">
        <f t="shared" si="65"/>
        <v>267.66666666666674</v>
      </c>
      <c r="Q414" s="54">
        <f t="shared" si="66"/>
        <v>243.33333333333331</v>
      </c>
      <c r="R414" s="54">
        <f t="shared" si="67"/>
        <v>282.32044198895028</v>
      </c>
      <c r="S414" s="55">
        <f t="shared" si="68"/>
        <v>-14.653775322283536</v>
      </c>
      <c r="T414" s="55">
        <f t="shared" si="68"/>
        <v>-14.653775322283536</v>
      </c>
      <c r="U414" t="s">
        <v>398</v>
      </c>
      <c r="V414" t="s">
        <v>319</v>
      </c>
      <c r="W414" t="s">
        <v>440</v>
      </c>
      <c r="X414" t="s">
        <v>515</v>
      </c>
      <c r="Y414" s="66"/>
    </row>
    <row r="415" spans="1:25" ht="15" x14ac:dyDescent="0.25">
      <c r="A415">
        <v>2.1</v>
      </c>
      <c r="B415">
        <v>1.81</v>
      </c>
      <c r="C415" s="43">
        <f t="shared" si="61"/>
        <v>2.8676664035780064E-2</v>
      </c>
      <c r="D415" s="44">
        <f>IF(OR($A415="",$B415=""),"",A415*'MPTO_working_2-way'!$G414)</f>
        <v>2.160220994475138</v>
      </c>
      <c r="E415" s="46">
        <f>IF(OR($A415="",$B415=""),"",B415*'MPTO_working_2-way'!$G414)</f>
        <v>1.861904761904762</v>
      </c>
      <c r="F415" s="44">
        <f>IF(OR($A415="",$B415=""),"",'MPTO_working_2-way'!D414)</f>
        <v>2.1651951011107946</v>
      </c>
      <c r="G415" s="46">
        <f>IF(OR($A415="",$B415=""),"",'MPTO_working_2-way'!E414)</f>
        <v>1.858225372769494</v>
      </c>
      <c r="H415" s="44">
        <f>IF(OR($A415="",$B415=""),"",'OddsRatio_working_2-way'!M414)</f>
        <v>2.1653431646335015</v>
      </c>
      <c r="I415" s="44">
        <f>IF(OR($A415="",$B415=""),"",'OddsRatio_working_2-way'!N414)</f>
        <v>1.8581163303210331</v>
      </c>
      <c r="J415" s="44">
        <f>IF('Log_working_2-way'!$D414="","",A415^('Log_working_2-way'!$D414))</f>
        <v>2.1676082555034109</v>
      </c>
      <c r="K415" s="46">
        <f>IF('Log_working_2-way'!$D414="","",B415^('Log_working_2-way'!$D414))</f>
        <v>1.8564516354578522</v>
      </c>
      <c r="L415" s="53">
        <f t="shared" si="62"/>
        <v>0.46291560102301793</v>
      </c>
      <c r="M415" s="53">
        <f t="shared" si="63"/>
        <v>0.53708439897698212</v>
      </c>
      <c r="N415" s="54">
        <v>512</v>
      </c>
      <c r="O415" s="54">
        <f t="shared" si="64"/>
        <v>268.1904761904762</v>
      </c>
      <c r="P415" s="54">
        <f t="shared" si="65"/>
        <v>229.12707182320446</v>
      </c>
      <c r="Q415" s="54">
        <f t="shared" si="66"/>
        <v>282.8729281767956</v>
      </c>
      <c r="R415" s="54">
        <f t="shared" si="67"/>
        <v>243.8095238095238</v>
      </c>
      <c r="S415" s="55">
        <f t="shared" si="68"/>
        <v>-14.682451986319393</v>
      </c>
      <c r="T415" s="55">
        <f t="shared" si="68"/>
        <v>-14.682451986319336</v>
      </c>
      <c r="U415" t="s">
        <v>406</v>
      </c>
      <c r="V415" t="s">
        <v>248</v>
      </c>
      <c r="W415" t="s">
        <v>440</v>
      </c>
      <c r="X415" t="s">
        <v>515</v>
      </c>
      <c r="Y415" s="66"/>
    </row>
    <row r="416" spans="1:25" ht="15" x14ac:dyDescent="0.25">
      <c r="A416">
        <v>2.31</v>
      </c>
      <c r="B416">
        <v>1.68</v>
      </c>
      <c r="C416" s="43">
        <f t="shared" si="61"/>
        <v>2.813852813852824E-2</v>
      </c>
      <c r="D416" s="44">
        <f>IF(OR($A416="",$B416=""),"",A416*'MPTO_working_2-way'!$G415)</f>
        <v>2.3750000000000004</v>
      </c>
      <c r="E416" s="46">
        <f>IF(OR($A416="",$B416=""),"",B416*'MPTO_working_2-way'!$G415)</f>
        <v>1.7272727272727273</v>
      </c>
      <c r="F416" s="44">
        <f>IF(OR($A416="",$B416=""),"",'MPTO_working_2-way'!D415)</f>
        <v>2.3875968992248064</v>
      </c>
      <c r="G416" s="46">
        <f>IF(OR($A416="",$B416=""),"",'MPTO_working_2-way'!E415)</f>
        <v>1.7206703910614525</v>
      </c>
      <c r="H416" s="44">
        <f>IF(OR($A416="",$B416=""),"",'OddsRatio_working_2-way'!M415)</f>
        <v>2.3879735545878726</v>
      </c>
      <c r="I416" s="44">
        <f>IF(OR($A416="",$B416=""),"",'OddsRatio_working_2-way'!N415)</f>
        <v>1.7204748222288193</v>
      </c>
      <c r="J416" s="44">
        <f>IF('Log_working_2-way'!$D415="","",A416^('Log_working_2-way'!$D415))</f>
        <v>2.3937530589126359</v>
      </c>
      <c r="K416" s="46">
        <f>IF('Log_working_2-way'!$D415="","",B416^('Log_working_2-way'!$D415))</f>
        <v>1.7174872145429791</v>
      </c>
      <c r="L416" s="53">
        <f t="shared" si="62"/>
        <v>0.42105263157894729</v>
      </c>
      <c r="M416" s="53">
        <f t="shared" si="63"/>
        <v>0.57894736842105265</v>
      </c>
      <c r="N416" s="54">
        <v>513</v>
      </c>
      <c r="O416" s="54">
        <f t="shared" si="64"/>
        <v>290.9220779220779</v>
      </c>
      <c r="P416" s="54">
        <f t="shared" si="65"/>
        <v>207.64285714285708</v>
      </c>
      <c r="Q416" s="54">
        <f t="shared" si="66"/>
        <v>305.35714285714283</v>
      </c>
      <c r="R416" s="54">
        <f t="shared" si="67"/>
        <v>222.07792207792207</v>
      </c>
      <c r="S416" s="55">
        <f t="shared" si="68"/>
        <v>-14.435064935064929</v>
      </c>
      <c r="T416" s="55">
        <f t="shared" si="68"/>
        <v>-14.435064935064986</v>
      </c>
      <c r="U416" t="s">
        <v>320</v>
      </c>
      <c r="V416" t="s">
        <v>400</v>
      </c>
      <c r="W416" t="s">
        <v>440</v>
      </c>
      <c r="X416" t="s">
        <v>515</v>
      </c>
      <c r="Y416" s="66"/>
    </row>
    <row r="417" spans="1:25" ht="15" x14ac:dyDescent="0.25">
      <c r="A417">
        <v>2.09</v>
      </c>
      <c r="B417">
        <v>1.83</v>
      </c>
      <c r="C417" s="43">
        <f t="shared" si="61"/>
        <v>2.4916986953225084E-2</v>
      </c>
      <c r="D417" s="44">
        <f>IF(OR($A417="",$B417=""),"",A417*'MPTO_working_2-way'!$G416)</f>
        <v>2.1420765027322402</v>
      </c>
      <c r="E417" s="46">
        <f>IF(OR($A417="",$B417=""),"",B417*'MPTO_working_2-way'!$G416)</f>
        <v>1.8755980861244019</v>
      </c>
      <c r="F417" s="44">
        <f>IF(OR($A417="",$B417=""),"",'MPTO_working_2-way'!D416)</f>
        <v>2.1458748281762841</v>
      </c>
      <c r="G417" s="46">
        <f>IF(OR($A417="",$B417=""),"",'MPTO_working_2-way'!E416)</f>
        <v>1.8726956692045928</v>
      </c>
      <c r="H417" s="44">
        <f>IF(OR($A417="",$B417=""),"",'OddsRatio_working_2-way'!M416)</f>
        <v>2.145972518016114</v>
      </c>
      <c r="I417" s="44">
        <f>IF(OR($A417="",$B417=""),"",'OddsRatio_working_2-way'!N416)</f>
        <v>1.8726212751865827</v>
      </c>
      <c r="J417" s="44">
        <f>IF('Log_working_2-way'!$D416="","",A417^('Log_working_2-way'!$D416))</f>
        <v>2.1476949656411697</v>
      </c>
      <c r="K417" s="46">
        <f>IF('Log_working_2-way'!$D416="","",B417^('Log_working_2-way'!$D416))</f>
        <v>1.8713116550453253</v>
      </c>
      <c r="L417" s="53">
        <f t="shared" si="62"/>
        <v>0.4668367346938776</v>
      </c>
      <c r="M417" s="53">
        <f t="shared" si="63"/>
        <v>0.53316326530612246</v>
      </c>
      <c r="N417" s="54">
        <v>514</v>
      </c>
      <c r="O417" s="54">
        <f t="shared" si="64"/>
        <v>268.06698564593302</v>
      </c>
      <c r="P417" s="54">
        <f t="shared" si="65"/>
        <v>233.12568306010925</v>
      </c>
      <c r="Q417" s="54">
        <f t="shared" si="66"/>
        <v>280.87431693989066</v>
      </c>
      <c r="R417" s="54">
        <f t="shared" si="67"/>
        <v>245.93301435406701</v>
      </c>
      <c r="S417" s="55">
        <f t="shared" si="68"/>
        <v>-12.807331293957645</v>
      </c>
      <c r="T417" s="55">
        <f t="shared" si="68"/>
        <v>-12.807331293957759</v>
      </c>
      <c r="U417" t="s">
        <v>401</v>
      </c>
      <c r="V417" t="s">
        <v>395</v>
      </c>
      <c r="W417" t="s">
        <v>440</v>
      </c>
      <c r="X417" t="s">
        <v>515</v>
      </c>
      <c r="Y417" s="66"/>
    </row>
    <row r="418" spans="1:25" s="50" customFormat="1" ht="15" x14ac:dyDescent="0.25">
      <c r="A418">
        <v>2.3199999999999998</v>
      </c>
      <c r="B418">
        <v>1.67</v>
      </c>
      <c r="C418" s="43">
        <f t="shared" ref="C418:C481" si="69">IF(OR($A418="",$B418=""),"",(1/A418)+(1/B418)-1)</f>
        <v>2.9836877968201669E-2</v>
      </c>
      <c r="D418" s="44">
        <f>IF(OR($A418="",$B418=""),"",A418*'MPTO_working_2-way'!$G417)</f>
        <v>2.3892215568862278</v>
      </c>
      <c r="E418" s="46">
        <f>IF(OR($A418="",$B418=""),"",B418*'MPTO_working_2-way'!$G417)</f>
        <v>1.7198275862068968</v>
      </c>
      <c r="F418" s="44">
        <f>IF(OR($A418="",$B418=""),"",'MPTO_working_2-way'!D417)</f>
        <v>2.4031757846421042</v>
      </c>
      <c r="G418" s="46">
        <f>IF(OR($A418="",$B418=""),"",'MPTO_working_2-way'!E417)</f>
        <v>1.7126690831933518</v>
      </c>
      <c r="H418" s="44">
        <f>IF(OR($A418="",$B418=""),"",'OddsRatio_working_2-way'!M417)</f>
        <v>2.4036200531950747</v>
      </c>
      <c r="I418" s="44">
        <f>IF(OR($A418="",$B418=""),"",'OddsRatio_working_2-way'!N417)</f>
        <v>1.7124435118490151</v>
      </c>
      <c r="J418" s="44">
        <f>IF('Log_working_2-way'!$D417="","",A418^('Log_working_2-way'!$D417))</f>
        <v>2.4100386743042619</v>
      </c>
      <c r="K418" s="46">
        <f>IF('Log_working_2-way'!$D417="","",B418^('Log_working_2-way'!$D417))</f>
        <v>1.7092004057926933</v>
      </c>
      <c r="L418" s="53">
        <f t="shared" ref="L418:L459" si="70">(1/D418)</f>
        <v>0.41854636591478689</v>
      </c>
      <c r="M418" s="53">
        <f t="shared" ref="M418:M459" si="71">(1/E418)</f>
        <v>0.581453634085213</v>
      </c>
      <c r="N418" s="54">
        <v>515</v>
      </c>
      <c r="O418" s="54">
        <f t="shared" ref="O418:O459" si="72">(1/A418)*((N418*A418)-N418)</f>
        <v>293.01724137931035</v>
      </c>
      <c r="P418" s="54">
        <f t="shared" ref="P418:P459" si="73">(1/B418)*((N418*B418)-N418)</f>
        <v>206.61676646706587</v>
      </c>
      <c r="Q418" s="54">
        <f t="shared" ref="Q418:Q459" si="74">(1/B418)*N418</f>
        <v>308.38323353293418</v>
      </c>
      <c r="R418" s="54">
        <f t="shared" ref="R418:R459" si="75">(1/A418)*N418</f>
        <v>221.98275862068968</v>
      </c>
      <c r="S418" s="55">
        <f t="shared" ref="S418:T459" si="76">O418-Q418</f>
        <v>-15.365992153623836</v>
      </c>
      <c r="T418" s="55">
        <f t="shared" si="76"/>
        <v>-15.365992153623807</v>
      </c>
      <c r="U418" t="s">
        <v>322</v>
      </c>
      <c r="V418" t="s">
        <v>403</v>
      </c>
      <c r="W418" t="s">
        <v>440</v>
      </c>
      <c r="X418" t="s">
        <v>515</v>
      </c>
      <c r="Y418" s="66"/>
    </row>
    <row r="419" spans="1:25" ht="15" x14ac:dyDescent="0.25">
      <c r="A419">
        <v>2.25</v>
      </c>
      <c r="B419">
        <v>1.71</v>
      </c>
      <c r="C419" s="43">
        <f t="shared" si="69"/>
        <v>2.9239766081871288E-2</v>
      </c>
      <c r="D419" s="44">
        <f>IF(OR($A419="",$B419=""),"",A419*'MPTO_working_2-way'!$G418)</f>
        <v>2.3157894736842106</v>
      </c>
      <c r="E419" s="46">
        <f>IF(OR($A419="",$B419=""),"",B419*'MPTO_working_2-way'!$G418)</f>
        <v>1.7599999999999998</v>
      </c>
      <c r="F419" s="44">
        <f>IF(OR($A419="",$B419=""),"",'MPTO_working_2-way'!D418)</f>
        <v>2.3265306122448979</v>
      </c>
      <c r="G419" s="46">
        <f>IF(OR($A419="",$B419=""),"",'MPTO_working_2-way'!E418)</f>
        <v>1.7538461538461536</v>
      </c>
      <c r="H419" s="44">
        <f>IF(OR($A419="",$B419=""),"",'OddsRatio_working_2-way'!M418)</f>
        <v>2.3268622310856886</v>
      </c>
      <c r="I419" s="44">
        <f>IF(OR($A419="",$B419=""),"",'OddsRatio_working_2-way'!N418)</f>
        <v>1.753657747256671</v>
      </c>
      <c r="J419" s="44">
        <f>IF('Log_working_2-way'!$D418="","",A419^('Log_working_2-way'!$D418))</f>
        <v>2.331784466562643</v>
      </c>
      <c r="K419" s="46">
        <f>IF('Log_working_2-way'!$D418="","",B419^('Log_working_2-way'!$D418))</f>
        <v>1.7508722508087184</v>
      </c>
      <c r="L419" s="53">
        <f t="shared" si="70"/>
        <v>0.43181818181818182</v>
      </c>
      <c r="M419" s="53">
        <f t="shared" si="71"/>
        <v>0.56818181818181823</v>
      </c>
      <c r="N419" s="54">
        <v>516</v>
      </c>
      <c r="O419" s="54">
        <f t="shared" si="72"/>
        <v>286.66666666666663</v>
      </c>
      <c r="P419" s="54">
        <f t="shared" si="73"/>
        <v>214.24561403508773</v>
      </c>
      <c r="Q419" s="54">
        <f t="shared" si="74"/>
        <v>301.75438596491227</v>
      </c>
      <c r="R419" s="54">
        <f t="shared" si="75"/>
        <v>229.33333333333331</v>
      </c>
      <c r="S419" s="55">
        <f t="shared" si="76"/>
        <v>-15.087719298245645</v>
      </c>
      <c r="T419" s="55">
        <f t="shared" si="76"/>
        <v>-15.087719298245588</v>
      </c>
      <c r="U419" t="s">
        <v>408</v>
      </c>
      <c r="V419" t="s">
        <v>405</v>
      </c>
      <c r="W419" t="s">
        <v>440</v>
      </c>
      <c r="X419" t="s">
        <v>515</v>
      </c>
      <c r="Y419" s="66"/>
    </row>
    <row r="420" spans="1:25" ht="15" x14ac:dyDescent="0.25">
      <c r="A420">
        <v>1.61</v>
      </c>
      <c r="B420">
        <v>2.4300000000000002</v>
      </c>
      <c r="C420" s="43">
        <f t="shared" si="69"/>
        <v>3.2640646167216181E-2</v>
      </c>
      <c r="D420" s="44">
        <f>IF(OR($A420="",$B420=""),"",A420*'MPTO_working_2-way'!$G419)</f>
        <v>1.6625514403292181</v>
      </c>
      <c r="E420" s="46">
        <f>IF(OR($A420="",$B420=""),"",B420*'MPTO_working_2-way'!$G419)</f>
        <v>2.5093167701863357</v>
      </c>
      <c r="F420" s="44">
        <f>IF(OR($A420="",$B420=""),"",'MPTO_working_2-way'!D419)</f>
        <v>1.6534454704900365</v>
      </c>
      <c r="G420" s="46">
        <f>IF(OR($A420="",$B420=""),"",'MPTO_working_2-way'!E419)</f>
        <v>2.5303495779840248</v>
      </c>
      <c r="H420" s="44">
        <f>IF(OR($A420="",$B420=""),"",'OddsRatio_working_2-way'!M419)</f>
        <v>1.6531258887637414</v>
      </c>
      <c r="I420" s="44">
        <f>IF(OR($A420="",$B420=""),"",'OddsRatio_working_2-way'!N419)</f>
        <v>2.5310983949707371</v>
      </c>
      <c r="J420" s="44">
        <f>IF('Log_working_2-way'!$D419="","",A420^('Log_working_2-way'!$D419))</f>
        <v>1.6489884623355247</v>
      </c>
      <c r="K420" s="46">
        <f>IF('Log_working_2-way'!$D419="","",B420^('Log_working_2-way'!$D419))</f>
        <v>2.5408594420942658</v>
      </c>
      <c r="L420" s="53">
        <f t="shared" si="70"/>
        <v>0.60148514851485146</v>
      </c>
      <c r="M420" s="53">
        <f t="shared" si="71"/>
        <v>0.39851485148514848</v>
      </c>
      <c r="N420" s="54">
        <v>517</v>
      </c>
      <c r="O420" s="54">
        <f t="shared" si="72"/>
        <v>195.88198757763973</v>
      </c>
      <c r="P420" s="54">
        <f t="shared" si="73"/>
        <v>304.24279835390951</v>
      </c>
      <c r="Q420" s="54">
        <f t="shared" si="74"/>
        <v>212.75720164609052</v>
      </c>
      <c r="R420" s="54">
        <f t="shared" si="75"/>
        <v>321.11801242236021</v>
      </c>
      <c r="S420" s="55">
        <f t="shared" si="76"/>
        <v>-16.875214068450788</v>
      </c>
      <c r="T420" s="55">
        <f t="shared" si="76"/>
        <v>-16.875214068450703</v>
      </c>
      <c r="U420" t="s">
        <v>402</v>
      </c>
      <c r="V420" t="s">
        <v>407</v>
      </c>
      <c r="W420" t="s">
        <v>440</v>
      </c>
      <c r="X420" t="s">
        <v>515</v>
      </c>
      <c r="Y420" s="66"/>
    </row>
    <row r="421" spans="1:25" ht="15" x14ac:dyDescent="0.25">
      <c r="A421">
        <v>2.62</v>
      </c>
      <c r="B421">
        <v>1.49</v>
      </c>
      <c r="C421" s="43">
        <f t="shared" si="69"/>
        <v>5.2820328910292424E-2</v>
      </c>
      <c r="D421" s="44">
        <f>IF(OR($A421="",$B421=""),"",A421*'MPTO_working_2-way'!$G420)</f>
        <v>2.7583892617449663</v>
      </c>
      <c r="E421" s="46">
        <f>IF(OR($A421="",$B421=""),"",B421*'MPTO_working_2-way'!$G420)</f>
        <v>1.5687022900763357</v>
      </c>
      <c r="F421" s="44">
        <f>IF(OR($A421="",$B421=""),"",'MPTO_working_2-way'!D420)</f>
        <v>2.8147667459802435</v>
      </c>
      <c r="G421" s="46">
        <f>IF(OR($A421="",$B421=""),"",'MPTO_working_2-way'!E420)</f>
        <v>1.55103500337717</v>
      </c>
      <c r="H421" s="44">
        <f>IF(OR($A421="",$B421=""),"",'OddsRatio_working_2-way'!M420)</f>
        <v>2.8182745801939793</v>
      </c>
      <c r="I421" s="44">
        <f>IF(OR($A421="",$B421=""),"",'OddsRatio_working_2-way'!N420)</f>
        <v>1.5499719409228698</v>
      </c>
      <c r="J421" s="44">
        <f>IF('Log_working_2-way'!$D420="","",A421^('Log_working_2-way'!$D420))</f>
        <v>2.845585909609984</v>
      </c>
      <c r="K421" s="46">
        <f>IF('Log_working_2-way'!$D420="","",B421^('Log_working_2-way'!$D420))</f>
        <v>1.5418333521010308</v>
      </c>
      <c r="L421" s="53">
        <f t="shared" si="70"/>
        <v>0.36253041362530414</v>
      </c>
      <c r="M421" s="53">
        <f t="shared" si="71"/>
        <v>0.63746958637469597</v>
      </c>
      <c r="N421" s="54">
        <v>518</v>
      </c>
      <c r="O421" s="54">
        <f t="shared" si="72"/>
        <v>320.29007633587787</v>
      </c>
      <c r="P421" s="54">
        <f t="shared" si="73"/>
        <v>170.34899328859063</v>
      </c>
      <c r="Q421" s="54">
        <f t="shared" si="74"/>
        <v>347.65100671140942</v>
      </c>
      <c r="R421" s="54">
        <f t="shared" si="75"/>
        <v>197.70992366412213</v>
      </c>
      <c r="S421" s="55">
        <f t="shared" si="76"/>
        <v>-27.360930375531552</v>
      </c>
      <c r="T421" s="55">
        <f t="shared" si="76"/>
        <v>-27.360930375531495</v>
      </c>
      <c r="U421" t="s">
        <v>412</v>
      </c>
      <c r="V421" t="s">
        <v>411</v>
      </c>
      <c r="W421" t="s">
        <v>447</v>
      </c>
      <c r="X421" t="s">
        <v>515</v>
      </c>
      <c r="Y421" s="66"/>
    </row>
    <row r="422" spans="1:25" ht="15" x14ac:dyDescent="0.25">
      <c r="A422">
        <v>1.92</v>
      </c>
      <c r="B422">
        <v>1.9</v>
      </c>
      <c r="C422" s="43">
        <f t="shared" si="69"/>
        <v>4.7149122807017552E-2</v>
      </c>
      <c r="D422" s="44">
        <f>IF(OR($A422="",$B422=""),"",A422*'MPTO_working_2-way'!$G421)</f>
        <v>2.0105263157894737</v>
      </c>
      <c r="E422" s="46">
        <f>IF(OR($A422="",$B422=""),"",B422*'MPTO_working_2-way'!$G421)</f>
        <v>1.9895833333333333</v>
      </c>
      <c r="F422" s="44">
        <f>IF(OR($A422="",$B422=""),"",'MPTO_working_2-way'!D421)</f>
        <v>2.0110253583241455</v>
      </c>
      <c r="G422" s="46">
        <f>IF(OR($A422="",$B422=""),"",'MPTO_working_2-way'!E421)</f>
        <v>1.9890948745910577</v>
      </c>
      <c r="H422" s="44">
        <f>IF(OR($A422="",$B422=""),"",'OddsRatio_working_2-way'!M421)</f>
        <v>2.0110500592068727</v>
      </c>
      <c r="I422" s="44">
        <f>IF(OR($A422="",$B422=""),"",'OddsRatio_working_2-way'!N421)</f>
        <v>1.9890707100936806</v>
      </c>
      <c r="J422" s="44">
        <f>IF('Log_working_2-way'!$D421="","",A422^('Log_working_2-way'!$D421))</f>
        <v>2.0112800109902316</v>
      </c>
      <c r="K422" s="46">
        <f>IF('Log_working_2-way'!$D421="","",B422^('Log_working_2-way'!$D421))</f>
        <v>1.9888458084128613</v>
      </c>
      <c r="L422" s="53">
        <f t="shared" si="70"/>
        <v>0.49738219895287955</v>
      </c>
      <c r="M422" s="53">
        <f t="shared" si="71"/>
        <v>0.50261780104712039</v>
      </c>
      <c r="N422" s="54">
        <v>519</v>
      </c>
      <c r="O422" s="54">
        <f t="shared" si="72"/>
        <v>248.68750000000003</v>
      </c>
      <c r="P422" s="54">
        <f t="shared" si="73"/>
        <v>245.84210526315783</v>
      </c>
      <c r="Q422" s="54">
        <f t="shared" si="74"/>
        <v>273.15789473684208</v>
      </c>
      <c r="R422" s="54">
        <f t="shared" si="75"/>
        <v>270.3125</v>
      </c>
      <c r="S422" s="55">
        <f t="shared" si="76"/>
        <v>-24.470394736842053</v>
      </c>
      <c r="T422" s="55">
        <f t="shared" si="76"/>
        <v>-24.470394736842167</v>
      </c>
      <c r="U422" t="s">
        <v>88</v>
      </c>
      <c r="V422" t="s">
        <v>93</v>
      </c>
      <c r="W422" t="s">
        <v>447</v>
      </c>
      <c r="X422" t="s">
        <v>515</v>
      </c>
      <c r="Y422" s="66"/>
    </row>
    <row r="423" spans="1:25" ht="15" x14ac:dyDescent="0.25">
      <c r="A423">
        <v>2.75</v>
      </c>
      <c r="B423">
        <v>1.45</v>
      </c>
      <c r="C423" s="43">
        <f t="shared" si="69"/>
        <v>5.3291536050156907E-2</v>
      </c>
      <c r="D423" s="44">
        <f>IF(OR($A423="",$B423=""),"",A423*'MPTO_working_2-way'!$G422)</f>
        <v>2.8965517241379315</v>
      </c>
      <c r="E423" s="46">
        <f>IF(OR($A423="",$B423=""),"",B423*'MPTO_working_2-way'!$G422)</f>
        <v>1.5272727272727276</v>
      </c>
      <c r="F423" s="44">
        <f>IF(OR($A423="",$B423=""),"",'MPTO_working_2-way'!D422)</f>
        <v>2.9674418604651169</v>
      </c>
      <c r="G423" s="46">
        <f>IF(OR($A423="",$B423=""),"",'MPTO_working_2-way'!E422)</f>
        <v>1.5082742316784872</v>
      </c>
      <c r="H423" s="44">
        <f>IF(OR($A423="",$B423=""),"",'OddsRatio_working_2-way'!M422)</f>
        <v>2.97202659436654</v>
      </c>
      <c r="I423" s="44">
        <f>IF(OR($A423="",$B423=""),"",'OddsRatio_working_2-way'!N422)</f>
        <v>1.50709255283711</v>
      </c>
      <c r="J423" s="44">
        <f>IF('Log_working_2-way'!$D422="","",A423^('Log_working_2-way'!$D422))</f>
        <v>3.0067316149589698</v>
      </c>
      <c r="K423" s="46">
        <f>IF('Log_working_2-way'!$D422="","",B423^('Log_working_2-way'!$D422))</f>
        <v>1.4983227415848384</v>
      </c>
      <c r="L423" s="53">
        <f t="shared" si="70"/>
        <v>0.34523809523809518</v>
      </c>
      <c r="M423" s="53">
        <f t="shared" si="71"/>
        <v>0.65476190476190466</v>
      </c>
      <c r="N423" s="54">
        <v>520</v>
      </c>
      <c r="O423" s="54">
        <f t="shared" si="72"/>
        <v>330.90909090909093</v>
      </c>
      <c r="P423" s="54">
        <f t="shared" si="73"/>
        <v>161.37931034482759</v>
      </c>
      <c r="Q423" s="54">
        <f t="shared" si="74"/>
        <v>358.62068965517244</v>
      </c>
      <c r="R423" s="54">
        <f t="shared" si="75"/>
        <v>189.09090909090909</v>
      </c>
      <c r="S423" s="55">
        <f t="shared" si="76"/>
        <v>-27.711598746081506</v>
      </c>
      <c r="T423" s="55">
        <f t="shared" si="76"/>
        <v>-27.711598746081506</v>
      </c>
      <c r="U423" t="s">
        <v>345</v>
      </c>
      <c r="V423" t="s">
        <v>409</v>
      </c>
      <c r="W423" t="s">
        <v>447</v>
      </c>
      <c r="X423" t="s">
        <v>515</v>
      </c>
      <c r="Y423" s="66"/>
    </row>
    <row r="424" spans="1:25" ht="15" x14ac:dyDescent="0.25">
      <c r="A424">
        <v>2.81</v>
      </c>
      <c r="B424">
        <v>1.44</v>
      </c>
      <c r="C424" s="43">
        <f t="shared" si="69"/>
        <v>5.0316330565440825E-2</v>
      </c>
      <c r="D424" s="44">
        <f>IF(OR($A424="",$B424=""),"",A424*'MPTO_working_2-way'!$G423)</f>
        <v>2.9513888888888888</v>
      </c>
      <c r="E424" s="46">
        <f>IF(OR($A424="",$B424=""),"",B424*'MPTO_working_2-way'!$G423)</f>
        <v>1.5124555160142348</v>
      </c>
      <c r="F424" s="44">
        <f>IF(OR($A424="",$B424=""),"",'MPTO_working_2-way'!D423)</f>
        <v>3.0237632640860856</v>
      </c>
      <c r="G424" s="46">
        <f>IF(OR($A424="",$B424=""),"",'MPTO_working_2-way'!E423)</f>
        <v>1.4941289417325159</v>
      </c>
      <c r="H424" s="44">
        <f>IF(OR($A424="",$B424=""),"",'OddsRatio_working_2-way'!M423)</f>
        <v>3.0282101379384638</v>
      </c>
      <c r="I424" s="44">
        <f>IF(OR($A424="",$B424=""),"",'OddsRatio_working_2-way'!N423)</f>
        <v>1.4930455583938809</v>
      </c>
      <c r="J424" s="44">
        <f>IF('Log_working_2-way'!$D423="","",A424^('Log_working_2-way'!$D423))</f>
        <v>3.0636003544390022</v>
      </c>
      <c r="K424" s="46">
        <f>IF('Log_working_2-way'!$D423="","",B424^('Log_working_2-way'!$D423))</f>
        <v>1.4845899535937477</v>
      </c>
      <c r="L424" s="53">
        <f t="shared" si="70"/>
        <v>0.33882352941176469</v>
      </c>
      <c r="M424" s="53">
        <f t="shared" si="71"/>
        <v>0.66117647058823537</v>
      </c>
      <c r="N424" s="54">
        <v>521</v>
      </c>
      <c r="O424" s="54">
        <f t="shared" si="72"/>
        <v>335.59074733096088</v>
      </c>
      <c r="P424" s="54">
        <f t="shared" si="73"/>
        <v>159.19444444444446</v>
      </c>
      <c r="Q424" s="54">
        <f t="shared" si="74"/>
        <v>361.80555555555554</v>
      </c>
      <c r="R424" s="54">
        <f t="shared" si="75"/>
        <v>185.40925266903915</v>
      </c>
      <c r="S424" s="55">
        <f t="shared" si="76"/>
        <v>-26.214808224594663</v>
      </c>
      <c r="T424" s="55">
        <f t="shared" si="76"/>
        <v>-26.214808224594691</v>
      </c>
      <c r="U424" t="s">
        <v>346</v>
      </c>
      <c r="V424" t="s">
        <v>410</v>
      </c>
      <c r="W424" t="s">
        <v>447</v>
      </c>
      <c r="X424" t="s">
        <v>515</v>
      </c>
      <c r="Y424" s="66"/>
    </row>
    <row r="425" spans="1:25" ht="15" x14ac:dyDescent="0.25">
      <c r="A425">
        <v>1.96</v>
      </c>
      <c r="B425">
        <v>1.85</v>
      </c>
      <c r="C425" s="43">
        <f t="shared" si="69"/>
        <v>5.0744622173193532E-2</v>
      </c>
      <c r="D425" s="44">
        <f>IF(OR($A425="",$B425=""),"",A425*'MPTO_working_2-way'!$G424)</f>
        <v>2.0594594594594593</v>
      </c>
      <c r="E425" s="46">
        <f>IF(OR($A425="",$B425=""),"",B425*'MPTO_working_2-way'!$G424)</f>
        <v>1.943877551020408</v>
      </c>
      <c r="F425" s="44">
        <f>IF(OR($A425="",$B425=""),"",'MPTO_working_2-way'!D424)</f>
        <v>2.0625711035267349</v>
      </c>
      <c r="G425" s="46">
        <f>IF(OR($A425="",$B425=""),"",'MPTO_working_2-way'!E424)</f>
        <v>1.9411134903640255</v>
      </c>
      <c r="H425" s="44">
        <f>IF(OR($A425="",$B425=""),"",'OddsRatio_working_2-way'!M424)</f>
        <v>2.0627378626481145</v>
      </c>
      <c r="I425" s="44">
        <f>IF(OR($A425="",$B425=""),"",'OddsRatio_working_2-way'!N424)</f>
        <v>1.9409658158863516</v>
      </c>
      <c r="J425" s="44">
        <f>IF('Log_working_2-way'!$D424="","",A425^('Log_working_2-way'!$D424))</f>
        <v>2.0641792196832438</v>
      </c>
      <c r="K425" s="46">
        <f>IF('Log_working_2-way'!$D424="","",B425^('Log_working_2-way'!$D424))</f>
        <v>1.9396913428704079</v>
      </c>
      <c r="L425" s="53">
        <f t="shared" si="70"/>
        <v>0.48556430446194232</v>
      </c>
      <c r="M425" s="53">
        <f t="shared" si="71"/>
        <v>0.51443569553805779</v>
      </c>
      <c r="N425" s="54">
        <v>522</v>
      </c>
      <c r="O425" s="54">
        <f t="shared" si="72"/>
        <v>255.67346938775512</v>
      </c>
      <c r="P425" s="54">
        <f t="shared" si="73"/>
        <v>239.83783783783784</v>
      </c>
      <c r="Q425" s="54">
        <f t="shared" si="74"/>
        <v>282.16216216216213</v>
      </c>
      <c r="R425" s="54">
        <f t="shared" si="75"/>
        <v>266.32653061224488</v>
      </c>
      <c r="S425" s="55">
        <f t="shared" si="76"/>
        <v>-26.488692774407014</v>
      </c>
      <c r="T425" s="55">
        <f t="shared" si="76"/>
        <v>-26.488692774407042</v>
      </c>
      <c r="U425" t="s">
        <v>343</v>
      </c>
      <c r="V425" t="s">
        <v>89</v>
      </c>
      <c r="W425" t="s">
        <v>447</v>
      </c>
      <c r="X425" t="s">
        <v>515</v>
      </c>
      <c r="Y425" s="66"/>
    </row>
    <row r="426" spans="1:25" ht="15" x14ac:dyDescent="0.25">
      <c r="A426">
        <v>2.6</v>
      </c>
      <c r="B426">
        <v>1.5</v>
      </c>
      <c r="C426" s="43">
        <f t="shared" si="69"/>
        <v>5.12820512820511E-2</v>
      </c>
      <c r="D426" s="44">
        <f>IF(OR($A426="",$B426=""),"",A426*'MPTO_working_2-way'!$G425)</f>
        <v>2.7333333333333329</v>
      </c>
      <c r="E426" s="46">
        <f>IF(OR($A426="",$B426=""),"",B426*'MPTO_working_2-way'!$G425)</f>
        <v>1.5769230769230766</v>
      </c>
      <c r="F426" s="44">
        <f>IF(OR($A426="",$B426=""),"",'MPTO_working_2-way'!D425)</f>
        <v>2.7857142857142851</v>
      </c>
      <c r="G426" s="46">
        <f>IF(OR($A426="",$B426=""),"",'MPTO_working_2-way'!E425)</f>
        <v>1.5599999999999998</v>
      </c>
      <c r="H426" s="44">
        <f>IF(OR($A426="",$B426=""),"",'OddsRatio_working_2-way'!M425)</f>
        <v>2.788854381999831</v>
      </c>
      <c r="I426" s="44">
        <f>IF(OR($A426="",$B426=""),"",'OddsRatio_working_2-way'!N425)</f>
        <v>1.5590169943749472</v>
      </c>
      <c r="J426" s="44">
        <f>IF('Log_working_2-way'!$D425="","",A426^('Log_working_2-way'!$D425))</f>
        <v>2.8141264224326203</v>
      </c>
      <c r="K426" s="46">
        <f>IF('Log_working_2-way'!$D425="","",B426^('Log_working_2-way'!$D425))</f>
        <v>1.5512294995708851</v>
      </c>
      <c r="L426" s="53">
        <f t="shared" si="70"/>
        <v>0.36585365853658541</v>
      </c>
      <c r="M426" s="53">
        <f t="shared" si="71"/>
        <v>0.63414634146341475</v>
      </c>
      <c r="N426" s="54">
        <v>523</v>
      </c>
      <c r="O426" s="54">
        <f t="shared" si="72"/>
        <v>321.84615384615381</v>
      </c>
      <c r="P426" s="54">
        <f t="shared" si="73"/>
        <v>174.33333333333331</v>
      </c>
      <c r="Q426" s="54">
        <f t="shared" si="74"/>
        <v>348.66666666666663</v>
      </c>
      <c r="R426" s="54">
        <f t="shared" si="75"/>
        <v>201.15384615384613</v>
      </c>
      <c r="S426" s="55">
        <f t="shared" si="76"/>
        <v>-26.820512820512818</v>
      </c>
      <c r="T426" s="55">
        <f t="shared" si="76"/>
        <v>-26.820512820512818</v>
      </c>
      <c r="U426" t="s">
        <v>91</v>
      </c>
      <c r="V426" t="s">
        <v>90</v>
      </c>
      <c r="W426" t="s">
        <v>447</v>
      </c>
      <c r="X426" t="s">
        <v>515</v>
      </c>
      <c r="Y426" s="66"/>
    </row>
    <row r="427" spans="1:25" ht="15" x14ac:dyDescent="0.25">
      <c r="A427">
        <v>2.13</v>
      </c>
      <c r="B427">
        <v>1.72</v>
      </c>
      <c r="C427" s="43">
        <f t="shared" si="69"/>
        <v>5.087891691232671E-2</v>
      </c>
      <c r="D427" s="44">
        <f>IF(OR($A427="",$B427=""),"",A427*'MPTO_working_2-way'!$G426)</f>
        <v>2.2383720930232558</v>
      </c>
      <c r="E427" s="46">
        <f>IF(OR($A427="",$B427=""),"",B427*'MPTO_working_2-way'!$G426)</f>
        <v>1.807511737089202</v>
      </c>
      <c r="F427" s="44">
        <f>IF(OR($A427="",$B427=""),"",'MPTO_working_2-way'!D426)</f>
        <v>2.2520285222522745</v>
      </c>
      <c r="G427" s="46">
        <f>IF(OR($A427="",$B427=""),"",'MPTO_working_2-way'!E426)</f>
        <v>1.7987038491751768</v>
      </c>
      <c r="H427" s="44">
        <f>IF(OR($A427="",$B427=""),"",'OddsRatio_working_2-way'!M426)</f>
        <v>2.2527746981977419</v>
      </c>
      <c r="I427" s="44">
        <f>IF(OR($A427="",$B427=""),"",'OddsRatio_working_2-way'!N426)</f>
        <v>1.7982281262852871</v>
      </c>
      <c r="J427" s="44">
        <f>IF('Log_working_2-way'!$D426="","",A427^('Log_working_2-way'!$D426))</f>
        <v>2.2591584792630677</v>
      </c>
      <c r="K427" s="46">
        <f>IF('Log_working_2-way'!$D426="","",B427^('Log_working_2-way'!$D426))</f>
        <v>1.7941812063116489</v>
      </c>
      <c r="L427" s="53">
        <f t="shared" si="70"/>
        <v>0.44675324675324674</v>
      </c>
      <c r="M427" s="53">
        <f t="shared" si="71"/>
        <v>0.55324675324675321</v>
      </c>
      <c r="N427" s="54">
        <v>524</v>
      </c>
      <c r="O427" s="54">
        <f t="shared" si="72"/>
        <v>277.99061032863847</v>
      </c>
      <c r="P427" s="54">
        <f t="shared" si="73"/>
        <v>219.34883720930233</v>
      </c>
      <c r="Q427" s="54">
        <f t="shared" si="74"/>
        <v>304.6511627906977</v>
      </c>
      <c r="R427" s="54">
        <f t="shared" si="75"/>
        <v>246.0093896713615</v>
      </c>
      <c r="S427" s="55">
        <f t="shared" si="76"/>
        <v>-26.660552462059229</v>
      </c>
      <c r="T427" s="55">
        <f t="shared" si="76"/>
        <v>-26.660552462059172</v>
      </c>
      <c r="U427" t="s">
        <v>344</v>
      </c>
      <c r="V427" t="s">
        <v>92</v>
      </c>
      <c r="W427" t="s">
        <v>447</v>
      </c>
      <c r="X427" t="s">
        <v>515</v>
      </c>
      <c r="Y427" s="66"/>
    </row>
    <row r="428" spans="1:25" ht="15" x14ac:dyDescent="0.25">
      <c r="A428">
        <v>1.87</v>
      </c>
      <c r="B428">
        <v>2.0499999999999998</v>
      </c>
      <c r="C428" s="43">
        <f t="shared" si="69"/>
        <v>2.2564236337550447E-2</v>
      </c>
      <c r="D428" s="44">
        <f>IF(OR($A428="",$B428=""),"",A428*'MPTO_working_2-way'!$G427)</f>
        <v>1.9121951219512194</v>
      </c>
      <c r="E428" s="46">
        <f>IF(OR($A428="",$B428=""),"",B428*'MPTO_working_2-way'!$G427)</f>
        <v>2.0962566844919781</v>
      </c>
      <c r="F428" s="44">
        <f>IF(OR($A428="",$B428=""),"",'MPTO_working_2-way'!D427)</f>
        <v>1.9103027282920144</v>
      </c>
      <c r="G428" s="46">
        <f>IF(OR($A428="",$B428=""),"",'MPTO_working_2-way'!E427)</f>
        <v>2.0985356507458599</v>
      </c>
      <c r="H428" s="44">
        <f>IF(OR($A428="",$B428=""),"",'OddsRatio_working_2-way'!M427)</f>
        <v>1.9102589898327997</v>
      </c>
      <c r="I428" s="44">
        <f>IF(OR($A428="",$B428=""),"",'OddsRatio_working_2-way'!N427)</f>
        <v>2.0985884360051026</v>
      </c>
      <c r="J428" s="44">
        <f>IF('Log_working_2-way'!$D427="","",A428^('Log_working_2-way'!$D427))</f>
        <v>1.9094064175923491</v>
      </c>
      <c r="K428" s="46">
        <f>IF('Log_working_2-way'!$D427="","",B428^('Log_working_2-way'!$D427))</f>
        <v>2.0996183671625008</v>
      </c>
      <c r="L428" s="53">
        <f t="shared" si="70"/>
        <v>0.52295918367346939</v>
      </c>
      <c r="M428" s="53">
        <f t="shared" si="71"/>
        <v>0.47704081632653073</v>
      </c>
      <c r="N428" s="54">
        <v>525</v>
      </c>
      <c r="O428" s="54">
        <f t="shared" si="72"/>
        <v>244.25133689839569</v>
      </c>
      <c r="P428" s="54">
        <f t="shared" si="73"/>
        <v>268.90243902439028</v>
      </c>
      <c r="Q428" s="54">
        <f t="shared" si="74"/>
        <v>256.09756097560978</v>
      </c>
      <c r="R428" s="54">
        <f t="shared" si="75"/>
        <v>280.74866310160422</v>
      </c>
      <c r="S428" s="55">
        <f t="shared" si="76"/>
        <v>-11.846224077214089</v>
      </c>
      <c r="T428" s="55">
        <f t="shared" si="76"/>
        <v>-11.846224077213947</v>
      </c>
      <c r="U428" t="s">
        <v>100</v>
      </c>
      <c r="V428" t="s">
        <v>99</v>
      </c>
      <c r="W428" t="s">
        <v>441</v>
      </c>
      <c r="X428" t="s">
        <v>515</v>
      </c>
      <c r="Y428" s="66"/>
    </row>
    <row r="429" spans="1:25" ht="15" x14ac:dyDescent="0.25">
      <c r="A429">
        <v>1.71</v>
      </c>
      <c r="B429">
        <v>2.25</v>
      </c>
      <c r="C429" s="43">
        <f t="shared" si="69"/>
        <v>2.9239766081871288E-2</v>
      </c>
      <c r="D429" s="44">
        <f>IF(OR($A429="",$B429=""),"",A429*'MPTO_working_2-way'!$G428)</f>
        <v>1.7599999999999998</v>
      </c>
      <c r="E429" s="46">
        <f>IF(OR($A429="",$B429=""),"",B429*'MPTO_working_2-way'!$G428)</f>
        <v>2.3157894736842106</v>
      </c>
      <c r="F429" s="44">
        <f>IF(OR($A429="",$B429=""),"",'MPTO_working_2-way'!D428)</f>
        <v>1.7538461538461536</v>
      </c>
      <c r="G429" s="46">
        <f>IF(OR($A429="",$B429=""),"",'MPTO_working_2-way'!E428)</f>
        <v>2.3265306122448979</v>
      </c>
      <c r="H429" s="44">
        <f>IF(OR($A429="",$B429=""),"",'OddsRatio_working_2-way'!M428)</f>
        <v>1.753657747256671</v>
      </c>
      <c r="I429" s="44">
        <f>IF(OR($A429="",$B429=""),"",'OddsRatio_working_2-way'!N428)</f>
        <v>2.3268622310856886</v>
      </c>
      <c r="J429" s="44">
        <f>IF('Log_working_2-way'!$D428="","",A429^('Log_working_2-way'!$D428))</f>
        <v>1.7508722508087184</v>
      </c>
      <c r="K429" s="46">
        <f>IF('Log_working_2-way'!$D428="","",B429^('Log_working_2-way'!$D428))</f>
        <v>2.331784466562643</v>
      </c>
      <c r="L429" s="53">
        <f t="shared" si="70"/>
        <v>0.56818181818181823</v>
      </c>
      <c r="M429" s="53">
        <f t="shared" si="71"/>
        <v>0.43181818181818182</v>
      </c>
      <c r="N429" s="54">
        <v>526</v>
      </c>
      <c r="O429" s="54">
        <f t="shared" si="72"/>
        <v>218.39766081871346</v>
      </c>
      <c r="P429" s="54">
        <f t="shared" si="73"/>
        <v>292.22222222222223</v>
      </c>
      <c r="Q429" s="54">
        <f t="shared" si="74"/>
        <v>233.77777777777777</v>
      </c>
      <c r="R429" s="54">
        <f t="shared" si="75"/>
        <v>307.60233918128654</v>
      </c>
      <c r="S429" s="55">
        <f t="shared" si="76"/>
        <v>-15.38011695906431</v>
      </c>
      <c r="T429" s="55">
        <f t="shared" si="76"/>
        <v>-15.38011695906431</v>
      </c>
      <c r="U429" t="s">
        <v>103</v>
      </c>
      <c r="V429" t="s">
        <v>102</v>
      </c>
      <c r="W429" t="s">
        <v>441</v>
      </c>
      <c r="X429" t="s">
        <v>515</v>
      </c>
      <c r="Y429" s="66"/>
    </row>
    <row r="430" spans="1:25" ht="15" x14ac:dyDescent="0.25">
      <c r="A430">
        <v>1.68</v>
      </c>
      <c r="B430">
        <v>2.2999999999999998</v>
      </c>
      <c r="C430" s="43">
        <f t="shared" si="69"/>
        <v>3.002070393374745E-2</v>
      </c>
      <c r="D430" s="44">
        <f>IF(OR($A430="",$B430=""),"",A430*'MPTO_working_2-way'!$G429)</f>
        <v>1.7304347826086957</v>
      </c>
      <c r="E430" s="46">
        <f>IF(OR($A430="",$B430=""),"",B430*'MPTO_working_2-way'!$G429)</f>
        <v>2.3690476190476191</v>
      </c>
      <c r="F430" s="44">
        <f>IF(OR($A430="",$B430=""),"",'MPTO_working_2-way'!D429)</f>
        <v>1.7234611953612846</v>
      </c>
      <c r="G430" s="46">
        <f>IF(OR($A430="",$B430=""),"",'MPTO_working_2-way'!E429)</f>
        <v>2.3822441430332923</v>
      </c>
      <c r="H430" s="44">
        <f>IF(OR($A430="",$B430=""),"",'OddsRatio_working_2-way'!M429)</f>
        <v>1.7232405706795793</v>
      </c>
      <c r="I430" s="44">
        <f>IF(OR($A430="",$B430=""),"",'OddsRatio_working_2-way'!N429)</f>
        <v>2.3826657968874305</v>
      </c>
      <c r="J430" s="44">
        <f>IF('Log_working_2-way'!$D429="","",A430^('Log_working_2-way'!$D429))</f>
        <v>1.7200813813896441</v>
      </c>
      <c r="K430" s="46">
        <f>IF('Log_working_2-way'!$D429="","",B430^('Log_working_2-way'!$D429))</f>
        <v>2.3887319209255629</v>
      </c>
      <c r="L430" s="53">
        <f t="shared" si="70"/>
        <v>0.57788944723618085</v>
      </c>
      <c r="M430" s="53">
        <f t="shared" si="71"/>
        <v>0.42211055276381909</v>
      </c>
      <c r="N430" s="54">
        <v>527</v>
      </c>
      <c r="O430" s="54">
        <f t="shared" si="72"/>
        <v>213.30952380952382</v>
      </c>
      <c r="P430" s="54">
        <f t="shared" si="73"/>
        <v>297.86956521739131</v>
      </c>
      <c r="Q430" s="54">
        <f t="shared" si="74"/>
        <v>229.13043478260872</v>
      </c>
      <c r="R430" s="54">
        <f t="shared" si="75"/>
        <v>313.6904761904762</v>
      </c>
      <c r="S430" s="55">
        <f t="shared" si="76"/>
        <v>-15.820910973084892</v>
      </c>
      <c r="T430" s="55">
        <f t="shared" si="76"/>
        <v>-15.820910973084892</v>
      </c>
      <c r="U430" t="s">
        <v>104</v>
      </c>
      <c r="V430" t="s">
        <v>143</v>
      </c>
      <c r="W430" t="s">
        <v>441</v>
      </c>
      <c r="X430" t="s">
        <v>515</v>
      </c>
      <c r="Y430" s="66"/>
    </row>
    <row r="431" spans="1:25" ht="15" x14ac:dyDescent="0.25">
      <c r="A431">
        <v>1.72</v>
      </c>
      <c r="B431">
        <v>2.23</v>
      </c>
      <c r="C431" s="43">
        <f t="shared" si="69"/>
        <v>2.982584211075201E-2</v>
      </c>
      <c r="D431" s="44">
        <f>IF(OR($A431="",$B431=""),"",A431*'MPTO_working_2-way'!$G430)</f>
        <v>1.7713004484304935</v>
      </c>
      <c r="E431" s="46">
        <f>IF(OR($A431="",$B431=""),"",B431*'MPTO_working_2-way'!$G430)</f>
        <v>2.2965116279069768</v>
      </c>
      <c r="F431" s="44">
        <f>IF(OR($A431="",$B431=""),"",'MPTO_working_2-way'!D430)</f>
        <v>1.7652798232695142</v>
      </c>
      <c r="G431" s="46">
        <f>IF(OR($A431="",$B431=""),"",'MPTO_working_2-way'!E430)</f>
        <v>2.3067115708443593</v>
      </c>
      <c r="H431" s="44">
        <f>IF(OR($A431="",$B431=""),"",'OddsRatio_working_2-way'!M430)</f>
        <v>1.7650920556760061</v>
      </c>
      <c r="I431" s="44">
        <f>IF(OR($A431="",$B431=""),"",'OddsRatio_working_2-way'!N430)</f>
        <v>2.3070322617798436</v>
      </c>
      <c r="J431" s="44">
        <f>IF('Log_working_2-way'!$D430="","",A431^('Log_working_2-way'!$D430))</f>
        <v>1.7623660397486636</v>
      </c>
      <c r="K431" s="46">
        <f>IF('Log_working_2-way'!$D430="","",B431^('Log_working_2-way'!$D430))</f>
        <v>2.3117058576345526</v>
      </c>
      <c r="L431" s="53">
        <f t="shared" si="70"/>
        <v>0.56455696202531636</v>
      </c>
      <c r="M431" s="53">
        <f t="shared" si="71"/>
        <v>0.43544303797468353</v>
      </c>
      <c r="N431" s="54">
        <v>528</v>
      </c>
      <c r="O431" s="54">
        <f t="shared" si="72"/>
        <v>221.02325581395348</v>
      </c>
      <c r="P431" s="54">
        <f t="shared" si="73"/>
        <v>291.22869955156955</v>
      </c>
      <c r="Q431" s="54">
        <f t="shared" si="74"/>
        <v>236.77130044843051</v>
      </c>
      <c r="R431" s="54">
        <f t="shared" si="75"/>
        <v>306.97674418604652</v>
      </c>
      <c r="S431" s="55">
        <f t="shared" si="76"/>
        <v>-15.748044634477026</v>
      </c>
      <c r="T431" s="55">
        <f t="shared" si="76"/>
        <v>-15.748044634476969</v>
      </c>
      <c r="U431" t="s">
        <v>95</v>
      </c>
      <c r="V431" t="s">
        <v>53</v>
      </c>
      <c r="W431" t="s">
        <v>441</v>
      </c>
      <c r="X431" t="s">
        <v>515</v>
      </c>
      <c r="Y431" s="66"/>
    </row>
    <row r="432" spans="1:25" ht="15" x14ac:dyDescent="0.25">
      <c r="A432">
        <v>1.9</v>
      </c>
      <c r="B432">
        <v>2</v>
      </c>
      <c r="C432" s="43">
        <f t="shared" si="69"/>
        <v>2.631578947368407E-2</v>
      </c>
      <c r="D432" s="44">
        <f>IF(OR($A432="",$B432=""),"",A432*'MPTO_working_2-way'!$G431)</f>
        <v>1.9499999999999997</v>
      </c>
      <c r="E432" s="46">
        <f>IF(OR($A432="",$B432=""),"",B432*'MPTO_working_2-way'!$G431)</f>
        <v>2.0526315789473681</v>
      </c>
      <c r="F432" s="44">
        <f>IF(OR($A432="",$B432=""),"",'MPTO_working_2-way'!D431)</f>
        <v>1.9487179487179485</v>
      </c>
      <c r="G432" s="46">
        <f>IF(OR($A432="",$B432=""),"",'MPTO_working_2-way'!E431)</f>
        <v>2.0540540540540539</v>
      </c>
      <c r="H432" s="44">
        <f>IF(OR($A432="",$B432=""),"",'OddsRatio_working_2-way'!M431)</f>
        <v>1.9486832980505142</v>
      </c>
      <c r="I432" s="44">
        <f>IF(OR($A432="",$B432=""),"",'OddsRatio_working_2-way'!N431)</f>
        <v>2.0540925533894594</v>
      </c>
      <c r="J432" s="44">
        <f>IF('Log_working_2-way'!$D431="","",A432^('Log_working_2-way'!$D431))</f>
        <v>1.9481037356763915</v>
      </c>
      <c r="K432" s="46">
        <f>IF('Log_working_2-way'!$D431="","",B432^('Log_working_2-way'!$D431))</f>
        <v>2.0547369052254369</v>
      </c>
      <c r="L432" s="53">
        <f t="shared" si="70"/>
        <v>0.51282051282051289</v>
      </c>
      <c r="M432" s="53">
        <f t="shared" si="71"/>
        <v>0.48717948717948723</v>
      </c>
      <c r="N432" s="54">
        <v>529</v>
      </c>
      <c r="O432" s="54">
        <f t="shared" si="72"/>
        <v>250.57894736842098</v>
      </c>
      <c r="P432" s="54">
        <f t="shared" si="73"/>
        <v>264.5</v>
      </c>
      <c r="Q432" s="54">
        <f t="shared" si="74"/>
        <v>264.5</v>
      </c>
      <c r="R432" s="54">
        <f t="shared" si="75"/>
        <v>278.42105263157896</v>
      </c>
      <c r="S432" s="55">
        <f t="shared" si="76"/>
        <v>-13.921052631579016</v>
      </c>
      <c r="T432" s="55">
        <f t="shared" si="76"/>
        <v>-13.921052631578959</v>
      </c>
      <c r="U432" t="s">
        <v>52</v>
      </c>
      <c r="V432" t="s">
        <v>97</v>
      </c>
      <c r="W432" t="s">
        <v>441</v>
      </c>
      <c r="X432" t="s">
        <v>515</v>
      </c>
      <c r="Y432" s="66"/>
    </row>
    <row r="433" spans="1:25" ht="15" x14ac:dyDescent="0.25">
      <c r="A433">
        <v>1.65</v>
      </c>
      <c r="B433">
        <v>2.34</v>
      </c>
      <c r="C433" s="43">
        <f t="shared" si="69"/>
        <v>3.3411033411033575E-2</v>
      </c>
      <c r="D433" s="44">
        <f>IF(OR($A433="",$B433=""),"",A433*'MPTO_working_2-way'!$G432)</f>
        <v>1.7051282051282053</v>
      </c>
      <c r="E433" s="46">
        <f>IF(OR($A433="",$B433=""),"",B433*'MPTO_working_2-way'!$G432)</f>
        <v>2.4181818181818184</v>
      </c>
      <c r="F433" s="44">
        <f>IF(OR($A433="",$B433=""),"",'MPTO_working_2-way'!D432)</f>
        <v>1.6967699406723797</v>
      </c>
      <c r="G433" s="46">
        <f>IF(OR($A433="",$B433=""),"",'MPTO_working_2-way'!E432)</f>
        <v>2.4351939451277205</v>
      </c>
      <c r="H433" s="44">
        <f>IF(OR($A433="",$B433=""),"",'OddsRatio_working_2-way'!M432)</f>
        <v>1.6964729907653791</v>
      </c>
      <c r="I433" s="44">
        <f>IF(OR($A433="",$B433=""),"",'OddsRatio_working_2-way'!N432)</f>
        <v>2.4358058578855508</v>
      </c>
      <c r="J433" s="44">
        <f>IF('Log_working_2-way'!$D432="","",A433^('Log_working_2-way'!$D432))</f>
        <v>1.6926770755893317</v>
      </c>
      <c r="K433" s="46">
        <f>IF('Log_working_2-way'!$D432="","",B433^('Log_working_2-way'!$D432))</f>
        <v>2.4436741668534787</v>
      </c>
      <c r="L433" s="53">
        <f t="shared" si="70"/>
        <v>0.5864661654135338</v>
      </c>
      <c r="M433" s="53">
        <f t="shared" si="71"/>
        <v>0.41353383458646614</v>
      </c>
      <c r="N433" s="54">
        <v>530</v>
      </c>
      <c r="O433" s="54">
        <f t="shared" si="72"/>
        <v>208.78787878787878</v>
      </c>
      <c r="P433" s="54">
        <f t="shared" si="73"/>
        <v>303.50427350427344</v>
      </c>
      <c r="Q433" s="54">
        <f t="shared" si="74"/>
        <v>226.4957264957265</v>
      </c>
      <c r="R433" s="54">
        <f t="shared" si="75"/>
        <v>321.21212121212125</v>
      </c>
      <c r="S433" s="55">
        <f t="shared" si="76"/>
        <v>-17.707847707847719</v>
      </c>
      <c r="T433" s="55">
        <f t="shared" si="76"/>
        <v>-17.707847707847804</v>
      </c>
      <c r="U433" t="s">
        <v>361</v>
      </c>
      <c r="V433" t="s">
        <v>360</v>
      </c>
      <c r="W433" t="s">
        <v>448</v>
      </c>
      <c r="X433" t="s">
        <v>515</v>
      </c>
      <c r="Y433" s="66"/>
    </row>
    <row r="434" spans="1:25" ht="15" x14ac:dyDescent="0.25">
      <c r="A434">
        <v>1.53</v>
      </c>
      <c r="B434">
        <v>2.63</v>
      </c>
      <c r="C434" s="43">
        <f t="shared" si="69"/>
        <v>3.3822908123959383E-2</v>
      </c>
      <c r="D434" s="44">
        <f>IF(OR($A434="",$B434=""),"",A434*'MPTO_working_2-way'!$G433)</f>
        <v>1.581749049429658</v>
      </c>
      <c r="E434" s="46">
        <f>IF(OR($A434="",$B434=""),"",B434*'MPTO_working_2-way'!$G433)</f>
        <v>2.7189542483660132</v>
      </c>
      <c r="F434" s="44">
        <f>IF(OR($A434="",$B434=""),"",'MPTO_working_2-way'!D433)</f>
        <v>1.5706395519038232</v>
      </c>
      <c r="G434" s="46">
        <f>IF(OR($A434="",$B434=""),"",'MPTO_working_2-way'!E433)</f>
        <v>2.7524197133964914</v>
      </c>
      <c r="H434" s="44">
        <f>IF(OR($A434="",$B434=""),"",'OddsRatio_working_2-way'!M433)</f>
        <v>1.5702222147839637</v>
      </c>
      <c r="I434" s="44">
        <f>IF(OR($A434="",$B434=""),"",'OddsRatio_working_2-way'!N433)</f>
        <v>2.753702283203511</v>
      </c>
      <c r="J434" s="44">
        <f>IF('Log_working_2-way'!$D433="","",A434^('Log_working_2-way'!$D433))</f>
        <v>1.5651555908731223</v>
      </c>
      <c r="K434" s="46">
        <f>IF('Log_working_2-way'!$D433="","",B434^('Log_working_2-way'!$D433))</f>
        <v>2.7694242367043183</v>
      </c>
      <c r="L434" s="53">
        <f t="shared" si="70"/>
        <v>0.63221153846153844</v>
      </c>
      <c r="M434" s="53">
        <f t="shared" si="71"/>
        <v>0.36778846153846151</v>
      </c>
      <c r="N434" s="54">
        <v>531</v>
      </c>
      <c r="O434" s="54">
        <f t="shared" si="72"/>
        <v>183.94117647058829</v>
      </c>
      <c r="P434" s="54">
        <f t="shared" si="73"/>
        <v>329.09885931558938</v>
      </c>
      <c r="Q434" s="54">
        <f t="shared" si="74"/>
        <v>201.90114068441065</v>
      </c>
      <c r="R434" s="54">
        <f t="shared" si="75"/>
        <v>347.05882352941177</v>
      </c>
      <c r="S434" s="55">
        <f t="shared" si="76"/>
        <v>-17.95996421382236</v>
      </c>
      <c r="T434" s="55">
        <f t="shared" si="76"/>
        <v>-17.959964213822389</v>
      </c>
      <c r="U434" t="s">
        <v>423</v>
      </c>
      <c r="V434" t="s">
        <v>422</v>
      </c>
      <c r="W434" t="s">
        <v>448</v>
      </c>
      <c r="X434" t="s">
        <v>515</v>
      </c>
      <c r="Y434" s="66"/>
    </row>
    <row r="435" spans="1:25" ht="15" x14ac:dyDescent="0.25">
      <c r="A435">
        <v>1.79</v>
      </c>
      <c r="B435">
        <v>2.1</v>
      </c>
      <c r="C435" s="43">
        <f t="shared" si="69"/>
        <v>3.4849694067571102E-2</v>
      </c>
      <c r="D435" s="44">
        <f>IF(OR($A435="",$B435=""),"",A435*'MPTO_working_2-way'!$G434)</f>
        <v>1.8523809523809522</v>
      </c>
      <c r="E435" s="46">
        <f>IF(OR($A435="",$B435=""),"",B435*'MPTO_working_2-way'!$G434)</f>
        <v>2.1731843575418992</v>
      </c>
      <c r="F435" s="44">
        <f>IF(OR($A435="",$B435=""),"",'MPTO_working_2-way'!D434)</f>
        <v>1.8476284099287292</v>
      </c>
      <c r="G435" s="46">
        <f>IF(OR($A435="",$B435=""),"",'MPTO_working_2-way'!E434)</f>
        <v>2.1797622499275153</v>
      </c>
      <c r="H435" s="44">
        <f>IF(OR($A435="",$B435=""),"",'OddsRatio_working_2-way'!M434)</f>
        <v>1.8474560862851939</v>
      </c>
      <c r="I435" s="44">
        <f>IF(OR($A435="",$B435=""),"",'OddsRatio_working_2-way'!N434)</f>
        <v>2.1800021454603971</v>
      </c>
      <c r="J435" s="44">
        <f>IF('Log_working_2-way'!$D434="","",A435^('Log_working_2-way'!$D434))</f>
        <v>1.8452962428833544</v>
      </c>
      <c r="K435" s="46">
        <f>IF('Log_working_2-way'!$D434="","",B435^('Log_working_2-way'!$D434))</f>
        <v>2.1830172065936067</v>
      </c>
      <c r="L435" s="53">
        <f t="shared" si="70"/>
        <v>0.53984575835475579</v>
      </c>
      <c r="M435" s="53">
        <f t="shared" si="71"/>
        <v>0.46015424164524427</v>
      </c>
      <c r="N435" s="54">
        <v>532</v>
      </c>
      <c r="O435" s="54">
        <f t="shared" si="72"/>
        <v>234.79329608938545</v>
      </c>
      <c r="P435" s="54">
        <f t="shared" si="73"/>
        <v>278.66666666666669</v>
      </c>
      <c r="Q435" s="54">
        <f t="shared" si="74"/>
        <v>253.33333333333331</v>
      </c>
      <c r="R435" s="54">
        <f t="shared" si="75"/>
        <v>297.20670391061452</v>
      </c>
      <c r="S435" s="55">
        <f t="shared" si="76"/>
        <v>-18.540037243947864</v>
      </c>
      <c r="T435" s="55">
        <f t="shared" si="76"/>
        <v>-18.540037243947836</v>
      </c>
      <c r="U435" t="s">
        <v>358</v>
      </c>
      <c r="V435" t="s">
        <v>362</v>
      </c>
      <c r="W435" t="s">
        <v>448</v>
      </c>
      <c r="X435" t="s">
        <v>515</v>
      </c>
      <c r="Y435" s="66"/>
    </row>
    <row r="436" spans="1:25" ht="15" x14ac:dyDescent="0.25">
      <c r="A436">
        <v>1.33</v>
      </c>
      <c r="B436">
        <v>3.46</v>
      </c>
      <c r="C436" s="43">
        <f t="shared" si="69"/>
        <v>4.0897040288582653E-2</v>
      </c>
      <c r="D436" s="44">
        <f>IF(OR($A436="",$B436=""),"",A436*'MPTO_working_2-way'!$G435)</f>
        <v>1.3843930635838151</v>
      </c>
      <c r="E436" s="46">
        <f>IF(OR($A436="",$B436=""),"",B436*'MPTO_working_2-way'!$G435)</f>
        <v>3.6015037593984958</v>
      </c>
      <c r="F436" s="44">
        <f>IF(OR($A436="",$B436=""),"",'MPTO_working_2-way'!D435)</f>
        <v>1.3671826257464572</v>
      </c>
      <c r="G436" s="46">
        <f>IF(OR($A436="",$B436=""),"",'MPTO_working_2-way'!E435)</f>
        <v>3.7234404077999832</v>
      </c>
      <c r="H436" s="44">
        <f>IF(OR($A436="",$B436=""),"",'OddsRatio_working_2-way'!M435)</f>
        <v>1.3662599370166146</v>
      </c>
      <c r="I436" s="44">
        <f>IF(OR($A436="",$B436=""),"",'OddsRatio_working_2-way'!N435)</f>
        <v>3.7303013486693093</v>
      </c>
      <c r="J436" s="44">
        <f>IF('Log_working_2-way'!$D435="","",A436^('Log_working_2-way'!$D435))</f>
        <v>1.3582441369308382</v>
      </c>
      <c r="K436" s="46">
        <f>IF('Log_working_2-way'!$D435="","",B436^('Log_working_2-way'!$D435))</f>
        <v>3.7913925083618474</v>
      </c>
      <c r="L436" s="53">
        <f t="shared" si="70"/>
        <v>0.72233820459290188</v>
      </c>
      <c r="M436" s="53">
        <f t="shared" si="71"/>
        <v>0.27766179540709818</v>
      </c>
      <c r="N436" s="54">
        <v>533</v>
      </c>
      <c r="O436" s="54">
        <f t="shared" si="72"/>
        <v>132.24812030075185</v>
      </c>
      <c r="P436" s="54">
        <f t="shared" si="73"/>
        <v>378.95375722543355</v>
      </c>
      <c r="Q436" s="54">
        <f t="shared" si="74"/>
        <v>154.04624277456648</v>
      </c>
      <c r="R436" s="54">
        <f t="shared" si="75"/>
        <v>400.75187969924809</v>
      </c>
      <c r="S436" s="55">
        <f t="shared" si="76"/>
        <v>-21.79812247381463</v>
      </c>
      <c r="T436" s="55">
        <f t="shared" si="76"/>
        <v>-21.798122473814544</v>
      </c>
      <c r="U436" t="s">
        <v>359</v>
      </c>
      <c r="V436" t="s">
        <v>427</v>
      </c>
      <c r="W436" t="s">
        <v>448</v>
      </c>
      <c r="X436" t="s">
        <v>515</v>
      </c>
      <c r="Y436" s="66"/>
    </row>
    <row r="437" spans="1:25" ht="15" x14ac:dyDescent="0.25">
      <c r="A437">
        <v>2.34</v>
      </c>
      <c r="B437">
        <v>1.64</v>
      </c>
      <c r="C437" s="43">
        <f t="shared" si="69"/>
        <v>3.7106524911402872E-2</v>
      </c>
      <c r="D437" s="44">
        <f>IF(OR($A437="",$B437=""),"",A437*'MPTO_working_2-way'!$G436)</f>
        <v>2.4268292682926824</v>
      </c>
      <c r="E437" s="46">
        <f>IF(OR($A437="",$B437=""),"",B437*'MPTO_working_2-way'!$G436)</f>
        <v>1.7008547008547006</v>
      </c>
      <c r="F437" s="44">
        <f>IF(OR($A437="",$B437=""),"",'MPTO_working_2-way'!D436)</f>
        <v>2.4462009178990307</v>
      </c>
      <c r="G437" s="46">
        <f>IF(OR($A437="",$B437=""),"",'MPTO_working_2-way'!E436)</f>
        <v>1.6914668547249645</v>
      </c>
      <c r="H437" s="44">
        <f>IF(OR($A437="",$B437=""),"",'OddsRatio_working_2-way'!M436)</f>
        <v>2.4469796128487777</v>
      </c>
      <c r="I437" s="44">
        <f>IF(OR($A437="",$B437=""),"",'OddsRatio_working_2-way'!N436)</f>
        <v>1.6910947404650878</v>
      </c>
      <c r="J437" s="44">
        <f>IF('Log_working_2-way'!$D436="","",A437^('Log_working_2-way'!$D436))</f>
        <v>2.4559827297707368</v>
      </c>
      <c r="K437" s="46">
        <f>IF('Log_working_2-way'!$D436="","",B437^('Log_working_2-way'!$D436))</f>
        <v>1.6868213334902025</v>
      </c>
      <c r="L437" s="53">
        <f t="shared" si="70"/>
        <v>0.41206030150753775</v>
      </c>
      <c r="M437" s="53">
        <f t="shared" si="71"/>
        <v>0.58793969849246241</v>
      </c>
      <c r="N437" s="54">
        <v>534</v>
      </c>
      <c r="O437" s="54">
        <f t="shared" si="72"/>
        <v>305.79487179487182</v>
      </c>
      <c r="P437" s="54">
        <f t="shared" si="73"/>
        <v>208.39024390243901</v>
      </c>
      <c r="Q437" s="54">
        <f t="shared" si="74"/>
        <v>325.60975609756099</v>
      </c>
      <c r="R437" s="54">
        <f t="shared" si="75"/>
        <v>228.20512820512823</v>
      </c>
      <c r="S437" s="55">
        <f t="shared" si="76"/>
        <v>-19.814884302689165</v>
      </c>
      <c r="T437" s="55">
        <f t="shared" si="76"/>
        <v>-19.814884302689222</v>
      </c>
      <c r="U437" t="s">
        <v>182</v>
      </c>
      <c r="V437" t="s">
        <v>144</v>
      </c>
      <c r="W437" t="s">
        <v>435</v>
      </c>
      <c r="X437" t="s">
        <v>515</v>
      </c>
      <c r="Y437" s="66"/>
    </row>
    <row r="438" spans="1:25" ht="15" x14ac:dyDescent="0.25">
      <c r="A438">
        <v>2.36</v>
      </c>
      <c r="B438">
        <v>1.64</v>
      </c>
      <c r="C438" s="43">
        <f t="shared" si="69"/>
        <v>3.3484911120297722E-2</v>
      </c>
      <c r="D438" s="44">
        <f>IF(OR($A438="",$B438=""),"",A438*'MPTO_working_2-way'!$G437)</f>
        <v>2.4390243902439024</v>
      </c>
      <c r="E438" s="46">
        <f>IF(OR($A438="",$B438=""),"",B438*'MPTO_working_2-way'!$G437)</f>
        <v>1.6949152542372881</v>
      </c>
      <c r="F438" s="44">
        <f>IF(OR($A438="",$B438=""),"",'MPTO_working_2-way'!D437)</f>
        <v>2.4570848146267141</v>
      </c>
      <c r="G438" s="46">
        <f>IF(OR($A438="",$B438=""),"",'MPTO_working_2-way'!E437)</f>
        <v>1.6863018473335656</v>
      </c>
      <c r="H438" s="44">
        <f>IF(OR($A438="",$B438=""),"",'OddsRatio_working_2-way'!M437)</f>
        <v>2.4577379737113252</v>
      </c>
      <c r="I438" s="44">
        <f>IF(OR($A438="",$B438=""),"",'OddsRatio_working_2-way'!N437)</f>
        <v>1.6859943405700353</v>
      </c>
      <c r="J438" s="44">
        <f>IF('Log_working_2-way'!$D437="","",A438^('Log_working_2-way'!$D437))</f>
        <v>2.4661000827478752</v>
      </c>
      <c r="K438" s="46">
        <f>IF('Log_working_2-way'!$D437="","",B438^('Log_working_2-way'!$D437))</f>
        <v>1.6820816748919711</v>
      </c>
      <c r="L438" s="53">
        <f t="shared" si="70"/>
        <v>0.41000000000000003</v>
      </c>
      <c r="M438" s="53">
        <f t="shared" si="71"/>
        <v>0.59000000000000008</v>
      </c>
      <c r="N438" s="54">
        <v>535</v>
      </c>
      <c r="O438" s="54">
        <f t="shared" si="72"/>
        <v>308.30508474576271</v>
      </c>
      <c r="P438" s="54">
        <f t="shared" si="73"/>
        <v>208.78048780487802</v>
      </c>
      <c r="Q438" s="54">
        <f t="shared" si="74"/>
        <v>326.21951219512192</v>
      </c>
      <c r="R438" s="54">
        <f t="shared" si="75"/>
        <v>226.69491525423732</v>
      </c>
      <c r="S438" s="55">
        <f t="shared" si="76"/>
        <v>-17.914427449359209</v>
      </c>
      <c r="T438" s="55">
        <f t="shared" si="76"/>
        <v>-17.914427449359295</v>
      </c>
      <c r="U438" t="s">
        <v>430</v>
      </c>
      <c r="V438" t="s">
        <v>171</v>
      </c>
      <c r="W438" t="s">
        <v>435</v>
      </c>
      <c r="X438" t="s">
        <v>515</v>
      </c>
      <c r="Y438" s="66"/>
    </row>
    <row r="439" spans="1:25" ht="15" x14ac:dyDescent="0.25">
      <c r="A439">
        <v>1.9</v>
      </c>
      <c r="B439">
        <v>1.98</v>
      </c>
      <c r="C439" s="43">
        <f t="shared" si="69"/>
        <v>3.1366294524189264E-2</v>
      </c>
      <c r="D439" s="44">
        <f>IF(OR($A439="",$B439=""),"",A439*'MPTO_working_2-way'!$G438)</f>
        <v>1.9595959595959596</v>
      </c>
      <c r="E439" s="46">
        <f>IF(OR($A439="",$B439=""),"",B439*'MPTO_working_2-way'!$G438)</f>
        <v>2.0421052631578949</v>
      </c>
      <c r="F439" s="44">
        <f>IF(OR($A439="",$B439=""),"",'MPTO_working_2-way'!D438)</f>
        <v>1.9583550234252993</v>
      </c>
      <c r="G439" s="46">
        <f>IF(OR($A439="",$B439=""),"",'MPTO_working_2-way'!E438)</f>
        <v>2.0434546442151005</v>
      </c>
      <c r="H439" s="44">
        <f>IF(OR($A439="",$B439=""),"",'OddsRatio_working_2-way'!M438)</f>
        <v>1.9583148474999099</v>
      </c>
      <c r="I439" s="44">
        <f>IF(OR($A439="",$B439=""),"",'OddsRatio_working_2-way'!N438)</f>
        <v>2.0434983894999017</v>
      </c>
      <c r="J439" s="44">
        <f>IF('Log_working_2-way'!$D438="","",A439^('Log_working_2-way'!$D438))</f>
        <v>1.9577514726651566</v>
      </c>
      <c r="K439" s="46">
        <f>IF('Log_working_2-way'!$D438="","",B439^('Log_working_2-way'!$D438))</f>
        <v>2.0441122029468173</v>
      </c>
      <c r="L439" s="53">
        <f t="shared" si="70"/>
        <v>0.51030927835051543</v>
      </c>
      <c r="M439" s="53">
        <f t="shared" si="71"/>
        <v>0.48969072164948452</v>
      </c>
      <c r="N439" s="54">
        <v>536</v>
      </c>
      <c r="O439" s="54">
        <f t="shared" si="72"/>
        <v>253.89473684210523</v>
      </c>
      <c r="P439" s="54">
        <f t="shared" si="73"/>
        <v>265.29292929292927</v>
      </c>
      <c r="Q439" s="54">
        <f t="shared" si="74"/>
        <v>270.70707070707073</v>
      </c>
      <c r="R439" s="54">
        <f t="shared" si="75"/>
        <v>282.10526315789474</v>
      </c>
      <c r="S439" s="55">
        <f t="shared" si="76"/>
        <v>-16.812333864965495</v>
      </c>
      <c r="T439" s="55">
        <f t="shared" si="76"/>
        <v>-16.812333864965467</v>
      </c>
      <c r="U439" t="s">
        <v>147</v>
      </c>
      <c r="V439" t="s">
        <v>174</v>
      </c>
      <c r="W439" t="s">
        <v>435</v>
      </c>
      <c r="X439" t="s">
        <v>515</v>
      </c>
      <c r="Y439" s="66"/>
    </row>
    <row r="440" spans="1:25" ht="15" x14ac:dyDescent="0.25">
      <c r="A440">
        <v>2.11</v>
      </c>
      <c r="B440">
        <v>1.81</v>
      </c>
      <c r="C440" s="43">
        <f t="shared" si="69"/>
        <v>2.6419837134403323E-2</v>
      </c>
      <c r="D440" s="44">
        <f>IF(OR($A440="",$B440=""),"",A440*'MPTO_working_2-way'!$G439)</f>
        <v>2.165745856353591</v>
      </c>
      <c r="E440" s="46">
        <f>IF(OR($A440="",$B440=""),"",B440*'MPTO_working_2-way'!$G439)</f>
        <v>1.85781990521327</v>
      </c>
      <c r="F440" s="44">
        <f>IF(OR($A440="",$B440=""),"",'MPTO_working_2-way'!D439)</f>
        <v>2.1704981387286519</v>
      </c>
      <c r="G440" s="46">
        <f>IF(OR($A440="",$B440=""),"",'MPTO_working_2-way'!E439)</f>
        <v>1.8543371124760262</v>
      </c>
      <c r="H440" s="44">
        <f>IF(OR($A440="",$B440=""),"",'OddsRatio_working_2-way'!M439)</f>
        <v>2.1706281947614148</v>
      </c>
      <c r="I440" s="44">
        <f>IF(OR($A440="",$B440=""),"",'OddsRatio_working_2-way'!N439)</f>
        <v>1.8542421961772491</v>
      </c>
      <c r="J440" s="44">
        <f>IF('Log_working_2-way'!$D439="","",A440^('Log_working_2-way'!$D439))</f>
        <v>2.1727879037705513</v>
      </c>
      <c r="K440" s="46">
        <f>IF('Log_working_2-way'!$D439="","",B440^('Log_working_2-way'!$D439))</f>
        <v>1.85266909454383</v>
      </c>
      <c r="L440" s="53">
        <f t="shared" si="70"/>
        <v>0.46173469387755106</v>
      </c>
      <c r="M440" s="53">
        <f t="shared" si="71"/>
        <v>0.53826530612244905</v>
      </c>
      <c r="N440" s="54">
        <v>537</v>
      </c>
      <c r="O440" s="54">
        <f t="shared" si="72"/>
        <v>282.49763033175356</v>
      </c>
      <c r="P440" s="54">
        <f t="shared" si="73"/>
        <v>240.31491712707185</v>
      </c>
      <c r="Q440" s="54">
        <f t="shared" si="74"/>
        <v>296.68508287292821</v>
      </c>
      <c r="R440" s="54">
        <f t="shared" si="75"/>
        <v>254.50236966824644</v>
      </c>
      <c r="S440" s="55">
        <f t="shared" si="76"/>
        <v>-14.18745254117465</v>
      </c>
      <c r="T440" s="55">
        <f t="shared" si="76"/>
        <v>-14.187452541174594</v>
      </c>
      <c r="U440" t="s">
        <v>56</v>
      </c>
      <c r="V440" t="s">
        <v>154</v>
      </c>
      <c r="W440" t="s">
        <v>436</v>
      </c>
      <c r="X440" t="s">
        <v>515</v>
      </c>
      <c r="Y440" s="66"/>
    </row>
    <row r="441" spans="1:25" ht="15" x14ac:dyDescent="0.25">
      <c r="A441">
        <v>2</v>
      </c>
      <c r="B441">
        <v>1.91</v>
      </c>
      <c r="C441" s="43">
        <f t="shared" si="69"/>
        <v>2.3560209424083656E-2</v>
      </c>
      <c r="D441" s="44">
        <f>IF(OR($A441="",$B441=""),"",A441*'MPTO_working_2-way'!$G440)</f>
        <v>2.0471204188481673</v>
      </c>
      <c r="E441" s="46">
        <f>IF(OR($A441="",$B441=""),"",B441*'MPTO_working_2-way'!$G440)</f>
        <v>1.9549999999999996</v>
      </c>
      <c r="F441" s="44">
        <f>IF(OR($A441="",$B441=""),"",'MPTO_working_2-way'!D440)</f>
        <v>2.0482573726541551</v>
      </c>
      <c r="G441" s="46">
        <f>IF(OR($A441="",$B441=""),"",'MPTO_working_2-way'!E440)</f>
        <v>1.9539641943734012</v>
      </c>
      <c r="H441" s="44">
        <f>IF(OR($A441="",$B441=""),"",'OddsRatio_working_2-way'!M440)</f>
        <v>2.0482848367219182</v>
      </c>
      <c r="I441" s="44">
        <f>IF(OR($A441="",$B441=""),"",'OddsRatio_working_2-way'!N440)</f>
        <v>1.9539392014169454</v>
      </c>
      <c r="J441" s="44">
        <f>IF('Log_working_2-way'!$D440="","",A441^('Log_working_2-way'!$D440))</f>
        <v>2.0487985391091357</v>
      </c>
      <c r="K441" s="46">
        <f>IF('Log_working_2-way'!$D440="","",B441^('Log_working_2-way'!$D440))</f>
        <v>1.95347196121136</v>
      </c>
      <c r="L441" s="53">
        <f t="shared" si="70"/>
        <v>0.48849104859335046</v>
      </c>
      <c r="M441" s="53">
        <f t="shared" si="71"/>
        <v>0.51150895140664976</v>
      </c>
      <c r="N441" s="54">
        <v>538</v>
      </c>
      <c r="O441" s="54">
        <f t="shared" si="72"/>
        <v>269</v>
      </c>
      <c r="P441" s="54">
        <f t="shared" si="73"/>
        <v>256.32460732984288</v>
      </c>
      <c r="Q441" s="54">
        <f t="shared" si="74"/>
        <v>281.67539267015707</v>
      </c>
      <c r="R441" s="54">
        <f t="shared" si="75"/>
        <v>269</v>
      </c>
      <c r="S441" s="55">
        <f t="shared" si="76"/>
        <v>-12.675392670157066</v>
      </c>
      <c r="T441" s="55">
        <f t="shared" si="76"/>
        <v>-12.675392670157123</v>
      </c>
      <c r="U441" t="s">
        <v>177</v>
      </c>
      <c r="V441" t="s">
        <v>176</v>
      </c>
      <c r="W441" t="s">
        <v>436</v>
      </c>
      <c r="X441" t="s">
        <v>515</v>
      </c>
      <c r="Y441" s="66"/>
    </row>
    <row r="442" spans="1:25" ht="15" x14ac:dyDescent="0.25">
      <c r="A442">
        <v>2.2000000000000002</v>
      </c>
      <c r="B442">
        <v>1.74</v>
      </c>
      <c r="C442" s="43">
        <f t="shared" si="69"/>
        <v>2.925809822361547E-2</v>
      </c>
      <c r="D442" s="44">
        <f>IF(OR($A442="",$B442=""),"",A442*'MPTO_working_2-way'!$G441)</f>
        <v>2.264367816091954</v>
      </c>
      <c r="E442" s="46">
        <f>IF(OR($A442="",$B442=""),"",B442*'MPTO_working_2-way'!$G441)</f>
        <v>1.790909090909091</v>
      </c>
      <c r="F442" s="44">
        <f>IF(OR($A442="",$B442=""),"",'MPTO_working_2-way'!D441)</f>
        <v>2.2731591448931119</v>
      </c>
      <c r="G442" s="46">
        <f>IF(OR($A442="",$B442=""),"",'MPTO_working_2-way'!E441)</f>
        <v>1.78544776119403</v>
      </c>
      <c r="H442" s="44">
        <f>IF(OR($A442="",$B442=""),"",'OddsRatio_working_2-way'!M441)</f>
        <v>2.2734290799340271</v>
      </c>
      <c r="I442" s="44">
        <f>IF(OR($A442="",$B442=""),"",'OddsRatio_working_2-way'!N441)</f>
        <v>1.7852812659593167</v>
      </c>
      <c r="J442" s="44">
        <f>IF('Log_working_2-way'!$D441="","",A442^('Log_working_2-way'!$D441))</f>
        <v>2.2774497365044657</v>
      </c>
      <c r="K442" s="46">
        <f>IF('Log_working_2-way'!$D441="","",B442^('Log_working_2-way'!$D441))</f>
        <v>1.7828096647750074</v>
      </c>
      <c r="L442" s="53">
        <f t="shared" si="70"/>
        <v>0.44162436548223349</v>
      </c>
      <c r="M442" s="53">
        <f t="shared" si="71"/>
        <v>0.55837563451776651</v>
      </c>
      <c r="N442" s="54">
        <v>539</v>
      </c>
      <c r="O442" s="54">
        <f t="shared" si="72"/>
        <v>294.00000000000006</v>
      </c>
      <c r="P442" s="54">
        <f t="shared" si="73"/>
        <v>229.22988505747125</v>
      </c>
      <c r="Q442" s="54">
        <f t="shared" si="74"/>
        <v>309.77011494252872</v>
      </c>
      <c r="R442" s="54">
        <f t="shared" si="75"/>
        <v>245</v>
      </c>
      <c r="S442" s="55">
        <f t="shared" si="76"/>
        <v>-15.770114942528664</v>
      </c>
      <c r="T442" s="55">
        <f t="shared" si="76"/>
        <v>-15.77011494252875</v>
      </c>
      <c r="U442" t="s">
        <v>150</v>
      </c>
      <c r="V442" t="s">
        <v>113</v>
      </c>
      <c r="W442" t="s">
        <v>436</v>
      </c>
      <c r="X442" t="s">
        <v>515</v>
      </c>
      <c r="Y442" s="66"/>
    </row>
    <row r="443" spans="1:25" ht="15" x14ac:dyDescent="0.25">
      <c r="A443">
        <v>2.1</v>
      </c>
      <c r="B443">
        <v>1.81</v>
      </c>
      <c r="C443" s="43">
        <f t="shared" si="69"/>
        <v>2.8676664035780064E-2</v>
      </c>
      <c r="D443" s="44">
        <f>IF(OR($A443="",$B443=""),"",A443*'MPTO_working_2-way'!$G442)</f>
        <v>2.160220994475138</v>
      </c>
      <c r="E443" s="46">
        <f>IF(OR($A443="",$B443=""),"",B443*'MPTO_working_2-way'!$G442)</f>
        <v>1.861904761904762</v>
      </c>
      <c r="F443" s="44">
        <f>IF(OR($A443="",$B443=""),"",'MPTO_working_2-way'!D442)</f>
        <v>2.1651951011107946</v>
      </c>
      <c r="G443" s="46">
        <f>IF(OR($A443="",$B443=""),"",'MPTO_working_2-way'!E442)</f>
        <v>1.858225372769494</v>
      </c>
      <c r="H443" s="44">
        <f>IF(OR($A443="",$B443=""),"",'OddsRatio_working_2-way'!M442)</f>
        <v>2.1653431646335015</v>
      </c>
      <c r="I443" s="44">
        <f>IF(OR($A443="",$B443=""),"",'OddsRatio_working_2-way'!N442)</f>
        <v>1.8581163303210331</v>
      </c>
      <c r="J443" s="44">
        <f>IF('Log_working_2-way'!$D442="","",A443^('Log_working_2-way'!$D442))</f>
        <v>2.1676082555034109</v>
      </c>
      <c r="K443" s="46">
        <f>IF('Log_working_2-way'!$D442="","",B443^('Log_working_2-way'!$D442))</f>
        <v>1.8564516354578522</v>
      </c>
      <c r="L443" s="53">
        <f t="shared" si="70"/>
        <v>0.46291560102301793</v>
      </c>
      <c r="M443" s="53">
        <f t="shared" si="71"/>
        <v>0.53708439897698212</v>
      </c>
      <c r="N443" s="54">
        <v>540</v>
      </c>
      <c r="O443" s="54">
        <f t="shared" si="72"/>
        <v>282.85714285714283</v>
      </c>
      <c r="P443" s="54">
        <f t="shared" si="73"/>
        <v>241.65745856353593</v>
      </c>
      <c r="Q443" s="54">
        <f t="shared" si="74"/>
        <v>298.3425414364641</v>
      </c>
      <c r="R443" s="54">
        <f t="shared" si="75"/>
        <v>257.14285714285711</v>
      </c>
      <c r="S443" s="55">
        <f t="shared" si="76"/>
        <v>-15.48539857932127</v>
      </c>
      <c r="T443" s="55">
        <f t="shared" si="76"/>
        <v>-15.485398579321185</v>
      </c>
      <c r="U443" t="s">
        <v>155</v>
      </c>
      <c r="V443" t="s">
        <v>110</v>
      </c>
      <c r="W443" t="s">
        <v>436</v>
      </c>
      <c r="X443" t="s">
        <v>515</v>
      </c>
      <c r="Y443" s="66"/>
    </row>
    <row r="444" spans="1:25" ht="15" x14ac:dyDescent="0.25">
      <c r="A444">
        <v>3.11</v>
      </c>
      <c r="B444">
        <v>1.39</v>
      </c>
      <c r="C444" s="43">
        <f t="shared" si="69"/>
        <v>4.0967868791783379E-2</v>
      </c>
      <c r="D444" s="44">
        <f>IF(OR($A444="",$B444=""),"",A444*'MPTO_working_2-way'!$G443)</f>
        <v>3.2374100719424463</v>
      </c>
      <c r="E444" s="46">
        <f>IF(OR($A444="",$B444=""),"",B444*'MPTO_working_2-way'!$G443)</f>
        <v>1.4469453376205788</v>
      </c>
      <c r="F444" s="44">
        <f>IF(OR($A444="",$B444=""),"",'MPTO_working_2-way'!D443)</f>
        <v>3.3216028276153522</v>
      </c>
      <c r="G444" s="46">
        <f>IF(OR($A444="",$B444=""),"",'MPTO_working_2-way'!E443)</f>
        <v>1.43073689784706</v>
      </c>
      <c r="H444" s="44">
        <f>IF(OR($A444="",$B444=""),"",'OddsRatio_working_2-way'!M443)</f>
        <v>3.3259957889593035</v>
      </c>
      <c r="I444" s="44">
        <f>IF(OR($A444="",$B444=""),"",'OddsRatio_working_2-way'!N443)</f>
        <v>1.4299233922720984</v>
      </c>
      <c r="J444" s="44">
        <f>IF('Log_working_2-way'!$D443="","",A444^('Log_working_2-way'!$D443))</f>
        <v>3.3672400877970246</v>
      </c>
      <c r="K444" s="46">
        <f>IF('Log_working_2-way'!$D443="","",B444^('Log_working_2-way'!$D443))</f>
        <v>1.4224328597476474</v>
      </c>
      <c r="L444" s="53">
        <f t="shared" si="70"/>
        <v>0.30888888888888888</v>
      </c>
      <c r="M444" s="53">
        <f t="shared" si="71"/>
        <v>0.69111111111111112</v>
      </c>
      <c r="N444" s="54">
        <v>541</v>
      </c>
      <c r="O444" s="54">
        <f t="shared" si="72"/>
        <v>367.04501607717043</v>
      </c>
      <c r="P444" s="54">
        <f t="shared" si="73"/>
        <v>151.79136690647476</v>
      </c>
      <c r="Q444" s="54">
        <f t="shared" si="74"/>
        <v>389.20863309352524</v>
      </c>
      <c r="R444" s="54">
        <f t="shared" si="75"/>
        <v>173.9549839228296</v>
      </c>
      <c r="S444" s="55">
        <f t="shared" si="76"/>
        <v>-22.163617016354806</v>
      </c>
      <c r="T444" s="55">
        <f t="shared" si="76"/>
        <v>-22.163617016354834</v>
      </c>
      <c r="U444" t="s">
        <v>237</v>
      </c>
      <c r="V444" t="s">
        <v>116</v>
      </c>
      <c r="W444" t="s">
        <v>437</v>
      </c>
      <c r="X444" t="s">
        <v>515</v>
      </c>
      <c r="Y444" s="66"/>
    </row>
    <row r="445" spans="1:25" ht="15" x14ac:dyDescent="0.25">
      <c r="A445">
        <v>3.06</v>
      </c>
      <c r="B445">
        <v>1.4</v>
      </c>
      <c r="C445" s="43">
        <f t="shared" si="69"/>
        <v>4.1083099906629394E-2</v>
      </c>
      <c r="D445" s="44">
        <f>IF(OR($A445="",$B445=""),"",A445*'MPTO_working_2-way'!$G444)</f>
        <v>3.1857142857142859</v>
      </c>
      <c r="E445" s="46">
        <f>IF(OR($A445="",$B445=""),"",B445*'MPTO_working_2-way'!$G444)</f>
        <v>1.457516339869281</v>
      </c>
      <c r="F445" s="44">
        <f>IF(OR($A445="",$B445=""),"",'MPTO_working_2-way'!D444)</f>
        <v>3.2652439024390247</v>
      </c>
      <c r="G445" s="46">
        <f>IF(OR($A445="",$B445=""),"",'MPTO_working_2-way'!E444)</f>
        <v>1.4414535666218034</v>
      </c>
      <c r="H445" s="44">
        <f>IF(OR($A445="",$B445=""),"",'OddsRatio_working_2-way'!M444)</f>
        <v>3.2693611435820427</v>
      </c>
      <c r="I445" s="44">
        <f>IF(OR($A445="",$B445=""),"",'OddsRatio_working_2-way'!N444)</f>
        <v>1.4406526492392315</v>
      </c>
      <c r="J445" s="44">
        <f>IF('Log_working_2-way'!$D444="","",A445^('Log_working_2-way'!$D444))</f>
        <v>3.3082050167315877</v>
      </c>
      <c r="K445" s="46">
        <f>IF('Log_working_2-way'!$D444="","",B445^('Log_working_2-way'!$D444))</f>
        <v>1.4332370793533979</v>
      </c>
      <c r="L445" s="53">
        <f t="shared" si="70"/>
        <v>0.31390134529147978</v>
      </c>
      <c r="M445" s="53">
        <f t="shared" si="71"/>
        <v>0.68609865470852016</v>
      </c>
      <c r="N445" s="54">
        <v>542</v>
      </c>
      <c r="O445" s="54">
        <f t="shared" si="72"/>
        <v>364.87581699346407</v>
      </c>
      <c r="P445" s="54">
        <f t="shared" si="73"/>
        <v>154.85714285714283</v>
      </c>
      <c r="Q445" s="54">
        <f t="shared" si="74"/>
        <v>387.14285714285717</v>
      </c>
      <c r="R445" s="54">
        <f t="shared" si="75"/>
        <v>177.12418300653596</v>
      </c>
      <c r="S445" s="55">
        <f t="shared" si="76"/>
        <v>-22.267040149393097</v>
      </c>
      <c r="T445" s="55">
        <f t="shared" si="76"/>
        <v>-22.267040149393125</v>
      </c>
      <c r="U445" t="s">
        <v>157</v>
      </c>
      <c r="V445" t="s">
        <v>152</v>
      </c>
      <c r="W445" t="s">
        <v>437</v>
      </c>
      <c r="X445" t="s">
        <v>515</v>
      </c>
      <c r="Y445" s="66"/>
    </row>
    <row r="446" spans="1:25" ht="15" x14ac:dyDescent="0.25">
      <c r="A446">
        <v>2.8</v>
      </c>
      <c r="B446">
        <v>1.46</v>
      </c>
      <c r="C446" s="43">
        <f t="shared" si="69"/>
        <v>4.2074363992172126E-2</v>
      </c>
      <c r="D446" s="44">
        <f>IF(OR($A446="",$B446=""),"",A446*'MPTO_working_2-way'!$G445)</f>
        <v>2.9178082191780819</v>
      </c>
      <c r="E446" s="46">
        <f>IF(OR($A446="",$B446=""),"",B446*'MPTO_working_2-way'!$G445)</f>
        <v>1.5214285714285714</v>
      </c>
      <c r="F446" s="44">
        <f>IF(OR($A446="",$B446=""),"",'MPTO_working_2-way'!D445)</f>
        <v>2.9752547307132455</v>
      </c>
      <c r="G446" s="46">
        <f>IF(OR($A446="",$B446=""),"",'MPTO_working_2-way'!E445)</f>
        <v>1.5062638172439204</v>
      </c>
      <c r="H446" s="44">
        <f>IF(OR($A446="",$B446=""),"",'OddsRatio_working_2-way'!M445)</f>
        <v>2.9781414201873613</v>
      </c>
      <c r="I446" s="44">
        <f>IF(OR($A446="",$B446=""),"",'OddsRatio_working_2-way'!N445)</f>
        <v>1.5055250296034366</v>
      </c>
      <c r="J446" s="44">
        <f>IF('Log_working_2-way'!$D445="","",A446^('Log_working_2-way'!$D445))</f>
        <v>3.0057864930791176</v>
      </c>
      <c r="K446" s="46">
        <f>IF('Log_working_2-way'!$D445="","",B446^('Log_working_2-way'!$D445))</f>
        <v>1.4985575500927246</v>
      </c>
      <c r="L446" s="53">
        <f t="shared" si="70"/>
        <v>0.34272300469483574</v>
      </c>
      <c r="M446" s="53">
        <f t="shared" si="71"/>
        <v>0.65727699530516437</v>
      </c>
      <c r="N446" s="54">
        <v>543</v>
      </c>
      <c r="O446" s="54">
        <f t="shared" si="72"/>
        <v>349.07142857142856</v>
      </c>
      <c r="P446" s="54">
        <f t="shared" si="73"/>
        <v>171.08219178082189</v>
      </c>
      <c r="Q446" s="54">
        <f t="shared" si="74"/>
        <v>371.91780821917808</v>
      </c>
      <c r="R446" s="54">
        <f t="shared" si="75"/>
        <v>193.92857142857144</v>
      </c>
      <c r="S446" s="55">
        <f t="shared" si="76"/>
        <v>-22.846379647749529</v>
      </c>
      <c r="T446" s="55">
        <f t="shared" si="76"/>
        <v>-22.846379647749558</v>
      </c>
      <c r="U446" t="s">
        <v>162</v>
      </c>
      <c r="V446" t="s">
        <v>156</v>
      </c>
      <c r="W446" t="s">
        <v>437</v>
      </c>
      <c r="X446" t="s">
        <v>515</v>
      </c>
      <c r="Y446" s="66"/>
    </row>
    <row r="447" spans="1:25" ht="15" x14ac:dyDescent="0.25">
      <c r="A447">
        <v>3.04</v>
      </c>
      <c r="B447">
        <v>1.4</v>
      </c>
      <c r="C447" s="43">
        <f t="shared" si="69"/>
        <v>4.3233082706767068E-2</v>
      </c>
      <c r="D447" s="44">
        <f>IF(OR($A447="",$B447=""),"",A447*'MPTO_working_2-way'!$G446)</f>
        <v>3.1714285714285717</v>
      </c>
      <c r="E447" s="46">
        <f>IF(OR($A447="",$B447=""),"",B447*'MPTO_working_2-way'!$G446)</f>
        <v>1.4605263157894739</v>
      </c>
      <c r="F447" s="44">
        <f>IF(OR($A447="",$B447=""),"",'MPTO_working_2-way'!D446)</f>
        <v>3.2538226299694197</v>
      </c>
      <c r="G447" s="46">
        <f>IF(OR($A447="",$B447=""),"",'MPTO_working_2-way'!E446)</f>
        <v>1.4436906377204886</v>
      </c>
      <c r="H447" s="44">
        <f>IF(OR($A447="",$B447=""),"",'OddsRatio_working_2-way'!M446)</f>
        <v>3.2583179581272437</v>
      </c>
      <c r="I447" s="44">
        <f>IF(OR($A447="",$B447=""),"",'OddsRatio_working_2-way'!N446)</f>
        <v>1.4428074427700479</v>
      </c>
      <c r="J447" s="44">
        <f>IF('Log_working_2-way'!$D446="","",A447^('Log_working_2-way'!$D446))</f>
        <v>3.2986868962082689</v>
      </c>
      <c r="K447" s="46">
        <f>IF('Log_working_2-way'!$D446="","",B447^('Log_working_2-way'!$D446))</f>
        <v>1.435030974268882</v>
      </c>
      <c r="L447" s="53">
        <f t="shared" si="70"/>
        <v>0.31531531531531531</v>
      </c>
      <c r="M447" s="53">
        <f t="shared" si="71"/>
        <v>0.68468468468468457</v>
      </c>
      <c r="N447" s="54">
        <v>544</v>
      </c>
      <c r="O447" s="54">
        <f t="shared" si="72"/>
        <v>365.0526315789474</v>
      </c>
      <c r="P447" s="54">
        <f t="shared" si="73"/>
        <v>155.42857142857136</v>
      </c>
      <c r="Q447" s="54">
        <f t="shared" si="74"/>
        <v>388.57142857142856</v>
      </c>
      <c r="R447" s="54">
        <f t="shared" si="75"/>
        <v>178.94736842105266</v>
      </c>
      <c r="S447" s="55">
        <f t="shared" si="76"/>
        <v>-23.518796992481157</v>
      </c>
      <c r="T447" s="55">
        <f t="shared" si="76"/>
        <v>-23.518796992481299</v>
      </c>
      <c r="U447" t="s">
        <v>118</v>
      </c>
      <c r="V447" t="s">
        <v>151</v>
      </c>
      <c r="W447" t="s">
        <v>437</v>
      </c>
      <c r="X447" t="s">
        <v>515</v>
      </c>
      <c r="Y447" s="66"/>
    </row>
    <row r="448" spans="1:25" ht="15" x14ac:dyDescent="0.25">
      <c r="A448">
        <v>1.88</v>
      </c>
      <c r="B448">
        <v>2.0099999999999998</v>
      </c>
      <c r="C448" s="43">
        <f t="shared" si="69"/>
        <v>2.9427331427966497E-2</v>
      </c>
      <c r="D448" s="44">
        <f>IF(OR($A448="",$B448=""),"",A448*'MPTO_working_2-way'!$G447)</f>
        <v>1.9353233830845769</v>
      </c>
      <c r="E448" s="46">
        <f>IF(OR($A448="",$B448=""),"",B448*'MPTO_working_2-way'!$G447)</f>
        <v>2.0691489361702122</v>
      </c>
      <c r="F448" s="44">
        <f>IF(OR($A448="",$B448=""),"",'MPTO_working_2-way'!D447)</f>
        <v>1.9334834220221038</v>
      </c>
      <c r="G448" s="46">
        <f>IF(OR($A448="",$B448=""),"",'MPTO_working_2-way'!E447)</f>
        <v>2.0712563034422273</v>
      </c>
      <c r="H448" s="44">
        <f>IF(OR($A448="",$B448=""),"",'OddsRatio_working_2-way'!M447)</f>
        <v>1.9334276237142709</v>
      </c>
      <c r="I448" s="44">
        <f>IF(OR($A448="",$B448=""),"",'OddsRatio_working_2-way'!N447)</f>
        <v>2.0713203408538785</v>
      </c>
      <c r="J448" s="44">
        <f>IF('Log_working_2-way'!$D447="","",A448^('Log_working_2-way'!$D447))</f>
        <v>1.9325939690668699</v>
      </c>
      <c r="K448" s="46">
        <f>IF('Log_working_2-way'!$D447="","",B448^('Log_working_2-way'!$D447))</f>
        <v>2.0722780043286777</v>
      </c>
      <c r="L448" s="53">
        <f t="shared" si="70"/>
        <v>0.5167095115681235</v>
      </c>
      <c r="M448" s="53">
        <f t="shared" si="71"/>
        <v>0.48329048843187672</v>
      </c>
      <c r="N448" s="54">
        <v>545</v>
      </c>
      <c r="O448" s="54">
        <f t="shared" si="72"/>
        <v>255.10638297872336</v>
      </c>
      <c r="P448" s="54">
        <f t="shared" si="73"/>
        <v>273.8557213930348</v>
      </c>
      <c r="Q448" s="54">
        <f t="shared" si="74"/>
        <v>271.1442786069652</v>
      </c>
      <c r="R448" s="54">
        <f t="shared" si="75"/>
        <v>289.89361702127661</v>
      </c>
      <c r="S448" s="55">
        <f t="shared" si="76"/>
        <v>-16.037895628241841</v>
      </c>
      <c r="T448" s="55">
        <f t="shared" si="76"/>
        <v>-16.037895628241813</v>
      </c>
      <c r="U448" t="s">
        <v>131</v>
      </c>
      <c r="V448" t="s">
        <v>130</v>
      </c>
      <c r="W448" t="s">
        <v>442</v>
      </c>
      <c r="X448" t="s">
        <v>515</v>
      </c>
      <c r="Y448" s="66"/>
    </row>
    <row r="449" spans="1:25" ht="15" x14ac:dyDescent="0.25">
      <c r="A449">
        <v>2.29</v>
      </c>
      <c r="B449">
        <v>1.68</v>
      </c>
      <c r="C449" s="43">
        <f t="shared" si="69"/>
        <v>3.1919317945518833E-2</v>
      </c>
      <c r="D449" s="44">
        <f>IF(OR($A449="",$B449=""),"",A449*'MPTO_working_2-way'!$G448)</f>
        <v>2.3630952380952381</v>
      </c>
      <c r="E449" s="46">
        <f>IF(OR($A449="",$B449=""),"",B449*'MPTO_working_2-way'!$G448)</f>
        <v>1.7336244541484715</v>
      </c>
      <c r="F449" s="44">
        <f>IF(OR($A449="",$B449=""),"",'MPTO_working_2-way'!D448)</f>
        <v>2.3768688990485605</v>
      </c>
      <c r="G449" s="46">
        <f>IF(OR($A449="",$B449=""),"",'MPTO_working_2-way'!E448)</f>
        <v>1.7262855604415328</v>
      </c>
      <c r="H449" s="44">
        <f>IF(OR($A449="",$B449=""),"",'OddsRatio_working_2-way'!M448)</f>
        <v>2.3773375851727168</v>
      </c>
      <c r="I449" s="44">
        <f>IF(OR($A449="",$B449=""),"",'OddsRatio_working_2-way'!N448)</f>
        <v>1.7260384169902692</v>
      </c>
      <c r="J449" s="44">
        <f>IF('Log_working_2-way'!$D448="","",A449^('Log_working_2-way'!$D448))</f>
        <v>2.3836811049586637</v>
      </c>
      <c r="K449" s="46">
        <f>IF('Log_working_2-way'!$D448="","",B449^('Log_working_2-way'!$D448))</f>
        <v>1.7227098761530257</v>
      </c>
      <c r="L449" s="53">
        <f t="shared" si="70"/>
        <v>0.42317380352644834</v>
      </c>
      <c r="M449" s="53">
        <f t="shared" si="71"/>
        <v>0.57682619647355171</v>
      </c>
      <c r="N449" s="54">
        <v>546</v>
      </c>
      <c r="O449" s="54">
        <f t="shared" si="72"/>
        <v>307.5720524017467</v>
      </c>
      <c r="P449" s="54">
        <f t="shared" si="73"/>
        <v>220.99999999999997</v>
      </c>
      <c r="Q449" s="54">
        <f t="shared" si="74"/>
        <v>325</v>
      </c>
      <c r="R449" s="54">
        <f t="shared" si="75"/>
        <v>238.4279475982533</v>
      </c>
      <c r="S449" s="55">
        <f t="shared" si="76"/>
        <v>-17.427947598253297</v>
      </c>
      <c r="T449" s="55">
        <f t="shared" si="76"/>
        <v>-17.427947598253326</v>
      </c>
      <c r="U449" t="s">
        <v>432</v>
      </c>
      <c r="V449" t="s">
        <v>126</v>
      </c>
      <c r="W449" t="s">
        <v>442</v>
      </c>
      <c r="X449" t="s">
        <v>515</v>
      </c>
      <c r="Y449" s="66"/>
    </row>
    <row r="450" spans="1:25" ht="15" x14ac:dyDescent="0.25">
      <c r="A450">
        <v>2.0299999999999998</v>
      </c>
      <c r="B450">
        <v>1.86</v>
      </c>
      <c r="C450" s="43">
        <f t="shared" si="69"/>
        <v>3.0245246040574214E-2</v>
      </c>
      <c r="D450" s="44">
        <f>IF(OR($A450="",$B450=""),"",A450*'MPTO_working_2-way'!$G449)</f>
        <v>2.0913978494623655</v>
      </c>
      <c r="E450" s="46">
        <f>IF(OR($A450="",$B450=""),"",B450*'MPTO_working_2-way'!$G449)</f>
        <v>1.9162561576354682</v>
      </c>
      <c r="F450" s="44">
        <f>IF(OR($A450="",$B450=""),"",'MPTO_working_2-way'!D449)</f>
        <v>2.0942925287037548</v>
      </c>
      <c r="G450" s="46">
        <f>IF(OR($A450="",$B450=""),"",'MPTO_working_2-way'!E449)</f>
        <v>1.9138324294186226</v>
      </c>
      <c r="H450" s="44">
        <f>IF(OR($A450="",$B450=""),"",'OddsRatio_working_2-way'!M449)</f>
        <v>2.0943831224048783</v>
      </c>
      <c r="I450" s="44">
        <f>IF(OR($A450="",$B450=""),"",'OddsRatio_working_2-way'!N449)</f>
        <v>1.9137567818137824</v>
      </c>
      <c r="J450" s="44">
        <f>IF('Log_working_2-way'!$D449="","",A450^('Log_working_2-way'!$D449))</f>
        <v>2.0957003958101184</v>
      </c>
      <c r="K450" s="46">
        <f>IF('Log_working_2-way'!$D449="","",B450^('Log_working_2-way'!$D449))</f>
        <v>1.9126582447390832</v>
      </c>
      <c r="L450" s="53">
        <f t="shared" si="70"/>
        <v>0.47814910025706941</v>
      </c>
      <c r="M450" s="53">
        <f t="shared" si="71"/>
        <v>0.52185089974293053</v>
      </c>
      <c r="N450" s="54">
        <v>547</v>
      </c>
      <c r="O450" s="54">
        <f t="shared" si="72"/>
        <v>277.54187192118223</v>
      </c>
      <c r="P450" s="54">
        <f t="shared" si="73"/>
        <v>252.91397849462368</v>
      </c>
      <c r="Q450" s="54">
        <f t="shared" si="74"/>
        <v>294.08602150537632</v>
      </c>
      <c r="R450" s="54">
        <f t="shared" si="75"/>
        <v>269.45812807881777</v>
      </c>
      <c r="S450" s="55">
        <f t="shared" si="76"/>
        <v>-16.544149584194088</v>
      </c>
      <c r="T450" s="55">
        <f t="shared" si="76"/>
        <v>-16.544149584194088</v>
      </c>
      <c r="U450" t="s">
        <v>168</v>
      </c>
      <c r="V450" t="s">
        <v>67</v>
      </c>
      <c r="W450" t="s">
        <v>442</v>
      </c>
      <c r="X450" t="s">
        <v>515</v>
      </c>
      <c r="Y450" s="66"/>
    </row>
    <row r="451" spans="1:25" ht="15" x14ac:dyDescent="0.25">
      <c r="A451">
        <v>1.5</v>
      </c>
      <c r="B451">
        <v>2.69</v>
      </c>
      <c r="C451" s="43">
        <f t="shared" si="69"/>
        <v>3.8413878562577386E-2</v>
      </c>
      <c r="D451" s="44">
        <f>IF(OR($A451="",$B451=""),"",A451*'MPTO_working_2-way'!$G450)</f>
        <v>1.557620817843866</v>
      </c>
      <c r="E451" s="46">
        <f>IF(OR($A451="",$B451=""),"",B451*'MPTO_working_2-way'!$G450)</f>
        <v>2.793333333333333</v>
      </c>
      <c r="F451" s="44">
        <f>IF(OR($A451="",$B451=""),"",'MPTO_working_2-way'!D450)</f>
        <v>1.5444976076555021</v>
      </c>
      <c r="G451" s="46">
        <f>IF(OR($A451="",$B451=""),"",'MPTO_working_2-way'!E450)</f>
        <v>2.8365553602811948</v>
      </c>
      <c r="H451" s="44">
        <f>IF(OR($A451="",$B451=""),"",'OddsRatio_working_2-way'!M450)</f>
        <v>1.5439282932204215</v>
      </c>
      <c r="I451" s="44">
        <f>IF(OR($A451="",$B451=""),"",'OddsRatio_working_2-way'!N450)</f>
        <v>2.838477631085023</v>
      </c>
      <c r="J451" s="44">
        <f>IF('Log_working_2-way'!$D450="","",A451^('Log_working_2-way'!$D450))</f>
        <v>1.5379221335225206</v>
      </c>
      <c r="K451" s="46">
        <f>IF('Log_working_2-way'!$D450="","",B451^('Log_working_2-way'!$D450))</f>
        <v>2.8590051192932453</v>
      </c>
      <c r="L451" s="53">
        <f t="shared" si="70"/>
        <v>0.64200477326968985</v>
      </c>
      <c r="M451" s="53">
        <f t="shared" si="71"/>
        <v>0.35799522673031031</v>
      </c>
      <c r="N451" s="54">
        <v>548</v>
      </c>
      <c r="O451" s="54">
        <f t="shared" si="72"/>
        <v>182.66666666666666</v>
      </c>
      <c r="P451" s="54">
        <f t="shared" si="73"/>
        <v>344.28252788104089</v>
      </c>
      <c r="Q451" s="54">
        <f t="shared" si="74"/>
        <v>203.71747211895914</v>
      </c>
      <c r="R451" s="54">
        <f t="shared" si="75"/>
        <v>365.33333333333331</v>
      </c>
      <c r="S451" s="55">
        <f t="shared" si="76"/>
        <v>-21.050805452292479</v>
      </c>
      <c r="T451" s="55">
        <f t="shared" si="76"/>
        <v>-21.050805452292423</v>
      </c>
      <c r="U451" t="s">
        <v>65</v>
      </c>
      <c r="V451" t="s">
        <v>64</v>
      </c>
      <c r="W451" t="s">
        <v>442</v>
      </c>
      <c r="X451" t="s">
        <v>515</v>
      </c>
      <c r="Y451" s="66"/>
    </row>
    <row r="452" spans="1:25" ht="15" x14ac:dyDescent="0.25">
      <c r="A452">
        <v>1.81</v>
      </c>
      <c r="B452">
        <v>2.0299999999999998</v>
      </c>
      <c r="C452" s="43">
        <f t="shared" si="69"/>
        <v>4.5097025283727721E-2</v>
      </c>
      <c r="D452" s="44">
        <f>IF(OR($A452="",$B452=""),"",A452*'MPTO_working_2-way'!$G451)</f>
        <v>1.8916256157635472</v>
      </c>
      <c r="E452" s="46">
        <f>IF(OR($A452="",$B452=""),"",B452*'MPTO_working_2-way'!$G451)</f>
        <v>2.1215469613259672</v>
      </c>
      <c r="F452" s="44">
        <f>IF(OR($A452="",$B452=""),"",'MPTO_working_2-way'!D451)</f>
        <v>1.8870143543127138</v>
      </c>
      <c r="G452" s="46">
        <f>IF(OR($A452="",$B452=""),"",'MPTO_working_2-way'!E451)</f>
        <v>2.1273774715571898</v>
      </c>
      <c r="H452" s="44">
        <f>IF(OR($A452="",$B452=""),"",'OddsRatio_working_2-way'!M451)</f>
        <v>1.8867963503478642</v>
      </c>
      <c r="I452" s="44">
        <f>IF(OR($A452="",$B452=""),"",'OddsRatio_working_2-way'!N451)</f>
        <v>2.1276546183435801</v>
      </c>
      <c r="J452" s="44">
        <f>IF('Log_working_2-way'!$D451="","",A452^('Log_working_2-way'!$D451))</f>
        <v>1.8846829983767455</v>
      </c>
      <c r="K452" s="46">
        <f>IF('Log_working_2-way'!$D451="","",B452^('Log_working_2-way'!$D451))</f>
        <v>2.1303483867491475</v>
      </c>
      <c r="L452" s="53">
        <f t="shared" si="70"/>
        <v>0.52864583333333326</v>
      </c>
      <c r="M452" s="53">
        <f t="shared" si="71"/>
        <v>0.47135416666666657</v>
      </c>
      <c r="N452" s="54">
        <v>549</v>
      </c>
      <c r="O452" s="54">
        <f t="shared" si="72"/>
        <v>245.68508287292823</v>
      </c>
      <c r="P452" s="54">
        <f t="shared" si="73"/>
        <v>278.55665024630537</v>
      </c>
      <c r="Q452" s="54">
        <f t="shared" si="74"/>
        <v>270.44334975369463</v>
      </c>
      <c r="R452" s="54">
        <f t="shared" si="75"/>
        <v>303.31491712707185</v>
      </c>
      <c r="S452" s="55">
        <f t="shared" si="76"/>
        <v>-24.758266880766399</v>
      </c>
      <c r="T452" s="55">
        <f t="shared" si="76"/>
        <v>-24.758266880766485</v>
      </c>
      <c r="U452" t="s">
        <v>385</v>
      </c>
      <c r="V452" t="s">
        <v>380</v>
      </c>
      <c r="W452" t="s">
        <v>438</v>
      </c>
      <c r="X452" t="s">
        <v>516</v>
      </c>
      <c r="Y452" s="66"/>
    </row>
    <row r="453" spans="1:25" ht="15" x14ac:dyDescent="0.25">
      <c r="A453">
        <v>1.74</v>
      </c>
      <c r="B453">
        <v>2.16</v>
      </c>
      <c r="C453" s="43">
        <f t="shared" si="69"/>
        <v>3.7675606641123682E-2</v>
      </c>
      <c r="D453" s="44">
        <f>IF(OR($A453="",$B453=""),"",A453*'MPTO_working_2-way'!$G452)</f>
        <v>1.8055555555555551</v>
      </c>
      <c r="E453" s="46">
        <f>IF(OR($A453="",$B453=""),"",B453*'MPTO_working_2-way'!$G452)</f>
        <v>2.2413793103448274</v>
      </c>
      <c r="F453" s="44">
        <f>IF(OR($A453="",$B453=""),"",'MPTO_working_2-way'!D452)</f>
        <v>1.7989661114302122</v>
      </c>
      <c r="G453" s="46">
        <f>IF(OR($A453="",$B453=""),"",'MPTO_working_2-way'!E452)</f>
        <v>2.2516175413371671</v>
      </c>
      <c r="H453" s="44">
        <f>IF(OR($A453="",$B453=""),"",'OddsRatio_working_2-way'!M452)</f>
        <v>1.7987058497862392</v>
      </c>
      <c r="I453" s="44">
        <f>IF(OR($A453="",$B453=""),"",'OddsRatio_working_2-way'!N452)</f>
        <v>2.2520253861514017</v>
      </c>
      <c r="J453" s="44">
        <f>IF('Log_working_2-way'!$D452="","",A453^('Log_working_2-way'!$D452))</f>
        <v>1.7957063007853538</v>
      </c>
      <c r="K453" s="46">
        <f>IF('Log_working_2-way'!$D452="","",B453^('Log_working_2-way'!$D452))</f>
        <v>2.2567451068476951</v>
      </c>
      <c r="L453" s="53">
        <f t="shared" si="70"/>
        <v>0.55384615384615399</v>
      </c>
      <c r="M453" s="53">
        <f t="shared" si="71"/>
        <v>0.44615384615384618</v>
      </c>
      <c r="N453" s="54">
        <v>550</v>
      </c>
      <c r="O453" s="54">
        <f t="shared" si="72"/>
        <v>233.90804597701148</v>
      </c>
      <c r="P453" s="54">
        <f t="shared" si="73"/>
        <v>295.37037037037032</v>
      </c>
      <c r="Q453" s="54">
        <f t="shared" si="74"/>
        <v>254.62962962962959</v>
      </c>
      <c r="R453" s="54">
        <f t="shared" si="75"/>
        <v>316.09195402298849</v>
      </c>
      <c r="S453" s="55">
        <f t="shared" si="76"/>
        <v>-20.721583652618108</v>
      </c>
      <c r="T453" s="55">
        <f t="shared" si="76"/>
        <v>-20.721583652618165</v>
      </c>
      <c r="U453" t="s">
        <v>393</v>
      </c>
      <c r="V453" t="s">
        <v>272</v>
      </c>
      <c r="W453" t="s">
        <v>231</v>
      </c>
      <c r="X453" t="s">
        <v>516</v>
      </c>
      <c r="Y453" s="66"/>
    </row>
    <row r="454" spans="1:25" ht="15" x14ac:dyDescent="0.25">
      <c r="A454">
        <v>2.0299999999999998</v>
      </c>
      <c r="B454">
        <v>1.88</v>
      </c>
      <c r="C454" s="43">
        <f t="shared" si="69"/>
        <v>2.4525731055444977E-2</v>
      </c>
      <c r="D454" s="44">
        <f>IF(OR($A454="",$B454=""),"",A454*'MPTO_working_2-way'!$G453)</f>
        <v>2.0797872340425529</v>
      </c>
      <c r="E454" s="46">
        <f>IF(OR($A454="",$B454=""),"",B454*'MPTO_working_2-way'!$G453)</f>
        <v>1.9261083743842364</v>
      </c>
      <c r="F454" s="44">
        <f>IF(OR($A454="",$B454=""),"",'MPTO_working_2-way'!D453)</f>
        <v>2.0818241326641935</v>
      </c>
      <c r="G454" s="46">
        <f>IF(OR($A454="",$B454=""),"",'MPTO_working_2-way'!E453)</f>
        <v>1.9243646631706333</v>
      </c>
      <c r="H454" s="44">
        <f>IF(OR($A454="",$B454=""),"",'OddsRatio_working_2-way'!M453)</f>
        <v>2.081875475946537</v>
      </c>
      <c r="I454" s="44">
        <f>IF(OR($A454="",$B454=""),"",'OddsRatio_working_2-way'!N453)</f>
        <v>1.9243207949834495</v>
      </c>
      <c r="J454" s="44">
        <f>IF('Log_working_2-way'!$D453="","",A454^('Log_working_2-way'!$D453))</f>
        <v>2.0827972819225606</v>
      </c>
      <c r="K454" s="46">
        <f>IF('Log_working_2-way'!$D453="","",B454^('Log_working_2-way'!$D453))</f>
        <v>1.9235339030630429</v>
      </c>
      <c r="L454" s="53">
        <f t="shared" si="70"/>
        <v>0.4808184143222507</v>
      </c>
      <c r="M454" s="53">
        <f t="shared" si="71"/>
        <v>0.51918158567774941</v>
      </c>
      <c r="N454" s="54">
        <v>551</v>
      </c>
      <c r="O454" s="54">
        <f t="shared" si="72"/>
        <v>279.57142857142861</v>
      </c>
      <c r="P454" s="54">
        <f t="shared" si="73"/>
        <v>257.91489361702122</v>
      </c>
      <c r="Q454" s="54">
        <f t="shared" si="74"/>
        <v>293.08510638297872</v>
      </c>
      <c r="R454" s="54">
        <f t="shared" si="75"/>
        <v>271.42857142857144</v>
      </c>
      <c r="S454" s="55">
        <f t="shared" si="76"/>
        <v>-13.51367781155011</v>
      </c>
      <c r="T454" s="55">
        <f t="shared" si="76"/>
        <v>-13.513677811550224</v>
      </c>
      <c r="U454" t="s">
        <v>71</v>
      </c>
      <c r="V454" t="s">
        <v>75</v>
      </c>
      <c r="W454" t="s">
        <v>443</v>
      </c>
      <c r="X454" t="s">
        <v>516</v>
      </c>
      <c r="Y454" s="66"/>
    </row>
    <row r="455" spans="1:25" s="50" customFormat="1" ht="15" x14ac:dyDescent="0.25">
      <c r="A455">
        <v>2.58</v>
      </c>
      <c r="B455">
        <v>1.53</v>
      </c>
      <c r="C455" s="43">
        <f t="shared" si="69"/>
        <v>4.1191670466636188E-2</v>
      </c>
      <c r="D455" s="44">
        <f>IF(OR($A455="",$B455=""),"",A455*'MPTO_working_2-way'!$G454)</f>
        <v>2.6862745098039214</v>
      </c>
      <c r="E455" s="46">
        <f>IF(OR($A455="",$B455=""),"",B455*'MPTO_working_2-way'!$G454)</f>
        <v>1.5930232558139534</v>
      </c>
      <c r="F455" s="44">
        <f>IF(OR($A455="",$B455=""),"",'MPTO_working_2-way'!D454)</f>
        <v>2.7247877407330705</v>
      </c>
      <c r="G455" s="46">
        <f>IF(OR($A455="",$B455=""),"",'MPTO_working_2-way'!E454)</f>
        <v>1.5797814863729138</v>
      </c>
      <c r="H455" s="44">
        <f>IF(OR($A455="",$B455=""),"",'OddsRatio_working_2-way'!M454)</f>
        <v>2.7265955158842785</v>
      </c>
      <c r="I455" s="44">
        <f>IF(OR($A455="",$B455=""),"",'OddsRatio_working_2-way'!N454)</f>
        <v>1.579174445201688</v>
      </c>
      <c r="J455" s="44">
        <f>IF('Log_working_2-way'!$D454="","",A455^('Log_working_2-way'!$D454))</f>
        <v>2.7448481376925802</v>
      </c>
      <c r="K455" s="46">
        <f>IF('Log_working_2-way'!$D454="","",B455^('Log_working_2-way'!$D454))</f>
        <v>1.5731157791885362</v>
      </c>
      <c r="L455" s="53">
        <f t="shared" si="70"/>
        <v>0.37226277372262778</v>
      </c>
      <c r="M455" s="53">
        <f t="shared" si="71"/>
        <v>0.62773722627737227</v>
      </c>
      <c r="N455" s="54">
        <v>552</v>
      </c>
      <c r="O455" s="54">
        <f t="shared" si="72"/>
        <v>338.04651162790697</v>
      </c>
      <c r="P455" s="54">
        <f t="shared" si="73"/>
        <v>191.21568627450984</v>
      </c>
      <c r="Q455" s="54">
        <f t="shared" si="74"/>
        <v>360.78431372549022</v>
      </c>
      <c r="R455" s="54">
        <f t="shared" si="75"/>
        <v>213.95348837209301</v>
      </c>
      <c r="S455" s="55">
        <f t="shared" si="76"/>
        <v>-22.737802097583256</v>
      </c>
      <c r="T455" s="55">
        <f t="shared" si="76"/>
        <v>-22.73780209758317</v>
      </c>
      <c r="U455" t="s">
        <v>332</v>
      </c>
      <c r="V455" t="s">
        <v>338</v>
      </c>
      <c r="W455" t="s">
        <v>446</v>
      </c>
      <c r="X455" t="s">
        <v>516</v>
      </c>
      <c r="Y455" s="66"/>
    </row>
    <row r="456" spans="1:25" ht="15" x14ac:dyDescent="0.25">
      <c r="A456">
        <v>1.71</v>
      </c>
      <c r="B456">
        <v>2.21</v>
      </c>
      <c r="C456" s="43">
        <f t="shared" si="69"/>
        <v>3.7284009420232245E-2</v>
      </c>
      <c r="D456" s="44">
        <f>IF(OR($A456="",$B456=""),"",A456*'MPTO_working_2-way'!$G455)</f>
        <v>1.7737556561085972</v>
      </c>
      <c r="E456" s="46">
        <f>IF(OR($A456="",$B456=""),"",B456*'MPTO_working_2-way'!$G455)</f>
        <v>2.2923976608187133</v>
      </c>
      <c r="F456" s="44">
        <f>IF(OR($A456="",$B456=""),"",'MPTO_working_2-way'!D455)</f>
        <v>1.7663059989250076</v>
      </c>
      <c r="G456" s="46">
        <f>IF(OR($A456="",$B456=""),"",'MPTO_working_2-way'!E455)</f>
        <v>2.3049617273032235</v>
      </c>
      <c r="H456" s="44">
        <f>IF(OR($A456="",$B456=""),"",'OddsRatio_working_2-way'!M455)</f>
        <v>1.7660136157433048</v>
      </c>
      <c r="I456" s="44">
        <f>IF(OR($A456="",$B456=""),"",'OddsRatio_working_2-way'!N455)</f>
        <v>2.305459824013238</v>
      </c>
      <c r="J456" s="44">
        <f>IF('Log_working_2-way'!$D455="","",A456^('Log_working_2-way'!$D455))</f>
        <v>1.7626237454975722</v>
      </c>
      <c r="K456" s="46">
        <f>IF('Log_working_2-way'!$D455="","",B456^('Log_working_2-way'!$D455))</f>
        <v>2.3112626061065349</v>
      </c>
      <c r="L456" s="53">
        <f t="shared" si="70"/>
        <v>0.56377551020408168</v>
      </c>
      <c r="M456" s="53">
        <f t="shared" si="71"/>
        <v>0.43622448979591838</v>
      </c>
      <c r="N456" s="54">
        <v>553</v>
      </c>
      <c r="O456" s="54">
        <f t="shared" si="72"/>
        <v>229.60818713450291</v>
      </c>
      <c r="P456" s="54">
        <f t="shared" si="73"/>
        <v>302.77375565610856</v>
      </c>
      <c r="Q456" s="54">
        <f t="shared" si="74"/>
        <v>250.22624434389141</v>
      </c>
      <c r="R456" s="54">
        <f t="shared" si="75"/>
        <v>323.39181286549706</v>
      </c>
      <c r="S456" s="55">
        <f t="shared" si="76"/>
        <v>-20.618057209388496</v>
      </c>
      <c r="T456" s="55">
        <f t="shared" si="76"/>
        <v>-20.618057209388496</v>
      </c>
      <c r="U456" t="s">
        <v>148</v>
      </c>
      <c r="V456" t="s">
        <v>175</v>
      </c>
      <c r="W456" t="s">
        <v>435</v>
      </c>
      <c r="X456" t="s">
        <v>516</v>
      </c>
      <c r="Y456" s="66"/>
    </row>
    <row r="457" spans="1:25" ht="15" x14ac:dyDescent="0.25">
      <c r="A457">
        <v>1.41</v>
      </c>
      <c r="B457">
        <v>3.03</v>
      </c>
      <c r="C457" s="43">
        <f t="shared" si="69"/>
        <v>3.9252861456358534E-2</v>
      </c>
      <c r="D457" s="44">
        <f>IF(OR($A457="",$B457=""),"",A457*'MPTO_working_2-way'!$G456)</f>
        <v>1.4653465346534655</v>
      </c>
      <c r="E457" s="46">
        <f>IF(OR($A457="",$B457=""),"",B457*'MPTO_working_2-way'!$G456)</f>
        <v>3.1489361702127661</v>
      </c>
      <c r="F457" s="44">
        <f>IF(OR($A457="",$B457=""),"",'MPTO_working_2-way'!D456)</f>
        <v>1.4501298304566979</v>
      </c>
      <c r="G457" s="46">
        <f>IF(OR($A457="",$B457=""),"",'MPTO_working_2-way'!E456)</f>
        <v>3.2215812690872077</v>
      </c>
      <c r="H457" s="44">
        <f>IF(OR($A457="",$B457=""),"",'OddsRatio_working_2-way'!M456)</f>
        <v>1.4494112185401624</v>
      </c>
      <c r="I457" s="44">
        <f>IF(OR($A457="",$B457=""),"",'OddsRatio_working_2-way'!N456)</f>
        <v>3.2251335942354391</v>
      </c>
      <c r="J457" s="44">
        <f>IF('Log_working_2-way'!$D456="","",A457^('Log_working_2-way'!$D456))</f>
        <v>1.442396505829008</v>
      </c>
      <c r="K457" s="46">
        <f>IF('Log_working_2-way'!$D456="","",B457^('Log_working_2-way'!$D456))</f>
        <v>3.2604156832672548</v>
      </c>
      <c r="L457" s="53">
        <f t="shared" si="70"/>
        <v>0.68243243243243235</v>
      </c>
      <c r="M457" s="53">
        <f t="shared" si="71"/>
        <v>0.31756756756756754</v>
      </c>
      <c r="N457" s="54">
        <v>554</v>
      </c>
      <c r="O457" s="54">
        <f t="shared" si="72"/>
        <v>161.09219858156027</v>
      </c>
      <c r="P457" s="54">
        <f t="shared" si="73"/>
        <v>371.16171617161712</v>
      </c>
      <c r="Q457" s="54">
        <f t="shared" si="74"/>
        <v>182.83828382838283</v>
      </c>
      <c r="R457" s="54">
        <f t="shared" si="75"/>
        <v>392.9078014184397</v>
      </c>
      <c r="S457" s="55">
        <f t="shared" si="76"/>
        <v>-21.74608524682256</v>
      </c>
      <c r="T457" s="55">
        <f t="shared" si="76"/>
        <v>-21.746085246822588</v>
      </c>
      <c r="U457" t="s">
        <v>114</v>
      </c>
      <c r="V457" t="s">
        <v>120</v>
      </c>
      <c r="W457" t="s">
        <v>436</v>
      </c>
      <c r="X457" t="s">
        <v>516</v>
      </c>
      <c r="Y457" s="66"/>
    </row>
    <row r="458" spans="1:25" ht="15" x14ac:dyDescent="0.25">
      <c r="A458">
        <v>2.34</v>
      </c>
      <c r="B458">
        <v>1.64</v>
      </c>
      <c r="C458" s="43">
        <f t="shared" si="69"/>
        <v>3.7106524911402872E-2</v>
      </c>
      <c r="D458" s="44">
        <f>IF(OR($A458="",$B458=""),"",A458*'MPTO_working_2-way'!$G457)</f>
        <v>2.4268292682926824</v>
      </c>
      <c r="E458" s="46">
        <f>IF(OR($A458="",$B458=""),"",B458*'MPTO_working_2-way'!$G457)</f>
        <v>1.7008547008547006</v>
      </c>
      <c r="F458" s="44">
        <f>IF(OR($A458="",$B458=""),"",'MPTO_working_2-way'!D457)</f>
        <v>2.4462009178990307</v>
      </c>
      <c r="G458" s="46">
        <f>IF(OR($A458="",$B458=""),"",'MPTO_working_2-way'!E457)</f>
        <v>1.6914668547249645</v>
      </c>
      <c r="H458" s="44">
        <f>IF(OR($A458="",$B458=""),"",'OddsRatio_working_2-way'!M457)</f>
        <v>2.4469796128487777</v>
      </c>
      <c r="I458" s="44">
        <f>IF(OR($A458="",$B458=""),"",'OddsRatio_working_2-way'!N457)</f>
        <v>1.6910947404650878</v>
      </c>
      <c r="J458" s="44">
        <f>IF('Log_working_2-way'!$D457="","",A458^('Log_working_2-way'!$D457))</f>
        <v>2.4559827297707368</v>
      </c>
      <c r="K458" s="46">
        <f>IF('Log_working_2-way'!$D457="","",B458^('Log_working_2-way'!$D457))</f>
        <v>1.6868213334902025</v>
      </c>
      <c r="L458" s="53">
        <f t="shared" si="70"/>
        <v>0.41206030150753775</v>
      </c>
      <c r="M458" s="53">
        <f t="shared" si="71"/>
        <v>0.58793969849246241</v>
      </c>
      <c r="N458" s="54">
        <v>555</v>
      </c>
      <c r="O458" s="54">
        <f t="shared" si="72"/>
        <v>317.82051282051276</v>
      </c>
      <c r="P458" s="54">
        <f t="shared" si="73"/>
        <v>216.58536585365849</v>
      </c>
      <c r="Q458" s="54">
        <f t="shared" si="74"/>
        <v>338.41463414634148</v>
      </c>
      <c r="R458" s="54">
        <f t="shared" si="75"/>
        <v>237.17948717948721</v>
      </c>
      <c r="S458" s="55">
        <f t="shared" si="76"/>
        <v>-20.594121325828723</v>
      </c>
      <c r="T458" s="55">
        <f t="shared" si="76"/>
        <v>-20.594121325828723</v>
      </c>
      <c r="U458" t="s">
        <v>161</v>
      </c>
      <c r="V458" t="s">
        <v>121</v>
      </c>
      <c r="W458" t="s">
        <v>437</v>
      </c>
      <c r="X458" t="s">
        <v>516</v>
      </c>
      <c r="Y458" s="66"/>
    </row>
    <row r="459" spans="1:25" s="28" customFormat="1" ht="15" x14ac:dyDescent="0.25">
      <c r="A459" s="23">
        <v>2.08</v>
      </c>
      <c r="B459" s="23">
        <v>1.79</v>
      </c>
      <c r="C459" s="24">
        <f t="shared" si="69"/>
        <v>3.9428448646325664E-2</v>
      </c>
      <c r="D459" s="25">
        <f>IF(OR($A459="",$B459=""),"",A459*'MPTO_working_2-way'!$G458)</f>
        <v>2.1620111731843576</v>
      </c>
      <c r="E459" s="27">
        <f>IF(OR($A459="",$B459=""),"",B459*'MPTO_working_2-way'!$G458)</f>
        <v>1.8605769230769229</v>
      </c>
      <c r="F459" s="25">
        <f>IF(OR($A459="",$B459=""),"",'MPTO_working_2-way'!D458)</f>
        <v>2.1689385995572641</v>
      </c>
      <c r="G459" s="27">
        <f>IF(OR($A459="",$B459=""),"",'MPTO_working_2-way'!E458)</f>
        <v>1.8554769261437256</v>
      </c>
      <c r="H459" s="25">
        <f>IF(OR($A459="",$B459=""),"",'OddsRatio_working_2-way'!M458)</f>
        <v>2.1692256444309357</v>
      </c>
      <c r="I459" s="25">
        <f>IF(OR($A459="",$B459=""),"",'OddsRatio_working_2-way'!N458)</f>
        <v>1.8552669065744805</v>
      </c>
      <c r="J459" s="25">
        <f>IF('Log_working_2-way'!$D458="","",A459^('Log_working_2-way'!$D458))</f>
        <v>2.1724139714397546</v>
      </c>
      <c r="K459" s="27">
        <f>IF('Log_working_2-way'!$D458="","",B459^('Log_working_2-way'!$D458))</f>
        <v>1.8529410467292624</v>
      </c>
      <c r="L459" s="78">
        <f t="shared" si="70"/>
        <v>0.46253229974160204</v>
      </c>
      <c r="M459" s="78">
        <f t="shared" si="71"/>
        <v>0.53746770025839796</v>
      </c>
      <c r="N459" s="79">
        <v>556</v>
      </c>
      <c r="O459" s="79">
        <f t="shared" si="72"/>
        <v>288.69230769230768</v>
      </c>
      <c r="P459" s="79">
        <f t="shared" si="73"/>
        <v>245.38547486033519</v>
      </c>
      <c r="Q459" s="79">
        <f t="shared" si="74"/>
        <v>310.61452513966481</v>
      </c>
      <c r="R459" s="79">
        <f t="shared" si="75"/>
        <v>267.30769230769226</v>
      </c>
      <c r="S459" s="80">
        <f t="shared" si="76"/>
        <v>-21.922217447357127</v>
      </c>
      <c r="T459" s="80">
        <f t="shared" si="76"/>
        <v>-21.92221744735707</v>
      </c>
      <c r="U459" s="23" t="s">
        <v>167</v>
      </c>
      <c r="V459" s="23" t="s">
        <v>169</v>
      </c>
      <c r="W459" s="23" t="s">
        <v>442</v>
      </c>
      <c r="X459" s="23" t="s">
        <v>516</v>
      </c>
      <c r="Y459" s="77"/>
    </row>
    <row r="460" spans="1:25" ht="15" x14ac:dyDescent="0.25">
      <c r="A460">
        <v>2.4900000000000002</v>
      </c>
      <c r="B460">
        <v>1.58</v>
      </c>
      <c r="C460" s="43">
        <f t="shared" ref="C460:C511" si="77">IF(OR($A460="",$B460=""),"",(1/A460)+(1/B460)-1)</f>
        <v>3.4517818107874465E-2</v>
      </c>
      <c r="D460" s="44">
        <f>IF(OR($A460="",$B460=""),"",A460*'MPTO_working_2-way'!$G459)</f>
        <v>2.5759493670886076</v>
      </c>
      <c r="E460" s="46">
        <f>IF(OR($A460="",$B460=""),"",B460*'MPTO_working_2-way'!$G459)</f>
        <v>1.6345381526104417</v>
      </c>
      <c r="F460" s="44">
        <f>IF(OR($A460="",$B460=""),"",'MPTO_working_2-way'!D459)</f>
        <v>2.6018120494676276</v>
      </c>
      <c r="G460" s="46">
        <f>IF(OR($A460="",$B460=""),"",'MPTO_working_2-way'!E459)</f>
        <v>1.6242929689112753</v>
      </c>
      <c r="H460" s="44">
        <f>IF(OR($A460="",$B460=""),"",'OddsRatio_working_2-way'!M459)</f>
        <v>2.6027992754058067</v>
      </c>
      <c r="I460" s="44">
        <f>IF(OR($A460="",$B460=""),"",'OddsRatio_working_2-way'!N459)</f>
        <v>1.6239084427754149</v>
      </c>
      <c r="J460" s="44">
        <f>IF('Log_working_2-way'!$D459="","",A460^('Log_working_2-way'!$D459))</f>
        <v>2.6148709324694677</v>
      </c>
      <c r="K460" s="46">
        <f>IF('Log_working_2-way'!$D459="","",B460^('Log_working_2-way'!$D459))</f>
        <v>1.6192445352091833</v>
      </c>
      <c r="L460" s="53">
        <f t="shared" ref="L460:L511" si="78">(1/D460)</f>
        <v>0.3882063882063882</v>
      </c>
      <c r="M460" s="53">
        <f t="shared" ref="M460:M511" si="79">(1/E460)</f>
        <v>0.6117936117936118</v>
      </c>
      <c r="N460" s="54">
        <v>557</v>
      </c>
      <c r="O460" s="54">
        <f t="shared" ref="O460:O511" si="80">(1/A460)*((N460*A460)-N460)</f>
        <v>333.3052208835341</v>
      </c>
      <c r="P460" s="54">
        <f t="shared" ref="P460:P511" si="81">(1/B460)*((N460*B460)-N460)</f>
        <v>204.46835443037978</v>
      </c>
      <c r="Q460" s="54">
        <f t="shared" ref="Q460:Q511" si="82">(1/B460)*N460</f>
        <v>352.5316455696202</v>
      </c>
      <c r="R460" s="54">
        <f t="shared" ref="R460:R511" si="83">(1/A460)*N460</f>
        <v>223.69477911646584</v>
      </c>
      <c r="S460" s="55">
        <f t="shared" ref="S460:S511" si="84">O460-Q460</f>
        <v>-19.226424686086091</v>
      </c>
      <c r="T460" s="55">
        <f t="shared" ref="T460:T511" si="85">P460-R460</f>
        <v>-19.226424686086062</v>
      </c>
      <c r="U460" t="s">
        <v>48</v>
      </c>
      <c r="V460" t="s">
        <v>139</v>
      </c>
      <c r="W460" t="s">
        <v>433</v>
      </c>
      <c r="X460" t="s">
        <v>519</v>
      </c>
      <c r="Y460" s="66"/>
    </row>
    <row r="461" spans="1:25" ht="15" x14ac:dyDescent="0.25">
      <c r="A461">
        <v>2.5099999999999998</v>
      </c>
      <c r="B461">
        <v>1.57</v>
      </c>
      <c r="C461" s="43">
        <f t="shared" si="77"/>
        <v>3.5349049661227649E-2</v>
      </c>
      <c r="D461" s="44">
        <f>IF(OR($A461="",$B461=""),"",A461*'MPTO_working_2-way'!$G460)</f>
        <v>2.5987261146496814</v>
      </c>
      <c r="E461" s="46">
        <f>IF(OR($A461="",$B461=""),"",B461*'MPTO_working_2-way'!$G460)</f>
        <v>1.6254980079681274</v>
      </c>
      <c r="F461" s="44">
        <f>IF(OR($A461="",$B461=""),"",'MPTO_working_2-way'!D460)</f>
        <v>2.6265204785550034</v>
      </c>
      <c r="G461" s="46">
        <f>IF(OR($A461="",$B461=""),"",'MPTO_working_2-way'!E460)</f>
        <v>1.6148093511176675</v>
      </c>
      <c r="H461" s="44">
        <f>IF(OR($A461="",$B461=""),"",'OddsRatio_working_2-way'!M460)</f>
        <v>2.6276126096272243</v>
      </c>
      <c r="I461" s="44">
        <f>IF(OR($A461="",$B461=""),"",'OddsRatio_working_2-way'!N460)</f>
        <v>1.6143968129056414</v>
      </c>
      <c r="J461" s="44">
        <f>IF('Log_working_2-way'!$D460="","",A461^('Log_working_2-way'!$D460))</f>
        <v>2.6406155837309813</v>
      </c>
      <c r="K461" s="46">
        <f>IF('Log_working_2-way'!$D460="","",B461^('Log_working_2-way'!$D460))</f>
        <v>1.6095273078692256</v>
      </c>
      <c r="L461" s="53">
        <f t="shared" si="78"/>
        <v>0.38480392156862747</v>
      </c>
      <c r="M461" s="53">
        <f t="shared" si="79"/>
        <v>0.61519607843137258</v>
      </c>
      <c r="N461" s="54">
        <v>558</v>
      </c>
      <c r="O461" s="54">
        <f t="shared" si="80"/>
        <v>335.68924302788844</v>
      </c>
      <c r="P461" s="54">
        <f t="shared" si="81"/>
        <v>202.58598726114653</v>
      </c>
      <c r="Q461" s="54">
        <f t="shared" si="82"/>
        <v>355.4140127388535</v>
      </c>
      <c r="R461" s="54">
        <f t="shared" si="83"/>
        <v>222.31075697211156</v>
      </c>
      <c r="S461" s="55">
        <f t="shared" si="84"/>
        <v>-19.724769710965063</v>
      </c>
      <c r="T461" s="55">
        <f t="shared" si="85"/>
        <v>-19.724769710965035</v>
      </c>
      <c r="U461" t="s">
        <v>79</v>
      </c>
      <c r="V461" t="s">
        <v>42</v>
      </c>
      <c r="W461" t="s">
        <v>433</v>
      </c>
      <c r="X461" t="s">
        <v>519</v>
      </c>
      <c r="Y461" s="66"/>
    </row>
    <row r="462" spans="1:25" ht="15" x14ac:dyDescent="0.25">
      <c r="A462">
        <v>2.42</v>
      </c>
      <c r="B462">
        <v>1.61</v>
      </c>
      <c r="C462" s="43">
        <f t="shared" si="77"/>
        <v>3.4341152918228035E-2</v>
      </c>
      <c r="D462" s="44">
        <f>IF(OR($A462="",$B462=""),"",A462*'MPTO_working_2-way'!$G461)</f>
        <v>2.5031055900621118</v>
      </c>
      <c r="E462" s="46">
        <f>IF(OR($A462="",$B462=""),"",B462*'MPTO_working_2-way'!$G461)</f>
        <v>1.6652892561983472</v>
      </c>
      <c r="F462" s="44">
        <f>IF(OR($A462="",$B462=""),"",'MPTO_working_2-way'!D461)</f>
        <v>2.5249173741170372</v>
      </c>
      <c r="G462" s="46">
        <f>IF(OR($A462="",$B462=""),"",'MPTO_working_2-way'!E461)</f>
        <v>1.655773235306617</v>
      </c>
      <c r="H462" s="44">
        <f>IF(OR($A462="",$B462=""),"",'OddsRatio_working_2-way'!M461)</f>
        <v>2.5257355119610394</v>
      </c>
      <c r="I462" s="44">
        <f>IF(OR($A462="",$B462=""),"",'OddsRatio_working_2-way'!N461)</f>
        <v>1.6554215931663621</v>
      </c>
      <c r="J462" s="44">
        <f>IF('Log_working_2-way'!$D461="","",A462^('Log_working_2-way'!$D461))</f>
        <v>2.5358767096666233</v>
      </c>
      <c r="K462" s="46">
        <f>IF('Log_working_2-way'!$D461="","",B462^('Log_working_2-way'!$D461))</f>
        <v>1.6510939281167687</v>
      </c>
      <c r="L462" s="53">
        <f t="shared" si="78"/>
        <v>0.39950372208436724</v>
      </c>
      <c r="M462" s="53">
        <f t="shared" si="79"/>
        <v>0.60049627791563276</v>
      </c>
      <c r="N462" s="54">
        <v>559</v>
      </c>
      <c r="O462" s="54">
        <f t="shared" si="80"/>
        <v>328.0082644628099</v>
      </c>
      <c r="P462" s="54">
        <f t="shared" si="81"/>
        <v>211.79503105590061</v>
      </c>
      <c r="Q462" s="54">
        <f t="shared" si="82"/>
        <v>347.20496894409933</v>
      </c>
      <c r="R462" s="54">
        <f t="shared" si="83"/>
        <v>230.9917355371901</v>
      </c>
      <c r="S462" s="55">
        <f t="shared" si="84"/>
        <v>-19.19670448128943</v>
      </c>
      <c r="T462" s="55">
        <f t="shared" si="85"/>
        <v>-19.196704481289487</v>
      </c>
      <c r="U462" t="s">
        <v>44</v>
      </c>
      <c r="V462" t="s">
        <v>208</v>
      </c>
      <c r="W462" t="s">
        <v>433</v>
      </c>
      <c r="X462" t="s">
        <v>519</v>
      </c>
      <c r="Y462" s="66"/>
    </row>
    <row r="463" spans="1:25" ht="15" x14ac:dyDescent="0.25">
      <c r="A463">
        <v>2.3199999999999998</v>
      </c>
      <c r="B463">
        <v>1.66</v>
      </c>
      <c r="C463" s="43">
        <f t="shared" si="77"/>
        <v>3.3444121312837582E-2</v>
      </c>
      <c r="D463" s="44">
        <f>IF(OR($A463="",$B463=""),"",A463*'MPTO_working_2-way'!$G462)</f>
        <v>2.3975903614457832</v>
      </c>
      <c r="E463" s="46">
        <f>IF(OR($A463="",$B463=""),"",B463*'MPTO_working_2-way'!$G462)</f>
        <v>1.7155172413793103</v>
      </c>
      <c r="F463" s="44">
        <f>IF(OR($A463="",$B463=""),"",'MPTO_working_2-way'!D462)</f>
        <v>2.4136375031336175</v>
      </c>
      <c r="G463" s="46">
        <f>IF(OR($A463="",$B463=""),"",'MPTO_working_2-way'!E462)</f>
        <v>1.707394928178755</v>
      </c>
      <c r="H463" s="44">
        <f>IF(OR($A463="",$B463=""),"",'OddsRatio_working_2-way'!M462)</f>
        <v>2.4142135623730954</v>
      </c>
      <c r="I463" s="44">
        <f>IF(OR($A463="",$B463=""),"",'OddsRatio_working_2-way'!N462)</f>
        <v>1.7071067811865479</v>
      </c>
      <c r="J463" s="44">
        <f>IF('Log_working_2-way'!$D462="","",A463^('Log_working_2-way'!$D462))</f>
        <v>2.4216287324780335</v>
      </c>
      <c r="K463" s="46">
        <f>IF('Log_working_2-way'!$D462="","",B463^('Log_working_2-way'!$D462))</f>
        <v>1.7034185347793582</v>
      </c>
      <c r="L463" s="53">
        <f t="shared" si="78"/>
        <v>0.41708542713567837</v>
      </c>
      <c r="M463" s="53">
        <f t="shared" si="79"/>
        <v>0.58291457286432158</v>
      </c>
      <c r="N463" s="54">
        <v>560</v>
      </c>
      <c r="O463" s="54">
        <f t="shared" si="80"/>
        <v>318.62068965517238</v>
      </c>
      <c r="P463" s="54">
        <f t="shared" si="81"/>
        <v>222.65060240963851</v>
      </c>
      <c r="Q463" s="54">
        <f t="shared" si="82"/>
        <v>337.34939759036149</v>
      </c>
      <c r="R463" s="54">
        <f t="shared" si="83"/>
        <v>241.37931034482762</v>
      </c>
      <c r="S463" s="55">
        <f t="shared" si="84"/>
        <v>-18.728707935189107</v>
      </c>
      <c r="T463" s="55">
        <f t="shared" si="85"/>
        <v>-18.728707935189107</v>
      </c>
      <c r="U463" t="s">
        <v>77</v>
      </c>
      <c r="V463" t="s">
        <v>87</v>
      </c>
      <c r="W463" t="s">
        <v>433</v>
      </c>
      <c r="X463" t="s">
        <v>519</v>
      </c>
      <c r="Y463" s="66"/>
    </row>
    <row r="464" spans="1:25" ht="15" x14ac:dyDescent="0.25">
      <c r="A464">
        <v>2.17</v>
      </c>
      <c r="B464">
        <v>1.74</v>
      </c>
      <c r="C464" s="43">
        <f t="shared" si="77"/>
        <v>3.5542136765718491E-2</v>
      </c>
      <c r="D464" s="44">
        <f>IF(OR($A464="",$B464=""),"",A464*'MPTO_working_2-way'!$G463)</f>
        <v>2.2471264367816088</v>
      </c>
      <c r="E464" s="46">
        <f>IF(OR($A464="",$B464=""),"",B464*'MPTO_working_2-way'!$G463)</f>
        <v>1.8018433179723501</v>
      </c>
      <c r="F464" s="44">
        <f>IF(OR($A464="",$B464=""),"",'MPTO_working_2-way'!D463)</f>
        <v>2.2570386753541753</v>
      </c>
      <c r="G464" s="46">
        <f>IF(OR($A464="",$B464=""),"",'MPTO_working_2-way'!E463)</f>
        <v>1.7955204717295163</v>
      </c>
      <c r="H464" s="44">
        <f>IF(OR($A464="",$B464=""),"",'OddsRatio_working_2-way'!M463)</f>
        <v>2.2574104664273644</v>
      </c>
      <c r="I464" s="44">
        <f>IF(OR($A464="",$B464=""),"",'OddsRatio_working_2-way'!N463)</f>
        <v>1.7952852522702987</v>
      </c>
      <c r="J464" s="44">
        <f>IF('Log_working_2-way'!$D463="","",A464^('Log_working_2-way'!$D463))</f>
        <v>2.2619707702020815</v>
      </c>
      <c r="K464" s="46">
        <f>IF('Log_working_2-way'!$D463="","",B464^('Log_working_2-way'!$D463))</f>
        <v>1.7924113803680148</v>
      </c>
      <c r="L464" s="53">
        <f t="shared" si="78"/>
        <v>0.44501278772378522</v>
      </c>
      <c r="M464" s="53">
        <f t="shared" si="79"/>
        <v>0.55498721227621484</v>
      </c>
      <c r="N464" s="54">
        <v>561</v>
      </c>
      <c r="O464" s="54">
        <f t="shared" si="80"/>
        <v>302.47465437788014</v>
      </c>
      <c r="P464" s="54">
        <f t="shared" si="81"/>
        <v>238.58620689655172</v>
      </c>
      <c r="Q464" s="54">
        <f t="shared" si="82"/>
        <v>322.41379310344826</v>
      </c>
      <c r="R464" s="54">
        <f t="shared" si="83"/>
        <v>258.5253456221198</v>
      </c>
      <c r="S464" s="55">
        <f t="shared" si="84"/>
        <v>-19.939138725568114</v>
      </c>
      <c r="T464" s="55">
        <f t="shared" si="85"/>
        <v>-19.939138725568085</v>
      </c>
      <c r="U464" t="s">
        <v>279</v>
      </c>
      <c r="V464" t="s">
        <v>36</v>
      </c>
      <c r="W464" t="s">
        <v>433</v>
      </c>
      <c r="X464" t="s">
        <v>519</v>
      </c>
      <c r="Y464" s="66"/>
    </row>
    <row r="465" spans="1:25" ht="15" x14ac:dyDescent="0.25">
      <c r="A465">
        <v>2.31</v>
      </c>
      <c r="B465">
        <v>1.67</v>
      </c>
      <c r="C465" s="43">
        <f t="shared" si="77"/>
        <v>3.1702828110013792E-2</v>
      </c>
      <c r="D465" s="44">
        <f>IF(OR($A465="",$B465=""),"",A465*'MPTO_working_2-way'!$G464)</f>
        <v>2.3832335329341321</v>
      </c>
      <c r="E465" s="46">
        <f>IF(OR($A465="",$B465=""),"",B465*'MPTO_working_2-way'!$G464)</f>
        <v>1.722943722943723</v>
      </c>
      <c r="F465" s="44">
        <f>IF(OR($A465="",$B465=""),"",'MPTO_working_2-way'!D464)</f>
        <v>2.397799670572148</v>
      </c>
      <c r="G465" s="46">
        <f>IF(OR($A465="",$B465=""),"",'MPTO_working_2-way'!E464)</f>
        <v>1.7154100984947862</v>
      </c>
      <c r="H465" s="44">
        <f>IF(OR($A465="",$B465=""),"",'OddsRatio_working_2-way'!M464)</f>
        <v>2.3982932026570873</v>
      </c>
      <c r="I465" s="44">
        <f>IF(OR($A465="",$B465=""),"",'OddsRatio_working_2-way'!N464)</f>
        <v>1.7151575921986633</v>
      </c>
      <c r="J465" s="44">
        <f>IF('Log_working_2-way'!$D464="","",A465^('Log_working_2-way'!$D464))</f>
        <v>2.4050060096166201</v>
      </c>
      <c r="K465" s="46">
        <f>IF('Log_working_2-way'!$D464="","",B465^('Log_working_2-way'!$D464))</f>
        <v>1.7117407279082215</v>
      </c>
      <c r="L465" s="53">
        <f t="shared" si="78"/>
        <v>0.41959798994974867</v>
      </c>
      <c r="M465" s="53">
        <f t="shared" si="79"/>
        <v>0.58040201005025127</v>
      </c>
      <c r="N465" s="54">
        <v>562</v>
      </c>
      <c r="O465" s="54">
        <f t="shared" si="80"/>
        <v>318.70995670995671</v>
      </c>
      <c r="P465" s="54">
        <f t="shared" si="81"/>
        <v>225.47305389221557</v>
      </c>
      <c r="Q465" s="54">
        <f t="shared" si="82"/>
        <v>336.52694610778445</v>
      </c>
      <c r="R465" s="54">
        <f t="shared" si="83"/>
        <v>243.29004329004329</v>
      </c>
      <c r="S465" s="55">
        <f t="shared" si="84"/>
        <v>-17.81698939782774</v>
      </c>
      <c r="T465" s="55">
        <f t="shared" si="85"/>
        <v>-17.816989397827712</v>
      </c>
      <c r="U465" t="s">
        <v>132</v>
      </c>
      <c r="V465" t="s">
        <v>81</v>
      </c>
      <c r="W465" t="s">
        <v>433</v>
      </c>
      <c r="X465" t="s">
        <v>519</v>
      </c>
      <c r="Y465" s="66"/>
    </row>
    <row r="466" spans="1:25" ht="15" x14ac:dyDescent="0.25">
      <c r="A466">
        <v>2.0699999999999998</v>
      </c>
      <c r="B466">
        <v>1.8</v>
      </c>
      <c r="C466" s="43">
        <f t="shared" si="77"/>
        <v>3.8647342995169254E-2</v>
      </c>
      <c r="D466" s="44">
        <f>IF(OR($A466="",$B466=""),"",A466*'MPTO_working_2-way'!$G465)</f>
        <v>2.1500000000000004</v>
      </c>
      <c r="E466" s="46">
        <f>IF(OR($A466="",$B466=""),"",B466*'MPTO_working_2-way'!$G465)</f>
        <v>1.8695652173913047</v>
      </c>
      <c r="F466" s="44">
        <f>IF(OR($A466="",$B466=""),"",'MPTO_working_2-way'!D465)</f>
        <v>2.15625</v>
      </c>
      <c r="G466" s="46">
        <f>IF(OR($A466="",$B466=""),"",'MPTO_working_2-way'!E465)</f>
        <v>1.8648648648648651</v>
      </c>
      <c r="H466" s="44">
        <f>IF(OR($A466="",$B466=""),"",'OddsRatio_working_2-way'!M465)</f>
        <v>2.1565033506220384</v>
      </c>
      <c r="I466" s="44">
        <f>IF(OR($A466="",$B466=""),"",'OddsRatio_working_2-way'!N465)</f>
        <v>1.8646754023342345</v>
      </c>
      <c r="J466" s="44">
        <f>IF('Log_working_2-way'!$D465="","",A466^('Log_working_2-way'!$D465))</f>
        <v>2.1593762623614712</v>
      </c>
      <c r="K466" s="46">
        <f>IF('Log_working_2-way'!$D465="","",B466^('Log_working_2-way'!$D465))</f>
        <v>1.8625327535713179</v>
      </c>
      <c r="L466" s="53">
        <f t="shared" si="78"/>
        <v>0.46511627906976738</v>
      </c>
      <c r="M466" s="53">
        <f t="shared" si="79"/>
        <v>0.53488372093023251</v>
      </c>
      <c r="N466" s="54">
        <v>563</v>
      </c>
      <c r="O466" s="54">
        <f t="shared" si="80"/>
        <v>291.01932367149755</v>
      </c>
      <c r="P466" s="54">
        <f t="shared" si="81"/>
        <v>250.22222222222223</v>
      </c>
      <c r="Q466" s="54">
        <f t="shared" si="82"/>
        <v>312.77777777777777</v>
      </c>
      <c r="R466" s="54">
        <f t="shared" si="83"/>
        <v>271.98067632850245</v>
      </c>
      <c r="S466" s="55">
        <f t="shared" si="84"/>
        <v>-21.758454106280226</v>
      </c>
      <c r="T466" s="55">
        <f t="shared" si="85"/>
        <v>-21.758454106280226</v>
      </c>
      <c r="U466" t="s">
        <v>282</v>
      </c>
      <c r="V466" t="s">
        <v>84</v>
      </c>
      <c r="W466" t="s">
        <v>444</v>
      </c>
      <c r="X466" t="s">
        <v>519</v>
      </c>
      <c r="Y466" s="66"/>
    </row>
    <row r="467" spans="1:25" ht="15" x14ac:dyDescent="0.25">
      <c r="A467">
        <v>2.2200000000000002</v>
      </c>
      <c r="B467">
        <v>1.7</v>
      </c>
      <c r="C467" s="43">
        <f t="shared" si="77"/>
        <v>3.868574456809748E-2</v>
      </c>
      <c r="D467" s="44">
        <f>IF(OR($A467="",$B467=""),"",A467*'MPTO_working_2-way'!$G466)</f>
        <v>2.3058823529411767</v>
      </c>
      <c r="E467" s="46">
        <f>IF(OR($A467="",$B467=""),"",B467*'MPTO_working_2-way'!$G466)</f>
        <v>1.7657657657657657</v>
      </c>
      <c r="F467" s="44">
        <f>IF(OR($A467="",$B467=""),"",'MPTO_working_2-way'!D466)</f>
        <v>2.3196066379840201</v>
      </c>
      <c r="G467" s="46">
        <f>IF(OR($A467="",$B467=""),"",'MPTO_working_2-way'!E466)</f>
        <v>1.7578015836050302</v>
      </c>
      <c r="H467" s="44">
        <f>IF(OR($A467="",$B467=""),"",'OddsRatio_working_2-way'!M466)</f>
        <v>2.3201731488169055</v>
      </c>
      <c r="I467" s="44">
        <f>IF(OR($A467="",$B467=""),"",'OddsRatio_working_2-way'!N466)</f>
        <v>1.7574763968621581</v>
      </c>
      <c r="J467" s="44">
        <f>IF('Log_working_2-way'!$D466="","",A467^('Log_working_2-way'!$D466))</f>
        <v>2.3265255894258647</v>
      </c>
      <c r="K467" s="46">
        <f>IF('Log_working_2-way'!$D466="","",B467^('Log_working_2-way'!$D466))</f>
        <v>1.7538490082446418</v>
      </c>
      <c r="L467" s="53">
        <f t="shared" si="78"/>
        <v>0.43367346938775503</v>
      </c>
      <c r="M467" s="53">
        <f t="shared" si="79"/>
        <v>0.56632653061224492</v>
      </c>
      <c r="N467" s="54">
        <v>564</v>
      </c>
      <c r="O467" s="54">
        <f t="shared" si="80"/>
        <v>309.94594594594599</v>
      </c>
      <c r="P467" s="54">
        <f t="shared" si="81"/>
        <v>232.23529411764704</v>
      </c>
      <c r="Q467" s="54">
        <f t="shared" si="82"/>
        <v>331.76470588235293</v>
      </c>
      <c r="R467" s="54">
        <f t="shared" si="83"/>
        <v>254.05405405405403</v>
      </c>
      <c r="S467" s="55">
        <f t="shared" si="84"/>
        <v>-21.818759936406934</v>
      </c>
      <c r="T467" s="55">
        <f t="shared" si="85"/>
        <v>-21.818759936406991</v>
      </c>
      <c r="U467" t="s">
        <v>451</v>
      </c>
      <c r="V467" t="s">
        <v>455</v>
      </c>
      <c r="W467" t="s">
        <v>444</v>
      </c>
      <c r="X467" t="s">
        <v>519</v>
      </c>
      <c r="Y467" s="66"/>
    </row>
    <row r="468" spans="1:25" ht="15" x14ac:dyDescent="0.25">
      <c r="A468">
        <v>1.93</v>
      </c>
      <c r="B468">
        <v>1.94</v>
      </c>
      <c r="C468" s="43">
        <f t="shared" si="77"/>
        <v>3.3598632551679941E-2</v>
      </c>
      <c r="D468" s="44">
        <f>IF(OR($A468="",$B468=""),"",A468*'MPTO_working_2-way'!$G467)</f>
        <v>1.9948453608247423</v>
      </c>
      <c r="E468" s="46">
        <f>IF(OR($A468="",$B468=""),"",B468*'MPTO_working_2-way'!$G467)</f>
        <v>2.0051813471502591</v>
      </c>
      <c r="F468" s="44">
        <f>IF(OR($A468="",$B468=""),"",'MPTO_working_2-way'!D467)</f>
        <v>1.9946726333173512</v>
      </c>
      <c r="G468" s="46">
        <f>IF(OR($A468="",$B468=""),"",'MPTO_working_2-way'!E467)</f>
        <v>2.0053558995233249</v>
      </c>
      <c r="H468" s="44">
        <f>IF(OR($A468="",$B468=""),"",'OddsRatio_working_2-way'!M467)</f>
        <v>1.9946666286387909</v>
      </c>
      <c r="I468" s="44">
        <f>IF(OR($A468="",$B468=""),"",'OddsRatio_working_2-way'!N467)</f>
        <v>2.0053619687316817</v>
      </c>
      <c r="J468" s="44">
        <f>IF('Log_working_2-way'!$D467="","",A468^('Log_working_2-way'!$D467))</f>
        <v>1.9945880029745278</v>
      </c>
      <c r="K468" s="46">
        <f>IF('Log_working_2-way'!$D467="","",B468^('Log_working_2-way'!$D467))</f>
        <v>2.0054414461156225</v>
      </c>
      <c r="L468" s="53">
        <f t="shared" si="78"/>
        <v>0.50129198966408273</v>
      </c>
      <c r="M468" s="53">
        <f t="shared" si="79"/>
        <v>0.49870801033591733</v>
      </c>
      <c r="N468" s="54">
        <v>565</v>
      </c>
      <c r="O468" s="54">
        <f t="shared" si="80"/>
        <v>272.25388601036275</v>
      </c>
      <c r="P468" s="54">
        <f t="shared" si="81"/>
        <v>273.76288659793812</v>
      </c>
      <c r="Q468" s="54">
        <f t="shared" si="82"/>
        <v>291.23711340206188</v>
      </c>
      <c r="R468" s="54">
        <f t="shared" si="83"/>
        <v>292.74611398963737</v>
      </c>
      <c r="S468" s="55">
        <f t="shared" si="84"/>
        <v>-18.983227391699131</v>
      </c>
      <c r="T468" s="55">
        <f t="shared" si="85"/>
        <v>-18.983227391699245</v>
      </c>
      <c r="U468" t="s">
        <v>43</v>
      </c>
      <c r="V468" t="s">
        <v>284</v>
      </c>
      <c r="W468" t="s">
        <v>444</v>
      </c>
      <c r="X468" t="s">
        <v>519</v>
      </c>
      <c r="Y468" s="66"/>
    </row>
    <row r="469" spans="1:25" ht="15" x14ac:dyDescent="0.25">
      <c r="A469">
        <v>2.0499999999999998</v>
      </c>
      <c r="B469">
        <v>1.83</v>
      </c>
      <c r="C469" s="43">
        <f t="shared" si="77"/>
        <v>3.4252965480474407E-2</v>
      </c>
      <c r="D469" s="44">
        <f>IF(OR($A469="",$B469=""),"",A469*'MPTO_working_2-way'!$G468)</f>
        <v>2.1202185792349724</v>
      </c>
      <c r="E469" s="46">
        <f>IF(OR($A469="",$B469=""),"",B469*'MPTO_working_2-way'!$G468)</f>
        <v>1.8926829268292682</v>
      </c>
      <c r="F469" s="44">
        <f>IF(OR($A469="",$B469=""),"",'MPTO_working_2-way'!D468)</f>
        <v>2.1245929491717397</v>
      </c>
      <c r="G469" s="46">
        <f>IF(OR($A469="",$B469=""),"",'MPTO_working_2-way'!E468)</f>
        <v>1.8892106257081707</v>
      </c>
      <c r="H469" s="44">
        <f>IF(OR($A469="",$B469=""),"",'OddsRatio_working_2-way'!M468)</f>
        <v>2.1247489679763456</v>
      </c>
      <c r="I469" s="44">
        <f>IF(OR($A469="",$B469=""),"",'OddsRatio_working_2-way'!N468)</f>
        <v>1.8890872794479689</v>
      </c>
      <c r="J469" s="44">
        <f>IF('Log_working_2-way'!$D468="","",A469^('Log_working_2-way'!$D468))</f>
        <v>2.1267489530128172</v>
      </c>
      <c r="K469" s="46">
        <f>IF('Log_working_2-way'!$D468="","",B469^('Log_working_2-way'!$D468))</f>
        <v>1.8875091450726849</v>
      </c>
      <c r="L469" s="53">
        <f t="shared" si="78"/>
        <v>0.47164948453608252</v>
      </c>
      <c r="M469" s="53">
        <f t="shared" si="79"/>
        <v>0.52835051546391754</v>
      </c>
      <c r="N469" s="54">
        <v>566</v>
      </c>
      <c r="O469" s="54">
        <f t="shared" si="80"/>
        <v>289.90243902439028</v>
      </c>
      <c r="P469" s="54">
        <f t="shared" si="81"/>
        <v>256.71038251366116</v>
      </c>
      <c r="Q469" s="54">
        <f t="shared" si="82"/>
        <v>309.28961748633878</v>
      </c>
      <c r="R469" s="54">
        <f t="shared" si="83"/>
        <v>276.09756097560978</v>
      </c>
      <c r="S469" s="55">
        <f t="shared" si="84"/>
        <v>-19.387178461948508</v>
      </c>
      <c r="T469" s="55">
        <f t="shared" si="85"/>
        <v>-19.387178461948622</v>
      </c>
      <c r="U469" t="s">
        <v>288</v>
      </c>
      <c r="V469" t="s">
        <v>281</v>
      </c>
      <c r="W469" t="s">
        <v>444</v>
      </c>
      <c r="X469" t="s">
        <v>519</v>
      </c>
      <c r="Y469" s="66"/>
    </row>
    <row r="470" spans="1:25" ht="15" x14ac:dyDescent="0.25">
      <c r="A470">
        <v>1.67</v>
      </c>
      <c r="B470">
        <v>2.27</v>
      </c>
      <c r="C470" s="43">
        <f t="shared" si="77"/>
        <v>3.9331029570814469E-2</v>
      </c>
      <c r="D470" s="44">
        <f>IF(OR($A470="",$B470=""),"",A470*'MPTO_working_2-way'!$G469)</f>
        <v>1.7356828193832601</v>
      </c>
      <c r="E470" s="46">
        <f>IF(OR($A470="",$B470=""),"",B470*'MPTO_working_2-way'!$G469)</f>
        <v>2.3592814371257487</v>
      </c>
      <c r="F470" s="44">
        <f>IF(OR($A470="",$B470=""),"",'MPTO_working_2-way'!D469)</f>
        <v>1.7267075087111983</v>
      </c>
      <c r="G470" s="46">
        <f>IF(OR($A470="",$B470=""),"",'MPTO_working_2-way'!E469)</f>
        <v>2.3760694474913038</v>
      </c>
      <c r="H470" s="44">
        <f>IF(OR($A470="",$B470=""),"",'OddsRatio_working_2-way'!M469)</f>
        <v>1.7263326063988251</v>
      </c>
      <c r="I470" s="44">
        <f>IF(OR($A470="",$B470=""),"",'OddsRatio_working_2-way'!N469)</f>
        <v>2.376779716606729</v>
      </c>
      <c r="J470" s="44">
        <f>IF('Log_working_2-way'!$D469="","",A470^('Log_working_2-way'!$D469))</f>
        <v>1.7222426672508611</v>
      </c>
      <c r="K470" s="46">
        <f>IF('Log_working_2-way'!$D469="","",B470^('Log_working_2-way'!$D469))</f>
        <v>2.3845761893383783</v>
      </c>
      <c r="L470" s="53">
        <f t="shared" si="78"/>
        <v>0.57614213197969533</v>
      </c>
      <c r="M470" s="53">
        <f t="shared" si="79"/>
        <v>0.42385786802030456</v>
      </c>
      <c r="N470" s="54">
        <v>567</v>
      </c>
      <c r="O470" s="54">
        <f t="shared" si="80"/>
        <v>227.47904191616769</v>
      </c>
      <c r="P470" s="54">
        <f t="shared" si="81"/>
        <v>317.22026431718058</v>
      </c>
      <c r="Q470" s="54">
        <f t="shared" si="82"/>
        <v>249.77973568281936</v>
      </c>
      <c r="R470" s="54">
        <f t="shared" si="83"/>
        <v>339.52095808383234</v>
      </c>
      <c r="S470" s="55">
        <f t="shared" si="84"/>
        <v>-22.300693766651676</v>
      </c>
      <c r="T470" s="55">
        <f t="shared" si="85"/>
        <v>-22.300693766651762</v>
      </c>
      <c r="U470" t="s">
        <v>283</v>
      </c>
      <c r="V470" t="s">
        <v>292</v>
      </c>
      <c r="W470" t="s">
        <v>444</v>
      </c>
      <c r="X470" t="s">
        <v>519</v>
      </c>
      <c r="Y470" s="66"/>
    </row>
    <row r="471" spans="1:25" ht="15" x14ac:dyDescent="0.25">
      <c r="A471">
        <v>2.13</v>
      </c>
      <c r="B471">
        <v>1.76</v>
      </c>
      <c r="C471" s="43">
        <f t="shared" si="77"/>
        <v>3.7665386256935607E-2</v>
      </c>
      <c r="D471" s="44">
        <f>IF(OR($A471="",$B471=""),"",A471*'MPTO_working_2-way'!$G470)</f>
        <v>2.2102272727272729</v>
      </c>
      <c r="E471" s="46">
        <f>IF(OR($A471="",$B471=""),"",B471*'MPTO_working_2-way'!$G470)</f>
        <v>1.8262910798122067</v>
      </c>
      <c r="F471" s="44">
        <f>IF(OR($A471="",$B471=""),"",'MPTO_working_2-way'!D470)</f>
        <v>2.2190126672191313</v>
      </c>
      <c r="G471" s="46">
        <f>IF(OR($A471="",$B471=""),"",'MPTO_working_2-way'!E470)</f>
        <v>1.8203360202000585</v>
      </c>
      <c r="H471" s="44">
        <f>IF(OR($A471="",$B471=""),"",'OddsRatio_working_2-way'!M470)</f>
        <v>2.2193613513897996</v>
      </c>
      <c r="I471" s="44">
        <f>IF(OR($A471="",$B471=""),"",'OddsRatio_working_2-way'!N470)</f>
        <v>1.8201014398727853</v>
      </c>
      <c r="J471" s="44">
        <f>IF('Log_working_2-way'!$D470="","",A471^('Log_working_2-way'!$D470))</f>
        <v>2.2234058151600675</v>
      </c>
      <c r="K471" s="46">
        <f>IF('Log_working_2-way'!$D470="","",B471^('Log_working_2-way'!$D470))</f>
        <v>1.8173902621748135</v>
      </c>
      <c r="L471" s="53">
        <f t="shared" si="78"/>
        <v>0.45244215938303339</v>
      </c>
      <c r="M471" s="53">
        <f t="shared" si="79"/>
        <v>0.54755784061696655</v>
      </c>
      <c r="N471" s="54">
        <v>568</v>
      </c>
      <c r="O471" s="54">
        <f t="shared" si="80"/>
        <v>301.33333333333331</v>
      </c>
      <c r="P471" s="54">
        <f t="shared" si="81"/>
        <v>245.27272727272725</v>
      </c>
      <c r="Q471" s="54">
        <f t="shared" si="82"/>
        <v>322.72727272727275</v>
      </c>
      <c r="R471" s="54">
        <f t="shared" si="83"/>
        <v>266.66666666666669</v>
      </c>
      <c r="S471" s="55">
        <f t="shared" si="84"/>
        <v>-21.393939393939434</v>
      </c>
      <c r="T471" s="55">
        <f t="shared" si="85"/>
        <v>-21.393939393939434</v>
      </c>
      <c r="U471" t="s">
        <v>466</v>
      </c>
      <c r="V471" t="s">
        <v>289</v>
      </c>
      <c r="W471" t="s">
        <v>444</v>
      </c>
      <c r="X471" t="s">
        <v>519</v>
      </c>
      <c r="Y471" s="66"/>
    </row>
    <row r="472" spans="1:25" ht="15" x14ac:dyDescent="0.25">
      <c r="A472">
        <v>2.13</v>
      </c>
      <c r="B472">
        <v>1.76</v>
      </c>
      <c r="C472" s="43">
        <f t="shared" si="77"/>
        <v>3.7665386256935607E-2</v>
      </c>
      <c r="D472" s="44">
        <f>IF(OR($A472="",$B472=""),"",A472*'MPTO_working_2-way'!$G471)</f>
        <v>2.2102272727272729</v>
      </c>
      <c r="E472" s="46">
        <f>IF(OR($A472="",$B472=""),"",B472*'MPTO_working_2-way'!$G471)</f>
        <v>1.8262910798122067</v>
      </c>
      <c r="F472" s="44">
        <f>IF(OR($A472="",$B472=""),"",'MPTO_working_2-way'!D471)</f>
        <v>2.2190126672191313</v>
      </c>
      <c r="G472" s="46">
        <f>IF(OR($A472="",$B472=""),"",'MPTO_working_2-way'!E471)</f>
        <v>1.8203360202000585</v>
      </c>
      <c r="H472" s="44">
        <f>IF(OR($A472="",$B472=""),"",'OddsRatio_working_2-way'!M471)</f>
        <v>2.2193613513897996</v>
      </c>
      <c r="I472" s="44">
        <f>IF(OR($A472="",$B472=""),"",'OddsRatio_working_2-way'!N471)</f>
        <v>1.8201014398727853</v>
      </c>
      <c r="J472" s="44">
        <f>IF('Log_working_2-way'!$D471="","",A472^('Log_working_2-way'!$D471))</f>
        <v>2.2234058151600675</v>
      </c>
      <c r="K472" s="46">
        <f>IF('Log_working_2-way'!$D471="","",B472^('Log_working_2-way'!$D471))</f>
        <v>1.8173902621748135</v>
      </c>
      <c r="L472" s="53">
        <f t="shared" si="78"/>
        <v>0.45244215938303339</v>
      </c>
      <c r="M472" s="53">
        <f t="shared" si="79"/>
        <v>0.54755784061696655</v>
      </c>
      <c r="N472" s="54">
        <v>569</v>
      </c>
      <c r="O472" s="54">
        <f t="shared" si="80"/>
        <v>301.86384976525824</v>
      </c>
      <c r="P472" s="54">
        <f t="shared" si="81"/>
        <v>245.7045454545455</v>
      </c>
      <c r="Q472" s="54">
        <f t="shared" si="82"/>
        <v>323.29545454545456</v>
      </c>
      <c r="R472" s="54">
        <f t="shared" si="83"/>
        <v>267.13615023474176</v>
      </c>
      <c r="S472" s="55">
        <f t="shared" si="84"/>
        <v>-21.431604780196324</v>
      </c>
      <c r="T472" s="55">
        <f t="shared" si="85"/>
        <v>-21.431604780196267</v>
      </c>
      <c r="U472" t="s">
        <v>295</v>
      </c>
      <c r="V472" t="s">
        <v>458</v>
      </c>
      <c r="W472" t="s">
        <v>444</v>
      </c>
      <c r="X472" t="s">
        <v>519</v>
      </c>
      <c r="Y472" s="66"/>
    </row>
    <row r="473" spans="1:25" ht="15" x14ac:dyDescent="0.25">
      <c r="A473">
        <v>2.84</v>
      </c>
      <c r="B473">
        <v>1.45</v>
      </c>
      <c r="C473" s="43">
        <f t="shared" si="77"/>
        <v>4.1767848470131153E-2</v>
      </c>
      <c r="D473" s="44">
        <f>IF(OR($A473="",$B473=""),"",A473*'MPTO_working_2-way'!$G472)</f>
        <v>2.9586206896551723</v>
      </c>
      <c r="E473" s="46">
        <f>IF(OR($A473="",$B473=""),"",B473*'MPTO_working_2-way'!$G472)</f>
        <v>1.51056338028169</v>
      </c>
      <c r="F473" s="44">
        <f>IF(OR($A473="",$B473=""),"",'MPTO_working_2-way'!D472)</f>
        <v>3.0190615835777126</v>
      </c>
      <c r="G473" s="46">
        <f>IF(OR($A473="",$B473=""),"",'MPTO_working_2-way'!E472)</f>
        <v>1.495279593318809</v>
      </c>
      <c r="H473" s="44">
        <f>IF(OR($A473="",$B473=""),"",'OddsRatio_working_2-way'!M472)</f>
        <v>3.0221001184137459</v>
      </c>
      <c r="I473" s="44">
        <f>IF(OR($A473="",$B473=""),"",'OddsRatio_working_2-way'!N472)</f>
        <v>1.4945353550468399</v>
      </c>
      <c r="J473" s="44">
        <f>IF('Log_working_2-way'!$D472="","",A473^('Log_working_2-way'!$D472))</f>
        <v>3.0512445618322679</v>
      </c>
      <c r="K473" s="46">
        <f>IF('Log_working_2-way'!$D472="","",B473^('Log_working_2-way'!$D472))</f>
        <v>1.4875089097641707</v>
      </c>
      <c r="L473" s="53">
        <f t="shared" si="78"/>
        <v>0.33799533799533799</v>
      </c>
      <c r="M473" s="53">
        <f t="shared" si="79"/>
        <v>0.66200466200466201</v>
      </c>
      <c r="N473" s="54">
        <v>570</v>
      </c>
      <c r="O473" s="54">
        <f t="shared" si="80"/>
        <v>369.29577464788736</v>
      </c>
      <c r="P473" s="54">
        <f t="shared" si="81"/>
        <v>176.89655172413794</v>
      </c>
      <c r="Q473" s="54">
        <f t="shared" si="82"/>
        <v>393.10344827586209</v>
      </c>
      <c r="R473" s="54">
        <f t="shared" si="83"/>
        <v>200.7042253521127</v>
      </c>
      <c r="S473" s="55">
        <f t="shared" si="84"/>
        <v>-23.807673627974737</v>
      </c>
      <c r="T473" s="55">
        <f t="shared" si="85"/>
        <v>-23.807673627974765</v>
      </c>
      <c r="U473" t="s">
        <v>291</v>
      </c>
      <c r="V473" t="s">
        <v>286</v>
      </c>
      <c r="W473" t="s">
        <v>444</v>
      </c>
      <c r="X473" t="s">
        <v>519</v>
      </c>
      <c r="Y473" s="66"/>
    </row>
    <row r="474" spans="1:25" ht="15" x14ac:dyDescent="0.25">
      <c r="A474">
        <v>2.5</v>
      </c>
      <c r="B474">
        <v>1.56</v>
      </c>
      <c r="C474" s="43">
        <f t="shared" si="77"/>
        <v>4.102564102564088E-2</v>
      </c>
      <c r="D474" s="44">
        <f>IF(OR($A474="",$B474=""),"",A474*'MPTO_working_2-way'!$G473)</f>
        <v>2.6025641025641022</v>
      </c>
      <c r="E474" s="46">
        <f>IF(OR($A474="",$B474=""),"",B474*'MPTO_working_2-way'!$G473)</f>
        <v>1.6239999999999999</v>
      </c>
      <c r="F474" s="44">
        <f>IF(OR($A474="",$B474=""),"",'MPTO_working_2-way'!D473)</f>
        <v>2.6351351351351346</v>
      </c>
      <c r="G474" s="46">
        <f>IF(OR($A474="",$B474=""),"",'MPTO_working_2-way'!E473)</f>
        <v>1.6115702479338843</v>
      </c>
      <c r="H474" s="44">
        <f>IF(OR($A474="",$B474=""),"",'OddsRatio_working_2-way'!M473)</f>
        <v>2.6366341767699417</v>
      </c>
      <c r="I474" s="44">
        <f>IF(OR($A474="",$B474=""),"",'OddsRatio_working_2-way'!N473)</f>
        <v>1.6110100926607782</v>
      </c>
      <c r="J474" s="44">
        <f>IF('Log_working_2-way'!$D473="","",A474^('Log_working_2-way'!$D473))</f>
        <v>2.6519924845520593</v>
      </c>
      <c r="K474" s="46">
        <f>IF('Log_working_2-way'!$D473="","",B474^('Log_working_2-way'!$D473))</f>
        <v>1.6053296303406839</v>
      </c>
      <c r="L474" s="53">
        <f t="shared" si="78"/>
        <v>0.38423645320197047</v>
      </c>
      <c r="M474" s="53">
        <f t="shared" si="79"/>
        <v>0.61576354679802958</v>
      </c>
      <c r="N474" s="54">
        <v>571</v>
      </c>
      <c r="O474" s="54">
        <f t="shared" si="80"/>
        <v>342.6</v>
      </c>
      <c r="P474" s="54">
        <f t="shared" si="81"/>
        <v>204.97435897435895</v>
      </c>
      <c r="Q474" s="54">
        <f t="shared" si="82"/>
        <v>366.02564102564099</v>
      </c>
      <c r="R474" s="54">
        <f t="shared" si="83"/>
        <v>228.4</v>
      </c>
      <c r="S474" s="55">
        <f t="shared" si="84"/>
        <v>-23.425641025640971</v>
      </c>
      <c r="T474" s="55">
        <f t="shared" si="85"/>
        <v>-23.425641025641056</v>
      </c>
      <c r="U474" t="s">
        <v>299</v>
      </c>
      <c r="V474" t="s">
        <v>464</v>
      </c>
      <c r="W474" t="s">
        <v>439</v>
      </c>
      <c r="X474" t="s">
        <v>519</v>
      </c>
      <c r="Y474" s="66"/>
    </row>
    <row r="475" spans="1:25" ht="15" x14ac:dyDescent="0.25">
      <c r="A475">
        <v>2.2999999999999998</v>
      </c>
      <c r="B475">
        <v>1.66</v>
      </c>
      <c r="C475" s="43">
        <f t="shared" si="77"/>
        <v>3.7192247249869137E-2</v>
      </c>
      <c r="D475" s="44">
        <f>IF(OR($A475="",$B475=""),"",A475*'MPTO_working_2-way'!$G474)</f>
        <v>2.3855421686746987</v>
      </c>
      <c r="E475" s="46">
        <f>IF(OR($A475="",$B475=""),"",B475*'MPTO_working_2-way'!$G474)</f>
        <v>1.7217391304347827</v>
      </c>
      <c r="F475" s="44">
        <f>IF(OR($A475="",$B475=""),"",'MPTO_working_2-way'!D474)</f>
        <v>2.402769037130271</v>
      </c>
      <c r="G475" s="46">
        <f>IF(OR($A475="",$B475=""),"",'MPTO_working_2-way'!E474)</f>
        <v>1.7128757290264693</v>
      </c>
      <c r="H475" s="44">
        <f>IF(OR($A475="",$B475=""),"",'OddsRatio_working_2-way'!M474)</f>
        <v>2.4034589305344736</v>
      </c>
      <c r="I475" s="44">
        <f>IF(OR($A475="",$B475=""),"",'OddsRatio_working_2-way'!N474)</f>
        <v>1.7125253031944256</v>
      </c>
      <c r="J475" s="44">
        <f>IF('Log_working_2-way'!$D474="","",A475^('Log_working_2-way'!$D474))</f>
        <v>2.4114497005870583</v>
      </c>
      <c r="K475" s="46">
        <f>IF('Log_working_2-way'!$D474="","",B475^('Log_working_2-way'!$D474))</f>
        <v>1.708491418138335</v>
      </c>
      <c r="L475" s="53">
        <f t="shared" si="78"/>
        <v>0.41919191919191923</v>
      </c>
      <c r="M475" s="53">
        <f t="shared" si="79"/>
        <v>0.58080808080808077</v>
      </c>
      <c r="N475" s="54">
        <v>572</v>
      </c>
      <c r="O475" s="54">
        <f t="shared" si="80"/>
        <v>323.30434782608694</v>
      </c>
      <c r="P475" s="54">
        <f t="shared" si="81"/>
        <v>227.42168674698797</v>
      </c>
      <c r="Q475" s="54">
        <f t="shared" si="82"/>
        <v>344.57831325301208</v>
      </c>
      <c r="R475" s="54">
        <f t="shared" si="83"/>
        <v>248.69565217391306</v>
      </c>
      <c r="S475" s="55">
        <f t="shared" si="84"/>
        <v>-21.273965426925145</v>
      </c>
      <c r="T475" s="55">
        <f t="shared" si="85"/>
        <v>-21.273965426925088</v>
      </c>
      <c r="U475" t="s">
        <v>459</v>
      </c>
      <c r="V475" t="s">
        <v>306</v>
      </c>
      <c r="W475" t="s">
        <v>439</v>
      </c>
      <c r="X475" t="s">
        <v>519</v>
      </c>
      <c r="Y475" s="66"/>
    </row>
    <row r="476" spans="1:25" ht="15" x14ac:dyDescent="0.25">
      <c r="A476">
        <v>2.21</v>
      </c>
      <c r="B476">
        <v>1.7</v>
      </c>
      <c r="C476" s="43">
        <f t="shared" si="77"/>
        <v>4.0723981900452566E-2</v>
      </c>
      <c r="D476" s="44">
        <f>IF(OR($A476="",$B476=""),"",A476*'MPTO_working_2-way'!$G475)</f>
        <v>2.3000000000000003</v>
      </c>
      <c r="E476" s="46">
        <f>IF(OR($A476="",$B476=""),"",B476*'MPTO_working_2-way'!$G475)</f>
        <v>1.7692307692307694</v>
      </c>
      <c r="F476" s="44">
        <f>IF(OR($A476="",$B476=""),"",'MPTO_working_2-way'!D475)</f>
        <v>2.3141361256544504</v>
      </c>
      <c r="G476" s="46">
        <f>IF(OR($A476="",$B476=""),"",'MPTO_working_2-way'!E475)</f>
        <v>1.760956175298805</v>
      </c>
      <c r="H476" s="44">
        <f>IF(OR($A476="",$B476=""),"",'OddsRatio_working_2-way'!M475)</f>
        <v>2.3147514702678329</v>
      </c>
      <c r="I476" s="44">
        <f>IF(OR($A476="",$B476=""),"",'OddsRatio_working_2-way'!N475)</f>
        <v>1.7606000241218864</v>
      </c>
      <c r="J476" s="44">
        <f>IF('Log_working_2-way'!$D475="","",A476^('Log_working_2-way'!$D475))</f>
        <v>2.3213074858188989</v>
      </c>
      <c r="K476" s="46">
        <f>IF('Log_working_2-way'!$D475="","",B476^('Log_working_2-way'!$D475))</f>
        <v>1.7568261065137158</v>
      </c>
      <c r="L476" s="53">
        <f t="shared" si="78"/>
        <v>0.43478260869565211</v>
      </c>
      <c r="M476" s="53">
        <f t="shared" si="79"/>
        <v>0.56521739130434778</v>
      </c>
      <c r="N476" s="54">
        <v>573</v>
      </c>
      <c r="O476" s="54">
        <f t="shared" si="80"/>
        <v>313.72398190045243</v>
      </c>
      <c r="P476" s="54">
        <f t="shared" si="81"/>
        <v>235.94117647058826</v>
      </c>
      <c r="Q476" s="54">
        <f t="shared" si="82"/>
        <v>337.05882352941177</v>
      </c>
      <c r="R476" s="54">
        <f t="shared" si="83"/>
        <v>259.27601809954751</v>
      </c>
      <c r="S476" s="55">
        <f t="shared" si="84"/>
        <v>-23.334841628959339</v>
      </c>
      <c r="T476" s="55">
        <f t="shared" si="85"/>
        <v>-23.334841628959254</v>
      </c>
      <c r="U476" t="s">
        <v>307</v>
      </c>
      <c r="V476" t="s">
        <v>461</v>
      </c>
      <c r="W476" t="s">
        <v>439</v>
      </c>
      <c r="X476" t="s">
        <v>519</v>
      </c>
      <c r="Y476" s="66"/>
    </row>
    <row r="477" spans="1:25" ht="15" x14ac:dyDescent="0.25">
      <c r="A477">
        <v>2.6</v>
      </c>
      <c r="B477">
        <v>1.53</v>
      </c>
      <c r="C477" s="43">
        <f t="shared" si="77"/>
        <v>3.8210155857214545E-2</v>
      </c>
      <c r="D477" s="44">
        <f>IF(OR($A477="",$B477=""),"",A477*'MPTO_working_2-way'!$G476)</f>
        <v>2.6993464052287579</v>
      </c>
      <c r="E477" s="46">
        <f>IF(OR($A477="",$B477=""),"",B477*'MPTO_working_2-way'!$G476)</f>
        <v>1.5884615384615384</v>
      </c>
      <c r="F477" s="44">
        <f>IF(OR($A477="",$B477=""),"",'MPTO_working_2-way'!D476)</f>
        <v>2.7359009628610726</v>
      </c>
      <c r="G477" s="46">
        <f>IF(OR($A477="",$B477=""),"",'MPTO_working_2-way'!E476)</f>
        <v>1.5760697305863707</v>
      </c>
      <c r="H477" s="44">
        <f>IF(OR($A477="",$B477=""),"",'OddsRatio_working_2-way'!M476)</f>
        <v>2.7374889710522772</v>
      </c>
      <c r="I477" s="44">
        <f>IF(OR($A477="",$B477=""),"",'OddsRatio_working_2-way'!N476)</f>
        <v>1.575543221661067</v>
      </c>
      <c r="J477" s="44">
        <f>IF('Log_working_2-way'!$D476="","",A477^('Log_working_2-way'!$D476))</f>
        <v>2.7547522658238996</v>
      </c>
      <c r="K477" s="46">
        <f>IF('Log_working_2-way'!$D476="","",B477^('Log_working_2-way'!$D476))</f>
        <v>1.5698810136769392</v>
      </c>
      <c r="L477" s="53">
        <f t="shared" si="78"/>
        <v>0.37046004842615016</v>
      </c>
      <c r="M477" s="53">
        <f t="shared" si="79"/>
        <v>0.6295399515738499</v>
      </c>
      <c r="N477" s="54">
        <v>574</v>
      </c>
      <c r="O477" s="54">
        <f t="shared" si="80"/>
        <v>353.23076923076923</v>
      </c>
      <c r="P477" s="54">
        <f t="shared" si="81"/>
        <v>198.83660130718957</v>
      </c>
      <c r="Q477" s="54">
        <f t="shared" si="82"/>
        <v>375.16339869281046</v>
      </c>
      <c r="R477" s="54">
        <f t="shared" si="83"/>
        <v>220.76923076923075</v>
      </c>
      <c r="S477" s="55">
        <f t="shared" si="84"/>
        <v>-21.932629462041234</v>
      </c>
      <c r="T477" s="55">
        <f t="shared" si="85"/>
        <v>-21.932629462041177</v>
      </c>
      <c r="U477" t="s">
        <v>469</v>
      </c>
      <c r="V477" t="s">
        <v>462</v>
      </c>
      <c r="W477" t="s">
        <v>439</v>
      </c>
      <c r="X477" t="s">
        <v>519</v>
      </c>
      <c r="Y477" s="66"/>
    </row>
    <row r="478" spans="1:25" ht="15" x14ac:dyDescent="0.25">
      <c r="A478">
        <v>2.2599999999999998</v>
      </c>
      <c r="B478">
        <v>1.68</v>
      </c>
      <c r="C478" s="43">
        <f t="shared" si="77"/>
        <v>3.7715971344289834E-2</v>
      </c>
      <c r="D478" s="44">
        <f>IF(OR($A478="",$B478=""),"",A478*'MPTO_working_2-way'!$G477)</f>
        <v>2.3452380952380949</v>
      </c>
      <c r="E478" s="46">
        <f>IF(OR($A478="",$B478=""),"",B478*'MPTO_working_2-way'!$G477)</f>
        <v>1.7433628318584069</v>
      </c>
      <c r="F478" s="44">
        <f>IF(OR($A478="",$B478=""),"",'MPTO_working_2-way'!D477)</f>
        <v>2.3606068142253167</v>
      </c>
      <c r="G478" s="46">
        <f>IF(OR($A478="",$B478=""),"",'MPTO_working_2-way'!E477)</f>
        <v>1.7349661853408882</v>
      </c>
      <c r="H478" s="44">
        <f>IF(OR($A478="",$B478=""),"",'OddsRatio_working_2-way'!M477)</f>
        <v>2.3612278194595446</v>
      </c>
      <c r="I478" s="44">
        <f>IF(OR($A478="",$B478=""),"",'OddsRatio_working_2-way'!N477)</f>
        <v>1.7346308866924531</v>
      </c>
      <c r="J478" s="44">
        <f>IF('Log_working_2-way'!$D477="","",A478^('Log_working_2-way'!$D477))</f>
        <v>2.3683470446740844</v>
      </c>
      <c r="K478" s="46">
        <f>IF('Log_working_2-way'!$D477="","",B478^('Log_working_2-way'!$D477))</f>
        <v>1.7308087549076629</v>
      </c>
      <c r="L478" s="53">
        <f t="shared" si="78"/>
        <v>0.42639593908629447</v>
      </c>
      <c r="M478" s="53">
        <f t="shared" si="79"/>
        <v>0.57360406091370564</v>
      </c>
      <c r="N478" s="54">
        <v>575</v>
      </c>
      <c r="O478" s="54">
        <f t="shared" si="80"/>
        <v>320.57522123893796</v>
      </c>
      <c r="P478" s="54">
        <f t="shared" si="81"/>
        <v>232.73809523809524</v>
      </c>
      <c r="Q478" s="54">
        <f t="shared" si="82"/>
        <v>342.26190476190476</v>
      </c>
      <c r="R478" s="54">
        <f t="shared" si="83"/>
        <v>254.42477876106196</v>
      </c>
      <c r="S478" s="55">
        <f t="shared" si="84"/>
        <v>-21.686683522966803</v>
      </c>
      <c r="T478" s="55">
        <f t="shared" si="85"/>
        <v>-21.686683522966717</v>
      </c>
      <c r="U478" t="s">
        <v>304</v>
      </c>
      <c r="V478" t="s">
        <v>245</v>
      </c>
      <c r="W478" t="s">
        <v>439</v>
      </c>
      <c r="X478" t="s">
        <v>519</v>
      </c>
      <c r="Y478" s="66"/>
    </row>
    <row r="479" spans="1:25" ht="15" x14ac:dyDescent="0.25">
      <c r="A479">
        <v>2.06</v>
      </c>
      <c r="B479">
        <v>1.81</v>
      </c>
      <c r="C479" s="43">
        <f t="shared" si="77"/>
        <v>3.7923081049187513E-2</v>
      </c>
      <c r="D479" s="44">
        <f>IF(OR($A479="",$B479=""),"",A479*'MPTO_working_2-way'!$G478)</f>
        <v>2.1381215469613264</v>
      </c>
      <c r="E479" s="46">
        <f>IF(OR($A479="",$B479=""),"",B479*'MPTO_working_2-way'!$G478)</f>
        <v>1.8786407766990294</v>
      </c>
      <c r="F479" s="44">
        <f>IF(OR($A479="",$B479=""),"",'MPTO_working_2-way'!D478)</f>
        <v>2.1437359857413907</v>
      </c>
      <c r="G479" s="46">
        <f>IF(OR($A479="",$B479=""),"",'MPTO_working_2-way'!E478)</f>
        <v>1.8743276529432467</v>
      </c>
      <c r="H479" s="44">
        <f>IF(OR($A479="",$B479=""),"",'OddsRatio_working_2-way'!M478)</f>
        <v>2.1439589045541121</v>
      </c>
      <c r="I479" s="44">
        <f>IF(OR($A479="",$B479=""),"",'OddsRatio_working_2-way'!N478)</f>
        <v>1.8741572761215382</v>
      </c>
      <c r="J479" s="44">
        <f>IF('Log_working_2-way'!$D478="","",A479^('Log_working_2-way'!$D478))</f>
        <v>2.1465366309290381</v>
      </c>
      <c r="K479" s="46">
        <f>IF('Log_working_2-way'!$D478="","",B479^('Log_working_2-way'!$D478))</f>
        <v>1.8721919326638379</v>
      </c>
      <c r="L479" s="53">
        <f t="shared" si="78"/>
        <v>0.46770025839793272</v>
      </c>
      <c r="M479" s="53">
        <f t="shared" si="79"/>
        <v>0.53229974160206706</v>
      </c>
      <c r="N479" s="54">
        <v>576</v>
      </c>
      <c r="O479" s="54">
        <f t="shared" si="80"/>
        <v>296.38834951456306</v>
      </c>
      <c r="P479" s="54">
        <f t="shared" si="81"/>
        <v>257.76795580110496</v>
      </c>
      <c r="Q479" s="54">
        <f t="shared" si="82"/>
        <v>318.23204419889504</v>
      </c>
      <c r="R479" s="54">
        <f t="shared" si="83"/>
        <v>279.61165048543688</v>
      </c>
      <c r="S479" s="55">
        <f t="shared" si="84"/>
        <v>-21.843694684331979</v>
      </c>
      <c r="T479" s="55">
        <f t="shared" si="85"/>
        <v>-21.843694684331922</v>
      </c>
      <c r="U479" t="s">
        <v>246</v>
      </c>
      <c r="V479" t="s">
        <v>457</v>
      </c>
      <c r="W479" t="s">
        <v>439</v>
      </c>
      <c r="X479" t="s">
        <v>519</v>
      </c>
      <c r="Y479" s="66"/>
    </row>
    <row r="480" spans="1:25" ht="15" x14ac:dyDescent="0.25">
      <c r="A480">
        <v>2.42</v>
      </c>
      <c r="B480">
        <v>1.57</v>
      </c>
      <c r="C480" s="43">
        <f t="shared" si="77"/>
        <v>5.0165815655103474E-2</v>
      </c>
      <c r="D480" s="44">
        <f>IF(OR($A480="",$B480=""),"",A480*'MPTO_working_2-way'!$G479)</f>
        <v>2.5414012738853504</v>
      </c>
      <c r="E480" s="46">
        <f>IF(OR($A480="",$B480=""),"",B480*'MPTO_working_2-way'!$G479)</f>
        <v>1.6487603305785126</v>
      </c>
      <c r="F480" s="44">
        <f>IF(OR($A480="",$B480=""),"",'MPTO_working_2-way'!D479)</f>
        <v>2.5763884179833187</v>
      </c>
      <c r="G480" s="46">
        <f>IF(OR($A480="",$B480=""),"",'MPTO_working_2-way'!E479)</f>
        <v>1.6343614229793093</v>
      </c>
      <c r="H480" s="44">
        <f>IF(OR($A480="",$B480=""),"",'OddsRatio_working_2-way'!M479)</f>
        <v>2.5783624647638574</v>
      </c>
      <c r="I480" s="44">
        <f>IF(OR($A480="",$B480=""),"",'OddsRatio_working_2-way'!N479)</f>
        <v>1.6335680316305627</v>
      </c>
      <c r="J480" s="44">
        <f>IF('Log_working_2-way'!$D479="","",A480^('Log_working_2-way'!$D479))</f>
        <v>2.5950034286950103</v>
      </c>
      <c r="K480" s="46">
        <f>IF('Log_working_2-way'!$D479="","",B480^('Log_working_2-way'!$D479))</f>
        <v>1.6269578999062162</v>
      </c>
      <c r="L480" s="53">
        <f t="shared" si="78"/>
        <v>0.39348370927318294</v>
      </c>
      <c r="M480" s="53">
        <f t="shared" si="79"/>
        <v>0.60651629072681701</v>
      </c>
      <c r="N480" s="54">
        <v>577</v>
      </c>
      <c r="O480" s="54">
        <f t="shared" si="80"/>
        <v>338.57024793388427</v>
      </c>
      <c r="P480" s="54">
        <f t="shared" si="81"/>
        <v>209.484076433121</v>
      </c>
      <c r="Q480" s="54">
        <f t="shared" si="82"/>
        <v>367.51592356687894</v>
      </c>
      <c r="R480" s="54">
        <f t="shared" si="83"/>
        <v>238.4297520661157</v>
      </c>
      <c r="S480" s="55">
        <f t="shared" si="84"/>
        <v>-28.945675632994664</v>
      </c>
      <c r="T480" s="55">
        <f t="shared" si="85"/>
        <v>-28.945675632994693</v>
      </c>
      <c r="U480" t="s">
        <v>470</v>
      </c>
      <c r="V480" t="s">
        <v>502</v>
      </c>
      <c r="W480" t="s">
        <v>445</v>
      </c>
      <c r="X480" t="s">
        <v>519</v>
      </c>
      <c r="Y480" s="66"/>
    </row>
    <row r="481" spans="1:25" ht="15" x14ac:dyDescent="0.25">
      <c r="A481">
        <v>1.9</v>
      </c>
      <c r="B481">
        <v>1.93</v>
      </c>
      <c r="C481" s="43">
        <f t="shared" si="77"/>
        <v>4.445050449959087E-2</v>
      </c>
      <c r="D481" s="44">
        <f>IF(OR($A481="",$B481=""),"",A481*'MPTO_working_2-way'!$G480)</f>
        <v>1.9844559585492225</v>
      </c>
      <c r="E481" s="46">
        <f>IF(OR($A481="",$B481=""),"",B481*'MPTO_working_2-way'!$G480)</f>
        <v>2.0157894736842104</v>
      </c>
      <c r="F481" s="44">
        <f>IF(OR($A481="",$B481=""),"",'MPTO_working_2-way'!D480)</f>
        <v>1.9837706248309437</v>
      </c>
      <c r="G481" s="46">
        <f>IF(OR($A481="",$B481=""),"",'MPTO_working_2-way'!E480)</f>
        <v>2.0164971130052241</v>
      </c>
      <c r="H481" s="44">
        <f>IF(OR($A481="",$B481=""),"",'OddsRatio_working_2-way'!M480)</f>
        <v>1.9837387536759294</v>
      </c>
      <c r="I481" s="44">
        <f>IF(OR($A481="",$B481=""),"",'OddsRatio_working_2-way'!N480)</f>
        <v>2.0165300454651267</v>
      </c>
      <c r="J481" s="44">
        <f>IF('Log_working_2-way'!$D480="","",A481^('Log_working_2-way'!$D480))</f>
        <v>1.9834239894126766</v>
      </c>
      <c r="K481" s="46">
        <f>IF('Log_working_2-way'!$D480="","",B481^('Log_working_2-way'!$D480))</f>
        <v>2.0168554059748378</v>
      </c>
      <c r="L481" s="53">
        <f t="shared" si="78"/>
        <v>0.50391644908616195</v>
      </c>
      <c r="M481" s="53">
        <f t="shared" si="79"/>
        <v>0.49608355091383816</v>
      </c>
      <c r="N481" s="54">
        <v>578</v>
      </c>
      <c r="O481" s="54">
        <f t="shared" si="80"/>
        <v>273.78947368421052</v>
      </c>
      <c r="P481" s="54">
        <f t="shared" si="81"/>
        <v>278.51813471502589</v>
      </c>
      <c r="Q481" s="54">
        <f t="shared" si="82"/>
        <v>299.48186528497411</v>
      </c>
      <c r="R481" s="54">
        <f t="shared" si="83"/>
        <v>304.21052631578948</v>
      </c>
      <c r="S481" s="55">
        <f t="shared" si="84"/>
        <v>-25.692391600763585</v>
      </c>
      <c r="T481" s="55">
        <f t="shared" si="85"/>
        <v>-25.692391600763585</v>
      </c>
      <c r="U481" t="s">
        <v>501</v>
      </c>
      <c r="V481" t="s">
        <v>517</v>
      </c>
      <c r="W481" t="s">
        <v>445</v>
      </c>
      <c r="X481" t="s">
        <v>519</v>
      </c>
      <c r="Y481" s="66"/>
    </row>
    <row r="482" spans="1:25" ht="15" x14ac:dyDescent="0.25">
      <c r="A482">
        <v>2</v>
      </c>
      <c r="B482">
        <v>1.84</v>
      </c>
      <c r="C482" s="43">
        <f t="shared" si="77"/>
        <v>4.3478260869565188E-2</v>
      </c>
      <c r="D482" s="44">
        <f>IF(OR($A482="",$B482=""),"",A482*'MPTO_working_2-way'!$G481)</f>
        <v>2.0869565217391304</v>
      </c>
      <c r="E482" s="46">
        <f>IF(OR($A482="",$B482=""),"",B482*'MPTO_working_2-way'!$G481)</f>
        <v>1.92</v>
      </c>
      <c r="F482" s="44">
        <f>IF(OR($A482="",$B482=""),"",'MPTO_working_2-way'!D481)</f>
        <v>2.0909090909090908</v>
      </c>
      <c r="G482" s="46">
        <f>IF(OR($A482="",$B482=""),"",'MPTO_working_2-way'!E481)</f>
        <v>1.9166666666666665</v>
      </c>
      <c r="H482" s="44">
        <f>IF(OR($A482="",$B482=""),"",'OddsRatio_working_2-way'!M481)</f>
        <v>2.091089451179962</v>
      </c>
      <c r="I482" s="44">
        <f>IF(OR($A482="",$B482=""),"",'OddsRatio_working_2-way'!N481)</f>
        <v>1.9165151389911681</v>
      </c>
      <c r="J482" s="44">
        <f>IF('Log_working_2-way'!$D481="","",A482^('Log_working_2-way'!$D481))</f>
        <v>2.0929101135076231</v>
      </c>
      <c r="K482" s="46">
        <f>IF('Log_working_2-way'!$D481="","",B482^('Log_working_2-way'!$D481))</f>
        <v>1.9149883303671131</v>
      </c>
      <c r="L482" s="53">
        <f t="shared" si="78"/>
        <v>0.47916666666666669</v>
      </c>
      <c r="M482" s="53">
        <f t="shared" si="79"/>
        <v>0.52083333333333337</v>
      </c>
      <c r="N482" s="54">
        <v>579</v>
      </c>
      <c r="O482" s="54">
        <f t="shared" si="80"/>
        <v>289.5</v>
      </c>
      <c r="P482" s="54">
        <f t="shared" si="81"/>
        <v>264.32608695652181</v>
      </c>
      <c r="Q482" s="54">
        <f t="shared" si="82"/>
        <v>314.67391304347825</v>
      </c>
      <c r="R482" s="54">
        <f t="shared" si="83"/>
        <v>289.5</v>
      </c>
      <c r="S482" s="55">
        <f t="shared" si="84"/>
        <v>-25.173913043478251</v>
      </c>
      <c r="T482" s="55">
        <f t="shared" si="85"/>
        <v>-25.173913043478194</v>
      </c>
      <c r="U482" t="s">
        <v>465</v>
      </c>
      <c r="V482" t="s">
        <v>311</v>
      </c>
      <c r="W482" t="s">
        <v>445</v>
      </c>
      <c r="X482" t="s">
        <v>519</v>
      </c>
      <c r="Y482" s="66"/>
    </row>
    <row r="483" spans="1:25" ht="15" x14ac:dyDescent="0.25">
      <c r="A483">
        <v>1.67</v>
      </c>
      <c r="B483">
        <v>2.2000000000000002</v>
      </c>
      <c r="C483" s="43">
        <f t="shared" si="77"/>
        <v>5.3347849755035481E-2</v>
      </c>
      <c r="D483" s="44">
        <f>IF(OR($A483="",$B483=""),"",A483*'MPTO_working_2-way'!$G482)</f>
        <v>1.7590909090909093</v>
      </c>
      <c r="E483" s="46">
        <f>IF(OR($A483="",$B483=""),"",B483*'MPTO_working_2-way'!$G482)</f>
        <v>2.3173652694610785</v>
      </c>
      <c r="F483" s="44">
        <f>IF(OR($A483="",$B483=""),"",'MPTO_working_2-way'!D482)</f>
        <v>1.7478591817316842</v>
      </c>
      <c r="G483" s="46">
        <f>IF(OR($A483="",$B483=""),"",'MPTO_working_2-way'!E482)</f>
        <v>2.3371501272264634</v>
      </c>
      <c r="H483" s="44">
        <f>IF(OR($A483="",$B483=""),"",'OddsRatio_working_2-way'!M482)</f>
        <v>1.7472170590486633</v>
      </c>
      <c r="I483" s="44">
        <f>IF(OR($A483="",$B483=""),"",'OddsRatio_working_2-way'!N482)</f>
        <v>2.3382992102364124</v>
      </c>
      <c r="J483" s="44">
        <f>IF('Log_working_2-way'!$D482="","",A483^('Log_working_2-way'!$D482))</f>
        <v>1.7420513399942872</v>
      </c>
      <c r="K483" s="46">
        <f>IF('Log_working_2-way'!$D482="","",B483^('Log_working_2-way'!$D482))</f>
        <v>2.3476156515067124</v>
      </c>
      <c r="L483" s="53">
        <f t="shared" si="78"/>
        <v>0.5684754521963824</v>
      </c>
      <c r="M483" s="53">
        <f t="shared" si="79"/>
        <v>0.43152454780361743</v>
      </c>
      <c r="N483" s="54">
        <v>580</v>
      </c>
      <c r="O483" s="54">
        <f t="shared" si="80"/>
        <v>232.69461077844309</v>
      </c>
      <c r="P483" s="54">
        <f t="shared" si="81"/>
        <v>316.36363636363637</v>
      </c>
      <c r="Q483" s="54">
        <f t="shared" si="82"/>
        <v>263.63636363636363</v>
      </c>
      <c r="R483" s="54">
        <f t="shared" si="83"/>
        <v>347.30538922155694</v>
      </c>
      <c r="S483" s="55">
        <f t="shared" si="84"/>
        <v>-30.941752857920534</v>
      </c>
      <c r="T483" s="55">
        <f t="shared" si="85"/>
        <v>-30.941752857920562</v>
      </c>
      <c r="U483" t="s">
        <v>316</v>
      </c>
      <c r="V483" t="s">
        <v>308</v>
      </c>
      <c r="W483" t="s">
        <v>445</v>
      </c>
      <c r="X483" t="s">
        <v>519</v>
      </c>
      <c r="Y483" s="66"/>
    </row>
    <row r="484" spans="1:25" ht="15" x14ac:dyDescent="0.25">
      <c r="A484">
        <v>2.4900000000000002</v>
      </c>
      <c r="B484">
        <v>1.55</v>
      </c>
      <c r="C484" s="43">
        <f t="shared" si="77"/>
        <v>4.676771602539187E-2</v>
      </c>
      <c r="D484" s="44">
        <f>IF(OR($A484="",$B484=""),"",A484*'MPTO_working_2-way'!$G483)</f>
        <v>2.6064516129032258</v>
      </c>
      <c r="E484" s="46">
        <f>IF(OR($A484="",$B484=""),"",B484*'MPTO_working_2-way'!$G483)</f>
        <v>1.6224899598393574</v>
      </c>
      <c r="F484" s="44">
        <f>IF(OR($A484="",$B484=""),"",'MPTO_working_2-way'!D483)</f>
        <v>2.643945881144032</v>
      </c>
      <c r="G484" s="46">
        <f>IF(OR($A484="",$B484=""),"",'MPTO_working_2-way'!E483)</f>
        <v>1.6082925304719242</v>
      </c>
      <c r="H484" s="44">
        <f>IF(OR($A484="",$B484=""),"",'OddsRatio_working_2-way'!M483)</f>
        <v>2.6459316234555161</v>
      </c>
      <c r="I484" s="44">
        <f>IF(OR($A484="",$B484=""),"",'OddsRatio_working_2-way'!N483)</f>
        <v>1.6075586529533781</v>
      </c>
      <c r="J484" s="44">
        <f>IF('Log_working_2-way'!$D483="","",A484^('Log_working_2-way'!$D483))</f>
        <v>2.6637555888675637</v>
      </c>
      <c r="K484" s="46">
        <f>IF('Log_working_2-way'!$D483="","",B484^('Log_working_2-way'!$D483))</f>
        <v>1.601049821674345</v>
      </c>
      <c r="L484" s="53">
        <f t="shared" si="78"/>
        <v>0.38366336633663367</v>
      </c>
      <c r="M484" s="53">
        <f t="shared" si="79"/>
        <v>0.61633663366336633</v>
      </c>
      <c r="N484" s="54">
        <v>581</v>
      </c>
      <c r="O484" s="54">
        <f t="shared" si="80"/>
        <v>347.66666666666663</v>
      </c>
      <c r="P484" s="54">
        <f t="shared" si="81"/>
        <v>206.1612903225807</v>
      </c>
      <c r="Q484" s="54">
        <f t="shared" si="82"/>
        <v>374.83870967741933</v>
      </c>
      <c r="R484" s="54">
        <f t="shared" si="83"/>
        <v>233.33333333333329</v>
      </c>
      <c r="S484" s="55">
        <f t="shared" si="84"/>
        <v>-27.172043010752702</v>
      </c>
      <c r="T484" s="55">
        <f t="shared" si="85"/>
        <v>-27.172043010752589</v>
      </c>
      <c r="U484" t="s">
        <v>312</v>
      </c>
      <c r="V484" t="s">
        <v>503</v>
      </c>
      <c r="W484" t="s">
        <v>445</v>
      </c>
      <c r="X484" t="s">
        <v>519</v>
      </c>
      <c r="Y484" s="66"/>
    </row>
    <row r="485" spans="1:25" ht="15" x14ac:dyDescent="0.25">
      <c r="A485">
        <v>2.4900000000000002</v>
      </c>
      <c r="B485">
        <v>1.55</v>
      </c>
      <c r="C485" s="43">
        <f t="shared" si="77"/>
        <v>4.676771602539187E-2</v>
      </c>
      <c r="D485" s="44">
        <f>IF(OR($A485="",$B485=""),"",A485*'MPTO_working_2-way'!$G484)</f>
        <v>2.6064516129032258</v>
      </c>
      <c r="E485" s="46">
        <f>IF(OR($A485="",$B485=""),"",B485*'MPTO_working_2-way'!$G484)</f>
        <v>1.6224899598393574</v>
      </c>
      <c r="F485" s="44">
        <f>IF(OR($A485="",$B485=""),"",'MPTO_working_2-way'!D484)</f>
        <v>2.643945881144032</v>
      </c>
      <c r="G485" s="46">
        <f>IF(OR($A485="",$B485=""),"",'MPTO_working_2-way'!E484)</f>
        <v>1.6082925304719242</v>
      </c>
      <c r="H485" s="44">
        <f>IF(OR($A485="",$B485=""),"",'OddsRatio_working_2-way'!M484)</f>
        <v>2.6459316234555161</v>
      </c>
      <c r="I485" s="44">
        <f>IF(OR($A485="",$B485=""),"",'OddsRatio_working_2-way'!N484)</f>
        <v>1.6075586529533781</v>
      </c>
      <c r="J485" s="44">
        <f>IF('Log_working_2-way'!$D484="","",A485^('Log_working_2-way'!$D484))</f>
        <v>2.6637555888675637</v>
      </c>
      <c r="K485" s="46">
        <f>IF('Log_working_2-way'!$D484="","",B485^('Log_working_2-way'!$D484))</f>
        <v>1.601049821674345</v>
      </c>
      <c r="L485" s="53">
        <f t="shared" si="78"/>
        <v>0.38366336633663367</v>
      </c>
      <c r="M485" s="53">
        <f t="shared" si="79"/>
        <v>0.61633663366336633</v>
      </c>
      <c r="N485" s="54">
        <v>582</v>
      </c>
      <c r="O485" s="54">
        <f t="shared" si="80"/>
        <v>348.26506024096381</v>
      </c>
      <c r="P485" s="54">
        <f t="shared" si="81"/>
        <v>206.51612903225808</v>
      </c>
      <c r="Q485" s="54">
        <f t="shared" si="82"/>
        <v>375.48387096774195</v>
      </c>
      <c r="R485" s="54">
        <f t="shared" si="83"/>
        <v>233.73493975903611</v>
      </c>
      <c r="S485" s="55">
        <f t="shared" si="84"/>
        <v>-27.218810726778145</v>
      </c>
      <c r="T485" s="55">
        <f t="shared" si="85"/>
        <v>-27.218810726778031</v>
      </c>
      <c r="U485" t="s">
        <v>309</v>
      </c>
      <c r="V485" t="s">
        <v>504</v>
      </c>
      <c r="W485" t="s">
        <v>445</v>
      </c>
      <c r="X485" t="s">
        <v>519</v>
      </c>
      <c r="Y485" s="66"/>
    </row>
    <row r="486" spans="1:25" ht="15" x14ac:dyDescent="0.25">
      <c r="A486">
        <v>2.08</v>
      </c>
      <c r="B486">
        <v>1.76</v>
      </c>
      <c r="C486" s="43">
        <f t="shared" si="77"/>
        <v>4.8951048951048959E-2</v>
      </c>
      <c r="D486" s="44">
        <f>IF(OR($A486="",$B486=""),"",A486*'MPTO_working_2-way'!$G485)</f>
        <v>2.1818181818181821</v>
      </c>
      <c r="E486" s="46">
        <f>IF(OR($A486="",$B486=""),"",B486*'MPTO_working_2-way'!$G485)</f>
        <v>1.8461538461538463</v>
      </c>
      <c r="F486" s="44">
        <f>IF(OR($A486="",$B486=""),"",'MPTO_working_2-way'!D485)</f>
        <v>2.1915708812260539</v>
      </c>
      <c r="G486" s="46">
        <f>IF(OR($A486="",$B486=""),"",'MPTO_working_2-way'!E485)</f>
        <v>1.8392282958199357</v>
      </c>
      <c r="H486" s="44">
        <f>IF(OR($A486="",$B486=""),"",'OddsRatio_working_2-way'!M485)</f>
        <v>2.1920791213585393</v>
      </c>
      <c r="I486" s="44">
        <f>IF(OR($A486="",$B486=""),"",'OddsRatio_working_2-way'!N485)</f>
        <v>1.838870492807861</v>
      </c>
      <c r="J486" s="44">
        <f>IF('Log_working_2-way'!$D485="","",A486^('Log_working_2-way'!$D485))</f>
        <v>2.196615264354977</v>
      </c>
      <c r="K486" s="46">
        <f>IF('Log_working_2-way'!$D485="","",B486^('Log_working_2-way'!$D485))</f>
        <v>1.835690492831995</v>
      </c>
      <c r="L486" s="53">
        <f t="shared" si="78"/>
        <v>0.45833333333333326</v>
      </c>
      <c r="M486" s="53">
        <f t="shared" si="79"/>
        <v>0.54166666666666663</v>
      </c>
      <c r="N486" s="54">
        <v>583</v>
      </c>
      <c r="O486" s="54">
        <f t="shared" si="80"/>
        <v>302.71153846153851</v>
      </c>
      <c r="P486" s="54">
        <f t="shared" si="81"/>
        <v>251.74999999999997</v>
      </c>
      <c r="Q486" s="54">
        <f t="shared" si="82"/>
        <v>331.25000000000006</v>
      </c>
      <c r="R486" s="54">
        <f t="shared" si="83"/>
        <v>280.28846153846149</v>
      </c>
      <c r="S486" s="55">
        <f t="shared" si="84"/>
        <v>-28.538461538461547</v>
      </c>
      <c r="T486" s="55">
        <f t="shared" si="85"/>
        <v>-28.538461538461519</v>
      </c>
      <c r="U486" t="s">
        <v>310</v>
      </c>
      <c r="V486" t="s">
        <v>315</v>
      </c>
      <c r="W486" t="s">
        <v>445</v>
      </c>
      <c r="X486" t="s">
        <v>519</v>
      </c>
      <c r="Y486" s="66"/>
    </row>
    <row r="487" spans="1:25" ht="15" x14ac:dyDescent="0.25">
      <c r="A487">
        <v>1.81</v>
      </c>
      <c r="B487">
        <v>2.0299999999999998</v>
      </c>
      <c r="C487" s="43">
        <f t="shared" si="77"/>
        <v>4.5097025283727721E-2</v>
      </c>
      <c r="D487" s="44">
        <f>IF(OR($A487="",$B487=""),"",A487*'MPTO_working_2-way'!$G486)</f>
        <v>1.8916256157635472</v>
      </c>
      <c r="E487" s="46">
        <f>IF(OR($A487="",$B487=""),"",B487*'MPTO_working_2-way'!$G486)</f>
        <v>2.1215469613259672</v>
      </c>
      <c r="F487" s="44">
        <f>IF(OR($A487="",$B487=""),"",'MPTO_working_2-way'!D486)</f>
        <v>1.8870143543127138</v>
      </c>
      <c r="G487" s="46">
        <f>IF(OR($A487="",$B487=""),"",'MPTO_working_2-way'!E486)</f>
        <v>2.1273774715571898</v>
      </c>
      <c r="H487" s="44">
        <f>IF(OR($A487="",$B487=""),"",'OddsRatio_working_2-way'!M486)</f>
        <v>1.8867963503478642</v>
      </c>
      <c r="I487" s="44">
        <f>IF(OR($A487="",$B487=""),"",'OddsRatio_working_2-way'!N486)</f>
        <v>2.1276546183435801</v>
      </c>
      <c r="J487" s="44">
        <f>IF('Log_working_2-way'!$D486="","",A487^('Log_working_2-way'!$D486))</f>
        <v>1.8846829983767455</v>
      </c>
      <c r="K487" s="46">
        <f>IF('Log_working_2-way'!$D486="","",B487^('Log_working_2-way'!$D486))</f>
        <v>2.1303483867491475</v>
      </c>
      <c r="L487" s="53">
        <f t="shared" si="78"/>
        <v>0.52864583333333326</v>
      </c>
      <c r="M487" s="53">
        <f t="shared" si="79"/>
        <v>0.47135416666666657</v>
      </c>
      <c r="N487" s="54">
        <v>584</v>
      </c>
      <c r="O487" s="54">
        <f t="shared" si="80"/>
        <v>261.34806629834253</v>
      </c>
      <c r="P487" s="54">
        <f t="shared" si="81"/>
        <v>296.3152709359606</v>
      </c>
      <c r="Q487" s="54">
        <f t="shared" si="82"/>
        <v>287.68472906403946</v>
      </c>
      <c r="R487" s="54">
        <f t="shared" si="83"/>
        <v>322.65193370165747</v>
      </c>
      <c r="S487" s="55">
        <f t="shared" si="84"/>
        <v>-26.336662765696929</v>
      </c>
      <c r="T487" s="55">
        <f t="shared" si="85"/>
        <v>-26.336662765696872</v>
      </c>
      <c r="U487" t="s">
        <v>512</v>
      </c>
      <c r="V487" t="s">
        <v>513</v>
      </c>
      <c r="W487" t="s">
        <v>445</v>
      </c>
      <c r="X487" t="s">
        <v>519</v>
      </c>
      <c r="Y487" s="66"/>
    </row>
    <row r="488" spans="1:25" ht="15" x14ac:dyDescent="0.25">
      <c r="A488">
        <v>2.08</v>
      </c>
      <c r="B488">
        <v>1.76</v>
      </c>
      <c r="C488" s="43">
        <f t="shared" si="77"/>
        <v>4.8951048951048959E-2</v>
      </c>
      <c r="D488" s="44">
        <f>IF(OR($A488="",$B488=""),"",A488*'MPTO_working_2-way'!$G487)</f>
        <v>2.1818181818181821</v>
      </c>
      <c r="E488" s="46">
        <f>IF(OR($A488="",$B488=""),"",B488*'MPTO_working_2-way'!$G487)</f>
        <v>1.8461538461538463</v>
      </c>
      <c r="F488" s="44">
        <f>IF(OR($A488="",$B488=""),"",'MPTO_working_2-way'!D487)</f>
        <v>2.1915708812260539</v>
      </c>
      <c r="G488" s="46">
        <f>IF(OR($A488="",$B488=""),"",'MPTO_working_2-way'!E487)</f>
        <v>1.8392282958199357</v>
      </c>
      <c r="H488" s="44">
        <f>IF(OR($A488="",$B488=""),"",'OddsRatio_working_2-way'!M487)</f>
        <v>2.1920791213585393</v>
      </c>
      <c r="I488" s="44">
        <f>IF(OR($A488="",$B488=""),"",'OddsRatio_working_2-way'!N487)</f>
        <v>1.838870492807861</v>
      </c>
      <c r="J488" s="44">
        <f>IF('Log_working_2-way'!$D487="","",A488^('Log_working_2-way'!$D487))</f>
        <v>2.196615264354977</v>
      </c>
      <c r="K488" s="46">
        <f>IF('Log_working_2-way'!$D487="","",B488^('Log_working_2-way'!$D487))</f>
        <v>1.835690492831995</v>
      </c>
      <c r="L488" s="53">
        <f t="shared" si="78"/>
        <v>0.45833333333333326</v>
      </c>
      <c r="M488" s="53">
        <f t="shared" si="79"/>
        <v>0.54166666666666663</v>
      </c>
      <c r="N488" s="54">
        <v>585</v>
      </c>
      <c r="O488" s="54">
        <f t="shared" si="80"/>
        <v>303.74999999999994</v>
      </c>
      <c r="P488" s="54">
        <f t="shared" si="81"/>
        <v>252.61363636363635</v>
      </c>
      <c r="Q488" s="54">
        <f t="shared" si="82"/>
        <v>332.38636363636368</v>
      </c>
      <c r="R488" s="54">
        <f t="shared" si="83"/>
        <v>281.25</v>
      </c>
      <c r="S488" s="55">
        <f t="shared" si="84"/>
        <v>-28.63636363636374</v>
      </c>
      <c r="T488" s="55">
        <f t="shared" si="85"/>
        <v>-28.636363636363654</v>
      </c>
      <c r="U488" t="s">
        <v>500</v>
      </c>
      <c r="V488" t="s">
        <v>452</v>
      </c>
      <c r="W488" t="s">
        <v>445</v>
      </c>
      <c r="X488" t="s">
        <v>519</v>
      </c>
      <c r="Y488" s="66"/>
    </row>
    <row r="489" spans="1:25" ht="15" x14ac:dyDescent="0.25">
      <c r="A489">
        <v>1.93</v>
      </c>
      <c r="B489">
        <v>1.9</v>
      </c>
      <c r="C489" s="43">
        <f t="shared" si="77"/>
        <v>4.445050449959087E-2</v>
      </c>
      <c r="D489" s="44">
        <f>IF(OR($A489="",$B489=""),"",A489*'MPTO_working_2-way'!$G488)</f>
        <v>2.0157894736842104</v>
      </c>
      <c r="E489" s="46">
        <f>IF(OR($A489="",$B489=""),"",B489*'MPTO_working_2-way'!$G488)</f>
        <v>1.9844559585492225</v>
      </c>
      <c r="F489" s="44">
        <f>IF(OR($A489="",$B489=""),"",'MPTO_working_2-way'!D488)</f>
        <v>2.0164971130052241</v>
      </c>
      <c r="G489" s="46">
        <f>IF(OR($A489="",$B489=""),"",'MPTO_working_2-way'!E488)</f>
        <v>1.9837706248309437</v>
      </c>
      <c r="H489" s="44">
        <f>IF(OR($A489="",$B489=""),"",'OddsRatio_working_2-way'!M488)</f>
        <v>2.0165300454651267</v>
      </c>
      <c r="I489" s="44">
        <f>IF(OR($A489="",$B489=""),"",'OddsRatio_working_2-way'!N488)</f>
        <v>1.9837387536759294</v>
      </c>
      <c r="J489" s="44">
        <f>IF('Log_working_2-way'!$D488="","",A489^('Log_working_2-way'!$D488))</f>
        <v>2.0168554059748378</v>
      </c>
      <c r="K489" s="46">
        <f>IF('Log_working_2-way'!$D488="","",B489^('Log_working_2-way'!$D488))</f>
        <v>1.9834239894126766</v>
      </c>
      <c r="L489" s="53">
        <f t="shared" si="78"/>
        <v>0.49608355091383816</v>
      </c>
      <c r="M489" s="53">
        <f t="shared" si="79"/>
        <v>0.50391644908616195</v>
      </c>
      <c r="N489" s="54">
        <v>586</v>
      </c>
      <c r="O489" s="54">
        <f t="shared" si="80"/>
        <v>282.37305699481868</v>
      </c>
      <c r="P489" s="54">
        <f t="shared" si="81"/>
        <v>277.57894736842098</v>
      </c>
      <c r="Q489" s="54">
        <f t="shared" si="82"/>
        <v>308.4210526315789</v>
      </c>
      <c r="R489" s="54">
        <f t="shared" si="83"/>
        <v>303.62694300518137</v>
      </c>
      <c r="S489" s="55">
        <f t="shared" si="84"/>
        <v>-26.04799563676022</v>
      </c>
      <c r="T489" s="55">
        <f t="shared" si="85"/>
        <v>-26.04799563676039</v>
      </c>
      <c r="U489" t="s">
        <v>317</v>
      </c>
      <c r="V489" t="s">
        <v>318</v>
      </c>
      <c r="W489" t="s">
        <v>445</v>
      </c>
      <c r="X489" t="s">
        <v>519</v>
      </c>
      <c r="Y489" s="66"/>
    </row>
    <row r="490" spans="1:25" ht="15" x14ac:dyDescent="0.25">
      <c r="A490">
        <v>2.17</v>
      </c>
      <c r="B490">
        <v>1.74</v>
      </c>
      <c r="C490" s="43">
        <f t="shared" si="77"/>
        <v>3.5542136765718491E-2</v>
      </c>
      <c r="D490" s="44">
        <f>IF(OR($A490="",$B490=""),"",A490*'MPTO_working_2-way'!$G489)</f>
        <v>2.2471264367816088</v>
      </c>
      <c r="E490" s="46">
        <f>IF(OR($A490="",$B490=""),"",B490*'MPTO_working_2-way'!$G489)</f>
        <v>1.8018433179723501</v>
      </c>
      <c r="F490" s="44">
        <f>IF(OR($A490="",$B490=""),"",'MPTO_working_2-way'!D489)</f>
        <v>2.2570386753541753</v>
      </c>
      <c r="G490" s="46">
        <f>IF(OR($A490="",$B490=""),"",'MPTO_working_2-way'!E489)</f>
        <v>1.7955204717295163</v>
      </c>
      <c r="H490" s="44">
        <f>IF(OR($A490="",$B490=""),"",'OddsRatio_working_2-way'!M489)</f>
        <v>2.2574104664273644</v>
      </c>
      <c r="I490" s="44">
        <f>IF(OR($A490="",$B490=""),"",'OddsRatio_working_2-way'!N489)</f>
        <v>1.7952852522702987</v>
      </c>
      <c r="J490" s="44">
        <f>IF('Log_working_2-way'!$D489="","",A490^('Log_working_2-way'!$D489))</f>
        <v>2.2619707702020815</v>
      </c>
      <c r="K490" s="46">
        <f>IF('Log_working_2-way'!$D489="","",B490^('Log_working_2-way'!$D489))</f>
        <v>1.7924113803680148</v>
      </c>
      <c r="L490" s="53">
        <f t="shared" si="78"/>
        <v>0.44501278772378522</v>
      </c>
      <c r="M490" s="53">
        <f t="shared" si="79"/>
        <v>0.55498721227621484</v>
      </c>
      <c r="N490" s="54">
        <v>587</v>
      </c>
      <c r="O490" s="54">
        <f t="shared" si="80"/>
        <v>316.49308755760364</v>
      </c>
      <c r="P490" s="54">
        <f t="shared" si="81"/>
        <v>249.64367816091954</v>
      </c>
      <c r="Q490" s="54">
        <f t="shared" si="82"/>
        <v>337.35632183908046</v>
      </c>
      <c r="R490" s="54">
        <f t="shared" si="83"/>
        <v>270.5069124423963</v>
      </c>
      <c r="S490" s="55">
        <f t="shared" si="84"/>
        <v>-20.863234281476821</v>
      </c>
      <c r="T490" s="55">
        <f t="shared" si="85"/>
        <v>-20.863234281476764</v>
      </c>
      <c r="U490" t="s">
        <v>352</v>
      </c>
      <c r="V490" t="s">
        <v>419</v>
      </c>
      <c r="W490" t="s">
        <v>434</v>
      </c>
      <c r="X490" t="s">
        <v>519</v>
      </c>
      <c r="Y490" s="66"/>
    </row>
    <row r="491" spans="1:25" ht="15" x14ac:dyDescent="0.25">
      <c r="A491">
        <v>2.4</v>
      </c>
      <c r="B491">
        <v>1.62</v>
      </c>
      <c r="C491" s="43">
        <f t="shared" si="77"/>
        <v>3.3950617283950546E-2</v>
      </c>
      <c r="D491" s="44">
        <f>IF(OR($A491="",$B491=""),"",A491*'MPTO_working_2-way'!$G490)</f>
        <v>2.4814814814814814</v>
      </c>
      <c r="E491" s="46">
        <f>IF(OR($A491="",$B491=""),"",B491*'MPTO_working_2-way'!$G490)</f>
        <v>1.675</v>
      </c>
      <c r="F491" s="44">
        <f>IF(OR($A491="",$B491=""),"",'MPTO_working_2-way'!D490)</f>
        <v>2.5019305019305014</v>
      </c>
      <c r="G491" s="46">
        <f>IF(OR($A491="",$B491=""),"",'MPTO_working_2-way'!E490)</f>
        <v>1.6658097686375322</v>
      </c>
      <c r="H491" s="44">
        <f>IF(OR($A491="",$B491=""),"",'OddsRatio_working_2-way'!M490)</f>
        <v>2.502685767593821</v>
      </c>
      <c r="I491" s="44">
        <f>IF(OR($A491="",$B491=""),"",'OddsRatio_working_2-way'!N490)</f>
        <v>1.6654751256486924</v>
      </c>
      <c r="J491" s="44">
        <f>IF('Log_working_2-way'!$D490="","",A491^('Log_working_2-way'!$D490))</f>
        <v>2.5121786003771214</v>
      </c>
      <c r="K491" s="46">
        <f>IF('Log_working_2-way'!$D490="","",B491^('Log_working_2-way'!$D490))</f>
        <v>1.6612975476246807</v>
      </c>
      <c r="L491" s="53">
        <f t="shared" si="78"/>
        <v>0.40298507462686567</v>
      </c>
      <c r="M491" s="53">
        <f t="shared" si="79"/>
        <v>0.59701492537313428</v>
      </c>
      <c r="N491" s="54">
        <v>588</v>
      </c>
      <c r="O491" s="54">
        <f t="shared" si="80"/>
        <v>343.00000000000006</v>
      </c>
      <c r="P491" s="54">
        <f t="shared" si="81"/>
        <v>225.03703703703707</v>
      </c>
      <c r="Q491" s="54">
        <f t="shared" si="82"/>
        <v>362.96296296296293</v>
      </c>
      <c r="R491" s="54">
        <f t="shared" si="83"/>
        <v>245</v>
      </c>
      <c r="S491" s="55">
        <f t="shared" si="84"/>
        <v>-19.962962962962877</v>
      </c>
      <c r="T491" s="55">
        <f t="shared" si="85"/>
        <v>-19.962962962962933</v>
      </c>
      <c r="U491" t="s">
        <v>353</v>
      </c>
      <c r="V491" t="s">
        <v>249</v>
      </c>
      <c r="W491" t="s">
        <v>434</v>
      </c>
      <c r="X491" t="s">
        <v>519</v>
      </c>
      <c r="Y491" s="66"/>
    </row>
    <row r="492" spans="1:25" ht="15" x14ac:dyDescent="0.25">
      <c r="A492">
        <v>2.13</v>
      </c>
      <c r="B492">
        <v>1.77</v>
      </c>
      <c r="C492" s="43">
        <f t="shared" si="77"/>
        <v>3.4455319487546765E-2</v>
      </c>
      <c r="D492" s="44">
        <f>IF(OR($A492="",$B492=""),"",A492*'MPTO_working_2-way'!$G491)</f>
        <v>2.2033898305084745</v>
      </c>
      <c r="E492" s="46">
        <f>IF(OR($A492="",$B492=""),"",B492*'MPTO_working_2-way'!$G491)</f>
        <v>1.8309859154929577</v>
      </c>
      <c r="F492" s="44">
        <f>IF(OR($A492="",$B492=""),"",'MPTO_working_2-way'!D491)</f>
        <v>2.2111375032990233</v>
      </c>
      <c r="G492" s="46">
        <f>IF(OR($A492="",$B492=""),"",'MPTO_working_2-way'!E491)</f>
        <v>1.8256700806275876</v>
      </c>
      <c r="H492" s="44">
        <f>IF(OR($A492="",$B492=""),"",'OddsRatio_working_2-way'!M491)</f>
        <v>2.2114175446692466</v>
      </c>
      <c r="I492" s="44">
        <f>IF(OR($A492="",$B492=""),"",'OddsRatio_working_2-way'!N491)</f>
        <v>1.8254792118542653</v>
      </c>
      <c r="J492" s="44">
        <f>IF('Log_working_2-way'!$D491="","",A492^('Log_working_2-way'!$D491))</f>
        <v>2.2149715784230573</v>
      </c>
      <c r="K492" s="46">
        <f>IF('Log_working_2-way'!$D491="","",B492^('Log_working_2-way'!$D491))</f>
        <v>1.8230645208160881</v>
      </c>
      <c r="L492" s="53">
        <f t="shared" si="78"/>
        <v>0.45384615384615384</v>
      </c>
      <c r="M492" s="53">
        <f t="shared" si="79"/>
        <v>0.5461538461538461</v>
      </c>
      <c r="N492" s="54">
        <v>589</v>
      </c>
      <c r="O492" s="54">
        <f t="shared" si="80"/>
        <v>312.47417840375584</v>
      </c>
      <c r="P492" s="54">
        <f t="shared" si="81"/>
        <v>256.23163841807906</v>
      </c>
      <c r="Q492" s="54">
        <f t="shared" si="82"/>
        <v>332.76836158192089</v>
      </c>
      <c r="R492" s="54">
        <f t="shared" si="83"/>
        <v>276.52582159624416</v>
      </c>
      <c r="S492" s="55">
        <f t="shared" si="84"/>
        <v>-20.294183178165042</v>
      </c>
      <c r="T492" s="55">
        <f t="shared" si="85"/>
        <v>-20.294183178165099</v>
      </c>
      <c r="U492" t="s">
        <v>250</v>
      </c>
      <c r="V492" t="s">
        <v>50</v>
      </c>
      <c r="W492" t="s">
        <v>434</v>
      </c>
      <c r="X492" t="s">
        <v>519</v>
      </c>
      <c r="Y492" s="66"/>
    </row>
    <row r="493" spans="1:25" ht="15" x14ac:dyDescent="0.25">
      <c r="A493">
        <v>2.09</v>
      </c>
      <c r="B493">
        <v>1.8</v>
      </c>
      <c r="C493" s="43">
        <f t="shared" si="77"/>
        <v>3.4024455077086735E-2</v>
      </c>
      <c r="D493" s="44">
        <f>IF(OR($A493="",$B493=""),"",A493*'MPTO_working_2-way'!$G492)</f>
        <v>2.161111111111111</v>
      </c>
      <c r="E493" s="46">
        <f>IF(OR($A493="",$B493=""),"",B493*'MPTO_working_2-way'!$G492)</f>
        <v>1.8612440191387563</v>
      </c>
      <c r="F493" s="44">
        <f>IF(OR($A493="",$B493=""),"",'MPTO_working_2-way'!D492)</f>
        <v>2.1670506912442398</v>
      </c>
      <c r="G493" s="46">
        <f>IF(OR($A493="",$B493=""),"",'MPTO_working_2-way'!E492)</f>
        <v>1.8568608094768018</v>
      </c>
      <c r="H493" s="44">
        <f>IF(OR($A493="",$B493=""),"",'OddsRatio_working_2-way'!M492)</f>
        <v>2.1672617529928755</v>
      </c>
      <c r="I493" s="44">
        <f>IF(OR($A493="",$B493=""),"",'OddsRatio_working_2-way'!N492)</f>
        <v>1.8567058737562385</v>
      </c>
      <c r="J493" s="44">
        <f>IF('Log_working_2-way'!$D492="","",A493^('Log_working_2-way'!$D492))</f>
        <v>2.1699807722915003</v>
      </c>
      <c r="K493" s="46">
        <f>IF('Log_working_2-way'!$D492="","",B493^('Log_working_2-way'!$D492))</f>
        <v>1.8547149010332622</v>
      </c>
      <c r="L493" s="53">
        <f t="shared" si="78"/>
        <v>0.46272493573264784</v>
      </c>
      <c r="M493" s="53">
        <f t="shared" si="79"/>
        <v>0.53727506426735205</v>
      </c>
      <c r="N493" s="54">
        <v>590</v>
      </c>
      <c r="O493" s="54">
        <f t="shared" si="80"/>
        <v>307.70334928229664</v>
      </c>
      <c r="P493" s="54">
        <f t="shared" si="81"/>
        <v>262.22222222222223</v>
      </c>
      <c r="Q493" s="54">
        <f t="shared" si="82"/>
        <v>327.77777777777777</v>
      </c>
      <c r="R493" s="54">
        <f t="shared" si="83"/>
        <v>282.29665071770336</v>
      </c>
      <c r="S493" s="55">
        <f t="shared" si="84"/>
        <v>-20.074428495481129</v>
      </c>
      <c r="T493" s="55">
        <f t="shared" si="85"/>
        <v>-20.074428495481129</v>
      </c>
      <c r="U493" t="s">
        <v>105</v>
      </c>
      <c r="V493" t="s">
        <v>234</v>
      </c>
      <c r="W493" t="s">
        <v>434</v>
      </c>
      <c r="X493" t="s">
        <v>519</v>
      </c>
      <c r="Y493" s="66"/>
    </row>
    <row r="494" spans="1:25" ht="15" x14ac:dyDescent="0.25">
      <c r="A494">
        <v>2.52</v>
      </c>
      <c r="B494">
        <v>1.57</v>
      </c>
      <c r="C494" s="43">
        <f t="shared" si="77"/>
        <v>3.3768071984632497E-2</v>
      </c>
      <c r="D494" s="44">
        <f>IF(OR($A494="",$B494=""),"",A494*'MPTO_working_2-way'!$G493)</f>
        <v>2.605095541401274</v>
      </c>
      <c r="E494" s="46">
        <f>IF(OR($A494="",$B494=""),"",B494*'MPTO_working_2-way'!$G493)</f>
        <v>1.623015873015873</v>
      </c>
      <c r="F494" s="44">
        <f>IF(OR($A494="",$B494=""),"",'MPTO_working_2-way'!D493)</f>
        <v>2.6319850984566258</v>
      </c>
      <c r="G494" s="46">
        <f>IF(OR($A494="",$B494=""),"",'MPTO_working_2-way'!E493)</f>
        <v>1.6127506929724442</v>
      </c>
      <c r="H494" s="44">
        <f>IF(OR($A494="",$B494=""),"",'OddsRatio_working_2-way'!M493)</f>
        <v>2.6329931618554516</v>
      </c>
      <c r="I494" s="44">
        <f>IF(OR($A494="",$B494=""),"",'OddsRatio_working_2-way'!N493)</f>
        <v>1.6123724356957947</v>
      </c>
      <c r="J494" s="44">
        <f>IF('Log_working_2-way'!$D493="","",A494^('Log_working_2-way'!$D493))</f>
        <v>2.6455503097461972</v>
      </c>
      <c r="K494" s="46">
        <f>IF('Log_working_2-way'!$D493="","",B494^('Log_working_2-way'!$D493))</f>
        <v>1.6076994389518999</v>
      </c>
      <c r="L494" s="53">
        <f t="shared" si="78"/>
        <v>0.38386308068459657</v>
      </c>
      <c r="M494" s="53">
        <f t="shared" si="79"/>
        <v>0.61613691931540338</v>
      </c>
      <c r="N494" s="54">
        <v>591</v>
      </c>
      <c r="O494" s="54">
        <f t="shared" si="80"/>
        <v>356.47619047619042</v>
      </c>
      <c r="P494" s="54">
        <f t="shared" si="81"/>
        <v>214.56687898089172</v>
      </c>
      <c r="Q494" s="54">
        <f t="shared" si="82"/>
        <v>376.43312101910828</v>
      </c>
      <c r="R494" s="54">
        <f t="shared" si="83"/>
        <v>234.52380952380952</v>
      </c>
      <c r="S494" s="55">
        <f t="shared" si="84"/>
        <v>-19.95693054291786</v>
      </c>
      <c r="T494" s="55">
        <f t="shared" si="85"/>
        <v>-19.956930542917803</v>
      </c>
      <c r="U494" t="s">
        <v>415</v>
      </c>
      <c r="V494" t="s">
        <v>350</v>
      </c>
      <c r="W494" t="s">
        <v>434</v>
      </c>
      <c r="X494" t="s">
        <v>519</v>
      </c>
      <c r="Y494" s="66"/>
    </row>
    <row r="495" spans="1:25" ht="15" x14ac:dyDescent="0.25">
      <c r="A495">
        <v>2.23</v>
      </c>
      <c r="B495">
        <v>1.71</v>
      </c>
      <c r="C495" s="43">
        <f t="shared" si="77"/>
        <v>3.3225814910969431E-2</v>
      </c>
      <c r="D495" s="44">
        <f>IF(OR($A495="",$B495=""),"",A495*'MPTO_working_2-way'!$G494)</f>
        <v>2.3040935672514617</v>
      </c>
      <c r="E495" s="46">
        <f>IF(OR($A495="",$B495=""),"",B495*'MPTO_working_2-way'!$G494)</f>
        <v>1.7668161434977576</v>
      </c>
      <c r="F495" s="44">
        <f>IF(OR($A495="",$B495=""),"",'MPTO_working_2-way'!D494)</f>
        <v>2.315792669966295</v>
      </c>
      <c r="G495" s="46">
        <f>IF(OR($A495="",$B495=""),"",'MPTO_working_2-way'!E494)</f>
        <v>1.7599981538319522</v>
      </c>
      <c r="H495" s="44">
        <f>IF(OR($A495="",$B495=""),"",'OddsRatio_working_2-way'!M494)</f>
        <v>2.3162045305336028</v>
      </c>
      <c r="I495" s="44">
        <f>IF(OR($A495="",$B495=""),"",'OddsRatio_working_2-way'!N494)</f>
        <v>1.7597603387632996</v>
      </c>
      <c r="J495" s="44">
        <f>IF('Log_working_2-way'!$D494="","",A495^('Log_working_2-way'!$D494))</f>
        <v>2.3215866387713424</v>
      </c>
      <c r="K495" s="46">
        <f>IF('Log_working_2-way'!$D494="","",B495^('Log_working_2-way'!$D494))</f>
        <v>1.7566662454529891</v>
      </c>
      <c r="L495" s="53">
        <f t="shared" si="78"/>
        <v>0.43401015228426398</v>
      </c>
      <c r="M495" s="53">
        <f t="shared" si="79"/>
        <v>0.56598984771573613</v>
      </c>
      <c r="N495" s="54">
        <v>592</v>
      </c>
      <c r="O495" s="54">
        <f t="shared" si="80"/>
        <v>326.52914798206285</v>
      </c>
      <c r="P495" s="54">
        <f t="shared" si="81"/>
        <v>245.80116959064321</v>
      </c>
      <c r="Q495" s="54">
        <f t="shared" si="82"/>
        <v>346.19883040935673</v>
      </c>
      <c r="R495" s="54">
        <f t="shared" si="83"/>
        <v>265.4708520179372</v>
      </c>
      <c r="S495" s="55">
        <f t="shared" si="84"/>
        <v>-19.669682427293878</v>
      </c>
      <c r="T495" s="55">
        <f t="shared" si="85"/>
        <v>-19.669682427293992</v>
      </c>
      <c r="U495" t="s">
        <v>418</v>
      </c>
      <c r="V495" t="s">
        <v>235</v>
      </c>
      <c r="W495" t="s">
        <v>434</v>
      </c>
      <c r="X495" t="s">
        <v>519</v>
      </c>
      <c r="Y495" s="66"/>
    </row>
    <row r="496" spans="1:25" ht="15" x14ac:dyDescent="0.25">
      <c r="A496">
        <v>2.1</v>
      </c>
      <c r="B496">
        <v>1.75</v>
      </c>
      <c r="C496" s="43">
        <f t="shared" si="77"/>
        <v>4.761904761904745E-2</v>
      </c>
      <c r="D496" s="44">
        <f>IF(OR($A496="",$B496=""),"",A496*'MPTO_working_2-way'!$G495)</f>
        <v>2.1999999999999997</v>
      </c>
      <c r="E496" s="46">
        <f>IF(OR($A496="",$B496=""),"",B496*'MPTO_working_2-way'!$G495)</f>
        <v>1.833333333333333</v>
      </c>
      <c r="F496" s="44">
        <f>IF(OR($A496="",$B496=""),"",'MPTO_working_2-way'!D495)</f>
        <v>2.2105263157894735</v>
      </c>
      <c r="G496" s="46">
        <f>IF(OR($A496="",$B496=""),"",'MPTO_working_2-way'!E495)</f>
        <v>1.8260869565217388</v>
      </c>
      <c r="H496" s="44">
        <f>IF(OR($A496="",$B496=""),"",'OddsRatio_working_2-way'!M495)</f>
        <v>2.2110601416389968</v>
      </c>
      <c r="I496" s="44">
        <f>IF(OR($A496="",$B496=""),"",'OddsRatio_working_2-way'!N495)</f>
        <v>1.8257228238447702</v>
      </c>
      <c r="J496" s="44">
        <f>IF('Log_working_2-way'!$D495="","",A496^('Log_working_2-way'!$D495))</f>
        <v>2.2159538718240408</v>
      </c>
      <c r="K496" s="46">
        <f>IF('Log_working_2-way'!$D495="","",B496^('Log_working_2-way'!$D495))</f>
        <v>1.8223996182512778</v>
      </c>
      <c r="L496" s="53">
        <f t="shared" si="78"/>
        <v>0.45454545454545459</v>
      </c>
      <c r="M496" s="53">
        <f t="shared" si="79"/>
        <v>0.54545454545454553</v>
      </c>
      <c r="N496" s="54">
        <v>593</v>
      </c>
      <c r="O496" s="54">
        <f t="shared" si="80"/>
        <v>310.61904761904759</v>
      </c>
      <c r="P496" s="54">
        <f t="shared" si="81"/>
        <v>254.14285714285714</v>
      </c>
      <c r="Q496" s="54">
        <f t="shared" si="82"/>
        <v>338.85714285714283</v>
      </c>
      <c r="R496" s="54">
        <f t="shared" si="83"/>
        <v>282.38095238095235</v>
      </c>
      <c r="S496" s="55">
        <f t="shared" si="84"/>
        <v>-28.238095238095241</v>
      </c>
      <c r="T496" s="55">
        <f t="shared" si="85"/>
        <v>-28.238095238095212</v>
      </c>
      <c r="U496" t="s">
        <v>349</v>
      </c>
      <c r="V496" t="s">
        <v>351</v>
      </c>
      <c r="W496" t="s">
        <v>434</v>
      </c>
      <c r="X496" t="s">
        <v>519</v>
      </c>
      <c r="Y496" s="66"/>
    </row>
    <row r="497" spans="1:25" ht="15" x14ac:dyDescent="0.25">
      <c r="A497">
        <v>1.97</v>
      </c>
      <c r="B497">
        <v>1.92</v>
      </c>
      <c r="C497" s="43">
        <f t="shared" si="77"/>
        <v>2.844754653130277E-2</v>
      </c>
      <c r="D497" s="44">
        <f>IF(OR($A497="",$B497=""),"",A497*'MPTO_working_2-way'!$G496)</f>
        <v>2.0260416666666665</v>
      </c>
      <c r="E497" s="46">
        <f>IF(OR($A497="",$B497=""),"",B497*'MPTO_working_2-way'!$G496)</f>
        <v>1.9746192893401013</v>
      </c>
      <c r="F497" s="44">
        <f>IF(OR($A497="",$B497=""),"",'MPTO_working_2-way'!D496)</f>
        <v>2.0267924123888115</v>
      </c>
      <c r="G497" s="46">
        <f>IF(OR($A497="",$B497=""),"",'MPTO_working_2-way'!E496)</f>
        <v>1.9739066903246005</v>
      </c>
      <c r="H497" s="44">
        <f>IF(OR($A497="",$B497=""),"",'OddsRatio_working_2-way'!M496)</f>
        <v>2.0268144068364817</v>
      </c>
      <c r="I497" s="44">
        <f>IF(OR($A497="",$B497=""),"",'OddsRatio_working_2-way'!N496)</f>
        <v>1.9738858291644976</v>
      </c>
      <c r="J497" s="44">
        <f>IF('Log_working_2-way'!$D496="","",A497^('Log_working_2-way'!$D496))</f>
        <v>2.0271548987306875</v>
      </c>
      <c r="K497" s="46">
        <f>IF('Log_working_2-way'!$D496="","",B497^('Log_working_2-way'!$D496))</f>
        <v>1.9735629954505829</v>
      </c>
      <c r="L497" s="53">
        <f t="shared" si="78"/>
        <v>0.49357326478149105</v>
      </c>
      <c r="M497" s="53">
        <f t="shared" si="79"/>
        <v>0.50642673521850901</v>
      </c>
      <c r="N497" s="54">
        <v>594</v>
      </c>
      <c r="O497" s="54">
        <f t="shared" si="80"/>
        <v>292.47715736040612</v>
      </c>
      <c r="P497" s="54">
        <f t="shared" si="81"/>
        <v>284.62500000000006</v>
      </c>
      <c r="Q497" s="54">
        <f t="shared" si="82"/>
        <v>309.375</v>
      </c>
      <c r="R497" s="54">
        <f t="shared" si="83"/>
        <v>301.52284263959388</v>
      </c>
      <c r="S497" s="55">
        <f t="shared" si="84"/>
        <v>-16.897842639593875</v>
      </c>
      <c r="T497" s="55">
        <f t="shared" si="85"/>
        <v>-16.897842639593819</v>
      </c>
      <c r="U497" t="s">
        <v>417</v>
      </c>
      <c r="V497" t="s">
        <v>355</v>
      </c>
      <c r="W497" t="s">
        <v>434</v>
      </c>
      <c r="X497" t="s">
        <v>519</v>
      </c>
      <c r="Y497" s="66"/>
    </row>
    <row r="498" spans="1:25" ht="15" x14ac:dyDescent="0.25">
      <c r="A498">
        <v>2.5099999999999998</v>
      </c>
      <c r="B498">
        <v>1.57</v>
      </c>
      <c r="C498" s="43">
        <f t="shared" si="77"/>
        <v>3.5349049661227649E-2</v>
      </c>
      <c r="D498" s="44">
        <f>IF(OR($A498="",$B498=""),"",A498*'MPTO_working_2-way'!$G497)</f>
        <v>2.5987261146496814</v>
      </c>
      <c r="E498" s="46">
        <f>IF(OR($A498="",$B498=""),"",B498*'MPTO_working_2-way'!$G497)</f>
        <v>1.6254980079681274</v>
      </c>
      <c r="F498" s="44">
        <f>IF(OR($A498="",$B498=""),"",'MPTO_working_2-way'!D497)</f>
        <v>2.6265204785550034</v>
      </c>
      <c r="G498" s="46">
        <f>IF(OR($A498="",$B498=""),"",'MPTO_working_2-way'!E497)</f>
        <v>1.6148093511176675</v>
      </c>
      <c r="H498" s="44">
        <f>IF(OR($A498="",$B498=""),"",'OddsRatio_working_2-way'!M497)</f>
        <v>2.6276126096272243</v>
      </c>
      <c r="I498" s="44">
        <f>IF(OR($A498="",$B498=""),"",'OddsRatio_working_2-way'!N497)</f>
        <v>1.6143968129056414</v>
      </c>
      <c r="J498" s="44">
        <f>IF('Log_working_2-way'!$D497="","",A498^('Log_working_2-way'!$D497))</f>
        <v>2.6406155837309813</v>
      </c>
      <c r="K498" s="46">
        <f>IF('Log_working_2-way'!$D497="","",B498^('Log_working_2-way'!$D497))</f>
        <v>1.6095273078692256</v>
      </c>
      <c r="L498" s="53">
        <f t="shared" si="78"/>
        <v>0.38480392156862747</v>
      </c>
      <c r="M498" s="53">
        <f t="shared" si="79"/>
        <v>0.61519607843137258</v>
      </c>
      <c r="N498" s="54">
        <v>595</v>
      </c>
      <c r="O498" s="54">
        <f t="shared" si="80"/>
        <v>357.94820717131472</v>
      </c>
      <c r="P498" s="54">
        <f t="shared" si="81"/>
        <v>216.01910828025481</v>
      </c>
      <c r="Q498" s="54">
        <f t="shared" si="82"/>
        <v>378.98089171974522</v>
      </c>
      <c r="R498" s="54">
        <f t="shared" si="83"/>
        <v>237.05179282868528</v>
      </c>
      <c r="S498" s="55">
        <f t="shared" si="84"/>
        <v>-21.032684548430495</v>
      </c>
      <c r="T498" s="55">
        <f t="shared" si="85"/>
        <v>-21.032684548430467</v>
      </c>
      <c r="U498" t="s">
        <v>416</v>
      </c>
      <c r="V498" t="s">
        <v>348</v>
      </c>
      <c r="W498" t="s">
        <v>434</v>
      </c>
      <c r="X498" t="s">
        <v>519</v>
      </c>
      <c r="Y498" s="66"/>
    </row>
    <row r="499" spans="1:25" ht="15" x14ac:dyDescent="0.25">
      <c r="A499">
        <v>1.81</v>
      </c>
      <c r="B499">
        <v>2.0699999999999998</v>
      </c>
      <c r="C499" s="43">
        <f t="shared" si="77"/>
        <v>3.5577975284917462E-2</v>
      </c>
      <c r="D499" s="44">
        <f>IF(OR($A499="",$B499=""),"",A499*'MPTO_working_2-way'!$G498)</f>
        <v>1.8743961352657006</v>
      </c>
      <c r="E499" s="46">
        <f>IF(OR($A499="",$B499=""),"",B499*'MPTO_working_2-way'!$G498)</f>
        <v>2.1436464088397789</v>
      </c>
      <c r="F499" s="44">
        <f>IF(OR($A499="",$B499=""),"",'MPTO_working_2-way'!D498)</f>
        <v>1.8702173858786533</v>
      </c>
      <c r="G499" s="46">
        <f>IF(OR($A499="",$B499=""),"",'MPTO_working_2-way'!E498)</f>
        <v>2.1491381535549374</v>
      </c>
      <c r="H499" s="44">
        <f>IF(OR($A499="",$B499=""),"",'OddsRatio_working_2-way'!M498)</f>
        <v>1.8700628401410975</v>
      </c>
      <c r="I499" s="44">
        <f>IF(OR($A499="",$B499=""),"",'OddsRatio_working_2-way'!N498)</f>
        <v>2.1493422703098441</v>
      </c>
      <c r="J499" s="44">
        <f>IF('Log_working_2-way'!$D498="","",A499^('Log_working_2-way'!$D498))</f>
        <v>1.8681622223592078</v>
      </c>
      <c r="K499" s="46">
        <f>IF('Log_working_2-way'!$D498="","",B499^('Log_working_2-way'!$D498))</f>
        <v>2.1518584594506485</v>
      </c>
      <c r="L499" s="53">
        <f t="shared" si="78"/>
        <v>0.53350515463917525</v>
      </c>
      <c r="M499" s="53">
        <f t="shared" si="79"/>
        <v>0.46649484536082475</v>
      </c>
      <c r="N499" s="54">
        <v>596</v>
      </c>
      <c r="O499" s="54">
        <f t="shared" si="80"/>
        <v>266.71823204419888</v>
      </c>
      <c r="P499" s="54">
        <f t="shared" si="81"/>
        <v>308.07729468599024</v>
      </c>
      <c r="Q499" s="54">
        <f t="shared" si="82"/>
        <v>287.9227053140097</v>
      </c>
      <c r="R499" s="54">
        <f t="shared" si="83"/>
        <v>329.28176795580112</v>
      </c>
      <c r="S499" s="55">
        <f t="shared" si="84"/>
        <v>-21.204473269810819</v>
      </c>
      <c r="T499" s="55">
        <f t="shared" si="85"/>
        <v>-21.204473269810876</v>
      </c>
      <c r="U499" t="s">
        <v>473</v>
      </c>
      <c r="V499" t="s">
        <v>472</v>
      </c>
      <c r="W499" t="s">
        <v>450</v>
      </c>
      <c r="X499" t="s">
        <v>519</v>
      </c>
      <c r="Y499" s="66"/>
    </row>
    <row r="500" spans="1:25" ht="15" x14ac:dyDescent="0.25">
      <c r="A500">
        <v>1.93</v>
      </c>
      <c r="B500">
        <v>1.94</v>
      </c>
      <c r="C500" s="43">
        <f t="shared" si="77"/>
        <v>3.3598632551679941E-2</v>
      </c>
      <c r="D500" s="44">
        <f>IF(OR($A500="",$B500=""),"",A500*'MPTO_working_2-way'!$G499)</f>
        <v>1.9948453608247423</v>
      </c>
      <c r="E500" s="46">
        <f>IF(OR($A500="",$B500=""),"",B500*'MPTO_working_2-way'!$G499)</f>
        <v>2.0051813471502591</v>
      </c>
      <c r="F500" s="44">
        <f>IF(OR($A500="",$B500=""),"",'MPTO_working_2-way'!D499)</f>
        <v>1.9946726333173512</v>
      </c>
      <c r="G500" s="46">
        <f>IF(OR($A500="",$B500=""),"",'MPTO_working_2-way'!E499)</f>
        <v>2.0053558995233249</v>
      </c>
      <c r="H500" s="44">
        <f>IF(OR($A500="",$B500=""),"",'OddsRatio_working_2-way'!M499)</f>
        <v>1.9946666286387909</v>
      </c>
      <c r="I500" s="44">
        <f>IF(OR($A500="",$B500=""),"",'OddsRatio_working_2-way'!N499)</f>
        <v>2.0053619687316817</v>
      </c>
      <c r="J500" s="44">
        <f>IF('Log_working_2-way'!$D499="","",A500^('Log_working_2-way'!$D499))</f>
        <v>1.9945880029745278</v>
      </c>
      <c r="K500" s="46">
        <f>IF('Log_working_2-way'!$D499="","",B500^('Log_working_2-way'!$D499))</f>
        <v>2.0054414461156225</v>
      </c>
      <c r="L500" s="53">
        <f t="shared" si="78"/>
        <v>0.50129198966408273</v>
      </c>
      <c r="M500" s="53">
        <f t="shared" si="79"/>
        <v>0.49870801033591733</v>
      </c>
      <c r="N500" s="54">
        <v>597</v>
      </c>
      <c r="O500" s="54">
        <f t="shared" si="80"/>
        <v>287.67357512953373</v>
      </c>
      <c r="P500" s="54">
        <f t="shared" si="81"/>
        <v>289.26804123711349</v>
      </c>
      <c r="Q500" s="54">
        <f t="shared" si="82"/>
        <v>307.73195876288662</v>
      </c>
      <c r="R500" s="54">
        <f t="shared" si="83"/>
        <v>309.32642487046638</v>
      </c>
      <c r="S500" s="55">
        <f t="shared" si="84"/>
        <v>-20.058383633352889</v>
      </c>
      <c r="T500" s="55">
        <f t="shared" si="85"/>
        <v>-20.058383633352889</v>
      </c>
      <c r="U500" t="s">
        <v>471</v>
      </c>
      <c r="V500" t="s">
        <v>374</v>
      </c>
      <c r="W500" t="s">
        <v>450</v>
      </c>
      <c r="X500" t="s">
        <v>519</v>
      </c>
      <c r="Y500" s="66"/>
    </row>
    <row r="501" spans="1:25" ht="15" x14ac:dyDescent="0.25">
      <c r="A501">
        <v>1.85</v>
      </c>
      <c r="B501">
        <v>2.0499999999999998</v>
      </c>
      <c r="C501" s="43">
        <f t="shared" si="77"/>
        <v>2.8345418589321048E-2</v>
      </c>
      <c r="D501" s="44">
        <f>IF(OR($A501="",$B501=""),"",A501*'MPTO_working_2-way'!$G500)</f>
        <v>1.902439024390244</v>
      </c>
      <c r="E501" s="46">
        <f>IF(OR($A501="",$B501=""),"",B501*'MPTO_working_2-way'!$G500)</f>
        <v>2.1081081081081079</v>
      </c>
      <c r="F501" s="44">
        <f>IF(OR($A501="",$B501=""),"",'MPTO_working_2-way'!D500)</f>
        <v>1.8998121477770822</v>
      </c>
      <c r="G501" s="46">
        <f>IF(OR($A501="",$B501=""),"",'MPTO_working_2-way'!E500)</f>
        <v>2.1113430758524703</v>
      </c>
      <c r="H501" s="44">
        <f>IF(OR($A501="",$B501=""),"",'OddsRatio_working_2-way'!M500)</f>
        <v>1.8997354108424378</v>
      </c>
      <c r="I501" s="44">
        <f>IF(OR($A501="",$B501=""),"",'OddsRatio_working_2-way'!N500)</f>
        <v>2.1114378604524222</v>
      </c>
      <c r="J501" s="44">
        <f>IF('Log_working_2-way'!$D500="","",A501^('Log_working_2-way'!$D500))</f>
        <v>1.8985467665018629</v>
      </c>
      <c r="K501" s="46">
        <f>IF('Log_working_2-way'!$D500="","",B501^('Log_working_2-way'!$D500))</f>
        <v>2.1129081281913611</v>
      </c>
      <c r="L501" s="53">
        <f t="shared" si="78"/>
        <v>0.52564102564102555</v>
      </c>
      <c r="M501" s="53">
        <f t="shared" si="79"/>
        <v>0.47435897435897439</v>
      </c>
      <c r="N501" s="54">
        <v>598</v>
      </c>
      <c r="O501" s="54">
        <f t="shared" si="80"/>
        <v>274.75675675675672</v>
      </c>
      <c r="P501" s="54">
        <f t="shared" si="81"/>
        <v>306.29268292682923</v>
      </c>
      <c r="Q501" s="54">
        <f t="shared" si="82"/>
        <v>291.70731707317077</v>
      </c>
      <c r="R501" s="54">
        <f t="shared" si="83"/>
        <v>323.24324324324317</v>
      </c>
      <c r="S501" s="55">
        <f t="shared" si="84"/>
        <v>-16.950560316414055</v>
      </c>
      <c r="T501" s="55">
        <f t="shared" si="85"/>
        <v>-16.950560316413942</v>
      </c>
      <c r="U501" t="s">
        <v>275</v>
      </c>
      <c r="V501" t="s">
        <v>227</v>
      </c>
      <c r="W501" t="s">
        <v>231</v>
      </c>
      <c r="X501" t="s">
        <v>518</v>
      </c>
      <c r="Y501" s="66"/>
    </row>
    <row r="502" spans="1:25" ht="15" x14ac:dyDescent="0.25">
      <c r="A502">
        <v>2.09</v>
      </c>
      <c r="B502">
        <v>1.8</v>
      </c>
      <c r="C502" s="43">
        <f t="shared" si="77"/>
        <v>3.4024455077086735E-2</v>
      </c>
      <c r="D502" s="44">
        <f>IF(OR($A502="",$B502=""),"",A502*'MPTO_working_2-way'!$G501)</f>
        <v>2.161111111111111</v>
      </c>
      <c r="E502" s="46">
        <f>IF(OR($A502="",$B502=""),"",B502*'MPTO_working_2-way'!$G501)</f>
        <v>1.8612440191387563</v>
      </c>
      <c r="F502" s="44">
        <f>IF(OR($A502="",$B502=""),"",'MPTO_working_2-way'!D501)</f>
        <v>2.1670506912442398</v>
      </c>
      <c r="G502" s="46">
        <f>IF(OR($A502="",$B502=""),"",'MPTO_working_2-way'!E501)</f>
        <v>1.8568608094768018</v>
      </c>
      <c r="H502" s="44">
        <f>IF(OR($A502="",$B502=""),"",'OddsRatio_working_2-way'!M501)</f>
        <v>2.1672617529928755</v>
      </c>
      <c r="I502" s="44">
        <f>IF(OR($A502="",$B502=""),"",'OddsRatio_working_2-way'!N501)</f>
        <v>1.8567058737562385</v>
      </c>
      <c r="J502" s="44">
        <f>IF('Log_working_2-way'!$D501="","",A502^('Log_working_2-way'!$D501))</f>
        <v>2.1699807722915003</v>
      </c>
      <c r="K502" s="46">
        <f>IF('Log_working_2-way'!$D501="","",B502^('Log_working_2-way'!$D501))</f>
        <v>1.8547149010332622</v>
      </c>
      <c r="L502" s="53">
        <f t="shared" si="78"/>
        <v>0.46272493573264784</v>
      </c>
      <c r="M502" s="53">
        <f t="shared" si="79"/>
        <v>0.53727506426735205</v>
      </c>
      <c r="N502" s="54">
        <v>599</v>
      </c>
      <c r="O502" s="54">
        <f t="shared" si="80"/>
        <v>312.39712918660285</v>
      </c>
      <c r="P502" s="54">
        <f t="shared" si="81"/>
        <v>266.22222222222229</v>
      </c>
      <c r="Q502" s="54">
        <f t="shared" si="82"/>
        <v>332.77777777777777</v>
      </c>
      <c r="R502" s="54">
        <f t="shared" si="83"/>
        <v>286.60287081339715</v>
      </c>
      <c r="S502" s="55">
        <f t="shared" si="84"/>
        <v>-20.380648591174918</v>
      </c>
      <c r="T502" s="55">
        <f t="shared" si="85"/>
        <v>-20.380648591174861</v>
      </c>
      <c r="U502" t="s">
        <v>278</v>
      </c>
      <c r="V502" t="s">
        <v>37</v>
      </c>
      <c r="W502" t="s">
        <v>433</v>
      </c>
      <c r="X502" t="s">
        <v>518</v>
      </c>
      <c r="Y502" s="66"/>
    </row>
    <row r="503" spans="1:25" ht="15" x14ac:dyDescent="0.25">
      <c r="A503">
        <v>2.46</v>
      </c>
      <c r="B503">
        <v>1.6</v>
      </c>
      <c r="C503" s="43">
        <f t="shared" si="77"/>
        <v>3.1504065040650397E-2</v>
      </c>
      <c r="D503" s="44">
        <f>IF(OR($A503="",$B503=""),"",A503*'MPTO_working_2-way'!$G502)</f>
        <v>2.5375000000000001</v>
      </c>
      <c r="E503" s="46">
        <f>IF(OR($A503="",$B503=""),"",B503*'MPTO_working_2-way'!$G502)</f>
        <v>1.6504065040650406</v>
      </c>
      <c r="F503" s="44">
        <f>IF(OR($A503="",$B503=""),"",'MPTO_working_2-way'!D502)</f>
        <v>2.5591677503250976</v>
      </c>
      <c r="G503" s="46">
        <f>IF(OR($A503="",$B503=""),"",'MPTO_working_2-way'!E502)</f>
        <v>1.6413678065054211</v>
      </c>
      <c r="H503" s="44">
        <f>IF(OR($A503="",$B503=""),"",'OddsRatio_working_2-way'!M502)</f>
        <v>2.5599145275730124</v>
      </c>
      <c r="I503" s="44">
        <f>IF(OR($A503="",$B503=""),"",'OddsRatio_working_2-way'!N502)</f>
        <v>1.6410607647560327</v>
      </c>
      <c r="J503" s="44">
        <f>IF('Log_working_2-way'!$D502="","",A503^('Log_working_2-way'!$D502))</f>
        <v>2.5699693865556159</v>
      </c>
      <c r="K503" s="46">
        <f>IF('Log_working_2-way'!$D502="","",B503^('Log_working_2-way'!$D502))</f>
        <v>1.6369550951524368</v>
      </c>
      <c r="L503" s="53">
        <f t="shared" si="78"/>
        <v>0.39408866995073888</v>
      </c>
      <c r="M503" s="53">
        <f t="shared" si="79"/>
        <v>0.60591133004926112</v>
      </c>
      <c r="N503" s="54">
        <v>600</v>
      </c>
      <c r="O503" s="54">
        <f t="shared" si="80"/>
        <v>356.09756097560972</v>
      </c>
      <c r="P503" s="54">
        <f t="shared" si="81"/>
        <v>225</v>
      </c>
      <c r="Q503" s="54">
        <f t="shared" si="82"/>
        <v>375</v>
      </c>
      <c r="R503" s="54">
        <f t="shared" si="83"/>
        <v>243.90243902439025</v>
      </c>
      <c r="S503" s="55">
        <f t="shared" si="84"/>
        <v>-18.902439024390276</v>
      </c>
      <c r="T503" s="55">
        <f t="shared" si="85"/>
        <v>-18.902439024390247</v>
      </c>
      <c r="U503" t="s">
        <v>85</v>
      </c>
      <c r="V503" t="s">
        <v>76</v>
      </c>
      <c r="W503" t="s">
        <v>433</v>
      </c>
      <c r="X503" t="s">
        <v>518</v>
      </c>
      <c r="Y503" s="66"/>
    </row>
    <row r="504" spans="1:25" ht="15" x14ac:dyDescent="0.25">
      <c r="A504">
        <v>2.11</v>
      </c>
      <c r="B504">
        <v>1.79</v>
      </c>
      <c r="C504" s="43">
        <f t="shared" si="77"/>
        <v>3.2592867166194583E-2</v>
      </c>
      <c r="D504" s="44">
        <f>IF(OR($A504="",$B504=""),"",A504*'MPTO_working_2-way'!$G503)</f>
        <v>2.1787709497206706</v>
      </c>
      <c r="E504" s="46">
        <f>IF(OR($A504="",$B504=""),"",B504*'MPTO_working_2-way'!$G503)</f>
        <v>1.8483412322274884</v>
      </c>
      <c r="F504" s="44">
        <f>IF(OR($A504="",$B504=""),"",'MPTO_working_2-way'!D503)</f>
        <v>2.1851369724319478</v>
      </c>
      <c r="G504" s="46">
        <f>IF(OR($A504="",$B504=""),"",'MPTO_working_2-way'!E503)</f>
        <v>1.8437843247333352</v>
      </c>
      <c r="H504" s="44">
        <f>IF(OR($A504="",$B504=""),"",'OddsRatio_working_2-way'!M503)</f>
        <v>2.1853536565680476</v>
      </c>
      <c r="I504" s="44">
        <f>IF(OR($A504="",$B504=""),"",'OddsRatio_working_2-way'!N503)</f>
        <v>1.8436300798997822</v>
      </c>
      <c r="J504" s="44">
        <f>IF('Log_working_2-way'!$D503="","",A504^('Log_working_2-way'!$D503))</f>
        <v>2.1882656756587764</v>
      </c>
      <c r="K504" s="46">
        <f>IF('Log_working_2-way'!$D503="","",B504^('Log_working_2-way'!$D503))</f>
        <v>1.8415626408173078</v>
      </c>
      <c r="L504" s="53">
        <f t="shared" si="78"/>
        <v>0.4589743589743589</v>
      </c>
      <c r="M504" s="53">
        <f t="shared" si="79"/>
        <v>0.54102564102564099</v>
      </c>
      <c r="N504" s="54">
        <v>601</v>
      </c>
      <c r="O504" s="54">
        <f t="shared" si="80"/>
        <v>316.16587677725113</v>
      </c>
      <c r="P504" s="54">
        <f t="shared" si="81"/>
        <v>265.24581005586589</v>
      </c>
      <c r="Q504" s="54">
        <f t="shared" si="82"/>
        <v>335.75418994413405</v>
      </c>
      <c r="R504" s="54">
        <f t="shared" si="83"/>
        <v>284.83412322274881</v>
      </c>
      <c r="S504" s="55">
        <f t="shared" si="84"/>
        <v>-19.588313166882926</v>
      </c>
      <c r="T504" s="55">
        <f t="shared" si="85"/>
        <v>-19.588313166882926</v>
      </c>
      <c r="U504" t="s">
        <v>277</v>
      </c>
      <c r="V504" t="s">
        <v>45</v>
      </c>
      <c r="W504" t="s">
        <v>433</v>
      </c>
      <c r="X504" t="s">
        <v>518</v>
      </c>
      <c r="Y504" s="66"/>
    </row>
    <row r="505" spans="1:25" ht="15" x14ac:dyDescent="0.25">
      <c r="A505">
        <v>2.57</v>
      </c>
      <c r="B505">
        <v>1.55</v>
      </c>
      <c r="C505" s="43">
        <f t="shared" si="77"/>
        <v>3.4266348688339443E-2</v>
      </c>
      <c r="D505" s="44">
        <f>IF(OR($A505="",$B505=""),"",A505*'MPTO_working_2-way'!$G504)</f>
        <v>2.6580645161290324</v>
      </c>
      <c r="E505" s="46">
        <f>IF(OR($A505="",$B505=""),"",B505*'MPTO_working_2-way'!$G504)</f>
        <v>1.6031128404669261</v>
      </c>
      <c r="F505" s="44">
        <f>IF(OR($A505="",$B505=""),"",'MPTO_working_2-way'!D504)</f>
        <v>2.6883752319892018</v>
      </c>
      <c r="G505" s="46">
        <f>IF(OR($A505="",$B505=""),"",'MPTO_working_2-way'!E504)</f>
        <v>1.5922854002198461</v>
      </c>
      <c r="H505" s="44">
        <f>IF(OR($A505="",$B505=""),"",'OddsRatio_working_2-way'!M504)</f>
        <v>2.6895400127092146</v>
      </c>
      <c r="I505" s="44">
        <f>IF(OR($A505="",$B505=""),"",'OddsRatio_working_2-way'!N504)</f>
        <v>1.5918770745159672</v>
      </c>
      <c r="J505" s="44">
        <f>IF('Log_working_2-way'!$D504="","",A505^('Log_working_2-way'!$D504))</f>
        <v>2.7037432906322652</v>
      </c>
      <c r="K505" s="46">
        <f>IF('Log_working_2-way'!$D504="","",B505^('Log_working_2-way'!$D504))</f>
        <v>1.5869428836481319</v>
      </c>
      <c r="L505" s="53">
        <f t="shared" si="78"/>
        <v>0.37621359223300971</v>
      </c>
      <c r="M505" s="53">
        <f t="shared" si="79"/>
        <v>0.62378640776699024</v>
      </c>
      <c r="N505" s="54">
        <v>602</v>
      </c>
      <c r="O505" s="54">
        <f t="shared" si="80"/>
        <v>367.75875486381318</v>
      </c>
      <c r="P505" s="54">
        <f t="shared" si="81"/>
        <v>213.61290322580646</v>
      </c>
      <c r="Q505" s="54">
        <f t="shared" si="82"/>
        <v>388.38709677419354</v>
      </c>
      <c r="R505" s="54">
        <f t="shared" si="83"/>
        <v>234.24124513618676</v>
      </c>
      <c r="S505" s="55">
        <f t="shared" si="84"/>
        <v>-20.628341910380357</v>
      </c>
      <c r="T505" s="55">
        <f t="shared" si="85"/>
        <v>-20.6283419103803</v>
      </c>
      <c r="U505" t="s">
        <v>80</v>
      </c>
      <c r="V505" t="s">
        <v>46</v>
      </c>
      <c r="W505" t="s">
        <v>433</v>
      </c>
      <c r="X505" t="s">
        <v>518</v>
      </c>
      <c r="Y505" s="66"/>
    </row>
    <row r="506" spans="1:25" ht="15" x14ac:dyDescent="0.25">
      <c r="A506">
        <v>2.0099999999999998</v>
      </c>
      <c r="B506">
        <v>1.88</v>
      </c>
      <c r="C506" s="43">
        <f t="shared" si="77"/>
        <v>2.9427331427966497E-2</v>
      </c>
      <c r="D506" s="44">
        <f>IF(OR($A506="",$B506=""),"",A506*'MPTO_working_2-way'!$G505)</f>
        <v>2.0691489361702122</v>
      </c>
      <c r="E506" s="46">
        <f>IF(OR($A506="",$B506=""),"",B506*'MPTO_working_2-way'!$G505)</f>
        <v>1.9353233830845769</v>
      </c>
      <c r="F506" s="44">
        <f>IF(OR($A506="",$B506=""),"",'MPTO_working_2-way'!D505)</f>
        <v>2.0712563034422273</v>
      </c>
      <c r="G506" s="46">
        <f>IF(OR($A506="",$B506=""),"",'MPTO_working_2-way'!E505)</f>
        <v>1.9334834220221038</v>
      </c>
      <c r="H506" s="44">
        <f>IF(OR($A506="",$B506=""),"",'OddsRatio_working_2-way'!M505)</f>
        <v>2.0713203408538785</v>
      </c>
      <c r="I506" s="44">
        <f>IF(OR($A506="",$B506=""),"",'OddsRatio_working_2-way'!N505)</f>
        <v>1.9334276237142709</v>
      </c>
      <c r="J506" s="44">
        <f>IF('Log_working_2-way'!$D505="","",A506^('Log_working_2-way'!$D505))</f>
        <v>2.0722780043286777</v>
      </c>
      <c r="K506" s="46">
        <f>IF('Log_working_2-way'!$D505="","",B506^('Log_working_2-way'!$D505))</f>
        <v>1.9325939690668699</v>
      </c>
      <c r="L506" s="53">
        <f t="shared" si="78"/>
        <v>0.48329048843187672</v>
      </c>
      <c r="M506" s="53">
        <f t="shared" si="79"/>
        <v>0.5167095115681235</v>
      </c>
      <c r="N506" s="54">
        <v>603</v>
      </c>
      <c r="O506" s="54">
        <f t="shared" si="80"/>
        <v>303</v>
      </c>
      <c r="P506" s="54">
        <f t="shared" si="81"/>
        <v>282.25531914893611</v>
      </c>
      <c r="Q506" s="54">
        <f t="shared" si="82"/>
        <v>320.74468085106383</v>
      </c>
      <c r="R506" s="54">
        <f t="shared" si="83"/>
        <v>300.00000000000006</v>
      </c>
      <c r="S506" s="55">
        <f t="shared" si="84"/>
        <v>-17.744680851063833</v>
      </c>
      <c r="T506" s="55">
        <f t="shared" si="85"/>
        <v>-17.744680851063947</v>
      </c>
      <c r="U506" t="s">
        <v>49</v>
      </c>
      <c r="V506" t="s">
        <v>82</v>
      </c>
      <c r="W506" t="s">
        <v>433</v>
      </c>
      <c r="X506" t="s">
        <v>518</v>
      </c>
      <c r="Y506" s="66"/>
    </row>
    <row r="507" spans="1:25" ht="15" x14ac:dyDescent="0.25">
      <c r="A507">
        <v>2.27</v>
      </c>
      <c r="B507">
        <v>1.68</v>
      </c>
      <c r="C507" s="43">
        <f t="shared" si="77"/>
        <v>3.5766729599328695E-2</v>
      </c>
      <c r="D507" s="44">
        <f>IF(OR($A507="",$B507=""),"",A507*'MPTO_working_2-way'!$G506)</f>
        <v>2.3511904761904763</v>
      </c>
      <c r="E507" s="46">
        <f>IF(OR($A507="",$B507=""),"",B507*'MPTO_working_2-way'!$G506)</f>
        <v>1.7400881057268722</v>
      </c>
      <c r="F507" s="44">
        <f>IF(OR($A507="",$B507=""),"",'MPTO_working_2-way'!D506)</f>
        <v>2.3660503784588656</v>
      </c>
      <c r="G507" s="46">
        <f>IF(OR($A507="",$B507=""),"",'MPTO_working_2-way'!E506)</f>
        <v>1.7320374239258789</v>
      </c>
      <c r="H507" s="44">
        <f>IF(OR($A507="",$B507=""),"",'OddsRatio_working_2-way'!M506)</f>
        <v>2.3666188418222287</v>
      </c>
      <c r="I507" s="44">
        <f>IF(OR($A507="",$B507=""),"",'OddsRatio_working_2-way'!N506)</f>
        <v>1.7317329231804059</v>
      </c>
      <c r="J507" s="44">
        <f>IF('Log_working_2-way'!$D506="","",A507^('Log_working_2-way'!$D506))</f>
        <v>2.37348902776783</v>
      </c>
      <c r="K507" s="46">
        <f>IF('Log_working_2-way'!$D506="","",B507^('Log_working_2-way'!$D506))</f>
        <v>1.72807279838637</v>
      </c>
      <c r="L507" s="53">
        <f t="shared" si="78"/>
        <v>0.42531645569620252</v>
      </c>
      <c r="M507" s="53">
        <f t="shared" si="79"/>
        <v>0.57468354430379742</v>
      </c>
      <c r="N507" s="54">
        <v>604</v>
      </c>
      <c r="O507" s="54">
        <f t="shared" si="80"/>
        <v>337.92070484581495</v>
      </c>
      <c r="P507" s="54">
        <f t="shared" si="81"/>
        <v>244.47619047619042</v>
      </c>
      <c r="Q507" s="54">
        <f t="shared" si="82"/>
        <v>359.52380952380952</v>
      </c>
      <c r="R507" s="54">
        <f t="shared" si="83"/>
        <v>266.07929515418499</v>
      </c>
      <c r="S507" s="55">
        <f t="shared" si="84"/>
        <v>-21.603104677994565</v>
      </c>
      <c r="T507" s="55">
        <f t="shared" si="85"/>
        <v>-21.603104677994565</v>
      </c>
      <c r="U507" t="s">
        <v>86</v>
      </c>
      <c r="V507" t="s">
        <v>47</v>
      </c>
      <c r="W507" t="s">
        <v>433</v>
      </c>
      <c r="X507" t="s">
        <v>518</v>
      </c>
      <c r="Y507" s="66"/>
    </row>
    <row r="508" spans="1:25" ht="15" x14ac:dyDescent="0.25">
      <c r="A508">
        <v>2.16</v>
      </c>
      <c r="B508">
        <v>1.72</v>
      </c>
      <c r="C508" s="43">
        <f t="shared" si="77"/>
        <v>4.4358311800172245E-2</v>
      </c>
      <c r="D508" s="44">
        <f>IF(OR($A508="",$B508=""),"",A508*'MPTO_working_2-way'!$G507)</f>
        <v>2.2558139534883721</v>
      </c>
      <c r="E508" s="46">
        <f>IF(OR($A508="",$B508=""),"",B508*'MPTO_working_2-way'!$G507)</f>
        <v>1.7962962962962963</v>
      </c>
      <c r="F508" s="44">
        <f>IF(OR($A508="",$B508=""),"",'MPTO_working_2-way'!D507)</f>
        <v>2.2686858817782118</v>
      </c>
      <c r="G508" s="46">
        <f>IF(OR($A508="",$B508=""),"",'MPTO_working_2-way'!E507)</f>
        <v>1.7882171736619177</v>
      </c>
      <c r="H508" s="44">
        <f>IF(OR($A508="",$B508=""),"",'OddsRatio_working_2-way'!M507)</f>
        <v>2.2692955176439846</v>
      </c>
      <c r="I508" s="44">
        <f>IF(OR($A508="",$B508=""),"",'OddsRatio_working_2-way'!N507)</f>
        <v>1.7878385971583355</v>
      </c>
      <c r="J508" s="44">
        <f>IF('Log_working_2-way'!$D507="","",A508^('Log_working_2-way'!$D507))</f>
        <v>2.2752758866273552</v>
      </c>
      <c r="K508" s="46">
        <f>IF('Log_working_2-way'!$D507="","",B508^('Log_working_2-way'!$D507))</f>
        <v>1.7841440510917015</v>
      </c>
      <c r="L508" s="53">
        <f t="shared" si="78"/>
        <v>0.44329896907216493</v>
      </c>
      <c r="M508" s="53">
        <f t="shared" si="79"/>
        <v>0.55670103092783507</v>
      </c>
      <c r="N508" s="54">
        <v>605</v>
      </c>
      <c r="O508" s="54">
        <f t="shared" si="80"/>
        <v>324.90740740740745</v>
      </c>
      <c r="P508" s="54">
        <f t="shared" si="81"/>
        <v>253.25581395348834</v>
      </c>
      <c r="Q508" s="54">
        <f t="shared" si="82"/>
        <v>351.74418604651163</v>
      </c>
      <c r="R508" s="54">
        <f t="shared" si="83"/>
        <v>280.09259259259255</v>
      </c>
      <c r="S508" s="55">
        <f t="shared" si="84"/>
        <v>-26.836778639104182</v>
      </c>
      <c r="T508" s="55">
        <f t="shared" si="85"/>
        <v>-26.83677863910421</v>
      </c>
      <c r="U508" t="s">
        <v>293</v>
      </c>
      <c r="V508" t="s">
        <v>280</v>
      </c>
      <c r="W508" t="s">
        <v>444</v>
      </c>
      <c r="X508" t="s">
        <v>518</v>
      </c>
      <c r="Y508" s="66"/>
    </row>
    <row r="509" spans="1:25" ht="15" x14ac:dyDescent="0.25">
      <c r="A509">
        <v>2.06</v>
      </c>
      <c r="B509">
        <v>1.81</v>
      </c>
      <c r="C509" s="43">
        <f t="shared" si="77"/>
        <v>3.7923081049187513E-2</v>
      </c>
      <c r="D509" s="44">
        <f>IF(OR($A509="",$B509=""),"",A509*'MPTO_working_2-way'!$G508)</f>
        <v>2.1381215469613264</v>
      </c>
      <c r="E509" s="46">
        <f>IF(OR($A509="",$B509=""),"",B509*'MPTO_working_2-way'!$G508)</f>
        <v>1.8786407766990294</v>
      </c>
      <c r="F509" s="44">
        <f>IF(OR($A509="",$B509=""),"",'MPTO_working_2-way'!D508)</f>
        <v>2.1437359857413907</v>
      </c>
      <c r="G509" s="46">
        <f>IF(OR($A509="",$B509=""),"",'MPTO_working_2-way'!E508)</f>
        <v>1.8743276529432467</v>
      </c>
      <c r="H509" s="44">
        <f>IF(OR($A509="",$B509=""),"",'OddsRatio_working_2-way'!M508)</f>
        <v>2.1439589045541121</v>
      </c>
      <c r="I509" s="44">
        <f>IF(OR($A509="",$B509=""),"",'OddsRatio_working_2-way'!N508)</f>
        <v>1.8741572761215382</v>
      </c>
      <c r="J509" s="44">
        <f>IF('Log_working_2-way'!$D508="","",A509^('Log_working_2-way'!$D508))</f>
        <v>2.1465366309290381</v>
      </c>
      <c r="K509" s="46">
        <f>IF('Log_working_2-way'!$D508="","",B509^('Log_working_2-way'!$D508))</f>
        <v>1.8721919326638379</v>
      </c>
      <c r="L509" s="53">
        <f t="shared" si="78"/>
        <v>0.46770025839793272</v>
      </c>
      <c r="M509" s="53">
        <f t="shared" si="79"/>
        <v>0.53229974160206706</v>
      </c>
      <c r="N509" s="54">
        <v>606</v>
      </c>
      <c r="O509" s="54">
        <f t="shared" si="80"/>
        <v>311.82524271844665</v>
      </c>
      <c r="P509" s="54">
        <f t="shared" si="81"/>
        <v>271.19337016574593</v>
      </c>
      <c r="Q509" s="54">
        <f t="shared" si="82"/>
        <v>334.80662983425418</v>
      </c>
      <c r="R509" s="54">
        <f t="shared" si="83"/>
        <v>294.17475728155341</v>
      </c>
      <c r="S509" s="55">
        <f t="shared" si="84"/>
        <v>-22.981387115807536</v>
      </c>
      <c r="T509" s="55">
        <f t="shared" si="85"/>
        <v>-22.981387115807479</v>
      </c>
      <c r="U509" t="s">
        <v>300</v>
      </c>
      <c r="V509" t="s">
        <v>303</v>
      </c>
      <c r="W509" t="s">
        <v>439</v>
      </c>
      <c r="X509" t="s">
        <v>518</v>
      </c>
      <c r="Y509" s="66"/>
    </row>
    <row r="510" spans="1:25" ht="15" x14ac:dyDescent="0.25">
      <c r="A510">
        <v>1.81</v>
      </c>
      <c r="B510">
        <v>2.1</v>
      </c>
      <c r="C510" s="43">
        <f t="shared" si="77"/>
        <v>2.8676664035780064E-2</v>
      </c>
      <c r="D510" s="44">
        <f>IF(OR($A510="",$B510=""),"",A510*'MPTO_working_2-way'!$G509)</f>
        <v>1.861904761904762</v>
      </c>
      <c r="E510" s="46">
        <f>IF(OR($A510="",$B510=""),"",B510*'MPTO_working_2-way'!$G509)</f>
        <v>2.160220994475138</v>
      </c>
      <c r="F510" s="44">
        <f>IF(OR($A510="",$B510=""),"",'MPTO_working_2-way'!D509)</f>
        <v>1.858225372769494</v>
      </c>
      <c r="G510" s="46">
        <f>IF(OR($A510="",$B510=""),"",'MPTO_working_2-way'!E509)</f>
        <v>2.1651951011107946</v>
      </c>
      <c r="H510" s="44">
        <f>IF(OR($A510="",$B510=""),"",'OddsRatio_working_2-way'!M509)</f>
        <v>1.8581163303210331</v>
      </c>
      <c r="I510" s="44">
        <f>IF(OR($A510="",$B510=""),"",'OddsRatio_working_2-way'!N509)</f>
        <v>2.1653431646335015</v>
      </c>
      <c r="J510" s="44">
        <f>IF('Log_working_2-way'!$D509="","",A510^('Log_working_2-way'!$D509))</f>
        <v>1.8564516354578522</v>
      </c>
      <c r="K510" s="46">
        <f>IF('Log_working_2-way'!$D509="","",B510^('Log_working_2-way'!$D509))</f>
        <v>2.1676082555034109</v>
      </c>
      <c r="L510" s="53">
        <f t="shared" si="78"/>
        <v>0.53708439897698212</v>
      </c>
      <c r="M510" s="53">
        <f t="shared" si="79"/>
        <v>0.46291560102301793</v>
      </c>
      <c r="N510" s="54">
        <v>607</v>
      </c>
      <c r="O510" s="54">
        <f t="shared" si="80"/>
        <v>271.64088397790061</v>
      </c>
      <c r="P510" s="54">
        <f t="shared" si="81"/>
        <v>317.95238095238096</v>
      </c>
      <c r="Q510" s="54">
        <f t="shared" si="82"/>
        <v>289.04761904761904</v>
      </c>
      <c r="R510" s="54">
        <f t="shared" si="83"/>
        <v>335.35911602209944</v>
      </c>
      <c r="S510" s="55">
        <f t="shared" si="84"/>
        <v>-17.406735069718422</v>
      </c>
      <c r="T510" s="55">
        <f t="shared" si="85"/>
        <v>-17.406735069718479</v>
      </c>
      <c r="U510" t="s">
        <v>104</v>
      </c>
      <c r="V510" t="s">
        <v>101</v>
      </c>
      <c r="W510" t="s">
        <v>441</v>
      </c>
      <c r="X510" t="s">
        <v>518</v>
      </c>
      <c r="Y510" s="66"/>
    </row>
    <row r="511" spans="1:25" ht="15" x14ac:dyDescent="0.25">
      <c r="A511">
        <v>2.06</v>
      </c>
      <c r="B511">
        <v>1.85</v>
      </c>
      <c r="C511" s="43">
        <f t="shared" si="77"/>
        <v>2.5977433744424072E-2</v>
      </c>
      <c r="D511" s="44">
        <f>IF(OR($A511="",$B511=""),"",A511*'MPTO_working_2-way'!$G510)</f>
        <v>2.1135135135135137</v>
      </c>
      <c r="E511" s="46">
        <f>IF(OR($A511="",$B511=""),"",B511*'MPTO_working_2-way'!$G510)</f>
        <v>1.8980582524271847</v>
      </c>
      <c r="F511" s="44">
        <f>IF(OR($A511="",$B511=""),"",'MPTO_working_2-way'!D510)</f>
        <v>2.1166342682588173</v>
      </c>
      <c r="G511" s="46">
        <f>IF(OR($A511="",$B511=""),"",'MPTO_working_2-way'!E510)</f>
        <v>1.8955483710519774</v>
      </c>
      <c r="H511" s="44">
        <f>IF(OR($A511="",$B511=""),"",'OddsRatio_working_2-way'!M510)</f>
        <v>2.1167178800079327</v>
      </c>
      <c r="I511" s="44">
        <f>IF(OR($A511="",$B511=""),"",'OddsRatio_working_2-way'!N510)</f>
        <v>1.8954813188742858</v>
      </c>
      <c r="J511" s="44">
        <f>IF('Log_working_2-way'!$D510="","",A511^('Log_working_2-way'!$D510))</f>
        <v>2.1181333306010104</v>
      </c>
      <c r="K511" s="46">
        <f>IF('Log_working_2-way'!$D510="","",B511^('Log_working_2-way'!$D510))</f>
        <v>1.8943477245799318</v>
      </c>
      <c r="L511" s="53">
        <f t="shared" si="78"/>
        <v>0.47314578005115088</v>
      </c>
      <c r="M511" s="53">
        <f t="shared" si="79"/>
        <v>0.52685421994884907</v>
      </c>
      <c r="N511" s="54">
        <v>608</v>
      </c>
      <c r="O511" s="54">
        <f t="shared" si="80"/>
        <v>312.85436893203882</v>
      </c>
      <c r="P511" s="54">
        <f t="shared" si="81"/>
        <v>279.3513513513513</v>
      </c>
      <c r="Q511" s="54">
        <f t="shared" si="82"/>
        <v>328.64864864864859</v>
      </c>
      <c r="R511" s="54">
        <f t="shared" si="83"/>
        <v>295.14563106796118</v>
      </c>
      <c r="S511" s="55">
        <f t="shared" si="84"/>
        <v>-15.794279716609765</v>
      </c>
      <c r="T511" s="55">
        <f t="shared" si="85"/>
        <v>-15.794279716609879</v>
      </c>
      <c r="U511" t="s">
        <v>155</v>
      </c>
      <c r="V511" t="s">
        <v>59</v>
      </c>
      <c r="W511" t="s">
        <v>436</v>
      </c>
      <c r="X511" t="s">
        <v>518</v>
      </c>
      <c r="Y511" s="66"/>
    </row>
    <row r="512" spans="1:25" ht="15" x14ac:dyDescent="0.25">
      <c r="A512"/>
      <c r="B512"/>
      <c r="C512" s="20"/>
      <c r="D512" s="44"/>
      <c r="E512" s="46"/>
      <c r="F512" s="44"/>
      <c r="G512" s="46"/>
      <c r="H512" s="44"/>
      <c r="I512" s="44"/>
      <c r="J512" s="44"/>
      <c r="K512" s="46"/>
      <c r="L512" s="53"/>
      <c r="M512" s="53"/>
      <c r="N512" s="54"/>
      <c r="O512" s="54"/>
      <c r="P512" s="54"/>
      <c r="Q512" s="54"/>
      <c r="R512" s="54"/>
      <c r="S512" s="55"/>
      <c r="T512" s="55"/>
      <c r="U512"/>
      <c r="V512"/>
      <c r="W512"/>
      <c r="X512" s="69"/>
      <c r="Y512" s="66"/>
    </row>
    <row r="513" spans="1:25" ht="15" x14ac:dyDescent="0.25">
      <c r="A513"/>
      <c r="B513"/>
      <c r="C513" s="20"/>
      <c r="D513" s="44"/>
      <c r="E513" s="46"/>
      <c r="F513" s="44"/>
      <c r="G513" s="46"/>
      <c r="H513" s="44"/>
      <c r="I513" s="44"/>
      <c r="J513" s="44"/>
      <c r="K513" s="46"/>
      <c r="L513" s="53"/>
      <c r="M513" s="53"/>
      <c r="N513" s="54"/>
      <c r="O513" s="54"/>
      <c r="P513" s="54"/>
      <c r="Q513" s="54"/>
      <c r="R513" s="54"/>
      <c r="S513" s="55"/>
      <c r="T513" s="55"/>
      <c r="U513"/>
      <c r="V513"/>
      <c r="W513"/>
      <c r="X513" s="69"/>
      <c r="Y513" s="66"/>
    </row>
    <row r="514" spans="1:25" ht="15" x14ac:dyDescent="0.25">
      <c r="A514"/>
      <c r="B514"/>
      <c r="C514" s="20"/>
      <c r="D514" s="44"/>
      <c r="E514" s="46"/>
      <c r="F514" s="44"/>
      <c r="G514" s="46"/>
      <c r="H514" s="44"/>
      <c r="I514" s="44"/>
      <c r="J514" s="44"/>
      <c r="K514" s="46"/>
      <c r="L514" s="53"/>
      <c r="M514" s="53"/>
      <c r="N514" s="54"/>
      <c r="O514" s="54"/>
      <c r="P514" s="54"/>
      <c r="Q514" s="54"/>
      <c r="R514" s="54"/>
      <c r="S514" s="55"/>
      <c r="T514" s="55"/>
      <c r="U514"/>
      <c r="V514"/>
      <c r="W514"/>
      <c r="X514" s="69"/>
      <c r="Y514" s="66"/>
    </row>
    <row r="515" spans="1:25" ht="15" x14ac:dyDescent="0.25">
      <c r="A515"/>
      <c r="B515"/>
      <c r="C515" s="20"/>
      <c r="D515" s="44"/>
      <c r="E515" s="46"/>
      <c r="F515" s="44"/>
      <c r="G515" s="46"/>
      <c r="H515" s="44"/>
      <c r="I515" s="44"/>
      <c r="J515" s="44"/>
      <c r="K515" s="46"/>
      <c r="L515" s="53"/>
      <c r="M515" s="53"/>
      <c r="N515" s="54"/>
      <c r="O515" s="54"/>
      <c r="P515" s="54"/>
      <c r="Q515" s="54"/>
      <c r="R515" s="54"/>
      <c r="S515" s="55"/>
      <c r="T515" s="55"/>
      <c r="U515"/>
      <c r="V515"/>
      <c r="W515"/>
      <c r="X515" s="69"/>
      <c r="Y515" s="66"/>
    </row>
    <row r="516" spans="1:25" ht="15" x14ac:dyDescent="0.25">
      <c r="A516"/>
      <c r="B516"/>
      <c r="C516" s="20"/>
      <c r="D516" s="44"/>
      <c r="E516" s="46"/>
      <c r="F516" s="44"/>
      <c r="G516" s="46"/>
      <c r="H516" s="44"/>
      <c r="I516" s="44"/>
      <c r="J516" s="44"/>
      <c r="K516" s="46"/>
      <c r="L516" s="53"/>
      <c r="M516" s="53"/>
      <c r="N516" s="54"/>
      <c r="O516" s="54"/>
      <c r="P516" s="54"/>
      <c r="Q516" s="54"/>
      <c r="R516" s="54"/>
      <c r="S516" s="55"/>
      <c r="T516" s="55"/>
      <c r="U516"/>
      <c r="V516"/>
      <c r="W516"/>
      <c r="X516" s="69"/>
      <c r="Y516" s="66"/>
    </row>
    <row r="517" spans="1:25" ht="15" x14ac:dyDescent="0.25">
      <c r="A517"/>
      <c r="B517"/>
      <c r="C517" s="20"/>
      <c r="D517" s="44"/>
      <c r="E517" s="46"/>
      <c r="F517" s="44"/>
      <c r="G517" s="46"/>
      <c r="H517" s="44"/>
      <c r="I517" s="44"/>
      <c r="J517" s="44"/>
      <c r="K517" s="46"/>
      <c r="L517" s="53"/>
      <c r="M517" s="53"/>
      <c r="N517" s="54"/>
      <c r="O517" s="54"/>
      <c r="P517" s="54"/>
      <c r="Q517" s="54"/>
      <c r="R517" s="54"/>
      <c r="S517" s="55"/>
      <c r="T517" s="55"/>
      <c r="U517"/>
      <c r="V517"/>
      <c r="W517"/>
      <c r="X517" s="69"/>
      <c r="Y517" s="66"/>
    </row>
    <row r="518" spans="1:25" ht="15" x14ac:dyDescent="0.25">
      <c r="A518"/>
      <c r="B518"/>
      <c r="C518" s="20"/>
      <c r="D518" s="44"/>
      <c r="E518" s="46"/>
      <c r="F518" s="44"/>
      <c r="G518" s="46"/>
      <c r="H518" s="44"/>
      <c r="I518" s="44"/>
      <c r="J518" s="44"/>
      <c r="K518" s="46"/>
      <c r="L518" s="53"/>
      <c r="M518" s="53"/>
      <c r="N518" s="54"/>
      <c r="O518" s="54"/>
      <c r="P518" s="54"/>
      <c r="Q518" s="54"/>
      <c r="R518" s="54"/>
      <c r="S518" s="55"/>
      <c r="T518" s="55"/>
      <c r="U518"/>
      <c r="V518"/>
      <c r="W518"/>
      <c r="X518" s="69"/>
      <c r="Y518" s="66"/>
    </row>
    <row r="519" spans="1:25" ht="15" x14ac:dyDescent="0.25">
      <c r="A519"/>
      <c r="B519"/>
      <c r="C519" s="20"/>
      <c r="D519" s="44"/>
      <c r="E519" s="46"/>
      <c r="F519" s="44"/>
      <c r="G519" s="46"/>
      <c r="H519" s="44"/>
      <c r="I519" s="44"/>
      <c r="J519" s="44"/>
      <c r="K519" s="46"/>
      <c r="L519" s="53"/>
      <c r="M519" s="53"/>
      <c r="N519" s="54"/>
      <c r="O519" s="54"/>
      <c r="P519" s="54"/>
      <c r="Q519" s="54"/>
      <c r="R519" s="54"/>
      <c r="S519" s="55"/>
      <c r="T519" s="55"/>
      <c r="U519"/>
      <c r="V519"/>
      <c r="W519"/>
      <c r="X519" s="69"/>
      <c r="Y519" s="66"/>
    </row>
    <row r="520" spans="1:25" ht="15" x14ac:dyDescent="0.25">
      <c r="A520"/>
      <c r="B520"/>
      <c r="C520" s="20"/>
      <c r="D520" s="44"/>
      <c r="E520" s="46"/>
      <c r="F520" s="44"/>
      <c r="G520" s="46"/>
      <c r="H520" s="44"/>
      <c r="I520" s="44"/>
      <c r="J520" s="44"/>
      <c r="K520" s="46"/>
      <c r="L520" s="53"/>
      <c r="M520" s="53"/>
      <c r="N520" s="54"/>
      <c r="O520" s="54"/>
      <c r="P520" s="54"/>
      <c r="Q520" s="54"/>
      <c r="R520" s="54"/>
      <c r="S520" s="55"/>
      <c r="T520" s="55"/>
      <c r="U520"/>
      <c r="V520"/>
      <c r="W520"/>
      <c r="X520" s="69"/>
      <c r="Y520" s="66"/>
    </row>
    <row r="521" spans="1:25" ht="15" x14ac:dyDescent="0.25">
      <c r="A521"/>
      <c r="B521"/>
      <c r="C521" s="20"/>
      <c r="D521" s="44"/>
      <c r="E521" s="46"/>
      <c r="F521" s="44"/>
      <c r="G521" s="46"/>
      <c r="H521" s="44"/>
      <c r="I521" s="44"/>
      <c r="J521" s="44"/>
      <c r="K521" s="46"/>
      <c r="L521" s="53"/>
      <c r="M521" s="53"/>
      <c r="N521" s="54"/>
      <c r="O521" s="54"/>
      <c r="P521" s="54"/>
      <c r="Q521" s="54"/>
      <c r="R521" s="54"/>
      <c r="S521" s="55"/>
      <c r="T521" s="55"/>
      <c r="U521"/>
      <c r="V521"/>
      <c r="W521"/>
      <c r="X521" s="69"/>
      <c r="Y521" s="66"/>
    </row>
    <row r="522" spans="1:25" ht="15" x14ac:dyDescent="0.25">
      <c r="A522"/>
      <c r="B522"/>
      <c r="C522" s="20"/>
      <c r="D522" s="44"/>
      <c r="E522" s="46"/>
      <c r="F522" s="44"/>
      <c r="G522" s="46"/>
      <c r="H522" s="44"/>
      <c r="I522" s="44"/>
      <c r="J522" s="44"/>
      <c r="K522" s="46"/>
      <c r="L522" s="53"/>
      <c r="M522" s="53"/>
      <c r="N522" s="54"/>
      <c r="O522" s="54"/>
      <c r="P522" s="54"/>
      <c r="Q522" s="54"/>
      <c r="R522" s="54"/>
      <c r="S522" s="55"/>
      <c r="T522" s="55"/>
      <c r="U522"/>
      <c r="V522"/>
      <c r="W522"/>
      <c r="X522" s="69"/>
      <c r="Y522" s="66"/>
    </row>
    <row r="523" spans="1:25" ht="15" x14ac:dyDescent="0.25">
      <c r="A523"/>
      <c r="B523"/>
      <c r="C523" s="20"/>
      <c r="D523" s="44"/>
      <c r="E523" s="46"/>
      <c r="F523" s="44"/>
      <c r="G523" s="46"/>
      <c r="H523" s="44"/>
      <c r="I523" s="44"/>
      <c r="J523" s="44"/>
      <c r="K523" s="46"/>
      <c r="L523" s="53"/>
      <c r="M523" s="53"/>
      <c r="N523" s="54"/>
      <c r="O523" s="54"/>
      <c r="P523" s="54"/>
      <c r="Q523" s="54"/>
      <c r="R523" s="54"/>
      <c r="S523" s="55"/>
      <c r="T523" s="55"/>
      <c r="U523"/>
      <c r="V523"/>
      <c r="W523"/>
      <c r="X523" s="69"/>
      <c r="Y523" s="66"/>
    </row>
    <row r="524" spans="1:25" ht="15" x14ac:dyDescent="0.25">
      <c r="A524"/>
      <c r="B524"/>
      <c r="C524" s="20"/>
      <c r="D524" s="44"/>
      <c r="E524" s="46"/>
      <c r="F524" s="44"/>
      <c r="G524" s="46"/>
      <c r="H524" s="44"/>
      <c r="I524" s="44"/>
      <c r="J524" s="44"/>
      <c r="K524" s="46"/>
      <c r="L524" s="53"/>
      <c r="M524" s="53"/>
      <c r="N524" s="54"/>
      <c r="O524" s="54"/>
      <c r="P524" s="54"/>
      <c r="Q524" s="54"/>
      <c r="R524" s="54"/>
      <c r="S524" s="55"/>
      <c r="T524" s="55"/>
      <c r="U524"/>
      <c r="V524"/>
      <c r="W524"/>
      <c r="X524" s="69"/>
      <c r="Y524" s="66"/>
    </row>
    <row r="525" spans="1:25" ht="15" x14ac:dyDescent="0.25">
      <c r="A525"/>
      <c r="B525"/>
      <c r="C525" s="20"/>
      <c r="D525" s="44"/>
      <c r="E525" s="46"/>
      <c r="F525" s="44"/>
      <c r="G525" s="46"/>
      <c r="H525" s="44"/>
      <c r="I525" s="44"/>
      <c r="J525" s="44"/>
      <c r="K525" s="46"/>
      <c r="L525" s="53"/>
      <c r="M525" s="53"/>
      <c r="N525" s="54"/>
      <c r="O525" s="54"/>
      <c r="P525" s="54"/>
      <c r="Q525" s="54"/>
      <c r="R525" s="54"/>
      <c r="S525" s="55"/>
      <c r="T525" s="55"/>
      <c r="U525"/>
      <c r="V525"/>
      <c r="W525"/>
      <c r="X525" s="69"/>
      <c r="Y525" s="66"/>
    </row>
    <row r="526" spans="1:25" ht="15" x14ac:dyDescent="0.25">
      <c r="A526"/>
      <c r="B526"/>
      <c r="C526" s="20"/>
      <c r="D526" s="44"/>
      <c r="E526" s="46"/>
      <c r="F526" s="44"/>
      <c r="G526" s="46"/>
      <c r="H526" s="44"/>
      <c r="I526" s="44"/>
      <c r="J526" s="44"/>
      <c r="K526" s="46"/>
      <c r="L526" s="53"/>
      <c r="M526" s="53"/>
      <c r="N526" s="54"/>
      <c r="O526" s="54"/>
      <c r="P526" s="54"/>
      <c r="Q526" s="54"/>
      <c r="R526" s="54"/>
      <c r="S526" s="55"/>
      <c r="T526" s="55"/>
      <c r="U526"/>
      <c r="V526"/>
      <c r="W526"/>
      <c r="X526" s="69"/>
      <c r="Y526" s="66"/>
    </row>
    <row r="527" spans="1:25" ht="15" x14ac:dyDescent="0.25">
      <c r="A527"/>
      <c r="B527"/>
      <c r="C527" s="20"/>
      <c r="D527" s="44"/>
      <c r="E527" s="46"/>
      <c r="F527" s="44"/>
      <c r="G527" s="46"/>
      <c r="H527" s="44"/>
      <c r="I527" s="44"/>
      <c r="J527" s="44"/>
      <c r="K527" s="46"/>
      <c r="L527" s="53"/>
      <c r="M527" s="53"/>
      <c r="N527" s="54"/>
      <c r="O527" s="54"/>
      <c r="P527" s="54"/>
      <c r="Q527" s="54"/>
      <c r="R527" s="54"/>
      <c r="S527" s="55"/>
      <c r="T527" s="55"/>
      <c r="U527"/>
      <c r="V527"/>
      <c r="W527"/>
      <c r="X527" s="69"/>
      <c r="Y527" s="66"/>
    </row>
    <row r="528" spans="1:25" ht="15" x14ac:dyDescent="0.25">
      <c r="A528"/>
      <c r="B528"/>
      <c r="C528" s="20"/>
      <c r="D528" s="44"/>
      <c r="E528" s="46"/>
      <c r="F528" s="44"/>
      <c r="G528" s="46"/>
      <c r="H528" s="44"/>
      <c r="I528" s="44"/>
      <c r="J528" s="44"/>
      <c r="K528" s="46"/>
      <c r="L528" s="53"/>
      <c r="M528" s="53"/>
      <c r="N528" s="54"/>
      <c r="O528" s="54"/>
      <c r="P528" s="54"/>
      <c r="Q528" s="54"/>
      <c r="R528" s="54"/>
      <c r="S528" s="55"/>
      <c r="T528" s="55"/>
      <c r="U528"/>
      <c r="V528"/>
      <c r="W528"/>
      <c r="X528" s="69"/>
      <c r="Y528" s="66"/>
    </row>
    <row r="529" spans="1:25" ht="15" x14ac:dyDescent="0.25">
      <c r="A529"/>
      <c r="B529"/>
      <c r="C529" s="20"/>
      <c r="D529" s="44"/>
      <c r="E529" s="46"/>
      <c r="F529" s="44"/>
      <c r="G529" s="46"/>
      <c r="H529" s="44"/>
      <c r="I529" s="44"/>
      <c r="J529" s="44"/>
      <c r="K529" s="46"/>
      <c r="L529" s="53"/>
      <c r="M529" s="53"/>
      <c r="N529" s="54"/>
      <c r="O529" s="54"/>
      <c r="P529" s="54"/>
      <c r="Q529" s="54"/>
      <c r="R529" s="54"/>
      <c r="S529" s="55"/>
      <c r="T529" s="55"/>
      <c r="U529"/>
      <c r="V529"/>
      <c r="W529"/>
      <c r="X529" s="69"/>
      <c r="Y529" s="66"/>
    </row>
    <row r="530" spans="1:25" ht="15" x14ac:dyDescent="0.25">
      <c r="A530"/>
      <c r="B530"/>
      <c r="C530" s="20"/>
      <c r="D530" s="44"/>
      <c r="E530" s="46"/>
      <c r="F530" s="44"/>
      <c r="G530" s="46"/>
      <c r="H530" s="44"/>
      <c r="I530" s="44"/>
      <c r="J530" s="44"/>
      <c r="K530" s="46"/>
      <c r="L530" s="53"/>
      <c r="M530" s="53"/>
      <c r="N530" s="54"/>
      <c r="O530" s="54"/>
      <c r="P530" s="54"/>
      <c r="Q530" s="54"/>
      <c r="R530" s="54"/>
      <c r="S530" s="55"/>
      <c r="T530" s="55"/>
      <c r="U530"/>
      <c r="V530"/>
      <c r="W530"/>
      <c r="X530" s="69"/>
      <c r="Y530" s="66"/>
    </row>
    <row r="531" spans="1:25" ht="15" x14ac:dyDescent="0.25">
      <c r="A531"/>
      <c r="B531"/>
      <c r="C531" s="20"/>
      <c r="D531" s="44"/>
      <c r="E531" s="46"/>
      <c r="F531" s="44"/>
      <c r="G531" s="46"/>
      <c r="H531" s="44"/>
      <c r="I531" s="44"/>
      <c r="J531" s="44"/>
      <c r="K531" s="46"/>
      <c r="L531" s="53"/>
      <c r="M531" s="53"/>
      <c r="N531" s="54"/>
      <c r="O531" s="54"/>
      <c r="P531" s="54"/>
      <c r="Q531" s="54"/>
      <c r="R531" s="54"/>
      <c r="S531" s="55"/>
      <c r="T531" s="55"/>
      <c r="U531"/>
      <c r="V531"/>
      <c r="W531"/>
      <c r="X531" s="69"/>
      <c r="Y531" s="66"/>
    </row>
    <row r="532" spans="1:25" ht="15" x14ac:dyDescent="0.25">
      <c r="A532"/>
      <c r="B532"/>
      <c r="C532" s="20"/>
      <c r="D532" s="44"/>
      <c r="E532" s="46"/>
      <c r="F532" s="44"/>
      <c r="G532" s="46"/>
      <c r="H532" s="44"/>
      <c r="I532" s="44"/>
      <c r="J532" s="44"/>
      <c r="K532" s="46"/>
      <c r="L532" s="53"/>
      <c r="M532" s="53"/>
      <c r="N532" s="54"/>
      <c r="O532" s="54"/>
      <c r="P532" s="54"/>
      <c r="Q532" s="54"/>
      <c r="R532" s="54"/>
      <c r="S532" s="55"/>
      <c r="T532" s="55"/>
      <c r="U532"/>
      <c r="V532"/>
      <c r="W532"/>
      <c r="X532" s="69"/>
      <c r="Y532" s="66"/>
    </row>
    <row r="533" spans="1:25" ht="15" x14ac:dyDescent="0.25">
      <c r="A533"/>
      <c r="B533"/>
      <c r="C533" s="20"/>
      <c r="D533" s="44"/>
      <c r="E533" s="46"/>
      <c r="F533" s="44"/>
      <c r="G533" s="46"/>
      <c r="H533" s="44"/>
      <c r="I533" s="44"/>
      <c r="J533" s="44"/>
      <c r="K533" s="46"/>
      <c r="L533" s="53"/>
      <c r="M533" s="53"/>
      <c r="N533" s="54"/>
      <c r="O533" s="54"/>
      <c r="P533" s="54"/>
      <c r="Q533" s="54"/>
      <c r="R533" s="54"/>
      <c r="S533" s="55"/>
      <c r="T533" s="55"/>
      <c r="U533"/>
      <c r="V533"/>
      <c r="W533"/>
      <c r="X533" s="69"/>
      <c r="Y533" s="66"/>
    </row>
    <row r="534" spans="1:25" ht="15" x14ac:dyDescent="0.25">
      <c r="A534"/>
      <c r="B534"/>
      <c r="C534" s="20"/>
      <c r="D534" s="44"/>
      <c r="E534" s="46"/>
      <c r="F534" s="44"/>
      <c r="G534" s="46"/>
      <c r="H534" s="44"/>
      <c r="I534" s="44"/>
      <c r="J534" s="44"/>
      <c r="K534" s="46"/>
      <c r="L534" s="53"/>
      <c r="M534" s="53"/>
      <c r="N534" s="54"/>
      <c r="O534" s="54"/>
      <c r="P534" s="54"/>
      <c r="Q534" s="54"/>
      <c r="R534" s="54"/>
      <c r="S534" s="55"/>
      <c r="T534" s="55"/>
      <c r="U534"/>
      <c r="V534"/>
      <c r="W534"/>
      <c r="X534" s="69"/>
      <c r="Y534" s="66"/>
    </row>
    <row r="535" spans="1:25" ht="15" x14ac:dyDescent="0.25">
      <c r="A535"/>
      <c r="B535"/>
      <c r="C535" s="20"/>
      <c r="D535" s="44"/>
      <c r="E535" s="46"/>
      <c r="F535" s="44"/>
      <c r="G535" s="46"/>
      <c r="H535" s="44"/>
      <c r="I535" s="44"/>
      <c r="J535" s="44"/>
      <c r="K535" s="46"/>
      <c r="L535" s="53"/>
      <c r="M535" s="53"/>
      <c r="N535" s="54"/>
      <c r="O535" s="54"/>
      <c r="P535" s="54"/>
      <c r="Q535" s="54"/>
      <c r="R535" s="54"/>
      <c r="S535" s="55"/>
      <c r="T535" s="55"/>
      <c r="U535"/>
      <c r="V535"/>
      <c r="W535"/>
      <c r="X535" s="69"/>
      <c r="Y535" s="66"/>
    </row>
    <row r="536" spans="1:25" ht="15" x14ac:dyDescent="0.25">
      <c r="A536"/>
      <c r="B536"/>
      <c r="C536" s="20"/>
      <c r="D536" s="44"/>
      <c r="E536" s="46"/>
      <c r="F536" s="44"/>
      <c r="G536" s="46"/>
      <c r="H536" s="44"/>
      <c r="I536" s="44"/>
      <c r="J536" s="44"/>
      <c r="K536" s="46"/>
      <c r="L536" s="53"/>
      <c r="M536" s="53"/>
      <c r="N536" s="54"/>
      <c r="O536" s="54"/>
      <c r="P536" s="54"/>
      <c r="Q536" s="54"/>
      <c r="R536" s="54"/>
      <c r="S536" s="55"/>
      <c r="T536" s="55"/>
      <c r="U536"/>
      <c r="V536"/>
      <c r="W536"/>
      <c r="X536" s="69"/>
      <c r="Y536" s="66"/>
    </row>
    <row r="537" spans="1:25" ht="15" x14ac:dyDescent="0.25">
      <c r="A537"/>
      <c r="B537"/>
      <c r="C537" s="20"/>
      <c r="D537" s="44"/>
      <c r="E537" s="46"/>
      <c r="F537" s="44"/>
      <c r="G537" s="46"/>
      <c r="H537" s="44"/>
      <c r="I537" s="44"/>
      <c r="J537" s="44"/>
      <c r="K537" s="46"/>
      <c r="L537" s="53"/>
      <c r="M537" s="53"/>
      <c r="N537" s="54"/>
      <c r="O537" s="54"/>
      <c r="P537" s="54"/>
      <c r="Q537" s="54"/>
      <c r="R537" s="54"/>
      <c r="S537" s="55"/>
      <c r="T537" s="55"/>
      <c r="U537"/>
      <c r="V537"/>
      <c r="W537"/>
      <c r="X537" s="69"/>
      <c r="Y537" s="66"/>
    </row>
    <row r="538" spans="1:25" ht="15" x14ac:dyDescent="0.25">
      <c r="A538"/>
      <c r="B538"/>
      <c r="C538" s="20"/>
      <c r="D538" s="44"/>
      <c r="E538" s="46"/>
      <c r="F538" s="44"/>
      <c r="G538" s="46"/>
      <c r="H538" s="44"/>
      <c r="I538" s="44"/>
      <c r="J538" s="44"/>
      <c r="K538" s="46"/>
      <c r="L538" s="53"/>
      <c r="M538" s="53"/>
      <c r="N538" s="54"/>
      <c r="O538" s="54"/>
      <c r="P538" s="54"/>
      <c r="Q538" s="54"/>
      <c r="R538" s="54"/>
      <c r="S538" s="55"/>
      <c r="T538" s="55"/>
      <c r="U538"/>
      <c r="V538"/>
      <c r="W538"/>
      <c r="X538" s="69"/>
      <c r="Y538" s="66"/>
    </row>
    <row r="539" spans="1:25" ht="15" x14ac:dyDescent="0.25">
      <c r="A539"/>
      <c r="B539"/>
      <c r="C539" s="20"/>
      <c r="D539" s="44"/>
      <c r="E539" s="46"/>
      <c r="F539" s="44"/>
      <c r="G539" s="46"/>
      <c r="H539" s="44"/>
      <c r="I539" s="44"/>
      <c r="J539" s="44"/>
      <c r="K539" s="46"/>
      <c r="L539" s="53"/>
      <c r="M539" s="53"/>
      <c r="N539" s="54"/>
      <c r="O539" s="54"/>
      <c r="P539" s="54"/>
      <c r="Q539" s="54"/>
      <c r="R539" s="54"/>
      <c r="S539" s="55"/>
      <c r="T539" s="55"/>
      <c r="U539"/>
      <c r="V539"/>
      <c r="W539"/>
      <c r="X539" s="69"/>
      <c r="Y539" s="66"/>
    </row>
    <row r="540" spans="1:25" ht="15" x14ac:dyDescent="0.25">
      <c r="A540"/>
      <c r="B540"/>
      <c r="C540" s="20"/>
      <c r="D540" s="44"/>
      <c r="E540" s="46"/>
      <c r="F540" s="44"/>
      <c r="G540" s="46"/>
      <c r="H540" s="44"/>
      <c r="I540" s="44"/>
      <c r="J540" s="44"/>
      <c r="K540" s="46"/>
      <c r="L540" s="53"/>
      <c r="M540" s="53"/>
      <c r="N540" s="54"/>
      <c r="O540" s="54"/>
      <c r="P540" s="54"/>
      <c r="Q540" s="54"/>
      <c r="R540" s="54"/>
      <c r="S540" s="55"/>
      <c r="T540" s="55"/>
      <c r="U540"/>
      <c r="V540"/>
      <c r="W540"/>
      <c r="X540" s="69"/>
      <c r="Y540" s="66"/>
    </row>
    <row r="541" spans="1:25" ht="15" x14ac:dyDescent="0.25">
      <c r="A541"/>
      <c r="B541"/>
      <c r="C541" s="20"/>
      <c r="D541" s="44"/>
      <c r="E541" s="46"/>
      <c r="F541" s="44"/>
      <c r="G541" s="46"/>
      <c r="H541" s="44"/>
      <c r="I541" s="44"/>
      <c r="J541" s="44"/>
      <c r="K541" s="46"/>
      <c r="L541" s="53"/>
      <c r="M541" s="53"/>
      <c r="N541" s="54"/>
      <c r="O541" s="54"/>
      <c r="P541" s="54"/>
      <c r="Q541" s="54"/>
      <c r="R541" s="54"/>
      <c r="S541" s="55"/>
      <c r="T541" s="55"/>
      <c r="U541"/>
      <c r="V541"/>
      <c r="W541"/>
      <c r="X541" s="69"/>
      <c r="Y541" s="66"/>
    </row>
    <row r="542" spans="1:25" ht="15" x14ac:dyDescent="0.25">
      <c r="A542"/>
      <c r="B542"/>
      <c r="C542" s="20"/>
      <c r="D542" s="44"/>
      <c r="E542" s="46"/>
      <c r="F542" s="44"/>
      <c r="G542" s="46"/>
      <c r="H542" s="44"/>
      <c r="I542" s="44"/>
      <c r="J542" s="44"/>
      <c r="K542" s="46"/>
      <c r="L542" s="53"/>
      <c r="M542" s="53"/>
      <c r="N542" s="54"/>
      <c r="O542" s="54"/>
      <c r="P542" s="54"/>
      <c r="Q542" s="54"/>
      <c r="R542" s="54"/>
      <c r="S542" s="55"/>
      <c r="T542" s="55"/>
      <c r="U542"/>
      <c r="V542"/>
      <c r="W542"/>
      <c r="X542" s="69"/>
      <c r="Y542" s="66"/>
    </row>
    <row r="543" spans="1:25" ht="15" x14ac:dyDescent="0.25">
      <c r="A543"/>
      <c r="B543"/>
      <c r="C543" s="20"/>
      <c r="D543" s="44"/>
      <c r="E543" s="46"/>
      <c r="F543" s="44"/>
      <c r="G543" s="46"/>
      <c r="H543" s="44"/>
      <c r="I543" s="44"/>
      <c r="J543" s="44"/>
      <c r="K543" s="46"/>
      <c r="L543" s="53"/>
      <c r="M543" s="53"/>
      <c r="N543" s="54"/>
      <c r="O543" s="54"/>
      <c r="P543" s="54"/>
      <c r="Q543" s="54"/>
      <c r="R543" s="54"/>
      <c r="S543" s="55"/>
      <c r="T543" s="55"/>
      <c r="U543"/>
      <c r="V543"/>
      <c r="W543"/>
      <c r="X543" s="69"/>
      <c r="Y543" s="66"/>
    </row>
    <row r="544" spans="1:25" ht="15" x14ac:dyDescent="0.25">
      <c r="A544"/>
      <c r="B544"/>
      <c r="C544" s="20"/>
      <c r="D544" s="44"/>
      <c r="E544" s="46"/>
      <c r="F544" s="44"/>
      <c r="G544" s="46"/>
      <c r="H544" s="44"/>
      <c r="I544" s="44"/>
      <c r="J544" s="44"/>
      <c r="K544" s="46"/>
      <c r="L544" s="53"/>
      <c r="M544" s="53"/>
      <c r="N544" s="54"/>
      <c r="O544" s="54"/>
      <c r="P544" s="54"/>
      <c r="Q544" s="54"/>
      <c r="R544" s="54"/>
      <c r="S544" s="55"/>
      <c r="T544" s="55"/>
      <c r="U544"/>
      <c r="V544"/>
      <c r="W544"/>
      <c r="X544" s="69"/>
      <c r="Y544" s="66"/>
    </row>
    <row r="545" spans="1:25" ht="15" x14ac:dyDescent="0.25">
      <c r="A545"/>
      <c r="B545"/>
      <c r="C545" s="20"/>
      <c r="D545" s="44"/>
      <c r="E545" s="46"/>
      <c r="F545" s="44"/>
      <c r="G545" s="46"/>
      <c r="H545" s="44"/>
      <c r="I545" s="44"/>
      <c r="J545" s="44"/>
      <c r="K545" s="46"/>
      <c r="L545" s="53"/>
      <c r="M545" s="53"/>
      <c r="N545" s="54"/>
      <c r="O545" s="54"/>
      <c r="P545" s="54"/>
      <c r="Q545" s="54"/>
      <c r="R545" s="54"/>
      <c r="S545" s="55"/>
      <c r="T545" s="55"/>
      <c r="U545"/>
      <c r="V545"/>
      <c r="W545"/>
      <c r="X545" s="69"/>
      <c r="Y545" s="66"/>
    </row>
    <row r="546" spans="1:25" ht="15" x14ac:dyDescent="0.25">
      <c r="A546"/>
      <c r="B546"/>
      <c r="C546" s="20"/>
      <c r="D546" s="44"/>
      <c r="E546" s="46"/>
      <c r="F546" s="44"/>
      <c r="G546" s="46"/>
      <c r="H546" s="44"/>
      <c r="I546" s="44"/>
      <c r="J546" s="44"/>
      <c r="K546" s="46"/>
      <c r="L546" s="53"/>
      <c r="M546" s="53"/>
      <c r="N546" s="54"/>
      <c r="O546" s="54"/>
      <c r="P546" s="54"/>
      <c r="Q546" s="54"/>
      <c r="R546" s="54"/>
      <c r="S546" s="55"/>
      <c r="T546" s="55"/>
      <c r="U546"/>
      <c r="V546"/>
      <c r="W546"/>
      <c r="X546" s="69"/>
      <c r="Y546" s="66"/>
    </row>
    <row r="547" spans="1:25" ht="15" x14ac:dyDescent="0.25">
      <c r="A547"/>
      <c r="B547"/>
      <c r="C547" s="20"/>
      <c r="D547" s="44"/>
      <c r="E547" s="46"/>
      <c r="F547" s="44"/>
      <c r="G547" s="46"/>
      <c r="H547" s="44"/>
      <c r="I547" s="44"/>
      <c r="J547" s="44"/>
      <c r="K547" s="46"/>
      <c r="L547" s="53"/>
      <c r="M547" s="53"/>
      <c r="N547" s="54"/>
      <c r="O547" s="54"/>
      <c r="P547" s="54"/>
      <c r="Q547" s="54"/>
      <c r="R547" s="54"/>
      <c r="S547" s="55"/>
      <c r="T547" s="55"/>
      <c r="U547"/>
      <c r="V547"/>
      <c r="W547"/>
      <c r="X547" s="69"/>
      <c r="Y547" s="66"/>
    </row>
    <row r="548" spans="1:25" ht="15" x14ac:dyDescent="0.25">
      <c r="A548"/>
      <c r="B548"/>
      <c r="C548" s="20"/>
      <c r="D548" s="44"/>
      <c r="E548" s="46"/>
      <c r="F548" s="44"/>
      <c r="G548" s="46"/>
      <c r="H548" s="44"/>
      <c r="I548" s="44"/>
      <c r="J548" s="44"/>
      <c r="K548" s="46"/>
      <c r="L548" s="53"/>
      <c r="M548" s="53"/>
      <c r="N548" s="54"/>
      <c r="O548" s="54"/>
      <c r="P548" s="54"/>
      <c r="Q548" s="54"/>
      <c r="R548" s="54"/>
      <c r="S548" s="55"/>
      <c r="T548" s="55"/>
      <c r="U548"/>
      <c r="V548"/>
      <c r="W548"/>
      <c r="X548" s="69"/>
      <c r="Y548" s="66"/>
    </row>
    <row r="549" spans="1:25" ht="15" x14ac:dyDescent="0.25">
      <c r="A549"/>
      <c r="B549"/>
      <c r="C549" s="20"/>
      <c r="D549" s="44"/>
      <c r="E549" s="46"/>
      <c r="F549" s="44"/>
      <c r="G549" s="46"/>
      <c r="H549" s="44"/>
      <c r="I549" s="44"/>
      <c r="J549" s="44"/>
      <c r="K549" s="46"/>
      <c r="L549" s="53"/>
      <c r="M549" s="53"/>
      <c r="N549" s="54"/>
      <c r="O549" s="54"/>
      <c r="P549" s="54"/>
      <c r="Q549" s="54"/>
      <c r="R549" s="54"/>
      <c r="S549" s="55"/>
      <c r="T549" s="55"/>
      <c r="U549"/>
      <c r="V549"/>
      <c r="W549"/>
      <c r="X549" s="69"/>
      <c r="Y549" s="66"/>
    </row>
    <row r="550" spans="1:25" ht="15" x14ac:dyDescent="0.25">
      <c r="A550"/>
      <c r="B550"/>
      <c r="C550" s="20"/>
      <c r="D550" s="44"/>
      <c r="E550" s="46"/>
      <c r="F550" s="44"/>
      <c r="G550" s="46"/>
      <c r="H550" s="44"/>
      <c r="I550" s="44"/>
      <c r="J550" s="44"/>
      <c r="K550" s="46"/>
      <c r="L550" s="53"/>
      <c r="M550" s="53"/>
      <c r="N550" s="54"/>
      <c r="O550" s="54"/>
      <c r="P550" s="54"/>
      <c r="Q550" s="54"/>
      <c r="R550" s="54"/>
      <c r="S550" s="55"/>
      <c r="T550" s="55"/>
      <c r="U550"/>
      <c r="V550"/>
      <c r="W550"/>
      <c r="X550" s="69"/>
      <c r="Y550" s="66"/>
    </row>
    <row r="551" spans="1:25" ht="15" x14ac:dyDescent="0.25">
      <c r="A551"/>
      <c r="B551"/>
      <c r="C551" s="20"/>
      <c r="D551" s="44"/>
      <c r="E551" s="46"/>
      <c r="F551" s="44"/>
      <c r="G551" s="46"/>
      <c r="H551" s="44"/>
      <c r="I551" s="44"/>
      <c r="J551" s="44"/>
      <c r="K551" s="46"/>
      <c r="L551" s="53"/>
      <c r="M551" s="53"/>
      <c r="N551" s="54"/>
      <c r="O551" s="54"/>
      <c r="P551" s="54"/>
      <c r="Q551" s="54"/>
      <c r="R551" s="54"/>
      <c r="S551" s="55"/>
      <c r="T551" s="55"/>
      <c r="U551"/>
      <c r="V551"/>
      <c r="W551"/>
      <c r="X551" s="69"/>
      <c r="Y551" s="66"/>
    </row>
    <row r="552" spans="1:25" ht="15" x14ac:dyDescent="0.25">
      <c r="A552"/>
      <c r="B552"/>
      <c r="C552" s="20"/>
      <c r="D552" s="44"/>
      <c r="E552" s="46"/>
      <c r="F552" s="44"/>
      <c r="G552" s="46"/>
      <c r="H552" s="44"/>
      <c r="I552" s="44"/>
      <c r="J552" s="44"/>
      <c r="K552" s="46"/>
      <c r="L552" s="53"/>
      <c r="M552" s="53"/>
      <c r="N552" s="54"/>
      <c r="O552" s="54"/>
      <c r="P552" s="54"/>
      <c r="Q552" s="54"/>
      <c r="R552" s="54"/>
      <c r="S552" s="55"/>
      <c r="T552" s="55"/>
      <c r="U552"/>
      <c r="V552"/>
      <c r="W552"/>
      <c r="X552" s="69"/>
      <c r="Y552" s="66"/>
    </row>
    <row r="553" spans="1:25" ht="15" x14ac:dyDescent="0.25">
      <c r="A553"/>
      <c r="B553"/>
      <c r="C553" s="20"/>
      <c r="D553" s="44"/>
      <c r="E553" s="46"/>
      <c r="F553" s="44"/>
      <c r="G553" s="46"/>
      <c r="H553" s="44"/>
      <c r="I553" s="44"/>
      <c r="J553" s="44"/>
      <c r="K553" s="46"/>
      <c r="L553" s="53"/>
      <c r="M553" s="53"/>
      <c r="N553" s="54"/>
      <c r="O553" s="54"/>
      <c r="P553" s="54"/>
      <c r="Q553" s="54"/>
      <c r="R553" s="54"/>
      <c r="S553" s="55"/>
      <c r="T553" s="55"/>
      <c r="U553"/>
      <c r="V553"/>
      <c r="W553"/>
      <c r="X553" s="69"/>
      <c r="Y553" s="66"/>
    </row>
    <row r="554" spans="1:25" ht="15" x14ac:dyDescent="0.25">
      <c r="A554"/>
      <c r="B554"/>
      <c r="C554" s="20"/>
      <c r="D554" s="44"/>
      <c r="E554" s="46"/>
      <c r="F554" s="44"/>
      <c r="G554" s="46"/>
      <c r="H554" s="44"/>
      <c r="I554" s="44"/>
      <c r="J554" s="44"/>
      <c r="K554" s="46"/>
      <c r="L554" s="53"/>
      <c r="M554" s="53"/>
      <c r="N554" s="54"/>
      <c r="O554" s="54"/>
      <c r="P554" s="54"/>
      <c r="Q554" s="54"/>
      <c r="R554" s="54"/>
      <c r="S554" s="55"/>
      <c r="T554" s="55"/>
      <c r="U554"/>
      <c r="V554"/>
      <c r="W554"/>
      <c r="X554" s="69"/>
      <c r="Y554" s="66"/>
    </row>
    <row r="555" spans="1:25" ht="15" x14ac:dyDescent="0.25">
      <c r="A555"/>
      <c r="B555"/>
      <c r="C555" s="20"/>
      <c r="D555" s="44"/>
      <c r="E555" s="46"/>
      <c r="F555" s="44"/>
      <c r="G555" s="46"/>
      <c r="H555" s="44"/>
      <c r="I555" s="44"/>
      <c r="J555" s="44"/>
      <c r="K555" s="46"/>
      <c r="L555" s="53"/>
      <c r="M555" s="53"/>
      <c r="N555" s="54"/>
      <c r="O555" s="54"/>
      <c r="P555" s="54"/>
      <c r="Q555" s="54"/>
      <c r="R555" s="54"/>
      <c r="S555" s="55"/>
      <c r="T555" s="55"/>
      <c r="U555"/>
      <c r="V555"/>
      <c r="W555"/>
      <c r="X555" s="69"/>
      <c r="Y555" s="66"/>
    </row>
    <row r="556" spans="1:25" ht="15" x14ac:dyDescent="0.25">
      <c r="A556"/>
      <c r="B556"/>
      <c r="C556" s="20"/>
      <c r="D556" s="44"/>
      <c r="E556" s="46"/>
      <c r="F556" s="44"/>
      <c r="G556" s="46"/>
      <c r="H556" s="44"/>
      <c r="I556" s="44"/>
      <c r="J556" s="44"/>
      <c r="K556" s="46"/>
      <c r="L556" s="53"/>
      <c r="M556" s="53"/>
      <c r="N556" s="54"/>
      <c r="O556" s="54"/>
      <c r="P556" s="54"/>
      <c r="Q556" s="54"/>
      <c r="R556" s="54"/>
      <c r="S556" s="55"/>
      <c r="T556" s="55"/>
      <c r="U556"/>
      <c r="V556"/>
      <c r="W556"/>
      <c r="X556" s="69"/>
      <c r="Y556" s="66"/>
    </row>
    <row r="557" spans="1:25" ht="15" x14ac:dyDescent="0.25">
      <c r="A557"/>
      <c r="B557"/>
      <c r="C557" s="20"/>
      <c r="D557" s="44"/>
      <c r="E557" s="46"/>
      <c r="F557" s="44"/>
      <c r="G557" s="46"/>
      <c r="H557" s="44"/>
      <c r="I557" s="44"/>
      <c r="J557" s="44"/>
      <c r="K557" s="46"/>
      <c r="L557" s="53"/>
      <c r="M557" s="53"/>
      <c r="N557" s="54"/>
      <c r="O557" s="54"/>
      <c r="P557" s="54"/>
      <c r="Q557" s="54"/>
      <c r="R557" s="54"/>
      <c r="S557" s="55"/>
      <c r="T557" s="55"/>
      <c r="U557"/>
      <c r="V557"/>
      <c r="W557"/>
      <c r="X557" s="69"/>
      <c r="Y557" s="66"/>
    </row>
    <row r="558" spans="1:25" ht="15" x14ac:dyDescent="0.25">
      <c r="A558"/>
      <c r="B558"/>
      <c r="C558" s="20"/>
      <c r="D558" s="44"/>
      <c r="E558" s="46"/>
      <c r="F558" s="44"/>
      <c r="G558" s="46"/>
      <c r="H558" s="44"/>
      <c r="I558" s="44"/>
      <c r="J558" s="44"/>
      <c r="K558" s="46"/>
      <c r="L558" s="53"/>
      <c r="M558" s="53"/>
      <c r="N558" s="54"/>
      <c r="O558" s="54"/>
      <c r="P558" s="54"/>
      <c r="Q558" s="54"/>
      <c r="R558" s="54"/>
      <c r="S558" s="55"/>
      <c r="T558" s="55"/>
      <c r="U558"/>
      <c r="V558"/>
      <c r="W558"/>
      <c r="X558" s="69"/>
      <c r="Y558" s="66"/>
    </row>
    <row r="559" spans="1:25" ht="15" x14ac:dyDescent="0.25">
      <c r="A559"/>
      <c r="B559"/>
      <c r="C559" s="20"/>
      <c r="D559" s="44"/>
      <c r="E559" s="46"/>
      <c r="F559" s="44"/>
      <c r="G559" s="46"/>
      <c r="H559" s="44"/>
      <c r="I559" s="44"/>
      <c r="J559" s="44"/>
      <c r="K559" s="46"/>
      <c r="L559" s="53"/>
      <c r="M559" s="53"/>
      <c r="N559" s="54"/>
      <c r="O559" s="54"/>
      <c r="P559" s="54"/>
      <c r="Q559" s="54"/>
      <c r="R559" s="54"/>
      <c r="S559" s="55"/>
      <c r="T559" s="55"/>
      <c r="U559"/>
      <c r="V559"/>
      <c r="W559"/>
      <c r="X559" s="69"/>
      <c r="Y559" s="66"/>
    </row>
    <row r="560" spans="1:25" s="50" customFormat="1" ht="15" x14ac:dyDescent="0.25">
      <c r="A560" s="42"/>
      <c r="B560" s="42"/>
      <c r="C560" s="43"/>
      <c r="D560" s="44"/>
      <c r="E560" s="46"/>
      <c r="F560" s="44"/>
      <c r="G560" s="46"/>
      <c r="H560" s="44"/>
      <c r="I560" s="44"/>
      <c r="J560" s="44"/>
      <c r="K560" s="46"/>
      <c r="L560" s="53"/>
      <c r="M560" s="53"/>
      <c r="N560" s="54"/>
      <c r="O560" s="54"/>
      <c r="P560" s="54"/>
      <c r="Q560" s="54"/>
      <c r="R560" s="54"/>
      <c r="S560" s="55"/>
      <c r="T560" s="55"/>
      <c r="U560" s="42"/>
      <c r="V560" s="42"/>
      <c r="W560" s="42"/>
      <c r="X560" s="70"/>
      <c r="Y560" s="66"/>
    </row>
    <row r="561" spans="1:25" ht="15" x14ac:dyDescent="0.25">
      <c r="A561"/>
      <c r="B561"/>
      <c r="C561" s="20"/>
      <c r="D561" s="44"/>
      <c r="E561" s="46"/>
      <c r="F561" s="44"/>
      <c r="G561" s="46"/>
      <c r="H561" s="44"/>
      <c r="I561" s="44"/>
      <c r="J561" s="44"/>
      <c r="K561" s="46"/>
      <c r="L561" s="53"/>
      <c r="M561" s="53"/>
      <c r="N561" s="54"/>
      <c r="O561" s="54"/>
      <c r="P561" s="54"/>
      <c r="Q561" s="54"/>
      <c r="R561" s="54"/>
      <c r="S561" s="55"/>
      <c r="T561" s="55"/>
      <c r="U561"/>
      <c r="V561"/>
      <c r="W561"/>
      <c r="X561" s="68"/>
      <c r="Y561" s="66"/>
    </row>
    <row r="562" spans="1:25" ht="15" x14ac:dyDescent="0.25">
      <c r="A562"/>
      <c r="B562"/>
      <c r="C562" s="20"/>
      <c r="D562" s="44"/>
      <c r="E562" s="46"/>
      <c r="F562" s="44"/>
      <c r="G562" s="46"/>
      <c r="H562" s="44"/>
      <c r="I562" s="44"/>
      <c r="J562" s="44"/>
      <c r="K562" s="46"/>
      <c r="L562" s="53"/>
      <c r="M562" s="53"/>
      <c r="N562" s="54"/>
      <c r="O562" s="54"/>
      <c r="P562" s="54"/>
      <c r="Q562" s="54"/>
      <c r="R562" s="54"/>
      <c r="S562" s="55"/>
      <c r="T562" s="55"/>
      <c r="U562"/>
      <c r="V562"/>
      <c r="W562"/>
      <c r="X562" s="68"/>
      <c r="Y562" s="66"/>
    </row>
    <row r="563" spans="1:25" ht="15" x14ac:dyDescent="0.25">
      <c r="A563"/>
      <c r="B563"/>
      <c r="C563" s="20"/>
      <c r="D563" s="44"/>
      <c r="E563" s="46"/>
      <c r="F563" s="44"/>
      <c r="G563" s="46"/>
      <c r="H563" s="44"/>
      <c r="I563" s="44"/>
      <c r="J563" s="44"/>
      <c r="K563" s="46"/>
      <c r="L563" s="53"/>
      <c r="M563" s="53"/>
      <c r="N563" s="54"/>
      <c r="O563" s="54"/>
      <c r="P563" s="54"/>
      <c r="Q563" s="54"/>
      <c r="R563" s="54"/>
      <c r="S563" s="55"/>
      <c r="T563" s="55"/>
      <c r="U563"/>
      <c r="V563"/>
      <c r="W563"/>
      <c r="X563" s="68"/>
      <c r="Y563" s="66"/>
    </row>
    <row r="564" spans="1:25" ht="15" x14ac:dyDescent="0.25">
      <c r="A564"/>
      <c r="B564"/>
      <c r="C564" s="20"/>
      <c r="D564" s="44"/>
      <c r="E564" s="46"/>
      <c r="F564" s="44"/>
      <c r="G564" s="46"/>
      <c r="H564" s="44"/>
      <c r="I564" s="44"/>
      <c r="J564" s="44"/>
      <c r="K564" s="46"/>
      <c r="L564" s="53"/>
      <c r="M564" s="53"/>
      <c r="N564" s="54"/>
      <c r="O564" s="54"/>
      <c r="P564" s="54"/>
      <c r="Q564" s="54"/>
      <c r="R564" s="54"/>
      <c r="S564" s="55"/>
      <c r="T564" s="55"/>
      <c r="U564"/>
      <c r="V564"/>
      <c r="W564"/>
      <c r="X564" s="68"/>
      <c r="Y564" s="66"/>
    </row>
    <row r="565" spans="1:25" ht="15" x14ac:dyDescent="0.25">
      <c r="A565"/>
      <c r="B565"/>
      <c r="C565" s="20"/>
      <c r="D565" s="44"/>
      <c r="E565" s="46"/>
      <c r="F565" s="44"/>
      <c r="G565" s="46"/>
      <c r="H565" s="44"/>
      <c r="I565" s="44"/>
      <c r="J565" s="44"/>
      <c r="K565" s="46"/>
      <c r="L565" s="53"/>
      <c r="M565" s="53"/>
      <c r="N565" s="54"/>
      <c r="O565" s="54"/>
      <c r="P565" s="54"/>
      <c r="Q565" s="54"/>
      <c r="R565" s="54"/>
      <c r="S565" s="55"/>
      <c r="T565" s="55"/>
      <c r="U565"/>
      <c r="V565"/>
      <c r="W565"/>
      <c r="X565" s="68"/>
      <c r="Y565" s="66"/>
    </row>
    <row r="566" spans="1:25" ht="15" x14ac:dyDescent="0.25">
      <c r="A566"/>
      <c r="B566"/>
      <c r="C566" s="20"/>
      <c r="D566" s="44"/>
      <c r="E566" s="46"/>
      <c r="F566" s="44"/>
      <c r="G566" s="46"/>
      <c r="H566" s="44"/>
      <c r="I566" s="44"/>
      <c r="J566" s="44"/>
      <c r="K566" s="46"/>
      <c r="L566" s="53"/>
      <c r="M566" s="53"/>
      <c r="N566" s="54"/>
      <c r="O566" s="54"/>
      <c r="P566" s="54"/>
      <c r="Q566" s="54"/>
      <c r="R566" s="54"/>
      <c r="S566" s="55"/>
      <c r="T566" s="55"/>
      <c r="U566"/>
      <c r="V566"/>
      <c r="W566"/>
      <c r="X566" s="68"/>
      <c r="Y566" s="66"/>
    </row>
    <row r="567" spans="1:25" ht="15" x14ac:dyDescent="0.25">
      <c r="A567"/>
      <c r="B567"/>
      <c r="C567" s="20"/>
      <c r="D567" s="44"/>
      <c r="E567" s="46"/>
      <c r="F567" s="44"/>
      <c r="G567" s="46"/>
      <c r="H567" s="44"/>
      <c r="I567" s="44"/>
      <c r="J567" s="44"/>
      <c r="K567" s="46"/>
      <c r="L567" s="53"/>
      <c r="M567" s="53"/>
      <c r="N567" s="54"/>
      <c r="O567" s="54"/>
      <c r="P567" s="54"/>
      <c r="Q567" s="54"/>
      <c r="R567" s="54"/>
      <c r="S567" s="55"/>
      <c r="T567" s="55"/>
      <c r="U567"/>
      <c r="V567"/>
      <c r="W567"/>
      <c r="X567" s="68"/>
      <c r="Y567" s="66"/>
    </row>
    <row r="568" spans="1:25" ht="15" x14ac:dyDescent="0.25">
      <c r="A568"/>
      <c r="B568"/>
      <c r="C568" s="20"/>
      <c r="D568" s="44"/>
      <c r="E568" s="46"/>
      <c r="F568" s="44"/>
      <c r="G568" s="46"/>
      <c r="H568" s="44"/>
      <c r="I568" s="44"/>
      <c r="J568" s="44"/>
      <c r="K568" s="46"/>
      <c r="L568" s="53"/>
      <c r="M568" s="53"/>
      <c r="N568" s="54"/>
      <c r="O568" s="54"/>
      <c r="P568" s="54"/>
      <c r="Q568" s="54"/>
      <c r="R568" s="54"/>
      <c r="S568" s="55"/>
      <c r="T568" s="55"/>
      <c r="U568"/>
      <c r="V568"/>
      <c r="W568"/>
      <c r="X568" s="68"/>
      <c r="Y568" s="66"/>
    </row>
    <row r="569" spans="1:25" ht="15" x14ac:dyDescent="0.25">
      <c r="A569"/>
      <c r="B569"/>
      <c r="C569" s="20"/>
      <c r="D569" s="44"/>
      <c r="E569" s="46"/>
      <c r="F569" s="44"/>
      <c r="G569" s="46"/>
      <c r="H569" s="44"/>
      <c r="I569" s="44"/>
      <c r="J569" s="44"/>
      <c r="K569" s="46"/>
      <c r="L569" s="53"/>
      <c r="M569" s="53"/>
      <c r="N569" s="54"/>
      <c r="O569" s="54"/>
      <c r="P569" s="54"/>
      <c r="Q569" s="54"/>
      <c r="R569" s="54"/>
      <c r="S569" s="55"/>
      <c r="T569" s="55"/>
      <c r="U569"/>
      <c r="V569"/>
      <c r="W569"/>
      <c r="X569" s="68"/>
      <c r="Y569" s="66"/>
    </row>
    <row r="570" spans="1:25" ht="15" x14ac:dyDescent="0.25">
      <c r="A570" s="42"/>
      <c r="B570" s="42"/>
      <c r="C570" s="20"/>
      <c r="D570" s="44"/>
      <c r="E570" s="46"/>
      <c r="F570" s="44"/>
      <c r="G570" s="46"/>
      <c r="H570" s="44"/>
      <c r="I570" s="44"/>
      <c r="J570" s="44"/>
      <c r="K570" s="46"/>
      <c r="L570" s="53"/>
      <c r="M570" s="53"/>
      <c r="N570" s="54"/>
      <c r="O570" s="54"/>
      <c r="P570" s="54"/>
      <c r="Q570" s="54"/>
      <c r="R570" s="54"/>
      <c r="S570" s="55"/>
      <c r="T570" s="55"/>
      <c r="U570"/>
      <c r="V570"/>
      <c r="W570"/>
      <c r="X570" s="68"/>
      <c r="Y570" s="66"/>
    </row>
    <row r="571" spans="1:25" ht="15" x14ac:dyDescent="0.25">
      <c r="A571"/>
      <c r="B571"/>
      <c r="C571" s="20"/>
      <c r="D571" s="44"/>
      <c r="E571" s="46"/>
      <c r="F571" s="44"/>
      <c r="G571" s="46"/>
      <c r="H571" s="44"/>
      <c r="I571" s="44"/>
      <c r="J571" s="44"/>
      <c r="K571" s="46"/>
      <c r="L571" s="53"/>
      <c r="M571" s="53"/>
      <c r="N571" s="54"/>
      <c r="O571" s="54"/>
      <c r="P571" s="54"/>
      <c r="Q571" s="54"/>
      <c r="R571" s="54"/>
      <c r="S571" s="55"/>
      <c r="T571" s="55"/>
      <c r="U571"/>
      <c r="V571"/>
      <c r="W571"/>
      <c r="X571" s="68"/>
      <c r="Y571" s="66"/>
    </row>
    <row r="572" spans="1:25" ht="15" x14ac:dyDescent="0.25">
      <c r="A572"/>
      <c r="B572"/>
      <c r="C572" s="20"/>
      <c r="D572" s="44"/>
      <c r="E572" s="46"/>
      <c r="F572" s="44"/>
      <c r="G572" s="46"/>
      <c r="H572" s="44"/>
      <c r="I572" s="44"/>
      <c r="J572" s="44"/>
      <c r="K572" s="46"/>
      <c r="L572" s="53"/>
      <c r="M572" s="53"/>
      <c r="N572" s="54"/>
      <c r="O572" s="54"/>
      <c r="P572" s="54"/>
      <c r="Q572" s="54"/>
      <c r="R572" s="54"/>
      <c r="S572" s="55"/>
      <c r="T572" s="55"/>
      <c r="U572"/>
      <c r="V572"/>
      <c r="W572"/>
      <c r="X572" s="68"/>
      <c r="Y572" s="66"/>
    </row>
    <row r="573" spans="1:25" ht="15" x14ac:dyDescent="0.25">
      <c r="A573"/>
      <c r="B573"/>
      <c r="C573" s="20"/>
      <c r="D573" s="44"/>
      <c r="E573" s="46"/>
      <c r="F573" s="44"/>
      <c r="G573" s="46"/>
      <c r="H573" s="44"/>
      <c r="I573" s="44"/>
      <c r="J573" s="44"/>
      <c r="K573" s="46"/>
      <c r="L573" s="53"/>
      <c r="M573" s="53"/>
      <c r="N573" s="54"/>
      <c r="O573" s="54"/>
      <c r="P573" s="54"/>
      <c r="Q573" s="54"/>
      <c r="R573" s="54"/>
      <c r="S573" s="55"/>
      <c r="T573" s="55"/>
      <c r="U573"/>
      <c r="V573"/>
      <c r="W573"/>
      <c r="X573" s="68"/>
      <c r="Y573" s="66"/>
    </row>
    <row r="574" spans="1:25" ht="15" x14ac:dyDescent="0.25">
      <c r="A574"/>
      <c r="B574"/>
      <c r="C574" s="20"/>
      <c r="D574" s="44"/>
      <c r="E574" s="46"/>
      <c r="F574" s="44"/>
      <c r="G574" s="46"/>
      <c r="H574" s="44"/>
      <c r="I574" s="44"/>
      <c r="J574" s="44"/>
      <c r="K574" s="46"/>
      <c r="L574" s="53"/>
      <c r="M574" s="53"/>
      <c r="N574" s="54"/>
      <c r="O574" s="54"/>
      <c r="P574" s="54"/>
      <c r="Q574" s="54"/>
      <c r="R574" s="54"/>
      <c r="S574" s="55"/>
      <c r="T574" s="55"/>
      <c r="U574"/>
      <c r="V574"/>
      <c r="W574"/>
      <c r="X574" s="68"/>
      <c r="Y574" s="66"/>
    </row>
    <row r="575" spans="1:25" ht="15" x14ac:dyDescent="0.25">
      <c r="A575"/>
      <c r="B575"/>
      <c r="C575" s="20"/>
      <c r="D575" s="44"/>
      <c r="E575" s="46"/>
      <c r="F575" s="44"/>
      <c r="G575" s="46"/>
      <c r="H575" s="44"/>
      <c r="I575" s="44"/>
      <c r="J575" s="44"/>
      <c r="K575" s="46"/>
      <c r="L575" s="53"/>
      <c r="M575" s="53"/>
      <c r="N575" s="54"/>
      <c r="O575" s="54"/>
      <c r="P575" s="54"/>
      <c r="Q575" s="54"/>
      <c r="R575" s="54"/>
      <c r="S575" s="55"/>
      <c r="T575" s="55"/>
      <c r="U575"/>
      <c r="V575"/>
      <c r="W575"/>
      <c r="X575" s="68"/>
      <c r="Y575" s="66"/>
    </row>
    <row r="576" spans="1:25" ht="15" x14ac:dyDescent="0.25">
      <c r="A576"/>
      <c r="B576"/>
      <c r="C576" s="20"/>
      <c r="D576" s="44"/>
      <c r="E576" s="46"/>
      <c r="F576" s="44"/>
      <c r="G576" s="46"/>
      <c r="H576" s="44"/>
      <c r="I576" s="44"/>
      <c r="J576" s="44"/>
      <c r="K576" s="46"/>
      <c r="L576" s="53"/>
      <c r="M576" s="53"/>
      <c r="N576" s="54"/>
      <c r="O576" s="54"/>
      <c r="P576" s="54"/>
      <c r="Q576" s="54"/>
      <c r="R576" s="54"/>
      <c r="S576" s="55"/>
      <c r="T576" s="55"/>
      <c r="U576"/>
      <c r="V576"/>
      <c r="W576"/>
      <c r="X576" s="68"/>
      <c r="Y576" s="66"/>
    </row>
    <row r="577" spans="1:25" ht="15" x14ac:dyDescent="0.25">
      <c r="A577"/>
      <c r="B577"/>
      <c r="C577" s="20"/>
      <c r="D577" s="44"/>
      <c r="E577" s="46"/>
      <c r="F577" s="44"/>
      <c r="G577" s="46"/>
      <c r="H577" s="44"/>
      <c r="I577" s="44"/>
      <c r="J577" s="44"/>
      <c r="K577" s="46"/>
      <c r="L577" s="53"/>
      <c r="M577" s="53"/>
      <c r="N577" s="54"/>
      <c r="O577" s="54"/>
      <c r="P577" s="54"/>
      <c r="Q577" s="54"/>
      <c r="R577" s="54"/>
      <c r="S577" s="55"/>
      <c r="T577" s="55"/>
      <c r="U577"/>
      <c r="V577"/>
      <c r="W577"/>
      <c r="X577" s="68"/>
      <c r="Y577" s="66"/>
    </row>
    <row r="578" spans="1:25" ht="15" x14ac:dyDescent="0.25">
      <c r="A578"/>
      <c r="B578"/>
      <c r="C578" s="20"/>
      <c r="D578" s="44"/>
      <c r="E578" s="46"/>
      <c r="F578" s="44"/>
      <c r="G578" s="46"/>
      <c r="H578" s="44"/>
      <c r="I578" s="44"/>
      <c r="J578" s="44"/>
      <c r="K578" s="46"/>
      <c r="L578" s="53"/>
      <c r="M578" s="53"/>
      <c r="N578" s="54"/>
      <c r="O578" s="54"/>
      <c r="P578" s="54"/>
      <c r="Q578" s="54"/>
      <c r="R578" s="54"/>
      <c r="S578" s="55"/>
      <c r="T578" s="55"/>
      <c r="U578"/>
      <c r="V578"/>
      <c r="W578"/>
      <c r="X578" s="68"/>
      <c r="Y578" s="66"/>
    </row>
    <row r="579" spans="1:25" ht="15" x14ac:dyDescent="0.25">
      <c r="A579"/>
      <c r="B579"/>
      <c r="C579" s="20"/>
      <c r="D579" s="44"/>
      <c r="E579" s="46"/>
      <c r="F579" s="44"/>
      <c r="G579" s="46"/>
      <c r="H579" s="44"/>
      <c r="I579" s="44"/>
      <c r="J579" s="44"/>
      <c r="K579" s="46"/>
      <c r="L579" s="53"/>
      <c r="M579" s="53"/>
      <c r="N579" s="54"/>
      <c r="O579" s="54"/>
      <c r="P579" s="54"/>
      <c r="Q579" s="54"/>
      <c r="R579" s="54"/>
      <c r="S579" s="55"/>
      <c r="T579" s="55"/>
      <c r="U579"/>
      <c r="V579"/>
      <c r="W579"/>
      <c r="X579" s="68"/>
      <c r="Y579" s="66"/>
    </row>
    <row r="580" spans="1:25" ht="15" x14ac:dyDescent="0.25">
      <c r="A580"/>
      <c r="B580"/>
      <c r="C580" s="20"/>
      <c r="D580" s="44"/>
      <c r="E580" s="46"/>
      <c r="F580" s="44"/>
      <c r="G580" s="46"/>
      <c r="H580" s="44"/>
      <c r="I580" s="44"/>
      <c r="J580" s="44"/>
      <c r="K580" s="46"/>
      <c r="L580" s="53"/>
      <c r="M580" s="53"/>
      <c r="N580" s="54"/>
      <c r="O580" s="54"/>
      <c r="P580" s="54"/>
      <c r="Q580" s="54"/>
      <c r="R580" s="54"/>
      <c r="S580" s="55"/>
      <c r="T580" s="55"/>
      <c r="U580"/>
      <c r="V580"/>
      <c r="W580"/>
      <c r="X580" s="68"/>
      <c r="Y580" s="66"/>
    </row>
    <row r="581" spans="1:25" ht="15" x14ac:dyDescent="0.25">
      <c r="A581"/>
      <c r="B581"/>
      <c r="C581" s="20"/>
      <c r="D581" s="44"/>
      <c r="E581" s="46"/>
      <c r="F581" s="44"/>
      <c r="G581" s="46"/>
      <c r="H581" s="44"/>
      <c r="I581" s="44"/>
      <c r="J581" s="44"/>
      <c r="K581" s="46"/>
      <c r="L581" s="53"/>
      <c r="M581" s="53"/>
      <c r="N581" s="54"/>
      <c r="O581" s="54"/>
      <c r="P581" s="54"/>
      <c r="Q581" s="54"/>
      <c r="R581" s="54"/>
      <c r="S581" s="55"/>
      <c r="T581" s="55"/>
      <c r="U581"/>
      <c r="V581"/>
      <c r="W581"/>
      <c r="X581" s="68"/>
      <c r="Y581" s="66"/>
    </row>
    <row r="582" spans="1:25" ht="15" x14ac:dyDescent="0.25">
      <c r="A582"/>
      <c r="B582"/>
      <c r="C582" s="20"/>
      <c r="D582" s="44"/>
      <c r="E582" s="46"/>
      <c r="F582" s="44"/>
      <c r="G582" s="46"/>
      <c r="H582" s="44"/>
      <c r="I582" s="44"/>
      <c r="J582" s="44"/>
      <c r="K582" s="46"/>
      <c r="L582" s="53"/>
      <c r="M582" s="53"/>
      <c r="N582" s="54"/>
      <c r="O582" s="54"/>
      <c r="P582" s="54"/>
      <c r="Q582" s="54"/>
      <c r="R582" s="54"/>
      <c r="S582" s="55"/>
      <c r="T582" s="55"/>
      <c r="U582"/>
      <c r="V582"/>
      <c r="W582"/>
      <c r="X582" s="68"/>
      <c r="Y582" s="66"/>
    </row>
    <row r="583" spans="1:25" ht="15" x14ac:dyDescent="0.25">
      <c r="A583"/>
      <c r="B583"/>
      <c r="C583" s="20"/>
      <c r="D583" s="44"/>
      <c r="E583" s="46"/>
      <c r="F583" s="44"/>
      <c r="G583" s="46"/>
      <c r="H583" s="44"/>
      <c r="I583" s="44"/>
      <c r="J583" s="44"/>
      <c r="K583" s="46"/>
      <c r="L583" s="53"/>
      <c r="M583" s="53"/>
      <c r="N583" s="54"/>
      <c r="O583" s="54"/>
      <c r="P583" s="54"/>
      <c r="Q583" s="54"/>
      <c r="R583" s="54"/>
      <c r="S583" s="55"/>
      <c r="T583" s="55"/>
      <c r="U583"/>
      <c r="V583"/>
      <c r="W583"/>
      <c r="X583" s="68"/>
      <c r="Y583" s="66"/>
    </row>
    <row r="584" spans="1:25" ht="15" x14ac:dyDescent="0.25">
      <c r="A584"/>
      <c r="B584"/>
      <c r="C584" s="20"/>
      <c r="D584" s="44"/>
      <c r="E584" s="46"/>
      <c r="F584" s="44"/>
      <c r="G584" s="46"/>
      <c r="H584" s="44"/>
      <c r="I584" s="44"/>
      <c r="J584" s="44"/>
      <c r="K584" s="46"/>
      <c r="L584" s="53"/>
      <c r="M584" s="53"/>
      <c r="N584" s="54"/>
      <c r="O584" s="54"/>
      <c r="P584" s="54"/>
      <c r="Q584" s="54"/>
      <c r="R584" s="54"/>
      <c r="S584" s="55"/>
      <c r="T584" s="55"/>
      <c r="U584"/>
      <c r="V584"/>
      <c r="W584"/>
      <c r="X584" s="68"/>
      <c r="Y584" s="66"/>
    </row>
    <row r="585" spans="1:25" ht="15" x14ac:dyDescent="0.25">
      <c r="A585"/>
      <c r="B585"/>
      <c r="C585" s="20"/>
      <c r="D585" s="44"/>
      <c r="E585" s="46"/>
      <c r="F585" s="44"/>
      <c r="G585" s="46"/>
      <c r="H585" s="44"/>
      <c r="I585" s="44"/>
      <c r="J585" s="44"/>
      <c r="K585" s="46"/>
      <c r="L585" s="53"/>
      <c r="M585" s="53"/>
      <c r="N585" s="54"/>
      <c r="O585" s="54"/>
      <c r="P585" s="54"/>
      <c r="Q585" s="54"/>
      <c r="R585" s="54"/>
      <c r="S585" s="55"/>
      <c r="T585" s="55"/>
      <c r="U585"/>
      <c r="V585"/>
      <c r="W585"/>
      <c r="X585" s="68"/>
      <c r="Y585" s="66"/>
    </row>
    <row r="586" spans="1:25" ht="15" x14ac:dyDescent="0.25">
      <c r="A586"/>
      <c r="B586"/>
      <c r="C586" s="20"/>
      <c r="D586" s="44"/>
      <c r="E586" s="46"/>
      <c r="F586" s="44"/>
      <c r="G586" s="46"/>
      <c r="H586" s="44"/>
      <c r="I586" s="44"/>
      <c r="J586" s="44"/>
      <c r="K586" s="46"/>
      <c r="L586" s="53"/>
      <c r="M586" s="53"/>
      <c r="N586" s="54"/>
      <c r="O586" s="54"/>
      <c r="P586" s="54"/>
      <c r="Q586" s="54"/>
      <c r="R586" s="54"/>
      <c r="S586" s="55"/>
      <c r="T586" s="55"/>
      <c r="U586"/>
      <c r="V586"/>
      <c r="W586"/>
      <c r="X586" s="68"/>
      <c r="Y586" s="66"/>
    </row>
    <row r="587" spans="1:25" ht="15" x14ac:dyDescent="0.25">
      <c r="A587"/>
      <c r="B587"/>
      <c r="C587" s="20"/>
      <c r="D587" s="44"/>
      <c r="E587" s="46"/>
      <c r="F587" s="44"/>
      <c r="G587" s="46"/>
      <c r="H587" s="44"/>
      <c r="I587" s="44"/>
      <c r="J587" s="44"/>
      <c r="K587" s="46"/>
      <c r="L587" s="53"/>
      <c r="M587" s="53"/>
      <c r="N587" s="54"/>
      <c r="O587" s="54"/>
      <c r="P587" s="54"/>
      <c r="Q587" s="54"/>
      <c r="R587" s="54"/>
      <c r="S587" s="55"/>
      <c r="T587" s="55"/>
      <c r="U587"/>
      <c r="V587"/>
      <c r="W587"/>
      <c r="X587" s="68"/>
      <c r="Y587" s="66"/>
    </row>
    <row r="588" spans="1:25" ht="15" x14ac:dyDescent="0.25">
      <c r="A588"/>
      <c r="B588"/>
      <c r="C588" s="20"/>
      <c r="D588" s="44"/>
      <c r="E588" s="46"/>
      <c r="F588" s="44"/>
      <c r="G588" s="46"/>
      <c r="H588" s="44"/>
      <c r="I588" s="44"/>
      <c r="J588" s="44"/>
      <c r="K588" s="46"/>
      <c r="L588" s="53"/>
      <c r="M588" s="53"/>
      <c r="N588" s="54"/>
      <c r="O588" s="54"/>
      <c r="P588" s="54"/>
      <c r="Q588" s="54"/>
      <c r="R588" s="54"/>
      <c r="S588" s="55"/>
      <c r="T588" s="55"/>
      <c r="U588"/>
      <c r="V588"/>
      <c r="W588"/>
      <c r="X588" s="68"/>
      <c r="Y588" s="66"/>
    </row>
    <row r="589" spans="1:25" ht="15" x14ac:dyDescent="0.25">
      <c r="A589"/>
      <c r="B589"/>
      <c r="C589" s="20"/>
      <c r="D589" s="44"/>
      <c r="E589" s="46"/>
      <c r="F589" s="44"/>
      <c r="G589" s="46"/>
      <c r="H589" s="44"/>
      <c r="I589" s="44"/>
      <c r="J589" s="44"/>
      <c r="K589" s="46"/>
      <c r="L589" s="53"/>
      <c r="M589" s="53"/>
      <c r="N589" s="54"/>
      <c r="O589" s="54"/>
      <c r="P589" s="54"/>
      <c r="Q589" s="54"/>
      <c r="R589" s="54"/>
      <c r="S589" s="55"/>
      <c r="T589" s="55"/>
      <c r="U589"/>
      <c r="V589"/>
      <c r="W589"/>
      <c r="X589" s="68"/>
      <c r="Y589" s="66"/>
    </row>
    <row r="590" spans="1:25" ht="15" x14ac:dyDescent="0.25">
      <c r="A590"/>
      <c r="B590"/>
      <c r="C590" s="20"/>
      <c r="D590" s="44"/>
      <c r="E590" s="46"/>
      <c r="F590" s="44"/>
      <c r="G590" s="46"/>
      <c r="H590" s="44"/>
      <c r="I590" s="44"/>
      <c r="J590" s="44"/>
      <c r="K590" s="46"/>
      <c r="L590" s="53"/>
      <c r="M590" s="53"/>
      <c r="N590" s="54"/>
      <c r="O590" s="54"/>
      <c r="P590" s="54"/>
      <c r="Q590" s="54"/>
      <c r="R590" s="54"/>
      <c r="S590" s="55"/>
      <c r="T590" s="55"/>
      <c r="U590"/>
      <c r="V590"/>
      <c r="W590"/>
      <c r="X590" s="68"/>
      <c r="Y590" s="66"/>
    </row>
    <row r="591" spans="1:25" ht="15" x14ac:dyDescent="0.25">
      <c r="A591"/>
      <c r="B591"/>
      <c r="C591" s="20"/>
      <c r="D591" s="44"/>
      <c r="E591" s="46"/>
      <c r="F591" s="44"/>
      <c r="G591" s="46"/>
      <c r="H591" s="44"/>
      <c r="I591" s="44"/>
      <c r="J591" s="44"/>
      <c r="K591" s="46"/>
      <c r="L591" s="53"/>
      <c r="M591" s="53"/>
      <c r="N591" s="54"/>
      <c r="O591" s="54"/>
      <c r="P591" s="54"/>
      <c r="Q591" s="54"/>
      <c r="R591" s="54"/>
      <c r="S591" s="55"/>
      <c r="T591" s="55"/>
      <c r="U591"/>
      <c r="V591"/>
      <c r="W591"/>
      <c r="X591" s="68"/>
      <c r="Y591" s="66"/>
    </row>
    <row r="592" spans="1:25" ht="15" x14ac:dyDescent="0.25">
      <c r="A592"/>
      <c r="B592"/>
      <c r="C592" s="20"/>
      <c r="D592" s="44"/>
      <c r="E592" s="46"/>
      <c r="F592" s="44"/>
      <c r="G592" s="46"/>
      <c r="H592" s="44"/>
      <c r="I592" s="44"/>
      <c r="J592" s="44"/>
      <c r="K592" s="46"/>
      <c r="L592" s="53"/>
      <c r="M592" s="53"/>
      <c r="N592" s="54"/>
      <c r="O592" s="54"/>
      <c r="P592" s="54"/>
      <c r="Q592" s="54"/>
      <c r="R592" s="54"/>
      <c r="S592" s="55"/>
      <c r="T592" s="55"/>
      <c r="U592"/>
      <c r="V592"/>
      <c r="W592"/>
      <c r="X592" s="68"/>
      <c r="Y592" s="66"/>
    </row>
    <row r="593" spans="1:25" ht="15" x14ac:dyDescent="0.25">
      <c r="A593"/>
      <c r="B593"/>
      <c r="C593" s="20"/>
      <c r="D593" s="44"/>
      <c r="E593" s="46"/>
      <c r="F593" s="44"/>
      <c r="G593" s="46"/>
      <c r="H593" s="44"/>
      <c r="I593" s="44"/>
      <c r="J593" s="44"/>
      <c r="K593" s="46"/>
      <c r="L593" s="53"/>
      <c r="M593" s="53"/>
      <c r="N593" s="54"/>
      <c r="O593" s="54"/>
      <c r="P593" s="54"/>
      <c r="Q593" s="54"/>
      <c r="R593" s="54"/>
      <c r="S593" s="55"/>
      <c r="T593" s="55"/>
      <c r="U593"/>
      <c r="V593"/>
      <c r="W593"/>
      <c r="X593" s="68"/>
      <c r="Y593" s="66"/>
    </row>
    <row r="594" spans="1:25" ht="15" x14ac:dyDescent="0.25">
      <c r="A594"/>
      <c r="B594"/>
      <c r="C594" s="20"/>
      <c r="D594" s="44"/>
      <c r="E594" s="46"/>
      <c r="F594" s="44"/>
      <c r="G594" s="46"/>
      <c r="H594" s="44"/>
      <c r="I594" s="44"/>
      <c r="J594" s="44"/>
      <c r="K594" s="46"/>
      <c r="L594" s="53"/>
      <c r="M594" s="53"/>
      <c r="N594" s="54"/>
      <c r="O594" s="54"/>
      <c r="P594" s="54"/>
      <c r="Q594" s="54"/>
      <c r="R594" s="54"/>
      <c r="S594" s="55"/>
      <c r="T594" s="55"/>
      <c r="U594"/>
      <c r="V594"/>
      <c r="W594"/>
      <c r="X594" s="68"/>
      <c r="Y594" s="66"/>
    </row>
    <row r="595" spans="1:25" ht="15" x14ac:dyDescent="0.25">
      <c r="A595"/>
      <c r="B595"/>
      <c r="C595" s="20"/>
      <c r="D595" s="44"/>
      <c r="E595" s="46"/>
      <c r="F595" s="44"/>
      <c r="G595" s="46"/>
      <c r="H595" s="44"/>
      <c r="I595" s="44"/>
      <c r="J595" s="44"/>
      <c r="K595" s="46"/>
      <c r="L595" s="53"/>
      <c r="M595" s="53"/>
      <c r="N595" s="54"/>
      <c r="O595" s="54"/>
      <c r="P595" s="54"/>
      <c r="Q595" s="54"/>
      <c r="R595" s="54"/>
      <c r="S595" s="55"/>
      <c r="T595" s="55"/>
      <c r="U595"/>
      <c r="V595"/>
      <c r="W595"/>
      <c r="X595" s="68"/>
      <c r="Y595" s="66"/>
    </row>
    <row r="596" spans="1:25" ht="15" x14ac:dyDescent="0.25">
      <c r="A596"/>
      <c r="B596"/>
      <c r="C596" s="20"/>
      <c r="D596" s="44"/>
      <c r="E596" s="46"/>
      <c r="F596" s="44"/>
      <c r="G596" s="46"/>
      <c r="H596" s="44"/>
      <c r="I596" s="44"/>
      <c r="J596" s="44"/>
      <c r="K596" s="46"/>
      <c r="L596" s="53"/>
      <c r="M596" s="53"/>
      <c r="N596" s="54"/>
      <c r="O596" s="54"/>
      <c r="P596" s="54"/>
      <c r="Q596" s="54"/>
      <c r="R596" s="54"/>
      <c r="S596" s="55"/>
      <c r="T596" s="55"/>
      <c r="U596"/>
      <c r="V596"/>
      <c r="W596"/>
      <c r="X596" s="68"/>
      <c r="Y596" s="66"/>
    </row>
    <row r="597" spans="1:25" ht="15" x14ac:dyDescent="0.25">
      <c r="A597"/>
      <c r="B597"/>
      <c r="C597" s="20"/>
      <c r="D597" s="44"/>
      <c r="E597" s="46"/>
      <c r="F597" s="44"/>
      <c r="G597" s="46"/>
      <c r="H597" s="44"/>
      <c r="I597" s="44"/>
      <c r="J597" s="44"/>
      <c r="K597" s="46"/>
      <c r="L597" s="53"/>
      <c r="M597" s="53"/>
      <c r="N597" s="54"/>
      <c r="O597" s="54"/>
      <c r="P597" s="54"/>
      <c r="Q597" s="54"/>
      <c r="R597" s="54"/>
      <c r="S597" s="55"/>
      <c r="T597" s="55"/>
      <c r="U597"/>
      <c r="V597"/>
      <c r="W597"/>
      <c r="X597" s="68"/>
      <c r="Y597" s="66"/>
    </row>
    <row r="598" spans="1:25" ht="15" x14ac:dyDescent="0.25">
      <c r="A598"/>
      <c r="B598"/>
      <c r="C598" s="20"/>
      <c r="D598" s="44"/>
      <c r="E598" s="46"/>
      <c r="F598" s="44"/>
      <c r="G598" s="46"/>
      <c r="H598" s="44"/>
      <c r="I598" s="44"/>
      <c r="J598" s="44"/>
      <c r="K598" s="46"/>
      <c r="L598" s="53"/>
      <c r="M598" s="53"/>
      <c r="N598" s="54"/>
      <c r="O598" s="54"/>
      <c r="P598" s="54"/>
      <c r="Q598" s="54"/>
      <c r="R598" s="54"/>
      <c r="S598" s="55"/>
      <c r="T598" s="55"/>
      <c r="U598"/>
      <c r="V598"/>
      <c r="W598"/>
      <c r="X598" s="68"/>
      <c r="Y598" s="66"/>
    </row>
    <row r="599" spans="1:25" ht="15" x14ac:dyDescent="0.25">
      <c r="A599"/>
      <c r="B599"/>
      <c r="C599" s="20"/>
      <c r="D599" s="44"/>
      <c r="E599" s="46"/>
      <c r="F599" s="44"/>
      <c r="G599" s="46"/>
      <c r="H599" s="44"/>
      <c r="I599" s="44"/>
      <c r="J599" s="44"/>
      <c r="K599" s="46"/>
      <c r="L599" s="53"/>
      <c r="M599" s="53"/>
      <c r="N599" s="54"/>
      <c r="O599" s="54"/>
      <c r="P599" s="54"/>
      <c r="Q599" s="54"/>
      <c r="R599" s="54"/>
      <c r="S599" s="55"/>
      <c r="T599" s="55"/>
      <c r="U599"/>
      <c r="V599"/>
      <c r="W599"/>
      <c r="X599" s="68"/>
      <c r="Y599" s="66"/>
    </row>
    <row r="600" spans="1:25" ht="15" x14ac:dyDescent="0.25">
      <c r="A600"/>
      <c r="B600"/>
      <c r="C600" s="20"/>
      <c r="D600" s="44"/>
      <c r="E600" s="46"/>
      <c r="F600" s="44"/>
      <c r="G600" s="46"/>
      <c r="H600" s="44"/>
      <c r="I600" s="44"/>
      <c r="J600" s="44"/>
      <c r="K600" s="46"/>
      <c r="L600" s="53"/>
      <c r="M600" s="53"/>
      <c r="N600" s="54"/>
      <c r="O600" s="54"/>
      <c r="P600" s="54"/>
      <c r="Q600" s="54"/>
      <c r="R600" s="54"/>
      <c r="S600" s="55"/>
      <c r="T600" s="55"/>
      <c r="U600"/>
      <c r="V600"/>
      <c r="W600"/>
      <c r="X600" s="68"/>
      <c r="Y600" s="66"/>
    </row>
    <row r="601" spans="1:25" ht="15" x14ac:dyDescent="0.25">
      <c r="A601"/>
      <c r="B601"/>
      <c r="C601" s="20"/>
      <c r="D601" s="44"/>
      <c r="E601" s="46"/>
      <c r="F601" s="44"/>
      <c r="G601" s="46"/>
      <c r="H601" s="44"/>
      <c r="I601" s="44"/>
      <c r="J601" s="44"/>
      <c r="K601" s="46"/>
      <c r="L601" s="53"/>
      <c r="M601" s="53"/>
      <c r="N601" s="54"/>
      <c r="O601" s="54"/>
      <c r="P601" s="54"/>
      <c r="Q601" s="54"/>
      <c r="R601" s="54"/>
      <c r="S601" s="55"/>
      <c r="T601" s="55"/>
      <c r="U601"/>
      <c r="V601"/>
      <c r="W601"/>
      <c r="X601" s="68"/>
      <c r="Y601" s="66"/>
    </row>
    <row r="602" spans="1:25" ht="15" x14ac:dyDescent="0.25">
      <c r="A602"/>
      <c r="B602"/>
      <c r="C602" s="20"/>
      <c r="D602" s="44"/>
      <c r="E602" s="46"/>
      <c r="F602" s="44"/>
      <c r="G602" s="46"/>
      <c r="H602" s="44"/>
      <c r="I602" s="44"/>
      <c r="J602" s="44"/>
      <c r="K602" s="46"/>
      <c r="L602" s="53"/>
      <c r="M602" s="53"/>
      <c r="N602" s="54"/>
      <c r="O602" s="54"/>
      <c r="P602" s="54"/>
      <c r="Q602" s="54"/>
      <c r="R602" s="54"/>
      <c r="S602" s="55"/>
      <c r="T602" s="55"/>
      <c r="U602"/>
      <c r="V602"/>
      <c r="W602"/>
      <c r="X602" s="68"/>
      <c r="Y602" s="66"/>
    </row>
    <row r="603" spans="1:25" ht="15" x14ac:dyDescent="0.25">
      <c r="A603"/>
      <c r="B603"/>
      <c r="C603" s="20"/>
      <c r="D603" s="44"/>
      <c r="E603" s="46"/>
      <c r="F603" s="44"/>
      <c r="G603" s="46"/>
      <c r="H603" s="44"/>
      <c r="I603" s="44"/>
      <c r="J603" s="44"/>
      <c r="K603" s="46"/>
      <c r="L603" s="53"/>
      <c r="M603" s="53"/>
      <c r="N603" s="54"/>
      <c r="O603" s="54"/>
      <c r="P603" s="54"/>
      <c r="Q603" s="54"/>
      <c r="R603" s="54"/>
      <c r="S603" s="55"/>
      <c r="T603" s="55"/>
      <c r="U603"/>
      <c r="V603"/>
      <c r="W603"/>
      <c r="X603" s="68"/>
      <c r="Y603" s="66"/>
    </row>
    <row r="604" spans="1:25" ht="15" x14ac:dyDescent="0.25">
      <c r="A604"/>
      <c r="B604"/>
      <c r="C604" s="20"/>
      <c r="D604" s="44"/>
      <c r="E604" s="46"/>
      <c r="F604" s="44"/>
      <c r="G604" s="46"/>
      <c r="H604" s="44"/>
      <c r="I604" s="44"/>
      <c r="J604" s="44"/>
      <c r="K604" s="46"/>
      <c r="L604" s="53"/>
      <c r="M604" s="53"/>
      <c r="N604" s="54"/>
      <c r="O604" s="54"/>
      <c r="P604" s="54"/>
      <c r="Q604" s="54"/>
      <c r="R604" s="54"/>
      <c r="S604" s="55"/>
      <c r="T604" s="55"/>
      <c r="U604"/>
      <c r="V604"/>
      <c r="W604"/>
      <c r="X604" s="68"/>
      <c r="Y604" s="66"/>
    </row>
    <row r="605" spans="1:25" ht="15" x14ac:dyDescent="0.25">
      <c r="A605"/>
      <c r="B605"/>
      <c r="C605" s="20"/>
      <c r="D605" s="44"/>
      <c r="E605" s="46"/>
      <c r="F605" s="44"/>
      <c r="G605" s="46"/>
      <c r="H605" s="44"/>
      <c r="I605" s="44"/>
      <c r="J605" s="44"/>
      <c r="K605" s="46"/>
      <c r="L605" s="53"/>
      <c r="M605" s="53"/>
      <c r="N605" s="54"/>
      <c r="O605" s="54"/>
      <c r="P605" s="54"/>
      <c r="Q605" s="54"/>
      <c r="R605" s="54"/>
      <c r="S605" s="55"/>
      <c r="T605" s="55"/>
      <c r="U605"/>
      <c r="V605"/>
      <c r="W605"/>
      <c r="X605" s="68"/>
      <c r="Y605" s="66"/>
    </row>
    <row r="606" spans="1:25" ht="15" x14ac:dyDescent="0.25">
      <c r="A606"/>
      <c r="B606"/>
      <c r="C606" s="20"/>
      <c r="D606" s="44"/>
      <c r="E606" s="46"/>
      <c r="F606" s="44"/>
      <c r="G606" s="46"/>
      <c r="H606" s="44"/>
      <c r="I606" s="44"/>
      <c r="J606" s="44"/>
      <c r="K606" s="46"/>
      <c r="L606" s="53"/>
      <c r="M606" s="53"/>
      <c r="N606" s="54"/>
      <c r="O606" s="54"/>
      <c r="P606" s="54"/>
      <c r="Q606" s="54"/>
      <c r="R606" s="54"/>
      <c r="S606" s="55"/>
      <c r="T606" s="55"/>
      <c r="U606"/>
      <c r="V606"/>
      <c r="W606"/>
      <c r="X606" s="68"/>
      <c r="Y606" s="66"/>
    </row>
    <row r="607" spans="1:25" ht="15" x14ac:dyDescent="0.25">
      <c r="A607"/>
      <c r="B607"/>
      <c r="C607" s="20"/>
      <c r="D607" s="44"/>
      <c r="E607" s="46"/>
      <c r="F607" s="44"/>
      <c r="G607" s="46"/>
      <c r="H607" s="44"/>
      <c r="I607" s="44"/>
      <c r="J607" s="44"/>
      <c r="K607" s="46"/>
      <c r="L607" s="53"/>
      <c r="M607" s="53"/>
      <c r="N607" s="54"/>
      <c r="O607" s="54"/>
      <c r="P607" s="54"/>
      <c r="Q607" s="54"/>
      <c r="R607" s="54"/>
      <c r="S607" s="55"/>
      <c r="T607" s="55"/>
      <c r="U607"/>
      <c r="V607"/>
      <c r="W607"/>
      <c r="X607" s="68"/>
      <c r="Y607" s="66"/>
    </row>
    <row r="608" spans="1:25" ht="15" x14ac:dyDescent="0.25">
      <c r="A608"/>
      <c r="B608"/>
      <c r="C608" s="20"/>
      <c r="D608" s="44"/>
      <c r="E608" s="46"/>
      <c r="F608" s="44"/>
      <c r="G608" s="46"/>
      <c r="H608" s="44"/>
      <c r="I608" s="44"/>
      <c r="J608" s="44"/>
      <c r="K608" s="46"/>
      <c r="L608" s="53"/>
      <c r="M608" s="53"/>
      <c r="N608" s="54"/>
      <c r="O608" s="54"/>
      <c r="P608" s="54"/>
      <c r="Q608" s="54"/>
      <c r="R608" s="54"/>
      <c r="S608" s="55"/>
      <c r="T608" s="55"/>
      <c r="U608"/>
      <c r="V608"/>
      <c r="W608"/>
      <c r="X608" s="68"/>
      <c r="Y608" s="66"/>
    </row>
    <row r="609" spans="1:25" ht="15" x14ac:dyDescent="0.25">
      <c r="A609"/>
      <c r="B609"/>
      <c r="C609" s="20"/>
      <c r="D609" s="44"/>
      <c r="E609" s="46"/>
      <c r="F609" s="44"/>
      <c r="G609" s="46"/>
      <c r="H609" s="44"/>
      <c r="I609" s="44"/>
      <c r="J609" s="44"/>
      <c r="K609" s="46"/>
      <c r="L609" s="53"/>
      <c r="M609" s="53"/>
      <c r="N609" s="54"/>
      <c r="O609" s="54"/>
      <c r="P609" s="54"/>
      <c r="Q609" s="54"/>
      <c r="R609" s="54"/>
      <c r="S609" s="55"/>
      <c r="T609" s="55"/>
      <c r="U609"/>
      <c r="V609"/>
      <c r="W609"/>
      <c r="X609" s="68"/>
      <c r="Y609" s="66"/>
    </row>
    <row r="610" spans="1:25" ht="15" x14ac:dyDescent="0.25">
      <c r="A610"/>
      <c r="B610"/>
      <c r="C610" s="20"/>
      <c r="D610" s="44"/>
      <c r="E610" s="46"/>
      <c r="F610" s="44"/>
      <c r="G610" s="46"/>
      <c r="H610" s="44"/>
      <c r="I610" s="44"/>
      <c r="J610" s="44"/>
      <c r="K610" s="46"/>
      <c r="L610" s="53"/>
      <c r="M610" s="53"/>
      <c r="N610" s="54"/>
      <c r="O610" s="54"/>
      <c r="P610" s="54"/>
      <c r="Q610" s="54"/>
      <c r="R610" s="54"/>
      <c r="S610" s="55"/>
      <c r="T610" s="55"/>
      <c r="U610"/>
      <c r="V610"/>
      <c r="W610"/>
      <c r="X610" s="68"/>
      <c r="Y610" s="66"/>
    </row>
    <row r="611" spans="1:25" ht="15" x14ac:dyDescent="0.25">
      <c r="A611"/>
      <c r="B611"/>
      <c r="C611" s="20"/>
      <c r="D611" s="44"/>
      <c r="E611" s="46"/>
      <c r="F611" s="44"/>
      <c r="G611" s="46"/>
      <c r="H611" s="44"/>
      <c r="I611" s="44"/>
      <c r="J611" s="44"/>
      <c r="K611" s="46"/>
      <c r="L611" s="53"/>
      <c r="M611" s="53"/>
      <c r="N611" s="54"/>
      <c r="O611" s="54"/>
      <c r="P611" s="54"/>
      <c r="Q611" s="54"/>
      <c r="R611" s="54"/>
      <c r="S611" s="55"/>
      <c r="T611" s="55"/>
      <c r="U611"/>
      <c r="V611"/>
      <c r="W611"/>
      <c r="X611" s="68"/>
      <c r="Y611" s="66"/>
    </row>
    <row r="612" spans="1:25" ht="15" x14ac:dyDescent="0.25">
      <c r="A612"/>
      <c r="B612"/>
      <c r="C612" s="20"/>
      <c r="D612" s="44"/>
      <c r="E612" s="46"/>
      <c r="F612" s="44"/>
      <c r="G612" s="46"/>
      <c r="H612" s="44"/>
      <c r="I612" s="44"/>
      <c r="J612" s="44"/>
      <c r="K612" s="46"/>
      <c r="L612" s="53"/>
      <c r="M612" s="53"/>
      <c r="N612" s="54"/>
      <c r="O612" s="54"/>
      <c r="P612" s="54"/>
      <c r="Q612" s="54"/>
      <c r="R612" s="54"/>
      <c r="S612" s="55"/>
      <c r="T612" s="55"/>
      <c r="U612"/>
      <c r="V612"/>
      <c r="W612"/>
      <c r="X612" s="68"/>
      <c r="Y612" s="66"/>
    </row>
    <row r="613" spans="1:25" ht="15" x14ac:dyDescent="0.25">
      <c r="A613"/>
      <c r="B613"/>
      <c r="C613" s="20"/>
      <c r="D613" s="44"/>
      <c r="E613" s="46"/>
      <c r="F613" s="44"/>
      <c r="G613" s="46"/>
      <c r="H613" s="44"/>
      <c r="I613" s="44"/>
      <c r="J613" s="44"/>
      <c r="K613" s="46"/>
      <c r="L613" s="53"/>
      <c r="M613" s="53"/>
      <c r="N613" s="54"/>
      <c r="O613" s="54"/>
      <c r="P613" s="54"/>
      <c r="Q613" s="54"/>
      <c r="R613" s="54"/>
      <c r="S613" s="55"/>
      <c r="T613" s="55"/>
      <c r="U613"/>
      <c r="V613"/>
      <c r="W613"/>
      <c r="X613" s="68"/>
      <c r="Y613" s="66"/>
    </row>
    <row r="614" spans="1:25" ht="15" x14ac:dyDescent="0.25">
      <c r="A614"/>
      <c r="B614"/>
      <c r="C614" s="20"/>
      <c r="D614" s="44"/>
      <c r="E614" s="46"/>
      <c r="F614" s="44"/>
      <c r="G614" s="46"/>
      <c r="H614" s="44"/>
      <c r="I614" s="44"/>
      <c r="J614" s="44"/>
      <c r="K614" s="46"/>
      <c r="L614" s="53"/>
      <c r="M614" s="53"/>
      <c r="N614" s="54"/>
      <c r="O614" s="54"/>
      <c r="P614" s="54"/>
      <c r="Q614" s="54"/>
      <c r="R614" s="54"/>
      <c r="S614" s="55"/>
      <c r="T614" s="55"/>
      <c r="U614"/>
      <c r="V614"/>
      <c r="W614"/>
      <c r="X614" s="68"/>
      <c r="Y614" s="66"/>
    </row>
    <row r="615" spans="1:25" ht="15" x14ac:dyDescent="0.25">
      <c r="A615"/>
      <c r="B615"/>
      <c r="C615" s="20"/>
      <c r="D615" s="44"/>
      <c r="E615" s="46"/>
      <c r="F615" s="44"/>
      <c r="G615" s="46"/>
      <c r="H615" s="44"/>
      <c r="I615" s="44"/>
      <c r="J615" s="44"/>
      <c r="K615" s="46"/>
      <c r="L615" s="53"/>
      <c r="M615" s="53"/>
      <c r="N615" s="54"/>
      <c r="O615" s="54"/>
      <c r="P615" s="54"/>
      <c r="Q615" s="54"/>
      <c r="R615" s="54"/>
      <c r="S615" s="55"/>
      <c r="T615" s="55"/>
      <c r="U615"/>
      <c r="V615"/>
      <c r="W615"/>
      <c r="X615" s="68"/>
      <c r="Y615" s="66"/>
    </row>
    <row r="616" spans="1:25" ht="15" x14ac:dyDescent="0.25">
      <c r="A616"/>
      <c r="B616"/>
      <c r="C616" s="20"/>
      <c r="D616" s="44"/>
      <c r="E616" s="46"/>
      <c r="F616" s="44"/>
      <c r="G616" s="46"/>
      <c r="H616" s="44"/>
      <c r="I616" s="44"/>
      <c r="J616" s="44"/>
      <c r="K616" s="46"/>
      <c r="L616" s="53"/>
      <c r="M616" s="53"/>
      <c r="N616" s="54"/>
      <c r="O616" s="54"/>
      <c r="P616" s="54"/>
      <c r="Q616" s="54"/>
      <c r="R616" s="54"/>
      <c r="S616" s="55"/>
      <c r="T616" s="55"/>
      <c r="U616"/>
      <c r="V616"/>
      <c r="W616"/>
      <c r="X616" s="68"/>
      <c r="Y616" s="66"/>
    </row>
    <row r="617" spans="1:25" ht="15" x14ac:dyDescent="0.25">
      <c r="A617"/>
      <c r="B617"/>
      <c r="C617" s="20"/>
      <c r="D617" s="44"/>
      <c r="E617" s="46"/>
      <c r="F617" s="44"/>
      <c r="G617" s="46"/>
      <c r="H617" s="44"/>
      <c r="I617" s="44"/>
      <c r="J617" s="44"/>
      <c r="K617" s="46"/>
      <c r="L617" s="53"/>
      <c r="M617" s="53"/>
      <c r="N617" s="54"/>
      <c r="O617" s="54"/>
      <c r="P617" s="54"/>
      <c r="Q617" s="54"/>
      <c r="R617" s="54"/>
      <c r="S617" s="55"/>
      <c r="T617" s="55"/>
      <c r="U617"/>
      <c r="V617"/>
      <c r="W617"/>
      <c r="X617" s="68"/>
      <c r="Y617" s="66"/>
    </row>
    <row r="618" spans="1:25" ht="15" x14ac:dyDescent="0.25">
      <c r="A618"/>
      <c r="B618"/>
      <c r="C618" s="20"/>
      <c r="D618" s="44"/>
      <c r="E618" s="46"/>
      <c r="F618" s="44"/>
      <c r="G618" s="46"/>
      <c r="H618" s="44"/>
      <c r="I618" s="44"/>
      <c r="J618" s="44"/>
      <c r="K618" s="46"/>
      <c r="L618" s="53"/>
      <c r="M618" s="53"/>
      <c r="N618" s="54"/>
      <c r="O618" s="54"/>
      <c r="P618" s="54"/>
      <c r="Q618" s="54"/>
      <c r="R618" s="54"/>
      <c r="S618" s="55"/>
      <c r="T618" s="55"/>
      <c r="U618"/>
      <c r="V618"/>
      <c r="W618"/>
      <c r="X618" s="68"/>
      <c r="Y618" s="66"/>
    </row>
    <row r="619" spans="1:25" ht="15" x14ac:dyDescent="0.25">
      <c r="A619"/>
      <c r="B619"/>
      <c r="C619" s="20"/>
      <c r="D619" s="44"/>
      <c r="E619" s="46"/>
      <c r="F619" s="44"/>
      <c r="G619" s="46"/>
      <c r="H619" s="44"/>
      <c r="I619" s="44"/>
      <c r="J619" s="44"/>
      <c r="K619" s="46"/>
      <c r="L619" s="53"/>
      <c r="M619" s="53"/>
      <c r="N619" s="54"/>
      <c r="O619" s="54"/>
      <c r="P619" s="54"/>
      <c r="Q619" s="54"/>
      <c r="R619" s="54"/>
      <c r="S619" s="55"/>
      <c r="T619" s="55"/>
      <c r="U619"/>
      <c r="V619"/>
      <c r="W619"/>
      <c r="X619" s="68"/>
      <c r="Y619" s="66"/>
    </row>
    <row r="620" spans="1:25" ht="15" x14ac:dyDescent="0.25">
      <c r="A620"/>
      <c r="B620"/>
      <c r="C620" s="20"/>
      <c r="D620" s="44"/>
      <c r="E620" s="46"/>
      <c r="F620" s="44"/>
      <c r="G620" s="46"/>
      <c r="H620" s="44"/>
      <c r="I620" s="44"/>
      <c r="J620" s="44"/>
      <c r="K620" s="46"/>
      <c r="L620" s="53"/>
      <c r="M620" s="53"/>
      <c r="N620" s="54"/>
      <c r="O620" s="54"/>
      <c r="P620" s="54"/>
      <c r="Q620" s="54"/>
      <c r="R620" s="54"/>
      <c r="S620" s="55"/>
      <c r="T620" s="55"/>
      <c r="U620"/>
      <c r="V620"/>
      <c r="W620"/>
      <c r="X620" s="68"/>
      <c r="Y620" s="66"/>
    </row>
    <row r="621" spans="1:25" ht="15" x14ac:dyDescent="0.25">
      <c r="A621"/>
      <c r="B621"/>
      <c r="C621" s="20"/>
      <c r="D621" s="44"/>
      <c r="E621" s="46"/>
      <c r="F621" s="44"/>
      <c r="G621" s="46"/>
      <c r="H621" s="44"/>
      <c r="I621" s="44"/>
      <c r="J621" s="44"/>
      <c r="K621" s="46"/>
      <c r="L621" s="53"/>
      <c r="M621" s="53"/>
      <c r="N621" s="54"/>
      <c r="O621" s="54"/>
      <c r="P621" s="54"/>
      <c r="Q621" s="54"/>
      <c r="R621" s="54"/>
      <c r="S621" s="55"/>
      <c r="T621" s="55"/>
      <c r="U621"/>
      <c r="V621"/>
      <c r="W621"/>
      <c r="X621" s="68"/>
      <c r="Y621" s="66"/>
    </row>
    <row r="622" spans="1:25" ht="15" x14ac:dyDescent="0.25">
      <c r="A622"/>
      <c r="B622"/>
      <c r="C622" s="20"/>
      <c r="D622" s="44"/>
      <c r="E622" s="46"/>
      <c r="F622" s="44"/>
      <c r="G622" s="46"/>
      <c r="H622" s="44"/>
      <c r="I622" s="44"/>
      <c r="J622" s="44"/>
      <c r="K622" s="46"/>
      <c r="L622" s="53"/>
      <c r="M622" s="53"/>
      <c r="N622" s="54"/>
      <c r="O622" s="54"/>
      <c r="P622" s="54"/>
      <c r="Q622" s="54"/>
      <c r="R622" s="54"/>
      <c r="S622" s="55"/>
      <c r="T622" s="55"/>
      <c r="U622"/>
      <c r="V622"/>
      <c r="W622"/>
      <c r="X622" s="68"/>
      <c r="Y622" s="66"/>
    </row>
    <row r="623" spans="1:25" ht="15" x14ac:dyDescent="0.25">
      <c r="A623"/>
      <c r="B623"/>
      <c r="C623" s="20"/>
      <c r="D623" s="44"/>
      <c r="E623" s="46"/>
      <c r="F623" s="44"/>
      <c r="G623" s="46"/>
      <c r="H623" s="44"/>
      <c r="I623" s="44"/>
      <c r="J623" s="44"/>
      <c r="K623" s="46"/>
      <c r="L623" s="53"/>
      <c r="M623" s="53"/>
      <c r="N623" s="54"/>
      <c r="O623" s="54"/>
      <c r="P623" s="54"/>
      <c r="Q623" s="54"/>
      <c r="R623" s="54"/>
      <c r="S623" s="55"/>
      <c r="T623" s="55"/>
      <c r="U623"/>
      <c r="V623"/>
      <c r="W623"/>
      <c r="X623" s="68"/>
      <c r="Y623" s="66"/>
    </row>
    <row r="624" spans="1:25" ht="15" x14ac:dyDescent="0.25">
      <c r="A624"/>
      <c r="B624"/>
      <c r="C624" s="20"/>
      <c r="D624" s="44"/>
      <c r="E624" s="46"/>
      <c r="F624" s="44"/>
      <c r="G624" s="46"/>
      <c r="H624" s="44"/>
      <c r="I624" s="44"/>
      <c r="J624" s="44"/>
      <c r="K624" s="46"/>
      <c r="L624" s="53"/>
      <c r="M624" s="53"/>
      <c r="N624" s="54"/>
      <c r="O624" s="54"/>
      <c r="P624" s="54"/>
      <c r="Q624" s="54"/>
      <c r="R624" s="54"/>
      <c r="S624" s="55"/>
      <c r="T624" s="55"/>
      <c r="U624"/>
      <c r="V624"/>
      <c r="W624"/>
      <c r="X624" s="68"/>
      <c r="Y624" s="66"/>
    </row>
    <row r="625" spans="1:25" ht="15" x14ac:dyDescent="0.25">
      <c r="A625"/>
      <c r="B625"/>
      <c r="C625" s="20"/>
      <c r="D625" s="44"/>
      <c r="E625" s="46"/>
      <c r="F625" s="44"/>
      <c r="G625" s="46"/>
      <c r="H625" s="44"/>
      <c r="I625" s="44"/>
      <c r="J625" s="44"/>
      <c r="K625" s="46"/>
      <c r="L625" s="53"/>
      <c r="M625" s="53"/>
      <c r="N625" s="54"/>
      <c r="O625" s="54"/>
      <c r="P625" s="54"/>
      <c r="Q625" s="54"/>
      <c r="R625" s="54"/>
      <c r="S625" s="55"/>
      <c r="T625" s="55"/>
      <c r="U625"/>
      <c r="V625"/>
      <c r="W625"/>
      <c r="X625" s="68"/>
      <c r="Y625" s="66"/>
    </row>
    <row r="626" spans="1:25" ht="15" x14ac:dyDescent="0.25">
      <c r="A626"/>
      <c r="B626"/>
      <c r="C626" s="20"/>
      <c r="D626" s="44"/>
      <c r="E626" s="46"/>
      <c r="F626" s="44"/>
      <c r="G626" s="46"/>
      <c r="H626" s="44"/>
      <c r="I626" s="44"/>
      <c r="J626" s="44"/>
      <c r="K626" s="46"/>
      <c r="L626" s="53"/>
      <c r="M626" s="53"/>
      <c r="N626" s="54"/>
      <c r="O626" s="54"/>
      <c r="P626" s="54"/>
      <c r="Q626" s="54"/>
      <c r="R626" s="54"/>
      <c r="S626" s="55"/>
      <c r="T626" s="55"/>
      <c r="U626"/>
      <c r="V626"/>
      <c r="W626"/>
      <c r="X626" s="68"/>
      <c r="Y626" s="66"/>
    </row>
    <row r="627" spans="1:25" ht="15" x14ac:dyDescent="0.25">
      <c r="A627"/>
      <c r="B627"/>
      <c r="C627" s="20"/>
      <c r="D627" s="44"/>
      <c r="E627" s="46"/>
      <c r="F627" s="44"/>
      <c r="G627" s="46"/>
      <c r="H627" s="44"/>
      <c r="I627" s="44"/>
      <c r="J627" s="44"/>
      <c r="K627" s="46"/>
      <c r="L627" s="53"/>
      <c r="M627" s="53"/>
      <c r="N627" s="54"/>
      <c r="O627" s="54"/>
      <c r="P627" s="54"/>
      <c r="Q627" s="54"/>
      <c r="R627" s="54"/>
      <c r="S627" s="55"/>
      <c r="T627" s="55"/>
      <c r="U627"/>
      <c r="V627"/>
      <c r="W627"/>
      <c r="X627" s="68"/>
      <c r="Y627" s="66"/>
    </row>
    <row r="628" spans="1:25" ht="15" x14ac:dyDescent="0.25">
      <c r="A628"/>
      <c r="B628"/>
      <c r="C628" s="20"/>
      <c r="D628" s="44"/>
      <c r="E628" s="46"/>
      <c r="F628" s="44"/>
      <c r="G628" s="46"/>
      <c r="H628" s="44"/>
      <c r="I628" s="44"/>
      <c r="J628" s="44"/>
      <c r="K628" s="46"/>
      <c r="L628" s="53"/>
      <c r="M628" s="53"/>
      <c r="N628" s="54"/>
      <c r="O628" s="54"/>
      <c r="P628" s="54"/>
      <c r="Q628" s="54"/>
      <c r="R628" s="54"/>
      <c r="S628" s="55"/>
      <c r="T628" s="55"/>
      <c r="U628"/>
      <c r="V628"/>
      <c r="W628"/>
      <c r="X628" s="68"/>
      <c r="Y628" s="66"/>
    </row>
    <row r="629" spans="1:25" ht="15" x14ac:dyDescent="0.25">
      <c r="A629"/>
      <c r="B629"/>
      <c r="C629" s="20"/>
      <c r="D629" s="44"/>
      <c r="E629" s="46"/>
      <c r="F629" s="44"/>
      <c r="G629" s="46"/>
      <c r="H629" s="44"/>
      <c r="I629" s="44"/>
      <c r="J629" s="44"/>
      <c r="K629" s="46"/>
      <c r="L629" s="53"/>
      <c r="M629" s="53"/>
      <c r="N629" s="54"/>
      <c r="O629" s="54"/>
      <c r="P629" s="54"/>
      <c r="Q629" s="54"/>
      <c r="R629" s="54"/>
      <c r="S629" s="55"/>
      <c r="T629" s="55"/>
      <c r="U629"/>
      <c r="V629"/>
      <c r="W629"/>
      <c r="X629" s="68"/>
      <c r="Y629" s="66"/>
    </row>
    <row r="630" spans="1:25" ht="15" x14ac:dyDescent="0.25">
      <c r="A630"/>
      <c r="B630"/>
      <c r="C630" s="20"/>
      <c r="D630" s="44"/>
      <c r="E630" s="46"/>
      <c r="F630" s="44"/>
      <c r="G630" s="46"/>
      <c r="H630" s="44"/>
      <c r="I630" s="44"/>
      <c r="J630" s="44"/>
      <c r="K630" s="46"/>
      <c r="L630" s="53"/>
      <c r="M630" s="53"/>
      <c r="N630" s="54"/>
      <c r="O630" s="54"/>
      <c r="P630" s="54"/>
      <c r="Q630" s="54"/>
      <c r="R630" s="54"/>
      <c r="S630" s="55"/>
      <c r="T630" s="55"/>
      <c r="U630"/>
      <c r="V630"/>
      <c r="W630"/>
      <c r="X630" s="68"/>
      <c r="Y630" s="66"/>
    </row>
    <row r="631" spans="1:25" ht="15" x14ac:dyDescent="0.25">
      <c r="A631"/>
      <c r="B631"/>
      <c r="C631" s="20"/>
      <c r="D631" s="44"/>
      <c r="E631" s="46"/>
      <c r="F631" s="44"/>
      <c r="G631" s="46"/>
      <c r="H631" s="44"/>
      <c r="I631" s="44"/>
      <c r="J631" s="44"/>
      <c r="K631" s="46"/>
      <c r="L631" s="53"/>
      <c r="M631" s="53"/>
      <c r="N631" s="54"/>
      <c r="O631" s="54"/>
      <c r="P631" s="54"/>
      <c r="Q631" s="54"/>
      <c r="R631" s="54"/>
      <c r="S631" s="55"/>
      <c r="T631" s="55"/>
      <c r="U631"/>
      <c r="V631"/>
      <c r="W631"/>
      <c r="X631" s="68"/>
      <c r="Y631" s="66"/>
    </row>
    <row r="632" spans="1:25" ht="15" x14ac:dyDescent="0.25">
      <c r="A632"/>
      <c r="B632"/>
      <c r="C632" s="20"/>
      <c r="D632" s="44"/>
      <c r="E632" s="46"/>
      <c r="F632" s="44"/>
      <c r="G632" s="46"/>
      <c r="H632" s="44"/>
      <c r="I632" s="44"/>
      <c r="J632" s="44"/>
      <c r="K632" s="46"/>
      <c r="L632" s="53"/>
      <c r="M632" s="53"/>
      <c r="N632" s="54"/>
      <c r="O632" s="54"/>
      <c r="P632" s="54"/>
      <c r="Q632" s="54"/>
      <c r="R632" s="54"/>
      <c r="S632" s="55"/>
      <c r="T632" s="55"/>
      <c r="U632"/>
      <c r="V632"/>
      <c r="W632"/>
      <c r="X632" s="68"/>
      <c r="Y632" s="66"/>
    </row>
    <row r="633" spans="1:25" ht="15" x14ac:dyDescent="0.25">
      <c r="A633"/>
      <c r="B633"/>
      <c r="C633" s="20"/>
      <c r="D633" s="44"/>
      <c r="E633" s="46"/>
      <c r="F633" s="44"/>
      <c r="G633" s="46"/>
      <c r="H633" s="44"/>
      <c r="I633" s="44"/>
      <c r="J633" s="44"/>
      <c r="K633" s="46"/>
      <c r="L633" s="53"/>
      <c r="M633" s="53"/>
      <c r="N633" s="54"/>
      <c r="O633" s="54"/>
      <c r="P633" s="54"/>
      <c r="Q633" s="54"/>
      <c r="R633" s="54"/>
      <c r="S633" s="55"/>
      <c r="T633" s="55"/>
      <c r="U633"/>
      <c r="V633"/>
      <c r="W633"/>
      <c r="X633" s="68"/>
      <c r="Y633" s="66"/>
    </row>
    <row r="634" spans="1:25" ht="15" x14ac:dyDescent="0.25">
      <c r="A634"/>
      <c r="B634"/>
      <c r="C634" s="20"/>
      <c r="D634" s="44"/>
      <c r="E634" s="46"/>
      <c r="F634" s="44"/>
      <c r="G634" s="46"/>
      <c r="H634" s="44"/>
      <c r="I634" s="44"/>
      <c r="J634" s="44"/>
      <c r="K634" s="46"/>
      <c r="L634" s="53"/>
      <c r="M634" s="53"/>
      <c r="N634" s="54"/>
      <c r="O634" s="54"/>
      <c r="P634" s="54"/>
      <c r="Q634" s="54"/>
      <c r="R634" s="54"/>
      <c r="S634" s="55"/>
      <c r="T634" s="55"/>
      <c r="U634"/>
      <c r="V634"/>
      <c r="W634"/>
      <c r="X634" s="68"/>
      <c r="Y634" s="66"/>
    </row>
    <row r="635" spans="1:25" ht="15" x14ac:dyDescent="0.25">
      <c r="A635"/>
      <c r="B635"/>
      <c r="C635" s="20"/>
      <c r="D635" s="44"/>
      <c r="E635" s="46"/>
      <c r="F635" s="44"/>
      <c r="G635" s="46"/>
      <c r="H635" s="44"/>
      <c r="I635" s="44"/>
      <c r="J635" s="44"/>
      <c r="K635" s="46"/>
      <c r="L635" s="53"/>
      <c r="M635" s="53"/>
      <c r="N635" s="54"/>
      <c r="O635" s="54"/>
      <c r="P635" s="54"/>
      <c r="Q635" s="54"/>
      <c r="R635" s="54"/>
      <c r="S635" s="55"/>
      <c r="T635" s="55"/>
      <c r="U635"/>
      <c r="V635"/>
      <c r="W635"/>
      <c r="X635" s="68"/>
      <c r="Y635" s="66"/>
    </row>
    <row r="636" spans="1:25" ht="15" x14ac:dyDescent="0.25">
      <c r="A636"/>
      <c r="B636"/>
      <c r="C636" s="20"/>
      <c r="D636" s="44"/>
      <c r="E636" s="46"/>
      <c r="F636" s="44"/>
      <c r="G636" s="46"/>
      <c r="H636" s="44"/>
      <c r="I636" s="44"/>
      <c r="J636" s="44"/>
      <c r="K636" s="46"/>
      <c r="L636" s="53"/>
      <c r="M636" s="53"/>
      <c r="N636" s="54"/>
      <c r="O636" s="54"/>
      <c r="P636" s="54"/>
      <c r="Q636" s="54"/>
      <c r="R636" s="54"/>
      <c r="S636" s="55"/>
      <c r="T636" s="55"/>
      <c r="U636"/>
      <c r="V636"/>
      <c r="W636"/>
      <c r="X636" s="68"/>
      <c r="Y636" s="66"/>
    </row>
    <row r="637" spans="1:25" ht="15" x14ac:dyDescent="0.25">
      <c r="A637"/>
      <c r="B637"/>
      <c r="C637" s="20"/>
      <c r="D637" s="44"/>
      <c r="E637" s="46"/>
      <c r="F637" s="44"/>
      <c r="G637" s="46"/>
      <c r="H637" s="44"/>
      <c r="I637" s="44"/>
      <c r="J637" s="44"/>
      <c r="K637" s="46"/>
      <c r="L637" s="53"/>
      <c r="M637" s="53"/>
      <c r="N637" s="54"/>
      <c r="O637" s="54"/>
      <c r="P637" s="54"/>
      <c r="Q637" s="54"/>
      <c r="R637" s="54"/>
      <c r="S637" s="55"/>
      <c r="T637" s="55"/>
      <c r="U637"/>
      <c r="V637"/>
      <c r="W637"/>
      <c r="X637" s="68"/>
      <c r="Y637" s="66"/>
    </row>
    <row r="638" spans="1:25" ht="15" x14ac:dyDescent="0.25">
      <c r="A638"/>
      <c r="B638"/>
      <c r="C638" s="20"/>
      <c r="D638" s="44"/>
      <c r="E638" s="46"/>
      <c r="F638" s="44"/>
      <c r="G638" s="46"/>
      <c r="H638" s="44"/>
      <c r="I638" s="44"/>
      <c r="J638" s="44"/>
      <c r="K638" s="46"/>
      <c r="L638" s="53"/>
      <c r="M638" s="53"/>
      <c r="N638" s="54"/>
      <c r="O638" s="54"/>
      <c r="P638" s="54"/>
      <c r="Q638" s="54"/>
      <c r="R638" s="54"/>
      <c r="S638" s="55"/>
      <c r="T638" s="55"/>
      <c r="U638"/>
      <c r="V638"/>
      <c r="W638"/>
      <c r="X638" s="68"/>
      <c r="Y638" s="66"/>
    </row>
    <row r="639" spans="1:25" ht="15" x14ac:dyDescent="0.25">
      <c r="A639"/>
      <c r="B639"/>
      <c r="C639" s="20"/>
      <c r="D639" s="44"/>
      <c r="E639" s="46"/>
      <c r="F639" s="44"/>
      <c r="G639" s="46"/>
      <c r="H639" s="44"/>
      <c r="I639" s="44"/>
      <c r="J639" s="44"/>
      <c r="K639" s="46"/>
      <c r="L639" s="53"/>
      <c r="M639" s="53"/>
      <c r="N639" s="54"/>
      <c r="O639" s="54"/>
      <c r="P639" s="54"/>
      <c r="Q639" s="54"/>
      <c r="R639" s="54"/>
      <c r="S639" s="55"/>
      <c r="T639" s="55"/>
      <c r="U639"/>
      <c r="V639"/>
      <c r="W639"/>
      <c r="X639" s="68"/>
      <c r="Y639" s="66"/>
    </row>
    <row r="640" spans="1:25" ht="15" x14ac:dyDescent="0.25">
      <c r="A640"/>
      <c r="B640"/>
      <c r="C640" s="20"/>
      <c r="D640" s="44"/>
      <c r="E640" s="46"/>
      <c r="F640" s="44"/>
      <c r="G640" s="46"/>
      <c r="H640" s="44"/>
      <c r="I640" s="44"/>
      <c r="J640" s="44"/>
      <c r="K640" s="46"/>
      <c r="L640" s="53"/>
      <c r="M640" s="53"/>
      <c r="N640" s="54"/>
      <c r="O640" s="54"/>
      <c r="P640" s="54"/>
      <c r="Q640" s="54"/>
      <c r="R640" s="54"/>
      <c r="S640" s="55"/>
      <c r="T640" s="55"/>
      <c r="U640"/>
      <c r="V640"/>
      <c r="W640"/>
      <c r="X640" s="68"/>
      <c r="Y640" s="66"/>
    </row>
    <row r="641" spans="1:25" ht="15" x14ac:dyDescent="0.25">
      <c r="A641"/>
      <c r="B641"/>
      <c r="C641" s="20"/>
      <c r="D641" s="44"/>
      <c r="E641" s="46"/>
      <c r="F641" s="44"/>
      <c r="G641" s="46"/>
      <c r="H641" s="44"/>
      <c r="I641" s="44"/>
      <c r="J641" s="44"/>
      <c r="K641" s="46"/>
      <c r="L641" s="53"/>
      <c r="M641" s="53"/>
      <c r="N641" s="54"/>
      <c r="O641" s="54"/>
      <c r="P641" s="54"/>
      <c r="Q641" s="54"/>
      <c r="R641" s="54"/>
      <c r="S641" s="55"/>
      <c r="T641" s="55"/>
      <c r="U641"/>
      <c r="V641"/>
      <c r="W641"/>
      <c r="X641" s="68"/>
      <c r="Y641" s="66"/>
    </row>
    <row r="642" spans="1:25" ht="15" x14ac:dyDescent="0.25">
      <c r="A642"/>
      <c r="B642"/>
      <c r="C642" s="20"/>
      <c r="D642" s="44"/>
      <c r="E642" s="46"/>
      <c r="F642" s="44"/>
      <c r="G642" s="46"/>
      <c r="H642" s="44"/>
      <c r="I642" s="44"/>
      <c r="J642" s="44"/>
      <c r="K642" s="46"/>
      <c r="L642" s="53"/>
      <c r="M642" s="53"/>
      <c r="N642" s="54"/>
      <c r="O642" s="54"/>
      <c r="P642" s="54"/>
      <c r="Q642" s="54"/>
      <c r="R642" s="54"/>
      <c r="S642" s="55"/>
      <c r="T642" s="55"/>
      <c r="U642"/>
      <c r="V642"/>
      <c r="W642"/>
      <c r="X642" s="68"/>
      <c r="Y642" s="66"/>
    </row>
    <row r="643" spans="1:25" ht="15" x14ac:dyDescent="0.25">
      <c r="A643"/>
      <c r="B643"/>
      <c r="C643" s="20"/>
      <c r="D643" s="44"/>
      <c r="E643" s="46"/>
      <c r="F643" s="44"/>
      <c r="G643" s="46"/>
      <c r="H643" s="44"/>
      <c r="I643" s="44"/>
      <c r="J643" s="44"/>
      <c r="K643" s="46"/>
      <c r="L643" s="53"/>
      <c r="M643" s="53"/>
      <c r="N643" s="54"/>
      <c r="O643" s="54"/>
      <c r="P643" s="54"/>
      <c r="Q643" s="54"/>
      <c r="R643" s="54"/>
      <c r="S643" s="55"/>
      <c r="T643" s="55"/>
      <c r="U643"/>
      <c r="V643"/>
      <c r="W643"/>
      <c r="X643" s="68"/>
      <c r="Y643" s="66"/>
    </row>
    <row r="644" spans="1:25" ht="15" x14ac:dyDescent="0.25">
      <c r="A644"/>
      <c r="B644"/>
      <c r="C644" s="20"/>
      <c r="D644" s="44"/>
      <c r="E644" s="46"/>
      <c r="F644" s="44"/>
      <c r="G644" s="46"/>
      <c r="H644" s="44"/>
      <c r="I644" s="44"/>
      <c r="J644" s="44"/>
      <c r="K644" s="46"/>
      <c r="L644" s="53"/>
      <c r="M644" s="53"/>
      <c r="N644" s="54"/>
      <c r="O644" s="54"/>
      <c r="P644" s="54"/>
      <c r="Q644" s="54"/>
      <c r="R644" s="54"/>
      <c r="S644" s="55"/>
      <c r="T644" s="55"/>
      <c r="U644"/>
      <c r="V644"/>
      <c r="W644"/>
      <c r="X644" s="68"/>
      <c r="Y644" s="66"/>
    </row>
    <row r="645" spans="1:25" ht="15" x14ac:dyDescent="0.25">
      <c r="A645"/>
      <c r="B645"/>
      <c r="C645" s="20"/>
      <c r="D645" s="44"/>
      <c r="E645" s="46"/>
      <c r="F645" s="44"/>
      <c r="G645" s="46"/>
      <c r="H645" s="44"/>
      <c r="I645" s="44"/>
      <c r="J645" s="44"/>
      <c r="K645" s="46"/>
      <c r="L645" s="53"/>
      <c r="M645" s="53"/>
      <c r="N645" s="54"/>
      <c r="O645" s="54"/>
      <c r="P645" s="54"/>
      <c r="Q645" s="54"/>
      <c r="R645" s="54"/>
      <c r="S645" s="55"/>
      <c r="T645" s="55"/>
      <c r="U645"/>
      <c r="V645"/>
      <c r="W645"/>
      <c r="X645" s="68"/>
      <c r="Y645" s="66"/>
    </row>
    <row r="646" spans="1:25" ht="15" x14ac:dyDescent="0.25">
      <c r="A646"/>
      <c r="B646"/>
      <c r="C646" s="20"/>
      <c r="D646" s="44"/>
      <c r="E646" s="46"/>
      <c r="F646" s="44"/>
      <c r="G646" s="46"/>
      <c r="H646" s="44"/>
      <c r="I646" s="44"/>
      <c r="J646" s="44"/>
      <c r="K646" s="46"/>
      <c r="L646" s="53"/>
      <c r="M646" s="53"/>
      <c r="N646" s="54"/>
      <c r="O646" s="54"/>
      <c r="P646" s="54"/>
      <c r="Q646" s="54"/>
      <c r="R646" s="54"/>
      <c r="S646" s="55"/>
      <c r="T646" s="55"/>
      <c r="U646"/>
      <c r="V646"/>
      <c r="W646"/>
      <c r="X646" s="68"/>
      <c r="Y646" s="66"/>
    </row>
    <row r="647" spans="1:25" ht="15" x14ac:dyDescent="0.25">
      <c r="A647"/>
      <c r="B647"/>
      <c r="C647" s="20"/>
      <c r="D647" s="44"/>
      <c r="E647" s="46"/>
      <c r="F647" s="44"/>
      <c r="G647" s="46"/>
      <c r="H647" s="44"/>
      <c r="I647" s="44"/>
      <c r="J647" s="44"/>
      <c r="K647" s="46"/>
      <c r="L647" s="53"/>
      <c r="M647" s="53"/>
      <c r="N647" s="54"/>
      <c r="O647" s="54"/>
      <c r="P647" s="54"/>
      <c r="Q647" s="54"/>
      <c r="R647" s="54"/>
      <c r="S647" s="55"/>
      <c r="T647" s="55"/>
      <c r="U647"/>
      <c r="V647"/>
      <c r="W647"/>
      <c r="X647" s="68"/>
      <c r="Y647" s="66"/>
    </row>
    <row r="648" spans="1:25" ht="15" x14ac:dyDescent="0.25">
      <c r="A648"/>
      <c r="B648"/>
      <c r="C648" s="20"/>
      <c r="D648" s="44"/>
      <c r="E648" s="46"/>
      <c r="F648" s="44"/>
      <c r="G648" s="46"/>
      <c r="H648" s="44"/>
      <c r="I648" s="44"/>
      <c r="J648" s="44"/>
      <c r="K648" s="46"/>
      <c r="L648" s="53"/>
      <c r="M648" s="53"/>
      <c r="N648" s="54"/>
      <c r="O648" s="54"/>
      <c r="P648" s="54"/>
      <c r="Q648" s="54"/>
      <c r="R648" s="54"/>
      <c r="S648" s="55"/>
      <c r="T648" s="55"/>
      <c r="U648"/>
      <c r="V648"/>
      <c r="W648"/>
      <c r="X648" s="68"/>
      <c r="Y648" s="66"/>
    </row>
    <row r="649" spans="1:25" ht="15" x14ac:dyDescent="0.25">
      <c r="A649"/>
      <c r="B649"/>
      <c r="C649" s="20"/>
      <c r="D649" s="44"/>
      <c r="E649" s="46"/>
      <c r="F649" s="44"/>
      <c r="G649" s="46"/>
      <c r="H649" s="44"/>
      <c r="I649" s="44"/>
      <c r="J649" s="44"/>
      <c r="K649" s="46"/>
      <c r="L649" s="53"/>
      <c r="M649" s="53"/>
      <c r="N649" s="54"/>
      <c r="O649" s="54"/>
      <c r="P649" s="54"/>
      <c r="Q649" s="54"/>
      <c r="R649" s="54"/>
      <c r="S649" s="55"/>
      <c r="T649" s="55"/>
      <c r="U649"/>
      <c r="V649"/>
      <c r="W649"/>
      <c r="X649" s="68"/>
      <c r="Y649" s="66"/>
    </row>
    <row r="650" spans="1:25" ht="15" x14ac:dyDescent="0.25">
      <c r="A650"/>
      <c r="B650"/>
      <c r="C650" s="20"/>
      <c r="D650" s="44"/>
      <c r="E650" s="46"/>
      <c r="F650" s="44"/>
      <c r="G650" s="46"/>
      <c r="H650" s="44"/>
      <c r="I650" s="44"/>
      <c r="J650" s="44"/>
      <c r="K650" s="46"/>
      <c r="L650" s="53"/>
      <c r="M650" s="53"/>
      <c r="N650" s="54"/>
      <c r="O650" s="54"/>
      <c r="P650" s="54"/>
      <c r="Q650" s="54"/>
      <c r="R650" s="54"/>
      <c r="S650" s="55"/>
      <c r="T650" s="55"/>
      <c r="U650"/>
      <c r="V650"/>
      <c r="W650"/>
      <c r="X650" s="68"/>
      <c r="Y650" s="66"/>
    </row>
    <row r="651" spans="1:25" ht="15" x14ac:dyDescent="0.25">
      <c r="A651"/>
      <c r="B651"/>
      <c r="C651" s="20"/>
      <c r="D651" s="44"/>
      <c r="E651" s="46"/>
      <c r="F651" s="44"/>
      <c r="G651" s="46"/>
      <c r="H651" s="44"/>
      <c r="I651" s="44"/>
      <c r="J651" s="44"/>
      <c r="K651" s="46"/>
      <c r="L651" s="53"/>
      <c r="M651" s="53"/>
      <c r="N651" s="54"/>
      <c r="O651" s="54"/>
      <c r="P651" s="54"/>
      <c r="Q651" s="54"/>
      <c r="R651" s="54"/>
      <c r="S651" s="55"/>
      <c r="T651" s="55"/>
      <c r="U651"/>
      <c r="V651"/>
      <c r="W651"/>
      <c r="X651" s="68"/>
      <c r="Y651" s="66"/>
    </row>
    <row r="652" spans="1:25" ht="15" x14ac:dyDescent="0.25">
      <c r="A652"/>
      <c r="B652"/>
      <c r="C652" s="20"/>
      <c r="D652" s="44"/>
      <c r="E652" s="46"/>
      <c r="F652" s="44"/>
      <c r="G652" s="46"/>
      <c r="H652" s="44"/>
      <c r="I652" s="44"/>
      <c r="J652" s="44"/>
      <c r="K652" s="46"/>
      <c r="L652" s="53"/>
      <c r="M652" s="53"/>
      <c r="N652" s="54"/>
      <c r="O652" s="54"/>
      <c r="P652" s="54"/>
      <c r="Q652" s="54"/>
      <c r="R652" s="54"/>
      <c r="S652" s="55"/>
      <c r="T652" s="55"/>
      <c r="U652"/>
      <c r="V652"/>
      <c r="W652"/>
      <c r="X652" s="68"/>
      <c r="Y652" s="66"/>
    </row>
    <row r="653" spans="1:25" ht="15" x14ac:dyDescent="0.25">
      <c r="A653"/>
      <c r="B653"/>
      <c r="C653" s="20"/>
      <c r="D653" s="44"/>
      <c r="E653" s="46"/>
      <c r="F653" s="44"/>
      <c r="G653" s="46"/>
      <c r="H653" s="44"/>
      <c r="I653" s="44"/>
      <c r="J653" s="44"/>
      <c r="K653" s="46"/>
      <c r="L653" s="53"/>
      <c r="M653" s="53"/>
      <c r="N653" s="54"/>
      <c r="O653" s="54"/>
      <c r="P653" s="54"/>
      <c r="Q653" s="54"/>
      <c r="R653" s="54"/>
      <c r="S653" s="55"/>
      <c r="T653" s="55"/>
      <c r="U653"/>
      <c r="V653"/>
      <c r="W653"/>
      <c r="X653" s="68"/>
      <c r="Y653" s="66"/>
    </row>
    <row r="654" spans="1:25" ht="15" x14ac:dyDescent="0.25">
      <c r="A654"/>
      <c r="B654"/>
      <c r="C654" s="20"/>
      <c r="D654" s="44"/>
      <c r="E654" s="46"/>
      <c r="F654" s="44"/>
      <c r="G654" s="46"/>
      <c r="H654" s="44"/>
      <c r="I654" s="44"/>
      <c r="J654" s="44"/>
      <c r="K654" s="46"/>
      <c r="L654" s="53"/>
      <c r="M654" s="53"/>
      <c r="N654" s="54"/>
      <c r="O654" s="54"/>
      <c r="P654" s="54"/>
      <c r="Q654" s="54"/>
      <c r="R654" s="54"/>
      <c r="S654" s="55"/>
      <c r="T654" s="55"/>
      <c r="U654"/>
      <c r="V654"/>
      <c r="W654"/>
      <c r="X654" s="68"/>
      <c r="Y654" s="66"/>
    </row>
    <row r="655" spans="1:25" ht="15" x14ac:dyDescent="0.25">
      <c r="A655"/>
      <c r="B655"/>
      <c r="C655" s="20"/>
      <c r="D655" s="44"/>
      <c r="E655" s="46"/>
      <c r="F655" s="44"/>
      <c r="G655" s="46"/>
      <c r="H655" s="44"/>
      <c r="I655" s="44"/>
      <c r="J655" s="44"/>
      <c r="K655" s="46"/>
      <c r="L655" s="53"/>
      <c r="M655" s="53"/>
      <c r="N655" s="54"/>
      <c r="O655" s="54"/>
      <c r="P655" s="54"/>
      <c r="Q655" s="54"/>
      <c r="R655" s="54"/>
      <c r="S655" s="55"/>
      <c r="T655" s="55"/>
      <c r="U655"/>
      <c r="V655"/>
      <c r="W655"/>
      <c r="X655" s="68"/>
      <c r="Y655" s="66"/>
    </row>
    <row r="656" spans="1:25" x14ac:dyDescent="0.2">
      <c r="C656" s="20" t="str">
        <f t="shared" ref="C656:C706" si="86">IF(OR($A656="",$B656=""),"",(1/A656)+(1/B656)-1)</f>
        <v/>
      </c>
      <c r="D656" s="17" t="str">
        <f>IF(OR($A656="",$B656=""),"",A656*'MPTO_working_2-way'!$G655)</f>
        <v/>
      </c>
      <c r="E656" s="22" t="str">
        <f>IF(OR($A656="",$B656=""),"",B656*'MPTO_working_2-way'!$G655)</f>
        <v/>
      </c>
      <c r="F656" s="17" t="str">
        <f>IF(OR($A656="",$B656=""),"",'MPTO_working_2-way'!D655)</f>
        <v/>
      </c>
      <c r="G656" s="22" t="str">
        <f>IF(OR($A656="",$B656=""),"",'MPTO_working_2-way'!E655)</f>
        <v/>
      </c>
      <c r="H656" s="17" t="str">
        <f>IF(OR($A656="",$B656=""),"",'OddsRatio_working_2-way'!M655)</f>
        <v/>
      </c>
      <c r="I656" s="17" t="str">
        <f>IF(OR($A656="",$B656=""),"",'OddsRatio_working_2-way'!N655)</f>
        <v/>
      </c>
      <c r="J656" s="17" t="str">
        <f>IF('Log_working_2-way'!$D655="","",A656^('Log_working_2-way'!$D655))</f>
        <v/>
      </c>
      <c r="K656" s="22" t="str">
        <f>IF('Log_working_2-way'!$D655="","",B656^('Log_working_2-way'!$D655))</f>
        <v/>
      </c>
    </row>
    <row r="657" spans="3:11" x14ac:dyDescent="0.2">
      <c r="C657" s="20" t="str">
        <f t="shared" si="86"/>
        <v/>
      </c>
      <c r="D657" s="17" t="str">
        <f>IF(OR($A657="",$B657=""),"",A657*'MPTO_working_2-way'!$G656)</f>
        <v/>
      </c>
      <c r="E657" s="22" t="str">
        <f>IF(OR($A657="",$B657=""),"",B657*'MPTO_working_2-way'!$G656)</f>
        <v/>
      </c>
      <c r="F657" s="17" t="str">
        <f>IF(OR($A657="",$B657=""),"",'MPTO_working_2-way'!D656)</f>
        <v/>
      </c>
      <c r="G657" s="22" t="str">
        <f>IF(OR($A657="",$B657=""),"",'MPTO_working_2-way'!E656)</f>
        <v/>
      </c>
      <c r="H657" s="17" t="str">
        <f>IF(OR($A657="",$B657=""),"",'OddsRatio_working_2-way'!M656)</f>
        <v/>
      </c>
      <c r="I657" s="17" t="str">
        <f>IF(OR($A657="",$B657=""),"",'OddsRatio_working_2-way'!N656)</f>
        <v/>
      </c>
      <c r="J657" s="17" t="str">
        <f>IF('Log_working_2-way'!$D656="","",A657^('Log_working_2-way'!$D656))</f>
        <v/>
      </c>
      <c r="K657" s="22" t="str">
        <f>IF('Log_working_2-way'!$D656="","",B657^('Log_working_2-way'!$D656))</f>
        <v/>
      </c>
    </row>
    <row r="658" spans="3:11" x14ac:dyDescent="0.2">
      <c r="C658" s="20" t="str">
        <f t="shared" si="86"/>
        <v/>
      </c>
      <c r="D658" s="17" t="str">
        <f>IF(OR($A658="",$B658=""),"",A658*'MPTO_working_2-way'!$G657)</f>
        <v/>
      </c>
      <c r="E658" s="22" t="str">
        <f>IF(OR($A658="",$B658=""),"",B658*'MPTO_working_2-way'!$G657)</f>
        <v/>
      </c>
      <c r="F658" s="17" t="str">
        <f>IF(OR($A658="",$B658=""),"",'MPTO_working_2-way'!D657)</f>
        <v/>
      </c>
      <c r="G658" s="22" t="str">
        <f>IF(OR($A658="",$B658=""),"",'MPTO_working_2-way'!E657)</f>
        <v/>
      </c>
      <c r="H658" s="17" t="str">
        <f>IF(OR($A658="",$B658=""),"",'OddsRatio_working_2-way'!M657)</f>
        <v/>
      </c>
      <c r="I658" s="17" t="str">
        <f>IF(OR($A658="",$B658=""),"",'OddsRatio_working_2-way'!N657)</f>
        <v/>
      </c>
      <c r="J658" s="17" t="str">
        <f>IF('Log_working_2-way'!$D657="","",A658^('Log_working_2-way'!$D657))</f>
        <v/>
      </c>
      <c r="K658" s="22" t="str">
        <f>IF('Log_working_2-way'!$D657="","",B658^('Log_working_2-way'!$D657))</f>
        <v/>
      </c>
    </row>
    <row r="659" spans="3:11" x14ac:dyDescent="0.2">
      <c r="C659" s="20" t="str">
        <f t="shared" si="86"/>
        <v/>
      </c>
      <c r="D659" s="17" t="str">
        <f>IF(OR($A659="",$B659=""),"",A659*'MPTO_working_2-way'!$G658)</f>
        <v/>
      </c>
      <c r="E659" s="22" t="str">
        <f>IF(OR($A659="",$B659=""),"",B659*'MPTO_working_2-way'!$G658)</f>
        <v/>
      </c>
      <c r="F659" s="17" t="str">
        <f>IF(OR($A659="",$B659=""),"",'MPTO_working_2-way'!D658)</f>
        <v/>
      </c>
      <c r="G659" s="22" t="str">
        <f>IF(OR($A659="",$B659=""),"",'MPTO_working_2-way'!E658)</f>
        <v/>
      </c>
      <c r="H659" s="17" t="str">
        <f>IF(OR($A659="",$B659=""),"",'OddsRatio_working_2-way'!M658)</f>
        <v/>
      </c>
      <c r="I659" s="17" t="str">
        <f>IF(OR($A659="",$B659=""),"",'OddsRatio_working_2-way'!N658)</f>
        <v/>
      </c>
      <c r="J659" s="17" t="str">
        <f>IF('Log_working_2-way'!$D658="","",A659^('Log_working_2-way'!$D658))</f>
        <v/>
      </c>
      <c r="K659" s="22" t="str">
        <f>IF('Log_working_2-way'!$D658="","",B659^('Log_working_2-way'!$D658))</f>
        <v/>
      </c>
    </row>
    <row r="660" spans="3:11" x14ac:dyDescent="0.2">
      <c r="C660" s="20" t="str">
        <f t="shared" si="86"/>
        <v/>
      </c>
      <c r="D660" s="17" t="str">
        <f>IF(OR($A660="",$B660=""),"",A660*'MPTO_working_2-way'!$G659)</f>
        <v/>
      </c>
      <c r="E660" s="22" t="str">
        <f>IF(OR($A660="",$B660=""),"",B660*'MPTO_working_2-way'!$G659)</f>
        <v/>
      </c>
      <c r="F660" s="17" t="str">
        <f>IF(OR($A660="",$B660=""),"",'MPTO_working_2-way'!D659)</f>
        <v/>
      </c>
      <c r="G660" s="22" t="str">
        <f>IF(OR($A660="",$B660=""),"",'MPTO_working_2-way'!E659)</f>
        <v/>
      </c>
      <c r="H660" s="17" t="str">
        <f>IF(OR($A660="",$B660=""),"",'OddsRatio_working_2-way'!M659)</f>
        <v/>
      </c>
      <c r="I660" s="17" t="str">
        <f>IF(OR($A660="",$B660=""),"",'OddsRatio_working_2-way'!N659)</f>
        <v/>
      </c>
      <c r="J660" s="17" t="str">
        <f>IF('Log_working_2-way'!$D659="","",A660^('Log_working_2-way'!$D659))</f>
        <v/>
      </c>
      <c r="K660" s="22" t="str">
        <f>IF('Log_working_2-way'!$D659="","",B660^('Log_working_2-way'!$D659))</f>
        <v/>
      </c>
    </row>
    <row r="661" spans="3:11" x14ac:dyDescent="0.2">
      <c r="C661" s="20" t="str">
        <f t="shared" si="86"/>
        <v/>
      </c>
      <c r="D661" s="17" t="str">
        <f>IF(OR($A661="",$B661=""),"",A661*'MPTO_working_2-way'!$G660)</f>
        <v/>
      </c>
      <c r="E661" s="22" t="str">
        <f>IF(OR($A661="",$B661=""),"",B661*'MPTO_working_2-way'!$G660)</f>
        <v/>
      </c>
      <c r="F661" s="17" t="str">
        <f>IF(OR($A661="",$B661=""),"",'MPTO_working_2-way'!D660)</f>
        <v/>
      </c>
      <c r="G661" s="22" t="str">
        <f>IF(OR($A661="",$B661=""),"",'MPTO_working_2-way'!E660)</f>
        <v/>
      </c>
      <c r="H661" s="17" t="str">
        <f>IF(OR($A661="",$B661=""),"",'OddsRatio_working_2-way'!M660)</f>
        <v/>
      </c>
      <c r="I661" s="17" t="str">
        <f>IF(OR($A661="",$B661=""),"",'OddsRatio_working_2-way'!N660)</f>
        <v/>
      </c>
      <c r="J661" s="17" t="str">
        <f>IF('Log_working_2-way'!$D660="","",A661^('Log_working_2-way'!$D660))</f>
        <v/>
      </c>
      <c r="K661" s="22" t="str">
        <f>IF('Log_working_2-way'!$D660="","",B661^('Log_working_2-way'!$D660))</f>
        <v/>
      </c>
    </row>
    <row r="662" spans="3:11" x14ac:dyDescent="0.2">
      <c r="C662" s="20" t="str">
        <f t="shared" si="86"/>
        <v/>
      </c>
      <c r="D662" s="17" t="str">
        <f>IF(OR($A662="",$B662=""),"",A662*'MPTO_working_2-way'!$G661)</f>
        <v/>
      </c>
      <c r="E662" s="22" t="str">
        <f>IF(OR($A662="",$B662=""),"",B662*'MPTO_working_2-way'!$G661)</f>
        <v/>
      </c>
      <c r="F662" s="17" t="str">
        <f>IF(OR($A662="",$B662=""),"",'MPTO_working_2-way'!D661)</f>
        <v/>
      </c>
      <c r="G662" s="22" t="str">
        <f>IF(OR($A662="",$B662=""),"",'MPTO_working_2-way'!E661)</f>
        <v/>
      </c>
      <c r="H662" s="17" t="str">
        <f>IF(OR($A662="",$B662=""),"",'OddsRatio_working_2-way'!M661)</f>
        <v/>
      </c>
      <c r="I662" s="17" t="str">
        <f>IF(OR($A662="",$B662=""),"",'OddsRatio_working_2-way'!N661)</f>
        <v/>
      </c>
      <c r="J662" s="17" t="str">
        <f>IF('Log_working_2-way'!$D661="","",A662^('Log_working_2-way'!$D661))</f>
        <v/>
      </c>
      <c r="K662" s="22" t="str">
        <f>IF('Log_working_2-way'!$D661="","",B662^('Log_working_2-way'!$D661))</f>
        <v/>
      </c>
    </row>
    <row r="663" spans="3:11" x14ac:dyDescent="0.2">
      <c r="C663" s="20" t="str">
        <f t="shared" si="86"/>
        <v/>
      </c>
      <c r="D663" s="17" t="str">
        <f>IF(OR($A663="",$B663=""),"",A663*'MPTO_working_2-way'!$G662)</f>
        <v/>
      </c>
      <c r="E663" s="22" t="str">
        <f>IF(OR($A663="",$B663=""),"",B663*'MPTO_working_2-way'!$G662)</f>
        <v/>
      </c>
      <c r="F663" s="17" t="str">
        <f>IF(OR($A663="",$B663=""),"",'MPTO_working_2-way'!D662)</f>
        <v/>
      </c>
      <c r="G663" s="22" t="str">
        <f>IF(OR($A663="",$B663=""),"",'MPTO_working_2-way'!E662)</f>
        <v/>
      </c>
      <c r="H663" s="17" t="str">
        <f>IF(OR($A663="",$B663=""),"",'OddsRatio_working_2-way'!M662)</f>
        <v/>
      </c>
      <c r="I663" s="17" t="str">
        <f>IF(OR($A663="",$B663=""),"",'OddsRatio_working_2-way'!N662)</f>
        <v/>
      </c>
      <c r="J663" s="17" t="str">
        <f>IF('Log_working_2-way'!$D662="","",A663^('Log_working_2-way'!$D662))</f>
        <v/>
      </c>
      <c r="K663" s="22" t="str">
        <f>IF('Log_working_2-way'!$D662="","",B663^('Log_working_2-way'!$D662))</f>
        <v/>
      </c>
    </row>
    <row r="664" spans="3:11" x14ac:dyDescent="0.2">
      <c r="C664" s="20" t="str">
        <f t="shared" si="86"/>
        <v/>
      </c>
      <c r="D664" s="17" t="str">
        <f>IF(OR($A664="",$B664=""),"",A664*'MPTO_working_2-way'!$G663)</f>
        <v/>
      </c>
      <c r="E664" s="22" t="str">
        <f>IF(OR($A664="",$B664=""),"",B664*'MPTO_working_2-way'!$G663)</f>
        <v/>
      </c>
      <c r="F664" s="17" t="str">
        <f>IF(OR($A664="",$B664=""),"",'MPTO_working_2-way'!D663)</f>
        <v/>
      </c>
      <c r="G664" s="22" t="str">
        <f>IF(OR($A664="",$B664=""),"",'MPTO_working_2-way'!E663)</f>
        <v/>
      </c>
      <c r="H664" s="17" t="str">
        <f>IF(OR($A664="",$B664=""),"",'OddsRatio_working_2-way'!M663)</f>
        <v/>
      </c>
      <c r="I664" s="17" t="str">
        <f>IF(OR($A664="",$B664=""),"",'OddsRatio_working_2-way'!N663)</f>
        <v/>
      </c>
      <c r="J664" s="17" t="str">
        <f>IF('Log_working_2-way'!$D663="","",A664^('Log_working_2-way'!$D663))</f>
        <v/>
      </c>
      <c r="K664" s="22" t="str">
        <f>IF('Log_working_2-way'!$D663="","",B664^('Log_working_2-way'!$D663))</f>
        <v/>
      </c>
    </row>
    <row r="665" spans="3:11" x14ac:dyDescent="0.2">
      <c r="C665" s="20" t="str">
        <f t="shared" si="86"/>
        <v/>
      </c>
      <c r="D665" s="17" t="str">
        <f>IF(OR($A665="",$B665=""),"",A665*'MPTO_working_2-way'!$G664)</f>
        <v/>
      </c>
      <c r="E665" s="22" t="str">
        <f>IF(OR($A665="",$B665=""),"",B665*'MPTO_working_2-way'!$G664)</f>
        <v/>
      </c>
      <c r="F665" s="17" t="str">
        <f>IF(OR($A665="",$B665=""),"",'MPTO_working_2-way'!D664)</f>
        <v/>
      </c>
      <c r="G665" s="22" t="str">
        <f>IF(OR($A665="",$B665=""),"",'MPTO_working_2-way'!E664)</f>
        <v/>
      </c>
      <c r="H665" s="17" t="str">
        <f>IF(OR($A665="",$B665=""),"",'OddsRatio_working_2-way'!M664)</f>
        <v/>
      </c>
      <c r="I665" s="17" t="str">
        <f>IF(OR($A665="",$B665=""),"",'OddsRatio_working_2-way'!N664)</f>
        <v/>
      </c>
      <c r="J665" s="17" t="str">
        <f>IF('Log_working_2-way'!$D664="","",A665^('Log_working_2-way'!$D664))</f>
        <v/>
      </c>
      <c r="K665" s="22" t="str">
        <f>IF('Log_working_2-way'!$D664="","",B665^('Log_working_2-way'!$D664))</f>
        <v/>
      </c>
    </row>
    <row r="666" spans="3:11" x14ac:dyDescent="0.2">
      <c r="C666" s="20" t="str">
        <f t="shared" si="86"/>
        <v/>
      </c>
      <c r="D666" s="17" t="str">
        <f>IF(OR($A666="",$B666=""),"",A666*'MPTO_working_2-way'!$G665)</f>
        <v/>
      </c>
      <c r="E666" s="22" t="str">
        <f>IF(OR($A666="",$B666=""),"",B666*'MPTO_working_2-way'!$G665)</f>
        <v/>
      </c>
      <c r="F666" s="17" t="str">
        <f>IF(OR($A666="",$B666=""),"",'MPTO_working_2-way'!D665)</f>
        <v/>
      </c>
      <c r="G666" s="22" t="str">
        <f>IF(OR($A666="",$B666=""),"",'MPTO_working_2-way'!E665)</f>
        <v/>
      </c>
      <c r="H666" s="17" t="str">
        <f>IF(OR($A666="",$B666=""),"",'OddsRatio_working_2-way'!M665)</f>
        <v/>
      </c>
      <c r="I666" s="17" t="str">
        <f>IF(OR($A666="",$B666=""),"",'OddsRatio_working_2-way'!N665)</f>
        <v/>
      </c>
      <c r="J666" s="17" t="str">
        <f>IF('Log_working_2-way'!$D665="","",A666^('Log_working_2-way'!$D665))</f>
        <v/>
      </c>
      <c r="K666" s="22" t="str">
        <f>IF('Log_working_2-way'!$D665="","",B666^('Log_working_2-way'!$D665))</f>
        <v/>
      </c>
    </row>
    <row r="667" spans="3:11" x14ac:dyDescent="0.2">
      <c r="C667" s="20" t="str">
        <f t="shared" si="86"/>
        <v/>
      </c>
      <c r="D667" s="17" t="str">
        <f>IF(OR($A667="",$B667=""),"",A667*'MPTO_working_2-way'!$G666)</f>
        <v/>
      </c>
      <c r="E667" s="22" t="str">
        <f>IF(OR($A667="",$B667=""),"",B667*'MPTO_working_2-way'!$G666)</f>
        <v/>
      </c>
      <c r="F667" s="17" t="str">
        <f>IF(OR($A667="",$B667=""),"",'MPTO_working_2-way'!D666)</f>
        <v/>
      </c>
      <c r="G667" s="22" t="str">
        <f>IF(OR($A667="",$B667=""),"",'MPTO_working_2-way'!E666)</f>
        <v/>
      </c>
      <c r="H667" s="17" t="str">
        <f>IF(OR($A667="",$B667=""),"",'OddsRatio_working_2-way'!M666)</f>
        <v/>
      </c>
      <c r="I667" s="17" t="str">
        <f>IF(OR($A667="",$B667=""),"",'OddsRatio_working_2-way'!N666)</f>
        <v/>
      </c>
      <c r="J667" s="17" t="str">
        <f>IF('Log_working_2-way'!$D666="","",A667^('Log_working_2-way'!$D666))</f>
        <v/>
      </c>
      <c r="K667" s="22" t="str">
        <f>IF('Log_working_2-way'!$D666="","",B667^('Log_working_2-way'!$D666))</f>
        <v/>
      </c>
    </row>
    <row r="668" spans="3:11" x14ac:dyDescent="0.2">
      <c r="C668" s="20" t="str">
        <f t="shared" si="86"/>
        <v/>
      </c>
      <c r="D668" s="17" t="str">
        <f>IF(OR($A668="",$B668=""),"",A668*'MPTO_working_2-way'!$G667)</f>
        <v/>
      </c>
      <c r="E668" s="22" t="str">
        <f>IF(OR($A668="",$B668=""),"",B668*'MPTO_working_2-way'!$G667)</f>
        <v/>
      </c>
      <c r="F668" s="17" t="str">
        <f>IF(OR($A668="",$B668=""),"",'MPTO_working_2-way'!D667)</f>
        <v/>
      </c>
      <c r="G668" s="22" t="str">
        <f>IF(OR($A668="",$B668=""),"",'MPTO_working_2-way'!E667)</f>
        <v/>
      </c>
      <c r="H668" s="17" t="str">
        <f>IF(OR($A668="",$B668=""),"",'OddsRatio_working_2-way'!M667)</f>
        <v/>
      </c>
      <c r="I668" s="17" t="str">
        <f>IF(OR($A668="",$B668=""),"",'OddsRatio_working_2-way'!N667)</f>
        <v/>
      </c>
      <c r="J668" s="17" t="str">
        <f>IF('Log_working_2-way'!$D667="","",A668^('Log_working_2-way'!$D667))</f>
        <v/>
      </c>
      <c r="K668" s="22" t="str">
        <f>IF('Log_working_2-way'!$D667="","",B668^('Log_working_2-way'!$D667))</f>
        <v/>
      </c>
    </row>
    <row r="669" spans="3:11" x14ac:dyDescent="0.2">
      <c r="C669" s="20" t="str">
        <f t="shared" si="86"/>
        <v/>
      </c>
      <c r="D669" s="17" t="str">
        <f>IF(OR($A669="",$B669=""),"",A669*'MPTO_working_2-way'!$G668)</f>
        <v/>
      </c>
      <c r="E669" s="22" t="str">
        <f>IF(OR($A669="",$B669=""),"",B669*'MPTO_working_2-way'!$G668)</f>
        <v/>
      </c>
      <c r="F669" s="17" t="str">
        <f>IF(OR($A669="",$B669=""),"",'MPTO_working_2-way'!D668)</f>
        <v/>
      </c>
      <c r="G669" s="22" t="str">
        <f>IF(OR($A669="",$B669=""),"",'MPTO_working_2-way'!E668)</f>
        <v/>
      </c>
      <c r="H669" s="17" t="str">
        <f>IF(OR($A669="",$B669=""),"",'OddsRatio_working_2-way'!M668)</f>
        <v/>
      </c>
      <c r="I669" s="17" t="str">
        <f>IF(OR($A669="",$B669=""),"",'OddsRatio_working_2-way'!N668)</f>
        <v/>
      </c>
      <c r="J669" s="17" t="str">
        <f>IF('Log_working_2-way'!$D668="","",A669^('Log_working_2-way'!$D668))</f>
        <v/>
      </c>
      <c r="K669" s="22" t="str">
        <f>IF('Log_working_2-way'!$D668="","",B669^('Log_working_2-way'!$D668))</f>
        <v/>
      </c>
    </row>
    <row r="670" spans="3:11" x14ac:dyDescent="0.2">
      <c r="C670" s="20" t="str">
        <f t="shared" si="86"/>
        <v/>
      </c>
      <c r="D670" s="17" t="str">
        <f>IF(OR($A670="",$B670=""),"",A670*'MPTO_working_2-way'!$G669)</f>
        <v/>
      </c>
      <c r="E670" s="22" t="str">
        <f>IF(OR($A670="",$B670=""),"",B670*'MPTO_working_2-way'!$G669)</f>
        <v/>
      </c>
      <c r="F670" s="17" t="str">
        <f>IF(OR($A670="",$B670=""),"",'MPTO_working_2-way'!D669)</f>
        <v/>
      </c>
      <c r="G670" s="22" t="str">
        <f>IF(OR($A670="",$B670=""),"",'MPTO_working_2-way'!E669)</f>
        <v/>
      </c>
      <c r="H670" s="17" t="str">
        <f>IF(OR($A670="",$B670=""),"",'OddsRatio_working_2-way'!M669)</f>
        <v/>
      </c>
      <c r="I670" s="17" t="str">
        <f>IF(OR($A670="",$B670=""),"",'OddsRatio_working_2-way'!N669)</f>
        <v/>
      </c>
      <c r="J670" s="17" t="str">
        <f>IF('Log_working_2-way'!$D669="","",A670^('Log_working_2-way'!$D669))</f>
        <v/>
      </c>
      <c r="K670" s="22" t="str">
        <f>IF('Log_working_2-way'!$D669="","",B670^('Log_working_2-way'!$D669))</f>
        <v/>
      </c>
    </row>
    <row r="671" spans="3:11" x14ac:dyDescent="0.2">
      <c r="C671" s="20" t="str">
        <f t="shared" si="86"/>
        <v/>
      </c>
      <c r="D671" s="17" t="str">
        <f>IF(OR($A671="",$B671=""),"",A671*'MPTO_working_2-way'!$G670)</f>
        <v/>
      </c>
      <c r="E671" s="22" t="str">
        <f>IF(OR($A671="",$B671=""),"",B671*'MPTO_working_2-way'!$G670)</f>
        <v/>
      </c>
      <c r="F671" s="17" t="str">
        <f>IF(OR($A671="",$B671=""),"",'MPTO_working_2-way'!D670)</f>
        <v/>
      </c>
      <c r="G671" s="22" t="str">
        <f>IF(OR($A671="",$B671=""),"",'MPTO_working_2-way'!E670)</f>
        <v/>
      </c>
      <c r="H671" s="17" t="str">
        <f>IF(OR($A671="",$B671=""),"",'OddsRatio_working_2-way'!M670)</f>
        <v/>
      </c>
      <c r="I671" s="17" t="str">
        <f>IF(OR($A671="",$B671=""),"",'OddsRatio_working_2-way'!N670)</f>
        <v/>
      </c>
      <c r="J671" s="17" t="str">
        <f>IF('Log_working_2-way'!$D670="","",A671^('Log_working_2-way'!$D670))</f>
        <v/>
      </c>
      <c r="K671" s="22" t="str">
        <f>IF('Log_working_2-way'!$D670="","",B671^('Log_working_2-way'!$D670))</f>
        <v/>
      </c>
    </row>
    <row r="672" spans="3:11" x14ac:dyDescent="0.2">
      <c r="C672" s="20" t="str">
        <f t="shared" si="86"/>
        <v/>
      </c>
      <c r="D672" s="17" t="str">
        <f>IF(OR($A672="",$B672=""),"",A672*'MPTO_working_2-way'!$G671)</f>
        <v/>
      </c>
      <c r="E672" s="22" t="str">
        <f>IF(OR($A672="",$B672=""),"",B672*'MPTO_working_2-way'!$G671)</f>
        <v/>
      </c>
      <c r="F672" s="17" t="str">
        <f>IF(OR($A672="",$B672=""),"",'MPTO_working_2-way'!D671)</f>
        <v/>
      </c>
      <c r="G672" s="22" t="str">
        <f>IF(OR($A672="",$B672=""),"",'MPTO_working_2-way'!E671)</f>
        <v/>
      </c>
      <c r="H672" s="17" t="str">
        <f>IF(OR($A672="",$B672=""),"",'OddsRatio_working_2-way'!M671)</f>
        <v/>
      </c>
      <c r="I672" s="17" t="str">
        <f>IF(OR($A672="",$B672=""),"",'OddsRatio_working_2-way'!N671)</f>
        <v/>
      </c>
      <c r="J672" s="17" t="str">
        <f>IF('Log_working_2-way'!$D671="","",A672^('Log_working_2-way'!$D671))</f>
        <v/>
      </c>
      <c r="K672" s="22" t="str">
        <f>IF('Log_working_2-way'!$D671="","",B672^('Log_working_2-way'!$D671))</f>
        <v/>
      </c>
    </row>
    <row r="673" spans="3:11" x14ac:dyDescent="0.2">
      <c r="C673" s="20" t="str">
        <f t="shared" si="86"/>
        <v/>
      </c>
      <c r="D673" s="17" t="str">
        <f>IF(OR($A673="",$B673=""),"",A673*'MPTO_working_2-way'!$G672)</f>
        <v/>
      </c>
      <c r="E673" s="22" t="str">
        <f>IF(OR($A673="",$B673=""),"",B673*'MPTO_working_2-way'!$G672)</f>
        <v/>
      </c>
      <c r="F673" s="17" t="str">
        <f>IF(OR($A673="",$B673=""),"",'MPTO_working_2-way'!D672)</f>
        <v/>
      </c>
      <c r="G673" s="22" t="str">
        <f>IF(OR($A673="",$B673=""),"",'MPTO_working_2-way'!E672)</f>
        <v/>
      </c>
      <c r="H673" s="17" t="str">
        <f>IF(OR($A673="",$B673=""),"",'OddsRatio_working_2-way'!M672)</f>
        <v/>
      </c>
      <c r="I673" s="17" t="str">
        <f>IF(OR($A673="",$B673=""),"",'OddsRatio_working_2-way'!N672)</f>
        <v/>
      </c>
      <c r="J673" s="17" t="str">
        <f>IF('Log_working_2-way'!$D672="","",A673^('Log_working_2-way'!$D672))</f>
        <v/>
      </c>
      <c r="K673" s="22" t="str">
        <f>IF('Log_working_2-way'!$D672="","",B673^('Log_working_2-way'!$D672))</f>
        <v/>
      </c>
    </row>
    <row r="674" spans="3:11" x14ac:dyDescent="0.2">
      <c r="C674" s="20" t="str">
        <f t="shared" si="86"/>
        <v/>
      </c>
      <c r="D674" s="17" t="str">
        <f>IF(OR($A674="",$B674=""),"",A674*'MPTO_working_2-way'!$G673)</f>
        <v/>
      </c>
      <c r="E674" s="22" t="str">
        <f>IF(OR($A674="",$B674=""),"",B674*'MPTO_working_2-way'!$G673)</f>
        <v/>
      </c>
      <c r="F674" s="17" t="str">
        <f>IF(OR($A674="",$B674=""),"",'MPTO_working_2-way'!D673)</f>
        <v/>
      </c>
      <c r="G674" s="22" t="str">
        <f>IF(OR($A674="",$B674=""),"",'MPTO_working_2-way'!E673)</f>
        <v/>
      </c>
      <c r="H674" s="17" t="str">
        <f>IF(OR($A674="",$B674=""),"",'OddsRatio_working_2-way'!M673)</f>
        <v/>
      </c>
      <c r="I674" s="17" t="str">
        <f>IF(OR($A674="",$B674=""),"",'OddsRatio_working_2-way'!N673)</f>
        <v/>
      </c>
      <c r="J674" s="17" t="str">
        <f>IF('Log_working_2-way'!$D673="","",A674^('Log_working_2-way'!$D673))</f>
        <v/>
      </c>
      <c r="K674" s="22" t="str">
        <f>IF('Log_working_2-way'!$D673="","",B674^('Log_working_2-way'!$D673))</f>
        <v/>
      </c>
    </row>
    <row r="675" spans="3:11" x14ac:dyDescent="0.2">
      <c r="C675" s="20" t="str">
        <f t="shared" si="86"/>
        <v/>
      </c>
      <c r="D675" s="17" t="str">
        <f>IF(OR($A675="",$B675=""),"",A675*'MPTO_working_2-way'!$G674)</f>
        <v/>
      </c>
      <c r="E675" s="22" t="str">
        <f>IF(OR($A675="",$B675=""),"",B675*'MPTO_working_2-way'!$G674)</f>
        <v/>
      </c>
      <c r="F675" s="17" t="str">
        <f>IF(OR($A675="",$B675=""),"",'MPTO_working_2-way'!D674)</f>
        <v/>
      </c>
      <c r="G675" s="22" t="str">
        <f>IF(OR($A675="",$B675=""),"",'MPTO_working_2-way'!E674)</f>
        <v/>
      </c>
      <c r="H675" s="17" t="str">
        <f>IF(OR($A675="",$B675=""),"",'OddsRatio_working_2-way'!M674)</f>
        <v/>
      </c>
      <c r="I675" s="17" t="str">
        <f>IF(OR($A675="",$B675=""),"",'OddsRatio_working_2-way'!N674)</f>
        <v/>
      </c>
      <c r="J675" s="17" t="str">
        <f>IF('Log_working_2-way'!$D674="","",A675^('Log_working_2-way'!$D674))</f>
        <v/>
      </c>
      <c r="K675" s="22" t="str">
        <f>IF('Log_working_2-way'!$D674="","",B675^('Log_working_2-way'!$D674))</f>
        <v/>
      </c>
    </row>
    <row r="676" spans="3:11" x14ac:dyDescent="0.2">
      <c r="C676" s="20" t="str">
        <f t="shared" si="86"/>
        <v/>
      </c>
      <c r="D676" s="17" t="str">
        <f>IF(OR($A676="",$B676=""),"",A676*'MPTO_working_2-way'!$G675)</f>
        <v/>
      </c>
      <c r="E676" s="22" t="str">
        <f>IF(OR($A676="",$B676=""),"",B676*'MPTO_working_2-way'!$G675)</f>
        <v/>
      </c>
      <c r="F676" s="17" t="str">
        <f>IF(OR($A676="",$B676=""),"",'MPTO_working_2-way'!D675)</f>
        <v/>
      </c>
      <c r="G676" s="22" t="str">
        <f>IF(OR($A676="",$B676=""),"",'MPTO_working_2-way'!E675)</f>
        <v/>
      </c>
      <c r="H676" s="17" t="str">
        <f>IF(OR($A676="",$B676=""),"",'OddsRatio_working_2-way'!M675)</f>
        <v/>
      </c>
      <c r="I676" s="17" t="str">
        <f>IF(OR($A676="",$B676=""),"",'OddsRatio_working_2-way'!N675)</f>
        <v/>
      </c>
      <c r="J676" s="17" t="str">
        <f>IF('Log_working_2-way'!$D675="","",A676^('Log_working_2-way'!$D675))</f>
        <v/>
      </c>
      <c r="K676" s="22" t="str">
        <f>IF('Log_working_2-way'!$D675="","",B676^('Log_working_2-way'!$D675))</f>
        <v/>
      </c>
    </row>
    <row r="677" spans="3:11" x14ac:dyDescent="0.2">
      <c r="C677" s="20" t="str">
        <f t="shared" si="86"/>
        <v/>
      </c>
      <c r="D677" s="17" t="str">
        <f>IF(OR($A677="",$B677=""),"",A677*'MPTO_working_2-way'!$G676)</f>
        <v/>
      </c>
      <c r="E677" s="22" t="str">
        <f>IF(OR($A677="",$B677=""),"",B677*'MPTO_working_2-way'!$G676)</f>
        <v/>
      </c>
      <c r="F677" s="17" t="str">
        <f>IF(OR($A677="",$B677=""),"",'MPTO_working_2-way'!D676)</f>
        <v/>
      </c>
      <c r="G677" s="22" t="str">
        <f>IF(OR($A677="",$B677=""),"",'MPTO_working_2-way'!E676)</f>
        <v/>
      </c>
      <c r="H677" s="17" t="str">
        <f>IF(OR($A677="",$B677=""),"",'OddsRatio_working_2-way'!M676)</f>
        <v/>
      </c>
      <c r="I677" s="17" t="str">
        <f>IF(OR($A677="",$B677=""),"",'OddsRatio_working_2-way'!N676)</f>
        <v/>
      </c>
      <c r="J677" s="17" t="str">
        <f>IF('Log_working_2-way'!$D676="","",A677^('Log_working_2-way'!$D676))</f>
        <v/>
      </c>
      <c r="K677" s="22" t="str">
        <f>IF('Log_working_2-way'!$D676="","",B677^('Log_working_2-way'!$D676))</f>
        <v/>
      </c>
    </row>
    <row r="678" spans="3:11" x14ac:dyDescent="0.2">
      <c r="C678" s="20" t="str">
        <f t="shared" si="86"/>
        <v/>
      </c>
      <c r="D678" s="17" t="str">
        <f>IF(OR($A678="",$B678=""),"",A678*'MPTO_working_2-way'!$G677)</f>
        <v/>
      </c>
      <c r="E678" s="22" t="str">
        <f>IF(OR($A678="",$B678=""),"",B678*'MPTO_working_2-way'!$G677)</f>
        <v/>
      </c>
      <c r="F678" s="17" t="str">
        <f>IF(OR($A678="",$B678=""),"",'MPTO_working_2-way'!D677)</f>
        <v/>
      </c>
      <c r="G678" s="22" t="str">
        <f>IF(OR($A678="",$B678=""),"",'MPTO_working_2-way'!E677)</f>
        <v/>
      </c>
      <c r="H678" s="17" t="str">
        <f>IF(OR($A678="",$B678=""),"",'OddsRatio_working_2-way'!M677)</f>
        <v/>
      </c>
      <c r="I678" s="17" t="str">
        <f>IF(OR($A678="",$B678=""),"",'OddsRatio_working_2-way'!N677)</f>
        <v/>
      </c>
      <c r="J678" s="17" t="str">
        <f>IF('Log_working_2-way'!$D677="","",A678^('Log_working_2-way'!$D677))</f>
        <v/>
      </c>
      <c r="K678" s="22" t="str">
        <f>IF('Log_working_2-way'!$D677="","",B678^('Log_working_2-way'!$D677))</f>
        <v/>
      </c>
    </row>
    <row r="679" spans="3:11" x14ac:dyDescent="0.2">
      <c r="C679" s="20" t="str">
        <f t="shared" si="86"/>
        <v/>
      </c>
      <c r="D679" s="17" t="str">
        <f>IF(OR($A679="",$B679=""),"",A679*'MPTO_working_2-way'!$G678)</f>
        <v/>
      </c>
      <c r="E679" s="22" t="str">
        <f>IF(OR($A679="",$B679=""),"",B679*'MPTO_working_2-way'!$G678)</f>
        <v/>
      </c>
      <c r="F679" s="17" t="str">
        <f>IF(OR($A679="",$B679=""),"",'MPTO_working_2-way'!D678)</f>
        <v/>
      </c>
      <c r="G679" s="22" t="str">
        <f>IF(OR($A679="",$B679=""),"",'MPTO_working_2-way'!E678)</f>
        <v/>
      </c>
      <c r="H679" s="17" t="str">
        <f>IF(OR($A679="",$B679=""),"",'OddsRatio_working_2-way'!M678)</f>
        <v/>
      </c>
      <c r="I679" s="17" t="str">
        <f>IF(OR($A679="",$B679=""),"",'OddsRatio_working_2-way'!N678)</f>
        <v/>
      </c>
      <c r="J679" s="17" t="str">
        <f>IF('Log_working_2-way'!$D678="","",A679^('Log_working_2-way'!$D678))</f>
        <v/>
      </c>
      <c r="K679" s="22" t="str">
        <f>IF('Log_working_2-way'!$D678="","",B679^('Log_working_2-way'!$D678))</f>
        <v/>
      </c>
    </row>
    <row r="680" spans="3:11" x14ac:dyDescent="0.2">
      <c r="C680" s="20" t="str">
        <f t="shared" si="86"/>
        <v/>
      </c>
      <c r="D680" s="17" t="str">
        <f>IF(OR($A680="",$B680=""),"",A680*'MPTO_working_2-way'!$G679)</f>
        <v/>
      </c>
      <c r="E680" s="22" t="str">
        <f>IF(OR($A680="",$B680=""),"",B680*'MPTO_working_2-way'!$G679)</f>
        <v/>
      </c>
      <c r="F680" s="17" t="str">
        <f>IF(OR($A680="",$B680=""),"",'MPTO_working_2-way'!D679)</f>
        <v/>
      </c>
      <c r="G680" s="22" t="str">
        <f>IF(OR($A680="",$B680=""),"",'MPTO_working_2-way'!E679)</f>
        <v/>
      </c>
      <c r="H680" s="17" t="str">
        <f>IF(OR($A680="",$B680=""),"",'OddsRatio_working_2-way'!M679)</f>
        <v/>
      </c>
      <c r="I680" s="17" t="str">
        <f>IF(OR($A680="",$B680=""),"",'OddsRatio_working_2-way'!N679)</f>
        <v/>
      </c>
      <c r="J680" s="17" t="str">
        <f>IF('Log_working_2-way'!$D679="","",A680^('Log_working_2-way'!$D679))</f>
        <v/>
      </c>
      <c r="K680" s="22" t="str">
        <f>IF('Log_working_2-way'!$D679="","",B680^('Log_working_2-way'!$D679))</f>
        <v/>
      </c>
    </row>
    <row r="681" spans="3:11" x14ac:dyDescent="0.2">
      <c r="C681" s="20" t="str">
        <f t="shared" si="86"/>
        <v/>
      </c>
      <c r="D681" s="17" t="str">
        <f>IF(OR($A681="",$B681=""),"",A681*'MPTO_working_2-way'!$G680)</f>
        <v/>
      </c>
      <c r="E681" s="22" t="str">
        <f>IF(OR($A681="",$B681=""),"",B681*'MPTO_working_2-way'!$G680)</f>
        <v/>
      </c>
      <c r="F681" s="17" t="str">
        <f>IF(OR($A681="",$B681=""),"",'MPTO_working_2-way'!D680)</f>
        <v/>
      </c>
      <c r="G681" s="22" t="str">
        <f>IF(OR($A681="",$B681=""),"",'MPTO_working_2-way'!E680)</f>
        <v/>
      </c>
      <c r="H681" s="17" t="str">
        <f>IF(OR($A681="",$B681=""),"",'OddsRatio_working_2-way'!M680)</f>
        <v/>
      </c>
      <c r="I681" s="17" t="str">
        <f>IF(OR($A681="",$B681=""),"",'OddsRatio_working_2-way'!N680)</f>
        <v/>
      </c>
      <c r="J681" s="17" t="str">
        <f>IF('Log_working_2-way'!$D680="","",A681^('Log_working_2-way'!$D680))</f>
        <v/>
      </c>
      <c r="K681" s="22" t="str">
        <f>IF('Log_working_2-way'!$D680="","",B681^('Log_working_2-way'!$D680))</f>
        <v/>
      </c>
    </row>
    <row r="682" spans="3:11" x14ac:dyDescent="0.2">
      <c r="C682" s="20" t="str">
        <f t="shared" si="86"/>
        <v/>
      </c>
      <c r="D682" s="17" t="str">
        <f>IF(OR($A682="",$B682=""),"",A682*'MPTO_working_2-way'!$G681)</f>
        <v/>
      </c>
      <c r="E682" s="22" t="str">
        <f>IF(OR($A682="",$B682=""),"",B682*'MPTO_working_2-way'!$G681)</f>
        <v/>
      </c>
      <c r="F682" s="17" t="str">
        <f>IF(OR($A682="",$B682=""),"",'MPTO_working_2-way'!D681)</f>
        <v/>
      </c>
      <c r="G682" s="22" t="str">
        <f>IF(OR($A682="",$B682=""),"",'MPTO_working_2-way'!E681)</f>
        <v/>
      </c>
      <c r="H682" s="17" t="str">
        <f>IF(OR($A682="",$B682=""),"",'OddsRatio_working_2-way'!M681)</f>
        <v/>
      </c>
      <c r="I682" s="17" t="str">
        <f>IF(OR($A682="",$B682=""),"",'OddsRatio_working_2-way'!N681)</f>
        <v/>
      </c>
      <c r="J682" s="17" t="str">
        <f>IF('Log_working_2-way'!$D681="","",A682^('Log_working_2-way'!$D681))</f>
        <v/>
      </c>
      <c r="K682" s="22" t="str">
        <f>IF('Log_working_2-way'!$D681="","",B682^('Log_working_2-way'!$D681))</f>
        <v/>
      </c>
    </row>
    <row r="683" spans="3:11" x14ac:dyDescent="0.2">
      <c r="C683" s="20" t="str">
        <f t="shared" si="86"/>
        <v/>
      </c>
      <c r="D683" s="17" t="str">
        <f>IF(OR($A683="",$B683=""),"",A683*'MPTO_working_2-way'!$G682)</f>
        <v/>
      </c>
      <c r="E683" s="22" t="str">
        <f>IF(OR($A683="",$B683=""),"",B683*'MPTO_working_2-way'!$G682)</f>
        <v/>
      </c>
      <c r="F683" s="17" t="str">
        <f>IF(OR($A683="",$B683=""),"",'MPTO_working_2-way'!D682)</f>
        <v/>
      </c>
      <c r="G683" s="22" t="str">
        <f>IF(OR($A683="",$B683=""),"",'MPTO_working_2-way'!E682)</f>
        <v/>
      </c>
      <c r="H683" s="17" t="str">
        <f>IF(OR($A683="",$B683=""),"",'OddsRatio_working_2-way'!M682)</f>
        <v/>
      </c>
      <c r="I683" s="17" t="str">
        <f>IF(OR($A683="",$B683=""),"",'OddsRatio_working_2-way'!N682)</f>
        <v/>
      </c>
      <c r="J683" s="17" t="str">
        <f>IF('Log_working_2-way'!$D682="","",A683^('Log_working_2-way'!$D682))</f>
        <v/>
      </c>
      <c r="K683" s="22" t="str">
        <f>IF('Log_working_2-way'!$D682="","",B683^('Log_working_2-way'!$D682))</f>
        <v/>
      </c>
    </row>
    <row r="684" spans="3:11" x14ac:dyDescent="0.2">
      <c r="C684" s="20" t="str">
        <f t="shared" si="86"/>
        <v/>
      </c>
      <c r="D684" s="17" t="str">
        <f>IF(OR($A684="",$B684=""),"",A684*'MPTO_working_2-way'!$G683)</f>
        <v/>
      </c>
      <c r="E684" s="22" t="str">
        <f>IF(OR($A684="",$B684=""),"",B684*'MPTO_working_2-way'!$G683)</f>
        <v/>
      </c>
      <c r="F684" s="17" t="str">
        <f>IF(OR($A684="",$B684=""),"",'MPTO_working_2-way'!D683)</f>
        <v/>
      </c>
      <c r="G684" s="22" t="str">
        <f>IF(OR($A684="",$B684=""),"",'MPTO_working_2-way'!E683)</f>
        <v/>
      </c>
      <c r="H684" s="17" t="str">
        <f>IF(OR($A684="",$B684=""),"",'OddsRatio_working_2-way'!M683)</f>
        <v/>
      </c>
      <c r="I684" s="17" t="str">
        <f>IF(OR($A684="",$B684=""),"",'OddsRatio_working_2-way'!N683)</f>
        <v/>
      </c>
      <c r="J684" s="17" t="str">
        <f>IF('Log_working_2-way'!$D683="","",A684^('Log_working_2-way'!$D683))</f>
        <v/>
      </c>
      <c r="K684" s="22" t="str">
        <f>IF('Log_working_2-way'!$D683="","",B684^('Log_working_2-way'!$D683))</f>
        <v/>
      </c>
    </row>
    <row r="685" spans="3:11" x14ac:dyDescent="0.2">
      <c r="C685" s="20" t="str">
        <f t="shared" si="86"/>
        <v/>
      </c>
      <c r="D685" s="17" t="str">
        <f>IF(OR($A685="",$B685=""),"",A685*'MPTO_working_2-way'!$G684)</f>
        <v/>
      </c>
      <c r="E685" s="22" t="str">
        <f>IF(OR($A685="",$B685=""),"",B685*'MPTO_working_2-way'!$G684)</f>
        <v/>
      </c>
      <c r="F685" s="17" t="str">
        <f>IF(OR($A685="",$B685=""),"",'MPTO_working_2-way'!D684)</f>
        <v/>
      </c>
      <c r="G685" s="22" t="str">
        <f>IF(OR($A685="",$B685=""),"",'MPTO_working_2-way'!E684)</f>
        <v/>
      </c>
      <c r="H685" s="17" t="str">
        <f>IF(OR($A685="",$B685=""),"",'OddsRatio_working_2-way'!M684)</f>
        <v/>
      </c>
      <c r="I685" s="17" t="str">
        <f>IF(OR($A685="",$B685=""),"",'OddsRatio_working_2-way'!N684)</f>
        <v/>
      </c>
      <c r="J685" s="17" t="str">
        <f>IF('Log_working_2-way'!$D684="","",A685^('Log_working_2-way'!$D684))</f>
        <v/>
      </c>
      <c r="K685" s="22" t="str">
        <f>IF('Log_working_2-way'!$D684="","",B685^('Log_working_2-way'!$D684))</f>
        <v/>
      </c>
    </row>
    <row r="686" spans="3:11" x14ac:dyDescent="0.2">
      <c r="C686" s="20" t="str">
        <f t="shared" si="86"/>
        <v/>
      </c>
      <c r="D686" s="17" t="str">
        <f>IF(OR($A686="",$B686=""),"",A686*'MPTO_working_2-way'!$G685)</f>
        <v/>
      </c>
      <c r="E686" s="22" t="str">
        <f>IF(OR($A686="",$B686=""),"",B686*'MPTO_working_2-way'!$G685)</f>
        <v/>
      </c>
      <c r="F686" s="17" t="str">
        <f>IF(OR($A686="",$B686=""),"",'MPTO_working_2-way'!D685)</f>
        <v/>
      </c>
      <c r="G686" s="22" t="str">
        <f>IF(OR($A686="",$B686=""),"",'MPTO_working_2-way'!E685)</f>
        <v/>
      </c>
      <c r="H686" s="17" t="str">
        <f>IF(OR($A686="",$B686=""),"",'OddsRatio_working_2-way'!M685)</f>
        <v/>
      </c>
      <c r="I686" s="17" t="str">
        <f>IF(OR($A686="",$B686=""),"",'OddsRatio_working_2-way'!N685)</f>
        <v/>
      </c>
      <c r="J686" s="17" t="str">
        <f>IF('Log_working_2-way'!$D685="","",A686^('Log_working_2-way'!$D685))</f>
        <v/>
      </c>
      <c r="K686" s="22" t="str">
        <f>IF('Log_working_2-way'!$D685="","",B686^('Log_working_2-way'!$D685))</f>
        <v/>
      </c>
    </row>
    <row r="687" spans="3:11" x14ac:dyDescent="0.2">
      <c r="C687" s="20" t="str">
        <f t="shared" si="86"/>
        <v/>
      </c>
      <c r="D687" s="17" t="str">
        <f>IF(OR($A687="",$B687=""),"",A687*'MPTO_working_2-way'!$G686)</f>
        <v/>
      </c>
      <c r="E687" s="22" t="str">
        <f>IF(OR($A687="",$B687=""),"",B687*'MPTO_working_2-way'!$G686)</f>
        <v/>
      </c>
      <c r="F687" s="17" t="str">
        <f>IF(OR($A687="",$B687=""),"",'MPTO_working_2-way'!D686)</f>
        <v/>
      </c>
      <c r="G687" s="22" t="str">
        <f>IF(OR($A687="",$B687=""),"",'MPTO_working_2-way'!E686)</f>
        <v/>
      </c>
      <c r="H687" s="17" t="str">
        <f>IF(OR($A687="",$B687=""),"",'OddsRatio_working_2-way'!M686)</f>
        <v/>
      </c>
      <c r="I687" s="17" t="str">
        <f>IF(OR($A687="",$B687=""),"",'OddsRatio_working_2-way'!N686)</f>
        <v/>
      </c>
      <c r="J687" s="17" t="str">
        <f>IF('Log_working_2-way'!$D686="","",A687^('Log_working_2-way'!$D686))</f>
        <v/>
      </c>
      <c r="K687" s="22" t="str">
        <f>IF('Log_working_2-way'!$D686="","",B687^('Log_working_2-way'!$D686))</f>
        <v/>
      </c>
    </row>
    <row r="688" spans="3:11" x14ac:dyDescent="0.2">
      <c r="C688" s="20" t="str">
        <f t="shared" si="86"/>
        <v/>
      </c>
      <c r="D688" s="17" t="str">
        <f>IF(OR($A688="",$B688=""),"",A688*'MPTO_working_2-way'!$G687)</f>
        <v/>
      </c>
      <c r="E688" s="22" t="str">
        <f>IF(OR($A688="",$B688=""),"",B688*'MPTO_working_2-way'!$G687)</f>
        <v/>
      </c>
      <c r="F688" s="17" t="str">
        <f>IF(OR($A688="",$B688=""),"",'MPTO_working_2-way'!D687)</f>
        <v/>
      </c>
      <c r="G688" s="22" t="str">
        <f>IF(OR($A688="",$B688=""),"",'MPTO_working_2-way'!E687)</f>
        <v/>
      </c>
      <c r="H688" s="17" t="str">
        <f>IF(OR($A688="",$B688=""),"",'OddsRatio_working_2-way'!M687)</f>
        <v/>
      </c>
      <c r="I688" s="17" t="str">
        <f>IF(OR($A688="",$B688=""),"",'OddsRatio_working_2-way'!N687)</f>
        <v/>
      </c>
      <c r="J688" s="17" t="str">
        <f>IF('Log_working_2-way'!$D687="","",A688^('Log_working_2-way'!$D687))</f>
        <v/>
      </c>
      <c r="K688" s="22" t="str">
        <f>IF('Log_working_2-way'!$D687="","",B688^('Log_working_2-way'!$D687))</f>
        <v/>
      </c>
    </row>
    <row r="689" spans="3:11" x14ac:dyDescent="0.2">
      <c r="C689" s="20" t="str">
        <f t="shared" si="86"/>
        <v/>
      </c>
      <c r="D689" s="17" t="str">
        <f>IF(OR($A689="",$B689=""),"",A689*'MPTO_working_2-way'!$G688)</f>
        <v/>
      </c>
      <c r="E689" s="22" t="str">
        <f>IF(OR($A689="",$B689=""),"",B689*'MPTO_working_2-way'!$G688)</f>
        <v/>
      </c>
      <c r="F689" s="17" t="str">
        <f>IF(OR($A689="",$B689=""),"",'MPTO_working_2-way'!D688)</f>
        <v/>
      </c>
      <c r="G689" s="22" t="str">
        <f>IF(OR($A689="",$B689=""),"",'MPTO_working_2-way'!E688)</f>
        <v/>
      </c>
      <c r="H689" s="17" t="str">
        <f>IF(OR($A689="",$B689=""),"",'OddsRatio_working_2-way'!M688)</f>
        <v/>
      </c>
      <c r="I689" s="17" t="str">
        <f>IF(OR($A689="",$B689=""),"",'OddsRatio_working_2-way'!N688)</f>
        <v/>
      </c>
      <c r="J689" s="17" t="str">
        <f>IF('Log_working_2-way'!$D688="","",A689^('Log_working_2-way'!$D688))</f>
        <v/>
      </c>
      <c r="K689" s="22" t="str">
        <f>IF('Log_working_2-way'!$D688="","",B689^('Log_working_2-way'!$D688))</f>
        <v/>
      </c>
    </row>
    <row r="690" spans="3:11" x14ac:dyDescent="0.2">
      <c r="C690" s="20" t="str">
        <f t="shared" si="86"/>
        <v/>
      </c>
      <c r="D690" s="17" t="str">
        <f>IF(OR($A690="",$B690=""),"",A690*'MPTO_working_2-way'!$G689)</f>
        <v/>
      </c>
      <c r="E690" s="22" t="str">
        <f>IF(OR($A690="",$B690=""),"",B690*'MPTO_working_2-way'!$G689)</f>
        <v/>
      </c>
      <c r="F690" s="17" t="str">
        <f>IF(OR($A690="",$B690=""),"",'MPTO_working_2-way'!D689)</f>
        <v/>
      </c>
      <c r="G690" s="22" t="str">
        <f>IF(OR($A690="",$B690=""),"",'MPTO_working_2-way'!E689)</f>
        <v/>
      </c>
      <c r="H690" s="17" t="str">
        <f>IF(OR($A690="",$B690=""),"",'OddsRatio_working_2-way'!M689)</f>
        <v/>
      </c>
      <c r="I690" s="17" t="str">
        <f>IF(OR($A690="",$B690=""),"",'OddsRatio_working_2-way'!N689)</f>
        <v/>
      </c>
      <c r="J690" s="17" t="str">
        <f>IF('Log_working_2-way'!$D689="","",A690^('Log_working_2-way'!$D689))</f>
        <v/>
      </c>
      <c r="K690" s="22" t="str">
        <f>IF('Log_working_2-way'!$D689="","",B690^('Log_working_2-way'!$D689))</f>
        <v/>
      </c>
    </row>
    <row r="691" spans="3:11" x14ac:dyDescent="0.2">
      <c r="C691" s="20" t="str">
        <f t="shared" si="86"/>
        <v/>
      </c>
      <c r="D691" s="17" t="str">
        <f>IF(OR($A691="",$B691=""),"",A691*'MPTO_working_2-way'!$G690)</f>
        <v/>
      </c>
      <c r="E691" s="22" t="str">
        <f>IF(OR($A691="",$B691=""),"",B691*'MPTO_working_2-way'!$G690)</f>
        <v/>
      </c>
      <c r="F691" s="17" t="str">
        <f>IF(OR($A691="",$B691=""),"",'MPTO_working_2-way'!D690)</f>
        <v/>
      </c>
      <c r="G691" s="22" t="str">
        <f>IF(OR($A691="",$B691=""),"",'MPTO_working_2-way'!E690)</f>
        <v/>
      </c>
      <c r="H691" s="17" t="str">
        <f>IF(OR($A691="",$B691=""),"",'OddsRatio_working_2-way'!M690)</f>
        <v/>
      </c>
      <c r="I691" s="17" t="str">
        <f>IF(OR($A691="",$B691=""),"",'OddsRatio_working_2-way'!N690)</f>
        <v/>
      </c>
      <c r="J691" s="17" t="str">
        <f>IF('Log_working_2-way'!$D690="","",A691^('Log_working_2-way'!$D690))</f>
        <v/>
      </c>
      <c r="K691" s="22" t="str">
        <f>IF('Log_working_2-way'!$D690="","",B691^('Log_working_2-way'!$D690))</f>
        <v/>
      </c>
    </row>
    <row r="692" spans="3:11" x14ac:dyDescent="0.2">
      <c r="C692" s="20" t="str">
        <f t="shared" si="86"/>
        <v/>
      </c>
      <c r="D692" s="17" t="str">
        <f>IF(OR($A692="",$B692=""),"",A692*'MPTO_working_2-way'!$G691)</f>
        <v/>
      </c>
      <c r="E692" s="22" t="str">
        <f>IF(OR($A692="",$B692=""),"",B692*'MPTO_working_2-way'!$G691)</f>
        <v/>
      </c>
      <c r="F692" s="17" t="str">
        <f>IF(OR($A692="",$B692=""),"",'MPTO_working_2-way'!D691)</f>
        <v/>
      </c>
      <c r="G692" s="22" t="str">
        <f>IF(OR($A692="",$B692=""),"",'MPTO_working_2-way'!E691)</f>
        <v/>
      </c>
      <c r="H692" s="17" t="str">
        <f>IF(OR($A692="",$B692=""),"",'OddsRatio_working_2-way'!M691)</f>
        <v/>
      </c>
      <c r="I692" s="17" t="str">
        <f>IF(OR($A692="",$B692=""),"",'OddsRatio_working_2-way'!N691)</f>
        <v/>
      </c>
      <c r="J692" s="17" t="str">
        <f>IF('Log_working_2-way'!$D691="","",A692^('Log_working_2-way'!$D691))</f>
        <v/>
      </c>
      <c r="K692" s="22" t="str">
        <f>IF('Log_working_2-way'!$D691="","",B692^('Log_working_2-way'!$D691))</f>
        <v/>
      </c>
    </row>
    <row r="693" spans="3:11" x14ac:dyDescent="0.2">
      <c r="C693" s="20" t="str">
        <f t="shared" si="86"/>
        <v/>
      </c>
      <c r="D693" s="17" t="str">
        <f>IF(OR($A693="",$B693=""),"",A693*'MPTO_working_2-way'!$G692)</f>
        <v/>
      </c>
      <c r="E693" s="22" t="str">
        <f>IF(OR($A693="",$B693=""),"",B693*'MPTO_working_2-way'!$G692)</f>
        <v/>
      </c>
      <c r="F693" s="17" t="str">
        <f>IF(OR($A693="",$B693=""),"",'MPTO_working_2-way'!D692)</f>
        <v/>
      </c>
      <c r="G693" s="22" t="str">
        <f>IF(OR($A693="",$B693=""),"",'MPTO_working_2-way'!E692)</f>
        <v/>
      </c>
      <c r="H693" s="17" t="str">
        <f>IF(OR($A693="",$B693=""),"",'OddsRatio_working_2-way'!M692)</f>
        <v/>
      </c>
      <c r="I693" s="17" t="str">
        <f>IF(OR($A693="",$B693=""),"",'OddsRatio_working_2-way'!N692)</f>
        <v/>
      </c>
      <c r="J693" s="17" t="str">
        <f>IF('Log_working_2-way'!$D692="","",A693^('Log_working_2-way'!$D692))</f>
        <v/>
      </c>
      <c r="K693" s="22" t="str">
        <f>IF('Log_working_2-way'!$D692="","",B693^('Log_working_2-way'!$D692))</f>
        <v/>
      </c>
    </row>
    <row r="694" spans="3:11" x14ac:dyDescent="0.2">
      <c r="C694" s="20" t="str">
        <f t="shared" si="86"/>
        <v/>
      </c>
      <c r="D694" s="17" t="str">
        <f>IF(OR($A694="",$B694=""),"",A694*'MPTO_working_2-way'!$G693)</f>
        <v/>
      </c>
      <c r="E694" s="22" t="str">
        <f>IF(OR($A694="",$B694=""),"",B694*'MPTO_working_2-way'!$G693)</f>
        <v/>
      </c>
      <c r="F694" s="17" t="str">
        <f>IF(OR($A694="",$B694=""),"",'MPTO_working_2-way'!D693)</f>
        <v/>
      </c>
      <c r="G694" s="22" t="str">
        <f>IF(OR($A694="",$B694=""),"",'MPTO_working_2-way'!E693)</f>
        <v/>
      </c>
      <c r="H694" s="17" t="str">
        <f>IF(OR($A694="",$B694=""),"",'OddsRatio_working_2-way'!M693)</f>
        <v/>
      </c>
      <c r="I694" s="17" t="str">
        <f>IF(OR($A694="",$B694=""),"",'OddsRatio_working_2-way'!N693)</f>
        <v/>
      </c>
      <c r="J694" s="17" t="str">
        <f>IF('Log_working_2-way'!$D693="","",A694^('Log_working_2-way'!$D693))</f>
        <v/>
      </c>
      <c r="K694" s="22" t="str">
        <f>IF('Log_working_2-way'!$D693="","",B694^('Log_working_2-way'!$D693))</f>
        <v/>
      </c>
    </row>
    <row r="695" spans="3:11" x14ac:dyDescent="0.2">
      <c r="C695" s="20" t="str">
        <f t="shared" si="86"/>
        <v/>
      </c>
      <c r="D695" s="17" t="str">
        <f>IF(OR($A695="",$B695=""),"",A695*'MPTO_working_2-way'!$G694)</f>
        <v/>
      </c>
      <c r="E695" s="22" t="str">
        <f>IF(OR($A695="",$B695=""),"",B695*'MPTO_working_2-way'!$G694)</f>
        <v/>
      </c>
      <c r="F695" s="17" t="str">
        <f>IF(OR($A695="",$B695=""),"",'MPTO_working_2-way'!D694)</f>
        <v/>
      </c>
      <c r="G695" s="22" t="str">
        <f>IF(OR($A695="",$B695=""),"",'MPTO_working_2-way'!E694)</f>
        <v/>
      </c>
      <c r="H695" s="17" t="str">
        <f>IF(OR($A695="",$B695=""),"",'OddsRatio_working_2-way'!M694)</f>
        <v/>
      </c>
      <c r="I695" s="17" t="str">
        <f>IF(OR($A695="",$B695=""),"",'OddsRatio_working_2-way'!N694)</f>
        <v/>
      </c>
      <c r="J695" s="17" t="str">
        <f>IF('Log_working_2-way'!$D694="","",A695^('Log_working_2-way'!$D694))</f>
        <v/>
      </c>
      <c r="K695" s="22" t="str">
        <f>IF('Log_working_2-way'!$D694="","",B695^('Log_working_2-way'!$D694))</f>
        <v/>
      </c>
    </row>
    <row r="696" spans="3:11" x14ac:dyDescent="0.2">
      <c r="C696" s="20" t="str">
        <f t="shared" si="86"/>
        <v/>
      </c>
      <c r="D696" s="17" t="str">
        <f>IF(OR($A696="",$B696=""),"",A696*'MPTO_working_2-way'!$G695)</f>
        <v/>
      </c>
      <c r="E696" s="22" t="str">
        <f>IF(OR($A696="",$B696=""),"",B696*'MPTO_working_2-way'!$G695)</f>
        <v/>
      </c>
      <c r="F696" s="17" t="str">
        <f>IF(OR($A696="",$B696=""),"",'MPTO_working_2-way'!D695)</f>
        <v/>
      </c>
      <c r="G696" s="22" t="str">
        <f>IF(OR($A696="",$B696=""),"",'MPTO_working_2-way'!E695)</f>
        <v/>
      </c>
      <c r="H696" s="17" t="str">
        <f>IF(OR($A696="",$B696=""),"",'OddsRatio_working_2-way'!M695)</f>
        <v/>
      </c>
      <c r="I696" s="17" t="str">
        <f>IF(OR($A696="",$B696=""),"",'OddsRatio_working_2-way'!N695)</f>
        <v/>
      </c>
      <c r="J696" s="17" t="str">
        <f>IF('Log_working_2-way'!$D695="","",A696^('Log_working_2-way'!$D695))</f>
        <v/>
      </c>
      <c r="K696" s="22" t="str">
        <f>IF('Log_working_2-way'!$D695="","",B696^('Log_working_2-way'!$D695))</f>
        <v/>
      </c>
    </row>
    <row r="697" spans="3:11" x14ac:dyDescent="0.2">
      <c r="C697" s="20" t="str">
        <f t="shared" si="86"/>
        <v/>
      </c>
      <c r="D697" s="17" t="str">
        <f>IF(OR($A697="",$B697=""),"",A697*'MPTO_working_2-way'!$G696)</f>
        <v/>
      </c>
      <c r="E697" s="22" t="str">
        <f>IF(OR($A697="",$B697=""),"",B697*'MPTO_working_2-way'!$G696)</f>
        <v/>
      </c>
      <c r="F697" s="17" t="str">
        <f>IF(OR($A697="",$B697=""),"",'MPTO_working_2-way'!D696)</f>
        <v/>
      </c>
      <c r="G697" s="22" t="str">
        <f>IF(OR($A697="",$B697=""),"",'MPTO_working_2-way'!E696)</f>
        <v/>
      </c>
      <c r="H697" s="17" t="str">
        <f>IF(OR($A697="",$B697=""),"",'OddsRatio_working_2-way'!M696)</f>
        <v/>
      </c>
      <c r="I697" s="17" t="str">
        <f>IF(OR($A697="",$B697=""),"",'OddsRatio_working_2-way'!N696)</f>
        <v/>
      </c>
      <c r="J697" s="17" t="str">
        <f>IF('Log_working_2-way'!$D696="","",A697^('Log_working_2-way'!$D696))</f>
        <v/>
      </c>
      <c r="K697" s="22" t="str">
        <f>IF('Log_working_2-way'!$D696="","",B697^('Log_working_2-way'!$D696))</f>
        <v/>
      </c>
    </row>
    <row r="698" spans="3:11" x14ac:dyDescent="0.2">
      <c r="C698" s="20" t="str">
        <f t="shared" si="86"/>
        <v/>
      </c>
      <c r="D698" s="17" t="str">
        <f>IF(OR($A698="",$B698=""),"",A698*'MPTO_working_2-way'!$G697)</f>
        <v/>
      </c>
      <c r="E698" s="22" t="str">
        <f>IF(OR($A698="",$B698=""),"",B698*'MPTO_working_2-way'!$G697)</f>
        <v/>
      </c>
      <c r="F698" s="17" t="str">
        <f>IF(OR($A698="",$B698=""),"",'MPTO_working_2-way'!D697)</f>
        <v/>
      </c>
      <c r="G698" s="22" t="str">
        <f>IF(OR($A698="",$B698=""),"",'MPTO_working_2-way'!E697)</f>
        <v/>
      </c>
      <c r="H698" s="17" t="str">
        <f>IF(OR($A698="",$B698=""),"",'OddsRatio_working_2-way'!M697)</f>
        <v/>
      </c>
      <c r="I698" s="17" t="str">
        <f>IF(OR($A698="",$B698=""),"",'OddsRatio_working_2-way'!N697)</f>
        <v/>
      </c>
      <c r="J698" s="17" t="str">
        <f>IF('Log_working_2-way'!$D697="","",A698^('Log_working_2-way'!$D697))</f>
        <v/>
      </c>
      <c r="K698" s="22" t="str">
        <f>IF('Log_working_2-way'!$D697="","",B698^('Log_working_2-way'!$D697))</f>
        <v/>
      </c>
    </row>
    <row r="699" spans="3:11" x14ac:dyDescent="0.2">
      <c r="C699" s="20" t="str">
        <f t="shared" si="86"/>
        <v/>
      </c>
      <c r="D699" s="17" t="str">
        <f>IF(OR($A699="",$B699=""),"",A699*'MPTO_working_2-way'!$G698)</f>
        <v/>
      </c>
      <c r="E699" s="22" t="str">
        <f>IF(OR($A699="",$B699=""),"",B699*'MPTO_working_2-way'!$G698)</f>
        <v/>
      </c>
      <c r="F699" s="17" t="str">
        <f>IF(OR($A699="",$B699=""),"",'MPTO_working_2-way'!D698)</f>
        <v/>
      </c>
      <c r="G699" s="22" t="str">
        <f>IF(OR($A699="",$B699=""),"",'MPTO_working_2-way'!E698)</f>
        <v/>
      </c>
      <c r="H699" s="17" t="str">
        <f>IF(OR($A699="",$B699=""),"",'OddsRatio_working_2-way'!M698)</f>
        <v/>
      </c>
      <c r="I699" s="17" t="str">
        <f>IF(OR($A699="",$B699=""),"",'OddsRatio_working_2-way'!N698)</f>
        <v/>
      </c>
      <c r="J699" s="17" t="str">
        <f>IF('Log_working_2-way'!$D698="","",A699^('Log_working_2-way'!$D698))</f>
        <v/>
      </c>
      <c r="K699" s="22" t="str">
        <f>IF('Log_working_2-way'!$D698="","",B699^('Log_working_2-way'!$D698))</f>
        <v/>
      </c>
    </row>
    <row r="700" spans="3:11" x14ac:dyDescent="0.2">
      <c r="C700" s="20" t="str">
        <f t="shared" si="86"/>
        <v/>
      </c>
      <c r="D700" s="17" t="str">
        <f>IF(OR($A700="",$B700=""),"",A700*'MPTO_working_2-way'!$G699)</f>
        <v/>
      </c>
      <c r="E700" s="22" t="str">
        <f>IF(OR($A700="",$B700=""),"",B700*'MPTO_working_2-way'!$G699)</f>
        <v/>
      </c>
      <c r="F700" s="17" t="str">
        <f>IF(OR($A700="",$B700=""),"",'MPTO_working_2-way'!D699)</f>
        <v/>
      </c>
      <c r="G700" s="22" t="str">
        <f>IF(OR($A700="",$B700=""),"",'MPTO_working_2-way'!E699)</f>
        <v/>
      </c>
      <c r="H700" s="17" t="str">
        <f>IF(OR($A700="",$B700=""),"",'OddsRatio_working_2-way'!M699)</f>
        <v/>
      </c>
      <c r="I700" s="17" t="str">
        <f>IF(OR($A700="",$B700=""),"",'OddsRatio_working_2-way'!N699)</f>
        <v/>
      </c>
      <c r="J700" s="17" t="str">
        <f>IF('Log_working_2-way'!$D699="","",A700^('Log_working_2-way'!$D699))</f>
        <v/>
      </c>
      <c r="K700" s="22" t="str">
        <f>IF('Log_working_2-way'!$D699="","",B700^('Log_working_2-way'!$D699))</f>
        <v/>
      </c>
    </row>
    <row r="701" spans="3:11" x14ac:dyDescent="0.2">
      <c r="C701" s="20" t="str">
        <f t="shared" si="86"/>
        <v/>
      </c>
      <c r="D701" s="17" t="str">
        <f>IF(OR($A701="",$B701=""),"",A701*'MPTO_working_2-way'!$G700)</f>
        <v/>
      </c>
      <c r="E701" s="22" t="str">
        <f>IF(OR($A701="",$B701=""),"",B701*'MPTO_working_2-way'!$G700)</f>
        <v/>
      </c>
      <c r="F701" s="17" t="str">
        <f>IF(OR($A701="",$B701=""),"",'MPTO_working_2-way'!D700)</f>
        <v/>
      </c>
      <c r="G701" s="22" t="str">
        <f>IF(OR($A701="",$B701=""),"",'MPTO_working_2-way'!E700)</f>
        <v/>
      </c>
      <c r="H701" s="17" t="str">
        <f>IF(OR($A701="",$B701=""),"",'OddsRatio_working_2-way'!M700)</f>
        <v/>
      </c>
      <c r="I701" s="17" t="str">
        <f>IF(OR($A701="",$B701=""),"",'OddsRatio_working_2-way'!N700)</f>
        <v/>
      </c>
      <c r="J701" s="17" t="str">
        <f>IF('Log_working_2-way'!$D700="","",A701^('Log_working_2-way'!$D700))</f>
        <v/>
      </c>
      <c r="K701" s="22" t="str">
        <f>IF('Log_working_2-way'!$D700="","",B701^('Log_working_2-way'!$D700))</f>
        <v/>
      </c>
    </row>
    <row r="702" spans="3:11" x14ac:dyDescent="0.2">
      <c r="C702" s="20" t="str">
        <f t="shared" si="86"/>
        <v/>
      </c>
      <c r="D702" s="17" t="str">
        <f>IF(OR($A702="",$B702=""),"",A702*'MPTO_working_2-way'!$G701)</f>
        <v/>
      </c>
      <c r="E702" s="22" t="str">
        <f>IF(OR($A702="",$B702=""),"",B702*'MPTO_working_2-way'!$G701)</f>
        <v/>
      </c>
      <c r="F702" s="17" t="str">
        <f>IF(OR($A702="",$B702=""),"",'MPTO_working_2-way'!D701)</f>
        <v/>
      </c>
      <c r="G702" s="22" t="str">
        <f>IF(OR($A702="",$B702=""),"",'MPTO_working_2-way'!E701)</f>
        <v/>
      </c>
      <c r="H702" s="17" t="str">
        <f>IF(OR($A702="",$B702=""),"",'OddsRatio_working_2-way'!M701)</f>
        <v/>
      </c>
      <c r="I702" s="17" t="str">
        <f>IF(OR($A702="",$B702=""),"",'OddsRatio_working_2-way'!N701)</f>
        <v/>
      </c>
      <c r="J702" s="17" t="str">
        <f>IF('Log_working_2-way'!$D701="","",A702^('Log_working_2-way'!$D701))</f>
        <v/>
      </c>
      <c r="K702" s="22" t="str">
        <f>IF('Log_working_2-way'!$D701="","",B702^('Log_working_2-way'!$D701))</f>
        <v/>
      </c>
    </row>
    <row r="703" spans="3:11" x14ac:dyDescent="0.2">
      <c r="C703" s="20" t="str">
        <f t="shared" si="86"/>
        <v/>
      </c>
      <c r="D703" s="17" t="str">
        <f>IF(OR($A703="",$B703=""),"",A703*'MPTO_working_2-way'!$G702)</f>
        <v/>
      </c>
      <c r="E703" s="22" t="str">
        <f>IF(OR($A703="",$B703=""),"",B703*'MPTO_working_2-way'!$G702)</f>
        <v/>
      </c>
      <c r="F703" s="17" t="str">
        <f>IF(OR($A703="",$B703=""),"",'MPTO_working_2-way'!D702)</f>
        <v/>
      </c>
      <c r="G703" s="22" t="str">
        <f>IF(OR($A703="",$B703=""),"",'MPTO_working_2-way'!E702)</f>
        <v/>
      </c>
      <c r="H703" s="17" t="str">
        <f>IF(OR($A703="",$B703=""),"",'OddsRatio_working_2-way'!M702)</f>
        <v/>
      </c>
      <c r="I703" s="17" t="str">
        <f>IF(OR($A703="",$B703=""),"",'OddsRatio_working_2-way'!N702)</f>
        <v/>
      </c>
      <c r="J703" s="17" t="str">
        <f>IF('Log_working_2-way'!$D702="","",A703^('Log_working_2-way'!$D702))</f>
        <v/>
      </c>
      <c r="K703" s="22" t="str">
        <f>IF('Log_working_2-way'!$D702="","",B703^('Log_working_2-way'!$D702))</f>
        <v/>
      </c>
    </row>
    <row r="704" spans="3:11" x14ac:dyDescent="0.2">
      <c r="C704" s="20" t="str">
        <f t="shared" si="86"/>
        <v/>
      </c>
      <c r="D704" s="17" t="str">
        <f>IF(OR($A704="",$B704=""),"",A704*'MPTO_working_2-way'!$G703)</f>
        <v/>
      </c>
      <c r="E704" s="22" t="str">
        <f>IF(OR($A704="",$B704=""),"",B704*'MPTO_working_2-way'!$G703)</f>
        <v/>
      </c>
      <c r="F704" s="17" t="str">
        <f>IF(OR($A704="",$B704=""),"",'MPTO_working_2-way'!D703)</f>
        <v/>
      </c>
      <c r="G704" s="22" t="str">
        <f>IF(OR($A704="",$B704=""),"",'MPTO_working_2-way'!E703)</f>
        <v/>
      </c>
      <c r="H704" s="17" t="str">
        <f>IF(OR($A704="",$B704=""),"",'OddsRatio_working_2-way'!M703)</f>
        <v/>
      </c>
      <c r="I704" s="17" t="str">
        <f>IF(OR($A704="",$B704=""),"",'OddsRatio_working_2-way'!N703)</f>
        <v/>
      </c>
      <c r="J704" s="17" t="str">
        <f>IF('Log_working_2-way'!$D703="","",A704^('Log_working_2-way'!$D703))</f>
        <v/>
      </c>
      <c r="K704" s="22" t="str">
        <f>IF('Log_working_2-way'!$D703="","",B704^('Log_working_2-way'!$D703))</f>
        <v/>
      </c>
    </row>
    <row r="705" spans="3:11" x14ac:dyDescent="0.2">
      <c r="C705" s="20" t="str">
        <f t="shared" si="86"/>
        <v/>
      </c>
      <c r="D705" s="17" t="str">
        <f>IF(OR($A705="",$B705=""),"",A705*'MPTO_working_2-way'!$G704)</f>
        <v/>
      </c>
      <c r="E705" s="22" t="str">
        <f>IF(OR($A705="",$B705=""),"",B705*'MPTO_working_2-way'!$G704)</f>
        <v/>
      </c>
      <c r="F705" s="17" t="str">
        <f>IF(OR($A705="",$B705=""),"",'MPTO_working_2-way'!D704)</f>
        <v/>
      </c>
      <c r="G705" s="22" t="str">
        <f>IF(OR($A705="",$B705=""),"",'MPTO_working_2-way'!E704)</f>
        <v/>
      </c>
      <c r="H705" s="17" t="str">
        <f>IF(OR($A705="",$B705=""),"",'OddsRatio_working_2-way'!M704)</f>
        <v/>
      </c>
      <c r="I705" s="17" t="str">
        <f>IF(OR($A705="",$B705=""),"",'OddsRatio_working_2-way'!N704)</f>
        <v/>
      </c>
      <c r="J705" s="17" t="str">
        <f>IF('Log_working_2-way'!$D704="","",A705^('Log_working_2-way'!$D704))</f>
        <v/>
      </c>
      <c r="K705" s="22" t="str">
        <f>IF('Log_working_2-way'!$D704="","",B705^('Log_working_2-way'!$D704))</f>
        <v/>
      </c>
    </row>
    <row r="706" spans="3:11" x14ac:dyDescent="0.2">
      <c r="C706" s="20" t="str">
        <f t="shared" si="86"/>
        <v/>
      </c>
      <c r="D706" s="17" t="str">
        <f>IF(OR($A706="",$B706=""),"",A706*'MPTO_working_2-way'!$G705)</f>
        <v/>
      </c>
      <c r="E706" s="22" t="str">
        <f>IF(OR($A706="",$B706=""),"",B706*'MPTO_working_2-way'!$G705)</f>
        <v/>
      </c>
      <c r="F706" s="17" t="str">
        <f>IF(OR($A706="",$B706=""),"",'MPTO_working_2-way'!D705)</f>
        <v/>
      </c>
      <c r="G706" s="22" t="str">
        <f>IF(OR($A706="",$B706=""),"",'MPTO_working_2-way'!E705)</f>
        <v/>
      </c>
      <c r="H706" s="17" t="str">
        <f>IF(OR($A706="",$B706=""),"",'OddsRatio_working_2-way'!M705)</f>
        <v/>
      </c>
      <c r="I706" s="17" t="str">
        <f>IF(OR($A706="",$B706=""),"",'OddsRatio_working_2-way'!N705)</f>
        <v/>
      </c>
      <c r="J706" s="17" t="str">
        <f>IF('Log_working_2-way'!$D705="","",A706^('Log_working_2-way'!$D705))</f>
        <v/>
      </c>
      <c r="K706" s="22" t="str">
        <f>IF('Log_working_2-way'!$D705="","",B706^('Log_working_2-way'!$D705))</f>
        <v/>
      </c>
    </row>
    <row r="707" spans="3:11" x14ac:dyDescent="0.2">
      <c r="C707" s="20" t="str">
        <f t="shared" ref="C707:C770" si="87">IF(OR($A707="",$B707=""),"",(1/A707)+(1/B707)-1)</f>
        <v/>
      </c>
      <c r="D707" s="17" t="str">
        <f>IF(OR($A707="",$B707=""),"",A707*'MPTO_working_2-way'!$G706)</f>
        <v/>
      </c>
      <c r="E707" s="22" t="str">
        <f>IF(OR($A707="",$B707=""),"",B707*'MPTO_working_2-way'!$G706)</f>
        <v/>
      </c>
      <c r="F707" s="17" t="str">
        <f>IF(OR($A707="",$B707=""),"",'MPTO_working_2-way'!D706)</f>
        <v/>
      </c>
      <c r="G707" s="22" t="str">
        <f>IF(OR($A707="",$B707=""),"",'MPTO_working_2-way'!E706)</f>
        <v/>
      </c>
      <c r="H707" s="17" t="str">
        <f>IF(OR($A707="",$B707=""),"",'OddsRatio_working_2-way'!M706)</f>
        <v/>
      </c>
      <c r="I707" s="17" t="str">
        <f>IF(OR($A707="",$B707=""),"",'OddsRatio_working_2-way'!N706)</f>
        <v/>
      </c>
      <c r="J707" s="17" t="str">
        <f>IF('Log_working_2-way'!$D706="","",A707^('Log_working_2-way'!$D706))</f>
        <v/>
      </c>
      <c r="K707" s="22" t="str">
        <f>IF('Log_working_2-way'!$D706="","",B707^('Log_working_2-way'!$D706))</f>
        <v/>
      </c>
    </row>
    <row r="708" spans="3:11" x14ac:dyDescent="0.2">
      <c r="C708" s="20" t="str">
        <f t="shared" si="87"/>
        <v/>
      </c>
      <c r="D708" s="17" t="str">
        <f>IF(OR($A708="",$B708=""),"",A708*'MPTO_working_2-way'!$G707)</f>
        <v/>
      </c>
      <c r="E708" s="22" t="str">
        <f>IF(OR($A708="",$B708=""),"",B708*'MPTO_working_2-way'!$G707)</f>
        <v/>
      </c>
      <c r="F708" s="17" t="str">
        <f>IF(OR($A708="",$B708=""),"",'MPTO_working_2-way'!D707)</f>
        <v/>
      </c>
      <c r="G708" s="22" t="str">
        <f>IF(OR($A708="",$B708=""),"",'MPTO_working_2-way'!E707)</f>
        <v/>
      </c>
      <c r="H708" s="17" t="str">
        <f>IF(OR($A708="",$B708=""),"",'OddsRatio_working_2-way'!M707)</f>
        <v/>
      </c>
      <c r="I708" s="17" t="str">
        <f>IF(OR($A708="",$B708=""),"",'OddsRatio_working_2-way'!N707)</f>
        <v/>
      </c>
      <c r="J708" s="17" t="str">
        <f>IF('Log_working_2-way'!$D707="","",A708^('Log_working_2-way'!$D707))</f>
        <v/>
      </c>
      <c r="K708" s="22" t="str">
        <f>IF('Log_working_2-way'!$D707="","",B708^('Log_working_2-way'!$D707))</f>
        <v/>
      </c>
    </row>
    <row r="709" spans="3:11" x14ac:dyDescent="0.2">
      <c r="C709" s="20" t="str">
        <f t="shared" si="87"/>
        <v/>
      </c>
      <c r="D709" s="17" t="str">
        <f>IF(OR($A709="",$B709=""),"",A709*'MPTO_working_2-way'!$G708)</f>
        <v/>
      </c>
      <c r="E709" s="22" t="str">
        <f>IF(OR($A709="",$B709=""),"",B709*'MPTO_working_2-way'!$G708)</f>
        <v/>
      </c>
      <c r="F709" s="17" t="str">
        <f>IF(OR($A709="",$B709=""),"",'MPTO_working_2-way'!D708)</f>
        <v/>
      </c>
      <c r="G709" s="22" t="str">
        <f>IF(OR($A709="",$B709=""),"",'MPTO_working_2-way'!E708)</f>
        <v/>
      </c>
      <c r="H709" s="17" t="str">
        <f>IF(OR($A709="",$B709=""),"",'OddsRatio_working_2-way'!M708)</f>
        <v/>
      </c>
      <c r="I709" s="17" t="str">
        <f>IF(OR($A709="",$B709=""),"",'OddsRatio_working_2-way'!N708)</f>
        <v/>
      </c>
      <c r="J709" s="17" t="str">
        <f>IF('Log_working_2-way'!$D708="","",A709^('Log_working_2-way'!$D708))</f>
        <v/>
      </c>
      <c r="K709" s="22" t="str">
        <f>IF('Log_working_2-way'!$D708="","",B709^('Log_working_2-way'!$D708))</f>
        <v/>
      </c>
    </row>
    <row r="710" spans="3:11" x14ac:dyDescent="0.2">
      <c r="C710" s="20" t="str">
        <f t="shared" si="87"/>
        <v/>
      </c>
      <c r="D710" s="17" t="str">
        <f>IF(OR($A710="",$B710=""),"",A710*'MPTO_working_2-way'!$G709)</f>
        <v/>
      </c>
      <c r="E710" s="22" t="str">
        <f>IF(OR($A710="",$B710=""),"",B710*'MPTO_working_2-way'!$G709)</f>
        <v/>
      </c>
      <c r="F710" s="17" t="str">
        <f>IF(OR($A710="",$B710=""),"",'MPTO_working_2-way'!D709)</f>
        <v/>
      </c>
      <c r="G710" s="22" t="str">
        <f>IF(OR($A710="",$B710=""),"",'MPTO_working_2-way'!E709)</f>
        <v/>
      </c>
      <c r="H710" s="17" t="str">
        <f>IF(OR($A710="",$B710=""),"",'OddsRatio_working_2-way'!M709)</f>
        <v/>
      </c>
      <c r="I710" s="17" t="str">
        <f>IF(OR($A710="",$B710=""),"",'OddsRatio_working_2-way'!N709)</f>
        <v/>
      </c>
      <c r="J710" s="17" t="str">
        <f>IF('Log_working_2-way'!$D709="","",A710^('Log_working_2-way'!$D709))</f>
        <v/>
      </c>
      <c r="K710" s="22" t="str">
        <f>IF('Log_working_2-way'!$D709="","",B710^('Log_working_2-way'!$D709))</f>
        <v/>
      </c>
    </row>
    <row r="711" spans="3:11" x14ac:dyDescent="0.2">
      <c r="C711" s="20" t="str">
        <f t="shared" si="87"/>
        <v/>
      </c>
      <c r="D711" s="17" t="str">
        <f>IF(OR($A711="",$B711=""),"",A711*'MPTO_working_2-way'!$G710)</f>
        <v/>
      </c>
      <c r="E711" s="22" t="str">
        <f>IF(OR($A711="",$B711=""),"",B711*'MPTO_working_2-way'!$G710)</f>
        <v/>
      </c>
      <c r="F711" s="17" t="str">
        <f>IF(OR($A711="",$B711=""),"",'MPTO_working_2-way'!D710)</f>
        <v/>
      </c>
      <c r="G711" s="22" t="str">
        <f>IF(OR($A711="",$B711=""),"",'MPTO_working_2-way'!E710)</f>
        <v/>
      </c>
      <c r="H711" s="17" t="str">
        <f>IF(OR($A711="",$B711=""),"",'OddsRatio_working_2-way'!M710)</f>
        <v/>
      </c>
      <c r="I711" s="17" t="str">
        <f>IF(OR($A711="",$B711=""),"",'OddsRatio_working_2-way'!N710)</f>
        <v/>
      </c>
      <c r="J711" s="17" t="str">
        <f>IF('Log_working_2-way'!$D710="","",A711^('Log_working_2-way'!$D710))</f>
        <v/>
      </c>
      <c r="K711" s="22" t="str">
        <f>IF('Log_working_2-way'!$D710="","",B711^('Log_working_2-way'!$D710))</f>
        <v/>
      </c>
    </row>
    <row r="712" spans="3:11" x14ac:dyDescent="0.2">
      <c r="C712" s="20" t="str">
        <f t="shared" si="87"/>
        <v/>
      </c>
      <c r="D712" s="17" t="str">
        <f>IF(OR($A712="",$B712=""),"",A712*'MPTO_working_2-way'!$G711)</f>
        <v/>
      </c>
      <c r="E712" s="22" t="str">
        <f>IF(OR($A712="",$B712=""),"",B712*'MPTO_working_2-way'!$G711)</f>
        <v/>
      </c>
      <c r="F712" s="17" t="str">
        <f>IF(OR($A712="",$B712=""),"",'MPTO_working_2-way'!D711)</f>
        <v/>
      </c>
      <c r="G712" s="22" t="str">
        <f>IF(OR($A712="",$B712=""),"",'MPTO_working_2-way'!E711)</f>
        <v/>
      </c>
      <c r="H712" s="17" t="str">
        <f>IF(OR($A712="",$B712=""),"",'OddsRatio_working_2-way'!M711)</f>
        <v/>
      </c>
      <c r="I712" s="17" t="str">
        <f>IF(OR($A712="",$B712=""),"",'OddsRatio_working_2-way'!N711)</f>
        <v/>
      </c>
      <c r="J712" s="17" t="str">
        <f>IF('Log_working_2-way'!$D711="","",A712^('Log_working_2-way'!$D711))</f>
        <v/>
      </c>
      <c r="K712" s="22" t="str">
        <f>IF('Log_working_2-way'!$D711="","",B712^('Log_working_2-way'!$D711))</f>
        <v/>
      </c>
    </row>
    <row r="713" spans="3:11" x14ac:dyDescent="0.2">
      <c r="C713" s="20" t="str">
        <f t="shared" si="87"/>
        <v/>
      </c>
      <c r="D713" s="17" t="str">
        <f>IF(OR($A713="",$B713=""),"",A713*'MPTO_working_2-way'!$G712)</f>
        <v/>
      </c>
      <c r="E713" s="22" t="str">
        <f>IF(OR($A713="",$B713=""),"",B713*'MPTO_working_2-way'!$G712)</f>
        <v/>
      </c>
      <c r="F713" s="17" t="str">
        <f>IF(OR($A713="",$B713=""),"",'MPTO_working_2-way'!D712)</f>
        <v/>
      </c>
      <c r="G713" s="22" t="str">
        <f>IF(OR($A713="",$B713=""),"",'MPTO_working_2-way'!E712)</f>
        <v/>
      </c>
      <c r="H713" s="17" t="str">
        <f>IF(OR($A713="",$B713=""),"",'OddsRatio_working_2-way'!M712)</f>
        <v/>
      </c>
      <c r="I713" s="17" t="str">
        <f>IF(OR($A713="",$B713=""),"",'OddsRatio_working_2-way'!N712)</f>
        <v/>
      </c>
      <c r="J713" s="17" t="str">
        <f>IF('Log_working_2-way'!$D712="","",A713^('Log_working_2-way'!$D712))</f>
        <v/>
      </c>
      <c r="K713" s="22" t="str">
        <f>IF('Log_working_2-way'!$D712="","",B713^('Log_working_2-way'!$D712))</f>
        <v/>
      </c>
    </row>
    <row r="714" spans="3:11" x14ac:dyDescent="0.2">
      <c r="C714" s="20" t="str">
        <f t="shared" si="87"/>
        <v/>
      </c>
      <c r="D714" s="17" t="str">
        <f>IF(OR($A714="",$B714=""),"",A714*'MPTO_working_2-way'!$G713)</f>
        <v/>
      </c>
      <c r="E714" s="22" t="str">
        <f>IF(OR($A714="",$B714=""),"",B714*'MPTO_working_2-way'!$G713)</f>
        <v/>
      </c>
      <c r="F714" s="17" t="str">
        <f>IF(OR($A714="",$B714=""),"",'MPTO_working_2-way'!D713)</f>
        <v/>
      </c>
      <c r="G714" s="22" t="str">
        <f>IF(OR($A714="",$B714=""),"",'MPTO_working_2-way'!E713)</f>
        <v/>
      </c>
      <c r="H714" s="17" t="str">
        <f>IF(OR($A714="",$B714=""),"",'OddsRatio_working_2-way'!M713)</f>
        <v/>
      </c>
      <c r="I714" s="17" t="str">
        <f>IF(OR($A714="",$B714=""),"",'OddsRatio_working_2-way'!N713)</f>
        <v/>
      </c>
      <c r="J714" s="17" t="str">
        <f>IF('Log_working_2-way'!$D713="","",A714^('Log_working_2-way'!$D713))</f>
        <v/>
      </c>
      <c r="K714" s="22" t="str">
        <f>IF('Log_working_2-way'!$D713="","",B714^('Log_working_2-way'!$D713))</f>
        <v/>
      </c>
    </row>
    <row r="715" spans="3:11" x14ac:dyDescent="0.2">
      <c r="C715" s="20" t="str">
        <f t="shared" si="87"/>
        <v/>
      </c>
      <c r="D715" s="17" t="str">
        <f>IF(OR($A715="",$B715=""),"",A715*'MPTO_working_2-way'!$G714)</f>
        <v/>
      </c>
      <c r="E715" s="22" t="str">
        <f>IF(OR($A715="",$B715=""),"",B715*'MPTO_working_2-way'!$G714)</f>
        <v/>
      </c>
      <c r="F715" s="17" t="str">
        <f>IF(OR($A715="",$B715=""),"",'MPTO_working_2-way'!D714)</f>
        <v/>
      </c>
      <c r="G715" s="22" t="str">
        <f>IF(OR($A715="",$B715=""),"",'MPTO_working_2-way'!E714)</f>
        <v/>
      </c>
      <c r="H715" s="17" t="str">
        <f>IF(OR($A715="",$B715=""),"",'OddsRatio_working_2-way'!M714)</f>
        <v/>
      </c>
      <c r="I715" s="17" t="str">
        <f>IF(OR($A715="",$B715=""),"",'OddsRatio_working_2-way'!N714)</f>
        <v/>
      </c>
      <c r="J715" s="17" t="str">
        <f>IF('Log_working_2-way'!$D714="","",A715^('Log_working_2-way'!$D714))</f>
        <v/>
      </c>
      <c r="K715" s="22" t="str">
        <f>IF('Log_working_2-way'!$D714="","",B715^('Log_working_2-way'!$D714))</f>
        <v/>
      </c>
    </row>
    <row r="716" spans="3:11" x14ac:dyDescent="0.2">
      <c r="C716" s="20" t="str">
        <f t="shared" si="87"/>
        <v/>
      </c>
      <c r="D716" s="17" t="str">
        <f>IF(OR($A716="",$B716=""),"",A716*'MPTO_working_2-way'!$G715)</f>
        <v/>
      </c>
      <c r="E716" s="22" t="str">
        <f>IF(OR($A716="",$B716=""),"",B716*'MPTO_working_2-way'!$G715)</f>
        <v/>
      </c>
      <c r="F716" s="17" t="str">
        <f>IF(OR($A716="",$B716=""),"",'MPTO_working_2-way'!D715)</f>
        <v/>
      </c>
      <c r="G716" s="22" t="str">
        <f>IF(OR($A716="",$B716=""),"",'MPTO_working_2-way'!E715)</f>
        <v/>
      </c>
      <c r="H716" s="17" t="str">
        <f>IF(OR($A716="",$B716=""),"",'OddsRatio_working_2-way'!M715)</f>
        <v/>
      </c>
      <c r="I716" s="17" t="str">
        <f>IF(OR($A716="",$B716=""),"",'OddsRatio_working_2-way'!N715)</f>
        <v/>
      </c>
      <c r="J716" s="17" t="str">
        <f>IF('Log_working_2-way'!$D715="","",A716^('Log_working_2-way'!$D715))</f>
        <v/>
      </c>
      <c r="K716" s="22" t="str">
        <f>IF('Log_working_2-way'!$D715="","",B716^('Log_working_2-way'!$D715))</f>
        <v/>
      </c>
    </row>
    <row r="717" spans="3:11" x14ac:dyDescent="0.2">
      <c r="C717" s="20" t="str">
        <f t="shared" si="87"/>
        <v/>
      </c>
      <c r="D717" s="17" t="str">
        <f>IF(OR($A717="",$B717=""),"",A717*'MPTO_working_2-way'!$G716)</f>
        <v/>
      </c>
      <c r="E717" s="22" t="str">
        <f>IF(OR($A717="",$B717=""),"",B717*'MPTO_working_2-way'!$G716)</f>
        <v/>
      </c>
      <c r="F717" s="17" t="str">
        <f>IF(OR($A717="",$B717=""),"",'MPTO_working_2-way'!D716)</f>
        <v/>
      </c>
      <c r="G717" s="22" t="str">
        <f>IF(OR($A717="",$B717=""),"",'MPTO_working_2-way'!E716)</f>
        <v/>
      </c>
      <c r="H717" s="17" t="str">
        <f>IF(OR($A717="",$B717=""),"",'OddsRatio_working_2-way'!M716)</f>
        <v/>
      </c>
      <c r="I717" s="17" t="str">
        <f>IF(OR($A717="",$B717=""),"",'OddsRatio_working_2-way'!N716)</f>
        <v/>
      </c>
      <c r="J717" s="17" t="str">
        <f>IF('Log_working_2-way'!$D716="","",A717^('Log_working_2-way'!$D716))</f>
        <v/>
      </c>
      <c r="K717" s="22" t="str">
        <f>IF('Log_working_2-way'!$D716="","",B717^('Log_working_2-way'!$D716))</f>
        <v/>
      </c>
    </row>
    <row r="718" spans="3:11" x14ac:dyDescent="0.2">
      <c r="C718" s="20" t="str">
        <f t="shared" si="87"/>
        <v/>
      </c>
      <c r="D718" s="17" t="str">
        <f>IF(OR($A718="",$B718=""),"",A718*'MPTO_working_2-way'!$G717)</f>
        <v/>
      </c>
      <c r="E718" s="22" t="str">
        <f>IF(OR($A718="",$B718=""),"",B718*'MPTO_working_2-way'!$G717)</f>
        <v/>
      </c>
      <c r="F718" s="17" t="str">
        <f>IF(OR($A718="",$B718=""),"",'MPTO_working_2-way'!D717)</f>
        <v/>
      </c>
      <c r="G718" s="22" t="str">
        <f>IF(OR($A718="",$B718=""),"",'MPTO_working_2-way'!E717)</f>
        <v/>
      </c>
      <c r="H718" s="17" t="str">
        <f>IF(OR($A718="",$B718=""),"",'OddsRatio_working_2-way'!M717)</f>
        <v/>
      </c>
      <c r="I718" s="17" t="str">
        <f>IF(OR($A718="",$B718=""),"",'OddsRatio_working_2-way'!N717)</f>
        <v/>
      </c>
      <c r="J718" s="17" t="str">
        <f>IF('Log_working_2-way'!$D717="","",A718^('Log_working_2-way'!$D717))</f>
        <v/>
      </c>
      <c r="K718" s="22" t="str">
        <f>IF('Log_working_2-way'!$D717="","",B718^('Log_working_2-way'!$D717))</f>
        <v/>
      </c>
    </row>
    <row r="719" spans="3:11" x14ac:dyDescent="0.2">
      <c r="C719" s="20" t="str">
        <f t="shared" si="87"/>
        <v/>
      </c>
      <c r="D719" s="17" t="str">
        <f>IF(OR($A719="",$B719=""),"",A719*'MPTO_working_2-way'!$G718)</f>
        <v/>
      </c>
      <c r="E719" s="22" t="str">
        <f>IF(OR($A719="",$B719=""),"",B719*'MPTO_working_2-way'!$G718)</f>
        <v/>
      </c>
      <c r="F719" s="17" t="str">
        <f>IF(OR($A719="",$B719=""),"",'MPTO_working_2-way'!D718)</f>
        <v/>
      </c>
      <c r="G719" s="22" t="str">
        <f>IF(OR($A719="",$B719=""),"",'MPTO_working_2-way'!E718)</f>
        <v/>
      </c>
      <c r="H719" s="17" t="str">
        <f>IF(OR($A719="",$B719=""),"",'OddsRatio_working_2-way'!M718)</f>
        <v/>
      </c>
      <c r="I719" s="17" t="str">
        <f>IF(OR($A719="",$B719=""),"",'OddsRatio_working_2-way'!N718)</f>
        <v/>
      </c>
      <c r="J719" s="17" t="str">
        <f>IF('Log_working_2-way'!$D718="","",A719^('Log_working_2-way'!$D718))</f>
        <v/>
      </c>
      <c r="K719" s="22" t="str">
        <f>IF('Log_working_2-way'!$D718="","",B719^('Log_working_2-way'!$D718))</f>
        <v/>
      </c>
    </row>
    <row r="720" spans="3:11" x14ac:dyDescent="0.2">
      <c r="C720" s="20" t="str">
        <f t="shared" si="87"/>
        <v/>
      </c>
      <c r="D720" s="17" t="str">
        <f>IF(OR($A720="",$B720=""),"",A720*'MPTO_working_2-way'!$G719)</f>
        <v/>
      </c>
      <c r="E720" s="22" t="str">
        <f>IF(OR($A720="",$B720=""),"",B720*'MPTO_working_2-way'!$G719)</f>
        <v/>
      </c>
      <c r="F720" s="17" t="str">
        <f>IF(OR($A720="",$B720=""),"",'MPTO_working_2-way'!D719)</f>
        <v/>
      </c>
      <c r="G720" s="22" t="str">
        <f>IF(OR($A720="",$B720=""),"",'MPTO_working_2-way'!E719)</f>
        <v/>
      </c>
      <c r="H720" s="17" t="str">
        <f>IF(OR($A720="",$B720=""),"",'OddsRatio_working_2-way'!M719)</f>
        <v/>
      </c>
      <c r="I720" s="17" t="str">
        <f>IF(OR($A720="",$B720=""),"",'OddsRatio_working_2-way'!N719)</f>
        <v/>
      </c>
      <c r="J720" s="17" t="str">
        <f>IF('Log_working_2-way'!$D719="","",A720^('Log_working_2-way'!$D719))</f>
        <v/>
      </c>
      <c r="K720" s="22" t="str">
        <f>IF('Log_working_2-way'!$D719="","",B720^('Log_working_2-way'!$D719))</f>
        <v/>
      </c>
    </row>
    <row r="721" spans="3:11" x14ac:dyDescent="0.2">
      <c r="C721" s="20" t="str">
        <f t="shared" si="87"/>
        <v/>
      </c>
      <c r="D721" s="17" t="str">
        <f>IF(OR($A721="",$B721=""),"",A721*'MPTO_working_2-way'!$G720)</f>
        <v/>
      </c>
      <c r="E721" s="22" t="str">
        <f>IF(OR($A721="",$B721=""),"",B721*'MPTO_working_2-way'!$G720)</f>
        <v/>
      </c>
      <c r="F721" s="17" t="str">
        <f>IF(OR($A721="",$B721=""),"",'MPTO_working_2-way'!D720)</f>
        <v/>
      </c>
      <c r="G721" s="22" t="str">
        <f>IF(OR($A721="",$B721=""),"",'MPTO_working_2-way'!E720)</f>
        <v/>
      </c>
      <c r="H721" s="17" t="str">
        <f>IF(OR($A721="",$B721=""),"",'OddsRatio_working_2-way'!M720)</f>
        <v/>
      </c>
      <c r="I721" s="17" t="str">
        <f>IF(OR($A721="",$B721=""),"",'OddsRatio_working_2-way'!N720)</f>
        <v/>
      </c>
      <c r="J721" s="17" t="str">
        <f>IF('Log_working_2-way'!$D720="","",A721^('Log_working_2-way'!$D720))</f>
        <v/>
      </c>
      <c r="K721" s="22" t="str">
        <f>IF('Log_working_2-way'!$D720="","",B721^('Log_working_2-way'!$D720))</f>
        <v/>
      </c>
    </row>
    <row r="722" spans="3:11" x14ac:dyDescent="0.2">
      <c r="C722" s="20" t="str">
        <f t="shared" si="87"/>
        <v/>
      </c>
      <c r="D722" s="17" t="str">
        <f>IF(OR($A722="",$B722=""),"",A722*'MPTO_working_2-way'!$G721)</f>
        <v/>
      </c>
      <c r="E722" s="22" t="str">
        <f>IF(OR($A722="",$B722=""),"",B722*'MPTO_working_2-way'!$G721)</f>
        <v/>
      </c>
      <c r="F722" s="17" t="str">
        <f>IF(OR($A722="",$B722=""),"",'MPTO_working_2-way'!D721)</f>
        <v/>
      </c>
      <c r="G722" s="22" t="str">
        <f>IF(OR($A722="",$B722=""),"",'MPTO_working_2-way'!E721)</f>
        <v/>
      </c>
      <c r="H722" s="17" t="str">
        <f>IF(OR($A722="",$B722=""),"",'OddsRatio_working_2-way'!M721)</f>
        <v/>
      </c>
      <c r="I722" s="17" t="str">
        <f>IF(OR($A722="",$B722=""),"",'OddsRatio_working_2-way'!N721)</f>
        <v/>
      </c>
      <c r="J722" s="17" t="str">
        <f>IF('Log_working_2-way'!$D721="","",A722^('Log_working_2-way'!$D721))</f>
        <v/>
      </c>
      <c r="K722" s="22" t="str">
        <f>IF('Log_working_2-way'!$D721="","",B722^('Log_working_2-way'!$D721))</f>
        <v/>
      </c>
    </row>
    <row r="723" spans="3:11" x14ac:dyDescent="0.2">
      <c r="C723" s="20" t="str">
        <f t="shared" si="87"/>
        <v/>
      </c>
      <c r="D723" s="17" t="str">
        <f>IF(OR($A723="",$B723=""),"",A723*'MPTO_working_2-way'!$G722)</f>
        <v/>
      </c>
      <c r="E723" s="22" t="str">
        <f>IF(OR($A723="",$B723=""),"",B723*'MPTO_working_2-way'!$G722)</f>
        <v/>
      </c>
      <c r="F723" s="17" t="str">
        <f>IF(OR($A723="",$B723=""),"",'MPTO_working_2-way'!D722)</f>
        <v/>
      </c>
      <c r="G723" s="22" t="str">
        <f>IF(OR($A723="",$B723=""),"",'MPTO_working_2-way'!E722)</f>
        <v/>
      </c>
      <c r="H723" s="17" t="str">
        <f>IF(OR($A723="",$B723=""),"",'OddsRatio_working_2-way'!M722)</f>
        <v/>
      </c>
      <c r="I723" s="17" t="str">
        <f>IF(OR($A723="",$B723=""),"",'OddsRatio_working_2-way'!N722)</f>
        <v/>
      </c>
      <c r="J723" s="17" t="str">
        <f>IF('Log_working_2-way'!$D722="","",A723^('Log_working_2-way'!$D722))</f>
        <v/>
      </c>
      <c r="K723" s="22" t="str">
        <f>IF('Log_working_2-way'!$D722="","",B723^('Log_working_2-way'!$D722))</f>
        <v/>
      </c>
    </row>
    <row r="724" spans="3:11" x14ac:dyDescent="0.2">
      <c r="C724" s="20" t="str">
        <f t="shared" si="87"/>
        <v/>
      </c>
      <c r="D724" s="17" t="str">
        <f>IF(OR($A724="",$B724=""),"",A724*'MPTO_working_2-way'!$G723)</f>
        <v/>
      </c>
      <c r="E724" s="22" t="str">
        <f>IF(OR($A724="",$B724=""),"",B724*'MPTO_working_2-way'!$G723)</f>
        <v/>
      </c>
      <c r="F724" s="17" t="str">
        <f>IF(OR($A724="",$B724=""),"",'MPTO_working_2-way'!D723)</f>
        <v/>
      </c>
      <c r="G724" s="22" t="str">
        <f>IF(OR($A724="",$B724=""),"",'MPTO_working_2-way'!E723)</f>
        <v/>
      </c>
      <c r="H724" s="17" t="str">
        <f>IF(OR($A724="",$B724=""),"",'OddsRatio_working_2-way'!M723)</f>
        <v/>
      </c>
      <c r="I724" s="17" t="str">
        <f>IF(OR($A724="",$B724=""),"",'OddsRatio_working_2-way'!N723)</f>
        <v/>
      </c>
      <c r="J724" s="17" t="str">
        <f>IF('Log_working_2-way'!$D723="","",A724^('Log_working_2-way'!$D723))</f>
        <v/>
      </c>
      <c r="K724" s="22" t="str">
        <f>IF('Log_working_2-way'!$D723="","",B724^('Log_working_2-way'!$D723))</f>
        <v/>
      </c>
    </row>
    <row r="725" spans="3:11" x14ac:dyDescent="0.2">
      <c r="C725" s="20" t="str">
        <f t="shared" si="87"/>
        <v/>
      </c>
      <c r="D725" s="17" t="str">
        <f>IF(OR($A725="",$B725=""),"",A725*'MPTO_working_2-way'!$G724)</f>
        <v/>
      </c>
      <c r="E725" s="22" t="str">
        <f>IF(OR($A725="",$B725=""),"",B725*'MPTO_working_2-way'!$G724)</f>
        <v/>
      </c>
      <c r="F725" s="17" t="str">
        <f>IF(OR($A725="",$B725=""),"",'MPTO_working_2-way'!D724)</f>
        <v/>
      </c>
      <c r="G725" s="22" t="str">
        <f>IF(OR($A725="",$B725=""),"",'MPTO_working_2-way'!E724)</f>
        <v/>
      </c>
      <c r="H725" s="17" t="str">
        <f>IF(OR($A725="",$B725=""),"",'OddsRatio_working_2-way'!M724)</f>
        <v/>
      </c>
      <c r="I725" s="17" t="str">
        <f>IF(OR($A725="",$B725=""),"",'OddsRatio_working_2-way'!N724)</f>
        <v/>
      </c>
      <c r="J725" s="17" t="str">
        <f>IF('Log_working_2-way'!$D724="","",A725^('Log_working_2-way'!$D724))</f>
        <v/>
      </c>
      <c r="K725" s="22" t="str">
        <f>IF('Log_working_2-way'!$D724="","",B725^('Log_working_2-way'!$D724))</f>
        <v/>
      </c>
    </row>
    <row r="726" spans="3:11" x14ac:dyDescent="0.2">
      <c r="C726" s="20" t="str">
        <f t="shared" si="87"/>
        <v/>
      </c>
      <c r="D726" s="17" t="str">
        <f>IF(OR($A726="",$B726=""),"",A726*'MPTO_working_2-way'!$G725)</f>
        <v/>
      </c>
      <c r="E726" s="22" t="str">
        <f>IF(OR($A726="",$B726=""),"",B726*'MPTO_working_2-way'!$G725)</f>
        <v/>
      </c>
      <c r="F726" s="17" t="str">
        <f>IF(OR($A726="",$B726=""),"",'MPTO_working_2-way'!D725)</f>
        <v/>
      </c>
      <c r="G726" s="22" t="str">
        <f>IF(OR($A726="",$B726=""),"",'MPTO_working_2-way'!E725)</f>
        <v/>
      </c>
      <c r="H726" s="17" t="str">
        <f>IF(OR($A726="",$B726=""),"",'OddsRatio_working_2-way'!M725)</f>
        <v/>
      </c>
      <c r="I726" s="17" t="str">
        <f>IF(OR($A726="",$B726=""),"",'OddsRatio_working_2-way'!N725)</f>
        <v/>
      </c>
      <c r="J726" s="17" t="str">
        <f>IF('Log_working_2-way'!$D725="","",A726^('Log_working_2-way'!$D725))</f>
        <v/>
      </c>
      <c r="K726" s="22" t="str">
        <f>IF('Log_working_2-way'!$D725="","",B726^('Log_working_2-way'!$D725))</f>
        <v/>
      </c>
    </row>
    <row r="727" spans="3:11" x14ac:dyDescent="0.2">
      <c r="C727" s="20" t="str">
        <f t="shared" si="87"/>
        <v/>
      </c>
      <c r="D727" s="17" t="str">
        <f>IF(OR($A727="",$B727=""),"",A727*'MPTO_working_2-way'!$G726)</f>
        <v/>
      </c>
      <c r="E727" s="22" t="str">
        <f>IF(OR($A727="",$B727=""),"",B727*'MPTO_working_2-way'!$G726)</f>
        <v/>
      </c>
      <c r="F727" s="17" t="str">
        <f>IF(OR($A727="",$B727=""),"",'MPTO_working_2-way'!D726)</f>
        <v/>
      </c>
      <c r="G727" s="22" t="str">
        <f>IF(OR($A727="",$B727=""),"",'MPTO_working_2-way'!E726)</f>
        <v/>
      </c>
      <c r="H727" s="17" t="str">
        <f>IF(OR($A727="",$B727=""),"",'OddsRatio_working_2-way'!M726)</f>
        <v/>
      </c>
      <c r="I727" s="17" t="str">
        <f>IF(OR($A727="",$B727=""),"",'OddsRatio_working_2-way'!N726)</f>
        <v/>
      </c>
      <c r="J727" s="17" t="str">
        <f>IF('Log_working_2-way'!$D726="","",A727^('Log_working_2-way'!$D726))</f>
        <v/>
      </c>
      <c r="K727" s="22" t="str">
        <f>IF('Log_working_2-way'!$D726="","",B727^('Log_working_2-way'!$D726))</f>
        <v/>
      </c>
    </row>
    <row r="728" spans="3:11" x14ac:dyDescent="0.2">
      <c r="C728" s="20" t="str">
        <f t="shared" si="87"/>
        <v/>
      </c>
      <c r="D728" s="17" t="str">
        <f>IF(OR($A728="",$B728=""),"",A728*'MPTO_working_2-way'!$G727)</f>
        <v/>
      </c>
      <c r="E728" s="22" t="str">
        <f>IF(OR($A728="",$B728=""),"",B728*'MPTO_working_2-way'!$G727)</f>
        <v/>
      </c>
      <c r="F728" s="17" t="str">
        <f>IF(OR($A728="",$B728=""),"",'MPTO_working_2-way'!D727)</f>
        <v/>
      </c>
      <c r="G728" s="22" t="str">
        <f>IF(OR($A728="",$B728=""),"",'MPTO_working_2-way'!E727)</f>
        <v/>
      </c>
      <c r="H728" s="17" t="str">
        <f>IF(OR($A728="",$B728=""),"",'OddsRatio_working_2-way'!M727)</f>
        <v/>
      </c>
      <c r="I728" s="17" t="str">
        <f>IF(OR($A728="",$B728=""),"",'OddsRatio_working_2-way'!N727)</f>
        <v/>
      </c>
      <c r="J728" s="17" t="str">
        <f>IF('Log_working_2-way'!$D727="","",A728^('Log_working_2-way'!$D727))</f>
        <v/>
      </c>
      <c r="K728" s="22" t="str">
        <f>IF('Log_working_2-way'!$D727="","",B728^('Log_working_2-way'!$D727))</f>
        <v/>
      </c>
    </row>
    <row r="729" spans="3:11" x14ac:dyDescent="0.2">
      <c r="C729" s="20" t="str">
        <f t="shared" si="87"/>
        <v/>
      </c>
      <c r="D729" s="17" t="str">
        <f>IF(OR($A729="",$B729=""),"",A729*'MPTO_working_2-way'!$G728)</f>
        <v/>
      </c>
      <c r="E729" s="22" t="str">
        <f>IF(OR($A729="",$B729=""),"",B729*'MPTO_working_2-way'!$G728)</f>
        <v/>
      </c>
      <c r="F729" s="17" t="str">
        <f>IF(OR($A729="",$B729=""),"",'MPTO_working_2-way'!D728)</f>
        <v/>
      </c>
      <c r="G729" s="22" t="str">
        <f>IF(OR($A729="",$B729=""),"",'MPTO_working_2-way'!E728)</f>
        <v/>
      </c>
      <c r="H729" s="17" t="str">
        <f>IF(OR($A729="",$B729=""),"",'OddsRatio_working_2-way'!M728)</f>
        <v/>
      </c>
      <c r="I729" s="17" t="str">
        <f>IF(OR($A729="",$B729=""),"",'OddsRatio_working_2-way'!N728)</f>
        <v/>
      </c>
      <c r="J729" s="17" t="str">
        <f>IF('Log_working_2-way'!$D728="","",A729^('Log_working_2-way'!$D728))</f>
        <v/>
      </c>
      <c r="K729" s="22" t="str">
        <f>IF('Log_working_2-way'!$D728="","",B729^('Log_working_2-way'!$D728))</f>
        <v/>
      </c>
    </row>
    <row r="730" spans="3:11" x14ac:dyDescent="0.2">
      <c r="C730" s="20" t="str">
        <f t="shared" si="87"/>
        <v/>
      </c>
      <c r="D730" s="17" t="str">
        <f>IF(OR($A730="",$B730=""),"",A730*'MPTO_working_2-way'!$G729)</f>
        <v/>
      </c>
      <c r="E730" s="22" t="str">
        <f>IF(OR($A730="",$B730=""),"",B730*'MPTO_working_2-way'!$G729)</f>
        <v/>
      </c>
      <c r="F730" s="17" t="str">
        <f>IF(OR($A730="",$B730=""),"",'MPTO_working_2-way'!D729)</f>
        <v/>
      </c>
      <c r="G730" s="22" t="str">
        <f>IF(OR($A730="",$B730=""),"",'MPTO_working_2-way'!E729)</f>
        <v/>
      </c>
      <c r="H730" s="17" t="str">
        <f>IF(OR($A730="",$B730=""),"",'OddsRatio_working_2-way'!M729)</f>
        <v/>
      </c>
      <c r="I730" s="17" t="str">
        <f>IF(OR($A730="",$B730=""),"",'OddsRatio_working_2-way'!N729)</f>
        <v/>
      </c>
      <c r="J730" s="17" t="str">
        <f>IF('Log_working_2-way'!$D729="","",A730^('Log_working_2-way'!$D729))</f>
        <v/>
      </c>
      <c r="K730" s="22" t="str">
        <f>IF('Log_working_2-way'!$D729="","",B730^('Log_working_2-way'!$D729))</f>
        <v/>
      </c>
    </row>
    <row r="731" spans="3:11" x14ac:dyDescent="0.2">
      <c r="C731" s="20" t="str">
        <f t="shared" si="87"/>
        <v/>
      </c>
      <c r="D731" s="17" t="str">
        <f>IF(OR($A731="",$B731=""),"",A731*'MPTO_working_2-way'!$G730)</f>
        <v/>
      </c>
      <c r="E731" s="22" t="str">
        <f>IF(OR($A731="",$B731=""),"",B731*'MPTO_working_2-way'!$G730)</f>
        <v/>
      </c>
      <c r="F731" s="17" t="str">
        <f>IF(OR($A731="",$B731=""),"",'MPTO_working_2-way'!D730)</f>
        <v/>
      </c>
      <c r="G731" s="22" t="str">
        <f>IF(OR($A731="",$B731=""),"",'MPTO_working_2-way'!E730)</f>
        <v/>
      </c>
      <c r="H731" s="17" t="str">
        <f>IF(OR($A731="",$B731=""),"",'OddsRatio_working_2-way'!M730)</f>
        <v/>
      </c>
      <c r="I731" s="17" t="str">
        <f>IF(OR($A731="",$B731=""),"",'OddsRatio_working_2-way'!N730)</f>
        <v/>
      </c>
      <c r="J731" s="17" t="str">
        <f>IF('Log_working_2-way'!$D730="","",A731^('Log_working_2-way'!$D730))</f>
        <v/>
      </c>
      <c r="K731" s="22" t="str">
        <f>IF('Log_working_2-way'!$D730="","",B731^('Log_working_2-way'!$D730))</f>
        <v/>
      </c>
    </row>
    <row r="732" spans="3:11" x14ac:dyDescent="0.2">
      <c r="C732" s="20" t="str">
        <f t="shared" si="87"/>
        <v/>
      </c>
      <c r="D732" s="17" t="str">
        <f>IF(OR($A732="",$B732=""),"",A732*'MPTO_working_2-way'!$G731)</f>
        <v/>
      </c>
      <c r="E732" s="22" t="str">
        <f>IF(OR($A732="",$B732=""),"",B732*'MPTO_working_2-way'!$G731)</f>
        <v/>
      </c>
      <c r="F732" s="17" t="str">
        <f>IF(OR($A732="",$B732=""),"",'MPTO_working_2-way'!D731)</f>
        <v/>
      </c>
      <c r="G732" s="22" t="str">
        <f>IF(OR($A732="",$B732=""),"",'MPTO_working_2-way'!E731)</f>
        <v/>
      </c>
      <c r="H732" s="17" t="str">
        <f>IF(OR($A732="",$B732=""),"",'OddsRatio_working_2-way'!M731)</f>
        <v/>
      </c>
      <c r="I732" s="17" t="str">
        <f>IF(OR($A732="",$B732=""),"",'OddsRatio_working_2-way'!N731)</f>
        <v/>
      </c>
      <c r="J732" s="17" t="str">
        <f>IF('Log_working_2-way'!$D731="","",A732^('Log_working_2-way'!$D731))</f>
        <v/>
      </c>
      <c r="K732" s="22" t="str">
        <f>IF('Log_working_2-way'!$D731="","",B732^('Log_working_2-way'!$D731))</f>
        <v/>
      </c>
    </row>
    <row r="733" spans="3:11" x14ac:dyDescent="0.2">
      <c r="C733" s="20" t="str">
        <f t="shared" si="87"/>
        <v/>
      </c>
      <c r="D733" s="17" t="str">
        <f>IF(OR($A733="",$B733=""),"",A733*'MPTO_working_2-way'!$G732)</f>
        <v/>
      </c>
      <c r="E733" s="22" t="str">
        <f>IF(OR($A733="",$B733=""),"",B733*'MPTO_working_2-way'!$G732)</f>
        <v/>
      </c>
      <c r="F733" s="17" t="str">
        <f>IF(OR($A733="",$B733=""),"",'MPTO_working_2-way'!D732)</f>
        <v/>
      </c>
      <c r="G733" s="22" t="str">
        <f>IF(OR($A733="",$B733=""),"",'MPTO_working_2-way'!E732)</f>
        <v/>
      </c>
      <c r="H733" s="17" t="str">
        <f>IF(OR($A733="",$B733=""),"",'OddsRatio_working_2-way'!M732)</f>
        <v/>
      </c>
      <c r="I733" s="17" t="str">
        <f>IF(OR($A733="",$B733=""),"",'OddsRatio_working_2-way'!N732)</f>
        <v/>
      </c>
      <c r="J733" s="17" t="str">
        <f>IF('Log_working_2-way'!$D732="","",A733^('Log_working_2-way'!$D732))</f>
        <v/>
      </c>
      <c r="K733" s="22" t="str">
        <f>IF('Log_working_2-way'!$D732="","",B733^('Log_working_2-way'!$D732))</f>
        <v/>
      </c>
    </row>
    <row r="734" spans="3:11" x14ac:dyDescent="0.2">
      <c r="C734" s="20" t="str">
        <f t="shared" si="87"/>
        <v/>
      </c>
      <c r="D734" s="17" t="str">
        <f>IF(OR($A734="",$B734=""),"",A734*'MPTO_working_2-way'!$G733)</f>
        <v/>
      </c>
      <c r="E734" s="22" t="str">
        <f>IF(OR($A734="",$B734=""),"",B734*'MPTO_working_2-way'!$G733)</f>
        <v/>
      </c>
      <c r="F734" s="17" t="str">
        <f>IF(OR($A734="",$B734=""),"",'MPTO_working_2-way'!D733)</f>
        <v/>
      </c>
      <c r="G734" s="22" t="str">
        <f>IF(OR($A734="",$B734=""),"",'MPTO_working_2-way'!E733)</f>
        <v/>
      </c>
      <c r="H734" s="17" t="str">
        <f>IF(OR($A734="",$B734=""),"",'OddsRatio_working_2-way'!M733)</f>
        <v/>
      </c>
      <c r="I734" s="17" t="str">
        <f>IF(OR($A734="",$B734=""),"",'OddsRatio_working_2-way'!N733)</f>
        <v/>
      </c>
      <c r="J734" s="17" t="str">
        <f>IF('Log_working_2-way'!$D733="","",A734^('Log_working_2-way'!$D733))</f>
        <v/>
      </c>
      <c r="K734" s="22" t="str">
        <f>IF('Log_working_2-way'!$D733="","",B734^('Log_working_2-way'!$D733))</f>
        <v/>
      </c>
    </row>
    <row r="735" spans="3:11" x14ac:dyDescent="0.2">
      <c r="C735" s="20" t="str">
        <f t="shared" si="87"/>
        <v/>
      </c>
      <c r="D735" s="17" t="str">
        <f>IF(OR($A735="",$B735=""),"",A735*'MPTO_working_2-way'!$G734)</f>
        <v/>
      </c>
      <c r="E735" s="22" t="str">
        <f>IF(OR($A735="",$B735=""),"",B735*'MPTO_working_2-way'!$G734)</f>
        <v/>
      </c>
      <c r="F735" s="17" t="str">
        <f>IF(OR($A735="",$B735=""),"",'MPTO_working_2-way'!D734)</f>
        <v/>
      </c>
      <c r="G735" s="22" t="str">
        <f>IF(OR($A735="",$B735=""),"",'MPTO_working_2-way'!E734)</f>
        <v/>
      </c>
      <c r="H735" s="17" t="str">
        <f>IF(OR($A735="",$B735=""),"",'OddsRatio_working_2-way'!M734)</f>
        <v/>
      </c>
      <c r="I735" s="17" t="str">
        <f>IF(OR($A735="",$B735=""),"",'OddsRatio_working_2-way'!N734)</f>
        <v/>
      </c>
      <c r="J735" s="17" t="str">
        <f>IF('Log_working_2-way'!$D734="","",A735^('Log_working_2-way'!$D734))</f>
        <v/>
      </c>
      <c r="K735" s="22" t="str">
        <f>IF('Log_working_2-way'!$D734="","",B735^('Log_working_2-way'!$D734))</f>
        <v/>
      </c>
    </row>
    <row r="736" spans="3:11" x14ac:dyDescent="0.2">
      <c r="C736" s="20" t="str">
        <f t="shared" si="87"/>
        <v/>
      </c>
      <c r="D736" s="17" t="str">
        <f>IF(OR($A736="",$B736=""),"",A736*'MPTO_working_2-way'!$G735)</f>
        <v/>
      </c>
      <c r="E736" s="22" t="str">
        <f>IF(OR($A736="",$B736=""),"",B736*'MPTO_working_2-way'!$G735)</f>
        <v/>
      </c>
      <c r="F736" s="17" t="str">
        <f>IF(OR($A736="",$B736=""),"",'MPTO_working_2-way'!D735)</f>
        <v/>
      </c>
      <c r="G736" s="22" t="str">
        <f>IF(OR($A736="",$B736=""),"",'MPTO_working_2-way'!E735)</f>
        <v/>
      </c>
      <c r="H736" s="17" t="str">
        <f>IF(OR($A736="",$B736=""),"",'OddsRatio_working_2-way'!M735)</f>
        <v/>
      </c>
      <c r="I736" s="17" t="str">
        <f>IF(OR($A736="",$B736=""),"",'OddsRatio_working_2-way'!N735)</f>
        <v/>
      </c>
      <c r="J736" s="17" t="str">
        <f>IF('Log_working_2-way'!$D735="","",A736^('Log_working_2-way'!$D735))</f>
        <v/>
      </c>
      <c r="K736" s="22" t="str">
        <f>IF('Log_working_2-way'!$D735="","",B736^('Log_working_2-way'!$D735))</f>
        <v/>
      </c>
    </row>
    <row r="737" spans="3:11" x14ac:dyDescent="0.2">
      <c r="C737" s="20" t="str">
        <f t="shared" si="87"/>
        <v/>
      </c>
      <c r="D737" s="17" t="str">
        <f>IF(OR($A737="",$B737=""),"",A737*'MPTO_working_2-way'!$G736)</f>
        <v/>
      </c>
      <c r="E737" s="22" t="str">
        <f>IF(OR($A737="",$B737=""),"",B737*'MPTO_working_2-way'!$G736)</f>
        <v/>
      </c>
      <c r="F737" s="17" t="str">
        <f>IF(OR($A737="",$B737=""),"",'MPTO_working_2-way'!D736)</f>
        <v/>
      </c>
      <c r="G737" s="22" t="str">
        <f>IF(OR($A737="",$B737=""),"",'MPTO_working_2-way'!E736)</f>
        <v/>
      </c>
      <c r="H737" s="17" t="str">
        <f>IF(OR($A737="",$B737=""),"",'OddsRatio_working_2-way'!M736)</f>
        <v/>
      </c>
      <c r="I737" s="17" t="str">
        <f>IF(OR($A737="",$B737=""),"",'OddsRatio_working_2-way'!N736)</f>
        <v/>
      </c>
      <c r="J737" s="17" t="str">
        <f>IF('Log_working_2-way'!$D736="","",A737^('Log_working_2-way'!$D736))</f>
        <v/>
      </c>
      <c r="K737" s="22" t="str">
        <f>IF('Log_working_2-way'!$D736="","",B737^('Log_working_2-way'!$D736))</f>
        <v/>
      </c>
    </row>
    <row r="738" spans="3:11" x14ac:dyDescent="0.2">
      <c r="C738" s="20" t="str">
        <f t="shared" si="87"/>
        <v/>
      </c>
      <c r="D738" s="17" t="str">
        <f>IF(OR($A738="",$B738=""),"",A738*'MPTO_working_2-way'!$G737)</f>
        <v/>
      </c>
      <c r="E738" s="22" t="str">
        <f>IF(OR($A738="",$B738=""),"",B738*'MPTO_working_2-way'!$G737)</f>
        <v/>
      </c>
      <c r="F738" s="17" t="str">
        <f>IF(OR($A738="",$B738=""),"",'MPTO_working_2-way'!D737)</f>
        <v/>
      </c>
      <c r="G738" s="22" t="str">
        <f>IF(OR($A738="",$B738=""),"",'MPTO_working_2-way'!E737)</f>
        <v/>
      </c>
      <c r="H738" s="17" t="str">
        <f>IF(OR($A738="",$B738=""),"",'OddsRatio_working_2-way'!M737)</f>
        <v/>
      </c>
      <c r="I738" s="17" t="str">
        <f>IF(OR($A738="",$B738=""),"",'OddsRatio_working_2-way'!N737)</f>
        <v/>
      </c>
      <c r="J738" s="17" t="str">
        <f>IF('Log_working_2-way'!$D737="","",A738^('Log_working_2-way'!$D737))</f>
        <v/>
      </c>
      <c r="K738" s="22" t="str">
        <f>IF('Log_working_2-way'!$D737="","",B738^('Log_working_2-way'!$D737))</f>
        <v/>
      </c>
    </row>
    <row r="739" spans="3:11" x14ac:dyDescent="0.2">
      <c r="C739" s="20" t="str">
        <f t="shared" si="87"/>
        <v/>
      </c>
      <c r="D739" s="17" t="str">
        <f>IF(OR($A739="",$B739=""),"",A739*'MPTO_working_2-way'!$G738)</f>
        <v/>
      </c>
      <c r="E739" s="22" t="str">
        <f>IF(OR($A739="",$B739=""),"",B739*'MPTO_working_2-way'!$G738)</f>
        <v/>
      </c>
      <c r="F739" s="17" t="str">
        <f>IF(OR($A739="",$B739=""),"",'MPTO_working_2-way'!D738)</f>
        <v/>
      </c>
      <c r="G739" s="22" t="str">
        <f>IF(OR($A739="",$B739=""),"",'MPTO_working_2-way'!E738)</f>
        <v/>
      </c>
      <c r="H739" s="17" t="str">
        <f>IF(OR($A739="",$B739=""),"",'OddsRatio_working_2-way'!M738)</f>
        <v/>
      </c>
      <c r="I739" s="17" t="str">
        <f>IF(OR($A739="",$B739=""),"",'OddsRatio_working_2-way'!N738)</f>
        <v/>
      </c>
      <c r="J739" s="17" t="str">
        <f>IF('Log_working_2-way'!$D738="","",A739^('Log_working_2-way'!$D738))</f>
        <v/>
      </c>
      <c r="K739" s="22" t="str">
        <f>IF('Log_working_2-way'!$D738="","",B739^('Log_working_2-way'!$D738))</f>
        <v/>
      </c>
    </row>
    <row r="740" spans="3:11" x14ac:dyDescent="0.2">
      <c r="C740" s="20" t="str">
        <f t="shared" si="87"/>
        <v/>
      </c>
      <c r="D740" s="17" t="str">
        <f>IF(OR($A740="",$B740=""),"",A740*'MPTO_working_2-way'!$G739)</f>
        <v/>
      </c>
      <c r="E740" s="22" t="str">
        <f>IF(OR($A740="",$B740=""),"",B740*'MPTO_working_2-way'!$G739)</f>
        <v/>
      </c>
      <c r="F740" s="17" t="str">
        <f>IF(OR($A740="",$B740=""),"",'MPTO_working_2-way'!D739)</f>
        <v/>
      </c>
      <c r="G740" s="22" t="str">
        <f>IF(OR($A740="",$B740=""),"",'MPTO_working_2-way'!E739)</f>
        <v/>
      </c>
      <c r="H740" s="17" t="str">
        <f>IF(OR($A740="",$B740=""),"",'OddsRatio_working_2-way'!M739)</f>
        <v/>
      </c>
      <c r="I740" s="17" t="str">
        <f>IF(OR($A740="",$B740=""),"",'OddsRatio_working_2-way'!N739)</f>
        <v/>
      </c>
      <c r="J740" s="17" t="str">
        <f>IF('Log_working_2-way'!$D739="","",A740^('Log_working_2-way'!$D739))</f>
        <v/>
      </c>
      <c r="K740" s="22" t="str">
        <f>IF('Log_working_2-way'!$D739="","",B740^('Log_working_2-way'!$D739))</f>
        <v/>
      </c>
    </row>
    <row r="741" spans="3:11" x14ac:dyDescent="0.2">
      <c r="C741" s="20" t="str">
        <f t="shared" si="87"/>
        <v/>
      </c>
      <c r="D741" s="17" t="str">
        <f>IF(OR($A741="",$B741=""),"",A741*'MPTO_working_2-way'!$G740)</f>
        <v/>
      </c>
      <c r="E741" s="22" t="str">
        <f>IF(OR($A741="",$B741=""),"",B741*'MPTO_working_2-way'!$G740)</f>
        <v/>
      </c>
      <c r="F741" s="17" t="str">
        <f>IF(OR($A741="",$B741=""),"",'MPTO_working_2-way'!D740)</f>
        <v/>
      </c>
      <c r="G741" s="22" t="str">
        <f>IF(OR($A741="",$B741=""),"",'MPTO_working_2-way'!E740)</f>
        <v/>
      </c>
      <c r="H741" s="17" t="str">
        <f>IF(OR($A741="",$B741=""),"",'OddsRatio_working_2-way'!M740)</f>
        <v/>
      </c>
      <c r="I741" s="17" t="str">
        <f>IF(OR($A741="",$B741=""),"",'OddsRatio_working_2-way'!N740)</f>
        <v/>
      </c>
      <c r="J741" s="17" t="str">
        <f>IF('Log_working_2-way'!$D740="","",A741^('Log_working_2-way'!$D740))</f>
        <v/>
      </c>
      <c r="K741" s="22" t="str">
        <f>IF('Log_working_2-way'!$D740="","",B741^('Log_working_2-way'!$D740))</f>
        <v/>
      </c>
    </row>
    <row r="742" spans="3:11" x14ac:dyDescent="0.2">
      <c r="C742" s="20" t="str">
        <f t="shared" si="87"/>
        <v/>
      </c>
      <c r="D742" s="17" t="str">
        <f>IF(OR($A742="",$B742=""),"",A742*'MPTO_working_2-way'!$G741)</f>
        <v/>
      </c>
      <c r="E742" s="22" t="str">
        <f>IF(OR($A742="",$B742=""),"",B742*'MPTO_working_2-way'!$G741)</f>
        <v/>
      </c>
      <c r="F742" s="17" t="str">
        <f>IF(OR($A742="",$B742=""),"",'MPTO_working_2-way'!D741)</f>
        <v/>
      </c>
      <c r="G742" s="22" t="str">
        <f>IF(OR($A742="",$B742=""),"",'MPTO_working_2-way'!E741)</f>
        <v/>
      </c>
      <c r="H742" s="17" t="str">
        <f>IF(OR($A742="",$B742=""),"",'OddsRatio_working_2-way'!M741)</f>
        <v/>
      </c>
      <c r="I742" s="17" t="str">
        <f>IF(OR($A742="",$B742=""),"",'OddsRatio_working_2-way'!N741)</f>
        <v/>
      </c>
      <c r="J742" s="17" t="str">
        <f>IF('Log_working_2-way'!$D741="","",A742^('Log_working_2-way'!$D741))</f>
        <v/>
      </c>
      <c r="K742" s="22" t="str">
        <f>IF('Log_working_2-way'!$D741="","",B742^('Log_working_2-way'!$D741))</f>
        <v/>
      </c>
    </row>
    <row r="743" spans="3:11" x14ac:dyDescent="0.2">
      <c r="C743" s="20" t="str">
        <f t="shared" si="87"/>
        <v/>
      </c>
      <c r="D743" s="17" t="str">
        <f>IF(OR($A743="",$B743=""),"",A743*'MPTO_working_2-way'!$G742)</f>
        <v/>
      </c>
      <c r="E743" s="22" t="str">
        <f>IF(OR($A743="",$B743=""),"",B743*'MPTO_working_2-way'!$G742)</f>
        <v/>
      </c>
      <c r="F743" s="17" t="str">
        <f>IF(OR($A743="",$B743=""),"",'MPTO_working_2-way'!D742)</f>
        <v/>
      </c>
      <c r="G743" s="22" t="str">
        <f>IF(OR($A743="",$B743=""),"",'MPTO_working_2-way'!E742)</f>
        <v/>
      </c>
      <c r="H743" s="17" t="str">
        <f>IF(OR($A743="",$B743=""),"",'OddsRatio_working_2-way'!M742)</f>
        <v/>
      </c>
      <c r="I743" s="17" t="str">
        <f>IF(OR($A743="",$B743=""),"",'OddsRatio_working_2-way'!N742)</f>
        <v/>
      </c>
      <c r="J743" s="17" t="str">
        <f>IF('Log_working_2-way'!$D742="","",A743^('Log_working_2-way'!$D742))</f>
        <v/>
      </c>
      <c r="K743" s="22" t="str">
        <f>IF('Log_working_2-way'!$D742="","",B743^('Log_working_2-way'!$D742))</f>
        <v/>
      </c>
    </row>
    <row r="744" spans="3:11" x14ac:dyDescent="0.2">
      <c r="C744" s="20" t="str">
        <f t="shared" si="87"/>
        <v/>
      </c>
      <c r="D744" s="17" t="str">
        <f>IF(OR($A744="",$B744=""),"",A744*'MPTO_working_2-way'!$G743)</f>
        <v/>
      </c>
      <c r="E744" s="22" t="str">
        <f>IF(OR($A744="",$B744=""),"",B744*'MPTO_working_2-way'!$G743)</f>
        <v/>
      </c>
      <c r="F744" s="17" t="str">
        <f>IF(OR($A744="",$B744=""),"",'MPTO_working_2-way'!D743)</f>
        <v/>
      </c>
      <c r="G744" s="22" t="str">
        <f>IF(OR($A744="",$B744=""),"",'MPTO_working_2-way'!E743)</f>
        <v/>
      </c>
      <c r="H744" s="17" t="str">
        <f>IF(OR($A744="",$B744=""),"",'OddsRatio_working_2-way'!M743)</f>
        <v/>
      </c>
      <c r="I744" s="17" t="str">
        <f>IF(OR($A744="",$B744=""),"",'OddsRatio_working_2-way'!N743)</f>
        <v/>
      </c>
      <c r="J744" s="17" t="str">
        <f>IF('Log_working_2-way'!$D743="","",A744^('Log_working_2-way'!$D743))</f>
        <v/>
      </c>
      <c r="K744" s="22" t="str">
        <f>IF('Log_working_2-way'!$D743="","",B744^('Log_working_2-way'!$D743))</f>
        <v/>
      </c>
    </row>
    <row r="745" spans="3:11" x14ac:dyDescent="0.2">
      <c r="C745" s="20" t="str">
        <f t="shared" si="87"/>
        <v/>
      </c>
      <c r="D745" s="17" t="str">
        <f>IF(OR($A745="",$B745=""),"",A745*'MPTO_working_2-way'!$G744)</f>
        <v/>
      </c>
      <c r="E745" s="22" t="str">
        <f>IF(OR($A745="",$B745=""),"",B745*'MPTO_working_2-way'!$G744)</f>
        <v/>
      </c>
      <c r="F745" s="17" t="str">
        <f>IF(OR($A745="",$B745=""),"",'MPTO_working_2-way'!D744)</f>
        <v/>
      </c>
      <c r="G745" s="22" t="str">
        <f>IF(OR($A745="",$B745=""),"",'MPTO_working_2-way'!E744)</f>
        <v/>
      </c>
      <c r="H745" s="17" t="str">
        <f>IF(OR($A745="",$B745=""),"",'OddsRatio_working_2-way'!M744)</f>
        <v/>
      </c>
      <c r="I745" s="17" t="str">
        <f>IF(OR($A745="",$B745=""),"",'OddsRatio_working_2-way'!N744)</f>
        <v/>
      </c>
      <c r="J745" s="17" t="str">
        <f>IF('Log_working_2-way'!$D744="","",A745^('Log_working_2-way'!$D744))</f>
        <v/>
      </c>
      <c r="K745" s="22" t="str">
        <f>IF('Log_working_2-way'!$D744="","",B745^('Log_working_2-way'!$D744))</f>
        <v/>
      </c>
    </row>
    <row r="746" spans="3:11" x14ac:dyDescent="0.2">
      <c r="C746" s="20" t="str">
        <f t="shared" si="87"/>
        <v/>
      </c>
      <c r="D746" s="17" t="str">
        <f>IF(OR($A746="",$B746=""),"",A746*'MPTO_working_2-way'!$G745)</f>
        <v/>
      </c>
      <c r="E746" s="22" t="str">
        <f>IF(OR($A746="",$B746=""),"",B746*'MPTO_working_2-way'!$G745)</f>
        <v/>
      </c>
      <c r="F746" s="17" t="str">
        <f>IF(OR($A746="",$B746=""),"",'MPTO_working_2-way'!D745)</f>
        <v/>
      </c>
      <c r="G746" s="22" t="str">
        <f>IF(OR($A746="",$B746=""),"",'MPTO_working_2-way'!E745)</f>
        <v/>
      </c>
      <c r="H746" s="17" t="str">
        <f>IF(OR($A746="",$B746=""),"",'OddsRatio_working_2-way'!M745)</f>
        <v/>
      </c>
      <c r="I746" s="17" t="str">
        <f>IF(OR($A746="",$B746=""),"",'OddsRatio_working_2-way'!N745)</f>
        <v/>
      </c>
      <c r="J746" s="17" t="str">
        <f>IF('Log_working_2-way'!$D745="","",A746^('Log_working_2-way'!$D745))</f>
        <v/>
      </c>
      <c r="K746" s="22" t="str">
        <f>IF('Log_working_2-way'!$D745="","",B746^('Log_working_2-way'!$D745))</f>
        <v/>
      </c>
    </row>
    <row r="747" spans="3:11" x14ac:dyDescent="0.2">
      <c r="C747" s="20" t="str">
        <f t="shared" si="87"/>
        <v/>
      </c>
      <c r="D747" s="17" t="str">
        <f>IF(OR($A747="",$B747=""),"",A747*'MPTO_working_2-way'!$G746)</f>
        <v/>
      </c>
      <c r="E747" s="22" t="str">
        <f>IF(OR($A747="",$B747=""),"",B747*'MPTO_working_2-way'!$G746)</f>
        <v/>
      </c>
      <c r="F747" s="17" t="str">
        <f>IF(OR($A747="",$B747=""),"",'MPTO_working_2-way'!D746)</f>
        <v/>
      </c>
      <c r="G747" s="22" t="str">
        <f>IF(OR($A747="",$B747=""),"",'MPTO_working_2-way'!E746)</f>
        <v/>
      </c>
      <c r="H747" s="17" t="str">
        <f>IF(OR($A747="",$B747=""),"",'OddsRatio_working_2-way'!M746)</f>
        <v/>
      </c>
      <c r="I747" s="17" t="str">
        <f>IF(OR($A747="",$B747=""),"",'OddsRatio_working_2-way'!N746)</f>
        <v/>
      </c>
      <c r="J747" s="17" t="str">
        <f>IF('Log_working_2-way'!$D746="","",A747^('Log_working_2-way'!$D746))</f>
        <v/>
      </c>
      <c r="K747" s="22" t="str">
        <f>IF('Log_working_2-way'!$D746="","",B747^('Log_working_2-way'!$D746))</f>
        <v/>
      </c>
    </row>
    <row r="748" spans="3:11" x14ac:dyDescent="0.2">
      <c r="C748" s="20" t="str">
        <f t="shared" si="87"/>
        <v/>
      </c>
      <c r="D748" s="17" t="str">
        <f>IF(OR($A748="",$B748=""),"",A748*'MPTO_working_2-way'!$G747)</f>
        <v/>
      </c>
      <c r="E748" s="22" t="str">
        <f>IF(OR($A748="",$B748=""),"",B748*'MPTO_working_2-way'!$G747)</f>
        <v/>
      </c>
      <c r="F748" s="17" t="str">
        <f>IF(OR($A748="",$B748=""),"",'MPTO_working_2-way'!D747)</f>
        <v/>
      </c>
      <c r="G748" s="22" t="str">
        <f>IF(OR($A748="",$B748=""),"",'MPTO_working_2-way'!E747)</f>
        <v/>
      </c>
      <c r="H748" s="17" t="str">
        <f>IF(OR($A748="",$B748=""),"",'OddsRatio_working_2-way'!M747)</f>
        <v/>
      </c>
      <c r="I748" s="17" t="str">
        <f>IF(OR($A748="",$B748=""),"",'OddsRatio_working_2-way'!N747)</f>
        <v/>
      </c>
      <c r="J748" s="17" t="str">
        <f>IF('Log_working_2-way'!$D747="","",A748^('Log_working_2-way'!$D747))</f>
        <v/>
      </c>
      <c r="K748" s="22" t="str">
        <f>IF('Log_working_2-way'!$D747="","",B748^('Log_working_2-way'!$D747))</f>
        <v/>
      </c>
    </row>
    <row r="749" spans="3:11" x14ac:dyDescent="0.2">
      <c r="C749" s="20" t="str">
        <f t="shared" si="87"/>
        <v/>
      </c>
      <c r="D749" s="17" t="str">
        <f>IF(OR($A749="",$B749=""),"",A749*'MPTO_working_2-way'!$G748)</f>
        <v/>
      </c>
      <c r="E749" s="22" t="str">
        <f>IF(OR($A749="",$B749=""),"",B749*'MPTO_working_2-way'!$G748)</f>
        <v/>
      </c>
      <c r="F749" s="17" t="str">
        <f>IF(OR($A749="",$B749=""),"",'MPTO_working_2-way'!D748)</f>
        <v/>
      </c>
      <c r="G749" s="22" t="str">
        <f>IF(OR($A749="",$B749=""),"",'MPTO_working_2-way'!E748)</f>
        <v/>
      </c>
      <c r="H749" s="17" t="str">
        <f>IF(OR($A749="",$B749=""),"",'OddsRatio_working_2-way'!M748)</f>
        <v/>
      </c>
      <c r="I749" s="17" t="str">
        <f>IF(OR($A749="",$B749=""),"",'OddsRatio_working_2-way'!N748)</f>
        <v/>
      </c>
      <c r="J749" s="17" t="str">
        <f>IF('Log_working_2-way'!$D748="","",A749^('Log_working_2-way'!$D748))</f>
        <v/>
      </c>
      <c r="K749" s="22" t="str">
        <f>IF('Log_working_2-way'!$D748="","",B749^('Log_working_2-way'!$D748))</f>
        <v/>
      </c>
    </row>
    <row r="750" spans="3:11" x14ac:dyDescent="0.2">
      <c r="C750" s="20" t="str">
        <f t="shared" si="87"/>
        <v/>
      </c>
      <c r="D750" s="17" t="str">
        <f>IF(OR($A750="",$B750=""),"",A750*'MPTO_working_2-way'!$G749)</f>
        <v/>
      </c>
      <c r="E750" s="22" t="str">
        <f>IF(OR($A750="",$B750=""),"",B750*'MPTO_working_2-way'!$G749)</f>
        <v/>
      </c>
      <c r="F750" s="17" t="str">
        <f>IF(OR($A750="",$B750=""),"",'MPTO_working_2-way'!D749)</f>
        <v/>
      </c>
      <c r="G750" s="22" t="str">
        <f>IF(OR($A750="",$B750=""),"",'MPTO_working_2-way'!E749)</f>
        <v/>
      </c>
      <c r="H750" s="17" t="str">
        <f>IF(OR($A750="",$B750=""),"",'OddsRatio_working_2-way'!M749)</f>
        <v/>
      </c>
      <c r="I750" s="17" t="str">
        <f>IF(OR($A750="",$B750=""),"",'OddsRatio_working_2-way'!N749)</f>
        <v/>
      </c>
      <c r="J750" s="17" t="str">
        <f>IF('Log_working_2-way'!$D749="","",A750^('Log_working_2-way'!$D749))</f>
        <v/>
      </c>
      <c r="K750" s="22" t="str">
        <f>IF('Log_working_2-way'!$D749="","",B750^('Log_working_2-way'!$D749))</f>
        <v/>
      </c>
    </row>
    <row r="751" spans="3:11" x14ac:dyDescent="0.2">
      <c r="C751" s="20" t="str">
        <f t="shared" si="87"/>
        <v/>
      </c>
      <c r="D751" s="17" t="str">
        <f>IF(OR($A751="",$B751=""),"",A751*'MPTO_working_2-way'!$G750)</f>
        <v/>
      </c>
      <c r="E751" s="22" t="str">
        <f>IF(OR($A751="",$B751=""),"",B751*'MPTO_working_2-way'!$G750)</f>
        <v/>
      </c>
      <c r="F751" s="17" t="str">
        <f>IF(OR($A751="",$B751=""),"",'MPTO_working_2-way'!D750)</f>
        <v/>
      </c>
      <c r="G751" s="22" t="str">
        <f>IF(OR($A751="",$B751=""),"",'MPTO_working_2-way'!E750)</f>
        <v/>
      </c>
      <c r="H751" s="17" t="str">
        <f>IF(OR($A751="",$B751=""),"",'OddsRatio_working_2-way'!M750)</f>
        <v/>
      </c>
      <c r="I751" s="17" t="str">
        <f>IF(OR($A751="",$B751=""),"",'OddsRatio_working_2-way'!N750)</f>
        <v/>
      </c>
      <c r="J751" s="17" t="str">
        <f>IF('Log_working_2-way'!$D750="","",A751^('Log_working_2-way'!$D750))</f>
        <v/>
      </c>
      <c r="K751" s="22" t="str">
        <f>IF('Log_working_2-way'!$D750="","",B751^('Log_working_2-way'!$D750))</f>
        <v/>
      </c>
    </row>
    <row r="752" spans="3:11" x14ac:dyDescent="0.2">
      <c r="C752" s="20" t="str">
        <f t="shared" si="87"/>
        <v/>
      </c>
      <c r="D752" s="17" t="str">
        <f>IF(OR($A752="",$B752=""),"",A752*'MPTO_working_2-way'!$G751)</f>
        <v/>
      </c>
      <c r="E752" s="22" t="str">
        <f>IF(OR($A752="",$B752=""),"",B752*'MPTO_working_2-way'!$G751)</f>
        <v/>
      </c>
      <c r="F752" s="17" t="str">
        <f>IF(OR($A752="",$B752=""),"",'MPTO_working_2-way'!D751)</f>
        <v/>
      </c>
      <c r="G752" s="22" t="str">
        <f>IF(OR($A752="",$B752=""),"",'MPTO_working_2-way'!E751)</f>
        <v/>
      </c>
      <c r="H752" s="17" t="str">
        <f>IF(OR($A752="",$B752=""),"",'OddsRatio_working_2-way'!M751)</f>
        <v/>
      </c>
      <c r="I752" s="17" t="str">
        <f>IF(OR($A752="",$B752=""),"",'OddsRatio_working_2-way'!N751)</f>
        <v/>
      </c>
      <c r="J752" s="17" t="str">
        <f>IF('Log_working_2-way'!$D751="","",A752^('Log_working_2-way'!$D751))</f>
        <v/>
      </c>
      <c r="K752" s="22" t="str">
        <f>IF('Log_working_2-way'!$D751="","",B752^('Log_working_2-way'!$D751))</f>
        <v/>
      </c>
    </row>
    <row r="753" spans="3:11" x14ac:dyDescent="0.2">
      <c r="C753" s="20" t="str">
        <f t="shared" si="87"/>
        <v/>
      </c>
      <c r="D753" s="17" t="str">
        <f>IF(OR($A753="",$B753=""),"",A753*'MPTO_working_2-way'!$G752)</f>
        <v/>
      </c>
      <c r="E753" s="22" t="str">
        <f>IF(OR($A753="",$B753=""),"",B753*'MPTO_working_2-way'!$G752)</f>
        <v/>
      </c>
      <c r="F753" s="17" t="str">
        <f>IF(OR($A753="",$B753=""),"",'MPTO_working_2-way'!D752)</f>
        <v/>
      </c>
      <c r="G753" s="22" t="str">
        <f>IF(OR($A753="",$B753=""),"",'MPTO_working_2-way'!E752)</f>
        <v/>
      </c>
      <c r="H753" s="17" t="str">
        <f>IF(OR($A753="",$B753=""),"",'OddsRatio_working_2-way'!M752)</f>
        <v/>
      </c>
      <c r="I753" s="17" t="str">
        <f>IF(OR($A753="",$B753=""),"",'OddsRatio_working_2-way'!N752)</f>
        <v/>
      </c>
      <c r="J753" s="17" t="str">
        <f>IF('Log_working_2-way'!$D752="","",A753^('Log_working_2-way'!$D752))</f>
        <v/>
      </c>
      <c r="K753" s="22" t="str">
        <f>IF('Log_working_2-way'!$D752="","",B753^('Log_working_2-way'!$D752))</f>
        <v/>
      </c>
    </row>
    <row r="754" spans="3:11" x14ac:dyDescent="0.2">
      <c r="C754" s="20" t="str">
        <f t="shared" si="87"/>
        <v/>
      </c>
      <c r="D754" s="17" t="str">
        <f>IF(OR($A754="",$B754=""),"",A754*'MPTO_working_2-way'!$G753)</f>
        <v/>
      </c>
      <c r="E754" s="22" t="str">
        <f>IF(OR($A754="",$B754=""),"",B754*'MPTO_working_2-way'!$G753)</f>
        <v/>
      </c>
      <c r="F754" s="17" t="str">
        <f>IF(OR($A754="",$B754=""),"",'MPTO_working_2-way'!D753)</f>
        <v/>
      </c>
      <c r="G754" s="22" t="str">
        <f>IF(OR($A754="",$B754=""),"",'MPTO_working_2-way'!E753)</f>
        <v/>
      </c>
      <c r="H754" s="17" t="str">
        <f>IF(OR($A754="",$B754=""),"",'OddsRatio_working_2-way'!M753)</f>
        <v/>
      </c>
      <c r="I754" s="17" t="str">
        <f>IF(OR($A754="",$B754=""),"",'OddsRatio_working_2-way'!N753)</f>
        <v/>
      </c>
      <c r="J754" s="17" t="str">
        <f>IF('Log_working_2-way'!$D753="","",A754^('Log_working_2-way'!$D753))</f>
        <v/>
      </c>
      <c r="K754" s="22" t="str">
        <f>IF('Log_working_2-way'!$D753="","",B754^('Log_working_2-way'!$D753))</f>
        <v/>
      </c>
    </row>
    <row r="755" spans="3:11" x14ac:dyDescent="0.2">
      <c r="C755" s="20" t="str">
        <f t="shared" si="87"/>
        <v/>
      </c>
      <c r="D755" s="17" t="str">
        <f>IF(OR($A755="",$B755=""),"",A755*'MPTO_working_2-way'!$G754)</f>
        <v/>
      </c>
      <c r="E755" s="22" t="str">
        <f>IF(OR($A755="",$B755=""),"",B755*'MPTO_working_2-way'!$G754)</f>
        <v/>
      </c>
      <c r="F755" s="17" t="str">
        <f>IF(OR($A755="",$B755=""),"",'MPTO_working_2-way'!D754)</f>
        <v/>
      </c>
      <c r="G755" s="22" t="str">
        <f>IF(OR($A755="",$B755=""),"",'MPTO_working_2-way'!E754)</f>
        <v/>
      </c>
      <c r="H755" s="17" t="str">
        <f>IF(OR($A755="",$B755=""),"",'OddsRatio_working_2-way'!M754)</f>
        <v/>
      </c>
      <c r="I755" s="17" t="str">
        <f>IF(OR($A755="",$B755=""),"",'OddsRatio_working_2-way'!N754)</f>
        <v/>
      </c>
      <c r="J755" s="17" t="str">
        <f>IF('Log_working_2-way'!$D754="","",A755^('Log_working_2-way'!$D754))</f>
        <v/>
      </c>
      <c r="K755" s="22" t="str">
        <f>IF('Log_working_2-way'!$D754="","",B755^('Log_working_2-way'!$D754))</f>
        <v/>
      </c>
    </row>
    <row r="756" spans="3:11" x14ac:dyDescent="0.2">
      <c r="C756" s="20" t="str">
        <f t="shared" si="87"/>
        <v/>
      </c>
      <c r="D756" s="17" t="str">
        <f>IF(OR($A756="",$B756=""),"",A756*'MPTO_working_2-way'!$G755)</f>
        <v/>
      </c>
      <c r="E756" s="22" t="str">
        <f>IF(OR($A756="",$B756=""),"",B756*'MPTO_working_2-way'!$G755)</f>
        <v/>
      </c>
      <c r="F756" s="17" t="str">
        <f>IF(OR($A756="",$B756=""),"",'MPTO_working_2-way'!D755)</f>
        <v/>
      </c>
      <c r="G756" s="22" t="str">
        <f>IF(OR($A756="",$B756=""),"",'MPTO_working_2-way'!E755)</f>
        <v/>
      </c>
      <c r="H756" s="17" t="str">
        <f>IF(OR($A756="",$B756=""),"",'OddsRatio_working_2-way'!M755)</f>
        <v/>
      </c>
      <c r="I756" s="17" t="str">
        <f>IF(OR($A756="",$B756=""),"",'OddsRatio_working_2-way'!N755)</f>
        <v/>
      </c>
      <c r="J756" s="17" t="str">
        <f>IF('Log_working_2-way'!$D755="","",A756^('Log_working_2-way'!$D755))</f>
        <v/>
      </c>
      <c r="K756" s="22" t="str">
        <f>IF('Log_working_2-way'!$D755="","",B756^('Log_working_2-way'!$D755))</f>
        <v/>
      </c>
    </row>
    <row r="757" spans="3:11" x14ac:dyDescent="0.2">
      <c r="C757" s="20" t="str">
        <f t="shared" si="87"/>
        <v/>
      </c>
      <c r="D757" s="17" t="str">
        <f>IF(OR($A757="",$B757=""),"",A757*'MPTO_working_2-way'!$G756)</f>
        <v/>
      </c>
      <c r="E757" s="22" t="str">
        <f>IF(OR($A757="",$B757=""),"",B757*'MPTO_working_2-way'!$G756)</f>
        <v/>
      </c>
      <c r="F757" s="17" t="str">
        <f>IF(OR($A757="",$B757=""),"",'MPTO_working_2-way'!D756)</f>
        <v/>
      </c>
      <c r="G757" s="22" t="str">
        <f>IF(OR($A757="",$B757=""),"",'MPTO_working_2-way'!E756)</f>
        <v/>
      </c>
      <c r="H757" s="17" t="str">
        <f>IF(OR($A757="",$B757=""),"",'OddsRatio_working_2-way'!M756)</f>
        <v/>
      </c>
      <c r="I757" s="17" t="str">
        <f>IF(OR($A757="",$B757=""),"",'OddsRatio_working_2-way'!N756)</f>
        <v/>
      </c>
      <c r="J757" s="17" t="str">
        <f>IF('Log_working_2-way'!$D756="","",A757^('Log_working_2-way'!$D756))</f>
        <v/>
      </c>
      <c r="K757" s="22" t="str">
        <f>IF('Log_working_2-way'!$D756="","",B757^('Log_working_2-way'!$D756))</f>
        <v/>
      </c>
    </row>
    <row r="758" spans="3:11" x14ac:dyDescent="0.2">
      <c r="C758" s="20" t="str">
        <f t="shared" si="87"/>
        <v/>
      </c>
      <c r="D758" s="17" t="str">
        <f>IF(OR($A758="",$B758=""),"",A758*'MPTO_working_2-way'!$G757)</f>
        <v/>
      </c>
      <c r="E758" s="22" t="str">
        <f>IF(OR($A758="",$B758=""),"",B758*'MPTO_working_2-way'!$G757)</f>
        <v/>
      </c>
      <c r="F758" s="17" t="str">
        <f>IF(OR($A758="",$B758=""),"",'MPTO_working_2-way'!D757)</f>
        <v/>
      </c>
      <c r="G758" s="22" t="str">
        <f>IF(OR($A758="",$B758=""),"",'MPTO_working_2-way'!E757)</f>
        <v/>
      </c>
      <c r="H758" s="17" t="str">
        <f>IF(OR($A758="",$B758=""),"",'OddsRatio_working_2-way'!M757)</f>
        <v/>
      </c>
      <c r="I758" s="17" t="str">
        <f>IF(OR($A758="",$B758=""),"",'OddsRatio_working_2-way'!N757)</f>
        <v/>
      </c>
      <c r="J758" s="17" t="str">
        <f>IF('Log_working_2-way'!$D757="","",A758^('Log_working_2-way'!$D757))</f>
        <v/>
      </c>
      <c r="K758" s="22" t="str">
        <f>IF('Log_working_2-way'!$D757="","",B758^('Log_working_2-way'!$D757))</f>
        <v/>
      </c>
    </row>
    <row r="759" spans="3:11" x14ac:dyDescent="0.2">
      <c r="C759" s="20" t="str">
        <f t="shared" si="87"/>
        <v/>
      </c>
      <c r="D759" s="17" t="str">
        <f>IF(OR($A759="",$B759=""),"",A759*'MPTO_working_2-way'!$G758)</f>
        <v/>
      </c>
      <c r="E759" s="22" t="str">
        <f>IF(OR($A759="",$B759=""),"",B759*'MPTO_working_2-way'!$G758)</f>
        <v/>
      </c>
      <c r="F759" s="17" t="str">
        <f>IF(OR($A759="",$B759=""),"",'MPTO_working_2-way'!D758)</f>
        <v/>
      </c>
      <c r="G759" s="22" t="str">
        <f>IF(OR($A759="",$B759=""),"",'MPTO_working_2-way'!E758)</f>
        <v/>
      </c>
      <c r="H759" s="17" t="str">
        <f>IF(OR($A759="",$B759=""),"",'OddsRatio_working_2-way'!M758)</f>
        <v/>
      </c>
      <c r="I759" s="17" t="str">
        <f>IF(OR($A759="",$B759=""),"",'OddsRatio_working_2-way'!N758)</f>
        <v/>
      </c>
      <c r="J759" s="17" t="str">
        <f>IF('Log_working_2-way'!$D758="","",A759^('Log_working_2-way'!$D758))</f>
        <v/>
      </c>
      <c r="K759" s="22" t="str">
        <f>IF('Log_working_2-way'!$D758="","",B759^('Log_working_2-way'!$D758))</f>
        <v/>
      </c>
    </row>
    <row r="760" spans="3:11" x14ac:dyDescent="0.2">
      <c r="C760" s="20" t="str">
        <f t="shared" si="87"/>
        <v/>
      </c>
      <c r="D760" s="17" t="str">
        <f>IF(OR($A760="",$B760=""),"",A760*'MPTO_working_2-way'!$G759)</f>
        <v/>
      </c>
      <c r="E760" s="22" t="str">
        <f>IF(OR($A760="",$B760=""),"",B760*'MPTO_working_2-way'!$G759)</f>
        <v/>
      </c>
      <c r="F760" s="17" t="str">
        <f>IF(OR($A760="",$B760=""),"",'MPTO_working_2-way'!D759)</f>
        <v/>
      </c>
      <c r="G760" s="22" t="str">
        <f>IF(OR($A760="",$B760=""),"",'MPTO_working_2-way'!E759)</f>
        <v/>
      </c>
      <c r="H760" s="17" t="str">
        <f>IF(OR($A760="",$B760=""),"",'OddsRatio_working_2-way'!M759)</f>
        <v/>
      </c>
      <c r="I760" s="17" t="str">
        <f>IF(OR($A760="",$B760=""),"",'OddsRatio_working_2-way'!N759)</f>
        <v/>
      </c>
      <c r="J760" s="17" t="str">
        <f>IF('Log_working_2-way'!$D759="","",A760^('Log_working_2-way'!$D759))</f>
        <v/>
      </c>
      <c r="K760" s="22" t="str">
        <f>IF('Log_working_2-way'!$D759="","",B760^('Log_working_2-way'!$D759))</f>
        <v/>
      </c>
    </row>
    <row r="761" spans="3:11" x14ac:dyDescent="0.2">
      <c r="C761" s="20" t="str">
        <f t="shared" si="87"/>
        <v/>
      </c>
      <c r="D761" s="17" t="str">
        <f>IF(OR($A761="",$B761=""),"",A761*'MPTO_working_2-way'!$G760)</f>
        <v/>
      </c>
      <c r="E761" s="22" t="str">
        <f>IF(OR($A761="",$B761=""),"",B761*'MPTO_working_2-way'!$G760)</f>
        <v/>
      </c>
      <c r="F761" s="17" t="str">
        <f>IF(OR($A761="",$B761=""),"",'MPTO_working_2-way'!D760)</f>
        <v/>
      </c>
      <c r="G761" s="22" t="str">
        <f>IF(OR($A761="",$B761=""),"",'MPTO_working_2-way'!E760)</f>
        <v/>
      </c>
      <c r="H761" s="17" t="str">
        <f>IF(OR($A761="",$B761=""),"",'OddsRatio_working_2-way'!M760)</f>
        <v/>
      </c>
      <c r="I761" s="17" t="str">
        <f>IF(OR($A761="",$B761=""),"",'OddsRatio_working_2-way'!N760)</f>
        <v/>
      </c>
      <c r="J761" s="17" t="str">
        <f>IF('Log_working_2-way'!$D760="","",A761^('Log_working_2-way'!$D760))</f>
        <v/>
      </c>
      <c r="K761" s="22" t="str">
        <f>IF('Log_working_2-way'!$D760="","",B761^('Log_working_2-way'!$D760))</f>
        <v/>
      </c>
    </row>
    <row r="762" spans="3:11" x14ac:dyDescent="0.2">
      <c r="C762" s="20" t="str">
        <f t="shared" si="87"/>
        <v/>
      </c>
      <c r="D762" s="17" t="str">
        <f>IF(OR($A762="",$B762=""),"",A762*'MPTO_working_2-way'!$G761)</f>
        <v/>
      </c>
      <c r="E762" s="22" t="str">
        <f>IF(OR($A762="",$B762=""),"",B762*'MPTO_working_2-way'!$G761)</f>
        <v/>
      </c>
      <c r="F762" s="17" t="str">
        <f>IF(OR($A762="",$B762=""),"",'MPTO_working_2-way'!D761)</f>
        <v/>
      </c>
      <c r="G762" s="22" t="str">
        <f>IF(OR($A762="",$B762=""),"",'MPTO_working_2-way'!E761)</f>
        <v/>
      </c>
      <c r="H762" s="17" t="str">
        <f>IF(OR($A762="",$B762=""),"",'OddsRatio_working_2-way'!M761)</f>
        <v/>
      </c>
      <c r="I762" s="17" t="str">
        <f>IF(OR($A762="",$B762=""),"",'OddsRatio_working_2-way'!N761)</f>
        <v/>
      </c>
      <c r="J762" s="17" t="str">
        <f>IF('Log_working_2-way'!$D761="","",A762^('Log_working_2-way'!$D761))</f>
        <v/>
      </c>
      <c r="K762" s="22" t="str">
        <f>IF('Log_working_2-way'!$D761="","",B762^('Log_working_2-way'!$D761))</f>
        <v/>
      </c>
    </row>
    <row r="763" spans="3:11" x14ac:dyDescent="0.2">
      <c r="C763" s="20" t="str">
        <f t="shared" si="87"/>
        <v/>
      </c>
      <c r="D763" s="17" t="str">
        <f>IF(OR($A763="",$B763=""),"",A763*'MPTO_working_2-way'!$G762)</f>
        <v/>
      </c>
      <c r="E763" s="22" t="str">
        <f>IF(OR($A763="",$B763=""),"",B763*'MPTO_working_2-way'!$G762)</f>
        <v/>
      </c>
      <c r="F763" s="17" t="str">
        <f>IF(OR($A763="",$B763=""),"",'MPTO_working_2-way'!D762)</f>
        <v/>
      </c>
      <c r="G763" s="22" t="str">
        <f>IF(OR($A763="",$B763=""),"",'MPTO_working_2-way'!E762)</f>
        <v/>
      </c>
      <c r="H763" s="17" t="str">
        <f>IF(OR($A763="",$B763=""),"",'OddsRatio_working_2-way'!M762)</f>
        <v/>
      </c>
      <c r="I763" s="17" t="str">
        <f>IF(OR($A763="",$B763=""),"",'OddsRatio_working_2-way'!N762)</f>
        <v/>
      </c>
      <c r="J763" s="17" t="str">
        <f>IF('Log_working_2-way'!$D762="","",A763^('Log_working_2-way'!$D762))</f>
        <v/>
      </c>
      <c r="K763" s="22" t="str">
        <f>IF('Log_working_2-way'!$D762="","",B763^('Log_working_2-way'!$D762))</f>
        <v/>
      </c>
    </row>
    <row r="764" spans="3:11" x14ac:dyDescent="0.2">
      <c r="C764" s="20" t="str">
        <f t="shared" si="87"/>
        <v/>
      </c>
      <c r="D764" s="17" t="str">
        <f>IF(OR($A764="",$B764=""),"",A764*'MPTO_working_2-way'!$G763)</f>
        <v/>
      </c>
      <c r="E764" s="22" t="str">
        <f>IF(OR($A764="",$B764=""),"",B764*'MPTO_working_2-way'!$G763)</f>
        <v/>
      </c>
      <c r="F764" s="17" t="str">
        <f>IF(OR($A764="",$B764=""),"",'MPTO_working_2-way'!D763)</f>
        <v/>
      </c>
      <c r="G764" s="22" t="str">
        <f>IF(OR($A764="",$B764=""),"",'MPTO_working_2-way'!E763)</f>
        <v/>
      </c>
      <c r="H764" s="17" t="str">
        <f>IF(OR($A764="",$B764=""),"",'OddsRatio_working_2-way'!M763)</f>
        <v/>
      </c>
      <c r="I764" s="17" t="str">
        <f>IF(OR($A764="",$B764=""),"",'OddsRatio_working_2-way'!N763)</f>
        <v/>
      </c>
      <c r="J764" s="17" t="str">
        <f>IF('Log_working_2-way'!$D763="","",A764^('Log_working_2-way'!$D763))</f>
        <v/>
      </c>
      <c r="K764" s="22" t="str">
        <f>IF('Log_working_2-way'!$D763="","",B764^('Log_working_2-way'!$D763))</f>
        <v/>
      </c>
    </row>
    <row r="765" spans="3:11" x14ac:dyDescent="0.2">
      <c r="C765" s="20" t="str">
        <f t="shared" si="87"/>
        <v/>
      </c>
      <c r="D765" s="17" t="str">
        <f>IF(OR($A765="",$B765=""),"",A765*'MPTO_working_2-way'!$G764)</f>
        <v/>
      </c>
      <c r="E765" s="22" t="str">
        <f>IF(OR($A765="",$B765=""),"",B765*'MPTO_working_2-way'!$G764)</f>
        <v/>
      </c>
      <c r="F765" s="17" t="str">
        <f>IF(OR($A765="",$B765=""),"",'MPTO_working_2-way'!D764)</f>
        <v/>
      </c>
      <c r="G765" s="22" t="str">
        <f>IF(OR($A765="",$B765=""),"",'MPTO_working_2-way'!E764)</f>
        <v/>
      </c>
      <c r="H765" s="17" t="str">
        <f>IF(OR($A765="",$B765=""),"",'OddsRatio_working_2-way'!M764)</f>
        <v/>
      </c>
      <c r="I765" s="17" t="str">
        <f>IF(OR($A765="",$B765=""),"",'OddsRatio_working_2-way'!N764)</f>
        <v/>
      </c>
      <c r="J765" s="17" t="str">
        <f>IF('Log_working_2-way'!$D764="","",A765^('Log_working_2-way'!$D764))</f>
        <v/>
      </c>
      <c r="K765" s="22" t="str">
        <f>IF('Log_working_2-way'!$D764="","",B765^('Log_working_2-way'!$D764))</f>
        <v/>
      </c>
    </row>
    <row r="766" spans="3:11" x14ac:dyDescent="0.2">
      <c r="C766" s="20" t="str">
        <f t="shared" si="87"/>
        <v/>
      </c>
      <c r="D766" s="17" t="str">
        <f>IF(OR($A766="",$B766=""),"",A766*'MPTO_working_2-way'!$G765)</f>
        <v/>
      </c>
      <c r="E766" s="22" t="str">
        <f>IF(OR($A766="",$B766=""),"",B766*'MPTO_working_2-way'!$G765)</f>
        <v/>
      </c>
      <c r="F766" s="17" t="str">
        <f>IF(OR($A766="",$B766=""),"",'MPTO_working_2-way'!D765)</f>
        <v/>
      </c>
      <c r="G766" s="22" t="str">
        <f>IF(OR($A766="",$B766=""),"",'MPTO_working_2-way'!E765)</f>
        <v/>
      </c>
      <c r="H766" s="17" t="str">
        <f>IF(OR($A766="",$B766=""),"",'OddsRatio_working_2-way'!M765)</f>
        <v/>
      </c>
      <c r="I766" s="17" t="str">
        <f>IF(OR($A766="",$B766=""),"",'OddsRatio_working_2-way'!N765)</f>
        <v/>
      </c>
      <c r="J766" s="17" t="str">
        <f>IF('Log_working_2-way'!$D765="","",A766^('Log_working_2-way'!$D765))</f>
        <v/>
      </c>
      <c r="K766" s="22" t="str">
        <f>IF('Log_working_2-way'!$D765="","",B766^('Log_working_2-way'!$D765))</f>
        <v/>
      </c>
    </row>
    <row r="767" spans="3:11" x14ac:dyDescent="0.2">
      <c r="C767" s="20" t="str">
        <f t="shared" si="87"/>
        <v/>
      </c>
      <c r="D767" s="17" t="str">
        <f>IF(OR($A767="",$B767=""),"",A767*'MPTO_working_2-way'!$G766)</f>
        <v/>
      </c>
      <c r="E767" s="22" t="str">
        <f>IF(OR($A767="",$B767=""),"",B767*'MPTO_working_2-way'!$G766)</f>
        <v/>
      </c>
      <c r="F767" s="17" t="str">
        <f>IF(OR($A767="",$B767=""),"",'MPTO_working_2-way'!D766)</f>
        <v/>
      </c>
      <c r="G767" s="22" t="str">
        <f>IF(OR($A767="",$B767=""),"",'MPTO_working_2-way'!E766)</f>
        <v/>
      </c>
      <c r="H767" s="17" t="str">
        <f>IF(OR($A767="",$B767=""),"",'OddsRatio_working_2-way'!M766)</f>
        <v/>
      </c>
      <c r="I767" s="17" t="str">
        <f>IF(OR($A767="",$B767=""),"",'OddsRatio_working_2-way'!N766)</f>
        <v/>
      </c>
      <c r="J767" s="17" t="str">
        <f>IF('Log_working_2-way'!$D766="","",A767^('Log_working_2-way'!$D766))</f>
        <v/>
      </c>
      <c r="K767" s="22" t="str">
        <f>IF('Log_working_2-way'!$D766="","",B767^('Log_working_2-way'!$D766))</f>
        <v/>
      </c>
    </row>
    <row r="768" spans="3:11" x14ac:dyDescent="0.2">
      <c r="C768" s="20" t="str">
        <f t="shared" si="87"/>
        <v/>
      </c>
      <c r="D768" s="17" t="str">
        <f>IF(OR($A768="",$B768=""),"",A768*'MPTO_working_2-way'!$G767)</f>
        <v/>
      </c>
      <c r="E768" s="22" t="str">
        <f>IF(OR($A768="",$B768=""),"",B768*'MPTO_working_2-way'!$G767)</f>
        <v/>
      </c>
      <c r="F768" s="17" t="str">
        <f>IF(OR($A768="",$B768=""),"",'MPTO_working_2-way'!D767)</f>
        <v/>
      </c>
      <c r="G768" s="22" t="str">
        <f>IF(OR($A768="",$B768=""),"",'MPTO_working_2-way'!E767)</f>
        <v/>
      </c>
      <c r="H768" s="17" t="str">
        <f>IF(OR($A768="",$B768=""),"",'OddsRatio_working_2-way'!M767)</f>
        <v/>
      </c>
      <c r="I768" s="17" t="str">
        <f>IF(OR($A768="",$B768=""),"",'OddsRatio_working_2-way'!N767)</f>
        <v/>
      </c>
      <c r="J768" s="17" t="str">
        <f>IF('Log_working_2-way'!$D767="","",A768^('Log_working_2-way'!$D767))</f>
        <v/>
      </c>
      <c r="K768" s="22" t="str">
        <f>IF('Log_working_2-way'!$D767="","",B768^('Log_working_2-way'!$D767))</f>
        <v/>
      </c>
    </row>
    <row r="769" spans="3:11" x14ac:dyDescent="0.2">
      <c r="C769" s="20" t="str">
        <f t="shared" si="87"/>
        <v/>
      </c>
      <c r="D769" s="17" t="str">
        <f>IF(OR($A769="",$B769=""),"",A769*'MPTO_working_2-way'!$G768)</f>
        <v/>
      </c>
      <c r="E769" s="22" t="str">
        <f>IF(OR($A769="",$B769=""),"",B769*'MPTO_working_2-way'!$G768)</f>
        <v/>
      </c>
      <c r="F769" s="17" t="str">
        <f>IF(OR($A769="",$B769=""),"",'MPTO_working_2-way'!D768)</f>
        <v/>
      </c>
      <c r="G769" s="22" t="str">
        <f>IF(OR($A769="",$B769=""),"",'MPTO_working_2-way'!E768)</f>
        <v/>
      </c>
      <c r="H769" s="17" t="str">
        <f>IF(OR($A769="",$B769=""),"",'OddsRatio_working_2-way'!M768)</f>
        <v/>
      </c>
      <c r="I769" s="17" t="str">
        <f>IF(OR($A769="",$B769=""),"",'OddsRatio_working_2-way'!N768)</f>
        <v/>
      </c>
      <c r="J769" s="17" t="str">
        <f>IF('Log_working_2-way'!$D768="","",A769^('Log_working_2-way'!$D768))</f>
        <v/>
      </c>
      <c r="K769" s="22" t="str">
        <f>IF('Log_working_2-way'!$D768="","",B769^('Log_working_2-way'!$D768))</f>
        <v/>
      </c>
    </row>
    <row r="770" spans="3:11" x14ac:dyDescent="0.2">
      <c r="C770" s="20" t="str">
        <f t="shared" si="87"/>
        <v/>
      </c>
      <c r="D770" s="17" t="str">
        <f>IF(OR($A770="",$B770=""),"",A770*'MPTO_working_2-way'!$G769)</f>
        <v/>
      </c>
      <c r="E770" s="22" t="str">
        <f>IF(OR($A770="",$B770=""),"",B770*'MPTO_working_2-way'!$G769)</f>
        <v/>
      </c>
      <c r="F770" s="17" t="str">
        <f>IF(OR($A770="",$B770=""),"",'MPTO_working_2-way'!D769)</f>
        <v/>
      </c>
      <c r="G770" s="22" t="str">
        <f>IF(OR($A770="",$B770=""),"",'MPTO_working_2-way'!E769)</f>
        <v/>
      </c>
      <c r="H770" s="17" t="str">
        <f>IF(OR($A770="",$B770=""),"",'OddsRatio_working_2-way'!M769)</f>
        <v/>
      </c>
      <c r="I770" s="17" t="str">
        <f>IF(OR($A770="",$B770=""),"",'OddsRatio_working_2-way'!N769)</f>
        <v/>
      </c>
      <c r="J770" s="17" t="str">
        <f>IF('Log_working_2-way'!$D769="","",A770^('Log_working_2-way'!$D769))</f>
        <v/>
      </c>
      <c r="K770" s="22" t="str">
        <f>IF('Log_working_2-way'!$D769="","",B770^('Log_working_2-way'!$D769))</f>
        <v/>
      </c>
    </row>
    <row r="771" spans="3:11" x14ac:dyDescent="0.2">
      <c r="C771" s="20" t="str">
        <f t="shared" ref="C771:C834" si="88">IF(OR($A771="",$B771=""),"",(1/A771)+(1/B771)-1)</f>
        <v/>
      </c>
      <c r="D771" s="17" t="str">
        <f>IF(OR($A771="",$B771=""),"",A771*'MPTO_working_2-way'!$G770)</f>
        <v/>
      </c>
      <c r="E771" s="22" t="str">
        <f>IF(OR($A771="",$B771=""),"",B771*'MPTO_working_2-way'!$G770)</f>
        <v/>
      </c>
      <c r="F771" s="17" t="str">
        <f>IF(OR($A771="",$B771=""),"",'MPTO_working_2-way'!D770)</f>
        <v/>
      </c>
      <c r="G771" s="22" t="str">
        <f>IF(OR($A771="",$B771=""),"",'MPTO_working_2-way'!E770)</f>
        <v/>
      </c>
      <c r="H771" s="17" t="str">
        <f>IF(OR($A771="",$B771=""),"",'OddsRatio_working_2-way'!M770)</f>
        <v/>
      </c>
      <c r="I771" s="17" t="str">
        <f>IF(OR($A771="",$B771=""),"",'OddsRatio_working_2-way'!N770)</f>
        <v/>
      </c>
      <c r="J771" s="17" t="str">
        <f>IF('Log_working_2-way'!$D770="","",A771^('Log_working_2-way'!$D770))</f>
        <v/>
      </c>
      <c r="K771" s="22" t="str">
        <f>IF('Log_working_2-way'!$D770="","",B771^('Log_working_2-way'!$D770))</f>
        <v/>
      </c>
    </row>
    <row r="772" spans="3:11" x14ac:dyDescent="0.2">
      <c r="C772" s="20" t="str">
        <f t="shared" si="88"/>
        <v/>
      </c>
      <c r="D772" s="17" t="str">
        <f>IF(OR($A772="",$B772=""),"",A772*'MPTO_working_2-way'!$G771)</f>
        <v/>
      </c>
      <c r="E772" s="22" t="str">
        <f>IF(OR($A772="",$B772=""),"",B772*'MPTO_working_2-way'!$G771)</f>
        <v/>
      </c>
      <c r="F772" s="17" t="str">
        <f>IF(OR($A772="",$B772=""),"",'MPTO_working_2-way'!D771)</f>
        <v/>
      </c>
      <c r="G772" s="22" t="str">
        <f>IF(OR($A772="",$B772=""),"",'MPTO_working_2-way'!E771)</f>
        <v/>
      </c>
      <c r="H772" s="17" t="str">
        <f>IF(OR($A772="",$B772=""),"",'OddsRatio_working_2-way'!M771)</f>
        <v/>
      </c>
      <c r="I772" s="17" t="str">
        <f>IF(OR($A772="",$B772=""),"",'OddsRatio_working_2-way'!N771)</f>
        <v/>
      </c>
      <c r="J772" s="17" t="str">
        <f>IF('Log_working_2-way'!$D771="","",A772^('Log_working_2-way'!$D771))</f>
        <v/>
      </c>
      <c r="K772" s="22" t="str">
        <f>IF('Log_working_2-way'!$D771="","",B772^('Log_working_2-way'!$D771))</f>
        <v/>
      </c>
    </row>
    <row r="773" spans="3:11" x14ac:dyDescent="0.2">
      <c r="C773" s="20" t="str">
        <f t="shared" si="88"/>
        <v/>
      </c>
      <c r="D773" s="17" t="str">
        <f>IF(OR($A773="",$B773=""),"",A773*'MPTO_working_2-way'!$G772)</f>
        <v/>
      </c>
      <c r="E773" s="22" t="str">
        <f>IF(OR($A773="",$B773=""),"",B773*'MPTO_working_2-way'!$G772)</f>
        <v/>
      </c>
      <c r="F773" s="17" t="str">
        <f>IF(OR($A773="",$B773=""),"",'MPTO_working_2-way'!D772)</f>
        <v/>
      </c>
      <c r="G773" s="22" t="str">
        <f>IF(OR($A773="",$B773=""),"",'MPTO_working_2-way'!E772)</f>
        <v/>
      </c>
      <c r="H773" s="17" t="str">
        <f>IF(OR($A773="",$B773=""),"",'OddsRatio_working_2-way'!M772)</f>
        <v/>
      </c>
      <c r="I773" s="17" t="str">
        <f>IF(OR($A773="",$B773=""),"",'OddsRatio_working_2-way'!N772)</f>
        <v/>
      </c>
      <c r="J773" s="17" t="str">
        <f>IF('Log_working_2-way'!$D772="","",A773^('Log_working_2-way'!$D772))</f>
        <v/>
      </c>
      <c r="K773" s="22" t="str">
        <f>IF('Log_working_2-way'!$D772="","",B773^('Log_working_2-way'!$D772))</f>
        <v/>
      </c>
    </row>
    <row r="774" spans="3:11" x14ac:dyDescent="0.2">
      <c r="C774" s="20" t="str">
        <f t="shared" si="88"/>
        <v/>
      </c>
      <c r="D774" s="17" t="str">
        <f>IF(OR($A774="",$B774=""),"",A774*'MPTO_working_2-way'!$G773)</f>
        <v/>
      </c>
      <c r="E774" s="22" t="str">
        <f>IF(OR($A774="",$B774=""),"",B774*'MPTO_working_2-way'!$G773)</f>
        <v/>
      </c>
      <c r="F774" s="17" t="str">
        <f>IF(OR($A774="",$B774=""),"",'MPTO_working_2-way'!D773)</f>
        <v/>
      </c>
      <c r="G774" s="22" t="str">
        <f>IF(OR($A774="",$B774=""),"",'MPTO_working_2-way'!E773)</f>
        <v/>
      </c>
      <c r="H774" s="17" t="str">
        <f>IF(OR($A774="",$B774=""),"",'OddsRatio_working_2-way'!M773)</f>
        <v/>
      </c>
      <c r="I774" s="17" t="str">
        <f>IF(OR($A774="",$B774=""),"",'OddsRatio_working_2-way'!N773)</f>
        <v/>
      </c>
      <c r="J774" s="17" t="str">
        <f>IF('Log_working_2-way'!$D773="","",A774^('Log_working_2-way'!$D773))</f>
        <v/>
      </c>
      <c r="K774" s="22" t="str">
        <f>IF('Log_working_2-way'!$D773="","",B774^('Log_working_2-way'!$D773))</f>
        <v/>
      </c>
    </row>
    <row r="775" spans="3:11" x14ac:dyDescent="0.2">
      <c r="C775" s="20" t="str">
        <f t="shared" si="88"/>
        <v/>
      </c>
      <c r="D775" s="17" t="str">
        <f>IF(OR($A775="",$B775=""),"",A775*'MPTO_working_2-way'!$G774)</f>
        <v/>
      </c>
      <c r="E775" s="22" t="str">
        <f>IF(OR($A775="",$B775=""),"",B775*'MPTO_working_2-way'!$G774)</f>
        <v/>
      </c>
      <c r="F775" s="17" t="str">
        <f>IF(OR($A775="",$B775=""),"",'MPTO_working_2-way'!D774)</f>
        <v/>
      </c>
      <c r="G775" s="22" t="str">
        <f>IF(OR($A775="",$B775=""),"",'MPTO_working_2-way'!E774)</f>
        <v/>
      </c>
      <c r="H775" s="17" t="str">
        <f>IF(OR($A775="",$B775=""),"",'OddsRatio_working_2-way'!M774)</f>
        <v/>
      </c>
      <c r="I775" s="17" t="str">
        <f>IF(OR($A775="",$B775=""),"",'OddsRatio_working_2-way'!N774)</f>
        <v/>
      </c>
      <c r="J775" s="17" t="str">
        <f>IF('Log_working_2-way'!$D774="","",A775^('Log_working_2-way'!$D774))</f>
        <v/>
      </c>
      <c r="K775" s="22" t="str">
        <f>IF('Log_working_2-way'!$D774="","",B775^('Log_working_2-way'!$D774))</f>
        <v/>
      </c>
    </row>
    <row r="776" spans="3:11" x14ac:dyDescent="0.2">
      <c r="C776" s="20" t="str">
        <f t="shared" si="88"/>
        <v/>
      </c>
      <c r="D776" s="17" t="str">
        <f>IF(OR($A776="",$B776=""),"",A776*'MPTO_working_2-way'!$G775)</f>
        <v/>
      </c>
      <c r="E776" s="22" t="str">
        <f>IF(OR($A776="",$B776=""),"",B776*'MPTO_working_2-way'!$G775)</f>
        <v/>
      </c>
      <c r="F776" s="17" t="str">
        <f>IF(OR($A776="",$B776=""),"",'MPTO_working_2-way'!D775)</f>
        <v/>
      </c>
      <c r="G776" s="22" t="str">
        <f>IF(OR($A776="",$B776=""),"",'MPTO_working_2-way'!E775)</f>
        <v/>
      </c>
      <c r="H776" s="17" t="str">
        <f>IF(OR($A776="",$B776=""),"",'OddsRatio_working_2-way'!M775)</f>
        <v/>
      </c>
      <c r="I776" s="17" t="str">
        <f>IF(OR($A776="",$B776=""),"",'OddsRatio_working_2-way'!N775)</f>
        <v/>
      </c>
      <c r="J776" s="17" t="str">
        <f>IF('Log_working_2-way'!$D775="","",A776^('Log_working_2-way'!$D775))</f>
        <v/>
      </c>
      <c r="K776" s="22" t="str">
        <f>IF('Log_working_2-way'!$D775="","",B776^('Log_working_2-way'!$D775))</f>
        <v/>
      </c>
    </row>
    <row r="777" spans="3:11" x14ac:dyDescent="0.2">
      <c r="C777" s="20" t="str">
        <f t="shared" si="88"/>
        <v/>
      </c>
      <c r="D777" s="17" t="str">
        <f>IF(OR($A777="",$B777=""),"",A777*'MPTO_working_2-way'!$G776)</f>
        <v/>
      </c>
      <c r="E777" s="22" t="str">
        <f>IF(OR($A777="",$B777=""),"",B777*'MPTO_working_2-way'!$G776)</f>
        <v/>
      </c>
      <c r="F777" s="17" t="str">
        <f>IF(OR($A777="",$B777=""),"",'MPTO_working_2-way'!D776)</f>
        <v/>
      </c>
      <c r="G777" s="22" t="str">
        <f>IF(OR($A777="",$B777=""),"",'MPTO_working_2-way'!E776)</f>
        <v/>
      </c>
      <c r="H777" s="17" t="str">
        <f>IF(OR($A777="",$B777=""),"",'OddsRatio_working_2-way'!M776)</f>
        <v/>
      </c>
      <c r="I777" s="17" t="str">
        <f>IF(OR($A777="",$B777=""),"",'OddsRatio_working_2-way'!N776)</f>
        <v/>
      </c>
      <c r="J777" s="17" t="str">
        <f>IF('Log_working_2-way'!$D776="","",A777^('Log_working_2-way'!$D776))</f>
        <v/>
      </c>
      <c r="K777" s="22" t="str">
        <f>IF('Log_working_2-way'!$D776="","",B777^('Log_working_2-way'!$D776))</f>
        <v/>
      </c>
    </row>
    <row r="778" spans="3:11" x14ac:dyDescent="0.2">
      <c r="C778" s="20" t="str">
        <f t="shared" si="88"/>
        <v/>
      </c>
      <c r="D778" s="17" t="str">
        <f>IF(OR($A778="",$B778=""),"",A778*'MPTO_working_2-way'!$G777)</f>
        <v/>
      </c>
      <c r="E778" s="22" t="str">
        <f>IF(OR($A778="",$B778=""),"",B778*'MPTO_working_2-way'!$G777)</f>
        <v/>
      </c>
      <c r="F778" s="17" t="str">
        <f>IF(OR($A778="",$B778=""),"",'MPTO_working_2-way'!D777)</f>
        <v/>
      </c>
      <c r="G778" s="22" t="str">
        <f>IF(OR($A778="",$B778=""),"",'MPTO_working_2-way'!E777)</f>
        <v/>
      </c>
      <c r="H778" s="17" t="str">
        <f>IF(OR($A778="",$B778=""),"",'OddsRatio_working_2-way'!M777)</f>
        <v/>
      </c>
      <c r="I778" s="17" t="str">
        <f>IF(OR($A778="",$B778=""),"",'OddsRatio_working_2-way'!N777)</f>
        <v/>
      </c>
      <c r="J778" s="17" t="str">
        <f>IF('Log_working_2-way'!$D777="","",A778^('Log_working_2-way'!$D777))</f>
        <v/>
      </c>
      <c r="K778" s="22" t="str">
        <f>IF('Log_working_2-way'!$D777="","",B778^('Log_working_2-way'!$D777))</f>
        <v/>
      </c>
    </row>
    <row r="779" spans="3:11" x14ac:dyDescent="0.2">
      <c r="C779" s="20" t="str">
        <f t="shared" si="88"/>
        <v/>
      </c>
      <c r="D779" s="17" t="str">
        <f>IF(OR($A779="",$B779=""),"",A779*'MPTO_working_2-way'!$G778)</f>
        <v/>
      </c>
      <c r="E779" s="22" t="str">
        <f>IF(OR($A779="",$B779=""),"",B779*'MPTO_working_2-way'!$G778)</f>
        <v/>
      </c>
      <c r="F779" s="17" t="str">
        <f>IF(OR($A779="",$B779=""),"",'MPTO_working_2-way'!D778)</f>
        <v/>
      </c>
      <c r="G779" s="22" t="str">
        <f>IF(OR($A779="",$B779=""),"",'MPTO_working_2-way'!E778)</f>
        <v/>
      </c>
      <c r="H779" s="17" t="str">
        <f>IF(OR($A779="",$B779=""),"",'OddsRatio_working_2-way'!M778)</f>
        <v/>
      </c>
      <c r="I779" s="17" t="str">
        <f>IF(OR($A779="",$B779=""),"",'OddsRatio_working_2-way'!N778)</f>
        <v/>
      </c>
      <c r="J779" s="17" t="str">
        <f>IF('Log_working_2-way'!$D778="","",A779^('Log_working_2-way'!$D778))</f>
        <v/>
      </c>
      <c r="K779" s="22" t="str">
        <f>IF('Log_working_2-way'!$D778="","",B779^('Log_working_2-way'!$D778))</f>
        <v/>
      </c>
    </row>
    <row r="780" spans="3:11" x14ac:dyDescent="0.2">
      <c r="C780" s="20" t="str">
        <f t="shared" si="88"/>
        <v/>
      </c>
      <c r="D780" s="17" t="str">
        <f>IF(OR($A780="",$B780=""),"",A780*'MPTO_working_2-way'!$G779)</f>
        <v/>
      </c>
      <c r="E780" s="22" t="str">
        <f>IF(OR($A780="",$B780=""),"",B780*'MPTO_working_2-way'!$G779)</f>
        <v/>
      </c>
      <c r="F780" s="17" t="str">
        <f>IF(OR($A780="",$B780=""),"",'MPTO_working_2-way'!D779)</f>
        <v/>
      </c>
      <c r="G780" s="22" t="str">
        <f>IF(OR($A780="",$B780=""),"",'MPTO_working_2-way'!E779)</f>
        <v/>
      </c>
      <c r="H780" s="17" t="str">
        <f>IF(OR($A780="",$B780=""),"",'OddsRatio_working_2-way'!M779)</f>
        <v/>
      </c>
      <c r="I780" s="17" t="str">
        <f>IF(OR($A780="",$B780=""),"",'OddsRatio_working_2-way'!N779)</f>
        <v/>
      </c>
      <c r="J780" s="17" t="str">
        <f>IF('Log_working_2-way'!$D779="","",A780^('Log_working_2-way'!$D779))</f>
        <v/>
      </c>
      <c r="K780" s="22" t="str">
        <f>IF('Log_working_2-way'!$D779="","",B780^('Log_working_2-way'!$D779))</f>
        <v/>
      </c>
    </row>
    <row r="781" spans="3:11" x14ac:dyDescent="0.2">
      <c r="C781" s="20" t="str">
        <f t="shared" si="88"/>
        <v/>
      </c>
      <c r="D781" s="17" t="str">
        <f>IF(OR($A781="",$B781=""),"",A781*'MPTO_working_2-way'!$G780)</f>
        <v/>
      </c>
      <c r="E781" s="22" t="str">
        <f>IF(OR($A781="",$B781=""),"",B781*'MPTO_working_2-way'!$G780)</f>
        <v/>
      </c>
      <c r="F781" s="17" t="str">
        <f>IF(OR($A781="",$B781=""),"",'MPTO_working_2-way'!D780)</f>
        <v/>
      </c>
      <c r="G781" s="22" t="str">
        <f>IF(OR($A781="",$B781=""),"",'MPTO_working_2-way'!E780)</f>
        <v/>
      </c>
      <c r="H781" s="17" t="str">
        <f>IF(OR($A781="",$B781=""),"",'OddsRatio_working_2-way'!M780)</f>
        <v/>
      </c>
      <c r="I781" s="17" t="str">
        <f>IF(OR($A781="",$B781=""),"",'OddsRatio_working_2-way'!N780)</f>
        <v/>
      </c>
      <c r="J781" s="17" t="str">
        <f>IF('Log_working_2-way'!$D780="","",A781^('Log_working_2-way'!$D780))</f>
        <v/>
      </c>
      <c r="K781" s="22" t="str">
        <f>IF('Log_working_2-way'!$D780="","",B781^('Log_working_2-way'!$D780))</f>
        <v/>
      </c>
    </row>
    <row r="782" spans="3:11" x14ac:dyDescent="0.2">
      <c r="C782" s="20" t="str">
        <f t="shared" si="88"/>
        <v/>
      </c>
      <c r="D782" s="17" t="str">
        <f>IF(OR($A782="",$B782=""),"",A782*'MPTO_working_2-way'!$G781)</f>
        <v/>
      </c>
      <c r="E782" s="22" t="str">
        <f>IF(OR($A782="",$B782=""),"",B782*'MPTO_working_2-way'!$G781)</f>
        <v/>
      </c>
      <c r="F782" s="17" t="str">
        <f>IF(OR($A782="",$B782=""),"",'MPTO_working_2-way'!D781)</f>
        <v/>
      </c>
      <c r="G782" s="22" t="str">
        <f>IF(OR($A782="",$B782=""),"",'MPTO_working_2-way'!E781)</f>
        <v/>
      </c>
      <c r="H782" s="17" t="str">
        <f>IF(OR($A782="",$B782=""),"",'OddsRatio_working_2-way'!M781)</f>
        <v/>
      </c>
      <c r="I782" s="17" t="str">
        <f>IF(OR($A782="",$B782=""),"",'OddsRatio_working_2-way'!N781)</f>
        <v/>
      </c>
      <c r="J782" s="17" t="str">
        <f>IF('Log_working_2-way'!$D781="","",A782^('Log_working_2-way'!$D781))</f>
        <v/>
      </c>
      <c r="K782" s="22" t="str">
        <f>IF('Log_working_2-way'!$D781="","",B782^('Log_working_2-way'!$D781))</f>
        <v/>
      </c>
    </row>
    <row r="783" spans="3:11" x14ac:dyDescent="0.2">
      <c r="C783" s="20" t="str">
        <f t="shared" si="88"/>
        <v/>
      </c>
      <c r="D783" s="17" t="str">
        <f>IF(OR($A783="",$B783=""),"",A783*'MPTO_working_2-way'!$G782)</f>
        <v/>
      </c>
      <c r="E783" s="22" t="str">
        <f>IF(OR($A783="",$B783=""),"",B783*'MPTO_working_2-way'!$G782)</f>
        <v/>
      </c>
      <c r="F783" s="17" t="str">
        <f>IF(OR($A783="",$B783=""),"",'MPTO_working_2-way'!D782)</f>
        <v/>
      </c>
      <c r="G783" s="22" t="str">
        <f>IF(OR($A783="",$B783=""),"",'MPTO_working_2-way'!E782)</f>
        <v/>
      </c>
      <c r="H783" s="17" t="str">
        <f>IF(OR($A783="",$B783=""),"",'OddsRatio_working_2-way'!M782)</f>
        <v/>
      </c>
      <c r="I783" s="17" t="str">
        <f>IF(OR($A783="",$B783=""),"",'OddsRatio_working_2-way'!N782)</f>
        <v/>
      </c>
      <c r="J783" s="17" t="str">
        <f>IF('Log_working_2-way'!$D782="","",A783^('Log_working_2-way'!$D782))</f>
        <v/>
      </c>
      <c r="K783" s="22" t="str">
        <f>IF('Log_working_2-way'!$D782="","",B783^('Log_working_2-way'!$D782))</f>
        <v/>
      </c>
    </row>
    <row r="784" spans="3:11" x14ac:dyDescent="0.2">
      <c r="C784" s="20" t="str">
        <f t="shared" si="88"/>
        <v/>
      </c>
      <c r="D784" s="17" t="str">
        <f>IF(OR($A784="",$B784=""),"",A784*'MPTO_working_2-way'!$G783)</f>
        <v/>
      </c>
      <c r="E784" s="22" t="str">
        <f>IF(OR($A784="",$B784=""),"",B784*'MPTO_working_2-way'!$G783)</f>
        <v/>
      </c>
      <c r="F784" s="17" t="str">
        <f>IF(OR($A784="",$B784=""),"",'MPTO_working_2-way'!D783)</f>
        <v/>
      </c>
      <c r="G784" s="22" t="str">
        <f>IF(OR($A784="",$B784=""),"",'MPTO_working_2-way'!E783)</f>
        <v/>
      </c>
      <c r="H784" s="17" t="str">
        <f>IF(OR($A784="",$B784=""),"",'OddsRatio_working_2-way'!M783)</f>
        <v/>
      </c>
      <c r="I784" s="17" t="str">
        <f>IF(OR($A784="",$B784=""),"",'OddsRatio_working_2-way'!N783)</f>
        <v/>
      </c>
      <c r="J784" s="17" t="str">
        <f>IF('Log_working_2-way'!$D783="","",A784^('Log_working_2-way'!$D783))</f>
        <v/>
      </c>
      <c r="K784" s="22" t="str">
        <f>IF('Log_working_2-way'!$D783="","",B784^('Log_working_2-way'!$D783))</f>
        <v/>
      </c>
    </row>
    <row r="785" spans="3:11" x14ac:dyDescent="0.2">
      <c r="C785" s="20" t="str">
        <f t="shared" si="88"/>
        <v/>
      </c>
      <c r="D785" s="17" t="str">
        <f>IF(OR($A785="",$B785=""),"",A785*'MPTO_working_2-way'!$G784)</f>
        <v/>
      </c>
      <c r="E785" s="22" t="str">
        <f>IF(OR($A785="",$B785=""),"",B785*'MPTO_working_2-way'!$G784)</f>
        <v/>
      </c>
      <c r="F785" s="17" t="str">
        <f>IF(OR($A785="",$B785=""),"",'MPTO_working_2-way'!D784)</f>
        <v/>
      </c>
      <c r="G785" s="22" t="str">
        <f>IF(OR($A785="",$B785=""),"",'MPTO_working_2-way'!E784)</f>
        <v/>
      </c>
      <c r="H785" s="17" t="str">
        <f>IF(OR($A785="",$B785=""),"",'OddsRatio_working_2-way'!M784)</f>
        <v/>
      </c>
      <c r="I785" s="17" t="str">
        <f>IF(OR($A785="",$B785=""),"",'OddsRatio_working_2-way'!N784)</f>
        <v/>
      </c>
      <c r="J785" s="17" t="str">
        <f>IF('Log_working_2-way'!$D784="","",A785^('Log_working_2-way'!$D784))</f>
        <v/>
      </c>
      <c r="K785" s="22" t="str">
        <f>IF('Log_working_2-way'!$D784="","",B785^('Log_working_2-way'!$D784))</f>
        <v/>
      </c>
    </row>
    <row r="786" spans="3:11" x14ac:dyDescent="0.2">
      <c r="C786" s="20" t="str">
        <f t="shared" si="88"/>
        <v/>
      </c>
      <c r="D786" s="17" t="str">
        <f>IF(OR($A786="",$B786=""),"",A786*'MPTO_working_2-way'!$G785)</f>
        <v/>
      </c>
      <c r="E786" s="22" t="str">
        <f>IF(OR($A786="",$B786=""),"",B786*'MPTO_working_2-way'!$G785)</f>
        <v/>
      </c>
      <c r="F786" s="17" t="str">
        <f>IF(OR($A786="",$B786=""),"",'MPTO_working_2-way'!D785)</f>
        <v/>
      </c>
      <c r="G786" s="22" t="str">
        <f>IF(OR($A786="",$B786=""),"",'MPTO_working_2-way'!E785)</f>
        <v/>
      </c>
      <c r="H786" s="17" t="str">
        <f>IF(OR($A786="",$B786=""),"",'OddsRatio_working_2-way'!M785)</f>
        <v/>
      </c>
      <c r="I786" s="17" t="str">
        <f>IF(OR($A786="",$B786=""),"",'OddsRatio_working_2-way'!N785)</f>
        <v/>
      </c>
      <c r="J786" s="17" t="str">
        <f>IF('Log_working_2-way'!$D785="","",A786^('Log_working_2-way'!$D785))</f>
        <v/>
      </c>
      <c r="K786" s="22" t="str">
        <f>IF('Log_working_2-way'!$D785="","",B786^('Log_working_2-way'!$D785))</f>
        <v/>
      </c>
    </row>
    <row r="787" spans="3:11" x14ac:dyDescent="0.2">
      <c r="C787" s="20" t="str">
        <f t="shared" si="88"/>
        <v/>
      </c>
      <c r="D787" s="17" t="str">
        <f>IF(OR($A787="",$B787=""),"",A787*'MPTO_working_2-way'!$G786)</f>
        <v/>
      </c>
      <c r="E787" s="22" t="str">
        <f>IF(OR($A787="",$B787=""),"",B787*'MPTO_working_2-way'!$G786)</f>
        <v/>
      </c>
      <c r="F787" s="17" t="str">
        <f>IF(OR($A787="",$B787=""),"",'MPTO_working_2-way'!D786)</f>
        <v/>
      </c>
      <c r="G787" s="22" t="str">
        <f>IF(OR($A787="",$B787=""),"",'MPTO_working_2-way'!E786)</f>
        <v/>
      </c>
      <c r="H787" s="17" t="str">
        <f>IF(OR($A787="",$B787=""),"",'OddsRatio_working_2-way'!M786)</f>
        <v/>
      </c>
      <c r="I787" s="17" t="str">
        <f>IF(OR($A787="",$B787=""),"",'OddsRatio_working_2-way'!N786)</f>
        <v/>
      </c>
      <c r="J787" s="17" t="str">
        <f>IF('Log_working_2-way'!$D786="","",A787^('Log_working_2-way'!$D786))</f>
        <v/>
      </c>
      <c r="K787" s="22" t="str">
        <f>IF('Log_working_2-way'!$D786="","",B787^('Log_working_2-way'!$D786))</f>
        <v/>
      </c>
    </row>
    <row r="788" spans="3:11" x14ac:dyDescent="0.2">
      <c r="C788" s="20" t="str">
        <f t="shared" si="88"/>
        <v/>
      </c>
      <c r="D788" s="17" t="str">
        <f>IF(OR($A788="",$B788=""),"",A788*'MPTO_working_2-way'!$G787)</f>
        <v/>
      </c>
      <c r="E788" s="22" t="str">
        <f>IF(OR($A788="",$B788=""),"",B788*'MPTO_working_2-way'!$G787)</f>
        <v/>
      </c>
      <c r="F788" s="17" t="str">
        <f>IF(OR($A788="",$B788=""),"",'MPTO_working_2-way'!D787)</f>
        <v/>
      </c>
      <c r="G788" s="22" t="str">
        <f>IF(OR($A788="",$B788=""),"",'MPTO_working_2-way'!E787)</f>
        <v/>
      </c>
      <c r="H788" s="17" t="str">
        <f>IF(OR($A788="",$B788=""),"",'OddsRatio_working_2-way'!M787)</f>
        <v/>
      </c>
      <c r="I788" s="17" t="str">
        <f>IF(OR($A788="",$B788=""),"",'OddsRatio_working_2-way'!N787)</f>
        <v/>
      </c>
      <c r="J788" s="17" t="str">
        <f>IF('Log_working_2-way'!$D787="","",A788^('Log_working_2-way'!$D787))</f>
        <v/>
      </c>
      <c r="K788" s="22" t="str">
        <f>IF('Log_working_2-way'!$D787="","",B788^('Log_working_2-way'!$D787))</f>
        <v/>
      </c>
    </row>
    <row r="789" spans="3:11" x14ac:dyDescent="0.2">
      <c r="C789" s="20" t="str">
        <f t="shared" si="88"/>
        <v/>
      </c>
      <c r="D789" s="17" t="str">
        <f>IF(OR($A789="",$B789=""),"",A789*'MPTO_working_2-way'!$G788)</f>
        <v/>
      </c>
      <c r="E789" s="22" t="str">
        <f>IF(OR($A789="",$B789=""),"",B789*'MPTO_working_2-way'!$G788)</f>
        <v/>
      </c>
      <c r="F789" s="17" t="str">
        <f>IF(OR($A789="",$B789=""),"",'MPTO_working_2-way'!D788)</f>
        <v/>
      </c>
      <c r="G789" s="22" t="str">
        <f>IF(OR($A789="",$B789=""),"",'MPTO_working_2-way'!E788)</f>
        <v/>
      </c>
      <c r="H789" s="17" t="str">
        <f>IF(OR($A789="",$B789=""),"",'OddsRatio_working_2-way'!M788)</f>
        <v/>
      </c>
      <c r="I789" s="17" t="str">
        <f>IF(OR($A789="",$B789=""),"",'OddsRatio_working_2-way'!N788)</f>
        <v/>
      </c>
      <c r="J789" s="17" t="str">
        <f>IF('Log_working_2-way'!$D788="","",A789^('Log_working_2-way'!$D788))</f>
        <v/>
      </c>
      <c r="K789" s="22" t="str">
        <f>IF('Log_working_2-way'!$D788="","",B789^('Log_working_2-way'!$D788))</f>
        <v/>
      </c>
    </row>
    <row r="790" spans="3:11" x14ac:dyDescent="0.2">
      <c r="C790" s="20" t="str">
        <f t="shared" si="88"/>
        <v/>
      </c>
      <c r="D790" s="17" t="str">
        <f>IF(OR($A790="",$B790=""),"",A790*'MPTO_working_2-way'!$G789)</f>
        <v/>
      </c>
      <c r="E790" s="22" t="str">
        <f>IF(OR($A790="",$B790=""),"",B790*'MPTO_working_2-way'!$G789)</f>
        <v/>
      </c>
      <c r="F790" s="17" t="str">
        <f>IF(OR($A790="",$B790=""),"",'MPTO_working_2-way'!D789)</f>
        <v/>
      </c>
      <c r="G790" s="22" t="str">
        <f>IF(OR($A790="",$B790=""),"",'MPTO_working_2-way'!E789)</f>
        <v/>
      </c>
      <c r="H790" s="17" t="str">
        <f>IF(OR($A790="",$B790=""),"",'OddsRatio_working_2-way'!M789)</f>
        <v/>
      </c>
      <c r="I790" s="17" t="str">
        <f>IF(OR($A790="",$B790=""),"",'OddsRatio_working_2-way'!N789)</f>
        <v/>
      </c>
      <c r="J790" s="17" t="str">
        <f>IF('Log_working_2-way'!$D789="","",A790^('Log_working_2-way'!$D789))</f>
        <v/>
      </c>
      <c r="K790" s="22" t="str">
        <f>IF('Log_working_2-way'!$D789="","",B790^('Log_working_2-way'!$D789))</f>
        <v/>
      </c>
    </row>
    <row r="791" spans="3:11" x14ac:dyDescent="0.2">
      <c r="C791" s="20" t="str">
        <f t="shared" si="88"/>
        <v/>
      </c>
      <c r="D791" s="17" t="str">
        <f>IF(OR($A791="",$B791=""),"",A791*'MPTO_working_2-way'!$G790)</f>
        <v/>
      </c>
      <c r="E791" s="22" t="str">
        <f>IF(OR($A791="",$B791=""),"",B791*'MPTO_working_2-way'!$G790)</f>
        <v/>
      </c>
      <c r="F791" s="17" t="str">
        <f>IF(OR($A791="",$B791=""),"",'MPTO_working_2-way'!D790)</f>
        <v/>
      </c>
      <c r="G791" s="22" t="str">
        <f>IF(OR($A791="",$B791=""),"",'MPTO_working_2-way'!E790)</f>
        <v/>
      </c>
      <c r="H791" s="17" t="str">
        <f>IF(OR($A791="",$B791=""),"",'OddsRatio_working_2-way'!M790)</f>
        <v/>
      </c>
      <c r="I791" s="17" t="str">
        <f>IF(OR($A791="",$B791=""),"",'OddsRatio_working_2-way'!N790)</f>
        <v/>
      </c>
      <c r="J791" s="17" t="str">
        <f>IF('Log_working_2-way'!$D790="","",A791^('Log_working_2-way'!$D790))</f>
        <v/>
      </c>
      <c r="K791" s="22" t="str">
        <f>IF('Log_working_2-way'!$D790="","",B791^('Log_working_2-way'!$D790))</f>
        <v/>
      </c>
    </row>
    <row r="792" spans="3:11" x14ac:dyDescent="0.2">
      <c r="C792" s="20" t="str">
        <f t="shared" si="88"/>
        <v/>
      </c>
      <c r="D792" s="17" t="str">
        <f>IF(OR($A792="",$B792=""),"",A792*'MPTO_working_2-way'!$G791)</f>
        <v/>
      </c>
      <c r="E792" s="22" t="str">
        <f>IF(OR($A792="",$B792=""),"",B792*'MPTO_working_2-way'!$G791)</f>
        <v/>
      </c>
      <c r="F792" s="17" t="str">
        <f>IF(OR($A792="",$B792=""),"",'MPTO_working_2-way'!D791)</f>
        <v/>
      </c>
      <c r="G792" s="22" t="str">
        <f>IF(OR($A792="",$B792=""),"",'MPTO_working_2-way'!E791)</f>
        <v/>
      </c>
      <c r="H792" s="17" t="str">
        <f>IF(OR($A792="",$B792=""),"",'OddsRatio_working_2-way'!M791)</f>
        <v/>
      </c>
      <c r="I792" s="17" t="str">
        <f>IF(OR($A792="",$B792=""),"",'OddsRatio_working_2-way'!N791)</f>
        <v/>
      </c>
      <c r="J792" s="17" t="str">
        <f>IF('Log_working_2-way'!$D791="","",A792^('Log_working_2-way'!$D791))</f>
        <v/>
      </c>
      <c r="K792" s="22" t="str">
        <f>IF('Log_working_2-way'!$D791="","",B792^('Log_working_2-way'!$D791))</f>
        <v/>
      </c>
    </row>
    <row r="793" spans="3:11" x14ac:dyDescent="0.2">
      <c r="C793" s="20" t="str">
        <f t="shared" si="88"/>
        <v/>
      </c>
      <c r="D793" s="17" t="str">
        <f>IF(OR($A793="",$B793=""),"",A793*'MPTO_working_2-way'!$G792)</f>
        <v/>
      </c>
      <c r="E793" s="22" t="str">
        <f>IF(OR($A793="",$B793=""),"",B793*'MPTO_working_2-way'!$G792)</f>
        <v/>
      </c>
      <c r="F793" s="17" t="str">
        <f>IF(OR($A793="",$B793=""),"",'MPTO_working_2-way'!D792)</f>
        <v/>
      </c>
      <c r="G793" s="22" t="str">
        <f>IF(OR($A793="",$B793=""),"",'MPTO_working_2-way'!E792)</f>
        <v/>
      </c>
      <c r="H793" s="17" t="str">
        <f>IF(OR($A793="",$B793=""),"",'OddsRatio_working_2-way'!M792)</f>
        <v/>
      </c>
      <c r="I793" s="17" t="str">
        <f>IF(OR($A793="",$B793=""),"",'OddsRatio_working_2-way'!N792)</f>
        <v/>
      </c>
      <c r="J793" s="17" t="str">
        <f>IF('Log_working_2-way'!$D792="","",A793^('Log_working_2-way'!$D792))</f>
        <v/>
      </c>
      <c r="K793" s="22" t="str">
        <f>IF('Log_working_2-way'!$D792="","",B793^('Log_working_2-way'!$D792))</f>
        <v/>
      </c>
    </row>
    <row r="794" spans="3:11" x14ac:dyDescent="0.2">
      <c r="C794" s="20" t="str">
        <f t="shared" si="88"/>
        <v/>
      </c>
      <c r="D794" s="17" t="str">
        <f>IF(OR($A794="",$B794=""),"",A794*'MPTO_working_2-way'!$G793)</f>
        <v/>
      </c>
      <c r="E794" s="22" t="str">
        <f>IF(OR($A794="",$B794=""),"",B794*'MPTO_working_2-way'!$G793)</f>
        <v/>
      </c>
      <c r="F794" s="17" t="str">
        <f>IF(OR($A794="",$B794=""),"",'MPTO_working_2-way'!D793)</f>
        <v/>
      </c>
      <c r="G794" s="22" t="str">
        <f>IF(OR($A794="",$B794=""),"",'MPTO_working_2-way'!E793)</f>
        <v/>
      </c>
      <c r="H794" s="17" t="str">
        <f>IF(OR($A794="",$B794=""),"",'OddsRatio_working_2-way'!M793)</f>
        <v/>
      </c>
      <c r="I794" s="17" t="str">
        <f>IF(OR($A794="",$B794=""),"",'OddsRatio_working_2-way'!N793)</f>
        <v/>
      </c>
      <c r="J794" s="17" t="str">
        <f>IF('Log_working_2-way'!$D793="","",A794^('Log_working_2-way'!$D793))</f>
        <v/>
      </c>
      <c r="K794" s="22" t="str">
        <f>IF('Log_working_2-way'!$D793="","",B794^('Log_working_2-way'!$D793))</f>
        <v/>
      </c>
    </row>
    <row r="795" spans="3:11" x14ac:dyDescent="0.2">
      <c r="C795" s="20" t="str">
        <f t="shared" si="88"/>
        <v/>
      </c>
      <c r="D795" s="17" t="str">
        <f>IF(OR($A795="",$B795=""),"",A795*'MPTO_working_2-way'!$G794)</f>
        <v/>
      </c>
      <c r="E795" s="22" t="str">
        <f>IF(OR($A795="",$B795=""),"",B795*'MPTO_working_2-way'!$G794)</f>
        <v/>
      </c>
      <c r="F795" s="17" t="str">
        <f>IF(OR($A795="",$B795=""),"",'MPTO_working_2-way'!D794)</f>
        <v/>
      </c>
      <c r="G795" s="22" t="str">
        <f>IF(OR($A795="",$B795=""),"",'MPTO_working_2-way'!E794)</f>
        <v/>
      </c>
      <c r="H795" s="17" t="str">
        <f>IF(OR($A795="",$B795=""),"",'OddsRatio_working_2-way'!M794)</f>
        <v/>
      </c>
      <c r="I795" s="17" t="str">
        <f>IF(OR($A795="",$B795=""),"",'OddsRatio_working_2-way'!N794)</f>
        <v/>
      </c>
      <c r="J795" s="17" t="str">
        <f>IF('Log_working_2-way'!$D794="","",A795^('Log_working_2-way'!$D794))</f>
        <v/>
      </c>
      <c r="K795" s="22" t="str">
        <f>IF('Log_working_2-way'!$D794="","",B795^('Log_working_2-way'!$D794))</f>
        <v/>
      </c>
    </row>
    <row r="796" spans="3:11" x14ac:dyDescent="0.2">
      <c r="C796" s="20" t="str">
        <f t="shared" si="88"/>
        <v/>
      </c>
      <c r="D796" s="17" t="str">
        <f>IF(OR($A796="",$B796=""),"",A796*'MPTO_working_2-way'!$G795)</f>
        <v/>
      </c>
      <c r="E796" s="22" t="str">
        <f>IF(OR($A796="",$B796=""),"",B796*'MPTO_working_2-way'!$G795)</f>
        <v/>
      </c>
      <c r="F796" s="17" t="str">
        <f>IF(OR($A796="",$B796=""),"",'MPTO_working_2-way'!D795)</f>
        <v/>
      </c>
      <c r="G796" s="22" t="str">
        <f>IF(OR($A796="",$B796=""),"",'MPTO_working_2-way'!E795)</f>
        <v/>
      </c>
      <c r="H796" s="17" t="str">
        <f>IF(OR($A796="",$B796=""),"",'OddsRatio_working_2-way'!M795)</f>
        <v/>
      </c>
      <c r="I796" s="17" t="str">
        <f>IF(OR($A796="",$B796=""),"",'OddsRatio_working_2-way'!N795)</f>
        <v/>
      </c>
      <c r="J796" s="17" t="str">
        <f>IF('Log_working_2-way'!$D795="","",A796^('Log_working_2-way'!$D795))</f>
        <v/>
      </c>
      <c r="K796" s="22" t="str">
        <f>IF('Log_working_2-way'!$D795="","",B796^('Log_working_2-way'!$D795))</f>
        <v/>
      </c>
    </row>
    <row r="797" spans="3:11" x14ac:dyDescent="0.2">
      <c r="C797" s="20" t="str">
        <f t="shared" si="88"/>
        <v/>
      </c>
      <c r="D797" s="17" t="str">
        <f>IF(OR($A797="",$B797=""),"",A797*'MPTO_working_2-way'!$G796)</f>
        <v/>
      </c>
      <c r="E797" s="22" t="str">
        <f>IF(OR($A797="",$B797=""),"",B797*'MPTO_working_2-way'!$G796)</f>
        <v/>
      </c>
      <c r="F797" s="17" t="str">
        <f>IF(OR($A797="",$B797=""),"",'MPTO_working_2-way'!D796)</f>
        <v/>
      </c>
      <c r="G797" s="22" t="str">
        <f>IF(OR($A797="",$B797=""),"",'MPTO_working_2-way'!E796)</f>
        <v/>
      </c>
      <c r="H797" s="17" t="str">
        <f>IF(OR($A797="",$B797=""),"",'OddsRatio_working_2-way'!M796)</f>
        <v/>
      </c>
      <c r="I797" s="17" t="str">
        <f>IF(OR($A797="",$B797=""),"",'OddsRatio_working_2-way'!N796)</f>
        <v/>
      </c>
      <c r="J797" s="17" t="str">
        <f>IF('Log_working_2-way'!$D796="","",A797^('Log_working_2-way'!$D796))</f>
        <v/>
      </c>
      <c r="K797" s="22" t="str">
        <f>IF('Log_working_2-way'!$D796="","",B797^('Log_working_2-way'!$D796))</f>
        <v/>
      </c>
    </row>
    <row r="798" spans="3:11" x14ac:dyDescent="0.2">
      <c r="C798" s="20" t="str">
        <f t="shared" si="88"/>
        <v/>
      </c>
      <c r="D798" s="17" t="str">
        <f>IF(OR($A798="",$B798=""),"",A798*'MPTO_working_2-way'!$G797)</f>
        <v/>
      </c>
      <c r="E798" s="22" t="str">
        <f>IF(OR($A798="",$B798=""),"",B798*'MPTO_working_2-way'!$G797)</f>
        <v/>
      </c>
      <c r="F798" s="17" t="str">
        <f>IF(OR($A798="",$B798=""),"",'MPTO_working_2-way'!D797)</f>
        <v/>
      </c>
      <c r="G798" s="22" t="str">
        <f>IF(OR($A798="",$B798=""),"",'MPTO_working_2-way'!E797)</f>
        <v/>
      </c>
      <c r="H798" s="17" t="str">
        <f>IF(OR($A798="",$B798=""),"",'OddsRatio_working_2-way'!M797)</f>
        <v/>
      </c>
      <c r="I798" s="17" t="str">
        <f>IF(OR($A798="",$B798=""),"",'OddsRatio_working_2-way'!N797)</f>
        <v/>
      </c>
      <c r="J798" s="17" t="str">
        <f>IF('Log_working_2-way'!$D797="","",A798^('Log_working_2-way'!$D797))</f>
        <v/>
      </c>
      <c r="K798" s="22" t="str">
        <f>IF('Log_working_2-way'!$D797="","",B798^('Log_working_2-way'!$D797))</f>
        <v/>
      </c>
    </row>
    <row r="799" spans="3:11" x14ac:dyDescent="0.2">
      <c r="C799" s="20" t="str">
        <f t="shared" si="88"/>
        <v/>
      </c>
      <c r="D799" s="17" t="str">
        <f>IF(OR($A799="",$B799=""),"",A799*'MPTO_working_2-way'!$G798)</f>
        <v/>
      </c>
      <c r="E799" s="22" t="str">
        <f>IF(OR($A799="",$B799=""),"",B799*'MPTO_working_2-way'!$G798)</f>
        <v/>
      </c>
      <c r="F799" s="17" t="str">
        <f>IF(OR($A799="",$B799=""),"",'MPTO_working_2-way'!D798)</f>
        <v/>
      </c>
      <c r="G799" s="22" t="str">
        <f>IF(OR($A799="",$B799=""),"",'MPTO_working_2-way'!E798)</f>
        <v/>
      </c>
      <c r="H799" s="17" t="str">
        <f>IF(OR($A799="",$B799=""),"",'OddsRatio_working_2-way'!M798)</f>
        <v/>
      </c>
      <c r="I799" s="17" t="str">
        <f>IF(OR($A799="",$B799=""),"",'OddsRatio_working_2-way'!N798)</f>
        <v/>
      </c>
      <c r="J799" s="17" t="str">
        <f>IF('Log_working_2-way'!$D798="","",A799^('Log_working_2-way'!$D798))</f>
        <v/>
      </c>
      <c r="K799" s="22" t="str">
        <f>IF('Log_working_2-way'!$D798="","",B799^('Log_working_2-way'!$D798))</f>
        <v/>
      </c>
    </row>
    <row r="800" spans="3:11" x14ac:dyDescent="0.2">
      <c r="C800" s="20" t="str">
        <f t="shared" si="88"/>
        <v/>
      </c>
      <c r="D800" s="17" t="str">
        <f>IF(OR($A800="",$B800=""),"",A800*'MPTO_working_2-way'!$G799)</f>
        <v/>
      </c>
      <c r="E800" s="22" t="str">
        <f>IF(OR($A800="",$B800=""),"",B800*'MPTO_working_2-way'!$G799)</f>
        <v/>
      </c>
      <c r="F800" s="17" t="str">
        <f>IF(OR($A800="",$B800=""),"",'MPTO_working_2-way'!D799)</f>
        <v/>
      </c>
      <c r="G800" s="22" t="str">
        <f>IF(OR($A800="",$B800=""),"",'MPTO_working_2-way'!E799)</f>
        <v/>
      </c>
      <c r="H800" s="17" t="str">
        <f>IF(OR($A800="",$B800=""),"",'OddsRatio_working_2-way'!M799)</f>
        <v/>
      </c>
      <c r="I800" s="17" t="str">
        <f>IF(OR($A800="",$B800=""),"",'OddsRatio_working_2-way'!N799)</f>
        <v/>
      </c>
      <c r="J800" s="17" t="str">
        <f>IF('Log_working_2-way'!$D799="","",A800^('Log_working_2-way'!$D799))</f>
        <v/>
      </c>
      <c r="K800" s="22" t="str">
        <f>IF('Log_working_2-way'!$D799="","",B800^('Log_working_2-way'!$D799))</f>
        <v/>
      </c>
    </row>
    <row r="801" spans="3:11" x14ac:dyDescent="0.2">
      <c r="C801" s="20" t="str">
        <f t="shared" si="88"/>
        <v/>
      </c>
      <c r="D801" s="17" t="str">
        <f>IF(OR($A801="",$B801=""),"",A801*'MPTO_working_2-way'!$G800)</f>
        <v/>
      </c>
      <c r="E801" s="22" t="str">
        <f>IF(OR($A801="",$B801=""),"",B801*'MPTO_working_2-way'!$G800)</f>
        <v/>
      </c>
      <c r="F801" s="17" t="str">
        <f>IF(OR($A801="",$B801=""),"",'MPTO_working_2-way'!D800)</f>
        <v/>
      </c>
      <c r="G801" s="22" t="str">
        <f>IF(OR($A801="",$B801=""),"",'MPTO_working_2-way'!E800)</f>
        <v/>
      </c>
      <c r="H801" s="17" t="str">
        <f>IF(OR($A801="",$B801=""),"",'OddsRatio_working_2-way'!M800)</f>
        <v/>
      </c>
      <c r="I801" s="17" t="str">
        <f>IF(OR($A801="",$B801=""),"",'OddsRatio_working_2-way'!N800)</f>
        <v/>
      </c>
      <c r="J801" s="17" t="str">
        <f>IF('Log_working_2-way'!$D800="","",A801^('Log_working_2-way'!$D800))</f>
        <v/>
      </c>
      <c r="K801" s="22" t="str">
        <f>IF('Log_working_2-way'!$D800="","",B801^('Log_working_2-way'!$D800))</f>
        <v/>
      </c>
    </row>
    <row r="802" spans="3:11" x14ac:dyDescent="0.2">
      <c r="C802" s="20" t="str">
        <f t="shared" si="88"/>
        <v/>
      </c>
      <c r="D802" s="17" t="str">
        <f>IF(OR($A802="",$B802=""),"",A802*'MPTO_working_2-way'!$G801)</f>
        <v/>
      </c>
      <c r="E802" s="22" t="str">
        <f>IF(OR($A802="",$B802=""),"",B802*'MPTO_working_2-way'!$G801)</f>
        <v/>
      </c>
      <c r="F802" s="17" t="str">
        <f>IF(OR($A802="",$B802=""),"",'MPTO_working_2-way'!D801)</f>
        <v/>
      </c>
      <c r="G802" s="22" t="str">
        <f>IF(OR($A802="",$B802=""),"",'MPTO_working_2-way'!E801)</f>
        <v/>
      </c>
      <c r="H802" s="17" t="str">
        <f>IF(OR($A802="",$B802=""),"",'OddsRatio_working_2-way'!M801)</f>
        <v/>
      </c>
      <c r="I802" s="17" t="str">
        <f>IF(OR($A802="",$B802=""),"",'OddsRatio_working_2-way'!N801)</f>
        <v/>
      </c>
      <c r="J802" s="17" t="str">
        <f>IF('Log_working_2-way'!$D801="","",A802^('Log_working_2-way'!$D801))</f>
        <v/>
      </c>
      <c r="K802" s="22" t="str">
        <f>IF('Log_working_2-way'!$D801="","",B802^('Log_working_2-way'!$D801))</f>
        <v/>
      </c>
    </row>
    <row r="803" spans="3:11" x14ac:dyDescent="0.2">
      <c r="C803" s="20" t="str">
        <f t="shared" si="88"/>
        <v/>
      </c>
      <c r="D803" s="17" t="str">
        <f>IF(OR($A803="",$B803=""),"",A803*'MPTO_working_2-way'!$G802)</f>
        <v/>
      </c>
      <c r="E803" s="22" t="str">
        <f>IF(OR($A803="",$B803=""),"",B803*'MPTO_working_2-way'!$G802)</f>
        <v/>
      </c>
      <c r="F803" s="17" t="str">
        <f>IF(OR($A803="",$B803=""),"",'MPTO_working_2-way'!D802)</f>
        <v/>
      </c>
      <c r="G803" s="22" t="str">
        <f>IF(OR($A803="",$B803=""),"",'MPTO_working_2-way'!E802)</f>
        <v/>
      </c>
      <c r="H803" s="17" t="str">
        <f>IF(OR($A803="",$B803=""),"",'OddsRatio_working_2-way'!M802)</f>
        <v/>
      </c>
      <c r="I803" s="17" t="str">
        <f>IF(OR($A803="",$B803=""),"",'OddsRatio_working_2-way'!N802)</f>
        <v/>
      </c>
      <c r="J803" s="17" t="str">
        <f>IF('Log_working_2-way'!$D802="","",A803^('Log_working_2-way'!$D802))</f>
        <v/>
      </c>
      <c r="K803" s="22" t="str">
        <f>IF('Log_working_2-way'!$D802="","",B803^('Log_working_2-way'!$D802))</f>
        <v/>
      </c>
    </row>
    <row r="804" spans="3:11" x14ac:dyDescent="0.2">
      <c r="C804" s="20" t="str">
        <f t="shared" si="88"/>
        <v/>
      </c>
      <c r="D804" s="17" t="str">
        <f>IF(OR($A804="",$B804=""),"",A804*'MPTO_working_2-way'!$G803)</f>
        <v/>
      </c>
      <c r="E804" s="22" t="str">
        <f>IF(OR($A804="",$B804=""),"",B804*'MPTO_working_2-way'!$G803)</f>
        <v/>
      </c>
      <c r="F804" s="17" t="str">
        <f>IF(OR($A804="",$B804=""),"",'MPTO_working_2-way'!D803)</f>
        <v/>
      </c>
      <c r="G804" s="22" t="str">
        <f>IF(OR($A804="",$B804=""),"",'MPTO_working_2-way'!E803)</f>
        <v/>
      </c>
      <c r="H804" s="17" t="str">
        <f>IF(OR($A804="",$B804=""),"",'OddsRatio_working_2-way'!M803)</f>
        <v/>
      </c>
      <c r="I804" s="17" t="str">
        <f>IF(OR($A804="",$B804=""),"",'OddsRatio_working_2-way'!N803)</f>
        <v/>
      </c>
      <c r="J804" s="17" t="str">
        <f>IF('Log_working_2-way'!$D803="","",A804^('Log_working_2-way'!$D803))</f>
        <v/>
      </c>
      <c r="K804" s="22" t="str">
        <f>IF('Log_working_2-way'!$D803="","",B804^('Log_working_2-way'!$D803))</f>
        <v/>
      </c>
    </row>
    <row r="805" spans="3:11" x14ac:dyDescent="0.2">
      <c r="C805" s="20" t="str">
        <f t="shared" si="88"/>
        <v/>
      </c>
      <c r="D805" s="17" t="str">
        <f>IF(OR($A805="",$B805=""),"",A805*'MPTO_working_2-way'!$G804)</f>
        <v/>
      </c>
      <c r="E805" s="22" t="str">
        <f>IF(OR($A805="",$B805=""),"",B805*'MPTO_working_2-way'!$G804)</f>
        <v/>
      </c>
      <c r="F805" s="17" t="str">
        <f>IF(OR($A805="",$B805=""),"",'MPTO_working_2-way'!D804)</f>
        <v/>
      </c>
      <c r="G805" s="22" t="str">
        <f>IF(OR($A805="",$B805=""),"",'MPTO_working_2-way'!E804)</f>
        <v/>
      </c>
      <c r="H805" s="17" t="str">
        <f>IF(OR($A805="",$B805=""),"",'OddsRatio_working_2-way'!M804)</f>
        <v/>
      </c>
      <c r="I805" s="17" t="str">
        <f>IF(OR($A805="",$B805=""),"",'OddsRatio_working_2-way'!N804)</f>
        <v/>
      </c>
      <c r="J805" s="17" t="str">
        <f>IF('Log_working_2-way'!$D804="","",A805^('Log_working_2-way'!$D804))</f>
        <v/>
      </c>
      <c r="K805" s="22" t="str">
        <f>IF('Log_working_2-way'!$D804="","",B805^('Log_working_2-way'!$D804))</f>
        <v/>
      </c>
    </row>
    <row r="806" spans="3:11" x14ac:dyDescent="0.2">
      <c r="C806" s="20" t="str">
        <f t="shared" si="88"/>
        <v/>
      </c>
      <c r="D806" s="17" t="str">
        <f>IF(OR($A806="",$B806=""),"",A806*'MPTO_working_2-way'!$G805)</f>
        <v/>
      </c>
      <c r="E806" s="22" t="str">
        <f>IF(OR($A806="",$B806=""),"",B806*'MPTO_working_2-way'!$G805)</f>
        <v/>
      </c>
      <c r="F806" s="17" t="str">
        <f>IF(OR($A806="",$B806=""),"",'MPTO_working_2-way'!D805)</f>
        <v/>
      </c>
      <c r="G806" s="22" t="str">
        <f>IF(OR($A806="",$B806=""),"",'MPTO_working_2-way'!E805)</f>
        <v/>
      </c>
      <c r="H806" s="17" t="str">
        <f>IF(OR($A806="",$B806=""),"",'OddsRatio_working_2-way'!M805)</f>
        <v/>
      </c>
      <c r="I806" s="17" t="str">
        <f>IF(OR($A806="",$B806=""),"",'OddsRatio_working_2-way'!N805)</f>
        <v/>
      </c>
      <c r="J806" s="17" t="str">
        <f>IF('Log_working_2-way'!$D805="","",A806^('Log_working_2-way'!$D805))</f>
        <v/>
      </c>
      <c r="K806" s="22" t="str">
        <f>IF('Log_working_2-way'!$D805="","",B806^('Log_working_2-way'!$D805))</f>
        <v/>
      </c>
    </row>
    <row r="807" spans="3:11" x14ac:dyDescent="0.2">
      <c r="C807" s="20" t="str">
        <f t="shared" si="88"/>
        <v/>
      </c>
      <c r="D807" s="17" t="str">
        <f>IF(OR($A807="",$B807=""),"",A807*'MPTO_working_2-way'!$G806)</f>
        <v/>
      </c>
      <c r="E807" s="22" t="str">
        <f>IF(OR($A807="",$B807=""),"",B807*'MPTO_working_2-way'!$G806)</f>
        <v/>
      </c>
      <c r="F807" s="17" t="str">
        <f>IF(OR($A807="",$B807=""),"",'MPTO_working_2-way'!D806)</f>
        <v/>
      </c>
      <c r="G807" s="22" t="str">
        <f>IF(OR($A807="",$B807=""),"",'MPTO_working_2-way'!E806)</f>
        <v/>
      </c>
      <c r="H807" s="17" t="str">
        <f>IF(OR($A807="",$B807=""),"",'OddsRatio_working_2-way'!M806)</f>
        <v/>
      </c>
      <c r="I807" s="17" t="str">
        <f>IF(OR($A807="",$B807=""),"",'OddsRatio_working_2-way'!N806)</f>
        <v/>
      </c>
      <c r="J807" s="17" t="str">
        <f>IF('Log_working_2-way'!$D806="","",A807^('Log_working_2-way'!$D806))</f>
        <v/>
      </c>
      <c r="K807" s="22" t="str">
        <f>IF('Log_working_2-way'!$D806="","",B807^('Log_working_2-way'!$D806))</f>
        <v/>
      </c>
    </row>
    <row r="808" spans="3:11" x14ac:dyDescent="0.2">
      <c r="C808" s="20" t="str">
        <f t="shared" si="88"/>
        <v/>
      </c>
      <c r="D808" s="17" t="str">
        <f>IF(OR($A808="",$B808=""),"",A808*'MPTO_working_2-way'!$G807)</f>
        <v/>
      </c>
      <c r="E808" s="22" t="str">
        <f>IF(OR($A808="",$B808=""),"",B808*'MPTO_working_2-way'!$G807)</f>
        <v/>
      </c>
      <c r="F808" s="17" t="str">
        <f>IF(OR($A808="",$B808=""),"",'MPTO_working_2-way'!D807)</f>
        <v/>
      </c>
      <c r="G808" s="22" t="str">
        <f>IF(OR($A808="",$B808=""),"",'MPTO_working_2-way'!E807)</f>
        <v/>
      </c>
      <c r="H808" s="17" t="str">
        <f>IF(OR($A808="",$B808=""),"",'OddsRatio_working_2-way'!M807)</f>
        <v/>
      </c>
      <c r="I808" s="17" t="str">
        <f>IF(OR($A808="",$B808=""),"",'OddsRatio_working_2-way'!N807)</f>
        <v/>
      </c>
      <c r="J808" s="17" t="str">
        <f>IF('Log_working_2-way'!$D807="","",A808^('Log_working_2-way'!$D807))</f>
        <v/>
      </c>
      <c r="K808" s="22" t="str">
        <f>IF('Log_working_2-way'!$D807="","",B808^('Log_working_2-way'!$D807))</f>
        <v/>
      </c>
    </row>
    <row r="809" spans="3:11" x14ac:dyDescent="0.2">
      <c r="C809" s="20" t="str">
        <f t="shared" si="88"/>
        <v/>
      </c>
      <c r="D809" s="17" t="str">
        <f>IF(OR($A809="",$B809=""),"",A809*'MPTO_working_2-way'!$G808)</f>
        <v/>
      </c>
      <c r="E809" s="22" t="str">
        <f>IF(OR($A809="",$B809=""),"",B809*'MPTO_working_2-way'!$G808)</f>
        <v/>
      </c>
      <c r="F809" s="17" t="str">
        <f>IF(OR($A809="",$B809=""),"",'MPTO_working_2-way'!D808)</f>
        <v/>
      </c>
      <c r="G809" s="22" t="str">
        <f>IF(OR($A809="",$B809=""),"",'MPTO_working_2-way'!E808)</f>
        <v/>
      </c>
      <c r="H809" s="17" t="str">
        <f>IF(OR($A809="",$B809=""),"",'OddsRatio_working_2-way'!M808)</f>
        <v/>
      </c>
      <c r="I809" s="17" t="str">
        <f>IF(OR($A809="",$B809=""),"",'OddsRatio_working_2-way'!N808)</f>
        <v/>
      </c>
      <c r="J809" s="17" t="str">
        <f>IF('Log_working_2-way'!$D808="","",A809^('Log_working_2-way'!$D808))</f>
        <v/>
      </c>
      <c r="K809" s="22" t="str">
        <f>IF('Log_working_2-way'!$D808="","",B809^('Log_working_2-way'!$D808))</f>
        <v/>
      </c>
    </row>
    <row r="810" spans="3:11" x14ac:dyDescent="0.2">
      <c r="C810" s="20" t="str">
        <f t="shared" si="88"/>
        <v/>
      </c>
      <c r="D810" s="17" t="str">
        <f>IF(OR($A810="",$B810=""),"",A810*'MPTO_working_2-way'!$G809)</f>
        <v/>
      </c>
      <c r="E810" s="22" t="str">
        <f>IF(OR($A810="",$B810=""),"",B810*'MPTO_working_2-way'!$G809)</f>
        <v/>
      </c>
      <c r="F810" s="17" t="str">
        <f>IF(OR($A810="",$B810=""),"",'MPTO_working_2-way'!D809)</f>
        <v/>
      </c>
      <c r="G810" s="22" t="str">
        <f>IF(OR($A810="",$B810=""),"",'MPTO_working_2-way'!E809)</f>
        <v/>
      </c>
      <c r="H810" s="17" t="str">
        <f>IF(OR($A810="",$B810=""),"",'OddsRatio_working_2-way'!M809)</f>
        <v/>
      </c>
      <c r="I810" s="17" t="str">
        <f>IF(OR($A810="",$B810=""),"",'OddsRatio_working_2-way'!N809)</f>
        <v/>
      </c>
      <c r="J810" s="17" t="str">
        <f>IF('Log_working_2-way'!$D809="","",A810^('Log_working_2-way'!$D809))</f>
        <v/>
      </c>
      <c r="K810" s="22" t="str">
        <f>IF('Log_working_2-way'!$D809="","",B810^('Log_working_2-way'!$D809))</f>
        <v/>
      </c>
    </row>
    <row r="811" spans="3:11" x14ac:dyDescent="0.2">
      <c r="C811" s="20" t="str">
        <f t="shared" si="88"/>
        <v/>
      </c>
      <c r="D811" s="17" t="str">
        <f>IF(OR($A811="",$B811=""),"",A811*'MPTO_working_2-way'!$G810)</f>
        <v/>
      </c>
      <c r="E811" s="22" t="str">
        <f>IF(OR($A811="",$B811=""),"",B811*'MPTO_working_2-way'!$G810)</f>
        <v/>
      </c>
      <c r="F811" s="17" t="str">
        <f>IF(OR($A811="",$B811=""),"",'MPTO_working_2-way'!D810)</f>
        <v/>
      </c>
      <c r="G811" s="22" t="str">
        <f>IF(OR($A811="",$B811=""),"",'MPTO_working_2-way'!E810)</f>
        <v/>
      </c>
      <c r="H811" s="17" t="str">
        <f>IF(OR($A811="",$B811=""),"",'OddsRatio_working_2-way'!M810)</f>
        <v/>
      </c>
      <c r="I811" s="17" t="str">
        <f>IF(OR($A811="",$B811=""),"",'OddsRatio_working_2-way'!N810)</f>
        <v/>
      </c>
      <c r="J811" s="17" t="str">
        <f>IF('Log_working_2-way'!$D810="","",A811^('Log_working_2-way'!$D810))</f>
        <v/>
      </c>
      <c r="K811" s="22" t="str">
        <f>IF('Log_working_2-way'!$D810="","",B811^('Log_working_2-way'!$D810))</f>
        <v/>
      </c>
    </row>
    <row r="812" spans="3:11" x14ac:dyDescent="0.2">
      <c r="C812" s="20" t="str">
        <f t="shared" si="88"/>
        <v/>
      </c>
      <c r="D812" s="17" t="str">
        <f>IF(OR($A812="",$B812=""),"",A812*'MPTO_working_2-way'!$G811)</f>
        <v/>
      </c>
      <c r="E812" s="22" t="str">
        <f>IF(OR($A812="",$B812=""),"",B812*'MPTO_working_2-way'!$G811)</f>
        <v/>
      </c>
      <c r="F812" s="17" t="str">
        <f>IF(OR($A812="",$B812=""),"",'MPTO_working_2-way'!D811)</f>
        <v/>
      </c>
      <c r="G812" s="22" t="str">
        <f>IF(OR($A812="",$B812=""),"",'MPTO_working_2-way'!E811)</f>
        <v/>
      </c>
      <c r="H812" s="17" t="str">
        <f>IF(OR($A812="",$B812=""),"",'OddsRatio_working_2-way'!M811)</f>
        <v/>
      </c>
      <c r="I812" s="17" t="str">
        <f>IF(OR($A812="",$B812=""),"",'OddsRatio_working_2-way'!N811)</f>
        <v/>
      </c>
      <c r="J812" s="17" t="str">
        <f>IF('Log_working_2-way'!$D811="","",A812^('Log_working_2-way'!$D811))</f>
        <v/>
      </c>
      <c r="K812" s="22" t="str">
        <f>IF('Log_working_2-way'!$D811="","",B812^('Log_working_2-way'!$D811))</f>
        <v/>
      </c>
    </row>
    <row r="813" spans="3:11" x14ac:dyDescent="0.2">
      <c r="C813" s="20" t="str">
        <f t="shared" si="88"/>
        <v/>
      </c>
      <c r="D813" s="17" t="str">
        <f>IF(OR($A813="",$B813=""),"",A813*'MPTO_working_2-way'!$G812)</f>
        <v/>
      </c>
      <c r="E813" s="22" t="str">
        <f>IF(OR($A813="",$B813=""),"",B813*'MPTO_working_2-way'!$G812)</f>
        <v/>
      </c>
      <c r="F813" s="17" t="str">
        <f>IF(OR($A813="",$B813=""),"",'MPTO_working_2-way'!D812)</f>
        <v/>
      </c>
      <c r="G813" s="22" t="str">
        <f>IF(OR($A813="",$B813=""),"",'MPTO_working_2-way'!E812)</f>
        <v/>
      </c>
      <c r="H813" s="17" t="str">
        <f>IF(OR($A813="",$B813=""),"",'OddsRatio_working_2-way'!M812)</f>
        <v/>
      </c>
      <c r="I813" s="17" t="str">
        <f>IF(OR($A813="",$B813=""),"",'OddsRatio_working_2-way'!N812)</f>
        <v/>
      </c>
      <c r="J813" s="17" t="str">
        <f>IF('Log_working_2-way'!$D812="","",A813^('Log_working_2-way'!$D812))</f>
        <v/>
      </c>
      <c r="K813" s="22" t="str">
        <f>IF('Log_working_2-way'!$D812="","",B813^('Log_working_2-way'!$D812))</f>
        <v/>
      </c>
    </row>
    <row r="814" spans="3:11" x14ac:dyDescent="0.2">
      <c r="C814" s="20" t="str">
        <f t="shared" si="88"/>
        <v/>
      </c>
      <c r="D814" s="17" t="str">
        <f>IF(OR($A814="",$B814=""),"",A814*'MPTO_working_2-way'!$G813)</f>
        <v/>
      </c>
      <c r="E814" s="22" t="str">
        <f>IF(OR($A814="",$B814=""),"",B814*'MPTO_working_2-way'!$G813)</f>
        <v/>
      </c>
      <c r="F814" s="17" t="str">
        <f>IF(OR($A814="",$B814=""),"",'MPTO_working_2-way'!D813)</f>
        <v/>
      </c>
      <c r="G814" s="22" t="str">
        <f>IF(OR($A814="",$B814=""),"",'MPTO_working_2-way'!E813)</f>
        <v/>
      </c>
      <c r="H814" s="17" t="str">
        <f>IF(OR($A814="",$B814=""),"",'OddsRatio_working_2-way'!M813)</f>
        <v/>
      </c>
      <c r="I814" s="17" t="str">
        <f>IF(OR($A814="",$B814=""),"",'OddsRatio_working_2-way'!N813)</f>
        <v/>
      </c>
      <c r="J814" s="17" t="str">
        <f>IF('Log_working_2-way'!$D813="","",A814^('Log_working_2-way'!$D813))</f>
        <v/>
      </c>
      <c r="K814" s="22" t="str">
        <f>IF('Log_working_2-way'!$D813="","",B814^('Log_working_2-way'!$D813))</f>
        <v/>
      </c>
    </row>
    <row r="815" spans="3:11" x14ac:dyDescent="0.2">
      <c r="C815" s="20" t="str">
        <f t="shared" si="88"/>
        <v/>
      </c>
      <c r="D815" s="17" t="str">
        <f>IF(OR($A815="",$B815=""),"",A815*'MPTO_working_2-way'!$G814)</f>
        <v/>
      </c>
      <c r="E815" s="22" t="str">
        <f>IF(OR($A815="",$B815=""),"",B815*'MPTO_working_2-way'!$G814)</f>
        <v/>
      </c>
      <c r="F815" s="17" t="str">
        <f>IF(OR($A815="",$B815=""),"",'MPTO_working_2-way'!D814)</f>
        <v/>
      </c>
      <c r="G815" s="22" t="str">
        <f>IF(OR($A815="",$B815=""),"",'MPTO_working_2-way'!E814)</f>
        <v/>
      </c>
      <c r="H815" s="17" t="str">
        <f>IF(OR($A815="",$B815=""),"",'OddsRatio_working_2-way'!M814)</f>
        <v/>
      </c>
      <c r="I815" s="17" t="str">
        <f>IF(OR($A815="",$B815=""),"",'OddsRatio_working_2-way'!N814)</f>
        <v/>
      </c>
      <c r="J815" s="17" t="str">
        <f>IF('Log_working_2-way'!$D814="","",A815^('Log_working_2-way'!$D814))</f>
        <v/>
      </c>
      <c r="K815" s="22" t="str">
        <f>IF('Log_working_2-way'!$D814="","",B815^('Log_working_2-way'!$D814))</f>
        <v/>
      </c>
    </row>
    <row r="816" spans="3:11" x14ac:dyDescent="0.2">
      <c r="C816" s="20" t="str">
        <f t="shared" si="88"/>
        <v/>
      </c>
      <c r="D816" s="17" t="str">
        <f>IF(OR($A816="",$B816=""),"",A816*'MPTO_working_2-way'!$G815)</f>
        <v/>
      </c>
      <c r="E816" s="22" t="str">
        <f>IF(OR($A816="",$B816=""),"",B816*'MPTO_working_2-way'!$G815)</f>
        <v/>
      </c>
      <c r="F816" s="17" t="str">
        <f>IF(OR($A816="",$B816=""),"",'MPTO_working_2-way'!D815)</f>
        <v/>
      </c>
      <c r="G816" s="22" t="str">
        <f>IF(OR($A816="",$B816=""),"",'MPTO_working_2-way'!E815)</f>
        <v/>
      </c>
      <c r="H816" s="17" t="str">
        <f>IF(OR($A816="",$B816=""),"",'OddsRatio_working_2-way'!M815)</f>
        <v/>
      </c>
      <c r="I816" s="17" t="str">
        <f>IF(OR($A816="",$B816=""),"",'OddsRatio_working_2-way'!N815)</f>
        <v/>
      </c>
      <c r="J816" s="17" t="str">
        <f>IF('Log_working_2-way'!$D815="","",A816^('Log_working_2-way'!$D815))</f>
        <v/>
      </c>
      <c r="K816" s="22" t="str">
        <f>IF('Log_working_2-way'!$D815="","",B816^('Log_working_2-way'!$D815))</f>
        <v/>
      </c>
    </row>
    <row r="817" spans="3:11" x14ac:dyDescent="0.2">
      <c r="C817" s="20" t="str">
        <f t="shared" si="88"/>
        <v/>
      </c>
      <c r="D817" s="17" t="str">
        <f>IF(OR($A817="",$B817=""),"",A817*'MPTO_working_2-way'!$G816)</f>
        <v/>
      </c>
      <c r="E817" s="22" t="str">
        <f>IF(OR($A817="",$B817=""),"",B817*'MPTO_working_2-way'!$G816)</f>
        <v/>
      </c>
      <c r="F817" s="17" t="str">
        <f>IF(OR($A817="",$B817=""),"",'MPTO_working_2-way'!D816)</f>
        <v/>
      </c>
      <c r="G817" s="22" t="str">
        <f>IF(OR($A817="",$B817=""),"",'MPTO_working_2-way'!E816)</f>
        <v/>
      </c>
      <c r="H817" s="17" t="str">
        <f>IF(OR($A817="",$B817=""),"",'OddsRatio_working_2-way'!M816)</f>
        <v/>
      </c>
      <c r="I817" s="17" t="str">
        <f>IF(OR($A817="",$B817=""),"",'OddsRatio_working_2-way'!N816)</f>
        <v/>
      </c>
      <c r="J817" s="17" t="str">
        <f>IF('Log_working_2-way'!$D816="","",A817^('Log_working_2-way'!$D816))</f>
        <v/>
      </c>
      <c r="K817" s="22" t="str">
        <f>IF('Log_working_2-way'!$D816="","",B817^('Log_working_2-way'!$D816))</f>
        <v/>
      </c>
    </row>
    <row r="818" spans="3:11" x14ac:dyDescent="0.2">
      <c r="C818" s="20" t="str">
        <f t="shared" si="88"/>
        <v/>
      </c>
      <c r="D818" s="17" t="str">
        <f>IF(OR($A818="",$B818=""),"",A818*'MPTO_working_2-way'!$G817)</f>
        <v/>
      </c>
      <c r="E818" s="22" t="str">
        <f>IF(OR($A818="",$B818=""),"",B818*'MPTO_working_2-way'!$G817)</f>
        <v/>
      </c>
      <c r="F818" s="17" t="str">
        <f>IF(OR($A818="",$B818=""),"",'MPTO_working_2-way'!D817)</f>
        <v/>
      </c>
      <c r="G818" s="22" t="str">
        <f>IF(OR($A818="",$B818=""),"",'MPTO_working_2-way'!E817)</f>
        <v/>
      </c>
      <c r="H818" s="17" t="str">
        <f>IF(OR($A818="",$B818=""),"",'OddsRatio_working_2-way'!M817)</f>
        <v/>
      </c>
      <c r="I818" s="17" t="str">
        <f>IF(OR($A818="",$B818=""),"",'OddsRatio_working_2-way'!N817)</f>
        <v/>
      </c>
      <c r="J818" s="17" t="str">
        <f>IF('Log_working_2-way'!$D817="","",A818^('Log_working_2-way'!$D817))</f>
        <v/>
      </c>
      <c r="K818" s="22" t="str">
        <f>IF('Log_working_2-way'!$D817="","",B818^('Log_working_2-way'!$D817))</f>
        <v/>
      </c>
    </row>
    <row r="819" spans="3:11" x14ac:dyDescent="0.2">
      <c r="C819" s="20" t="str">
        <f t="shared" si="88"/>
        <v/>
      </c>
      <c r="D819" s="17" t="str">
        <f>IF(OR($A819="",$B819=""),"",A819*'MPTO_working_2-way'!$G818)</f>
        <v/>
      </c>
      <c r="E819" s="22" t="str">
        <f>IF(OR($A819="",$B819=""),"",B819*'MPTO_working_2-way'!$G818)</f>
        <v/>
      </c>
      <c r="F819" s="17" t="str">
        <f>IF(OR($A819="",$B819=""),"",'MPTO_working_2-way'!D818)</f>
        <v/>
      </c>
      <c r="G819" s="22" t="str">
        <f>IF(OR($A819="",$B819=""),"",'MPTO_working_2-way'!E818)</f>
        <v/>
      </c>
      <c r="H819" s="17" t="str">
        <f>IF(OR($A819="",$B819=""),"",'OddsRatio_working_2-way'!M818)</f>
        <v/>
      </c>
      <c r="I819" s="17" t="str">
        <f>IF(OR($A819="",$B819=""),"",'OddsRatio_working_2-way'!N818)</f>
        <v/>
      </c>
      <c r="J819" s="17" t="str">
        <f>IF('Log_working_2-way'!$D818="","",A819^('Log_working_2-way'!$D818))</f>
        <v/>
      </c>
      <c r="K819" s="22" t="str">
        <f>IF('Log_working_2-way'!$D818="","",B819^('Log_working_2-way'!$D818))</f>
        <v/>
      </c>
    </row>
    <row r="820" spans="3:11" x14ac:dyDescent="0.2">
      <c r="C820" s="20" t="str">
        <f t="shared" si="88"/>
        <v/>
      </c>
      <c r="D820" s="17" t="str">
        <f>IF(OR($A820="",$B820=""),"",A820*'MPTO_working_2-way'!$G819)</f>
        <v/>
      </c>
      <c r="E820" s="22" t="str">
        <f>IF(OR($A820="",$B820=""),"",B820*'MPTO_working_2-way'!$G819)</f>
        <v/>
      </c>
      <c r="F820" s="17" t="str">
        <f>IF(OR($A820="",$B820=""),"",'MPTO_working_2-way'!D819)</f>
        <v/>
      </c>
      <c r="G820" s="22" t="str">
        <f>IF(OR($A820="",$B820=""),"",'MPTO_working_2-way'!E819)</f>
        <v/>
      </c>
      <c r="H820" s="17" t="str">
        <f>IF(OR($A820="",$B820=""),"",'OddsRatio_working_2-way'!M819)</f>
        <v/>
      </c>
      <c r="I820" s="17" t="str">
        <f>IF(OR($A820="",$B820=""),"",'OddsRatio_working_2-way'!N819)</f>
        <v/>
      </c>
      <c r="J820" s="17" t="str">
        <f>IF('Log_working_2-way'!$D819="","",A820^('Log_working_2-way'!$D819))</f>
        <v/>
      </c>
      <c r="K820" s="22" t="str">
        <f>IF('Log_working_2-way'!$D819="","",B820^('Log_working_2-way'!$D819))</f>
        <v/>
      </c>
    </row>
    <row r="821" spans="3:11" x14ac:dyDescent="0.2">
      <c r="C821" s="20" t="str">
        <f t="shared" si="88"/>
        <v/>
      </c>
      <c r="D821" s="17" t="str">
        <f>IF(OR($A821="",$B821=""),"",A821*'MPTO_working_2-way'!$G820)</f>
        <v/>
      </c>
      <c r="E821" s="22" t="str">
        <f>IF(OR($A821="",$B821=""),"",B821*'MPTO_working_2-way'!$G820)</f>
        <v/>
      </c>
      <c r="F821" s="17" t="str">
        <f>IF(OR($A821="",$B821=""),"",'MPTO_working_2-way'!D820)</f>
        <v/>
      </c>
      <c r="G821" s="22" t="str">
        <f>IF(OR($A821="",$B821=""),"",'MPTO_working_2-way'!E820)</f>
        <v/>
      </c>
      <c r="H821" s="17" t="str">
        <f>IF(OR($A821="",$B821=""),"",'OddsRatio_working_2-way'!M820)</f>
        <v/>
      </c>
      <c r="I821" s="17" t="str">
        <f>IF(OR($A821="",$B821=""),"",'OddsRatio_working_2-way'!N820)</f>
        <v/>
      </c>
      <c r="J821" s="17" t="str">
        <f>IF('Log_working_2-way'!$D820="","",A821^('Log_working_2-way'!$D820))</f>
        <v/>
      </c>
      <c r="K821" s="22" t="str">
        <f>IF('Log_working_2-way'!$D820="","",B821^('Log_working_2-way'!$D820))</f>
        <v/>
      </c>
    </row>
    <row r="822" spans="3:11" x14ac:dyDescent="0.2">
      <c r="C822" s="20" t="str">
        <f t="shared" si="88"/>
        <v/>
      </c>
      <c r="D822" s="17" t="str">
        <f>IF(OR($A822="",$B822=""),"",A822*'MPTO_working_2-way'!$G821)</f>
        <v/>
      </c>
      <c r="E822" s="22" t="str">
        <f>IF(OR($A822="",$B822=""),"",B822*'MPTO_working_2-way'!$G821)</f>
        <v/>
      </c>
      <c r="F822" s="17" t="str">
        <f>IF(OR($A822="",$B822=""),"",'MPTO_working_2-way'!D821)</f>
        <v/>
      </c>
      <c r="G822" s="22" t="str">
        <f>IF(OR($A822="",$B822=""),"",'MPTO_working_2-way'!E821)</f>
        <v/>
      </c>
      <c r="H822" s="17" t="str">
        <f>IF(OR($A822="",$B822=""),"",'OddsRatio_working_2-way'!M821)</f>
        <v/>
      </c>
      <c r="I822" s="17" t="str">
        <f>IF(OR($A822="",$B822=""),"",'OddsRatio_working_2-way'!N821)</f>
        <v/>
      </c>
      <c r="J822" s="17" t="str">
        <f>IF('Log_working_2-way'!$D821="","",A822^('Log_working_2-way'!$D821))</f>
        <v/>
      </c>
      <c r="K822" s="22" t="str">
        <f>IF('Log_working_2-way'!$D821="","",B822^('Log_working_2-way'!$D821))</f>
        <v/>
      </c>
    </row>
    <row r="823" spans="3:11" x14ac:dyDescent="0.2">
      <c r="C823" s="20" t="str">
        <f t="shared" si="88"/>
        <v/>
      </c>
      <c r="D823" s="17" t="str">
        <f>IF(OR($A823="",$B823=""),"",A823*'MPTO_working_2-way'!$G822)</f>
        <v/>
      </c>
      <c r="E823" s="22" t="str">
        <f>IF(OR($A823="",$B823=""),"",B823*'MPTO_working_2-way'!$G822)</f>
        <v/>
      </c>
      <c r="F823" s="17" t="str">
        <f>IF(OR($A823="",$B823=""),"",'MPTO_working_2-way'!D822)</f>
        <v/>
      </c>
      <c r="G823" s="22" t="str">
        <f>IF(OR($A823="",$B823=""),"",'MPTO_working_2-way'!E822)</f>
        <v/>
      </c>
      <c r="H823" s="17" t="str">
        <f>IF(OR($A823="",$B823=""),"",'OddsRatio_working_2-way'!M822)</f>
        <v/>
      </c>
      <c r="I823" s="17" t="str">
        <f>IF(OR($A823="",$B823=""),"",'OddsRatio_working_2-way'!N822)</f>
        <v/>
      </c>
      <c r="J823" s="17" t="str">
        <f>IF('Log_working_2-way'!$D822="","",A823^('Log_working_2-way'!$D822))</f>
        <v/>
      </c>
      <c r="K823" s="22" t="str">
        <f>IF('Log_working_2-way'!$D822="","",B823^('Log_working_2-way'!$D822))</f>
        <v/>
      </c>
    </row>
    <row r="824" spans="3:11" x14ac:dyDescent="0.2">
      <c r="C824" s="20" t="str">
        <f t="shared" si="88"/>
        <v/>
      </c>
      <c r="D824" s="17" t="str">
        <f>IF(OR($A824="",$B824=""),"",A824*'MPTO_working_2-way'!$G823)</f>
        <v/>
      </c>
      <c r="E824" s="22" t="str">
        <f>IF(OR($A824="",$B824=""),"",B824*'MPTO_working_2-way'!$G823)</f>
        <v/>
      </c>
      <c r="F824" s="17" t="str">
        <f>IF(OR($A824="",$B824=""),"",'MPTO_working_2-way'!D823)</f>
        <v/>
      </c>
      <c r="G824" s="22" t="str">
        <f>IF(OR($A824="",$B824=""),"",'MPTO_working_2-way'!E823)</f>
        <v/>
      </c>
      <c r="H824" s="17" t="str">
        <f>IF(OR($A824="",$B824=""),"",'OddsRatio_working_2-way'!M823)</f>
        <v/>
      </c>
      <c r="I824" s="17" t="str">
        <f>IF(OR($A824="",$B824=""),"",'OddsRatio_working_2-way'!N823)</f>
        <v/>
      </c>
      <c r="J824" s="17" t="str">
        <f>IF('Log_working_2-way'!$D823="","",A824^('Log_working_2-way'!$D823))</f>
        <v/>
      </c>
      <c r="K824" s="22" t="str">
        <f>IF('Log_working_2-way'!$D823="","",B824^('Log_working_2-way'!$D823))</f>
        <v/>
      </c>
    </row>
    <row r="825" spans="3:11" x14ac:dyDescent="0.2">
      <c r="C825" s="20" t="str">
        <f t="shared" si="88"/>
        <v/>
      </c>
      <c r="D825" s="17" t="str">
        <f>IF(OR($A825="",$B825=""),"",A825*'MPTO_working_2-way'!$G824)</f>
        <v/>
      </c>
      <c r="E825" s="22" t="str">
        <f>IF(OR($A825="",$B825=""),"",B825*'MPTO_working_2-way'!$G824)</f>
        <v/>
      </c>
      <c r="F825" s="17" t="str">
        <f>IF(OR($A825="",$B825=""),"",'MPTO_working_2-way'!D824)</f>
        <v/>
      </c>
      <c r="G825" s="22" t="str">
        <f>IF(OR($A825="",$B825=""),"",'MPTO_working_2-way'!E824)</f>
        <v/>
      </c>
      <c r="H825" s="17" t="str">
        <f>IF(OR($A825="",$B825=""),"",'OddsRatio_working_2-way'!M824)</f>
        <v/>
      </c>
      <c r="I825" s="17" t="str">
        <f>IF(OR($A825="",$B825=""),"",'OddsRatio_working_2-way'!N824)</f>
        <v/>
      </c>
      <c r="J825" s="17" t="str">
        <f>IF('Log_working_2-way'!$D824="","",A825^('Log_working_2-way'!$D824))</f>
        <v/>
      </c>
      <c r="K825" s="22" t="str">
        <f>IF('Log_working_2-way'!$D824="","",B825^('Log_working_2-way'!$D824))</f>
        <v/>
      </c>
    </row>
    <row r="826" spans="3:11" x14ac:dyDescent="0.2">
      <c r="C826" s="20" t="str">
        <f t="shared" si="88"/>
        <v/>
      </c>
      <c r="D826" s="17" t="str">
        <f>IF(OR($A826="",$B826=""),"",A826*'MPTO_working_2-way'!$G825)</f>
        <v/>
      </c>
      <c r="E826" s="22" t="str">
        <f>IF(OR($A826="",$B826=""),"",B826*'MPTO_working_2-way'!$G825)</f>
        <v/>
      </c>
      <c r="F826" s="17" t="str">
        <f>IF(OR($A826="",$B826=""),"",'MPTO_working_2-way'!D825)</f>
        <v/>
      </c>
      <c r="G826" s="22" t="str">
        <f>IF(OR($A826="",$B826=""),"",'MPTO_working_2-way'!E825)</f>
        <v/>
      </c>
      <c r="H826" s="17" t="str">
        <f>IF(OR($A826="",$B826=""),"",'OddsRatio_working_2-way'!M825)</f>
        <v/>
      </c>
      <c r="I826" s="17" t="str">
        <f>IF(OR($A826="",$B826=""),"",'OddsRatio_working_2-way'!N825)</f>
        <v/>
      </c>
      <c r="J826" s="17" t="str">
        <f>IF('Log_working_2-way'!$D825="","",A826^('Log_working_2-way'!$D825))</f>
        <v/>
      </c>
      <c r="K826" s="22" t="str">
        <f>IF('Log_working_2-way'!$D825="","",B826^('Log_working_2-way'!$D825))</f>
        <v/>
      </c>
    </row>
    <row r="827" spans="3:11" x14ac:dyDescent="0.2">
      <c r="C827" s="20" t="str">
        <f t="shared" si="88"/>
        <v/>
      </c>
      <c r="D827" s="17" t="str">
        <f>IF(OR($A827="",$B827=""),"",A827*'MPTO_working_2-way'!$G826)</f>
        <v/>
      </c>
      <c r="E827" s="22" t="str">
        <f>IF(OR($A827="",$B827=""),"",B827*'MPTO_working_2-way'!$G826)</f>
        <v/>
      </c>
      <c r="F827" s="17" t="str">
        <f>IF(OR($A827="",$B827=""),"",'MPTO_working_2-way'!D826)</f>
        <v/>
      </c>
      <c r="G827" s="22" t="str">
        <f>IF(OR($A827="",$B827=""),"",'MPTO_working_2-way'!E826)</f>
        <v/>
      </c>
      <c r="H827" s="17" t="str">
        <f>IF(OR($A827="",$B827=""),"",'OddsRatio_working_2-way'!M826)</f>
        <v/>
      </c>
      <c r="I827" s="17" t="str">
        <f>IF(OR($A827="",$B827=""),"",'OddsRatio_working_2-way'!N826)</f>
        <v/>
      </c>
      <c r="J827" s="17" t="str">
        <f>IF('Log_working_2-way'!$D826="","",A827^('Log_working_2-way'!$D826))</f>
        <v/>
      </c>
      <c r="K827" s="22" t="str">
        <f>IF('Log_working_2-way'!$D826="","",B827^('Log_working_2-way'!$D826))</f>
        <v/>
      </c>
    </row>
    <row r="828" spans="3:11" x14ac:dyDescent="0.2">
      <c r="C828" s="20" t="str">
        <f t="shared" si="88"/>
        <v/>
      </c>
      <c r="D828" s="17" t="str">
        <f>IF(OR($A828="",$B828=""),"",A828*'MPTO_working_2-way'!$G827)</f>
        <v/>
      </c>
      <c r="E828" s="22" t="str">
        <f>IF(OR($A828="",$B828=""),"",B828*'MPTO_working_2-way'!$G827)</f>
        <v/>
      </c>
      <c r="F828" s="17" t="str">
        <f>IF(OR($A828="",$B828=""),"",'MPTO_working_2-way'!D827)</f>
        <v/>
      </c>
      <c r="G828" s="22" t="str">
        <f>IF(OR($A828="",$B828=""),"",'MPTO_working_2-way'!E827)</f>
        <v/>
      </c>
      <c r="H828" s="17" t="str">
        <f>IF(OR($A828="",$B828=""),"",'OddsRatio_working_2-way'!M827)</f>
        <v/>
      </c>
      <c r="I828" s="17" t="str">
        <f>IF(OR($A828="",$B828=""),"",'OddsRatio_working_2-way'!N827)</f>
        <v/>
      </c>
      <c r="J828" s="17" t="str">
        <f>IF('Log_working_2-way'!$D827="","",A828^('Log_working_2-way'!$D827))</f>
        <v/>
      </c>
      <c r="K828" s="22" t="str">
        <f>IF('Log_working_2-way'!$D827="","",B828^('Log_working_2-way'!$D827))</f>
        <v/>
      </c>
    </row>
    <row r="829" spans="3:11" x14ac:dyDescent="0.2">
      <c r="C829" s="20" t="str">
        <f t="shared" si="88"/>
        <v/>
      </c>
      <c r="D829" s="17" t="str">
        <f>IF(OR($A829="",$B829=""),"",A829*'MPTO_working_2-way'!$G828)</f>
        <v/>
      </c>
      <c r="E829" s="22" t="str">
        <f>IF(OR($A829="",$B829=""),"",B829*'MPTO_working_2-way'!$G828)</f>
        <v/>
      </c>
      <c r="F829" s="17" t="str">
        <f>IF(OR($A829="",$B829=""),"",'MPTO_working_2-way'!D828)</f>
        <v/>
      </c>
      <c r="G829" s="22" t="str">
        <f>IF(OR($A829="",$B829=""),"",'MPTO_working_2-way'!E828)</f>
        <v/>
      </c>
      <c r="H829" s="17" t="str">
        <f>IF(OR($A829="",$B829=""),"",'OddsRatio_working_2-way'!M828)</f>
        <v/>
      </c>
      <c r="I829" s="17" t="str">
        <f>IF(OR($A829="",$B829=""),"",'OddsRatio_working_2-way'!N828)</f>
        <v/>
      </c>
      <c r="J829" s="17" t="str">
        <f>IF('Log_working_2-way'!$D828="","",A829^('Log_working_2-way'!$D828))</f>
        <v/>
      </c>
      <c r="K829" s="22" t="str">
        <f>IF('Log_working_2-way'!$D828="","",B829^('Log_working_2-way'!$D828))</f>
        <v/>
      </c>
    </row>
    <row r="830" spans="3:11" x14ac:dyDescent="0.2">
      <c r="C830" s="20" t="str">
        <f t="shared" si="88"/>
        <v/>
      </c>
      <c r="D830" s="17" t="str">
        <f>IF(OR($A830="",$B830=""),"",A830*'MPTO_working_2-way'!$G829)</f>
        <v/>
      </c>
      <c r="E830" s="22" t="str">
        <f>IF(OR($A830="",$B830=""),"",B830*'MPTO_working_2-way'!$G829)</f>
        <v/>
      </c>
      <c r="F830" s="17" t="str">
        <f>IF(OR($A830="",$B830=""),"",'MPTO_working_2-way'!D829)</f>
        <v/>
      </c>
      <c r="G830" s="22" t="str">
        <f>IF(OR($A830="",$B830=""),"",'MPTO_working_2-way'!E829)</f>
        <v/>
      </c>
      <c r="H830" s="17" t="str">
        <f>IF(OR($A830="",$B830=""),"",'OddsRatio_working_2-way'!M829)</f>
        <v/>
      </c>
      <c r="I830" s="17" t="str">
        <f>IF(OR($A830="",$B830=""),"",'OddsRatio_working_2-way'!N829)</f>
        <v/>
      </c>
      <c r="J830" s="17" t="str">
        <f>IF('Log_working_2-way'!$D829="","",A830^('Log_working_2-way'!$D829))</f>
        <v/>
      </c>
      <c r="K830" s="22" t="str">
        <f>IF('Log_working_2-way'!$D829="","",B830^('Log_working_2-way'!$D829))</f>
        <v/>
      </c>
    </row>
    <row r="831" spans="3:11" x14ac:dyDescent="0.2">
      <c r="C831" s="20" t="str">
        <f t="shared" si="88"/>
        <v/>
      </c>
      <c r="D831" s="17" t="str">
        <f>IF(OR($A831="",$B831=""),"",A831*'MPTO_working_2-way'!$G830)</f>
        <v/>
      </c>
      <c r="E831" s="22" t="str">
        <f>IF(OR($A831="",$B831=""),"",B831*'MPTO_working_2-way'!$G830)</f>
        <v/>
      </c>
      <c r="F831" s="17" t="str">
        <f>IF(OR($A831="",$B831=""),"",'MPTO_working_2-way'!D830)</f>
        <v/>
      </c>
      <c r="G831" s="22" t="str">
        <f>IF(OR($A831="",$B831=""),"",'MPTO_working_2-way'!E830)</f>
        <v/>
      </c>
      <c r="H831" s="17" t="str">
        <f>IF(OR($A831="",$B831=""),"",'OddsRatio_working_2-way'!M830)</f>
        <v/>
      </c>
      <c r="I831" s="17" t="str">
        <f>IF(OR($A831="",$B831=""),"",'OddsRatio_working_2-way'!N830)</f>
        <v/>
      </c>
      <c r="J831" s="17" t="str">
        <f>IF('Log_working_2-way'!$D830="","",A831^('Log_working_2-way'!$D830))</f>
        <v/>
      </c>
      <c r="K831" s="22" t="str">
        <f>IF('Log_working_2-way'!$D830="","",B831^('Log_working_2-way'!$D830))</f>
        <v/>
      </c>
    </row>
    <row r="832" spans="3:11" x14ac:dyDescent="0.2">
      <c r="C832" s="20" t="str">
        <f t="shared" si="88"/>
        <v/>
      </c>
      <c r="D832" s="17" t="str">
        <f>IF(OR($A832="",$B832=""),"",A832*'MPTO_working_2-way'!$G831)</f>
        <v/>
      </c>
      <c r="E832" s="22" t="str">
        <f>IF(OR($A832="",$B832=""),"",B832*'MPTO_working_2-way'!$G831)</f>
        <v/>
      </c>
      <c r="F832" s="17" t="str">
        <f>IF(OR($A832="",$B832=""),"",'MPTO_working_2-way'!D831)</f>
        <v/>
      </c>
      <c r="G832" s="22" t="str">
        <f>IF(OR($A832="",$B832=""),"",'MPTO_working_2-way'!E831)</f>
        <v/>
      </c>
      <c r="H832" s="17" t="str">
        <f>IF(OR($A832="",$B832=""),"",'OddsRatio_working_2-way'!M831)</f>
        <v/>
      </c>
      <c r="I832" s="17" t="str">
        <f>IF(OR($A832="",$B832=""),"",'OddsRatio_working_2-way'!N831)</f>
        <v/>
      </c>
      <c r="J832" s="17" t="str">
        <f>IF('Log_working_2-way'!$D831="","",A832^('Log_working_2-way'!$D831))</f>
        <v/>
      </c>
      <c r="K832" s="22" t="str">
        <f>IF('Log_working_2-way'!$D831="","",B832^('Log_working_2-way'!$D831))</f>
        <v/>
      </c>
    </row>
    <row r="833" spans="3:11" x14ac:dyDescent="0.2">
      <c r="C833" s="20" t="str">
        <f t="shared" si="88"/>
        <v/>
      </c>
      <c r="D833" s="17" t="str">
        <f>IF(OR($A833="",$B833=""),"",A833*'MPTO_working_2-way'!$G832)</f>
        <v/>
      </c>
      <c r="E833" s="22" t="str">
        <f>IF(OR($A833="",$B833=""),"",B833*'MPTO_working_2-way'!$G832)</f>
        <v/>
      </c>
      <c r="F833" s="17" t="str">
        <f>IF(OR($A833="",$B833=""),"",'MPTO_working_2-way'!D832)</f>
        <v/>
      </c>
      <c r="G833" s="22" t="str">
        <f>IF(OR($A833="",$B833=""),"",'MPTO_working_2-way'!E832)</f>
        <v/>
      </c>
      <c r="H833" s="17" t="str">
        <f>IF(OR($A833="",$B833=""),"",'OddsRatio_working_2-way'!M832)</f>
        <v/>
      </c>
      <c r="I833" s="17" t="str">
        <f>IF(OR($A833="",$B833=""),"",'OddsRatio_working_2-way'!N832)</f>
        <v/>
      </c>
      <c r="J833" s="17" t="str">
        <f>IF('Log_working_2-way'!$D832="","",A833^('Log_working_2-way'!$D832))</f>
        <v/>
      </c>
      <c r="K833" s="22" t="str">
        <f>IF('Log_working_2-way'!$D832="","",B833^('Log_working_2-way'!$D832))</f>
        <v/>
      </c>
    </row>
    <row r="834" spans="3:11" x14ac:dyDescent="0.2">
      <c r="C834" s="20" t="str">
        <f t="shared" si="88"/>
        <v/>
      </c>
      <c r="D834" s="17" t="str">
        <f>IF(OR($A834="",$B834=""),"",A834*'MPTO_working_2-way'!$G833)</f>
        <v/>
      </c>
      <c r="E834" s="22" t="str">
        <f>IF(OR($A834="",$B834=""),"",B834*'MPTO_working_2-way'!$G833)</f>
        <v/>
      </c>
      <c r="F834" s="17" t="str">
        <f>IF(OR($A834="",$B834=""),"",'MPTO_working_2-way'!D833)</f>
        <v/>
      </c>
      <c r="G834" s="22" t="str">
        <f>IF(OR($A834="",$B834=""),"",'MPTO_working_2-way'!E833)</f>
        <v/>
      </c>
      <c r="H834" s="17" t="str">
        <f>IF(OR($A834="",$B834=""),"",'OddsRatio_working_2-way'!M833)</f>
        <v/>
      </c>
      <c r="I834" s="17" t="str">
        <f>IF(OR($A834="",$B834=""),"",'OddsRatio_working_2-way'!N833)</f>
        <v/>
      </c>
      <c r="J834" s="17" t="str">
        <f>IF('Log_working_2-way'!$D833="","",A834^('Log_working_2-way'!$D833))</f>
        <v/>
      </c>
      <c r="K834" s="22" t="str">
        <f>IF('Log_working_2-way'!$D833="","",B834^('Log_working_2-way'!$D833))</f>
        <v/>
      </c>
    </row>
    <row r="835" spans="3:11" x14ac:dyDescent="0.2">
      <c r="C835" s="20" t="str">
        <f t="shared" ref="C835:C898" si="89">IF(OR($A835="",$B835=""),"",(1/A835)+(1/B835)-1)</f>
        <v/>
      </c>
      <c r="D835" s="17" t="str">
        <f>IF(OR($A835="",$B835=""),"",A835*'MPTO_working_2-way'!$G834)</f>
        <v/>
      </c>
      <c r="E835" s="22" t="str">
        <f>IF(OR($A835="",$B835=""),"",B835*'MPTO_working_2-way'!$G834)</f>
        <v/>
      </c>
      <c r="F835" s="17" t="str">
        <f>IF(OR($A835="",$B835=""),"",'MPTO_working_2-way'!D834)</f>
        <v/>
      </c>
      <c r="G835" s="22" t="str">
        <f>IF(OR($A835="",$B835=""),"",'MPTO_working_2-way'!E834)</f>
        <v/>
      </c>
      <c r="H835" s="17" t="str">
        <f>IF(OR($A835="",$B835=""),"",'OddsRatio_working_2-way'!M834)</f>
        <v/>
      </c>
      <c r="I835" s="17" t="str">
        <f>IF(OR($A835="",$B835=""),"",'OddsRatio_working_2-way'!N834)</f>
        <v/>
      </c>
      <c r="J835" s="17" t="str">
        <f>IF('Log_working_2-way'!$D834="","",A835^('Log_working_2-way'!$D834))</f>
        <v/>
      </c>
      <c r="K835" s="22" t="str">
        <f>IF('Log_working_2-way'!$D834="","",B835^('Log_working_2-way'!$D834))</f>
        <v/>
      </c>
    </row>
    <row r="836" spans="3:11" x14ac:dyDescent="0.2">
      <c r="C836" s="20" t="str">
        <f t="shared" si="89"/>
        <v/>
      </c>
      <c r="D836" s="17" t="str">
        <f>IF(OR($A836="",$B836=""),"",A836*'MPTO_working_2-way'!$G835)</f>
        <v/>
      </c>
      <c r="E836" s="22" t="str">
        <f>IF(OR($A836="",$B836=""),"",B836*'MPTO_working_2-way'!$G835)</f>
        <v/>
      </c>
      <c r="F836" s="17" t="str">
        <f>IF(OR($A836="",$B836=""),"",'MPTO_working_2-way'!D835)</f>
        <v/>
      </c>
      <c r="G836" s="22" t="str">
        <f>IF(OR($A836="",$B836=""),"",'MPTO_working_2-way'!E835)</f>
        <v/>
      </c>
      <c r="H836" s="17" t="str">
        <f>IF(OR($A836="",$B836=""),"",'OddsRatio_working_2-way'!M835)</f>
        <v/>
      </c>
      <c r="I836" s="17" t="str">
        <f>IF(OR($A836="",$B836=""),"",'OddsRatio_working_2-way'!N835)</f>
        <v/>
      </c>
      <c r="J836" s="17" t="str">
        <f>IF('Log_working_2-way'!$D835="","",A836^('Log_working_2-way'!$D835))</f>
        <v/>
      </c>
      <c r="K836" s="22" t="str">
        <f>IF('Log_working_2-way'!$D835="","",B836^('Log_working_2-way'!$D835))</f>
        <v/>
      </c>
    </row>
    <row r="837" spans="3:11" x14ac:dyDescent="0.2">
      <c r="C837" s="20" t="str">
        <f t="shared" si="89"/>
        <v/>
      </c>
      <c r="D837" s="17" t="str">
        <f>IF(OR($A837="",$B837=""),"",A837*'MPTO_working_2-way'!$G836)</f>
        <v/>
      </c>
      <c r="E837" s="22" t="str">
        <f>IF(OR($A837="",$B837=""),"",B837*'MPTO_working_2-way'!$G836)</f>
        <v/>
      </c>
      <c r="F837" s="17" t="str">
        <f>IF(OR($A837="",$B837=""),"",'MPTO_working_2-way'!D836)</f>
        <v/>
      </c>
      <c r="G837" s="22" t="str">
        <f>IF(OR($A837="",$B837=""),"",'MPTO_working_2-way'!E836)</f>
        <v/>
      </c>
      <c r="H837" s="17" t="str">
        <f>IF(OR($A837="",$B837=""),"",'OddsRatio_working_2-way'!M836)</f>
        <v/>
      </c>
      <c r="I837" s="17" t="str">
        <f>IF(OR($A837="",$B837=""),"",'OddsRatio_working_2-way'!N836)</f>
        <v/>
      </c>
      <c r="J837" s="17" t="str">
        <f>IF('Log_working_2-way'!$D836="","",A837^('Log_working_2-way'!$D836))</f>
        <v/>
      </c>
      <c r="K837" s="22" t="str">
        <f>IF('Log_working_2-way'!$D836="","",B837^('Log_working_2-way'!$D836))</f>
        <v/>
      </c>
    </row>
    <row r="838" spans="3:11" x14ac:dyDescent="0.2">
      <c r="C838" s="20" t="str">
        <f t="shared" si="89"/>
        <v/>
      </c>
      <c r="D838" s="17" t="str">
        <f>IF(OR($A838="",$B838=""),"",A838*'MPTO_working_2-way'!$G837)</f>
        <v/>
      </c>
      <c r="E838" s="22" t="str">
        <f>IF(OR($A838="",$B838=""),"",B838*'MPTO_working_2-way'!$G837)</f>
        <v/>
      </c>
      <c r="F838" s="17" t="str">
        <f>IF(OR($A838="",$B838=""),"",'MPTO_working_2-way'!D837)</f>
        <v/>
      </c>
      <c r="G838" s="22" t="str">
        <f>IF(OR($A838="",$B838=""),"",'MPTO_working_2-way'!E837)</f>
        <v/>
      </c>
      <c r="H838" s="17" t="str">
        <f>IF(OR($A838="",$B838=""),"",'OddsRatio_working_2-way'!M837)</f>
        <v/>
      </c>
      <c r="I838" s="17" t="str">
        <f>IF(OR($A838="",$B838=""),"",'OddsRatio_working_2-way'!N837)</f>
        <v/>
      </c>
      <c r="J838" s="17" t="str">
        <f>IF('Log_working_2-way'!$D837="","",A838^('Log_working_2-way'!$D837))</f>
        <v/>
      </c>
      <c r="K838" s="22" t="str">
        <f>IF('Log_working_2-way'!$D837="","",B838^('Log_working_2-way'!$D837))</f>
        <v/>
      </c>
    </row>
    <row r="839" spans="3:11" x14ac:dyDescent="0.2">
      <c r="C839" s="20" t="str">
        <f t="shared" si="89"/>
        <v/>
      </c>
      <c r="D839" s="17" t="str">
        <f>IF(OR($A839="",$B839=""),"",A839*'MPTO_working_2-way'!$G838)</f>
        <v/>
      </c>
      <c r="E839" s="22" t="str">
        <f>IF(OR($A839="",$B839=""),"",B839*'MPTO_working_2-way'!$G838)</f>
        <v/>
      </c>
      <c r="F839" s="17" t="str">
        <f>IF(OR($A839="",$B839=""),"",'MPTO_working_2-way'!D838)</f>
        <v/>
      </c>
      <c r="G839" s="22" t="str">
        <f>IF(OR($A839="",$B839=""),"",'MPTO_working_2-way'!E838)</f>
        <v/>
      </c>
      <c r="H839" s="17" t="str">
        <f>IF(OR($A839="",$B839=""),"",'OddsRatio_working_2-way'!M838)</f>
        <v/>
      </c>
      <c r="I839" s="17" t="str">
        <f>IF(OR($A839="",$B839=""),"",'OddsRatio_working_2-way'!N838)</f>
        <v/>
      </c>
      <c r="J839" s="17" t="str">
        <f>IF('Log_working_2-way'!$D838="","",A839^('Log_working_2-way'!$D838))</f>
        <v/>
      </c>
      <c r="K839" s="22" t="str">
        <f>IF('Log_working_2-way'!$D838="","",B839^('Log_working_2-way'!$D838))</f>
        <v/>
      </c>
    </row>
    <row r="840" spans="3:11" x14ac:dyDescent="0.2">
      <c r="C840" s="20" t="str">
        <f t="shared" si="89"/>
        <v/>
      </c>
      <c r="D840" s="17" t="str">
        <f>IF(OR($A840="",$B840=""),"",A840*'MPTO_working_2-way'!$G839)</f>
        <v/>
      </c>
      <c r="E840" s="22" t="str">
        <f>IF(OR($A840="",$B840=""),"",B840*'MPTO_working_2-way'!$G839)</f>
        <v/>
      </c>
      <c r="F840" s="17" t="str">
        <f>IF(OR($A840="",$B840=""),"",'MPTO_working_2-way'!D839)</f>
        <v/>
      </c>
      <c r="G840" s="22" t="str">
        <f>IF(OR($A840="",$B840=""),"",'MPTO_working_2-way'!E839)</f>
        <v/>
      </c>
      <c r="H840" s="17" t="str">
        <f>IF(OR($A840="",$B840=""),"",'OddsRatio_working_2-way'!M839)</f>
        <v/>
      </c>
      <c r="I840" s="17" t="str">
        <f>IF(OR($A840="",$B840=""),"",'OddsRatio_working_2-way'!N839)</f>
        <v/>
      </c>
      <c r="J840" s="17" t="str">
        <f>IF('Log_working_2-way'!$D839="","",A840^('Log_working_2-way'!$D839))</f>
        <v/>
      </c>
      <c r="K840" s="22" t="str">
        <f>IF('Log_working_2-way'!$D839="","",B840^('Log_working_2-way'!$D839))</f>
        <v/>
      </c>
    </row>
    <row r="841" spans="3:11" x14ac:dyDescent="0.2">
      <c r="C841" s="20" t="str">
        <f t="shared" si="89"/>
        <v/>
      </c>
      <c r="D841" s="17" t="str">
        <f>IF(OR($A841="",$B841=""),"",A841*'MPTO_working_2-way'!$G840)</f>
        <v/>
      </c>
      <c r="E841" s="22" t="str">
        <f>IF(OR($A841="",$B841=""),"",B841*'MPTO_working_2-way'!$G840)</f>
        <v/>
      </c>
      <c r="F841" s="17" t="str">
        <f>IF(OR($A841="",$B841=""),"",'MPTO_working_2-way'!D840)</f>
        <v/>
      </c>
      <c r="G841" s="22" t="str">
        <f>IF(OR($A841="",$B841=""),"",'MPTO_working_2-way'!E840)</f>
        <v/>
      </c>
      <c r="H841" s="17" t="str">
        <f>IF(OR($A841="",$B841=""),"",'OddsRatio_working_2-way'!M840)</f>
        <v/>
      </c>
      <c r="I841" s="17" t="str">
        <f>IF(OR($A841="",$B841=""),"",'OddsRatio_working_2-way'!N840)</f>
        <v/>
      </c>
      <c r="J841" s="17" t="str">
        <f>IF('Log_working_2-way'!$D840="","",A841^('Log_working_2-way'!$D840))</f>
        <v/>
      </c>
      <c r="K841" s="22" t="str">
        <f>IF('Log_working_2-way'!$D840="","",B841^('Log_working_2-way'!$D840))</f>
        <v/>
      </c>
    </row>
    <row r="842" spans="3:11" x14ac:dyDescent="0.2">
      <c r="C842" s="20" t="str">
        <f t="shared" si="89"/>
        <v/>
      </c>
      <c r="D842" s="17" t="str">
        <f>IF(OR($A842="",$B842=""),"",A842*'MPTO_working_2-way'!$G841)</f>
        <v/>
      </c>
      <c r="E842" s="22" t="str">
        <f>IF(OR($A842="",$B842=""),"",B842*'MPTO_working_2-way'!$G841)</f>
        <v/>
      </c>
      <c r="F842" s="17" t="str">
        <f>IF(OR($A842="",$B842=""),"",'MPTO_working_2-way'!D841)</f>
        <v/>
      </c>
      <c r="G842" s="22" t="str">
        <f>IF(OR($A842="",$B842=""),"",'MPTO_working_2-way'!E841)</f>
        <v/>
      </c>
      <c r="H842" s="17" t="str">
        <f>IF(OR($A842="",$B842=""),"",'OddsRatio_working_2-way'!M841)</f>
        <v/>
      </c>
      <c r="I842" s="17" t="str">
        <f>IF(OR($A842="",$B842=""),"",'OddsRatio_working_2-way'!N841)</f>
        <v/>
      </c>
      <c r="J842" s="17" t="str">
        <f>IF('Log_working_2-way'!$D841="","",A842^('Log_working_2-way'!$D841))</f>
        <v/>
      </c>
      <c r="K842" s="22" t="str">
        <f>IF('Log_working_2-way'!$D841="","",B842^('Log_working_2-way'!$D841))</f>
        <v/>
      </c>
    </row>
    <row r="843" spans="3:11" x14ac:dyDescent="0.2">
      <c r="C843" s="20" t="str">
        <f t="shared" si="89"/>
        <v/>
      </c>
      <c r="D843" s="17" t="str">
        <f>IF(OR($A843="",$B843=""),"",A843*'MPTO_working_2-way'!$G842)</f>
        <v/>
      </c>
      <c r="E843" s="22" t="str">
        <f>IF(OR($A843="",$B843=""),"",B843*'MPTO_working_2-way'!$G842)</f>
        <v/>
      </c>
      <c r="F843" s="17" t="str">
        <f>IF(OR($A843="",$B843=""),"",'MPTO_working_2-way'!D842)</f>
        <v/>
      </c>
      <c r="G843" s="22" t="str">
        <f>IF(OR($A843="",$B843=""),"",'MPTO_working_2-way'!E842)</f>
        <v/>
      </c>
      <c r="H843" s="17" t="str">
        <f>IF(OR($A843="",$B843=""),"",'OddsRatio_working_2-way'!M842)</f>
        <v/>
      </c>
      <c r="I843" s="17" t="str">
        <f>IF(OR($A843="",$B843=""),"",'OddsRatio_working_2-way'!N842)</f>
        <v/>
      </c>
      <c r="J843" s="17" t="str">
        <f>IF('Log_working_2-way'!$D842="","",A843^('Log_working_2-way'!$D842))</f>
        <v/>
      </c>
      <c r="K843" s="22" t="str">
        <f>IF('Log_working_2-way'!$D842="","",B843^('Log_working_2-way'!$D842))</f>
        <v/>
      </c>
    </row>
    <row r="844" spans="3:11" x14ac:dyDescent="0.2">
      <c r="C844" s="20" t="str">
        <f t="shared" si="89"/>
        <v/>
      </c>
      <c r="D844" s="17" t="str">
        <f>IF(OR($A844="",$B844=""),"",A844*'MPTO_working_2-way'!$G843)</f>
        <v/>
      </c>
      <c r="E844" s="22" t="str">
        <f>IF(OR($A844="",$B844=""),"",B844*'MPTO_working_2-way'!$G843)</f>
        <v/>
      </c>
      <c r="F844" s="17" t="str">
        <f>IF(OR($A844="",$B844=""),"",'MPTO_working_2-way'!D843)</f>
        <v/>
      </c>
      <c r="G844" s="22" t="str">
        <f>IF(OR($A844="",$B844=""),"",'MPTO_working_2-way'!E843)</f>
        <v/>
      </c>
      <c r="H844" s="17" t="str">
        <f>IF(OR($A844="",$B844=""),"",'OddsRatio_working_2-way'!M843)</f>
        <v/>
      </c>
      <c r="I844" s="17" t="str">
        <f>IF(OR($A844="",$B844=""),"",'OddsRatio_working_2-way'!N843)</f>
        <v/>
      </c>
      <c r="J844" s="17" t="str">
        <f>IF('Log_working_2-way'!$D843="","",A844^('Log_working_2-way'!$D843))</f>
        <v/>
      </c>
      <c r="K844" s="22" t="str">
        <f>IF('Log_working_2-way'!$D843="","",B844^('Log_working_2-way'!$D843))</f>
        <v/>
      </c>
    </row>
    <row r="845" spans="3:11" x14ac:dyDescent="0.2">
      <c r="C845" s="20" t="str">
        <f t="shared" si="89"/>
        <v/>
      </c>
      <c r="D845" s="17" t="str">
        <f>IF(OR($A845="",$B845=""),"",A845*'MPTO_working_2-way'!$G844)</f>
        <v/>
      </c>
      <c r="E845" s="22" t="str">
        <f>IF(OR($A845="",$B845=""),"",B845*'MPTO_working_2-way'!$G844)</f>
        <v/>
      </c>
      <c r="F845" s="17" t="str">
        <f>IF(OR($A845="",$B845=""),"",'MPTO_working_2-way'!D844)</f>
        <v/>
      </c>
      <c r="G845" s="22" t="str">
        <f>IF(OR($A845="",$B845=""),"",'MPTO_working_2-way'!E844)</f>
        <v/>
      </c>
      <c r="H845" s="17" t="str">
        <f>IF(OR($A845="",$B845=""),"",'OddsRatio_working_2-way'!M844)</f>
        <v/>
      </c>
      <c r="I845" s="17" t="str">
        <f>IF(OR($A845="",$B845=""),"",'OddsRatio_working_2-way'!N844)</f>
        <v/>
      </c>
      <c r="J845" s="17" t="str">
        <f>IF('Log_working_2-way'!$D844="","",A845^('Log_working_2-way'!$D844))</f>
        <v/>
      </c>
      <c r="K845" s="22" t="str">
        <f>IF('Log_working_2-way'!$D844="","",B845^('Log_working_2-way'!$D844))</f>
        <v/>
      </c>
    </row>
    <row r="846" spans="3:11" x14ac:dyDescent="0.2">
      <c r="C846" s="20" t="str">
        <f t="shared" si="89"/>
        <v/>
      </c>
      <c r="D846" s="17" t="str">
        <f>IF(OR($A846="",$B846=""),"",A846*'MPTO_working_2-way'!$G845)</f>
        <v/>
      </c>
      <c r="E846" s="22" t="str">
        <f>IF(OR($A846="",$B846=""),"",B846*'MPTO_working_2-way'!$G845)</f>
        <v/>
      </c>
      <c r="F846" s="17" t="str">
        <f>IF(OR($A846="",$B846=""),"",'MPTO_working_2-way'!D845)</f>
        <v/>
      </c>
      <c r="G846" s="22" t="str">
        <f>IF(OR($A846="",$B846=""),"",'MPTO_working_2-way'!E845)</f>
        <v/>
      </c>
      <c r="H846" s="17" t="str">
        <f>IF(OR($A846="",$B846=""),"",'OddsRatio_working_2-way'!M845)</f>
        <v/>
      </c>
      <c r="I846" s="17" t="str">
        <f>IF(OR($A846="",$B846=""),"",'OddsRatio_working_2-way'!N845)</f>
        <v/>
      </c>
      <c r="J846" s="17" t="str">
        <f>IF('Log_working_2-way'!$D845="","",A846^('Log_working_2-way'!$D845))</f>
        <v/>
      </c>
      <c r="K846" s="22" t="str">
        <f>IF('Log_working_2-way'!$D845="","",B846^('Log_working_2-way'!$D845))</f>
        <v/>
      </c>
    </row>
    <row r="847" spans="3:11" x14ac:dyDescent="0.2">
      <c r="C847" s="20" t="str">
        <f t="shared" si="89"/>
        <v/>
      </c>
      <c r="D847" s="17" t="str">
        <f>IF(OR($A847="",$B847=""),"",A847*'MPTO_working_2-way'!$G846)</f>
        <v/>
      </c>
      <c r="E847" s="22" t="str">
        <f>IF(OR($A847="",$B847=""),"",B847*'MPTO_working_2-way'!$G846)</f>
        <v/>
      </c>
      <c r="F847" s="17" t="str">
        <f>IF(OR($A847="",$B847=""),"",'MPTO_working_2-way'!D846)</f>
        <v/>
      </c>
      <c r="G847" s="22" t="str">
        <f>IF(OR($A847="",$B847=""),"",'MPTO_working_2-way'!E846)</f>
        <v/>
      </c>
      <c r="H847" s="17" t="str">
        <f>IF(OR($A847="",$B847=""),"",'OddsRatio_working_2-way'!M846)</f>
        <v/>
      </c>
      <c r="I847" s="17" t="str">
        <f>IF(OR($A847="",$B847=""),"",'OddsRatio_working_2-way'!N846)</f>
        <v/>
      </c>
      <c r="J847" s="17" t="str">
        <f>IF('Log_working_2-way'!$D846="","",A847^('Log_working_2-way'!$D846))</f>
        <v/>
      </c>
      <c r="K847" s="22" t="str">
        <f>IF('Log_working_2-way'!$D846="","",B847^('Log_working_2-way'!$D846))</f>
        <v/>
      </c>
    </row>
    <row r="848" spans="3:11" x14ac:dyDescent="0.2">
      <c r="C848" s="20" t="str">
        <f t="shared" si="89"/>
        <v/>
      </c>
      <c r="D848" s="17" t="str">
        <f>IF(OR($A848="",$B848=""),"",A848*'MPTO_working_2-way'!$G847)</f>
        <v/>
      </c>
      <c r="E848" s="22" t="str">
        <f>IF(OR($A848="",$B848=""),"",B848*'MPTO_working_2-way'!$G847)</f>
        <v/>
      </c>
      <c r="F848" s="17" t="str">
        <f>IF(OR($A848="",$B848=""),"",'MPTO_working_2-way'!D847)</f>
        <v/>
      </c>
      <c r="G848" s="22" t="str">
        <f>IF(OR($A848="",$B848=""),"",'MPTO_working_2-way'!E847)</f>
        <v/>
      </c>
      <c r="H848" s="17" t="str">
        <f>IF(OR($A848="",$B848=""),"",'OddsRatio_working_2-way'!M847)</f>
        <v/>
      </c>
      <c r="I848" s="17" t="str">
        <f>IF(OR($A848="",$B848=""),"",'OddsRatio_working_2-way'!N847)</f>
        <v/>
      </c>
      <c r="J848" s="17" t="str">
        <f>IF('Log_working_2-way'!$D847="","",A848^('Log_working_2-way'!$D847))</f>
        <v/>
      </c>
      <c r="K848" s="22" t="str">
        <f>IF('Log_working_2-way'!$D847="","",B848^('Log_working_2-way'!$D847))</f>
        <v/>
      </c>
    </row>
    <row r="849" spans="3:11" x14ac:dyDescent="0.2">
      <c r="C849" s="20" t="str">
        <f t="shared" si="89"/>
        <v/>
      </c>
      <c r="D849" s="17" t="str">
        <f>IF(OR($A849="",$B849=""),"",A849*'MPTO_working_2-way'!$G848)</f>
        <v/>
      </c>
      <c r="E849" s="22" t="str">
        <f>IF(OR($A849="",$B849=""),"",B849*'MPTO_working_2-way'!$G848)</f>
        <v/>
      </c>
      <c r="F849" s="17" t="str">
        <f>IF(OR($A849="",$B849=""),"",'MPTO_working_2-way'!D848)</f>
        <v/>
      </c>
      <c r="G849" s="22" t="str">
        <f>IF(OR($A849="",$B849=""),"",'MPTO_working_2-way'!E848)</f>
        <v/>
      </c>
      <c r="H849" s="17" t="str">
        <f>IF(OR($A849="",$B849=""),"",'OddsRatio_working_2-way'!M848)</f>
        <v/>
      </c>
      <c r="I849" s="17" t="str">
        <f>IF(OR($A849="",$B849=""),"",'OddsRatio_working_2-way'!N848)</f>
        <v/>
      </c>
      <c r="J849" s="17" t="str">
        <f>IF('Log_working_2-way'!$D848="","",A849^('Log_working_2-way'!$D848))</f>
        <v/>
      </c>
      <c r="K849" s="22" t="str">
        <f>IF('Log_working_2-way'!$D848="","",B849^('Log_working_2-way'!$D848))</f>
        <v/>
      </c>
    </row>
    <row r="850" spans="3:11" x14ac:dyDescent="0.2">
      <c r="C850" s="20" t="str">
        <f t="shared" si="89"/>
        <v/>
      </c>
      <c r="D850" s="17" t="str">
        <f>IF(OR($A850="",$B850=""),"",A850*'MPTO_working_2-way'!$G849)</f>
        <v/>
      </c>
      <c r="E850" s="22" t="str">
        <f>IF(OR($A850="",$B850=""),"",B850*'MPTO_working_2-way'!$G849)</f>
        <v/>
      </c>
      <c r="F850" s="17" t="str">
        <f>IF(OR($A850="",$B850=""),"",'MPTO_working_2-way'!D849)</f>
        <v/>
      </c>
      <c r="G850" s="22" t="str">
        <f>IF(OR($A850="",$B850=""),"",'MPTO_working_2-way'!E849)</f>
        <v/>
      </c>
      <c r="H850" s="17" t="str">
        <f>IF(OR($A850="",$B850=""),"",'OddsRatio_working_2-way'!M849)</f>
        <v/>
      </c>
      <c r="I850" s="17" t="str">
        <f>IF(OR($A850="",$B850=""),"",'OddsRatio_working_2-way'!N849)</f>
        <v/>
      </c>
      <c r="J850" s="17" t="str">
        <f>IF('Log_working_2-way'!$D849="","",A850^('Log_working_2-way'!$D849))</f>
        <v/>
      </c>
      <c r="K850" s="22" t="str">
        <f>IF('Log_working_2-way'!$D849="","",B850^('Log_working_2-way'!$D849))</f>
        <v/>
      </c>
    </row>
    <row r="851" spans="3:11" x14ac:dyDescent="0.2">
      <c r="C851" s="20" t="str">
        <f t="shared" si="89"/>
        <v/>
      </c>
      <c r="D851" s="17" t="str">
        <f>IF(OR($A851="",$B851=""),"",A851*'MPTO_working_2-way'!$G850)</f>
        <v/>
      </c>
      <c r="E851" s="22" t="str">
        <f>IF(OR($A851="",$B851=""),"",B851*'MPTO_working_2-way'!$G850)</f>
        <v/>
      </c>
      <c r="F851" s="17" t="str">
        <f>IF(OR($A851="",$B851=""),"",'MPTO_working_2-way'!D850)</f>
        <v/>
      </c>
      <c r="G851" s="22" t="str">
        <f>IF(OR($A851="",$B851=""),"",'MPTO_working_2-way'!E850)</f>
        <v/>
      </c>
      <c r="H851" s="17" t="str">
        <f>IF(OR($A851="",$B851=""),"",'OddsRatio_working_2-way'!M850)</f>
        <v/>
      </c>
      <c r="I851" s="17" t="str">
        <f>IF(OR($A851="",$B851=""),"",'OddsRatio_working_2-way'!N850)</f>
        <v/>
      </c>
      <c r="J851" s="17" t="str">
        <f>IF('Log_working_2-way'!$D850="","",A851^('Log_working_2-way'!$D850))</f>
        <v/>
      </c>
      <c r="K851" s="22" t="str">
        <f>IF('Log_working_2-way'!$D850="","",B851^('Log_working_2-way'!$D850))</f>
        <v/>
      </c>
    </row>
    <row r="852" spans="3:11" x14ac:dyDescent="0.2">
      <c r="C852" s="20" t="str">
        <f t="shared" si="89"/>
        <v/>
      </c>
      <c r="D852" s="17" t="str">
        <f>IF(OR($A852="",$B852=""),"",A852*'MPTO_working_2-way'!$G851)</f>
        <v/>
      </c>
      <c r="E852" s="22" t="str">
        <f>IF(OR($A852="",$B852=""),"",B852*'MPTO_working_2-way'!$G851)</f>
        <v/>
      </c>
      <c r="F852" s="17" t="str">
        <f>IF(OR($A852="",$B852=""),"",'MPTO_working_2-way'!D851)</f>
        <v/>
      </c>
      <c r="G852" s="22" t="str">
        <f>IF(OR($A852="",$B852=""),"",'MPTO_working_2-way'!E851)</f>
        <v/>
      </c>
      <c r="H852" s="17" t="str">
        <f>IF(OR($A852="",$B852=""),"",'OddsRatio_working_2-way'!M851)</f>
        <v/>
      </c>
      <c r="I852" s="17" t="str">
        <f>IF(OR($A852="",$B852=""),"",'OddsRatio_working_2-way'!N851)</f>
        <v/>
      </c>
      <c r="J852" s="17" t="str">
        <f>IF('Log_working_2-way'!$D851="","",A852^('Log_working_2-way'!$D851))</f>
        <v/>
      </c>
      <c r="K852" s="22" t="str">
        <f>IF('Log_working_2-way'!$D851="","",B852^('Log_working_2-way'!$D851))</f>
        <v/>
      </c>
    </row>
    <row r="853" spans="3:11" x14ac:dyDescent="0.2">
      <c r="C853" s="20" t="str">
        <f t="shared" si="89"/>
        <v/>
      </c>
      <c r="D853" s="17" t="str">
        <f>IF(OR($A853="",$B853=""),"",A853*'MPTO_working_2-way'!$G852)</f>
        <v/>
      </c>
      <c r="E853" s="22" t="str">
        <f>IF(OR($A853="",$B853=""),"",B853*'MPTO_working_2-way'!$G852)</f>
        <v/>
      </c>
      <c r="F853" s="17" t="str">
        <f>IF(OR($A853="",$B853=""),"",'MPTO_working_2-way'!D852)</f>
        <v/>
      </c>
      <c r="G853" s="22" t="str">
        <f>IF(OR($A853="",$B853=""),"",'MPTO_working_2-way'!E852)</f>
        <v/>
      </c>
      <c r="H853" s="17" t="str">
        <f>IF(OR($A853="",$B853=""),"",'OddsRatio_working_2-way'!M852)</f>
        <v/>
      </c>
      <c r="I853" s="17" t="str">
        <f>IF(OR($A853="",$B853=""),"",'OddsRatio_working_2-way'!N852)</f>
        <v/>
      </c>
      <c r="J853" s="17" t="str">
        <f>IF('Log_working_2-way'!$D852="","",A853^('Log_working_2-way'!$D852))</f>
        <v/>
      </c>
      <c r="K853" s="22" t="str">
        <f>IF('Log_working_2-way'!$D852="","",B853^('Log_working_2-way'!$D852))</f>
        <v/>
      </c>
    </row>
    <row r="854" spans="3:11" x14ac:dyDescent="0.2">
      <c r="C854" s="20" t="str">
        <f t="shared" si="89"/>
        <v/>
      </c>
      <c r="D854" s="17" t="str">
        <f>IF(OR($A854="",$B854=""),"",A854*'MPTO_working_2-way'!$G853)</f>
        <v/>
      </c>
      <c r="E854" s="22" t="str">
        <f>IF(OR($A854="",$B854=""),"",B854*'MPTO_working_2-way'!$G853)</f>
        <v/>
      </c>
      <c r="F854" s="17" t="str">
        <f>IF(OR($A854="",$B854=""),"",'MPTO_working_2-way'!D853)</f>
        <v/>
      </c>
      <c r="G854" s="22" t="str">
        <f>IF(OR($A854="",$B854=""),"",'MPTO_working_2-way'!E853)</f>
        <v/>
      </c>
      <c r="H854" s="17" t="str">
        <f>IF(OR($A854="",$B854=""),"",'OddsRatio_working_2-way'!M853)</f>
        <v/>
      </c>
      <c r="I854" s="17" t="str">
        <f>IF(OR($A854="",$B854=""),"",'OddsRatio_working_2-way'!N853)</f>
        <v/>
      </c>
      <c r="J854" s="17" t="str">
        <f>IF('Log_working_2-way'!$D853="","",A854^('Log_working_2-way'!$D853))</f>
        <v/>
      </c>
      <c r="K854" s="22" t="str">
        <f>IF('Log_working_2-way'!$D853="","",B854^('Log_working_2-way'!$D853))</f>
        <v/>
      </c>
    </row>
    <row r="855" spans="3:11" x14ac:dyDescent="0.2">
      <c r="C855" s="20" t="str">
        <f t="shared" si="89"/>
        <v/>
      </c>
      <c r="D855" s="17" t="str">
        <f>IF(OR($A855="",$B855=""),"",A855*'MPTO_working_2-way'!$G854)</f>
        <v/>
      </c>
      <c r="E855" s="22" t="str">
        <f>IF(OR($A855="",$B855=""),"",B855*'MPTO_working_2-way'!$G854)</f>
        <v/>
      </c>
      <c r="F855" s="17" t="str">
        <f>IF(OR($A855="",$B855=""),"",'MPTO_working_2-way'!D854)</f>
        <v/>
      </c>
      <c r="G855" s="22" t="str">
        <f>IF(OR($A855="",$B855=""),"",'MPTO_working_2-way'!E854)</f>
        <v/>
      </c>
      <c r="H855" s="17" t="str">
        <f>IF(OR($A855="",$B855=""),"",'OddsRatio_working_2-way'!M854)</f>
        <v/>
      </c>
      <c r="I855" s="17" t="str">
        <f>IF(OR($A855="",$B855=""),"",'OddsRatio_working_2-way'!N854)</f>
        <v/>
      </c>
      <c r="J855" s="17" t="str">
        <f>IF('Log_working_2-way'!$D854="","",A855^('Log_working_2-way'!$D854))</f>
        <v/>
      </c>
      <c r="K855" s="22" t="str">
        <f>IF('Log_working_2-way'!$D854="","",B855^('Log_working_2-way'!$D854))</f>
        <v/>
      </c>
    </row>
    <row r="856" spans="3:11" x14ac:dyDescent="0.2">
      <c r="C856" s="20" t="str">
        <f t="shared" si="89"/>
        <v/>
      </c>
      <c r="D856" s="17" t="str">
        <f>IF(OR($A856="",$B856=""),"",A856*'MPTO_working_2-way'!$G855)</f>
        <v/>
      </c>
      <c r="E856" s="22" t="str">
        <f>IF(OR($A856="",$B856=""),"",B856*'MPTO_working_2-way'!$G855)</f>
        <v/>
      </c>
      <c r="F856" s="17" t="str">
        <f>IF(OR($A856="",$B856=""),"",'MPTO_working_2-way'!D855)</f>
        <v/>
      </c>
      <c r="G856" s="22" t="str">
        <f>IF(OR($A856="",$B856=""),"",'MPTO_working_2-way'!E855)</f>
        <v/>
      </c>
      <c r="H856" s="17" t="str">
        <f>IF(OR($A856="",$B856=""),"",'OddsRatio_working_2-way'!M855)</f>
        <v/>
      </c>
      <c r="I856" s="17" t="str">
        <f>IF(OR($A856="",$B856=""),"",'OddsRatio_working_2-way'!N855)</f>
        <v/>
      </c>
      <c r="J856" s="17" t="str">
        <f>IF('Log_working_2-way'!$D855="","",A856^('Log_working_2-way'!$D855))</f>
        <v/>
      </c>
      <c r="K856" s="22" t="str">
        <f>IF('Log_working_2-way'!$D855="","",B856^('Log_working_2-way'!$D855))</f>
        <v/>
      </c>
    </row>
    <row r="857" spans="3:11" x14ac:dyDescent="0.2">
      <c r="C857" s="20" t="str">
        <f t="shared" si="89"/>
        <v/>
      </c>
      <c r="D857" s="17" t="str">
        <f>IF(OR($A857="",$B857=""),"",A857*'MPTO_working_2-way'!$G856)</f>
        <v/>
      </c>
      <c r="E857" s="22" t="str">
        <f>IF(OR($A857="",$B857=""),"",B857*'MPTO_working_2-way'!$G856)</f>
        <v/>
      </c>
      <c r="F857" s="17" t="str">
        <f>IF(OR($A857="",$B857=""),"",'MPTO_working_2-way'!D856)</f>
        <v/>
      </c>
      <c r="G857" s="22" t="str">
        <f>IF(OR($A857="",$B857=""),"",'MPTO_working_2-way'!E856)</f>
        <v/>
      </c>
      <c r="H857" s="17" t="str">
        <f>IF(OR($A857="",$B857=""),"",'OddsRatio_working_2-way'!M856)</f>
        <v/>
      </c>
      <c r="I857" s="17" t="str">
        <f>IF(OR($A857="",$B857=""),"",'OddsRatio_working_2-way'!N856)</f>
        <v/>
      </c>
      <c r="J857" s="17" t="str">
        <f>IF('Log_working_2-way'!$D856="","",A857^('Log_working_2-way'!$D856))</f>
        <v/>
      </c>
      <c r="K857" s="22" t="str">
        <f>IF('Log_working_2-way'!$D856="","",B857^('Log_working_2-way'!$D856))</f>
        <v/>
      </c>
    </row>
    <row r="858" spans="3:11" x14ac:dyDescent="0.2">
      <c r="C858" s="20" t="str">
        <f t="shared" si="89"/>
        <v/>
      </c>
      <c r="D858" s="17" t="str">
        <f>IF(OR($A858="",$B858=""),"",A858*'MPTO_working_2-way'!$G857)</f>
        <v/>
      </c>
      <c r="E858" s="22" t="str">
        <f>IF(OR($A858="",$B858=""),"",B858*'MPTO_working_2-way'!$G857)</f>
        <v/>
      </c>
      <c r="F858" s="17" t="str">
        <f>IF(OR($A858="",$B858=""),"",'MPTO_working_2-way'!D857)</f>
        <v/>
      </c>
      <c r="G858" s="22" t="str">
        <f>IF(OR($A858="",$B858=""),"",'MPTO_working_2-way'!E857)</f>
        <v/>
      </c>
      <c r="H858" s="17" t="str">
        <f>IF(OR($A858="",$B858=""),"",'OddsRatio_working_2-way'!M857)</f>
        <v/>
      </c>
      <c r="I858" s="17" t="str">
        <f>IF(OR($A858="",$B858=""),"",'OddsRatio_working_2-way'!N857)</f>
        <v/>
      </c>
      <c r="J858" s="17" t="str">
        <f>IF('Log_working_2-way'!$D857="","",A858^('Log_working_2-way'!$D857))</f>
        <v/>
      </c>
      <c r="K858" s="22" t="str">
        <f>IF('Log_working_2-way'!$D857="","",B858^('Log_working_2-way'!$D857))</f>
        <v/>
      </c>
    </row>
    <row r="859" spans="3:11" x14ac:dyDescent="0.2">
      <c r="C859" s="20" t="str">
        <f t="shared" si="89"/>
        <v/>
      </c>
      <c r="D859" s="17" t="str">
        <f>IF(OR($A859="",$B859=""),"",A859*'MPTO_working_2-way'!$G858)</f>
        <v/>
      </c>
      <c r="E859" s="22" t="str">
        <f>IF(OR($A859="",$B859=""),"",B859*'MPTO_working_2-way'!$G858)</f>
        <v/>
      </c>
      <c r="F859" s="17" t="str">
        <f>IF(OR($A859="",$B859=""),"",'MPTO_working_2-way'!D858)</f>
        <v/>
      </c>
      <c r="G859" s="22" t="str">
        <f>IF(OR($A859="",$B859=""),"",'MPTO_working_2-way'!E858)</f>
        <v/>
      </c>
      <c r="H859" s="17" t="str">
        <f>IF(OR($A859="",$B859=""),"",'OddsRatio_working_2-way'!M858)</f>
        <v/>
      </c>
      <c r="I859" s="17" t="str">
        <f>IF(OR($A859="",$B859=""),"",'OddsRatio_working_2-way'!N858)</f>
        <v/>
      </c>
      <c r="J859" s="17" t="str">
        <f>IF('Log_working_2-way'!$D858="","",A859^('Log_working_2-way'!$D858))</f>
        <v/>
      </c>
      <c r="K859" s="22" t="str">
        <f>IF('Log_working_2-way'!$D858="","",B859^('Log_working_2-way'!$D858))</f>
        <v/>
      </c>
    </row>
    <row r="860" spans="3:11" x14ac:dyDescent="0.2">
      <c r="C860" s="20" t="str">
        <f t="shared" si="89"/>
        <v/>
      </c>
      <c r="D860" s="17" t="str">
        <f>IF(OR($A860="",$B860=""),"",A860*'MPTO_working_2-way'!$G859)</f>
        <v/>
      </c>
      <c r="E860" s="22" t="str">
        <f>IF(OR($A860="",$B860=""),"",B860*'MPTO_working_2-way'!$G859)</f>
        <v/>
      </c>
      <c r="F860" s="17" t="str">
        <f>IF(OR($A860="",$B860=""),"",'MPTO_working_2-way'!D859)</f>
        <v/>
      </c>
      <c r="G860" s="22" t="str">
        <f>IF(OR($A860="",$B860=""),"",'MPTO_working_2-way'!E859)</f>
        <v/>
      </c>
      <c r="H860" s="17" t="str">
        <f>IF(OR($A860="",$B860=""),"",'OddsRatio_working_2-way'!M859)</f>
        <v/>
      </c>
      <c r="I860" s="17" t="str">
        <f>IF(OR($A860="",$B860=""),"",'OddsRatio_working_2-way'!N859)</f>
        <v/>
      </c>
      <c r="J860" s="17" t="str">
        <f>IF('Log_working_2-way'!$D859="","",A860^('Log_working_2-way'!$D859))</f>
        <v/>
      </c>
      <c r="K860" s="22" t="str">
        <f>IF('Log_working_2-way'!$D859="","",B860^('Log_working_2-way'!$D859))</f>
        <v/>
      </c>
    </row>
    <row r="861" spans="3:11" x14ac:dyDescent="0.2">
      <c r="C861" s="20" t="str">
        <f t="shared" si="89"/>
        <v/>
      </c>
      <c r="D861" s="17" t="str">
        <f>IF(OR($A861="",$B861=""),"",A861*'MPTO_working_2-way'!$G860)</f>
        <v/>
      </c>
      <c r="E861" s="22" t="str">
        <f>IF(OR($A861="",$B861=""),"",B861*'MPTO_working_2-way'!$G860)</f>
        <v/>
      </c>
      <c r="F861" s="17" t="str">
        <f>IF(OR($A861="",$B861=""),"",'MPTO_working_2-way'!D860)</f>
        <v/>
      </c>
      <c r="G861" s="22" t="str">
        <f>IF(OR($A861="",$B861=""),"",'MPTO_working_2-way'!E860)</f>
        <v/>
      </c>
      <c r="H861" s="17" t="str">
        <f>IF(OR($A861="",$B861=""),"",'OddsRatio_working_2-way'!M860)</f>
        <v/>
      </c>
      <c r="I861" s="17" t="str">
        <f>IF(OR($A861="",$B861=""),"",'OddsRatio_working_2-way'!N860)</f>
        <v/>
      </c>
      <c r="J861" s="17" t="str">
        <f>IF('Log_working_2-way'!$D860="","",A861^('Log_working_2-way'!$D860))</f>
        <v/>
      </c>
      <c r="K861" s="22" t="str">
        <f>IF('Log_working_2-way'!$D860="","",B861^('Log_working_2-way'!$D860))</f>
        <v/>
      </c>
    </row>
    <row r="862" spans="3:11" x14ac:dyDescent="0.2">
      <c r="C862" s="20" t="str">
        <f t="shared" si="89"/>
        <v/>
      </c>
      <c r="D862" s="17" t="str">
        <f>IF(OR($A862="",$B862=""),"",A862*'MPTO_working_2-way'!$G861)</f>
        <v/>
      </c>
      <c r="E862" s="22" t="str">
        <f>IF(OR($A862="",$B862=""),"",B862*'MPTO_working_2-way'!$G861)</f>
        <v/>
      </c>
      <c r="F862" s="17" t="str">
        <f>IF(OR($A862="",$B862=""),"",'MPTO_working_2-way'!D861)</f>
        <v/>
      </c>
      <c r="G862" s="22" t="str">
        <f>IF(OR($A862="",$B862=""),"",'MPTO_working_2-way'!E861)</f>
        <v/>
      </c>
      <c r="H862" s="17" t="str">
        <f>IF(OR($A862="",$B862=""),"",'OddsRatio_working_2-way'!M861)</f>
        <v/>
      </c>
      <c r="I862" s="17" t="str">
        <f>IF(OR($A862="",$B862=""),"",'OddsRatio_working_2-way'!N861)</f>
        <v/>
      </c>
      <c r="J862" s="17" t="str">
        <f>IF('Log_working_2-way'!$D861="","",A862^('Log_working_2-way'!$D861))</f>
        <v/>
      </c>
      <c r="K862" s="22" t="str">
        <f>IF('Log_working_2-way'!$D861="","",B862^('Log_working_2-way'!$D861))</f>
        <v/>
      </c>
    </row>
    <row r="863" spans="3:11" x14ac:dyDescent="0.2">
      <c r="C863" s="20" t="str">
        <f t="shared" si="89"/>
        <v/>
      </c>
      <c r="D863" s="17" t="str">
        <f>IF(OR($A863="",$B863=""),"",A863*'MPTO_working_2-way'!$G862)</f>
        <v/>
      </c>
      <c r="E863" s="22" t="str">
        <f>IF(OR($A863="",$B863=""),"",B863*'MPTO_working_2-way'!$G862)</f>
        <v/>
      </c>
      <c r="F863" s="17" t="str">
        <f>IF(OR($A863="",$B863=""),"",'MPTO_working_2-way'!D862)</f>
        <v/>
      </c>
      <c r="G863" s="22" t="str">
        <f>IF(OR($A863="",$B863=""),"",'MPTO_working_2-way'!E862)</f>
        <v/>
      </c>
      <c r="H863" s="17" t="str">
        <f>IF(OR($A863="",$B863=""),"",'OddsRatio_working_2-way'!M862)</f>
        <v/>
      </c>
      <c r="I863" s="17" t="str">
        <f>IF(OR($A863="",$B863=""),"",'OddsRatio_working_2-way'!N862)</f>
        <v/>
      </c>
      <c r="J863" s="17" t="str">
        <f>IF('Log_working_2-way'!$D862="","",A863^('Log_working_2-way'!$D862))</f>
        <v/>
      </c>
      <c r="K863" s="22" t="str">
        <f>IF('Log_working_2-way'!$D862="","",B863^('Log_working_2-way'!$D862))</f>
        <v/>
      </c>
    </row>
    <row r="864" spans="3:11" x14ac:dyDescent="0.2">
      <c r="C864" s="20" t="str">
        <f t="shared" si="89"/>
        <v/>
      </c>
      <c r="D864" s="17" t="str">
        <f>IF(OR($A864="",$B864=""),"",A864*'MPTO_working_2-way'!$G863)</f>
        <v/>
      </c>
      <c r="E864" s="22" t="str">
        <f>IF(OR($A864="",$B864=""),"",B864*'MPTO_working_2-way'!$G863)</f>
        <v/>
      </c>
      <c r="F864" s="17" t="str">
        <f>IF(OR($A864="",$B864=""),"",'MPTO_working_2-way'!D863)</f>
        <v/>
      </c>
      <c r="G864" s="22" t="str">
        <f>IF(OR($A864="",$B864=""),"",'MPTO_working_2-way'!E863)</f>
        <v/>
      </c>
      <c r="H864" s="17" t="str">
        <f>IF(OR($A864="",$B864=""),"",'OddsRatio_working_2-way'!M863)</f>
        <v/>
      </c>
      <c r="I864" s="17" t="str">
        <f>IF(OR($A864="",$B864=""),"",'OddsRatio_working_2-way'!N863)</f>
        <v/>
      </c>
      <c r="J864" s="17" t="str">
        <f>IF('Log_working_2-way'!$D863="","",A864^('Log_working_2-way'!$D863))</f>
        <v/>
      </c>
      <c r="K864" s="22" t="str">
        <f>IF('Log_working_2-way'!$D863="","",B864^('Log_working_2-way'!$D863))</f>
        <v/>
      </c>
    </row>
    <row r="865" spans="3:11" x14ac:dyDescent="0.2">
      <c r="C865" s="20" t="str">
        <f t="shared" si="89"/>
        <v/>
      </c>
      <c r="D865" s="17" t="str">
        <f>IF(OR($A865="",$B865=""),"",A865*'MPTO_working_2-way'!$G864)</f>
        <v/>
      </c>
      <c r="E865" s="22" t="str">
        <f>IF(OR($A865="",$B865=""),"",B865*'MPTO_working_2-way'!$G864)</f>
        <v/>
      </c>
      <c r="F865" s="17" t="str">
        <f>IF(OR($A865="",$B865=""),"",'MPTO_working_2-way'!D864)</f>
        <v/>
      </c>
      <c r="G865" s="22" t="str">
        <f>IF(OR($A865="",$B865=""),"",'MPTO_working_2-way'!E864)</f>
        <v/>
      </c>
      <c r="H865" s="17" t="str">
        <f>IF(OR($A865="",$B865=""),"",'OddsRatio_working_2-way'!M864)</f>
        <v/>
      </c>
      <c r="I865" s="17" t="str">
        <f>IF(OR($A865="",$B865=""),"",'OddsRatio_working_2-way'!N864)</f>
        <v/>
      </c>
      <c r="J865" s="17" t="str">
        <f>IF('Log_working_2-way'!$D864="","",A865^('Log_working_2-way'!$D864))</f>
        <v/>
      </c>
      <c r="K865" s="22" t="str">
        <f>IF('Log_working_2-way'!$D864="","",B865^('Log_working_2-way'!$D864))</f>
        <v/>
      </c>
    </row>
    <row r="866" spans="3:11" x14ac:dyDescent="0.2">
      <c r="C866" s="20" t="str">
        <f t="shared" si="89"/>
        <v/>
      </c>
      <c r="D866" s="17" t="str">
        <f>IF(OR($A866="",$B866=""),"",A866*'MPTO_working_2-way'!$G865)</f>
        <v/>
      </c>
      <c r="E866" s="22" t="str">
        <f>IF(OR($A866="",$B866=""),"",B866*'MPTO_working_2-way'!$G865)</f>
        <v/>
      </c>
      <c r="F866" s="17" t="str">
        <f>IF(OR($A866="",$B866=""),"",'MPTO_working_2-way'!D865)</f>
        <v/>
      </c>
      <c r="G866" s="22" t="str">
        <f>IF(OR($A866="",$B866=""),"",'MPTO_working_2-way'!E865)</f>
        <v/>
      </c>
      <c r="H866" s="17" t="str">
        <f>IF(OR($A866="",$B866=""),"",'OddsRatio_working_2-way'!M865)</f>
        <v/>
      </c>
      <c r="I866" s="17" t="str">
        <f>IF(OR($A866="",$B866=""),"",'OddsRatio_working_2-way'!N865)</f>
        <v/>
      </c>
      <c r="J866" s="17" t="str">
        <f>IF('Log_working_2-way'!$D865="","",A866^('Log_working_2-way'!$D865))</f>
        <v/>
      </c>
      <c r="K866" s="22" t="str">
        <f>IF('Log_working_2-way'!$D865="","",B866^('Log_working_2-way'!$D865))</f>
        <v/>
      </c>
    </row>
    <row r="867" spans="3:11" x14ac:dyDescent="0.2">
      <c r="C867" s="20" t="str">
        <f t="shared" si="89"/>
        <v/>
      </c>
      <c r="D867" s="17" t="str">
        <f>IF(OR($A867="",$B867=""),"",A867*'MPTO_working_2-way'!$G866)</f>
        <v/>
      </c>
      <c r="E867" s="22" t="str">
        <f>IF(OR($A867="",$B867=""),"",B867*'MPTO_working_2-way'!$G866)</f>
        <v/>
      </c>
      <c r="F867" s="17" t="str">
        <f>IF(OR($A867="",$B867=""),"",'MPTO_working_2-way'!D866)</f>
        <v/>
      </c>
      <c r="G867" s="22" t="str">
        <f>IF(OR($A867="",$B867=""),"",'MPTO_working_2-way'!E866)</f>
        <v/>
      </c>
      <c r="H867" s="17" t="str">
        <f>IF(OR($A867="",$B867=""),"",'OddsRatio_working_2-way'!M866)</f>
        <v/>
      </c>
      <c r="I867" s="17" t="str">
        <f>IF(OR($A867="",$B867=""),"",'OddsRatio_working_2-way'!N866)</f>
        <v/>
      </c>
      <c r="J867" s="17" t="str">
        <f>IF('Log_working_2-way'!$D866="","",A867^('Log_working_2-way'!$D866))</f>
        <v/>
      </c>
      <c r="K867" s="22" t="str">
        <f>IF('Log_working_2-way'!$D866="","",B867^('Log_working_2-way'!$D866))</f>
        <v/>
      </c>
    </row>
    <row r="868" spans="3:11" x14ac:dyDescent="0.2">
      <c r="C868" s="20" t="str">
        <f t="shared" si="89"/>
        <v/>
      </c>
      <c r="D868" s="17" t="str">
        <f>IF(OR($A868="",$B868=""),"",A868*'MPTO_working_2-way'!$G867)</f>
        <v/>
      </c>
      <c r="E868" s="22" t="str">
        <f>IF(OR($A868="",$B868=""),"",B868*'MPTO_working_2-way'!$G867)</f>
        <v/>
      </c>
      <c r="F868" s="17" t="str">
        <f>IF(OR($A868="",$B868=""),"",'MPTO_working_2-way'!D867)</f>
        <v/>
      </c>
      <c r="G868" s="22" t="str">
        <f>IF(OR($A868="",$B868=""),"",'MPTO_working_2-way'!E867)</f>
        <v/>
      </c>
      <c r="H868" s="17" t="str">
        <f>IF(OR($A868="",$B868=""),"",'OddsRatio_working_2-way'!M867)</f>
        <v/>
      </c>
      <c r="I868" s="17" t="str">
        <f>IF(OR($A868="",$B868=""),"",'OddsRatio_working_2-way'!N867)</f>
        <v/>
      </c>
      <c r="J868" s="17" t="str">
        <f>IF('Log_working_2-way'!$D867="","",A868^('Log_working_2-way'!$D867))</f>
        <v/>
      </c>
      <c r="K868" s="22" t="str">
        <f>IF('Log_working_2-way'!$D867="","",B868^('Log_working_2-way'!$D867))</f>
        <v/>
      </c>
    </row>
    <row r="869" spans="3:11" x14ac:dyDescent="0.2">
      <c r="C869" s="20" t="str">
        <f t="shared" si="89"/>
        <v/>
      </c>
      <c r="D869" s="17" t="str">
        <f>IF(OR($A869="",$B869=""),"",A869*'MPTO_working_2-way'!$G868)</f>
        <v/>
      </c>
      <c r="E869" s="22" t="str">
        <f>IF(OR($A869="",$B869=""),"",B869*'MPTO_working_2-way'!$G868)</f>
        <v/>
      </c>
      <c r="F869" s="17" t="str">
        <f>IF(OR($A869="",$B869=""),"",'MPTO_working_2-way'!D868)</f>
        <v/>
      </c>
      <c r="G869" s="22" t="str">
        <f>IF(OR($A869="",$B869=""),"",'MPTO_working_2-way'!E868)</f>
        <v/>
      </c>
      <c r="H869" s="17" t="str">
        <f>IF(OR($A869="",$B869=""),"",'OddsRatio_working_2-way'!M868)</f>
        <v/>
      </c>
      <c r="I869" s="17" t="str">
        <f>IF(OR($A869="",$B869=""),"",'OddsRatio_working_2-way'!N868)</f>
        <v/>
      </c>
      <c r="J869" s="17" t="str">
        <f>IF('Log_working_2-way'!$D868="","",A869^('Log_working_2-way'!$D868))</f>
        <v/>
      </c>
      <c r="K869" s="22" t="str">
        <f>IF('Log_working_2-way'!$D868="","",B869^('Log_working_2-way'!$D868))</f>
        <v/>
      </c>
    </row>
    <row r="870" spans="3:11" x14ac:dyDescent="0.2">
      <c r="C870" s="20" t="str">
        <f t="shared" si="89"/>
        <v/>
      </c>
      <c r="D870" s="17" t="str">
        <f>IF(OR($A870="",$B870=""),"",A870*'MPTO_working_2-way'!$G869)</f>
        <v/>
      </c>
      <c r="E870" s="22" t="str">
        <f>IF(OR($A870="",$B870=""),"",B870*'MPTO_working_2-way'!$G869)</f>
        <v/>
      </c>
      <c r="F870" s="17" t="str">
        <f>IF(OR($A870="",$B870=""),"",'MPTO_working_2-way'!D869)</f>
        <v/>
      </c>
      <c r="G870" s="22" t="str">
        <f>IF(OR($A870="",$B870=""),"",'MPTO_working_2-way'!E869)</f>
        <v/>
      </c>
      <c r="H870" s="17" t="str">
        <f>IF(OR($A870="",$B870=""),"",'OddsRatio_working_2-way'!M869)</f>
        <v/>
      </c>
      <c r="I870" s="17" t="str">
        <f>IF(OR($A870="",$B870=""),"",'OddsRatio_working_2-way'!N869)</f>
        <v/>
      </c>
      <c r="J870" s="17" t="str">
        <f>IF('Log_working_2-way'!$D869="","",A870^('Log_working_2-way'!$D869))</f>
        <v/>
      </c>
      <c r="K870" s="22" t="str">
        <f>IF('Log_working_2-way'!$D869="","",B870^('Log_working_2-way'!$D869))</f>
        <v/>
      </c>
    </row>
    <row r="871" spans="3:11" x14ac:dyDescent="0.2">
      <c r="C871" s="20" t="str">
        <f t="shared" si="89"/>
        <v/>
      </c>
      <c r="D871" s="17" t="str">
        <f>IF(OR($A871="",$B871=""),"",A871*'MPTO_working_2-way'!$G870)</f>
        <v/>
      </c>
      <c r="E871" s="22" t="str">
        <f>IF(OR($A871="",$B871=""),"",B871*'MPTO_working_2-way'!$G870)</f>
        <v/>
      </c>
      <c r="F871" s="17" t="str">
        <f>IF(OR($A871="",$B871=""),"",'MPTO_working_2-way'!D870)</f>
        <v/>
      </c>
      <c r="G871" s="22" t="str">
        <f>IF(OR($A871="",$B871=""),"",'MPTO_working_2-way'!E870)</f>
        <v/>
      </c>
      <c r="H871" s="17" t="str">
        <f>IF(OR($A871="",$B871=""),"",'OddsRatio_working_2-way'!M870)</f>
        <v/>
      </c>
      <c r="I871" s="17" t="str">
        <f>IF(OR($A871="",$B871=""),"",'OddsRatio_working_2-way'!N870)</f>
        <v/>
      </c>
      <c r="J871" s="17" t="str">
        <f>IF('Log_working_2-way'!$D870="","",A871^('Log_working_2-way'!$D870))</f>
        <v/>
      </c>
      <c r="K871" s="22" t="str">
        <f>IF('Log_working_2-way'!$D870="","",B871^('Log_working_2-way'!$D870))</f>
        <v/>
      </c>
    </row>
    <row r="872" spans="3:11" x14ac:dyDescent="0.2">
      <c r="C872" s="20" t="str">
        <f t="shared" si="89"/>
        <v/>
      </c>
      <c r="D872" s="17" t="str">
        <f>IF(OR($A872="",$B872=""),"",A872*'MPTO_working_2-way'!$G871)</f>
        <v/>
      </c>
      <c r="E872" s="22" t="str">
        <f>IF(OR($A872="",$B872=""),"",B872*'MPTO_working_2-way'!$G871)</f>
        <v/>
      </c>
      <c r="F872" s="17" t="str">
        <f>IF(OR($A872="",$B872=""),"",'MPTO_working_2-way'!D871)</f>
        <v/>
      </c>
      <c r="G872" s="22" t="str">
        <f>IF(OR($A872="",$B872=""),"",'MPTO_working_2-way'!E871)</f>
        <v/>
      </c>
      <c r="H872" s="17" t="str">
        <f>IF(OR($A872="",$B872=""),"",'OddsRatio_working_2-way'!M871)</f>
        <v/>
      </c>
      <c r="I872" s="17" t="str">
        <f>IF(OR($A872="",$B872=""),"",'OddsRatio_working_2-way'!N871)</f>
        <v/>
      </c>
      <c r="J872" s="17" t="str">
        <f>IF('Log_working_2-way'!$D871="","",A872^('Log_working_2-way'!$D871))</f>
        <v/>
      </c>
      <c r="K872" s="22" t="str">
        <f>IF('Log_working_2-way'!$D871="","",B872^('Log_working_2-way'!$D871))</f>
        <v/>
      </c>
    </row>
    <row r="873" spans="3:11" x14ac:dyDescent="0.2">
      <c r="C873" s="20" t="str">
        <f t="shared" si="89"/>
        <v/>
      </c>
      <c r="D873" s="17" t="str">
        <f>IF(OR($A873="",$B873=""),"",A873*'MPTO_working_2-way'!$G872)</f>
        <v/>
      </c>
      <c r="E873" s="22" t="str">
        <f>IF(OR($A873="",$B873=""),"",B873*'MPTO_working_2-way'!$G872)</f>
        <v/>
      </c>
      <c r="F873" s="17" t="str">
        <f>IF(OR($A873="",$B873=""),"",'MPTO_working_2-way'!D872)</f>
        <v/>
      </c>
      <c r="G873" s="22" t="str">
        <f>IF(OR($A873="",$B873=""),"",'MPTO_working_2-way'!E872)</f>
        <v/>
      </c>
      <c r="H873" s="17" t="str">
        <f>IF(OR($A873="",$B873=""),"",'OddsRatio_working_2-way'!M872)</f>
        <v/>
      </c>
      <c r="I873" s="17" t="str">
        <f>IF(OR($A873="",$B873=""),"",'OddsRatio_working_2-way'!N872)</f>
        <v/>
      </c>
      <c r="J873" s="17" t="str">
        <f>IF('Log_working_2-way'!$D872="","",A873^('Log_working_2-way'!$D872))</f>
        <v/>
      </c>
      <c r="K873" s="22" t="str">
        <f>IF('Log_working_2-way'!$D872="","",B873^('Log_working_2-way'!$D872))</f>
        <v/>
      </c>
    </row>
    <row r="874" spans="3:11" x14ac:dyDescent="0.2">
      <c r="C874" s="20" t="str">
        <f t="shared" si="89"/>
        <v/>
      </c>
      <c r="D874" s="17" t="str">
        <f>IF(OR($A874="",$B874=""),"",A874*'MPTO_working_2-way'!$G873)</f>
        <v/>
      </c>
      <c r="E874" s="22" t="str">
        <f>IF(OR($A874="",$B874=""),"",B874*'MPTO_working_2-way'!$G873)</f>
        <v/>
      </c>
      <c r="F874" s="17" t="str">
        <f>IF(OR($A874="",$B874=""),"",'MPTO_working_2-way'!D873)</f>
        <v/>
      </c>
      <c r="G874" s="22" t="str">
        <f>IF(OR($A874="",$B874=""),"",'MPTO_working_2-way'!E873)</f>
        <v/>
      </c>
      <c r="H874" s="17" t="str">
        <f>IF(OR($A874="",$B874=""),"",'OddsRatio_working_2-way'!M873)</f>
        <v/>
      </c>
      <c r="I874" s="17" t="str">
        <f>IF(OR($A874="",$B874=""),"",'OddsRatio_working_2-way'!N873)</f>
        <v/>
      </c>
      <c r="J874" s="17" t="str">
        <f>IF('Log_working_2-way'!$D873="","",A874^('Log_working_2-way'!$D873))</f>
        <v/>
      </c>
      <c r="K874" s="22" t="str">
        <f>IF('Log_working_2-way'!$D873="","",B874^('Log_working_2-way'!$D873))</f>
        <v/>
      </c>
    </row>
    <row r="875" spans="3:11" x14ac:dyDescent="0.2">
      <c r="C875" s="20" t="str">
        <f t="shared" si="89"/>
        <v/>
      </c>
      <c r="D875" s="17" t="str">
        <f>IF(OR($A875="",$B875=""),"",A875*'MPTO_working_2-way'!$G874)</f>
        <v/>
      </c>
      <c r="E875" s="22" t="str">
        <f>IF(OR($A875="",$B875=""),"",B875*'MPTO_working_2-way'!$G874)</f>
        <v/>
      </c>
      <c r="F875" s="17" t="str">
        <f>IF(OR($A875="",$B875=""),"",'MPTO_working_2-way'!D874)</f>
        <v/>
      </c>
      <c r="G875" s="22" t="str">
        <f>IF(OR($A875="",$B875=""),"",'MPTO_working_2-way'!E874)</f>
        <v/>
      </c>
      <c r="H875" s="17" t="str">
        <f>IF(OR($A875="",$B875=""),"",'OddsRatio_working_2-way'!M874)</f>
        <v/>
      </c>
      <c r="I875" s="17" t="str">
        <f>IF(OR($A875="",$B875=""),"",'OddsRatio_working_2-way'!N874)</f>
        <v/>
      </c>
      <c r="J875" s="17" t="str">
        <f>IF('Log_working_2-way'!$D874="","",A875^('Log_working_2-way'!$D874))</f>
        <v/>
      </c>
      <c r="K875" s="22" t="str">
        <f>IF('Log_working_2-way'!$D874="","",B875^('Log_working_2-way'!$D874))</f>
        <v/>
      </c>
    </row>
    <row r="876" spans="3:11" x14ac:dyDescent="0.2">
      <c r="C876" s="20" t="str">
        <f t="shared" si="89"/>
        <v/>
      </c>
      <c r="D876" s="17" t="str">
        <f>IF(OR($A876="",$B876=""),"",A876*'MPTO_working_2-way'!$G875)</f>
        <v/>
      </c>
      <c r="E876" s="22" t="str">
        <f>IF(OR($A876="",$B876=""),"",B876*'MPTO_working_2-way'!$G875)</f>
        <v/>
      </c>
      <c r="F876" s="17" t="str">
        <f>IF(OR($A876="",$B876=""),"",'MPTO_working_2-way'!D875)</f>
        <v/>
      </c>
      <c r="G876" s="22" t="str">
        <f>IF(OR($A876="",$B876=""),"",'MPTO_working_2-way'!E875)</f>
        <v/>
      </c>
      <c r="H876" s="17" t="str">
        <f>IF(OR($A876="",$B876=""),"",'OddsRatio_working_2-way'!M875)</f>
        <v/>
      </c>
      <c r="I876" s="17" t="str">
        <f>IF(OR($A876="",$B876=""),"",'OddsRatio_working_2-way'!N875)</f>
        <v/>
      </c>
      <c r="J876" s="17" t="str">
        <f>IF('Log_working_2-way'!$D875="","",A876^('Log_working_2-way'!$D875))</f>
        <v/>
      </c>
      <c r="K876" s="22" t="str">
        <f>IF('Log_working_2-way'!$D875="","",B876^('Log_working_2-way'!$D875))</f>
        <v/>
      </c>
    </row>
    <row r="877" spans="3:11" x14ac:dyDescent="0.2">
      <c r="C877" s="20" t="str">
        <f t="shared" si="89"/>
        <v/>
      </c>
      <c r="D877" s="17" t="str">
        <f>IF(OR($A877="",$B877=""),"",A877*'MPTO_working_2-way'!$G876)</f>
        <v/>
      </c>
      <c r="E877" s="22" t="str">
        <f>IF(OR($A877="",$B877=""),"",B877*'MPTO_working_2-way'!$G876)</f>
        <v/>
      </c>
      <c r="F877" s="17" t="str">
        <f>IF(OR($A877="",$B877=""),"",'MPTO_working_2-way'!D876)</f>
        <v/>
      </c>
      <c r="G877" s="22" t="str">
        <f>IF(OR($A877="",$B877=""),"",'MPTO_working_2-way'!E876)</f>
        <v/>
      </c>
      <c r="H877" s="17" t="str">
        <f>IF(OR($A877="",$B877=""),"",'OddsRatio_working_2-way'!M876)</f>
        <v/>
      </c>
      <c r="I877" s="17" t="str">
        <f>IF(OR($A877="",$B877=""),"",'OddsRatio_working_2-way'!N876)</f>
        <v/>
      </c>
      <c r="J877" s="17" t="str">
        <f>IF('Log_working_2-way'!$D876="","",A877^('Log_working_2-way'!$D876))</f>
        <v/>
      </c>
      <c r="K877" s="22" t="str">
        <f>IF('Log_working_2-way'!$D876="","",B877^('Log_working_2-way'!$D876))</f>
        <v/>
      </c>
    </row>
    <row r="878" spans="3:11" x14ac:dyDescent="0.2">
      <c r="C878" s="20" t="str">
        <f t="shared" si="89"/>
        <v/>
      </c>
      <c r="D878" s="17" t="str">
        <f>IF(OR($A878="",$B878=""),"",A878*'MPTO_working_2-way'!$G877)</f>
        <v/>
      </c>
      <c r="E878" s="22" t="str">
        <f>IF(OR($A878="",$B878=""),"",B878*'MPTO_working_2-way'!$G877)</f>
        <v/>
      </c>
      <c r="F878" s="17" t="str">
        <f>IF(OR($A878="",$B878=""),"",'MPTO_working_2-way'!D877)</f>
        <v/>
      </c>
      <c r="G878" s="22" t="str">
        <f>IF(OR($A878="",$B878=""),"",'MPTO_working_2-way'!E877)</f>
        <v/>
      </c>
      <c r="H878" s="17" t="str">
        <f>IF(OR($A878="",$B878=""),"",'OddsRatio_working_2-way'!M877)</f>
        <v/>
      </c>
      <c r="I878" s="17" t="str">
        <f>IF(OR($A878="",$B878=""),"",'OddsRatio_working_2-way'!N877)</f>
        <v/>
      </c>
      <c r="J878" s="17" t="str">
        <f>IF('Log_working_2-way'!$D877="","",A878^('Log_working_2-way'!$D877))</f>
        <v/>
      </c>
      <c r="K878" s="22" t="str">
        <f>IF('Log_working_2-way'!$D877="","",B878^('Log_working_2-way'!$D877))</f>
        <v/>
      </c>
    </row>
    <row r="879" spans="3:11" x14ac:dyDescent="0.2">
      <c r="C879" s="20" t="str">
        <f t="shared" si="89"/>
        <v/>
      </c>
      <c r="D879" s="17" t="str">
        <f>IF(OR($A879="",$B879=""),"",A879*'MPTO_working_2-way'!$G878)</f>
        <v/>
      </c>
      <c r="E879" s="22" t="str">
        <f>IF(OR($A879="",$B879=""),"",B879*'MPTO_working_2-way'!$G878)</f>
        <v/>
      </c>
      <c r="F879" s="17" t="str">
        <f>IF(OR($A879="",$B879=""),"",'MPTO_working_2-way'!D878)</f>
        <v/>
      </c>
      <c r="G879" s="22" t="str">
        <f>IF(OR($A879="",$B879=""),"",'MPTO_working_2-way'!E878)</f>
        <v/>
      </c>
      <c r="H879" s="17" t="str">
        <f>IF(OR($A879="",$B879=""),"",'OddsRatio_working_2-way'!M878)</f>
        <v/>
      </c>
      <c r="I879" s="17" t="str">
        <f>IF(OR($A879="",$B879=""),"",'OddsRatio_working_2-way'!N878)</f>
        <v/>
      </c>
      <c r="J879" s="17" t="str">
        <f>IF('Log_working_2-way'!$D878="","",A879^('Log_working_2-way'!$D878))</f>
        <v/>
      </c>
      <c r="K879" s="22" t="str">
        <f>IF('Log_working_2-way'!$D878="","",B879^('Log_working_2-way'!$D878))</f>
        <v/>
      </c>
    </row>
    <row r="880" spans="3:11" x14ac:dyDescent="0.2">
      <c r="C880" s="20" t="str">
        <f t="shared" si="89"/>
        <v/>
      </c>
      <c r="D880" s="17" t="str">
        <f>IF(OR($A880="",$B880=""),"",A880*'MPTO_working_2-way'!$G879)</f>
        <v/>
      </c>
      <c r="E880" s="22" t="str">
        <f>IF(OR($A880="",$B880=""),"",B880*'MPTO_working_2-way'!$G879)</f>
        <v/>
      </c>
      <c r="F880" s="17" t="str">
        <f>IF(OR($A880="",$B880=""),"",'MPTO_working_2-way'!D879)</f>
        <v/>
      </c>
      <c r="G880" s="22" t="str">
        <f>IF(OR($A880="",$B880=""),"",'MPTO_working_2-way'!E879)</f>
        <v/>
      </c>
      <c r="H880" s="17" t="str">
        <f>IF(OR($A880="",$B880=""),"",'OddsRatio_working_2-way'!M879)</f>
        <v/>
      </c>
      <c r="I880" s="17" t="str">
        <f>IF(OR($A880="",$B880=""),"",'OddsRatio_working_2-way'!N879)</f>
        <v/>
      </c>
      <c r="J880" s="17" t="str">
        <f>IF('Log_working_2-way'!$D879="","",A880^('Log_working_2-way'!$D879))</f>
        <v/>
      </c>
      <c r="K880" s="22" t="str">
        <f>IF('Log_working_2-way'!$D879="","",B880^('Log_working_2-way'!$D879))</f>
        <v/>
      </c>
    </row>
    <row r="881" spans="3:11" x14ac:dyDescent="0.2">
      <c r="C881" s="20" t="str">
        <f t="shared" si="89"/>
        <v/>
      </c>
      <c r="D881" s="17" t="str">
        <f>IF(OR($A881="",$B881=""),"",A881*'MPTO_working_2-way'!$G880)</f>
        <v/>
      </c>
      <c r="E881" s="22" t="str">
        <f>IF(OR($A881="",$B881=""),"",B881*'MPTO_working_2-way'!$G880)</f>
        <v/>
      </c>
      <c r="F881" s="17" t="str">
        <f>IF(OR($A881="",$B881=""),"",'MPTO_working_2-way'!D880)</f>
        <v/>
      </c>
      <c r="G881" s="22" t="str">
        <f>IF(OR($A881="",$B881=""),"",'MPTO_working_2-way'!E880)</f>
        <v/>
      </c>
      <c r="H881" s="17" t="str">
        <f>IF(OR($A881="",$B881=""),"",'OddsRatio_working_2-way'!M880)</f>
        <v/>
      </c>
      <c r="I881" s="17" t="str">
        <f>IF(OR($A881="",$B881=""),"",'OddsRatio_working_2-way'!N880)</f>
        <v/>
      </c>
      <c r="J881" s="17" t="str">
        <f>IF('Log_working_2-way'!$D880="","",A881^('Log_working_2-way'!$D880))</f>
        <v/>
      </c>
      <c r="K881" s="22" t="str">
        <f>IF('Log_working_2-way'!$D880="","",B881^('Log_working_2-way'!$D880))</f>
        <v/>
      </c>
    </row>
    <row r="882" spans="3:11" x14ac:dyDescent="0.2">
      <c r="C882" s="20" t="str">
        <f t="shared" si="89"/>
        <v/>
      </c>
      <c r="D882" s="17" t="str">
        <f>IF(OR($A882="",$B882=""),"",A882*'MPTO_working_2-way'!$G881)</f>
        <v/>
      </c>
      <c r="E882" s="22" t="str">
        <f>IF(OR($A882="",$B882=""),"",B882*'MPTO_working_2-way'!$G881)</f>
        <v/>
      </c>
      <c r="F882" s="17" t="str">
        <f>IF(OR($A882="",$B882=""),"",'MPTO_working_2-way'!D881)</f>
        <v/>
      </c>
      <c r="G882" s="22" t="str">
        <f>IF(OR($A882="",$B882=""),"",'MPTO_working_2-way'!E881)</f>
        <v/>
      </c>
      <c r="H882" s="17" t="str">
        <f>IF(OR($A882="",$B882=""),"",'OddsRatio_working_2-way'!M881)</f>
        <v/>
      </c>
      <c r="I882" s="17" t="str">
        <f>IF(OR($A882="",$B882=""),"",'OddsRatio_working_2-way'!N881)</f>
        <v/>
      </c>
      <c r="J882" s="17" t="str">
        <f>IF('Log_working_2-way'!$D881="","",A882^('Log_working_2-way'!$D881))</f>
        <v/>
      </c>
      <c r="K882" s="22" t="str">
        <f>IF('Log_working_2-way'!$D881="","",B882^('Log_working_2-way'!$D881))</f>
        <v/>
      </c>
    </row>
    <row r="883" spans="3:11" x14ac:dyDescent="0.2">
      <c r="C883" s="20" t="str">
        <f t="shared" si="89"/>
        <v/>
      </c>
      <c r="D883" s="17" t="str">
        <f>IF(OR($A883="",$B883=""),"",A883*'MPTO_working_2-way'!$G882)</f>
        <v/>
      </c>
      <c r="E883" s="22" t="str">
        <f>IF(OR($A883="",$B883=""),"",B883*'MPTO_working_2-way'!$G882)</f>
        <v/>
      </c>
      <c r="F883" s="17" t="str">
        <f>IF(OR($A883="",$B883=""),"",'MPTO_working_2-way'!D882)</f>
        <v/>
      </c>
      <c r="G883" s="22" t="str">
        <f>IF(OR($A883="",$B883=""),"",'MPTO_working_2-way'!E882)</f>
        <v/>
      </c>
      <c r="H883" s="17" t="str">
        <f>IF(OR($A883="",$B883=""),"",'OddsRatio_working_2-way'!M882)</f>
        <v/>
      </c>
      <c r="I883" s="17" t="str">
        <f>IF(OR($A883="",$B883=""),"",'OddsRatio_working_2-way'!N882)</f>
        <v/>
      </c>
      <c r="J883" s="17" t="str">
        <f>IF('Log_working_2-way'!$D882="","",A883^('Log_working_2-way'!$D882))</f>
        <v/>
      </c>
      <c r="K883" s="22" t="str">
        <f>IF('Log_working_2-way'!$D882="","",B883^('Log_working_2-way'!$D882))</f>
        <v/>
      </c>
    </row>
    <row r="884" spans="3:11" x14ac:dyDescent="0.2">
      <c r="C884" s="20" t="str">
        <f t="shared" si="89"/>
        <v/>
      </c>
      <c r="D884" s="17" t="str">
        <f>IF(OR($A884="",$B884=""),"",A884*'MPTO_working_2-way'!$G883)</f>
        <v/>
      </c>
      <c r="E884" s="22" t="str">
        <f>IF(OR($A884="",$B884=""),"",B884*'MPTO_working_2-way'!$G883)</f>
        <v/>
      </c>
      <c r="F884" s="17" t="str">
        <f>IF(OR($A884="",$B884=""),"",'MPTO_working_2-way'!D883)</f>
        <v/>
      </c>
      <c r="G884" s="22" t="str">
        <f>IF(OR($A884="",$B884=""),"",'MPTO_working_2-way'!E883)</f>
        <v/>
      </c>
      <c r="H884" s="17" t="str">
        <f>IF(OR($A884="",$B884=""),"",'OddsRatio_working_2-way'!M883)</f>
        <v/>
      </c>
      <c r="I884" s="17" t="str">
        <f>IF(OR($A884="",$B884=""),"",'OddsRatio_working_2-way'!N883)</f>
        <v/>
      </c>
      <c r="J884" s="17" t="str">
        <f>IF('Log_working_2-way'!$D883="","",A884^('Log_working_2-way'!$D883))</f>
        <v/>
      </c>
      <c r="K884" s="22" t="str">
        <f>IF('Log_working_2-way'!$D883="","",B884^('Log_working_2-way'!$D883))</f>
        <v/>
      </c>
    </row>
    <row r="885" spans="3:11" x14ac:dyDescent="0.2">
      <c r="C885" s="20" t="str">
        <f t="shared" si="89"/>
        <v/>
      </c>
      <c r="D885" s="17" t="str">
        <f>IF(OR($A885="",$B885=""),"",A885*'MPTO_working_2-way'!$G884)</f>
        <v/>
      </c>
      <c r="E885" s="22" t="str">
        <f>IF(OR($A885="",$B885=""),"",B885*'MPTO_working_2-way'!$G884)</f>
        <v/>
      </c>
      <c r="F885" s="17" t="str">
        <f>IF(OR($A885="",$B885=""),"",'MPTO_working_2-way'!D884)</f>
        <v/>
      </c>
      <c r="G885" s="22" t="str">
        <f>IF(OR($A885="",$B885=""),"",'MPTO_working_2-way'!E884)</f>
        <v/>
      </c>
      <c r="H885" s="17" t="str">
        <f>IF(OR($A885="",$B885=""),"",'OddsRatio_working_2-way'!M884)</f>
        <v/>
      </c>
      <c r="I885" s="17" t="str">
        <f>IF(OR($A885="",$B885=""),"",'OddsRatio_working_2-way'!N884)</f>
        <v/>
      </c>
      <c r="J885" s="17" t="str">
        <f>IF('Log_working_2-way'!$D884="","",A885^('Log_working_2-way'!$D884))</f>
        <v/>
      </c>
      <c r="K885" s="22" t="str">
        <f>IF('Log_working_2-way'!$D884="","",B885^('Log_working_2-way'!$D884))</f>
        <v/>
      </c>
    </row>
    <row r="886" spans="3:11" x14ac:dyDescent="0.2">
      <c r="C886" s="20" t="str">
        <f t="shared" si="89"/>
        <v/>
      </c>
      <c r="D886" s="17" t="str">
        <f>IF(OR($A886="",$B886=""),"",A886*'MPTO_working_2-way'!$G885)</f>
        <v/>
      </c>
      <c r="E886" s="22" t="str">
        <f>IF(OR($A886="",$B886=""),"",B886*'MPTO_working_2-way'!$G885)</f>
        <v/>
      </c>
      <c r="F886" s="17" t="str">
        <f>IF(OR($A886="",$B886=""),"",'MPTO_working_2-way'!D885)</f>
        <v/>
      </c>
      <c r="G886" s="22" t="str">
        <f>IF(OR($A886="",$B886=""),"",'MPTO_working_2-way'!E885)</f>
        <v/>
      </c>
      <c r="H886" s="17" t="str">
        <f>IF(OR($A886="",$B886=""),"",'OddsRatio_working_2-way'!M885)</f>
        <v/>
      </c>
      <c r="I886" s="17" t="str">
        <f>IF(OR($A886="",$B886=""),"",'OddsRatio_working_2-way'!N885)</f>
        <v/>
      </c>
      <c r="J886" s="17" t="str">
        <f>IF('Log_working_2-way'!$D885="","",A886^('Log_working_2-way'!$D885))</f>
        <v/>
      </c>
      <c r="K886" s="22" t="str">
        <f>IF('Log_working_2-way'!$D885="","",B886^('Log_working_2-way'!$D885))</f>
        <v/>
      </c>
    </row>
    <row r="887" spans="3:11" x14ac:dyDescent="0.2">
      <c r="C887" s="20" t="str">
        <f t="shared" si="89"/>
        <v/>
      </c>
      <c r="D887" s="17" t="str">
        <f>IF(OR($A887="",$B887=""),"",A887*'MPTO_working_2-way'!$G886)</f>
        <v/>
      </c>
      <c r="E887" s="22" t="str">
        <f>IF(OR($A887="",$B887=""),"",B887*'MPTO_working_2-way'!$G886)</f>
        <v/>
      </c>
      <c r="F887" s="17" t="str">
        <f>IF(OR($A887="",$B887=""),"",'MPTO_working_2-way'!D886)</f>
        <v/>
      </c>
      <c r="G887" s="22" t="str">
        <f>IF(OR($A887="",$B887=""),"",'MPTO_working_2-way'!E886)</f>
        <v/>
      </c>
      <c r="H887" s="17" t="str">
        <f>IF(OR($A887="",$B887=""),"",'OddsRatio_working_2-way'!M886)</f>
        <v/>
      </c>
      <c r="I887" s="17" t="str">
        <f>IF(OR($A887="",$B887=""),"",'OddsRatio_working_2-way'!N886)</f>
        <v/>
      </c>
      <c r="J887" s="17" t="str">
        <f>IF('Log_working_2-way'!$D886="","",A887^('Log_working_2-way'!$D886))</f>
        <v/>
      </c>
      <c r="K887" s="22" t="str">
        <f>IF('Log_working_2-way'!$D886="","",B887^('Log_working_2-way'!$D886))</f>
        <v/>
      </c>
    </row>
    <row r="888" spans="3:11" x14ac:dyDescent="0.2">
      <c r="C888" s="20" t="str">
        <f t="shared" si="89"/>
        <v/>
      </c>
      <c r="D888" s="17" t="str">
        <f>IF(OR($A888="",$B888=""),"",A888*'MPTO_working_2-way'!$G887)</f>
        <v/>
      </c>
      <c r="E888" s="22" t="str">
        <f>IF(OR($A888="",$B888=""),"",B888*'MPTO_working_2-way'!$G887)</f>
        <v/>
      </c>
      <c r="F888" s="17" t="str">
        <f>IF(OR($A888="",$B888=""),"",'MPTO_working_2-way'!D887)</f>
        <v/>
      </c>
      <c r="G888" s="22" t="str">
        <f>IF(OR($A888="",$B888=""),"",'MPTO_working_2-way'!E887)</f>
        <v/>
      </c>
      <c r="H888" s="17" t="str">
        <f>IF(OR($A888="",$B888=""),"",'OddsRatio_working_2-way'!M887)</f>
        <v/>
      </c>
      <c r="I888" s="17" t="str">
        <f>IF(OR($A888="",$B888=""),"",'OddsRatio_working_2-way'!N887)</f>
        <v/>
      </c>
      <c r="J888" s="17" t="str">
        <f>IF('Log_working_2-way'!$D887="","",A888^('Log_working_2-way'!$D887))</f>
        <v/>
      </c>
      <c r="K888" s="22" t="str">
        <f>IF('Log_working_2-way'!$D887="","",B888^('Log_working_2-way'!$D887))</f>
        <v/>
      </c>
    </row>
    <row r="889" spans="3:11" x14ac:dyDescent="0.2">
      <c r="C889" s="20" t="str">
        <f t="shared" si="89"/>
        <v/>
      </c>
      <c r="D889" s="17" t="str">
        <f>IF(OR($A889="",$B889=""),"",A889*'MPTO_working_2-way'!$G888)</f>
        <v/>
      </c>
      <c r="E889" s="22" t="str">
        <f>IF(OR($A889="",$B889=""),"",B889*'MPTO_working_2-way'!$G888)</f>
        <v/>
      </c>
      <c r="F889" s="17" t="str">
        <f>IF(OR($A889="",$B889=""),"",'MPTO_working_2-way'!D888)</f>
        <v/>
      </c>
      <c r="G889" s="22" t="str">
        <f>IF(OR($A889="",$B889=""),"",'MPTO_working_2-way'!E888)</f>
        <v/>
      </c>
      <c r="H889" s="17" t="str">
        <f>IF(OR($A889="",$B889=""),"",'OddsRatio_working_2-way'!M888)</f>
        <v/>
      </c>
      <c r="I889" s="17" t="str">
        <f>IF(OR($A889="",$B889=""),"",'OddsRatio_working_2-way'!N888)</f>
        <v/>
      </c>
      <c r="J889" s="17" t="str">
        <f>IF('Log_working_2-way'!$D888="","",A889^('Log_working_2-way'!$D888))</f>
        <v/>
      </c>
      <c r="K889" s="22" t="str">
        <f>IF('Log_working_2-way'!$D888="","",B889^('Log_working_2-way'!$D888))</f>
        <v/>
      </c>
    </row>
    <row r="890" spans="3:11" x14ac:dyDescent="0.2">
      <c r="C890" s="20" t="str">
        <f t="shared" si="89"/>
        <v/>
      </c>
      <c r="D890" s="17" t="str">
        <f>IF(OR($A890="",$B890=""),"",A890*'MPTO_working_2-way'!$G889)</f>
        <v/>
      </c>
      <c r="E890" s="22" t="str">
        <f>IF(OR($A890="",$B890=""),"",B890*'MPTO_working_2-way'!$G889)</f>
        <v/>
      </c>
      <c r="F890" s="17" t="str">
        <f>IF(OR($A890="",$B890=""),"",'MPTO_working_2-way'!D889)</f>
        <v/>
      </c>
      <c r="G890" s="22" t="str">
        <f>IF(OR($A890="",$B890=""),"",'MPTO_working_2-way'!E889)</f>
        <v/>
      </c>
      <c r="H890" s="17" t="str">
        <f>IF(OR($A890="",$B890=""),"",'OddsRatio_working_2-way'!M889)</f>
        <v/>
      </c>
      <c r="I890" s="17" t="str">
        <f>IF(OR($A890="",$B890=""),"",'OddsRatio_working_2-way'!N889)</f>
        <v/>
      </c>
      <c r="J890" s="17" t="str">
        <f>IF('Log_working_2-way'!$D889="","",A890^('Log_working_2-way'!$D889))</f>
        <v/>
      </c>
      <c r="K890" s="22" t="str">
        <f>IF('Log_working_2-way'!$D889="","",B890^('Log_working_2-way'!$D889))</f>
        <v/>
      </c>
    </row>
    <row r="891" spans="3:11" x14ac:dyDescent="0.2">
      <c r="C891" s="20" t="str">
        <f t="shared" si="89"/>
        <v/>
      </c>
      <c r="D891" s="17" t="str">
        <f>IF(OR($A891="",$B891=""),"",A891*'MPTO_working_2-way'!$G890)</f>
        <v/>
      </c>
      <c r="E891" s="22" t="str">
        <f>IF(OR($A891="",$B891=""),"",B891*'MPTO_working_2-way'!$G890)</f>
        <v/>
      </c>
      <c r="F891" s="17" t="str">
        <f>IF(OR($A891="",$B891=""),"",'MPTO_working_2-way'!D890)</f>
        <v/>
      </c>
      <c r="G891" s="22" t="str">
        <f>IF(OR($A891="",$B891=""),"",'MPTO_working_2-way'!E890)</f>
        <v/>
      </c>
      <c r="H891" s="17" t="str">
        <f>IF(OR($A891="",$B891=""),"",'OddsRatio_working_2-way'!M890)</f>
        <v/>
      </c>
      <c r="I891" s="17" t="str">
        <f>IF(OR($A891="",$B891=""),"",'OddsRatio_working_2-way'!N890)</f>
        <v/>
      </c>
      <c r="J891" s="17" t="str">
        <f>IF('Log_working_2-way'!$D890="","",A891^('Log_working_2-way'!$D890))</f>
        <v/>
      </c>
      <c r="K891" s="22" t="str">
        <f>IF('Log_working_2-way'!$D890="","",B891^('Log_working_2-way'!$D890))</f>
        <v/>
      </c>
    </row>
    <row r="892" spans="3:11" x14ac:dyDescent="0.2">
      <c r="C892" s="20" t="str">
        <f t="shared" si="89"/>
        <v/>
      </c>
      <c r="D892" s="17" t="str">
        <f>IF(OR($A892="",$B892=""),"",A892*'MPTO_working_2-way'!$G891)</f>
        <v/>
      </c>
      <c r="E892" s="22" t="str">
        <f>IF(OR($A892="",$B892=""),"",B892*'MPTO_working_2-way'!$G891)</f>
        <v/>
      </c>
      <c r="F892" s="17" t="str">
        <f>IF(OR($A892="",$B892=""),"",'MPTO_working_2-way'!D891)</f>
        <v/>
      </c>
      <c r="G892" s="22" t="str">
        <f>IF(OR($A892="",$B892=""),"",'MPTO_working_2-way'!E891)</f>
        <v/>
      </c>
      <c r="H892" s="17" t="str">
        <f>IF(OR($A892="",$B892=""),"",'OddsRatio_working_2-way'!M891)</f>
        <v/>
      </c>
      <c r="I892" s="17" t="str">
        <f>IF(OR($A892="",$B892=""),"",'OddsRatio_working_2-way'!N891)</f>
        <v/>
      </c>
      <c r="J892" s="17" t="str">
        <f>IF('Log_working_2-way'!$D891="","",A892^('Log_working_2-way'!$D891))</f>
        <v/>
      </c>
      <c r="K892" s="22" t="str">
        <f>IF('Log_working_2-way'!$D891="","",B892^('Log_working_2-way'!$D891))</f>
        <v/>
      </c>
    </row>
    <row r="893" spans="3:11" x14ac:dyDescent="0.2">
      <c r="C893" s="20" t="str">
        <f t="shared" si="89"/>
        <v/>
      </c>
      <c r="D893" s="17" t="str">
        <f>IF(OR($A893="",$B893=""),"",A893*'MPTO_working_2-way'!$G892)</f>
        <v/>
      </c>
      <c r="E893" s="22" t="str">
        <f>IF(OR($A893="",$B893=""),"",B893*'MPTO_working_2-way'!$G892)</f>
        <v/>
      </c>
      <c r="F893" s="17" t="str">
        <f>IF(OR($A893="",$B893=""),"",'MPTO_working_2-way'!D892)</f>
        <v/>
      </c>
      <c r="G893" s="22" t="str">
        <f>IF(OR($A893="",$B893=""),"",'MPTO_working_2-way'!E892)</f>
        <v/>
      </c>
      <c r="H893" s="17" t="str">
        <f>IF(OR($A893="",$B893=""),"",'OddsRatio_working_2-way'!M892)</f>
        <v/>
      </c>
      <c r="I893" s="17" t="str">
        <f>IF(OR($A893="",$B893=""),"",'OddsRatio_working_2-way'!N892)</f>
        <v/>
      </c>
      <c r="J893" s="17" t="str">
        <f>IF('Log_working_2-way'!$D892="","",A893^('Log_working_2-way'!$D892))</f>
        <v/>
      </c>
      <c r="K893" s="22" t="str">
        <f>IF('Log_working_2-way'!$D892="","",B893^('Log_working_2-way'!$D892))</f>
        <v/>
      </c>
    </row>
    <row r="894" spans="3:11" x14ac:dyDescent="0.2">
      <c r="C894" s="20" t="str">
        <f t="shared" si="89"/>
        <v/>
      </c>
      <c r="D894" s="17" t="str">
        <f>IF(OR($A894="",$B894=""),"",A894*'MPTO_working_2-way'!$G893)</f>
        <v/>
      </c>
      <c r="E894" s="22" t="str">
        <f>IF(OR($A894="",$B894=""),"",B894*'MPTO_working_2-way'!$G893)</f>
        <v/>
      </c>
      <c r="F894" s="17" t="str">
        <f>IF(OR($A894="",$B894=""),"",'MPTO_working_2-way'!D893)</f>
        <v/>
      </c>
      <c r="G894" s="22" t="str">
        <f>IF(OR($A894="",$B894=""),"",'MPTO_working_2-way'!E893)</f>
        <v/>
      </c>
      <c r="H894" s="17" t="str">
        <f>IF(OR($A894="",$B894=""),"",'OddsRatio_working_2-way'!M893)</f>
        <v/>
      </c>
      <c r="I894" s="17" t="str">
        <f>IF(OR($A894="",$B894=""),"",'OddsRatio_working_2-way'!N893)</f>
        <v/>
      </c>
      <c r="J894" s="17" t="str">
        <f>IF('Log_working_2-way'!$D893="","",A894^('Log_working_2-way'!$D893))</f>
        <v/>
      </c>
      <c r="K894" s="22" t="str">
        <f>IF('Log_working_2-way'!$D893="","",B894^('Log_working_2-way'!$D893))</f>
        <v/>
      </c>
    </row>
    <row r="895" spans="3:11" x14ac:dyDescent="0.2">
      <c r="C895" s="20" t="str">
        <f t="shared" si="89"/>
        <v/>
      </c>
      <c r="D895" s="17" t="str">
        <f>IF(OR($A895="",$B895=""),"",A895*'MPTO_working_2-way'!$G894)</f>
        <v/>
      </c>
      <c r="E895" s="22" t="str">
        <f>IF(OR($A895="",$B895=""),"",B895*'MPTO_working_2-way'!$G894)</f>
        <v/>
      </c>
      <c r="F895" s="17" t="str">
        <f>IF(OR($A895="",$B895=""),"",'MPTO_working_2-way'!D894)</f>
        <v/>
      </c>
      <c r="G895" s="22" t="str">
        <f>IF(OR($A895="",$B895=""),"",'MPTO_working_2-way'!E894)</f>
        <v/>
      </c>
      <c r="H895" s="17" t="str">
        <f>IF(OR($A895="",$B895=""),"",'OddsRatio_working_2-way'!M894)</f>
        <v/>
      </c>
      <c r="I895" s="17" t="str">
        <f>IF(OR($A895="",$B895=""),"",'OddsRatio_working_2-way'!N894)</f>
        <v/>
      </c>
      <c r="J895" s="17" t="str">
        <f>IF('Log_working_2-way'!$D894="","",A895^('Log_working_2-way'!$D894))</f>
        <v/>
      </c>
      <c r="K895" s="22" t="str">
        <f>IF('Log_working_2-way'!$D894="","",B895^('Log_working_2-way'!$D894))</f>
        <v/>
      </c>
    </row>
    <row r="896" spans="3:11" x14ac:dyDescent="0.2">
      <c r="C896" s="20" t="str">
        <f t="shared" si="89"/>
        <v/>
      </c>
      <c r="D896" s="17" t="str">
        <f>IF(OR($A896="",$B896=""),"",A896*'MPTO_working_2-way'!$G895)</f>
        <v/>
      </c>
      <c r="E896" s="22" t="str">
        <f>IF(OR($A896="",$B896=""),"",B896*'MPTO_working_2-way'!$G895)</f>
        <v/>
      </c>
      <c r="F896" s="17" t="str">
        <f>IF(OR($A896="",$B896=""),"",'MPTO_working_2-way'!D895)</f>
        <v/>
      </c>
      <c r="G896" s="22" t="str">
        <f>IF(OR($A896="",$B896=""),"",'MPTO_working_2-way'!E895)</f>
        <v/>
      </c>
      <c r="H896" s="17" t="str">
        <f>IF(OR($A896="",$B896=""),"",'OddsRatio_working_2-way'!M895)</f>
        <v/>
      </c>
      <c r="I896" s="17" t="str">
        <f>IF(OR($A896="",$B896=""),"",'OddsRatio_working_2-way'!N895)</f>
        <v/>
      </c>
      <c r="J896" s="17" t="str">
        <f>IF('Log_working_2-way'!$D895="","",A896^('Log_working_2-way'!$D895))</f>
        <v/>
      </c>
      <c r="K896" s="22" t="str">
        <f>IF('Log_working_2-way'!$D895="","",B896^('Log_working_2-way'!$D895))</f>
        <v/>
      </c>
    </row>
    <row r="897" spans="3:11" x14ac:dyDescent="0.2">
      <c r="C897" s="20" t="str">
        <f t="shared" si="89"/>
        <v/>
      </c>
      <c r="D897" s="17" t="str">
        <f>IF(OR($A897="",$B897=""),"",A897*'MPTO_working_2-way'!$G896)</f>
        <v/>
      </c>
      <c r="E897" s="22" t="str">
        <f>IF(OR($A897="",$B897=""),"",B897*'MPTO_working_2-way'!$G896)</f>
        <v/>
      </c>
      <c r="F897" s="17" t="str">
        <f>IF(OR($A897="",$B897=""),"",'MPTO_working_2-way'!D896)</f>
        <v/>
      </c>
      <c r="G897" s="22" t="str">
        <f>IF(OR($A897="",$B897=""),"",'MPTO_working_2-way'!E896)</f>
        <v/>
      </c>
      <c r="H897" s="17" t="str">
        <f>IF(OR($A897="",$B897=""),"",'OddsRatio_working_2-way'!M896)</f>
        <v/>
      </c>
      <c r="I897" s="17" t="str">
        <f>IF(OR($A897="",$B897=""),"",'OddsRatio_working_2-way'!N896)</f>
        <v/>
      </c>
      <c r="J897" s="17" t="str">
        <f>IF('Log_working_2-way'!$D896="","",A897^('Log_working_2-way'!$D896))</f>
        <v/>
      </c>
      <c r="K897" s="22" t="str">
        <f>IF('Log_working_2-way'!$D896="","",B897^('Log_working_2-way'!$D896))</f>
        <v/>
      </c>
    </row>
    <row r="898" spans="3:11" x14ac:dyDescent="0.2">
      <c r="C898" s="20" t="str">
        <f t="shared" si="89"/>
        <v/>
      </c>
      <c r="D898" s="17" t="str">
        <f>IF(OR($A898="",$B898=""),"",A898*'MPTO_working_2-way'!$G897)</f>
        <v/>
      </c>
      <c r="E898" s="22" t="str">
        <f>IF(OR($A898="",$B898=""),"",B898*'MPTO_working_2-way'!$G897)</f>
        <v/>
      </c>
      <c r="F898" s="17" t="str">
        <f>IF(OR($A898="",$B898=""),"",'MPTO_working_2-way'!D897)</f>
        <v/>
      </c>
      <c r="G898" s="22" t="str">
        <f>IF(OR($A898="",$B898=""),"",'MPTO_working_2-way'!E897)</f>
        <v/>
      </c>
      <c r="H898" s="17" t="str">
        <f>IF(OR($A898="",$B898=""),"",'OddsRatio_working_2-way'!M897)</f>
        <v/>
      </c>
      <c r="I898" s="17" t="str">
        <f>IF(OR($A898="",$B898=""),"",'OddsRatio_working_2-way'!N897)</f>
        <v/>
      </c>
      <c r="J898" s="17" t="str">
        <f>IF('Log_working_2-way'!$D897="","",A898^('Log_working_2-way'!$D897))</f>
        <v/>
      </c>
      <c r="K898" s="22" t="str">
        <f>IF('Log_working_2-way'!$D897="","",B898^('Log_working_2-way'!$D897))</f>
        <v/>
      </c>
    </row>
    <row r="899" spans="3:11" x14ac:dyDescent="0.2">
      <c r="C899" s="20" t="str">
        <f t="shared" ref="C899:C962" si="90">IF(OR($A899="",$B899=""),"",(1/A899)+(1/B899)-1)</f>
        <v/>
      </c>
      <c r="D899" s="17" t="str">
        <f>IF(OR($A899="",$B899=""),"",A899*'MPTO_working_2-way'!$G898)</f>
        <v/>
      </c>
      <c r="E899" s="22" t="str">
        <f>IF(OR($A899="",$B899=""),"",B899*'MPTO_working_2-way'!$G898)</f>
        <v/>
      </c>
      <c r="F899" s="17" t="str">
        <f>IF(OR($A899="",$B899=""),"",'MPTO_working_2-way'!D898)</f>
        <v/>
      </c>
      <c r="G899" s="22" t="str">
        <f>IF(OR($A899="",$B899=""),"",'MPTO_working_2-way'!E898)</f>
        <v/>
      </c>
      <c r="H899" s="17" t="str">
        <f>IF(OR($A899="",$B899=""),"",'OddsRatio_working_2-way'!M898)</f>
        <v/>
      </c>
      <c r="I899" s="17" t="str">
        <f>IF(OR($A899="",$B899=""),"",'OddsRatio_working_2-way'!N898)</f>
        <v/>
      </c>
      <c r="J899" s="17" t="str">
        <f>IF('Log_working_2-way'!$D898="","",A899^('Log_working_2-way'!$D898))</f>
        <v/>
      </c>
      <c r="K899" s="22" t="str">
        <f>IF('Log_working_2-way'!$D898="","",B899^('Log_working_2-way'!$D898))</f>
        <v/>
      </c>
    </row>
    <row r="900" spans="3:11" x14ac:dyDescent="0.2">
      <c r="C900" s="20" t="str">
        <f t="shared" si="90"/>
        <v/>
      </c>
      <c r="D900" s="17" t="str">
        <f>IF(OR($A900="",$B900=""),"",A900*'MPTO_working_2-way'!$G899)</f>
        <v/>
      </c>
      <c r="E900" s="22" t="str">
        <f>IF(OR($A900="",$B900=""),"",B900*'MPTO_working_2-way'!$G899)</f>
        <v/>
      </c>
      <c r="F900" s="17" t="str">
        <f>IF(OR($A900="",$B900=""),"",'MPTO_working_2-way'!D899)</f>
        <v/>
      </c>
      <c r="G900" s="22" t="str">
        <f>IF(OR($A900="",$B900=""),"",'MPTO_working_2-way'!E899)</f>
        <v/>
      </c>
      <c r="H900" s="17" t="str">
        <f>IF(OR($A900="",$B900=""),"",'OddsRatio_working_2-way'!M899)</f>
        <v/>
      </c>
      <c r="I900" s="17" t="str">
        <f>IF(OR($A900="",$B900=""),"",'OddsRatio_working_2-way'!N899)</f>
        <v/>
      </c>
      <c r="J900" s="17" t="str">
        <f>IF('Log_working_2-way'!$D899="","",A900^('Log_working_2-way'!$D899))</f>
        <v/>
      </c>
      <c r="K900" s="22" t="str">
        <f>IF('Log_working_2-way'!$D899="","",B900^('Log_working_2-way'!$D899))</f>
        <v/>
      </c>
    </row>
    <row r="901" spans="3:11" x14ac:dyDescent="0.2">
      <c r="C901" s="20" t="str">
        <f t="shared" si="90"/>
        <v/>
      </c>
      <c r="D901" s="17" t="str">
        <f>IF(OR($A901="",$B901=""),"",A901*'MPTO_working_2-way'!$G900)</f>
        <v/>
      </c>
      <c r="E901" s="22" t="str">
        <f>IF(OR($A901="",$B901=""),"",B901*'MPTO_working_2-way'!$G900)</f>
        <v/>
      </c>
      <c r="F901" s="17" t="str">
        <f>IF(OR($A901="",$B901=""),"",'MPTO_working_2-way'!D900)</f>
        <v/>
      </c>
      <c r="G901" s="22" t="str">
        <f>IF(OR($A901="",$B901=""),"",'MPTO_working_2-way'!E900)</f>
        <v/>
      </c>
      <c r="H901" s="17" t="str">
        <f>IF(OR($A901="",$B901=""),"",'OddsRatio_working_2-way'!M900)</f>
        <v/>
      </c>
      <c r="I901" s="17" t="str">
        <f>IF(OR($A901="",$B901=""),"",'OddsRatio_working_2-way'!N900)</f>
        <v/>
      </c>
      <c r="J901" s="17" t="str">
        <f>IF('Log_working_2-way'!$D900="","",A901^('Log_working_2-way'!$D900))</f>
        <v/>
      </c>
      <c r="K901" s="22" t="str">
        <f>IF('Log_working_2-way'!$D900="","",B901^('Log_working_2-way'!$D900))</f>
        <v/>
      </c>
    </row>
    <row r="902" spans="3:11" x14ac:dyDescent="0.2">
      <c r="C902" s="20" t="str">
        <f t="shared" si="90"/>
        <v/>
      </c>
      <c r="D902" s="17" t="str">
        <f>IF(OR($A902="",$B902=""),"",A902*'MPTO_working_2-way'!$G901)</f>
        <v/>
      </c>
      <c r="E902" s="22" t="str">
        <f>IF(OR($A902="",$B902=""),"",B902*'MPTO_working_2-way'!$G901)</f>
        <v/>
      </c>
      <c r="F902" s="17" t="str">
        <f>IF(OR($A902="",$B902=""),"",'MPTO_working_2-way'!D901)</f>
        <v/>
      </c>
      <c r="G902" s="22" t="str">
        <f>IF(OR($A902="",$B902=""),"",'MPTO_working_2-way'!E901)</f>
        <v/>
      </c>
      <c r="H902" s="17" t="str">
        <f>IF(OR($A902="",$B902=""),"",'OddsRatio_working_2-way'!M901)</f>
        <v/>
      </c>
      <c r="I902" s="17" t="str">
        <f>IF(OR($A902="",$B902=""),"",'OddsRatio_working_2-way'!N901)</f>
        <v/>
      </c>
      <c r="J902" s="17" t="str">
        <f>IF('Log_working_2-way'!$D901="","",A902^('Log_working_2-way'!$D901))</f>
        <v/>
      </c>
      <c r="K902" s="22" t="str">
        <f>IF('Log_working_2-way'!$D901="","",B902^('Log_working_2-way'!$D901))</f>
        <v/>
      </c>
    </row>
    <row r="903" spans="3:11" x14ac:dyDescent="0.2">
      <c r="C903" s="20" t="str">
        <f t="shared" si="90"/>
        <v/>
      </c>
      <c r="D903" s="17" t="str">
        <f>IF(OR($A903="",$B903=""),"",A903*'MPTO_working_2-way'!$G902)</f>
        <v/>
      </c>
      <c r="E903" s="22" t="str">
        <f>IF(OR($A903="",$B903=""),"",B903*'MPTO_working_2-way'!$G902)</f>
        <v/>
      </c>
      <c r="F903" s="17" t="str">
        <f>IF(OR($A903="",$B903=""),"",'MPTO_working_2-way'!D902)</f>
        <v/>
      </c>
      <c r="G903" s="22" t="str">
        <f>IF(OR($A903="",$B903=""),"",'MPTO_working_2-way'!E902)</f>
        <v/>
      </c>
      <c r="H903" s="17" t="str">
        <f>IF(OR($A903="",$B903=""),"",'OddsRatio_working_2-way'!M902)</f>
        <v/>
      </c>
      <c r="I903" s="17" t="str">
        <f>IF(OR($A903="",$B903=""),"",'OddsRatio_working_2-way'!N902)</f>
        <v/>
      </c>
      <c r="J903" s="17" t="str">
        <f>IF('Log_working_2-way'!$D902="","",A903^('Log_working_2-way'!$D902))</f>
        <v/>
      </c>
      <c r="K903" s="22" t="str">
        <f>IF('Log_working_2-way'!$D902="","",B903^('Log_working_2-way'!$D902))</f>
        <v/>
      </c>
    </row>
    <row r="904" spans="3:11" x14ac:dyDescent="0.2">
      <c r="C904" s="20" t="str">
        <f t="shared" si="90"/>
        <v/>
      </c>
      <c r="D904" s="17" t="str">
        <f>IF(OR($A904="",$B904=""),"",A904*'MPTO_working_2-way'!$G903)</f>
        <v/>
      </c>
      <c r="E904" s="22" t="str">
        <f>IF(OR($A904="",$B904=""),"",B904*'MPTO_working_2-way'!$G903)</f>
        <v/>
      </c>
      <c r="F904" s="17" t="str">
        <f>IF(OR($A904="",$B904=""),"",'MPTO_working_2-way'!D903)</f>
        <v/>
      </c>
      <c r="G904" s="22" t="str">
        <f>IF(OR($A904="",$B904=""),"",'MPTO_working_2-way'!E903)</f>
        <v/>
      </c>
      <c r="H904" s="17" t="str">
        <f>IF(OR($A904="",$B904=""),"",'OddsRatio_working_2-way'!M903)</f>
        <v/>
      </c>
      <c r="I904" s="17" t="str">
        <f>IF(OR($A904="",$B904=""),"",'OddsRatio_working_2-way'!N903)</f>
        <v/>
      </c>
      <c r="J904" s="17" t="str">
        <f>IF('Log_working_2-way'!$D903="","",A904^('Log_working_2-way'!$D903))</f>
        <v/>
      </c>
      <c r="K904" s="22" t="str">
        <f>IF('Log_working_2-way'!$D903="","",B904^('Log_working_2-way'!$D903))</f>
        <v/>
      </c>
    </row>
    <row r="905" spans="3:11" x14ac:dyDescent="0.2">
      <c r="C905" s="20" t="str">
        <f t="shared" si="90"/>
        <v/>
      </c>
      <c r="D905" s="17" t="str">
        <f>IF(OR($A905="",$B905=""),"",A905*'MPTO_working_2-way'!$G904)</f>
        <v/>
      </c>
      <c r="E905" s="22" t="str">
        <f>IF(OR($A905="",$B905=""),"",B905*'MPTO_working_2-way'!$G904)</f>
        <v/>
      </c>
      <c r="F905" s="17" t="str">
        <f>IF(OR($A905="",$B905=""),"",'MPTO_working_2-way'!D904)</f>
        <v/>
      </c>
      <c r="G905" s="22" t="str">
        <f>IF(OR($A905="",$B905=""),"",'MPTO_working_2-way'!E904)</f>
        <v/>
      </c>
      <c r="H905" s="17" t="str">
        <f>IF(OR($A905="",$B905=""),"",'OddsRatio_working_2-way'!M904)</f>
        <v/>
      </c>
      <c r="I905" s="17" t="str">
        <f>IF(OR($A905="",$B905=""),"",'OddsRatio_working_2-way'!N904)</f>
        <v/>
      </c>
      <c r="J905" s="17" t="str">
        <f>IF('Log_working_2-way'!$D904="","",A905^('Log_working_2-way'!$D904))</f>
        <v/>
      </c>
      <c r="K905" s="22" t="str">
        <f>IF('Log_working_2-way'!$D904="","",B905^('Log_working_2-way'!$D904))</f>
        <v/>
      </c>
    </row>
    <row r="906" spans="3:11" x14ac:dyDescent="0.2">
      <c r="C906" s="20" t="str">
        <f t="shared" si="90"/>
        <v/>
      </c>
      <c r="D906" s="17" t="str">
        <f>IF(OR($A906="",$B906=""),"",A906*'MPTO_working_2-way'!$G905)</f>
        <v/>
      </c>
      <c r="E906" s="22" t="str">
        <f>IF(OR($A906="",$B906=""),"",B906*'MPTO_working_2-way'!$G905)</f>
        <v/>
      </c>
      <c r="F906" s="17" t="str">
        <f>IF(OR($A906="",$B906=""),"",'MPTO_working_2-way'!D905)</f>
        <v/>
      </c>
      <c r="G906" s="22" t="str">
        <f>IF(OR($A906="",$B906=""),"",'MPTO_working_2-way'!E905)</f>
        <v/>
      </c>
      <c r="H906" s="17" t="str">
        <f>IF(OR($A906="",$B906=""),"",'OddsRatio_working_2-way'!M905)</f>
        <v/>
      </c>
      <c r="I906" s="17" t="str">
        <f>IF(OR($A906="",$B906=""),"",'OddsRatio_working_2-way'!N905)</f>
        <v/>
      </c>
      <c r="J906" s="17" t="str">
        <f>IF('Log_working_2-way'!$D905="","",A906^('Log_working_2-way'!$D905))</f>
        <v/>
      </c>
      <c r="K906" s="22" t="str">
        <f>IF('Log_working_2-way'!$D905="","",B906^('Log_working_2-way'!$D905))</f>
        <v/>
      </c>
    </row>
    <row r="907" spans="3:11" x14ac:dyDescent="0.2">
      <c r="C907" s="20" t="str">
        <f t="shared" si="90"/>
        <v/>
      </c>
      <c r="D907" s="17" t="str">
        <f>IF(OR($A907="",$B907=""),"",A907*'MPTO_working_2-way'!$G906)</f>
        <v/>
      </c>
      <c r="E907" s="22" t="str">
        <f>IF(OR($A907="",$B907=""),"",B907*'MPTO_working_2-way'!$G906)</f>
        <v/>
      </c>
      <c r="F907" s="17" t="str">
        <f>IF(OR($A907="",$B907=""),"",'MPTO_working_2-way'!D906)</f>
        <v/>
      </c>
      <c r="G907" s="22" t="str">
        <f>IF(OR($A907="",$B907=""),"",'MPTO_working_2-way'!E906)</f>
        <v/>
      </c>
      <c r="H907" s="17" t="str">
        <f>IF(OR($A907="",$B907=""),"",'OddsRatio_working_2-way'!M906)</f>
        <v/>
      </c>
      <c r="I907" s="17" t="str">
        <f>IF(OR($A907="",$B907=""),"",'OddsRatio_working_2-way'!N906)</f>
        <v/>
      </c>
      <c r="J907" s="17" t="str">
        <f>IF('Log_working_2-way'!$D906="","",A907^('Log_working_2-way'!$D906))</f>
        <v/>
      </c>
      <c r="K907" s="22" t="str">
        <f>IF('Log_working_2-way'!$D906="","",B907^('Log_working_2-way'!$D906))</f>
        <v/>
      </c>
    </row>
    <row r="908" spans="3:11" x14ac:dyDescent="0.2">
      <c r="C908" s="20" t="str">
        <f t="shared" si="90"/>
        <v/>
      </c>
      <c r="D908" s="17" t="str">
        <f>IF(OR($A908="",$B908=""),"",A908*'MPTO_working_2-way'!$G907)</f>
        <v/>
      </c>
      <c r="E908" s="22" t="str">
        <f>IF(OR($A908="",$B908=""),"",B908*'MPTO_working_2-way'!$G907)</f>
        <v/>
      </c>
      <c r="F908" s="17" t="str">
        <f>IF(OR($A908="",$B908=""),"",'MPTO_working_2-way'!D907)</f>
        <v/>
      </c>
      <c r="G908" s="22" t="str">
        <f>IF(OR($A908="",$B908=""),"",'MPTO_working_2-way'!E907)</f>
        <v/>
      </c>
      <c r="H908" s="17" t="str">
        <f>IF(OR($A908="",$B908=""),"",'OddsRatio_working_2-way'!M907)</f>
        <v/>
      </c>
      <c r="I908" s="17" t="str">
        <f>IF(OR($A908="",$B908=""),"",'OddsRatio_working_2-way'!N907)</f>
        <v/>
      </c>
      <c r="J908" s="17" t="str">
        <f>IF('Log_working_2-way'!$D907="","",A908^('Log_working_2-way'!$D907))</f>
        <v/>
      </c>
      <c r="K908" s="22" t="str">
        <f>IF('Log_working_2-way'!$D907="","",B908^('Log_working_2-way'!$D907))</f>
        <v/>
      </c>
    </row>
    <row r="909" spans="3:11" x14ac:dyDescent="0.2">
      <c r="C909" s="20" t="str">
        <f t="shared" si="90"/>
        <v/>
      </c>
      <c r="D909" s="17" t="str">
        <f>IF(OR($A909="",$B909=""),"",A909*'MPTO_working_2-way'!$G908)</f>
        <v/>
      </c>
      <c r="E909" s="22" t="str">
        <f>IF(OR($A909="",$B909=""),"",B909*'MPTO_working_2-way'!$G908)</f>
        <v/>
      </c>
      <c r="F909" s="17" t="str">
        <f>IF(OR($A909="",$B909=""),"",'MPTO_working_2-way'!D908)</f>
        <v/>
      </c>
      <c r="G909" s="22" t="str">
        <f>IF(OR($A909="",$B909=""),"",'MPTO_working_2-way'!E908)</f>
        <v/>
      </c>
      <c r="H909" s="17" t="str">
        <f>IF(OR($A909="",$B909=""),"",'OddsRatio_working_2-way'!M908)</f>
        <v/>
      </c>
      <c r="I909" s="17" t="str">
        <f>IF(OR($A909="",$B909=""),"",'OddsRatio_working_2-way'!N908)</f>
        <v/>
      </c>
      <c r="J909" s="17" t="str">
        <f>IF('Log_working_2-way'!$D908="","",A909^('Log_working_2-way'!$D908))</f>
        <v/>
      </c>
      <c r="K909" s="22" t="str">
        <f>IF('Log_working_2-way'!$D908="","",B909^('Log_working_2-way'!$D908))</f>
        <v/>
      </c>
    </row>
    <row r="910" spans="3:11" x14ac:dyDescent="0.2">
      <c r="C910" s="20" t="str">
        <f t="shared" si="90"/>
        <v/>
      </c>
      <c r="D910" s="17" t="str">
        <f>IF(OR($A910="",$B910=""),"",A910*'MPTO_working_2-way'!$G909)</f>
        <v/>
      </c>
      <c r="E910" s="22" t="str">
        <f>IF(OR($A910="",$B910=""),"",B910*'MPTO_working_2-way'!$G909)</f>
        <v/>
      </c>
      <c r="F910" s="17" t="str">
        <f>IF(OR($A910="",$B910=""),"",'MPTO_working_2-way'!D909)</f>
        <v/>
      </c>
      <c r="G910" s="22" t="str">
        <f>IF(OR($A910="",$B910=""),"",'MPTO_working_2-way'!E909)</f>
        <v/>
      </c>
      <c r="H910" s="17" t="str">
        <f>IF(OR($A910="",$B910=""),"",'OddsRatio_working_2-way'!M909)</f>
        <v/>
      </c>
      <c r="I910" s="17" t="str">
        <f>IF(OR($A910="",$B910=""),"",'OddsRatio_working_2-way'!N909)</f>
        <v/>
      </c>
      <c r="J910" s="17" t="str">
        <f>IF('Log_working_2-way'!$D909="","",A910^('Log_working_2-way'!$D909))</f>
        <v/>
      </c>
      <c r="K910" s="22" t="str">
        <f>IF('Log_working_2-way'!$D909="","",B910^('Log_working_2-way'!$D909))</f>
        <v/>
      </c>
    </row>
    <row r="911" spans="3:11" x14ac:dyDescent="0.2">
      <c r="C911" s="20" t="str">
        <f t="shared" si="90"/>
        <v/>
      </c>
      <c r="D911" s="17" t="str">
        <f>IF(OR($A911="",$B911=""),"",A911*'MPTO_working_2-way'!$G910)</f>
        <v/>
      </c>
      <c r="E911" s="22" t="str">
        <f>IF(OR($A911="",$B911=""),"",B911*'MPTO_working_2-way'!$G910)</f>
        <v/>
      </c>
      <c r="F911" s="17" t="str">
        <f>IF(OR($A911="",$B911=""),"",'MPTO_working_2-way'!D910)</f>
        <v/>
      </c>
      <c r="G911" s="22" t="str">
        <f>IF(OR($A911="",$B911=""),"",'MPTO_working_2-way'!E910)</f>
        <v/>
      </c>
      <c r="H911" s="17" t="str">
        <f>IF(OR($A911="",$B911=""),"",'OddsRatio_working_2-way'!M910)</f>
        <v/>
      </c>
      <c r="I911" s="17" t="str">
        <f>IF(OR($A911="",$B911=""),"",'OddsRatio_working_2-way'!N910)</f>
        <v/>
      </c>
      <c r="J911" s="17" t="str">
        <f>IF('Log_working_2-way'!$D910="","",A911^('Log_working_2-way'!$D910))</f>
        <v/>
      </c>
      <c r="K911" s="22" t="str">
        <f>IF('Log_working_2-way'!$D910="","",B911^('Log_working_2-way'!$D910))</f>
        <v/>
      </c>
    </row>
    <row r="912" spans="3:11" x14ac:dyDescent="0.2">
      <c r="C912" s="20" t="str">
        <f t="shared" si="90"/>
        <v/>
      </c>
      <c r="D912" s="17" t="str">
        <f>IF(OR($A912="",$B912=""),"",A912*'MPTO_working_2-way'!$G911)</f>
        <v/>
      </c>
      <c r="E912" s="22" t="str">
        <f>IF(OR($A912="",$B912=""),"",B912*'MPTO_working_2-way'!$G911)</f>
        <v/>
      </c>
      <c r="F912" s="17" t="str">
        <f>IF(OR($A912="",$B912=""),"",'MPTO_working_2-way'!D911)</f>
        <v/>
      </c>
      <c r="G912" s="22" t="str">
        <f>IF(OR($A912="",$B912=""),"",'MPTO_working_2-way'!E911)</f>
        <v/>
      </c>
      <c r="H912" s="17" t="str">
        <f>IF(OR($A912="",$B912=""),"",'OddsRatio_working_2-way'!M911)</f>
        <v/>
      </c>
      <c r="I912" s="17" t="str">
        <f>IF(OR($A912="",$B912=""),"",'OddsRatio_working_2-way'!N911)</f>
        <v/>
      </c>
      <c r="J912" s="17" t="str">
        <f>IF('Log_working_2-way'!$D911="","",A912^('Log_working_2-way'!$D911))</f>
        <v/>
      </c>
      <c r="K912" s="22" t="str">
        <f>IF('Log_working_2-way'!$D911="","",B912^('Log_working_2-way'!$D911))</f>
        <v/>
      </c>
    </row>
    <row r="913" spans="3:11" x14ac:dyDescent="0.2">
      <c r="C913" s="20" t="str">
        <f t="shared" si="90"/>
        <v/>
      </c>
      <c r="D913" s="17" t="str">
        <f>IF(OR($A913="",$B913=""),"",A913*'MPTO_working_2-way'!$G912)</f>
        <v/>
      </c>
      <c r="E913" s="22" t="str">
        <f>IF(OR($A913="",$B913=""),"",B913*'MPTO_working_2-way'!$G912)</f>
        <v/>
      </c>
      <c r="F913" s="17" t="str">
        <f>IF(OR($A913="",$B913=""),"",'MPTO_working_2-way'!D912)</f>
        <v/>
      </c>
      <c r="G913" s="22" t="str">
        <f>IF(OR($A913="",$B913=""),"",'MPTO_working_2-way'!E912)</f>
        <v/>
      </c>
      <c r="H913" s="17" t="str">
        <f>IF(OR($A913="",$B913=""),"",'OddsRatio_working_2-way'!M912)</f>
        <v/>
      </c>
      <c r="I913" s="17" t="str">
        <f>IF(OR($A913="",$B913=""),"",'OddsRatio_working_2-way'!N912)</f>
        <v/>
      </c>
      <c r="J913" s="17" t="str">
        <f>IF('Log_working_2-way'!$D912="","",A913^('Log_working_2-way'!$D912))</f>
        <v/>
      </c>
      <c r="K913" s="22" t="str">
        <f>IF('Log_working_2-way'!$D912="","",B913^('Log_working_2-way'!$D912))</f>
        <v/>
      </c>
    </row>
    <row r="914" spans="3:11" x14ac:dyDescent="0.2">
      <c r="C914" s="20" t="str">
        <f t="shared" si="90"/>
        <v/>
      </c>
      <c r="D914" s="17" t="str">
        <f>IF(OR($A914="",$B914=""),"",A914*'MPTO_working_2-way'!$G913)</f>
        <v/>
      </c>
      <c r="E914" s="22" t="str">
        <f>IF(OR($A914="",$B914=""),"",B914*'MPTO_working_2-way'!$G913)</f>
        <v/>
      </c>
      <c r="F914" s="17" t="str">
        <f>IF(OR($A914="",$B914=""),"",'MPTO_working_2-way'!D913)</f>
        <v/>
      </c>
      <c r="G914" s="22" t="str">
        <f>IF(OR($A914="",$B914=""),"",'MPTO_working_2-way'!E913)</f>
        <v/>
      </c>
      <c r="H914" s="17" t="str">
        <f>IF(OR($A914="",$B914=""),"",'OddsRatio_working_2-way'!M913)</f>
        <v/>
      </c>
      <c r="I914" s="17" t="str">
        <f>IF(OR($A914="",$B914=""),"",'OddsRatio_working_2-way'!N913)</f>
        <v/>
      </c>
      <c r="J914" s="17" t="str">
        <f>IF('Log_working_2-way'!$D913="","",A914^('Log_working_2-way'!$D913))</f>
        <v/>
      </c>
      <c r="K914" s="22" t="str">
        <f>IF('Log_working_2-way'!$D913="","",B914^('Log_working_2-way'!$D913))</f>
        <v/>
      </c>
    </row>
    <row r="915" spans="3:11" x14ac:dyDescent="0.2">
      <c r="C915" s="20" t="str">
        <f t="shared" si="90"/>
        <v/>
      </c>
      <c r="D915" s="17" t="str">
        <f>IF(OR($A915="",$B915=""),"",A915*'MPTO_working_2-way'!$G914)</f>
        <v/>
      </c>
      <c r="E915" s="22" t="str">
        <f>IF(OR($A915="",$B915=""),"",B915*'MPTO_working_2-way'!$G914)</f>
        <v/>
      </c>
      <c r="F915" s="17" t="str">
        <f>IF(OR($A915="",$B915=""),"",'MPTO_working_2-way'!D914)</f>
        <v/>
      </c>
      <c r="G915" s="22" t="str">
        <f>IF(OR($A915="",$B915=""),"",'MPTO_working_2-way'!E914)</f>
        <v/>
      </c>
      <c r="H915" s="17" t="str">
        <f>IF(OR($A915="",$B915=""),"",'OddsRatio_working_2-way'!M914)</f>
        <v/>
      </c>
      <c r="I915" s="17" t="str">
        <f>IF(OR($A915="",$B915=""),"",'OddsRatio_working_2-way'!N914)</f>
        <v/>
      </c>
      <c r="J915" s="17" t="str">
        <f>IF('Log_working_2-way'!$D914="","",A915^('Log_working_2-way'!$D914))</f>
        <v/>
      </c>
      <c r="K915" s="22" t="str">
        <f>IF('Log_working_2-way'!$D914="","",B915^('Log_working_2-way'!$D914))</f>
        <v/>
      </c>
    </row>
    <row r="916" spans="3:11" x14ac:dyDescent="0.2">
      <c r="C916" s="20" t="str">
        <f t="shared" si="90"/>
        <v/>
      </c>
      <c r="D916" s="17" t="str">
        <f>IF(OR($A916="",$B916=""),"",A916*'MPTO_working_2-way'!$G915)</f>
        <v/>
      </c>
      <c r="E916" s="22" t="str">
        <f>IF(OR($A916="",$B916=""),"",B916*'MPTO_working_2-way'!$G915)</f>
        <v/>
      </c>
      <c r="F916" s="17" t="str">
        <f>IF(OR($A916="",$B916=""),"",'MPTO_working_2-way'!D915)</f>
        <v/>
      </c>
      <c r="G916" s="22" t="str">
        <f>IF(OR($A916="",$B916=""),"",'MPTO_working_2-way'!E915)</f>
        <v/>
      </c>
      <c r="H916" s="17" t="str">
        <f>IF(OR($A916="",$B916=""),"",'OddsRatio_working_2-way'!M915)</f>
        <v/>
      </c>
      <c r="I916" s="17" t="str">
        <f>IF(OR($A916="",$B916=""),"",'OddsRatio_working_2-way'!N915)</f>
        <v/>
      </c>
      <c r="J916" s="17" t="str">
        <f>IF('Log_working_2-way'!$D915="","",A916^('Log_working_2-way'!$D915))</f>
        <v/>
      </c>
      <c r="K916" s="22" t="str">
        <f>IF('Log_working_2-way'!$D915="","",B916^('Log_working_2-way'!$D915))</f>
        <v/>
      </c>
    </row>
    <row r="917" spans="3:11" x14ac:dyDescent="0.2">
      <c r="C917" s="20" t="str">
        <f t="shared" si="90"/>
        <v/>
      </c>
      <c r="D917" s="17" t="str">
        <f>IF(OR($A917="",$B917=""),"",A917*'MPTO_working_2-way'!$G916)</f>
        <v/>
      </c>
      <c r="E917" s="22" t="str">
        <f>IF(OR($A917="",$B917=""),"",B917*'MPTO_working_2-way'!$G916)</f>
        <v/>
      </c>
      <c r="F917" s="17" t="str">
        <f>IF(OR($A917="",$B917=""),"",'MPTO_working_2-way'!D916)</f>
        <v/>
      </c>
      <c r="G917" s="22" t="str">
        <f>IF(OR($A917="",$B917=""),"",'MPTO_working_2-way'!E916)</f>
        <v/>
      </c>
      <c r="H917" s="17" t="str">
        <f>IF(OR($A917="",$B917=""),"",'OddsRatio_working_2-way'!M916)</f>
        <v/>
      </c>
      <c r="I917" s="17" t="str">
        <f>IF(OR($A917="",$B917=""),"",'OddsRatio_working_2-way'!N916)</f>
        <v/>
      </c>
      <c r="J917" s="17" t="str">
        <f>IF('Log_working_2-way'!$D916="","",A917^('Log_working_2-way'!$D916))</f>
        <v/>
      </c>
      <c r="K917" s="22" t="str">
        <f>IF('Log_working_2-way'!$D916="","",B917^('Log_working_2-way'!$D916))</f>
        <v/>
      </c>
    </row>
    <row r="918" spans="3:11" x14ac:dyDescent="0.2">
      <c r="C918" s="20" t="str">
        <f t="shared" si="90"/>
        <v/>
      </c>
      <c r="D918" s="17" t="str">
        <f>IF(OR($A918="",$B918=""),"",A918*'MPTO_working_2-way'!$G917)</f>
        <v/>
      </c>
      <c r="E918" s="22" t="str">
        <f>IF(OR($A918="",$B918=""),"",B918*'MPTO_working_2-way'!$G917)</f>
        <v/>
      </c>
      <c r="F918" s="17" t="str">
        <f>IF(OR($A918="",$B918=""),"",'MPTO_working_2-way'!D917)</f>
        <v/>
      </c>
      <c r="G918" s="22" t="str">
        <f>IF(OR($A918="",$B918=""),"",'MPTO_working_2-way'!E917)</f>
        <v/>
      </c>
      <c r="H918" s="17" t="str">
        <f>IF(OR($A918="",$B918=""),"",'OddsRatio_working_2-way'!M917)</f>
        <v/>
      </c>
      <c r="I918" s="17" t="str">
        <f>IF(OR($A918="",$B918=""),"",'OddsRatio_working_2-way'!N917)</f>
        <v/>
      </c>
      <c r="J918" s="17" t="str">
        <f>IF('Log_working_2-way'!$D917="","",A918^('Log_working_2-way'!$D917))</f>
        <v/>
      </c>
      <c r="K918" s="22" t="str">
        <f>IF('Log_working_2-way'!$D917="","",B918^('Log_working_2-way'!$D917))</f>
        <v/>
      </c>
    </row>
    <row r="919" spans="3:11" x14ac:dyDescent="0.2">
      <c r="C919" s="20" t="str">
        <f t="shared" si="90"/>
        <v/>
      </c>
      <c r="D919" s="17" t="str">
        <f>IF(OR($A919="",$B919=""),"",A919*'MPTO_working_2-way'!$G918)</f>
        <v/>
      </c>
      <c r="E919" s="22" t="str">
        <f>IF(OR($A919="",$B919=""),"",B919*'MPTO_working_2-way'!$G918)</f>
        <v/>
      </c>
      <c r="F919" s="17" t="str">
        <f>IF(OR($A919="",$B919=""),"",'MPTO_working_2-way'!D918)</f>
        <v/>
      </c>
      <c r="G919" s="22" t="str">
        <f>IF(OR($A919="",$B919=""),"",'MPTO_working_2-way'!E918)</f>
        <v/>
      </c>
      <c r="H919" s="17" t="str">
        <f>IF(OR($A919="",$B919=""),"",'OddsRatio_working_2-way'!M918)</f>
        <v/>
      </c>
      <c r="I919" s="17" t="str">
        <f>IF(OR($A919="",$B919=""),"",'OddsRatio_working_2-way'!N918)</f>
        <v/>
      </c>
      <c r="J919" s="17" t="str">
        <f>IF('Log_working_2-way'!$D918="","",A919^('Log_working_2-way'!$D918))</f>
        <v/>
      </c>
      <c r="K919" s="22" t="str">
        <f>IF('Log_working_2-way'!$D918="","",B919^('Log_working_2-way'!$D918))</f>
        <v/>
      </c>
    </row>
    <row r="920" spans="3:11" x14ac:dyDescent="0.2">
      <c r="C920" s="20" t="str">
        <f t="shared" si="90"/>
        <v/>
      </c>
      <c r="D920" s="17" t="str">
        <f>IF(OR($A920="",$B920=""),"",A920*'MPTO_working_2-way'!$G919)</f>
        <v/>
      </c>
      <c r="E920" s="22" t="str">
        <f>IF(OR($A920="",$B920=""),"",B920*'MPTO_working_2-way'!$G919)</f>
        <v/>
      </c>
      <c r="F920" s="17" t="str">
        <f>IF(OR($A920="",$B920=""),"",'MPTO_working_2-way'!D919)</f>
        <v/>
      </c>
      <c r="G920" s="22" t="str">
        <f>IF(OR($A920="",$B920=""),"",'MPTO_working_2-way'!E919)</f>
        <v/>
      </c>
      <c r="H920" s="17" t="str">
        <f>IF(OR($A920="",$B920=""),"",'OddsRatio_working_2-way'!M919)</f>
        <v/>
      </c>
      <c r="I920" s="17" t="str">
        <f>IF(OR($A920="",$B920=""),"",'OddsRatio_working_2-way'!N919)</f>
        <v/>
      </c>
      <c r="J920" s="17" t="str">
        <f>IF('Log_working_2-way'!$D919="","",A920^('Log_working_2-way'!$D919))</f>
        <v/>
      </c>
      <c r="K920" s="22" t="str">
        <f>IF('Log_working_2-way'!$D919="","",B920^('Log_working_2-way'!$D919))</f>
        <v/>
      </c>
    </row>
    <row r="921" spans="3:11" x14ac:dyDescent="0.2">
      <c r="C921" s="20" t="str">
        <f t="shared" si="90"/>
        <v/>
      </c>
      <c r="D921" s="17" t="str">
        <f>IF(OR($A921="",$B921=""),"",A921*'MPTO_working_2-way'!$G920)</f>
        <v/>
      </c>
      <c r="E921" s="22" t="str">
        <f>IF(OR($A921="",$B921=""),"",B921*'MPTO_working_2-way'!$G920)</f>
        <v/>
      </c>
      <c r="F921" s="17" t="str">
        <f>IF(OR($A921="",$B921=""),"",'MPTO_working_2-way'!D920)</f>
        <v/>
      </c>
      <c r="G921" s="22" t="str">
        <f>IF(OR($A921="",$B921=""),"",'MPTO_working_2-way'!E920)</f>
        <v/>
      </c>
      <c r="H921" s="17" t="str">
        <f>IF(OR($A921="",$B921=""),"",'OddsRatio_working_2-way'!M920)</f>
        <v/>
      </c>
      <c r="I921" s="17" t="str">
        <f>IF(OR($A921="",$B921=""),"",'OddsRatio_working_2-way'!N920)</f>
        <v/>
      </c>
      <c r="J921" s="17" t="str">
        <f>IF('Log_working_2-way'!$D920="","",A921^('Log_working_2-way'!$D920))</f>
        <v/>
      </c>
      <c r="K921" s="22" t="str">
        <f>IF('Log_working_2-way'!$D920="","",B921^('Log_working_2-way'!$D920))</f>
        <v/>
      </c>
    </row>
    <row r="922" spans="3:11" x14ac:dyDescent="0.2">
      <c r="C922" s="20" t="str">
        <f t="shared" si="90"/>
        <v/>
      </c>
      <c r="D922" s="17" t="str">
        <f>IF(OR($A922="",$B922=""),"",A922*'MPTO_working_2-way'!$G921)</f>
        <v/>
      </c>
      <c r="E922" s="22" t="str">
        <f>IF(OR($A922="",$B922=""),"",B922*'MPTO_working_2-way'!$G921)</f>
        <v/>
      </c>
      <c r="F922" s="17" t="str">
        <f>IF(OR($A922="",$B922=""),"",'MPTO_working_2-way'!D921)</f>
        <v/>
      </c>
      <c r="G922" s="22" t="str">
        <f>IF(OR($A922="",$B922=""),"",'MPTO_working_2-way'!E921)</f>
        <v/>
      </c>
      <c r="H922" s="17" t="str">
        <f>IF(OR($A922="",$B922=""),"",'OddsRatio_working_2-way'!M921)</f>
        <v/>
      </c>
      <c r="I922" s="17" t="str">
        <f>IF(OR($A922="",$B922=""),"",'OddsRatio_working_2-way'!N921)</f>
        <v/>
      </c>
      <c r="J922" s="17" t="str">
        <f>IF('Log_working_2-way'!$D921="","",A922^('Log_working_2-way'!$D921))</f>
        <v/>
      </c>
      <c r="K922" s="22" t="str">
        <f>IF('Log_working_2-way'!$D921="","",B922^('Log_working_2-way'!$D921))</f>
        <v/>
      </c>
    </row>
    <row r="923" spans="3:11" x14ac:dyDescent="0.2">
      <c r="C923" s="20" t="str">
        <f t="shared" si="90"/>
        <v/>
      </c>
      <c r="D923" s="17" t="str">
        <f>IF(OR($A923="",$B923=""),"",A923*'MPTO_working_2-way'!$G922)</f>
        <v/>
      </c>
      <c r="E923" s="22" t="str">
        <f>IF(OR($A923="",$B923=""),"",B923*'MPTO_working_2-way'!$G922)</f>
        <v/>
      </c>
      <c r="F923" s="17" t="str">
        <f>IF(OR($A923="",$B923=""),"",'MPTO_working_2-way'!D922)</f>
        <v/>
      </c>
      <c r="G923" s="22" t="str">
        <f>IF(OR($A923="",$B923=""),"",'MPTO_working_2-way'!E922)</f>
        <v/>
      </c>
      <c r="H923" s="17" t="str">
        <f>IF(OR($A923="",$B923=""),"",'OddsRatio_working_2-way'!M922)</f>
        <v/>
      </c>
      <c r="I923" s="17" t="str">
        <f>IF(OR($A923="",$B923=""),"",'OddsRatio_working_2-way'!N922)</f>
        <v/>
      </c>
      <c r="J923" s="17" t="str">
        <f>IF('Log_working_2-way'!$D922="","",A923^('Log_working_2-way'!$D922))</f>
        <v/>
      </c>
      <c r="K923" s="22" t="str">
        <f>IF('Log_working_2-way'!$D922="","",B923^('Log_working_2-way'!$D922))</f>
        <v/>
      </c>
    </row>
    <row r="924" spans="3:11" x14ac:dyDescent="0.2">
      <c r="C924" s="20" t="str">
        <f t="shared" si="90"/>
        <v/>
      </c>
      <c r="D924" s="17" t="str">
        <f>IF(OR($A924="",$B924=""),"",A924*'MPTO_working_2-way'!$G923)</f>
        <v/>
      </c>
      <c r="E924" s="22" t="str">
        <f>IF(OR($A924="",$B924=""),"",B924*'MPTO_working_2-way'!$G923)</f>
        <v/>
      </c>
      <c r="F924" s="17" t="str">
        <f>IF(OR($A924="",$B924=""),"",'MPTO_working_2-way'!D923)</f>
        <v/>
      </c>
      <c r="G924" s="22" t="str">
        <f>IF(OR($A924="",$B924=""),"",'MPTO_working_2-way'!E923)</f>
        <v/>
      </c>
      <c r="H924" s="17" t="str">
        <f>IF(OR($A924="",$B924=""),"",'OddsRatio_working_2-way'!M923)</f>
        <v/>
      </c>
      <c r="I924" s="17" t="str">
        <f>IF(OR($A924="",$B924=""),"",'OddsRatio_working_2-way'!N923)</f>
        <v/>
      </c>
      <c r="J924" s="17" t="str">
        <f>IF('Log_working_2-way'!$D923="","",A924^('Log_working_2-way'!$D923))</f>
        <v/>
      </c>
      <c r="K924" s="22" t="str">
        <f>IF('Log_working_2-way'!$D923="","",B924^('Log_working_2-way'!$D923))</f>
        <v/>
      </c>
    </row>
    <row r="925" spans="3:11" x14ac:dyDescent="0.2">
      <c r="C925" s="20" t="str">
        <f t="shared" si="90"/>
        <v/>
      </c>
      <c r="D925" s="17" t="str">
        <f>IF(OR($A925="",$B925=""),"",A925*'MPTO_working_2-way'!$G924)</f>
        <v/>
      </c>
      <c r="E925" s="22" t="str">
        <f>IF(OR($A925="",$B925=""),"",B925*'MPTO_working_2-way'!$G924)</f>
        <v/>
      </c>
      <c r="F925" s="17" t="str">
        <f>IF(OR($A925="",$B925=""),"",'MPTO_working_2-way'!D924)</f>
        <v/>
      </c>
      <c r="G925" s="22" t="str">
        <f>IF(OR($A925="",$B925=""),"",'MPTO_working_2-way'!E924)</f>
        <v/>
      </c>
      <c r="H925" s="17" t="str">
        <f>IF(OR($A925="",$B925=""),"",'OddsRatio_working_2-way'!M924)</f>
        <v/>
      </c>
      <c r="I925" s="17" t="str">
        <f>IF(OR($A925="",$B925=""),"",'OddsRatio_working_2-way'!N924)</f>
        <v/>
      </c>
      <c r="J925" s="17" t="str">
        <f>IF('Log_working_2-way'!$D924="","",A925^('Log_working_2-way'!$D924))</f>
        <v/>
      </c>
      <c r="K925" s="22" t="str">
        <f>IF('Log_working_2-way'!$D924="","",B925^('Log_working_2-way'!$D924))</f>
        <v/>
      </c>
    </row>
    <row r="926" spans="3:11" x14ac:dyDescent="0.2">
      <c r="C926" s="20" t="str">
        <f t="shared" si="90"/>
        <v/>
      </c>
      <c r="D926" s="17" t="str">
        <f>IF(OR($A926="",$B926=""),"",A926*'MPTO_working_2-way'!$G925)</f>
        <v/>
      </c>
      <c r="E926" s="22" t="str">
        <f>IF(OR($A926="",$B926=""),"",B926*'MPTO_working_2-way'!$G925)</f>
        <v/>
      </c>
      <c r="F926" s="17" t="str">
        <f>IF(OR($A926="",$B926=""),"",'MPTO_working_2-way'!D925)</f>
        <v/>
      </c>
      <c r="G926" s="22" t="str">
        <f>IF(OR($A926="",$B926=""),"",'MPTO_working_2-way'!E925)</f>
        <v/>
      </c>
      <c r="H926" s="17" t="str">
        <f>IF(OR($A926="",$B926=""),"",'OddsRatio_working_2-way'!M925)</f>
        <v/>
      </c>
      <c r="I926" s="17" t="str">
        <f>IF(OR($A926="",$B926=""),"",'OddsRatio_working_2-way'!N925)</f>
        <v/>
      </c>
      <c r="J926" s="17" t="str">
        <f>IF('Log_working_2-way'!$D925="","",A926^('Log_working_2-way'!$D925))</f>
        <v/>
      </c>
      <c r="K926" s="22" t="str">
        <f>IF('Log_working_2-way'!$D925="","",B926^('Log_working_2-way'!$D925))</f>
        <v/>
      </c>
    </row>
    <row r="927" spans="3:11" x14ac:dyDescent="0.2">
      <c r="C927" s="20" t="str">
        <f t="shared" si="90"/>
        <v/>
      </c>
      <c r="D927" s="17" t="str">
        <f>IF(OR($A927="",$B927=""),"",A927*'MPTO_working_2-way'!$G926)</f>
        <v/>
      </c>
      <c r="E927" s="22" t="str">
        <f>IF(OR($A927="",$B927=""),"",B927*'MPTO_working_2-way'!$G926)</f>
        <v/>
      </c>
      <c r="F927" s="17" t="str">
        <f>IF(OR($A927="",$B927=""),"",'MPTO_working_2-way'!D926)</f>
        <v/>
      </c>
      <c r="G927" s="22" t="str">
        <f>IF(OR($A927="",$B927=""),"",'MPTO_working_2-way'!E926)</f>
        <v/>
      </c>
      <c r="H927" s="17" t="str">
        <f>IF(OR($A927="",$B927=""),"",'OddsRatio_working_2-way'!M926)</f>
        <v/>
      </c>
      <c r="I927" s="17" t="str">
        <f>IF(OR($A927="",$B927=""),"",'OddsRatio_working_2-way'!N926)</f>
        <v/>
      </c>
      <c r="J927" s="17" t="str">
        <f>IF('Log_working_2-way'!$D926="","",A927^('Log_working_2-way'!$D926))</f>
        <v/>
      </c>
      <c r="K927" s="22" t="str">
        <f>IF('Log_working_2-way'!$D926="","",B927^('Log_working_2-way'!$D926))</f>
        <v/>
      </c>
    </row>
    <row r="928" spans="3:11" x14ac:dyDescent="0.2">
      <c r="C928" s="20" t="str">
        <f t="shared" si="90"/>
        <v/>
      </c>
      <c r="D928" s="17" t="str">
        <f>IF(OR($A928="",$B928=""),"",A928*'MPTO_working_2-way'!$G927)</f>
        <v/>
      </c>
      <c r="E928" s="22" t="str">
        <f>IF(OR($A928="",$B928=""),"",B928*'MPTO_working_2-way'!$G927)</f>
        <v/>
      </c>
      <c r="F928" s="17" t="str">
        <f>IF(OR($A928="",$B928=""),"",'MPTO_working_2-way'!D927)</f>
        <v/>
      </c>
      <c r="G928" s="22" t="str">
        <f>IF(OR($A928="",$B928=""),"",'MPTO_working_2-way'!E927)</f>
        <v/>
      </c>
      <c r="H928" s="17" t="str">
        <f>IF(OR($A928="",$B928=""),"",'OddsRatio_working_2-way'!M927)</f>
        <v/>
      </c>
      <c r="I928" s="17" t="str">
        <f>IF(OR($A928="",$B928=""),"",'OddsRatio_working_2-way'!N927)</f>
        <v/>
      </c>
      <c r="J928" s="17" t="str">
        <f>IF('Log_working_2-way'!$D927="","",A928^('Log_working_2-way'!$D927))</f>
        <v/>
      </c>
      <c r="K928" s="22" t="str">
        <f>IF('Log_working_2-way'!$D927="","",B928^('Log_working_2-way'!$D927))</f>
        <v/>
      </c>
    </row>
    <row r="929" spans="3:11" x14ac:dyDescent="0.2">
      <c r="C929" s="20" t="str">
        <f t="shared" si="90"/>
        <v/>
      </c>
      <c r="D929" s="17" t="str">
        <f>IF(OR($A929="",$B929=""),"",A929*'MPTO_working_2-way'!$G928)</f>
        <v/>
      </c>
      <c r="E929" s="22" t="str">
        <f>IF(OR($A929="",$B929=""),"",B929*'MPTO_working_2-way'!$G928)</f>
        <v/>
      </c>
      <c r="F929" s="17" t="str">
        <f>IF(OR($A929="",$B929=""),"",'MPTO_working_2-way'!D928)</f>
        <v/>
      </c>
      <c r="G929" s="22" t="str">
        <f>IF(OR($A929="",$B929=""),"",'MPTO_working_2-way'!E928)</f>
        <v/>
      </c>
      <c r="H929" s="17" t="str">
        <f>IF(OR($A929="",$B929=""),"",'OddsRatio_working_2-way'!M928)</f>
        <v/>
      </c>
      <c r="I929" s="17" t="str">
        <f>IF(OR($A929="",$B929=""),"",'OddsRatio_working_2-way'!N928)</f>
        <v/>
      </c>
      <c r="J929" s="17" t="str">
        <f>IF('Log_working_2-way'!$D928="","",A929^('Log_working_2-way'!$D928))</f>
        <v/>
      </c>
      <c r="K929" s="22" t="str">
        <f>IF('Log_working_2-way'!$D928="","",B929^('Log_working_2-way'!$D928))</f>
        <v/>
      </c>
    </row>
    <row r="930" spans="3:11" x14ac:dyDescent="0.2">
      <c r="C930" s="20" t="str">
        <f t="shared" si="90"/>
        <v/>
      </c>
      <c r="D930" s="17" t="str">
        <f>IF(OR($A930="",$B930=""),"",A930*'MPTO_working_2-way'!$G929)</f>
        <v/>
      </c>
      <c r="E930" s="22" t="str">
        <f>IF(OR($A930="",$B930=""),"",B930*'MPTO_working_2-way'!$G929)</f>
        <v/>
      </c>
      <c r="F930" s="17" t="str">
        <f>IF(OR($A930="",$B930=""),"",'MPTO_working_2-way'!D929)</f>
        <v/>
      </c>
      <c r="G930" s="22" t="str">
        <f>IF(OR($A930="",$B930=""),"",'MPTO_working_2-way'!E929)</f>
        <v/>
      </c>
      <c r="H930" s="17" t="str">
        <f>IF(OR($A930="",$B930=""),"",'OddsRatio_working_2-way'!M929)</f>
        <v/>
      </c>
      <c r="I930" s="17" t="str">
        <f>IF(OR($A930="",$B930=""),"",'OddsRatio_working_2-way'!N929)</f>
        <v/>
      </c>
      <c r="J930" s="17" t="str">
        <f>IF('Log_working_2-way'!$D929="","",A930^('Log_working_2-way'!$D929))</f>
        <v/>
      </c>
      <c r="K930" s="22" t="str">
        <f>IF('Log_working_2-way'!$D929="","",B930^('Log_working_2-way'!$D929))</f>
        <v/>
      </c>
    </row>
    <row r="931" spans="3:11" x14ac:dyDescent="0.2">
      <c r="C931" s="20" t="str">
        <f t="shared" si="90"/>
        <v/>
      </c>
      <c r="D931" s="17" t="str">
        <f>IF(OR($A931="",$B931=""),"",A931*'MPTO_working_2-way'!$G930)</f>
        <v/>
      </c>
      <c r="E931" s="22" t="str">
        <f>IF(OR($A931="",$B931=""),"",B931*'MPTO_working_2-way'!$G930)</f>
        <v/>
      </c>
      <c r="F931" s="17" t="str">
        <f>IF(OR($A931="",$B931=""),"",'MPTO_working_2-way'!D930)</f>
        <v/>
      </c>
      <c r="G931" s="22" t="str">
        <f>IF(OR($A931="",$B931=""),"",'MPTO_working_2-way'!E930)</f>
        <v/>
      </c>
      <c r="H931" s="17" t="str">
        <f>IF(OR($A931="",$B931=""),"",'OddsRatio_working_2-way'!M930)</f>
        <v/>
      </c>
      <c r="I931" s="17" t="str">
        <f>IF(OR($A931="",$B931=""),"",'OddsRatio_working_2-way'!N930)</f>
        <v/>
      </c>
      <c r="J931" s="17" t="str">
        <f>IF('Log_working_2-way'!$D930="","",A931^('Log_working_2-way'!$D930))</f>
        <v/>
      </c>
      <c r="K931" s="22" t="str">
        <f>IF('Log_working_2-way'!$D930="","",B931^('Log_working_2-way'!$D930))</f>
        <v/>
      </c>
    </row>
    <row r="932" spans="3:11" x14ac:dyDescent="0.2">
      <c r="C932" s="20" t="str">
        <f t="shared" si="90"/>
        <v/>
      </c>
      <c r="D932" s="17" t="str">
        <f>IF(OR($A932="",$B932=""),"",A932*'MPTO_working_2-way'!$G931)</f>
        <v/>
      </c>
      <c r="E932" s="22" t="str">
        <f>IF(OR($A932="",$B932=""),"",B932*'MPTO_working_2-way'!$G931)</f>
        <v/>
      </c>
      <c r="F932" s="17" t="str">
        <f>IF(OR($A932="",$B932=""),"",'MPTO_working_2-way'!D931)</f>
        <v/>
      </c>
      <c r="G932" s="22" t="str">
        <f>IF(OR($A932="",$B932=""),"",'MPTO_working_2-way'!E931)</f>
        <v/>
      </c>
      <c r="H932" s="17" t="str">
        <f>IF(OR($A932="",$B932=""),"",'OddsRatio_working_2-way'!M931)</f>
        <v/>
      </c>
      <c r="I932" s="17" t="str">
        <f>IF(OR($A932="",$B932=""),"",'OddsRatio_working_2-way'!N931)</f>
        <v/>
      </c>
      <c r="J932" s="17" t="str">
        <f>IF('Log_working_2-way'!$D931="","",A932^('Log_working_2-way'!$D931))</f>
        <v/>
      </c>
      <c r="K932" s="22" t="str">
        <f>IF('Log_working_2-way'!$D931="","",B932^('Log_working_2-way'!$D931))</f>
        <v/>
      </c>
    </row>
    <row r="933" spans="3:11" x14ac:dyDescent="0.2">
      <c r="C933" s="20" t="str">
        <f t="shared" si="90"/>
        <v/>
      </c>
      <c r="D933" s="17" t="str">
        <f>IF(OR($A933="",$B933=""),"",A933*'MPTO_working_2-way'!$G932)</f>
        <v/>
      </c>
      <c r="E933" s="22" t="str">
        <f>IF(OR($A933="",$B933=""),"",B933*'MPTO_working_2-way'!$G932)</f>
        <v/>
      </c>
      <c r="F933" s="17" t="str">
        <f>IF(OR($A933="",$B933=""),"",'MPTO_working_2-way'!D932)</f>
        <v/>
      </c>
      <c r="G933" s="22" t="str">
        <f>IF(OR($A933="",$B933=""),"",'MPTO_working_2-way'!E932)</f>
        <v/>
      </c>
      <c r="H933" s="17" t="str">
        <f>IF(OR($A933="",$B933=""),"",'OddsRatio_working_2-way'!M932)</f>
        <v/>
      </c>
      <c r="I933" s="17" t="str">
        <f>IF(OR($A933="",$B933=""),"",'OddsRatio_working_2-way'!N932)</f>
        <v/>
      </c>
      <c r="J933" s="17" t="str">
        <f>IF('Log_working_2-way'!$D932="","",A933^('Log_working_2-way'!$D932))</f>
        <v/>
      </c>
      <c r="K933" s="22" t="str">
        <f>IF('Log_working_2-way'!$D932="","",B933^('Log_working_2-way'!$D932))</f>
        <v/>
      </c>
    </row>
    <row r="934" spans="3:11" x14ac:dyDescent="0.2">
      <c r="C934" s="20" t="str">
        <f t="shared" si="90"/>
        <v/>
      </c>
      <c r="D934" s="17" t="str">
        <f>IF(OR($A934="",$B934=""),"",A934*'MPTO_working_2-way'!$G933)</f>
        <v/>
      </c>
      <c r="E934" s="22" t="str">
        <f>IF(OR($A934="",$B934=""),"",B934*'MPTO_working_2-way'!$G933)</f>
        <v/>
      </c>
      <c r="F934" s="17" t="str">
        <f>IF(OR($A934="",$B934=""),"",'MPTO_working_2-way'!D933)</f>
        <v/>
      </c>
      <c r="G934" s="22" t="str">
        <f>IF(OR($A934="",$B934=""),"",'MPTO_working_2-way'!E933)</f>
        <v/>
      </c>
      <c r="H934" s="17" t="str">
        <f>IF(OR($A934="",$B934=""),"",'OddsRatio_working_2-way'!M933)</f>
        <v/>
      </c>
      <c r="I934" s="17" t="str">
        <f>IF(OR($A934="",$B934=""),"",'OddsRatio_working_2-way'!N933)</f>
        <v/>
      </c>
      <c r="J934" s="17" t="str">
        <f>IF('Log_working_2-way'!$D933="","",A934^('Log_working_2-way'!$D933))</f>
        <v/>
      </c>
      <c r="K934" s="22" t="str">
        <f>IF('Log_working_2-way'!$D933="","",B934^('Log_working_2-way'!$D933))</f>
        <v/>
      </c>
    </row>
    <row r="935" spans="3:11" x14ac:dyDescent="0.2">
      <c r="C935" s="20" t="str">
        <f t="shared" si="90"/>
        <v/>
      </c>
      <c r="D935" s="17" t="str">
        <f>IF(OR($A935="",$B935=""),"",A935*'MPTO_working_2-way'!$G934)</f>
        <v/>
      </c>
      <c r="E935" s="22" t="str">
        <f>IF(OR($A935="",$B935=""),"",B935*'MPTO_working_2-way'!$G934)</f>
        <v/>
      </c>
      <c r="F935" s="17" t="str">
        <f>IF(OR($A935="",$B935=""),"",'MPTO_working_2-way'!D934)</f>
        <v/>
      </c>
      <c r="G935" s="22" t="str">
        <f>IF(OR($A935="",$B935=""),"",'MPTO_working_2-way'!E934)</f>
        <v/>
      </c>
      <c r="H935" s="17" t="str">
        <f>IF(OR($A935="",$B935=""),"",'OddsRatio_working_2-way'!M934)</f>
        <v/>
      </c>
      <c r="I935" s="17" t="str">
        <f>IF(OR($A935="",$B935=""),"",'OddsRatio_working_2-way'!N934)</f>
        <v/>
      </c>
      <c r="J935" s="17" t="str">
        <f>IF('Log_working_2-way'!$D934="","",A935^('Log_working_2-way'!$D934))</f>
        <v/>
      </c>
      <c r="K935" s="22" t="str">
        <f>IF('Log_working_2-way'!$D934="","",B935^('Log_working_2-way'!$D934))</f>
        <v/>
      </c>
    </row>
    <row r="936" spans="3:11" x14ac:dyDescent="0.2">
      <c r="C936" s="20" t="str">
        <f t="shared" si="90"/>
        <v/>
      </c>
      <c r="D936" s="17" t="str">
        <f>IF(OR($A936="",$B936=""),"",A936*'MPTO_working_2-way'!$G935)</f>
        <v/>
      </c>
      <c r="E936" s="22" t="str">
        <f>IF(OR($A936="",$B936=""),"",B936*'MPTO_working_2-way'!$G935)</f>
        <v/>
      </c>
      <c r="F936" s="17" t="str">
        <f>IF(OR($A936="",$B936=""),"",'MPTO_working_2-way'!D935)</f>
        <v/>
      </c>
      <c r="G936" s="22" t="str">
        <f>IF(OR($A936="",$B936=""),"",'MPTO_working_2-way'!E935)</f>
        <v/>
      </c>
      <c r="H936" s="17" t="str">
        <f>IF(OR($A936="",$B936=""),"",'OddsRatio_working_2-way'!M935)</f>
        <v/>
      </c>
      <c r="I936" s="17" t="str">
        <f>IF(OR($A936="",$B936=""),"",'OddsRatio_working_2-way'!N935)</f>
        <v/>
      </c>
      <c r="J936" s="17" t="str">
        <f>IF('Log_working_2-way'!$D935="","",A936^('Log_working_2-way'!$D935))</f>
        <v/>
      </c>
      <c r="K936" s="22" t="str">
        <f>IF('Log_working_2-way'!$D935="","",B936^('Log_working_2-way'!$D935))</f>
        <v/>
      </c>
    </row>
    <row r="937" spans="3:11" x14ac:dyDescent="0.2">
      <c r="C937" s="20" t="str">
        <f t="shared" si="90"/>
        <v/>
      </c>
      <c r="D937" s="17" t="str">
        <f>IF(OR($A937="",$B937=""),"",A937*'MPTO_working_2-way'!$G936)</f>
        <v/>
      </c>
      <c r="E937" s="22" t="str">
        <f>IF(OR($A937="",$B937=""),"",B937*'MPTO_working_2-way'!$G936)</f>
        <v/>
      </c>
      <c r="F937" s="17" t="str">
        <f>IF(OR($A937="",$B937=""),"",'MPTO_working_2-way'!D936)</f>
        <v/>
      </c>
      <c r="G937" s="22" t="str">
        <f>IF(OR($A937="",$B937=""),"",'MPTO_working_2-way'!E936)</f>
        <v/>
      </c>
      <c r="H937" s="17" t="str">
        <f>IF(OR($A937="",$B937=""),"",'OddsRatio_working_2-way'!M936)</f>
        <v/>
      </c>
      <c r="I937" s="17" t="str">
        <f>IF(OR($A937="",$B937=""),"",'OddsRatio_working_2-way'!N936)</f>
        <v/>
      </c>
      <c r="J937" s="17" t="str">
        <f>IF('Log_working_2-way'!$D936="","",A937^('Log_working_2-way'!$D936))</f>
        <v/>
      </c>
      <c r="K937" s="22" t="str">
        <f>IF('Log_working_2-way'!$D936="","",B937^('Log_working_2-way'!$D936))</f>
        <v/>
      </c>
    </row>
    <row r="938" spans="3:11" x14ac:dyDescent="0.2">
      <c r="C938" s="20" t="str">
        <f t="shared" si="90"/>
        <v/>
      </c>
      <c r="D938" s="17" t="str">
        <f>IF(OR($A938="",$B938=""),"",A938*'MPTO_working_2-way'!$G937)</f>
        <v/>
      </c>
      <c r="E938" s="22" t="str">
        <f>IF(OR($A938="",$B938=""),"",B938*'MPTO_working_2-way'!$G937)</f>
        <v/>
      </c>
      <c r="F938" s="17" t="str">
        <f>IF(OR($A938="",$B938=""),"",'MPTO_working_2-way'!D937)</f>
        <v/>
      </c>
      <c r="G938" s="22" t="str">
        <f>IF(OR($A938="",$B938=""),"",'MPTO_working_2-way'!E937)</f>
        <v/>
      </c>
      <c r="H938" s="17" t="str">
        <f>IF(OR($A938="",$B938=""),"",'OddsRatio_working_2-way'!M937)</f>
        <v/>
      </c>
      <c r="I938" s="17" t="str">
        <f>IF(OR($A938="",$B938=""),"",'OddsRatio_working_2-way'!N937)</f>
        <v/>
      </c>
      <c r="J938" s="17" t="str">
        <f>IF('Log_working_2-way'!$D937="","",A938^('Log_working_2-way'!$D937))</f>
        <v/>
      </c>
      <c r="K938" s="22" t="str">
        <f>IF('Log_working_2-way'!$D937="","",B938^('Log_working_2-way'!$D937))</f>
        <v/>
      </c>
    </row>
    <row r="939" spans="3:11" x14ac:dyDescent="0.2">
      <c r="C939" s="20" t="str">
        <f t="shared" si="90"/>
        <v/>
      </c>
      <c r="D939" s="17" t="str">
        <f>IF(OR($A939="",$B939=""),"",A939*'MPTO_working_2-way'!$G938)</f>
        <v/>
      </c>
      <c r="E939" s="22" t="str">
        <f>IF(OR($A939="",$B939=""),"",B939*'MPTO_working_2-way'!$G938)</f>
        <v/>
      </c>
      <c r="F939" s="17" t="str">
        <f>IF(OR($A939="",$B939=""),"",'MPTO_working_2-way'!D938)</f>
        <v/>
      </c>
      <c r="G939" s="22" t="str">
        <f>IF(OR($A939="",$B939=""),"",'MPTO_working_2-way'!E938)</f>
        <v/>
      </c>
      <c r="H939" s="17" t="str">
        <f>IF(OR($A939="",$B939=""),"",'OddsRatio_working_2-way'!M938)</f>
        <v/>
      </c>
      <c r="I939" s="17" t="str">
        <f>IF(OR($A939="",$B939=""),"",'OddsRatio_working_2-way'!N938)</f>
        <v/>
      </c>
      <c r="J939" s="17" t="str">
        <f>IF('Log_working_2-way'!$D938="","",A939^('Log_working_2-way'!$D938))</f>
        <v/>
      </c>
      <c r="K939" s="22" t="str">
        <f>IF('Log_working_2-way'!$D938="","",B939^('Log_working_2-way'!$D938))</f>
        <v/>
      </c>
    </row>
    <row r="940" spans="3:11" x14ac:dyDescent="0.2">
      <c r="C940" s="20" t="str">
        <f t="shared" si="90"/>
        <v/>
      </c>
      <c r="D940" s="17" t="str">
        <f>IF(OR($A940="",$B940=""),"",A940*'MPTO_working_2-way'!$G939)</f>
        <v/>
      </c>
      <c r="E940" s="22" t="str">
        <f>IF(OR($A940="",$B940=""),"",B940*'MPTO_working_2-way'!$G939)</f>
        <v/>
      </c>
      <c r="F940" s="17" t="str">
        <f>IF(OR($A940="",$B940=""),"",'MPTO_working_2-way'!D939)</f>
        <v/>
      </c>
      <c r="G940" s="22" t="str">
        <f>IF(OR($A940="",$B940=""),"",'MPTO_working_2-way'!E939)</f>
        <v/>
      </c>
      <c r="H940" s="17" t="str">
        <f>IF(OR($A940="",$B940=""),"",'OddsRatio_working_2-way'!M939)</f>
        <v/>
      </c>
      <c r="I940" s="17" t="str">
        <f>IF(OR($A940="",$B940=""),"",'OddsRatio_working_2-way'!N939)</f>
        <v/>
      </c>
      <c r="J940" s="17" t="str">
        <f>IF('Log_working_2-way'!$D939="","",A940^('Log_working_2-way'!$D939))</f>
        <v/>
      </c>
      <c r="K940" s="22" t="str">
        <f>IF('Log_working_2-way'!$D939="","",B940^('Log_working_2-way'!$D939))</f>
        <v/>
      </c>
    </row>
    <row r="941" spans="3:11" x14ac:dyDescent="0.2">
      <c r="C941" s="20" t="str">
        <f t="shared" si="90"/>
        <v/>
      </c>
      <c r="D941" s="17" t="str">
        <f>IF(OR($A941="",$B941=""),"",A941*'MPTO_working_2-way'!$G940)</f>
        <v/>
      </c>
      <c r="E941" s="22" t="str">
        <f>IF(OR($A941="",$B941=""),"",B941*'MPTO_working_2-way'!$G940)</f>
        <v/>
      </c>
      <c r="F941" s="17" t="str">
        <f>IF(OR($A941="",$B941=""),"",'MPTO_working_2-way'!D940)</f>
        <v/>
      </c>
      <c r="G941" s="22" t="str">
        <f>IF(OR($A941="",$B941=""),"",'MPTO_working_2-way'!E940)</f>
        <v/>
      </c>
      <c r="H941" s="17" t="str">
        <f>IF(OR($A941="",$B941=""),"",'OddsRatio_working_2-way'!M940)</f>
        <v/>
      </c>
      <c r="I941" s="17" t="str">
        <f>IF(OR($A941="",$B941=""),"",'OddsRatio_working_2-way'!N940)</f>
        <v/>
      </c>
      <c r="J941" s="17" t="str">
        <f>IF('Log_working_2-way'!$D940="","",A941^('Log_working_2-way'!$D940))</f>
        <v/>
      </c>
      <c r="K941" s="22" t="str">
        <f>IF('Log_working_2-way'!$D940="","",B941^('Log_working_2-way'!$D940))</f>
        <v/>
      </c>
    </row>
    <row r="942" spans="3:11" x14ac:dyDescent="0.2">
      <c r="C942" s="20" t="str">
        <f t="shared" si="90"/>
        <v/>
      </c>
      <c r="D942" s="17" t="str">
        <f>IF(OR($A942="",$B942=""),"",A942*'MPTO_working_2-way'!$G941)</f>
        <v/>
      </c>
      <c r="E942" s="22" t="str">
        <f>IF(OR($A942="",$B942=""),"",B942*'MPTO_working_2-way'!$G941)</f>
        <v/>
      </c>
      <c r="F942" s="17" t="str">
        <f>IF(OR($A942="",$B942=""),"",'MPTO_working_2-way'!D941)</f>
        <v/>
      </c>
      <c r="G942" s="22" t="str">
        <f>IF(OR($A942="",$B942=""),"",'MPTO_working_2-way'!E941)</f>
        <v/>
      </c>
      <c r="H942" s="17" t="str">
        <f>IF(OR($A942="",$B942=""),"",'OddsRatio_working_2-way'!M941)</f>
        <v/>
      </c>
      <c r="I942" s="17" t="str">
        <f>IF(OR($A942="",$B942=""),"",'OddsRatio_working_2-way'!N941)</f>
        <v/>
      </c>
      <c r="J942" s="17" t="str">
        <f>IF('Log_working_2-way'!$D941="","",A942^('Log_working_2-way'!$D941))</f>
        <v/>
      </c>
      <c r="K942" s="22" t="str">
        <f>IF('Log_working_2-way'!$D941="","",B942^('Log_working_2-way'!$D941))</f>
        <v/>
      </c>
    </row>
    <row r="943" spans="3:11" x14ac:dyDescent="0.2">
      <c r="C943" s="20" t="str">
        <f t="shared" si="90"/>
        <v/>
      </c>
      <c r="D943" s="17" t="str">
        <f>IF(OR($A943="",$B943=""),"",A943*'MPTO_working_2-way'!$G942)</f>
        <v/>
      </c>
      <c r="E943" s="22" t="str">
        <f>IF(OR($A943="",$B943=""),"",B943*'MPTO_working_2-way'!$G942)</f>
        <v/>
      </c>
      <c r="F943" s="17" t="str">
        <f>IF(OR($A943="",$B943=""),"",'MPTO_working_2-way'!D942)</f>
        <v/>
      </c>
      <c r="G943" s="22" t="str">
        <f>IF(OR($A943="",$B943=""),"",'MPTO_working_2-way'!E942)</f>
        <v/>
      </c>
      <c r="H943" s="17" t="str">
        <f>IF(OR($A943="",$B943=""),"",'OddsRatio_working_2-way'!M942)</f>
        <v/>
      </c>
      <c r="I943" s="17" t="str">
        <f>IF(OR($A943="",$B943=""),"",'OddsRatio_working_2-way'!N942)</f>
        <v/>
      </c>
      <c r="J943" s="17" t="str">
        <f>IF('Log_working_2-way'!$D942="","",A943^('Log_working_2-way'!$D942))</f>
        <v/>
      </c>
      <c r="K943" s="22" t="str">
        <f>IF('Log_working_2-way'!$D942="","",B943^('Log_working_2-way'!$D942))</f>
        <v/>
      </c>
    </row>
    <row r="944" spans="3:11" x14ac:dyDescent="0.2">
      <c r="C944" s="20" t="str">
        <f t="shared" si="90"/>
        <v/>
      </c>
      <c r="D944" s="17" t="str">
        <f>IF(OR($A944="",$B944=""),"",A944*'MPTO_working_2-way'!$G943)</f>
        <v/>
      </c>
      <c r="E944" s="22" t="str">
        <f>IF(OR($A944="",$B944=""),"",B944*'MPTO_working_2-way'!$G943)</f>
        <v/>
      </c>
      <c r="F944" s="17" t="str">
        <f>IF(OR($A944="",$B944=""),"",'MPTO_working_2-way'!D943)</f>
        <v/>
      </c>
      <c r="G944" s="22" t="str">
        <f>IF(OR($A944="",$B944=""),"",'MPTO_working_2-way'!E943)</f>
        <v/>
      </c>
      <c r="H944" s="17" t="str">
        <f>IF(OR($A944="",$B944=""),"",'OddsRatio_working_2-way'!M943)</f>
        <v/>
      </c>
      <c r="I944" s="17" t="str">
        <f>IF(OR($A944="",$B944=""),"",'OddsRatio_working_2-way'!N943)</f>
        <v/>
      </c>
      <c r="J944" s="17" t="str">
        <f>IF('Log_working_2-way'!$D943="","",A944^('Log_working_2-way'!$D943))</f>
        <v/>
      </c>
      <c r="K944" s="22" t="str">
        <f>IF('Log_working_2-way'!$D943="","",B944^('Log_working_2-way'!$D943))</f>
        <v/>
      </c>
    </row>
    <row r="945" spans="3:11" x14ac:dyDescent="0.2">
      <c r="C945" s="20" t="str">
        <f t="shared" si="90"/>
        <v/>
      </c>
      <c r="D945" s="17" t="str">
        <f>IF(OR($A945="",$B945=""),"",A945*'MPTO_working_2-way'!$G944)</f>
        <v/>
      </c>
      <c r="E945" s="22" t="str">
        <f>IF(OR($A945="",$B945=""),"",B945*'MPTO_working_2-way'!$G944)</f>
        <v/>
      </c>
      <c r="F945" s="17" t="str">
        <f>IF(OR($A945="",$B945=""),"",'MPTO_working_2-way'!D944)</f>
        <v/>
      </c>
      <c r="G945" s="22" t="str">
        <f>IF(OR($A945="",$B945=""),"",'MPTO_working_2-way'!E944)</f>
        <v/>
      </c>
      <c r="H945" s="17" t="str">
        <f>IF(OR($A945="",$B945=""),"",'OddsRatio_working_2-way'!M944)</f>
        <v/>
      </c>
      <c r="I945" s="17" t="str">
        <f>IF(OR($A945="",$B945=""),"",'OddsRatio_working_2-way'!N944)</f>
        <v/>
      </c>
      <c r="J945" s="17" t="str">
        <f>IF('Log_working_2-way'!$D944="","",A945^('Log_working_2-way'!$D944))</f>
        <v/>
      </c>
      <c r="K945" s="22" t="str">
        <f>IF('Log_working_2-way'!$D944="","",B945^('Log_working_2-way'!$D944))</f>
        <v/>
      </c>
    </row>
    <row r="946" spans="3:11" x14ac:dyDescent="0.2">
      <c r="C946" s="20" t="str">
        <f t="shared" si="90"/>
        <v/>
      </c>
      <c r="D946" s="17" t="str">
        <f>IF(OR($A946="",$B946=""),"",A946*'MPTO_working_2-way'!$G945)</f>
        <v/>
      </c>
      <c r="E946" s="22" t="str">
        <f>IF(OR($A946="",$B946=""),"",B946*'MPTO_working_2-way'!$G945)</f>
        <v/>
      </c>
      <c r="F946" s="17" t="str">
        <f>IF(OR($A946="",$B946=""),"",'MPTO_working_2-way'!D945)</f>
        <v/>
      </c>
      <c r="G946" s="22" t="str">
        <f>IF(OR($A946="",$B946=""),"",'MPTO_working_2-way'!E945)</f>
        <v/>
      </c>
      <c r="H946" s="17" t="str">
        <f>IF(OR($A946="",$B946=""),"",'OddsRatio_working_2-way'!M945)</f>
        <v/>
      </c>
      <c r="I946" s="17" t="str">
        <f>IF(OR($A946="",$B946=""),"",'OddsRatio_working_2-way'!N945)</f>
        <v/>
      </c>
      <c r="J946" s="17" t="str">
        <f>IF('Log_working_2-way'!$D945="","",A946^('Log_working_2-way'!$D945))</f>
        <v/>
      </c>
      <c r="K946" s="22" t="str">
        <f>IF('Log_working_2-way'!$D945="","",B946^('Log_working_2-way'!$D945))</f>
        <v/>
      </c>
    </row>
    <row r="947" spans="3:11" x14ac:dyDescent="0.2">
      <c r="C947" s="20" t="str">
        <f t="shared" si="90"/>
        <v/>
      </c>
      <c r="D947" s="17" t="str">
        <f>IF(OR($A947="",$B947=""),"",A947*'MPTO_working_2-way'!$G946)</f>
        <v/>
      </c>
      <c r="E947" s="22" t="str">
        <f>IF(OR($A947="",$B947=""),"",B947*'MPTO_working_2-way'!$G946)</f>
        <v/>
      </c>
      <c r="F947" s="17" t="str">
        <f>IF(OR($A947="",$B947=""),"",'MPTO_working_2-way'!D946)</f>
        <v/>
      </c>
      <c r="G947" s="22" t="str">
        <f>IF(OR($A947="",$B947=""),"",'MPTO_working_2-way'!E946)</f>
        <v/>
      </c>
      <c r="H947" s="17" t="str">
        <f>IF(OR($A947="",$B947=""),"",'OddsRatio_working_2-way'!M946)</f>
        <v/>
      </c>
      <c r="I947" s="17" t="str">
        <f>IF(OR($A947="",$B947=""),"",'OddsRatio_working_2-way'!N946)</f>
        <v/>
      </c>
      <c r="J947" s="17" t="str">
        <f>IF('Log_working_2-way'!$D946="","",A947^('Log_working_2-way'!$D946))</f>
        <v/>
      </c>
      <c r="K947" s="22" t="str">
        <f>IF('Log_working_2-way'!$D946="","",B947^('Log_working_2-way'!$D946))</f>
        <v/>
      </c>
    </row>
    <row r="948" spans="3:11" x14ac:dyDescent="0.2">
      <c r="C948" s="20" t="str">
        <f t="shared" si="90"/>
        <v/>
      </c>
      <c r="D948" s="17" t="str">
        <f>IF(OR($A948="",$B948=""),"",A948*'MPTO_working_2-way'!$G947)</f>
        <v/>
      </c>
      <c r="E948" s="22" t="str">
        <f>IF(OR($A948="",$B948=""),"",B948*'MPTO_working_2-way'!$G947)</f>
        <v/>
      </c>
      <c r="F948" s="17" t="str">
        <f>IF(OR($A948="",$B948=""),"",'MPTO_working_2-way'!D947)</f>
        <v/>
      </c>
      <c r="G948" s="22" t="str">
        <f>IF(OR($A948="",$B948=""),"",'MPTO_working_2-way'!E947)</f>
        <v/>
      </c>
      <c r="H948" s="17" t="str">
        <f>IF(OR($A948="",$B948=""),"",'OddsRatio_working_2-way'!M947)</f>
        <v/>
      </c>
      <c r="I948" s="17" t="str">
        <f>IF(OR($A948="",$B948=""),"",'OddsRatio_working_2-way'!N947)</f>
        <v/>
      </c>
      <c r="J948" s="17" t="str">
        <f>IF('Log_working_2-way'!$D947="","",A948^('Log_working_2-way'!$D947))</f>
        <v/>
      </c>
      <c r="K948" s="22" t="str">
        <f>IF('Log_working_2-way'!$D947="","",B948^('Log_working_2-way'!$D947))</f>
        <v/>
      </c>
    </row>
    <row r="949" spans="3:11" x14ac:dyDescent="0.2">
      <c r="C949" s="20" t="str">
        <f t="shared" si="90"/>
        <v/>
      </c>
      <c r="D949" s="17" t="str">
        <f>IF(OR($A949="",$B949=""),"",A949*'MPTO_working_2-way'!$G948)</f>
        <v/>
      </c>
      <c r="E949" s="22" t="str">
        <f>IF(OR($A949="",$B949=""),"",B949*'MPTO_working_2-way'!$G948)</f>
        <v/>
      </c>
      <c r="F949" s="17" t="str">
        <f>IF(OR($A949="",$B949=""),"",'MPTO_working_2-way'!D948)</f>
        <v/>
      </c>
      <c r="G949" s="22" t="str">
        <f>IF(OR($A949="",$B949=""),"",'MPTO_working_2-way'!E948)</f>
        <v/>
      </c>
      <c r="H949" s="17" t="str">
        <f>IF(OR($A949="",$B949=""),"",'OddsRatio_working_2-way'!M948)</f>
        <v/>
      </c>
      <c r="I949" s="17" t="str">
        <f>IF(OR($A949="",$B949=""),"",'OddsRatio_working_2-way'!N948)</f>
        <v/>
      </c>
      <c r="J949" s="17" t="str">
        <f>IF('Log_working_2-way'!$D948="","",A949^('Log_working_2-way'!$D948))</f>
        <v/>
      </c>
      <c r="K949" s="22" t="str">
        <f>IF('Log_working_2-way'!$D948="","",B949^('Log_working_2-way'!$D948))</f>
        <v/>
      </c>
    </row>
    <row r="950" spans="3:11" x14ac:dyDescent="0.2">
      <c r="C950" s="20" t="str">
        <f t="shared" si="90"/>
        <v/>
      </c>
      <c r="D950" s="17" t="str">
        <f>IF(OR($A950="",$B950=""),"",A950*'MPTO_working_2-way'!$G949)</f>
        <v/>
      </c>
      <c r="E950" s="22" t="str">
        <f>IF(OR($A950="",$B950=""),"",B950*'MPTO_working_2-way'!$G949)</f>
        <v/>
      </c>
      <c r="F950" s="17" t="str">
        <f>IF(OR($A950="",$B950=""),"",'MPTO_working_2-way'!D949)</f>
        <v/>
      </c>
      <c r="G950" s="22" t="str">
        <f>IF(OR($A950="",$B950=""),"",'MPTO_working_2-way'!E949)</f>
        <v/>
      </c>
      <c r="H950" s="17" t="str">
        <f>IF(OR($A950="",$B950=""),"",'OddsRatio_working_2-way'!M949)</f>
        <v/>
      </c>
      <c r="I950" s="17" t="str">
        <f>IF(OR($A950="",$B950=""),"",'OddsRatio_working_2-way'!N949)</f>
        <v/>
      </c>
      <c r="J950" s="17" t="str">
        <f>IF('Log_working_2-way'!$D949="","",A950^('Log_working_2-way'!$D949))</f>
        <v/>
      </c>
      <c r="K950" s="22" t="str">
        <f>IF('Log_working_2-way'!$D949="","",B950^('Log_working_2-way'!$D949))</f>
        <v/>
      </c>
    </row>
    <row r="951" spans="3:11" x14ac:dyDescent="0.2">
      <c r="C951" s="20" t="str">
        <f t="shared" si="90"/>
        <v/>
      </c>
      <c r="D951" s="17" t="str">
        <f>IF(OR($A951="",$B951=""),"",A951*'MPTO_working_2-way'!$G950)</f>
        <v/>
      </c>
      <c r="E951" s="22" t="str">
        <f>IF(OR($A951="",$B951=""),"",B951*'MPTO_working_2-way'!$G950)</f>
        <v/>
      </c>
      <c r="F951" s="17" t="str">
        <f>IF(OR($A951="",$B951=""),"",'MPTO_working_2-way'!D950)</f>
        <v/>
      </c>
      <c r="G951" s="22" t="str">
        <f>IF(OR($A951="",$B951=""),"",'MPTO_working_2-way'!E950)</f>
        <v/>
      </c>
      <c r="H951" s="17" t="str">
        <f>IF(OR($A951="",$B951=""),"",'OddsRatio_working_2-way'!M950)</f>
        <v/>
      </c>
      <c r="I951" s="17" t="str">
        <f>IF(OR($A951="",$B951=""),"",'OddsRatio_working_2-way'!N950)</f>
        <v/>
      </c>
      <c r="J951" s="17" t="str">
        <f>IF('Log_working_2-way'!$D950="","",A951^('Log_working_2-way'!$D950))</f>
        <v/>
      </c>
      <c r="K951" s="22" t="str">
        <f>IF('Log_working_2-way'!$D950="","",B951^('Log_working_2-way'!$D950))</f>
        <v/>
      </c>
    </row>
    <row r="952" spans="3:11" x14ac:dyDescent="0.2">
      <c r="C952" s="20" t="str">
        <f t="shared" si="90"/>
        <v/>
      </c>
      <c r="D952" s="17" t="str">
        <f>IF(OR($A952="",$B952=""),"",A952*'MPTO_working_2-way'!$G951)</f>
        <v/>
      </c>
      <c r="E952" s="22" t="str">
        <f>IF(OR($A952="",$B952=""),"",B952*'MPTO_working_2-way'!$G951)</f>
        <v/>
      </c>
      <c r="F952" s="17" t="str">
        <f>IF(OR($A952="",$B952=""),"",'MPTO_working_2-way'!D951)</f>
        <v/>
      </c>
      <c r="G952" s="22" t="str">
        <f>IF(OR($A952="",$B952=""),"",'MPTO_working_2-way'!E951)</f>
        <v/>
      </c>
      <c r="H952" s="17" t="str">
        <f>IF(OR($A952="",$B952=""),"",'OddsRatio_working_2-way'!M951)</f>
        <v/>
      </c>
      <c r="I952" s="17" t="str">
        <f>IF(OR($A952="",$B952=""),"",'OddsRatio_working_2-way'!N951)</f>
        <v/>
      </c>
      <c r="J952" s="17" t="str">
        <f>IF('Log_working_2-way'!$D951="","",A952^('Log_working_2-way'!$D951))</f>
        <v/>
      </c>
      <c r="K952" s="22" t="str">
        <f>IF('Log_working_2-way'!$D951="","",B952^('Log_working_2-way'!$D951))</f>
        <v/>
      </c>
    </row>
    <row r="953" spans="3:11" x14ac:dyDescent="0.2">
      <c r="C953" s="20" t="str">
        <f t="shared" si="90"/>
        <v/>
      </c>
      <c r="D953" s="17" t="str">
        <f>IF(OR($A953="",$B953=""),"",A953*'MPTO_working_2-way'!$G952)</f>
        <v/>
      </c>
      <c r="E953" s="22" t="str">
        <f>IF(OR($A953="",$B953=""),"",B953*'MPTO_working_2-way'!$G952)</f>
        <v/>
      </c>
      <c r="F953" s="17" t="str">
        <f>IF(OR($A953="",$B953=""),"",'MPTO_working_2-way'!D952)</f>
        <v/>
      </c>
      <c r="G953" s="22" t="str">
        <f>IF(OR($A953="",$B953=""),"",'MPTO_working_2-way'!E952)</f>
        <v/>
      </c>
      <c r="H953" s="17" t="str">
        <f>IF(OR($A953="",$B953=""),"",'OddsRatio_working_2-way'!M952)</f>
        <v/>
      </c>
      <c r="I953" s="17" t="str">
        <f>IF(OR($A953="",$B953=""),"",'OddsRatio_working_2-way'!N952)</f>
        <v/>
      </c>
      <c r="J953" s="17" t="str">
        <f>IF('Log_working_2-way'!$D952="","",A953^('Log_working_2-way'!$D952))</f>
        <v/>
      </c>
      <c r="K953" s="22" t="str">
        <f>IF('Log_working_2-way'!$D952="","",B953^('Log_working_2-way'!$D952))</f>
        <v/>
      </c>
    </row>
    <row r="954" spans="3:11" x14ac:dyDescent="0.2">
      <c r="C954" s="20" t="str">
        <f t="shared" si="90"/>
        <v/>
      </c>
      <c r="D954" s="17" t="str">
        <f>IF(OR($A954="",$B954=""),"",A954*'MPTO_working_2-way'!$G953)</f>
        <v/>
      </c>
      <c r="E954" s="22" t="str">
        <f>IF(OR($A954="",$B954=""),"",B954*'MPTO_working_2-way'!$G953)</f>
        <v/>
      </c>
      <c r="F954" s="17" t="str">
        <f>IF(OR($A954="",$B954=""),"",'MPTO_working_2-way'!D953)</f>
        <v/>
      </c>
      <c r="G954" s="22" t="str">
        <f>IF(OR($A954="",$B954=""),"",'MPTO_working_2-way'!E953)</f>
        <v/>
      </c>
      <c r="H954" s="17" t="str">
        <f>IF(OR($A954="",$B954=""),"",'OddsRatio_working_2-way'!M953)</f>
        <v/>
      </c>
      <c r="I954" s="17" t="str">
        <f>IF(OR($A954="",$B954=""),"",'OddsRatio_working_2-way'!N953)</f>
        <v/>
      </c>
      <c r="J954" s="17" t="str">
        <f>IF('Log_working_2-way'!$D953="","",A954^('Log_working_2-way'!$D953))</f>
        <v/>
      </c>
      <c r="K954" s="22" t="str">
        <f>IF('Log_working_2-way'!$D953="","",B954^('Log_working_2-way'!$D953))</f>
        <v/>
      </c>
    </row>
    <row r="955" spans="3:11" x14ac:dyDescent="0.2">
      <c r="C955" s="20" t="str">
        <f t="shared" si="90"/>
        <v/>
      </c>
      <c r="D955" s="17" t="str">
        <f>IF(OR($A955="",$B955=""),"",A955*'MPTO_working_2-way'!$G954)</f>
        <v/>
      </c>
      <c r="E955" s="22" t="str">
        <f>IF(OR($A955="",$B955=""),"",B955*'MPTO_working_2-way'!$G954)</f>
        <v/>
      </c>
      <c r="F955" s="17" t="str">
        <f>IF(OR($A955="",$B955=""),"",'MPTO_working_2-way'!D954)</f>
        <v/>
      </c>
      <c r="G955" s="22" t="str">
        <f>IF(OR($A955="",$B955=""),"",'MPTO_working_2-way'!E954)</f>
        <v/>
      </c>
      <c r="H955" s="17" t="str">
        <f>IF(OR($A955="",$B955=""),"",'OddsRatio_working_2-way'!M954)</f>
        <v/>
      </c>
      <c r="I955" s="17" t="str">
        <f>IF(OR($A955="",$B955=""),"",'OddsRatio_working_2-way'!N954)</f>
        <v/>
      </c>
      <c r="J955" s="17" t="str">
        <f>IF('Log_working_2-way'!$D954="","",A955^('Log_working_2-way'!$D954))</f>
        <v/>
      </c>
      <c r="K955" s="22" t="str">
        <f>IF('Log_working_2-way'!$D954="","",B955^('Log_working_2-way'!$D954))</f>
        <v/>
      </c>
    </row>
    <row r="956" spans="3:11" x14ac:dyDescent="0.2">
      <c r="C956" s="20" t="str">
        <f t="shared" si="90"/>
        <v/>
      </c>
      <c r="D956" s="17" t="str">
        <f>IF(OR($A956="",$B956=""),"",A956*'MPTO_working_2-way'!$G955)</f>
        <v/>
      </c>
      <c r="E956" s="22" t="str">
        <f>IF(OR($A956="",$B956=""),"",B956*'MPTO_working_2-way'!$G955)</f>
        <v/>
      </c>
      <c r="F956" s="17" t="str">
        <f>IF(OR($A956="",$B956=""),"",'MPTO_working_2-way'!D955)</f>
        <v/>
      </c>
      <c r="G956" s="22" t="str">
        <f>IF(OR($A956="",$B956=""),"",'MPTO_working_2-way'!E955)</f>
        <v/>
      </c>
      <c r="H956" s="17" t="str">
        <f>IF(OR($A956="",$B956=""),"",'OddsRatio_working_2-way'!M955)</f>
        <v/>
      </c>
      <c r="I956" s="17" t="str">
        <f>IF(OR($A956="",$B956=""),"",'OddsRatio_working_2-way'!N955)</f>
        <v/>
      </c>
      <c r="J956" s="17" t="str">
        <f>IF('Log_working_2-way'!$D955="","",A956^('Log_working_2-way'!$D955))</f>
        <v/>
      </c>
      <c r="K956" s="22" t="str">
        <f>IF('Log_working_2-way'!$D955="","",B956^('Log_working_2-way'!$D955))</f>
        <v/>
      </c>
    </row>
    <row r="957" spans="3:11" x14ac:dyDescent="0.2">
      <c r="C957" s="20" t="str">
        <f t="shared" si="90"/>
        <v/>
      </c>
      <c r="D957" s="17" t="str">
        <f>IF(OR($A957="",$B957=""),"",A957*'MPTO_working_2-way'!$G956)</f>
        <v/>
      </c>
      <c r="E957" s="22" t="str">
        <f>IF(OR($A957="",$B957=""),"",B957*'MPTO_working_2-way'!$G956)</f>
        <v/>
      </c>
      <c r="F957" s="17" t="str">
        <f>IF(OR($A957="",$B957=""),"",'MPTO_working_2-way'!D956)</f>
        <v/>
      </c>
      <c r="G957" s="22" t="str">
        <f>IF(OR($A957="",$B957=""),"",'MPTO_working_2-way'!E956)</f>
        <v/>
      </c>
      <c r="H957" s="17" t="str">
        <f>IF(OR($A957="",$B957=""),"",'OddsRatio_working_2-way'!M956)</f>
        <v/>
      </c>
      <c r="I957" s="17" t="str">
        <f>IF(OR($A957="",$B957=""),"",'OddsRatio_working_2-way'!N956)</f>
        <v/>
      </c>
      <c r="J957" s="17" t="str">
        <f>IF('Log_working_2-way'!$D956="","",A957^('Log_working_2-way'!$D956))</f>
        <v/>
      </c>
      <c r="K957" s="22" t="str">
        <f>IF('Log_working_2-way'!$D956="","",B957^('Log_working_2-way'!$D956))</f>
        <v/>
      </c>
    </row>
    <row r="958" spans="3:11" x14ac:dyDescent="0.2">
      <c r="C958" s="20" t="str">
        <f t="shared" si="90"/>
        <v/>
      </c>
      <c r="D958" s="17" t="str">
        <f>IF(OR($A958="",$B958=""),"",A958*'MPTO_working_2-way'!$G957)</f>
        <v/>
      </c>
      <c r="E958" s="22" t="str">
        <f>IF(OR($A958="",$B958=""),"",B958*'MPTO_working_2-way'!$G957)</f>
        <v/>
      </c>
      <c r="F958" s="17" t="str">
        <f>IF(OR($A958="",$B958=""),"",'MPTO_working_2-way'!D957)</f>
        <v/>
      </c>
      <c r="G958" s="22" t="str">
        <f>IF(OR($A958="",$B958=""),"",'MPTO_working_2-way'!E957)</f>
        <v/>
      </c>
      <c r="H958" s="17" t="str">
        <f>IF(OR($A958="",$B958=""),"",'OddsRatio_working_2-way'!M957)</f>
        <v/>
      </c>
      <c r="I958" s="17" t="str">
        <f>IF(OR($A958="",$B958=""),"",'OddsRatio_working_2-way'!N957)</f>
        <v/>
      </c>
      <c r="J958" s="17" t="str">
        <f>IF('Log_working_2-way'!$D957="","",A958^('Log_working_2-way'!$D957))</f>
        <v/>
      </c>
      <c r="K958" s="22" t="str">
        <f>IF('Log_working_2-way'!$D957="","",B958^('Log_working_2-way'!$D957))</f>
        <v/>
      </c>
    </row>
    <row r="959" spans="3:11" x14ac:dyDescent="0.2">
      <c r="C959" s="20" t="str">
        <f t="shared" si="90"/>
        <v/>
      </c>
      <c r="D959" s="17" t="str">
        <f>IF(OR($A959="",$B959=""),"",A959*'MPTO_working_2-way'!$G958)</f>
        <v/>
      </c>
      <c r="E959" s="22" t="str">
        <f>IF(OR($A959="",$B959=""),"",B959*'MPTO_working_2-way'!$G958)</f>
        <v/>
      </c>
      <c r="F959" s="17" t="str">
        <f>IF(OR($A959="",$B959=""),"",'MPTO_working_2-way'!D958)</f>
        <v/>
      </c>
      <c r="G959" s="22" t="str">
        <f>IF(OR($A959="",$B959=""),"",'MPTO_working_2-way'!E958)</f>
        <v/>
      </c>
      <c r="H959" s="17" t="str">
        <f>IF(OR($A959="",$B959=""),"",'OddsRatio_working_2-way'!M958)</f>
        <v/>
      </c>
      <c r="I959" s="17" t="str">
        <f>IF(OR($A959="",$B959=""),"",'OddsRatio_working_2-way'!N958)</f>
        <v/>
      </c>
      <c r="J959" s="17" t="str">
        <f>IF('Log_working_2-way'!$D958="","",A959^('Log_working_2-way'!$D958))</f>
        <v/>
      </c>
      <c r="K959" s="22" t="str">
        <f>IF('Log_working_2-way'!$D958="","",B959^('Log_working_2-way'!$D958))</f>
        <v/>
      </c>
    </row>
    <row r="960" spans="3:11" x14ac:dyDescent="0.2">
      <c r="C960" s="20" t="str">
        <f t="shared" si="90"/>
        <v/>
      </c>
      <c r="D960" s="17" t="str">
        <f>IF(OR($A960="",$B960=""),"",A960*'MPTO_working_2-way'!$G959)</f>
        <v/>
      </c>
      <c r="E960" s="22" t="str">
        <f>IF(OR($A960="",$B960=""),"",B960*'MPTO_working_2-way'!$G959)</f>
        <v/>
      </c>
      <c r="F960" s="17" t="str">
        <f>IF(OR($A960="",$B960=""),"",'MPTO_working_2-way'!D959)</f>
        <v/>
      </c>
      <c r="G960" s="22" t="str">
        <f>IF(OR($A960="",$B960=""),"",'MPTO_working_2-way'!E959)</f>
        <v/>
      </c>
      <c r="H960" s="17" t="str">
        <f>IF(OR($A960="",$B960=""),"",'OddsRatio_working_2-way'!M959)</f>
        <v/>
      </c>
      <c r="I960" s="17" t="str">
        <f>IF(OR($A960="",$B960=""),"",'OddsRatio_working_2-way'!N959)</f>
        <v/>
      </c>
      <c r="J960" s="17" t="str">
        <f>IF('Log_working_2-way'!$D959="","",A960^('Log_working_2-way'!$D959))</f>
        <v/>
      </c>
      <c r="K960" s="22" t="str">
        <f>IF('Log_working_2-way'!$D959="","",B960^('Log_working_2-way'!$D959))</f>
        <v/>
      </c>
    </row>
    <row r="961" spans="3:11" x14ac:dyDescent="0.2">
      <c r="C961" s="20" t="str">
        <f t="shared" si="90"/>
        <v/>
      </c>
      <c r="D961" s="17" t="str">
        <f>IF(OR($A961="",$B961=""),"",A961*'MPTO_working_2-way'!$G960)</f>
        <v/>
      </c>
      <c r="E961" s="22" t="str">
        <f>IF(OR($A961="",$B961=""),"",B961*'MPTO_working_2-way'!$G960)</f>
        <v/>
      </c>
      <c r="F961" s="17" t="str">
        <f>IF(OR($A961="",$B961=""),"",'MPTO_working_2-way'!D960)</f>
        <v/>
      </c>
      <c r="G961" s="22" t="str">
        <f>IF(OR($A961="",$B961=""),"",'MPTO_working_2-way'!E960)</f>
        <v/>
      </c>
      <c r="H961" s="17" t="str">
        <f>IF(OR($A961="",$B961=""),"",'OddsRatio_working_2-way'!M960)</f>
        <v/>
      </c>
      <c r="I961" s="17" t="str">
        <f>IF(OR($A961="",$B961=""),"",'OddsRatio_working_2-way'!N960)</f>
        <v/>
      </c>
      <c r="J961" s="17" t="str">
        <f>IF('Log_working_2-way'!$D960="","",A961^('Log_working_2-way'!$D960))</f>
        <v/>
      </c>
      <c r="K961" s="22" t="str">
        <f>IF('Log_working_2-way'!$D960="","",B961^('Log_working_2-way'!$D960))</f>
        <v/>
      </c>
    </row>
    <row r="962" spans="3:11" x14ac:dyDescent="0.2">
      <c r="C962" s="20" t="str">
        <f t="shared" si="90"/>
        <v/>
      </c>
      <c r="D962" s="17" t="str">
        <f>IF(OR($A962="",$B962=""),"",A962*'MPTO_working_2-way'!$G961)</f>
        <v/>
      </c>
      <c r="E962" s="22" t="str">
        <f>IF(OR($A962="",$B962=""),"",B962*'MPTO_working_2-way'!$G961)</f>
        <v/>
      </c>
      <c r="F962" s="17" t="str">
        <f>IF(OR($A962="",$B962=""),"",'MPTO_working_2-way'!D961)</f>
        <v/>
      </c>
      <c r="G962" s="22" t="str">
        <f>IF(OR($A962="",$B962=""),"",'MPTO_working_2-way'!E961)</f>
        <v/>
      </c>
      <c r="H962" s="17" t="str">
        <f>IF(OR($A962="",$B962=""),"",'OddsRatio_working_2-way'!M961)</f>
        <v/>
      </c>
      <c r="I962" s="17" t="str">
        <f>IF(OR($A962="",$B962=""),"",'OddsRatio_working_2-way'!N961)</f>
        <v/>
      </c>
      <c r="J962" s="17" t="str">
        <f>IF('Log_working_2-way'!$D961="","",A962^('Log_working_2-way'!$D961))</f>
        <v/>
      </c>
      <c r="K962" s="22" t="str">
        <f>IF('Log_working_2-way'!$D961="","",B962^('Log_working_2-way'!$D961))</f>
        <v/>
      </c>
    </row>
    <row r="963" spans="3:11" x14ac:dyDescent="0.2">
      <c r="C963" s="20" t="str">
        <f t="shared" ref="C963:C1002" si="91">IF(OR($A963="",$B963=""),"",(1/A963)+(1/B963)-1)</f>
        <v/>
      </c>
      <c r="D963" s="17" t="str">
        <f>IF(OR($A963="",$B963=""),"",A963*'MPTO_working_2-way'!$G962)</f>
        <v/>
      </c>
      <c r="E963" s="22" t="str">
        <f>IF(OR($A963="",$B963=""),"",B963*'MPTO_working_2-way'!$G962)</f>
        <v/>
      </c>
      <c r="F963" s="17" t="str">
        <f>IF(OR($A963="",$B963=""),"",'MPTO_working_2-way'!D962)</f>
        <v/>
      </c>
      <c r="G963" s="22" t="str">
        <f>IF(OR($A963="",$B963=""),"",'MPTO_working_2-way'!E962)</f>
        <v/>
      </c>
      <c r="H963" s="17" t="str">
        <f>IF(OR($A963="",$B963=""),"",'OddsRatio_working_2-way'!M962)</f>
        <v/>
      </c>
      <c r="I963" s="17" t="str">
        <f>IF(OR($A963="",$B963=""),"",'OddsRatio_working_2-way'!N962)</f>
        <v/>
      </c>
      <c r="J963" s="17" t="str">
        <f>IF('Log_working_2-way'!$D962="","",A963^('Log_working_2-way'!$D962))</f>
        <v/>
      </c>
      <c r="K963" s="22" t="str">
        <f>IF('Log_working_2-way'!$D962="","",B963^('Log_working_2-way'!$D962))</f>
        <v/>
      </c>
    </row>
    <row r="964" spans="3:11" x14ac:dyDescent="0.2">
      <c r="C964" s="20" t="str">
        <f t="shared" si="91"/>
        <v/>
      </c>
      <c r="D964" s="17" t="str">
        <f>IF(OR($A964="",$B964=""),"",A964*'MPTO_working_2-way'!$G963)</f>
        <v/>
      </c>
      <c r="E964" s="22" t="str">
        <f>IF(OR($A964="",$B964=""),"",B964*'MPTO_working_2-way'!$G963)</f>
        <v/>
      </c>
      <c r="F964" s="17" t="str">
        <f>IF(OR($A964="",$B964=""),"",'MPTO_working_2-way'!D963)</f>
        <v/>
      </c>
      <c r="G964" s="22" t="str">
        <f>IF(OR($A964="",$B964=""),"",'MPTO_working_2-way'!E963)</f>
        <v/>
      </c>
      <c r="H964" s="17" t="str">
        <f>IF(OR($A964="",$B964=""),"",'OddsRatio_working_2-way'!M963)</f>
        <v/>
      </c>
      <c r="I964" s="17" t="str">
        <f>IF(OR($A964="",$B964=""),"",'OddsRatio_working_2-way'!N963)</f>
        <v/>
      </c>
      <c r="J964" s="17" t="str">
        <f>IF('Log_working_2-way'!$D963="","",A964^('Log_working_2-way'!$D963))</f>
        <v/>
      </c>
      <c r="K964" s="22" t="str">
        <f>IF('Log_working_2-way'!$D963="","",B964^('Log_working_2-way'!$D963))</f>
        <v/>
      </c>
    </row>
    <row r="965" spans="3:11" x14ac:dyDescent="0.2">
      <c r="C965" s="20" t="str">
        <f t="shared" si="91"/>
        <v/>
      </c>
      <c r="D965" s="17" t="str">
        <f>IF(OR($A965="",$B965=""),"",A965*'MPTO_working_2-way'!$G964)</f>
        <v/>
      </c>
      <c r="E965" s="22" t="str">
        <f>IF(OR($A965="",$B965=""),"",B965*'MPTO_working_2-way'!$G964)</f>
        <v/>
      </c>
      <c r="F965" s="17" t="str">
        <f>IF(OR($A965="",$B965=""),"",'MPTO_working_2-way'!D964)</f>
        <v/>
      </c>
      <c r="G965" s="22" t="str">
        <f>IF(OR($A965="",$B965=""),"",'MPTO_working_2-way'!E964)</f>
        <v/>
      </c>
      <c r="H965" s="17" t="str">
        <f>IF(OR($A965="",$B965=""),"",'OddsRatio_working_2-way'!M964)</f>
        <v/>
      </c>
      <c r="I965" s="17" t="str">
        <f>IF(OR($A965="",$B965=""),"",'OddsRatio_working_2-way'!N964)</f>
        <v/>
      </c>
      <c r="J965" s="17" t="str">
        <f>IF('Log_working_2-way'!$D964="","",A965^('Log_working_2-way'!$D964))</f>
        <v/>
      </c>
      <c r="K965" s="22" t="str">
        <f>IF('Log_working_2-way'!$D964="","",B965^('Log_working_2-way'!$D964))</f>
        <v/>
      </c>
    </row>
    <row r="966" spans="3:11" x14ac:dyDescent="0.2">
      <c r="C966" s="20" t="str">
        <f t="shared" si="91"/>
        <v/>
      </c>
      <c r="D966" s="17" t="str">
        <f>IF(OR($A966="",$B966=""),"",A966*'MPTO_working_2-way'!$G965)</f>
        <v/>
      </c>
      <c r="E966" s="22" t="str">
        <f>IF(OR($A966="",$B966=""),"",B966*'MPTO_working_2-way'!$G965)</f>
        <v/>
      </c>
      <c r="F966" s="17" t="str">
        <f>IF(OR($A966="",$B966=""),"",'MPTO_working_2-way'!D965)</f>
        <v/>
      </c>
      <c r="G966" s="22" t="str">
        <f>IF(OR($A966="",$B966=""),"",'MPTO_working_2-way'!E965)</f>
        <v/>
      </c>
      <c r="H966" s="17" t="str">
        <f>IF(OR($A966="",$B966=""),"",'OddsRatio_working_2-way'!M965)</f>
        <v/>
      </c>
      <c r="I966" s="17" t="str">
        <f>IF(OR($A966="",$B966=""),"",'OddsRatio_working_2-way'!N965)</f>
        <v/>
      </c>
      <c r="J966" s="17" t="str">
        <f>IF('Log_working_2-way'!$D965="","",A966^('Log_working_2-way'!$D965))</f>
        <v/>
      </c>
      <c r="K966" s="22" t="str">
        <f>IF('Log_working_2-way'!$D965="","",B966^('Log_working_2-way'!$D965))</f>
        <v/>
      </c>
    </row>
    <row r="967" spans="3:11" x14ac:dyDescent="0.2">
      <c r="C967" s="20" t="str">
        <f t="shared" si="91"/>
        <v/>
      </c>
      <c r="D967" s="17" t="str">
        <f>IF(OR($A967="",$B967=""),"",A967*'MPTO_working_2-way'!$G966)</f>
        <v/>
      </c>
      <c r="E967" s="22" t="str">
        <f>IF(OR($A967="",$B967=""),"",B967*'MPTO_working_2-way'!$G966)</f>
        <v/>
      </c>
      <c r="F967" s="17" t="str">
        <f>IF(OR($A967="",$B967=""),"",'MPTO_working_2-way'!D966)</f>
        <v/>
      </c>
      <c r="G967" s="22" t="str">
        <f>IF(OR($A967="",$B967=""),"",'MPTO_working_2-way'!E966)</f>
        <v/>
      </c>
      <c r="H967" s="17" t="str">
        <f>IF(OR($A967="",$B967=""),"",'OddsRatio_working_2-way'!M966)</f>
        <v/>
      </c>
      <c r="I967" s="17" t="str">
        <f>IF(OR($A967="",$B967=""),"",'OddsRatio_working_2-way'!N966)</f>
        <v/>
      </c>
      <c r="J967" s="17" t="str">
        <f>IF('Log_working_2-way'!$D966="","",A967^('Log_working_2-way'!$D966))</f>
        <v/>
      </c>
      <c r="K967" s="22" t="str">
        <f>IF('Log_working_2-way'!$D966="","",B967^('Log_working_2-way'!$D966))</f>
        <v/>
      </c>
    </row>
    <row r="968" spans="3:11" x14ac:dyDescent="0.2">
      <c r="C968" s="20" t="str">
        <f t="shared" si="91"/>
        <v/>
      </c>
      <c r="D968" s="17" t="str">
        <f>IF(OR($A968="",$B968=""),"",A968*'MPTO_working_2-way'!$G967)</f>
        <v/>
      </c>
      <c r="E968" s="22" t="str">
        <f>IF(OR($A968="",$B968=""),"",B968*'MPTO_working_2-way'!$G967)</f>
        <v/>
      </c>
      <c r="F968" s="17" t="str">
        <f>IF(OR($A968="",$B968=""),"",'MPTO_working_2-way'!D967)</f>
        <v/>
      </c>
      <c r="G968" s="22" t="str">
        <f>IF(OR($A968="",$B968=""),"",'MPTO_working_2-way'!E967)</f>
        <v/>
      </c>
      <c r="H968" s="17" t="str">
        <f>IF(OR($A968="",$B968=""),"",'OddsRatio_working_2-way'!M967)</f>
        <v/>
      </c>
      <c r="I968" s="17" t="str">
        <f>IF(OR($A968="",$B968=""),"",'OddsRatio_working_2-way'!N967)</f>
        <v/>
      </c>
      <c r="J968" s="17" t="str">
        <f>IF('Log_working_2-way'!$D967="","",A968^('Log_working_2-way'!$D967))</f>
        <v/>
      </c>
      <c r="K968" s="22" t="str">
        <f>IF('Log_working_2-way'!$D967="","",B968^('Log_working_2-way'!$D967))</f>
        <v/>
      </c>
    </row>
    <row r="969" spans="3:11" x14ac:dyDescent="0.2">
      <c r="C969" s="20" t="str">
        <f t="shared" si="91"/>
        <v/>
      </c>
      <c r="D969" s="17" t="str">
        <f>IF(OR($A969="",$B969=""),"",A969*'MPTO_working_2-way'!$G968)</f>
        <v/>
      </c>
      <c r="E969" s="22" t="str">
        <f>IF(OR($A969="",$B969=""),"",B969*'MPTO_working_2-way'!$G968)</f>
        <v/>
      </c>
      <c r="F969" s="17" t="str">
        <f>IF(OR($A969="",$B969=""),"",'MPTO_working_2-way'!D968)</f>
        <v/>
      </c>
      <c r="G969" s="22" t="str">
        <f>IF(OR($A969="",$B969=""),"",'MPTO_working_2-way'!E968)</f>
        <v/>
      </c>
      <c r="H969" s="17" t="str">
        <f>IF(OR($A969="",$B969=""),"",'OddsRatio_working_2-way'!M968)</f>
        <v/>
      </c>
      <c r="I969" s="17" t="str">
        <f>IF(OR($A969="",$B969=""),"",'OddsRatio_working_2-way'!N968)</f>
        <v/>
      </c>
      <c r="J969" s="17" t="str">
        <f>IF('Log_working_2-way'!$D968="","",A969^('Log_working_2-way'!$D968))</f>
        <v/>
      </c>
      <c r="K969" s="22" t="str">
        <f>IF('Log_working_2-way'!$D968="","",B969^('Log_working_2-way'!$D968))</f>
        <v/>
      </c>
    </row>
    <row r="970" spans="3:11" x14ac:dyDescent="0.2">
      <c r="C970" s="20" t="str">
        <f t="shared" si="91"/>
        <v/>
      </c>
      <c r="D970" s="17" t="str">
        <f>IF(OR($A970="",$B970=""),"",A970*'MPTO_working_2-way'!$G969)</f>
        <v/>
      </c>
      <c r="E970" s="22" t="str">
        <f>IF(OR($A970="",$B970=""),"",B970*'MPTO_working_2-way'!$G969)</f>
        <v/>
      </c>
      <c r="F970" s="17" t="str">
        <f>IF(OR($A970="",$B970=""),"",'MPTO_working_2-way'!D969)</f>
        <v/>
      </c>
      <c r="G970" s="22" t="str">
        <f>IF(OR($A970="",$B970=""),"",'MPTO_working_2-way'!E969)</f>
        <v/>
      </c>
      <c r="H970" s="17" t="str">
        <f>IF(OR($A970="",$B970=""),"",'OddsRatio_working_2-way'!M969)</f>
        <v/>
      </c>
      <c r="I970" s="17" t="str">
        <f>IF(OR($A970="",$B970=""),"",'OddsRatio_working_2-way'!N969)</f>
        <v/>
      </c>
      <c r="J970" s="17" t="str">
        <f>IF('Log_working_2-way'!$D969="","",A970^('Log_working_2-way'!$D969))</f>
        <v/>
      </c>
      <c r="K970" s="22" t="str">
        <f>IF('Log_working_2-way'!$D969="","",B970^('Log_working_2-way'!$D969))</f>
        <v/>
      </c>
    </row>
    <row r="971" spans="3:11" x14ac:dyDescent="0.2">
      <c r="C971" s="20" t="str">
        <f t="shared" si="91"/>
        <v/>
      </c>
      <c r="D971" s="17" t="str">
        <f>IF(OR($A971="",$B971=""),"",A971*'MPTO_working_2-way'!$G970)</f>
        <v/>
      </c>
      <c r="E971" s="22" t="str">
        <f>IF(OR($A971="",$B971=""),"",B971*'MPTO_working_2-way'!$G970)</f>
        <v/>
      </c>
      <c r="F971" s="17" t="str">
        <f>IF(OR($A971="",$B971=""),"",'MPTO_working_2-way'!D970)</f>
        <v/>
      </c>
      <c r="G971" s="22" t="str">
        <f>IF(OR($A971="",$B971=""),"",'MPTO_working_2-way'!E970)</f>
        <v/>
      </c>
      <c r="H971" s="17" t="str">
        <f>IF(OR($A971="",$B971=""),"",'OddsRatio_working_2-way'!M970)</f>
        <v/>
      </c>
      <c r="I971" s="17" t="str">
        <f>IF(OR($A971="",$B971=""),"",'OddsRatio_working_2-way'!N970)</f>
        <v/>
      </c>
      <c r="J971" s="17" t="str">
        <f>IF('Log_working_2-way'!$D970="","",A971^('Log_working_2-way'!$D970))</f>
        <v/>
      </c>
      <c r="K971" s="22" t="str">
        <f>IF('Log_working_2-way'!$D970="","",B971^('Log_working_2-way'!$D970))</f>
        <v/>
      </c>
    </row>
    <row r="972" spans="3:11" x14ac:dyDescent="0.2">
      <c r="C972" s="20" t="str">
        <f t="shared" si="91"/>
        <v/>
      </c>
      <c r="D972" s="17" t="str">
        <f>IF(OR($A972="",$B972=""),"",A972*'MPTO_working_2-way'!$G971)</f>
        <v/>
      </c>
      <c r="E972" s="22" t="str">
        <f>IF(OR($A972="",$B972=""),"",B972*'MPTO_working_2-way'!$G971)</f>
        <v/>
      </c>
      <c r="F972" s="17" t="str">
        <f>IF(OR($A972="",$B972=""),"",'MPTO_working_2-way'!D971)</f>
        <v/>
      </c>
      <c r="G972" s="22" t="str">
        <f>IF(OR($A972="",$B972=""),"",'MPTO_working_2-way'!E971)</f>
        <v/>
      </c>
      <c r="H972" s="17" t="str">
        <f>IF(OR($A972="",$B972=""),"",'OddsRatio_working_2-way'!M971)</f>
        <v/>
      </c>
      <c r="I972" s="17" t="str">
        <f>IF(OR($A972="",$B972=""),"",'OddsRatio_working_2-way'!N971)</f>
        <v/>
      </c>
      <c r="J972" s="17" t="str">
        <f>IF('Log_working_2-way'!$D971="","",A972^('Log_working_2-way'!$D971))</f>
        <v/>
      </c>
      <c r="K972" s="22" t="str">
        <f>IF('Log_working_2-way'!$D971="","",B972^('Log_working_2-way'!$D971))</f>
        <v/>
      </c>
    </row>
    <row r="973" spans="3:11" x14ac:dyDescent="0.2">
      <c r="C973" s="20" t="str">
        <f t="shared" si="91"/>
        <v/>
      </c>
      <c r="D973" s="17" t="str">
        <f>IF(OR($A973="",$B973=""),"",A973*'MPTO_working_2-way'!$G972)</f>
        <v/>
      </c>
      <c r="E973" s="22" t="str">
        <f>IF(OR($A973="",$B973=""),"",B973*'MPTO_working_2-way'!$G972)</f>
        <v/>
      </c>
      <c r="F973" s="17" t="str">
        <f>IF(OR($A973="",$B973=""),"",'MPTO_working_2-way'!D972)</f>
        <v/>
      </c>
      <c r="G973" s="22" t="str">
        <f>IF(OR($A973="",$B973=""),"",'MPTO_working_2-way'!E972)</f>
        <v/>
      </c>
      <c r="H973" s="17" t="str">
        <f>IF(OR($A973="",$B973=""),"",'OddsRatio_working_2-way'!M972)</f>
        <v/>
      </c>
      <c r="I973" s="17" t="str">
        <f>IF(OR($A973="",$B973=""),"",'OddsRatio_working_2-way'!N972)</f>
        <v/>
      </c>
      <c r="J973" s="17" t="str">
        <f>IF('Log_working_2-way'!$D972="","",A973^('Log_working_2-way'!$D972))</f>
        <v/>
      </c>
      <c r="K973" s="22" t="str">
        <f>IF('Log_working_2-way'!$D972="","",B973^('Log_working_2-way'!$D972))</f>
        <v/>
      </c>
    </row>
    <row r="974" spans="3:11" x14ac:dyDescent="0.2">
      <c r="C974" s="20" t="str">
        <f t="shared" si="91"/>
        <v/>
      </c>
      <c r="D974" s="17" t="str">
        <f>IF(OR($A974="",$B974=""),"",A974*'MPTO_working_2-way'!$G973)</f>
        <v/>
      </c>
      <c r="E974" s="22" t="str">
        <f>IF(OR($A974="",$B974=""),"",B974*'MPTO_working_2-way'!$G973)</f>
        <v/>
      </c>
      <c r="F974" s="17" t="str">
        <f>IF(OR($A974="",$B974=""),"",'MPTO_working_2-way'!D973)</f>
        <v/>
      </c>
      <c r="G974" s="22" t="str">
        <f>IF(OR($A974="",$B974=""),"",'MPTO_working_2-way'!E973)</f>
        <v/>
      </c>
      <c r="H974" s="17" t="str">
        <f>IF(OR($A974="",$B974=""),"",'OddsRatio_working_2-way'!M973)</f>
        <v/>
      </c>
      <c r="I974" s="17" t="str">
        <f>IF(OR($A974="",$B974=""),"",'OddsRatio_working_2-way'!N973)</f>
        <v/>
      </c>
      <c r="J974" s="17" t="str">
        <f>IF('Log_working_2-way'!$D973="","",A974^('Log_working_2-way'!$D973))</f>
        <v/>
      </c>
      <c r="K974" s="22" t="str">
        <f>IF('Log_working_2-way'!$D973="","",B974^('Log_working_2-way'!$D973))</f>
        <v/>
      </c>
    </row>
    <row r="975" spans="3:11" x14ac:dyDescent="0.2">
      <c r="C975" s="20" t="str">
        <f t="shared" si="91"/>
        <v/>
      </c>
      <c r="D975" s="17" t="str">
        <f>IF(OR($A975="",$B975=""),"",A975*'MPTO_working_2-way'!$G974)</f>
        <v/>
      </c>
      <c r="E975" s="22" t="str">
        <f>IF(OR($A975="",$B975=""),"",B975*'MPTO_working_2-way'!$G974)</f>
        <v/>
      </c>
      <c r="F975" s="17" t="str">
        <f>IF(OR($A975="",$B975=""),"",'MPTO_working_2-way'!D974)</f>
        <v/>
      </c>
      <c r="G975" s="22" t="str">
        <f>IF(OR($A975="",$B975=""),"",'MPTO_working_2-way'!E974)</f>
        <v/>
      </c>
      <c r="H975" s="17" t="str">
        <f>IF(OR($A975="",$B975=""),"",'OddsRatio_working_2-way'!M974)</f>
        <v/>
      </c>
      <c r="I975" s="17" t="str">
        <f>IF(OR($A975="",$B975=""),"",'OddsRatio_working_2-way'!N974)</f>
        <v/>
      </c>
      <c r="J975" s="17" t="str">
        <f>IF('Log_working_2-way'!$D974="","",A975^('Log_working_2-way'!$D974))</f>
        <v/>
      </c>
      <c r="K975" s="22" t="str">
        <f>IF('Log_working_2-way'!$D974="","",B975^('Log_working_2-way'!$D974))</f>
        <v/>
      </c>
    </row>
    <row r="976" spans="3:11" x14ac:dyDescent="0.2">
      <c r="C976" s="20" t="str">
        <f t="shared" si="91"/>
        <v/>
      </c>
      <c r="D976" s="17" t="str">
        <f>IF(OR($A976="",$B976=""),"",A976*'MPTO_working_2-way'!$G975)</f>
        <v/>
      </c>
      <c r="E976" s="22" t="str">
        <f>IF(OR($A976="",$B976=""),"",B976*'MPTO_working_2-way'!$G975)</f>
        <v/>
      </c>
      <c r="F976" s="17" t="str">
        <f>IF(OR($A976="",$B976=""),"",'MPTO_working_2-way'!D975)</f>
        <v/>
      </c>
      <c r="G976" s="22" t="str">
        <f>IF(OR($A976="",$B976=""),"",'MPTO_working_2-way'!E975)</f>
        <v/>
      </c>
      <c r="H976" s="17" t="str">
        <f>IF(OR($A976="",$B976=""),"",'OddsRatio_working_2-way'!M975)</f>
        <v/>
      </c>
      <c r="I976" s="17" t="str">
        <f>IF(OR($A976="",$B976=""),"",'OddsRatio_working_2-way'!N975)</f>
        <v/>
      </c>
      <c r="J976" s="17" t="str">
        <f>IF('Log_working_2-way'!$D975="","",A976^('Log_working_2-way'!$D975))</f>
        <v/>
      </c>
      <c r="K976" s="22" t="str">
        <f>IF('Log_working_2-way'!$D975="","",B976^('Log_working_2-way'!$D975))</f>
        <v/>
      </c>
    </row>
    <row r="977" spans="3:11" x14ac:dyDescent="0.2">
      <c r="C977" s="20" t="str">
        <f t="shared" si="91"/>
        <v/>
      </c>
      <c r="D977" s="17" t="str">
        <f>IF(OR($A977="",$B977=""),"",A977*'MPTO_working_2-way'!$G976)</f>
        <v/>
      </c>
      <c r="E977" s="22" t="str">
        <f>IF(OR($A977="",$B977=""),"",B977*'MPTO_working_2-way'!$G976)</f>
        <v/>
      </c>
      <c r="F977" s="17" t="str">
        <f>IF(OR($A977="",$B977=""),"",'MPTO_working_2-way'!D976)</f>
        <v/>
      </c>
      <c r="G977" s="22" t="str">
        <f>IF(OR($A977="",$B977=""),"",'MPTO_working_2-way'!E976)</f>
        <v/>
      </c>
      <c r="H977" s="17" t="str">
        <f>IF(OR($A977="",$B977=""),"",'OddsRatio_working_2-way'!M976)</f>
        <v/>
      </c>
      <c r="I977" s="17" t="str">
        <f>IF(OR($A977="",$B977=""),"",'OddsRatio_working_2-way'!N976)</f>
        <v/>
      </c>
      <c r="J977" s="17" t="str">
        <f>IF('Log_working_2-way'!$D976="","",A977^('Log_working_2-way'!$D976))</f>
        <v/>
      </c>
      <c r="K977" s="22" t="str">
        <f>IF('Log_working_2-way'!$D976="","",B977^('Log_working_2-way'!$D976))</f>
        <v/>
      </c>
    </row>
    <row r="978" spans="3:11" x14ac:dyDescent="0.2">
      <c r="C978" s="20" t="str">
        <f t="shared" si="91"/>
        <v/>
      </c>
      <c r="D978" s="17" t="str">
        <f>IF(OR($A978="",$B978=""),"",A978*'MPTO_working_2-way'!$G977)</f>
        <v/>
      </c>
      <c r="E978" s="22" t="str">
        <f>IF(OR($A978="",$B978=""),"",B978*'MPTO_working_2-way'!$G977)</f>
        <v/>
      </c>
      <c r="F978" s="17" t="str">
        <f>IF(OR($A978="",$B978=""),"",'MPTO_working_2-way'!D977)</f>
        <v/>
      </c>
      <c r="G978" s="22" t="str">
        <f>IF(OR($A978="",$B978=""),"",'MPTO_working_2-way'!E977)</f>
        <v/>
      </c>
      <c r="H978" s="17" t="str">
        <f>IF(OR($A978="",$B978=""),"",'OddsRatio_working_2-way'!M977)</f>
        <v/>
      </c>
      <c r="I978" s="17" t="str">
        <f>IF(OR($A978="",$B978=""),"",'OddsRatio_working_2-way'!N977)</f>
        <v/>
      </c>
      <c r="J978" s="17" t="str">
        <f>IF('Log_working_2-way'!$D977="","",A978^('Log_working_2-way'!$D977))</f>
        <v/>
      </c>
      <c r="K978" s="22" t="str">
        <f>IF('Log_working_2-way'!$D977="","",B978^('Log_working_2-way'!$D977))</f>
        <v/>
      </c>
    </row>
    <row r="979" spans="3:11" x14ac:dyDescent="0.2">
      <c r="C979" s="20" t="str">
        <f t="shared" si="91"/>
        <v/>
      </c>
      <c r="D979" s="17" t="str">
        <f>IF(OR($A979="",$B979=""),"",A979*'MPTO_working_2-way'!$G978)</f>
        <v/>
      </c>
      <c r="E979" s="22" t="str">
        <f>IF(OR($A979="",$B979=""),"",B979*'MPTO_working_2-way'!$G978)</f>
        <v/>
      </c>
      <c r="F979" s="17" t="str">
        <f>IF(OR($A979="",$B979=""),"",'MPTO_working_2-way'!D978)</f>
        <v/>
      </c>
      <c r="G979" s="22" t="str">
        <f>IF(OR($A979="",$B979=""),"",'MPTO_working_2-way'!E978)</f>
        <v/>
      </c>
      <c r="H979" s="17" t="str">
        <f>IF(OR($A979="",$B979=""),"",'OddsRatio_working_2-way'!M978)</f>
        <v/>
      </c>
      <c r="I979" s="17" t="str">
        <f>IF(OR($A979="",$B979=""),"",'OddsRatio_working_2-way'!N978)</f>
        <v/>
      </c>
      <c r="J979" s="17" t="str">
        <f>IF('Log_working_2-way'!$D978="","",A979^('Log_working_2-way'!$D978))</f>
        <v/>
      </c>
      <c r="K979" s="22" t="str">
        <f>IF('Log_working_2-way'!$D978="","",B979^('Log_working_2-way'!$D978))</f>
        <v/>
      </c>
    </row>
    <row r="980" spans="3:11" x14ac:dyDescent="0.2">
      <c r="C980" s="20" t="str">
        <f t="shared" si="91"/>
        <v/>
      </c>
      <c r="D980" s="17" t="str">
        <f>IF(OR($A980="",$B980=""),"",A980*'MPTO_working_2-way'!$G979)</f>
        <v/>
      </c>
      <c r="E980" s="22" t="str">
        <f>IF(OR($A980="",$B980=""),"",B980*'MPTO_working_2-way'!$G979)</f>
        <v/>
      </c>
      <c r="F980" s="17" t="str">
        <f>IF(OR($A980="",$B980=""),"",'MPTO_working_2-way'!D979)</f>
        <v/>
      </c>
      <c r="G980" s="22" t="str">
        <f>IF(OR($A980="",$B980=""),"",'MPTO_working_2-way'!E979)</f>
        <v/>
      </c>
      <c r="H980" s="17" t="str">
        <f>IF(OR($A980="",$B980=""),"",'OddsRatio_working_2-way'!M979)</f>
        <v/>
      </c>
      <c r="I980" s="17" t="str">
        <f>IF(OR($A980="",$B980=""),"",'OddsRatio_working_2-way'!N979)</f>
        <v/>
      </c>
      <c r="J980" s="17" t="str">
        <f>IF('Log_working_2-way'!$D979="","",A980^('Log_working_2-way'!$D979))</f>
        <v/>
      </c>
      <c r="K980" s="22" t="str">
        <f>IF('Log_working_2-way'!$D979="","",B980^('Log_working_2-way'!$D979))</f>
        <v/>
      </c>
    </row>
    <row r="981" spans="3:11" x14ac:dyDescent="0.2">
      <c r="C981" s="20" t="str">
        <f t="shared" si="91"/>
        <v/>
      </c>
      <c r="D981" s="17" t="str">
        <f>IF(OR($A981="",$B981=""),"",A981*'MPTO_working_2-way'!$G980)</f>
        <v/>
      </c>
      <c r="E981" s="22" t="str">
        <f>IF(OR($A981="",$B981=""),"",B981*'MPTO_working_2-way'!$G980)</f>
        <v/>
      </c>
      <c r="F981" s="17" t="str">
        <f>IF(OR($A981="",$B981=""),"",'MPTO_working_2-way'!D980)</f>
        <v/>
      </c>
      <c r="G981" s="22" t="str">
        <f>IF(OR($A981="",$B981=""),"",'MPTO_working_2-way'!E980)</f>
        <v/>
      </c>
      <c r="H981" s="17" t="str">
        <f>IF(OR($A981="",$B981=""),"",'OddsRatio_working_2-way'!M980)</f>
        <v/>
      </c>
      <c r="I981" s="17" t="str">
        <f>IF(OR($A981="",$B981=""),"",'OddsRatio_working_2-way'!N980)</f>
        <v/>
      </c>
      <c r="J981" s="17" t="str">
        <f>IF('Log_working_2-way'!$D980="","",A981^('Log_working_2-way'!$D980))</f>
        <v/>
      </c>
      <c r="K981" s="22" t="str">
        <f>IF('Log_working_2-way'!$D980="","",B981^('Log_working_2-way'!$D980))</f>
        <v/>
      </c>
    </row>
    <row r="982" spans="3:11" x14ac:dyDescent="0.2">
      <c r="C982" s="20" t="str">
        <f t="shared" si="91"/>
        <v/>
      </c>
      <c r="D982" s="17" t="str">
        <f>IF(OR($A982="",$B982=""),"",A982*'MPTO_working_2-way'!$G981)</f>
        <v/>
      </c>
      <c r="E982" s="22" t="str">
        <f>IF(OR($A982="",$B982=""),"",B982*'MPTO_working_2-way'!$G981)</f>
        <v/>
      </c>
      <c r="F982" s="17" t="str">
        <f>IF(OR($A982="",$B982=""),"",'MPTO_working_2-way'!D981)</f>
        <v/>
      </c>
      <c r="G982" s="22" t="str">
        <f>IF(OR($A982="",$B982=""),"",'MPTO_working_2-way'!E981)</f>
        <v/>
      </c>
      <c r="H982" s="17" t="str">
        <f>IF(OR($A982="",$B982=""),"",'OddsRatio_working_2-way'!M981)</f>
        <v/>
      </c>
      <c r="I982" s="17" t="str">
        <f>IF(OR($A982="",$B982=""),"",'OddsRatio_working_2-way'!N981)</f>
        <v/>
      </c>
      <c r="J982" s="17" t="str">
        <f>IF('Log_working_2-way'!$D981="","",A982^('Log_working_2-way'!$D981))</f>
        <v/>
      </c>
      <c r="K982" s="22" t="str">
        <f>IF('Log_working_2-way'!$D981="","",B982^('Log_working_2-way'!$D981))</f>
        <v/>
      </c>
    </row>
    <row r="983" spans="3:11" x14ac:dyDescent="0.2">
      <c r="C983" s="20" t="str">
        <f t="shared" si="91"/>
        <v/>
      </c>
      <c r="D983" s="17" t="str">
        <f>IF(OR($A983="",$B983=""),"",A983*'MPTO_working_2-way'!$G982)</f>
        <v/>
      </c>
      <c r="E983" s="22" t="str">
        <f>IF(OR($A983="",$B983=""),"",B983*'MPTO_working_2-way'!$G982)</f>
        <v/>
      </c>
      <c r="F983" s="17" t="str">
        <f>IF(OR($A983="",$B983=""),"",'MPTO_working_2-way'!D982)</f>
        <v/>
      </c>
      <c r="G983" s="22" t="str">
        <f>IF(OR($A983="",$B983=""),"",'MPTO_working_2-way'!E982)</f>
        <v/>
      </c>
      <c r="H983" s="17" t="str">
        <f>IF(OR($A983="",$B983=""),"",'OddsRatio_working_2-way'!M982)</f>
        <v/>
      </c>
      <c r="I983" s="17" t="str">
        <f>IF(OR($A983="",$B983=""),"",'OddsRatio_working_2-way'!N982)</f>
        <v/>
      </c>
      <c r="J983" s="17" t="str">
        <f>IF('Log_working_2-way'!$D982="","",A983^('Log_working_2-way'!$D982))</f>
        <v/>
      </c>
      <c r="K983" s="22" t="str">
        <f>IF('Log_working_2-way'!$D982="","",B983^('Log_working_2-way'!$D982))</f>
        <v/>
      </c>
    </row>
    <row r="984" spans="3:11" x14ac:dyDescent="0.2">
      <c r="C984" s="20" t="str">
        <f t="shared" si="91"/>
        <v/>
      </c>
      <c r="D984" s="17" t="str">
        <f>IF(OR($A984="",$B984=""),"",A984*'MPTO_working_2-way'!$G983)</f>
        <v/>
      </c>
      <c r="E984" s="22" t="str">
        <f>IF(OR($A984="",$B984=""),"",B984*'MPTO_working_2-way'!$G983)</f>
        <v/>
      </c>
      <c r="F984" s="17" t="str">
        <f>IF(OR($A984="",$B984=""),"",'MPTO_working_2-way'!D983)</f>
        <v/>
      </c>
      <c r="G984" s="22" t="str">
        <f>IF(OR($A984="",$B984=""),"",'MPTO_working_2-way'!E983)</f>
        <v/>
      </c>
      <c r="H984" s="17" t="str">
        <f>IF(OR($A984="",$B984=""),"",'OddsRatio_working_2-way'!M983)</f>
        <v/>
      </c>
      <c r="I984" s="17" t="str">
        <f>IF(OR($A984="",$B984=""),"",'OddsRatio_working_2-way'!N983)</f>
        <v/>
      </c>
      <c r="J984" s="17" t="str">
        <f>IF('Log_working_2-way'!$D983="","",A984^('Log_working_2-way'!$D983))</f>
        <v/>
      </c>
      <c r="K984" s="22" t="str">
        <f>IF('Log_working_2-way'!$D983="","",B984^('Log_working_2-way'!$D983))</f>
        <v/>
      </c>
    </row>
    <row r="985" spans="3:11" x14ac:dyDescent="0.2">
      <c r="C985" s="20" t="str">
        <f t="shared" si="91"/>
        <v/>
      </c>
      <c r="D985" s="17" t="str">
        <f>IF(OR($A985="",$B985=""),"",A985*'MPTO_working_2-way'!$G984)</f>
        <v/>
      </c>
      <c r="E985" s="22" t="str">
        <f>IF(OR($A985="",$B985=""),"",B985*'MPTO_working_2-way'!$G984)</f>
        <v/>
      </c>
      <c r="F985" s="17" t="str">
        <f>IF(OR($A985="",$B985=""),"",'MPTO_working_2-way'!D984)</f>
        <v/>
      </c>
      <c r="G985" s="22" t="str">
        <f>IF(OR($A985="",$B985=""),"",'MPTO_working_2-way'!E984)</f>
        <v/>
      </c>
      <c r="H985" s="17" t="str">
        <f>IF(OR($A985="",$B985=""),"",'OddsRatio_working_2-way'!M984)</f>
        <v/>
      </c>
      <c r="I985" s="17" t="str">
        <f>IF(OR($A985="",$B985=""),"",'OddsRatio_working_2-way'!N984)</f>
        <v/>
      </c>
      <c r="J985" s="17" t="str">
        <f>IF('Log_working_2-way'!$D984="","",A985^('Log_working_2-way'!$D984))</f>
        <v/>
      </c>
      <c r="K985" s="22" t="str">
        <f>IF('Log_working_2-way'!$D984="","",B985^('Log_working_2-way'!$D984))</f>
        <v/>
      </c>
    </row>
    <row r="986" spans="3:11" x14ac:dyDescent="0.2">
      <c r="C986" s="20" t="str">
        <f t="shared" si="91"/>
        <v/>
      </c>
      <c r="D986" s="17" t="str">
        <f>IF(OR($A986="",$B986=""),"",A986*'MPTO_working_2-way'!$G985)</f>
        <v/>
      </c>
      <c r="E986" s="22" t="str">
        <f>IF(OR($A986="",$B986=""),"",B986*'MPTO_working_2-way'!$G985)</f>
        <v/>
      </c>
      <c r="F986" s="17" t="str">
        <f>IF(OR($A986="",$B986=""),"",'MPTO_working_2-way'!D985)</f>
        <v/>
      </c>
      <c r="G986" s="22" t="str">
        <f>IF(OR($A986="",$B986=""),"",'MPTO_working_2-way'!E985)</f>
        <v/>
      </c>
      <c r="H986" s="17" t="str">
        <f>IF(OR($A986="",$B986=""),"",'OddsRatio_working_2-way'!M985)</f>
        <v/>
      </c>
      <c r="I986" s="17" t="str">
        <f>IF(OR($A986="",$B986=""),"",'OddsRatio_working_2-way'!N985)</f>
        <v/>
      </c>
      <c r="J986" s="17" t="str">
        <f>IF('Log_working_2-way'!$D985="","",A986^('Log_working_2-way'!$D985))</f>
        <v/>
      </c>
      <c r="K986" s="22" t="str">
        <f>IF('Log_working_2-way'!$D985="","",B986^('Log_working_2-way'!$D985))</f>
        <v/>
      </c>
    </row>
    <row r="987" spans="3:11" x14ac:dyDescent="0.2">
      <c r="C987" s="20" t="str">
        <f t="shared" si="91"/>
        <v/>
      </c>
      <c r="D987" s="17" t="str">
        <f>IF(OR($A987="",$B987=""),"",A987*'MPTO_working_2-way'!$G986)</f>
        <v/>
      </c>
      <c r="E987" s="22" t="str">
        <f>IF(OR($A987="",$B987=""),"",B987*'MPTO_working_2-way'!$G986)</f>
        <v/>
      </c>
      <c r="F987" s="17" t="str">
        <f>IF(OR($A987="",$B987=""),"",'MPTO_working_2-way'!D986)</f>
        <v/>
      </c>
      <c r="G987" s="22" t="str">
        <f>IF(OR($A987="",$B987=""),"",'MPTO_working_2-way'!E986)</f>
        <v/>
      </c>
      <c r="H987" s="17" t="str">
        <f>IF(OR($A987="",$B987=""),"",'OddsRatio_working_2-way'!M986)</f>
        <v/>
      </c>
      <c r="I987" s="17" t="str">
        <f>IF(OR($A987="",$B987=""),"",'OddsRatio_working_2-way'!N986)</f>
        <v/>
      </c>
      <c r="J987" s="17" t="str">
        <f>IF('Log_working_2-way'!$D986="","",A987^('Log_working_2-way'!$D986))</f>
        <v/>
      </c>
      <c r="K987" s="22" t="str">
        <f>IF('Log_working_2-way'!$D986="","",B987^('Log_working_2-way'!$D986))</f>
        <v/>
      </c>
    </row>
    <row r="988" spans="3:11" x14ac:dyDescent="0.2">
      <c r="C988" s="20" t="str">
        <f t="shared" si="91"/>
        <v/>
      </c>
      <c r="D988" s="17" t="str">
        <f>IF(OR($A988="",$B988=""),"",A988*'MPTO_working_2-way'!$G987)</f>
        <v/>
      </c>
      <c r="E988" s="22" t="str">
        <f>IF(OR($A988="",$B988=""),"",B988*'MPTO_working_2-way'!$G987)</f>
        <v/>
      </c>
      <c r="F988" s="17" t="str">
        <f>IF(OR($A988="",$B988=""),"",'MPTO_working_2-way'!D987)</f>
        <v/>
      </c>
      <c r="G988" s="22" t="str">
        <f>IF(OR($A988="",$B988=""),"",'MPTO_working_2-way'!E987)</f>
        <v/>
      </c>
      <c r="H988" s="17" t="str">
        <f>IF(OR($A988="",$B988=""),"",'OddsRatio_working_2-way'!M987)</f>
        <v/>
      </c>
      <c r="I988" s="17" t="str">
        <f>IF(OR($A988="",$B988=""),"",'OddsRatio_working_2-way'!N987)</f>
        <v/>
      </c>
      <c r="J988" s="17" t="str">
        <f>IF('Log_working_2-way'!$D987="","",A988^('Log_working_2-way'!$D987))</f>
        <v/>
      </c>
      <c r="K988" s="22" t="str">
        <f>IF('Log_working_2-way'!$D987="","",B988^('Log_working_2-way'!$D987))</f>
        <v/>
      </c>
    </row>
    <row r="989" spans="3:11" x14ac:dyDescent="0.2">
      <c r="C989" s="20" t="str">
        <f t="shared" si="91"/>
        <v/>
      </c>
      <c r="D989" s="17" t="str">
        <f>IF(OR($A989="",$B989=""),"",A989*'MPTO_working_2-way'!$G988)</f>
        <v/>
      </c>
      <c r="E989" s="22" t="str">
        <f>IF(OR($A989="",$B989=""),"",B989*'MPTO_working_2-way'!$G988)</f>
        <v/>
      </c>
      <c r="F989" s="17" t="str">
        <f>IF(OR($A989="",$B989=""),"",'MPTO_working_2-way'!D988)</f>
        <v/>
      </c>
      <c r="G989" s="22" t="str">
        <f>IF(OR($A989="",$B989=""),"",'MPTO_working_2-way'!E988)</f>
        <v/>
      </c>
      <c r="H989" s="17" t="str">
        <f>IF(OR($A989="",$B989=""),"",'OddsRatio_working_2-way'!M988)</f>
        <v/>
      </c>
      <c r="I989" s="17" t="str">
        <f>IF(OR($A989="",$B989=""),"",'OddsRatio_working_2-way'!N988)</f>
        <v/>
      </c>
      <c r="J989" s="17" t="str">
        <f>IF('Log_working_2-way'!$D988="","",A989^('Log_working_2-way'!$D988))</f>
        <v/>
      </c>
      <c r="K989" s="22" t="str">
        <f>IF('Log_working_2-way'!$D988="","",B989^('Log_working_2-way'!$D988))</f>
        <v/>
      </c>
    </row>
    <row r="990" spans="3:11" x14ac:dyDescent="0.2">
      <c r="C990" s="20" t="str">
        <f t="shared" si="91"/>
        <v/>
      </c>
      <c r="D990" s="17" t="str">
        <f>IF(OR($A990="",$B990=""),"",A990*'MPTO_working_2-way'!$G989)</f>
        <v/>
      </c>
      <c r="E990" s="22" t="str">
        <f>IF(OR($A990="",$B990=""),"",B990*'MPTO_working_2-way'!$G989)</f>
        <v/>
      </c>
      <c r="F990" s="17" t="str">
        <f>IF(OR($A990="",$B990=""),"",'MPTO_working_2-way'!D989)</f>
        <v/>
      </c>
      <c r="G990" s="22" t="str">
        <f>IF(OR($A990="",$B990=""),"",'MPTO_working_2-way'!E989)</f>
        <v/>
      </c>
      <c r="H990" s="17" t="str">
        <f>IF(OR($A990="",$B990=""),"",'OddsRatio_working_2-way'!M989)</f>
        <v/>
      </c>
      <c r="I990" s="17" t="str">
        <f>IF(OR($A990="",$B990=""),"",'OddsRatio_working_2-way'!N989)</f>
        <v/>
      </c>
      <c r="J990" s="17" t="str">
        <f>IF('Log_working_2-way'!$D989="","",A990^('Log_working_2-way'!$D989))</f>
        <v/>
      </c>
      <c r="K990" s="22" t="str">
        <f>IF('Log_working_2-way'!$D989="","",B990^('Log_working_2-way'!$D989))</f>
        <v/>
      </c>
    </row>
    <row r="991" spans="3:11" x14ac:dyDescent="0.2">
      <c r="C991" s="20" t="str">
        <f t="shared" si="91"/>
        <v/>
      </c>
      <c r="D991" s="17" t="str">
        <f>IF(OR($A991="",$B991=""),"",A991*'MPTO_working_2-way'!$G990)</f>
        <v/>
      </c>
      <c r="E991" s="22" t="str">
        <f>IF(OR($A991="",$B991=""),"",B991*'MPTO_working_2-way'!$G990)</f>
        <v/>
      </c>
      <c r="F991" s="17" t="str">
        <f>IF(OR($A991="",$B991=""),"",'MPTO_working_2-way'!D990)</f>
        <v/>
      </c>
      <c r="G991" s="22" t="str">
        <f>IF(OR($A991="",$B991=""),"",'MPTO_working_2-way'!E990)</f>
        <v/>
      </c>
      <c r="H991" s="17" t="str">
        <f>IF(OR($A991="",$B991=""),"",'OddsRatio_working_2-way'!M990)</f>
        <v/>
      </c>
      <c r="I991" s="17" t="str">
        <f>IF(OR($A991="",$B991=""),"",'OddsRatio_working_2-way'!N990)</f>
        <v/>
      </c>
      <c r="J991" s="17" t="str">
        <f>IF('Log_working_2-way'!$D990="","",A991^('Log_working_2-way'!$D990))</f>
        <v/>
      </c>
      <c r="K991" s="22" t="str">
        <f>IF('Log_working_2-way'!$D990="","",B991^('Log_working_2-way'!$D990))</f>
        <v/>
      </c>
    </row>
    <row r="992" spans="3:11" x14ac:dyDescent="0.2">
      <c r="C992" s="20" t="str">
        <f t="shared" si="91"/>
        <v/>
      </c>
      <c r="D992" s="17" t="str">
        <f>IF(OR($A992="",$B992=""),"",A992*'MPTO_working_2-way'!$G991)</f>
        <v/>
      </c>
      <c r="E992" s="22" t="str">
        <f>IF(OR($A992="",$B992=""),"",B992*'MPTO_working_2-way'!$G991)</f>
        <v/>
      </c>
      <c r="F992" s="17" t="str">
        <f>IF(OR($A992="",$B992=""),"",'MPTO_working_2-way'!D991)</f>
        <v/>
      </c>
      <c r="G992" s="22" t="str">
        <f>IF(OR($A992="",$B992=""),"",'MPTO_working_2-way'!E991)</f>
        <v/>
      </c>
      <c r="H992" s="17" t="str">
        <f>IF(OR($A992="",$B992=""),"",'OddsRatio_working_2-way'!M991)</f>
        <v/>
      </c>
      <c r="I992" s="17" t="str">
        <f>IF(OR($A992="",$B992=""),"",'OddsRatio_working_2-way'!N991)</f>
        <v/>
      </c>
      <c r="J992" s="17" t="str">
        <f>IF('Log_working_2-way'!$D991="","",A992^('Log_working_2-way'!$D991))</f>
        <v/>
      </c>
      <c r="K992" s="22" t="str">
        <f>IF('Log_working_2-way'!$D991="","",B992^('Log_working_2-way'!$D991))</f>
        <v/>
      </c>
    </row>
    <row r="993" spans="3:11" x14ac:dyDescent="0.2">
      <c r="C993" s="20" t="str">
        <f t="shared" si="91"/>
        <v/>
      </c>
      <c r="D993" s="17" t="str">
        <f>IF(OR($A993="",$B993=""),"",A993*'MPTO_working_2-way'!$G992)</f>
        <v/>
      </c>
      <c r="E993" s="22" t="str">
        <f>IF(OR($A993="",$B993=""),"",B993*'MPTO_working_2-way'!$G992)</f>
        <v/>
      </c>
      <c r="F993" s="17" t="str">
        <f>IF(OR($A993="",$B993=""),"",'MPTO_working_2-way'!D992)</f>
        <v/>
      </c>
      <c r="G993" s="22" t="str">
        <f>IF(OR($A993="",$B993=""),"",'MPTO_working_2-way'!E992)</f>
        <v/>
      </c>
      <c r="H993" s="17" t="str">
        <f>IF(OR($A993="",$B993=""),"",'OddsRatio_working_2-way'!M992)</f>
        <v/>
      </c>
      <c r="I993" s="17" t="str">
        <f>IF(OR($A993="",$B993=""),"",'OddsRatio_working_2-way'!N992)</f>
        <v/>
      </c>
      <c r="J993" s="17" t="str">
        <f>IF('Log_working_2-way'!$D992="","",A993^('Log_working_2-way'!$D992))</f>
        <v/>
      </c>
      <c r="K993" s="22" t="str">
        <f>IF('Log_working_2-way'!$D992="","",B993^('Log_working_2-way'!$D992))</f>
        <v/>
      </c>
    </row>
    <row r="994" spans="3:11" x14ac:dyDescent="0.2">
      <c r="C994" s="20" t="str">
        <f t="shared" si="91"/>
        <v/>
      </c>
      <c r="D994" s="17" t="str">
        <f>IF(OR($A994="",$B994=""),"",A994*'MPTO_working_2-way'!$G993)</f>
        <v/>
      </c>
      <c r="E994" s="22" t="str">
        <f>IF(OR($A994="",$B994=""),"",B994*'MPTO_working_2-way'!$G993)</f>
        <v/>
      </c>
      <c r="F994" s="17" t="str">
        <f>IF(OR($A994="",$B994=""),"",'MPTO_working_2-way'!D993)</f>
        <v/>
      </c>
      <c r="G994" s="22" t="str">
        <f>IF(OR($A994="",$B994=""),"",'MPTO_working_2-way'!E993)</f>
        <v/>
      </c>
      <c r="H994" s="17" t="str">
        <f>IF(OR($A994="",$B994=""),"",'OddsRatio_working_2-way'!M993)</f>
        <v/>
      </c>
      <c r="I994" s="17" t="str">
        <f>IF(OR($A994="",$B994=""),"",'OddsRatio_working_2-way'!N993)</f>
        <v/>
      </c>
      <c r="J994" s="17" t="str">
        <f>IF('Log_working_2-way'!$D993="","",A994^('Log_working_2-way'!$D993))</f>
        <v/>
      </c>
      <c r="K994" s="22" t="str">
        <f>IF('Log_working_2-way'!$D993="","",B994^('Log_working_2-way'!$D993))</f>
        <v/>
      </c>
    </row>
    <row r="995" spans="3:11" x14ac:dyDescent="0.2">
      <c r="C995" s="20" t="str">
        <f t="shared" si="91"/>
        <v/>
      </c>
      <c r="D995" s="17" t="str">
        <f>IF(OR($A995="",$B995=""),"",A995*'MPTO_working_2-way'!$G994)</f>
        <v/>
      </c>
      <c r="E995" s="22" t="str">
        <f>IF(OR($A995="",$B995=""),"",B995*'MPTO_working_2-way'!$G994)</f>
        <v/>
      </c>
      <c r="F995" s="17" t="str">
        <f>IF(OR($A995="",$B995=""),"",'MPTO_working_2-way'!D994)</f>
        <v/>
      </c>
      <c r="G995" s="22" t="str">
        <f>IF(OR($A995="",$B995=""),"",'MPTO_working_2-way'!E994)</f>
        <v/>
      </c>
      <c r="H995" s="17" t="str">
        <f>IF(OR($A995="",$B995=""),"",'OddsRatio_working_2-way'!M994)</f>
        <v/>
      </c>
      <c r="I995" s="17" t="str">
        <f>IF(OR($A995="",$B995=""),"",'OddsRatio_working_2-way'!N994)</f>
        <v/>
      </c>
      <c r="J995" s="17" t="str">
        <f>IF('Log_working_2-way'!$D994="","",A995^('Log_working_2-way'!$D994))</f>
        <v/>
      </c>
      <c r="K995" s="22" t="str">
        <f>IF('Log_working_2-way'!$D994="","",B995^('Log_working_2-way'!$D994))</f>
        <v/>
      </c>
    </row>
    <row r="996" spans="3:11" x14ac:dyDescent="0.2">
      <c r="C996" s="20" t="str">
        <f t="shared" si="91"/>
        <v/>
      </c>
      <c r="D996" s="17" t="str">
        <f>IF(OR($A996="",$B996=""),"",A996*'MPTO_working_2-way'!$G995)</f>
        <v/>
      </c>
      <c r="E996" s="22" t="str">
        <f>IF(OR($A996="",$B996=""),"",B996*'MPTO_working_2-way'!$G995)</f>
        <v/>
      </c>
      <c r="F996" s="17" t="str">
        <f>IF(OR($A996="",$B996=""),"",'MPTO_working_2-way'!D995)</f>
        <v/>
      </c>
      <c r="G996" s="22" t="str">
        <f>IF(OR($A996="",$B996=""),"",'MPTO_working_2-way'!E995)</f>
        <v/>
      </c>
      <c r="H996" s="17" t="str">
        <f>IF(OR($A996="",$B996=""),"",'OddsRatio_working_2-way'!M995)</f>
        <v/>
      </c>
      <c r="I996" s="17" t="str">
        <f>IF(OR($A996="",$B996=""),"",'OddsRatio_working_2-way'!N995)</f>
        <v/>
      </c>
      <c r="J996" s="17" t="str">
        <f>IF('Log_working_2-way'!$D995="","",A996^('Log_working_2-way'!$D995))</f>
        <v/>
      </c>
      <c r="K996" s="22" t="str">
        <f>IF('Log_working_2-way'!$D995="","",B996^('Log_working_2-way'!$D995))</f>
        <v/>
      </c>
    </row>
    <row r="997" spans="3:11" x14ac:dyDescent="0.2">
      <c r="C997" s="20" t="str">
        <f t="shared" si="91"/>
        <v/>
      </c>
      <c r="D997" s="17" t="str">
        <f>IF(OR($A997="",$B997=""),"",A997*'MPTO_working_2-way'!$G996)</f>
        <v/>
      </c>
      <c r="E997" s="22" t="str">
        <f>IF(OR($A997="",$B997=""),"",B997*'MPTO_working_2-way'!$G996)</f>
        <v/>
      </c>
      <c r="F997" s="17" t="str">
        <f>IF(OR($A997="",$B997=""),"",'MPTO_working_2-way'!D996)</f>
        <v/>
      </c>
      <c r="G997" s="22" t="str">
        <f>IF(OR($A997="",$B997=""),"",'MPTO_working_2-way'!E996)</f>
        <v/>
      </c>
      <c r="H997" s="17" t="str">
        <f>IF(OR($A997="",$B997=""),"",'OddsRatio_working_2-way'!M996)</f>
        <v/>
      </c>
      <c r="I997" s="17" t="str">
        <f>IF(OR($A997="",$B997=""),"",'OddsRatio_working_2-way'!N996)</f>
        <v/>
      </c>
      <c r="J997" s="17" t="str">
        <f>IF('Log_working_2-way'!$D996="","",A997^('Log_working_2-way'!$D996))</f>
        <v/>
      </c>
      <c r="K997" s="22" t="str">
        <f>IF('Log_working_2-way'!$D996="","",B997^('Log_working_2-way'!$D996))</f>
        <v/>
      </c>
    </row>
    <row r="998" spans="3:11" x14ac:dyDescent="0.2">
      <c r="C998" s="20" t="str">
        <f t="shared" si="91"/>
        <v/>
      </c>
      <c r="D998" s="17" t="str">
        <f>IF(OR($A998="",$B998=""),"",A998*'MPTO_working_2-way'!$G997)</f>
        <v/>
      </c>
      <c r="E998" s="22" t="str">
        <f>IF(OR($A998="",$B998=""),"",B998*'MPTO_working_2-way'!$G997)</f>
        <v/>
      </c>
      <c r="F998" s="17" t="str">
        <f>IF(OR($A998="",$B998=""),"",'MPTO_working_2-way'!D997)</f>
        <v/>
      </c>
      <c r="G998" s="22" t="str">
        <f>IF(OR($A998="",$B998=""),"",'MPTO_working_2-way'!E997)</f>
        <v/>
      </c>
      <c r="H998" s="17" t="str">
        <f>IF(OR($A998="",$B998=""),"",'OddsRatio_working_2-way'!M997)</f>
        <v/>
      </c>
      <c r="I998" s="17" t="str">
        <f>IF(OR($A998="",$B998=""),"",'OddsRatio_working_2-way'!N997)</f>
        <v/>
      </c>
      <c r="J998" s="17" t="str">
        <f>IF('Log_working_2-way'!$D997="","",A998^('Log_working_2-way'!$D997))</f>
        <v/>
      </c>
      <c r="K998" s="22" t="str">
        <f>IF('Log_working_2-way'!$D997="","",B998^('Log_working_2-way'!$D997))</f>
        <v/>
      </c>
    </row>
    <row r="999" spans="3:11" x14ac:dyDescent="0.2">
      <c r="C999" s="20" t="str">
        <f t="shared" si="91"/>
        <v/>
      </c>
      <c r="D999" s="17" t="str">
        <f>IF(OR($A999="",$B999=""),"",A999*'MPTO_working_2-way'!$G998)</f>
        <v/>
      </c>
      <c r="E999" s="22" t="str">
        <f>IF(OR($A999="",$B999=""),"",B999*'MPTO_working_2-way'!$G998)</f>
        <v/>
      </c>
      <c r="F999" s="17" t="str">
        <f>IF(OR($A999="",$B999=""),"",'MPTO_working_2-way'!D998)</f>
        <v/>
      </c>
      <c r="G999" s="22" t="str">
        <f>IF(OR($A999="",$B999=""),"",'MPTO_working_2-way'!E998)</f>
        <v/>
      </c>
      <c r="H999" s="17" t="str">
        <f>IF(OR($A999="",$B999=""),"",'OddsRatio_working_2-way'!M998)</f>
        <v/>
      </c>
      <c r="I999" s="17" t="str">
        <f>IF(OR($A999="",$B999=""),"",'OddsRatio_working_2-way'!N998)</f>
        <v/>
      </c>
      <c r="J999" s="17" t="str">
        <f>IF('Log_working_2-way'!$D998="","",A999^('Log_working_2-way'!$D998))</f>
        <v/>
      </c>
      <c r="K999" s="22" t="str">
        <f>IF('Log_working_2-way'!$D998="","",B999^('Log_working_2-way'!$D998))</f>
        <v/>
      </c>
    </row>
    <row r="1000" spans="3:11" x14ac:dyDescent="0.2">
      <c r="C1000" s="20" t="str">
        <f t="shared" si="91"/>
        <v/>
      </c>
      <c r="D1000" s="17" t="str">
        <f>IF(OR($A1000="",$B1000=""),"",A1000*'MPTO_working_2-way'!$G999)</f>
        <v/>
      </c>
      <c r="E1000" s="22" t="str">
        <f>IF(OR($A1000="",$B1000=""),"",B1000*'MPTO_working_2-way'!$G999)</f>
        <v/>
      </c>
      <c r="F1000" s="17" t="str">
        <f>IF(OR($A1000="",$B1000=""),"",'MPTO_working_2-way'!D999)</f>
        <v/>
      </c>
      <c r="G1000" s="22" t="str">
        <f>IF(OR($A1000="",$B1000=""),"",'MPTO_working_2-way'!E999)</f>
        <v/>
      </c>
      <c r="H1000" s="17" t="str">
        <f>IF(OR($A1000="",$B1000=""),"",'OddsRatio_working_2-way'!M999)</f>
        <v/>
      </c>
      <c r="I1000" s="17" t="str">
        <f>IF(OR($A1000="",$B1000=""),"",'OddsRatio_working_2-way'!N999)</f>
        <v/>
      </c>
      <c r="J1000" s="17" t="str">
        <f>IF('Log_working_2-way'!$D999="","",A1000^('Log_working_2-way'!$D999))</f>
        <v/>
      </c>
      <c r="K1000" s="22" t="str">
        <f>IF('Log_working_2-way'!$D999="","",B1000^('Log_working_2-way'!$D999))</f>
        <v/>
      </c>
    </row>
    <row r="1001" spans="3:11" x14ac:dyDescent="0.2">
      <c r="C1001" s="20" t="str">
        <f t="shared" si="91"/>
        <v/>
      </c>
      <c r="D1001" s="17" t="str">
        <f>IF(OR($A1001="",$B1001=""),"",A1001*'MPTO_working_2-way'!$G1000)</f>
        <v/>
      </c>
      <c r="E1001" s="22" t="str">
        <f>IF(OR($A1001="",$B1001=""),"",B1001*'MPTO_working_2-way'!$G1000)</f>
        <v/>
      </c>
      <c r="F1001" s="17" t="str">
        <f>IF(OR($A1001="",$B1001=""),"",'MPTO_working_2-way'!D1000)</f>
        <v/>
      </c>
      <c r="G1001" s="22" t="str">
        <f>IF(OR($A1001="",$B1001=""),"",'MPTO_working_2-way'!E1000)</f>
        <v/>
      </c>
      <c r="H1001" s="17" t="str">
        <f>IF(OR($A1001="",$B1001=""),"",'OddsRatio_working_2-way'!M1000)</f>
        <v/>
      </c>
      <c r="I1001" s="17" t="str">
        <f>IF(OR($A1001="",$B1001=""),"",'OddsRatio_working_2-way'!N1000)</f>
        <v/>
      </c>
      <c r="J1001" s="17" t="str">
        <f>IF('Log_working_2-way'!$D1000="","",A1001^('Log_working_2-way'!$D1000))</f>
        <v/>
      </c>
      <c r="K1001" s="22" t="str">
        <f>IF('Log_working_2-way'!$D1000="","",B1001^('Log_working_2-way'!$D1000))</f>
        <v/>
      </c>
    </row>
    <row r="1002" spans="3:11" x14ac:dyDescent="0.2">
      <c r="C1002" s="20" t="str">
        <f t="shared" si="91"/>
        <v/>
      </c>
      <c r="D1002" s="17" t="str">
        <f>IF(OR($A1002="",$B1002=""),"",A1002*'MPTO_working_2-way'!$G1001)</f>
        <v/>
      </c>
      <c r="E1002" s="22" t="str">
        <f>IF(OR($A1002="",$B1002=""),"",B1002*'MPTO_working_2-way'!$G1001)</f>
        <v/>
      </c>
      <c r="F1002" s="17" t="str">
        <f>IF(OR($A1002="",$B1002=""),"",'MPTO_working_2-way'!D1001)</f>
        <v/>
      </c>
      <c r="G1002" s="22" t="str">
        <f>IF(OR($A1002="",$B1002=""),"",'MPTO_working_2-way'!E1001)</f>
        <v/>
      </c>
      <c r="H1002" s="17" t="str">
        <f>IF(OR($A1002="",$B1002=""),"",'OddsRatio_working_2-way'!M1001)</f>
        <v/>
      </c>
      <c r="I1002" s="17" t="str">
        <f>IF(OR($A1002="",$B1002=""),"",'OddsRatio_working_2-way'!N1001)</f>
        <v/>
      </c>
      <c r="J1002" s="17" t="str">
        <f>IF('Log_working_2-way'!$D1001="","",A1002^('Log_working_2-way'!$D1001))</f>
        <v/>
      </c>
      <c r="K1002" s="22" t="str">
        <f>IF('Log_working_2-way'!$D1001="","",B1002^('Log_working_2-way'!$D1001))</f>
        <v/>
      </c>
    </row>
  </sheetData>
  <mergeCells count="6">
    <mergeCell ref="L1:M1"/>
    <mergeCell ref="A1:B1"/>
    <mergeCell ref="D1:E1"/>
    <mergeCell ref="F1:G1"/>
    <mergeCell ref="H1:I1"/>
    <mergeCell ref="J1:K1"/>
  </mergeCell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J999"/>
  <sheetViews>
    <sheetView zoomScale="80" zoomScaleNormal="80" workbookViewId="0">
      <pane ySplit="2" topLeftCell="A670" activePane="bottomLeft" state="frozen"/>
      <selection pane="bottomLeft" activeCell="S644" sqref="S644:S695"/>
    </sheetView>
  </sheetViews>
  <sheetFormatPr defaultColWidth="10" defaultRowHeight="12.75" x14ac:dyDescent="0.2"/>
  <cols>
    <col min="1" max="2" width="9.140625" style="14" customWidth="1"/>
    <col min="3" max="3" width="9.140625" style="15" customWidth="1"/>
    <col min="4" max="4" width="9.140625" style="19" customWidth="1"/>
    <col min="5" max="5" width="9.140625" style="16" customWidth="1"/>
    <col min="6" max="6" width="9.140625" style="14" customWidth="1"/>
    <col min="7" max="7" width="8.140625" style="15" customWidth="1"/>
    <col min="8" max="8" width="9.140625" style="16" hidden="1" customWidth="1"/>
    <col min="9" max="9" width="9.140625" style="14" hidden="1" customWidth="1"/>
    <col min="10" max="10" width="9.140625" style="15" hidden="1" customWidth="1"/>
    <col min="11" max="11" width="9.140625" style="16" hidden="1" customWidth="1"/>
    <col min="12" max="12" width="9.140625" style="14" hidden="1" customWidth="1"/>
    <col min="13" max="13" width="9.140625" style="15" hidden="1" customWidth="1"/>
    <col min="14" max="14" width="7.85546875" style="16" customWidth="1"/>
    <col min="15" max="15" width="6.7109375" style="14" customWidth="1"/>
    <col min="16" max="16" width="7.42578125" style="14" customWidth="1"/>
    <col min="17" max="17" width="14" style="4" customWidth="1"/>
    <col min="18" max="18" width="10" style="4"/>
    <col min="19" max="19" width="11.7109375" style="34" customWidth="1"/>
    <col min="20" max="20" width="7.5703125" style="4" customWidth="1"/>
    <col min="21" max="21" width="3.28515625" style="4" customWidth="1"/>
    <col min="22" max="22" width="5.5703125" style="4" hidden="1" customWidth="1"/>
    <col min="23" max="23" width="3.28515625" style="4" hidden="1" customWidth="1"/>
    <col min="24" max="24" width="3.5703125" style="4" hidden="1" customWidth="1"/>
    <col min="25" max="25" width="0.140625" style="4" customWidth="1"/>
    <col min="26" max="26" width="0.7109375" style="4" customWidth="1"/>
    <col min="27" max="28" width="5.42578125" style="4" customWidth="1"/>
    <col min="29" max="29" width="5.28515625" style="4" customWidth="1"/>
    <col min="30" max="31" width="10" style="40"/>
    <col min="32" max="33" width="10" style="4"/>
    <col min="34" max="34" width="10" style="51"/>
    <col min="35" max="35" width="10" style="40"/>
    <col min="36" max="16384" width="10" style="4"/>
  </cols>
  <sheetData>
    <row r="1" spans="1:36" s="13" customFormat="1" x14ac:dyDescent="0.2">
      <c r="A1" s="84" t="s">
        <v>9</v>
      </c>
      <c r="B1" s="84"/>
      <c r="C1" s="85"/>
      <c r="D1" s="18"/>
      <c r="E1" s="86" t="s">
        <v>25</v>
      </c>
      <c r="F1" s="84"/>
      <c r="G1" s="85"/>
      <c r="H1" s="86" t="s">
        <v>23</v>
      </c>
      <c r="I1" s="84"/>
      <c r="J1" s="85"/>
      <c r="K1" s="86" t="s">
        <v>11</v>
      </c>
      <c r="L1" s="84"/>
      <c r="M1" s="85"/>
      <c r="N1" s="86" t="s">
        <v>181</v>
      </c>
      <c r="O1" s="84"/>
      <c r="P1" s="84"/>
      <c r="Q1" s="13" t="s">
        <v>32</v>
      </c>
      <c r="R1" s="13" t="s">
        <v>33</v>
      </c>
      <c r="S1" s="33" t="s">
        <v>180</v>
      </c>
      <c r="T1" s="13" t="s">
        <v>200</v>
      </c>
      <c r="U1" s="13" t="s">
        <v>191</v>
      </c>
      <c r="V1" s="13" t="s">
        <v>192</v>
      </c>
      <c r="W1" s="13" t="s">
        <v>193</v>
      </c>
      <c r="X1" s="13" t="s">
        <v>194</v>
      </c>
      <c r="Y1" s="13" t="s">
        <v>195</v>
      </c>
      <c r="Z1" s="13" t="s">
        <v>196</v>
      </c>
      <c r="AA1" s="13" t="s">
        <v>197</v>
      </c>
      <c r="AB1" s="13" t="s">
        <v>198</v>
      </c>
      <c r="AC1" s="13" t="s">
        <v>199</v>
      </c>
      <c r="AD1" s="39" t="s">
        <v>212</v>
      </c>
      <c r="AE1" s="39" t="s">
        <v>213</v>
      </c>
      <c r="AF1" s="13" t="s">
        <v>210</v>
      </c>
      <c r="AG1" s="13" t="s">
        <v>211</v>
      </c>
      <c r="AH1" s="71" t="s">
        <v>209</v>
      </c>
      <c r="AI1" s="39" t="s">
        <v>214</v>
      </c>
      <c r="AJ1" s="13" t="s">
        <v>224</v>
      </c>
    </row>
    <row r="2" spans="1:36" x14ac:dyDescent="0.2">
      <c r="A2" s="14" t="s">
        <v>6</v>
      </c>
      <c r="B2" s="14" t="s">
        <v>7</v>
      </c>
      <c r="C2" s="15" t="s">
        <v>8</v>
      </c>
      <c r="D2" s="19" t="s">
        <v>24</v>
      </c>
      <c r="E2" s="16" t="s">
        <v>6</v>
      </c>
      <c r="F2" s="14" t="s">
        <v>7</v>
      </c>
      <c r="G2" s="15" t="s">
        <v>8</v>
      </c>
      <c r="H2" s="16" t="s">
        <v>6</v>
      </c>
      <c r="I2" s="14" t="s">
        <v>7</v>
      </c>
      <c r="J2" s="15" t="s">
        <v>8</v>
      </c>
      <c r="K2" s="16" t="s">
        <v>6</v>
      </c>
      <c r="L2" s="14" t="s">
        <v>7</v>
      </c>
      <c r="M2" s="15" t="s">
        <v>8</v>
      </c>
      <c r="N2" s="16" t="s">
        <v>6</v>
      </c>
      <c r="O2" s="14" t="s">
        <v>7</v>
      </c>
      <c r="P2" s="14" t="s">
        <v>8</v>
      </c>
    </row>
    <row r="3" spans="1:36" s="12" customFormat="1" x14ac:dyDescent="0.2">
      <c r="A3" s="14">
        <v>1.42</v>
      </c>
      <c r="B3" s="14">
        <v>5.29</v>
      </c>
      <c r="C3" s="15">
        <v>7.75</v>
      </c>
      <c r="D3" s="20">
        <f>IF(OR($A3="",$B3="",$C3=""),"",(1/A3)+(1/B3)+(1/C3)-1)</f>
        <v>2.2293527001388869E-2</v>
      </c>
      <c r="E3" s="17">
        <f>IF(OR($A3="",$B3="",$C3=""),"",A3*'MPTO_working_3-way'!$I2)</f>
        <v>1.4516568083419721</v>
      </c>
      <c r="F3" s="21">
        <f>IF(OR($A3="",$B3="",$C3=""),"",B3*'MPTO_working_3-way'!$I2)</f>
        <v>5.4079327578373473</v>
      </c>
      <c r="G3" s="22">
        <f>IF(OR($A3="",$B3="",$C3=""),"",C3*'MPTO_working_3-way'!$I2)</f>
        <v>7.922774834260764</v>
      </c>
      <c r="H3" s="17">
        <f>IF(OR($A3="",$B3="",$C3=""),"",'MPTO_working_3-way'!E2)</f>
        <v>1.4351440264629547</v>
      </c>
      <c r="I3" s="21">
        <f>IF(OR($A3="",$B3="",$C3=""),"",'MPTO_working_3-way'!F2)</f>
        <v>5.5064641684388427</v>
      </c>
      <c r="J3" s="22">
        <f>IF(OR($A3="",$B3="",$C3=""),"",'MPTO_working_3-way'!G2)</f>
        <v>8.2236110097445341</v>
      </c>
      <c r="K3" s="17">
        <f>IF(OR($A3="",$B3="",$C3=""),"",'OddsRatio_working_3-way'!H2)</f>
        <v>1.4403238822983806</v>
      </c>
      <c r="L3" s="21">
        <f>IF(OR($A3="",$B3="",$C3=""),"",'OddsRatio_working_3-way'!I2)</f>
        <v>5.4975939406191774</v>
      </c>
      <c r="M3" s="22">
        <f>IF(OR($A3="",$B3="",$C3=""),"",'OddsRatio_working_3-way'!J2)</f>
        <v>8.0766338226525516</v>
      </c>
      <c r="N3" s="29">
        <f>(1/E3)* 100</f>
        <v>68.886805356023672</v>
      </c>
      <c r="O3" s="30">
        <f>(1/F3)* 100</f>
        <v>18.491354178743595</v>
      </c>
      <c r="P3" s="30">
        <f>(1/G3)* 100</f>
        <v>12.621840465232726</v>
      </c>
      <c r="S3" s="34"/>
      <c r="AD3" s="40"/>
      <c r="AE3" s="40"/>
      <c r="AH3" s="51"/>
      <c r="AI3" s="40"/>
    </row>
    <row r="4" spans="1:36" s="12" customFormat="1" x14ac:dyDescent="0.2">
      <c r="A4" s="14">
        <v>2.38</v>
      </c>
      <c r="B4" s="14">
        <v>3.4</v>
      </c>
      <c r="C4" s="15">
        <v>3.26</v>
      </c>
      <c r="D4" s="20">
        <f>IF(OR($A4="",$B4="",$C4=""),"",(1/A4)+(1/B4)+(1/C4)-1)</f>
        <v>2.103418054338313E-2</v>
      </c>
      <c r="E4" s="17">
        <f>IF(OR($A4="",$B4="",$C4=""),"",A4*'MPTO_working_3-way'!$I3)</f>
        <v>2.4300613496932519</v>
      </c>
      <c r="F4" s="21">
        <f>IF(OR($A4="",$B4="",$C4=""),"",B4*'MPTO_working_3-way'!$I3)</f>
        <v>3.4715162138475026</v>
      </c>
      <c r="G4" s="22">
        <f>IF(OR($A4="",$B4="",$C4=""),"",C4*'MPTO_working_3-way'!$I3)</f>
        <v>3.3285714285714287</v>
      </c>
      <c r="H4" s="17">
        <f>IF(OR($A4="",$B4="",$C4=""),"",'MPTO_working_3-way'!E3)</f>
        <v>2.4203893186922887</v>
      </c>
      <c r="I4" s="21">
        <f>IF(OR($A4="",$B4="",$C4=""),"",'MPTO_working_3-way'!F3)</f>
        <v>3.4830310648231286</v>
      </c>
      <c r="J4" s="22">
        <f>IF(OR($A4="",$B4="",$C4=""),"",'MPTO_working_3-way'!G3)</f>
        <v>3.3362573099415207</v>
      </c>
      <c r="K4" s="17">
        <f>IF(OR($A4="",$B4="",$C4=""),"",'OddsRatio_working_3-way'!H3)</f>
        <v>2.4246499151611105</v>
      </c>
      <c r="L4" s="21">
        <f>IF(OR($A4="",$B4="",$C4=""),"",'OddsRatio_working_3-way'!I3)</f>
        <v>3.477652026367148</v>
      </c>
      <c r="M4" s="22">
        <f>IF(OR($A4="",$B4="",$C4=""),"",'OddsRatio_working_3-way'!J3)</f>
        <v>3.3331223248290649</v>
      </c>
      <c r="N4" s="29">
        <f t="shared" ref="N4:N13" si="0">(1/E4)* 100</f>
        <v>41.151224438273154</v>
      </c>
      <c r="O4" s="30">
        <f t="shared" ref="O4:O13" si="1">(1/F4)* 100</f>
        <v>28.805857106791212</v>
      </c>
      <c r="P4" s="30">
        <f t="shared" ref="P4:P13" si="2">(1/G4)* 100</f>
        <v>30.04291845493562</v>
      </c>
      <c r="S4" s="34"/>
      <c r="AD4" s="40"/>
      <c r="AE4" s="40"/>
      <c r="AH4" s="51"/>
      <c r="AI4" s="40"/>
    </row>
    <row r="5" spans="1:36" s="12" customFormat="1" x14ac:dyDescent="0.2">
      <c r="A5" s="14">
        <v>1.1599999999999999</v>
      </c>
      <c r="B5" s="14">
        <v>9.01</v>
      </c>
      <c r="C5" s="15">
        <v>21.02</v>
      </c>
      <c r="D5" s="20">
        <f t="shared" ref="D5:D68" si="3">IF(OR($A5="",$B5="",$C5=""),"",(1/A5)+(1/B5)+(1/C5)-1)</f>
        <v>2.0630496156102351E-2</v>
      </c>
      <c r="E5" s="17">
        <f>IF(OR($A5="",$B5="",$C5=""),"",A5*'MPTO_working_3-way'!$I4)</f>
        <v>1.1839313755410787</v>
      </c>
      <c r="F5" s="21">
        <f>IF(OR($A5="",$B5="",$C5=""),"",B5*'MPTO_working_3-way'!$I4)</f>
        <v>9.1958807703664824</v>
      </c>
      <c r="G5" s="22">
        <f>IF(OR($A5="",$B5="",$C5=""),"",C5*'MPTO_working_3-way'!$I4)</f>
        <v>21.45365302920127</v>
      </c>
      <c r="H5" s="17">
        <f>IF(OR($A5="",$B5="",$C5=""),"",'MPTO_working_3-way'!E4)</f>
        <v>1.169327874834438</v>
      </c>
      <c r="I5" s="21">
        <f>IF(OR($A5="",$B5="",$C5=""),"",'MPTO_working_3-way'!F4)</f>
        <v>9.6051367388296889</v>
      </c>
      <c r="J5" s="22">
        <f>IF(OR($A5="",$B5="",$C5=""),"",'MPTO_working_3-way'!G4)</f>
        <v>24.571891765817515</v>
      </c>
      <c r="K5" s="17">
        <f>IF(OR($A5="",$B5="",$C5=""),"",'OddsRatio_working_3-way'!H4)</f>
        <v>1.1731211833172959</v>
      </c>
      <c r="L5" s="21">
        <f>IF(OR($A5="",$B5="",$C5=""),"",'OddsRatio_working_3-way'!I4)</f>
        <v>9.666879239822137</v>
      </c>
      <c r="M5" s="22">
        <f>IF(OR($A5="",$B5="",$C5=""),"",'OddsRatio_working_3-way'!J4)</f>
        <v>22.661788062576676</v>
      </c>
      <c r="N5" s="29">
        <f t="shared" si="0"/>
        <v>84.464355000557461</v>
      </c>
      <c r="O5" s="30">
        <f t="shared" si="1"/>
        <v>10.874434162113946</v>
      </c>
      <c r="P5" s="30">
        <f t="shared" si="2"/>
        <v>4.6612108373285759</v>
      </c>
      <c r="S5" s="34"/>
      <c r="AD5" s="40"/>
      <c r="AE5" s="40"/>
      <c r="AH5" s="51"/>
      <c r="AI5" s="40"/>
    </row>
    <row r="6" spans="1:36" s="12" customFormat="1" x14ac:dyDescent="0.2">
      <c r="A6" s="14">
        <v>6.36</v>
      </c>
      <c r="B6" s="14">
        <v>4.6100000000000003</v>
      </c>
      <c r="C6" s="15">
        <v>1.55</v>
      </c>
      <c r="D6" s="20">
        <f t="shared" si="3"/>
        <v>1.9313734421408713E-2</v>
      </c>
      <c r="E6" s="17">
        <f>IF(OR($A6="",$B6="",$C6=""),"",A6*'MPTO_working_3-way'!$I5)</f>
        <v>6.4828353509201602</v>
      </c>
      <c r="F6" s="21">
        <f>IF(OR($A6="",$B6="",$C6=""),"",B6*'MPTO_working_3-way'!$I5)</f>
        <v>4.6990363156826946</v>
      </c>
      <c r="G6" s="22">
        <f>IF(OR($A6="",$B6="",$C6=""),"",C6*'MPTO_working_3-way'!$I5)</f>
        <v>1.5799362883531836</v>
      </c>
      <c r="H6" s="17">
        <f>IF(OR($A6="",$B6="",$C6=""),"",'MPTO_working_3-way'!E5)</f>
        <v>6.6315287191166012</v>
      </c>
      <c r="I6" s="21">
        <f>IF(OR($A6="",$B6="",$C6=""),"",'MPTO_working_3-way'!F5)</f>
        <v>4.7510039628829945</v>
      </c>
      <c r="J6" s="22">
        <f>IF(OR($A6="",$B6="",$C6=""),"",'MPTO_working_3-way'!G5)</f>
        <v>1.5656229803305151</v>
      </c>
      <c r="K6" s="17">
        <f>IF(OR($A6="",$B6="",$C6=""),"",'OddsRatio_working_3-way'!H5)</f>
        <v>6.5592745605598131</v>
      </c>
      <c r="L6" s="21">
        <f>IF(OR($A6="",$B6="",$C6=""),"",'OddsRatio_working_3-way'!I5)</f>
        <v>4.7442129036606202</v>
      </c>
      <c r="M6" s="22">
        <f>IF(OR($A6="",$B6="",$C6=""),"",'OddsRatio_working_3-way'!J5)</f>
        <v>1.5704479493111747</v>
      </c>
      <c r="N6" s="29">
        <f t="shared" si="0"/>
        <v>15.425349339746258</v>
      </c>
      <c r="O6" s="30">
        <f t="shared" si="1"/>
        <v>21.280959175875534</v>
      </c>
      <c r="P6" s="30">
        <f t="shared" si="2"/>
        <v>63.293691484378201</v>
      </c>
      <c r="S6" s="34"/>
      <c r="AD6" s="40"/>
      <c r="AE6" s="40"/>
      <c r="AH6" s="51"/>
      <c r="AI6" s="40"/>
    </row>
    <row r="7" spans="1:36" s="12" customFormat="1" x14ac:dyDescent="0.2">
      <c r="A7" s="14">
        <v>1.91</v>
      </c>
      <c r="B7" s="14">
        <v>3.75</v>
      </c>
      <c r="C7" s="15">
        <v>4.3499999999999996</v>
      </c>
      <c r="D7" s="20">
        <f t="shared" si="3"/>
        <v>2.0111933562014794E-2</v>
      </c>
      <c r="E7" s="17">
        <f>IF(OR($A7="",$B7="",$C7=""),"",A7*'MPTO_working_3-way'!$I6)</f>
        <v>1.9484137931034482</v>
      </c>
      <c r="F7" s="21">
        <f>IF(OR($A7="",$B7="",$C7=""),"",B7*'MPTO_working_3-way'!$I6)</f>
        <v>3.8254197508575554</v>
      </c>
      <c r="G7" s="22">
        <f>IF(OR($A7="",$B7="",$C7=""),"",C7*'MPTO_working_3-way'!$I6)</f>
        <v>4.4374869109947639</v>
      </c>
      <c r="H7" s="17">
        <f>IF(OR($A7="",$B7="",$C7=""),"",'MPTO_working_3-way'!E6)</f>
        <v>1.9347740027478282</v>
      </c>
      <c r="I7" s="21">
        <f>IF(OR($A7="",$B7="",$C7=""),"",'MPTO_working_3-way'!F6)</f>
        <v>3.8467058660123152</v>
      </c>
      <c r="J7" s="22">
        <f>IF(OR($A7="",$B7="",$C7=""),"",'MPTO_working_3-way'!G6)</f>
        <v>4.4806665588092534</v>
      </c>
      <c r="K7" s="17">
        <f>IF(OR($A7="",$B7="",$C7=""),"",'OddsRatio_working_3-way'!H6)</f>
        <v>1.940044278674917</v>
      </c>
      <c r="L7" s="21">
        <f>IF(OR($A7="",$B7="",$C7=""),"",'OddsRatio_working_3-way'!I6)</f>
        <v>3.8407931498417831</v>
      </c>
      <c r="M7" s="22">
        <f>IF(OR($A7="",$B7="",$C7=""),"",'OddsRatio_working_3-way'!J6)</f>
        <v>4.4606025643527163</v>
      </c>
      <c r="N7" s="29">
        <f t="shared" si="0"/>
        <v>51.323800084949745</v>
      </c>
      <c r="O7" s="30">
        <f t="shared" si="1"/>
        <v>26.140922176601066</v>
      </c>
      <c r="P7" s="30">
        <f t="shared" si="2"/>
        <v>22.535277738449196</v>
      </c>
      <c r="S7" s="34"/>
      <c r="AD7" s="40"/>
      <c r="AE7" s="40"/>
      <c r="AH7" s="51"/>
      <c r="AI7" s="40"/>
    </row>
    <row r="8" spans="1:36" x14ac:dyDescent="0.2">
      <c r="A8" s="14">
        <v>1.1399999999999999</v>
      </c>
      <c r="B8" s="14">
        <v>9.31</v>
      </c>
      <c r="C8" s="15">
        <v>27.82</v>
      </c>
      <c r="D8" s="20">
        <f t="shared" si="3"/>
        <v>2.0549731111181524E-2</v>
      </c>
      <c r="E8" s="17">
        <f>IF(OR($A8="",$B8="",$C8=""),"",A8*'MPTO_working_3-way'!$I7)</f>
        <v>1.1634266934667468</v>
      </c>
      <c r="F8" s="21">
        <f>IF(OR($A8="",$B8="",$C8=""),"",B8*'MPTO_working_3-way'!$I7)</f>
        <v>9.5013179966451009</v>
      </c>
      <c r="G8" s="22">
        <f>IF(OR($A8="",$B8="",$C8=""),"",C8*'MPTO_working_3-way'!$I7)</f>
        <v>28.391693519513069</v>
      </c>
      <c r="H8" s="17">
        <f>IF(OR($A8="",$B8="",$C8=""),"",'MPTO_working_3-way'!E7)</f>
        <v>1.1489722065616437</v>
      </c>
      <c r="I8" s="21">
        <f>IF(OR($A8="",$B8="",$C8=""),"",'MPTO_working_3-way'!F7)</f>
        <v>9.9441659706005581</v>
      </c>
      <c r="J8" s="22">
        <f>IF(OR($A8="",$B8="",$C8=""),"",'MPTO_working_3-way'!G7)</f>
        <v>34.369631951591387</v>
      </c>
      <c r="K8" s="17">
        <f>IF(OR($A8="",$B8="",$C8=""),"",'OddsRatio_working_3-way'!H7)</f>
        <v>1.1526668791310986</v>
      </c>
      <c r="L8" s="21">
        <f>IF(OR($A8="",$B8="",$C8=""),"",'OddsRatio_working_3-way'!I7)</f>
        <v>10.061869754138783</v>
      </c>
      <c r="M8" s="22">
        <f>IF(OR($A8="",$B8="",$C8=""),"",'OddsRatio_working_3-way'!J7)</f>
        <v>30.246612130686188</v>
      </c>
      <c r="N8" s="29">
        <f t="shared" si="0"/>
        <v>85.952987465005421</v>
      </c>
      <c r="O8" s="30">
        <f t="shared" si="1"/>
        <v>10.524855607959847</v>
      </c>
      <c r="P8" s="30">
        <f t="shared" si="2"/>
        <v>3.5221569270347293</v>
      </c>
    </row>
    <row r="9" spans="1:36" x14ac:dyDescent="0.2">
      <c r="A9" s="14">
        <v>2.44</v>
      </c>
      <c r="B9" s="14">
        <v>3.4</v>
      </c>
      <c r="C9" s="15">
        <v>3.14</v>
      </c>
      <c r="D9" s="20">
        <f t="shared" si="3"/>
        <v>2.2425050212211861E-2</v>
      </c>
      <c r="E9" s="17">
        <f>IF(OR($A9="",$B9="",$C9=""),"",A9*'MPTO_working_3-way'!$I8)</f>
        <v>2.4947171225177969</v>
      </c>
      <c r="F9" s="21">
        <f>IF(OR($A9="",$B9="",$C9=""),"",B9*'MPTO_working_3-way'!$I8)</f>
        <v>3.4762451707215201</v>
      </c>
      <c r="G9" s="22">
        <f>IF(OR($A9="",$B9="",$C9=""),"",C9*'MPTO_working_3-way'!$I8)</f>
        <v>3.2104146576663455</v>
      </c>
      <c r="H9" s="17">
        <f>IF(OR($A9="",$B9="",$C9=""),"",'MPTO_working_3-way'!E8)</f>
        <v>2.4853300360261343</v>
      </c>
      <c r="I9" s="21">
        <f>IF(OR($A9="",$B9="",$C9=""),"",'MPTO_working_3-way'!F8)</f>
        <v>3.4886646095825831</v>
      </c>
      <c r="J9" s="22">
        <f>IF(OR($A9="",$B9="",$C9=""),"",'MPTO_working_3-way'!G8)</f>
        <v>3.215472122923785</v>
      </c>
      <c r="K9" s="17">
        <f>IF(OR($A9="",$B9="",$C9=""),"",'OddsRatio_working_3-way'!H8)</f>
        <v>2.4895412232632954</v>
      </c>
      <c r="L9" s="21">
        <f>IF(OR($A9="",$B9="",$C9=""),"",'OddsRatio_working_3-way'!I8)</f>
        <v>3.4825687054388248</v>
      </c>
      <c r="M9" s="22">
        <f>IF(OR($A9="",$B9="",$C9=""),"",'OddsRatio_working_3-way'!J8)</f>
        <v>3.2136237623496196</v>
      </c>
      <c r="N9" s="29">
        <f t="shared" si="0"/>
        <v>40.084705034242461</v>
      </c>
      <c r="O9" s="30">
        <f t="shared" si="1"/>
        <v>28.766670671632827</v>
      </c>
      <c r="P9" s="30">
        <f t="shared" si="2"/>
        <v>31.148624294124712</v>
      </c>
    </row>
    <row r="10" spans="1:36" x14ac:dyDescent="0.2">
      <c r="A10" s="14">
        <v>1.8</v>
      </c>
      <c r="B10" s="14">
        <v>3.95</v>
      </c>
      <c r="C10" s="15">
        <v>4.7300000000000004</v>
      </c>
      <c r="D10" s="20">
        <f t="shared" si="3"/>
        <v>2.0136603003838793E-2</v>
      </c>
      <c r="E10" s="17">
        <f>IF(OR($A10="",$B10="",$C10=""),"",A10*'MPTO_working_3-way'!$I9)</f>
        <v>1.8362458854069099</v>
      </c>
      <c r="F10" s="21">
        <f>IF(OR($A10="",$B10="",$C10=""),"",B10*'MPTO_working_3-way'!$I9)</f>
        <v>4.0295395818651638</v>
      </c>
      <c r="G10" s="22">
        <f>IF(OR($A10="",$B10="",$C10=""),"",C10*'MPTO_working_3-way'!$I9)</f>
        <v>4.8252461322081581</v>
      </c>
      <c r="H10" s="17">
        <f>IF(OR($A10="",$B10="",$C10=""),"",'MPTO_working_3-way'!E9)</f>
        <v>1.8220134974798323</v>
      </c>
      <c r="I10" s="21">
        <f>IF(OR($A10="",$B10="",$C10=""),"",'MPTO_working_3-way'!F9)</f>
        <v>4.0575793893375378</v>
      </c>
      <c r="J10" s="22">
        <f>IF(OR($A10="",$B10="",$C10=""),"",'MPTO_working_3-way'!G9)</f>
        <v>4.8850954834211349</v>
      </c>
      <c r="K10" s="17">
        <f>IF(OR($A10="",$B10="",$C10=""),"",'OddsRatio_working_3-way'!H9)</f>
        <v>1.8273063786647885</v>
      </c>
      <c r="L10" s="21">
        <f>IF(OR($A10="",$B10="",$C10=""),"",'OddsRatio_working_3-way'!I9)</f>
        <v>4.0506922713264082</v>
      </c>
      <c r="M10" s="22">
        <f>IF(OR($A10="",$B10="",$C10=""),"",'OddsRatio_working_3-way'!J9)</f>
        <v>4.8573159905245769</v>
      </c>
      <c r="N10" s="29">
        <f t="shared" si="0"/>
        <v>54.458937550098376</v>
      </c>
      <c r="O10" s="30">
        <f t="shared" si="1"/>
        <v>24.816731035487862</v>
      </c>
      <c r="P10" s="30">
        <f t="shared" si="2"/>
        <v>20.724331414413754</v>
      </c>
    </row>
    <row r="11" spans="1:36" x14ac:dyDescent="0.2">
      <c r="A11" s="14">
        <v>2.1</v>
      </c>
      <c r="B11" s="14">
        <v>3.68</v>
      </c>
      <c r="C11" s="15">
        <v>3.67</v>
      </c>
      <c r="D11" s="20">
        <f t="shared" si="3"/>
        <v>2.0409170657956333E-2</v>
      </c>
      <c r="E11" s="17">
        <f>IF(OR($A11="",$B11="",$C11=""),"",A11*'MPTO_working_3-way'!$I10)</f>
        <v>2.1428592583817085</v>
      </c>
      <c r="F11" s="21">
        <f>IF(OR($A11="",$B11="",$C11=""),"",B11*'MPTO_working_3-way'!$I10)</f>
        <v>3.7551057480212795</v>
      </c>
      <c r="G11" s="22">
        <f>IF(OR($A11="",$B11="",$C11=""),"",C11*'MPTO_working_3-way'!$I10)</f>
        <v>3.7449016563146995</v>
      </c>
      <c r="H11" s="17">
        <f>IF(OR($A11="",$B11="",$C11=""),"",'MPTO_working_3-way'!E10)</f>
        <v>2.1304363067117102</v>
      </c>
      <c r="I11" s="21">
        <f>IF(OR($A11="",$B11="",$C11=""),"",'MPTO_working_3-way'!F10)</f>
        <v>3.7744954343328239</v>
      </c>
      <c r="J11" s="22">
        <f>IF(OR($A11="",$B11="",$C11=""),"",'MPTO_working_3-way'!G10)</f>
        <v>3.7639760125564248</v>
      </c>
      <c r="K11" s="17">
        <f>IF(OR($A11="",$B11="",$C11=""),"",'OddsRatio_working_3-way'!H10)</f>
        <v>2.1355040558789344</v>
      </c>
      <c r="L11" s="21">
        <f>IF(OR($A11="",$B11="",$C11=""),"",'OddsRatio_working_3-way'!I10)</f>
        <v>3.7665007906868579</v>
      </c>
      <c r="M11" s="22">
        <f>IF(OR($A11="",$B11="",$C11=""),"",'OddsRatio_working_3-way'!J10)</f>
        <v>3.7561780265425027</v>
      </c>
      <c r="N11" s="29">
        <f t="shared" si="0"/>
        <v>46.666620595288279</v>
      </c>
      <c r="O11" s="30">
        <f t="shared" si="1"/>
        <v>26.630408491876462</v>
      </c>
      <c r="P11" s="30">
        <f t="shared" si="2"/>
        <v>26.702970912835255</v>
      </c>
    </row>
    <row r="12" spans="1:36" x14ac:dyDescent="0.2">
      <c r="A12" s="14">
        <v>11.51</v>
      </c>
      <c r="B12" s="14">
        <v>6.21</v>
      </c>
      <c r="C12" s="15">
        <v>1.29</v>
      </c>
      <c r="D12" s="20">
        <f t="shared" si="3"/>
        <v>2.3105367329715243E-2</v>
      </c>
      <c r="E12" s="17">
        <f>IF(OR($A12="",$B12="",$C12=""),"",A12*'MPTO_working_3-way'!$I11)</f>
        <v>11.775942777965023</v>
      </c>
      <c r="F12" s="21">
        <f>IF(OR($A12="",$B12="",$C12=""),"",B12*'MPTO_working_3-way'!$I11)</f>
        <v>6.3534843311175315</v>
      </c>
      <c r="G12" s="22">
        <f>IF(OR($A12="",$B12="",$C12=""),"",C12*'MPTO_working_3-way'!$I11)</f>
        <v>1.3198059238553328</v>
      </c>
      <c r="H12" s="17">
        <f>IF(OR($A12="",$B12="",$C12=""),"",'MPTO_working_3-way'!E11)</f>
        <v>12.629582044482261</v>
      </c>
      <c r="I12" s="21">
        <f>IF(OR($A12="",$B12="",$C12=""),"",'MPTO_working_3-way'!F11)</f>
        <v>6.5219316676419501</v>
      </c>
      <c r="J12" s="22">
        <f>IF(OR($A12="",$B12="",$C12=""),"",'MPTO_working_3-way'!G11)</f>
        <v>1.3029451614230163</v>
      </c>
      <c r="K12" s="17">
        <f>IF(OR($A12="",$B12="",$C12=""),"",'OddsRatio_working_3-way'!H11)</f>
        <v>12.156756230050666</v>
      </c>
      <c r="L12" s="21">
        <f>IF(OR($A12="",$B12="",$C12=""),"",'OddsRatio_working_3-way'!I11)</f>
        <v>6.5306089399204543</v>
      </c>
      <c r="M12" s="22">
        <f>IF(OR($A12="",$B12="",$C12=""),"",'OddsRatio_working_3-way'!J11)</f>
        <v>1.3078457951203326</v>
      </c>
      <c r="N12" s="29">
        <f t="shared" si="0"/>
        <v>8.4918890899434878</v>
      </c>
      <c r="O12" s="30">
        <f t="shared" si="1"/>
        <v>15.739395076529719</v>
      </c>
      <c r="P12" s="30">
        <f t="shared" si="2"/>
        <v>75.768715833526784</v>
      </c>
    </row>
    <row r="13" spans="1:36" ht="15" x14ac:dyDescent="0.25">
      <c r="A13">
        <v>1.1200000000000001</v>
      </c>
      <c r="B13">
        <v>9.75</v>
      </c>
      <c r="C13">
        <v>25.19</v>
      </c>
      <c r="D13" s="20">
        <f t="shared" si="3"/>
        <v>3.5119538394647432E-2</v>
      </c>
      <c r="E13" s="17">
        <f>IF(OR($A13="",$B13="",$C13=""),"",A13*'MPTO_working_3-way'!$I12)</f>
        <v>1.1593338830020052</v>
      </c>
      <c r="F13" s="21">
        <f>IF(OR($A13="",$B13="",$C13=""),"",B13*'MPTO_working_3-way'!$I12)</f>
        <v>10.092415499347812</v>
      </c>
      <c r="G13" s="22">
        <f>IF(OR($A13="",$B13="",$C13=""),"",C13*'MPTO_working_3-way'!$I12)</f>
        <v>26.074661172161171</v>
      </c>
      <c r="H13" s="17">
        <f>IF(OR($A13="",$B13="",$C13=""),"",'MPTO_working_3-way'!E12)</f>
        <v>1.1348797423354562</v>
      </c>
      <c r="I13" s="21">
        <f>IF(OR($A13="",$B13="",$C13=""),"",'MPTO_working_3-way'!F12)</f>
        <v>11.006235170630273</v>
      </c>
      <c r="J13" s="22">
        <f>IF(OR($A13="",$B13="",$C13=""),"",'MPTO_working_3-way'!G12)</f>
        <v>35.724773263490498</v>
      </c>
      <c r="K13" s="17">
        <f>IF(OR($A13="",$B13="",$C13=""),"",'OddsRatio_working_3-way'!H12)</f>
        <v>1.1404000515491173</v>
      </c>
      <c r="L13" s="21">
        <f>IF(OR($A13="",$B13="",$C13=""),"",'OddsRatio_working_3-way'!I12)</f>
        <v>11.237503758789787</v>
      </c>
      <c r="M13" s="22">
        <f>IF(OR($A13="",$B13="",$C13=""),"",'OddsRatio_working_3-way'!J12)</f>
        <v>29.302310391442852</v>
      </c>
      <c r="N13" s="29">
        <f t="shared" si="0"/>
        <v>86.256428338881761</v>
      </c>
      <c r="O13" s="30">
        <f t="shared" si="1"/>
        <v>9.9084307425177016</v>
      </c>
      <c r="P13" s="30">
        <f t="shared" si="2"/>
        <v>3.8351409186005387</v>
      </c>
    </row>
    <row r="14" spans="1:36" ht="15" x14ac:dyDescent="0.25">
      <c r="A14">
        <v>4.08</v>
      </c>
      <c r="B14">
        <v>3.05</v>
      </c>
      <c r="C14">
        <v>2.19</v>
      </c>
      <c r="D14" s="20">
        <f t="shared" si="3"/>
        <v>2.9587896240912848E-2</v>
      </c>
      <c r="E14" s="17">
        <f>IF(OR($A14="",$B14="",$C14=""),"",A14*'MPTO_working_3-way'!$I13)</f>
        <v>4.2007186166629245</v>
      </c>
      <c r="F14" s="21">
        <f>IF(OR($A14="",$B14="",$C14=""),"",B14*'MPTO_working_3-way'!$I13)</f>
        <v>3.1402430835347839</v>
      </c>
      <c r="G14" s="22">
        <f>IF(OR($A14="",$B14="",$C14=""),"",C14*'MPTO_working_3-way'!$I13)</f>
        <v>2.2547974927675991</v>
      </c>
      <c r="H14" s="17">
        <f>IF(OR($A14="",$B14="",$C14=""),"",'MPTO_working_3-way'!E13)</f>
        <v>4.2510607232884929</v>
      </c>
      <c r="I14" s="21">
        <f>IF(OR($A14="",$B14="",$C14=""),"",'MPTO_working_3-way'!F13)</f>
        <v>3.1445925768656489</v>
      </c>
      <c r="J14" s="22">
        <f>IF(OR($A14="",$B14="",$C14=""),"",'MPTO_working_3-way'!G13)</f>
        <v>2.2383464118102183</v>
      </c>
      <c r="K14" s="17">
        <f>IF(OR($A14="",$B14="",$C14=""),"",'OddsRatio_working_3-way'!H13)</f>
        <v>4.2236508699571358</v>
      </c>
      <c r="L14" s="21">
        <f>IF(OR($A14="",$B14="",$C14=""),"",'OddsRatio_working_3-way'!I13)</f>
        <v>3.1456117803286121</v>
      </c>
      <c r="M14" s="22">
        <f>IF(OR($A14="",$B14="",$C14=""),"",'OddsRatio_working_3-way'!J13)</f>
        <v>2.2455014724834381</v>
      </c>
      <c r="N14" s="29">
        <f t="shared" ref="N14:N77" si="4">(1/E14)* 100</f>
        <v>23.805450715820758</v>
      </c>
      <c r="O14" s="30">
        <f t="shared" ref="O14:O77" si="5">(1/F14)* 100</f>
        <v>31.844668498540557</v>
      </c>
      <c r="P14" s="30">
        <f t="shared" ref="P14:P77" si="6">(1/G14)* 100</f>
        <v>44.349880785638675</v>
      </c>
    </row>
    <row r="15" spans="1:36" ht="15" x14ac:dyDescent="0.25">
      <c r="A15">
        <v>2.0499999999999998</v>
      </c>
      <c r="B15">
        <v>3.51</v>
      </c>
      <c r="C15">
        <v>3.9</v>
      </c>
      <c r="D15" s="20">
        <f t="shared" si="3"/>
        <v>2.9115419359321937E-2</v>
      </c>
      <c r="E15" s="17">
        <f>IF(OR($A15="",$B15="",$C15=""),"",A15*'MPTO_working_3-way'!$I14)</f>
        <v>2.1096866096866096</v>
      </c>
      <c r="F15" s="21">
        <f>IF(OR($A15="",$B15="",$C15=""),"",B15*'MPTO_working_3-way'!$I14)</f>
        <v>3.6121951219512196</v>
      </c>
      <c r="G15" s="22">
        <f>IF(OR($A15="",$B15="",$C15=""),"",C15*'MPTO_working_3-way'!$I14)</f>
        <v>4.0135501355013554</v>
      </c>
      <c r="H15" s="17">
        <f>IF(OR($A15="",$B15="",$C15=""),"",'MPTO_working_3-way'!E14)</f>
        <v>2.0916137784022091</v>
      </c>
      <c r="I15" s="21">
        <f>IF(OR($A15="",$B15="",$C15=""),"",'MPTO_working_3-way'!F14)</f>
        <v>3.63378503492972</v>
      </c>
      <c r="J15" s="22">
        <f>IF(OR($A15="",$B15="",$C15=""),"",'MPTO_working_3-way'!G14)</f>
        <v>4.0534222138766314</v>
      </c>
      <c r="K15" s="17">
        <f>IF(OR($A15="",$B15="",$C15=""),"",'OddsRatio_working_3-way'!H14)</f>
        <v>2.0988757837534959</v>
      </c>
      <c r="L15" s="21">
        <f>IF(OR($A15="",$B15="",$C15=""),"",'OddsRatio_working_3-way'!I14)</f>
        <v>3.6268363973535944</v>
      </c>
      <c r="M15" s="22">
        <f>IF(OR($A15="",$B15="",$C15=""),"",'OddsRatio_working_3-way'!J14)</f>
        <v>4.0349902598906073</v>
      </c>
      <c r="N15" s="29">
        <f t="shared" si="4"/>
        <v>47.400405131667796</v>
      </c>
      <c r="O15" s="30">
        <f t="shared" si="5"/>
        <v>27.683997299122215</v>
      </c>
      <c r="P15" s="30">
        <f t="shared" si="6"/>
        <v>24.915597569209989</v>
      </c>
    </row>
    <row r="16" spans="1:36" ht="15" x14ac:dyDescent="0.25">
      <c r="A16">
        <v>6.08</v>
      </c>
      <c r="B16">
        <v>4.3</v>
      </c>
      <c r="C16">
        <v>1.58</v>
      </c>
      <c r="D16" s="20">
        <f t="shared" si="3"/>
        <v>2.9943216150473351E-2</v>
      </c>
      <c r="E16" s="17">
        <f>IF(OR($A16="",$B16="",$C16=""),"",A16*'MPTO_working_3-way'!$I15)</f>
        <v>6.2620547541948781</v>
      </c>
      <c r="F16" s="21">
        <f>IF(OR($A16="",$B16="",$C16=""),"",B16*'MPTO_working_3-way'!$I15)</f>
        <v>4.4287558294470353</v>
      </c>
      <c r="G16" s="22">
        <f>IF(OR($A16="",$B16="",$C16=""),"",C16*'MPTO_working_3-way'!$I15)</f>
        <v>1.627310281517748</v>
      </c>
      <c r="H16" s="17">
        <f>IF(OR($A16="",$B16="",$C16=""),"",'MPTO_working_3-way'!E15)</f>
        <v>6.472801424070469</v>
      </c>
      <c r="I16" s="21">
        <f>IF(OR($A16="",$B16="",$C16=""),"",'MPTO_working_3-way'!F15)</f>
        <v>4.4928258391607372</v>
      </c>
      <c r="J16" s="22">
        <f>IF(OR($A16="",$B16="",$C16=""),"",'MPTO_working_3-way'!G15)</f>
        <v>1.6053159837046693</v>
      </c>
      <c r="K16" s="17">
        <f>IF(OR($A16="",$B16="",$C16=""),"",'OddsRatio_working_3-way'!H15)</f>
        <v>6.36705908948041</v>
      </c>
      <c r="L16" s="21">
        <f>IF(OR($A16="",$B16="",$C16=""),"",'OddsRatio_working_3-way'!I15)</f>
        <v>4.4864753927727072</v>
      </c>
      <c r="M16" s="22">
        <f>IF(OR($A16="",$B16="",$C16=""),"",'OddsRatio_working_3-way'!J15)</f>
        <v>1.612774462972173</v>
      </c>
      <c r="N16" s="29">
        <f t="shared" si="4"/>
        <v>15.969199236562273</v>
      </c>
      <c r="O16" s="30">
        <f t="shared" si="5"/>
        <v>22.57970496704619</v>
      </c>
      <c r="P16" s="30">
        <f t="shared" si="6"/>
        <v>61.451095796391527</v>
      </c>
    </row>
    <row r="17" spans="1:16" ht="15" x14ac:dyDescent="0.25">
      <c r="A17">
        <v>2.2799999999999998</v>
      </c>
      <c r="B17">
        <v>3.22</v>
      </c>
      <c r="C17">
        <v>3.43</v>
      </c>
      <c r="D17" s="20">
        <f t="shared" si="3"/>
        <v>4.0700686943623499E-2</v>
      </c>
      <c r="E17" s="17">
        <f>IF(OR($A17="",$B17="",$C17=""),"",A17*'MPTO_working_3-way'!$I16)</f>
        <v>2.3727975662314615</v>
      </c>
      <c r="F17" s="21">
        <f>IF(OR($A17="",$B17="",$C17=""),"",B17*'MPTO_working_3-way'!$I16)</f>
        <v>3.3510562119584679</v>
      </c>
      <c r="G17" s="22">
        <f>IF(OR($A17="",$B17="",$C17=""),"",C17*'MPTO_working_3-way'!$I16)</f>
        <v>3.5696033562166289</v>
      </c>
      <c r="H17" s="17">
        <f>IF(OR($A17="",$B17="",$C17=""),"",'MPTO_working_3-way'!E16)</f>
        <v>2.3527773369168066</v>
      </c>
      <c r="I17" s="21">
        <f>IF(OR($A17="",$B17="",$C17=""),"",'MPTO_working_3-way'!F16)</f>
        <v>3.3670928096483697</v>
      </c>
      <c r="J17" s="22">
        <f>IF(OR($A17="",$B17="",$C17=""),"",'MPTO_working_3-way'!G16)</f>
        <v>3.5974031861503266</v>
      </c>
      <c r="K17" s="17">
        <f>IF(OR($A17="",$B17="",$C17=""),"",'OddsRatio_working_3-way'!H16)</f>
        <v>2.3613348977298285</v>
      </c>
      <c r="L17" s="21">
        <f>IF(OR($A17="",$B17="",$C17=""),"",'OddsRatio_working_3-way'!I16)</f>
        <v>3.3610652132501722</v>
      </c>
      <c r="M17" s="22">
        <f>IF(OR($A17="",$B17="",$C17=""),"",'OddsRatio_working_3-way'!J16)</f>
        <v>3.5844092199089728</v>
      </c>
      <c r="N17" s="29">
        <f t="shared" si="4"/>
        <v>42.14434531759175</v>
      </c>
      <c r="O17" s="30">
        <f t="shared" si="5"/>
        <v>29.841337678294778</v>
      </c>
      <c r="P17" s="30">
        <f t="shared" si="6"/>
        <v>28.014317004113465</v>
      </c>
    </row>
    <row r="18" spans="1:16" ht="15" x14ac:dyDescent="0.25">
      <c r="A18">
        <v>1.78</v>
      </c>
      <c r="B18">
        <v>3.89</v>
      </c>
      <c r="C18">
        <v>4.55</v>
      </c>
      <c r="D18" s="20">
        <f t="shared" si="3"/>
        <v>3.8647381329568464E-2</v>
      </c>
      <c r="E18" s="17">
        <f>IF(OR($A18="",$B18="",$C18=""),"",A18*'MPTO_working_3-way'!$I17)</f>
        <v>1.8487923387666318</v>
      </c>
      <c r="F18" s="21">
        <f>IF(OR($A18="",$B18="",$C18=""),"",B18*'MPTO_working_3-way'!$I17)</f>
        <v>4.0403383133720219</v>
      </c>
      <c r="G18" s="22">
        <f>IF(OR($A18="",$B18="",$C18=""),"",C18*'MPTO_working_3-way'!$I17)</f>
        <v>4.7258455850495364</v>
      </c>
      <c r="H18" s="17">
        <f>IF(OR($A18="",$B18="",$C18=""),"",'MPTO_working_3-way'!E17)</f>
        <v>1.8217747144373526</v>
      </c>
      <c r="I18" s="21">
        <f>IF(OR($A18="",$B18="",$C18=""),"",'MPTO_working_3-way'!F17)</f>
        <v>4.0952229714711077</v>
      </c>
      <c r="J18" s="22">
        <f>IF(OR($A18="",$B18="",$C18=""),"",'MPTO_working_3-way'!G17)</f>
        <v>4.8333051223190369</v>
      </c>
      <c r="K18" s="17">
        <f>IF(OR($A18="",$B18="",$C18=""),"",'OddsRatio_working_3-way'!H17)</f>
        <v>1.8315871655358316</v>
      </c>
      <c r="L18" s="21">
        <f>IF(OR($A18="",$B18="",$C18=""),"",'OddsRatio_working_3-way'!I17)</f>
        <v>4.0811370620494269</v>
      </c>
      <c r="M18" s="22">
        <f>IF(OR($A18="",$B18="",$C18=""),"",'OddsRatio_working_3-way'!J17)</f>
        <v>4.7847877405797465</v>
      </c>
      <c r="N18" s="29">
        <f t="shared" si="4"/>
        <v>54.0893630415583</v>
      </c>
      <c r="O18" s="30">
        <f t="shared" si="5"/>
        <v>24.7504026257002</v>
      </c>
      <c r="P18" s="30">
        <f t="shared" si="6"/>
        <v>21.160234332741489</v>
      </c>
    </row>
    <row r="19" spans="1:16" ht="15" x14ac:dyDescent="0.25">
      <c r="A19">
        <v>2.97</v>
      </c>
      <c r="B19">
        <v>3.25</v>
      </c>
      <c r="C19">
        <v>2.5299999999999998</v>
      </c>
      <c r="D19" s="20">
        <f t="shared" si="3"/>
        <v>3.9649561388691801E-2</v>
      </c>
      <c r="E19" s="17">
        <f>IF(OR($A19="",$B19="",$C19=""),"",A19*'MPTO_working_3-way'!$I18)</f>
        <v>3.0877591973244147</v>
      </c>
      <c r="F19" s="21">
        <f>IF(OR($A19="",$B19="",$C19=""),"",B19*'MPTO_working_3-way'!$I18)</f>
        <v>3.3788610745132486</v>
      </c>
      <c r="G19" s="22">
        <f>IF(OR($A19="",$B19="",$C19=""),"",C19*'MPTO_working_3-way'!$I18)</f>
        <v>2.6303133903133902</v>
      </c>
      <c r="H19" s="17">
        <f>IF(OR($A19="",$B19="",$C19=""),"",'MPTO_working_3-way'!E18)</f>
        <v>3.0913447591640653</v>
      </c>
      <c r="I19" s="21">
        <f>IF(OR($A19="",$B19="",$C19=""),"",'MPTO_working_3-way'!F18)</f>
        <v>3.3958649348000662</v>
      </c>
      <c r="J19" s="22">
        <f>IF(OR($A19="",$B19="",$C19=""),"",'MPTO_working_3-way'!G18)</f>
        <v>2.617524243704497</v>
      </c>
      <c r="K19" s="17">
        <f>IF(OR($A19="",$B19="",$C19=""),"",'OddsRatio_working_3-way'!H18)</f>
        <v>3.0902533305371715</v>
      </c>
      <c r="L19" s="21">
        <f>IF(OR($A19="",$B19="",$C19=""),"",'OddsRatio_working_3-way'!I18)</f>
        <v>3.3873451744713878</v>
      </c>
      <c r="M19" s="22">
        <f>IF(OR($A19="",$B19="",$C19=""),"",'OddsRatio_working_3-way'!J18)</f>
        <v>2.6233947186405442</v>
      </c>
      <c r="N19" s="29">
        <f t="shared" si="4"/>
        <v>32.385945149690222</v>
      </c>
      <c r="O19" s="30">
        <f t="shared" si="5"/>
        <v>29.595771413716911</v>
      </c>
      <c r="P19" s="30">
        <f t="shared" si="6"/>
        <v>38.018283436592867</v>
      </c>
    </row>
    <row r="20" spans="1:16" ht="15" x14ac:dyDescent="0.25">
      <c r="A20">
        <v>2.16</v>
      </c>
      <c r="B20">
        <v>3.59</v>
      </c>
      <c r="C20">
        <v>3.36</v>
      </c>
      <c r="D20" s="20">
        <f t="shared" si="3"/>
        <v>3.9133542615436667E-2</v>
      </c>
      <c r="E20" s="17">
        <f>IF(OR($A20="",$B20="",$C20=""),"",A20*'MPTO_working_3-way'!$I19)</f>
        <v>2.2445284520493431</v>
      </c>
      <c r="F20" s="21">
        <f>IF(OR($A20="",$B20="",$C20=""),"",B20*'MPTO_working_3-way'!$I19)</f>
        <v>3.7304894179894177</v>
      </c>
      <c r="G20" s="22">
        <f>IF(OR($A20="",$B20="",$C20=""),"",C20*'MPTO_working_3-way'!$I19)</f>
        <v>3.491488703187867</v>
      </c>
      <c r="H20" s="17">
        <f>IF(OR($A20="",$B20="",$C20=""),"",'MPTO_working_3-way'!E19)</f>
        <v>2.2226250174023896</v>
      </c>
      <c r="I20" s="21">
        <f>IF(OR($A20="",$B20="",$C20=""),"",'MPTO_working_3-way'!F19)</f>
        <v>3.7663787879488755</v>
      </c>
      <c r="J20" s="22">
        <f>IF(OR($A20="",$B20="",$C20=""),"",'MPTO_working_3-way'!G19)</f>
        <v>3.5140178848876147</v>
      </c>
      <c r="K20" s="17">
        <f>IF(OR($A20="",$B20="",$C20=""),"",'OddsRatio_working_3-way'!H19)</f>
        <v>2.2316713596357598</v>
      </c>
      <c r="L20" s="21">
        <f>IF(OR($A20="",$B20="",$C20=""),"",'OddsRatio_working_3-way'!I19)</f>
        <v>3.7500248460832899</v>
      </c>
      <c r="M20" s="22">
        <f>IF(OR($A20="",$B20="",$C20=""),"",'OddsRatio_working_3-way'!J19)</f>
        <v>3.5058141454658553</v>
      </c>
      <c r="N20" s="29">
        <f t="shared" si="4"/>
        <v>44.552787873415483</v>
      </c>
      <c r="O20" s="30">
        <f t="shared" si="5"/>
        <v>26.806134207960291</v>
      </c>
      <c r="P20" s="30">
        <f t="shared" si="6"/>
        <v>28.641077918624241</v>
      </c>
    </row>
    <row r="21" spans="1:16" ht="15" x14ac:dyDescent="0.25">
      <c r="A21">
        <v>2.14</v>
      </c>
      <c r="B21">
        <v>3.48</v>
      </c>
      <c r="C21">
        <v>3.5</v>
      </c>
      <c r="D21" s="20">
        <f t="shared" si="3"/>
        <v>4.0360327179534305E-2</v>
      </c>
      <c r="E21" s="17">
        <f>IF(OR($A21="",$B21="",$C21=""),"",A21*'MPTO_working_3-way'!$I20)</f>
        <v>2.2263711001642035</v>
      </c>
      <c r="F21" s="21">
        <f>IF(OR($A21="",$B21="",$C21=""),"",B21*'MPTO_working_3-way'!$I20)</f>
        <v>3.6204539385847792</v>
      </c>
      <c r="G21" s="22">
        <f>IF(OR($A21="",$B21="",$C21=""),"",C21*'MPTO_working_3-way'!$I20)</f>
        <v>3.6412611451283698</v>
      </c>
      <c r="H21" s="17">
        <f>IF(OR($A21="",$B21="",$C21=""),"",'MPTO_working_3-way'!E20)</f>
        <v>2.2034377817853921</v>
      </c>
      <c r="I21" s="21">
        <f>IF(OR($A21="",$B21="",$C21=""),"",'MPTO_working_3-way'!F20)</f>
        <v>3.6509291250350171</v>
      </c>
      <c r="J21" s="22">
        <f>IF(OR($A21="",$B21="",$C21=""),"",'MPTO_working_3-way'!G20)</f>
        <v>3.6729482940027047</v>
      </c>
      <c r="K21" s="17">
        <f>IF(OR($A21="",$B21="",$C21=""),"",'OddsRatio_working_3-way'!H20)</f>
        <v>2.2128273732619443</v>
      </c>
      <c r="L21" s="21">
        <f>IF(OR($A21="",$B21="",$C21=""),"",'OddsRatio_working_3-way'!I20)</f>
        <v>3.6384314786751069</v>
      </c>
      <c r="M21" s="22">
        <f>IF(OR($A21="",$B21="",$C21=""),"",'OddsRatio_working_3-way'!J20)</f>
        <v>3.6597091518902278</v>
      </c>
      <c r="N21" s="29">
        <f t="shared" si="4"/>
        <v>44.916141784550028</v>
      </c>
      <c r="O21" s="30">
        <f t="shared" si="5"/>
        <v>27.620845810039391</v>
      </c>
      <c r="P21" s="30">
        <f t="shared" si="6"/>
        <v>27.463012405410591</v>
      </c>
    </row>
    <row r="22" spans="1:16" ht="15" x14ac:dyDescent="0.25">
      <c r="A22">
        <v>2.4700000000000002</v>
      </c>
      <c r="B22">
        <v>3.12</v>
      </c>
      <c r="C22">
        <v>3.19</v>
      </c>
      <c r="D22" s="20">
        <f t="shared" si="3"/>
        <v>3.8850743932413723E-2</v>
      </c>
      <c r="E22" s="17">
        <f>IF(OR($A22="",$B22="",$C22=""),"",A22*'MPTO_working_3-way'!$I21)</f>
        <v>2.5659613375130621</v>
      </c>
      <c r="F22" s="21">
        <f>IF(OR($A22="",$B22="",$C22=""),"",B22*'MPTO_working_3-way'!$I21)</f>
        <v>3.2412143210691311</v>
      </c>
      <c r="G22" s="22">
        <f>IF(OR($A22="",$B22="",$C22=""),"",C22*'MPTO_working_3-way'!$I21)</f>
        <v>3.3139338731443999</v>
      </c>
      <c r="H22" s="17">
        <f>IF(OR($A22="",$B22="",$C22=""),"",'MPTO_working_3-way'!E21)</f>
        <v>2.551618921510598</v>
      </c>
      <c r="I22" s="21">
        <f>IF(OR($A22="",$B22="",$C22=""),"",'MPTO_working_3-way'!F21)</f>
        <v>3.251370905623006</v>
      </c>
      <c r="J22" s="22">
        <f>IF(OR($A22="",$B22="",$C22=""),"",'MPTO_working_3-way'!G21)</f>
        <v>3.3274617404095888</v>
      </c>
      <c r="K22" s="17">
        <f>IF(OR($A22="",$B22="",$C22=""),"",'OddsRatio_working_3-way'!H21)</f>
        <v>2.5580477222240523</v>
      </c>
      <c r="L22" s="21">
        <f>IF(OR($A22="",$B22="",$C22=""),"",'OddsRatio_working_3-way'!I21)</f>
        <v>3.2469803885135993</v>
      </c>
      <c r="M22" s="22">
        <f>IF(OR($A22="",$B22="",$C22=""),"",'OddsRatio_working_3-way'!J21)</f>
        <v>3.3211731371909345</v>
      </c>
      <c r="N22" s="29">
        <f t="shared" si="4"/>
        <v>38.971748536523279</v>
      </c>
      <c r="O22" s="30">
        <f t="shared" si="5"/>
        <v>30.852634258080929</v>
      </c>
      <c r="P22" s="30">
        <f t="shared" si="6"/>
        <v>30.175617205395771</v>
      </c>
    </row>
    <row r="23" spans="1:16" ht="15" x14ac:dyDescent="0.25">
      <c r="A23">
        <v>9.41</v>
      </c>
      <c r="B23">
        <v>5.56</v>
      </c>
      <c r="C23">
        <v>1.28</v>
      </c>
      <c r="D23" s="20">
        <f t="shared" si="3"/>
        <v>6.7376040718965857E-2</v>
      </c>
      <c r="E23" s="17">
        <f>IF(OR($A23="",$B23="",$C23=""),"",A23*'MPTO_working_3-way'!$I22)</f>
        <v>10.044008543165468</v>
      </c>
      <c r="F23" s="21">
        <f>IF(OR($A23="",$B23="",$C23=""),"",B23*'MPTO_working_3-way'!$I22)</f>
        <v>5.9346107863974495</v>
      </c>
      <c r="G23" s="22">
        <f>IF(OR($A23="",$B23="",$C23=""),"",C23*'MPTO_working_3-way'!$I22)</f>
        <v>1.3662413321202764</v>
      </c>
      <c r="H23" s="17">
        <f>IF(OR($A23="",$B23="",$C23=""),"",'MPTO_working_3-way'!E22)</f>
        <v>11.93157309104109</v>
      </c>
      <c r="I23" s="21">
        <f>IF(OR($A23="",$B23="",$C23=""),"",'MPTO_working_3-way'!F22)</f>
        <v>6.3533436922717303</v>
      </c>
      <c r="J23" s="22">
        <f>IF(OR($A23="",$B23="",$C23=""),"",'MPTO_working_3-way'!G22)</f>
        <v>1.3178853974184077</v>
      </c>
      <c r="K23" s="17">
        <f>IF(OR($A23="",$B23="",$C23=""),"",'OddsRatio_working_3-way'!H22)</f>
        <v>10.92175211131307</v>
      </c>
      <c r="L23" s="21">
        <f>IF(OR($A23="",$B23="",$C23=""),"",'OddsRatio_working_3-way'!I22)</f>
        <v>6.3796896108903214</v>
      </c>
      <c r="M23" s="22">
        <f>IF(OR($A23="",$B23="",$C23=""),"",'OddsRatio_working_3-way'!J22)</f>
        <v>1.3303318182125636</v>
      </c>
      <c r="N23" s="29">
        <f t="shared" si="4"/>
        <v>9.9561842834199759</v>
      </c>
      <c r="O23" s="30">
        <f t="shared" si="5"/>
        <v>16.850304695500355</v>
      </c>
      <c r="P23" s="30">
        <f t="shared" si="6"/>
        <v>73.193511021079644</v>
      </c>
    </row>
    <row r="24" spans="1:16" ht="15" x14ac:dyDescent="0.25">
      <c r="A24">
        <v>1.33</v>
      </c>
      <c r="B24">
        <v>4.8899999999999997</v>
      </c>
      <c r="C24">
        <v>9.1999999999999993</v>
      </c>
      <c r="D24" s="20">
        <f t="shared" si="3"/>
        <v>6.5074328927145819E-2</v>
      </c>
      <c r="E24" s="17">
        <f>IF(OR($A24="",$B24="",$C24=""),"",A24*'MPTO_working_3-way'!$I23)</f>
        <v>1.416548857473104</v>
      </c>
      <c r="F24" s="21">
        <f>IF(OR($A24="",$B24="",$C24=""),"",B24*'MPTO_working_3-way'!$I23)</f>
        <v>5.2082134684537431</v>
      </c>
      <c r="G24" s="22">
        <f>IF(OR($A24="",$B24="",$C24=""),"",C24*'MPTO_working_3-way'!$I23)</f>
        <v>9.7986838261297411</v>
      </c>
      <c r="H24" s="17">
        <f>IF(OR($A24="",$B24="",$C24=""),"",'MPTO_working_3-way'!E23)</f>
        <v>1.3695098372370136</v>
      </c>
      <c r="I24" s="21">
        <f>IF(OR($A24="",$B24="",$C24=""),"",'MPTO_working_3-way'!F23)</f>
        <v>5.4702340501134561</v>
      </c>
      <c r="J24" s="22">
        <f>IF(OR($A24="",$B24="",$C24=""),"",'MPTO_working_3-way'!G23)</f>
        <v>11.493696790254996</v>
      </c>
      <c r="K24" s="17">
        <f>IF(OR($A24="",$B24="",$C24=""),"",'OddsRatio_working_3-way'!H23)</f>
        <v>1.3825438362630253</v>
      </c>
      <c r="L24" s="21">
        <f>IF(OR($A24="",$B24="",$C24=""),"",'OddsRatio_working_3-way'!I23)</f>
        <v>5.5093803729186925</v>
      </c>
      <c r="M24" s="22">
        <f>IF(OR($A24="",$B24="",$C24=""),"",'OddsRatio_working_3-way'!J23)</f>
        <v>10.505634719263053</v>
      </c>
      <c r="N24" s="29">
        <f t="shared" si="4"/>
        <v>70.594105859775254</v>
      </c>
      <c r="O24" s="30">
        <f t="shared" si="5"/>
        <v>19.200441880061575</v>
      </c>
      <c r="P24" s="30">
        <f t="shared" si="6"/>
        <v>10.205452260163163</v>
      </c>
    </row>
    <row r="25" spans="1:16" ht="15" x14ac:dyDescent="0.25">
      <c r="A25">
        <v>1.17</v>
      </c>
      <c r="B25">
        <v>6.91</v>
      </c>
      <c r="C25">
        <v>15.41</v>
      </c>
      <c r="D25" s="20">
        <f t="shared" si="3"/>
        <v>6.4311581661283146E-2</v>
      </c>
      <c r="E25" s="17">
        <f>IF(OR($A25="",$B25="",$C25=""),"",A25*'MPTO_working_3-way'!$I24)</f>
        <v>1.2452445505437013</v>
      </c>
      <c r="F25" s="21">
        <f>IF(OR($A25="",$B25="",$C25=""),"",B25*'MPTO_working_3-way'!$I24)</f>
        <v>7.3543930292794668</v>
      </c>
      <c r="G25" s="22">
        <f>IF(OR($A25="",$B25="",$C25=""),"",C25*'MPTO_working_3-way'!$I24)</f>
        <v>16.401041473400372</v>
      </c>
      <c r="H25" s="17">
        <f>IF(OR($A25="",$B25="",$C25=""),"",'MPTO_working_3-way'!E24)</f>
        <v>1.2001003368170478</v>
      </c>
      <c r="I25" s="21">
        <f>IF(OR($A25="",$B25="",$C25=""),"",'MPTO_working_3-way'!F24)</f>
        <v>8.1115759338202693</v>
      </c>
      <c r="J25" s="22">
        <f>IF(OR($A25="",$B25="",$C25=""),"",'MPTO_working_3-way'!G24)</f>
        <v>23.011923535449551</v>
      </c>
      <c r="K25" s="17">
        <f>IF(OR($A25="",$B25="",$C25=""),"",'OddsRatio_working_3-way'!H24)</f>
        <v>1.210076725596184</v>
      </c>
      <c r="L25" s="21">
        <f>IF(OR($A25="",$B25="",$C25=""),"",'OddsRatio_working_3-way'!I24)</f>
        <v>8.3032555780791117</v>
      </c>
      <c r="M25" s="22">
        <f>IF(OR($A25="",$B25="",$C25=""),"",'OddsRatio_working_3-way'!J24)</f>
        <v>18.807091857888324</v>
      </c>
      <c r="N25" s="29">
        <f t="shared" si="4"/>
        <v>80.305511039046735</v>
      </c>
      <c r="O25" s="30">
        <f t="shared" si="5"/>
        <v>13.597315183167103</v>
      </c>
      <c r="P25" s="30">
        <f t="shared" si="6"/>
        <v>6.0971737777861579</v>
      </c>
    </row>
    <row r="26" spans="1:16" ht="15" x14ac:dyDescent="0.25">
      <c r="A26">
        <v>1.96</v>
      </c>
      <c r="B26">
        <v>3.58</v>
      </c>
      <c r="C26">
        <v>4.1399999999999997</v>
      </c>
      <c r="D26" s="20">
        <f t="shared" si="3"/>
        <v>3.1079584291007212E-2</v>
      </c>
      <c r="E26" s="17">
        <f>IF(OR($A26="",$B26="",$C26=""),"",A26*'MPTO_working_3-way'!$I25)</f>
        <v>2.0209159852103742</v>
      </c>
      <c r="F26" s="21">
        <f>IF(OR($A26="",$B26="",$C26=""),"",B26*'MPTO_working_3-way'!$I25)</f>
        <v>3.6912649117618059</v>
      </c>
      <c r="G26" s="22">
        <f>IF(OR($A26="",$B26="",$C26=""),"",C26*'MPTO_working_3-way'!$I25)</f>
        <v>4.2686694789647692</v>
      </c>
      <c r="H26" s="17">
        <f>IF(OR($A26="",$B26="",$C26=""),"",'MPTO_working_3-way'!E25)</f>
        <v>2.0006233133899984</v>
      </c>
      <c r="I26" s="21">
        <f>IF(OR($A26="",$B26="",$C26=""),"",'MPTO_working_3-way'!F25)</f>
        <v>3.7178902432864485</v>
      </c>
      <c r="J26" s="22">
        <f>IF(OR($A26="",$B26="",$C26=""),"",'MPTO_working_3-way'!G25)</f>
        <v>4.325520837469484</v>
      </c>
      <c r="K26" s="17">
        <f>IF(OR($A26="",$B26="",$C26=""),"",'OddsRatio_working_3-way'!H25)</f>
        <v>2.008552837117259</v>
      </c>
      <c r="L26" s="21">
        <f>IF(OR($A26="",$B26="",$C26=""),"",'OddsRatio_working_3-way'!I25)</f>
        <v>3.7104857497526349</v>
      </c>
      <c r="M26" s="22">
        <f>IF(OR($A26="",$B26="",$C26=""),"",'OddsRatio_working_3-way'!J25)</f>
        <v>4.2988082380710342</v>
      </c>
      <c r="N26" s="29">
        <f t="shared" si="4"/>
        <v>49.482512252774406</v>
      </c>
      <c r="O26" s="30">
        <f t="shared" si="5"/>
        <v>27.090984361854144</v>
      </c>
      <c r="P26" s="30">
        <f t="shared" si="6"/>
        <v>23.426503385371461</v>
      </c>
    </row>
    <row r="27" spans="1:16" ht="15" x14ac:dyDescent="0.25">
      <c r="A27">
        <v>6.28</v>
      </c>
      <c r="B27">
        <v>3.99</v>
      </c>
      <c r="C27">
        <v>1.6</v>
      </c>
      <c r="D27" s="20">
        <f t="shared" si="3"/>
        <v>3.4862235205848968E-2</v>
      </c>
      <c r="E27" s="17">
        <f>IF(OR($A27="",$B27="",$C27=""),"",A27*'MPTO_working_3-way'!$I26)</f>
        <v>6.4989348370927313</v>
      </c>
      <c r="F27" s="21">
        <f>IF(OR($A27="",$B27="",$C27=""),"",B27*'MPTO_working_3-way'!$I26)</f>
        <v>4.1291003184713375</v>
      </c>
      <c r="G27" s="22">
        <f>IF(OR($A27="",$B27="",$C27=""),"",C27*'MPTO_working_3-way'!$I26)</f>
        <v>1.6557795763293583</v>
      </c>
      <c r="H27" s="17">
        <f>IF(OR($A27="",$B27="",$C27=""),"",'MPTO_working_3-way'!E26)</f>
        <v>6.7743827981020948</v>
      </c>
      <c r="I27" s="21">
        <f>IF(OR($A27="",$B27="",$C27=""),"",'MPTO_working_3-way'!F26)</f>
        <v>4.1839985083308049</v>
      </c>
      <c r="J27" s="22">
        <f>IF(OR($A27="",$B27="",$C27=""),"",'MPTO_working_3-way'!G26)</f>
        <v>1.6303127175565568</v>
      </c>
      <c r="K27" s="17">
        <f>IF(OR($A27="",$B27="",$C27=""),"",'OddsRatio_working_3-way'!H26)</f>
        <v>6.6242088210553325</v>
      </c>
      <c r="L27" s="21">
        <f>IF(OR($A27="",$B27="",$C27=""),"",'OddsRatio_working_3-way'!I26)</f>
        <v>4.1849212831355</v>
      </c>
      <c r="M27" s="22">
        <f>IF(OR($A27="",$B27="",$C27=""),"",'OddsRatio_working_3-way'!J26)</f>
        <v>1.6391146387562878</v>
      </c>
      <c r="N27" s="29">
        <f t="shared" si="4"/>
        <v>15.387136893456614</v>
      </c>
      <c r="O27" s="30">
        <f t="shared" si="5"/>
        <v>24.218350799726192</v>
      </c>
      <c r="P27" s="30">
        <f t="shared" si="6"/>
        <v>60.394512306817191</v>
      </c>
    </row>
    <row r="28" spans="1:16" ht="15" x14ac:dyDescent="0.25">
      <c r="A28">
        <v>1.36</v>
      </c>
      <c r="B28">
        <v>5.78</v>
      </c>
      <c r="C28">
        <v>7.93</v>
      </c>
      <c r="D28" s="20">
        <f t="shared" si="3"/>
        <v>3.4407903061825618E-2</v>
      </c>
      <c r="E28" s="17">
        <f>IF(OR($A28="",$B28="",$C28=""),"",A28*'MPTO_working_3-way'!$I27)</f>
        <v>1.406794748164083</v>
      </c>
      <c r="F28" s="21">
        <f>IF(OR($A28="",$B28="",$C28=""),"",B28*'MPTO_working_3-way'!$I27)</f>
        <v>5.9788776796973524</v>
      </c>
      <c r="G28" s="22">
        <f>IF(OR($A28="",$B28="",$C28=""),"",C28*'MPTO_working_3-way'!$I27)</f>
        <v>8.2028546712802761</v>
      </c>
      <c r="H28" s="17">
        <f>IF(OR($A28="",$B28="",$C28=""),"",'MPTO_working_3-way'!E27)</f>
        <v>1.3815497576619808</v>
      </c>
      <c r="I28" s="21">
        <f>IF(OR($A28="",$B28="",$C28=""),"",'MPTO_working_3-way'!F27)</f>
        <v>6.1903758626743928</v>
      </c>
      <c r="J28" s="22">
        <f>IF(OR($A28="",$B28="",$C28=""),"",'MPTO_working_3-way'!G27)</f>
        <v>8.7234074948137721</v>
      </c>
      <c r="K28" s="17">
        <f>IF(OR($A28="",$B28="",$C28=""),"",'OddsRatio_working_3-way'!H27)</f>
        <v>1.3889619862702125</v>
      </c>
      <c r="L28" s="21">
        <f>IF(OR($A28="",$B28="",$C28=""),"",'OddsRatio_working_3-way'!I27)</f>
        <v>6.1645508176989301</v>
      </c>
      <c r="M28" s="22">
        <f>IF(OR($A28="",$B28="",$C28=""),"",'OddsRatio_working_3-way'!J27)</f>
        <v>8.4875182357015859</v>
      </c>
      <c r="N28" s="29">
        <f t="shared" si="4"/>
        <v>71.083575006591076</v>
      </c>
      <c r="O28" s="30">
        <f t="shared" si="5"/>
        <v>16.725547060374371</v>
      </c>
      <c r="P28" s="30">
        <f t="shared" si="6"/>
        <v>12.190877933034539</v>
      </c>
    </row>
    <row r="29" spans="1:16" ht="15" x14ac:dyDescent="0.25">
      <c r="A29">
        <v>2.3199999999999998</v>
      </c>
      <c r="B29">
        <v>3.65</v>
      </c>
      <c r="C29">
        <v>3.05</v>
      </c>
      <c r="D29" s="20">
        <f t="shared" si="3"/>
        <v>3.2875937957363099E-2</v>
      </c>
      <c r="E29" s="17">
        <f>IF(OR($A29="",$B29="",$C29=""),"",A29*'MPTO_working_3-way'!$I28)</f>
        <v>2.3962721760610823</v>
      </c>
      <c r="F29" s="21">
        <f>IF(OR($A29="",$B29="",$C29=""),"",B29*'MPTO_working_3-way'!$I28)</f>
        <v>3.7699971735443754</v>
      </c>
      <c r="G29" s="22">
        <f>IF(OR($A29="",$B29="",$C29=""),"",C29*'MPTO_working_3-way'!$I28)</f>
        <v>3.1502716107699573</v>
      </c>
      <c r="H29" s="17">
        <f>IF(OR($A29="",$B29="",$C29=""),"",'MPTO_working_3-way'!E28)</f>
        <v>2.3805225448869987</v>
      </c>
      <c r="I29" s="21">
        <f>IF(OR($A29="",$B29="",$C29=""),"",'MPTO_working_3-way'!F28)</f>
        <v>3.8020796019412235</v>
      </c>
      <c r="J29" s="22">
        <f>IF(OR($A29="",$B29="",$C29=""),"",'MPTO_working_3-way'!G28)</f>
        <v>3.1554679514068469</v>
      </c>
      <c r="K29" s="17">
        <f>IF(OR($A29="",$B29="",$C29=""),"",'OddsRatio_working_3-way'!H28)</f>
        <v>2.3874737189912141</v>
      </c>
      <c r="L29" s="21">
        <f>IF(OR($A29="",$B29="",$C29=""),"",'OddsRatio_working_3-way'!I28)</f>
        <v>3.7854586025202401</v>
      </c>
      <c r="M29" s="22">
        <f>IF(OR($A29="",$B29="",$C29=""),"",'OddsRatio_working_3-way'!J28)</f>
        <v>3.1547887302515063</v>
      </c>
      <c r="N29" s="29">
        <f t="shared" si="4"/>
        <v>41.731486514347836</v>
      </c>
      <c r="O29" s="30">
        <f t="shared" si="5"/>
        <v>26.525218825558078</v>
      </c>
      <c r="P29" s="30">
        <f t="shared" si="6"/>
        <v>31.74329466009409</v>
      </c>
    </row>
    <row r="30" spans="1:16" ht="15" x14ac:dyDescent="0.25">
      <c r="A30">
        <v>1.53</v>
      </c>
      <c r="B30">
        <v>4.3099999999999996</v>
      </c>
      <c r="C30">
        <v>6.59</v>
      </c>
      <c r="D30" s="20">
        <f t="shared" si="3"/>
        <v>3.7358401012029585E-2</v>
      </c>
      <c r="E30" s="17">
        <f>IF(OR($A30="",$B30="",$C30=""),"",A30*'MPTO_working_3-way'!$I29)</f>
        <v>1.5871583535484053</v>
      </c>
      <c r="F30" s="21">
        <f>IF(OR($A30="",$B30="",$C30=""),"",B30*'MPTO_working_3-way'!$I29)</f>
        <v>4.4710147083618468</v>
      </c>
      <c r="G30" s="22">
        <f>IF(OR($A30="",$B30="",$C30=""),"",C30*'MPTO_working_3-way'!$I29)</f>
        <v>6.836191862669275</v>
      </c>
      <c r="H30" s="17">
        <f>IF(OR($A30="",$B30="",$C30=""),"",'MPTO_working_3-way'!E29)</f>
        <v>1.5597169509730529</v>
      </c>
      <c r="I30" s="21">
        <f>IF(OR($A30="",$B30="",$C30=""),"",'MPTO_working_3-way'!F29)</f>
        <v>4.5544441664011321</v>
      </c>
      <c r="J30" s="22">
        <f>IF(OR($A30="",$B30="",$C30=""),"",'MPTO_working_3-way'!G29)</f>
        <v>7.1791493866247071</v>
      </c>
      <c r="K30" s="17">
        <f>IF(OR($A30="",$B30="",$C30=""),"",'OddsRatio_working_3-way'!H29)</f>
        <v>1.5687686854698546</v>
      </c>
      <c r="L30" s="21">
        <f>IF(OR($A30="",$B30="",$C30=""),"",'OddsRatio_working_3-way'!I29)</f>
        <v>4.552121413028714</v>
      </c>
      <c r="M30" s="22">
        <f>IF(OR($A30="",$B30="",$C30=""),"",'OddsRatio_working_3-way'!J29)</f>
        <v>6.9988999090122404</v>
      </c>
      <c r="N30" s="29">
        <f t="shared" si="4"/>
        <v>63.005685460704221</v>
      </c>
      <c r="O30" s="30">
        <f t="shared" si="5"/>
        <v>22.366287414124702</v>
      </c>
      <c r="P30" s="30">
        <f t="shared" si="6"/>
        <v>14.628027125171087</v>
      </c>
    </row>
    <row r="31" spans="1:16" ht="15" x14ac:dyDescent="0.25">
      <c r="A31">
        <v>1.63</v>
      </c>
      <c r="B31">
        <v>3.93</v>
      </c>
      <c r="C31">
        <v>6.08</v>
      </c>
      <c r="D31" s="20">
        <f t="shared" si="3"/>
        <v>3.2423542934515215E-2</v>
      </c>
      <c r="E31" s="17">
        <f>IF(OR($A31="",$B31="",$C31=""),"",A31*'MPTO_working_3-way'!$I30)</f>
        <v>1.6828503749832597</v>
      </c>
      <c r="F31" s="21">
        <f>IF(OR($A31="",$B31="",$C31=""),"",B31*'MPTO_working_3-way'!$I30)</f>
        <v>4.0574245237326449</v>
      </c>
      <c r="G31" s="22">
        <f>IF(OR($A31="",$B31="",$C31=""),"",C31*'MPTO_working_3-way'!$I30)</f>
        <v>6.2771351410418523</v>
      </c>
      <c r="H31" s="17">
        <f>IF(OR($A31="",$B31="",$C31=""),"",'MPTO_working_3-way'!E30)</f>
        <v>1.6592303147731171</v>
      </c>
      <c r="I31" s="21">
        <f>IF(OR($A31="",$B31="",$C31=""),"",'MPTO_working_3-way'!F30)</f>
        <v>4.1043307991057594</v>
      </c>
      <c r="J31" s="22">
        <f>IF(OR($A31="",$B31="",$C31=""),"",'MPTO_working_3-way'!G30)</f>
        <v>6.5076273448231792</v>
      </c>
      <c r="K31" s="17">
        <f>IF(OR($A31="",$B31="",$C31=""),"",'OddsRatio_working_3-way'!H30)</f>
        <v>1.6675266035419938</v>
      </c>
      <c r="L31" s="21">
        <f>IF(OR($A31="",$B31="",$C31=""),"",'OddsRatio_working_3-way'!I30)</f>
        <v>4.1045284894889562</v>
      </c>
      <c r="M31" s="22">
        <f>IF(OR($A31="",$B31="",$C31=""),"",'OddsRatio_working_3-way'!J30)</f>
        <v>6.3825954698306804</v>
      </c>
      <c r="N31" s="29">
        <f t="shared" si="4"/>
        <v>59.422989403318013</v>
      </c>
      <c r="O31" s="30">
        <f t="shared" si="5"/>
        <v>24.646176266516122</v>
      </c>
      <c r="P31" s="30">
        <f t="shared" si="6"/>
        <v>15.930834330165849</v>
      </c>
    </row>
    <row r="32" spans="1:16" ht="15" x14ac:dyDescent="0.25">
      <c r="A32">
        <v>2.73</v>
      </c>
      <c r="B32">
        <v>3.08</v>
      </c>
      <c r="C32">
        <v>2.87</v>
      </c>
      <c r="D32" s="20">
        <f t="shared" si="3"/>
        <v>3.9407746724819948E-2</v>
      </c>
      <c r="E32" s="17">
        <f>IF(OR($A32="",$B32="",$C32=""),"",A32*'MPTO_working_3-way'!$I31)</f>
        <v>2.8375831485587586</v>
      </c>
      <c r="F32" s="21">
        <f>IF(OR($A32="",$B32="",$C32=""),"",B32*'MPTO_working_3-way'!$I31)</f>
        <v>3.2013758599124453</v>
      </c>
      <c r="G32" s="22">
        <f>IF(OR($A32="",$B32="",$C32=""),"",C32*'MPTO_working_3-way'!$I31)</f>
        <v>2.9831002331002332</v>
      </c>
      <c r="H32" s="17">
        <f>IF(OR($A32="",$B32="",$C32=""),"",'MPTO_working_3-way'!E31)</f>
        <v>2.8315420704035326</v>
      </c>
      <c r="I32" s="21">
        <f>IF(OR($A32="",$B32="",$C32=""),"",'MPTO_working_3-way'!F31)</f>
        <v>3.2098667802177747</v>
      </c>
      <c r="J32" s="22">
        <f>IF(OR($A32="",$B32="",$C32=""),"",'MPTO_working_3-way'!G31)</f>
        <v>2.9824381499903105</v>
      </c>
      <c r="K32" s="17">
        <f>IF(OR($A32="",$B32="",$C32=""),"",'OddsRatio_working_3-way'!H31)</f>
        <v>2.8344553571790541</v>
      </c>
      <c r="L32" s="21">
        <f>IF(OR($A32="",$B32="",$C32=""),"",'OddsRatio_working_3-way'!I31)</f>
        <v>3.2055879438915795</v>
      </c>
      <c r="M32" s="22">
        <f>IF(OR($A32="",$B32="",$C32=""),"",'OddsRatio_working_3-way'!J31)</f>
        <v>2.9829083918640644</v>
      </c>
      <c r="N32" s="29">
        <f t="shared" si="4"/>
        <v>35.241258058214491</v>
      </c>
      <c r="O32" s="30">
        <f t="shared" si="5"/>
        <v>31.2365696425083</v>
      </c>
      <c r="P32" s="30">
        <f t="shared" si="6"/>
        <v>33.522172299277202</v>
      </c>
    </row>
    <row r="33" spans="1:35" ht="15" x14ac:dyDescent="0.25">
      <c r="A33">
        <v>4.22</v>
      </c>
      <c r="B33">
        <v>3.52</v>
      </c>
      <c r="C33">
        <v>1.93</v>
      </c>
      <c r="D33" s="20">
        <f t="shared" si="3"/>
        <v>3.9192448761365739E-2</v>
      </c>
      <c r="E33" s="17">
        <f>IF(OR($A33="",$B33="",$C33=""),"",A33*'MPTO_working_3-way'!$I32)</f>
        <v>4.3853921337729629</v>
      </c>
      <c r="F33" s="21">
        <f>IF(OR($A33="",$B33="",$C33=""),"",B33*'MPTO_working_3-way'!$I32)</f>
        <v>3.6579574196400073</v>
      </c>
      <c r="G33" s="22">
        <f>IF(OR($A33="",$B33="",$C33=""),"",C33*'MPTO_working_3-way'!$I32)</f>
        <v>2.005641426109436</v>
      </c>
      <c r="H33" s="17">
        <f>IF(OR($A33="",$B33="",$C33=""),"",'MPTO_working_3-way'!E32)</f>
        <v>4.4662262286214949</v>
      </c>
      <c r="I33" s="21">
        <f>IF(OR($A33="",$B33="",$C33=""),"",'MPTO_working_3-way'!F32)</f>
        <v>3.6896725689775534</v>
      </c>
      <c r="J33" s="22">
        <f>IF(OR($A33="",$B33="",$C33=""),"",'MPTO_working_3-way'!G32)</f>
        <v>1.9799213583773994</v>
      </c>
      <c r="K33" s="17">
        <f>IF(OR($A33="",$B33="",$C33=""),"",'OddsRatio_working_3-way'!H32)</f>
        <v>4.4272466332768436</v>
      </c>
      <c r="L33" s="21">
        <f>IF(OR($A33="",$B33="",$C33=""),"",'OddsRatio_working_3-way'!I32)</f>
        <v>3.6821930173470947</v>
      </c>
      <c r="M33" s="22">
        <f>IF(OR($A33="",$B33="",$C33=""),"",'OddsRatio_working_3-way'!J32)</f>
        <v>1.9898569468780944</v>
      </c>
      <c r="N33" s="29">
        <f t="shared" si="4"/>
        <v>22.802977920691713</v>
      </c>
      <c r="O33" s="30">
        <f t="shared" si="5"/>
        <v>27.337661029920181</v>
      </c>
      <c r="P33" s="30">
        <f t="shared" si="6"/>
        <v>49.859361049388099</v>
      </c>
    </row>
    <row r="34" spans="1:35" ht="15" x14ac:dyDescent="0.25">
      <c r="A34">
        <v>2.09</v>
      </c>
      <c r="B34">
        <v>3.52</v>
      </c>
      <c r="C34">
        <v>3.69</v>
      </c>
      <c r="D34" s="20">
        <f t="shared" si="3"/>
        <v>3.3562518639540517E-2</v>
      </c>
      <c r="E34" s="17">
        <f>IF(OR($A34="",$B34="",$C34=""),"",A34*'MPTO_working_3-way'!$I33)</f>
        <v>2.1601456639566394</v>
      </c>
      <c r="F34" s="21">
        <f>IF(OR($A34="",$B34="",$C34=""),"",B34*'MPTO_working_3-way'!$I33)</f>
        <v>3.6381400656111826</v>
      </c>
      <c r="G34" s="22">
        <f>IF(OR($A34="",$B34="",$C34=""),"",C34*'MPTO_working_3-way'!$I33)</f>
        <v>3.8138456937799043</v>
      </c>
      <c r="H34" s="17">
        <f>IF(OR($A34="",$B34="",$C34=""),"",'MPTO_working_3-way'!E33)</f>
        <v>2.1400381318845221</v>
      </c>
      <c r="I34" s="21">
        <f>IF(OR($A34="",$B34="",$C34=""),"",'MPTO_working_3-way'!F33)</f>
        <v>3.6643002229182096</v>
      </c>
      <c r="J34" s="22">
        <f>IF(OR($A34="",$B34="",$C34=""),"",'MPTO_working_3-way'!G33)</f>
        <v>3.8488894618969294</v>
      </c>
      <c r="K34" s="17">
        <f>IF(OR($A34="",$B34="",$C34=""),"",'OddsRatio_working_3-way'!H33)</f>
        <v>2.1481757820323564</v>
      </c>
      <c r="L34" s="21">
        <f>IF(OR($A34="",$B34="",$C34=""),"",'OddsRatio_working_3-way'!I33)</f>
        <v>3.6544981382766415</v>
      </c>
      <c r="M34" s="22">
        <f>IF(OR($A34="",$B34="",$C34=""),"",'OddsRatio_working_3-way'!J33)</f>
        <v>3.8335714253826048</v>
      </c>
      <c r="N34" s="29">
        <f t="shared" si="4"/>
        <v>46.293174422707494</v>
      </c>
      <c r="O34" s="30">
        <f t="shared" si="5"/>
        <v>27.486572313482572</v>
      </c>
      <c r="P34" s="30">
        <f t="shared" si="6"/>
        <v>26.220253263809933</v>
      </c>
    </row>
    <row r="35" spans="1:35" s="28" customFormat="1" ht="15" x14ac:dyDescent="0.25">
      <c r="A35" s="23">
        <v>8.61</v>
      </c>
      <c r="B35" s="23">
        <v>4.45</v>
      </c>
      <c r="C35" s="23">
        <v>1.45</v>
      </c>
      <c r="D35" s="24">
        <f t="shared" si="3"/>
        <v>3.0518292120431667E-2</v>
      </c>
      <c r="E35" s="25">
        <f>IF(OR($A35="",$B35="",$C35=""),"",A35*'MPTO_working_3-way'!$I34)</f>
        <v>8.8727624951569162</v>
      </c>
      <c r="F35" s="26">
        <f>IF(OR($A35="",$B35="",$C35=""),"",B35*'MPTO_working_3-way'!$I34)</f>
        <v>4.5858063999359215</v>
      </c>
      <c r="G35" s="27">
        <f>IF(OR($A35="",$B35="",$C35=""),"",C35*'MPTO_working_3-way'!$I34)</f>
        <v>1.4942515235746259</v>
      </c>
      <c r="H35" s="25">
        <f>IF(OR($A35="",$B35="",$C35=""),"",'MPTO_working_3-way'!E34)</f>
        <v>9.4365212935662832</v>
      </c>
      <c r="I35" s="26">
        <f>IF(OR($A35="",$B35="",$C35=""),"",'MPTO_working_3-way'!F34)</f>
        <v>4.6609977760237049</v>
      </c>
      <c r="J35" s="27">
        <f>IF(OR($A35="",$B35="",$C35=""),"",'MPTO_working_3-way'!G34)</f>
        <v>1.471708447012652</v>
      </c>
      <c r="K35" s="25">
        <f>IF(OR($A35="",$B35="",$C35=""),"",'OddsRatio_working_3-way'!H34)</f>
        <v>9.1011464324472335</v>
      </c>
      <c r="L35" s="26">
        <f>IF(OR($A35="",$B35="",$C35=""),"",'OddsRatio_working_3-way'!I34)</f>
        <v>4.6726616546574187</v>
      </c>
      <c r="M35" s="27">
        <f>IF(OR($A35="",$B35="",$C35=""),"",'OddsRatio_working_3-way'!J34)</f>
        <v>1.4790428245205327</v>
      </c>
      <c r="N35" s="29">
        <f t="shared" si="4"/>
        <v>11.270447062522379</v>
      </c>
      <c r="O35" s="30">
        <f t="shared" si="5"/>
        <v>21.806415552430934</v>
      </c>
      <c r="P35" s="30">
        <f t="shared" si="6"/>
        <v>66.923137385046672</v>
      </c>
      <c r="Q35" t="s">
        <v>34</v>
      </c>
      <c r="R35" t="s">
        <v>35</v>
      </c>
      <c r="S35" s="35">
        <v>44019</v>
      </c>
      <c r="AD35" s="41"/>
      <c r="AE35" s="41"/>
      <c r="AH35" s="51"/>
      <c r="AI35" s="41"/>
    </row>
    <row r="36" spans="1:35" ht="15" x14ac:dyDescent="0.25">
      <c r="A36">
        <v>1.77</v>
      </c>
      <c r="B36">
        <v>3.75</v>
      </c>
      <c r="C36">
        <v>5.05</v>
      </c>
      <c r="D36" s="20">
        <f t="shared" si="3"/>
        <v>2.9658220059294083E-2</v>
      </c>
      <c r="E36" s="17">
        <f>IF(OR($A36="",$B36="",$C36=""),"",A36*'MPTO_working_3-way'!$I35)</f>
        <v>1.8224950495049506</v>
      </c>
      <c r="F36" s="21">
        <f>IF(OR($A36="",$B36="",$C36=""),"",B36*'MPTO_working_3-way'!$I35)</f>
        <v>3.8612183252223526</v>
      </c>
      <c r="G36" s="22">
        <f>IF(OR($A36="",$B36="",$C36=""),"",C36*'MPTO_working_3-way'!$I35)</f>
        <v>5.1997740112994348</v>
      </c>
      <c r="H36" s="17">
        <f>IF(OR($A36="",$B36="",$C36=""),"",'MPTO_working_3-way'!E35)</f>
        <v>1.8015236917950406</v>
      </c>
      <c r="I36" s="21">
        <f>IF(OR($A36="",$B36="",$C36=""),"",'MPTO_working_3-way'!F35)</f>
        <v>3.8943752995338161</v>
      </c>
      <c r="J36" s="22">
        <f>IF(OR($A36="",$B36="",$C36=""),"",'MPTO_working_3-way'!G35)</f>
        <v>5.3153679954012958</v>
      </c>
      <c r="K36" s="17">
        <f>IF(OR($A36="",$B36="",$C36=""),"",'OddsRatio_working_3-way'!H35)</f>
        <v>1.8092711439490206</v>
      </c>
      <c r="L36" s="21">
        <f>IF(OR($A36="",$B36="",$C36=""),"",'OddsRatio_working_3-way'!I35)</f>
        <v>3.890254085532217</v>
      </c>
      <c r="M36" s="22">
        <f>IF(OR($A36="",$B36="",$C36=""),"",'OddsRatio_working_3-way'!J35)</f>
        <v>5.256556016874721</v>
      </c>
      <c r="N36" s="29">
        <f t="shared" si="4"/>
        <v>54.869833543396062</v>
      </c>
      <c r="O36" s="30">
        <f t="shared" si="5"/>
        <v>25.898561432482943</v>
      </c>
      <c r="P36" s="30">
        <f t="shared" si="6"/>
        <v>19.231605024120995</v>
      </c>
      <c r="Q36" t="s">
        <v>36</v>
      </c>
      <c r="R36" t="s">
        <v>37</v>
      </c>
      <c r="S36" s="35">
        <v>44019</v>
      </c>
    </row>
    <row r="37" spans="1:35" ht="15" x14ac:dyDescent="0.25">
      <c r="A37">
        <v>2.4300000000000002</v>
      </c>
      <c r="B37">
        <v>3.43</v>
      </c>
      <c r="C37">
        <v>3.06</v>
      </c>
      <c r="D37" s="20">
        <f t="shared" si="3"/>
        <v>2.98652088701441E-2</v>
      </c>
      <c r="E37" s="17">
        <f>IF(OR($A37="",$B37="",$C37=""),"",A37*'MPTO_working_3-way'!$I36)</f>
        <v>2.5025724575544501</v>
      </c>
      <c r="F37" s="21">
        <f>IF(OR($A37="",$B37="",$C37=""),"",B37*'MPTO_working_3-way'!$I36)</f>
        <v>3.5324376664245944</v>
      </c>
      <c r="G37" s="22">
        <f>IF(OR($A37="",$B37="",$C37=""),"",C37*'MPTO_working_3-way'!$I36)</f>
        <v>3.1513875391426409</v>
      </c>
      <c r="H37" s="17">
        <f>IF(OR($A37="",$B37="",$C37=""),"",'MPTO_working_3-way'!E36)</f>
        <v>2.490240969007893</v>
      </c>
      <c r="I37" s="21">
        <f>IF(OR($A37="",$B37="",$C37=""),"",'MPTO_working_3-way'!F36)</f>
        <v>3.5512609619351321</v>
      </c>
      <c r="J37" s="22">
        <f>IF(OR($A37="",$B37="",$C37=""),"",'MPTO_working_3-way'!G36)</f>
        <v>3.1561440802237541</v>
      </c>
      <c r="K37" s="17">
        <f>IF(OR($A37="",$B37="",$C37=""),"",'OddsRatio_working_3-way'!H36)</f>
        <v>2.4957835650588067</v>
      </c>
      <c r="L37" s="21">
        <f>IF(OR($A37="",$B37="",$C37=""),"",'OddsRatio_working_3-way'!I36)</f>
        <v>3.5417860581069243</v>
      </c>
      <c r="M37" s="22">
        <f>IF(OR($A37="",$B37="",$C37=""),"",'OddsRatio_working_3-way'!J36)</f>
        <v>3.1547651356791202</v>
      </c>
      <c r="N37" s="29">
        <f t="shared" si="4"/>
        <v>39.958882987836219</v>
      </c>
      <c r="O37" s="30">
        <f t="shared" si="5"/>
        <v>28.309062874764436</v>
      </c>
      <c r="P37" s="30">
        <f t="shared" si="6"/>
        <v>31.732054137399352</v>
      </c>
      <c r="Q37" t="s">
        <v>38</v>
      </c>
      <c r="R37" t="s">
        <v>39</v>
      </c>
      <c r="S37" s="35">
        <v>44019</v>
      </c>
    </row>
    <row r="38" spans="1:35" ht="15" x14ac:dyDescent="0.25">
      <c r="A38">
        <v>2.92</v>
      </c>
      <c r="B38">
        <v>3.06</v>
      </c>
      <c r="C38">
        <v>2.7</v>
      </c>
      <c r="D38" s="20">
        <f t="shared" si="3"/>
        <v>3.9633509415943013E-2</v>
      </c>
      <c r="E38" s="17">
        <f>IF(OR($A38="",$B38="",$C38=""),"",A38*'MPTO_working_3-way'!$I37)</f>
        <v>3.0357298474945535</v>
      </c>
      <c r="F38" s="21">
        <f>IF(OR($A38="",$B38="",$C38=""),"",B38*'MPTO_working_3-way'!$I37)</f>
        <v>3.1812785388127858</v>
      </c>
      <c r="G38" s="22">
        <f>IF(OR($A38="",$B38="",$C38=""),"",C38*'MPTO_working_3-way'!$I37)</f>
        <v>2.8070104754230463</v>
      </c>
      <c r="H38" s="17">
        <f>IF(OR($A38="",$B38="",$C38=""),"",'MPTO_working_3-way'!E37)</f>
        <v>3.0371634891379884</v>
      </c>
      <c r="I38" s="21">
        <f>IF(OR($A38="",$B38="",$C38=""),"",'MPTO_working_3-way'!F37)</f>
        <v>3.1889156779392174</v>
      </c>
      <c r="J38" s="22">
        <f>IF(OR($A38="",$B38="",$C38=""),"",'MPTO_working_3-way'!G37)</f>
        <v>2.7998718734332355</v>
      </c>
      <c r="K38" s="17">
        <f>IF(OR($A38="",$B38="",$C38=""),"",'OddsRatio_working_3-way'!H37)</f>
        <v>3.036622895798514</v>
      </c>
      <c r="L38" s="21">
        <f>IF(OR($A38="",$B38="",$C38=""),"",'OddsRatio_working_3-way'!I37)</f>
        <v>3.1851266486171554</v>
      </c>
      <c r="M38" s="22">
        <f>IF(OR($A38="",$B38="",$C38=""),"",'OddsRatio_working_3-way'!J37)</f>
        <v>2.8032598556549337</v>
      </c>
      <c r="N38" s="29">
        <f t="shared" si="4"/>
        <v>32.941007607291517</v>
      </c>
      <c r="O38" s="30">
        <f t="shared" si="5"/>
        <v>31.433902684082099</v>
      </c>
      <c r="P38" s="30">
        <f t="shared" si="6"/>
        <v>35.625089708626376</v>
      </c>
      <c r="Q38" t="s">
        <v>40</v>
      </c>
      <c r="R38" t="s">
        <v>41</v>
      </c>
      <c r="S38" s="35">
        <v>44019</v>
      </c>
    </row>
    <row r="39" spans="1:35" ht="15" x14ac:dyDescent="0.25">
      <c r="A39">
        <v>1.29</v>
      </c>
      <c r="B39">
        <v>5.69</v>
      </c>
      <c r="C39">
        <v>10.92</v>
      </c>
      <c r="D39" s="20">
        <f t="shared" si="3"/>
        <v>4.2515814453526257E-2</v>
      </c>
      <c r="E39" s="17">
        <f>IF(OR($A39="",$B39="",$C39=""),"",A39*'MPTO_working_3-way'!$I38)</f>
        <v>1.344845400645049</v>
      </c>
      <c r="F39" s="21">
        <f>IF(OR($A39="",$B39="",$C39=""),"",B39*'MPTO_working_3-way'!$I38)</f>
        <v>5.9319149842405645</v>
      </c>
      <c r="G39" s="22">
        <f>IF(OR($A39="",$B39="",$C39=""),"",C39*'MPTO_working_3-way'!$I38)</f>
        <v>11.384272693832507</v>
      </c>
      <c r="H39" s="17">
        <f>IF(OR($A39="",$B39="",$C39=""),"",'MPTO_working_3-way'!E38)</f>
        <v>1.3140227004883238</v>
      </c>
      <c r="I39" s="21">
        <f>IF(OR($A39="",$B39="",$C39=""),"",'MPTO_working_3-way'!F38)</f>
        <v>6.1890768059953354</v>
      </c>
      <c r="J39" s="22">
        <f>IF(OR($A39="",$B39="",$C39=""),"",'MPTO_working_3-way'!G38)</f>
        <v>12.919370280991915</v>
      </c>
      <c r="K39" s="17">
        <f>IF(OR($A39="",$B39="",$C39=""),"",'OddsRatio_working_3-way'!H38)</f>
        <v>1.3226163561539914</v>
      </c>
      <c r="L39" s="21">
        <f>IF(OR($A39="",$B39="",$C39=""),"",'OddsRatio_working_3-way'!I38)</f>
        <v>6.2174852081455825</v>
      </c>
      <c r="M39" s="22">
        <f>IF(OR($A39="",$B39="",$C39=""),"",'OddsRatio_working_3-way'!J38)</f>
        <v>12.035704320853766</v>
      </c>
      <c r="N39" s="29">
        <f t="shared" si="4"/>
        <v>74.357989365941577</v>
      </c>
      <c r="O39" s="30">
        <f t="shared" si="5"/>
        <v>16.857962439730166</v>
      </c>
      <c r="P39" s="30">
        <f t="shared" si="6"/>
        <v>8.784048194328264</v>
      </c>
      <c r="Q39" t="s">
        <v>42</v>
      </c>
      <c r="R39" t="s">
        <v>43</v>
      </c>
      <c r="S39" s="35">
        <v>44019</v>
      </c>
    </row>
    <row r="40" spans="1:35" ht="15" x14ac:dyDescent="0.25">
      <c r="A40">
        <v>3.03</v>
      </c>
      <c r="B40">
        <v>3.31</v>
      </c>
      <c r="C40">
        <v>2.4500000000000002</v>
      </c>
      <c r="D40" s="20">
        <f t="shared" si="3"/>
        <v>4.0311072231830058E-2</v>
      </c>
      <c r="E40" s="17">
        <f>IF(OR($A40="",$B40="",$C40=""),"",A40*'MPTO_working_3-way'!$I39)</f>
        <v>3.1521425488624448</v>
      </c>
      <c r="F40" s="21">
        <f>IF(OR($A40="",$B40="",$C40=""),"",B40*'MPTO_working_3-way'!$I39)</f>
        <v>3.4434296490873577</v>
      </c>
      <c r="G40" s="22">
        <f>IF(OR($A40="",$B40="",$C40=""),"",C40*'MPTO_working_3-way'!$I39)</f>
        <v>2.5487621269679837</v>
      </c>
      <c r="H40" s="17">
        <f>IF(OR($A40="",$B40="",$C40=""),"",'MPTO_working_3-way'!E39)</f>
        <v>3.158599810566336</v>
      </c>
      <c r="I40" s="21">
        <f>IF(OR($A40="",$B40="",$C40=""),"",'MPTO_working_3-way'!F39)</f>
        <v>3.4640698759891042</v>
      </c>
      <c r="J40" s="22">
        <f>IF(OR($A40="",$B40="",$C40=""),"",'MPTO_working_3-way'!G39)</f>
        <v>2.5334013692295714</v>
      </c>
      <c r="K40" s="17">
        <f>IF(OR($A40="",$B40="",$C40=""),"",'OddsRatio_working_3-way'!H39)</f>
        <v>3.1564209020282492</v>
      </c>
      <c r="L40" s="21">
        <f>IF(OR($A40="",$B40="",$C40=""),"",'OddsRatio_working_3-way'!I39)</f>
        <v>3.453858267825249</v>
      </c>
      <c r="M40" s="22">
        <f>IF(OR($A40="",$B40="",$C40=""),"",'OddsRatio_working_3-way'!J39)</f>
        <v>2.5403006443058929</v>
      </c>
      <c r="N40" s="29">
        <f t="shared" si="4"/>
        <v>31.724453589856942</v>
      </c>
      <c r="O40" s="30">
        <f t="shared" si="5"/>
        <v>29.040814011258771</v>
      </c>
      <c r="P40" s="30">
        <f t="shared" si="6"/>
        <v>39.234732398884297</v>
      </c>
      <c r="Q40" t="s">
        <v>44</v>
      </c>
      <c r="R40" t="s">
        <v>45</v>
      </c>
      <c r="S40" s="35">
        <v>44019</v>
      </c>
    </row>
    <row r="41" spans="1:35" ht="15" x14ac:dyDescent="0.25">
      <c r="A41">
        <v>2.73</v>
      </c>
      <c r="B41">
        <v>3.22</v>
      </c>
      <c r="C41">
        <v>2.76</v>
      </c>
      <c r="D41" s="20">
        <f t="shared" si="3"/>
        <v>3.9178213091256575E-2</v>
      </c>
      <c r="E41" s="17">
        <f>IF(OR($A41="",$B41="",$C41=""),"",A41*'MPTO_working_3-way'!$I40)</f>
        <v>2.8369565217391304</v>
      </c>
      <c r="F41" s="21">
        <f>IF(OR($A41="",$B41="",$C41=""),"",B41*'MPTO_working_3-way'!$I40)</f>
        <v>3.3461538461538463</v>
      </c>
      <c r="G41" s="22">
        <f>IF(OR($A41="",$B41="",$C41=""),"",C41*'MPTO_working_3-way'!$I40)</f>
        <v>2.8681318681318677</v>
      </c>
      <c r="H41" s="17">
        <f>IF(OR($A41="",$B41="",$C41=""),"",'MPTO_working_3-way'!E40)</f>
        <v>2.8309287646528403</v>
      </c>
      <c r="I41" s="21">
        <f>IF(OR($A41="",$B41="",$C41=""),"",'MPTO_working_3-way'!F40)</f>
        <v>3.3613490364025695</v>
      </c>
      <c r="J41" s="22">
        <f>IF(OR($A41="",$B41="",$C41=""),"",'MPTO_working_3-way'!G40)</f>
        <v>2.8632010943912443</v>
      </c>
      <c r="K41" s="17">
        <f>IF(OR($A41="",$B41="",$C41=""),"",'OddsRatio_working_3-way'!H40)</f>
        <v>2.8340005574031384</v>
      </c>
      <c r="L41" s="21">
        <f>IF(OR($A41="",$B41="",$C41=""),"",'OddsRatio_working_3-way'!I40)</f>
        <v>3.3534573626791713</v>
      </c>
      <c r="M41" s="22">
        <f>IF(OR($A41="",$B41="",$C41=""),"",'OddsRatio_working_3-way'!J40)</f>
        <v>2.8658040352771801</v>
      </c>
      <c r="N41" s="29">
        <f t="shared" si="4"/>
        <v>35.249042145593876</v>
      </c>
      <c r="O41" s="30">
        <f t="shared" si="5"/>
        <v>29.885057471264364</v>
      </c>
      <c r="P41" s="30">
        <f t="shared" si="6"/>
        <v>34.865900383141771</v>
      </c>
      <c r="Q41" t="s">
        <v>46</v>
      </c>
      <c r="R41" t="s">
        <v>47</v>
      </c>
      <c r="S41" s="35">
        <v>44019</v>
      </c>
    </row>
    <row r="42" spans="1:35" ht="15" x14ac:dyDescent="0.25">
      <c r="A42">
        <v>2.08</v>
      </c>
      <c r="B42">
        <v>3.44</v>
      </c>
      <c r="C42">
        <v>3.75</v>
      </c>
      <c r="D42" s="20">
        <f t="shared" si="3"/>
        <v>3.8133571854501946E-2</v>
      </c>
      <c r="E42" s="17">
        <f>IF(OR($A42="",$B42="",$C42=""),"",A42*'MPTO_working_3-way'!$I41)</f>
        <v>2.1593178294573643</v>
      </c>
      <c r="F42" s="21">
        <f>IF(OR($A42="",$B42="",$C42=""),"",B42*'MPTO_working_3-way'!$I41)</f>
        <v>3.5711794871794869</v>
      </c>
      <c r="G42" s="22">
        <f>IF(OR($A42="",$B42="",$C42=""),"",C42*'MPTO_working_3-way'!$I41)</f>
        <v>3.8930008944543824</v>
      </c>
      <c r="H42" s="17">
        <f>IF(OR($A42="",$B42="",$C42=""),"",'MPTO_working_3-way'!E41)</f>
        <v>2.1364871751316459</v>
      </c>
      <c r="I42" s="21">
        <f>IF(OR($A42="",$B42="",$C42=""),"",'MPTO_working_3-way'!F41)</f>
        <v>3.597297200672124</v>
      </c>
      <c r="J42" s="22">
        <f>IF(OR($A42="",$B42="",$C42=""),"",'MPTO_working_3-way'!G41)</f>
        <v>3.9376981176378503</v>
      </c>
      <c r="K42" s="17">
        <f>IF(OR($A42="",$B42="",$C42=""),"",'OddsRatio_working_3-way'!H41)</f>
        <v>2.1456998802508713</v>
      </c>
      <c r="L42" s="21">
        <f>IF(OR($A42="",$B42="",$C42=""),"",'OddsRatio_working_3-way'!I41)</f>
        <v>3.588433062789004</v>
      </c>
      <c r="M42" s="22">
        <f>IF(OR($A42="",$B42="",$C42=""),"",'OddsRatio_working_3-way'!J41)</f>
        <v>3.9172913617499021</v>
      </c>
      <c r="N42" s="29">
        <f t="shared" si="4"/>
        <v>46.310922197650711</v>
      </c>
      <c r="O42" s="30">
        <f t="shared" si="5"/>
        <v>28.001952956719034</v>
      </c>
      <c r="P42" s="30">
        <f t="shared" si="6"/>
        <v>25.687124845630262</v>
      </c>
      <c r="Q42" t="s">
        <v>48</v>
      </c>
      <c r="R42" t="s">
        <v>49</v>
      </c>
      <c r="S42" s="35">
        <v>44019</v>
      </c>
    </row>
    <row r="43" spans="1:35" ht="15" x14ac:dyDescent="0.25">
      <c r="A43">
        <v>7.35</v>
      </c>
      <c r="B43">
        <v>5.35</v>
      </c>
      <c r="C43">
        <v>1.4</v>
      </c>
      <c r="D43" s="20">
        <f t="shared" si="3"/>
        <v>3.7256023904889135E-2</v>
      </c>
      <c r="E43" s="17">
        <f>IF(OR($A43="",$B43="",$C43=""),"",A43*'MPTO_working_3-way'!$I42)</f>
        <v>7.6238317757009346</v>
      </c>
      <c r="F43" s="21">
        <f>IF(OR($A43="",$B43="",$C43=""),"",B43*'MPTO_working_3-way'!$I42)</f>
        <v>5.5493197278911568</v>
      </c>
      <c r="G43" s="22">
        <f>IF(OR($A43="",$B43="",$C43=""),"",C43*'MPTO_working_3-way'!$I42)</f>
        <v>1.4521584334668447</v>
      </c>
      <c r="H43" s="17">
        <f>IF(OR($A43="",$B43="",$C43=""),"",'MPTO_working_3-way'!E42)</f>
        <v>8.0882756256427832</v>
      </c>
      <c r="I43" s="21">
        <f>IF(OR($A43="",$B43="",$C43=""),"",'MPTO_working_3-way'!F42)</f>
        <v>5.7307505465144519</v>
      </c>
      <c r="J43" s="22">
        <f>IF(OR($A43="",$B43="",$C43=""),"",'MPTO_working_3-way'!G42)</f>
        <v>1.4247712793260665</v>
      </c>
      <c r="K43" s="17">
        <f>IF(OR($A43="",$B43="",$C43=""),"",'OddsRatio_working_3-way'!H42)</f>
        <v>7.8739463103801928</v>
      </c>
      <c r="L43" s="21">
        <f>IF(OR($A43="",$B43="",$C43=""),"",'OddsRatio_working_3-way'!I42)</f>
        <v>5.7089238504179285</v>
      </c>
      <c r="M43" s="22">
        <f>IF(OR($A43="",$B43="",$C43=""),"",'OddsRatio_working_3-way'!J42)</f>
        <v>1.4330044919924534</v>
      </c>
      <c r="N43" s="29">
        <f t="shared" si="4"/>
        <v>13.116763714373276</v>
      </c>
      <c r="O43" s="30">
        <f t="shared" si="5"/>
        <v>18.020226785167022</v>
      </c>
      <c r="P43" s="30">
        <f t="shared" si="6"/>
        <v>68.863009500459711</v>
      </c>
      <c r="Q43" t="s">
        <v>50</v>
      </c>
      <c r="R43" t="s">
        <v>51</v>
      </c>
      <c r="S43" s="35">
        <v>44019</v>
      </c>
    </row>
    <row r="44" spans="1:35" ht="15" x14ac:dyDescent="0.25">
      <c r="A44">
        <v>3.44</v>
      </c>
      <c r="B44">
        <v>3.37</v>
      </c>
      <c r="C44">
        <v>2.2400000000000002</v>
      </c>
      <c r="D44" s="20">
        <f t="shared" si="3"/>
        <v>3.3862150891686316E-2</v>
      </c>
      <c r="E44" s="17">
        <f>IF(OR($A44="",$B44="",$C44=""),"",A44*'MPTO_working_3-way'!$I43)</f>
        <v>3.556485799067401</v>
      </c>
      <c r="F44" s="21">
        <f>IF(OR($A44="",$B44="",$C44=""),"",B44*'MPTO_working_3-way'!$I43)</f>
        <v>3.484115448504983</v>
      </c>
      <c r="G44" s="22">
        <f>IF(OR($A44="",$B44="",$C44=""),"",C44*'MPTO_working_3-way'!$I43)</f>
        <v>2.3158512179973774</v>
      </c>
      <c r="H44" s="17">
        <f>IF(OR($A44="",$B44="",$C44=""),"",'MPTO_working_3-way'!E43)</f>
        <v>3.5789662477341921</v>
      </c>
      <c r="I44" s="21">
        <f>IF(OR($A44="",$B44="",$C44=""),"",'MPTO_working_3-way'!F43)</f>
        <v>3.503258643788286</v>
      </c>
      <c r="J44" s="22">
        <f>IF(OR($A44="",$B44="",$C44=""),"",'MPTO_working_3-way'!G43)</f>
        <v>2.2981046796797266</v>
      </c>
      <c r="K44" s="17">
        <f>IF(OR($A44="",$B44="",$C44=""),"",'OddsRatio_working_3-way'!H43)</f>
        <v>3.5690933278157106</v>
      </c>
      <c r="L44" s="21">
        <f>IF(OR($A44="",$B44="",$C44=""),"",'OddsRatio_working_3-way'!I43)</f>
        <v>3.4953898307062437</v>
      </c>
      <c r="M44" s="22">
        <f>IF(OR($A44="",$B44="",$C44=""),"",'OddsRatio_working_3-way'!J43)</f>
        <v>2.3056048059391316</v>
      </c>
      <c r="N44" s="29">
        <f t="shared" si="4"/>
        <v>28.117643553145211</v>
      </c>
      <c r="O44" s="30">
        <f t="shared" si="5"/>
        <v>28.701689561667514</v>
      </c>
      <c r="P44" s="30">
        <f t="shared" si="6"/>
        <v>43.180666885187286</v>
      </c>
      <c r="Q44" t="s">
        <v>52</v>
      </c>
      <c r="R44" t="s">
        <v>53</v>
      </c>
      <c r="S44" s="35">
        <v>44019</v>
      </c>
    </row>
    <row r="45" spans="1:35" ht="15" x14ac:dyDescent="0.25">
      <c r="A45">
        <v>2.0699999999999998</v>
      </c>
      <c r="B45">
        <v>3.21</v>
      </c>
      <c r="C45">
        <v>4.1900000000000004</v>
      </c>
      <c r="D45" s="20">
        <f t="shared" si="3"/>
        <v>3.3281751677265881E-2</v>
      </c>
      <c r="E45" s="17">
        <f>IF(OR($A45="",$B45="",$C45=""),"",A45*'MPTO_working_3-way'!$I44)</f>
        <v>2.1388932259719402</v>
      </c>
      <c r="F45" s="21">
        <f>IF(OR($A45="",$B45="",$C45=""),"",B45*'MPTO_working_3-way'!$I44)</f>
        <v>3.3168344228840234</v>
      </c>
      <c r="G45" s="22">
        <f>IF(OR($A45="",$B45="",$C45=""),"",C45*'MPTO_working_3-way'!$I44)</f>
        <v>4.3294505395277447</v>
      </c>
      <c r="H45" s="17">
        <f>IF(OR($A45="",$B45="",$C45=""),"",'MPTO_working_3-way'!E44)</f>
        <v>2.1186536277100325</v>
      </c>
      <c r="I45" s="21">
        <f>IF(OR($A45="",$B45="",$C45=""),"",'MPTO_working_3-way'!F44)</f>
        <v>3.3285340030899886</v>
      </c>
      <c r="J45" s="22">
        <f>IF(OR($A45="",$B45="",$C45=""),"",'MPTO_working_3-way'!G44)</f>
        <v>4.3942606739352739</v>
      </c>
      <c r="K45" s="17">
        <f>IF(OR($A45="",$B45="",$C45=""),"",'OddsRatio_working_3-way'!H44)</f>
        <v>2.1270216641596154</v>
      </c>
      <c r="L45" s="21">
        <f>IF(OR($A45="",$B45="",$C45=""),"",'OddsRatio_working_3-way'!I44)</f>
        <v>3.3277737175633182</v>
      </c>
      <c r="M45" s="22">
        <f>IF(OR($A45="",$B45="",$C45=""),"",'OddsRatio_working_3-way'!J44)</f>
        <v>4.3599991669805371</v>
      </c>
      <c r="N45" s="29">
        <f t="shared" si="4"/>
        <v>46.753151950611624</v>
      </c>
      <c r="O45" s="30">
        <f t="shared" si="5"/>
        <v>30.149228827964503</v>
      </c>
      <c r="P45" s="30">
        <f t="shared" si="6"/>
        <v>23.097619221423873</v>
      </c>
      <c r="Q45" t="s">
        <v>54</v>
      </c>
      <c r="R45" t="s">
        <v>55</v>
      </c>
      <c r="S45" s="35">
        <v>44019</v>
      </c>
    </row>
    <row r="46" spans="1:35" ht="15" x14ac:dyDescent="0.25">
      <c r="A46">
        <v>4.6399999999999997</v>
      </c>
      <c r="B46">
        <v>3.16</v>
      </c>
      <c r="C46">
        <v>2</v>
      </c>
      <c r="D46" s="20">
        <f t="shared" si="3"/>
        <v>3.1972937581842054E-2</v>
      </c>
      <c r="E46" s="17">
        <f>IF(OR($A46="",$B46="",$C46=""),"",A46*'MPTO_working_3-way'!$I45)</f>
        <v>4.788354430379747</v>
      </c>
      <c r="F46" s="21">
        <f>IF(OR($A46="",$B46="",$C46=""),"",B46*'MPTO_working_3-way'!$I45)</f>
        <v>3.2610344827586211</v>
      </c>
      <c r="G46" s="22">
        <f>IF(OR($A46="",$B46="",$C46=""),"",C46*'MPTO_working_3-way'!$I45)</f>
        <v>2.0639458751636841</v>
      </c>
      <c r="H46" s="17">
        <f>IF(OR($A46="",$B46="",$C46=""),"",'MPTO_working_3-way'!E45)</f>
        <v>4.8813920454545459</v>
      </c>
      <c r="I46" s="21">
        <f>IF(OR($A46="",$B46="",$C46=""),"",'MPTO_working_3-way'!F45)</f>
        <v>3.2701320328297849</v>
      </c>
      <c r="J46" s="22">
        <f>IF(OR($A46="",$B46="",$C46=""),"",'MPTO_working_3-way'!G45)</f>
        <v>2.0435590574593028</v>
      </c>
      <c r="K46" s="17">
        <f>IF(OR($A46="",$B46="",$C46=""),"",'OddsRatio_working_3-way'!H45)</f>
        <v>4.8292385714673758</v>
      </c>
      <c r="L46" s="21">
        <f>IF(OR($A46="",$B46="",$C46=""),"",'OddsRatio_working_3-way'!I45)</f>
        <v>3.2722954160355866</v>
      </c>
      <c r="M46" s="22">
        <f>IF(OR($A46="",$B46="",$C46=""),"",'OddsRatio_working_3-way'!J45)</f>
        <v>2.0519886185349936</v>
      </c>
      <c r="N46" s="29">
        <f t="shared" si="4"/>
        <v>20.884001268901343</v>
      </c>
      <c r="O46" s="30">
        <f t="shared" si="5"/>
        <v>30.665115787247537</v>
      </c>
      <c r="P46" s="30">
        <f t="shared" si="6"/>
        <v>48.450882943851113</v>
      </c>
      <c r="Q46" t="s">
        <v>56</v>
      </c>
      <c r="R46" t="s">
        <v>57</v>
      </c>
      <c r="S46" s="35">
        <v>44019</v>
      </c>
    </row>
    <row r="47" spans="1:35" ht="15" x14ac:dyDescent="0.25">
      <c r="A47">
        <v>2.4700000000000002</v>
      </c>
      <c r="B47">
        <v>2.95</v>
      </c>
      <c r="C47">
        <v>3.38</v>
      </c>
      <c r="D47" s="20">
        <f t="shared" si="3"/>
        <v>3.9699338608279788E-2</v>
      </c>
      <c r="E47" s="17">
        <f>IF(OR($A47="",$B47="",$C47=""),"",A47*'MPTO_working_3-way'!$I46)</f>
        <v>2.5680573663624511</v>
      </c>
      <c r="F47" s="21">
        <f>IF(OR($A47="",$B47="",$C47=""),"",B47*'MPTO_working_3-way'!$I46)</f>
        <v>3.0671130488944254</v>
      </c>
      <c r="G47" s="22">
        <f>IF(OR($A47="",$B47="",$C47=""),"",C47*'MPTO_working_3-way'!$I46)</f>
        <v>3.5141837644959857</v>
      </c>
      <c r="H47" s="17">
        <f>IF(OR($A47="",$B47="",$C47=""),"",'MPTO_working_3-way'!E46)</f>
        <v>2.5534619168924291</v>
      </c>
      <c r="I47" s="21">
        <f>IF(OR($A47="",$B47="",$C47=""),"",'MPTO_working_3-way'!F46)</f>
        <v>3.069839417950837</v>
      </c>
      <c r="J47" s="22">
        <f>IF(OR($A47="",$B47="",$C47=""),"",'MPTO_working_3-way'!G46)</f>
        <v>3.5382589694264426</v>
      </c>
      <c r="K47" s="17">
        <f>IF(OR($A47="",$B47="",$C47=""),"",'OddsRatio_working_3-way'!H46)</f>
        <v>2.5601259217566059</v>
      </c>
      <c r="L47" s="21">
        <f>IF(OR($A47="",$B47="",$C47=""),"",'OddsRatio_working_3-way'!I46)</f>
        <v>3.0695547941669257</v>
      </c>
      <c r="M47" s="22">
        <f>IF(OR($A47="",$B47="",$C47=""),"",'OddsRatio_working_3-way'!J46)</f>
        <v>3.5259181590345037</v>
      </c>
      <c r="N47" s="29">
        <f t="shared" si="4"/>
        <v>38.939940092399858</v>
      </c>
      <c r="O47" s="30">
        <f t="shared" si="5"/>
        <v>32.603949840077171</v>
      </c>
      <c r="P47" s="30">
        <f t="shared" si="6"/>
        <v>28.456110067522971</v>
      </c>
      <c r="Q47" t="s">
        <v>58</v>
      </c>
      <c r="R47" t="s">
        <v>59</v>
      </c>
      <c r="S47" s="35">
        <v>44019</v>
      </c>
    </row>
    <row r="48" spans="1:35" ht="15" x14ac:dyDescent="0.25">
      <c r="A48">
        <v>1.57</v>
      </c>
      <c r="B48">
        <v>3.61</v>
      </c>
      <c r="C48">
        <v>6.77</v>
      </c>
      <c r="D48" s="20">
        <f t="shared" si="3"/>
        <v>6.1661472853151711E-2</v>
      </c>
      <c r="E48" s="17">
        <f>IF(OR($A48="",$B48="",$C48=""),"",A48*'MPTO_working_3-way'!$I47)</f>
        <v>1.6668085123794483</v>
      </c>
      <c r="F48" s="21">
        <f>IF(OR($A48="",$B48="",$C48=""),"",B48*'MPTO_working_3-way'!$I47)</f>
        <v>3.8325979169998776</v>
      </c>
      <c r="G48" s="22">
        <f>IF(OR($A48="",$B48="",$C48=""),"",C48*'MPTO_working_3-way'!$I47)</f>
        <v>7.1874481712158369</v>
      </c>
      <c r="H48" s="17">
        <f>IF(OR($A48="",$B48="",$C48=""),"",'MPTO_working_3-way'!E47)</f>
        <v>1.6223525110499355</v>
      </c>
      <c r="I48" s="21">
        <f>IF(OR($A48="",$B48="",$C48=""),"",'MPTO_working_3-way'!F47)</f>
        <v>3.8993273844965008</v>
      </c>
      <c r="J48" s="22">
        <f>IF(OR($A48="",$B48="",$C48=""),"",'MPTO_working_3-way'!G47)</f>
        <v>7.8643145797239322</v>
      </c>
      <c r="K48" s="17">
        <f>IF(OR($A48="",$B48="",$C48=""),"",'OddsRatio_working_3-way'!H47)</f>
        <v>1.6375210533049596</v>
      </c>
      <c r="L48" s="21">
        <f>IF(OR($A48="",$B48="",$C48=""),"",'OddsRatio_working_3-way'!I47)</f>
        <v>3.9191753493437638</v>
      </c>
      <c r="M48" s="22">
        <f>IF(OR($A48="",$B48="",$C48=""),"",'OddsRatio_working_3-way'!J47)</f>
        <v>7.4535025922274016</v>
      </c>
      <c r="N48" s="29">
        <f t="shared" si="4"/>
        <v>59.994893988899335</v>
      </c>
      <c r="O48" s="30">
        <f t="shared" si="5"/>
        <v>26.091962205698604</v>
      </c>
      <c r="P48" s="30">
        <f t="shared" si="6"/>
        <v>13.913143805402061</v>
      </c>
      <c r="Q48" t="s">
        <v>60</v>
      </c>
      <c r="R48" t="s">
        <v>61</v>
      </c>
      <c r="S48" s="35">
        <v>44019</v>
      </c>
    </row>
    <row r="49" spans="1:19" ht="15" x14ac:dyDescent="0.25">
      <c r="A49">
        <v>3.28</v>
      </c>
      <c r="B49">
        <v>2.92</v>
      </c>
      <c r="C49">
        <v>2.54</v>
      </c>
      <c r="D49" s="20">
        <f t="shared" si="3"/>
        <v>4.1044589606720194E-2</v>
      </c>
      <c r="E49" s="17">
        <f>IF(OR($A49="",$B49="",$C49=""),"",A49*'MPTO_working_3-way'!$I48)</f>
        <v>3.414626253910042</v>
      </c>
      <c r="F49" s="21">
        <f>IF(OR($A49="",$B49="",$C49=""),"",B49*'MPTO_working_3-way'!$I48)</f>
        <v>3.0398502016516229</v>
      </c>
      <c r="G49" s="22">
        <f>IF(OR($A49="",$B49="",$C49=""),"",C49*'MPTO_working_3-way'!$I48)</f>
        <v>2.6442532576010693</v>
      </c>
      <c r="H49" s="17">
        <f>IF(OR($A49="",$B49="",$C49=""),"",'MPTO_working_3-way'!E48)</f>
        <v>3.4341069863669627</v>
      </c>
      <c r="I49" s="21">
        <f>IF(OR($A49="",$B49="",$C49=""),"",'MPTO_working_3-way'!F48)</f>
        <v>3.0415084677274167</v>
      </c>
      <c r="J49" s="22">
        <f>IF(OR($A49="",$B49="",$C49=""),"",'MPTO_working_3-way'!G48)</f>
        <v>2.6314455917119823</v>
      </c>
      <c r="K49" s="17">
        <f>IF(OR($A49="",$B49="",$C49=""),"",'OddsRatio_working_3-way'!H48)</f>
        <v>3.4241747619190055</v>
      </c>
      <c r="L49" s="21">
        <f>IF(OR($A49="",$B49="",$C49=""),"",'OddsRatio_working_3-way'!I48)</f>
        <v>3.0414103258265315</v>
      </c>
      <c r="M49" s="22">
        <f>IF(OR($A49="",$B49="",$C49=""),"",'OddsRatio_working_3-way'!J48)</f>
        <v>2.6373811988400306</v>
      </c>
      <c r="N49" s="29">
        <f t="shared" si="4"/>
        <v>29.285781975550428</v>
      </c>
      <c r="O49" s="30">
        <f t="shared" si="5"/>
        <v>32.8963578355498</v>
      </c>
      <c r="P49" s="30">
        <f t="shared" si="6"/>
        <v>37.817860188899765</v>
      </c>
      <c r="Q49" t="s">
        <v>62</v>
      </c>
      <c r="R49" t="s">
        <v>63</v>
      </c>
      <c r="S49" s="35">
        <v>44019</v>
      </c>
    </row>
    <row r="50" spans="1:19" ht="15" x14ac:dyDescent="0.25">
      <c r="A50">
        <v>3.75</v>
      </c>
      <c r="B50">
        <v>3.94</v>
      </c>
      <c r="C50">
        <v>1.93</v>
      </c>
      <c r="D50" s="20">
        <f t="shared" si="3"/>
        <v>3.8608488291558274E-2</v>
      </c>
      <c r="E50" s="17">
        <f>IF(OR($A50="",$B50="",$C50=""),"",A50*'MPTO_working_3-way'!$I49)</f>
        <v>3.8947818310933435</v>
      </c>
      <c r="F50" s="21">
        <f>IF(OR($A50="",$B50="",$C50=""),"",B50*'MPTO_working_3-way'!$I49)</f>
        <v>4.0921174438687391</v>
      </c>
      <c r="G50" s="22">
        <f>IF(OR($A50="",$B50="",$C50=""),"",C50*'MPTO_working_3-way'!$I49)</f>
        <v>2.0045143824027072</v>
      </c>
      <c r="H50" s="17">
        <f>IF(OR($A50="",$B50="",$C50=""),"",'MPTO_working_3-way'!E49)</f>
        <v>3.9401542489861439</v>
      </c>
      <c r="I50" s="21">
        <f>IF(OR($A50="",$B50="",$C50=""),"",'MPTO_working_3-way'!F49)</f>
        <v>4.1504520523686965</v>
      </c>
      <c r="J50" s="22">
        <f>IF(OR($A50="",$B50="",$C50=""),"",'MPTO_working_3-way'!G49)</f>
        <v>1.9791585934219493</v>
      </c>
      <c r="K50" s="17">
        <f>IF(OR($A50="",$B50="",$C50=""),"",'OddsRatio_working_3-way'!H49)</f>
        <v>3.9240513030738411</v>
      </c>
      <c r="L50" s="21">
        <f>IF(OR($A50="",$B50="",$C50=""),"",'OddsRatio_working_3-way'!I49)</f>
        <v>4.1260766658316719</v>
      </c>
      <c r="M50" s="22">
        <f>IF(OR($A50="",$B50="",$C50=""),"",'OddsRatio_working_3-way'!J49)</f>
        <v>1.9888609861304261</v>
      </c>
      <c r="N50" s="29">
        <f t="shared" si="4"/>
        <v>25.675379093551946</v>
      </c>
      <c r="O50" s="30">
        <f t="shared" si="5"/>
        <v>24.437226294624317</v>
      </c>
      <c r="P50" s="30">
        <f t="shared" si="6"/>
        <v>49.887394611823737</v>
      </c>
      <c r="Q50" t="s">
        <v>64</v>
      </c>
      <c r="R50" t="s">
        <v>65</v>
      </c>
      <c r="S50" s="35">
        <v>44019</v>
      </c>
    </row>
    <row r="51" spans="1:19" ht="15" x14ac:dyDescent="0.25">
      <c r="A51">
        <v>1.3</v>
      </c>
      <c r="B51">
        <v>5.76</v>
      </c>
      <c r="C51">
        <v>10.09</v>
      </c>
      <c r="D51" s="20">
        <f t="shared" si="3"/>
        <v>4.1949908092128174E-2</v>
      </c>
      <c r="E51" s="17">
        <f>IF(OR($A51="",$B51="",$C51=""),"",A51*'MPTO_working_3-way'!$I50)</f>
        <v>1.3545348805197668</v>
      </c>
      <c r="F51" s="21">
        <f>IF(OR($A51="",$B51="",$C51=""),"",B51*'MPTO_working_3-way'!$I50)</f>
        <v>6.0016314706106577</v>
      </c>
      <c r="G51" s="22">
        <f>IF(OR($A51="",$B51="",$C51=""),"",C51*'MPTO_working_3-way'!$I50)</f>
        <v>10.513274572649573</v>
      </c>
      <c r="H51" s="17">
        <f>IF(OR($A51="",$B51="",$C51=""),"",'MPTO_working_3-way'!E50)</f>
        <v>1.324069320735398</v>
      </c>
      <c r="I51" s="21">
        <f>IF(OR($A51="",$B51="",$C51=""),"",'MPTO_working_3-way'!F50)</f>
        <v>6.2645726326588838</v>
      </c>
      <c r="J51" s="22">
        <f>IF(OR($A51="",$B51="",$C51=""),"",'MPTO_working_3-way'!G50)</f>
        <v>11.747468193041342</v>
      </c>
      <c r="K51" s="17">
        <f>IF(OR($A51="",$B51="",$C51=""),"",'OddsRatio_working_3-way'!H50)</f>
        <v>1.3325908181794102</v>
      </c>
      <c r="L51" s="21">
        <f>IF(OR($A51="",$B51="",$C51=""),"",'OddsRatio_working_3-way'!I50)</f>
        <v>6.2771076484466377</v>
      </c>
      <c r="M51" s="22">
        <f>IF(OR($A51="",$B51="",$C51=""),"",'OddsRatio_working_3-way'!J50)</f>
        <v>11.077501790836122</v>
      </c>
      <c r="N51" s="29">
        <f t="shared" si="4"/>
        <v>73.826079666274566</v>
      </c>
      <c r="O51" s="30">
        <f t="shared" si="5"/>
        <v>16.662136035791136</v>
      </c>
      <c r="P51" s="30">
        <f t="shared" si="6"/>
        <v>9.5117842979342857</v>
      </c>
      <c r="Q51" t="s">
        <v>66</v>
      </c>
      <c r="R51" t="s">
        <v>67</v>
      </c>
      <c r="S51" s="35">
        <v>44019</v>
      </c>
    </row>
    <row r="52" spans="1:19" ht="15" x14ac:dyDescent="0.25">
      <c r="A52">
        <v>1.1200000000000001</v>
      </c>
      <c r="B52">
        <v>9.75</v>
      </c>
      <c r="C52">
        <v>25.19</v>
      </c>
      <c r="D52" s="20">
        <f t="shared" si="3"/>
        <v>3.5119538394647432E-2</v>
      </c>
      <c r="E52" s="17">
        <f>IF(OR($A52="",$B52="",$C52=""),"",A52*'MPTO_working_3-way'!$I51)</f>
        <v>1.1593338830020052</v>
      </c>
      <c r="F52" s="21">
        <f>IF(OR($A52="",$B52="",$C52=""),"",B52*'MPTO_working_3-way'!$I51)</f>
        <v>10.092415499347812</v>
      </c>
      <c r="G52" s="22">
        <f>IF(OR($A52="",$B52="",$C52=""),"",C52*'MPTO_working_3-way'!$I51)</f>
        <v>26.074661172161171</v>
      </c>
      <c r="H52" s="17">
        <f>IF(OR($A52="",$B52="",$C52=""),"",'MPTO_working_3-way'!E51)</f>
        <v>1.1348797423354562</v>
      </c>
      <c r="I52" s="21">
        <f>IF(OR($A52="",$B52="",$C52=""),"",'MPTO_working_3-way'!F51)</f>
        <v>11.006235170630273</v>
      </c>
      <c r="J52" s="22">
        <f>IF(OR($A52="",$B52="",$C52=""),"",'MPTO_working_3-way'!G51)</f>
        <v>35.724773263490498</v>
      </c>
      <c r="K52" s="17">
        <f>IF(OR($A52="",$B52="",$C52=""),"",'OddsRatio_working_3-way'!H51)</f>
        <v>1.1404000515491173</v>
      </c>
      <c r="L52" s="21">
        <f>IF(OR($A52="",$B52="",$C52=""),"",'OddsRatio_working_3-way'!I51)</f>
        <v>11.237503758789787</v>
      </c>
      <c r="M52" s="22">
        <f>IF(OR($A52="",$B52="",$C52=""),"",'OddsRatio_working_3-way'!J51)</f>
        <v>29.302310391442852</v>
      </c>
      <c r="N52" s="29">
        <f t="shared" si="4"/>
        <v>86.256428338881761</v>
      </c>
      <c r="O52" s="30">
        <f t="shared" si="5"/>
        <v>9.9084307425177016</v>
      </c>
      <c r="P52" s="30">
        <f t="shared" si="6"/>
        <v>3.8351409186005387</v>
      </c>
      <c r="Q52" t="s">
        <v>68</v>
      </c>
      <c r="R52" t="s">
        <v>69</v>
      </c>
      <c r="S52" s="35">
        <v>44050</v>
      </c>
    </row>
    <row r="53" spans="1:19" ht="15" x14ac:dyDescent="0.25">
      <c r="A53">
        <v>4.08</v>
      </c>
      <c r="B53">
        <v>3.05</v>
      </c>
      <c r="C53">
        <v>2.19</v>
      </c>
      <c r="D53" s="20">
        <f t="shared" si="3"/>
        <v>2.9587896240912848E-2</v>
      </c>
      <c r="E53" s="17">
        <f>IF(OR($A53="",$B53="",$C53=""),"",A53*'MPTO_working_3-way'!$I52)</f>
        <v>4.2007186166629245</v>
      </c>
      <c r="F53" s="21">
        <f>IF(OR($A53="",$B53="",$C53=""),"",B53*'MPTO_working_3-way'!$I52)</f>
        <v>3.1402430835347839</v>
      </c>
      <c r="G53" s="22">
        <f>IF(OR($A53="",$B53="",$C53=""),"",C53*'MPTO_working_3-way'!$I52)</f>
        <v>2.2547974927675991</v>
      </c>
      <c r="H53" s="17">
        <f>IF(OR($A53="",$B53="",$C53=""),"",'MPTO_working_3-way'!E52)</f>
        <v>4.2510607232884929</v>
      </c>
      <c r="I53" s="21">
        <f>IF(OR($A53="",$B53="",$C53=""),"",'MPTO_working_3-way'!F52)</f>
        <v>3.1445925768656489</v>
      </c>
      <c r="J53" s="22">
        <f>IF(OR($A53="",$B53="",$C53=""),"",'MPTO_working_3-way'!G52)</f>
        <v>2.2383464118102183</v>
      </c>
      <c r="K53" s="17">
        <f>IF(OR($A53="",$B53="",$C53=""),"",'OddsRatio_working_3-way'!H52)</f>
        <v>4.2236508699571358</v>
      </c>
      <c r="L53" s="21">
        <f>IF(OR($A53="",$B53="",$C53=""),"",'OddsRatio_working_3-way'!I52)</f>
        <v>3.1456117803286121</v>
      </c>
      <c r="M53" s="22">
        <f>IF(OR($A53="",$B53="",$C53=""),"",'OddsRatio_working_3-way'!J52)</f>
        <v>2.2455014724834381</v>
      </c>
      <c r="N53" s="29">
        <f t="shared" si="4"/>
        <v>23.805450715820758</v>
      </c>
      <c r="O53" s="30">
        <f t="shared" si="5"/>
        <v>31.844668498540557</v>
      </c>
      <c r="P53" s="30">
        <f t="shared" si="6"/>
        <v>44.349880785638675</v>
      </c>
      <c r="Q53" t="s">
        <v>70</v>
      </c>
      <c r="R53" t="s">
        <v>71</v>
      </c>
      <c r="S53" s="35">
        <v>44050</v>
      </c>
    </row>
    <row r="54" spans="1:19" ht="15" x14ac:dyDescent="0.25">
      <c r="A54">
        <v>2.0499999999999998</v>
      </c>
      <c r="B54">
        <v>3.51</v>
      </c>
      <c r="C54">
        <v>3.9</v>
      </c>
      <c r="D54" s="20">
        <f t="shared" si="3"/>
        <v>2.9115419359321937E-2</v>
      </c>
      <c r="E54" s="17">
        <f>IF(OR($A54="",$B54="",$C54=""),"",A54*'MPTO_working_3-way'!$I53)</f>
        <v>2.1096866096866096</v>
      </c>
      <c r="F54" s="21">
        <f>IF(OR($A54="",$B54="",$C54=""),"",B54*'MPTO_working_3-way'!$I53)</f>
        <v>3.6121951219512196</v>
      </c>
      <c r="G54" s="22">
        <f>IF(OR($A54="",$B54="",$C54=""),"",C54*'MPTO_working_3-way'!$I53)</f>
        <v>4.0135501355013554</v>
      </c>
      <c r="H54" s="17">
        <f>IF(OR($A54="",$B54="",$C54=""),"",'MPTO_working_3-way'!E53)</f>
        <v>2.0916137784022091</v>
      </c>
      <c r="I54" s="21">
        <f>IF(OR($A54="",$B54="",$C54=""),"",'MPTO_working_3-way'!F53)</f>
        <v>3.63378503492972</v>
      </c>
      <c r="J54" s="22">
        <f>IF(OR($A54="",$B54="",$C54=""),"",'MPTO_working_3-way'!G53)</f>
        <v>4.0534222138766314</v>
      </c>
      <c r="K54" s="17">
        <f>IF(OR($A54="",$B54="",$C54=""),"",'OddsRatio_working_3-way'!H53)</f>
        <v>2.0988757837534959</v>
      </c>
      <c r="L54" s="21">
        <f>IF(OR($A54="",$B54="",$C54=""),"",'OddsRatio_working_3-way'!I53)</f>
        <v>3.6268363973535944</v>
      </c>
      <c r="M54" s="22">
        <f>IF(OR($A54="",$B54="",$C54=""),"",'OddsRatio_working_3-way'!J53)</f>
        <v>4.0349902598906073</v>
      </c>
      <c r="N54" s="29">
        <f t="shared" si="4"/>
        <v>47.400405131667796</v>
      </c>
      <c r="O54" s="30">
        <f t="shared" si="5"/>
        <v>27.683997299122215</v>
      </c>
      <c r="P54" s="30">
        <f t="shared" si="6"/>
        <v>24.915597569209989</v>
      </c>
      <c r="Q54" t="s">
        <v>72</v>
      </c>
      <c r="R54" t="s">
        <v>73</v>
      </c>
      <c r="S54" s="35">
        <v>44050</v>
      </c>
    </row>
    <row r="55" spans="1:19" ht="15" x14ac:dyDescent="0.25">
      <c r="A55">
        <v>6.08</v>
      </c>
      <c r="B55">
        <v>4.3</v>
      </c>
      <c r="C55">
        <v>1.58</v>
      </c>
      <c r="D55" s="20">
        <f t="shared" si="3"/>
        <v>2.9943216150473351E-2</v>
      </c>
      <c r="E55" s="17">
        <f>IF(OR($A55="",$B55="",$C55=""),"",A55*'MPTO_working_3-way'!$I54)</f>
        <v>6.2620547541948781</v>
      </c>
      <c r="F55" s="21">
        <f>IF(OR($A55="",$B55="",$C55=""),"",B55*'MPTO_working_3-way'!$I54)</f>
        <v>4.4287558294470353</v>
      </c>
      <c r="G55" s="22">
        <f>IF(OR($A55="",$B55="",$C55=""),"",C55*'MPTO_working_3-way'!$I54)</f>
        <v>1.627310281517748</v>
      </c>
      <c r="H55" s="17">
        <f>IF(OR($A55="",$B55="",$C55=""),"",'MPTO_working_3-way'!E54)</f>
        <v>6.472801424070469</v>
      </c>
      <c r="I55" s="21">
        <f>IF(OR($A55="",$B55="",$C55=""),"",'MPTO_working_3-way'!F54)</f>
        <v>4.4928258391607372</v>
      </c>
      <c r="J55" s="22">
        <f>IF(OR($A55="",$B55="",$C55=""),"",'MPTO_working_3-way'!G54)</f>
        <v>1.6053159837046693</v>
      </c>
      <c r="K55" s="17">
        <f>IF(OR($A55="",$B55="",$C55=""),"",'OddsRatio_working_3-way'!H54)</f>
        <v>6.36705908948041</v>
      </c>
      <c r="L55" s="21">
        <f>IF(OR($A55="",$B55="",$C55=""),"",'OddsRatio_working_3-way'!I54)</f>
        <v>4.4864753927727072</v>
      </c>
      <c r="M55" s="22">
        <f>IF(OR($A55="",$B55="",$C55=""),"",'OddsRatio_working_3-way'!J54)</f>
        <v>1.612774462972173</v>
      </c>
      <c r="N55" s="29">
        <f t="shared" si="4"/>
        <v>15.969199236562273</v>
      </c>
      <c r="O55" s="30">
        <f t="shared" si="5"/>
        <v>22.57970496704619</v>
      </c>
      <c r="P55" s="30">
        <f t="shared" si="6"/>
        <v>61.451095796391527</v>
      </c>
      <c r="Q55" t="s">
        <v>74</v>
      </c>
      <c r="R55" t="s">
        <v>75</v>
      </c>
      <c r="S55" s="35">
        <v>44050</v>
      </c>
    </row>
    <row r="56" spans="1:19" ht="15" x14ac:dyDescent="0.25">
      <c r="A56">
        <v>2.2799999999999998</v>
      </c>
      <c r="B56">
        <v>3.22</v>
      </c>
      <c r="C56">
        <v>3.43</v>
      </c>
      <c r="D56" s="20">
        <f t="shared" si="3"/>
        <v>4.0700686943623499E-2</v>
      </c>
      <c r="E56" s="17">
        <f>IF(OR($A56="",$B56="",$C56=""),"",A56*'MPTO_working_3-way'!$I55)</f>
        <v>2.3727975662314615</v>
      </c>
      <c r="F56" s="21">
        <f>IF(OR($A56="",$B56="",$C56=""),"",B56*'MPTO_working_3-way'!$I55)</f>
        <v>3.3510562119584679</v>
      </c>
      <c r="G56" s="22">
        <f>IF(OR($A56="",$B56="",$C56=""),"",C56*'MPTO_working_3-way'!$I55)</f>
        <v>3.5696033562166289</v>
      </c>
      <c r="H56" s="17">
        <f>IF(OR($A56="",$B56="",$C56=""),"",'MPTO_working_3-way'!E55)</f>
        <v>2.3527773369168066</v>
      </c>
      <c r="I56" s="21">
        <f>IF(OR($A56="",$B56="",$C56=""),"",'MPTO_working_3-way'!F55)</f>
        <v>3.3670928096483697</v>
      </c>
      <c r="J56" s="22">
        <f>IF(OR($A56="",$B56="",$C56=""),"",'MPTO_working_3-way'!G55)</f>
        <v>3.5974031861503266</v>
      </c>
      <c r="K56" s="17">
        <f>IF(OR($A56="",$B56="",$C56=""),"",'OddsRatio_working_3-way'!H55)</f>
        <v>2.3613348977298285</v>
      </c>
      <c r="L56" s="21">
        <f>IF(OR($A56="",$B56="",$C56=""),"",'OddsRatio_working_3-way'!I55)</f>
        <v>3.3610652132501722</v>
      </c>
      <c r="M56" s="22">
        <f>IF(OR($A56="",$B56="",$C56=""),"",'OddsRatio_working_3-way'!J55)</f>
        <v>3.5844092199089728</v>
      </c>
      <c r="N56" s="29">
        <f t="shared" si="4"/>
        <v>42.14434531759175</v>
      </c>
      <c r="O56" s="30">
        <f t="shared" si="5"/>
        <v>29.841337678294778</v>
      </c>
      <c r="P56" s="30">
        <f t="shared" si="6"/>
        <v>28.014317004113465</v>
      </c>
      <c r="Q56" t="s">
        <v>76</v>
      </c>
      <c r="R56" t="s">
        <v>77</v>
      </c>
      <c r="S56" s="35">
        <v>44050</v>
      </c>
    </row>
    <row r="57" spans="1:19" ht="15" x14ac:dyDescent="0.25">
      <c r="A57">
        <v>1.78</v>
      </c>
      <c r="B57">
        <v>3.89</v>
      </c>
      <c r="C57">
        <v>4.55</v>
      </c>
      <c r="D57" s="20">
        <f t="shared" si="3"/>
        <v>3.8647381329568464E-2</v>
      </c>
      <c r="E57" s="17">
        <f>IF(OR($A57="",$B57="",$C57=""),"",A57*'MPTO_working_3-way'!$I56)</f>
        <v>1.8487923387666318</v>
      </c>
      <c r="F57" s="21">
        <f>IF(OR($A57="",$B57="",$C57=""),"",B57*'MPTO_working_3-way'!$I56)</f>
        <v>4.0403383133720219</v>
      </c>
      <c r="G57" s="22">
        <f>IF(OR($A57="",$B57="",$C57=""),"",C57*'MPTO_working_3-way'!$I56)</f>
        <v>4.7258455850495364</v>
      </c>
      <c r="H57" s="17">
        <f>IF(OR($A57="",$B57="",$C57=""),"",'MPTO_working_3-way'!E56)</f>
        <v>1.8217747144373526</v>
      </c>
      <c r="I57" s="21">
        <f>IF(OR($A57="",$B57="",$C57=""),"",'MPTO_working_3-way'!F56)</f>
        <v>4.0952229714711077</v>
      </c>
      <c r="J57" s="22">
        <f>IF(OR($A57="",$B57="",$C57=""),"",'MPTO_working_3-way'!G56)</f>
        <v>4.8333051223190369</v>
      </c>
      <c r="K57" s="17">
        <f>IF(OR($A57="",$B57="",$C57=""),"",'OddsRatio_working_3-way'!H56)</f>
        <v>1.8315871655358316</v>
      </c>
      <c r="L57" s="21">
        <f>IF(OR($A57="",$B57="",$C57=""),"",'OddsRatio_working_3-way'!I56)</f>
        <v>4.0811370620494269</v>
      </c>
      <c r="M57" s="22">
        <f>IF(OR($A57="",$B57="",$C57=""),"",'OddsRatio_working_3-way'!J56)</f>
        <v>4.7847877405797465</v>
      </c>
      <c r="N57" s="29">
        <f t="shared" si="4"/>
        <v>54.0893630415583</v>
      </c>
      <c r="O57" s="30">
        <f t="shared" si="5"/>
        <v>24.7504026257002</v>
      </c>
      <c r="P57" s="30">
        <f t="shared" si="6"/>
        <v>21.160234332741489</v>
      </c>
      <c r="Q57" t="s">
        <v>78</v>
      </c>
      <c r="R57" t="s">
        <v>79</v>
      </c>
      <c r="S57" s="35">
        <v>44050</v>
      </c>
    </row>
    <row r="58" spans="1:19" ht="15" x14ac:dyDescent="0.25">
      <c r="A58">
        <v>2.97</v>
      </c>
      <c r="B58">
        <v>3.25</v>
      </c>
      <c r="C58">
        <v>2.5299999999999998</v>
      </c>
      <c r="D58" s="20">
        <f t="shared" si="3"/>
        <v>3.9649561388691801E-2</v>
      </c>
      <c r="E58" s="17">
        <f>IF(OR($A58="",$B58="",$C58=""),"",A58*'MPTO_working_3-way'!$I57)</f>
        <v>3.0877591973244147</v>
      </c>
      <c r="F58" s="21">
        <f>IF(OR($A58="",$B58="",$C58=""),"",B58*'MPTO_working_3-way'!$I57)</f>
        <v>3.3788610745132486</v>
      </c>
      <c r="G58" s="22">
        <f>IF(OR($A58="",$B58="",$C58=""),"",C58*'MPTO_working_3-way'!$I57)</f>
        <v>2.6303133903133902</v>
      </c>
      <c r="H58" s="17">
        <f>IF(OR($A58="",$B58="",$C58=""),"",'MPTO_working_3-way'!E57)</f>
        <v>3.0913447591640653</v>
      </c>
      <c r="I58" s="21">
        <f>IF(OR($A58="",$B58="",$C58=""),"",'MPTO_working_3-way'!F57)</f>
        <v>3.3958649348000662</v>
      </c>
      <c r="J58" s="22">
        <f>IF(OR($A58="",$B58="",$C58=""),"",'MPTO_working_3-way'!G57)</f>
        <v>2.617524243704497</v>
      </c>
      <c r="K58" s="17">
        <f>IF(OR($A58="",$B58="",$C58=""),"",'OddsRatio_working_3-way'!H57)</f>
        <v>3.0902533305371715</v>
      </c>
      <c r="L58" s="21">
        <f>IF(OR($A58="",$B58="",$C58=""),"",'OddsRatio_working_3-way'!I57)</f>
        <v>3.3873451744713878</v>
      </c>
      <c r="M58" s="22">
        <f>IF(OR($A58="",$B58="",$C58=""),"",'OddsRatio_working_3-way'!J57)</f>
        <v>2.6233947186405442</v>
      </c>
      <c r="N58" s="29">
        <f t="shared" si="4"/>
        <v>32.385945149690222</v>
      </c>
      <c r="O58" s="30">
        <f t="shared" si="5"/>
        <v>29.595771413716911</v>
      </c>
      <c r="P58" s="30">
        <f t="shared" si="6"/>
        <v>38.018283436592867</v>
      </c>
      <c r="Q58" t="s">
        <v>80</v>
      </c>
      <c r="R58" t="s">
        <v>81</v>
      </c>
      <c r="S58" s="35">
        <v>44050</v>
      </c>
    </row>
    <row r="59" spans="1:19" ht="15" x14ac:dyDescent="0.25">
      <c r="A59">
        <v>2.16</v>
      </c>
      <c r="B59">
        <v>3.59</v>
      </c>
      <c r="C59">
        <v>3.36</v>
      </c>
      <c r="D59" s="20">
        <f t="shared" si="3"/>
        <v>3.9133542615436667E-2</v>
      </c>
      <c r="E59" s="17">
        <f>IF(OR($A59="",$B59="",$C59=""),"",A59*'MPTO_working_3-way'!$I58)</f>
        <v>2.2445284520493431</v>
      </c>
      <c r="F59" s="21">
        <f>IF(OR($A59="",$B59="",$C59=""),"",B59*'MPTO_working_3-way'!$I58)</f>
        <v>3.7304894179894177</v>
      </c>
      <c r="G59" s="22">
        <f>IF(OR($A59="",$B59="",$C59=""),"",C59*'MPTO_working_3-way'!$I58)</f>
        <v>3.491488703187867</v>
      </c>
      <c r="H59" s="17">
        <f>IF(OR($A59="",$B59="",$C59=""),"",'MPTO_working_3-way'!E58)</f>
        <v>2.2226250174023896</v>
      </c>
      <c r="I59" s="21">
        <f>IF(OR($A59="",$B59="",$C59=""),"",'MPTO_working_3-way'!F58)</f>
        <v>3.7663787879488755</v>
      </c>
      <c r="J59" s="22">
        <f>IF(OR($A59="",$B59="",$C59=""),"",'MPTO_working_3-way'!G58)</f>
        <v>3.5140178848876147</v>
      </c>
      <c r="K59" s="17">
        <f>IF(OR($A59="",$B59="",$C59=""),"",'OddsRatio_working_3-way'!H58)</f>
        <v>2.2316713596357598</v>
      </c>
      <c r="L59" s="21">
        <f>IF(OR($A59="",$B59="",$C59=""),"",'OddsRatio_working_3-way'!I58)</f>
        <v>3.7500248460832899</v>
      </c>
      <c r="M59" s="22">
        <f>IF(OR($A59="",$B59="",$C59=""),"",'OddsRatio_working_3-way'!J58)</f>
        <v>3.5058141454658553</v>
      </c>
      <c r="N59" s="29">
        <f t="shared" si="4"/>
        <v>44.552787873415483</v>
      </c>
      <c r="O59" s="30">
        <f t="shared" si="5"/>
        <v>26.806134207960291</v>
      </c>
      <c r="P59" s="30">
        <f t="shared" si="6"/>
        <v>28.641077918624241</v>
      </c>
      <c r="Q59" t="s">
        <v>82</v>
      </c>
      <c r="R59" t="s">
        <v>83</v>
      </c>
      <c r="S59" s="35">
        <v>44050</v>
      </c>
    </row>
    <row r="60" spans="1:19" ht="15" x14ac:dyDescent="0.25">
      <c r="A60">
        <v>2.14</v>
      </c>
      <c r="B60">
        <v>3.48</v>
      </c>
      <c r="C60">
        <v>3.5</v>
      </c>
      <c r="D60" s="20">
        <f t="shared" si="3"/>
        <v>4.0360327179534305E-2</v>
      </c>
      <c r="E60" s="17">
        <f>IF(OR($A60="",$B60="",$C60=""),"",A60*'MPTO_working_3-way'!$I59)</f>
        <v>2.2263711001642035</v>
      </c>
      <c r="F60" s="21">
        <f>IF(OR($A60="",$B60="",$C60=""),"",B60*'MPTO_working_3-way'!$I59)</f>
        <v>3.6204539385847792</v>
      </c>
      <c r="G60" s="22">
        <f>IF(OR($A60="",$B60="",$C60=""),"",C60*'MPTO_working_3-way'!$I59)</f>
        <v>3.6412611451283698</v>
      </c>
      <c r="H60" s="17">
        <f>IF(OR($A60="",$B60="",$C60=""),"",'MPTO_working_3-way'!E59)</f>
        <v>2.2034377817853921</v>
      </c>
      <c r="I60" s="21">
        <f>IF(OR($A60="",$B60="",$C60=""),"",'MPTO_working_3-way'!F59)</f>
        <v>3.6509291250350171</v>
      </c>
      <c r="J60" s="22">
        <f>IF(OR($A60="",$B60="",$C60=""),"",'MPTO_working_3-way'!G59)</f>
        <v>3.6729482940027047</v>
      </c>
      <c r="K60" s="17">
        <f>IF(OR($A60="",$B60="",$C60=""),"",'OddsRatio_working_3-way'!H59)</f>
        <v>2.2128273732619443</v>
      </c>
      <c r="L60" s="21">
        <f>IF(OR($A60="",$B60="",$C60=""),"",'OddsRatio_working_3-way'!I59)</f>
        <v>3.6384314786751069</v>
      </c>
      <c r="M60" s="22">
        <f>IF(OR($A60="",$B60="",$C60=""),"",'OddsRatio_working_3-way'!J59)</f>
        <v>3.6597091518902278</v>
      </c>
      <c r="N60" s="29">
        <f t="shared" si="4"/>
        <v>44.916141784550028</v>
      </c>
      <c r="O60" s="30">
        <f t="shared" si="5"/>
        <v>27.620845810039391</v>
      </c>
      <c r="P60" s="30">
        <f t="shared" si="6"/>
        <v>27.463012405410591</v>
      </c>
      <c r="Q60" t="s">
        <v>84</v>
      </c>
      <c r="R60" t="s">
        <v>85</v>
      </c>
      <c r="S60" s="35">
        <v>44050</v>
      </c>
    </row>
    <row r="61" spans="1:19" ht="15" x14ac:dyDescent="0.25">
      <c r="A61">
        <v>2.4700000000000002</v>
      </c>
      <c r="B61">
        <v>3.12</v>
      </c>
      <c r="C61">
        <v>3.19</v>
      </c>
      <c r="D61" s="20">
        <f t="shared" si="3"/>
        <v>3.8850743932413723E-2</v>
      </c>
      <c r="E61" s="17">
        <f>IF(OR($A61="",$B61="",$C61=""),"",A61*'MPTO_working_3-way'!$I60)</f>
        <v>2.5659613375130621</v>
      </c>
      <c r="F61" s="21">
        <f>IF(OR($A61="",$B61="",$C61=""),"",B61*'MPTO_working_3-way'!$I60)</f>
        <v>3.2412143210691311</v>
      </c>
      <c r="G61" s="22">
        <f>IF(OR($A61="",$B61="",$C61=""),"",C61*'MPTO_working_3-way'!$I60)</f>
        <v>3.3139338731443999</v>
      </c>
      <c r="H61" s="17">
        <f>IF(OR($A61="",$B61="",$C61=""),"",'MPTO_working_3-way'!E60)</f>
        <v>2.551618921510598</v>
      </c>
      <c r="I61" s="21">
        <f>IF(OR($A61="",$B61="",$C61=""),"",'MPTO_working_3-way'!F60)</f>
        <v>3.251370905623006</v>
      </c>
      <c r="J61" s="22">
        <f>IF(OR($A61="",$B61="",$C61=""),"",'MPTO_working_3-way'!G60)</f>
        <v>3.3274617404095888</v>
      </c>
      <c r="K61" s="17">
        <f>IF(OR($A61="",$B61="",$C61=""),"",'OddsRatio_working_3-way'!H60)</f>
        <v>2.5580477222240523</v>
      </c>
      <c r="L61" s="21">
        <f>IF(OR($A61="",$B61="",$C61=""),"",'OddsRatio_working_3-way'!I60)</f>
        <v>3.2469803885135993</v>
      </c>
      <c r="M61" s="22">
        <f>IF(OR($A61="",$B61="",$C61=""),"",'OddsRatio_working_3-way'!J60)</f>
        <v>3.3211731371909345</v>
      </c>
      <c r="N61" s="29">
        <f t="shared" si="4"/>
        <v>38.971748536523279</v>
      </c>
      <c r="O61" s="30">
        <f t="shared" si="5"/>
        <v>30.852634258080929</v>
      </c>
      <c r="P61" s="30">
        <f t="shared" si="6"/>
        <v>30.175617205395771</v>
      </c>
      <c r="Q61" t="s">
        <v>86</v>
      </c>
      <c r="R61" t="s">
        <v>87</v>
      </c>
      <c r="S61" s="35">
        <v>44050</v>
      </c>
    </row>
    <row r="62" spans="1:19" ht="15" x14ac:dyDescent="0.25">
      <c r="A62">
        <v>9.41</v>
      </c>
      <c r="B62">
        <v>5.56</v>
      </c>
      <c r="C62">
        <v>1.28</v>
      </c>
      <c r="D62" s="20">
        <f t="shared" si="3"/>
        <v>6.7376040718965857E-2</v>
      </c>
      <c r="E62" s="17">
        <f>IF(OR($A62="",$B62="",$C62=""),"",A62*'MPTO_working_3-way'!$I61)</f>
        <v>10.044008543165468</v>
      </c>
      <c r="F62" s="21">
        <f>IF(OR($A62="",$B62="",$C62=""),"",B62*'MPTO_working_3-way'!$I61)</f>
        <v>5.9346107863974495</v>
      </c>
      <c r="G62" s="22">
        <f>IF(OR($A62="",$B62="",$C62=""),"",C62*'MPTO_working_3-way'!$I61)</f>
        <v>1.3662413321202764</v>
      </c>
      <c r="H62" s="17">
        <f>IF(OR($A62="",$B62="",$C62=""),"",'MPTO_working_3-way'!E61)</f>
        <v>11.93157309104109</v>
      </c>
      <c r="I62" s="21">
        <f>IF(OR($A62="",$B62="",$C62=""),"",'MPTO_working_3-way'!F61)</f>
        <v>6.3533436922717303</v>
      </c>
      <c r="J62" s="22">
        <f>IF(OR($A62="",$B62="",$C62=""),"",'MPTO_working_3-way'!G61)</f>
        <v>1.3178853974184077</v>
      </c>
      <c r="K62" s="17">
        <f>IF(OR($A62="",$B62="",$C62=""),"",'OddsRatio_working_3-way'!H61)</f>
        <v>10.92175211131307</v>
      </c>
      <c r="L62" s="21">
        <f>IF(OR($A62="",$B62="",$C62=""),"",'OddsRatio_working_3-way'!I61)</f>
        <v>6.3796896108903214</v>
      </c>
      <c r="M62" s="22">
        <f>IF(OR($A62="",$B62="",$C62=""),"",'OddsRatio_working_3-way'!J61)</f>
        <v>1.3303318182125636</v>
      </c>
      <c r="N62" s="29">
        <f t="shared" si="4"/>
        <v>9.9561842834199759</v>
      </c>
      <c r="O62" s="30">
        <f t="shared" si="5"/>
        <v>16.850304695500355</v>
      </c>
      <c r="P62" s="30">
        <f t="shared" si="6"/>
        <v>73.193511021079644</v>
      </c>
      <c r="Q62" t="s">
        <v>88</v>
      </c>
      <c r="R62" t="s">
        <v>89</v>
      </c>
      <c r="S62" s="35">
        <v>44050</v>
      </c>
    </row>
    <row r="63" spans="1:19" ht="15" x14ac:dyDescent="0.25">
      <c r="A63">
        <v>1.33</v>
      </c>
      <c r="B63">
        <v>4.8899999999999997</v>
      </c>
      <c r="C63">
        <v>9.1999999999999993</v>
      </c>
      <c r="D63" s="20">
        <f t="shared" si="3"/>
        <v>6.5074328927145819E-2</v>
      </c>
      <c r="E63" s="17">
        <f>IF(OR($A63="",$B63="",$C63=""),"",A63*'MPTO_working_3-way'!$I62)</f>
        <v>1.416548857473104</v>
      </c>
      <c r="F63" s="21">
        <f>IF(OR($A63="",$B63="",$C63=""),"",B63*'MPTO_working_3-way'!$I62)</f>
        <v>5.2082134684537431</v>
      </c>
      <c r="G63" s="22">
        <f>IF(OR($A63="",$B63="",$C63=""),"",C63*'MPTO_working_3-way'!$I62)</f>
        <v>9.7986838261297411</v>
      </c>
      <c r="H63" s="17">
        <f>IF(OR($A63="",$B63="",$C63=""),"",'MPTO_working_3-way'!E62)</f>
        <v>1.3695098372370136</v>
      </c>
      <c r="I63" s="21">
        <f>IF(OR($A63="",$B63="",$C63=""),"",'MPTO_working_3-way'!F62)</f>
        <v>5.4702340501134561</v>
      </c>
      <c r="J63" s="22">
        <f>IF(OR($A63="",$B63="",$C63=""),"",'MPTO_working_3-way'!G62)</f>
        <v>11.493696790254996</v>
      </c>
      <c r="K63" s="17">
        <f>IF(OR($A63="",$B63="",$C63=""),"",'OddsRatio_working_3-way'!H62)</f>
        <v>1.3825438362630253</v>
      </c>
      <c r="L63" s="21">
        <f>IF(OR($A63="",$B63="",$C63=""),"",'OddsRatio_working_3-way'!I62)</f>
        <v>5.5093803729186925</v>
      </c>
      <c r="M63" s="22">
        <f>IF(OR($A63="",$B63="",$C63=""),"",'OddsRatio_working_3-way'!J62)</f>
        <v>10.505634719263053</v>
      </c>
      <c r="N63" s="29">
        <f t="shared" si="4"/>
        <v>70.594105859775254</v>
      </c>
      <c r="O63" s="30">
        <f t="shared" si="5"/>
        <v>19.200441880061575</v>
      </c>
      <c r="P63" s="30">
        <f t="shared" si="6"/>
        <v>10.205452260163163</v>
      </c>
      <c r="Q63" t="s">
        <v>90</v>
      </c>
      <c r="R63" t="s">
        <v>91</v>
      </c>
      <c r="S63" s="35">
        <v>44050</v>
      </c>
    </row>
    <row r="64" spans="1:19" ht="15" x14ac:dyDescent="0.25">
      <c r="A64">
        <v>1.17</v>
      </c>
      <c r="B64">
        <v>6.91</v>
      </c>
      <c r="C64">
        <v>15.41</v>
      </c>
      <c r="D64" s="20">
        <f t="shared" si="3"/>
        <v>6.4311581661283146E-2</v>
      </c>
      <c r="E64" s="17">
        <f>IF(OR($A64="",$B64="",$C64=""),"",A64*'MPTO_working_3-way'!$I63)</f>
        <v>1.2452445505437013</v>
      </c>
      <c r="F64" s="21">
        <f>IF(OR($A64="",$B64="",$C64=""),"",B64*'MPTO_working_3-way'!$I63)</f>
        <v>7.3543930292794668</v>
      </c>
      <c r="G64" s="22">
        <f>IF(OR($A64="",$B64="",$C64=""),"",C64*'MPTO_working_3-way'!$I63)</f>
        <v>16.401041473400372</v>
      </c>
      <c r="H64" s="17">
        <f>IF(OR($A64="",$B64="",$C64=""),"",'MPTO_working_3-way'!E63)</f>
        <v>1.2001003368170478</v>
      </c>
      <c r="I64" s="21">
        <f>IF(OR($A64="",$B64="",$C64=""),"",'MPTO_working_3-way'!F63)</f>
        <v>8.1115759338202693</v>
      </c>
      <c r="J64" s="22">
        <f>IF(OR($A64="",$B64="",$C64=""),"",'MPTO_working_3-way'!G63)</f>
        <v>23.011923535449551</v>
      </c>
      <c r="K64" s="17">
        <f>IF(OR($A64="",$B64="",$C64=""),"",'OddsRatio_working_3-way'!H63)</f>
        <v>1.210076725596184</v>
      </c>
      <c r="L64" s="21">
        <f>IF(OR($A64="",$B64="",$C64=""),"",'OddsRatio_working_3-way'!I63)</f>
        <v>8.3032555780791117</v>
      </c>
      <c r="M64" s="22">
        <f>IF(OR($A64="",$B64="",$C64=""),"",'OddsRatio_working_3-way'!J63)</f>
        <v>18.807091857888324</v>
      </c>
      <c r="N64" s="29">
        <f t="shared" si="4"/>
        <v>80.305511039046735</v>
      </c>
      <c r="O64" s="30">
        <f t="shared" si="5"/>
        <v>13.597315183167103</v>
      </c>
      <c r="P64" s="30">
        <f t="shared" si="6"/>
        <v>6.0971737777861579</v>
      </c>
      <c r="Q64" t="s">
        <v>92</v>
      </c>
      <c r="R64" t="s">
        <v>93</v>
      </c>
      <c r="S64" s="35">
        <v>44050</v>
      </c>
    </row>
    <row r="65" spans="1:19" ht="15" x14ac:dyDescent="0.25">
      <c r="A65">
        <v>1.96</v>
      </c>
      <c r="B65">
        <v>3.58</v>
      </c>
      <c r="C65">
        <v>4.1399999999999997</v>
      </c>
      <c r="D65" s="20">
        <f t="shared" si="3"/>
        <v>3.1079584291007212E-2</v>
      </c>
      <c r="E65" s="17">
        <f>IF(OR($A65="",$B65="",$C65=""),"",A65*'MPTO_working_3-way'!$I64)</f>
        <v>2.0209159852103742</v>
      </c>
      <c r="F65" s="21">
        <f>IF(OR($A65="",$B65="",$C65=""),"",B65*'MPTO_working_3-way'!$I64)</f>
        <v>3.6912649117618059</v>
      </c>
      <c r="G65" s="22">
        <f>IF(OR($A65="",$B65="",$C65=""),"",C65*'MPTO_working_3-way'!$I64)</f>
        <v>4.2686694789647692</v>
      </c>
      <c r="H65" s="17">
        <f>IF(OR($A65="",$B65="",$C65=""),"",'MPTO_working_3-way'!E64)</f>
        <v>2.0006233133899984</v>
      </c>
      <c r="I65" s="21">
        <f>IF(OR($A65="",$B65="",$C65=""),"",'MPTO_working_3-way'!F64)</f>
        <v>3.7178902432864485</v>
      </c>
      <c r="J65" s="22">
        <f>IF(OR($A65="",$B65="",$C65=""),"",'MPTO_working_3-way'!G64)</f>
        <v>4.325520837469484</v>
      </c>
      <c r="K65" s="17">
        <f>IF(OR($A65="",$B65="",$C65=""),"",'OddsRatio_working_3-way'!H64)</f>
        <v>2.008552837117259</v>
      </c>
      <c r="L65" s="21">
        <f>IF(OR($A65="",$B65="",$C65=""),"",'OddsRatio_working_3-way'!I64)</f>
        <v>3.7104857497526349</v>
      </c>
      <c r="M65" s="22">
        <f>IF(OR($A65="",$B65="",$C65=""),"",'OddsRatio_working_3-way'!J64)</f>
        <v>4.2988082380710342</v>
      </c>
      <c r="N65" s="29">
        <f t="shared" si="4"/>
        <v>49.482512252774406</v>
      </c>
      <c r="O65" s="30">
        <f t="shared" si="5"/>
        <v>27.090984361854144</v>
      </c>
      <c r="P65" s="30">
        <f t="shared" si="6"/>
        <v>23.426503385371461</v>
      </c>
      <c r="Q65" t="s">
        <v>94</v>
      </c>
      <c r="R65" t="s">
        <v>95</v>
      </c>
      <c r="S65" s="35">
        <v>44050</v>
      </c>
    </row>
    <row r="66" spans="1:19" ht="15" x14ac:dyDescent="0.25">
      <c r="A66">
        <v>6.28</v>
      </c>
      <c r="B66">
        <v>3.99</v>
      </c>
      <c r="C66">
        <v>1.6</v>
      </c>
      <c r="D66" s="20">
        <f t="shared" si="3"/>
        <v>3.4862235205848968E-2</v>
      </c>
      <c r="E66" s="17">
        <f>IF(OR($A66="",$B66="",$C66=""),"",A66*'MPTO_working_3-way'!$I65)</f>
        <v>6.4989348370927313</v>
      </c>
      <c r="F66" s="21">
        <f>IF(OR($A66="",$B66="",$C66=""),"",B66*'MPTO_working_3-way'!$I65)</f>
        <v>4.1291003184713375</v>
      </c>
      <c r="G66" s="22">
        <f>IF(OR($A66="",$B66="",$C66=""),"",C66*'MPTO_working_3-way'!$I65)</f>
        <v>1.6557795763293583</v>
      </c>
      <c r="H66" s="17">
        <f>IF(OR($A66="",$B66="",$C66=""),"",'MPTO_working_3-way'!E65)</f>
        <v>6.7743827981020948</v>
      </c>
      <c r="I66" s="21">
        <f>IF(OR($A66="",$B66="",$C66=""),"",'MPTO_working_3-way'!F65)</f>
        <v>4.1839985083308049</v>
      </c>
      <c r="J66" s="22">
        <f>IF(OR($A66="",$B66="",$C66=""),"",'MPTO_working_3-way'!G65)</f>
        <v>1.6303127175565568</v>
      </c>
      <c r="K66" s="17">
        <f>IF(OR($A66="",$B66="",$C66=""),"",'OddsRatio_working_3-way'!H65)</f>
        <v>6.6242088210553325</v>
      </c>
      <c r="L66" s="21">
        <f>IF(OR($A66="",$B66="",$C66=""),"",'OddsRatio_working_3-way'!I65)</f>
        <v>4.1849212831355</v>
      </c>
      <c r="M66" s="22">
        <f>IF(OR($A66="",$B66="",$C66=""),"",'OddsRatio_working_3-way'!J65)</f>
        <v>1.6391146387562878</v>
      </c>
      <c r="N66" s="29">
        <f t="shared" si="4"/>
        <v>15.387136893456614</v>
      </c>
      <c r="O66" s="30">
        <f t="shared" si="5"/>
        <v>24.218350799726192</v>
      </c>
      <c r="P66" s="30">
        <f t="shared" si="6"/>
        <v>60.394512306817191</v>
      </c>
      <c r="Q66" t="s">
        <v>96</v>
      </c>
      <c r="R66" t="s">
        <v>97</v>
      </c>
      <c r="S66" s="35">
        <v>44050</v>
      </c>
    </row>
    <row r="67" spans="1:19" ht="15" x14ac:dyDescent="0.25">
      <c r="A67">
        <v>1.36</v>
      </c>
      <c r="B67">
        <v>5.78</v>
      </c>
      <c r="C67">
        <v>7.93</v>
      </c>
      <c r="D67" s="20">
        <f t="shared" si="3"/>
        <v>3.4407903061825618E-2</v>
      </c>
      <c r="E67" s="17">
        <f>IF(OR($A67="",$B67="",$C67=""),"",A67*'MPTO_working_3-way'!$I66)</f>
        <v>1.406794748164083</v>
      </c>
      <c r="F67" s="21">
        <f>IF(OR($A67="",$B67="",$C67=""),"",B67*'MPTO_working_3-way'!$I66)</f>
        <v>5.9788776796973524</v>
      </c>
      <c r="G67" s="22">
        <f>IF(OR($A67="",$B67="",$C67=""),"",C67*'MPTO_working_3-way'!$I66)</f>
        <v>8.2028546712802761</v>
      </c>
      <c r="H67" s="17">
        <f>IF(OR($A67="",$B67="",$C67=""),"",'MPTO_working_3-way'!E66)</f>
        <v>1.3815497576619808</v>
      </c>
      <c r="I67" s="21">
        <f>IF(OR($A67="",$B67="",$C67=""),"",'MPTO_working_3-way'!F66)</f>
        <v>6.1903758626743928</v>
      </c>
      <c r="J67" s="22">
        <f>IF(OR($A67="",$B67="",$C67=""),"",'MPTO_working_3-way'!G66)</f>
        <v>8.7234074948137721</v>
      </c>
      <c r="K67" s="17">
        <f>IF(OR($A67="",$B67="",$C67=""),"",'OddsRatio_working_3-way'!H66)</f>
        <v>1.3889619862702125</v>
      </c>
      <c r="L67" s="21">
        <f>IF(OR($A67="",$B67="",$C67=""),"",'OddsRatio_working_3-way'!I66)</f>
        <v>6.1645508176989301</v>
      </c>
      <c r="M67" s="22">
        <f>IF(OR($A67="",$B67="",$C67=""),"",'OddsRatio_working_3-way'!J66)</f>
        <v>8.4875182357015859</v>
      </c>
      <c r="N67" s="29">
        <f t="shared" si="4"/>
        <v>71.083575006591076</v>
      </c>
      <c r="O67" s="30">
        <f t="shared" si="5"/>
        <v>16.725547060374371</v>
      </c>
      <c r="P67" s="30">
        <f t="shared" si="6"/>
        <v>12.190877933034539</v>
      </c>
      <c r="Q67" t="s">
        <v>98</v>
      </c>
      <c r="R67" t="s">
        <v>99</v>
      </c>
      <c r="S67" s="35">
        <v>44050</v>
      </c>
    </row>
    <row r="68" spans="1:19" ht="15" x14ac:dyDescent="0.25">
      <c r="A68">
        <v>2.3199999999999998</v>
      </c>
      <c r="B68">
        <v>3.65</v>
      </c>
      <c r="C68">
        <v>3.05</v>
      </c>
      <c r="D68" s="20">
        <f t="shared" si="3"/>
        <v>3.2875937957363099E-2</v>
      </c>
      <c r="E68" s="17">
        <f>IF(OR($A68="",$B68="",$C68=""),"",A68*'MPTO_working_3-way'!$I67)</f>
        <v>2.3962721760610823</v>
      </c>
      <c r="F68" s="21">
        <f>IF(OR($A68="",$B68="",$C68=""),"",B68*'MPTO_working_3-way'!$I67)</f>
        <v>3.7699971735443754</v>
      </c>
      <c r="G68" s="22">
        <f>IF(OR($A68="",$B68="",$C68=""),"",C68*'MPTO_working_3-way'!$I67)</f>
        <v>3.1502716107699573</v>
      </c>
      <c r="H68" s="17">
        <f>IF(OR($A68="",$B68="",$C68=""),"",'MPTO_working_3-way'!E67)</f>
        <v>2.3805225448869987</v>
      </c>
      <c r="I68" s="21">
        <f>IF(OR($A68="",$B68="",$C68=""),"",'MPTO_working_3-way'!F67)</f>
        <v>3.8020796019412235</v>
      </c>
      <c r="J68" s="22">
        <f>IF(OR($A68="",$B68="",$C68=""),"",'MPTO_working_3-way'!G67)</f>
        <v>3.1554679514068469</v>
      </c>
      <c r="K68" s="17">
        <f>IF(OR($A68="",$B68="",$C68=""),"",'OddsRatio_working_3-way'!H67)</f>
        <v>2.3874737189912141</v>
      </c>
      <c r="L68" s="21">
        <f>IF(OR($A68="",$B68="",$C68=""),"",'OddsRatio_working_3-way'!I67)</f>
        <v>3.7854586025202401</v>
      </c>
      <c r="M68" s="22">
        <f>IF(OR($A68="",$B68="",$C68=""),"",'OddsRatio_working_3-way'!J67)</f>
        <v>3.1547887302515063</v>
      </c>
      <c r="N68" s="29">
        <f t="shared" si="4"/>
        <v>41.731486514347836</v>
      </c>
      <c r="O68" s="30">
        <f t="shared" si="5"/>
        <v>26.525218825558078</v>
      </c>
      <c r="P68" s="30">
        <f t="shared" si="6"/>
        <v>31.74329466009409</v>
      </c>
      <c r="Q68" t="s">
        <v>100</v>
      </c>
      <c r="R68" t="s">
        <v>101</v>
      </c>
      <c r="S68" s="35">
        <v>44050</v>
      </c>
    </row>
    <row r="69" spans="1:19" ht="15" x14ac:dyDescent="0.25">
      <c r="A69">
        <v>1.53</v>
      </c>
      <c r="B69">
        <v>4.3099999999999996</v>
      </c>
      <c r="C69">
        <v>6.59</v>
      </c>
      <c r="D69" s="20">
        <f t="shared" ref="D69:D132" si="7">IF(OR($A69="",$B69="",$C69=""),"",(1/A69)+(1/B69)+(1/C69)-1)</f>
        <v>3.7358401012029585E-2</v>
      </c>
      <c r="E69" s="17">
        <f>IF(OR($A69="",$B69="",$C69=""),"",A69*'MPTO_working_3-way'!$I68)</f>
        <v>1.5871583535484053</v>
      </c>
      <c r="F69" s="21">
        <f>IF(OR($A69="",$B69="",$C69=""),"",B69*'MPTO_working_3-way'!$I68)</f>
        <v>4.4710147083618468</v>
      </c>
      <c r="G69" s="22">
        <f>IF(OR($A69="",$B69="",$C69=""),"",C69*'MPTO_working_3-way'!$I68)</f>
        <v>6.836191862669275</v>
      </c>
      <c r="H69" s="17">
        <f>IF(OR($A69="",$B69="",$C69=""),"",'MPTO_working_3-way'!E68)</f>
        <v>1.5597169509730529</v>
      </c>
      <c r="I69" s="21">
        <f>IF(OR($A69="",$B69="",$C69=""),"",'MPTO_working_3-way'!F68)</f>
        <v>4.5544441664011321</v>
      </c>
      <c r="J69" s="22">
        <f>IF(OR($A69="",$B69="",$C69=""),"",'MPTO_working_3-way'!G68)</f>
        <v>7.1791493866247071</v>
      </c>
      <c r="K69" s="17">
        <f>IF(OR($A69="",$B69="",$C69=""),"",'OddsRatio_working_3-way'!H68)</f>
        <v>1.5687686854698546</v>
      </c>
      <c r="L69" s="21">
        <f>IF(OR($A69="",$B69="",$C69=""),"",'OddsRatio_working_3-way'!I68)</f>
        <v>4.552121413028714</v>
      </c>
      <c r="M69" s="22">
        <f>IF(OR($A69="",$B69="",$C69=""),"",'OddsRatio_working_3-way'!J68)</f>
        <v>6.9988999090122404</v>
      </c>
      <c r="N69" s="29">
        <f t="shared" si="4"/>
        <v>63.005685460704221</v>
      </c>
      <c r="O69" s="30">
        <f t="shared" si="5"/>
        <v>22.366287414124702</v>
      </c>
      <c r="P69" s="30">
        <f t="shared" si="6"/>
        <v>14.628027125171087</v>
      </c>
      <c r="Q69" t="s">
        <v>102</v>
      </c>
      <c r="R69" t="s">
        <v>103</v>
      </c>
      <c r="S69" s="35">
        <v>44050</v>
      </c>
    </row>
    <row r="70" spans="1:19" ht="15" x14ac:dyDescent="0.25">
      <c r="A70">
        <v>1.63</v>
      </c>
      <c r="B70">
        <v>3.93</v>
      </c>
      <c r="C70">
        <v>6.08</v>
      </c>
      <c r="D70" s="20">
        <f t="shared" si="7"/>
        <v>3.2423542934515215E-2</v>
      </c>
      <c r="E70" s="17">
        <f>IF(OR($A70="",$B70="",$C70=""),"",A70*'MPTO_working_3-way'!$I69)</f>
        <v>1.6828503749832597</v>
      </c>
      <c r="F70" s="21">
        <f>IF(OR($A70="",$B70="",$C70=""),"",B70*'MPTO_working_3-way'!$I69)</f>
        <v>4.0574245237326449</v>
      </c>
      <c r="G70" s="22">
        <f>IF(OR($A70="",$B70="",$C70=""),"",C70*'MPTO_working_3-way'!$I69)</f>
        <v>6.2771351410418523</v>
      </c>
      <c r="H70" s="17">
        <f>IF(OR($A70="",$B70="",$C70=""),"",'MPTO_working_3-way'!E69)</f>
        <v>1.6592303147731171</v>
      </c>
      <c r="I70" s="21">
        <f>IF(OR($A70="",$B70="",$C70=""),"",'MPTO_working_3-way'!F69)</f>
        <v>4.1043307991057594</v>
      </c>
      <c r="J70" s="22">
        <f>IF(OR($A70="",$B70="",$C70=""),"",'MPTO_working_3-way'!G69)</f>
        <v>6.5076273448231792</v>
      </c>
      <c r="K70" s="17">
        <f>IF(OR($A70="",$B70="",$C70=""),"",'OddsRatio_working_3-way'!H69)</f>
        <v>1.6675266035419938</v>
      </c>
      <c r="L70" s="21">
        <f>IF(OR($A70="",$B70="",$C70=""),"",'OddsRatio_working_3-way'!I69)</f>
        <v>4.1045284894889562</v>
      </c>
      <c r="M70" s="22">
        <f>IF(OR($A70="",$B70="",$C70=""),"",'OddsRatio_working_3-way'!J69)</f>
        <v>6.3825954698306804</v>
      </c>
      <c r="N70" s="29">
        <f t="shared" si="4"/>
        <v>59.422989403318013</v>
      </c>
      <c r="O70" s="30">
        <f t="shared" si="5"/>
        <v>24.646176266516122</v>
      </c>
      <c r="P70" s="30">
        <f t="shared" si="6"/>
        <v>15.930834330165849</v>
      </c>
      <c r="Q70" t="s">
        <v>104</v>
      </c>
      <c r="R70" t="s">
        <v>105</v>
      </c>
      <c r="S70" s="35">
        <v>44050</v>
      </c>
    </row>
    <row r="71" spans="1:19" ht="15" x14ac:dyDescent="0.25">
      <c r="A71">
        <v>2.73</v>
      </c>
      <c r="B71">
        <v>3.08</v>
      </c>
      <c r="C71">
        <v>2.87</v>
      </c>
      <c r="D71" s="20">
        <f t="shared" si="7"/>
        <v>3.9407746724819948E-2</v>
      </c>
      <c r="E71" s="17">
        <f>IF(OR($A71="",$B71="",$C71=""),"",A71*'MPTO_working_3-way'!$I70)</f>
        <v>2.8375831485587586</v>
      </c>
      <c r="F71" s="21">
        <f>IF(OR($A71="",$B71="",$C71=""),"",B71*'MPTO_working_3-way'!$I70)</f>
        <v>3.2013758599124453</v>
      </c>
      <c r="G71" s="22">
        <f>IF(OR($A71="",$B71="",$C71=""),"",C71*'MPTO_working_3-way'!$I70)</f>
        <v>2.9831002331002332</v>
      </c>
      <c r="H71" s="17">
        <f>IF(OR($A71="",$B71="",$C71=""),"",'MPTO_working_3-way'!E70)</f>
        <v>2.8315420704035326</v>
      </c>
      <c r="I71" s="21">
        <f>IF(OR($A71="",$B71="",$C71=""),"",'MPTO_working_3-way'!F70)</f>
        <v>3.2098667802177747</v>
      </c>
      <c r="J71" s="22">
        <f>IF(OR($A71="",$B71="",$C71=""),"",'MPTO_working_3-way'!G70)</f>
        <v>2.9824381499903105</v>
      </c>
      <c r="K71" s="17">
        <f>IF(OR($A71="",$B71="",$C71=""),"",'OddsRatio_working_3-way'!H70)</f>
        <v>2.8344553571790541</v>
      </c>
      <c r="L71" s="21">
        <f>IF(OR($A71="",$B71="",$C71=""),"",'OddsRatio_working_3-way'!I70)</f>
        <v>3.2055879438915795</v>
      </c>
      <c r="M71" s="22">
        <f>IF(OR($A71="",$B71="",$C71=""),"",'OddsRatio_working_3-way'!J70)</f>
        <v>2.9829083918640644</v>
      </c>
      <c r="N71" s="29">
        <f t="shared" si="4"/>
        <v>35.241258058214491</v>
      </c>
      <c r="O71" s="30">
        <f t="shared" si="5"/>
        <v>31.2365696425083</v>
      </c>
      <c r="P71" s="30">
        <f t="shared" si="6"/>
        <v>33.522172299277202</v>
      </c>
      <c r="Q71" t="s">
        <v>106</v>
      </c>
      <c r="R71" t="s">
        <v>107</v>
      </c>
      <c r="S71" s="35">
        <v>44050</v>
      </c>
    </row>
    <row r="72" spans="1:19" ht="15" x14ac:dyDescent="0.25">
      <c r="A72">
        <v>4.22</v>
      </c>
      <c r="B72">
        <v>3.52</v>
      </c>
      <c r="C72">
        <v>1.93</v>
      </c>
      <c r="D72" s="20">
        <f t="shared" si="7"/>
        <v>3.9192448761365739E-2</v>
      </c>
      <c r="E72" s="17">
        <f>IF(OR($A72="",$B72="",$C72=""),"",A72*'MPTO_working_3-way'!$I71)</f>
        <v>4.3853921337729629</v>
      </c>
      <c r="F72" s="21">
        <f>IF(OR($A72="",$B72="",$C72=""),"",B72*'MPTO_working_3-way'!$I71)</f>
        <v>3.6579574196400073</v>
      </c>
      <c r="G72" s="22">
        <f>IF(OR($A72="",$B72="",$C72=""),"",C72*'MPTO_working_3-way'!$I71)</f>
        <v>2.005641426109436</v>
      </c>
      <c r="H72" s="17">
        <f>IF(OR($A72="",$B72="",$C72=""),"",'MPTO_working_3-way'!E71)</f>
        <v>4.4662262286214949</v>
      </c>
      <c r="I72" s="21">
        <f>IF(OR($A72="",$B72="",$C72=""),"",'MPTO_working_3-way'!F71)</f>
        <v>3.6896725689775534</v>
      </c>
      <c r="J72" s="22">
        <f>IF(OR($A72="",$B72="",$C72=""),"",'MPTO_working_3-way'!G71)</f>
        <v>1.9799213583773994</v>
      </c>
      <c r="K72" s="17">
        <f>IF(OR($A72="",$B72="",$C72=""),"",'OddsRatio_working_3-way'!H71)</f>
        <v>4.4272466332768436</v>
      </c>
      <c r="L72" s="21">
        <f>IF(OR($A72="",$B72="",$C72=""),"",'OddsRatio_working_3-way'!I71)</f>
        <v>3.6821930173470947</v>
      </c>
      <c r="M72" s="22">
        <f>IF(OR($A72="",$B72="",$C72=""),"",'OddsRatio_working_3-way'!J71)</f>
        <v>1.9898569468780944</v>
      </c>
      <c r="N72" s="29">
        <f t="shared" si="4"/>
        <v>22.802977920691713</v>
      </c>
      <c r="O72" s="30">
        <f t="shared" si="5"/>
        <v>27.337661029920181</v>
      </c>
      <c r="P72" s="30">
        <f t="shared" si="6"/>
        <v>49.859361049388099</v>
      </c>
      <c r="Q72" t="s">
        <v>108</v>
      </c>
      <c r="R72" t="s">
        <v>109</v>
      </c>
      <c r="S72" s="35">
        <v>44050</v>
      </c>
    </row>
    <row r="73" spans="1:19" ht="15" x14ac:dyDescent="0.25">
      <c r="A73">
        <v>2.09</v>
      </c>
      <c r="B73">
        <v>3.52</v>
      </c>
      <c r="C73">
        <v>3.69</v>
      </c>
      <c r="D73" s="20">
        <f t="shared" si="7"/>
        <v>3.3562518639540517E-2</v>
      </c>
      <c r="E73" s="17">
        <f>IF(OR($A73="",$B73="",$C73=""),"",A73*'MPTO_working_3-way'!$I72)</f>
        <v>2.1601456639566394</v>
      </c>
      <c r="F73" s="21">
        <f>IF(OR($A73="",$B73="",$C73=""),"",B73*'MPTO_working_3-way'!$I72)</f>
        <v>3.6381400656111826</v>
      </c>
      <c r="G73" s="22">
        <f>IF(OR($A73="",$B73="",$C73=""),"",C73*'MPTO_working_3-way'!$I72)</f>
        <v>3.8138456937799043</v>
      </c>
      <c r="H73" s="17">
        <f>IF(OR($A73="",$B73="",$C73=""),"",'MPTO_working_3-way'!E72)</f>
        <v>2.1400381318845221</v>
      </c>
      <c r="I73" s="21">
        <f>IF(OR($A73="",$B73="",$C73=""),"",'MPTO_working_3-way'!F72)</f>
        <v>3.6643002229182096</v>
      </c>
      <c r="J73" s="22">
        <f>IF(OR($A73="",$B73="",$C73=""),"",'MPTO_working_3-way'!G72)</f>
        <v>3.8488894618969294</v>
      </c>
      <c r="K73" s="17">
        <f>IF(OR($A73="",$B73="",$C73=""),"",'OddsRatio_working_3-way'!H72)</f>
        <v>2.1481757820323564</v>
      </c>
      <c r="L73" s="21">
        <f>IF(OR($A73="",$B73="",$C73=""),"",'OddsRatio_working_3-way'!I72)</f>
        <v>3.6544981382766415</v>
      </c>
      <c r="M73" s="22">
        <f>IF(OR($A73="",$B73="",$C73=""),"",'OddsRatio_working_3-way'!J72)</f>
        <v>3.8335714253826048</v>
      </c>
      <c r="N73" s="29">
        <f t="shared" si="4"/>
        <v>46.293174422707494</v>
      </c>
      <c r="O73" s="30">
        <f t="shared" si="5"/>
        <v>27.486572313482572</v>
      </c>
      <c r="P73" s="30">
        <f t="shared" si="6"/>
        <v>26.220253263809933</v>
      </c>
      <c r="Q73" t="s">
        <v>110</v>
      </c>
      <c r="R73" t="s">
        <v>111</v>
      </c>
      <c r="S73" s="35">
        <v>44050</v>
      </c>
    </row>
    <row r="74" spans="1:19" ht="15" x14ac:dyDescent="0.25">
      <c r="A74">
        <v>2.68</v>
      </c>
      <c r="B74">
        <v>3.12</v>
      </c>
      <c r="C74">
        <v>2.94</v>
      </c>
      <c r="D74" s="20">
        <f t="shared" si="7"/>
        <v>3.3783203292798047E-2</v>
      </c>
      <c r="E74" s="17">
        <f>IF(OR($A74="",$B74="",$C74=""),"",A74*'MPTO_working_3-way'!$I73)</f>
        <v>2.7705389848246988</v>
      </c>
      <c r="F74" s="21">
        <f>IF(OR($A74="",$B74="",$C74=""),"",B74*'MPTO_working_3-way'!$I73)</f>
        <v>3.22540359427353</v>
      </c>
      <c r="G74" s="22">
        <f>IF(OR($A74="",$B74="",$C74=""),"",C74*'MPTO_working_3-way'!$I73)</f>
        <v>3.0393226176808263</v>
      </c>
      <c r="H74" s="17">
        <f>IF(OR($A74="",$B74="",$C74=""),"",'MPTO_working_3-way'!E73)</f>
        <v>2.7633984294907536</v>
      </c>
      <c r="I74" s="21">
        <f>IF(OR($A74="",$B74="",$C74=""),"",'MPTO_working_3-way'!F73)</f>
        <v>3.2336114221253158</v>
      </c>
      <c r="J74" s="22">
        <f>IF(OR($A74="",$B74="",$C74=""),"",'MPTO_working_3-way'!G73)</f>
        <v>3.0406690705286779</v>
      </c>
      <c r="K74" s="17">
        <f>IF(OR($A74="",$B74="",$C74=""),"",'OddsRatio_working_3-way'!H73)</f>
        <v>2.7667807387957328</v>
      </c>
      <c r="L74" s="21">
        <f>IF(OR($A74="",$B74="",$C74=""),"",'OddsRatio_working_3-way'!I73)</f>
        <v>3.2295090275279477</v>
      </c>
      <c r="M74" s="22">
        <f>IF(OR($A74="",$B74="",$C74=""),"",'OddsRatio_working_3-way'!J73)</f>
        <v>3.040211091228405</v>
      </c>
      <c r="N74" s="29">
        <f t="shared" si="4"/>
        <v>36.094059873453588</v>
      </c>
      <c r="O74" s="30">
        <f t="shared" si="5"/>
        <v>31.003871942581927</v>
      </c>
      <c r="P74" s="30">
        <f t="shared" si="6"/>
        <v>32.902068183964495</v>
      </c>
      <c r="Q74" t="s">
        <v>112</v>
      </c>
      <c r="R74" t="s">
        <v>113</v>
      </c>
      <c r="S74" s="35">
        <v>44050</v>
      </c>
    </row>
    <row r="75" spans="1:19" ht="15" x14ac:dyDescent="0.25">
      <c r="A75">
        <v>1.1399999999999999</v>
      </c>
      <c r="B75">
        <v>8.5500000000000007</v>
      </c>
      <c r="C75">
        <v>22.52</v>
      </c>
      <c r="D75" s="20">
        <f t="shared" si="7"/>
        <v>3.8557020140641773E-2</v>
      </c>
      <c r="E75" s="17">
        <f>IF(OR($A75="",$B75="",$C75=""),"",A75*'MPTO_working_3-way'!$I74)</f>
        <v>1.1839550029603316</v>
      </c>
      <c r="F75" s="21">
        <f>IF(OR($A75="",$B75="",$C75=""),"",B75*'MPTO_working_3-way'!$I74)</f>
        <v>8.8796625222024872</v>
      </c>
      <c r="G75" s="22">
        <f>IF(OR($A75="",$B75="",$C75=""),"",C75*'MPTO_working_3-way'!$I74)</f>
        <v>23.388304093567253</v>
      </c>
      <c r="H75" s="17">
        <f>IF(OR($A75="",$B75="",$C75=""),"",'MPTO_working_3-way'!E74)</f>
        <v>1.1569512654323459</v>
      </c>
      <c r="I75" s="21">
        <f>IF(OR($A75="",$B75="",$C75=""),"",'MPTO_working_3-way'!F74)</f>
        <v>9.6055274710655887</v>
      </c>
      <c r="J75" s="22">
        <f>IF(OR($A75="",$B75="",$C75=""),"",'MPTO_working_3-way'!G74)</f>
        <v>31.693075825743463</v>
      </c>
      <c r="K75" s="17">
        <f>IF(OR($A75="",$B75="",$C75=""),"",'OddsRatio_working_3-way'!H74)</f>
        <v>1.163239833011342</v>
      </c>
      <c r="L75" s="21">
        <f>IF(OR($A75="",$B75="",$C75=""),"",'OddsRatio_working_3-way'!I74)</f>
        <v>9.8032909945402356</v>
      </c>
      <c r="M75" s="22">
        <f>IF(OR($A75="",$B75="",$C75=""),"",'OddsRatio_working_3-way'!J74)</f>
        <v>26.092294331457733</v>
      </c>
      <c r="N75" s="29">
        <f t="shared" si="4"/>
        <v>84.462669400410064</v>
      </c>
      <c r="O75" s="30">
        <f t="shared" si="5"/>
        <v>11.261689253388008</v>
      </c>
      <c r="P75" s="30">
        <f t="shared" si="6"/>
        <v>4.2756413462019296</v>
      </c>
      <c r="Q75" t="s">
        <v>114</v>
      </c>
      <c r="R75" t="s">
        <v>115</v>
      </c>
      <c r="S75" s="35">
        <v>44050</v>
      </c>
    </row>
    <row r="76" spans="1:19" ht="15" x14ac:dyDescent="0.25">
      <c r="A76">
        <v>2.65</v>
      </c>
      <c r="B76">
        <v>2.67</v>
      </c>
      <c r="C76">
        <v>3.47</v>
      </c>
      <c r="D76" s="20">
        <f t="shared" si="7"/>
        <v>4.007476381237618E-2</v>
      </c>
      <c r="E76" s="17">
        <f>IF(OR($A76="",$B76="",$C76=""),"",A76*'MPTO_working_3-way'!$I75)</f>
        <v>2.7561981241027969</v>
      </c>
      <c r="F76" s="21">
        <f>IF(OR($A76="",$B76="",$C76=""),"",B76*'MPTO_working_3-way'!$I75)</f>
        <v>2.7769996193790445</v>
      </c>
      <c r="G76" s="22">
        <f>IF(OR($A76="",$B76="",$C76=""),"",C76*'MPTO_working_3-way'!$I75)</f>
        <v>3.6090594304289456</v>
      </c>
      <c r="H76" s="17">
        <f>IF(OR($A76="",$B76="",$C76=""),"",'MPTO_working_3-way'!E75)</f>
        <v>2.7472509663555171</v>
      </c>
      <c r="I76" s="21">
        <f>IF(OR($A76="",$B76="",$C76=""),"",'MPTO_working_3-way'!F75)</f>
        <v>2.7687517961130474</v>
      </c>
      <c r="J76" s="22">
        <f>IF(OR($A76="",$B76="",$C76=""),"",'MPTO_working_3-way'!G75)</f>
        <v>3.6386634908535651</v>
      </c>
      <c r="K76" s="17">
        <f>IF(OR($A76="",$B76="",$C76=""),"",'OddsRatio_working_3-way'!H75)</f>
        <v>2.751998746744035</v>
      </c>
      <c r="L76" s="21">
        <f>IF(OR($A76="",$B76="",$C76=""),"",'OddsRatio_working_3-way'!I75)</f>
        <v>2.7732350951894178</v>
      </c>
      <c r="M76" s="22">
        <f>IF(OR($A76="",$B76="",$C76=""),"",'OddsRatio_working_3-way'!J75)</f>
        <v>3.6226890330047081</v>
      </c>
      <c r="N76" s="29">
        <f t="shared" si="4"/>
        <v>36.281862006038558</v>
      </c>
      <c r="O76" s="30">
        <f t="shared" si="5"/>
        <v>36.010087758802307</v>
      </c>
      <c r="P76" s="30">
        <f t="shared" si="6"/>
        <v>27.708050235159128</v>
      </c>
      <c r="Q76" t="s">
        <v>116</v>
      </c>
      <c r="R76" t="s">
        <v>117</v>
      </c>
      <c r="S76" s="35">
        <v>44050</v>
      </c>
    </row>
    <row r="77" spans="1:19" ht="15" x14ac:dyDescent="0.25">
      <c r="A77">
        <v>2.42</v>
      </c>
      <c r="B77">
        <v>2.82</v>
      </c>
      <c r="C77">
        <v>3.67</v>
      </c>
      <c r="D77" s="20">
        <f t="shared" si="7"/>
        <v>4.0312633606579551E-2</v>
      </c>
      <c r="E77" s="17">
        <f>IF(OR($A77="",$B77="",$C77=""),"",A77*'MPTO_working_3-way'!$I76)</f>
        <v>2.5175565733279224</v>
      </c>
      <c r="F77" s="21">
        <f>IF(OR($A77="",$B77="",$C77=""),"",B77*'MPTO_working_3-way'!$I76)</f>
        <v>2.9336816267705541</v>
      </c>
      <c r="G77" s="22">
        <f>IF(OR($A77="",$B77="",$C77=""),"",C77*'MPTO_working_3-way'!$I76)</f>
        <v>3.8179473653361469</v>
      </c>
      <c r="H77" s="17">
        <f>IF(OR($A77="",$B77="",$C77=""),"",'MPTO_working_3-way'!E76)</f>
        <v>2.5013407439001378</v>
      </c>
      <c r="I77" s="21">
        <f>IF(OR($A77="",$B77="",$C77=""),"",'MPTO_working_3-way'!F76)</f>
        <v>2.9310695862474341</v>
      </c>
      <c r="J77" s="22">
        <f>IF(OR($A77="",$B77="",$C77=""),"",'MPTO_working_3-way'!G76)</f>
        <v>3.860377563227424</v>
      </c>
      <c r="K77" s="17">
        <f>IF(OR($A77="",$B77="",$C77=""),"",'OddsRatio_working_3-way'!H76)</f>
        <v>2.5089665947571946</v>
      </c>
      <c r="L77" s="21">
        <f>IF(OR($A77="",$B77="",$C77=""),"",'OddsRatio_working_3-way'!I76)</f>
        <v>2.9340276073648552</v>
      </c>
      <c r="M77" s="22">
        <f>IF(OR($A77="",$B77="",$C77=""),"",'OddsRatio_working_3-way'!J76)</f>
        <v>3.837282259156134</v>
      </c>
      <c r="N77" s="29">
        <f t="shared" si="4"/>
        <v>39.721053762780556</v>
      </c>
      <c r="O77" s="30">
        <f t="shared" si="5"/>
        <v>34.086861739691116</v>
      </c>
      <c r="P77" s="30">
        <f t="shared" si="6"/>
        <v>26.192084497528324</v>
      </c>
      <c r="Q77" t="s">
        <v>118</v>
      </c>
      <c r="R77" t="s">
        <v>119</v>
      </c>
      <c r="S77" s="35">
        <v>44050</v>
      </c>
    </row>
    <row r="78" spans="1:19" ht="15" x14ac:dyDescent="0.25">
      <c r="A78">
        <v>1.93</v>
      </c>
      <c r="B78">
        <v>3.3</v>
      </c>
      <c r="C78">
        <v>4.63</v>
      </c>
      <c r="D78" s="20">
        <f t="shared" si="7"/>
        <v>3.7147739438499139E-2</v>
      </c>
      <c r="E78" s="17">
        <f>IF(OR($A78="",$B78="",$C78=""),"",A78*'MPTO_working_3-way'!$I77)</f>
        <v>2.0016951371163034</v>
      </c>
      <c r="F78" s="21">
        <f>IF(OR($A78="",$B78="",$C78=""),"",B78*'MPTO_working_3-way'!$I77)</f>
        <v>3.4225875401470471</v>
      </c>
      <c r="G78" s="22">
        <f>IF(OR($A78="",$B78="",$C78=""),"",C78*'MPTO_working_3-way'!$I77)</f>
        <v>4.8019940336002511</v>
      </c>
      <c r="H78" s="17">
        <f>IF(OR($A78="",$B78="",$C78=""),"",'MPTO_working_3-way'!E77)</f>
        <v>1.9772531451176165</v>
      </c>
      <c r="I78" s="21">
        <f>IF(OR($A78="",$B78="",$C78=""),"",'MPTO_working_3-way'!F77)</f>
        <v>3.4405912041216116</v>
      </c>
      <c r="J78" s="22">
        <f>IF(OR($A78="",$B78="",$C78=""),"",'MPTO_working_3-way'!G77)</f>
        <v>4.9115879404182978</v>
      </c>
      <c r="K78" s="17">
        <f>IF(OR($A78="",$B78="",$C78=""),"",'OddsRatio_working_3-way'!H77)</f>
        <v>1.9869477771004045</v>
      </c>
      <c r="L78" s="21">
        <f>IF(OR($A78="",$B78="",$C78=""),"",'OddsRatio_working_3-way'!I77)</f>
        <v>3.4408385885278827</v>
      </c>
      <c r="M78" s="22">
        <f>IF(OR($A78="",$B78="",$C78=""),"",'OddsRatio_working_3-way'!J77)</f>
        <v>4.8522800331983547</v>
      </c>
      <c r="N78" s="29">
        <f t="shared" ref="N78:N107" si="8">(1/E78)* 100</f>
        <v>49.957657460297739</v>
      </c>
      <c r="O78" s="30">
        <f t="shared" ref="O78:O107" si="9">(1/F78)* 100</f>
        <v>29.217660272234742</v>
      </c>
      <c r="P78" s="30">
        <f t="shared" ref="P78:P107" si="10">(1/G78)* 100</f>
        <v>20.824682267467523</v>
      </c>
      <c r="Q78" t="s">
        <v>120</v>
      </c>
      <c r="R78" t="s">
        <v>121</v>
      </c>
      <c r="S78" s="35">
        <v>44050</v>
      </c>
    </row>
    <row r="79" spans="1:19" ht="15" x14ac:dyDescent="0.25">
      <c r="A79">
        <v>2.2599999999999998</v>
      </c>
      <c r="B79">
        <v>2.97</v>
      </c>
      <c r="C79">
        <v>3.85</v>
      </c>
      <c r="D79" s="20">
        <f t="shared" si="7"/>
        <v>3.8918472546791261E-2</v>
      </c>
      <c r="E79" s="17">
        <f>IF(OR($A79="",$B79="",$C79=""),"",A79*'MPTO_working_3-way'!$I78)</f>
        <v>2.3479557479557482</v>
      </c>
      <c r="F79" s="21">
        <f>IF(OR($A79="",$B79="",$C79=""),"",B79*'MPTO_working_3-way'!$I78)</f>
        <v>3.0855878634639704</v>
      </c>
      <c r="G79" s="22">
        <f>IF(OR($A79="",$B79="",$C79=""),"",C79*'MPTO_working_3-way'!$I78)</f>
        <v>3.9998361193051464</v>
      </c>
      <c r="H79" s="17">
        <f>IF(OR($A79="",$B79="",$C79=""),"",'MPTO_working_3-way'!E78)</f>
        <v>2.3282613220044466</v>
      </c>
      <c r="I79" s="21">
        <f>IF(OR($A79="",$B79="",$C79=""),"",'MPTO_working_3-way'!F78)</f>
        <v>3.0890176501268871</v>
      </c>
      <c r="J79" s="22">
        <f>IF(OR($A79="",$B79="",$C79=""),"",'MPTO_working_3-way'!G78)</f>
        <v>4.0523985579328077</v>
      </c>
      <c r="K79" s="17">
        <f>IF(OR($A79="",$B79="",$C79=""),"",'OddsRatio_working_3-way'!H78)</f>
        <v>2.3369620567023648</v>
      </c>
      <c r="L79" s="21">
        <f>IF(OR($A79="",$B79="",$C79=""),"",'OddsRatio_working_3-way'!I78)</f>
        <v>3.0903295648441746</v>
      </c>
      <c r="M79" s="22">
        <f>IF(OR($A79="",$B79="",$C79=""),"",'OddsRatio_working_3-way'!J78)</f>
        <v>4.0240808425410641</v>
      </c>
      <c r="N79" s="29">
        <f t="shared" si="8"/>
        <v>42.590240504773213</v>
      </c>
      <c r="O79" s="30">
        <f t="shared" si="9"/>
        <v>32.408735198918336</v>
      </c>
      <c r="P79" s="30">
        <f t="shared" si="10"/>
        <v>25.001024296308433</v>
      </c>
      <c r="Q79" t="s">
        <v>122</v>
      </c>
      <c r="R79" t="s">
        <v>123</v>
      </c>
      <c r="S79" s="35">
        <v>44050</v>
      </c>
    </row>
    <row r="80" spans="1:19" ht="15" x14ac:dyDescent="0.25">
      <c r="A80">
        <v>1.79</v>
      </c>
      <c r="B80">
        <v>3.86</v>
      </c>
      <c r="C80">
        <v>4.5</v>
      </c>
      <c r="D80" s="20">
        <f t="shared" si="7"/>
        <v>3.9948797612270548E-2</v>
      </c>
      <c r="E80" s="17">
        <f>IF(OR($A80="",$B80="",$C80=""),"",A80*'MPTO_working_3-way'!$I79)</f>
        <v>1.8615083477259644</v>
      </c>
      <c r="F80" s="21">
        <f>IF(OR($A80="",$B80="",$C80=""),"",B80*'MPTO_working_3-way'!$I79)</f>
        <v>4.014202358783364</v>
      </c>
      <c r="G80" s="22">
        <f>IF(OR($A80="",$B80="",$C80=""),"",C80*'MPTO_working_3-way'!$I79)</f>
        <v>4.6797695892552174</v>
      </c>
      <c r="H80" s="17">
        <f>IF(OR($A80="",$B80="",$C80=""),"",'MPTO_working_3-way'!E79)</f>
        <v>1.8337084880641819</v>
      </c>
      <c r="I80" s="21">
        <f>IF(OR($A80="",$B80="",$C80=""),"",'MPTO_working_3-way'!F79)</f>
        <v>4.0691579163194884</v>
      </c>
      <c r="J80" s="22">
        <f>IF(OR($A80="",$B80="",$C80=""),"",'MPTO_working_3-way'!G79)</f>
        <v>4.7868429290622547</v>
      </c>
      <c r="K80" s="17">
        <f>IF(OR($A80="",$B80="",$C80=""),"",'OddsRatio_working_3-way'!H79)</f>
        <v>1.8438351869093206</v>
      </c>
      <c r="L80" s="21">
        <f>IF(OR($A80="",$B80="",$C80=""),"",'OddsRatio_working_3-way'!I79)</f>
        <v>4.0548970057729807</v>
      </c>
      <c r="M80" s="22">
        <f>IF(OR($A80="",$B80="",$C80=""),"",'OddsRatio_working_3-way'!J79)</f>
        <v>4.7385103217501525</v>
      </c>
      <c r="N80" s="29">
        <f t="shared" si="8"/>
        <v>53.719877282398933</v>
      </c>
      <c r="O80" s="30">
        <f t="shared" si="9"/>
        <v>24.911549309713497</v>
      </c>
      <c r="P80" s="30">
        <f t="shared" si="10"/>
        <v>21.368573407887574</v>
      </c>
      <c r="Q80" t="s">
        <v>124</v>
      </c>
      <c r="R80" t="s">
        <v>125</v>
      </c>
      <c r="S80" s="35">
        <v>44050</v>
      </c>
    </row>
    <row r="81" spans="1:19" ht="15" x14ac:dyDescent="0.25">
      <c r="A81">
        <v>1.35</v>
      </c>
      <c r="B81">
        <v>5.3</v>
      </c>
      <c r="C81">
        <v>8.64</v>
      </c>
      <c r="D81" s="20">
        <f t="shared" si="7"/>
        <v>4.5160726764500225E-2</v>
      </c>
      <c r="E81" s="17">
        <f>IF(OR($A81="",$B81="",$C81=""),"",A81*'MPTO_working_3-way'!$I80)</f>
        <v>1.4109669811320753</v>
      </c>
      <c r="F81" s="21">
        <f>IF(OR($A81="",$B81="",$C81=""),"",B81*'MPTO_working_3-way'!$I80)</f>
        <v>5.5393518518518512</v>
      </c>
      <c r="G81" s="22">
        <f>IF(OR($A81="",$B81="",$C81=""),"",C81*'MPTO_working_3-way'!$I80)</f>
        <v>9.030188679245283</v>
      </c>
      <c r="H81" s="17">
        <f>IF(OR($A81="",$B81="",$C81=""),"",'MPTO_working_3-way'!E80)</f>
        <v>1.3780042530995467</v>
      </c>
      <c r="I81" s="21">
        <f>IF(OR($A81="",$B81="",$C81=""),"",'MPTO_working_3-way'!F80)</f>
        <v>5.7595170216334042</v>
      </c>
      <c r="J81" s="22">
        <f>IF(OR($A81="",$B81="",$C81=""),"",'MPTO_working_3-way'!G80)</f>
        <v>9.9317524580682441</v>
      </c>
      <c r="K81" s="17">
        <f>IF(OR($A81="",$B81="",$C81=""),"",'OddsRatio_working_3-way'!H80)</f>
        <v>1.3875304486556972</v>
      </c>
      <c r="L81" s="21">
        <f>IF(OR($A81="",$B81="",$C81=""),"",'OddsRatio_working_3-way'!I80)</f>
        <v>5.7610883691985606</v>
      </c>
      <c r="M81" s="22">
        <f>IF(OR($A81="",$B81="",$C81=""),"",'OddsRatio_working_3-way'!J80)</f>
        <v>9.4592360792272139</v>
      </c>
      <c r="N81" s="29">
        <f t="shared" si="8"/>
        <v>70.873380693689938</v>
      </c>
      <c r="O81" s="30">
        <f t="shared" si="9"/>
        <v>18.05265357292102</v>
      </c>
      <c r="P81" s="30">
        <f t="shared" si="10"/>
        <v>11.073965733389052</v>
      </c>
      <c r="Q81" t="s">
        <v>126</v>
      </c>
      <c r="R81" t="s">
        <v>127</v>
      </c>
      <c r="S81" s="35">
        <v>44050</v>
      </c>
    </row>
    <row r="82" spans="1:19" ht="15" x14ac:dyDescent="0.25">
      <c r="A82">
        <v>2.25</v>
      </c>
      <c r="B82">
        <v>3.63</v>
      </c>
      <c r="C82">
        <v>3.12</v>
      </c>
      <c r="D82" s="20">
        <f t="shared" si="7"/>
        <v>4.0439358621176869E-2</v>
      </c>
      <c r="E82" s="17">
        <f>IF(OR($A82="",$B82="",$C82=""),"",A82*'MPTO_working_3-way'!$I81)</f>
        <v>2.3409885568976478</v>
      </c>
      <c r="F82" s="21">
        <f>IF(OR($A82="",$B82="",$C82=""),"",B82*'MPTO_working_3-way'!$I81)</f>
        <v>3.7767948717948721</v>
      </c>
      <c r="G82" s="22">
        <f>IF(OR($A82="",$B82="",$C82=""),"",C82*'MPTO_working_3-way'!$I81)</f>
        <v>3.2461707988980719</v>
      </c>
      <c r="H82" s="17">
        <f>IF(OR($A82="",$B82="",$C82=""),"",'MPTO_working_3-way'!E81)</f>
        <v>2.320375884393695</v>
      </c>
      <c r="I82" s="21">
        <f>IF(OR($A82="",$B82="",$C82=""),"",'MPTO_working_3-way'!F81)</f>
        <v>3.816760278589082</v>
      </c>
      <c r="J82" s="22">
        <f>IF(OR($A82="",$B82="",$C82=""),"",'MPTO_working_3-way'!G81)</f>
        <v>3.256978527607362</v>
      </c>
      <c r="K82" s="17">
        <f>IF(OR($A82="",$B82="",$C82=""),"",'OddsRatio_working_3-way'!H81)</f>
        <v>2.3292133016082222</v>
      </c>
      <c r="L82" s="21">
        <f>IF(OR($A82="",$B82="",$C82=""),"",'OddsRatio_working_3-way'!I81)</f>
        <v>3.7966647865836993</v>
      </c>
      <c r="M82" s="22">
        <f>IF(OR($A82="",$B82="",$C82=""),"",'OddsRatio_working_3-way'!J81)</f>
        <v>3.2543457595275451</v>
      </c>
      <c r="N82" s="29">
        <f t="shared" si="8"/>
        <v>42.716996503615192</v>
      </c>
      <c r="O82" s="30">
        <f t="shared" si="9"/>
        <v>26.477477171662304</v>
      </c>
      <c r="P82" s="30">
        <f t="shared" si="10"/>
        <v>30.805526324722493</v>
      </c>
      <c r="Q82" t="s">
        <v>128</v>
      </c>
      <c r="R82" t="s">
        <v>129</v>
      </c>
      <c r="S82" s="35">
        <v>44050</v>
      </c>
    </row>
    <row r="83" spans="1:19" ht="15" x14ac:dyDescent="0.25">
      <c r="A83">
        <v>2.31</v>
      </c>
      <c r="B83">
        <v>3.57</v>
      </c>
      <c r="C83">
        <v>3.06</v>
      </c>
      <c r="D83" s="20">
        <f t="shared" si="7"/>
        <v>3.9809863339275164E-2</v>
      </c>
      <c r="E83" s="17">
        <f>IF(OR($A83="",$B83="",$C83=""),"",A83*'MPTO_working_3-way'!$I82)</f>
        <v>2.4019607843137258</v>
      </c>
      <c r="F83" s="21">
        <f>IF(OR($A83="",$B83="",$C83=""),"",B83*'MPTO_working_3-way'!$I82)</f>
        <v>3.7121212121212124</v>
      </c>
      <c r="G83" s="22">
        <f>IF(OR($A83="",$B83="",$C83=""),"",C83*'MPTO_working_3-way'!$I82)</f>
        <v>3.1818181818181821</v>
      </c>
      <c r="H83" s="17">
        <f>IF(OR($A83="",$B83="",$C83=""),"",'MPTO_working_3-way'!E82)</f>
        <v>2.3830490189468008</v>
      </c>
      <c r="I83" s="21">
        <f>IF(OR($A83="",$B83="",$C83=""),"",'MPTO_working_3-way'!F82)</f>
        <v>3.7475347259039342</v>
      </c>
      <c r="J83" s="22">
        <f>IF(OR($A83="",$B83="",$C83=""),"",'MPTO_working_3-way'!G82)</f>
        <v>3.1895135818066964</v>
      </c>
      <c r="K83" s="17">
        <f>IF(OR($A83="",$B83="",$C83=""),"",'OddsRatio_working_3-way'!H82)</f>
        <v>2.3913142657422508</v>
      </c>
      <c r="L83" s="21">
        <f>IF(OR($A83="",$B83="",$C83=""),"",'OddsRatio_working_3-way'!I82)</f>
        <v>3.729524933555409</v>
      </c>
      <c r="M83" s="22">
        <f>IF(OR($A83="",$B83="",$C83=""),"",'OddsRatio_working_3-way'!J82)</f>
        <v>3.1878682346786542</v>
      </c>
      <c r="N83" s="29">
        <f t="shared" si="8"/>
        <v>41.632653061224481</v>
      </c>
      <c r="O83" s="30">
        <f t="shared" si="9"/>
        <v>26.938775510204078</v>
      </c>
      <c r="P83" s="30">
        <f t="shared" si="10"/>
        <v>31.428571428571427</v>
      </c>
      <c r="Q83" t="s">
        <v>130</v>
      </c>
      <c r="R83" t="s">
        <v>131</v>
      </c>
      <c r="S83" s="35">
        <v>44050</v>
      </c>
    </row>
    <row r="84" spans="1:19" ht="15" x14ac:dyDescent="0.25">
      <c r="A84">
        <v>4.9800000000000004</v>
      </c>
      <c r="B84">
        <v>4.1100000000000003</v>
      </c>
      <c r="C84">
        <v>1.7</v>
      </c>
      <c r="D84" s="20">
        <f t="shared" si="7"/>
        <v>3.2347509402142816E-2</v>
      </c>
      <c r="E84" s="17">
        <f>IF(OR($A84="",$B84="",$C84=""),"",A84*'MPTO_working_3-way'!$I83)</f>
        <v>5.1410905968226714</v>
      </c>
      <c r="F84" s="21">
        <f>IF(OR($A84="",$B84="",$C84=""),"",B84*'MPTO_working_3-way'!$I83)</f>
        <v>4.2429482636428073</v>
      </c>
      <c r="G84" s="22">
        <f>IF(OR($A84="",$B84="",$C84=""),"",C84*'MPTO_working_3-way'!$I83)</f>
        <v>1.7549907659836428</v>
      </c>
      <c r="H84" s="17">
        <f>IF(OR($A84="",$B84="",$C84=""),"",'MPTO_working_3-way'!E83)</f>
        <v>5.2625842808787908</v>
      </c>
      <c r="I84" s="21">
        <f>IF(OR($A84="",$B84="",$C84=""),"",'MPTO_working_3-way'!F83)</f>
        <v>4.3005851075663539</v>
      </c>
      <c r="J84" s="22">
        <f>IF(OR($A84="",$B84="",$C84=""),"",'MPTO_working_3-way'!G83)</f>
        <v>1.7317432967925537</v>
      </c>
      <c r="K84" s="17">
        <f>IF(OR($A84="",$B84="",$C84=""),"",'OddsRatio_working_3-way'!H83)</f>
        <v>5.2072139742414301</v>
      </c>
      <c r="L84" s="21">
        <f>IF(OR($A84="",$B84="",$C84=""),"",'OddsRatio_working_3-way'!I83)</f>
        <v>4.2875465979625238</v>
      </c>
      <c r="M84" s="22">
        <f>IF(OR($A84="",$B84="",$C84=""),"",'OddsRatio_working_3-way'!J83)</f>
        <v>1.739962256776131</v>
      </c>
      <c r="N84" s="29">
        <f t="shared" si="8"/>
        <v>19.451125810115585</v>
      </c>
      <c r="O84" s="30">
        <f t="shared" si="9"/>
        <v>23.568517404957571</v>
      </c>
      <c r="P84" s="30">
        <f t="shared" si="10"/>
        <v>56.980356784926833</v>
      </c>
      <c r="Q84" t="s">
        <v>132</v>
      </c>
      <c r="R84" t="s">
        <v>133</v>
      </c>
      <c r="S84" s="35">
        <v>44081</v>
      </c>
    </row>
    <row r="85" spans="1:19" ht="15" x14ac:dyDescent="0.25">
      <c r="A85">
        <v>2.11</v>
      </c>
      <c r="B85">
        <v>3.57</v>
      </c>
      <c r="C85">
        <v>3.61</v>
      </c>
      <c r="D85" s="20">
        <f t="shared" si="7"/>
        <v>3.1054004356334097E-2</v>
      </c>
      <c r="E85" s="17">
        <f>IF(OR($A85="",$B85="",$C85=""),"",A85*'MPTO_working_3-way'!$I84)</f>
        <v>2.1755239491918648</v>
      </c>
      <c r="F85" s="21">
        <f>IF(OR($A85="",$B85="",$C85=""),"",B85*'MPTO_working_3-way'!$I84)</f>
        <v>3.6808627955521125</v>
      </c>
      <c r="G85" s="22">
        <f>IF(OR($A85="",$B85="",$C85=""),"",C85*'MPTO_working_3-way'!$I84)</f>
        <v>3.7221049557263659</v>
      </c>
      <c r="H85" s="17">
        <f>IF(OR($A85="",$B85="",$C85=""),"",'MPTO_working_3-way'!E84)</f>
        <v>2.1571142140542467</v>
      </c>
      <c r="I85" s="21">
        <f>IF(OR($A85="",$B85="",$C85=""),"",'MPTO_working_3-way'!F84)</f>
        <v>3.7069890566331463</v>
      </c>
      <c r="J85" s="22">
        <f>IF(OR($A85="",$B85="",$C85=""),"",'MPTO_working_3-way'!G84)</f>
        <v>3.7501362874923911</v>
      </c>
      <c r="K85" s="17">
        <f>IF(OR($A85="",$B85="",$C85=""),"",'OddsRatio_working_3-way'!H84)</f>
        <v>2.1646121555981739</v>
      </c>
      <c r="L85" s="21">
        <f>IF(OR($A85="",$B85="",$C85=""),"",'OddsRatio_working_3-way'!I84)</f>
        <v>3.6964443602588339</v>
      </c>
      <c r="M85" s="22">
        <f>IF(OR($A85="",$B85="",$C85=""),"",'OddsRatio_working_3-way'!J84)</f>
        <v>3.7384123658659756</v>
      </c>
      <c r="N85" s="29">
        <f t="shared" si="8"/>
        <v>45.965938475256365</v>
      </c>
      <c r="O85" s="30">
        <f t="shared" si="9"/>
        <v>27.167543468568883</v>
      </c>
      <c r="P85" s="30">
        <f t="shared" si="10"/>
        <v>26.866518056174769</v>
      </c>
      <c r="Q85" t="s">
        <v>134</v>
      </c>
      <c r="R85" t="s">
        <v>135</v>
      </c>
      <c r="S85" s="35">
        <v>44081</v>
      </c>
    </row>
    <row r="86" spans="1:19" ht="15" x14ac:dyDescent="0.25">
      <c r="A86">
        <v>9.4700000000000006</v>
      </c>
      <c r="B86">
        <v>5.22</v>
      </c>
      <c r="C86">
        <v>1.36</v>
      </c>
      <c r="D86" s="20">
        <f t="shared" si="7"/>
        <v>3.2461619781243289E-2</v>
      </c>
      <c r="E86" s="17">
        <f>IF(OR($A86="",$B86="",$C86=""),"",A86*'MPTO_working_3-way'!$I85)</f>
        <v>9.7774115393283747</v>
      </c>
      <c r="F86" s="21">
        <f>IF(OR($A86="",$B86="",$C86=""),"",B86*'MPTO_working_3-way'!$I85)</f>
        <v>5.3894496552580895</v>
      </c>
      <c r="G86" s="22">
        <f>IF(OR($A86="",$B86="",$C86=""),"",C86*'MPTO_working_3-way'!$I85)</f>
        <v>1.404147802902491</v>
      </c>
      <c r="H86" s="17">
        <f>IF(OR($A86="",$B86="",$C86=""),"",'MPTO_working_3-way'!E85)</f>
        <v>10.551185379778964</v>
      </c>
      <c r="I86" s="21">
        <f>IF(OR($A86="",$B86="",$C86=""),"",'MPTO_working_3-way'!F85)</f>
        <v>5.5324930111525292</v>
      </c>
      <c r="J86" s="22">
        <f>IF(OR($A86="",$B86="",$C86=""),"",'MPTO_working_3-way'!G85)</f>
        <v>1.380312589379924</v>
      </c>
      <c r="K86" s="17">
        <f>IF(OR($A86="",$B86="",$C86=""),"",'OddsRatio_working_3-way'!H85)</f>
        <v>10.116860635261702</v>
      </c>
      <c r="L86" s="21">
        <f>IF(OR($A86="",$B86="",$C86=""),"",'OddsRatio_working_3-way'!I85)</f>
        <v>5.5422847557029957</v>
      </c>
      <c r="M86" s="22">
        <f>IF(OR($A86="",$B86="",$C86=""),"",'OddsRatio_working_3-way'!J85)</f>
        <v>1.387493486268502</v>
      </c>
      <c r="N86" s="29">
        <f t="shared" si="8"/>
        <v>10.227655816446195</v>
      </c>
      <c r="O86" s="30">
        <f t="shared" si="9"/>
        <v>18.554770226388023</v>
      </c>
      <c r="P86" s="30">
        <f t="shared" si="10"/>
        <v>71.217573957165797</v>
      </c>
      <c r="Q86" t="s">
        <v>136</v>
      </c>
      <c r="R86" t="s">
        <v>137</v>
      </c>
      <c r="S86" s="35">
        <v>44081</v>
      </c>
    </row>
    <row r="87" spans="1:19" ht="15" x14ac:dyDescent="0.25">
      <c r="A87">
        <v>1.48</v>
      </c>
      <c r="B87">
        <v>4.34</v>
      </c>
      <c r="C87">
        <v>7.39</v>
      </c>
      <c r="D87" s="20">
        <f t="shared" si="7"/>
        <v>4.1408419513094596E-2</v>
      </c>
      <c r="E87" s="17">
        <f>IF(OR($A87="",$B87="",$C87=""),"",A87*'MPTO_working_3-way'!$I86)</f>
        <v>1.5412844608793801</v>
      </c>
      <c r="F87" s="21">
        <f>IF(OR($A87="",$B87="",$C87=""),"",B87*'MPTO_working_3-way'!$I86)</f>
        <v>4.5197125406868306</v>
      </c>
      <c r="G87" s="22">
        <f>IF(OR($A87="",$B87="",$C87=""),"",C87*'MPTO_working_3-way'!$I86)</f>
        <v>7.6960082202017688</v>
      </c>
      <c r="H87" s="17">
        <f>IF(OR($A87="",$B87="",$C87=""),"",'MPTO_working_3-way'!E86)</f>
        <v>1.5108641652769916</v>
      </c>
      <c r="I87" s="21">
        <f>IF(OR($A87="",$B87="",$C87=""),"",'MPTO_working_3-way'!F86)</f>
        <v>4.6165506842237951</v>
      </c>
      <c r="J87" s="22">
        <f>IF(OR($A87="",$B87="",$C87=""),"",'MPTO_working_3-way'!G86)</f>
        <v>8.2294237741365492</v>
      </c>
      <c r="K87" s="17">
        <f>IF(OR($A87="",$B87="",$C87=""),"",'OddsRatio_working_3-way'!H86)</f>
        <v>1.5206655441591908</v>
      </c>
      <c r="L87" s="21">
        <f>IF(OR($A87="",$B87="",$C87=""),"",'OddsRatio_working_3-way'!I86)</f>
        <v>4.6229644114410355</v>
      </c>
      <c r="M87" s="22">
        <f>IF(OR($A87="",$B87="",$C87=""),"",'OddsRatio_working_3-way'!J86)</f>
        <v>7.9313600566192255</v>
      </c>
      <c r="N87" s="29">
        <f t="shared" si="8"/>
        <v>64.880949972690303</v>
      </c>
      <c r="O87" s="30">
        <f t="shared" si="9"/>
        <v>22.125300912346002</v>
      </c>
      <c r="P87" s="30">
        <f t="shared" si="10"/>
        <v>12.993749114963688</v>
      </c>
      <c r="Q87" t="s">
        <v>138</v>
      </c>
      <c r="R87" t="s">
        <v>139</v>
      </c>
      <c r="S87" s="35">
        <v>44081</v>
      </c>
    </row>
    <row r="88" spans="1:19" ht="15" x14ac:dyDescent="0.25">
      <c r="A88">
        <v>3.42</v>
      </c>
      <c r="B88">
        <v>3.48</v>
      </c>
      <c r="C88">
        <v>2.2000000000000002</v>
      </c>
      <c r="D88" s="20">
        <f t="shared" si="7"/>
        <v>3.4299437203248351E-2</v>
      </c>
      <c r="E88" s="17">
        <f>IF(OR($A88="",$B88="",$C88=""),"",A88*'MPTO_working_3-way'!$I87)</f>
        <v>3.5373040752351095</v>
      </c>
      <c r="F88" s="21">
        <f>IF(OR($A88="",$B88="",$C88=""),"",B88*'MPTO_working_3-way'!$I87)</f>
        <v>3.5993620414673044</v>
      </c>
      <c r="G88" s="22">
        <f>IF(OR($A88="",$B88="",$C88=""),"",C88*'MPTO_working_3-way'!$I87)</f>
        <v>2.2754587618471467</v>
      </c>
      <c r="H88" s="17">
        <f>IF(OR($A88="",$B88="",$C88=""),"",'MPTO_working_3-way'!E87)</f>
        <v>3.559168315970334</v>
      </c>
      <c r="I88" s="21">
        <f>IF(OR($A88="",$B88="",$C88=""),"",'MPTO_working_3-way'!F87)</f>
        <v>3.6241971918323954</v>
      </c>
      <c r="J88" s="22">
        <f>IF(OR($A88="",$B88="",$C88=""),"",'MPTO_working_3-way'!G87)</f>
        <v>2.256764211048901</v>
      </c>
      <c r="K88" s="17">
        <f>IF(OR($A88="",$B88="",$C88=""),"",'OddsRatio_working_3-way'!H87)</f>
        <v>3.5502246784350953</v>
      </c>
      <c r="L88" s="21">
        <f>IF(OR($A88="",$B88="",$C88=""),"",'OddsRatio_working_3-way'!I87)</f>
        <v>3.613453389470676</v>
      </c>
      <c r="M88" s="22">
        <f>IF(OR($A88="",$B88="",$C88=""),"",'OddsRatio_working_3-way'!J87)</f>
        <v>2.264574220711618</v>
      </c>
      <c r="N88" s="29">
        <f t="shared" si="8"/>
        <v>28.270116979794402</v>
      </c>
      <c r="O88" s="30">
        <f t="shared" si="9"/>
        <v>27.782701169797946</v>
      </c>
      <c r="P88" s="30">
        <f t="shared" si="10"/>
        <v>43.947181850407659</v>
      </c>
      <c r="Q88" t="s">
        <v>140</v>
      </c>
      <c r="R88" t="s">
        <v>141</v>
      </c>
      <c r="S88" s="35">
        <v>44081</v>
      </c>
    </row>
    <row r="89" spans="1:19" ht="15" x14ac:dyDescent="0.25">
      <c r="A89">
        <v>4.6900000000000004</v>
      </c>
      <c r="B89">
        <v>3.92</v>
      </c>
      <c r="C89">
        <v>1.77</v>
      </c>
      <c r="D89" s="20">
        <f t="shared" si="7"/>
        <v>3.3293408433446636E-2</v>
      </c>
      <c r="E89" s="17">
        <f>IF(OR($A89="",$B89="",$C89=""),"",A89*'MPTO_working_3-way'!$I88)</f>
        <v>4.8461460855528653</v>
      </c>
      <c r="F89" s="21">
        <f>IF(OR($A89="",$B89="",$C89=""),"",B89*'MPTO_working_3-way'!$I88)</f>
        <v>4.050510161059111</v>
      </c>
      <c r="G89" s="22">
        <f>IF(OR($A89="",$B89="",$C89=""),"",C89*'MPTO_working_3-way'!$I88)</f>
        <v>1.8289293329272005</v>
      </c>
      <c r="H89" s="17">
        <f>IF(OR($A89="",$B89="",$C89=""),"",'MPTO_working_3-way'!E88)</f>
        <v>4.947511518971714</v>
      </c>
      <c r="I89" s="21">
        <f>IF(OR($A89="",$B89="",$C89=""),"",'MPTO_working_3-way'!F88)</f>
        <v>4.098289473065547</v>
      </c>
      <c r="J89" s="22">
        <f>IF(OR($A89="",$B89="",$C89=""),"",'MPTO_working_3-way'!G88)</f>
        <v>1.8054649483431007</v>
      </c>
      <c r="K89" s="17">
        <f>IF(OR($A89="",$B89="",$C89=""),"",'OddsRatio_working_3-way'!H88)</f>
        <v>4.9008614504022319</v>
      </c>
      <c r="L89" s="21">
        <f>IF(OR($A89="",$B89="",$C89=""),"",'OddsRatio_working_3-way'!I88)</f>
        <v>4.0868605515378089</v>
      </c>
      <c r="M89" s="22">
        <f>IF(OR($A89="",$B89="",$C89=""),"",'OddsRatio_working_3-way'!J88)</f>
        <v>1.8140008988644225</v>
      </c>
      <c r="N89" s="29">
        <f t="shared" si="8"/>
        <v>20.634953679608621</v>
      </c>
      <c r="O89" s="30">
        <f t="shared" si="9"/>
        <v>24.688248152388883</v>
      </c>
      <c r="P89" s="30">
        <f t="shared" si="10"/>
        <v>54.676798168002506</v>
      </c>
      <c r="Q89" t="s">
        <v>142</v>
      </c>
      <c r="R89" t="s">
        <v>143</v>
      </c>
      <c r="S89" s="35">
        <v>44081</v>
      </c>
    </row>
    <row r="90" spans="1:19" ht="15" x14ac:dyDescent="0.25">
      <c r="A90">
        <v>1.88</v>
      </c>
      <c r="B90">
        <v>3.65</v>
      </c>
      <c r="C90">
        <v>4.28</v>
      </c>
      <c r="D90" s="20">
        <f t="shared" si="7"/>
        <v>3.9532356169831306E-2</v>
      </c>
      <c r="E90" s="17">
        <f>IF(OR($A90="",$B90="",$C90=""),"",A90*'MPTO_working_3-way'!$I89)</f>
        <v>1.9543208295992827</v>
      </c>
      <c r="F90" s="21">
        <f>IF(OR($A90="",$B90="",$C90=""),"",B90*'MPTO_working_3-way'!$I89)</f>
        <v>3.7942931000198841</v>
      </c>
      <c r="G90" s="22">
        <f>IF(OR($A90="",$B90="",$C90=""),"",C90*'MPTO_working_3-way'!$I89)</f>
        <v>4.4491984844068782</v>
      </c>
      <c r="H90" s="17">
        <f>IF(OR($A90="",$B90="",$C90=""),"",'MPTO_working_3-way'!E89)</f>
        <v>1.9277575125325563</v>
      </c>
      <c r="I90" s="21">
        <f>IF(OR($A90="",$B90="",$C90=""),"",'MPTO_working_3-way'!F89)</f>
        <v>3.8344271255835967</v>
      </c>
      <c r="J90" s="22">
        <f>IF(OR($A90="",$B90="",$C90=""),"",'MPTO_working_3-way'!G89)</f>
        <v>4.5358178343739182</v>
      </c>
      <c r="K90" s="17">
        <f>IF(OR($A90="",$B90="",$C90=""),"",'OddsRatio_working_3-way'!H89)</f>
        <v>1.9377989862638907</v>
      </c>
      <c r="L90" s="21">
        <f>IF(OR($A90="",$B90="",$C90=""),"",'OddsRatio_working_3-way'!I89)</f>
        <v>3.8240537654537619</v>
      </c>
      <c r="M90" s="22">
        <f>IF(OR($A90="",$B90="",$C90=""),"",'OddsRatio_working_3-way'!J89)</f>
        <v>4.4954325851654104</v>
      </c>
      <c r="N90" s="29">
        <f t="shared" si="8"/>
        <v>51.168671226056659</v>
      </c>
      <c r="O90" s="30">
        <f t="shared" si="9"/>
        <v>26.355370384927813</v>
      </c>
      <c r="P90" s="30">
        <f t="shared" si="10"/>
        <v>22.475958389015542</v>
      </c>
      <c r="Q90" t="s">
        <v>144</v>
      </c>
      <c r="R90" t="s">
        <v>145</v>
      </c>
      <c r="S90" s="35">
        <v>44081</v>
      </c>
    </row>
    <row r="91" spans="1:19" ht="15" x14ac:dyDescent="0.25">
      <c r="A91">
        <v>10.16</v>
      </c>
      <c r="B91">
        <v>4.91</v>
      </c>
      <c r="C91">
        <v>1.35</v>
      </c>
      <c r="D91" s="20">
        <f t="shared" si="7"/>
        <v>4.2831925371175084E-2</v>
      </c>
      <c r="E91" s="17">
        <f>IF(OR($A91="",$B91="",$C91=""),"",A91*'MPTO_working_3-way'!$I90)</f>
        <v>10.595172361771139</v>
      </c>
      <c r="F91" s="21">
        <f>IF(OR($A91="",$B91="",$C91=""),"",B91*'MPTO_working_3-way'!$I90)</f>
        <v>5.1203047535724702</v>
      </c>
      <c r="G91" s="22">
        <f>IF(OR($A91="",$B91="",$C91=""),"",C91*'MPTO_working_3-way'!$I90)</f>
        <v>1.4078230992510865</v>
      </c>
      <c r="H91" s="17">
        <f>IF(OR($A91="",$B91="",$C91=""),"",'MPTO_working_3-way'!E90)</f>
        <v>11.883839500828184</v>
      </c>
      <c r="I91" s="21">
        <f>IF(OR($A91="",$B91="",$C91=""),"",'MPTO_working_3-way'!F90)</f>
        <v>5.2801466464350053</v>
      </c>
      <c r="J91" s="22">
        <f>IF(OR($A91="",$B91="",$C91=""),"",'MPTO_working_3-way'!G90)</f>
        <v>1.3765317778713773</v>
      </c>
      <c r="K91" s="17">
        <f>IF(OR($A91="",$B91="",$C91=""),"",'OddsRatio_working_3-way'!H90)</f>
        <v>11.098001979508798</v>
      </c>
      <c r="L91" s="21">
        <f>IF(OR($A91="",$B91="",$C91=""),"",'OddsRatio_working_3-way'!I90)</f>
        <v>5.3103916746593232</v>
      </c>
      <c r="M91" s="22">
        <f>IF(OR($A91="",$B91="",$C91=""),"",'OddsRatio_working_3-way'!J90)</f>
        <v>1.3858406869899649</v>
      </c>
      <c r="N91" s="29">
        <f t="shared" si="8"/>
        <v>9.4382608027042547</v>
      </c>
      <c r="O91" s="30">
        <f t="shared" si="9"/>
        <v>19.530087526573364</v>
      </c>
      <c r="P91" s="30">
        <f t="shared" si="10"/>
        <v>71.031651670722383</v>
      </c>
      <c r="Q91" t="s">
        <v>146</v>
      </c>
      <c r="R91" t="s">
        <v>147</v>
      </c>
      <c r="S91" s="35">
        <v>44081</v>
      </c>
    </row>
    <row r="92" spans="1:19" ht="15" x14ac:dyDescent="0.25">
      <c r="A92">
        <v>5.55</v>
      </c>
      <c r="B92">
        <v>4.2</v>
      </c>
      <c r="C92">
        <v>1.61</v>
      </c>
      <c r="D92" s="20">
        <f t="shared" si="7"/>
        <v>3.9393430697778342E-2</v>
      </c>
      <c r="E92" s="17">
        <f>IF(OR($A92="",$B92="",$C92=""),"",A92*'MPTO_working_3-way'!$I91)</f>
        <v>5.7686335403726696</v>
      </c>
      <c r="F92" s="21">
        <f>IF(OR($A92="",$B92="",$C92=""),"",B92*'MPTO_working_3-way'!$I91)</f>
        <v>4.3654524089306692</v>
      </c>
      <c r="G92" s="22">
        <f>IF(OR($A92="",$B92="",$C92=""),"",C92*'MPTO_working_3-way'!$I91)</f>
        <v>1.6734234234234233</v>
      </c>
      <c r="H92" s="17">
        <f>IF(OR($A92="",$B92="",$C92=""),"",'MPTO_working_3-way'!E91)</f>
        <v>5.9862661902635077</v>
      </c>
      <c r="I92" s="21">
        <f>IF(OR($A92="",$B92="",$C92=""),"",'MPTO_working_3-way'!F91)</f>
        <v>4.4451538015089955</v>
      </c>
      <c r="J92" s="22">
        <f>IF(OR($A92="",$B92="",$C92=""),"",'MPTO_working_3-way'!G91)</f>
        <v>1.644772364707326</v>
      </c>
      <c r="K92" s="17">
        <f>IF(OR($A92="",$B92="",$C92=""),"",'OddsRatio_working_3-way'!H91)</f>
        <v>5.8817757098009711</v>
      </c>
      <c r="L92" s="21">
        <f>IF(OR($A92="",$B92="",$C92=""),"",'OddsRatio_working_3-way'!I91)</f>
        <v>4.433336762936948</v>
      </c>
      <c r="M92" s="22">
        <f>IF(OR($A92="",$B92="",$C92=""),"",'OddsRatio_working_3-way'!J91)</f>
        <v>1.6544798204348554</v>
      </c>
      <c r="N92" s="29">
        <f t="shared" si="8"/>
        <v>17.335127860026923</v>
      </c>
      <c r="O92" s="30">
        <f t="shared" si="9"/>
        <v>22.907133243607003</v>
      </c>
      <c r="P92" s="30">
        <f t="shared" si="10"/>
        <v>59.757738896366085</v>
      </c>
      <c r="Q92" t="s">
        <v>148</v>
      </c>
      <c r="R92" t="s">
        <v>149</v>
      </c>
      <c r="S92" s="35">
        <v>44081</v>
      </c>
    </row>
    <row r="93" spans="1:19" ht="15" x14ac:dyDescent="0.25">
      <c r="A93">
        <v>2.5099999999999998</v>
      </c>
      <c r="B93">
        <v>3.1</v>
      </c>
      <c r="C93">
        <v>3.19</v>
      </c>
      <c r="D93" s="20">
        <f t="shared" si="7"/>
        <v>3.4466643487733872E-2</v>
      </c>
      <c r="E93" s="17">
        <f>IF(OR($A93="",$B93="",$C93=""),"",A93*'MPTO_working_3-way'!$I92)</f>
        <v>2.5965112751542119</v>
      </c>
      <c r="F93" s="21">
        <f>IF(OR($A93="",$B93="",$C93=""),"",B93*'MPTO_working_3-way'!$I92)</f>
        <v>3.2068465948119753</v>
      </c>
      <c r="G93" s="22">
        <f>IF(OR($A93="",$B93="",$C93=""),"",C93*'MPTO_working_3-way'!$I92)</f>
        <v>3.2999485927258712</v>
      </c>
      <c r="H93" s="17">
        <f>IF(OR($A93="",$B93="",$C93=""),"",'MPTO_working_3-way'!E92)</f>
        <v>2.584530338417069</v>
      </c>
      <c r="I93" s="21">
        <f>IF(OR($A93="",$B93="",$C93=""),"",'MPTO_working_3-way'!F92)</f>
        <v>3.214485613975107</v>
      </c>
      <c r="J93" s="22">
        <f>IF(OR($A93="",$B93="",$C93=""),"",'MPTO_working_3-way'!G92)</f>
        <v>3.3113597827058516</v>
      </c>
      <c r="K93" s="17">
        <f>IF(OR($A93="",$B93="",$C93=""),"",'OddsRatio_working_3-way'!H92)</f>
        <v>2.5899585119577324</v>
      </c>
      <c r="L93" s="21">
        <f>IF(OR($A93="",$B93="",$C93=""),"",'OddsRatio_working_3-way'!I92)</f>
        <v>3.211200579543867</v>
      </c>
      <c r="M93" s="22">
        <f>IF(OR($A93="",$B93="",$C93=""),"",'OddsRatio_working_3-way'!J92)</f>
        <v>3.3059663186671759</v>
      </c>
      <c r="N93" s="29">
        <f t="shared" si="8"/>
        <v>38.513216159271565</v>
      </c>
      <c r="O93" s="30">
        <f t="shared" si="9"/>
        <v>31.183281470894066</v>
      </c>
      <c r="P93" s="30">
        <f t="shared" si="10"/>
        <v>30.303502369834362</v>
      </c>
      <c r="Q93" t="s">
        <v>150</v>
      </c>
      <c r="R93" t="s">
        <v>151</v>
      </c>
      <c r="S93" s="35">
        <v>44081</v>
      </c>
    </row>
    <row r="94" spans="1:19" ht="15" x14ac:dyDescent="0.25">
      <c r="A94">
        <v>2.0699999999999998</v>
      </c>
      <c r="B94">
        <v>3.89</v>
      </c>
      <c r="C94">
        <v>3.42</v>
      </c>
      <c r="D94" s="20">
        <f t="shared" si="7"/>
        <v>3.2558856998686991E-2</v>
      </c>
      <c r="E94" s="17">
        <f>IF(OR($A94="",$B94="",$C94=""),"",A94*'MPTO_working_3-way'!$I93)</f>
        <v>2.1373968339872818</v>
      </c>
      <c r="F94" s="21">
        <f>IF(OR($A94="",$B94="",$C94=""),"",B94*'MPTO_working_3-way'!$I93)</f>
        <v>4.0166539537248926</v>
      </c>
      <c r="G94" s="22">
        <f>IF(OR($A94="",$B94="",$C94=""),"",C94*'MPTO_working_3-way'!$I93)</f>
        <v>3.5313512909355094</v>
      </c>
      <c r="H94" s="17">
        <f>IF(OR($A94="",$B94="",$C94=""),"",'MPTO_working_3-way'!E93)</f>
        <v>2.1175725621422408</v>
      </c>
      <c r="I94" s="21">
        <f>IF(OR($A94="",$B94="",$C94=""),"",'MPTO_working_3-way'!F93)</f>
        <v>4.0614669490048119</v>
      </c>
      <c r="J94" s="22">
        <f>IF(OR($A94="",$B94="",$C94=""),"",'MPTO_working_3-way'!G93)</f>
        <v>3.5518337580490269</v>
      </c>
      <c r="K94" s="17">
        <f>IF(OR($A94="",$B94="",$C94=""),"",'OddsRatio_working_3-way'!H93)</f>
        <v>2.1255954733105162</v>
      </c>
      <c r="L94" s="21">
        <f>IF(OR($A94="",$B94="",$C94=""),"",'OddsRatio_working_3-way'!I93)</f>
        <v>4.0401597363246653</v>
      </c>
      <c r="M94" s="22">
        <f>IF(OR($A94="",$B94="",$C94=""),"",'OddsRatio_working_3-way'!J93)</f>
        <v>3.5457392947770559</v>
      </c>
      <c r="N94" s="29">
        <f t="shared" si="8"/>
        <v>46.78588384238013</v>
      </c>
      <c r="O94" s="30">
        <f t="shared" si="9"/>
        <v>24.896344358284534</v>
      </c>
      <c r="P94" s="30">
        <f t="shared" si="10"/>
        <v>28.317771799335333</v>
      </c>
      <c r="Q94" t="s">
        <v>152</v>
      </c>
      <c r="R94" t="s">
        <v>153</v>
      </c>
      <c r="S94" s="35">
        <v>44081</v>
      </c>
    </row>
    <row r="95" spans="1:19" ht="15" x14ac:dyDescent="0.25">
      <c r="A95">
        <v>3.09</v>
      </c>
      <c r="B95">
        <v>3.07</v>
      </c>
      <c r="C95">
        <v>2.6</v>
      </c>
      <c r="D95" s="20">
        <f t="shared" si="7"/>
        <v>3.3972879107441623E-2</v>
      </c>
      <c r="E95" s="17">
        <f>IF(OR($A95="",$B95="",$C95=""),"",A95*'MPTO_working_3-way'!$I94)</f>
        <v>3.1949761964419943</v>
      </c>
      <c r="F95" s="21">
        <f>IF(OR($A95="",$B95="",$C95=""),"",B95*'MPTO_working_3-way'!$I94)</f>
        <v>3.1742967388598458</v>
      </c>
      <c r="G95" s="22">
        <f>IF(OR($A95="",$B95="",$C95=""),"",C95*'MPTO_working_3-way'!$I94)</f>
        <v>2.6883294856793483</v>
      </c>
      <c r="H95" s="17">
        <f>IF(OR($A95="",$B95="",$C95=""),"",'MPTO_working_3-way'!E94)</f>
        <v>3.2020462106760923</v>
      </c>
      <c r="I95" s="21">
        <f>IF(OR($A95="",$B95="",$C95=""),"",'MPTO_working_3-way'!F94)</f>
        <v>3.180574516593822</v>
      </c>
      <c r="J95" s="22">
        <f>IF(OR($A95="",$B95="",$C95=""),"",'MPTO_working_3-way'!G94)</f>
        <v>2.6788745366746585</v>
      </c>
      <c r="K95" s="17">
        <f>IF(OR($A95="",$B95="",$C95=""),"",'OddsRatio_working_3-way'!H94)</f>
        <v>3.1987370725477255</v>
      </c>
      <c r="L95" s="21">
        <f>IF(OR($A95="",$B95="",$C95=""),"",'OddsRatio_working_3-way'!I94)</f>
        <v>3.1776965263989441</v>
      </c>
      <c r="M95" s="22">
        <f>IF(OR($A95="",$B95="",$C95=""),"",'OddsRatio_working_3-way'!J94)</f>
        <v>2.6832436919025651</v>
      </c>
      <c r="N95" s="29">
        <f t="shared" si="8"/>
        <v>31.299137724832665</v>
      </c>
      <c r="O95" s="30">
        <f t="shared" si="9"/>
        <v>31.503040902193135</v>
      </c>
      <c r="P95" s="30">
        <f t="shared" si="10"/>
        <v>37.197821372974197</v>
      </c>
      <c r="Q95" t="s">
        <v>154</v>
      </c>
      <c r="R95" t="s">
        <v>155</v>
      </c>
      <c r="S95" s="35">
        <v>44081</v>
      </c>
    </row>
    <row r="96" spans="1:19" ht="15" x14ac:dyDescent="0.25">
      <c r="A96">
        <v>2.79</v>
      </c>
      <c r="B96">
        <v>2.79</v>
      </c>
      <c r="C96">
        <v>3.1</v>
      </c>
      <c r="D96" s="20">
        <f t="shared" si="7"/>
        <v>3.9426523297491078E-2</v>
      </c>
      <c r="E96" s="17">
        <f>IF(OR($A96="",$B96="",$C96=""),"",A96*'MPTO_working_3-way'!$I95)</f>
        <v>2.9000000000000004</v>
      </c>
      <c r="F96" s="21">
        <f>IF(OR($A96="",$B96="",$C96=""),"",B96*'MPTO_working_3-way'!$I95)</f>
        <v>2.9000000000000004</v>
      </c>
      <c r="G96" s="22">
        <f>IF(OR($A96="",$B96="",$C96=""),"",C96*'MPTO_working_3-way'!$I95)</f>
        <v>3.2222222222222223</v>
      </c>
      <c r="H96" s="17">
        <f>IF(OR($A96="",$B96="",$C96=""),"",'MPTO_working_3-way'!E95)</f>
        <v>2.8961937716262982</v>
      </c>
      <c r="I96" s="21">
        <f>IF(OR($A96="",$B96="",$C96=""),"",'MPTO_working_3-way'!F95)</f>
        <v>2.8961937716262982</v>
      </c>
      <c r="J96" s="22">
        <f>IF(OR($A96="",$B96="",$C96=""),"",'MPTO_working_3-way'!G95)</f>
        <v>3.2316602316602321</v>
      </c>
      <c r="K96" s="17">
        <f>IF(OR($A96="",$B96="",$C96=""),"",'OddsRatio_working_3-way'!H95)</f>
        <v>2.8981280001351473</v>
      </c>
      <c r="L96" s="21">
        <f>IF(OR($A96="",$B96="",$C96=""),"",'OddsRatio_working_3-way'!I95)</f>
        <v>2.8981280001351473</v>
      </c>
      <c r="M96" s="22">
        <f>IF(OR($A96="",$B96="",$C96=""),"",'OddsRatio_working_3-way'!J95)</f>
        <v>3.226854078370843</v>
      </c>
      <c r="N96" s="29">
        <f t="shared" si="8"/>
        <v>34.482758620689651</v>
      </c>
      <c r="O96" s="30">
        <f t="shared" si="9"/>
        <v>34.482758620689651</v>
      </c>
      <c r="P96" s="30">
        <f t="shared" si="10"/>
        <v>31.03448275862069</v>
      </c>
      <c r="Q96" t="s">
        <v>156</v>
      </c>
      <c r="R96" t="s">
        <v>157</v>
      </c>
      <c r="S96" s="35">
        <v>44081</v>
      </c>
    </row>
    <row r="97" spans="1:19" ht="15" x14ac:dyDescent="0.25">
      <c r="A97">
        <v>1.97</v>
      </c>
      <c r="B97">
        <v>3.24</v>
      </c>
      <c r="C97">
        <v>4.5199999999999996</v>
      </c>
      <c r="D97" s="20">
        <f t="shared" si="7"/>
        <v>3.7495126559708769E-2</v>
      </c>
      <c r="E97" s="17">
        <f>IF(OR($A97="",$B97="",$C97=""),"",A97*'MPTO_working_3-way'!$I96)</f>
        <v>2.0438653993226263</v>
      </c>
      <c r="F97" s="21">
        <f>IF(OR($A97="",$B97="",$C97=""),"",B97*'MPTO_working_3-way'!$I96)</f>
        <v>3.3614842100534568</v>
      </c>
      <c r="G97" s="22">
        <f>IF(OR($A97="",$B97="",$C97=""),"",C97*'MPTO_working_3-way'!$I96)</f>
        <v>4.6894779720498834</v>
      </c>
      <c r="H97" s="17">
        <f>IF(OR($A97="",$B97="",$C97=""),"",'MPTO_working_3-way'!E96)</f>
        <v>2.0197293722004068</v>
      </c>
      <c r="I97" s="21">
        <f>IF(OR($A97="",$B97="",$C97=""),"",'MPTO_working_3-way'!F96)</f>
        <v>3.3767402054725255</v>
      </c>
      <c r="J97" s="22">
        <f>IF(OR($A97="",$B97="",$C97=""),"",'MPTO_working_3-way'!G96)</f>
        <v>4.7906357435487772</v>
      </c>
      <c r="K97" s="17">
        <f>IF(OR($A97="",$B97="",$C97=""),"",'OddsRatio_working_3-way'!H96)</f>
        <v>2.0294507308880005</v>
      </c>
      <c r="L97" s="21">
        <f>IF(OR($A97="",$B97="",$C97=""),"",'OddsRatio_working_3-way'!I96)</f>
        <v>3.3772882857619808</v>
      </c>
      <c r="M97" s="22">
        <f>IF(OR($A97="",$B97="",$C97=""),"",'OddsRatio_working_3-way'!J96)</f>
        <v>4.7357387347688267</v>
      </c>
      <c r="N97" s="29">
        <f t="shared" si="8"/>
        <v>48.926900975544569</v>
      </c>
      <c r="O97" s="30">
        <f t="shared" si="9"/>
        <v>29.748763864760125</v>
      </c>
      <c r="P97" s="30">
        <f t="shared" si="10"/>
        <v>21.324335159695313</v>
      </c>
      <c r="Q97" t="s">
        <v>158</v>
      </c>
      <c r="R97" t="s">
        <v>159</v>
      </c>
      <c r="S97" s="35">
        <v>44081</v>
      </c>
    </row>
    <row r="98" spans="1:19" ht="15" x14ac:dyDescent="0.25">
      <c r="A98">
        <v>2.3199999999999998</v>
      </c>
      <c r="B98">
        <v>3.14</v>
      </c>
      <c r="C98">
        <v>3.44</v>
      </c>
      <c r="D98" s="20">
        <f t="shared" si="7"/>
        <v>4.0203494756843261E-2</v>
      </c>
      <c r="E98" s="17">
        <f>IF(OR($A98="",$B98="",$C98=""),"",A98*'MPTO_working_3-way'!$I97)</f>
        <v>2.4132721078358763</v>
      </c>
      <c r="F98" s="21">
        <f>IF(OR($A98="",$B98="",$C98=""),"",B98*'MPTO_working_3-way'!$I97)</f>
        <v>3.2662389735364878</v>
      </c>
      <c r="G98" s="22">
        <f>IF(OR($A98="",$B98="",$C98=""),"",C98*'MPTO_working_3-way'!$I97)</f>
        <v>3.5783000219635408</v>
      </c>
      <c r="H98" s="17">
        <f>IF(OR($A98="",$B98="",$C98=""),"",'MPTO_working_3-way'!E97)</f>
        <v>2.3944449766909983</v>
      </c>
      <c r="I98" s="21">
        <f>IF(OR($A98="",$B98="",$C98=""),"",'MPTO_working_3-way'!F97)</f>
        <v>3.277934356146647</v>
      </c>
      <c r="J98" s="22">
        <f>IF(OR($A98="",$B98="",$C98=""),"",'MPTO_working_3-way'!G97)</f>
        <v>3.6062480620631012</v>
      </c>
      <c r="K98" s="17">
        <f>IF(OR($A98="",$B98="",$C98=""),"",'OddsRatio_working_3-way'!H97)</f>
        <v>2.402608781654191</v>
      </c>
      <c r="L98" s="21">
        <f>IF(OR($A98="",$B98="",$C98=""),"",'OddsRatio_working_3-way'!I97)</f>
        <v>3.2739263581363409</v>
      </c>
      <c r="M98" s="22">
        <f>IF(OR($A98="",$B98="",$C98=""),"",'OddsRatio_working_3-way'!J97)</f>
        <v>3.5927010812395657</v>
      </c>
      <c r="N98" s="29">
        <f t="shared" si="8"/>
        <v>41.437515344954576</v>
      </c>
      <c r="O98" s="30">
        <f t="shared" si="9"/>
        <v>30.616253375890008</v>
      </c>
      <c r="P98" s="30">
        <f t="shared" si="10"/>
        <v>27.946231279155409</v>
      </c>
      <c r="Q98" t="s">
        <v>160</v>
      </c>
      <c r="R98" t="s">
        <v>161</v>
      </c>
      <c r="S98" s="35">
        <v>44081</v>
      </c>
    </row>
    <row r="99" spans="1:19" ht="15" x14ac:dyDescent="0.25">
      <c r="A99">
        <v>2.5099999999999998</v>
      </c>
      <c r="B99">
        <v>3.08</v>
      </c>
      <c r="C99">
        <v>3.16</v>
      </c>
      <c r="D99" s="20">
        <f t="shared" si="7"/>
        <v>3.953739537984835E-2</v>
      </c>
      <c r="E99" s="17">
        <f>IF(OR($A99="",$B99="",$C99=""),"",A99*'MPTO_working_3-way'!$I98)</f>
        <v>2.6092388624034193</v>
      </c>
      <c r="F99" s="21">
        <f>IF(OR($A99="",$B99="",$C99=""),"",B99*'MPTO_working_3-way'!$I98)</f>
        <v>3.201775177769933</v>
      </c>
      <c r="G99" s="22">
        <f>IF(OR($A99="",$B99="",$C99=""),"",C99*'MPTO_working_3-way'!$I98)</f>
        <v>3.2849381694003208</v>
      </c>
      <c r="H99" s="17">
        <f>IF(OR($A99="",$B99="",$C99=""),"",'MPTO_working_3-way'!E98)</f>
        <v>2.595870408771046</v>
      </c>
      <c r="I99" s="21">
        <f>IF(OR($A99="",$B99="",$C99=""),"",'MPTO_working_3-way'!F98)</f>
        <v>3.2103121092676803</v>
      </c>
      <c r="J99" s="22">
        <f>IF(OR($A99="",$B99="",$C99=""),"",'MPTO_working_3-way'!G98)</f>
        <v>3.297320391201001</v>
      </c>
      <c r="K99" s="17">
        <f>IF(OR($A99="",$B99="",$C99=""),"",'OddsRatio_working_3-way'!H98)</f>
        <v>2.6019212753354357</v>
      </c>
      <c r="L99" s="21">
        <f>IF(OR($A99="",$B99="",$C99=""),"",'OddsRatio_working_3-way'!I98)</f>
        <v>3.2066200348991436</v>
      </c>
      <c r="M99" s="22">
        <f>IF(OR($A99="",$B99="",$C99=""),"",'OddsRatio_working_3-way'!J98)</f>
        <v>3.2914900362414188</v>
      </c>
      <c r="N99" s="29">
        <f t="shared" si="8"/>
        <v>38.325352822580641</v>
      </c>
      <c r="O99" s="30">
        <f t="shared" si="9"/>
        <v>31.232673891129032</v>
      </c>
      <c r="P99" s="30">
        <f t="shared" si="10"/>
        <v>30.441973286290324</v>
      </c>
      <c r="Q99" t="s">
        <v>162</v>
      </c>
      <c r="R99" t="s">
        <v>163</v>
      </c>
      <c r="S99" s="35">
        <v>44081</v>
      </c>
    </row>
    <row r="100" spans="1:19" ht="15" x14ac:dyDescent="0.25">
      <c r="A100">
        <v>2.4</v>
      </c>
      <c r="B100">
        <v>3.35</v>
      </c>
      <c r="C100">
        <v>3.07</v>
      </c>
      <c r="D100" s="20">
        <f t="shared" si="7"/>
        <v>4.0907028376035104E-2</v>
      </c>
      <c r="E100" s="17">
        <f>IF(OR($A100="",$B100="",$C100=""),"",A100*'MPTO_working_3-way'!$I99)</f>
        <v>2.4981768681024841</v>
      </c>
      <c r="F100" s="21">
        <f>IF(OR($A100="",$B100="",$C100=""),"",B100*'MPTO_working_3-way'!$I99)</f>
        <v>3.4870385450597179</v>
      </c>
      <c r="G100" s="22">
        <f>IF(OR($A100="",$B100="",$C100=""),"",C100*'MPTO_working_3-way'!$I99)</f>
        <v>3.1955845771144276</v>
      </c>
      <c r="H100" s="17">
        <f>IF(OR($A100="",$B100="",$C100=""),"",'MPTO_working_3-way'!E99)</f>
        <v>2.4811987749549318</v>
      </c>
      <c r="I100" s="21">
        <f>IF(OR($A100="",$B100="",$C100=""),"",'MPTO_working_3-way'!F99)</f>
        <v>3.5103511375110816</v>
      </c>
      <c r="J100" s="22">
        <f>IF(OR($A100="",$B100="",$C100=""),"",'MPTO_working_3-way'!G99)</f>
        <v>3.2041297603233185</v>
      </c>
      <c r="K100" s="17">
        <f>IF(OR($A100="",$B100="",$C100=""),"",'OddsRatio_working_3-way'!H99)</f>
        <v>2.4887203220192915</v>
      </c>
      <c r="L100" s="21">
        <f>IF(OR($A100="",$B100="",$C100=""),"",'OddsRatio_working_3-way'!I99)</f>
        <v>3.4989233976752399</v>
      </c>
      <c r="M100" s="22">
        <f>IF(OR($A100="",$B100="",$C100=""),"",'OddsRatio_working_3-way'!J99)</f>
        <v>3.2011793332713814</v>
      </c>
      <c r="N100" s="29">
        <f t="shared" si="8"/>
        <v>40.029191398267983</v>
      </c>
      <c r="O100" s="30">
        <f t="shared" si="9"/>
        <v>28.677629658460642</v>
      </c>
      <c r="P100" s="30">
        <f t="shared" si="10"/>
        <v>31.293178943271389</v>
      </c>
      <c r="Q100" t="s">
        <v>164</v>
      </c>
      <c r="R100" t="s">
        <v>165</v>
      </c>
      <c r="S100" s="35">
        <v>44081</v>
      </c>
    </row>
    <row r="101" spans="1:19" ht="15" x14ac:dyDescent="0.25">
      <c r="A101">
        <v>1.69</v>
      </c>
      <c r="B101">
        <v>4.29</v>
      </c>
      <c r="C101">
        <v>4.6399999999999997</v>
      </c>
      <c r="D101" s="20">
        <f t="shared" si="7"/>
        <v>4.0333450810904337E-2</v>
      </c>
      <c r="E101" s="17">
        <f>IF(OR($A101="",$B101="",$C101=""),"",A101*'MPTO_working_3-way'!$I100)</f>
        <v>1.7581635318704283</v>
      </c>
      <c r="F101" s="21">
        <f>IF(OR($A101="",$B101="",$C101=""),"",B101*'MPTO_working_3-way'!$I100)</f>
        <v>4.4630305039787794</v>
      </c>
      <c r="G101" s="22">
        <f>IF(OR($A101="",$B101="",$C101=""),"",C101*'MPTO_working_3-way'!$I100)</f>
        <v>4.827147211762596</v>
      </c>
      <c r="H101" s="17">
        <f>IF(OR($A101="",$B101="",$C101=""),"",'MPTO_working_3-way'!E100)</f>
        <v>1.7292915396589348</v>
      </c>
      <c r="I101" s="21">
        <f>IF(OR($A101="",$B101="",$C101=""),"",'MPTO_working_3-way'!F100)</f>
        <v>4.552578306244091</v>
      </c>
      <c r="J101" s="22">
        <f>IF(OR($A101="",$B101="",$C101=""),"",'MPTO_working_3-way'!G100)</f>
        <v>4.948712587523139</v>
      </c>
      <c r="K101" s="17">
        <f>IF(OR($A101="",$B101="",$C101=""),"",'OddsRatio_working_3-way'!H100)</f>
        <v>1.7393173478043573</v>
      </c>
      <c r="L101" s="21">
        <f>IF(OR($A101="",$B101="",$C101=""),"",'OddsRatio_working_3-way'!I100)</f>
        <v>4.5251508322845462</v>
      </c>
      <c r="M101" s="22">
        <f>IF(OR($A101="",$B101="",$C101=""),"",'OddsRatio_working_3-way'!J100)</f>
        <v>4.9001668782722625</v>
      </c>
      <c r="N101" s="29">
        <f t="shared" si="8"/>
        <v>56.877530552356902</v>
      </c>
      <c r="O101" s="30">
        <f t="shared" si="9"/>
        <v>22.40629991456484</v>
      </c>
      <c r="P101" s="30">
        <f t="shared" si="10"/>
        <v>20.716169533078268</v>
      </c>
      <c r="Q101" t="s">
        <v>166</v>
      </c>
      <c r="R101" t="s">
        <v>167</v>
      </c>
      <c r="S101" s="35">
        <v>44081</v>
      </c>
    </row>
    <row r="102" spans="1:19" ht="15" x14ac:dyDescent="0.25">
      <c r="A102">
        <v>2.8</v>
      </c>
      <c r="B102">
        <v>3.3</v>
      </c>
      <c r="C102">
        <v>2.63</v>
      </c>
      <c r="D102" s="20">
        <f t="shared" si="7"/>
        <v>4.0401297055289387E-2</v>
      </c>
      <c r="E102" s="17">
        <f>IF(OR($A102="",$B102="",$C102=""),"",A102*'MPTO_working_3-way'!$I101)</f>
        <v>2.9131236317548099</v>
      </c>
      <c r="F102" s="21">
        <f>IF(OR($A102="",$B102="",$C102=""),"",B102*'MPTO_working_3-way'!$I101)</f>
        <v>3.4333242802824548</v>
      </c>
      <c r="G102" s="22">
        <f>IF(OR($A102="",$B102="",$C102=""),"",C102*'MPTO_working_3-way'!$I101)</f>
        <v>2.7362554112554109</v>
      </c>
      <c r="H102" s="17">
        <f>IF(OR($A102="",$B102="",$C102=""),"",'MPTO_working_3-way'!E101)</f>
        <v>2.9097193396979462</v>
      </c>
      <c r="I102" s="21">
        <f>IF(OR($A102="",$B102="",$C102=""),"",'MPTO_working_3-way'!F101)</f>
        <v>3.4534774658695788</v>
      </c>
      <c r="J102" s="22">
        <f>IF(OR($A102="",$B102="",$C102=""),"",'MPTO_working_3-way'!G101)</f>
        <v>2.7265709733639509</v>
      </c>
      <c r="K102" s="17">
        <f>IF(OR($A102="",$B102="",$C102=""),"",'OddsRatio_working_3-way'!H101)</f>
        <v>2.9118595188498717</v>
      </c>
      <c r="L102" s="21">
        <f>IF(OR($A102="",$B102="",$C102=""),"",'OddsRatio_working_3-way'!I101)</f>
        <v>3.4429316074192804</v>
      </c>
      <c r="M102" s="22">
        <f>IF(OR($A102="",$B102="",$C102=""),"",'OddsRatio_working_3-way'!J101)</f>
        <v>2.731295008736272</v>
      </c>
      <c r="N102" s="29">
        <f t="shared" si="8"/>
        <v>34.327413677174391</v>
      </c>
      <c r="O102" s="30">
        <f t="shared" si="9"/>
        <v>29.126290392754029</v>
      </c>
      <c r="P102" s="30">
        <f t="shared" si="10"/>
        <v>36.546295930071594</v>
      </c>
      <c r="Q102" t="s">
        <v>168</v>
      </c>
      <c r="R102" t="s">
        <v>169</v>
      </c>
      <c r="S102" s="35">
        <v>44081</v>
      </c>
    </row>
    <row r="103" spans="1:19" ht="15" x14ac:dyDescent="0.25">
      <c r="A103">
        <v>1.59</v>
      </c>
      <c r="B103">
        <v>4.17</v>
      </c>
      <c r="C103">
        <v>5.79</v>
      </c>
      <c r="D103" s="20">
        <f t="shared" si="7"/>
        <v>4.1450542762583309E-2</v>
      </c>
      <c r="E103" s="17">
        <f>IF(OR($A103="",$B103="",$C103=""),"",A103*'MPTO_working_3-way'!$I102)</f>
        <v>1.6559063629925075</v>
      </c>
      <c r="F103" s="21">
        <f>IF(OR($A103="",$B103="",$C103=""),"",B103*'MPTO_working_3-way'!$I102)</f>
        <v>4.3428487633199726</v>
      </c>
      <c r="G103" s="22">
        <f>IF(OR($A103="",$B103="",$C103=""),"",C103*'MPTO_working_3-way'!$I102)</f>
        <v>6.0299986425953573</v>
      </c>
      <c r="H103" s="17">
        <f>IF(OR($A103="",$B103="",$C103=""),"",'MPTO_working_3-way'!E102)</f>
        <v>1.6257149873597643</v>
      </c>
      <c r="I103" s="21">
        <f>IF(OR($A103="",$B103="",$C103=""),"",'MPTO_working_3-way'!F102)</f>
        <v>4.4249489867017893</v>
      </c>
      <c r="J103" s="22">
        <f>IF(OR($A103="",$B103="",$C103=""),"",'MPTO_working_3-way'!G102)</f>
        <v>6.2934751656549244</v>
      </c>
      <c r="K103" s="17">
        <f>IF(OR($A103="",$B103="",$C103=""),"",'OddsRatio_working_3-way'!H102)</f>
        <v>1.6358652401869509</v>
      </c>
      <c r="L103" s="21">
        <f>IF(OR($A103="",$B103="",$C103=""),"",'OddsRatio_working_3-way'!I102)</f>
        <v>4.4164284938858209</v>
      </c>
      <c r="M103" s="22">
        <f>IF(OR($A103="",$B103="",$C103=""),"",'OddsRatio_working_3-way'!J102)</f>
        <v>6.1623635601618556</v>
      </c>
      <c r="N103" s="29">
        <f t="shared" si="8"/>
        <v>60.389888121018402</v>
      </c>
      <c r="O103" s="30">
        <f t="shared" si="9"/>
        <v>23.026360218805575</v>
      </c>
      <c r="P103" s="30">
        <f t="shared" si="10"/>
        <v>16.583751660176034</v>
      </c>
      <c r="Q103" t="s">
        <v>170</v>
      </c>
      <c r="R103" t="s">
        <v>171</v>
      </c>
      <c r="S103" s="35">
        <v>44111</v>
      </c>
    </row>
    <row r="104" spans="1:19" ht="15" x14ac:dyDescent="0.25">
      <c r="A104">
        <v>1.62</v>
      </c>
      <c r="B104">
        <v>3.88</v>
      </c>
      <c r="C104">
        <v>5.97</v>
      </c>
      <c r="D104" s="20">
        <f t="shared" si="7"/>
        <v>4.25200969848607E-2</v>
      </c>
      <c r="E104" s="17">
        <f>IF(OR($A104="",$B104="",$C104=""),"",A104*'MPTO_working_3-way'!$I103)</f>
        <v>1.6888825571154744</v>
      </c>
      <c r="F104" s="21">
        <f>IF(OR($A104="",$B104="",$C104=""),"",B104*'MPTO_working_3-way'!$I103)</f>
        <v>4.0449779763012597</v>
      </c>
      <c r="G104" s="22">
        <f>IF(OR($A104="",$B104="",$C104=""),"",C104*'MPTO_working_3-way'!$I103)</f>
        <v>6.223844978999618</v>
      </c>
      <c r="H104" s="17">
        <f>IF(OR($A104="",$B104="",$C104=""),"",'MPTO_working_3-way'!E103)</f>
        <v>1.6580707169540274</v>
      </c>
      <c r="I104" s="21">
        <f>IF(OR($A104="",$B104="",$C104=""),"",'MPTO_working_3-way'!F103)</f>
        <v>4.1057882100025997</v>
      </c>
      <c r="J104" s="22">
        <f>IF(OR($A104="",$B104="",$C104=""),"",'MPTO_working_3-way'!G103)</f>
        <v>6.5218459493505447</v>
      </c>
      <c r="K104" s="17">
        <f>IF(OR($A104="",$B104="",$C104=""),"",'OddsRatio_working_3-way'!H103)</f>
        <v>1.668730125414432</v>
      </c>
      <c r="L104" s="21">
        <f>IF(OR($A104="",$B104="",$C104=""),"",'OddsRatio_working_3-way'!I103)</f>
        <v>4.1063592922476824</v>
      </c>
      <c r="M104" s="22">
        <f>IF(OR($A104="",$B104="",$C104=""),"",'OddsRatio_working_3-way'!J103)</f>
        <v>6.3606269730802021</v>
      </c>
      <c r="N104" s="29">
        <f t="shared" si="8"/>
        <v>59.210748301406412</v>
      </c>
      <c r="O104" s="30">
        <f t="shared" si="9"/>
        <v>24.722013466051131</v>
      </c>
      <c r="P104" s="30">
        <f t="shared" si="10"/>
        <v>16.067238232542447</v>
      </c>
      <c r="Q104" t="s">
        <v>172</v>
      </c>
      <c r="R104" t="s">
        <v>173</v>
      </c>
      <c r="S104" s="35">
        <v>44111</v>
      </c>
    </row>
    <row r="105" spans="1:19" ht="15" x14ac:dyDescent="0.25">
      <c r="A105">
        <v>4.21</v>
      </c>
      <c r="B105">
        <v>3.52</v>
      </c>
      <c r="C105">
        <v>1.94</v>
      </c>
      <c r="D105" s="20">
        <f t="shared" si="7"/>
        <v>3.7084517828083641E-2</v>
      </c>
      <c r="E105" s="17">
        <f>IF(OR($A105="",$B105="",$C105=""),"",A105*'MPTO_working_3-way'!$I104)</f>
        <v>4.3661258200562321</v>
      </c>
      <c r="F105" s="21">
        <f>IF(OR($A105="",$B105="",$C105=""),"",B105*'MPTO_working_3-way'!$I104)</f>
        <v>3.6505375027548546</v>
      </c>
      <c r="G105" s="22">
        <f>IF(OR($A105="",$B105="",$C105=""),"",C105*'MPTO_working_3-way'!$I104)</f>
        <v>2.0119439645864823</v>
      </c>
      <c r="H105" s="17">
        <f>IF(OR($A105="",$B105="",$C105=""),"",'MPTO_working_3-way'!E104)</f>
        <v>4.4411247477375149</v>
      </c>
      <c r="I105" s="21">
        <f>IF(OR($A105="",$B105="",$C105=""),"",'MPTO_working_3-way'!F104)</f>
        <v>3.6801317355212788</v>
      </c>
      <c r="J105" s="22">
        <f>IF(OR($A105="",$B105="",$C105=""),"",'MPTO_working_3-way'!G104)</f>
        <v>1.9876668785056448</v>
      </c>
      <c r="K105" s="17">
        <f>IF(OR($A105="",$B105="",$C105=""),"",'OddsRatio_working_3-way'!H104)</f>
        <v>4.4049502137365604</v>
      </c>
      <c r="L105" s="21">
        <f>IF(OR($A105="",$B105="",$C105=""),"",'OddsRatio_working_3-way'!I104)</f>
        <v>3.6730450276062716</v>
      </c>
      <c r="M105" s="22">
        <f>IF(OR($A105="",$B105="",$C105=""),"",'OddsRatio_working_3-way'!J104)</f>
        <v>1.9970882245832917</v>
      </c>
      <c r="N105" s="29">
        <f t="shared" si="8"/>
        <v>22.903600152941099</v>
      </c>
      <c r="O105" s="30">
        <f t="shared" si="9"/>
        <v>27.393226319284665</v>
      </c>
      <c r="P105" s="30">
        <f t="shared" si="10"/>
        <v>49.70317352777424</v>
      </c>
      <c r="Q105" t="s">
        <v>174</v>
      </c>
      <c r="R105" t="s">
        <v>175</v>
      </c>
      <c r="S105" s="35">
        <v>44111</v>
      </c>
    </row>
    <row r="106" spans="1:19" ht="15" x14ac:dyDescent="0.25">
      <c r="A106">
        <v>1.76</v>
      </c>
      <c r="B106">
        <v>3.81</v>
      </c>
      <c r="C106">
        <v>4.93</v>
      </c>
      <c r="D106" s="20">
        <f t="shared" si="7"/>
        <v>3.3488766375160184E-2</v>
      </c>
      <c r="E106" s="17">
        <f>IF(OR($A106="",$B106="",$C106=""),"",A106*'MPTO_working_3-way'!$I105)</f>
        <v>1.8189402288202818</v>
      </c>
      <c r="F106" s="21">
        <f>IF(OR($A106="",$B106="",$C106=""),"",B106*'MPTO_working_3-way'!$I105)</f>
        <v>3.9375921998893602</v>
      </c>
      <c r="G106" s="22">
        <f>IF(OR($A106="",$B106="",$C106=""),"",C106*'MPTO_working_3-way'!$I105)</f>
        <v>5.0950996182295398</v>
      </c>
      <c r="H106" s="17">
        <f>IF(OR($A106="",$B106="",$C106=""),"",'MPTO_working_3-way'!E105)</f>
        <v>1.7952712324109232</v>
      </c>
      <c r="I106" s="21">
        <f>IF(OR($A106="",$B106="",$C106=""),"",'MPTO_working_3-way'!F105)</f>
        <v>3.9792399949477009</v>
      </c>
      <c r="J106" s="22">
        <f>IF(OR($A106="",$B106="",$C106=""),"",'MPTO_working_3-way'!G105)</f>
        <v>5.2171145395815657</v>
      </c>
      <c r="K106" s="17">
        <f>IF(OR($A106="",$B106="",$C106=""),"",'OddsRatio_working_3-way'!H105)</f>
        <v>1.8039104635968635</v>
      </c>
      <c r="L106" s="21">
        <f>IF(OR($A106="",$B106="",$C106=""),"",'OddsRatio_working_3-way'!I105)</f>
        <v>3.9723531614568244</v>
      </c>
      <c r="M106" s="22">
        <f>IF(OR($A106="",$B106="",$C106=""),"",'OddsRatio_working_3-way'!J105)</f>
        <v>5.1570633183364114</v>
      </c>
      <c r="N106" s="29">
        <f t="shared" si="8"/>
        <v>54.977067643865041</v>
      </c>
      <c r="O106" s="30">
        <f t="shared" si="9"/>
        <v>25.396230722625322</v>
      </c>
      <c r="P106" s="30">
        <f t="shared" si="10"/>
        <v>19.626701633509629</v>
      </c>
      <c r="Q106" t="s">
        <v>176</v>
      </c>
      <c r="R106" t="s">
        <v>177</v>
      </c>
      <c r="S106" s="35">
        <v>44111</v>
      </c>
    </row>
    <row r="107" spans="1:19" ht="15" x14ac:dyDescent="0.25">
      <c r="A107">
        <v>1.22</v>
      </c>
      <c r="B107">
        <v>6.41</v>
      </c>
      <c r="C107">
        <v>14.81</v>
      </c>
      <c r="D107" s="20">
        <f t="shared" si="7"/>
        <v>4.3200316029156305E-2</v>
      </c>
      <c r="E107" s="17">
        <f>IF(OR($A107="",$B107="",$C107=""),"",A107*'MPTO_working_3-way'!$I106)</f>
        <v>1.2727043855555706</v>
      </c>
      <c r="F107" s="21">
        <f>IF(OR($A107="",$B107="",$C107=""),"",B107*'MPTO_working_3-way'!$I106)</f>
        <v>6.6869140257468924</v>
      </c>
      <c r="G107" s="22">
        <f>IF(OR($A107="",$B107="",$C107=""),"",C107*'MPTO_working_3-way'!$I106)</f>
        <v>15.449796680391806</v>
      </c>
      <c r="H107" s="17">
        <f>IF(OR($A107="",$B107="",$C107=""),"",'MPTO_working_3-way'!E106)</f>
        <v>1.2418163899347834</v>
      </c>
      <c r="I107" s="21">
        <f>IF(OR($A107="",$B107="",$C107=""),"",'MPTO_working_3-way'!F106)</f>
        <v>7.061840934080104</v>
      </c>
      <c r="J107" s="22">
        <f>IF(OR($A107="",$B107="",$C107=""),"",'MPTO_working_3-way'!G106)</f>
        <v>18.824649398160997</v>
      </c>
      <c r="K107" s="17">
        <f>IF(OR($A107="",$B107="",$C107=""),"",'OddsRatio_working_3-way'!H106)</f>
        <v>1.2498584335094021</v>
      </c>
      <c r="L107" s="21">
        <f>IF(OR($A107="",$B107="",$C107=""),"",'OddsRatio_working_3-way'!I106)</f>
        <v>7.1442460240266623</v>
      </c>
      <c r="M107" s="22">
        <f>IF(OR($A107="",$B107="",$C107=""),"",'OddsRatio_working_3-way'!J106)</f>
        <v>16.684295303476564</v>
      </c>
      <c r="N107" s="29">
        <f t="shared" si="8"/>
        <v>78.572841529376234</v>
      </c>
      <c r="O107" s="30">
        <f t="shared" si="9"/>
        <v>14.954581383126209</v>
      </c>
      <c r="P107" s="30">
        <f t="shared" si="10"/>
        <v>6.4725770874975694</v>
      </c>
      <c r="Q107" t="s">
        <v>178</v>
      </c>
      <c r="R107" t="s">
        <v>179</v>
      </c>
      <c r="S107" s="35">
        <v>44111</v>
      </c>
    </row>
    <row r="108" spans="1:19" ht="15" x14ac:dyDescent="0.25">
      <c r="A108" s="23">
        <v>2.06</v>
      </c>
      <c r="B108" s="23">
        <v>3.3</v>
      </c>
      <c r="C108" s="23">
        <v>4.1500000000000004</v>
      </c>
      <c r="D108" s="20">
        <f t="shared" si="7"/>
        <v>2.9431051655873119E-2</v>
      </c>
      <c r="E108" s="17">
        <f>IF(OR($A108="",$B108="",$C108=""),"",A108*'MPTO_working_3-way'!$I107)</f>
        <v>2.1206279664110985</v>
      </c>
      <c r="F108" s="21">
        <f>IF(OR($A108="",$B108="",$C108=""),"",B108*'MPTO_working_3-way'!$I107)</f>
        <v>3.3971224704643812</v>
      </c>
      <c r="G108" s="22">
        <f>IF(OR($A108="",$B108="",$C108=""),"",C108*'MPTO_working_3-way'!$I107)</f>
        <v>4.2721388643718736</v>
      </c>
      <c r="H108" s="17">
        <f>IF(OR($A108="",$B108="",$C108=""),"",'MPTO_working_3-way'!E107)</f>
        <v>2.1024898955898315</v>
      </c>
      <c r="I108" s="21">
        <f>IF(OR($A108="",$B108="",$C108=""),"",'MPTO_working_3-way'!F107)</f>
        <v>3.4104091196653856</v>
      </c>
      <c r="J108" s="22">
        <f>IF(OR($A108="",$B108="",$C108=""),"",'MPTO_working_3-way'!G107)</f>
        <v>4.3261295153779695</v>
      </c>
      <c r="K108" s="17">
        <f>IF(OR($A108="",$B108="",$C108=""),"",'OddsRatio_working_3-way'!H107)</f>
        <v>2.1099184693524102</v>
      </c>
      <c r="L108" s="21">
        <f>IF(OR($A108="",$B108="",$C108=""),"",'OddsRatio_working_3-way'!I107)</f>
        <v>3.4083136599156072</v>
      </c>
      <c r="M108" s="22">
        <f>IF(OR($A108="",$B108="",$C108=""),"",'OddsRatio_working_3-way'!J107)</f>
        <v>4.298342621188767</v>
      </c>
      <c r="N108" s="29">
        <f t="shared" ref="N108:N116" si="11">(1/E108)* 100</f>
        <v>47.155843261483376</v>
      </c>
      <c r="O108" s="30">
        <f t="shared" ref="O108:O116" si="12">(1/F108)* 100</f>
        <v>29.43667791474417</v>
      </c>
      <c r="P108" s="30">
        <f t="shared" ref="P108:P116" si="13">(1/G108)* 100</f>
        <v>23.407478823772472</v>
      </c>
      <c r="Q108" s="23" t="s">
        <v>71</v>
      </c>
      <c r="R108" s="23" t="s">
        <v>134</v>
      </c>
    </row>
    <row r="109" spans="1:19" ht="15" x14ac:dyDescent="0.25">
      <c r="A109">
        <v>2.33</v>
      </c>
      <c r="B109">
        <v>3.38</v>
      </c>
      <c r="C109">
        <v>3.28</v>
      </c>
      <c r="D109" s="20">
        <f t="shared" si="7"/>
        <v>2.9920586302391472E-2</v>
      </c>
      <c r="E109" s="17">
        <f>IF(OR($A109="",$B109="",$C109=""),"",A109*'MPTO_working_3-way'!$I108)</f>
        <v>2.3997149660845722</v>
      </c>
      <c r="F109" s="21">
        <f>IF(OR($A109="",$B109="",$C109=""),"",B109*'MPTO_working_3-way'!$I108)</f>
        <v>3.4811315817020829</v>
      </c>
      <c r="G109" s="22">
        <f>IF(OR($A109="",$B109="",$C109=""),"",C109*'MPTO_working_3-way'!$I108)</f>
        <v>3.3781395230718436</v>
      </c>
      <c r="H109" s="17">
        <f>IF(OR($A109="",$B109="",$C109=""),"",'MPTO_working_3-way'!E108)</f>
        <v>2.3854334711801082</v>
      </c>
      <c r="I109" s="21">
        <f>IF(OR($A109="",$B109="",$C109=""),"",'MPTO_working_3-way'!F108)</f>
        <v>3.4979166132534383</v>
      </c>
      <c r="J109" s="22">
        <f>IF(OR($A109="",$B109="",$C109=""),"",'MPTO_working_3-way'!G108)</f>
        <v>3.3909280195360738</v>
      </c>
      <c r="K109" s="17">
        <f>IF(OR($A109="",$B109="",$C109=""),"",'OddsRatio_working_3-way'!H108)</f>
        <v>2.3916269090241058</v>
      </c>
      <c r="L109" s="21">
        <f>IF(OR($A109="",$B109="",$C109=""),"",'OddsRatio_working_3-way'!I108)</f>
        <v>3.4902797319378727</v>
      </c>
      <c r="M109" s="22">
        <f>IF(OR($A109="",$B109="",$C109=""),"",'OddsRatio_working_3-way'!J108)</f>
        <v>3.3856461297556102</v>
      </c>
      <c r="N109" s="29">
        <f t="shared" si="11"/>
        <v>41.6716157599176</v>
      </c>
      <c r="O109" s="30">
        <f t="shared" si="12"/>
        <v>28.726291337457997</v>
      </c>
      <c r="P109" s="30">
        <f t="shared" si="13"/>
        <v>29.602092902624399</v>
      </c>
      <c r="Q109" t="s">
        <v>136</v>
      </c>
      <c r="R109" t="s">
        <v>34</v>
      </c>
    </row>
    <row r="110" spans="1:19" ht="15" x14ac:dyDescent="0.25">
      <c r="A110">
        <v>2.68</v>
      </c>
      <c r="B110">
        <v>3.51</v>
      </c>
      <c r="C110">
        <v>2.69</v>
      </c>
      <c r="D110" s="20">
        <f t="shared" si="7"/>
        <v>2.978182515440464E-2</v>
      </c>
      <c r="E110" s="17">
        <f>IF(OR($A110="",$B110="",$C110=""),"",A110*'MPTO_working_3-way'!$I109)</f>
        <v>2.7598152914138048</v>
      </c>
      <c r="F110" s="21">
        <f>IF(OR($A110="",$B110="",$C110=""),"",B110*'MPTO_working_3-way'!$I109)</f>
        <v>3.6145342062919599</v>
      </c>
      <c r="G110" s="22">
        <f>IF(OR($A110="",$B110="",$C110=""),"",C110*'MPTO_working_3-way'!$I109)</f>
        <v>2.7701131096653486</v>
      </c>
      <c r="H110" s="17">
        <f>IF(OR($A110="",$B110="",$C110=""),"",'MPTO_working_3-way'!E109)</f>
        <v>2.7532504969155047</v>
      </c>
      <c r="I110" s="21">
        <f>IF(OR($A110="",$B110="",$C110=""),"",'MPTO_working_3-way'!F109)</f>
        <v>3.6367205659559509</v>
      </c>
      <c r="J110" s="22">
        <f>IF(OR($A110="",$B110="",$C110=""),"",'MPTO_working_3-way'!G109)</f>
        <v>2.7638056894303493</v>
      </c>
      <c r="K110" s="17">
        <f>IF(OR($A110="",$B110="",$C110=""),"",'OddsRatio_working_3-way'!H109)</f>
        <v>2.7567726674483191</v>
      </c>
      <c r="L110" s="21">
        <f>IF(OR($A110="",$B110="",$C110=""),"",'OddsRatio_working_3-way'!I109)</f>
        <v>3.6247020210090946</v>
      </c>
      <c r="M110" s="22">
        <f>IF(OR($A110="",$B110="",$C110=""),"",'OddsRatio_working_3-way'!J109)</f>
        <v>2.7672296476117015</v>
      </c>
      <c r="N110" s="29">
        <f t="shared" si="11"/>
        <v>36.234308981153504</v>
      </c>
      <c r="O110" s="30">
        <f t="shared" si="12"/>
        <v>27.666082071080172</v>
      </c>
      <c r="P110" s="30">
        <f t="shared" si="13"/>
        <v>36.09960894776632</v>
      </c>
      <c r="Q110" t="s">
        <v>133</v>
      </c>
      <c r="R110" t="s">
        <v>38</v>
      </c>
    </row>
    <row r="111" spans="1:19" ht="15" x14ac:dyDescent="0.25">
      <c r="A111">
        <v>5.24</v>
      </c>
      <c r="B111">
        <v>3.83</v>
      </c>
      <c r="C111">
        <v>1.72</v>
      </c>
      <c r="D111" s="20">
        <f t="shared" si="7"/>
        <v>3.3331649237823058E-2</v>
      </c>
      <c r="E111" s="17">
        <f>IF(OR($A111="",$B111="",$C111=""),"",A111*'MPTO_working_3-way'!$I110)</f>
        <v>5.4146578420061928</v>
      </c>
      <c r="F111" s="21">
        <f>IF(OR($A111="",$B111="",$C111=""),"",B111*'MPTO_working_3-way'!$I110)</f>
        <v>3.9576602165808623</v>
      </c>
      <c r="G111" s="22">
        <f>IF(OR($A111="",$B111="",$C111=""),"",C111*'MPTO_working_3-way'!$I110)</f>
        <v>1.7773304366890557</v>
      </c>
      <c r="H111" s="17">
        <f>IF(OR($A111="",$B111="",$C111=""),"",'MPTO_working_3-way'!E110)</f>
        <v>5.5639278787962132</v>
      </c>
      <c r="I111" s="21">
        <f>IF(OR($A111="",$B111="",$C111=""),"",'MPTO_working_3-way'!F110)</f>
        <v>4.0002231164735971</v>
      </c>
      <c r="J111" s="22">
        <f>IF(OR($A111="",$B111="",$C111=""),"",'MPTO_working_3-way'!G110)</f>
        <v>1.7535098280604182</v>
      </c>
      <c r="K111" s="17">
        <f>IF(OR($A111="",$B111="",$C111=""),"",'OddsRatio_working_3-way'!H110)</f>
        <v>5.4879688951583807</v>
      </c>
      <c r="L111" s="21">
        <f>IF(OR($A111="",$B111="",$C111=""),"",'OddsRatio_working_3-way'!I110)</f>
        <v>3.9955075408722216</v>
      </c>
      <c r="M111" s="22">
        <f>IF(OR($A111="",$B111="",$C111=""),"",'OddsRatio_working_3-way'!J110)</f>
        <v>1.7621079255929324</v>
      </c>
      <c r="N111" s="29">
        <f t="shared" si="11"/>
        <v>18.468387646623459</v>
      </c>
      <c r="O111" s="30">
        <f t="shared" si="12"/>
        <v>25.267454639244626</v>
      </c>
      <c r="P111" s="30">
        <f t="shared" si="13"/>
        <v>56.264157714131926</v>
      </c>
      <c r="Q111" t="s">
        <v>132</v>
      </c>
      <c r="R111" t="s">
        <v>39</v>
      </c>
    </row>
    <row r="112" spans="1:19" ht="15" x14ac:dyDescent="0.25">
      <c r="A112">
        <v>1.99</v>
      </c>
      <c r="B112">
        <v>3.27</v>
      </c>
      <c r="C112">
        <v>4.3600000000000003</v>
      </c>
      <c r="D112" s="20">
        <f t="shared" si="7"/>
        <v>3.768075853272479E-2</v>
      </c>
      <c r="E112" s="17">
        <f>IF(OR($A112="",$B112="",$C112=""),"",A112*'MPTO_working_3-way'!$I111)</f>
        <v>2.0649847094801221</v>
      </c>
      <c r="F112" s="21">
        <f>IF(OR($A112="",$B112="",$C112=""),"",B112*'MPTO_working_3-way'!$I111)</f>
        <v>3.3932160804020102</v>
      </c>
      <c r="G112" s="22">
        <f>IF(OR($A112="",$B112="",$C112=""),"",C112*'MPTO_working_3-way'!$I111)</f>
        <v>4.5242881072026808</v>
      </c>
      <c r="H112" s="17">
        <f>IF(OR($A112="",$B112="",$C112=""),"",'MPTO_working_3-way'!E111)</f>
        <v>2.0410149715623955</v>
      </c>
      <c r="I112" s="21">
        <f>IF(OR($A112="",$B112="",$C112=""),"",'MPTO_working_3-way'!F111)</f>
        <v>3.4100579932923423</v>
      </c>
      <c r="J112" s="22">
        <f>IF(OR($A112="",$B112="",$C112=""),"",'MPTO_working_3-way'!G111)</f>
        <v>4.6125983507785371</v>
      </c>
      <c r="K112" s="17">
        <f>IF(OR($A112="",$B112="",$C112=""),"",'OddsRatio_working_3-way'!H111)</f>
        <v>2.0506556077532578</v>
      </c>
      <c r="L112" s="21">
        <f>IF(OR($A112="",$B112="",$C112=""),"",'OddsRatio_working_3-way'!I111)</f>
        <v>3.4090790197978733</v>
      </c>
      <c r="M112" s="22">
        <f>IF(OR($A112="",$B112="",$C112=""),"",'OddsRatio_working_3-way'!J111)</f>
        <v>4.5658614566171174</v>
      </c>
      <c r="N112" s="29">
        <f t="shared" si="11"/>
        <v>48.426508700481307</v>
      </c>
      <c r="O112" s="30">
        <f t="shared" si="12"/>
        <v>29.470566456867825</v>
      </c>
      <c r="P112" s="30">
        <f t="shared" si="13"/>
        <v>22.102924842650868</v>
      </c>
      <c r="Q112" t="s">
        <v>139</v>
      </c>
      <c r="R112" t="s">
        <v>80</v>
      </c>
    </row>
    <row r="113" spans="1:18" ht="15" x14ac:dyDescent="0.25">
      <c r="A113">
        <v>4.67</v>
      </c>
      <c r="B113">
        <v>3.97</v>
      </c>
      <c r="C113">
        <v>1.74</v>
      </c>
      <c r="D113" s="20">
        <f t="shared" si="7"/>
        <v>4.0734574756537745E-2</v>
      </c>
      <c r="E113" s="17">
        <f>IF(OR($A113="",$B113="",$C113=""),"",A113*'MPTO_working_3-way'!$I112)</f>
        <v>4.8602304641130312</v>
      </c>
      <c r="F113" s="21">
        <f>IF(OR($A113="",$B113="",$C113=""),"",B113*'MPTO_working_3-way'!$I112)</f>
        <v>4.1317162617834553</v>
      </c>
      <c r="G113" s="22">
        <f>IF(OR($A113="",$B113="",$C113=""),"",C113*'MPTO_working_3-way'!$I112)</f>
        <v>1.8108781600763757</v>
      </c>
      <c r="H113" s="17">
        <f>IF(OR($A113="",$B113="",$C113=""),"",'MPTO_working_3-way'!E112)</f>
        <v>4.9861740691047176</v>
      </c>
      <c r="I113" s="21">
        <f>IF(OR($A113="",$B113="",$C113=""),"",'MPTO_working_3-way'!F112)</f>
        <v>4.196197807722962</v>
      </c>
      <c r="J113" s="22">
        <f>IF(OR($A113="",$B113="",$C113=""),"",'MPTO_working_3-way'!G112)</f>
        <v>1.7821040862322439</v>
      </c>
      <c r="K113" s="17">
        <f>IF(OR($A113="",$B113="",$C113=""),"",'OddsRatio_working_3-way'!H112)</f>
        <v>4.9296950733950959</v>
      </c>
      <c r="L113" s="21">
        <f>IF(OR($A113="",$B113="",$C113=""),"",'OddsRatio_working_3-way'!I112)</f>
        <v>4.1801619531289997</v>
      </c>
      <c r="M113" s="22">
        <f>IF(OR($A113="",$B113="",$C113=""),"",'OddsRatio_working_3-way'!J112)</f>
        <v>1.7923635842813002</v>
      </c>
      <c r="N113" s="29">
        <f t="shared" si="11"/>
        <v>20.575156001012708</v>
      </c>
      <c r="O113" s="30">
        <f t="shared" si="12"/>
        <v>24.203017260637107</v>
      </c>
      <c r="P113" s="30">
        <f t="shared" si="13"/>
        <v>55.221826738350188</v>
      </c>
      <c r="Q113" t="s">
        <v>81</v>
      </c>
      <c r="R113" t="s">
        <v>138</v>
      </c>
    </row>
    <row r="114" spans="1:18" ht="15" x14ac:dyDescent="0.25">
      <c r="A114">
        <v>3.71</v>
      </c>
      <c r="B114">
        <v>3.55</v>
      </c>
      <c r="C114">
        <v>1.98</v>
      </c>
      <c r="D114" s="20">
        <f t="shared" si="7"/>
        <v>5.6282424871316739E-2</v>
      </c>
      <c r="E114" s="17">
        <f>IF(OR($A114="",$B114="",$C114=""),"",A114*'MPTO_working_3-way'!$I113)</f>
        <v>3.9188077962725849</v>
      </c>
      <c r="F114" s="21">
        <f>IF(OR($A114="",$B114="",$C114=""),"",B114*'MPTO_working_3-way'!$I113)</f>
        <v>3.7498026082931744</v>
      </c>
      <c r="G114" s="22">
        <f>IF(OR($A114="",$B114="",$C114=""),"",C114*'MPTO_working_3-way'!$I113)</f>
        <v>2.091439201245207</v>
      </c>
      <c r="H114" s="17">
        <f>IF(OR($A114="",$B114="",$C114=""),"",'MPTO_working_3-way'!E113)</f>
        <v>3.9875433820489934</v>
      </c>
      <c r="I114" s="21">
        <f>IF(OR($A114="",$B114="",$C114=""),"",'MPTO_working_3-way'!F113)</f>
        <v>3.8033033069530942</v>
      </c>
      <c r="J114" s="22">
        <f>IF(OR($A114="",$B114="",$C114=""),"",'MPTO_working_3-way'!G113)</f>
        <v>2.056387389374192</v>
      </c>
      <c r="K114" s="17">
        <f>IF(OR($A114="",$B114="",$C114=""),"",'OddsRatio_working_3-way'!H113)</f>
        <v>3.958627102990377</v>
      </c>
      <c r="L114" s="21">
        <f>IF(OR($A114="",$B114="",$C114=""),"",'OddsRatio_working_3-way'!I113)</f>
        <v>3.7839480120389153</v>
      </c>
      <c r="M114" s="22">
        <f>IF(OR($A114="",$B114="",$C114=""),"",'OddsRatio_working_3-way'!J113)</f>
        <v>2.0699094320777012</v>
      </c>
      <c r="N114" s="29">
        <f t="shared" si="11"/>
        <v>25.517964952278611</v>
      </c>
      <c r="O114" s="30">
        <f t="shared" si="12"/>
        <v>26.668070414916517</v>
      </c>
      <c r="P114" s="30">
        <f t="shared" si="13"/>
        <v>47.813964632804876</v>
      </c>
      <c r="Q114" t="s">
        <v>91</v>
      </c>
      <c r="R114" t="s">
        <v>92</v>
      </c>
    </row>
    <row r="115" spans="1:18" ht="15" x14ac:dyDescent="0.25">
      <c r="A115">
        <v>1.56</v>
      </c>
      <c r="B115">
        <v>4.12</v>
      </c>
      <c r="C115">
        <v>5.53</v>
      </c>
      <c r="D115" s="20">
        <f t="shared" si="7"/>
        <v>6.4575914029029402E-2</v>
      </c>
      <c r="E115" s="17">
        <f>IF(OR($A115="",$B115="",$C115=""),"",A115*'MPTO_working_3-way'!$I114)</f>
        <v>1.660738425885286</v>
      </c>
      <c r="F115" s="21">
        <f>IF(OR($A115="",$B115="",$C115=""),"",B115*'MPTO_working_3-way'!$I114)</f>
        <v>4.3860527657996009</v>
      </c>
      <c r="G115" s="22">
        <f>IF(OR($A115="",$B115="",$C115=""),"",C115*'MPTO_working_3-way'!$I114)</f>
        <v>5.8871048045805328</v>
      </c>
      <c r="H115" s="17">
        <f>IF(OR($A115="",$B115="",$C115=""),"",'MPTO_working_3-way'!E114)</f>
        <v>1.6142041276248185</v>
      </c>
      <c r="I115" s="21">
        <f>IF(OR($A115="",$B115="",$C115=""),"",'MPTO_working_3-way'!F114)</f>
        <v>4.5209358269180147</v>
      </c>
      <c r="J115" s="22">
        <f>IF(OR($A115="",$B115="",$C115=""),"",'MPTO_working_3-way'!G114)</f>
        <v>6.277206916397196</v>
      </c>
      <c r="K115" s="17">
        <f>IF(OR($A115="",$B115="",$C115=""),"",'OddsRatio_working_3-way'!H114)</f>
        <v>1.6291500833412165</v>
      </c>
      <c r="L115" s="21">
        <f>IF(OR($A115="",$B115="",$C115=""),"",'OddsRatio_working_3-way'!I114)</f>
        <v>4.5052647500439198</v>
      </c>
      <c r="M115" s="22">
        <f>IF(OR($A115="",$B115="",$C115=""),"",'OddsRatio_working_3-way'!J114)</f>
        <v>6.0893747813137686</v>
      </c>
      <c r="N115" s="29">
        <f t="shared" si="11"/>
        <v>60.214178489121927</v>
      </c>
      <c r="O115" s="30">
        <f t="shared" si="12"/>
        <v>22.799543311415103</v>
      </c>
      <c r="P115" s="30">
        <f t="shared" si="13"/>
        <v>16.986278199462966</v>
      </c>
      <c r="Q115" t="s">
        <v>89</v>
      </c>
      <c r="R115" t="s">
        <v>90</v>
      </c>
    </row>
    <row r="116" spans="1:18" ht="15" x14ac:dyDescent="0.25">
      <c r="A116">
        <v>1.68</v>
      </c>
      <c r="B116">
        <v>4.05</v>
      </c>
      <c r="C116">
        <v>5.14</v>
      </c>
      <c r="D116" s="20">
        <f t="shared" si="7"/>
        <v>3.6704204667888263E-2</v>
      </c>
      <c r="E116" s="17">
        <f>IF(OR($A116="",$B116="",$C116=""),"",A116*'MPTO_working_3-way'!$I115)</f>
        <v>1.7416630638420523</v>
      </c>
      <c r="F116" s="21">
        <f>IF(OR($A116="",$B116="",$C116=""),"",B116*'MPTO_working_3-way'!$I115)</f>
        <v>4.1986520289049469</v>
      </c>
      <c r="G116" s="22">
        <f>IF(OR($A116="",$B116="",$C116=""),"",C116*'MPTO_working_3-way'!$I115)</f>
        <v>5.3286596119929452</v>
      </c>
      <c r="H116" s="17">
        <f>IF(OR($A116="",$B116="",$C116=""),"",'MPTO_working_3-way'!E115)</f>
        <v>1.7152559796597402</v>
      </c>
      <c r="I116" s="21">
        <f>IF(OR($A116="",$B116="",$C116=""),"",'MPTO_working_3-way'!F115)</f>
        <v>4.2611424923117411</v>
      </c>
      <c r="J116" s="22">
        <f>IF(OR($A116="",$B116="",$C116=""),"",'MPTO_working_3-way'!G115)</f>
        <v>5.4849281381153423</v>
      </c>
      <c r="K116" s="17">
        <f>IF(OR($A116="",$B116="",$C116=""),"",'OddsRatio_working_3-way'!H115)</f>
        <v>1.7245075315803347</v>
      </c>
      <c r="L116" s="21">
        <f>IF(OR($A116="",$B116="",$C116=""),"",'OddsRatio_working_3-way'!I115)</f>
        <v>4.2496293695882654</v>
      </c>
      <c r="M116" s="22">
        <f>IF(OR($A116="",$B116="",$C116=""),"",'OddsRatio_working_3-way'!J115)</f>
        <v>5.4109723246214489</v>
      </c>
      <c r="N116" s="29">
        <f t="shared" si="11"/>
        <v>57.416386714548132</v>
      </c>
      <c r="O116" s="30">
        <f t="shared" si="12"/>
        <v>23.817167822331079</v>
      </c>
      <c r="P116" s="30">
        <f t="shared" si="13"/>
        <v>18.766445463120789</v>
      </c>
      <c r="Q116" t="s">
        <v>96</v>
      </c>
      <c r="R116" t="s">
        <v>140</v>
      </c>
    </row>
    <row r="117" spans="1:18" ht="15" x14ac:dyDescent="0.25">
      <c r="A117">
        <v>1.78</v>
      </c>
      <c r="B117">
        <v>3.91</v>
      </c>
      <c r="C117">
        <v>4.6399999999999997</v>
      </c>
      <c r="D117" s="20">
        <f t="shared" si="7"/>
        <v>3.3069469891623848E-2</v>
      </c>
      <c r="E117" s="17">
        <f>IF(OR($A117="",$B117="",$C117=""),"",A117*'MPTO_working_3-way'!$I116)</f>
        <v>1.8388636564070904</v>
      </c>
      <c r="F117" s="21">
        <f>IF(OR($A117="",$B117="",$C117=""),"",B117*'MPTO_working_3-way'!$I116)</f>
        <v>4.0393016272762496</v>
      </c>
      <c r="G117" s="22">
        <f>IF(OR($A117="",$B117="",$C117=""),"",C117*'MPTO_working_3-way'!$I116)</f>
        <v>4.7934423402971342</v>
      </c>
      <c r="H117" s="17">
        <f>IF(OR($A117="",$B117="",$C117=""),"",'MPTO_working_3-way'!E116)</f>
        <v>1.8156247708926763</v>
      </c>
      <c r="I117" s="21">
        <f>IF(OR($A117="",$B117="",$C117=""),"",'MPTO_working_3-way'!F116)</f>
        <v>4.086113717642319</v>
      </c>
      <c r="J117" s="22">
        <f>IF(OR($A117="",$B117="",$C117=""),"",'MPTO_working_3-way'!G116)</f>
        <v>4.8901169988782245</v>
      </c>
      <c r="K117" s="17">
        <f>IF(OR($A117="",$B117="",$C117=""),"",'OddsRatio_working_3-way'!H116)</f>
        <v>1.8241098037658809</v>
      </c>
      <c r="L117" s="21">
        <f>IF(OR($A117="",$B117="",$C117=""),"",'OddsRatio_working_3-way'!I116)</f>
        <v>4.0745634986650163</v>
      </c>
      <c r="M117" s="22">
        <f>IF(OR($A117="",$B117="",$C117=""),"",'OddsRatio_working_3-way'!J116)</f>
        <v>4.8458457509074426</v>
      </c>
      <c r="N117" s="29">
        <f t="shared" ref="N117:N146" si="14">(1/E117)* 100</f>
        <v>54.381410852062572</v>
      </c>
      <c r="O117" s="30">
        <f t="shared" ref="O117:O146" si="15">(1/F117)* 100</f>
        <v>24.756754812447916</v>
      </c>
      <c r="P117" s="30">
        <f t="shared" ref="P117:P146" si="16">(1/G117)* 100</f>
        <v>20.861834335489522</v>
      </c>
      <c r="Q117" t="s">
        <v>95</v>
      </c>
      <c r="R117" t="s">
        <v>50</v>
      </c>
    </row>
    <row r="118" spans="1:18" ht="15" x14ac:dyDescent="0.25">
      <c r="A118">
        <v>2.08</v>
      </c>
      <c r="B118">
        <v>3.61</v>
      </c>
      <c r="C118">
        <v>3.62</v>
      </c>
      <c r="D118" s="20">
        <f t="shared" si="7"/>
        <v>3.4020634941190231E-2</v>
      </c>
      <c r="E118" s="17">
        <f>IF(OR($A118="",$B118="",$C118=""),"",A118*'MPTO_working_3-way'!$I117)</f>
        <v>2.1507629206776757</v>
      </c>
      <c r="F118" s="21">
        <f>IF(OR($A118="",$B118="",$C118=""),"",B118*'MPTO_working_3-way'!$I117)</f>
        <v>3.7328144921376967</v>
      </c>
      <c r="G118" s="22">
        <f>IF(OR($A118="",$B118="",$C118=""),"",C118*'MPTO_working_3-way'!$I117)</f>
        <v>3.7431546984871087</v>
      </c>
      <c r="H118" s="17">
        <f>IF(OR($A118="",$B118="",$C118=""),"",'MPTO_working_3-way'!E117)</f>
        <v>2.1302475119028661</v>
      </c>
      <c r="I118" s="21">
        <f>IF(OR($A118="",$B118="",$C118=""),"",'MPTO_working_3-way'!F117)</f>
        <v>3.7640951445103359</v>
      </c>
      <c r="J118" s="22">
        <f>IF(OR($A118="",$B118="",$C118=""),"",'MPTO_working_3-way'!G117)</f>
        <v>3.7749683635365732</v>
      </c>
      <c r="K118" s="17">
        <f>IF(OR($A118="",$B118="",$C118=""),"",'OddsRatio_working_3-way'!H117)</f>
        <v>2.1385148756309902</v>
      </c>
      <c r="L118" s="21">
        <f>IF(OR($A118="",$B118="",$C118=""),"",'OddsRatio_working_3-way'!I117)</f>
        <v>3.7514109494415591</v>
      </c>
      <c r="M118" s="22">
        <f>IF(OR($A118="",$B118="",$C118=""),"",'OddsRatio_working_3-way'!J117)</f>
        <v>3.7619527538455491</v>
      </c>
      <c r="N118" s="29">
        <f t="shared" si="14"/>
        <v>46.495129257896714</v>
      </c>
      <c r="O118" s="30">
        <f t="shared" si="15"/>
        <v>26.789437356350465</v>
      </c>
      <c r="P118" s="30">
        <f t="shared" si="16"/>
        <v>26.715433385752814</v>
      </c>
      <c r="Q118" t="s">
        <v>94</v>
      </c>
      <c r="R118" t="s">
        <v>142</v>
      </c>
    </row>
    <row r="119" spans="1:18" ht="15" x14ac:dyDescent="0.25">
      <c r="A119">
        <v>2.74</v>
      </c>
      <c r="B119">
        <v>3.42</v>
      </c>
      <c r="C119">
        <v>2.66</v>
      </c>
      <c r="D119" s="20">
        <f t="shared" si="7"/>
        <v>3.3301014092408598E-2</v>
      </c>
      <c r="E119" s="17">
        <f>IF(OR($A119="",$B119="",$C119=""),"",A119*'MPTO_working_3-way'!$I118)</f>
        <v>2.8312447786131996</v>
      </c>
      <c r="F119" s="21">
        <f>IF(OR($A119="",$B119="",$C119=""),"",B119*'MPTO_working_3-way'!$I118)</f>
        <v>3.5338894681960373</v>
      </c>
      <c r="G119" s="22">
        <f>IF(OR($A119="",$B119="",$C119=""),"",C119*'MPTO_working_3-way'!$I118)</f>
        <v>2.7485806974858069</v>
      </c>
      <c r="H119" s="17">
        <f>IF(OR($A119="",$B119="",$C119=""),"",'MPTO_working_3-way'!E118)</f>
        <v>2.8259510939806649</v>
      </c>
      <c r="I119" s="21">
        <f>IF(OR($A119="",$B119="",$C119=""),"",'MPTO_working_3-way'!F118)</f>
        <v>3.5549574026837392</v>
      </c>
      <c r="J119" s="22">
        <f>IF(OR($A119="",$B119="",$C119=""),"",'MPTO_working_3-way'!G118)</f>
        <v>2.7409311991264089</v>
      </c>
      <c r="K119" s="17">
        <f>IF(OR($A119="",$B119="",$C119=""),"",'OddsRatio_working_3-way'!H118)</f>
        <v>2.8289369528737183</v>
      </c>
      <c r="L119" s="21">
        <f>IF(OR($A119="",$B119="",$C119=""),"",'OddsRatio_working_3-way'!I118)</f>
        <v>3.5436939229622983</v>
      </c>
      <c r="M119" s="22">
        <f>IF(OR($A119="",$B119="",$C119=""),"",'OddsRatio_working_3-way'!J118)</f>
        <v>2.7448478975691795</v>
      </c>
      <c r="N119" s="29">
        <f t="shared" si="14"/>
        <v>35.320153437592211</v>
      </c>
      <c r="O119" s="30">
        <f t="shared" si="15"/>
        <v>28.297432871053406</v>
      </c>
      <c r="P119" s="30">
        <f t="shared" si="16"/>
        <v>36.38241369135438</v>
      </c>
      <c r="Q119" t="s">
        <v>103</v>
      </c>
      <c r="R119" t="s">
        <v>100</v>
      </c>
    </row>
    <row r="120" spans="1:18" ht="15" x14ac:dyDescent="0.25">
      <c r="A120">
        <v>2.4300000000000002</v>
      </c>
      <c r="B120">
        <v>3.06</v>
      </c>
      <c r="C120">
        <v>3.4</v>
      </c>
      <c r="D120" s="20">
        <f t="shared" si="7"/>
        <v>3.2437666424594447E-2</v>
      </c>
      <c r="E120" s="17">
        <f>IF(OR($A120="",$B120="",$C120=""),"",A120*'MPTO_working_3-way'!$I119)</f>
        <v>2.5088235294117647</v>
      </c>
      <c r="F120" s="21">
        <f>IF(OR($A120="",$B120="",$C120=""),"",B120*'MPTO_working_3-way'!$I119)</f>
        <v>3.159259259259259</v>
      </c>
      <c r="G120" s="22">
        <f>IF(OR($A120="",$B120="",$C120=""),"",C120*'MPTO_working_3-way'!$I119)</f>
        <v>3.5102880658436209</v>
      </c>
      <c r="H120" s="17">
        <f>IF(OR($A120="",$B120="",$C120=""),"",'MPTO_working_3-way'!E119)</f>
        <v>2.4955698751510274</v>
      </c>
      <c r="I120" s="21">
        <f>IF(OR($A120="",$B120="",$C120=""),"",'MPTO_working_3-way'!F119)</f>
        <v>3.1647088866189987</v>
      </c>
      <c r="J120" s="22">
        <f>IF(OR($A120="",$B120="",$C120=""),"",'MPTO_working_3-way'!G119)</f>
        <v>3.529763600113927</v>
      </c>
      <c r="K120" s="17">
        <f>IF(OR($A120="",$B120="",$C120=""),"",'OddsRatio_working_3-way'!H119)</f>
        <v>2.5015150291461805</v>
      </c>
      <c r="L120" s="21">
        <f>IF(OR($A120="",$B120="",$C120=""),"",'OddsRatio_working_3-way'!I119)</f>
        <v>3.1630216503784139</v>
      </c>
      <c r="M120" s="22">
        <f>IF(OR($A120="",$B120="",$C120=""),"",'OddsRatio_working_3-way'!J119)</f>
        <v>3.5200252237418419</v>
      </c>
      <c r="N120" s="29">
        <f t="shared" si="14"/>
        <v>39.859320046893323</v>
      </c>
      <c r="O120" s="30">
        <f t="shared" si="15"/>
        <v>31.65298944900352</v>
      </c>
      <c r="P120" s="30">
        <f t="shared" si="16"/>
        <v>28.48769050410317</v>
      </c>
      <c r="Q120" t="s">
        <v>141</v>
      </c>
      <c r="R120" t="s">
        <v>99</v>
      </c>
    </row>
    <row r="121" spans="1:18" ht="15" x14ac:dyDescent="0.25">
      <c r="A121">
        <v>2.1800000000000002</v>
      </c>
      <c r="B121">
        <v>3.45</v>
      </c>
      <c r="C121">
        <v>3.5</v>
      </c>
      <c r="D121" s="20">
        <f t="shared" si="7"/>
        <v>3.4284954508329024E-2</v>
      </c>
      <c r="E121" s="17">
        <f>IF(OR($A121="",$B121="",$C121=""),"",A121*'MPTO_working_3-way'!$I120)</f>
        <v>2.2547412008281573</v>
      </c>
      <c r="F121" s="21">
        <f>IF(OR($A121="",$B121="",$C121=""),"",B121*'MPTO_working_3-way'!$I120)</f>
        <v>3.5682830930537355</v>
      </c>
      <c r="G121" s="22">
        <f>IF(OR($A121="",$B121="",$C121=""),"",C121*'MPTO_working_3-way'!$I120)</f>
        <v>3.6199973407791517</v>
      </c>
      <c r="H121" s="17">
        <f>IF(OR($A121="",$B121="",$C121=""),"",'MPTO_working_3-way'!E120)</f>
        <v>2.2356996248849885</v>
      </c>
      <c r="I121" s="21">
        <f>IF(OR($A121="",$B121="",$C121=""),"",'MPTO_working_3-way'!F120)</f>
        <v>3.5916088686753844</v>
      </c>
      <c r="J121" s="22">
        <f>IF(OR($A121="",$B121="",$C121=""),"",'MPTO_working_3-way'!G120)</f>
        <v>3.6458299669906049</v>
      </c>
      <c r="K121" s="17">
        <f>IF(OR($A121="",$B121="",$C121=""),"",'OddsRatio_working_3-way'!H120)</f>
        <v>2.2436083278243473</v>
      </c>
      <c r="L121" s="21">
        <f>IF(OR($A121="",$B121="",$C121=""),"",'OddsRatio_working_3-way'!I120)</f>
        <v>3.5820681382793649</v>
      </c>
      <c r="M121" s="22">
        <f>IF(OR($A121="",$B121="",$C121=""),"",'OddsRatio_working_3-way'!J120)</f>
        <v>3.6347634064075156</v>
      </c>
      <c r="N121" s="29">
        <f t="shared" si="14"/>
        <v>44.35098802615147</v>
      </c>
      <c r="O121" s="30">
        <f t="shared" si="15"/>
        <v>28.024682288988465</v>
      </c>
      <c r="P121" s="30">
        <f t="shared" si="16"/>
        <v>27.624329684860061</v>
      </c>
      <c r="Q121" t="s">
        <v>97</v>
      </c>
      <c r="R121" t="s">
        <v>52</v>
      </c>
    </row>
    <row r="122" spans="1:18" ht="15" x14ac:dyDescent="0.25">
      <c r="A122">
        <v>3.44</v>
      </c>
      <c r="B122">
        <v>3.37</v>
      </c>
      <c r="C122">
        <v>2.2400000000000002</v>
      </c>
      <c r="D122" s="20">
        <f t="shared" si="7"/>
        <v>3.3862150891686316E-2</v>
      </c>
      <c r="E122" s="17">
        <f>IF(OR($A122="",$B122="",$C122=""),"",A122*'MPTO_working_3-way'!$I121)</f>
        <v>3.556485799067401</v>
      </c>
      <c r="F122" s="21">
        <f>IF(OR($A122="",$B122="",$C122=""),"",B122*'MPTO_working_3-way'!$I121)</f>
        <v>3.484115448504983</v>
      </c>
      <c r="G122" s="22">
        <f>IF(OR($A122="",$B122="",$C122=""),"",C122*'MPTO_working_3-way'!$I121)</f>
        <v>2.3158512179973774</v>
      </c>
      <c r="H122" s="17">
        <f>IF(OR($A122="",$B122="",$C122=""),"",'MPTO_working_3-way'!E121)</f>
        <v>3.5789662477341921</v>
      </c>
      <c r="I122" s="21">
        <f>IF(OR($A122="",$B122="",$C122=""),"",'MPTO_working_3-way'!F121)</f>
        <v>3.503258643788286</v>
      </c>
      <c r="J122" s="22">
        <f>IF(OR($A122="",$B122="",$C122=""),"",'MPTO_working_3-way'!G121)</f>
        <v>2.2981046796797266</v>
      </c>
      <c r="K122" s="17">
        <f>IF(OR($A122="",$B122="",$C122=""),"",'OddsRatio_working_3-way'!H121)</f>
        <v>3.5690933278157106</v>
      </c>
      <c r="L122" s="21">
        <f>IF(OR($A122="",$B122="",$C122=""),"",'OddsRatio_working_3-way'!I121)</f>
        <v>3.4953898307062437</v>
      </c>
      <c r="M122" s="22">
        <f>IF(OR($A122="",$B122="",$C122=""),"",'OddsRatio_working_3-way'!J121)</f>
        <v>2.3056048059391316</v>
      </c>
      <c r="N122" s="29">
        <f t="shared" si="14"/>
        <v>28.117643553145211</v>
      </c>
      <c r="O122" s="30">
        <f t="shared" si="15"/>
        <v>28.701689561667514</v>
      </c>
      <c r="P122" s="30">
        <f t="shared" si="16"/>
        <v>43.180666885187286</v>
      </c>
      <c r="Q122" t="s">
        <v>115</v>
      </c>
      <c r="R122" t="s">
        <v>150</v>
      </c>
    </row>
    <row r="123" spans="1:18" ht="15" x14ac:dyDescent="0.25">
      <c r="A123">
        <v>3.67</v>
      </c>
      <c r="B123">
        <v>3.4</v>
      </c>
      <c r="C123">
        <v>2.14</v>
      </c>
      <c r="D123" s="20">
        <f t="shared" si="7"/>
        <v>3.3886930717689445E-2</v>
      </c>
      <c r="E123" s="17">
        <f>IF(OR($A123="",$B123="",$C123=""),"",A123*'MPTO_working_3-way'!$I122)</f>
        <v>3.7943650357339203</v>
      </c>
      <c r="F123" s="21">
        <f>IF(OR($A123="",$B123="",$C123=""),"",B123*'MPTO_working_3-way'!$I122)</f>
        <v>3.5152155644401439</v>
      </c>
      <c r="G123" s="22">
        <f>IF(OR($A123="",$B123="",$C123=""),"",C123*'MPTO_working_3-way'!$I122)</f>
        <v>2.2125180317358555</v>
      </c>
      <c r="H123" s="17">
        <f>IF(OR($A123="",$B123="",$C123=""),"",'MPTO_working_3-way'!E122)</f>
        <v>3.8287196173419651</v>
      </c>
      <c r="I123" s="21">
        <f>IF(OR($A123="",$B123="",$C123=""),"",'MPTO_working_3-way'!F122)</f>
        <v>3.5357927872418187</v>
      </c>
      <c r="J123" s="22">
        <f>IF(OR($A123="",$B123="",$C123=""),"",'MPTO_working_3-way'!G122)</f>
        <v>2.1930109457879086</v>
      </c>
      <c r="K123" s="17">
        <f>IF(OR($A123="",$B123="",$C123=""),"",'OddsRatio_working_3-way'!H122)</f>
        <v>3.8129625311481075</v>
      </c>
      <c r="L123" s="21">
        <f>IF(OR($A123="",$B123="",$C123=""),"",'OddsRatio_working_3-way'!I122)</f>
        <v>3.5285056459758275</v>
      </c>
      <c r="M123" s="22">
        <f>IF(OR($A123="",$B123="",$C123=""),"",'OddsRatio_working_3-way'!J122)</f>
        <v>2.2010401818385179</v>
      </c>
      <c r="N123" s="29">
        <f t="shared" si="14"/>
        <v>26.354870724940049</v>
      </c>
      <c r="O123" s="30">
        <f t="shared" si="15"/>
        <v>28.447757517802934</v>
      </c>
      <c r="P123" s="30">
        <f t="shared" si="16"/>
        <v>45.197371757257002</v>
      </c>
      <c r="Q123" t="s">
        <v>153</v>
      </c>
      <c r="R123" t="s">
        <v>154</v>
      </c>
    </row>
    <row r="124" spans="1:18" ht="15" x14ac:dyDescent="0.25">
      <c r="A124">
        <v>3.45</v>
      </c>
      <c r="B124">
        <v>3.2</v>
      </c>
      <c r="C124">
        <v>2.3199999999999998</v>
      </c>
      <c r="D124" s="20">
        <f t="shared" si="7"/>
        <v>3.3389555222388845E-2</v>
      </c>
      <c r="E124" s="17">
        <f>IF(OR($A124="",$B124="",$C124=""),"",A124*'MPTO_working_3-way'!$I123)</f>
        <v>3.5651939655172415</v>
      </c>
      <c r="F124" s="21">
        <f>IF(OR($A124="",$B124="",$C124=""),"",B124*'MPTO_working_3-way'!$I123)</f>
        <v>3.3068465767116444</v>
      </c>
      <c r="G124" s="22">
        <f>IF(OR($A124="",$B124="",$C124=""),"",C124*'MPTO_working_3-way'!$I123)</f>
        <v>2.3974637681159421</v>
      </c>
      <c r="H124" s="17">
        <f>IF(OR($A124="",$B124="",$C124=""),"",'MPTO_working_3-way'!E123)</f>
        <v>3.5877628777408392</v>
      </c>
      <c r="I124" s="21">
        <f>IF(OR($A124="",$B124="",$C124=""),"",'MPTO_working_3-way'!F123)</f>
        <v>3.318178677537484</v>
      </c>
      <c r="J124" s="22">
        <f>IF(OR($A124="",$B124="",$C124=""),"",'MPTO_working_3-way'!G123)</f>
        <v>2.3814931442314844</v>
      </c>
      <c r="K124" s="17">
        <f>IF(OR($A124="",$B124="",$C124=""),"",'OddsRatio_working_3-way'!H123)</f>
        <v>3.5769856833949714</v>
      </c>
      <c r="L124" s="21">
        <f>IF(OR($A124="",$B124="",$C124=""),"",'OddsRatio_working_3-way'!I123)</f>
        <v>3.3140279605995664</v>
      </c>
      <c r="M124" s="22">
        <f>IF(OR($A124="",$B124="",$C124=""),"",'OddsRatio_working_3-way'!J123)</f>
        <v>2.3884167763597399</v>
      </c>
      <c r="N124" s="29">
        <f t="shared" si="14"/>
        <v>28.048964787668123</v>
      </c>
      <c r="O124" s="30">
        <f t="shared" si="15"/>
        <v>30.240290161704696</v>
      </c>
      <c r="P124" s="30">
        <f t="shared" si="16"/>
        <v>41.710745050627175</v>
      </c>
      <c r="Q124" t="s">
        <v>151</v>
      </c>
      <c r="R124" t="s">
        <v>54</v>
      </c>
    </row>
    <row r="125" spans="1:18" ht="15" x14ac:dyDescent="0.25">
      <c r="A125">
        <v>1.4</v>
      </c>
      <c r="B125">
        <v>5.0599999999999996</v>
      </c>
      <c r="C125">
        <v>8.14</v>
      </c>
      <c r="D125" s="20">
        <f t="shared" si="7"/>
        <v>3.4764295633860964E-2</v>
      </c>
      <c r="E125" s="17">
        <f>IF(OR($A125="",$B125="",$C125=""),"",A125*'MPTO_working_3-way'!$I124)</f>
        <v>1.4486700138874054</v>
      </c>
      <c r="F125" s="21">
        <f>IF(OR($A125="",$B125="",$C125=""),"",B125*'MPTO_working_3-way'!$I124)</f>
        <v>5.2359073359073358</v>
      </c>
      <c r="G125" s="22">
        <f>IF(OR($A125="",$B125="",$C125=""),"",C125*'MPTO_working_3-way'!$I124)</f>
        <v>8.4229813664596289</v>
      </c>
      <c r="H125" s="17">
        <f>IF(OR($A125="",$B125="",$C125=""),"",'MPTO_working_3-way'!E124)</f>
        <v>1.4230872250012667</v>
      </c>
      <c r="I125" s="21">
        <f>IF(OR($A125="",$B125="",$C125=""),"",'MPTO_working_3-way'!F124)</f>
        <v>5.3751777315979448</v>
      </c>
      <c r="J125" s="22">
        <f>IF(OR($A125="",$B125="",$C125=""),"",'MPTO_working_3-way'!G124)</f>
        <v>8.9877926115581612</v>
      </c>
      <c r="K125" s="17">
        <f>IF(OR($A125="",$B125="",$C125=""),"",'OddsRatio_working_3-way'!H124)</f>
        <v>1.430908089572084</v>
      </c>
      <c r="L125" s="21">
        <f>IF(OR($A125="",$B125="",$C125=""),"",'OddsRatio_working_3-way'!I124)</f>
        <v>5.3737171091566509</v>
      </c>
      <c r="M125" s="22">
        <f>IF(OR($A125="",$B125="",$C125=""),"",'OddsRatio_working_3-way'!J124)</f>
        <v>8.6917093988616987</v>
      </c>
      <c r="N125" s="29">
        <f t="shared" si="14"/>
        <v>69.028832681955592</v>
      </c>
      <c r="O125" s="30">
        <f t="shared" si="15"/>
        <v>19.098886512794042</v>
      </c>
      <c r="P125" s="30">
        <f t="shared" si="16"/>
        <v>11.872280805250348</v>
      </c>
      <c r="Q125" t="s">
        <v>155</v>
      </c>
      <c r="R125" t="s">
        <v>152</v>
      </c>
    </row>
    <row r="126" spans="1:18" ht="15" x14ac:dyDescent="0.25">
      <c r="A126">
        <v>1.58</v>
      </c>
      <c r="B126">
        <v>4</v>
      </c>
      <c r="C126">
        <v>6.21</v>
      </c>
      <c r="D126" s="20">
        <f t="shared" si="7"/>
        <v>4.3941988218267669E-2</v>
      </c>
      <c r="E126" s="17">
        <f>IF(OR($A126="",$B126="",$C126=""),"",A126*'MPTO_working_3-way'!$I125)</f>
        <v>1.6494283413848629</v>
      </c>
      <c r="F126" s="21">
        <f>IF(OR($A126="",$B126="",$C126=""),"",B126*'MPTO_working_3-way'!$I125)</f>
        <v>4.1757679528730707</v>
      </c>
      <c r="G126" s="22">
        <f>IF(OR($A126="",$B126="",$C126=""),"",C126*'MPTO_working_3-way'!$I125)</f>
        <v>6.482879746835442</v>
      </c>
      <c r="H126" s="17">
        <f>IF(OR($A126="",$B126="",$C126=""),"",'MPTO_working_3-way'!E125)</f>
        <v>1.6174318706951263</v>
      </c>
      <c r="I126" s="21">
        <f>IF(OR($A126="",$B126="",$C126=""),"",'MPTO_working_3-way'!F125)</f>
        <v>4.2489426505189307</v>
      </c>
      <c r="J126" s="22">
        <f>IF(OR($A126="",$B126="",$C126=""),"",'MPTO_working_3-way'!G125)</f>
        <v>6.8313819232509809</v>
      </c>
      <c r="K126" s="17">
        <f>IF(OR($A126="",$B126="",$C126=""),"",'OddsRatio_working_3-way'!H125)</f>
        <v>1.6282490884684879</v>
      </c>
      <c r="L126" s="21">
        <f>IF(OR($A126="",$B126="",$C126=""),"",'OddsRatio_working_3-way'!I125)</f>
        <v>4.2495642506990752</v>
      </c>
      <c r="M126" s="22">
        <f>IF(OR($A126="",$B126="",$C126=""),"",'OddsRatio_working_3-way'!J125)</f>
        <v>6.6434099153807287</v>
      </c>
      <c r="N126" s="29">
        <f t="shared" si="14"/>
        <v>60.627065445013407</v>
      </c>
      <c r="O126" s="30">
        <f t="shared" si="15"/>
        <v>23.947690850780294</v>
      </c>
      <c r="P126" s="30">
        <f t="shared" si="16"/>
        <v>15.425243704206309</v>
      </c>
      <c r="Q126" t="s">
        <v>117</v>
      </c>
      <c r="R126" t="s">
        <v>62</v>
      </c>
    </row>
    <row r="127" spans="1:18" ht="15" x14ac:dyDescent="0.25">
      <c r="A127">
        <v>4.17</v>
      </c>
      <c r="B127">
        <v>3.03</v>
      </c>
      <c r="C127">
        <v>2.13</v>
      </c>
      <c r="D127" s="20">
        <f t="shared" si="7"/>
        <v>3.9324724852665582E-2</v>
      </c>
      <c r="E127" s="17">
        <f>IF(OR($A127="",$B127="",$C127=""),"",A127*'MPTO_working_3-way'!$I126)</f>
        <v>4.3339841026356156</v>
      </c>
      <c r="F127" s="21">
        <f>IF(OR($A127="",$B127="",$C127=""),"",B127*'MPTO_working_3-way'!$I126)</f>
        <v>3.1491539163035767</v>
      </c>
      <c r="G127" s="22">
        <f>IF(OR($A127="",$B127="",$C127=""),"",C127*'MPTO_working_3-way'!$I126)</f>
        <v>2.2137616639361775</v>
      </c>
      <c r="H127" s="17">
        <f>IF(OR($A127="",$B127="",$C127=""),"",'MPTO_working_3-way'!E126)</f>
        <v>4.4111177273815745</v>
      </c>
      <c r="I127" s="21">
        <f>IF(OR($A127="",$B127="",$C127=""),"",'MPTO_working_3-way'!F126)</f>
        <v>3.1553230321616454</v>
      </c>
      <c r="J127" s="22">
        <f>IF(OR($A127="",$B127="",$C127=""),"",'MPTO_working_3-way'!G126)</f>
        <v>2.1911789310831393</v>
      </c>
      <c r="K127" s="17">
        <f>IF(OR($A127="",$B127="",$C127=""),"",'OddsRatio_working_3-way'!H126)</f>
        <v>4.3687373085478667</v>
      </c>
      <c r="L127" s="21">
        <f>IF(OR($A127="",$B127="",$C127=""),"",'OddsRatio_working_3-way'!I126)</f>
        <v>3.1572671092593598</v>
      </c>
      <c r="M127" s="22">
        <f>IF(OR($A127="",$B127="",$C127=""),"",'OddsRatio_working_3-way'!J126)</f>
        <v>2.2008432677158014</v>
      </c>
      <c r="N127" s="29">
        <f t="shared" si="14"/>
        <v>23.07345796196789</v>
      </c>
      <c r="O127" s="30">
        <f t="shared" si="15"/>
        <v>31.754560957559768</v>
      </c>
      <c r="P127" s="30">
        <f t="shared" si="16"/>
        <v>45.171981080472349</v>
      </c>
      <c r="Q127" t="s">
        <v>123</v>
      </c>
      <c r="R127" t="s">
        <v>160</v>
      </c>
    </row>
    <row r="128" spans="1:18" ht="15" x14ac:dyDescent="0.25">
      <c r="A128">
        <v>2.4700000000000002</v>
      </c>
      <c r="B128">
        <v>2.89</v>
      </c>
      <c r="C128">
        <v>3.46</v>
      </c>
      <c r="D128" s="20">
        <f t="shared" si="7"/>
        <v>3.9896401881278853E-2</v>
      </c>
      <c r="E128" s="17">
        <f>IF(OR($A128="",$B128="",$C128=""),"",A128*'MPTO_working_3-way'!$I127)</f>
        <v>2.5685441126467592</v>
      </c>
      <c r="F128" s="21">
        <f>IF(OR($A128="",$B128="",$C128=""),"",B128*'MPTO_working_3-way'!$I127)</f>
        <v>3.0053006014368959</v>
      </c>
      <c r="G128" s="22">
        <f>IF(OR($A128="",$B128="",$C128=""),"",C128*'MPTO_working_3-way'!$I127)</f>
        <v>3.5980415505092247</v>
      </c>
      <c r="H128" s="17">
        <f>IF(OR($A128="",$B128="",$C128=""),"",'MPTO_working_3-way'!E127)</f>
        <v>2.5538902839427733</v>
      </c>
      <c r="I128" s="21">
        <f>IF(OR($A128="",$B128="",$C128=""),"",'MPTO_working_3-way'!F127)</f>
        <v>3.0055124649447387</v>
      </c>
      <c r="J128" s="22">
        <f>IF(OR($A128="",$B128="",$C128=""),"",'MPTO_working_3-way'!G127)</f>
        <v>3.6268870366887751</v>
      </c>
      <c r="K128" s="17">
        <f>IF(OR($A128="",$B128="",$C128=""),"",'OddsRatio_working_3-way'!H127)</f>
        <v>2.5606757868320229</v>
      </c>
      <c r="L128" s="21">
        <f>IF(OR($A128="",$B128="",$C128=""),"",'OddsRatio_working_3-way'!I127)</f>
        <v>3.0065831544983155</v>
      </c>
      <c r="M128" s="22">
        <f>IF(OR($A128="",$B128="",$C128=""),"",'OddsRatio_working_3-way'!J127)</f>
        <v>3.6117431534739968</v>
      </c>
      <c r="N128" s="29">
        <f t="shared" si="14"/>
        <v>38.932560864977667</v>
      </c>
      <c r="O128" s="30">
        <f t="shared" si="15"/>
        <v>33.274541638925555</v>
      </c>
      <c r="P128" s="30">
        <f t="shared" si="16"/>
        <v>27.792897496096781</v>
      </c>
      <c r="Q128" t="s">
        <v>159</v>
      </c>
      <c r="R128" t="s">
        <v>122</v>
      </c>
    </row>
    <row r="129" spans="1:18" ht="15" x14ac:dyDescent="0.25">
      <c r="A129">
        <v>2.16</v>
      </c>
      <c r="B129">
        <v>3.14</v>
      </c>
      <c r="C129">
        <v>3.87</v>
      </c>
      <c r="D129" s="20">
        <f t="shared" si="7"/>
        <v>3.9832233359118341E-2</v>
      </c>
      <c r="E129" s="17">
        <f>IF(OR($A129="",$B129="",$C129=""),"",A129*'MPTO_working_3-way'!$I128)</f>
        <v>2.2460376240556958</v>
      </c>
      <c r="F129" s="21">
        <f>IF(OR($A129="",$B129="",$C129=""),"",B129*'MPTO_working_3-way'!$I128)</f>
        <v>3.2650732127476316</v>
      </c>
      <c r="G129" s="22">
        <f>IF(OR($A129="",$B129="",$C129=""),"",C129*'MPTO_working_3-way'!$I128)</f>
        <v>4.0241507430997885</v>
      </c>
      <c r="H129" s="17">
        <f>IF(OR($A129="",$B129="",$C129=""),"",'MPTO_working_3-way'!E128)</f>
        <v>2.2237761384616639</v>
      </c>
      <c r="I129" s="21">
        <f>IF(OR($A129="",$B129="",$C129=""),"",'MPTO_working_3-way'!F128)</f>
        <v>3.276605178875843</v>
      </c>
      <c r="J129" s="22">
        <f>IF(OR($A129="",$B129="",$C129=""),"",'MPTO_working_3-way'!G128)</f>
        <v>4.0796257819523349</v>
      </c>
      <c r="K129" s="17">
        <f>IF(OR($A129="",$B129="",$C129=""),"",'OddsRatio_working_3-way'!H128)</f>
        <v>2.2331497334945398</v>
      </c>
      <c r="L129" s="21">
        <f>IF(OR($A129="",$B129="",$C129=""),"",'OddsRatio_working_3-way'!I128)</f>
        <v>3.2749486462744102</v>
      </c>
      <c r="M129" s="22">
        <f>IF(OR($A129="",$B129="",$C129=""),"",'OddsRatio_working_3-way'!J128)</f>
        <v>4.0509825302839051</v>
      </c>
      <c r="N129" s="29">
        <f t="shared" si="14"/>
        <v>44.522851678427742</v>
      </c>
      <c r="O129" s="30">
        <f t="shared" si="15"/>
        <v>30.62718459407769</v>
      </c>
      <c r="P129" s="30">
        <f t="shared" si="16"/>
        <v>24.849963727494554</v>
      </c>
      <c r="Q129" t="s">
        <v>163</v>
      </c>
      <c r="R129" t="s">
        <v>118</v>
      </c>
    </row>
    <row r="130" spans="1:18" ht="15" x14ac:dyDescent="0.25">
      <c r="A130">
        <v>4</v>
      </c>
      <c r="B130">
        <v>3.93</v>
      </c>
      <c r="C130">
        <v>1.87</v>
      </c>
      <c r="D130" s="20">
        <f t="shared" si="7"/>
        <v>3.9212284497421424E-2</v>
      </c>
      <c r="E130" s="17">
        <f>IF(OR($A130="",$B130="",$C130=""),"",A130*'MPTO_working_3-way'!$I129)</f>
        <v>4.1568491379896857</v>
      </c>
      <c r="F130" s="21">
        <f>IF(OR($A130="",$B130="",$C130=""),"",B130*'MPTO_working_3-way'!$I129)</f>
        <v>4.0841042780748662</v>
      </c>
      <c r="G130" s="22">
        <f>IF(OR($A130="",$B130="",$C130=""),"",C130*'MPTO_working_3-way'!$I129)</f>
        <v>1.9433269720101782</v>
      </c>
      <c r="H130" s="17">
        <f>IF(OR($A130="",$B130="",$C130=""),"",'MPTO_working_3-way'!E129)</f>
        <v>4.2206694552659538</v>
      </c>
      <c r="I130" s="21">
        <f>IF(OR($A130="",$B130="",$C130=""),"",'MPTO_working_3-way'!F129)</f>
        <v>4.142808153218116</v>
      </c>
      <c r="J130" s="22">
        <f>IF(OR($A130="",$B130="",$C130=""),"",'MPTO_working_3-way'!G129)</f>
        <v>1.9168523256091967</v>
      </c>
      <c r="K130" s="17">
        <f>IF(OR($A130="",$B130="",$C130=""),"",'OddsRatio_working_3-way'!H129)</f>
        <v>4.1956938445031593</v>
      </c>
      <c r="L130" s="21">
        <f>IF(OR($A130="",$B130="",$C130=""),"",'OddsRatio_working_3-way'!I129)</f>
        <v>4.1211276547980864</v>
      </c>
      <c r="M130" s="22">
        <f>IF(OR($A130="",$B130="",$C130=""),"",'OddsRatio_working_3-way'!J129)</f>
        <v>1.9267512149059169</v>
      </c>
      <c r="N130" s="29">
        <f t="shared" si="14"/>
        <v>24.056682520925332</v>
      </c>
      <c r="O130" s="30">
        <f t="shared" si="15"/>
        <v>24.485173049287866</v>
      </c>
      <c r="P130" s="30">
        <f t="shared" si="16"/>
        <v>51.458144429786799</v>
      </c>
      <c r="Q130" t="s">
        <v>131</v>
      </c>
      <c r="R130" t="s">
        <v>129</v>
      </c>
    </row>
    <row r="131" spans="1:18" ht="15" x14ac:dyDescent="0.25">
      <c r="A131">
        <v>3.37</v>
      </c>
      <c r="B131">
        <v>3.81</v>
      </c>
      <c r="C131">
        <v>2.08</v>
      </c>
      <c r="D131" s="20">
        <f t="shared" si="7"/>
        <v>3.9972327414790954E-2</v>
      </c>
      <c r="E131" s="17">
        <f>IF(OR($A131="",$B131="",$C131=""),"",A131*'MPTO_working_3-way'!$I130)</f>
        <v>3.5047067433878456</v>
      </c>
      <c r="F131" s="21">
        <f>IF(OR($A131="",$B131="",$C131=""),"",B131*'MPTO_working_3-way'!$I130)</f>
        <v>3.9622945674503538</v>
      </c>
      <c r="G131" s="22">
        <f>IF(OR($A131="",$B131="",$C131=""),"",C131*'MPTO_working_3-way'!$I130)</f>
        <v>2.1631424410227651</v>
      </c>
      <c r="H131" s="17">
        <f>IF(OR($A131="",$B131="",$C131=""),"",'MPTO_working_3-way'!E130)</f>
        <v>3.5284346468444179</v>
      </c>
      <c r="I131" s="21">
        <f>IF(OR($A131="",$B131="",$C131=""),"",'MPTO_working_3-way'!F130)</f>
        <v>4.0137578379257919</v>
      </c>
      <c r="J131" s="22">
        <f>IF(OR($A131="",$B131="",$C131=""),"",'MPTO_working_3-way'!G130)</f>
        <v>2.1392885575763221</v>
      </c>
      <c r="K131" s="17">
        <f>IF(OR($A131="",$B131="",$C131=""),"",'OddsRatio_working_3-way'!H130)</f>
        <v>3.5212809952943678</v>
      </c>
      <c r="L131" s="21">
        <f>IF(OR($A131="",$B131="",$C131=""),"",'OddsRatio_working_3-way'!I130)</f>
        <v>3.9893669184713807</v>
      </c>
      <c r="M131" s="22">
        <f>IF(OR($A131="",$B131="",$C131=""),"",'OddsRatio_working_3-way'!J130)</f>
        <v>2.1489381750708514</v>
      </c>
      <c r="N131" s="29">
        <f t="shared" si="14"/>
        <v>28.533057776849656</v>
      </c>
      <c r="O131" s="30">
        <f t="shared" si="15"/>
        <v>25.237901498158354</v>
      </c>
      <c r="P131" s="30">
        <f t="shared" si="16"/>
        <v>46.229040724991997</v>
      </c>
      <c r="Q131" t="s">
        <v>127</v>
      </c>
      <c r="R131" t="s">
        <v>128</v>
      </c>
    </row>
    <row r="132" spans="1:18" ht="15" x14ac:dyDescent="0.25">
      <c r="A132">
        <v>2.0499999999999998</v>
      </c>
      <c r="B132">
        <v>3.73</v>
      </c>
      <c r="C132">
        <v>3.52</v>
      </c>
      <c r="D132" s="20">
        <f t="shared" si="7"/>
        <v>3.9992301884997916E-2</v>
      </c>
      <c r="E132" s="17">
        <f>IF(OR($A132="",$B132="",$C132=""),"",A132*'MPTO_working_3-way'!$I131)</f>
        <v>2.1319842188642455</v>
      </c>
      <c r="F132" s="21">
        <f>IF(OR($A132="",$B132="",$C132=""),"",B132*'MPTO_working_3-way'!$I131)</f>
        <v>3.8791712860310423</v>
      </c>
      <c r="G132" s="22">
        <f>IF(OR($A132="",$B132="",$C132=""),"",C132*'MPTO_working_3-way'!$I131)</f>
        <v>3.6607729026351925</v>
      </c>
      <c r="H132" s="17">
        <f>IF(OR($A132="",$B132="",$C132=""),"",'MPTO_working_3-way'!E131)</f>
        <v>2.1075965523415667</v>
      </c>
      <c r="I132" s="21">
        <f>IF(OR($A132="",$B132="",$C132=""),"",'MPTO_working_3-way'!F131)</f>
        <v>3.9251744396881523</v>
      </c>
      <c r="J132" s="22">
        <f>IF(OR($A132="",$B132="",$C132=""),"",'MPTO_working_3-way'!G131)</f>
        <v>3.693305792230555</v>
      </c>
      <c r="K132" s="17">
        <f>IF(OR($A132="",$B132="",$C132=""),"",'OddsRatio_working_3-way'!H131)</f>
        <v>2.1173172111376193</v>
      </c>
      <c r="L132" s="21">
        <f>IF(OR($A132="",$B132="",$C132=""),"",'OddsRatio_working_3-way'!I131)</f>
        <v>3.90502474895781</v>
      </c>
      <c r="M132" s="22">
        <f>IF(OR($A132="",$B132="",$C132=""),"",'OddsRatio_working_3-way'!J131)</f>
        <v>3.6815613067302868</v>
      </c>
      <c r="N132" s="29">
        <f t="shared" si="14"/>
        <v>46.904662386887736</v>
      </c>
      <c r="O132" s="30">
        <f t="shared" si="15"/>
        <v>25.778701848021406</v>
      </c>
      <c r="P132" s="30">
        <f t="shared" si="16"/>
        <v>27.316635765090862</v>
      </c>
      <c r="Q132" t="s">
        <v>65</v>
      </c>
      <c r="R132" t="s">
        <v>124</v>
      </c>
    </row>
    <row r="133" spans="1:18" ht="15" x14ac:dyDescent="0.25">
      <c r="A133">
        <v>1.28</v>
      </c>
      <c r="B133">
        <v>5.99</v>
      </c>
      <c r="C133">
        <v>11.75</v>
      </c>
      <c r="D133" s="20">
        <f t="shared" ref="D133:D198" si="17">IF(OR($A133="",$B133="",$C133=""),"",(1/A133)+(1/B133)+(1/C133)-1)</f>
        <v>3.3301291159023805E-2</v>
      </c>
      <c r="E133" s="17">
        <f>IF(OR($A133="",$B133="",$C133=""),"",A133*'MPTO_working_3-way'!$I132)</f>
        <v>1.3226256526835505</v>
      </c>
      <c r="F133" s="21">
        <f>IF(OR($A133="",$B133="",$C133=""),"",B133*'MPTO_working_3-way'!$I132)</f>
        <v>6.1894747340425527</v>
      </c>
      <c r="G133" s="22">
        <f>IF(OR($A133="",$B133="",$C133=""),"",C133*'MPTO_working_3-way'!$I132)</f>
        <v>12.141290171118531</v>
      </c>
      <c r="H133" s="17">
        <f>IF(OR($A133="",$B133="",$C133=""),"",'MPTO_working_3-way'!E132)</f>
        <v>1.2984490798347708</v>
      </c>
      <c r="I133" s="21">
        <f>IF(OR($A133="",$B133="",$C133=""),"",'MPTO_working_3-way'!F132)</f>
        <v>6.4166534108580482</v>
      </c>
      <c r="J133" s="22">
        <f>IF(OR($A133="",$B133="",$C133=""),"",'MPTO_working_3-way'!G132)</f>
        <v>13.512426568007394</v>
      </c>
      <c r="K133" s="17">
        <f>IF(OR($A133="",$B133="",$C133=""),"",'OddsRatio_working_3-way'!H132)</f>
        <v>1.3052790395449345</v>
      </c>
      <c r="L133" s="21">
        <f>IF(OR($A133="",$B133="",$C133=""),"",'OddsRatio_working_3-way'!I132)</f>
        <v>6.4405085976043717</v>
      </c>
      <c r="M133" s="22">
        <f>IF(OR($A133="",$B133="",$C133=""),"",'OddsRatio_working_3-way'!J132)</f>
        <v>12.720534553957313</v>
      </c>
      <c r="N133" s="29">
        <f t="shared" si="14"/>
        <v>75.607183179234667</v>
      </c>
      <c r="O133" s="30">
        <f t="shared" si="15"/>
        <v>16.15645984464447</v>
      </c>
      <c r="P133" s="30">
        <f t="shared" si="16"/>
        <v>8.2363569761208808</v>
      </c>
      <c r="Q133" t="s">
        <v>137</v>
      </c>
      <c r="R133" t="s">
        <v>135</v>
      </c>
    </row>
    <row r="134" spans="1:18" ht="15" x14ac:dyDescent="0.25">
      <c r="A134">
        <v>1.46</v>
      </c>
      <c r="B134">
        <v>4.78</v>
      </c>
      <c r="C134">
        <v>7.07</v>
      </c>
      <c r="D134" s="20">
        <f t="shared" si="17"/>
        <v>3.5579243469958666E-2</v>
      </c>
      <c r="E134" s="17">
        <f>IF(OR($A134="",$B134="",$C134=""),"",A134*'MPTO_working_3-way'!$I133)</f>
        <v>1.5119456954661397</v>
      </c>
      <c r="F134" s="21">
        <f>IF(OR($A134="",$B134="",$C134=""),"",B134*'MPTO_working_3-way'!$I133)</f>
        <v>4.9500687837864028</v>
      </c>
      <c r="G134" s="22">
        <f>IF(OR($A134="",$B134="",$C134=""),"",C134*'MPTO_working_3-way'!$I133)</f>
        <v>7.3215452513326085</v>
      </c>
      <c r="H134" s="17">
        <f>IF(OR($A134="",$B134="",$C134=""),"",'MPTO_working_3-way'!E133)</f>
        <v>1.4857256846537485</v>
      </c>
      <c r="I134" s="21">
        <f>IF(OR($A134="",$B134="",$C134=""),"",'MPTO_working_3-way'!F133)</f>
        <v>5.0672609701046687</v>
      </c>
      <c r="J134" s="22">
        <f>IF(OR($A134="",$B134="",$C134=""),"",'MPTO_working_3-way'!G133)</f>
        <v>7.7170635646389378</v>
      </c>
      <c r="K134" s="17">
        <f>IF(OR($A134="",$B134="",$C134=""),"",'OddsRatio_working_3-way'!H133)</f>
        <v>1.4939988426349611</v>
      </c>
      <c r="L134" s="21">
        <f>IF(OR($A134="",$B134="",$C134=""),"",'OddsRatio_working_3-way'!I133)</f>
        <v>5.0593817938264154</v>
      </c>
      <c r="M134" s="22">
        <f>IF(OR($A134="",$B134="",$C134=""),"",'OddsRatio_working_3-way'!J133)</f>
        <v>7.5186369017265449</v>
      </c>
      <c r="N134" s="29">
        <f t="shared" si="14"/>
        <v>66.139941599668077</v>
      </c>
      <c r="O134" s="30">
        <f t="shared" si="15"/>
        <v>20.201739484417441</v>
      </c>
      <c r="P134" s="30">
        <f t="shared" si="16"/>
        <v>13.65831891591448</v>
      </c>
      <c r="Q134" t="s">
        <v>143</v>
      </c>
      <c r="R134" t="s">
        <v>104</v>
      </c>
    </row>
    <row r="135" spans="1:18" ht="15" x14ac:dyDescent="0.25">
      <c r="A135">
        <v>3.69</v>
      </c>
      <c r="B135">
        <v>2.9</v>
      </c>
      <c r="C135">
        <v>2.39</v>
      </c>
      <c r="D135" s="20">
        <f t="shared" si="17"/>
        <v>3.4240338075000931E-2</v>
      </c>
      <c r="E135" s="17">
        <f>IF(OR($A135="",$B135="",$C135=""),"",A135*'MPTO_working_3-way'!$I134)</f>
        <v>3.8163468474967535</v>
      </c>
      <c r="F135" s="21">
        <f>IF(OR($A135="",$B135="",$C135=""),"",B135*'MPTO_working_3-way'!$I134)</f>
        <v>2.9992969804175025</v>
      </c>
      <c r="G135" s="22">
        <f>IF(OR($A135="",$B135="",$C135=""),"",C135*'MPTO_working_3-way'!$I134)</f>
        <v>2.4718344079992525</v>
      </c>
      <c r="H135" s="17">
        <f>IF(OR($A135="",$B135="",$C135=""),"",'MPTO_working_3-way'!E134)</f>
        <v>3.852239436188357</v>
      </c>
      <c r="I135" s="21">
        <f>IF(OR($A135="",$B135="",$C135=""),"",'MPTO_working_3-way'!F134)</f>
        <v>2.9992729146233672</v>
      </c>
      <c r="J135" s="22">
        <f>IF(OR($A135="",$B135="",$C135=""),"",'MPTO_working_3-way'!G134)</f>
        <v>2.4570230077601996</v>
      </c>
      <c r="K135" s="17">
        <f>IF(OR($A135="",$B135="",$C135=""),"",'OddsRatio_working_3-way'!H134)</f>
        <v>3.8328964290586773</v>
      </c>
      <c r="L135" s="21">
        <f>IF(OR($A135="",$B135="",$C135=""),"",'OddsRatio_working_3-way'!I134)</f>
        <v>3.000930563275646</v>
      </c>
      <c r="M135" s="22">
        <f>IF(OR($A135="",$B135="",$C135=""),"",'OddsRatio_working_3-way'!J134)</f>
        <v>2.4638386752384989</v>
      </c>
      <c r="N135" s="29">
        <f t="shared" si="14"/>
        <v>26.203069059509815</v>
      </c>
      <c r="O135" s="30">
        <f t="shared" si="15"/>
        <v>33.341146492962494</v>
      </c>
      <c r="P135" s="30">
        <f t="shared" si="16"/>
        <v>40.455784447527698</v>
      </c>
      <c r="Q135" t="s">
        <v>179</v>
      </c>
      <c r="R135" t="s">
        <v>112</v>
      </c>
    </row>
    <row r="136" spans="1:18" ht="15" x14ac:dyDescent="0.25">
      <c r="A136">
        <v>2.2999999999999998</v>
      </c>
      <c r="B136">
        <v>3.56</v>
      </c>
      <c r="C136">
        <v>3.14</v>
      </c>
      <c r="D136" s="20">
        <f t="shared" si="17"/>
        <v>3.4152822679764494E-2</v>
      </c>
      <c r="E136" s="17">
        <f>IF(OR($A136="",$B136="",$C136=""),"",A136*'MPTO_working_3-way'!$I135)</f>
        <v>2.3785514921634583</v>
      </c>
      <c r="F136" s="21">
        <f>IF(OR($A136="",$B136="",$C136=""),"",B136*'MPTO_working_3-way'!$I135)</f>
        <v>3.6815840487399618</v>
      </c>
      <c r="G136" s="22">
        <f>IF(OR($A136="",$B136="",$C136=""),"",C136*'MPTO_working_3-way'!$I135)</f>
        <v>3.2472398632144608</v>
      </c>
      <c r="H136" s="17">
        <f>IF(OR($A136="",$B136="",$C136=""),"",'MPTO_working_3-way'!E135)</f>
        <v>2.3618420730303225</v>
      </c>
      <c r="I136" s="21">
        <f>IF(OR($A136="",$B136="",$C136=""),"",'MPTO_working_3-way'!F135)</f>
        <v>3.7103741018822474</v>
      </c>
      <c r="J136" s="22">
        <f>IF(OR($A136="",$B136="",$C136=""),"",'MPTO_working_3-way'!G135)</f>
        <v>3.2564054932212896</v>
      </c>
      <c r="K136" s="17">
        <f>IF(OR($A136="",$B136="",$C136=""),"",'OddsRatio_working_3-way'!H135)</f>
        <v>2.3690923497768677</v>
      </c>
      <c r="L136" s="21">
        <f>IF(OR($A136="",$B136="",$C136=""),"",'OddsRatio_working_3-way'!I135)</f>
        <v>3.6960587810990631</v>
      </c>
      <c r="M136" s="22">
        <f>IF(OR($A136="",$B136="",$C136=""),"",'OddsRatio_working_3-way'!J135)</f>
        <v>3.2537366373249981</v>
      </c>
      <c r="N136" s="29">
        <f t="shared" si="14"/>
        <v>42.042394427645135</v>
      </c>
      <c r="O136" s="30">
        <f t="shared" si="15"/>
        <v>27.162221118984213</v>
      </c>
      <c r="P136" s="30">
        <f t="shared" si="16"/>
        <v>30.795384453370637</v>
      </c>
      <c r="Q136" t="s">
        <v>113</v>
      </c>
      <c r="R136" t="s">
        <v>176</v>
      </c>
    </row>
    <row r="137" spans="1:18" ht="15" x14ac:dyDescent="0.25">
      <c r="A137">
        <v>7.79</v>
      </c>
      <c r="B137">
        <v>4.58</v>
      </c>
      <c r="C137">
        <v>1.45</v>
      </c>
      <c r="D137" s="20">
        <f t="shared" si="17"/>
        <v>3.6365488517184019E-2</v>
      </c>
      <c r="E137" s="17">
        <f>IF(OR($A137="",$B137="",$C137=""),"",A137*'MPTO_working_3-way'!$I136)</f>
        <v>8.0732871555488632</v>
      </c>
      <c r="F137" s="21">
        <f>IF(OR($A137="",$B137="",$C137=""),"",B137*'MPTO_working_3-way'!$I136)</f>
        <v>4.7465539374087031</v>
      </c>
      <c r="G137" s="22">
        <f>IF(OR($A137="",$B137="",$C137=""),"",C137*'MPTO_working_3-way'!$I136)</f>
        <v>1.5027299583499167</v>
      </c>
      <c r="H137" s="17">
        <f>IF(OR($A137="",$B137="",$C137=""),"",'MPTO_working_3-way'!E136)</f>
        <v>8.6023077660684795</v>
      </c>
      <c r="I137" s="21">
        <f>IF(OR($A137="",$B137="",$C137=""),"",'MPTO_working_3-way'!F136)</f>
        <v>4.8492188298210381</v>
      </c>
      <c r="J137" s="22">
        <f>IF(OR($A137="",$B137="",$C137=""),"",'MPTO_working_3-way'!G136)</f>
        <v>1.4759421222103464</v>
      </c>
      <c r="K137" s="17">
        <f>IF(OR($A137="",$B137="",$C137=""),"",'OddsRatio_working_3-way'!H136)</f>
        <v>8.3098506122731717</v>
      </c>
      <c r="L137" s="21">
        <f>IF(OR($A137="",$B137="",$C137=""),"",'OddsRatio_working_3-way'!I136)</f>
        <v>4.8540891298877691</v>
      </c>
      <c r="M137" s="22">
        <f>IF(OR($A137="",$B137="",$C137=""),"",'OddsRatio_working_3-way'!J136)</f>
        <v>1.4844525442596357</v>
      </c>
      <c r="N137" s="29">
        <f t="shared" si="14"/>
        <v>12.386528321523761</v>
      </c>
      <c r="O137" s="30">
        <f t="shared" si="15"/>
        <v>21.067916075255479</v>
      </c>
      <c r="P137" s="30">
        <f t="shared" si="16"/>
        <v>66.545555603220762</v>
      </c>
      <c r="Q137" t="s">
        <v>177</v>
      </c>
      <c r="R137" t="s">
        <v>178</v>
      </c>
    </row>
    <row r="138" spans="1:18" ht="15" x14ac:dyDescent="0.25">
      <c r="A138">
        <v>2.81</v>
      </c>
      <c r="B138">
        <v>3.11</v>
      </c>
      <c r="C138">
        <v>2.76</v>
      </c>
      <c r="D138" s="20">
        <f t="shared" si="17"/>
        <v>3.9734135060835341E-2</v>
      </c>
      <c r="E138" s="17">
        <f>IF(OR($A138="",$B138="",$C138=""),"",A138*'MPTO_working_3-way'!$I137)</f>
        <v>2.9216529195209473</v>
      </c>
      <c r="F138" s="21">
        <f>IF(OR($A138="",$B138="",$C138=""),"",B138*'MPTO_working_3-way'!$I137)</f>
        <v>3.2335731600391977</v>
      </c>
      <c r="G138" s="22">
        <f>IF(OR($A138="",$B138="",$C138=""),"",C138*'MPTO_working_3-way'!$I137)</f>
        <v>2.8696662127679051</v>
      </c>
      <c r="H138" s="17">
        <f>IF(OR($A138="",$B138="",$C138=""),"",'MPTO_working_3-way'!E137)</f>
        <v>2.9186243083368724</v>
      </c>
      <c r="I138" s="21">
        <f>IF(OR($A138="",$B138="",$C138=""),"",'MPTO_working_3-way'!F137)</f>
        <v>3.2436076142743619</v>
      </c>
      <c r="J138" s="22">
        <f>IF(OR($A138="",$B138="",$C138=""),"",'MPTO_working_3-way'!G137)</f>
        <v>2.8647210355345414</v>
      </c>
      <c r="K138" s="17">
        <f>IF(OR($A138="",$B138="",$C138=""),"",'OddsRatio_working_3-way'!H137)</f>
        <v>2.9202237854866526</v>
      </c>
      <c r="L138" s="21">
        <f>IF(OR($A138="",$B138="",$C138=""),"",'OddsRatio_working_3-way'!I137)</f>
        <v>3.2384929212026718</v>
      </c>
      <c r="M138" s="22">
        <f>IF(OR($A138="",$B138="",$C138=""),"",'OddsRatio_working_3-way'!J137)</f>
        <v>2.8671789295339822</v>
      </c>
      <c r="N138" s="29">
        <f t="shared" si="14"/>
        <v>34.227200408321131</v>
      </c>
      <c r="O138" s="30">
        <f t="shared" si="15"/>
        <v>30.925541204946107</v>
      </c>
      <c r="P138" s="30">
        <f t="shared" si="16"/>
        <v>34.847258386732754</v>
      </c>
      <c r="Q138" t="s">
        <v>161</v>
      </c>
      <c r="R138" t="s">
        <v>158</v>
      </c>
    </row>
    <row r="139" spans="1:18" ht="15" x14ac:dyDescent="0.25">
      <c r="A139">
        <v>2.63</v>
      </c>
      <c r="B139">
        <v>2.78</v>
      </c>
      <c r="C139">
        <v>3.32</v>
      </c>
      <c r="D139" s="20">
        <f t="shared" si="17"/>
        <v>4.1145186375065146E-2</v>
      </c>
      <c r="E139" s="17">
        <f>IF(OR($A139="",$B139="",$C139=""),"",A139*'MPTO_working_3-way'!$I138)</f>
        <v>2.7382118401664211</v>
      </c>
      <c r="F139" s="21">
        <f>IF(OR($A139="",$B139="",$C139=""),"",B139*'MPTO_working_3-way'!$I138)</f>
        <v>2.894383618122681</v>
      </c>
      <c r="G139" s="22">
        <f>IF(OR($A139="",$B139="",$C139=""),"",C139*'MPTO_working_3-way'!$I138)</f>
        <v>3.4566020187652162</v>
      </c>
      <c r="H139" s="17">
        <f>IF(OR($A139="",$B139="",$C139=""),"",'MPTO_working_3-way'!E138)</f>
        <v>2.7284156251798422</v>
      </c>
      <c r="I139" s="21">
        <f>IF(OR($A139="",$B139="",$C139=""),"",'MPTO_working_3-way'!F138)</f>
        <v>2.8901970658255616</v>
      </c>
      <c r="J139" s="22">
        <f>IF(OR($A139="",$B139="",$C139=""),"",'MPTO_working_3-way'!G138)</f>
        <v>3.4783847950137012</v>
      </c>
      <c r="K139" s="17">
        <f>IF(OR($A139="",$B139="",$C139=""),"",'OddsRatio_working_3-way'!H138)</f>
        <v>2.7332338615980891</v>
      </c>
      <c r="L139" s="21">
        <f>IF(OR($A139="",$B139="",$C139=""),"",'OddsRatio_working_3-way'!I138)</f>
        <v>2.8927339102114091</v>
      </c>
      <c r="M139" s="22">
        <f>IF(OR($A139="",$B139="",$C139=""),"",'OddsRatio_working_3-way'!J138)</f>
        <v>3.4669340852193655</v>
      </c>
      <c r="N139" s="29">
        <f t="shared" si="14"/>
        <v>36.520183914595258</v>
      </c>
      <c r="O139" s="30">
        <f t="shared" si="15"/>
        <v>34.549670394023565</v>
      </c>
      <c r="P139" s="30">
        <f t="shared" si="16"/>
        <v>28.930145691381178</v>
      </c>
      <c r="Q139" t="s">
        <v>157</v>
      </c>
      <c r="R139" t="s">
        <v>116</v>
      </c>
    </row>
    <row r="140" spans="1:18" ht="15" x14ac:dyDescent="0.25">
      <c r="A140">
        <v>2.93</v>
      </c>
      <c r="B140">
        <v>2.83</v>
      </c>
      <c r="C140">
        <v>2.9</v>
      </c>
      <c r="D140" s="20">
        <f t="shared" si="17"/>
        <v>3.9481404993905622E-2</v>
      </c>
      <c r="E140" s="17">
        <f>IF(OR($A140="",$B140="",$C140=""),"",A140*'MPTO_working_3-way'!$I139)</f>
        <v>3.0456805166321437</v>
      </c>
      <c r="F140" s="21">
        <f>IF(OR($A140="",$B140="",$C140=""),"",B140*'MPTO_working_3-way'!$I139)</f>
        <v>2.941732376132753</v>
      </c>
      <c r="G140" s="22">
        <f>IF(OR($A140="",$B140="",$C140=""),"",C140*'MPTO_working_3-way'!$I139)</f>
        <v>3.0144960744823264</v>
      </c>
      <c r="H140" s="17">
        <f>IF(OR($A140="",$B140="",$C140=""),"",'MPTO_working_3-way'!E139)</f>
        <v>3.047512611098274</v>
      </c>
      <c r="I140" s="21">
        <f>IF(OR($A140="",$B140="",$C140=""),"",'MPTO_working_3-way'!F139)</f>
        <v>2.9394782982860539</v>
      </c>
      <c r="J140" s="22">
        <f>IF(OR($A140="",$B140="",$C140=""),"",'MPTO_working_3-way'!G139)</f>
        <v>3.0150712750942374</v>
      </c>
      <c r="K140" s="17">
        <f>IF(OR($A140="",$B140="",$C140=""),"",'OddsRatio_working_3-way'!H139)</f>
        <v>3.0466139083392014</v>
      </c>
      <c r="L140" s="21">
        <f>IF(OR($A140="",$B140="",$C140=""),"",'OddsRatio_working_3-way'!I139)</f>
        <v>2.9405717369226627</v>
      </c>
      <c r="M140" s="22">
        <f>IF(OR($A140="",$B140="",$C140=""),"",'OddsRatio_working_3-way'!J139)</f>
        <v>3.0148012569142391</v>
      </c>
      <c r="N140" s="29">
        <f t="shared" si="14"/>
        <v>32.833384675086705</v>
      </c>
      <c r="O140" s="30">
        <f t="shared" si="15"/>
        <v>33.99357494629119</v>
      </c>
      <c r="P140" s="30">
        <f t="shared" si="16"/>
        <v>33.17304037862209</v>
      </c>
      <c r="Q140" t="s">
        <v>121</v>
      </c>
      <c r="R140" t="s">
        <v>162</v>
      </c>
    </row>
    <row r="141" spans="1:18" ht="15" x14ac:dyDescent="0.25">
      <c r="A141">
        <v>2.5299999999999998</v>
      </c>
      <c r="B141">
        <v>2.87</v>
      </c>
      <c r="C141">
        <v>3.38</v>
      </c>
      <c r="D141" s="20">
        <f t="shared" si="17"/>
        <v>3.9546960910856743E-2</v>
      </c>
      <c r="E141" s="17">
        <f>IF(OR($A141="",$B141="",$C141=""),"",A141*'MPTO_working_3-way'!$I140)</f>
        <v>2.6300538111044673</v>
      </c>
      <c r="F141" s="21">
        <f>IF(OR($A141="",$B141="",$C141=""),"",B141*'MPTO_working_3-way'!$I140)</f>
        <v>2.983499777814159</v>
      </c>
      <c r="G141" s="22">
        <f>IF(OR($A141="",$B141="",$C141=""),"",C141*'MPTO_working_3-way'!$I140)</f>
        <v>3.5136687278786956</v>
      </c>
      <c r="H141" s="17">
        <f>IF(OR($A141="",$B141="",$C141=""),"",'MPTO_working_3-way'!E140)</f>
        <v>2.6172899445733204</v>
      </c>
      <c r="I141" s="21">
        <f>IF(OR($A141="",$B141="",$C141=""),"",'MPTO_working_3-way'!F140)</f>
        <v>2.9828509742777576</v>
      </c>
      <c r="J141" s="22">
        <f>IF(OR($A141="",$B141="",$C141=""),"",'MPTO_working_3-way'!G140)</f>
        <v>3.5376231975083692</v>
      </c>
      <c r="K141" s="17">
        <f>IF(OR($A141="",$B141="",$C141=""),"",'OddsRatio_working_3-way'!H140)</f>
        <v>2.6232837303059866</v>
      </c>
      <c r="L141" s="21">
        <f>IF(OR($A141="",$B141="",$C141=""),"",'OddsRatio_working_3-way'!I140)</f>
        <v>2.9840134481517628</v>
      </c>
      <c r="M141" s="22">
        <f>IF(OR($A141="",$B141="",$C141=""),"",'OddsRatio_working_3-way'!J140)</f>
        <v>3.5251080249204247</v>
      </c>
      <c r="N141" s="29">
        <f t="shared" si="14"/>
        <v>38.022035738502971</v>
      </c>
      <c r="O141" s="30">
        <f t="shared" si="15"/>
        <v>33.517683072617601</v>
      </c>
      <c r="P141" s="30">
        <f t="shared" si="16"/>
        <v>28.460281188879442</v>
      </c>
      <c r="Q141" t="s">
        <v>59</v>
      </c>
      <c r="R141" t="s">
        <v>156</v>
      </c>
    </row>
    <row r="142" spans="1:18" ht="15" x14ac:dyDescent="0.25">
      <c r="A142">
        <v>2.0299999999999998</v>
      </c>
      <c r="B142">
        <v>3.83</v>
      </c>
      <c r="C142">
        <v>3.52</v>
      </c>
      <c r="D142" s="20">
        <f t="shared" si="17"/>
        <v>3.779835227345818E-2</v>
      </c>
      <c r="E142" s="17">
        <f>IF(OR($A142="",$B142="",$C142=""),"",A142*'MPTO_working_3-way'!$I141)</f>
        <v>2.1067306551151197</v>
      </c>
      <c r="F142" s="21">
        <f>IF(OR($A142="",$B142="",$C142=""),"",B142*'MPTO_working_3-way'!$I141)</f>
        <v>3.9747676892073449</v>
      </c>
      <c r="G142" s="22">
        <f>IF(OR($A142="",$B142="",$C142=""),"",C142*'MPTO_working_3-way'!$I141)</f>
        <v>3.6530502000025726</v>
      </c>
      <c r="H142" s="17">
        <f>IF(OR($A142="",$B142="",$C142=""),"",'MPTO_working_3-way'!E141)</f>
        <v>2.083283913148902</v>
      </c>
      <c r="I142" s="21">
        <f>IF(OR($A142="",$B142="",$C142=""),"",'MPTO_working_3-way'!F141)</f>
        <v>4.0241909411603025</v>
      </c>
      <c r="J142" s="22">
        <f>IF(OR($A142="",$B142="",$C142=""),"",'MPTO_working_3-way'!G141)</f>
        <v>3.6833571344742335</v>
      </c>
      <c r="K142" s="17">
        <f>IF(OR($A142="",$B142="",$C142=""),"",'OddsRatio_working_3-way'!H141)</f>
        <v>2.0925913138096384</v>
      </c>
      <c r="L142" s="21">
        <f>IF(OR($A142="",$B142="",$C142=""),"",'OddsRatio_working_3-way'!I141)</f>
        <v>4.0019741923119216</v>
      </c>
      <c r="M142" s="22">
        <f>IF(OR($A142="",$B142="",$C142=""),"",'OddsRatio_working_3-way'!J141)</f>
        <v>3.6731360299031941</v>
      </c>
      <c r="N142" s="29">
        <f t="shared" si="14"/>
        <v>47.46691265786685</v>
      </c>
      <c r="O142" s="30">
        <f t="shared" si="15"/>
        <v>25.158703053647436</v>
      </c>
      <c r="P142" s="30">
        <f t="shared" si="16"/>
        <v>27.374384288485707</v>
      </c>
      <c r="Q142" t="s">
        <v>167</v>
      </c>
      <c r="R142" t="s">
        <v>164</v>
      </c>
    </row>
    <row r="143" spans="1:18" ht="15" x14ac:dyDescent="0.25">
      <c r="A143">
        <v>1.69</v>
      </c>
      <c r="B143">
        <v>3.91</v>
      </c>
      <c r="C143">
        <v>3.7</v>
      </c>
      <c r="D143" s="20">
        <f t="shared" si="17"/>
        <v>0.11774072230495602</v>
      </c>
      <c r="E143" s="17">
        <f>IF(OR($A143="",$B143="",$C143=""),"",A143*'MPTO_working_3-way'!$I142)</f>
        <v>1.8889818206953757</v>
      </c>
      <c r="F143" s="21">
        <f>IF(OR($A143="",$B143="",$C143=""),"",B143*'MPTO_working_3-way'!$I142)</f>
        <v>4.3703662242123782</v>
      </c>
      <c r="G143" s="22">
        <f>IF(OR($A143="",$B143="",$C143=""),"",C143*'MPTO_working_3-way'!$I142)</f>
        <v>4.1356406725283374</v>
      </c>
      <c r="H143" s="17">
        <f>IF(OR($A143="",$B143="",$C143=""),"",'MPTO_working_3-way'!E142)</f>
        <v>1.8100560851263983</v>
      </c>
      <c r="I143" s="21">
        <f>IF(OR($A143="",$B143="",$C143=""),"",'MPTO_working_3-way'!F142)</f>
        <v>4.6187761841221189</v>
      </c>
      <c r="J143" s="22">
        <f>IF(OR($A143="",$B143="",$C143=""),"",'MPTO_working_3-way'!G142)</f>
        <v>4.3285665472412864</v>
      </c>
      <c r="K143" s="17">
        <f>IF(OR($A143="",$B143="",$C143=""),"",'OddsRatio_working_3-way'!H142)</f>
        <v>1.8356391926921414</v>
      </c>
      <c r="L143" s="21">
        <f>IF(OR($A143="",$B143="",$C143=""),"",'OddsRatio_working_3-way'!I142)</f>
        <v>4.5242174648320734</v>
      </c>
      <c r="M143" s="22">
        <f>IF(OR($A143="",$B143="",$C143=""),"",'OddsRatio_working_3-way'!J142)</f>
        <v>4.2698924931431623</v>
      </c>
      <c r="N143" s="29">
        <f t="shared" si="14"/>
        <v>52.938571935640866</v>
      </c>
      <c r="O143" s="30">
        <f t="shared" si="15"/>
        <v>22.881377639701551</v>
      </c>
      <c r="P143" s="30">
        <f t="shared" si="16"/>
        <v>24.180050424657583</v>
      </c>
      <c r="Q143" t="s">
        <v>165</v>
      </c>
      <c r="R143" t="s">
        <v>168</v>
      </c>
    </row>
    <row r="144" spans="1:18" ht="15" x14ac:dyDescent="0.25">
      <c r="A144">
        <v>5.99</v>
      </c>
      <c r="B144">
        <v>4.38</v>
      </c>
      <c r="C144">
        <v>1.55</v>
      </c>
      <c r="D144" s="20">
        <f t="shared" si="17"/>
        <v>4.0416700785986137E-2</v>
      </c>
      <c r="E144" s="17">
        <f>IF(OR($A144="",$B144="",$C144=""),"",A144*'MPTO_working_3-way'!$I143)</f>
        <v>6.2320960377080574</v>
      </c>
      <c r="F144" s="21">
        <f>IF(OR($A144="",$B144="",$C144=""),"",B144*'MPTO_working_3-way'!$I143)</f>
        <v>4.5570251494426195</v>
      </c>
      <c r="G144" s="22">
        <f>IF(OR($A144="",$B144="",$C144=""),"",C144*'MPTO_working_3-way'!$I143)</f>
        <v>1.6126458862182786</v>
      </c>
      <c r="H144" s="17">
        <f>IF(OR($A144="",$B144="",$C144=""),"",'MPTO_working_3-way'!E143)</f>
        <v>6.5158178985558708</v>
      </c>
      <c r="I144" s="21">
        <f>IF(OR($A144="",$B144="",$C144=""),"",'MPTO_working_3-way'!F143)</f>
        <v>4.6546642090720649</v>
      </c>
      <c r="J144" s="22">
        <f>IF(OR($A144="",$B144="",$C144=""),"",'MPTO_working_3-way'!G143)</f>
        <v>1.5830573434039652</v>
      </c>
      <c r="K144" s="17">
        <f>IF(OR($A144="",$B144="",$C144=""),"",'OddsRatio_working_3-way'!H143)</f>
        <v>6.3781447576971653</v>
      </c>
      <c r="L144" s="21">
        <f>IF(OR($A144="",$B144="",$C144=""),"",'OddsRatio_working_3-way'!I143)</f>
        <v>4.6429116795624088</v>
      </c>
      <c r="M144" s="22">
        <f>IF(OR($A144="",$B144="",$C144=""),"",'OddsRatio_working_3-way'!J143)</f>
        <v>1.592781486319327</v>
      </c>
      <c r="N144" s="29">
        <f t="shared" si="14"/>
        <v>16.045965818712965</v>
      </c>
      <c r="O144" s="30">
        <f t="shared" si="15"/>
        <v>21.94414046897047</v>
      </c>
      <c r="P144" s="30">
        <f t="shared" si="16"/>
        <v>62.009893712316554</v>
      </c>
      <c r="Q144" t="s">
        <v>67</v>
      </c>
      <c r="R144" t="s">
        <v>126</v>
      </c>
    </row>
    <row r="145" spans="1:19" ht="15" x14ac:dyDescent="0.25">
      <c r="A145">
        <v>4.75</v>
      </c>
      <c r="B145">
        <v>3.37</v>
      </c>
      <c r="C145">
        <v>1.88</v>
      </c>
      <c r="D145" s="20">
        <f t="shared" si="17"/>
        <v>3.9177114451005357E-2</v>
      </c>
      <c r="E145" s="17">
        <f>IF(OR($A145="",$B145="",$C145=""),"",A145*'MPTO_working_3-way'!$I144)</f>
        <v>4.9360912936422752</v>
      </c>
      <c r="F145" s="21">
        <f>IF(OR($A145="",$B145="",$C145=""),"",B145*'MPTO_working_3-way'!$I144)</f>
        <v>3.502026875699888</v>
      </c>
      <c r="G145" s="22">
        <f>IF(OR($A145="",$B145="",$C145=""),"",C145*'MPTO_working_3-way'!$I144)</f>
        <v>1.9536529751678899</v>
      </c>
      <c r="H145" s="17">
        <f>IF(OR($A145="",$B145="",$C145=""),"",'MPTO_working_3-way'!E144)</f>
        <v>5.0641301787096564</v>
      </c>
      <c r="I145" s="21">
        <f>IF(OR($A145="",$B145="",$C145=""),"",'MPTO_working_3-way'!F144)</f>
        <v>3.5251376361719569</v>
      </c>
      <c r="J145" s="22">
        <f>IF(OR($A145="",$B145="",$C145=""),"",'MPTO_working_3-way'!G144)</f>
        <v>1.9273175573985717</v>
      </c>
      <c r="K145" s="17">
        <f>IF(OR($A145="",$B145="",$C145=""),"",'OddsRatio_working_3-way'!H144)</f>
        <v>4.9952074144573917</v>
      </c>
      <c r="L145" s="21">
        <f>IF(OR($A145="",$B145="",$C145=""),"",'OddsRatio_working_3-way'!I144)</f>
        <v>3.5249710859370711</v>
      </c>
      <c r="M145" s="22">
        <f>IF(OR($A145="",$B145="",$C145=""),"",'OddsRatio_working_3-way'!J144)</f>
        <v>1.9375420065926681</v>
      </c>
      <c r="N145" s="29">
        <f t="shared" si="14"/>
        <v>20.258944588160432</v>
      </c>
      <c r="O145" s="30">
        <f t="shared" si="15"/>
        <v>28.554892223668265</v>
      </c>
      <c r="P145" s="30">
        <f t="shared" si="16"/>
        <v>51.186163188171307</v>
      </c>
      <c r="Q145" t="s">
        <v>169</v>
      </c>
      <c r="R145" t="s">
        <v>66</v>
      </c>
    </row>
    <row r="146" spans="1:19" ht="15" x14ac:dyDescent="0.25">
      <c r="A146">
        <v>3.88</v>
      </c>
      <c r="B146">
        <v>3.9</v>
      </c>
      <c r="C146">
        <v>1.91</v>
      </c>
      <c r="D146" s="20">
        <f t="shared" si="17"/>
        <v>3.7702424597226836E-2</v>
      </c>
      <c r="E146" s="17">
        <f>IF(OR($A146="",$B146="",$C146=""),"",A146*'MPTO_working_3-way'!$I145)</f>
        <v>4.0262854074372401</v>
      </c>
      <c r="F146" s="21">
        <f>IF(OR($A146="",$B146="",$C146=""),"",B146*'MPTO_working_3-way'!$I145)</f>
        <v>4.0470394559291849</v>
      </c>
      <c r="G146" s="22">
        <f>IF(OR($A146="",$B146="",$C146=""),"",C146*'MPTO_working_3-way'!$I145)</f>
        <v>1.9820116309807032</v>
      </c>
      <c r="H146" s="17">
        <f>IF(OR($A146="",$B146="",$C146=""),"",'MPTO_working_3-way'!E145)</f>
        <v>4.0788942350211608</v>
      </c>
      <c r="I146" s="21">
        <f>IF(OR($A146="",$B146="",$C146=""),"",'MPTO_working_3-way'!F145)</f>
        <v>4.1010030875875954</v>
      </c>
      <c r="J146" s="22">
        <f>IF(OR($A146="",$B146="",$C146=""),"",'MPTO_working_3-way'!G145)</f>
        <v>1.9569749868641764</v>
      </c>
      <c r="K146" s="17">
        <f>IF(OR($A146="",$B146="",$C146=""),"",'OddsRatio_working_3-way'!H145)</f>
        <v>4.0587631569235079</v>
      </c>
      <c r="L146" s="21">
        <f>IF(OR($A146="",$B146="",$C146=""),"",'OddsRatio_working_3-way'!I145)</f>
        <v>4.080004567735477</v>
      </c>
      <c r="M146" s="22">
        <f>IF(OR($A146="",$B146="",$C146=""),"",'OddsRatio_working_3-way'!J145)</f>
        <v>1.9664841919445808</v>
      </c>
      <c r="N146" s="29">
        <f t="shared" si="14"/>
        <v>24.836788722250745</v>
      </c>
      <c r="O146" s="30">
        <f t="shared" si="15"/>
        <v>24.709420574957154</v>
      </c>
      <c r="P146" s="30">
        <f t="shared" si="16"/>
        <v>50.453790702792091</v>
      </c>
      <c r="Q146" t="s">
        <v>125</v>
      </c>
      <c r="R146" t="s">
        <v>166</v>
      </c>
    </row>
    <row r="147" spans="1:19" ht="15" x14ac:dyDescent="0.25">
      <c r="A147" s="23">
        <v>4.74</v>
      </c>
      <c r="B147" s="23">
        <v>3.37</v>
      </c>
      <c r="C147" s="23">
        <v>1.93</v>
      </c>
      <c r="D147" s="20">
        <f t="shared" si="17"/>
        <v>2.5841084205438181E-2</v>
      </c>
      <c r="E147" s="17">
        <f>IF(OR($A147="",$B147="",$C147=""),"",A147*'MPTO_working_3-way'!$I146)</f>
        <v>4.8624867391337769</v>
      </c>
      <c r="F147" s="21">
        <f>IF(OR($A147="",$B147="",$C147=""),"",B147*'MPTO_working_3-way'!$I146)</f>
        <v>3.4570844537723269</v>
      </c>
      <c r="G147" s="22">
        <f>IF(OR($A147="",$B147="",$C147=""),"",C147*'MPTO_working_3-way'!$I146)</f>
        <v>1.9798732925164957</v>
      </c>
      <c r="H147" s="17">
        <f>IF(OR($A147="",$B147="",$C147=""),"",'MPTO_working_3-way'!E146)</f>
        <v>4.9417669740709824</v>
      </c>
      <c r="I147" s="21">
        <f>IF(OR($A147="",$B147="",$C147=""),"",'MPTO_working_3-way'!F146)</f>
        <v>3.4707494397126619</v>
      </c>
      <c r="J147" s="22">
        <f>IF(OR($A147="",$B147="",$C147=""),"",'MPTO_working_3-way'!G146)</f>
        <v>1.9626275662372969</v>
      </c>
      <c r="K147" s="17">
        <f>IF(OR($A147="",$B147="",$C147=""),"",'OddsRatio_working_3-way'!H146)</f>
        <v>4.898863183400274</v>
      </c>
      <c r="L147" s="21">
        <f>IF(OR($A147="",$B147="",$C147=""),"",'OddsRatio_working_3-way'!I146)</f>
        <v>3.4706699852028473</v>
      </c>
      <c r="M147" s="22">
        <f>IF(OR($A147="",$B147="",$C147=""),"",'OddsRatio_working_3-way'!J146)</f>
        <v>1.969503411915041</v>
      </c>
      <c r="N147" s="29">
        <f t="shared" ref="N147:N185" si="18">(1/E147)* 100</f>
        <v>20.565608785148974</v>
      </c>
      <c r="O147" s="30">
        <f t="shared" ref="O147:O185" si="19">(1/F147)* 100</f>
        <v>28.926108498992921</v>
      </c>
      <c r="P147" s="30">
        <f t="shared" ref="P147:P185" si="20">(1/G147)* 100</f>
        <v>50.508282715858108</v>
      </c>
      <c r="Q147" s="23" t="s">
        <v>73</v>
      </c>
      <c r="R147" s="23" t="s">
        <v>71</v>
      </c>
      <c r="S147" s="36" t="s">
        <v>188</v>
      </c>
    </row>
    <row r="148" spans="1:19" ht="15" x14ac:dyDescent="0.25">
      <c r="A148">
        <v>1.1599999999999999</v>
      </c>
      <c r="B148">
        <v>8.83</v>
      </c>
      <c r="C148">
        <v>15.59</v>
      </c>
      <c r="D148" s="20">
        <f t="shared" si="17"/>
        <v>3.9462930490287373E-2</v>
      </c>
      <c r="E148" s="17">
        <f>IF(OR($A148="",$B148="",$C148=""),"",A148*'MPTO_working_3-way'!$I147)</f>
        <v>1.2057769993687333</v>
      </c>
      <c r="F148" s="21">
        <f>IF(OR($A148="",$B148="",$C148=""),"",B148*'MPTO_working_3-way'!$I147)</f>
        <v>9.1784576762292378</v>
      </c>
      <c r="G148" s="22">
        <f>IF(OR($A148="",$B148="",$C148=""),"",C148*'MPTO_working_3-way'!$I147)</f>
        <v>16.20522708634358</v>
      </c>
      <c r="H148" s="17">
        <f>IF(OR($A148="",$B148="",$C148=""),"",'MPTO_working_3-way'!E147)</f>
        <v>1.1779747159426974</v>
      </c>
      <c r="I148" s="21">
        <f>IF(OR($A148="",$B148="",$C148=""),"",'MPTO_working_3-way'!F147)</f>
        <v>9.9904119057502108</v>
      </c>
      <c r="J148" s="22">
        <f>IF(OR($A148="",$B148="",$C148=""),"",'MPTO_working_3-way'!G147)</f>
        <v>19.611930231248117</v>
      </c>
      <c r="K148" s="17">
        <f>IF(OR($A148="",$B148="",$C148=""),"",'OddsRatio_working_3-way'!H147)</f>
        <v>1.1845357018701113</v>
      </c>
      <c r="L148" s="21">
        <f>IF(OR($A148="",$B148="",$C148=""),"",'OddsRatio_working_3-way'!I147)</f>
        <v>10.030715910268579</v>
      </c>
      <c r="M148" s="22">
        <f>IF(OR($A148="",$B148="",$C148=""),"",'OddsRatio_working_3-way'!J147)</f>
        <v>17.827349314280788</v>
      </c>
      <c r="N148" s="29">
        <f t="shared" si="18"/>
        <v>82.934074917960388</v>
      </c>
      <c r="O148" s="30">
        <f t="shared" si="19"/>
        <v>10.895076659664104</v>
      </c>
      <c r="P148" s="30">
        <f t="shared" si="20"/>
        <v>6.1708484223755002</v>
      </c>
      <c r="Q148" t="s">
        <v>68</v>
      </c>
      <c r="R148" t="s">
        <v>132</v>
      </c>
      <c r="S148" s="37" t="s">
        <v>188</v>
      </c>
    </row>
    <row r="149" spans="1:19" ht="15" x14ac:dyDescent="0.25">
      <c r="A149">
        <v>4.5999999999999996</v>
      </c>
      <c r="B149">
        <v>3.84</v>
      </c>
      <c r="C149">
        <v>1.81</v>
      </c>
      <c r="D149" s="20">
        <f t="shared" si="17"/>
        <v>3.0294158859796694E-2</v>
      </c>
      <c r="E149" s="17">
        <f>IF(OR($A149="",$B149="",$C149=""),"",A149*'MPTO_working_3-way'!$I148)</f>
        <v>4.739353130755064</v>
      </c>
      <c r="F149" s="21">
        <f>IF(OR($A149="",$B149="",$C149=""),"",B149*'MPTO_working_3-way'!$I148)</f>
        <v>3.956329570021619</v>
      </c>
      <c r="G149" s="22">
        <f>IF(OR($A149="",$B149="",$C149=""),"",C149*'MPTO_working_3-way'!$I148)</f>
        <v>1.864832427536232</v>
      </c>
      <c r="H149" s="17">
        <f>IF(OR($A149="",$B149="",$C149=""),"",'MPTO_working_3-way'!E148)</f>
        <v>4.8240837232882559</v>
      </c>
      <c r="I149" s="21">
        <f>IF(OR($A149="",$B149="",$C149=""),"",'MPTO_working_3-way'!F148)</f>
        <v>3.994908669256759</v>
      </c>
      <c r="J149" s="22">
        <f>IF(OR($A149="",$B149="",$C149=""),"",'MPTO_working_3-way'!G148)</f>
        <v>1.8436981483731179</v>
      </c>
      <c r="K149" s="17">
        <f>IF(OR($A149="",$B149="",$C149=""),"",'OddsRatio_working_3-way'!H148)</f>
        <v>4.7845857235960141</v>
      </c>
      <c r="L149" s="21">
        <f>IF(OR($A149="",$B149="",$C149=""),"",'OddsRatio_working_3-way'!I148)</f>
        <v>3.9856176263924104</v>
      </c>
      <c r="M149" s="22">
        <f>IF(OR($A149="",$B149="",$C149=""),"",'OddsRatio_working_3-way'!J148)</f>
        <v>1.8515317878091031</v>
      </c>
      <c r="N149" s="29">
        <f t="shared" si="18"/>
        <v>21.099925926825421</v>
      </c>
      <c r="O149" s="30">
        <f t="shared" si="19"/>
        <v>25.275952933176281</v>
      </c>
      <c r="P149" s="30">
        <f t="shared" si="20"/>
        <v>53.624121139998294</v>
      </c>
      <c r="Q149" t="s">
        <v>69</v>
      </c>
      <c r="R149" t="s">
        <v>133</v>
      </c>
      <c r="S149" s="37" t="s">
        <v>188</v>
      </c>
    </row>
    <row r="150" spans="1:19" ht="15" x14ac:dyDescent="0.25">
      <c r="A150">
        <v>3.97</v>
      </c>
      <c r="B150">
        <v>3.98</v>
      </c>
      <c r="C150">
        <v>1.9</v>
      </c>
      <c r="D150" s="20">
        <f t="shared" si="17"/>
        <v>2.9461239646462412E-2</v>
      </c>
      <c r="E150" s="17">
        <f>IF(OR($A150="",$B150="",$C150=""),"",A150*'MPTO_working_3-way'!$I149)</f>
        <v>4.0869611213964561</v>
      </c>
      <c r="F150" s="21">
        <f>IF(OR($A150="",$B150="",$C150=""),"",B150*'MPTO_working_3-way'!$I149)</f>
        <v>4.0972557337929203</v>
      </c>
      <c r="G150" s="22">
        <f>IF(OR($A150="",$B150="",$C150=""),"",C150*'MPTO_working_3-way'!$I149)</f>
        <v>1.9559763553282785</v>
      </c>
      <c r="H150" s="17">
        <f>IF(OR($A150="",$B150="",$C150=""),"",'MPTO_working_3-way'!E149)</f>
        <v>4.1310577142715603</v>
      </c>
      <c r="I150" s="21">
        <f>IF(OR($A150="",$B150="",$C150=""),"",'MPTO_working_3-way'!F149)</f>
        <v>4.1418866529252858</v>
      </c>
      <c r="J150" s="22">
        <f>IF(OR($A150="",$B150="",$C150=""),"",'MPTO_working_3-way'!G149)</f>
        <v>1.9361257543961023</v>
      </c>
      <c r="K150" s="17">
        <f>IF(OR($A150="",$B150="",$C150=""),"",'OddsRatio_working_3-way'!H149)</f>
        <v>4.1141335980201186</v>
      </c>
      <c r="L150" s="21">
        <f>IF(OR($A150="",$B150="",$C150=""),"",'OddsRatio_working_3-way'!I149)</f>
        <v>4.1246188963299524</v>
      </c>
      <c r="M150" s="22">
        <f>IF(OR($A150="",$B150="",$C150=""),"",'OddsRatio_working_3-way'!J149)</f>
        <v>1.9436768478848847</v>
      </c>
      <c r="N150" s="29">
        <f t="shared" si="18"/>
        <v>24.468057568854835</v>
      </c>
      <c r="O150" s="30">
        <f t="shared" si="19"/>
        <v>24.4065800372748</v>
      </c>
      <c r="P150" s="30">
        <f t="shared" si="20"/>
        <v>51.125362393870368</v>
      </c>
      <c r="Q150" t="s">
        <v>38</v>
      </c>
      <c r="R150" t="s">
        <v>75</v>
      </c>
      <c r="S150" s="37" t="s">
        <v>188</v>
      </c>
    </row>
    <row r="151" spans="1:19" ht="15" x14ac:dyDescent="0.25">
      <c r="A151">
        <v>1.44</v>
      </c>
      <c r="B151">
        <v>4.57</v>
      </c>
      <c r="C151">
        <v>7.78</v>
      </c>
      <c r="D151" s="20">
        <f t="shared" si="17"/>
        <v>4.1797529558606827E-2</v>
      </c>
      <c r="E151" s="17">
        <f>IF(OR($A151="",$B151="",$C151=""),"",A151*'MPTO_working_3-way'!$I150)</f>
        <v>1.5001884425643939</v>
      </c>
      <c r="F151" s="21">
        <f>IF(OR($A151="",$B151="",$C151=""),"",B151*'MPTO_working_3-way'!$I150)</f>
        <v>4.7610147100828337</v>
      </c>
      <c r="G151" s="22">
        <f>IF(OR($A151="",$B151="",$C151=""),"",C151*'MPTO_working_3-way'!$I150)</f>
        <v>8.1051847799659615</v>
      </c>
      <c r="H151" s="17">
        <f>IF(OR($A151="",$B151="",$C151=""),"",'MPTO_working_3-way'!E150)</f>
        <v>1.4694819431788106</v>
      </c>
      <c r="I151" s="21">
        <f>IF(OR($A151="",$B151="",$C151=""),"",'MPTO_working_3-way'!F150)</f>
        <v>4.8807660364801313</v>
      </c>
      <c r="J151" s="22">
        <f>IF(OR($A151="",$B151="",$C151=""),"",'MPTO_working_3-way'!G150)</f>
        <v>8.7258363961690719</v>
      </c>
      <c r="K151" s="17">
        <f>IF(OR($A151="",$B151="",$C151=""),"",'OddsRatio_working_3-way'!H150)</f>
        <v>1.47909740095443</v>
      </c>
      <c r="L151" s="21">
        <f>IF(OR($A151="",$B151="",$C151=""),"",'OddsRatio_working_3-way'!I150)</f>
        <v>4.8872220941075328</v>
      </c>
      <c r="M151" s="22">
        <f>IF(OR($A151="",$B151="",$C151=""),"",'OddsRatio_working_3-way'!J150)</f>
        <v>8.3824554056159872</v>
      </c>
      <c r="N151" s="29">
        <f t="shared" si="18"/>
        <v>66.658292493616258</v>
      </c>
      <c r="O151" s="30">
        <f t="shared" si="19"/>
        <v>21.003925862321093</v>
      </c>
      <c r="P151" s="30">
        <f t="shared" si="20"/>
        <v>12.33778164406265</v>
      </c>
      <c r="Q151" t="s">
        <v>42</v>
      </c>
      <c r="R151" t="s">
        <v>87</v>
      </c>
      <c r="S151" s="37" t="s">
        <v>188</v>
      </c>
    </row>
    <row r="152" spans="1:19" ht="15" x14ac:dyDescent="0.25">
      <c r="A152">
        <v>2.91</v>
      </c>
      <c r="B152">
        <v>3.08</v>
      </c>
      <c r="C152">
        <v>2.57</v>
      </c>
      <c r="D152" s="20">
        <f t="shared" si="17"/>
        <v>5.7422994724932286E-2</v>
      </c>
      <c r="E152" s="17">
        <f>IF(OR($A152="",$B152="",$C152=""),"",A152*'MPTO_working_3-way'!$I151)</f>
        <v>3.0771009146495532</v>
      </c>
      <c r="F152" s="21">
        <f>IF(OR($A152="",$B152="",$C152=""),"",B152*'MPTO_working_3-way'!$I151)</f>
        <v>3.2568628237527917</v>
      </c>
      <c r="G152" s="22">
        <f>IF(OR($A152="",$B152="",$C152=""),"",C152*'MPTO_working_3-way'!$I151)</f>
        <v>2.7175770964430757</v>
      </c>
      <c r="H152" s="17">
        <f>IF(OR($A152="",$B152="",$C152=""),"",'MPTO_working_3-way'!E151)</f>
        <v>3.0816487763876861</v>
      </c>
      <c r="I152" s="21">
        <f>IF(OR($A152="",$B152="",$C152=""),"",'MPTO_working_3-way'!F151)</f>
        <v>3.2729546682115949</v>
      </c>
      <c r="J152" s="22">
        <f>IF(OR($A152="",$B152="",$C152=""),"",'MPTO_working_3-way'!G151)</f>
        <v>2.7029652546912861</v>
      </c>
      <c r="K152" s="17">
        <f>IF(OR($A152="",$B152="",$C152=""),"",'OddsRatio_working_3-way'!H151)</f>
        <v>3.0799408442559657</v>
      </c>
      <c r="L152" s="21">
        <f>IF(OR($A152="",$B152="",$C152=""),"",'OddsRatio_working_3-way'!I151)</f>
        <v>3.2650664691373867</v>
      </c>
      <c r="M152" s="22">
        <f>IF(OR($A152="",$B152="",$C152=""),"",'OddsRatio_working_3-way'!J151)</f>
        <v>2.7096895944931236</v>
      </c>
      <c r="N152" s="29">
        <f t="shared" si="18"/>
        <v>32.498121697574831</v>
      </c>
      <c r="O152" s="30">
        <f t="shared" si="19"/>
        <v>30.704394201280117</v>
      </c>
      <c r="P152" s="30">
        <f t="shared" si="20"/>
        <v>36.797484101145052</v>
      </c>
      <c r="Q152" t="s">
        <v>82</v>
      </c>
      <c r="R152" t="s">
        <v>139</v>
      </c>
      <c r="S152" s="37" t="s">
        <v>188</v>
      </c>
    </row>
    <row r="153" spans="1:19" ht="15" x14ac:dyDescent="0.25">
      <c r="A153">
        <v>2.37</v>
      </c>
      <c r="B153">
        <v>3.27</v>
      </c>
      <c r="C153">
        <v>3.2</v>
      </c>
      <c r="D153" s="20">
        <f t="shared" si="17"/>
        <v>4.0251325823558837E-2</v>
      </c>
      <c r="E153" s="17">
        <f>IF(OR($A153="",$B153="",$C153=""),"",A153*'MPTO_working_3-way'!$I152)</f>
        <v>2.4653956422018344</v>
      </c>
      <c r="F153" s="21">
        <f>IF(OR($A153="",$B153="",$C153=""),"",B153*'MPTO_working_3-way'!$I152)</f>
        <v>3.4016218354430374</v>
      </c>
      <c r="G153" s="22">
        <f>IF(OR($A153="",$B153="",$C153=""),"",C153*'MPTO_working_3-way'!$I152)</f>
        <v>3.3288042426353885</v>
      </c>
      <c r="H153" s="17">
        <f>IF(OR($A153="",$B153="",$C153=""),"",'MPTO_working_3-way'!E152)</f>
        <v>2.4478376825784744</v>
      </c>
      <c r="I153" s="21">
        <f>IF(OR($A153="",$B153="",$C153=""),"",'MPTO_working_3-way'!F152)</f>
        <v>3.4200511359405117</v>
      </c>
      <c r="J153" s="22">
        <f>IF(OR($A153="",$B153="",$C153=""),"",'MPTO_working_3-way'!G152)</f>
        <v>3.3435546759136918</v>
      </c>
      <c r="K153" s="17">
        <f>IF(OR($A153="",$B153="",$C153=""),"",'OddsRatio_working_3-way'!H152)</f>
        <v>2.4555094811743881</v>
      </c>
      <c r="L153" s="21">
        <f>IF(OR($A153="",$B153="",$C153=""),"",'OddsRatio_working_3-way'!I152)</f>
        <v>3.4116835928947884</v>
      </c>
      <c r="M153" s="22">
        <f>IF(OR($A153="",$B153="",$C153=""),"",'OddsRatio_working_3-way'!J152)</f>
        <v>3.3373144953165346</v>
      </c>
      <c r="N153" s="29">
        <f t="shared" si="18"/>
        <v>40.561441047527133</v>
      </c>
      <c r="O153" s="30">
        <f t="shared" si="19"/>
        <v>29.397741676648103</v>
      </c>
      <c r="P153" s="30">
        <f t="shared" si="20"/>
        <v>30.040817275824779</v>
      </c>
      <c r="Q153" t="s">
        <v>80</v>
      </c>
      <c r="R153" t="s">
        <v>43</v>
      </c>
      <c r="S153" s="37" t="s">
        <v>188</v>
      </c>
    </row>
    <row r="154" spans="1:19" ht="15" x14ac:dyDescent="0.25">
      <c r="A154">
        <v>2.48</v>
      </c>
      <c r="B154">
        <v>3.18</v>
      </c>
      <c r="C154">
        <v>3.1</v>
      </c>
      <c r="D154" s="20">
        <f t="shared" si="17"/>
        <v>4.0271860417934624E-2</v>
      </c>
      <c r="E154" s="17">
        <f>IF(OR($A154="",$B154="",$C154=""),"",A154*'MPTO_working_3-way'!$I153)</f>
        <v>2.5798742138364776</v>
      </c>
      <c r="F154" s="21">
        <f>IF(OR($A154="",$B154="",$C154=""),"",B154*'MPTO_working_3-way'!$I153)</f>
        <v>3.3080645161290323</v>
      </c>
      <c r="G154" s="22">
        <f>IF(OR($A154="",$B154="",$C154=""),"",C154*'MPTO_working_3-way'!$I153)</f>
        <v>3.2248427672955975</v>
      </c>
      <c r="H154" s="17">
        <f>IF(OR($A154="",$B154="",$C154=""),"",'MPTO_working_3-way'!E153)</f>
        <v>2.5654059680777235</v>
      </c>
      <c r="I154" s="21">
        <f>IF(OR($A154="",$B154="",$C154=""),"",'MPTO_working_3-way'!F153)</f>
        <v>3.3218016398966643</v>
      </c>
      <c r="J154" s="22">
        <f>IF(OR($A154="",$B154="",$C154=""),"",'MPTO_working_3-way'!G153)</f>
        <v>3.2346057092857925</v>
      </c>
      <c r="K154" s="17">
        <f>IF(OR($A154="",$B154="",$C154=""),"",'OddsRatio_working_3-way'!H153)</f>
        <v>2.571906474347303</v>
      </c>
      <c r="L154" s="21">
        <f>IF(OR($A154="",$B154="",$C154=""),"",'OddsRatio_working_3-way'!I153)</f>
        <v>3.3153757527548109</v>
      </c>
      <c r="M154" s="22">
        <f>IF(OR($A154="",$B154="",$C154=""),"",'OddsRatio_working_3-way'!J153)</f>
        <v>3.2304078352225241</v>
      </c>
      <c r="N154" s="29">
        <f t="shared" si="18"/>
        <v>38.76157971721112</v>
      </c>
      <c r="O154" s="30">
        <f t="shared" si="19"/>
        <v>30.22915650901999</v>
      </c>
      <c r="P154" s="30">
        <f t="shared" si="20"/>
        <v>31.009263773768893</v>
      </c>
      <c r="Q154" t="s">
        <v>40</v>
      </c>
      <c r="R154" t="s">
        <v>81</v>
      </c>
      <c r="S154" s="37" t="s">
        <v>188</v>
      </c>
    </row>
    <row r="155" spans="1:19" ht="15" x14ac:dyDescent="0.25">
      <c r="A155">
        <v>2.87</v>
      </c>
      <c r="B155">
        <v>3.42</v>
      </c>
      <c r="C155">
        <v>2.4</v>
      </c>
      <c r="D155" s="20">
        <f t="shared" si="17"/>
        <v>5.7496383234509008E-2</v>
      </c>
      <c r="E155" s="17">
        <f>IF(OR($A155="",$B155="",$C155=""),"",A155*'MPTO_working_3-way'!$I154)</f>
        <v>3.0350146198830408</v>
      </c>
      <c r="F155" s="21">
        <f>IF(OR($A155="",$B155="",$C155=""),"",B155*'MPTO_working_3-way'!$I154)</f>
        <v>3.6166376306620207</v>
      </c>
      <c r="G155" s="22">
        <f>IF(OR($A155="",$B155="",$C155=""),"",C155*'MPTO_working_3-way'!$I154)</f>
        <v>2.5379913197628214</v>
      </c>
      <c r="H155" s="17">
        <f>IF(OR($A155="",$B155="",$C155=""),"",'MPTO_working_3-way'!E154)</f>
        <v>3.0370526988907391</v>
      </c>
      <c r="I155" s="21">
        <f>IF(OR($A155="",$B155="",$C155=""),"",'MPTO_working_3-way'!F154)</f>
        <v>3.6598907484168461</v>
      </c>
      <c r="J155" s="22">
        <f>IF(OR($A155="",$B155="",$C155=""),"",'MPTO_working_3-way'!G154)</f>
        <v>2.5157156404582692</v>
      </c>
      <c r="K155" s="17">
        <f>IF(OR($A155="",$B155="",$C155=""),"",'OddsRatio_working_3-way'!H154)</f>
        <v>3.0380083565374592</v>
      </c>
      <c r="L155" s="21">
        <f>IF(OR($A155="",$B155="",$C155=""),"",'OddsRatio_working_3-way'!I154)</f>
        <v>3.6374225790484767</v>
      </c>
      <c r="M155" s="22">
        <f>IF(OR($A155="",$B155="",$C155=""),"",'OddsRatio_working_3-way'!J154)</f>
        <v>2.5257816573007714</v>
      </c>
      <c r="N155" s="29">
        <f t="shared" si="18"/>
        <v>32.948770442448037</v>
      </c>
      <c r="O155" s="30">
        <f t="shared" si="19"/>
        <v>27.64999157012452</v>
      </c>
      <c r="P155" s="30">
        <f t="shared" si="20"/>
        <v>39.401237987427443</v>
      </c>
      <c r="Q155" t="s">
        <v>88</v>
      </c>
      <c r="R155" t="s">
        <v>91</v>
      </c>
      <c r="S155" s="37" t="s">
        <v>188</v>
      </c>
    </row>
    <row r="156" spans="1:19" ht="15" x14ac:dyDescent="0.25">
      <c r="A156">
        <v>5.78</v>
      </c>
      <c r="B156">
        <v>4.57</v>
      </c>
      <c r="C156">
        <v>1.49</v>
      </c>
      <c r="D156" s="20">
        <f t="shared" si="17"/>
        <v>6.2969700964135455E-2</v>
      </c>
      <c r="E156" s="17">
        <f>IF(OR($A156="",$B156="",$C156=""),"",A156*'MPTO_working_3-way'!$I155)</f>
        <v>6.1439648715727033</v>
      </c>
      <c r="F156" s="21">
        <f>IF(OR($A156="",$B156="",$C156=""),"",B156*'MPTO_working_3-way'!$I155)</f>
        <v>4.8577715334060994</v>
      </c>
      <c r="G156" s="22">
        <f>IF(OR($A156="",$B156="",$C156=""),"",C156*'MPTO_working_3-way'!$I155)</f>
        <v>1.5838248544365618</v>
      </c>
      <c r="H156" s="17">
        <f>IF(OR($A156="",$B156="",$C156=""),"",'MPTO_working_3-way'!E155)</f>
        <v>6.5780610482020911</v>
      </c>
      <c r="I156" s="21">
        <f>IF(OR($A156="",$B156="",$C156=""),"",'MPTO_working_3-way'!F155)</f>
        <v>5.0548838967159124</v>
      </c>
      <c r="J156" s="22">
        <f>IF(OR($A156="",$B156="",$C156=""),"",'MPTO_working_3-way'!G155)</f>
        <v>1.5381041321008795</v>
      </c>
      <c r="K156" s="17">
        <f>IF(OR($A156="",$B156="",$C156=""),"",'OddsRatio_working_3-way'!H155)</f>
        <v>6.3857125213852175</v>
      </c>
      <c r="L156" s="21">
        <f>IF(OR($A156="",$B156="",$C156=""),"",'OddsRatio_working_3-way'!I155)</f>
        <v>5.0223836195282896</v>
      </c>
      <c r="M156" s="22">
        <f>IF(OR($A156="",$B156="",$C156=""),"",'OddsRatio_working_3-way'!J155)</f>
        <v>1.5520918693470203</v>
      </c>
      <c r="N156" s="29">
        <f t="shared" si="18"/>
        <v>16.276134725751202</v>
      </c>
      <c r="O156" s="30">
        <f t="shared" si="19"/>
        <v>20.58557083475754</v>
      </c>
      <c r="P156" s="30">
        <f t="shared" si="20"/>
        <v>63.13829443949124</v>
      </c>
      <c r="Q156" t="s">
        <v>93</v>
      </c>
      <c r="R156" t="s">
        <v>89</v>
      </c>
      <c r="S156" s="37" t="s">
        <v>188</v>
      </c>
    </row>
    <row r="157" spans="1:19" ht="15" x14ac:dyDescent="0.25">
      <c r="A157">
        <v>2.19</v>
      </c>
      <c r="B157">
        <v>3.35</v>
      </c>
      <c r="C157">
        <v>3.3</v>
      </c>
      <c r="D157" s="20">
        <f t="shared" si="17"/>
        <v>5.8158770283080141E-2</v>
      </c>
      <c r="E157" s="17">
        <f>IF(OR($A157="",$B157="",$C157=""),"",A157*'MPTO_working_3-way'!$I156)</f>
        <v>2.3173677069199456</v>
      </c>
      <c r="F157" s="21">
        <f>IF(OR($A157="",$B157="",$C157=""),"",B157*'MPTO_working_3-way'!$I156)</f>
        <v>3.5448318804483185</v>
      </c>
      <c r="G157" s="22">
        <f>IF(OR($A157="",$B157="",$C157=""),"",C157*'MPTO_working_3-way'!$I156)</f>
        <v>3.4919239419341643</v>
      </c>
      <c r="H157" s="17">
        <f>IF(OR($A157="",$B157="",$C157=""),"",'MPTO_working_3-way'!E156)</f>
        <v>2.2871009338113391</v>
      </c>
      <c r="I157" s="21">
        <f>IF(OR($A157="",$B157="",$C157=""),"",'MPTO_working_3-way'!F156)</f>
        <v>3.5826729706332823</v>
      </c>
      <c r="J157" s="22">
        <f>IF(OR($A157="",$B157="",$C157=""),"",'MPTO_working_3-way'!G156)</f>
        <v>3.5255455319892524</v>
      </c>
      <c r="K157" s="17">
        <f>IF(OR($A157="",$B157="",$C157=""),"",'OddsRatio_working_3-way'!H156)</f>
        <v>2.2996035782039095</v>
      </c>
      <c r="L157" s="21">
        <f>IF(OR($A157="",$B157="",$C157=""),"",'OddsRatio_working_3-way'!I156)</f>
        <v>3.5664440409909144</v>
      </c>
      <c r="M157" s="22">
        <f>IF(OR($A157="",$B157="",$C157=""),"",'OddsRatio_working_3-way'!J156)</f>
        <v>3.5118388486294041</v>
      </c>
      <c r="N157" s="29">
        <f t="shared" si="18"/>
        <v>43.152409391650565</v>
      </c>
      <c r="O157" s="30">
        <f t="shared" si="19"/>
        <v>28.210082557526789</v>
      </c>
      <c r="P157" s="30">
        <f t="shared" si="20"/>
        <v>28.637508050822653</v>
      </c>
      <c r="Q157" t="s">
        <v>92</v>
      </c>
      <c r="R157" t="s">
        <v>90</v>
      </c>
      <c r="S157" s="37" t="s">
        <v>188</v>
      </c>
    </row>
    <row r="158" spans="1:19" ht="15" x14ac:dyDescent="0.25">
      <c r="A158">
        <v>4.45</v>
      </c>
      <c r="B158">
        <v>4.04</v>
      </c>
      <c r="C158">
        <v>1.78</v>
      </c>
      <c r="D158" s="20">
        <f t="shared" si="17"/>
        <v>3.4041606407831715E-2</v>
      </c>
      <c r="E158" s="17">
        <f>IF(OR($A158="",$B158="",$C158=""),"",A158*'MPTO_working_3-way'!$I157)</f>
        <v>4.6014851485148514</v>
      </c>
      <c r="F158" s="21">
        <f>IF(OR($A158="",$B158="",$C158=""),"",B158*'MPTO_working_3-way'!$I157)</f>
        <v>4.1775280898876401</v>
      </c>
      <c r="G158" s="22">
        <f>IF(OR($A158="",$B158="",$C158=""),"",C158*'MPTO_working_3-way'!$I157)</f>
        <v>1.8405940594059405</v>
      </c>
      <c r="H158" s="17">
        <f>IF(OR($A158="",$B158="",$C158=""),"",'MPTO_working_3-way'!E157)</f>
        <v>4.6866527632950987</v>
      </c>
      <c r="I158" s="21">
        <f>IF(OR($A158="",$B158="",$C158=""),"",'MPTO_working_3-way'!F157)</f>
        <v>4.2341026848798871</v>
      </c>
      <c r="J158" s="22">
        <f>IF(OR($A158="",$B158="",$C158=""),"",'MPTO_working_3-way'!G157)</f>
        <v>1.816693613581245</v>
      </c>
      <c r="K158" s="17">
        <f>IF(OR($A158="",$B158="",$C158=""),"",'OddsRatio_working_3-way'!H157)</f>
        <v>4.6506862442060362</v>
      </c>
      <c r="L158" s="21">
        <f>IF(OR($A158="",$B158="",$C158=""),"",'OddsRatio_working_3-way'!I157)</f>
        <v>4.2168365746047387</v>
      </c>
      <c r="M158" s="22">
        <f>IF(OR($A158="",$B158="",$C158=""),"",'OddsRatio_working_3-way'!J157)</f>
        <v>1.8253725421683207</v>
      </c>
      <c r="N158" s="29">
        <f t="shared" si="18"/>
        <v>21.732114039806348</v>
      </c>
      <c r="O158" s="30">
        <f t="shared" si="19"/>
        <v>23.937600860677787</v>
      </c>
      <c r="P158" s="30">
        <f t="shared" si="20"/>
        <v>54.330285099515876</v>
      </c>
      <c r="Q158" t="s">
        <v>100</v>
      </c>
      <c r="R158" t="s">
        <v>97</v>
      </c>
      <c r="S158" s="37" t="s">
        <v>188</v>
      </c>
    </row>
    <row r="159" spans="1:19" ht="15" x14ac:dyDescent="0.25">
      <c r="A159">
        <v>1.44</v>
      </c>
      <c r="B159">
        <v>4.83</v>
      </c>
      <c r="C159">
        <v>7.35</v>
      </c>
      <c r="D159" s="20">
        <f t="shared" si="17"/>
        <v>3.7538203687272009E-2</v>
      </c>
      <c r="E159" s="17">
        <f>IF(OR($A159="",$B159="",$C159=""),"",A159*'MPTO_working_3-way'!$I158)</f>
        <v>1.4940550133096717</v>
      </c>
      <c r="F159" s="21">
        <f>IF(OR($A159="",$B159="",$C159=""),"",B159*'MPTO_working_3-way'!$I158)</f>
        <v>5.0113095238095235</v>
      </c>
      <c r="G159" s="22">
        <f>IF(OR($A159="",$B159="",$C159=""),"",C159*'MPTO_working_3-way'!$I158)</f>
        <v>7.6259057971014492</v>
      </c>
      <c r="H159" s="17">
        <f>IF(OR($A159="",$B159="",$C159=""),"",'MPTO_working_3-way'!E158)</f>
        <v>1.4664224958434737</v>
      </c>
      <c r="I159" s="21">
        <f>IF(OR($A159="",$B159="",$C159=""),"",'MPTO_working_3-way'!F158)</f>
        <v>5.1406850530050265</v>
      </c>
      <c r="J159" s="22">
        <f>IF(OR($A159="",$B159="",$C159=""),"",'MPTO_working_3-way'!G158)</f>
        <v>8.094433730132339</v>
      </c>
      <c r="K159" s="17">
        <f>IF(OR($A159="",$B159="",$C159=""),"",'OddsRatio_working_3-way'!H158)</f>
        <v>1.4750259892319666</v>
      </c>
      <c r="L159" s="21">
        <f>IF(OR($A159="",$B159="",$C159=""),"",'OddsRatio_working_3-way'!I158)</f>
        <v>5.1348853153600729</v>
      </c>
      <c r="M159" s="22">
        <f>IF(OR($A159="",$B159="",$C159=""),"",'OddsRatio_working_3-way'!J158)</f>
        <v>7.8554887082340601</v>
      </c>
      <c r="N159" s="29">
        <f t="shared" si="18"/>
        <v>66.931939660292201</v>
      </c>
      <c r="O159" s="30">
        <f t="shared" si="19"/>
        <v>19.954863998099537</v>
      </c>
      <c r="P159" s="30">
        <f t="shared" si="20"/>
        <v>13.113196341608266</v>
      </c>
      <c r="Q159" t="s">
        <v>52</v>
      </c>
      <c r="R159" t="s">
        <v>103</v>
      </c>
      <c r="S159" s="37" t="s">
        <v>188</v>
      </c>
    </row>
    <row r="160" spans="1:19" ht="15" x14ac:dyDescent="0.25">
      <c r="A160">
        <v>1.96</v>
      </c>
      <c r="B160">
        <v>3.62</v>
      </c>
      <c r="C160">
        <v>4.07</v>
      </c>
      <c r="D160" s="20">
        <f t="shared" si="17"/>
        <v>3.2147421255550812E-2</v>
      </c>
      <c r="E160" s="17">
        <f>IF(OR($A160="",$B160="",$C160=""),"",A160*'MPTO_working_3-way'!$I159)</f>
        <v>2.0230089456608797</v>
      </c>
      <c r="F160" s="21">
        <f>IF(OR($A160="",$B160="",$C160=""),"",B160*'MPTO_working_3-way'!$I159)</f>
        <v>3.736373664945094</v>
      </c>
      <c r="G160" s="22">
        <f>IF(OR($A160="",$B160="",$C160=""),"",C160*'MPTO_working_3-way'!$I159)</f>
        <v>4.2008400045100922</v>
      </c>
      <c r="H160" s="17">
        <f>IF(OR($A160="",$B160="",$C160=""),"",'MPTO_working_3-way'!E159)</f>
        <v>2.00204899885986</v>
      </c>
      <c r="I160" s="21">
        <f>IF(OR($A160="",$B160="",$C160=""),"",'MPTO_working_3-way'!F159)</f>
        <v>3.7660912816546386</v>
      </c>
      <c r="J160" s="22">
        <f>IF(OR($A160="",$B160="",$C160=""),"",'MPTO_working_3-way'!G159)</f>
        <v>4.2556009491255811</v>
      </c>
      <c r="K160" s="17">
        <f>IF(OR($A160="",$B160="",$C160=""),"",'OddsRatio_working_3-way'!H159)</f>
        <v>2.0102147861102049</v>
      </c>
      <c r="L160" s="21">
        <f>IF(OR($A160="",$B160="",$C160=""),"",'OddsRatio_working_3-way'!I159)</f>
        <v>3.7570445204257656</v>
      </c>
      <c r="M160" s="22">
        <f>IF(OR($A160="",$B160="",$C160=""),"",'OddsRatio_working_3-way'!J159)</f>
        <v>4.2305827014149253</v>
      </c>
      <c r="N160" s="29">
        <f t="shared" si="18"/>
        <v>49.431318736621719</v>
      </c>
      <c r="O160" s="30">
        <f t="shared" si="19"/>
        <v>26.763918431983029</v>
      </c>
      <c r="P160" s="30">
        <f t="shared" si="20"/>
        <v>23.804762831395227</v>
      </c>
      <c r="Q160" t="s">
        <v>99</v>
      </c>
      <c r="R160" t="s">
        <v>95</v>
      </c>
      <c r="S160" s="37" t="s">
        <v>188</v>
      </c>
    </row>
    <row r="161" spans="1:29" ht="15" x14ac:dyDescent="0.25">
      <c r="A161">
        <v>3.66</v>
      </c>
      <c r="B161">
        <v>3.71</v>
      </c>
      <c r="C161">
        <v>2.0499999999999998</v>
      </c>
      <c r="D161" s="20">
        <f t="shared" si="17"/>
        <v>3.0570700740368606E-2</v>
      </c>
      <c r="E161" s="17">
        <f>IF(OR($A161="",$B161="",$C161=""),"",A161*'MPTO_working_3-way'!$I160)</f>
        <v>3.7718887647097494</v>
      </c>
      <c r="F161" s="21">
        <f>IF(OR($A161="",$B161="",$C161=""),"",B161*'MPTO_working_3-way'!$I160)</f>
        <v>3.8234172997467675</v>
      </c>
      <c r="G161" s="22">
        <f>IF(OR($A161="",$B161="",$C161=""),"",C161*'MPTO_working_3-way'!$I160)</f>
        <v>2.1126699365177553</v>
      </c>
      <c r="H161" s="17">
        <f>IF(OR($A161="",$B161="",$C161=""),"",'MPTO_working_3-way'!E160)</f>
        <v>3.8017926269022415</v>
      </c>
      <c r="I161" s="21">
        <f>IF(OR($A161="",$B161="",$C161=""),"",'MPTO_working_3-way'!F160)</f>
        <v>3.855770353998031</v>
      </c>
      <c r="J161" s="22">
        <f>IF(OR($A161="",$B161="",$C161=""),"",'MPTO_working_3-way'!G160)</f>
        <v>2.0937381455555903</v>
      </c>
      <c r="K161" s="17">
        <f>IF(OR($A161="",$B161="",$C161=""),"",'OddsRatio_working_3-way'!H160)</f>
        <v>3.7899806816041783</v>
      </c>
      <c r="L161" s="21">
        <f>IF(OR($A161="",$B161="",$C161=""),"",'OddsRatio_working_3-way'!I160)</f>
        <v>3.8424239274989946</v>
      </c>
      <c r="M161" s="22">
        <f>IF(OR($A161="",$B161="",$C161=""),"",'OddsRatio_working_3-way'!J160)</f>
        <v>2.1013081637911228</v>
      </c>
      <c r="N161" s="29">
        <f t="shared" si="18"/>
        <v>26.511916506025358</v>
      </c>
      <c r="O161" s="30">
        <f t="shared" si="19"/>
        <v>26.154613049070839</v>
      </c>
      <c r="P161" s="30">
        <f t="shared" si="20"/>
        <v>47.333470444903817</v>
      </c>
      <c r="Q161" t="s">
        <v>50</v>
      </c>
      <c r="R161" t="s">
        <v>94</v>
      </c>
      <c r="S161" s="37" t="s">
        <v>188</v>
      </c>
    </row>
    <row r="162" spans="1:29" ht="15" x14ac:dyDescent="0.25">
      <c r="A162">
        <v>1.64</v>
      </c>
      <c r="B162">
        <v>4.2</v>
      </c>
      <c r="C162">
        <v>5.35</v>
      </c>
      <c r="D162" s="20">
        <f t="shared" si="17"/>
        <v>3.4767223506680933E-2</v>
      </c>
      <c r="E162" s="17">
        <f>IF(OR($A162="",$B162="",$C162=""),"",A162*'MPTO_working_3-way'!$I161)</f>
        <v>1.6970182465509567</v>
      </c>
      <c r="F162" s="21">
        <f>IF(OR($A162="",$B162="",$C162=""),"",B162*'MPTO_working_3-way'!$I161)</f>
        <v>4.3460223387280603</v>
      </c>
      <c r="G162" s="22">
        <f>IF(OR($A162="",$B162="",$C162=""),"",C162*'MPTO_working_3-way'!$I161)</f>
        <v>5.5360046457607428</v>
      </c>
      <c r="H162" s="17">
        <f>IF(OR($A162="",$B162="",$C162=""),"",'MPTO_working_3-way'!E161)</f>
        <v>1.6717738715960369</v>
      </c>
      <c r="I162" s="21">
        <f>IF(OR($A162="",$B162="",$C162=""),"",'MPTO_working_3-way'!F161)</f>
        <v>4.4148908980543755</v>
      </c>
      <c r="J162" s="22">
        <f>IF(OR($A162="",$B162="",$C162=""),"",'MPTO_working_3-way'!G161)</f>
        <v>5.7036341498648273</v>
      </c>
      <c r="K162" s="17">
        <f>IF(OR($A162="",$B162="",$C162=""),"",'OddsRatio_working_3-way'!H161)</f>
        <v>1.6804683128922528</v>
      </c>
      <c r="L162" s="21">
        <f>IF(OR($A162="",$B162="",$C162=""),"",'OddsRatio_working_3-way'!I161)</f>
        <v>4.4023415644612633</v>
      </c>
      <c r="M162" s="22">
        <f>IF(OR($A162="",$B162="",$C162=""),"",'OddsRatio_working_3-way'!J161)</f>
        <v>5.6250580641895285</v>
      </c>
      <c r="N162" s="29">
        <f t="shared" si="18"/>
        <v>58.926885555439</v>
      </c>
      <c r="O162" s="30">
        <f t="shared" si="19"/>
        <v>23.009545788314277</v>
      </c>
      <c r="P162" s="30">
        <f t="shared" si="20"/>
        <v>18.063568656246723</v>
      </c>
      <c r="Q162" t="s">
        <v>102</v>
      </c>
      <c r="R162" t="s">
        <v>142</v>
      </c>
      <c r="S162" s="37" t="s">
        <v>188</v>
      </c>
    </row>
    <row r="163" spans="1:29" ht="15" x14ac:dyDescent="0.25">
      <c r="A163">
        <v>5.2</v>
      </c>
      <c r="B163">
        <v>4.2300000000000004</v>
      </c>
      <c r="C163">
        <v>1.65</v>
      </c>
      <c r="D163" s="20">
        <f t="shared" si="17"/>
        <v>3.4774917753641166E-2</v>
      </c>
      <c r="E163" s="17">
        <f>IF(OR($A163="",$B163="",$C163=""),"",A163*'MPTO_working_3-way'!$I162)</f>
        <v>5.3808295723189339</v>
      </c>
      <c r="F163" s="21">
        <f>IF(OR($A163="",$B163="",$C163=""),"",B163*'MPTO_working_3-way'!$I162)</f>
        <v>4.3770979020979022</v>
      </c>
      <c r="G163" s="22">
        <f>IF(OR($A163="",$B163="",$C163=""),"",C163*'MPTO_working_3-way'!$I162)</f>
        <v>1.7073786142935079</v>
      </c>
      <c r="H163" s="17">
        <f>IF(OR($A163="",$B163="",$C163=""),"",'MPTO_working_3-way'!E162)</f>
        <v>5.5335427212294936</v>
      </c>
      <c r="I163" s="21">
        <f>IF(OR($A163="",$B163="",$C163=""),"",'MPTO_working_3-way'!F162)</f>
        <v>4.4481021656269535</v>
      </c>
      <c r="J163" s="22">
        <f>IF(OR($A163="",$B163="",$C163=""),"",'MPTO_working_3-way'!G162)</f>
        <v>1.6821735966591425</v>
      </c>
      <c r="K163" s="17">
        <f>IF(OR($A163="",$B163="",$C163=""),"",'OddsRatio_working_3-way'!H162)</f>
        <v>5.4640910485549128</v>
      </c>
      <c r="L163" s="21">
        <f>IF(OR($A163="",$B163="",$C163=""),"",'OddsRatio_working_3-way'!I162)</f>
        <v>4.4330985921029447</v>
      </c>
      <c r="M163" s="22">
        <f>IF(OR($A163="",$B163="",$C163=""),"",'OddsRatio_working_3-way'!J162)</f>
        <v>1.6908712337049268</v>
      </c>
      <c r="N163" s="29">
        <f t="shared" si="18"/>
        <v>18.584494947477733</v>
      </c>
      <c r="O163" s="30">
        <f t="shared" si="19"/>
        <v>22.846187642289411</v>
      </c>
      <c r="P163" s="30">
        <f t="shared" si="20"/>
        <v>58.569317410232856</v>
      </c>
      <c r="Q163" t="s">
        <v>101</v>
      </c>
      <c r="R163" t="s">
        <v>53</v>
      </c>
      <c r="S163" s="37" t="s">
        <v>188</v>
      </c>
    </row>
    <row r="164" spans="1:29" ht="15" x14ac:dyDescent="0.25">
      <c r="A164">
        <v>3.72</v>
      </c>
      <c r="B164">
        <v>3.53</v>
      </c>
      <c r="C164">
        <v>2.08</v>
      </c>
      <c r="D164" s="20">
        <f t="shared" si="17"/>
        <v>3.2872554050475955E-2</v>
      </c>
      <c r="E164" s="17">
        <f>IF(OR($A164="",$B164="",$C164=""),"",A164*'MPTO_working_3-way'!$I163)</f>
        <v>3.8422859010677706</v>
      </c>
      <c r="F164" s="21">
        <f>IF(OR($A164="",$B164="",$C164=""),"",B164*'MPTO_working_3-way'!$I163)</f>
        <v>3.6460401157981801</v>
      </c>
      <c r="G164" s="22">
        <f>IF(OR($A164="",$B164="",$C164=""),"",C164*'MPTO_working_3-way'!$I163)</f>
        <v>2.1483749124249902</v>
      </c>
      <c r="H164" s="17">
        <f>IF(OR($A164="",$B164="",$C164=""),"",'MPTO_working_3-way'!E163)</f>
        <v>3.8780780912672657</v>
      </c>
      <c r="I164" s="21">
        <f>IF(OR($A164="",$B164="",$C164=""),"",'MPTO_working_3-way'!F163)</f>
        <v>3.672034433631155</v>
      </c>
      <c r="J164" s="22">
        <f>IF(OR($A164="",$B164="",$C164=""),"",'MPTO_working_3-way'!G163)</f>
        <v>2.128512280252596</v>
      </c>
      <c r="K164" s="17">
        <f>IF(OR($A164="",$B164="",$C164=""),"",'OddsRatio_working_3-way'!H163)</f>
        <v>3.8623715271698988</v>
      </c>
      <c r="L164" s="21">
        <f>IF(OR($A164="",$B164="",$C164=""),"",'OddsRatio_working_3-way'!I163)</f>
        <v>3.6624264572572964</v>
      </c>
      <c r="M164" s="22">
        <f>IF(OR($A164="",$B164="",$C164=""),"",'OddsRatio_working_3-way'!J163)</f>
        <v>2.1365298710821667</v>
      </c>
      <c r="N164" s="29">
        <f t="shared" si="18"/>
        <v>26.026173630705102</v>
      </c>
      <c r="O164" s="30">
        <f t="shared" si="19"/>
        <v>27.427015837456935</v>
      </c>
      <c r="P164" s="30">
        <f t="shared" si="20"/>
        <v>46.546810531837963</v>
      </c>
      <c r="Q164" t="s">
        <v>141</v>
      </c>
      <c r="R164" t="s">
        <v>51</v>
      </c>
      <c r="S164" s="37" t="s">
        <v>188</v>
      </c>
    </row>
    <row r="165" spans="1:29" ht="15" x14ac:dyDescent="0.25">
      <c r="A165">
        <v>2.71</v>
      </c>
      <c r="B165">
        <v>3.08</v>
      </c>
      <c r="C165">
        <v>2.88</v>
      </c>
      <c r="D165" s="20">
        <f t="shared" si="17"/>
        <v>4.0901236934447249E-2</v>
      </c>
      <c r="E165" s="17">
        <f>IF(OR($A165="",$B165="",$C165=""),"",A165*'MPTO_working_3-way'!$I164)</f>
        <v>2.820842352092352</v>
      </c>
      <c r="F165" s="21">
        <f>IF(OR($A165="",$B165="",$C165=""),"",B165*'MPTO_working_3-way'!$I164)</f>
        <v>3.2059758097580975</v>
      </c>
      <c r="G165" s="22">
        <f>IF(OR($A165="",$B165="",$C165=""),"",C165*'MPTO_working_3-way'!$I164)</f>
        <v>2.9977955623712078</v>
      </c>
      <c r="H165" s="17">
        <f>IF(OR($A165="",$B165="",$C165=""),"",'MPTO_working_3-way'!E164)</f>
        <v>2.8139689801585637</v>
      </c>
      <c r="I165" s="21">
        <f>IF(OR($A165="",$B165="",$C165=""),"",'MPTO_working_3-way'!F164)</f>
        <v>3.2150042547910087</v>
      </c>
      <c r="J165" s="22">
        <f>IF(OR($A165="",$B165="",$C165=""),"",'MPTO_working_3-way'!G164)</f>
        <v>2.9977054671070396</v>
      </c>
      <c r="K165" s="17">
        <f>IF(OR($A165="",$B165="",$C165=""),"",'OddsRatio_working_3-way'!H164)</f>
        <v>2.8172602531085666</v>
      </c>
      <c r="L165" s="21">
        <f>IF(OR($A165="",$B165="",$C165=""),"",'OddsRatio_working_3-way'!I164)</f>
        <v>3.2104686119683161</v>
      </c>
      <c r="M165" s="22">
        <f>IF(OR($A165="",$B165="",$C165=""),"",'OddsRatio_working_3-way'!J164)</f>
        <v>2.9979235531252084</v>
      </c>
      <c r="N165" s="29">
        <f t="shared" si="18"/>
        <v>35.45040364479258</v>
      </c>
      <c r="O165" s="30">
        <f t="shared" si="19"/>
        <v>31.191751258892175</v>
      </c>
      <c r="P165" s="30">
        <f t="shared" si="20"/>
        <v>33.357845096315245</v>
      </c>
      <c r="Q165" t="s">
        <v>182</v>
      </c>
      <c r="R165" t="s">
        <v>183</v>
      </c>
      <c r="S165" s="37" t="s">
        <v>188</v>
      </c>
    </row>
    <row r="166" spans="1:29" ht="15" x14ac:dyDescent="0.25">
      <c r="A166">
        <v>1.24</v>
      </c>
      <c r="B166">
        <v>5.78</v>
      </c>
      <c r="C166">
        <v>11.29</v>
      </c>
      <c r="D166" s="20">
        <f t="shared" si="17"/>
        <v>6.8035952782041997E-2</v>
      </c>
      <c r="E166" s="17">
        <f>IF(OR($A166="",$B166="",$C166=""),"",A166*'MPTO_working_3-way'!$I165)</f>
        <v>1.324364581449732</v>
      </c>
      <c r="F166" s="21">
        <f>IF(OR($A166="",$B166="",$C166=""),"",B166*'MPTO_working_3-way'!$I165)</f>
        <v>6.1732478070802026</v>
      </c>
      <c r="G166" s="22">
        <f>IF(OR($A166="",$B166="",$C166=""),"",C166*'MPTO_working_3-way'!$I165)</f>
        <v>12.058125906909254</v>
      </c>
      <c r="H166" s="17">
        <f>IF(OR($A166="",$B166="",$C166=""),"",'MPTO_working_3-way'!E165)</f>
        <v>1.2758796852075847</v>
      </c>
      <c r="I166" s="21">
        <f>IF(OR($A166="",$B166="",$C166=""),"",'MPTO_working_3-way'!F165)</f>
        <v>6.6519556584999506</v>
      </c>
      <c r="J166" s="22">
        <f>IF(OR($A166="",$B166="",$C166=""),"",'MPTO_working_3-way'!G165)</f>
        <v>15.17558723623881</v>
      </c>
      <c r="K166" s="17">
        <f>IF(OR($A166="",$B166="",$C166=""),"",'OddsRatio_working_3-way'!H165)</f>
        <v>1.2878216164401715</v>
      </c>
      <c r="L166" s="21">
        <f>IF(OR($A166="",$B166="",$C166=""),"",'OddsRatio_working_3-way'!I165)</f>
        <v>6.7324471941000885</v>
      </c>
      <c r="M166" s="22">
        <f>IF(OR($A166="",$B166="",$C166=""),"",'OddsRatio_working_3-way'!J165)</f>
        <v>13.340351804872363</v>
      </c>
      <c r="N166" s="29">
        <f t="shared" si="18"/>
        <v>75.50790877428463</v>
      </c>
      <c r="O166" s="30">
        <f t="shared" si="19"/>
        <v>16.198928525971095</v>
      </c>
      <c r="P166" s="30">
        <f t="shared" si="20"/>
        <v>8.2931626997442809</v>
      </c>
      <c r="Q166" t="s">
        <v>184</v>
      </c>
      <c r="R166" t="s">
        <v>185</v>
      </c>
      <c r="S166" s="37" t="s">
        <v>188</v>
      </c>
    </row>
    <row r="167" spans="1:29" ht="15" x14ac:dyDescent="0.25">
      <c r="A167">
        <v>1.79</v>
      </c>
      <c r="B167">
        <v>3.71</v>
      </c>
      <c r="C167">
        <v>4.74</v>
      </c>
      <c r="D167" s="20">
        <f t="shared" si="17"/>
        <v>3.9171460987857287E-2</v>
      </c>
      <c r="E167" s="17">
        <f>IF(OR($A167="",$B167="",$C167=""),"",A167*'MPTO_working_3-way'!$I166)</f>
        <v>1.8601169151682646</v>
      </c>
      <c r="F167" s="21">
        <f>IF(OR($A167="",$B167="",$C167=""),"",B167*'MPTO_working_3-way'!$I166)</f>
        <v>3.8553261202649507</v>
      </c>
      <c r="G167" s="22">
        <f>IF(OR($A167="",$B167="",$C167=""),"",C167*'MPTO_working_3-way'!$I166)</f>
        <v>4.9256727250824435</v>
      </c>
      <c r="H167" s="17">
        <f>IF(OR($A167="",$B167="",$C167=""),"",'MPTO_working_3-way'!E166)</f>
        <v>1.8328376404508993</v>
      </c>
      <c r="I167" s="21">
        <f>IF(OR($A167="",$B167="",$C167=""),"",'MPTO_working_3-way'!F166)</f>
        <v>3.8988691769698778</v>
      </c>
      <c r="J167" s="22">
        <f>IF(OR($A167="",$B167="",$C167=""),"",'MPTO_working_3-way'!G166)</f>
        <v>5.0527172609719191</v>
      </c>
      <c r="K167" s="17">
        <f>IF(OR($A167="",$B167="",$C167=""),"",'OddsRatio_working_3-way'!H166)</f>
        <v>1.8428701112071215</v>
      </c>
      <c r="L167" s="21">
        <f>IF(OR($A167="",$B167="",$C167=""),"",'OddsRatio_working_3-way'!I166)</f>
        <v>3.8913645586978469</v>
      </c>
      <c r="M167" s="22">
        <f>IF(OR($A167="",$B167="",$C167=""),"",'OddsRatio_working_3-way'!J166)</f>
        <v>4.9902964758413093</v>
      </c>
      <c r="N167" s="29">
        <f t="shared" si="18"/>
        <v>53.760061630832531</v>
      </c>
      <c r="O167" s="30">
        <f t="shared" si="19"/>
        <v>25.938142943177962</v>
      </c>
      <c r="P167" s="30">
        <f t="shared" si="20"/>
        <v>20.301795425989503</v>
      </c>
      <c r="Q167" t="s">
        <v>186</v>
      </c>
      <c r="R167" t="s">
        <v>187</v>
      </c>
      <c r="S167" s="37" t="s">
        <v>188</v>
      </c>
    </row>
    <row r="168" spans="1:29" ht="15" x14ac:dyDescent="0.25">
      <c r="A168">
        <v>2.0499999999999998</v>
      </c>
      <c r="B168">
        <v>3.61</v>
      </c>
      <c r="C168">
        <v>3.78</v>
      </c>
      <c r="D168" s="20">
        <f t="shared" si="17"/>
        <v>2.9363452848352622E-2</v>
      </c>
      <c r="E168" s="17">
        <f>IF(OR($A168="",$B168="",$C168=""),"",A168*'MPTO_working_3-way'!$I167)</f>
        <v>2.1101950783391228</v>
      </c>
      <c r="F168" s="21">
        <f>IF(OR($A168="",$B168="",$C168=""),"",B168*'MPTO_working_3-way'!$I167)</f>
        <v>3.7160020647825527</v>
      </c>
      <c r="G168" s="22">
        <f>IF(OR($A168="",$B168="",$C168=""),"",C168*'MPTO_working_3-way'!$I167)</f>
        <v>3.8909938517667726</v>
      </c>
      <c r="H168" s="17">
        <f>IF(OR($A168="",$B168="",$C168=""),"",'MPTO_working_3-way'!E167)</f>
        <v>2.091975543916528</v>
      </c>
      <c r="I168" s="21">
        <f>IF(OR($A168="",$B168="",$C168=""),"",'MPTO_working_3-way'!F167)</f>
        <v>3.7422279636789937</v>
      </c>
      <c r="J168" s="22">
        <f>IF(OR($A168="",$B168="",$C168=""),"",'MPTO_working_3-way'!G167)</f>
        <v>3.9252252913809067</v>
      </c>
      <c r="K168" s="17">
        <f>IF(OR($A168="",$B168="",$C168=""),"",'OddsRatio_working_3-way'!H167)</f>
        <v>2.0992704261372164</v>
      </c>
      <c r="L168" s="21">
        <f>IF(OR($A168="",$B168="",$C168=""),"",'OddsRatio_working_3-way'!I167)</f>
        <v>3.7324722021125099</v>
      </c>
      <c r="M168" s="22">
        <f>IF(OR($A168="",$B168="",$C168=""),"",'OddsRatio_working_3-way'!J167)</f>
        <v>3.9104493187252016</v>
      </c>
      <c r="N168" s="29">
        <f t="shared" si="18"/>
        <v>47.388983618854461</v>
      </c>
      <c r="O168" s="30">
        <f t="shared" si="19"/>
        <v>26.910641667216524</v>
      </c>
      <c r="P168" s="30">
        <f t="shared" si="20"/>
        <v>25.700374713929008</v>
      </c>
      <c r="Q168" t="s">
        <v>134</v>
      </c>
      <c r="R168" t="s">
        <v>136</v>
      </c>
      <c r="S168" s="37" t="s">
        <v>189</v>
      </c>
    </row>
    <row r="169" spans="1:29" ht="15" x14ac:dyDescent="0.25">
      <c r="A169">
        <v>2.04</v>
      </c>
      <c r="B169">
        <v>3.4</v>
      </c>
      <c r="C169">
        <v>4.12</v>
      </c>
      <c r="D169" s="20">
        <f t="shared" si="17"/>
        <v>2.7032172092137818E-2</v>
      </c>
      <c r="E169" s="17">
        <f>IF(OR($A169="",$B169="",$C169=""),"",A169*'MPTO_working_3-way'!$I168)</f>
        <v>2.095145631067961</v>
      </c>
      <c r="F169" s="21">
        <f>IF(OR($A169="",$B169="",$C169=""),"",B169*'MPTO_working_3-way'!$I168)</f>
        <v>3.4919093851132685</v>
      </c>
      <c r="G169" s="22">
        <f>IF(OR($A169="",$B169="",$C169=""),"",C169*'MPTO_working_3-way'!$I168)</f>
        <v>4.2313725490196079</v>
      </c>
      <c r="H169" s="17">
        <f>IF(OR($A169="",$B169="",$C169=""),"",'MPTO_working_3-way'!E168)</f>
        <v>2.0782012396149279</v>
      </c>
      <c r="I169" s="21">
        <f>IF(OR($A169="",$B169="",$C169=""),"",'MPTO_working_3-way'!F168)</f>
        <v>3.50745604273314</v>
      </c>
      <c r="J169" s="22">
        <f>IF(OR($A169="",$B169="",$C169=""),"",'MPTO_working_3-way'!G168)</f>
        <v>4.2788487645940805</v>
      </c>
      <c r="K169" s="17">
        <f>IF(OR($A169="",$B169="",$C169=""),"",'OddsRatio_working_3-way'!H168)</f>
        <v>2.0850592651116746</v>
      </c>
      <c r="L169" s="21">
        <f>IF(OR($A169="",$B169="",$C169=""),"",'OddsRatio_working_3-way'!I168)</f>
        <v>3.5039829194884797</v>
      </c>
      <c r="M169" s="22">
        <f>IF(OR($A169="",$B169="",$C169=""),"",'OddsRatio_working_3-way'!J168)</f>
        <v>4.2551777953350234</v>
      </c>
      <c r="N169" s="29">
        <f t="shared" si="18"/>
        <v>47.729379054680258</v>
      </c>
      <c r="O169" s="30">
        <f t="shared" si="19"/>
        <v>28.637627432808156</v>
      </c>
      <c r="P169" s="30">
        <f t="shared" si="20"/>
        <v>23.632993512511586</v>
      </c>
      <c r="Q169" t="s">
        <v>39</v>
      </c>
      <c r="R169" t="s">
        <v>70</v>
      </c>
      <c r="S169" s="37" t="s">
        <v>189</v>
      </c>
    </row>
    <row r="170" spans="1:29" ht="15" x14ac:dyDescent="0.25">
      <c r="A170">
        <v>10.36</v>
      </c>
      <c r="B170">
        <v>5.03</v>
      </c>
      <c r="C170" s="31">
        <v>1.36</v>
      </c>
      <c r="D170" s="20">
        <f t="shared" si="17"/>
        <v>3.0626371229809379E-2</v>
      </c>
      <c r="E170" s="17">
        <f>IF(OR($A170="",$B170="",$C170=""),"",A170*'MPTO_working_3-way'!$I169)</f>
        <v>10.677289205940825</v>
      </c>
      <c r="F170" s="21">
        <f>IF(OR($A170="",$B170="",$C170=""),"",B170*'MPTO_working_3-way'!$I169)</f>
        <v>5.1840506472859413</v>
      </c>
      <c r="G170" s="22">
        <f>IF(OR($A170="",$B170="",$C170=""),"",C170*'MPTO_working_3-way'!$I169)</f>
        <v>1.4016518648725409</v>
      </c>
      <c r="H170" s="17">
        <f>IF(OR($A170="",$B170="",$C170=""),"",'MPTO_working_3-way'!E169)</f>
        <v>11.585296510092038</v>
      </c>
      <c r="I170" s="21">
        <f>IF(OR($A170="",$B170="",$C170=""),"",'MPTO_working_3-way'!F169)</f>
        <v>5.3022728551403482</v>
      </c>
      <c r="J170" s="22">
        <f>IF(OR($A170="",$B170="",$C170=""),"",'MPTO_working_3-way'!G169)</f>
        <v>1.3791480291159899</v>
      </c>
      <c r="K170" s="17">
        <f>IF(OR($A170="",$B170="",$C170=""),"",'OddsRatio_working_3-way'!H169)</f>
        <v>11.037056694325958</v>
      </c>
      <c r="L170" s="21">
        <f>IF(OR($A170="",$B170="",$C170=""),"",'OddsRatio_working_3-way'!I169)</f>
        <v>5.3215105211681202</v>
      </c>
      <c r="M170" s="22">
        <f>IF(OR($A170="",$B170="",$C170=""),"",'OddsRatio_working_3-way'!J169)</f>
        <v>1.3860406420894602</v>
      </c>
      <c r="N170" s="29">
        <f t="shared" si="18"/>
        <v>9.3656730721839185</v>
      </c>
      <c r="O170" s="30">
        <f t="shared" si="19"/>
        <v>19.28993499559153</v>
      </c>
      <c r="P170" s="30">
        <f t="shared" si="20"/>
        <v>71.344391932224553</v>
      </c>
      <c r="Q170" t="s">
        <v>34</v>
      </c>
      <c r="R170" s="31" t="s">
        <v>137</v>
      </c>
      <c r="S170" s="37" t="s">
        <v>189</v>
      </c>
      <c r="T170" s="4">
        <v>22</v>
      </c>
      <c r="U170" s="4">
        <f>(1/A170)*((T170*A170)-T170)</f>
        <v>19.876447876447877</v>
      </c>
      <c r="V170" s="4">
        <f>(1/B170)*((T170*B170)-T170)</f>
        <v>17.62624254473161</v>
      </c>
      <c r="W170" s="4">
        <f>(1/C170)*((T170*C170)-T170)</f>
        <v>5.8235294117647065</v>
      </c>
      <c r="X170" s="4">
        <f>((1/B170)+(1/C170))*T170</f>
        <v>20.550228043503683</v>
      </c>
      <c r="Y170" s="4">
        <f>((1/A170)+(1/C170))*T170</f>
        <v>18.300022711787417</v>
      </c>
      <c r="Z170" s="4">
        <f>((1/A170)+(1/B170))*T170</f>
        <v>6.4973095788205137</v>
      </c>
      <c r="AA170" s="4">
        <f>U170-X170</f>
        <v>-0.67378016705580634</v>
      </c>
      <c r="AB170" s="4">
        <f>V170-Y170</f>
        <v>-0.67378016705580634</v>
      </c>
      <c r="AC170" s="4">
        <f>W170-Z170</f>
        <v>-0.67378016705580723</v>
      </c>
    </row>
    <row r="171" spans="1:29" ht="15" x14ac:dyDescent="0.25">
      <c r="A171">
        <v>2.2000000000000002</v>
      </c>
      <c r="B171">
        <v>3.37</v>
      </c>
      <c r="C171">
        <v>3.59</v>
      </c>
      <c r="D171" s="20">
        <f t="shared" si="17"/>
        <v>2.9832891623390978E-2</v>
      </c>
      <c r="E171" s="17">
        <f>IF(OR($A171="",$B171="",$C171=""),"",A171*'MPTO_working_3-way'!$I170)</f>
        <v>2.2656323615714604</v>
      </c>
      <c r="F171" s="21">
        <f>IF(OR($A171="",$B171="",$C171=""),"",B171*'MPTO_working_3-way'!$I170)</f>
        <v>3.4705368447708276</v>
      </c>
      <c r="G171" s="22">
        <f>IF(OR($A171="",$B171="",$C171=""),"",C171*'MPTO_working_3-way'!$I170)</f>
        <v>3.6971000809279735</v>
      </c>
      <c r="H171" s="17">
        <f>IF(OR($A171="",$B171="",$C171=""),"",'MPTO_working_3-way'!E170)</f>
        <v>2.2492069206210781</v>
      </c>
      <c r="I171" s="21">
        <f>IF(OR($A171="",$B171="",$C171=""),"",'MPTO_working_3-way'!F170)</f>
        <v>3.4868523787814469</v>
      </c>
      <c r="J171" s="22">
        <f>IF(OR($A171="",$B171="",$C171=""),"",'MPTO_working_3-way'!G170)</f>
        <v>3.7229079129203888</v>
      </c>
      <c r="K171" s="17">
        <f>IF(OR($A171="",$B171="",$C171=""),"",'OddsRatio_working_3-way'!H170)</f>
        <v>2.2560930331902918</v>
      </c>
      <c r="L171" s="21">
        <f>IF(OR($A171="",$B171="",$C171=""),"",'OddsRatio_working_3-way'!I170)</f>
        <v>3.4807837405508266</v>
      </c>
      <c r="M171" s="22">
        <f>IF(OR($A171="",$B171="",$C171=""),"",'OddsRatio_working_3-way'!J170)</f>
        <v>3.711067463302379</v>
      </c>
      <c r="N171" s="29">
        <f t="shared" si="18"/>
        <v>44.137787619982269</v>
      </c>
      <c r="O171" s="30">
        <f t="shared" si="19"/>
        <v>28.813985983371222</v>
      </c>
      <c r="P171" s="30">
        <f t="shared" si="20"/>
        <v>27.04822639664652</v>
      </c>
      <c r="Q171" t="s">
        <v>135</v>
      </c>
      <c r="R171" t="s">
        <v>74</v>
      </c>
      <c r="S171" s="37" t="s">
        <v>189</v>
      </c>
      <c r="T171" s="4">
        <v>22</v>
      </c>
      <c r="U171" s="4">
        <f t="shared" ref="U171:U179" si="21">(1/A171)*((T171*A171)-T171)</f>
        <v>12.000000000000002</v>
      </c>
      <c r="V171" s="4">
        <f t="shared" ref="V171:V179" si="22">(1/B171)*((T171*B171)-T171)</f>
        <v>15.471810089020771</v>
      </c>
      <c r="W171" s="4">
        <f t="shared" ref="W171:W179" si="23">(1/C171)*((T171*C171)-T171)</f>
        <v>15.871866295264622</v>
      </c>
      <c r="X171" s="4">
        <f t="shared" ref="X171:X179" si="24">((1/B171)+(1/C171))*T171</f>
        <v>12.656323615714605</v>
      </c>
      <c r="Y171" s="4">
        <f t="shared" ref="Y171:Y179" si="25">((1/A171)+(1/C171))*T171</f>
        <v>16.128133704735376</v>
      </c>
      <c r="Z171" s="4">
        <f t="shared" ref="Z171:Z179" si="26">((1/A171)+(1/B171))*T171</f>
        <v>16.528189910979229</v>
      </c>
      <c r="AA171" s="4">
        <f t="shared" ref="AA171:AA179" si="27">U171-X171</f>
        <v>-0.65632361571460329</v>
      </c>
      <c r="AB171" s="4">
        <f t="shared" ref="AB171:AB179" si="28">V171-Y171</f>
        <v>-0.65632361571460507</v>
      </c>
      <c r="AC171" s="4">
        <f t="shared" ref="AC171:AC179" si="29">W171-Z171</f>
        <v>-0.65632361571460685</v>
      </c>
    </row>
    <row r="172" spans="1:29" ht="15" x14ac:dyDescent="0.25">
      <c r="A172" s="31">
        <v>1.2629999999999999</v>
      </c>
      <c r="B172">
        <v>6.5</v>
      </c>
      <c r="C172">
        <v>13.5</v>
      </c>
      <c r="D172" s="20">
        <f t="shared" si="17"/>
        <v>1.9685865291565907E-2</v>
      </c>
      <c r="E172" s="17">
        <f>IF(OR($A172="",$B172="",$C172=""),"",A172*'MPTO_working_3-way'!$I171)</f>
        <v>1.2878632478632477</v>
      </c>
      <c r="F172" s="21">
        <f>IF(OR($A172="",$B172="",$C172=""),"",B172*'MPTO_working_3-way'!$I171)</f>
        <v>6.6279581243951782</v>
      </c>
      <c r="G172" s="22">
        <f>IF(OR($A172="",$B172="",$C172=""),"",C172*'MPTO_working_3-way'!$I171)</f>
        <v>13.76575918143614</v>
      </c>
      <c r="H172" s="17">
        <f>IF(OR($A172="",$B172="",$C172=""),"",'MPTO_working_3-way'!E171)</f>
        <v>1.273554903746434</v>
      </c>
      <c r="I172" s="21">
        <f>IF(OR($A172="",$B172="",$C172=""),"",'MPTO_working_3-way'!F171)</f>
        <v>6.7895945966642648</v>
      </c>
      <c r="J172" s="22">
        <f>IF(OR($A172="",$B172="",$C172=""),"",'MPTO_working_3-way'!G171)</f>
        <v>14.812155434528378</v>
      </c>
      <c r="K172" s="17">
        <f>IF(OR($A172="",$B172="",$C172=""),"",'OddsRatio_working_3-way'!H171)</f>
        <v>1.2776877828369932</v>
      </c>
      <c r="L172" s="21">
        <f>IF(OR($A172="",$B172="",$C172=""),"",'OddsRatio_working_3-way'!I171)</f>
        <v>6.8071589566671582</v>
      </c>
      <c r="M172" s="22">
        <f>IF(OR($A172="",$B172="",$C172=""),"",'OddsRatio_working_3-way'!J171)</f>
        <v>14.198088537879908</v>
      </c>
      <c r="N172" s="29">
        <f t="shared" si="18"/>
        <v>77.647995752588272</v>
      </c>
      <c r="O172" s="30">
        <f t="shared" si="19"/>
        <v>15.087602867002921</v>
      </c>
      <c r="P172" s="30">
        <f t="shared" si="20"/>
        <v>7.2644013804088132</v>
      </c>
      <c r="Q172" s="31" t="s">
        <v>138</v>
      </c>
      <c r="R172" t="s">
        <v>45</v>
      </c>
      <c r="S172" s="37" t="s">
        <v>189</v>
      </c>
      <c r="T172" s="4">
        <v>10</v>
      </c>
      <c r="U172" s="4">
        <f t="shared" si="21"/>
        <v>2.0823436262866184</v>
      </c>
      <c r="V172" s="4">
        <f t="shared" si="22"/>
        <v>8.4615384615384617</v>
      </c>
      <c r="W172" s="4">
        <f t="shared" si="23"/>
        <v>9.2592592592592595</v>
      </c>
      <c r="X172" s="4">
        <f t="shared" si="24"/>
        <v>2.2792022792022792</v>
      </c>
      <c r="Y172" s="4">
        <f t="shared" si="25"/>
        <v>8.6583971144541216</v>
      </c>
      <c r="Z172" s="4">
        <f t="shared" si="26"/>
        <v>9.4561179121749195</v>
      </c>
      <c r="AA172" s="4">
        <f t="shared" si="27"/>
        <v>-0.19685865291566085</v>
      </c>
      <c r="AB172" s="4">
        <f t="shared" si="28"/>
        <v>-0.19685865291565996</v>
      </c>
      <c r="AC172" s="4">
        <f t="shared" si="29"/>
        <v>-0.19685865291565996</v>
      </c>
    </row>
    <row r="173" spans="1:29" ht="15" x14ac:dyDescent="0.25">
      <c r="A173">
        <v>2.2599999999999998</v>
      </c>
      <c r="B173">
        <v>3.34</v>
      </c>
      <c r="C173">
        <v>3.43</v>
      </c>
      <c r="D173" s="20">
        <f t="shared" si="17"/>
        <v>3.3424263215358296E-2</v>
      </c>
      <c r="E173" s="17">
        <f>IF(OR($A173="",$B173="",$C173=""),"",A173*'MPTO_working_3-way'!$I172)</f>
        <v>2.3355388348667097</v>
      </c>
      <c r="F173" s="21">
        <f>IF(OR($A173="",$B173="",$C173=""),"",B173*'MPTO_working_3-way'!$I172)</f>
        <v>3.4516370391392965</v>
      </c>
      <c r="G173" s="22">
        <f>IF(OR($A173="",$B173="",$C173=""),"",C173*'MPTO_working_3-way'!$I172)</f>
        <v>3.5446452228286791</v>
      </c>
      <c r="H173" s="17">
        <f>IF(OR($A173="",$B173="",$C173=""),"",'MPTO_working_3-way'!E172)</f>
        <v>2.3183758022962095</v>
      </c>
      <c r="I173" s="21">
        <f>IF(OR($A173="",$B173="",$C173=""),"",'MPTO_working_3-way'!F172)</f>
        <v>3.4690930938313027</v>
      </c>
      <c r="J173" s="22">
        <f>IF(OR($A173="",$B173="",$C173=""),"",'MPTO_working_3-way'!G172)</f>
        <v>3.5662858797862906</v>
      </c>
      <c r="K173" s="17">
        <f>IF(OR($A173="",$B173="",$C173=""),"",'OddsRatio_working_3-way'!H172)</f>
        <v>2.3256719512266186</v>
      </c>
      <c r="L173" s="21">
        <f>IF(OR($A173="",$B173="",$C173=""),"",'OddsRatio_working_3-way'!I172)</f>
        <v>3.4619621951351487</v>
      </c>
      <c r="M173" s="22">
        <f>IF(OR($A173="",$B173="",$C173=""),"",'OddsRatio_working_3-way'!J172)</f>
        <v>3.556653048794193</v>
      </c>
      <c r="N173" s="29">
        <f t="shared" si="18"/>
        <v>42.816671899059664</v>
      </c>
      <c r="O173" s="30">
        <f t="shared" si="19"/>
        <v>28.971760027507436</v>
      </c>
      <c r="P173" s="30">
        <f t="shared" si="20"/>
        <v>28.211568073432897</v>
      </c>
      <c r="Q173" t="s">
        <v>104</v>
      </c>
      <c r="R173" t="s">
        <v>96</v>
      </c>
      <c r="S173" s="37" t="s">
        <v>189</v>
      </c>
      <c r="T173" s="4">
        <v>22</v>
      </c>
      <c r="U173" s="4">
        <f t="shared" si="21"/>
        <v>12.265486725663717</v>
      </c>
      <c r="V173" s="4">
        <f t="shared" si="22"/>
        <v>15.41317365269461</v>
      </c>
      <c r="W173" s="4">
        <f t="shared" si="23"/>
        <v>15.58600583090379</v>
      </c>
      <c r="X173" s="4">
        <f t="shared" si="24"/>
        <v>13.0008205164016</v>
      </c>
      <c r="Y173" s="4">
        <f t="shared" si="25"/>
        <v>16.148507443432493</v>
      </c>
      <c r="Z173" s="4">
        <f t="shared" si="26"/>
        <v>16.321339621641673</v>
      </c>
      <c r="AA173" s="4">
        <f t="shared" si="27"/>
        <v>-0.73533379073788296</v>
      </c>
      <c r="AB173" s="4">
        <f t="shared" si="28"/>
        <v>-0.73533379073788296</v>
      </c>
      <c r="AC173" s="4">
        <f t="shared" si="29"/>
        <v>-0.73533379073788296</v>
      </c>
    </row>
    <row r="174" spans="1:29" ht="15" x14ac:dyDescent="0.25">
      <c r="A174">
        <v>9.26</v>
      </c>
      <c r="B174">
        <v>5.69</v>
      </c>
      <c r="C174" s="31">
        <v>1.33</v>
      </c>
      <c r="D174" s="20">
        <f t="shared" si="17"/>
        <v>3.5617984368087496E-2</v>
      </c>
      <c r="E174" s="17">
        <f>IF(OR($A174="",$B174="",$C174=""),"",A174*'MPTO_working_3-way'!$I173)</f>
        <v>9.5898225352484907</v>
      </c>
      <c r="F174" s="21">
        <f>IF(OR($A174="",$B174="",$C174=""),"",B174*'MPTO_working_3-way'!$I173)</f>
        <v>5.8926663310544178</v>
      </c>
      <c r="G174" s="22">
        <f>IF(OR($A174="",$B174="",$C174=""),"",C174*'MPTO_working_3-way'!$I173)</f>
        <v>1.3773719192095564</v>
      </c>
      <c r="H174" s="17">
        <f>IF(OR($A174="",$B174="",$C174=""),"",'MPTO_working_3-way'!E173)</f>
        <v>10.40380288078914</v>
      </c>
      <c r="I174" s="21">
        <f>IF(OR($A174="",$B174="",$C174=""),"",'MPTO_working_3-way'!F173)</f>
        <v>6.1022394966683793</v>
      </c>
      <c r="J174" s="22">
        <f>IF(OR($A174="",$B174="",$C174=""),"",'MPTO_working_3-way'!G173)</f>
        <v>1.3513384994062116</v>
      </c>
      <c r="K174" s="17">
        <f>IF(OR($A174="",$B174="",$C174=""),"",'OddsRatio_working_3-way'!H173)</f>
        <v>9.9827501664689393</v>
      </c>
      <c r="L174" s="21">
        <f>IF(OR($A174="",$B174="",$C174=""),"",'OddsRatio_working_3-way'!I173)</f>
        <v>6.1003750945204995</v>
      </c>
      <c r="M174" s="22">
        <f>IF(OR($A174="",$B174="",$C174=""),"",'OddsRatio_working_3-way'!J173)</f>
        <v>1.3588750066506963</v>
      </c>
      <c r="N174" s="29">
        <f t="shared" si="18"/>
        <v>10.427721642651733</v>
      </c>
      <c r="O174" s="30">
        <f t="shared" si="19"/>
        <v>16.970246469412135</v>
      </c>
      <c r="P174" s="30">
        <f t="shared" si="20"/>
        <v>72.602031887936135</v>
      </c>
      <c r="Q174" t="s">
        <v>140</v>
      </c>
      <c r="R174" s="31" t="s">
        <v>143</v>
      </c>
      <c r="S174" s="37" t="s">
        <v>189</v>
      </c>
      <c r="T174" s="4">
        <v>22</v>
      </c>
      <c r="U174" s="4">
        <f t="shared" si="21"/>
        <v>19.624190064794817</v>
      </c>
      <c r="V174" s="4">
        <f t="shared" si="22"/>
        <v>18.133567662565905</v>
      </c>
      <c r="W174" s="4">
        <f t="shared" si="23"/>
        <v>5.4586466165413539</v>
      </c>
      <c r="X174" s="4">
        <f t="shared" si="24"/>
        <v>20.40778572089274</v>
      </c>
      <c r="Y174" s="4">
        <f t="shared" si="25"/>
        <v>18.917163318663828</v>
      </c>
      <c r="Z174" s="4">
        <f t="shared" si="26"/>
        <v>6.2422422726392783</v>
      </c>
      <c r="AA174" s="4">
        <f t="shared" si="27"/>
        <v>-0.7835956560979227</v>
      </c>
      <c r="AB174" s="4">
        <f t="shared" si="28"/>
        <v>-0.7835956560979227</v>
      </c>
      <c r="AC174" s="4">
        <f t="shared" si="29"/>
        <v>-0.78359565609792448</v>
      </c>
    </row>
    <row r="175" spans="1:29" ht="15" x14ac:dyDescent="0.25">
      <c r="A175">
        <v>2.25</v>
      </c>
      <c r="B175">
        <v>3.13</v>
      </c>
      <c r="C175">
        <v>3.71</v>
      </c>
      <c r="D175" s="20">
        <f t="shared" si="17"/>
        <v>3.3475041311559428E-2</v>
      </c>
      <c r="E175" s="17">
        <f>IF(OR($A175="",$B175="",$C175=""),"",A175*'MPTO_working_3-way'!$I174)</f>
        <v>2.3253188429510088</v>
      </c>
      <c r="F175" s="21">
        <f>IF(OR($A175="",$B175="",$C175=""),"",B175*'MPTO_working_3-way'!$I174)</f>
        <v>3.2347768793051808</v>
      </c>
      <c r="G175" s="22">
        <f>IF(OR($A175="",$B175="",$C175=""),"",C175*'MPTO_working_3-way'!$I174)</f>
        <v>3.8341924032658854</v>
      </c>
      <c r="H175" s="17">
        <f>IF(OR($A175="",$B175="",$C175=""),"",'MPTO_working_3-way'!E174)</f>
        <v>2.307943887740147</v>
      </c>
      <c r="I175" s="21">
        <f>IF(OR($A175="",$B175="",$C175=""),"",'MPTO_working_3-way'!F174)</f>
        <v>3.2432733535737004</v>
      </c>
      <c r="J175" s="22">
        <f>IF(OR($A175="",$B175="",$C175=""),"",'MPTO_working_3-way'!G174)</f>
        <v>3.8702171913864074</v>
      </c>
      <c r="K175" s="17">
        <f>IF(OR($A175="",$B175="",$C175=""),"",'OddsRatio_working_3-way'!H174)</f>
        <v>2.3154308591311779</v>
      </c>
      <c r="L175" s="21">
        <f>IF(OR($A175="",$B175="",$C175=""),"",'OddsRatio_working_3-way'!I174)</f>
        <v>3.2414941839595262</v>
      </c>
      <c r="M175" s="22">
        <f>IF(OR($A175="",$B175="",$C175=""),"",'OddsRatio_working_3-way'!J174)</f>
        <v>3.8518541025963926</v>
      </c>
      <c r="N175" s="29">
        <f t="shared" si="18"/>
        <v>43.004855141969387</v>
      </c>
      <c r="O175" s="30">
        <f t="shared" si="19"/>
        <v>30.914033249019536</v>
      </c>
      <c r="P175" s="30">
        <f t="shared" si="20"/>
        <v>26.081111609011089</v>
      </c>
      <c r="Q175" t="s">
        <v>150</v>
      </c>
      <c r="R175" t="s">
        <v>55</v>
      </c>
      <c r="S175" s="37" t="s">
        <v>189</v>
      </c>
      <c r="T175" s="4">
        <v>22</v>
      </c>
      <c r="U175" s="4">
        <f t="shared" si="21"/>
        <v>12.222222222222221</v>
      </c>
      <c r="V175" s="4">
        <f t="shared" si="22"/>
        <v>14.971246006389775</v>
      </c>
      <c r="W175" s="4">
        <f t="shared" si="23"/>
        <v>16.070080862533693</v>
      </c>
      <c r="X175" s="4">
        <f t="shared" si="24"/>
        <v>12.95867313107653</v>
      </c>
      <c r="Y175" s="4">
        <f t="shared" si="25"/>
        <v>15.707696915244085</v>
      </c>
      <c r="Z175" s="4">
        <f t="shared" si="26"/>
        <v>16.806531771387998</v>
      </c>
      <c r="AA175" s="4">
        <f t="shared" si="27"/>
        <v>-0.73645090885430875</v>
      </c>
      <c r="AB175" s="4">
        <f t="shared" si="28"/>
        <v>-0.73645090885431053</v>
      </c>
      <c r="AC175" s="4">
        <f t="shared" si="29"/>
        <v>-0.7364509088543052</v>
      </c>
    </row>
    <row r="176" spans="1:29" ht="15" x14ac:dyDescent="0.25">
      <c r="A176">
        <v>1.82</v>
      </c>
      <c r="B176">
        <v>3.51</v>
      </c>
      <c r="C176">
        <v>5.04</v>
      </c>
      <c r="D176" s="20">
        <f t="shared" si="17"/>
        <v>3.2763532763532721E-2</v>
      </c>
      <c r="E176" s="17">
        <f>IF(OR($A176="",$B176="",$C176=""),"",A176*'MPTO_working_3-way'!$I175)</f>
        <v>1.8796296296296295</v>
      </c>
      <c r="F176" s="21">
        <f>IF(OR($A176="",$B176="",$C176=""),"",B176*'MPTO_working_3-way'!$I175)</f>
        <v>3.6249999999999996</v>
      </c>
      <c r="G176" s="22">
        <f>IF(OR($A176="",$B176="",$C176=""),"",C176*'MPTO_working_3-way'!$I175)</f>
        <v>5.2051282051282053</v>
      </c>
      <c r="H176" s="17">
        <f>IF(OR($A176="",$B176="",$C176=""),"",'MPTO_working_3-way'!E175)</f>
        <v>1.8569089305957929</v>
      </c>
      <c r="I176" s="21">
        <f>IF(OR($A176="",$B176="",$C176=""),"",'MPTO_working_3-way'!F175)</f>
        <v>3.6499133448873478</v>
      </c>
      <c r="J176" s="22">
        <f>IF(OR($A176="",$B176="",$C176=""),"",'MPTO_working_3-way'!G175)</f>
        <v>5.3335745296671488</v>
      </c>
      <c r="K176" s="17">
        <f>IF(OR($A176="",$B176="",$C176=""),"",'OddsRatio_working_3-way'!H175)</f>
        <v>1.8655573251214659</v>
      </c>
      <c r="L176" s="21">
        <f>IF(OR($A176="",$B176="",$C176=""),"",'OddsRatio_working_3-way'!I175)</f>
        <v>3.6494498610425348</v>
      </c>
      <c r="M176" s="22">
        <f>IF(OR($A176="",$B176="",$C176=""),"",'OddsRatio_working_3-way'!J175)</f>
        <v>5.2644531627935631</v>
      </c>
      <c r="N176" s="29">
        <f t="shared" si="18"/>
        <v>53.201970443349758</v>
      </c>
      <c r="O176" s="30">
        <f t="shared" si="19"/>
        <v>27.58620689655173</v>
      </c>
      <c r="P176" s="30">
        <f t="shared" si="20"/>
        <v>19.21182266009852</v>
      </c>
      <c r="Q176" t="s">
        <v>154</v>
      </c>
      <c r="R176" t="s">
        <v>151</v>
      </c>
      <c r="S176" s="37" t="s">
        <v>189</v>
      </c>
      <c r="T176" s="4">
        <v>22</v>
      </c>
      <c r="U176" s="4">
        <f t="shared" si="21"/>
        <v>9.9120879120879106</v>
      </c>
      <c r="V176" s="4">
        <f t="shared" si="22"/>
        <v>15.732193732193732</v>
      </c>
      <c r="W176" s="4">
        <f t="shared" si="23"/>
        <v>17.634920634920633</v>
      </c>
      <c r="X176" s="4">
        <f t="shared" si="24"/>
        <v>10.632885632885634</v>
      </c>
      <c r="Y176" s="4">
        <f t="shared" si="25"/>
        <v>16.452991452991451</v>
      </c>
      <c r="Z176" s="4">
        <f t="shared" si="26"/>
        <v>18.355718355718356</v>
      </c>
      <c r="AA176" s="4">
        <f t="shared" si="27"/>
        <v>-0.72079772079772297</v>
      </c>
      <c r="AB176" s="4">
        <f t="shared" si="28"/>
        <v>-0.72079772079771942</v>
      </c>
      <c r="AC176" s="4">
        <f t="shared" si="29"/>
        <v>-0.72079772079772297</v>
      </c>
    </row>
    <row r="177" spans="1:36" ht="15" x14ac:dyDescent="0.25">
      <c r="A177" s="31">
        <v>1.1499999999999999</v>
      </c>
      <c r="B177">
        <v>8.2799999999999994</v>
      </c>
      <c r="C177">
        <v>19.760000000000002</v>
      </c>
      <c r="D177" s="20">
        <f t="shared" si="17"/>
        <v>4.0945451700600488E-2</v>
      </c>
      <c r="E177" s="17">
        <f>IF(OR($A177="",$B177="",$C177=""),"",A177*'MPTO_working_3-way'!$I176)</f>
        <v>1.1970872694556904</v>
      </c>
      <c r="F177" s="21">
        <f>IF(OR($A177="",$B177="",$C177=""),"",B177*'MPTO_working_3-way'!$I176)</f>
        <v>8.6190283400809715</v>
      </c>
      <c r="G177" s="22">
        <f>IF(OR($A177="",$B177="",$C177=""),"",C177*'MPTO_working_3-way'!$I176)</f>
        <v>20.569082125603867</v>
      </c>
      <c r="H177" s="17">
        <f>IF(OR($A177="",$B177="",$C177=""),"",'MPTO_working_3-way'!E176)</f>
        <v>1.1683379479230538</v>
      </c>
      <c r="I177" s="21">
        <f>IF(OR($A177="",$B177="",$C177=""),"",'MPTO_working_3-way'!F176)</f>
        <v>9.3349359462008952</v>
      </c>
      <c r="J177" s="22">
        <f>IF(OR($A177="",$B177="",$C177=""),"",'MPTO_working_3-way'!G176)</f>
        <v>27.057152937025943</v>
      </c>
      <c r="K177" s="17">
        <f>IF(OR($A177="",$B177="",$C177=""),"",'OddsRatio_working_3-way'!H176)</f>
        <v>1.175062925876136</v>
      </c>
      <c r="L177" s="21">
        <f>IF(OR($A177="",$B177="",$C177=""),"",'OddsRatio_working_3-way'!I176)</f>
        <v>9.4963873358551325</v>
      </c>
      <c r="M177" s="22">
        <f>IF(OR($A177="",$B177="",$C177=""),"",'OddsRatio_working_3-way'!J176)</f>
        <v>22.894536596242069</v>
      </c>
      <c r="N177" s="29">
        <f t="shared" si="18"/>
        <v>83.536098454600975</v>
      </c>
      <c r="O177" s="30">
        <f t="shared" si="19"/>
        <v>11.602235896472358</v>
      </c>
      <c r="P177" s="30">
        <f t="shared" si="20"/>
        <v>4.8616656489266754</v>
      </c>
      <c r="Q177" s="31" t="s">
        <v>114</v>
      </c>
      <c r="R177" t="s">
        <v>111</v>
      </c>
      <c r="S177" s="37" t="s">
        <v>189</v>
      </c>
      <c r="T177" s="4">
        <v>22</v>
      </c>
      <c r="U177" s="4">
        <f t="shared" si="21"/>
        <v>2.869565217391302</v>
      </c>
      <c r="V177" s="4">
        <f t="shared" si="22"/>
        <v>19.342995169082126</v>
      </c>
      <c r="W177" s="4">
        <f t="shared" si="23"/>
        <v>20.886639676113361</v>
      </c>
      <c r="X177" s="4">
        <f t="shared" si="24"/>
        <v>3.7703651548045145</v>
      </c>
      <c r="Y177" s="4">
        <f t="shared" si="25"/>
        <v>20.243795106495337</v>
      </c>
      <c r="Z177" s="4">
        <f t="shared" si="26"/>
        <v>21.787439613526573</v>
      </c>
      <c r="AA177" s="4">
        <f t="shared" si="27"/>
        <v>-0.90079993741321251</v>
      </c>
      <c r="AB177" s="4">
        <f t="shared" si="28"/>
        <v>-0.90079993741321118</v>
      </c>
      <c r="AC177" s="4">
        <f t="shared" si="29"/>
        <v>-0.90079993741321118</v>
      </c>
    </row>
    <row r="178" spans="1:36" ht="15" x14ac:dyDescent="0.25">
      <c r="A178">
        <v>2.39</v>
      </c>
      <c r="B178">
        <v>3.32</v>
      </c>
      <c r="C178">
        <v>3.19</v>
      </c>
      <c r="D178" s="20">
        <f t="shared" si="17"/>
        <v>3.3094484942564062E-2</v>
      </c>
      <c r="E178" s="17">
        <f>IF(OR($A178="",$B178="",$C178=""),"",A178*'MPTO_working_3-way'!$I177)</f>
        <v>2.4690958190127281</v>
      </c>
      <c r="F178" s="21">
        <f>IF(OR($A178="",$B178="",$C178=""),"",B178*'MPTO_working_3-way'!$I177)</f>
        <v>3.4298736900093125</v>
      </c>
      <c r="G178" s="22">
        <f>IF(OR($A178="",$B178="",$C178=""),"",C178*'MPTO_working_3-way'!$I177)</f>
        <v>3.2955714069667792</v>
      </c>
      <c r="H178" s="17">
        <f>IF(OR($A178="",$B178="",$C178=""),"",'MPTO_working_3-way'!E177)</f>
        <v>2.4547193456981269</v>
      </c>
      <c r="I178" s="21">
        <f>IF(OR($A178="",$B178="",$C178=""),"",'MPTO_working_3-way'!F177)</f>
        <v>3.4462161620998817</v>
      </c>
      <c r="J178" s="22">
        <f>IF(OR($A178="",$B178="",$C178=""),"",'MPTO_working_3-way'!G177)</f>
        <v>3.3063520803500301</v>
      </c>
      <c r="K178" s="17">
        <f>IF(OR($A178="",$B178="",$C178=""),"",'OddsRatio_working_3-way'!H177)</f>
        <v>2.4610496172635634</v>
      </c>
      <c r="L178" s="21">
        <f>IF(OR($A178="",$B178="",$C178=""),"",'OddsRatio_working_3-way'!I177)</f>
        <v>3.4385864115478184</v>
      </c>
      <c r="M178" s="22">
        <f>IF(OR($A178="",$B178="",$C178=""),"",'OddsRatio_working_3-way'!J177)</f>
        <v>3.3019414833145357</v>
      </c>
      <c r="N178" s="29">
        <f t="shared" si="18"/>
        <v>40.500655839263928</v>
      </c>
      <c r="O178" s="30">
        <f t="shared" si="19"/>
        <v>29.155592607180964</v>
      </c>
      <c r="P178" s="30">
        <f t="shared" si="20"/>
        <v>30.343751553555109</v>
      </c>
      <c r="Q178" t="s">
        <v>110</v>
      </c>
      <c r="R178" t="s">
        <v>179</v>
      </c>
      <c r="S178" s="37" t="s">
        <v>189</v>
      </c>
      <c r="T178" s="4">
        <v>22</v>
      </c>
      <c r="U178" s="4">
        <f t="shared" si="21"/>
        <v>12.79497907949791</v>
      </c>
      <c r="V178" s="4">
        <f t="shared" si="22"/>
        <v>15.373493975903614</v>
      </c>
      <c r="W178" s="4">
        <f t="shared" si="23"/>
        <v>15.103448275862068</v>
      </c>
      <c r="X178" s="4">
        <f t="shared" si="24"/>
        <v>13.523057748234319</v>
      </c>
      <c r="Y178" s="4">
        <f t="shared" si="25"/>
        <v>16.101572644640026</v>
      </c>
      <c r="Z178" s="4">
        <f t="shared" si="26"/>
        <v>15.831526944598476</v>
      </c>
      <c r="AA178" s="4">
        <f t="shared" si="27"/>
        <v>-0.72807866873640847</v>
      </c>
      <c r="AB178" s="4">
        <f t="shared" si="28"/>
        <v>-0.72807866873641203</v>
      </c>
      <c r="AC178" s="4">
        <f t="shared" si="29"/>
        <v>-0.72807866873640847</v>
      </c>
    </row>
    <row r="179" spans="1:36" ht="15" x14ac:dyDescent="0.25">
      <c r="A179">
        <v>1.6</v>
      </c>
      <c r="B179">
        <v>4.5</v>
      </c>
      <c r="C179">
        <v>5.32</v>
      </c>
      <c r="D179" s="20">
        <f t="shared" si="17"/>
        <v>3.5192147034252219E-2</v>
      </c>
      <c r="E179" s="17">
        <f>IF(OR($A179="",$B179="",$C179=""),"",A179*'MPTO_working_3-way'!$I178)</f>
        <v>1.6563074352548037</v>
      </c>
      <c r="F179" s="21">
        <f>IF(OR($A179="",$B179="",$C179=""),"",B179*'MPTO_working_3-way'!$I178)</f>
        <v>4.6583646616541348</v>
      </c>
      <c r="G179" s="22">
        <f>IF(OR($A179="",$B179="",$C179=""),"",C179*'MPTO_working_3-way'!$I178)</f>
        <v>5.5072222222222225</v>
      </c>
      <c r="H179" s="17">
        <f>IF(OR($A179="",$B179="",$C179=""),"",'MPTO_working_3-way'!E178)</f>
        <v>1.6306050630037463</v>
      </c>
      <c r="I179" s="21">
        <f>IF(OR($A179="",$B179="",$C179=""),"",'MPTO_working_3-way'!F178)</f>
        <v>4.7507855134777568</v>
      </c>
      <c r="J179" s="22">
        <f>IF(OR($A179="",$B179="",$C179=""),"",'MPTO_working_3-way'!G178)</f>
        <v>5.6741062611100128</v>
      </c>
      <c r="K179" s="17">
        <f>IF(OR($A179="",$B179="",$C179=""),"",'OddsRatio_working_3-way'!H178)</f>
        <v>1.6392345728929953</v>
      </c>
      <c r="L179" s="21">
        <f>IF(OR($A179="",$B179="",$C179=""),"",'OddsRatio_working_3-way'!I178)</f>
        <v>4.7288683418758071</v>
      </c>
      <c r="M179" s="22">
        <f>IF(OR($A179="",$B179="",$C179=""),"",'OddsRatio_working_3-way'!J178)</f>
        <v>5.602488924829566</v>
      </c>
      <c r="N179" s="29">
        <f t="shared" si="18"/>
        <v>60.375264803792994</v>
      </c>
      <c r="O179" s="30">
        <f t="shared" si="19"/>
        <v>21.466760819126403</v>
      </c>
      <c r="P179" s="30">
        <f t="shared" si="20"/>
        <v>18.157974377080603</v>
      </c>
      <c r="Q179" t="s">
        <v>56</v>
      </c>
      <c r="R179" t="s">
        <v>153</v>
      </c>
      <c r="S179" s="37" t="s">
        <v>189</v>
      </c>
      <c r="T179" s="4">
        <v>22</v>
      </c>
      <c r="U179" s="4">
        <f t="shared" si="21"/>
        <v>8.2500000000000018</v>
      </c>
      <c r="V179" s="4">
        <f t="shared" si="22"/>
        <v>17.111111111111111</v>
      </c>
      <c r="W179" s="4">
        <f t="shared" si="23"/>
        <v>17.86466165413534</v>
      </c>
      <c r="X179" s="4">
        <f t="shared" si="24"/>
        <v>9.0242272347535497</v>
      </c>
      <c r="Y179" s="4">
        <f t="shared" si="25"/>
        <v>17.885338345864664</v>
      </c>
      <c r="Z179" s="4">
        <f t="shared" si="26"/>
        <v>18.638888888888889</v>
      </c>
      <c r="AA179" s="4">
        <f t="shared" si="27"/>
        <v>-0.77422723475354793</v>
      </c>
      <c r="AB179" s="4">
        <f t="shared" si="28"/>
        <v>-0.77422723475355326</v>
      </c>
      <c r="AC179" s="4">
        <f t="shared" si="29"/>
        <v>-0.77422723475354971</v>
      </c>
    </row>
    <row r="180" spans="1:36" ht="15" x14ac:dyDescent="0.25">
      <c r="A180">
        <v>3.54</v>
      </c>
      <c r="B180">
        <v>3.01</v>
      </c>
      <c r="C180">
        <v>2.39</v>
      </c>
      <c r="D180" s="20">
        <f t="shared" si="17"/>
        <v>3.312183116848133E-2</v>
      </c>
      <c r="E180" s="17">
        <f>IF(OR($A180="",$B180="",$C180=""),"",A180*'MPTO_working_3-way'!$I179)</f>
        <v>3.657251282336424</v>
      </c>
      <c r="F180" s="21">
        <f>IF(OR($A180="",$B180="",$C180=""),"",B180*'MPTO_working_3-way'!$I179)</f>
        <v>3.1096967118171284</v>
      </c>
      <c r="G180" s="22">
        <f>IF(OR($A180="",$B180="",$C180=""),"",C180*'MPTO_working_3-way'!$I179)</f>
        <v>2.4691611764926704</v>
      </c>
      <c r="H180" s="17">
        <f>IF(OR($A180="",$B180="",$C180=""),"",'MPTO_working_3-way'!E179)</f>
        <v>3.6839839473096183</v>
      </c>
      <c r="I180" s="21">
        <f>IF(OR($A180="",$B180="",$C180=""),"",'MPTO_working_3-way'!F179)</f>
        <v>3.1134674903801423</v>
      </c>
      <c r="J180" s="22">
        <f>IF(OR($A180="",$B180="",$C180=""),"",'MPTO_working_3-way'!G179)</f>
        <v>2.454774273162494</v>
      </c>
      <c r="K180" s="17">
        <f>IF(OR($A180="",$B180="",$C180=""),"",'OddsRatio_working_3-way'!H179)</f>
        <v>3.6701688885354193</v>
      </c>
      <c r="L180" s="21">
        <f>IF(OR($A180="",$B180="",$C180=""),"",'OddsRatio_working_3-way'!I179)</f>
        <v>3.1130076637622803</v>
      </c>
      <c r="M180" s="22">
        <f>IF(OR($A180="",$B180="",$C180=""),"",'OddsRatio_working_3-way'!J179)</f>
        <v>2.4612341555370993</v>
      </c>
      <c r="N180" s="29">
        <f t="shared" si="18"/>
        <v>27.342939349826491</v>
      </c>
      <c r="O180" s="30">
        <f t="shared" si="19"/>
        <v>32.157476843317539</v>
      </c>
      <c r="P180" s="30">
        <f t="shared" si="20"/>
        <v>40.499583806855973</v>
      </c>
      <c r="Q180" t="s">
        <v>112</v>
      </c>
      <c r="R180" t="s">
        <v>57</v>
      </c>
      <c r="S180" s="37" t="s">
        <v>189</v>
      </c>
      <c r="T180" s="4">
        <v>22</v>
      </c>
      <c r="U180" s="4">
        <f t="shared" ref="U180:U186" si="30">(1/A180)*((T180*A180)-T180)</f>
        <v>15.785310734463275</v>
      </c>
      <c r="V180" s="4">
        <f t="shared" ref="V180:V186" si="31">(1/B180)*((T180*B180)-T180)</f>
        <v>14.691029900332227</v>
      </c>
      <c r="W180" s="4">
        <f t="shared" ref="W180:W186" si="32">(1/C180)*((T180*C180)-T180)</f>
        <v>12.79497907949791</v>
      </c>
      <c r="X180" s="4">
        <f t="shared" ref="X180:X186" si="33">((1/B180)+(1/C180))*T180</f>
        <v>16.513991020169865</v>
      </c>
      <c r="Y180" s="4">
        <f t="shared" ref="Y180:Y186" si="34">((1/A180)+(1/C180))*T180</f>
        <v>15.419710186038817</v>
      </c>
      <c r="Z180" s="4">
        <f t="shared" ref="Z180:Z186" si="35">((1/A180)+(1/B180))*T180</f>
        <v>13.523659365204498</v>
      </c>
      <c r="AA180" s="4">
        <f t="shared" ref="AA180:AA186" si="36">U180-X180</f>
        <v>-0.72868028570658971</v>
      </c>
      <c r="AB180" s="4">
        <f t="shared" ref="AB180:AB186" si="37">V180-Y180</f>
        <v>-0.72868028570658971</v>
      </c>
      <c r="AC180" s="4">
        <f t="shared" ref="AC180:AC186" si="38">W180-Z180</f>
        <v>-0.72868028570658794</v>
      </c>
    </row>
    <row r="181" spans="1:36" ht="15" x14ac:dyDescent="0.25">
      <c r="A181">
        <v>2.06</v>
      </c>
      <c r="B181">
        <v>3.59</v>
      </c>
      <c r="C181">
        <v>3.74</v>
      </c>
      <c r="D181" s="20">
        <f t="shared" si="17"/>
        <v>3.1368104381694684E-2</v>
      </c>
      <c r="E181" s="17">
        <f>IF(OR($A181="",$B181="",$C181=""),"",A181*'MPTO_working_3-way'!$I180)</f>
        <v>2.1246182950262913</v>
      </c>
      <c r="F181" s="21">
        <f>IF(OR($A181="",$B181="",$C181=""),"",B181*'MPTO_working_3-way'!$I180)</f>
        <v>3.7026114947302839</v>
      </c>
      <c r="G181" s="22">
        <f>IF(OR($A181="",$B181="",$C181=""),"",C181*'MPTO_working_3-way'!$I180)</f>
        <v>3.8573167103875385</v>
      </c>
      <c r="H181" s="17">
        <f>IF(OR($A181="",$B181="",$C181=""),"",'MPTO_working_3-way'!E180)</f>
        <v>2.1053479993857738</v>
      </c>
      <c r="I181" s="21">
        <f>IF(OR($A181="",$B181="",$C181=""),"",'MPTO_working_3-way'!F180)</f>
        <v>3.7300141565098999</v>
      </c>
      <c r="J181" s="22">
        <f>IF(OR($A181="",$B181="",$C181=""),"",'MPTO_working_3-way'!G180)</f>
        <v>3.8922069727293489</v>
      </c>
      <c r="K181" s="17">
        <f>IF(OR($A181="",$B181="",$C181=""),"",'OddsRatio_working_3-way'!H180)</f>
        <v>2.1130794669200119</v>
      </c>
      <c r="L181" s="21">
        <f>IF(OR($A181="",$B181="",$C181=""),"",'OddsRatio_working_3-way'!I180)</f>
        <v>3.7196941691724819</v>
      </c>
      <c r="M181" s="22">
        <f>IF(OR($A181="",$B181="",$C181=""),"",'OddsRatio_working_3-way'!J180)</f>
        <v>3.8772054144913524</v>
      </c>
      <c r="N181" s="29">
        <f t="shared" si="18"/>
        <v>47.067278030175551</v>
      </c>
      <c r="O181" s="30">
        <f t="shared" si="19"/>
        <v>27.007964552134162</v>
      </c>
      <c r="P181" s="30">
        <f t="shared" si="20"/>
        <v>25.924757417690277</v>
      </c>
      <c r="Q181" t="s">
        <v>152</v>
      </c>
      <c r="R181" t="s">
        <v>177</v>
      </c>
      <c r="S181" s="37" t="s">
        <v>189</v>
      </c>
      <c r="T181" s="4">
        <v>22</v>
      </c>
      <c r="U181" s="4">
        <f t="shared" si="30"/>
        <v>11.320388349514563</v>
      </c>
      <c r="V181" s="4">
        <f t="shared" si="31"/>
        <v>15.871866295264622</v>
      </c>
      <c r="W181" s="4">
        <f t="shared" si="32"/>
        <v>16.117647058823525</v>
      </c>
      <c r="X181" s="4">
        <f t="shared" si="33"/>
        <v>12.010486645911847</v>
      </c>
      <c r="Y181" s="4">
        <f t="shared" si="34"/>
        <v>16.561964591661905</v>
      </c>
      <c r="Z181" s="4">
        <f t="shared" si="35"/>
        <v>16.807745355220813</v>
      </c>
      <c r="AA181" s="4">
        <f t="shared" si="36"/>
        <v>-0.69009829639728437</v>
      </c>
      <c r="AB181" s="4">
        <f t="shared" si="37"/>
        <v>-0.6900982963972826</v>
      </c>
      <c r="AC181" s="4">
        <f t="shared" si="38"/>
        <v>-0.69009829639728792</v>
      </c>
    </row>
    <row r="182" spans="1:36" ht="15" x14ac:dyDescent="0.25">
      <c r="A182" s="31">
        <v>1.45</v>
      </c>
      <c r="B182">
        <v>4.95</v>
      </c>
      <c r="C182">
        <v>6.99</v>
      </c>
      <c r="D182" s="20">
        <f t="shared" si="17"/>
        <v>3.473689088606946E-2</v>
      </c>
      <c r="E182" s="17">
        <f>IF(OR($A182="",$B182="",$C182=""),"",A182*'MPTO_working_3-way'!$I181)</f>
        <v>1.5003684917848006</v>
      </c>
      <c r="F182" s="21">
        <f>IF(OR($A182="",$B182="",$C182=""),"",B182*'MPTO_working_3-way'!$I181)</f>
        <v>5.1219476098860444</v>
      </c>
      <c r="G182" s="22">
        <f>IF(OR($A182="",$B182="",$C182=""),"",C182*'MPTO_working_3-way'!$I181)</f>
        <v>7.232810867293626</v>
      </c>
      <c r="H182" s="17">
        <f>IF(OR($A182="",$B182="",$C182=""),"",'MPTO_working_3-way'!E181)</f>
        <v>1.4747604871607007</v>
      </c>
      <c r="I182" s="21">
        <f>IF(OR($A182="",$B182="",$C182=""),"",'MPTO_working_3-way'!F181)</f>
        <v>5.2509635436427047</v>
      </c>
      <c r="J182" s="22">
        <f>IF(OR($A182="",$B182="",$C182=""),"",'MPTO_working_3-way'!G181)</f>
        <v>7.605571830836455</v>
      </c>
      <c r="K182" s="17">
        <f>IF(OR($A182="",$B182="",$C182=""),"",'OddsRatio_working_3-way'!H181)</f>
        <v>1.4827671545512122</v>
      </c>
      <c r="L182" s="21">
        <f>IF(OR($A182="",$B182="",$C182=""),"",'OddsRatio_working_3-way'!I181)</f>
        <v>5.2376228010606436</v>
      </c>
      <c r="M182" s="22">
        <f>IF(OR($A182="",$B182="",$C182=""),"",'OddsRatio_working_3-way'!J181)</f>
        <v>7.4261672350261394</v>
      </c>
      <c r="N182" s="29">
        <f t="shared" si="18"/>
        <v>66.650293276315423</v>
      </c>
      <c r="O182" s="30">
        <f t="shared" si="19"/>
        <v>19.523823282961079</v>
      </c>
      <c r="P182" s="30">
        <f t="shared" si="20"/>
        <v>13.82588344072351</v>
      </c>
      <c r="Q182" s="31" t="s">
        <v>178</v>
      </c>
      <c r="R182" t="s">
        <v>113</v>
      </c>
      <c r="S182" s="37" t="s">
        <v>189</v>
      </c>
      <c r="T182" s="4">
        <v>22</v>
      </c>
      <c r="U182" s="4">
        <f t="shared" si="30"/>
        <v>6.8275862068965516</v>
      </c>
      <c r="V182" s="4">
        <f t="shared" si="31"/>
        <v>17.555555555555557</v>
      </c>
      <c r="W182" s="4">
        <f t="shared" si="32"/>
        <v>18.852646638054363</v>
      </c>
      <c r="X182" s="4">
        <f t="shared" si="33"/>
        <v>7.5917978063900815</v>
      </c>
      <c r="Y182" s="4">
        <f t="shared" si="34"/>
        <v>18.319767155049085</v>
      </c>
      <c r="Z182" s="4">
        <f t="shared" si="35"/>
        <v>19.616858237547895</v>
      </c>
      <c r="AA182" s="4">
        <f t="shared" si="36"/>
        <v>-0.7642115994935299</v>
      </c>
      <c r="AB182" s="4">
        <f t="shared" si="37"/>
        <v>-0.76421159949352813</v>
      </c>
      <c r="AC182" s="4">
        <f t="shared" si="38"/>
        <v>-0.76421159949353168</v>
      </c>
    </row>
    <row r="183" spans="1:36" ht="15" x14ac:dyDescent="0.25">
      <c r="A183">
        <v>2.4</v>
      </c>
      <c r="B183">
        <v>3.52</v>
      </c>
      <c r="C183">
        <v>3.01</v>
      </c>
      <c r="D183" s="20">
        <f t="shared" si="17"/>
        <v>3.2983489378838327E-2</v>
      </c>
      <c r="E183" s="17">
        <f>IF(OR($A183="",$B183="",$C183=""),"",A183*'MPTO_working_3-way'!$I182)</f>
        <v>2.4791603745092119</v>
      </c>
      <c r="F183" s="21">
        <f>IF(OR($A183="",$B183="",$C183=""),"",B183*'MPTO_working_3-way'!$I182)</f>
        <v>3.6361018826135107</v>
      </c>
      <c r="G183" s="22">
        <f>IF(OR($A183="",$B183="",$C183=""),"",C183*'MPTO_working_3-way'!$I182)</f>
        <v>3.1092803030303031</v>
      </c>
      <c r="H183" s="17">
        <f>IF(OR($A183="",$B183="",$C183=""),"",'MPTO_working_3-way'!E182)</f>
        <v>2.4650446183912562</v>
      </c>
      <c r="I183" s="21">
        <f>IF(OR($A183="",$B183="",$C183=""),"",'MPTO_working_3-way'!F182)</f>
        <v>3.6617104939788652</v>
      </c>
      <c r="J183" s="22">
        <f>IF(OR($A183="",$B183="",$C183=""),"",'MPTO_working_3-way'!G182)</f>
        <v>3.1130205408793534</v>
      </c>
      <c r="K183" s="17">
        <f>IF(OR($A183="",$B183="",$C183=""),"",'OddsRatio_working_3-way'!H182)</f>
        <v>2.4713928471410385</v>
      </c>
      <c r="L183" s="21">
        <f>IF(OR($A183="",$B183="",$C183=""),"",'OddsRatio_working_3-way'!I182)</f>
        <v>3.6485071248538694</v>
      </c>
      <c r="M183" s="22">
        <f>IF(OR($A183="",$B183="",$C183=""),"",'OddsRatio_working_3-way'!J182)</f>
        <v>3.1124997305382061</v>
      </c>
      <c r="N183" s="29">
        <f t="shared" si="18"/>
        <v>40.336236827678626</v>
      </c>
      <c r="O183" s="30">
        <f t="shared" si="19"/>
        <v>27.501979655235427</v>
      </c>
      <c r="P183" s="30">
        <f t="shared" si="20"/>
        <v>32.161783517085944</v>
      </c>
      <c r="Q183" t="s">
        <v>176</v>
      </c>
      <c r="R183" t="s">
        <v>155</v>
      </c>
      <c r="S183" s="37" t="s">
        <v>189</v>
      </c>
      <c r="T183" s="4">
        <v>22</v>
      </c>
      <c r="U183" s="4">
        <f t="shared" si="30"/>
        <v>12.833333333333332</v>
      </c>
      <c r="V183" s="4">
        <f t="shared" si="31"/>
        <v>15.75</v>
      </c>
      <c r="W183" s="4">
        <f t="shared" si="32"/>
        <v>14.691029900332227</v>
      </c>
      <c r="X183" s="4">
        <f t="shared" si="33"/>
        <v>13.558970099667775</v>
      </c>
      <c r="Y183" s="4">
        <f t="shared" si="34"/>
        <v>16.475636766334443</v>
      </c>
      <c r="Z183" s="4">
        <f t="shared" si="35"/>
        <v>15.416666666666668</v>
      </c>
      <c r="AA183" s="4">
        <f t="shared" si="36"/>
        <v>-0.72563676633444274</v>
      </c>
      <c r="AB183" s="4">
        <f t="shared" si="37"/>
        <v>-0.72563676633444274</v>
      </c>
      <c r="AC183" s="4">
        <f t="shared" si="38"/>
        <v>-0.72563676633444096</v>
      </c>
    </row>
    <row r="184" spans="1:36" ht="15" x14ac:dyDescent="0.25">
      <c r="A184" s="31">
        <v>1.53</v>
      </c>
      <c r="B184">
        <v>4.34</v>
      </c>
      <c r="C184">
        <v>6.63</v>
      </c>
      <c r="D184" s="20">
        <f t="shared" si="17"/>
        <v>3.4839080379877263E-2</v>
      </c>
      <c r="E184" s="17">
        <f>IF(OR($A184="",$B184="",$C184=""),"",A184*'MPTO_working_3-way'!$I183)</f>
        <v>1.5833037929812122</v>
      </c>
      <c r="F184" s="21">
        <f>IF(OR($A184="",$B184="",$C184=""),"",B184*'MPTO_working_3-way'!$I183)</f>
        <v>4.4912016088486668</v>
      </c>
      <c r="G184" s="22">
        <f>IF(OR($A184="",$B184="",$C184=""),"",C184*'MPTO_working_3-way'!$I183)</f>
        <v>6.8609831029185857</v>
      </c>
      <c r="H184" s="17">
        <f>IF(OR($A184="",$B184="",$C184=""),"",'MPTO_working_3-way'!E183)</f>
        <v>1.557676691973539</v>
      </c>
      <c r="I184" s="21">
        <f>IF(OR($A184="",$B184="",$C184=""),"",'MPTO_working_3-way'!F183)</f>
        <v>4.5703479896792585</v>
      </c>
      <c r="J184" s="22">
        <f>IF(OR($A184="",$B184="",$C184=""),"",'MPTO_working_3-way'!G183)</f>
        <v>7.1830547588800799</v>
      </c>
      <c r="K184" s="17">
        <f>IF(OR($A184="",$B184="",$C184=""),"",'OddsRatio_working_3-way'!H183)</f>
        <v>1.5661536820645361</v>
      </c>
      <c r="L184" s="21">
        <f>IF(OR($A184="",$B184="",$C184=""),"",'OddsRatio_working_3-way'!I183)</f>
        <v>4.567836411501041</v>
      </c>
      <c r="M184" s="22">
        <f>IF(OR($A184="",$B184="",$C184=""),"",'OddsRatio_working_3-way'!J183)</f>
        <v>7.0140476038176232</v>
      </c>
      <c r="N184" s="29">
        <f t="shared" si="18"/>
        <v>63.159073099742535</v>
      </c>
      <c r="O184" s="30">
        <f t="shared" si="19"/>
        <v>22.265756184932279</v>
      </c>
      <c r="P184" s="30">
        <f t="shared" si="20"/>
        <v>14.5751707153252</v>
      </c>
      <c r="Q184" s="31" t="s">
        <v>54</v>
      </c>
      <c r="R184" t="s">
        <v>115</v>
      </c>
      <c r="S184" s="37" t="s">
        <v>189</v>
      </c>
      <c r="T184" s="4">
        <v>22</v>
      </c>
      <c r="U184" s="4">
        <f t="shared" si="30"/>
        <v>7.6209150326797408</v>
      </c>
      <c r="V184" s="4">
        <f t="shared" si="31"/>
        <v>16.930875576036865</v>
      </c>
      <c r="W184" s="4">
        <f t="shared" si="32"/>
        <v>18.681749622926091</v>
      </c>
      <c r="X184" s="4">
        <f t="shared" si="33"/>
        <v>8.3873748010370406</v>
      </c>
      <c r="Y184" s="4">
        <f t="shared" si="34"/>
        <v>17.697335344394169</v>
      </c>
      <c r="Z184" s="4">
        <f t="shared" si="35"/>
        <v>19.448209391283395</v>
      </c>
      <c r="AA184" s="4">
        <f t="shared" si="36"/>
        <v>-0.76645976835729979</v>
      </c>
      <c r="AB184" s="4">
        <f t="shared" si="37"/>
        <v>-0.76645976835730423</v>
      </c>
      <c r="AC184" s="4">
        <f t="shared" si="38"/>
        <v>-0.76645976835730423</v>
      </c>
    </row>
    <row r="185" spans="1:36" s="50" customFormat="1" ht="15" x14ac:dyDescent="0.25">
      <c r="A185" s="42">
        <v>2.4300000000000002</v>
      </c>
      <c r="B185" s="42">
        <v>3.04</v>
      </c>
      <c r="C185" s="42">
        <v>3.46</v>
      </c>
      <c r="D185" s="43">
        <f t="shared" si="17"/>
        <v>2.948734320637092E-2</v>
      </c>
      <c r="E185" s="44">
        <f>IF(OR($A185="",$B185="",$C185=""),"",A185*'MPTO_working_3-way'!$I184)</f>
        <v>2.5016542439914815</v>
      </c>
      <c r="F185" s="45">
        <f>IF(OR($A185="",$B185="",$C185=""),"",B185*'MPTO_working_3-way'!$I184)</f>
        <v>3.1296415233473676</v>
      </c>
      <c r="G185" s="46">
        <f>IF(OR($A185="",$B185="",$C185=""),"",C185*'MPTO_working_3-way'!$I184)</f>
        <v>3.5620262074940432</v>
      </c>
      <c r="H185" s="44">
        <f>IF(OR($A185="",$B185="",$C185=""),"",'MPTO_working_3-way'!E184)</f>
        <v>2.4894601278015185</v>
      </c>
      <c r="I185" s="45">
        <f>IF(OR($A185="",$B185="",$C185=""),"",'MPTO_working_3-way'!F184)</f>
        <v>3.1336345928386895</v>
      </c>
      <c r="J185" s="46">
        <f>IF(OR($A185="",$B185="",$C185=""),"",'MPTO_working_3-way'!G184)</f>
        <v>3.5818129297242991</v>
      </c>
      <c r="K185" s="44">
        <f>IF(OR($A185="",$B185="",$C185=""),"",'OddsRatio_working_3-way'!H184)</f>
        <v>2.4949585804921517</v>
      </c>
      <c r="L185" s="45">
        <f>IF(OR($A185="",$B185="",$C185=""),"",'OddsRatio_working_3-way'!I184)</f>
        <v>3.132668184758034</v>
      </c>
      <c r="M185" s="46">
        <f>IF(OR($A185="",$B185="",$C185=""),"",'OddsRatio_working_3-way'!J184)</f>
        <v>3.5717469286788055</v>
      </c>
      <c r="N185" s="47">
        <f t="shared" si="18"/>
        <v>39.973549598303528</v>
      </c>
      <c r="O185" s="48">
        <f t="shared" si="19"/>
        <v>31.952541290749203</v>
      </c>
      <c r="P185" s="48">
        <f t="shared" si="20"/>
        <v>28.073909110947277</v>
      </c>
      <c r="Q185" s="42" t="s">
        <v>72</v>
      </c>
      <c r="R185" s="42" t="s">
        <v>36</v>
      </c>
      <c r="S185" s="49" t="s">
        <v>190</v>
      </c>
      <c r="T185" s="50">
        <v>22</v>
      </c>
      <c r="U185" s="50">
        <f t="shared" si="30"/>
        <v>12.946502057613168</v>
      </c>
      <c r="V185" s="50">
        <f t="shared" si="31"/>
        <v>14.763157894736842</v>
      </c>
      <c r="W185" s="50">
        <f t="shared" si="32"/>
        <v>15.64161849710983</v>
      </c>
      <c r="X185" s="50">
        <f t="shared" si="33"/>
        <v>13.595223608153331</v>
      </c>
      <c r="Y185" s="50">
        <f t="shared" si="34"/>
        <v>15.411879445277004</v>
      </c>
      <c r="Z185" s="50">
        <f t="shared" si="35"/>
        <v>16.290340047649988</v>
      </c>
      <c r="AA185" s="50">
        <f t="shared" si="36"/>
        <v>-0.64872155054016289</v>
      </c>
      <c r="AB185" s="50">
        <f t="shared" si="37"/>
        <v>-0.64872155054016112</v>
      </c>
      <c r="AC185" s="50">
        <f t="shared" si="38"/>
        <v>-0.64872155054015757</v>
      </c>
      <c r="AD185" s="51"/>
      <c r="AE185" s="51"/>
      <c r="AH185" s="51"/>
      <c r="AI185" s="51"/>
    </row>
    <row r="186" spans="1:36" s="64" customFormat="1" ht="15" x14ac:dyDescent="0.25">
      <c r="A186" s="57">
        <v>3.01</v>
      </c>
      <c r="B186" s="57">
        <v>3.23</v>
      </c>
      <c r="C186" s="57">
        <v>2.59</v>
      </c>
      <c r="D186" s="58">
        <f t="shared" si="17"/>
        <v>2.7923822941462895E-2</v>
      </c>
      <c r="E186" s="59">
        <f>IF(OR($A186="",$B186="",$C186=""),"",A186*'MPTO_working_3-way'!$I185)</f>
        <v>3.0940507070538033</v>
      </c>
      <c r="F186" s="60">
        <f>IF(OR($A186="",$B186="",$C186=""),"",B186*'MPTO_working_3-way'!$I185)</f>
        <v>3.3201939481009251</v>
      </c>
      <c r="G186" s="61">
        <f>IF(OR($A186="",$B186="",$C186=""),"",C186*'MPTO_working_3-way'!$I185)</f>
        <v>2.6623227014183888</v>
      </c>
      <c r="H186" s="59">
        <f>IF(OR($A186="",$B186="",$C186=""),"",'MPTO_working_3-way'!E185)</f>
        <v>3.0967616692937519</v>
      </c>
      <c r="I186" s="60">
        <f>IF(OR($A186="",$B186="",$C186=""),"",'MPTO_working_3-way'!F185)</f>
        <v>3.3301188557484283</v>
      </c>
      <c r="J186" s="61">
        <f>IF(OR($A186="",$B186="",$C186=""),"",'MPTO_working_3-way'!G185)</f>
        <v>2.6539810257655025</v>
      </c>
      <c r="K186" s="59">
        <f>IF(OR($A186="",$B186="",$C186=""),"",'OddsRatio_working_3-way'!H185)</f>
        <v>3.0957803455834147</v>
      </c>
      <c r="L186" s="60">
        <f>IF(OR($A186="",$B186="",$C186=""),"",'OddsRatio_working_3-way'!I185)</f>
        <v>3.3251692391298584</v>
      </c>
      <c r="M186" s="61">
        <f>IF(OR($A186="",$B186="",$C186=""),"",'OddsRatio_working_3-way'!J185)</f>
        <v>2.657856094267478</v>
      </c>
      <c r="N186" s="62">
        <f t="shared" ref="N186" si="39">(1/E186)* 100</f>
        <v>32.320090867295889</v>
      </c>
      <c r="O186" s="63">
        <f t="shared" ref="O186" si="40">(1/F186)* 100</f>
        <v>30.118722449089972</v>
      </c>
      <c r="P186" s="63">
        <f t="shared" ref="P186" si="41">(1/G186)* 100</f>
        <v>37.561186683614132</v>
      </c>
      <c r="Q186" s="57" t="s">
        <v>208</v>
      </c>
      <c r="R186" s="57" t="s">
        <v>80</v>
      </c>
      <c r="S186" s="57" t="s">
        <v>215</v>
      </c>
      <c r="T186" s="64">
        <v>100</v>
      </c>
      <c r="U186" s="64">
        <f t="shared" si="30"/>
        <v>66.777408637873762</v>
      </c>
      <c r="V186" s="64">
        <f t="shared" si="31"/>
        <v>69.040247678018574</v>
      </c>
      <c r="W186" s="64">
        <f t="shared" si="32"/>
        <v>61.389961389961393</v>
      </c>
      <c r="X186" s="64">
        <f t="shared" si="33"/>
        <v>69.569790932020041</v>
      </c>
      <c r="Y186" s="64">
        <f t="shared" si="34"/>
        <v>71.832629972164867</v>
      </c>
      <c r="Z186" s="64">
        <f t="shared" si="35"/>
        <v>64.182343684107664</v>
      </c>
      <c r="AA186" s="64">
        <f t="shared" si="36"/>
        <v>-2.7923822941462788</v>
      </c>
      <c r="AB186" s="64">
        <f t="shared" si="37"/>
        <v>-2.792382294146293</v>
      </c>
      <c r="AC186" s="64">
        <f t="shared" si="38"/>
        <v>-2.7923822941462717</v>
      </c>
      <c r="AD186" s="65"/>
      <c r="AE186" s="65"/>
      <c r="AF186" s="57">
        <v>2.21</v>
      </c>
      <c r="AG186" s="57">
        <v>1.72</v>
      </c>
      <c r="AH186" s="51"/>
      <c r="AI186" s="65"/>
    </row>
    <row r="187" spans="1:36" ht="15" x14ac:dyDescent="0.25">
      <c r="A187">
        <v>3.69</v>
      </c>
      <c r="B187">
        <v>3.53</v>
      </c>
      <c r="C187">
        <v>2.06</v>
      </c>
      <c r="D187" s="43">
        <f t="shared" si="17"/>
        <v>3.972572221115378E-2</v>
      </c>
      <c r="E187" s="44">
        <f>IF(OR($A187="",$B187="",$C187=""),"",A187*'MPTO_working_3-way'!$I186)</f>
        <v>3.8365879149591575</v>
      </c>
      <c r="F187" s="45">
        <f>IF(OR($A187="",$B187="",$C187=""),"",B187*'MPTO_working_3-way'!$I186)</f>
        <v>3.6702317994053728</v>
      </c>
      <c r="G187" s="46">
        <f>IF(OR($A187="",$B187="",$C187=""),"",C187*'MPTO_working_3-way'!$I186)</f>
        <v>2.1418349877549767</v>
      </c>
      <c r="H187" s="44">
        <f>IF(OR($A187="",$B187="",$C187=""),"",'MPTO_working_3-way'!E186)</f>
        <v>3.8795658215772746</v>
      </c>
      <c r="I187" s="45">
        <f>IF(OR($A187="",$B187="",$C187=""),"",'MPTO_working_3-way'!F186)</f>
        <v>3.7030973341818538</v>
      </c>
      <c r="J187" s="46">
        <f>IF(OR($A187="",$B187="",$C187=""),"",'MPTO_working_3-way'!G186)</f>
        <v>2.1177692056713266</v>
      </c>
      <c r="K187" s="44">
        <f>IF(OR($A187="",$B187="",$C187=""),"",'OddsRatio_working_3-way'!H186)</f>
        <v>3.8610144475867694</v>
      </c>
      <c r="L187" s="45">
        <f>IF(OR($A187="",$B187="",$C187=""),"",'OddsRatio_working_3-way'!I186)</f>
        <v>3.6908425845332813</v>
      </c>
      <c r="M187" s="46">
        <f>IF(OR($A187="",$B187="",$C187=""),"",'OddsRatio_working_3-way'!J186)</f>
        <v>2.1273885927293588</v>
      </c>
      <c r="N187" s="47">
        <f t="shared" ref="N187:N190" si="42">(1/E187)* 100</f>
        <v>26.064826928660267</v>
      </c>
      <c r="O187" s="48">
        <f t="shared" ref="O187:O190" si="43">(1/F187)* 100</f>
        <v>27.246235514661866</v>
      </c>
      <c r="P187" s="48">
        <f t="shared" ref="P187:P190" si="44">(1/G187)* 100</f>
        <v>46.688937556677864</v>
      </c>
      <c r="Q187" t="s">
        <v>256</v>
      </c>
      <c r="R187" t="s">
        <v>238</v>
      </c>
      <c r="S187" s="38">
        <v>44199</v>
      </c>
      <c r="T187" s="50">
        <v>100</v>
      </c>
      <c r="U187" s="50">
        <f t="shared" ref="U187:U189" si="45">(1/A187)*((T187*A187)-T187)</f>
        <v>72.899728997289984</v>
      </c>
      <c r="V187" s="50">
        <f t="shared" ref="V187:V189" si="46">(1/B187)*((T187*B187)-T187)</f>
        <v>71.671388101982998</v>
      </c>
      <c r="W187" s="50">
        <f t="shared" ref="W187:W189" si="47">(1/C187)*((T187*C187)-T187)</f>
        <v>51.456310679611654</v>
      </c>
      <c r="X187" s="50">
        <f t="shared" ref="X187:X189" si="48">((1/B187)+(1/C187))*T187</f>
        <v>76.872301218405354</v>
      </c>
      <c r="Y187" s="50">
        <f t="shared" ref="Y187:Y189" si="49">((1/A187)+(1/C187))*T187</f>
        <v>75.643960323098383</v>
      </c>
      <c r="Z187" s="50">
        <f t="shared" ref="Z187:Z189" si="50">((1/A187)+(1/B187))*T187</f>
        <v>55.428882900727025</v>
      </c>
      <c r="AA187" s="50">
        <f t="shared" ref="AA187:AA189" si="51">U187-X187</f>
        <v>-3.9725722211153709</v>
      </c>
      <c r="AB187" s="50">
        <f t="shared" ref="AB187:AB189" si="52">V187-Y187</f>
        <v>-3.9725722211153851</v>
      </c>
      <c r="AC187" s="50">
        <f t="shared" ref="AC187:AC189" si="53">W187-Z187</f>
        <v>-3.9725722211153709</v>
      </c>
      <c r="AF187">
        <v>1.74</v>
      </c>
      <c r="AG187">
        <v>2.14</v>
      </c>
      <c r="AH187" s="66" t="s">
        <v>478</v>
      </c>
      <c r="AJ187" t="s">
        <v>438</v>
      </c>
    </row>
    <row r="188" spans="1:36" ht="15" x14ac:dyDescent="0.25">
      <c r="A188">
        <v>3.85</v>
      </c>
      <c r="B188">
        <v>3.52</v>
      </c>
      <c r="C188">
        <v>2.04</v>
      </c>
      <c r="D188" s="43">
        <f t="shared" si="17"/>
        <v>3.402724726254136E-2</v>
      </c>
      <c r="E188" s="44">
        <f>IF(OR($A188="",$B188="",$C188=""),"",A188*'MPTO_working_3-way'!$I187)</f>
        <v>3.9810049019607843</v>
      </c>
      <c r="F188" s="45">
        <f>IF(OR($A188="",$B188="",$C188=""),"",B188*'MPTO_working_3-way'!$I187)</f>
        <v>3.6397759103641456</v>
      </c>
      <c r="G188" s="46">
        <f>IF(OR($A188="",$B188="",$C188=""),"",C188*'MPTO_working_3-way'!$I187)</f>
        <v>2.1094155844155846</v>
      </c>
      <c r="H188" s="44">
        <f>IF(OR($A188="",$B188="",$C188=""),"",'MPTO_working_3-way'!E187)</f>
        <v>4.0257998376831408</v>
      </c>
      <c r="I188" s="45">
        <f>IF(OR($A188="",$B188="",$C188=""),"",'MPTO_working_3-way'!F187)</f>
        <v>3.666381389558858</v>
      </c>
      <c r="J188" s="46">
        <f>IF(OR($A188="",$B188="",$C188=""),"",'MPTO_working_3-way'!G187)</f>
        <v>2.0883206665041767</v>
      </c>
      <c r="K188" s="44">
        <f>IF(OR($A188="",$B188="",$C188=""),"",'OddsRatio_working_3-way'!H187)</f>
        <v>4.0054900289422646</v>
      </c>
      <c r="L188" s="45">
        <f>IF(OR($A188="",$B188="",$C188=""),"",'OddsRatio_working_3-way'!I187)</f>
        <v>3.657485920327896</v>
      </c>
      <c r="M188" s="46">
        <f>IF(OR($A188="",$B188="",$C188=""),"",'OddsRatio_working_3-way'!J187)</f>
        <v>2.0967402210877033</v>
      </c>
      <c r="N188" s="47">
        <f t="shared" si="42"/>
        <v>25.119285824226566</v>
      </c>
      <c r="O188" s="48">
        <f t="shared" si="43"/>
        <v>27.474218870247807</v>
      </c>
      <c r="P188" s="48">
        <f t="shared" si="44"/>
        <v>47.406495305525617</v>
      </c>
      <c r="Q188" t="s">
        <v>393</v>
      </c>
      <c r="R188" t="s">
        <v>271</v>
      </c>
      <c r="S188" s="38">
        <v>44199</v>
      </c>
      <c r="T188" s="50">
        <v>100</v>
      </c>
      <c r="U188" s="50">
        <f t="shared" si="45"/>
        <v>74.025974025974023</v>
      </c>
      <c r="V188" s="50">
        <f t="shared" si="46"/>
        <v>71.590909090909093</v>
      </c>
      <c r="W188" s="50">
        <f t="shared" si="47"/>
        <v>50.980392156862742</v>
      </c>
      <c r="X188" s="50">
        <f t="shared" si="48"/>
        <v>77.428698752228158</v>
      </c>
      <c r="Y188" s="50">
        <f t="shared" si="49"/>
        <v>74.993633817163214</v>
      </c>
      <c r="Z188" s="50">
        <f t="shared" si="50"/>
        <v>54.383116883116877</v>
      </c>
      <c r="AA188" s="50">
        <f t="shared" si="51"/>
        <v>-3.4027247262541351</v>
      </c>
      <c r="AB188" s="50">
        <f t="shared" si="52"/>
        <v>-3.4027247262541209</v>
      </c>
      <c r="AC188" s="50">
        <f t="shared" si="53"/>
        <v>-3.4027247262541351</v>
      </c>
      <c r="AF188">
        <v>1.65</v>
      </c>
      <c r="AG188">
        <v>2.31</v>
      </c>
      <c r="AH188" s="66" t="s">
        <v>479</v>
      </c>
      <c r="AJ188" t="s">
        <v>231</v>
      </c>
    </row>
    <row r="189" spans="1:36" ht="15" x14ac:dyDescent="0.25">
      <c r="A189">
        <v>2.21</v>
      </c>
      <c r="B189">
        <v>3.58</v>
      </c>
      <c r="C189">
        <v>3.44</v>
      </c>
      <c r="D189" s="43">
        <f t="shared" si="17"/>
        <v>2.2515971139957625E-2</v>
      </c>
      <c r="E189" s="44">
        <f>IF(OR($A189="",$B189="",$C189=""),"",A189*'MPTO_working_3-way'!$I188)</f>
        <v>2.2597602962193064</v>
      </c>
      <c r="F189" s="45">
        <f>IF(OR($A189="",$B189="",$C189=""),"",B189*'MPTO_working_3-way'!$I188)</f>
        <v>3.6606071766810482</v>
      </c>
      <c r="G189" s="46">
        <f>IF(OR($A189="",$B189="",$C189=""),"",C189*'MPTO_working_3-way'!$I188)</f>
        <v>3.5174549407214544</v>
      </c>
      <c r="H189" s="44">
        <f>IF(OR($A189="",$B189="",$C189=""),"",'MPTO_working_3-way'!E188)</f>
        <v>2.2472750236205354</v>
      </c>
      <c r="I189" s="45">
        <f>IF(OR($A189="",$B189="",$C189=""),"",'MPTO_working_3-way'!F188)</f>
        <v>3.6788471610305882</v>
      </c>
      <c r="J189" s="46">
        <f>IF(OR($A189="",$B189="",$C189=""),"",'MPTO_working_3-way'!G188)</f>
        <v>3.5311688239795958</v>
      </c>
      <c r="K189" s="44">
        <f>IF(OR($A189="",$B189="",$C189=""),"",'OddsRatio_working_3-way'!H188)</f>
        <v>2.2525311794227374</v>
      </c>
      <c r="L189" s="45">
        <f>IF(OR($A189="",$B189="",$C189=""),"",'OddsRatio_working_3-way'!I188)</f>
        <v>3.6706863164550936</v>
      </c>
      <c r="M189" s="46">
        <f>IF(OR($A189="",$B189="",$C189=""),"",'OddsRatio_working_3-way'!J188)</f>
        <v>3.5257653535466775</v>
      </c>
      <c r="N189" s="47">
        <f t="shared" si="42"/>
        <v>44.252481188958434</v>
      </c>
      <c r="O189" s="48">
        <f t="shared" si="43"/>
        <v>27.31787246580954</v>
      </c>
      <c r="P189" s="48">
        <f t="shared" si="44"/>
        <v>28.429646345232019</v>
      </c>
      <c r="Q189" t="s">
        <v>134</v>
      </c>
      <c r="R189" t="s">
        <v>135</v>
      </c>
      <c r="S189" s="38">
        <v>44199</v>
      </c>
      <c r="T189" s="50">
        <v>100</v>
      </c>
      <c r="U189" s="50">
        <f t="shared" si="45"/>
        <v>54.751131221719454</v>
      </c>
      <c r="V189" s="50">
        <f t="shared" si="46"/>
        <v>72.067039106145245</v>
      </c>
      <c r="W189" s="50">
        <f t="shared" si="47"/>
        <v>70.930232558139537</v>
      </c>
      <c r="X189" s="50">
        <f t="shared" si="48"/>
        <v>57.002728335715211</v>
      </c>
      <c r="Y189" s="50">
        <f t="shared" si="49"/>
        <v>74.318636220141016</v>
      </c>
      <c r="Z189" s="50">
        <f t="shared" si="50"/>
        <v>73.181829672135294</v>
      </c>
      <c r="AA189" s="50">
        <f t="shared" si="51"/>
        <v>-2.2515971139957571</v>
      </c>
      <c r="AB189" s="50">
        <f t="shared" si="52"/>
        <v>-2.2515971139957713</v>
      </c>
      <c r="AC189" s="50">
        <f t="shared" si="53"/>
        <v>-2.2515971139957571</v>
      </c>
      <c r="AF189">
        <v>2.02</v>
      </c>
      <c r="AG189">
        <v>1.88</v>
      </c>
      <c r="AH189" s="66" t="s">
        <v>479</v>
      </c>
      <c r="AJ189" t="s">
        <v>443</v>
      </c>
    </row>
    <row r="190" spans="1:36" ht="15" x14ac:dyDescent="0.25">
      <c r="A190">
        <v>8.86</v>
      </c>
      <c r="B190">
        <v>4.82</v>
      </c>
      <c r="C190">
        <v>1.36</v>
      </c>
      <c r="D190" s="43">
        <f t="shared" si="17"/>
        <v>5.562981447086468E-2</v>
      </c>
      <c r="E190" s="44">
        <f>IF(OR($A190="",$B190="",$C190=""),"",A190*'MPTO_working_3-way'!$I189)</f>
        <v>9.3528801562118602</v>
      </c>
      <c r="F190" s="45">
        <f>IF(OR($A190="",$B190="",$C190=""),"",B190*'MPTO_working_3-way'!$I189)</f>
        <v>5.0881357057495684</v>
      </c>
      <c r="G190" s="46">
        <f>IF(OR($A190="",$B190="",$C190=""),"",C190*'MPTO_working_3-way'!$I189)</f>
        <v>1.435656547680376</v>
      </c>
      <c r="H190" s="44">
        <f>IF(OR($A190="",$B190="",$C190=""),"",'MPTO_working_3-way'!E189)</f>
        <v>10.601806716921391</v>
      </c>
      <c r="I190" s="45">
        <f>IF(OR($A190="",$B190="",$C190=""),"",'MPTO_working_3-way'!F189)</f>
        <v>5.2930886905447583</v>
      </c>
      <c r="J190" s="46">
        <f>IF(OR($A190="",$B190="",$C190=""),"",'MPTO_working_3-way'!G189)</f>
        <v>1.3951849591277303</v>
      </c>
      <c r="K190" s="44">
        <f>IF(OR($A190="",$B190="",$C190=""),"",'OddsRatio_working_3-way'!H189)</f>
        <v>9.8841604730448829</v>
      </c>
      <c r="L190" s="45">
        <f>IF(OR($A190="",$B190="",$C190=""),"",'OddsRatio_working_3-way'!I189)</f>
        <v>5.3177472019123995</v>
      </c>
      <c r="M190" s="46">
        <f>IF(OR($A190="",$B190="",$C190=""),"",'OddsRatio_working_3-way'!J189)</f>
        <v>1.4069081132692314</v>
      </c>
      <c r="N190" s="47">
        <f t="shared" si="42"/>
        <v>10.691893655194914</v>
      </c>
      <c r="O190" s="48">
        <f t="shared" si="43"/>
        <v>19.653563855814713</v>
      </c>
      <c r="P190" s="48">
        <f t="shared" si="44"/>
        <v>69.654542488990387</v>
      </c>
      <c r="Q190" t="s">
        <v>344</v>
      </c>
      <c r="R190" t="s">
        <v>89</v>
      </c>
      <c r="S190" s="38">
        <v>44199</v>
      </c>
      <c r="T190" s="50">
        <v>100</v>
      </c>
      <c r="U190" s="50">
        <f t="shared" ref="U190:U253" si="54">(1/A190)*((T190*A190)-T190)</f>
        <v>88.713318284424389</v>
      </c>
      <c r="V190" s="50">
        <f t="shared" ref="V190:V253" si="55">(1/B190)*((T190*B190)-T190)</f>
        <v>79.253112033195009</v>
      </c>
      <c r="W190" s="50">
        <f t="shared" ref="W190:W253" si="56">(1/C190)*((T190*C190)-T190)</f>
        <v>26.470588235294116</v>
      </c>
      <c r="X190" s="50">
        <f t="shared" ref="X190:X253" si="57">((1/B190)+(1/C190))*T190</f>
        <v>94.276299731510861</v>
      </c>
      <c r="Y190" s="50">
        <f t="shared" ref="Y190:Y253" si="58">((1/A190)+(1/C190))*T190</f>
        <v>84.816093480281495</v>
      </c>
      <c r="Z190" s="50">
        <f t="shared" ref="Z190:Z253" si="59">((1/A190)+(1/B190))*T190</f>
        <v>32.033569682380602</v>
      </c>
      <c r="AA190" s="50">
        <f t="shared" ref="AA190:AA253" si="60">U190-X190</f>
        <v>-5.5629814470864716</v>
      </c>
      <c r="AB190" s="50">
        <f t="shared" ref="AB190:AB253" si="61">V190-Y190</f>
        <v>-5.5629814470864858</v>
      </c>
      <c r="AC190" s="50">
        <f t="shared" ref="AC190:AC253" si="62">W190-Z190</f>
        <v>-5.5629814470864858</v>
      </c>
      <c r="AF190">
        <v>1.75</v>
      </c>
      <c r="AG190">
        <v>2.08</v>
      </c>
      <c r="AH190" s="66" t="s">
        <v>480</v>
      </c>
      <c r="AJ190" t="s">
        <v>447</v>
      </c>
    </row>
    <row r="191" spans="1:36" ht="15" x14ac:dyDescent="0.25">
      <c r="A191">
        <v>1.46</v>
      </c>
      <c r="B191">
        <v>4.42</v>
      </c>
      <c r="C191">
        <v>7.87</v>
      </c>
      <c r="D191" s="43">
        <f t="shared" si="17"/>
        <v>3.8240653790273083E-2</v>
      </c>
      <c r="E191" s="44">
        <f>IF(OR($A191="",$B191="",$C191=""),"",A191*'MPTO_working_3-way'!$I190)</f>
        <v>1.5158313545337987</v>
      </c>
      <c r="F191" s="45">
        <f>IF(OR($A191="",$B191="",$C191=""),"",B191*'MPTO_working_3-way'!$I190)</f>
        <v>4.5890236897530068</v>
      </c>
      <c r="G191" s="46">
        <f>IF(OR($A191="",$B191="",$C191=""),"",C191*'MPTO_working_3-way'!$I190)</f>
        <v>8.1709539453294493</v>
      </c>
      <c r="H191" s="44">
        <f>IF(OR($A191="",$B191="",$C191=""),"",'MPTO_working_3-way'!E190)</f>
        <v>1.4876865178035474</v>
      </c>
      <c r="I191" s="45">
        <f>IF(OR($A191="",$B191="",$C191=""),"",'MPTO_working_3-way'!F190)</f>
        <v>4.6838964889971511</v>
      </c>
      <c r="J191" s="46">
        <f>IF(OR($A191="",$B191="",$C191=""),"",'MPTO_working_3-way'!G190)</f>
        <v>8.74753506304355</v>
      </c>
      <c r="K191" s="44">
        <f>IF(OR($A191="",$B191="",$C191=""),"",'OddsRatio_working_3-way'!H190)</f>
        <v>1.4967180518894836</v>
      </c>
      <c r="L191" s="45">
        <f>IF(OR($A191="",$B191="",$C191=""),"",'OddsRatio_working_3-way'!I190)</f>
        <v>4.6929907336131151</v>
      </c>
      <c r="M191" s="46">
        <f>IF(OR($A191="",$B191="",$C191=""),"",'OddsRatio_working_3-way'!J190)</f>
        <v>8.4183761227842382</v>
      </c>
      <c r="N191" s="47">
        <f t="shared" ref="N191:N254" si="63">(1/E191)* 100</f>
        <v>65.97039947808409</v>
      </c>
      <c r="O191" s="48">
        <f t="shared" ref="O191:O254" si="64">(1/F191)* 100</f>
        <v>21.791127429412391</v>
      </c>
      <c r="P191" s="48">
        <f t="shared" ref="P191:P254" si="65">(1/G191)* 100</f>
        <v>12.238473092503527</v>
      </c>
      <c r="Q191" t="s">
        <v>149</v>
      </c>
      <c r="R191" t="s">
        <v>144</v>
      </c>
      <c r="S191" s="38">
        <v>44199</v>
      </c>
      <c r="T191" s="50">
        <v>100</v>
      </c>
      <c r="U191" s="50">
        <f t="shared" si="54"/>
        <v>31.506849315068493</v>
      </c>
      <c r="V191" s="50">
        <f t="shared" si="55"/>
        <v>77.375565610859724</v>
      </c>
      <c r="W191" s="50">
        <f t="shared" si="56"/>
        <v>87.29351969504448</v>
      </c>
      <c r="X191" s="50">
        <f t="shared" si="57"/>
        <v>35.330914694095803</v>
      </c>
      <c r="Y191" s="50">
        <f t="shared" si="58"/>
        <v>81.199630989887027</v>
      </c>
      <c r="Z191" s="50">
        <f t="shared" si="59"/>
        <v>91.117585074071769</v>
      </c>
      <c r="AA191" s="50">
        <f t="shared" si="60"/>
        <v>-3.82406537902731</v>
      </c>
      <c r="AB191" s="50">
        <f t="shared" si="61"/>
        <v>-3.8240653790273029</v>
      </c>
      <c r="AC191" s="50">
        <f t="shared" si="62"/>
        <v>-3.8240653790272887</v>
      </c>
      <c r="AF191">
        <v>1.85</v>
      </c>
      <c r="AG191">
        <v>2.0299999999999998</v>
      </c>
      <c r="AH191" s="66" t="s">
        <v>478</v>
      </c>
      <c r="AJ191" t="s">
        <v>435</v>
      </c>
    </row>
    <row r="192" spans="1:36" ht="15" x14ac:dyDescent="0.25">
      <c r="A192">
        <v>2.79</v>
      </c>
      <c r="B192">
        <v>2.85</v>
      </c>
      <c r="C192">
        <v>3.09</v>
      </c>
      <c r="D192" s="43">
        <f t="shared" si="17"/>
        <v>3.2924727519812347E-2</v>
      </c>
      <c r="E192" s="44">
        <f>IF(OR($A192="",$B192="",$C192=""),"",A192*'MPTO_working_3-way'!$I191)</f>
        <v>2.8818599897802764</v>
      </c>
      <c r="F192" s="45">
        <f>IF(OR($A192="",$B192="",$C192=""),"",B192*'MPTO_working_3-way'!$I191)</f>
        <v>2.9438354734314651</v>
      </c>
      <c r="G192" s="46">
        <f>IF(OR($A192="",$B192="",$C192=""),"",C192*'MPTO_working_3-way'!$I191)</f>
        <v>3.1917374080362202</v>
      </c>
      <c r="H192" s="44">
        <f>IF(OR($A192="",$B192="",$C192=""),"",'MPTO_working_3-way'!E191)</f>
        <v>2.8781282780699433</v>
      </c>
      <c r="I192" s="45">
        <f>IF(OR($A192="",$B192="",$C192=""),"",'MPTO_working_3-way'!F191)</f>
        <v>2.9420220093648473</v>
      </c>
      <c r="J192" s="46">
        <f>IF(OR($A192="",$B192="",$C192=""),"",'MPTO_working_3-way'!G191)</f>
        <v>3.1984679461769931</v>
      </c>
      <c r="K192" s="44">
        <f>IF(OR($A192="",$B192="",$C192=""),"",'OddsRatio_working_3-way'!H191)</f>
        <v>2.8799730550293288</v>
      </c>
      <c r="L192" s="45">
        <f>IF(OR($A192="",$B192="",$C192=""),"",'OddsRatio_working_3-way'!I191)</f>
        <v>2.9429889116224905</v>
      </c>
      <c r="M192" s="46">
        <f>IF(OR($A192="",$B192="",$C192=""),"",'OddsRatio_working_3-way'!J191)</f>
        <v>3.1950523379951372</v>
      </c>
      <c r="N192" s="47">
        <f t="shared" si="63"/>
        <v>34.699812050072694</v>
      </c>
      <c r="O192" s="48">
        <f t="shared" si="64"/>
        <v>33.969289691123791</v>
      </c>
      <c r="P192" s="48">
        <f t="shared" si="65"/>
        <v>31.330898258803497</v>
      </c>
      <c r="Q192" t="s">
        <v>182</v>
      </c>
      <c r="R192" t="s">
        <v>185</v>
      </c>
      <c r="S192" s="38">
        <v>44199</v>
      </c>
      <c r="T192" s="50">
        <v>100</v>
      </c>
      <c r="U192" s="50">
        <f t="shared" si="54"/>
        <v>64.157706093189958</v>
      </c>
      <c r="V192" s="50">
        <f t="shared" si="55"/>
        <v>64.912280701754383</v>
      </c>
      <c r="W192" s="50">
        <f t="shared" si="56"/>
        <v>67.637540453074436</v>
      </c>
      <c r="X192" s="50">
        <f t="shared" si="57"/>
        <v>67.45017884517118</v>
      </c>
      <c r="Y192" s="50">
        <f t="shared" si="58"/>
        <v>68.204753453735606</v>
      </c>
      <c r="Z192" s="50">
        <f t="shared" si="59"/>
        <v>70.930013205055658</v>
      </c>
      <c r="AA192" s="50">
        <f t="shared" si="60"/>
        <v>-3.2924727519812222</v>
      </c>
      <c r="AB192" s="50">
        <f t="shared" si="61"/>
        <v>-3.2924727519812222</v>
      </c>
      <c r="AC192" s="50">
        <f t="shared" si="62"/>
        <v>-3.2924727519812222</v>
      </c>
      <c r="AF192">
        <v>2.65</v>
      </c>
      <c r="AG192">
        <v>1.51</v>
      </c>
      <c r="AH192" s="66" t="s">
        <v>481</v>
      </c>
      <c r="AJ192" t="s">
        <v>435</v>
      </c>
    </row>
    <row r="193" spans="1:36" ht="15" x14ac:dyDescent="0.25">
      <c r="A193">
        <v>1.89</v>
      </c>
      <c r="B193">
        <v>3.82</v>
      </c>
      <c r="C193">
        <v>4.2699999999999996</v>
      </c>
      <c r="D193" s="43">
        <f t="shared" si="17"/>
        <v>2.5072671283297154E-2</v>
      </c>
      <c r="E193" s="44">
        <f>IF(OR($A193="",$B193="",$C193=""),"",A193*'MPTO_working_3-way'!$I192)</f>
        <v>1.9373873487254316</v>
      </c>
      <c r="F193" s="45">
        <f>IF(OR($A193="",$B193="",$C193=""),"",B193*'MPTO_working_3-way'!$I192)</f>
        <v>3.9157776043021948</v>
      </c>
      <c r="G193" s="46">
        <f>IF(OR($A193="",$B193="",$C193=""),"",C193*'MPTO_working_3-way'!$I192)</f>
        <v>4.3770603063796782</v>
      </c>
      <c r="H193" s="44">
        <f>IF(OR($A193="",$B193="",$C193=""),"",'MPTO_working_3-way'!E192)</f>
        <v>1.9203331657989084</v>
      </c>
      <c r="I193" s="45">
        <f>IF(OR($A193="",$B193="",$C193=""),"",'MPTO_working_3-way'!F192)</f>
        <v>3.9459787986541146</v>
      </c>
      <c r="J193" s="46">
        <f>IF(OR($A193="",$B193="",$C193=""),"",'MPTO_working_3-way'!G192)</f>
        <v>4.4280217898248466</v>
      </c>
      <c r="K193" s="44">
        <f>IF(OR($A193="",$B193="",$C193=""),"",'OddsRatio_working_3-way'!H192)</f>
        <v>1.9268382779929381</v>
      </c>
      <c r="L193" s="45">
        <f>IF(OR($A193="",$B193="",$C193=""),"",'OddsRatio_working_3-way'!I192)</f>
        <v>3.9367235325169512</v>
      </c>
      <c r="M193" s="46">
        <f>IF(OR($A193="",$B193="",$C193=""),"",'OddsRatio_working_3-way'!J192)</f>
        <v>4.4053496281313578</v>
      </c>
      <c r="N193" s="47">
        <f t="shared" si="63"/>
        <v>51.615904308339786</v>
      </c>
      <c r="O193" s="48">
        <f t="shared" si="64"/>
        <v>25.537711817477017</v>
      </c>
      <c r="P193" s="48">
        <f t="shared" si="65"/>
        <v>22.846383874183189</v>
      </c>
      <c r="Q193" t="s">
        <v>178</v>
      </c>
      <c r="R193" t="s">
        <v>176</v>
      </c>
      <c r="S193" s="38">
        <v>44199</v>
      </c>
      <c r="T193" s="50">
        <v>100</v>
      </c>
      <c r="U193" s="50">
        <f t="shared" si="54"/>
        <v>47.089947089947096</v>
      </c>
      <c r="V193" s="50">
        <f t="shared" si="55"/>
        <v>73.821989528795811</v>
      </c>
      <c r="W193" s="50">
        <f t="shared" si="56"/>
        <v>76.580796252927385</v>
      </c>
      <c r="X193" s="50">
        <f t="shared" si="57"/>
        <v>49.59721421827679</v>
      </c>
      <c r="Y193" s="50">
        <f t="shared" si="58"/>
        <v>76.329256657125526</v>
      </c>
      <c r="Z193" s="50">
        <f t="shared" si="59"/>
        <v>79.088063381257115</v>
      </c>
      <c r="AA193" s="50">
        <f t="shared" si="60"/>
        <v>-2.5072671283296941</v>
      </c>
      <c r="AB193" s="50">
        <f t="shared" si="61"/>
        <v>-2.5072671283297154</v>
      </c>
      <c r="AC193" s="50">
        <f t="shared" si="62"/>
        <v>-2.5072671283297296</v>
      </c>
      <c r="AF193">
        <v>1.86</v>
      </c>
      <c r="AG193">
        <v>2.0499999999999998</v>
      </c>
      <c r="AH193" s="66" t="s">
        <v>482</v>
      </c>
      <c r="AJ193" t="s">
        <v>436</v>
      </c>
    </row>
    <row r="194" spans="1:36" ht="15" x14ac:dyDescent="0.25">
      <c r="A194">
        <v>2.37</v>
      </c>
      <c r="B194">
        <v>2.98</v>
      </c>
      <c r="C194">
        <v>3.64</v>
      </c>
      <c r="D194" s="43">
        <f t="shared" si="17"/>
        <v>3.2236672793974464E-2</v>
      </c>
      <c r="E194" s="44">
        <f>IF(OR($A194="",$B194="",$C194=""),"",A194*'MPTO_working_3-way'!$I193)</f>
        <v>2.4464009145217194</v>
      </c>
      <c r="F194" s="45">
        <f>IF(OR($A194="",$B194="",$C194=""),"",B194*'MPTO_working_3-way'!$I193)</f>
        <v>3.0760652849260439</v>
      </c>
      <c r="G194" s="46">
        <f>IF(OR($A194="",$B194="",$C194=""),"",C194*'MPTO_working_3-way'!$I193)</f>
        <v>3.7573414889700674</v>
      </c>
      <c r="H194" s="44">
        <f>IF(OR($A194="",$B194="",$C194=""),"",'MPTO_working_3-way'!E193)</f>
        <v>2.4319339937257003</v>
      </c>
      <c r="I194" s="45">
        <f>IF(OR($A194="",$B194="",$C194=""),"",'MPTO_working_3-way'!F193)</f>
        <v>3.0785816063954865</v>
      </c>
      <c r="J194" s="46">
        <f>IF(OR($A194="",$B194="",$C194=""),"",'MPTO_working_3-way'!G193)</f>
        <v>3.7881698294184836</v>
      </c>
      <c r="K194" s="44">
        <f>IF(OR($A194="",$B194="",$C194=""),"",'OddsRatio_working_3-way'!H193)</f>
        <v>2.438456779951732</v>
      </c>
      <c r="L194" s="45">
        <f>IF(OR($A194="",$B194="",$C194=""),"",'OddsRatio_working_3-way'!I193)</f>
        <v>3.0789375359886337</v>
      </c>
      <c r="M194" s="46">
        <f>IF(OR($A194="",$B194="",$C194=""),"",'OddsRatio_working_3-way'!J193)</f>
        <v>3.7719167146515122</v>
      </c>
      <c r="N194" s="47">
        <f t="shared" si="63"/>
        <v>40.876374516705241</v>
      </c>
      <c r="O194" s="48">
        <f t="shared" si="64"/>
        <v>32.509062954560875</v>
      </c>
      <c r="P194" s="48">
        <f t="shared" si="65"/>
        <v>26.614562528733902</v>
      </c>
      <c r="Q194" t="s">
        <v>58</v>
      </c>
      <c r="R194" t="s">
        <v>116</v>
      </c>
      <c r="S194" s="38">
        <v>44199</v>
      </c>
      <c r="T194" s="50">
        <v>100</v>
      </c>
      <c r="U194" s="50">
        <f t="shared" si="54"/>
        <v>57.805907172995774</v>
      </c>
      <c r="V194" s="50">
        <f t="shared" si="55"/>
        <v>66.442953020134226</v>
      </c>
      <c r="W194" s="50">
        <f t="shared" si="56"/>
        <v>72.527472527472526</v>
      </c>
      <c r="X194" s="50">
        <f t="shared" si="57"/>
        <v>61.029574452393241</v>
      </c>
      <c r="Y194" s="50">
        <f t="shared" si="58"/>
        <v>69.666620299531672</v>
      </c>
      <c r="Z194" s="50">
        <f t="shared" si="59"/>
        <v>75.751139806869986</v>
      </c>
      <c r="AA194" s="50">
        <f t="shared" si="60"/>
        <v>-3.2236672793974677</v>
      </c>
      <c r="AB194" s="50">
        <f t="shared" si="61"/>
        <v>-3.2236672793974464</v>
      </c>
      <c r="AC194" s="50">
        <f t="shared" si="62"/>
        <v>-3.2236672793974606</v>
      </c>
      <c r="AF194">
        <v>2.86</v>
      </c>
      <c r="AG194">
        <v>1.45</v>
      </c>
      <c r="AH194" s="66" t="s">
        <v>479</v>
      </c>
      <c r="AJ194" t="s">
        <v>437</v>
      </c>
    </row>
    <row r="195" spans="1:36" ht="15" x14ac:dyDescent="0.25">
      <c r="A195">
        <v>3.12</v>
      </c>
      <c r="B195">
        <v>3.72</v>
      </c>
      <c r="C195">
        <v>2.25</v>
      </c>
      <c r="D195" s="43">
        <f t="shared" si="17"/>
        <v>3.3774469258340156E-2</v>
      </c>
      <c r="E195" s="44">
        <f>IF(OR($A195="",$B195="",$C195=""),"",A195*'MPTO_working_3-way'!$I194)</f>
        <v>3.2253763440860213</v>
      </c>
      <c r="F195" s="45">
        <f>IF(OR($A195="",$B195="",$C195=""),"",B195*'MPTO_working_3-way'!$I194)</f>
        <v>3.8456410256410254</v>
      </c>
      <c r="G195" s="46">
        <f>IF(OR($A195="",$B195="",$C195=""),"",C195*'MPTO_working_3-way'!$I194)</f>
        <v>2.3259925558312653</v>
      </c>
      <c r="H195" s="44">
        <f>IF(OR($A195="",$B195="",$C195=""),"",'MPTO_working_3-way'!E194)</f>
        <v>3.2335809806835063</v>
      </c>
      <c r="I195" s="45">
        <f>IF(OR($A195="",$B195="",$C195=""),"",'MPTO_working_3-way'!F194)</f>
        <v>3.882604817127564</v>
      </c>
      <c r="J195" s="46">
        <f>IF(OR($A195="",$B195="",$C195=""),"",'MPTO_working_3-way'!G194)</f>
        <v>2.3084756550334147</v>
      </c>
      <c r="K195" s="44">
        <f>IF(OR($A195="",$B195="",$C195=""),"",'OddsRatio_working_3-way'!H194)</f>
        <v>3.2319904924252367</v>
      </c>
      <c r="L195" s="45">
        <f>IF(OR($A195="",$B195="",$C195=""),"",'OddsRatio_working_3-way'!I194)</f>
        <v>3.863685914809738</v>
      </c>
      <c r="M195" s="46">
        <f>IF(OR($A195="",$B195="",$C195=""),"",'OddsRatio_working_3-way'!J194)</f>
        <v>2.3160321299677102</v>
      </c>
      <c r="N195" s="47">
        <f t="shared" si="63"/>
        <v>31.004133884517938</v>
      </c>
      <c r="O195" s="48">
        <f t="shared" si="64"/>
        <v>26.003467128950529</v>
      </c>
      <c r="P195" s="48">
        <f t="shared" si="65"/>
        <v>42.992398986531541</v>
      </c>
      <c r="Q195" t="s">
        <v>259</v>
      </c>
      <c r="R195" t="s">
        <v>253</v>
      </c>
      <c r="S195" t="s">
        <v>475</v>
      </c>
      <c r="T195" s="50">
        <v>100</v>
      </c>
      <c r="U195" s="50">
        <f t="shared" si="54"/>
        <v>67.948717948717942</v>
      </c>
      <c r="V195" s="50">
        <f t="shared" si="55"/>
        <v>73.118279569892465</v>
      </c>
      <c r="W195" s="50">
        <f t="shared" si="56"/>
        <v>55.55555555555555</v>
      </c>
      <c r="X195" s="50">
        <f t="shared" si="57"/>
        <v>71.326164874551964</v>
      </c>
      <c r="Y195" s="50">
        <f t="shared" si="58"/>
        <v>76.495726495726487</v>
      </c>
      <c r="Z195" s="50">
        <f t="shared" si="59"/>
        <v>58.933002481389572</v>
      </c>
      <c r="AA195" s="50">
        <f t="shared" si="60"/>
        <v>-3.3774469258340218</v>
      </c>
      <c r="AB195" s="50">
        <f t="shared" si="61"/>
        <v>-3.3774469258340218</v>
      </c>
      <c r="AC195" s="50">
        <f t="shared" si="62"/>
        <v>-3.3774469258340218</v>
      </c>
      <c r="AF195">
        <v>1.74</v>
      </c>
      <c r="AG195">
        <v>2.17</v>
      </c>
      <c r="AH195" s="66" t="s">
        <v>480</v>
      </c>
      <c r="AJ195" t="s">
        <v>438</v>
      </c>
    </row>
    <row r="196" spans="1:36" ht="15" x14ac:dyDescent="0.25">
      <c r="A196">
        <v>4.53</v>
      </c>
      <c r="B196">
        <v>3.86</v>
      </c>
      <c r="C196">
        <v>1.83</v>
      </c>
      <c r="D196" s="43">
        <f t="shared" si="17"/>
        <v>2.6265996821027038E-2</v>
      </c>
      <c r="E196" s="44">
        <f>IF(OR($A196="",$B196="",$C196=""),"",A196*'MPTO_working_3-way'!$I195)</f>
        <v>4.6489849655992526</v>
      </c>
      <c r="F196" s="45">
        <f>IF(OR($A196="",$B196="",$C196=""),"",B196*'MPTO_working_3-way'!$I195)</f>
        <v>3.9613867477291644</v>
      </c>
      <c r="G196" s="46">
        <f>IF(OR($A196="",$B196="",$C196=""),"",C196*'MPTO_working_3-way'!$I195)</f>
        <v>1.8780667741824795</v>
      </c>
      <c r="H196" s="44">
        <f>IF(OR($A196="",$B196="",$C196=""),"",'MPTO_working_3-way'!E195)</f>
        <v>4.7170874978883006</v>
      </c>
      <c r="I196" s="45">
        <f>IF(OR($A196="",$B196="",$C196=""),"",'MPTO_working_3-way'!F195)</f>
        <v>3.9950138194283014</v>
      </c>
      <c r="J196" s="46">
        <f>IF(OR($A196="",$B196="",$C196=""),"",'MPTO_working_3-way'!G195)</f>
        <v>1.8597981661592555</v>
      </c>
      <c r="K196" s="44">
        <f>IF(OR($A196="",$B196="",$C196=""),"",'OddsRatio_working_3-way'!H195)</f>
        <v>4.6857901561600253</v>
      </c>
      <c r="L196" s="45">
        <f>IF(OR($A196="",$B196="",$C196=""),"",'OddsRatio_working_3-way'!I195)</f>
        <v>3.98622091972172</v>
      </c>
      <c r="M196" s="46">
        <f>IF(OR($A196="",$B196="",$C196=""),"",'OddsRatio_working_3-way'!J195)</f>
        <v>1.866630546632527</v>
      </c>
      <c r="N196" s="47">
        <f t="shared" si="63"/>
        <v>21.510071712419496</v>
      </c>
      <c r="O196" s="48">
        <f t="shared" si="64"/>
        <v>25.243685196181424</v>
      </c>
      <c r="P196" s="48">
        <f t="shared" si="65"/>
        <v>53.24624309139908</v>
      </c>
      <c r="Q196" t="s">
        <v>267</v>
      </c>
      <c r="R196" t="s">
        <v>263</v>
      </c>
      <c r="S196" t="s">
        <v>475</v>
      </c>
      <c r="T196" s="50">
        <v>100</v>
      </c>
      <c r="U196" s="50">
        <f t="shared" si="54"/>
        <v>77.924944812362028</v>
      </c>
      <c r="V196" s="50">
        <f t="shared" si="55"/>
        <v>74.093264248704671</v>
      </c>
      <c r="W196" s="50">
        <f t="shared" si="56"/>
        <v>45.355191256830594</v>
      </c>
      <c r="X196" s="50">
        <f t="shared" si="57"/>
        <v>80.551544494464736</v>
      </c>
      <c r="Y196" s="50">
        <f t="shared" si="58"/>
        <v>76.719863930807364</v>
      </c>
      <c r="Z196" s="50">
        <f t="shared" si="59"/>
        <v>47.981790938933308</v>
      </c>
      <c r="AA196" s="50">
        <f t="shared" si="60"/>
        <v>-2.6265996821027073</v>
      </c>
      <c r="AB196" s="50">
        <f t="shared" si="61"/>
        <v>-2.6265996821026931</v>
      </c>
      <c r="AC196" s="50">
        <f t="shared" si="62"/>
        <v>-2.6265996821027144</v>
      </c>
      <c r="AF196">
        <v>1.99</v>
      </c>
      <c r="AG196">
        <v>1.92</v>
      </c>
      <c r="AH196" s="66" t="s">
        <v>483</v>
      </c>
      <c r="AJ196" t="s">
        <v>230</v>
      </c>
    </row>
    <row r="197" spans="1:36" ht="15" x14ac:dyDescent="0.25">
      <c r="A197">
        <v>2.67</v>
      </c>
      <c r="B197">
        <v>3.4</v>
      </c>
      <c r="C197">
        <v>2.79</v>
      </c>
      <c r="D197" s="43">
        <f t="shared" si="17"/>
        <v>2.7072421332916541E-2</v>
      </c>
      <c r="E197" s="44">
        <f>IF(OR($A197="",$B197="",$C197=""),"",A197*'MPTO_working_3-way'!$I196)</f>
        <v>2.7422833649588871</v>
      </c>
      <c r="F197" s="45">
        <f>IF(OR($A197="",$B197="",$C197=""),"",B197*'MPTO_working_3-way'!$I196)</f>
        <v>3.4920462325319162</v>
      </c>
      <c r="G197" s="46">
        <f>IF(OR($A197="",$B197="",$C197=""),"",C197*'MPTO_working_3-way'!$I196)</f>
        <v>2.8655320555188371</v>
      </c>
      <c r="H197" s="44">
        <f>IF(OR($A197="",$B197="",$C197=""),"",'MPTO_working_3-way'!E196)</f>
        <v>2.7359205136625246</v>
      </c>
      <c r="I197" s="45">
        <f>IF(OR($A197="",$B197="",$C197=""),"",'MPTO_working_3-way'!F196)</f>
        <v>3.5076211025462767</v>
      </c>
      <c r="J197" s="46">
        <f>IF(OR($A197="",$B197="",$C197=""),"",'MPTO_working_3-way'!G196)</f>
        <v>2.8620590681444256</v>
      </c>
      <c r="K197" s="44">
        <f>IF(OR($A197="",$B197="",$C197=""),"",'OddsRatio_working_3-way'!H196)</f>
        <v>2.7391222271848625</v>
      </c>
      <c r="L197" s="45">
        <f>IF(OR($A197="",$B197="",$C197=""),"",'OddsRatio_working_3-way'!I196)</f>
        <v>3.4993373324812396</v>
      </c>
      <c r="M197" s="46">
        <f>IF(OR($A197="",$B197="",$C197=""),"",'OddsRatio_working_3-way'!J196)</f>
        <v>2.8640890938089245</v>
      </c>
      <c r="N197" s="47">
        <f t="shared" si="63"/>
        <v>36.465961642698154</v>
      </c>
      <c r="O197" s="48">
        <f t="shared" si="64"/>
        <v>28.636505172354138</v>
      </c>
      <c r="P197" s="48">
        <f t="shared" si="65"/>
        <v>34.897533184947697</v>
      </c>
      <c r="Q197" t="s">
        <v>276</v>
      </c>
      <c r="R197" t="s">
        <v>226</v>
      </c>
      <c r="S197" t="s">
        <v>475</v>
      </c>
      <c r="T197" s="50">
        <v>100</v>
      </c>
      <c r="U197" s="50">
        <f t="shared" si="54"/>
        <v>62.546816479400754</v>
      </c>
      <c r="V197" s="50">
        <f t="shared" si="55"/>
        <v>70.588235294117652</v>
      </c>
      <c r="W197" s="50">
        <f t="shared" si="56"/>
        <v>64.157706093189958</v>
      </c>
      <c r="X197" s="50">
        <f t="shared" si="57"/>
        <v>65.25405861269239</v>
      </c>
      <c r="Y197" s="50">
        <f t="shared" si="58"/>
        <v>73.295477427409296</v>
      </c>
      <c r="Z197" s="50">
        <f t="shared" si="59"/>
        <v>66.864948226481616</v>
      </c>
      <c r="AA197" s="50">
        <f t="shared" si="60"/>
        <v>-2.7072421332916363</v>
      </c>
      <c r="AB197" s="50">
        <f t="shared" si="61"/>
        <v>-2.7072421332916434</v>
      </c>
      <c r="AC197" s="50">
        <f t="shared" si="62"/>
        <v>-2.7072421332916576</v>
      </c>
      <c r="AF197">
        <v>1.65</v>
      </c>
      <c r="AG197">
        <v>2.35</v>
      </c>
      <c r="AH197" s="66" t="s">
        <v>484</v>
      </c>
      <c r="AJ197" t="s">
        <v>231</v>
      </c>
    </row>
    <row r="198" spans="1:36" s="50" customFormat="1" ht="15" x14ac:dyDescent="0.25">
      <c r="A198">
        <v>2.8</v>
      </c>
      <c r="B198">
        <v>3.39</v>
      </c>
      <c r="C198">
        <v>2.67</v>
      </c>
      <c r="D198" s="43">
        <f t="shared" si="17"/>
        <v>2.665994308631281E-2</v>
      </c>
      <c r="E198" s="44">
        <f>IF(OR($A198="",$B198="",$C198=""),"",A198*'MPTO_working_3-way'!$I197)</f>
        <v>2.8746478406416758</v>
      </c>
      <c r="F198" s="45">
        <f>IF(OR($A198="",$B198="",$C198=""),"",B198*'MPTO_working_3-way'!$I197)</f>
        <v>3.4803772070626007</v>
      </c>
      <c r="G198" s="46">
        <f>IF(OR($A198="",$B198="",$C198=""),"",C198*'MPTO_working_3-way'!$I197)</f>
        <v>2.741182048040455</v>
      </c>
      <c r="H198" s="44">
        <f>IF(OR($A198="",$B198="",$C198=""),"",'MPTO_working_3-way'!E197)</f>
        <v>2.8714491597628844</v>
      </c>
      <c r="I198" s="45">
        <f>IF(OR($A198="",$B198="",$C198=""),"",'MPTO_working_3-way'!F197)</f>
        <v>3.4952984368578282</v>
      </c>
      <c r="J198" s="46">
        <f>IF(OR($A198="",$B198="",$C198=""),"",'MPTO_working_3-way'!G197)</f>
        <v>2.7348917315399737</v>
      </c>
      <c r="K198" s="44">
        <f>IF(OR($A198="",$B198="",$C198=""),"",'OddsRatio_working_3-way'!H197)</f>
        <v>2.8733390003230865</v>
      </c>
      <c r="L198" s="45">
        <f>IF(OR($A198="",$B198="",$C198=""),"",'OddsRatio_working_3-way'!I197)</f>
        <v>3.4873778948734304</v>
      </c>
      <c r="M198" s="46">
        <f>IF(OR($A198="",$B198="",$C198=""),"",'OddsRatio_working_3-way'!J197)</f>
        <v>2.7380422947441962</v>
      </c>
      <c r="N198" s="47">
        <f t="shared" si="63"/>
        <v>34.786869746688041</v>
      </c>
      <c r="O198" s="48">
        <f t="shared" si="64"/>
        <v>28.732517784875071</v>
      </c>
      <c r="P198" s="48">
        <f t="shared" si="65"/>
        <v>36.480612468436895</v>
      </c>
      <c r="Q198" t="s">
        <v>275</v>
      </c>
      <c r="R198" t="s">
        <v>272</v>
      </c>
      <c r="S198" t="s">
        <v>475</v>
      </c>
      <c r="T198" s="50">
        <v>100</v>
      </c>
      <c r="U198" s="50">
        <f t="shared" si="54"/>
        <v>64.285714285714292</v>
      </c>
      <c r="V198" s="50">
        <f t="shared" si="55"/>
        <v>70.501474926253692</v>
      </c>
      <c r="W198" s="50">
        <f t="shared" si="56"/>
        <v>62.546816479400754</v>
      </c>
      <c r="X198" s="50">
        <f t="shared" si="57"/>
        <v>66.951708594345561</v>
      </c>
      <c r="Y198" s="50">
        <f t="shared" si="58"/>
        <v>73.167469234884976</v>
      </c>
      <c r="Z198" s="50">
        <f t="shared" si="59"/>
        <v>65.21281078803203</v>
      </c>
      <c r="AA198" s="50">
        <f t="shared" si="60"/>
        <v>-2.6659943086312694</v>
      </c>
      <c r="AB198" s="50">
        <f t="shared" si="61"/>
        <v>-2.6659943086312836</v>
      </c>
      <c r="AC198" s="50">
        <f t="shared" si="62"/>
        <v>-2.6659943086312765</v>
      </c>
      <c r="AD198" s="51"/>
      <c r="AF198">
        <v>1.85</v>
      </c>
      <c r="AG198">
        <v>2.0499999999999998</v>
      </c>
      <c r="AH198" s="66" t="s">
        <v>479</v>
      </c>
      <c r="AI198" s="51"/>
      <c r="AJ198" t="s">
        <v>231</v>
      </c>
    </row>
    <row r="199" spans="1:36" ht="15" x14ac:dyDescent="0.25">
      <c r="A199">
        <v>2.72</v>
      </c>
      <c r="B199">
        <v>3.01</v>
      </c>
      <c r="C199">
        <v>3.05</v>
      </c>
      <c r="D199" s="43">
        <f t="shared" ref="D199:D262" si="66">IF(OR($A199="",$B199="",$C199=""),"",(1/A199)+(1/B199)+(1/C199)-1)</f>
        <v>2.7741824903808165E-2</v>
      </c>
      <c r="E199" s="44">
        <f>IF(OR($A199="",$B199="",$C199=""),"",A199*'MPTO_working_3-way'!$I198)</f>
        <v>2.7954577637383582</v>
      </c>
      <c r="F199" s="45">
        <f>IF(OR($A199="",$B199="",$C199=""),"",B199*'MPTO_working_3-way'!$I198)</f>
        <v>3.0935028929604624</v>
      </c>
      <c r="G199" s="46">
        <f>IF(OR($A199="",$B199="",$C199=""),"",C199*'MPTO_working_3-way'!$I198)</f>
        <v>3.1346125659566146</v>
      </c>
      <c r="H199" s="44">
        <f>IF(OR($A199="",$B199="",$C199=""),"",'MPTO_working_3-way'!E198)</f>
        <v>2.7901802541346412</v>
      </c>
      <c r="I199" s="45">
        <f>IF(OR($A199="",$B199="",$C199=""),"",'MPTO_working_3-way'!F198)</f>
        <v>3.0961799955859117</v>
      </c>
      <c r="J199" s="46">
        <f>IF(OR($A199="",$B199="",$C199=""),"",'MPTO_working_3-way'!G198)</f>
        <v>3.1385193930501907</v>
      </c>
      <c r="K199" s="44">
        <f>IF(OR($A199="",$B199="",$C199=""),"",'OddsRatio_working_3-way'!H198)</f>
        <v>2.7926845688413722</v>
      </c>
      <c r="L199" s="45">
        <f>IF(OR($A199="",$B199="",$C199=""),"",'OddsRatio_working_3-way'!I198)</f>
        <v>3.0949395252157892</v>
      </c>
      <c r="M199" s="46">
        <f>IF(OR($A199="",$B199="",$C199=""),"",'OddsRatio_working_3-way'!J198)</f>
        <v>3.136629864026053</v>
      </c>
      <c r="N199" s="47">
        <f t="shared" si="63"/>
        <v>35.77231654048326</v>
      </c>
      <c r="O199" s="48">
        <f t="shared" si="64"/>
        <v>32.325814282430052</v>
      </c>
      <c r="P199" s="48">
        <f t="shared" si="65"/>
        <v>31.901869177086706</v>
      </c>
      <c r="Q199" t="s">
        <v>79</v>
      </c>
      <c r="R199" t="s">
        <v>278</v>
      </c>
      <c r="S199" t="s">
        <v>475</v>
      </c>
      <c r="T199" s="50">
        <v>100</v>
      </c>
      <c r="U199" s="50">
        <f t="shared" si="54"/>
        <v>63.235294117647051</v>
      </c>
      <c r="V199" s="50">
        <f t="shared" si="55"/>
        <v>66.777408637873762</v>
      </c>
      <c r="W199" s="50">
        <f t="shared" si="56"/>
        <v>67.21311475409837</v>
      </c>
      <c r="X199" s="50">
        <f t="shared" si="57"/>
        <v>66.009476608027896</v>
      </c>
      <c r="Y199" s="50">
        <f t="shared" si="58"/>
        <v>69.551591128254572</v>
      </c>
      <c r="Z199" s="50">
        <f t="shared" si="59"/>
        <v>69.98729724447918</v>
      </c>
      <c r="AA199" s="50">
        <f t="shared" si="60"/>
        <v>-2.774182490380845</v>
      </c>
      <c r="AB199" s="50">
        <f t="shared" si="61"/>
        <v>-2.7741824903808094</v>
      </c>
      <c r="AC199" s="50">
        <f t="shared" si="62"/>
        <v>-2.7741824903808094</v>
      </c>
      <c r="AF199">
        <v>2.8</v>
      </c>
      <c r="AG199">
        <v>1.48</v>
      </c>
      <c r="AH199" s="66" t="s">
        <v>482</v>
      </c>
      <c r="AJ199" t="s">
        <v>433</v>
      </c>
    </row>
    <row r="200" spans="1:36" ht="15" x14ac:dyDescent="0.25">
      <c r="A200">
        <v>1.85</v>
      </c>
      <c r="B200">
        <v>3.54</v>
      </c>
      <c r="C200">
        <v>4.97</v>
      </c>
      <c r="D200" s="43">
        <f t="shared" si="66"/>
        <v>2.4233659707519672E-2</v>
      </c>
      <c r="E200" s="44">
        <f>IF(OR($A200="",$B200="",$C200=""),"",A200*'MPTO_working_3-way'!$I199)</f>
        <v>1.8948322704589116</v>
      </c>
      <c r="F200" s="45">
        <f>IF(OR($A200="",$B200="",$C200=""),"",B200*'MPTO_working_3-way'!$I199)</f>
        <v>3.6257871553646197</v>
      </c>
      <c r="G200" s="46">
        <f>IF(OR($A200="",$B200="",$C200=""),"",C200*'MPTO_working_3-way'!$I199)</f>
        <v>5.0904412887463728</v>
      </c>
      <c r="H200" s="44">
        <f>IF(OR($A200="",$B200="",$C200=""),"",'MPTO_working_3-way'!E199)</f>
        <v>1.8780659874293721</v>
      </c>
      <c r="I200" s="45">
        <f>IF(OR($A200="",$B200="",$C200=""),"",'MPTO_working_3-way'!F199)</f>
        <v>3.6442087679181685</v>
      </c>
      <c r="J200" s="46">
        <f>IF(OR($A200="",$B200="",$C200=""),"",'MPTO_working_3-way'!G199)</f>
        <v>5.1778767148348477</v>
      </c>
      <c r="K200" s="44">
        <f>IF(OR($A200="",$B200="",$C200=""),"",'OddsRatio_working_3-way'!H199)</f>
        <v>1.8845370189149964</v>
      </c>
      <c r="L200" s="45">
        <f>IF(OR($A200="",$B200="",$C200=""),"",'OddsRatio_working_3-way'!I199)</f>
        <v>3.6432047388754012</v>
      </c>
      <c r="M200" s="46">
        <f>IF(OR($A200="",$B200="",$C200=""),"",'OddsRatio_working_3-way'!J199)</f>
        <v>5.131308194226512</v>
      </c>
      <c r="N200" s="47">
        <f t="shared" si="63"/>
        <v>52.775119760748481</v>
      </c>
      <c r="O200" s="48">
        <f t="shared" si="64"/>
        <v>27.580217954063468</v>
      </c>
      <c r="P200" s="48">
        <f t="shared" si="65"/>
        <v>19.644662285188065</v>
      </c>
      <c r="Q200" t="s">
        <v>322</v>
      </c>
      <c r="R200" t="s">
        <v>395</v>
      </c>
      <c r="S200" t="s">
        <v>475</v>
      </c>
      <c r="T200" s="50">
        <v>100</v>
      </c>
      <c r="U200" s="50">
        <f t="shared" si="54"/>
        <v>45.945945945945937</v>
      </c>
      <c r="V200" s="50">
        <f t="shared" si="55"/>
        <v>71.751412429378533</v>
      </c>
      <c r="W200" s="50">
        <f t="shared" si="56"/>
        <v>79.879275653923543</v>
      </c>
      <c r="X200" s="50">
        <f t="shared" si="57"/>
        <v>48.369311916697932</v>
      </c>
      <c r="Y200" s="50">
        <f t="shared" si="58"/>
        <v>74.174778400130506</v>
      </c>
      <c r="Z200" s="50">
        <f t="shared" si="59"/>
        <v>82.302641624675516</v>
      </c>
      <c r="AA200" s="50">
        <f t="shared" si="60"/>
        <v>-2.4233659707519948</v>
      </c>
      <c r="AB200" s="50">
        <f t="shared" si="61"/>
        <v>-2.4233659707519735</v>
      </c>
      <c r="AC200" s="50">
        <f t="shared" si="62"/>
        <v>-2.4233659707519735</v>
      </c>
      <c r="AF200">
        <v>2.21</v>
      </c>
      <c r="AG200">
        <v>1.74</v>
      </c>
      <c r="AH200" s="66" t="s">
        <v>480</v>
      </c>
      <c r="AJ200" t="s">
        <v>440</v>
      </c>
    </row>
    <row r="201" spans="1:36" ht="15" x14ac:dyDescent="0.25">
      <c r="A201">
        <v>3.08</v>
      </c>
      <c r="B201">
        <v>3</v>
      </c>
      <c r="C201">
        <v>2.71</v>
      </c>
      <c r="D201" s="43">
        <f t="shared" si="66"/>
        <v>2.7012348045558188E-2</v>
      </c>
      <c r="E201" s="44">
        <f>IF(OR($A201="",$B201="",$C201=""),"",A201*'MPTO_working_3-way'!$I200)</f>
        <v>3.1631980319803192</v>
      </c>
      <c r="F201" s="45">
        <f>IF(OR($A201="",$B201="",$C201=""),"",B201*'MPTO_working_3-way'!$I200)</f>
        <v>3.0810370441366746</v>
      </c>
      <c r="G201" s="46">
        <f>IF(OR($A201="",$B201="",$C201=""),"",C201*'MPTO_working_3-way'!$I200)</f>
        <v>2.7832034632034626</v>
      </c>
      <c r="H201" s="44">
        <f>IF(OR($A201="",$B201="",$C201=""),"",'MPTO_working_3-way'!E200)</f>
        <v>3.1678530463531471</v>
      </c>
      <c r="I201" s="45">
        <f>IF(OR($A201="",$B201="",$C201=""),"",'MPTO_working_3-way'!F200)</f>
        <v>3.083286816614677</v>
      </c>
      <c r="J201" s="46">
        <f>IF(OR($A201="",$B201="",$C201=""),"",'MPTO_working_3-way'!G200)</f>
        <v>2.7777810646511552</v>
      </c>
      <c r="K201" s="44">
        <f>IF(OR($A201="",$B201="",$C201=""),"",'OddsRatio_working_3-way'!H200)</f>
        <v>3.1655742555101027</v>
      </c>
      <c r="L201" s="45">
        <f>IF(OR($A201="",$B201="",$C201=""),"",'OddsRatio_working_3-way'!I200)</f>
        <v>3.0822829379904833</v>
      </c>
      <c r="M201" s="46">
        <f>IF(OR($A201="",$B201="",$C201=""),"",'OddsRatio_working_3-way'!J200)</f>
        <v>2.7803519119818634</v>
      </c>
      <c r="N201" s="47">
        <f t="shared" si="63"/>
        <v>31.613575561500657</v>
      </c>
      <c r="O201" s="48">
        <f t="shared" si="64"/>
        <v>32.456604243140674</v>
      </c>
      <c r="P201" s="48">
        <f t="shared" si="65"/>
        <v>35.929820195358687</v>
      </c>
      <c r="Q201" t="s">
        <v>355</v>
      </c>
      <c r="R201" t="s">
        <v>235</v>
      </c>
      <c r="S201" t="s">
        <v>475</v>
      </c>
      <c r="T201" s="50">
        <v>100</v>
      </c>
      <c r="U201" s="50">
        <f t="shared" si="54"/>
        <v>67.532467532467535</v>
      </c>
      <c r="V201" s="50">
        <f t="shared" si="55"/>
        <v>66.666666666666657</v>
      </c>
      <c r="W201" s="50">
        <f t="shared" si="56"/>
        <v>63.099630996309962</v>
      </c>
      <c r="X201" s="50">
        <f t="shared" si="57"/>
        <v>70.233702337023374</v>
      </c>
      <c r="Y201" s="50">
        <f t="shared" si="58"/>
        <v>69.36790147122251</v>
      </c>
      <c r="Z201" s="50">
        <f t="shared" si="59"/>
        <v>65.800865800865793</v>
      </c>
      <c r="AA201" s="50">
        <f t="shared" si="60"/>
        <v>-2.7012348045558383</v>
      </c>
      <c r="AB201" s="50">
        <f t="shared" si="61"/>
        <v>-2.7012348045558525</v>
      </c>
      <c r="AC201" s="50">
        <f t="shared" si="62"/>
        <v>-2.7012348045558312</v>
      </c>
      <c r="AF201">
        <v>2.34</v>
      </c>
      <c r="AG201">
        <v>1.65</v>
      </c>
      <c r="AH201" s="66" t="s">
        <v>485</v>
      </c>
      <c r="AJ201" t="s">
        <v>434</v>
      </c>
    </row>
    <row r="202" spans="1:36" ht="15" x14ac:dyDescent="0.25">
      <c r="A202">
        <v>2.2599999999999998</v>
      </c>
      <c r="B202">
        <v>3.26</v>
      </c>
      <c r="C202">
        <v>3.58</v>
      </c>
      <c r="D202" s="43">
        <f t="shared" si="66"/>
        <v>2.8555951302410953E-2</v>
      </c>
      <c r="E202" s="44">
        <f>IF(OR($A202="",$B202="",$C202=""),"",A202*'MPTO_working_3-way'!$I201)</f>
        <v>2.3245364499434484</v>
      </c>
      <c r="F202" s="45">
        <f>IF(OR($A202="",$B202="",$C202=""),"",B202*'MPTO_working_3-way'!$I201)</f>
        <v>3.3530924012458594</v>
      </c>
      <c r="G202" s="46">
        <f>IF(OR($A202="",$B202="",$C202=""),"",C202*'MPTO_working_3-way'!$I201)</f>
        <v>3.6822303056626313</v>
      </c>
      <c r="H202" s="44">
        <f>IF(OR($A202="",$B202="",$C202=""),"",'MPTO_working_3-way'!E201)</f>
        <v>2.3096863184928265</v>
      </c>
      <c r="I202" s="45">
        <f>IF(OR($A202="",$B202="",$C202=""),"",'MPTO_working_3-way'!F201)</f>
        <v>3.3644000257151516</v>
      </c>
      <c r="J202" s="46">
        <f>IF(OR($A202="",$B202="",$C202=""),"",'MPTO_working_3-way'!G201)</f>
        <v>3.7062986823926702</v>
      </c>
      <c r="K202" s="44">
        <f>IF(OR($A202="",$B202="",$C202=""),"",'OddsRatio_working_3-way'!H201)</f>
        <v>2.3160384157881468</v>
      </c>
      <c r="L202" s="45">
        <f>IF(OR($A202="",$B202="",$C202=""),"",'OddsRatio_working_3-way'!I201)</f>
        <v>3.3605133489533419</v>
      </c>
      <c r="M202" s="46">
        <f>IF(OR($A202="",$B202="",$C202=""),"",'OddsRatio_working_3-way'!J201)</f>
        <v>3.6947453275662059</v>
      </c>
      <c r="N202" s="47">
        <f t="shared" si="63"/>
        <v>43.019329725904193</v>
      </c>
      <c r="O202" s="48">
        <f t="shared" si="64"/>
        <v>29.823216313050143</v>
      </c>
      <c r="P202" s="48">
        <f t="shared" si="65"/>
        <v>27.157453961045658</v>
      </c>
      <c r="Q202" t="s">
        <v>349</v>
      </c>
      <c r="R202" t="s">
        <v>250</v>
      </c>
      <c r="S202" t="s">
        <v>475</v>
      </c>
      <c r="T202" s="50">
        <v>100</v>
      </c>
      <c r="U202" s="50">
        <f t="shared" si="54"/>
        <v>55.752212389380524</v>
      </c>
      <c r="V202" s="50">
        <f t="shared" si="55"/>
        <v>69.325153374233125</v>
      </c>
      <c r="W202" s="50">
        <f t="shared" si="56"/>
        <v>72.067039106145245</v>
      </c>
      <c r="X202" s="50">
        <f t="shared" si="57"/>
        <v>58.607807519621623</v>
      </c>
      <c r="Y202" s="50">
        <f t="shared" si="58"/>
        <v>72.180748504474224</v>
      </c>
      <c r="Z202" s="50">
        <f t="shared" si="59"/>
        <v>74.922634236386344</v>
      </c>
      <c r="AA202" s="50">
        <f t="shared" si="60"/>
        <v>-2.8555951302410989</v>
      </c>
      <c r="AB202" s="50">
        <f t="shared" si="61"/>
        <v>-2.8555951302410989</v>
      </c>
      <c r="AC202" s="50">
        <f t="shared" si="62"/>
        <v>-2.8555951302410989</v>
      </c>
      <c r="AF202">
        <v>1.98</v>
      </c>
      <c r="AG202">
        <v>1.91</v>
      </c>
      <c r="AH202" s="66" t="s">
        <v>482</v>
      </c>
      <c r="AJ202" t="s">
        <v>434</v>
      </c>
    </row>
    <row r="203" spans="1:36" ht="15" x14ac:dyDescent="0.25">
      <c r="A203">
        <v>2.57</v>
      </c>
      <c r="B203">
        <v>3.5</v>
      </c>
      <c r="C203">
        <v>2.83</v>
      </c>
      <c r="D203" s="43">
        <f t="shared" si="66"/>
        <v>2.817623453940854E-2</v>
      </c>
      <c r="E203" s="44">
        <f>IF(OR($A203="",$B203="",$C203=""),"",A203*'MPTO_working_3-way'!$I202)</f>
        <v>2.6424129227662796</v>
      </c>
      <c r="F203" s="45">
        <f>IF(OR($A203="",$B203="",$C203=""),"",B203*'MPTO_working_3-way'!$I202)</f>
        <v>3.5986168208879299</v>
      </c>
      <c r="G203" s="46">
        <f>IF(OR($A203="",$B203="",$C203=""),"",C203*'MPTO_working_3-way'!$I202)</f>
        <v>2.9097387437465261</v>
      </c>
      <c r="H203" s="44">
        <f>IF(OR($A203="",$B203="",$C203=""),"",'MPTO_working_3-way'!E202)</f>
        <v>2.6335681216646116</v>
      </c>
      <c r="I203" s="45">
        <f>IF(OR($A203="",$B203="",$C203=""),"",'MPTO_working_3-way'!F202)</f>
        <v>3.6189635604123773</v>
      </c>
      <c r="J203" s="46">
        <f>IF(OR($A203="",$B203="",$C203=""),"",'MPTO_working_3-way'!G202)</f>
        <v>2.907274128922348</v>
      </c>
      <c r="K203" s="44">
        <f>IF(OR($A203="",$B203="",$C203=""),"",'OddsRatio_working_3-way'!H202)</f>
        <v>2.6378644611290918</v>
      </c>
      <c r="L203" s="45">
        <f>IF(OR($A203="",$B203="",$C203=""),"",'OddsRatio_working_3-way'!I202)</f>
        <v>3.6080644285495089</v>
      </c>
      <c r="M203" s="46">
        <f>IF(OR($A203="",$B203="",$C203=""),"",'OddsRatio_working_3-way'!J202)</f>
        <v>2.909103161698241</v>
      </c>
      <c r="N203" s="47">
        <f t="shared" si="63"/>
        <v>37.844198814813687</v>
      </c>
      <c r="O203" s="48">
        <f t="shared" si="64"/>
        <v>27.788454558306043</v>
      </c>
      <c r="P203" s="48">
        <f t="shared" si="65"/>
        <v>34.36734662688027</v>
      </c>
      <c r="Q203" t="s">
        <v>359</v>
      </c>
      <c r="R203" t="s">
        <v>421</v>
      </c>
      <c r="S203" t="s">
        <v>475</v>
      </c>
      <c r="T203" s="50">
        <v>100</v>
      </c>
      <c r="U203" s="50">
        <f t="shared" si="54"/>
        <v>61.089494163424128</v>
      </c>
      <c r="V203" s="50">
        <f t="shared" si="55"/>
        <v>71.428571428571431</v>
      </c>
      <c r="W203" s="50">
        <f t="shared" si="56"/>
        <v>64.664310954063609</v>
      </c>
      <c r="X203" s="50">
        <f t="shared" si="57"/>
        <v>63.90711761736496</v>
      </c>
      <c r="Y203" s="50">
        <f t="shared" si="58"/>
        <v>74.24619488251227</v>
      </c>
      <c r="Z203" s="50">
        <f t="shared" si="59"/>
        <v>67.481934408004449</v>
      </c>
      <c r="AA203" s="50">
        <f t="shared" si="60"/>
        <v>-2.8176234539408327</v>
      </c>
      <c r="AB203" s="50">
        <f t="shared" si="61"/>
        <v>-2.8176234539408398</v>
      </c>
      <c r="AC203" s="50">
        <f t="shared" si="62"/>
        <v>-2.8176234539408398</v>
      </c>
      <c r="AF203">
        <v>1.86</v>
      </c>
      <c r="AG203">
        <v>2.0299999999999998</v>
      </c>
      <c r="AH203" s="66" t="s">
        <v>486</v>
      </c>
      <c r="AJ203" t="s">
        <v>448</v>
      </c>
    </row>
    <row r="204" spans="1:36" ht="15" x14ac:dyDescent="0.25">
      <c r="A204">
        <v>2.08</v>
      </c>
      <c r="B204">
        <v>3.4</v>
      </c>
      <c r="C204">
        <v>3.94</v>
      </c>
      <c r="D204" s="43">
        <f t="shared" si="66"/>
        <v>2.8693984427039076E-2</v>
      </c>
      <c r="E204" s="44">
        <f>IF(OR($A204="",$B204="",$C204=""),"",A204*'MPTO_working_3-way'!$I203)</f>
        <v>2.1396834876082416</v>
      </c>
      <c r="F204" s="45">
        <f>IF(OR($A204="",$B204="",$C204=""),"",B204*'MPTO_working_3-way'!$I203)</f>
        <v>3.4975595470519329</v>
      </c>
      <c r="G204" s="46">
        <f>IF(OR($A204="",$B204="",$C204=""),"",C204*'MPTO_working_3-way'!$I203)</f>
        <v>4.0530542986425342</v>
      </c>
      <c r="H204" s="44">
        <f>IF(OR($A204="",$B204="",$C204=""),"",'MPTO_working_3-way'!E203)</f>
        <v>2.1222205071127398</v>
      </c>
      <c r="I204" s="45">
        <f>IF(OR($A204="",$B204="",$C204=""),"",'MPTO_working_3-way'!F203)</f>
        <v>3.5142839845825793</v>
      </c>
      <c r="J204" s="46">
        <f>IF(OR($A204="",$B204="",$C204=""),"",'MPTO_working_3-way'!G203)</f>
        <v>4.094292453939171</v>
      </c>
      <c r="K204" s="44">
        <f>IF(OR($A204="",$B204="",$C204=""),"",'OddsRatio_working_3-way'!H203)</f>
        <v>2.1293369892228373</v>
      </c>
      <c r="L204" s="45">
        <f>IF(OR($A204="",$B204="",$C204=""),"",'OddsRatio_working_3-way'!I203)</f>
        <v>3.5096377538285277</v>
      </c>
      <c r="M204" s="46">
        <f>IF(OR($A204="",$B204="",$C204=""),"",'OddsRatio_working_3-way'!J203)</f>
        <v>4.0743062484399468</v>
      </c>
      <c r="N204" s="47">
        <f t="shared" si="63"/>
        <v>46.735884339501517</v>
      </c>
      <c r="O204" s="48">
        <f t="shared" si="64"/>
        <v>28.591364537106813</v>
      </c>
      <c r="P204" s="48">
        <f t="shared" si="65"/>
        <v>24.672751123391663</v>
      </c>
      <c r="Q204" t="s">
        <v>430</v>
      </c>
      <c r="R204" t="s">
        <v>106</v>
      </c>
      <c r="S204" t="s">
        <v>475</v>
      </c>
      <c r="T204" s="50">
        <v>100</v>
      </c>
      <c r="U204" s="50">
        <f t="shared" si="54"/>
        <v>51.92307692307692</v>
      </c>
      <c r="V204" s="50">
        <f t="shared" si="55"/>
        <v>70.588235294117652</v>
      </c>
      <c r="W204" s="50">
        <f t="shared" si="56"/>
        <v>74.619289340101517</v>
      </c>
      <c r="X204" s="50">
        <f t="shared" si="57"/>
        <v>54.792475365780824</v>
      </c>
      <c r="Y204" s="50">
        <f t="shared" si="58"/>
        <v>73.457633736821549</v>
      </c>
      <c r="Z204" s="50">
        <f t="shared" si="59"/>
        <v>77.488687782805414</v>
      </c>
      <c r="AA204" s="50">
        <f t="shared" si="60"/>
        <v>-2.8693984427039041</v>
      </c>
      <c r="AB204" s="50">
        <f t="shared" si="61"/>
        <v>-2.869398442703897</v>
      </c>
      <c r="AC204" s="50">
        <f t="shared" si="62"/>
        <v>-2.869398442703897</v>
      </c>
      <c r="AF204">
        <v>2.2999999999999998</v>
      </c>
      <c r="AG204">
        <v>1.67</v>
      </c>
      <c r="AH204" s="66" t="s">
        <v>483</v>
      </c>
      <c r="AJ204" t="s">
        <v>435</v>
      </c>
    </row>
    <row r="205" spans="1:36" ht="15" x14ac:dyDescent="0.25">
      <c r="A205">
        <v>4.51</v>
      </c>
      <c r="B205">
        <v>4.0199999999999996</v>
      </c>
      <c r="C205">
        <v>1.77</v>
      </c>
      <c r="D205" s="43">
        <f t="shared" si="66"/>
        <v>3.545746034007502E-2</v>
      </c>
      <c r="E205" s="44">
        <f>IF(OR($A205="",$B205="",$C205=""),"",A205*'MPTO_working_3-way'!$I204)</f>
        <v>4.6699131461337382</v>
      </c>
      <c r="F205" s="45">
        <f>IF(OR($A205="",$B205="",$C205=""),"",B205*'MPTO_working_3-way'!$I204)</f>
        <v>4.1625389905671009</v>
      </c>
      <c r="G205" s="46">
        <f>IF(OR($A205="",$B205="",$C205=""),"",C205*'MPTO_working_3-way'!$I204)</f>
        <v>1.8327597048019328</v>
      </c>
      <c r="H205" s="44">
        <f>IF(OR($A205="",$B205="",$C205=""),"",'MPTO_working_3-way'!E204)</f>
        <v>4.7639388146110271</v>
      </c>
      <c r="I205" s="45">
        <f>IF(OR($A205="",$B205="",$C205=""),"",'MPTO_working_3-way'!F204)</f>
        <v>4.220530030047013</v>
      </c>
      <c r="J205" s="46">
        <f>IF(OR($A205="",$B205="",$C205=""),"",'MPTO_working_3-way'!G204)</f>
        <v>1.8078194040443432</v>
      </c>
      <c r="K205" s="44">
        <f>IF(OR($A205="",$B205="",$C205=""),"",'OddsRatio_working_3-way'!H204)</f>
        <v>4.7235045190158269</v>
      </c>
      <c r="L205" s="45">
        <f>IF(OR($A205="",$B205="",$C205=""),"",'OddsRatio_working_3-way'!I204)</f>
        <v>4.2036990448512244</v>
      </c>
      <c r="M205" s="46">
        <f>IF(OR($A205="",$B205="",$C205=""),"",'OddsRatio_working_3-way'!J204)</f>
        <v>1.8168371736872333</v>
      </c>
      <c r="N205" s="47">
        <f t="shared" si="63"/>
        <v>21.413674488312672</v>
      </c>
      <c r="O205" s="48">
        <f t="shared" si="64"/>
        <v>24.023798990619444</v>
      </c>
      <c r="P205" s="48">
        <f t="shared" si="65"/>
        <v>54.56252652106788</v>
      </c>
      <c r="Q205" t="s">
        <v>374</v>
      </c>
      <c r="R205" t="s">
        <v>373</v>
      </c>
      <c r="S205" t="s">
        <v>475</v>
      </c>
      <c r="T205" s="50">
        <v>100</v>
      </c>
      <c r="U205" s="50">
        <f t="shared" si="54"/>
        <v>77.827050997782706</v>
      </c>
      <c r="V205" s="50">
        <f t="shared" si="55"/>
        <v>75.124378109452735</v>
      </c>
      <c r="W205" s="50">
        <f t="shared" si="56"/>
        <v>43.502824858757066</v>
      </c>
      <c r="X205" s="50">
        <f t="shared" si="57"/>
        <v>81.372797031790213</v>
      </c>
      <c r="Y205" s="50">
        <f t="shared" si="58"/>
        <v>78.670124143460242</v>
      </c>
      <c r="Z205" s="50">
        <f t="shared" si="59"/>
        <v>47.048570892764566</v>
      </c>
      <c r="AA205" s="50">
        <f t="shared" si="60"/>
        <v>-3.5457460340075073</v>
      </c>
      <c r="AB205" s="50">
        <f t="shared" si="61"/>
        <v>-3.5457460340075073</v>
      </c>
      <c r="AC205" s="50">
        <f t="shared" si="62"/>
        <v>-3.5457460340075002</v>
      </c>
      <c r="AF205">
        <v>1.65</v>
      </c>
      <c r="AG205">
        <v>2.31</v>
      </c>
      <c r="AH205" s="66" t="s">
        <v>482</v>
      </c>
      <c r="AJ205" t="s">
        <v>450</v>
      </c>
    </row>
    <row r="206" spans="1:36" ht="15" x14ac:dyDescent="0.25">
      <c r="A206">
        <v>3.47</v>
      </c>
      <c r="B206">
        <v>3.37</v>
      </c>
      <c r="C206">
        <v>2.29</v>
      </c>
      <c r="D206" s="43">
        <f t="shared" si="66"/>
        <v>2.1601565792279676E-2</v>
      </c>
      <c r="E206" s="44">
        <f>IF(OR($A206="",$B206="",$C206=""),"",A206*'MPTO_working_3-way'!$I205)</f>
        <v>3.5449574332992109</v>
      </c>
      <c r="F206" s="45">
        <f>IF(OR($A206="",$B206="",$C206=""),"",B206*'MPTO_working_3-way'!$I205)</f>
        <v>3.4427972767199826</v>
      </c>
      <c r="G206" s="46">
        <f>IF(OR($A206="",$B206="",$C206=""),"",C206*'MPTO_working_3-way'!$I205)</f>
        <v>2.3394675856643206</v>
      </c>
      <c r="H206" s="44">
        <f>IF(OR($A206="",$B206="",$C206=""),"",'MPTO_working_3-way'!E205)</f>
        <v>3.5589225669770799</v>
      </c>
      <c r="I206" s="45">
        <f>IF(OR($A206="",$B206="",$C206=""),"",'MPTO_working_3-way'!F205)</f>
        <v>3.4538093038774726</v>
      </c>
      <c r="J206" s="46">
        <f>IF(OR($A206="",$B206="",$C206=""),"",'MPTO_working_3-way'!G205)</f>
        <v>2.328393332207062</v>
      </c>
      <c r="K206" s="44">
        <f>IF(OR($A206="",$B206="",$C206=""),"",'OddsRatio_working_3-way'!H205)</f>
        <v>3.5526338666558899</v>
      </c>
      <c r="L206" s="45">
        <f>IF(OR($A206="",$B206="",$C206=""),"",'OddsRatio_working_3-way'!I205)</f>
        <v>3.4492883659815625</v>
      </c>
      <c r="M206" s="46">
        <f>IF(OR($A206="",$B206="",$C206=""),"",'OddsRatio_working_3-way'!J205)</f>
        <v>2.3331569586988254</v>
      </c>
      <c r="N206" s="47">
        <f t="shared" si="63"/>
        <v>28.209083432331173</v>
      </c>
      <c r="O206" s="48">
        <f t="shared" si="64"/>
        <v>29.046148222608064</v>
      </c>
      <c r="P206" s="48">
        <f t="shared" si="65"/>
        <v>42.744768345060777</v>
      </c>
      <c r="Q206" t="s">
        <v>153</v>
      </c>
      <c r="R206" t="s">
        <v>154</v>
      </c>
      <c r="S206" t="s">
        <v>475</v>
      </c>
      <c r="T206" s="50">
        <v>100</v>
      </c>
      <c r="U206" s="50">
        <f t="shared" si="54"/>
        <v>71.181556195965413</v>
      </c>
      <c r="V206" s="50">
        <f t="shared" si="55"/>
        <v>70.326409495548958</v>
      </c>
      <c r="W206" s="50">
        <f t="shared" si="56"/>
        <v>56.331877729257641</v>
      </c>
      <c r="X206" s="50">
        <f t="shared" si="57"/>
        <v>73.341712775193386</v>
      </c>
      <c r="Y206" s="50">
        <f t="shared" si="58"/>
        <v>72.486566074776945</v>
      </c>
      <c r="Z206" s="50">
        <f t="shared" si="59"/>
        <v>58.492034308485621</v>
      </c>
      <c r="AA206" s="50">
        <f t="shared" si="60"/>
        <v>-2.1601565792279729</v>
      </c>
      <c r="AB206" s="50">
        <f t="shared" si="61"/>
        <v>-2.1601565792279871</v>
      </c>
      <c r="AC206" s="50">
        <f t="shared" si="62"/>
        <v>-2.16015657922798</v>
      </c>
      <c r="AF206">
        <v>2.1</v>
      </c>
      <c r="AG206">
        <v>1.81</v>
      </c>
      <c r="AH206" s="66" t="s">
        <v>482</v>
      </c>
      <c r="AJ206" t="s">
        <v>436</v>
      </c>
    </row>
    <row r="207" spans="1:36" ht="15" x14ac:dyDescent="0.25">
      <c r="A207">
        <v>2.1800000000000002</v>
      </c>
      <c r="B207">
        <v>3.19</v>
      </c>
      <c r="C207">
        <v>3.89</v>
      </c>
      <c r="D207" s="43">
        <f t="shared" si="66"/>
        <v>2.9264628895086631E-2</v>
      </c>
      <c r="E207" s="44">
        <f>IF(OR($A207="",$B207="",$C207=""),"",A207*'MPTO_working_3-way'!$I206)</f>
        <v>2.2437968909912889</v>
      </c>
      <c r="F207" s="45">
        <f>IF(OR($A207="",$B207="",$C207=""),"",B207*'MPTO_working_3-way'!$I206)</f>
        <v>3.2833541661753265</v>
      </c>
      <c r="G207" s="46">
        <f>IF(OR($A207="",$B207="",$C207=""),"",C207*'MPTO_working_3-way'!$I206)</f>
        <v>4.0038394064018874</v>
      </c>
      <c r="H207" s="44">
        <f>IF(OR($A207="",$B207="",$C207=""),"",'MPTO_working_3-way'!E206)</f>
        <v>2.2273663493967093</v>
      </c>
      <c r="I207" s="45">
        <f>IF(OR($A207="",$B207="",$C207=""),"",'MPTO_working_3-way'!F206)</f>
        <v>3.2924547905471635</v>
      </c>
      <c r="J207" s="46">
        <f>IF(OR($A207="",$B207="",$C207=""),"",'MPTO_working_3-way'!G206)</f>
        <v>4.0434340437900813</v>
      </c>
      <c r="K207" s="44">
        <f>IF(OR($A207="",$B207="",$C207=""),"",'OddsRatio_working_3-way'!H206)</f>
        <v>2.2343352940967582</v>
      </c>
      <c r="L207" s="45">
        <f>IF(OR($A207="",$B207="",$C207=""),"",'OddsRatio_working_3-way'!I206)</f>
        <v>3.2908426220948317</v>
      </c>
      <c r="M207" s="46">
        <f>IF(OR($A207="",$B207="",$C207=""),"",'OddsRatio_working_3-way'!J206)</f>
        <v>4.0230754236776551</v>
      </c>
      <c r="N207" s="47">
        <f t="shared" si="63"/>
        <v>44.567313735701326</v>
      </c>
      <c r="O207" s="48">
        <f t="shared" si="64"/>
        <v>30.456659543520026</v>
      </c>
      <c r="P207" s="48">
        <f t="shared" si="65"/>
        <v>24.976026720778634</v>
      </c>
      <c r="Q207" t="s">
        <v>236</v>
      </c>
      <c r="R207" t="s">
        <v>156</v>
      </c>
      <c r="S207" t="s">
        <v>475</v>
      </c>
      <c r="T207" s="50">
        <v>100</v>
      </c>
      <c r="U207" s="50">
        <f t="shared" si="54"/>
        <v>54.128440366972484</v>
      </c>
      <c r="V207" s="50">
        <f t="shared" si="55"/>
        <v>68.652037617554868</v>
      </c>
      <c r="W207" s="50">
        <f t="shared" si="56"/>
        <v>74.293059125964007</v>
      </c>
      <c r="X207" s="50">
        <f t="shared" si="57"/>
        <v>57.054903256481126</v>
      </c>
      <c r="Y207" s="50">
        <f t="shared" si="58"/>
        <v>71.578500507063509</v>
      </c>
      <c r="Z207" s="50">
        <f t="shared" si="59"/>
        <v>77.219522015472663</v>
      </c>
      <c r="AA207" s="50">
        <f t="shared" si="60"/>
        <v>-2.9264628895086418</v>
      </c>
      <c r="AB207" s="50">
        <f t="shared" si="61"/>
        <v>-2.9264628895086418</v>
      </c>
      <c r="AC207" s="50">
        <f t="shared" si="62"/>
        <v>-2.926462889508656</v>
      </c>
      <c r="AF207">
        <v>2.5</v>
      </c>
      <c r="AG207">
        <v>1.58</v>
      </c>
      <c r="AH207" s="66" t="s">
        <v>485</v>
      </c>
      <c r="AJ207" t="s">
        <v>437</v>
      </c>
    </row>
    <row r="208" spans="1:36" ht="15" x14ac:dyDescent="0.25">
      <c r="A208">
        <v>3.96</v>
      </c>
      <c r="B208">
        <v>3.17</v>
      </c>
      <c r="C208">
        <v>2.17</v>
      </c>
      <c r="D208" s="43">
        <f t="shared" si="66"/>
        <v>2.8812158862021597E-2</v>
      </c>
      <c r="E208" s="44">
        <f>IF(OR($A208="",$B208="",$C208=""),"",A208*'MPTO_working_3-way'!$I207)</f>
        <v>4.0740961490936058</v>
      </c>
      <c r="F208" s="45">
        <f>IF(OR($A208="",$B208="",$C208=""),"",B208*'MPTO_working_3-way'!$I207)</f>
        <v>3.2613345435926084</v>
      </c>
      <c r="G208" s="46">
        <f>IF(OR($A208="",$B208="",$C208=""),"",C208*'MPTO_working_3-way'!$I207)</f>
        <v>2.2325223847305868</v>
      </c>
      <c r="H208" s="44">
        <f>IF(OR($A208="",$B208="",$C208=""),"",'MPTO_working_3-way'!E207)</f>
        <v>4.1165612625204995</v>
      </c>
      <c r="I208" s="45">
        <f>IF(OR($A208="",$B208="",$C208=""),"",'MPTO_working_3-way'!F207)</f>
        <v>3.2695406682300892</v>
      </c>
      <c r="J208" s="46">
        <f>IF(OR($A208="",$B208="",$C208=""),"",'MPTO_working_3-way'!G207)</f>
        <v>2.2161871008514664</v>
      </c>
      <c r="K208" s="44">
        <f>IF(OR($A208="",$B208="",$C208=""),"",'OddsRatio_working_3-way'!H207)</f>
        <v>4.0944066613568086</v>
      </c>
      <c r="L208" s="45">
        <f>IF(OR($A208="",$B208="",$C208=""),"",'OddsRatio_working_3-way'!I207)</f>
        <v>3.2685346132244173</v>
      </c>
      <c r="M208" s="46">
        <f>IF(OR($A208="",$B208="",$C208=""),"",'OddsRatio_working_3-way'!J207)</f>
        <v>2.2231269573606309</v>
      </c>
      <c r="N208" s="47">
        <f t="shared" si="63"/>
        <v>24.545321548743452</v>
      </c>
      <c r="O208" s="48">
        <f t="shared" si="64"/>
        <v>30.662294426821475</v>
      </c>
      <c r="P208" s="48">
        <f t="shared" si="65"/>
        <v>44.792384024435059</v>
      </c>
      <c r="Q208" t="s">
        <v>431</v>
      </c>
      <c r="R208" t="s">
        <v>151</v>
      </c>
      <c r="S208" t="s">
        <v>475</v>
      </c>
      <c r="T208" s="50">
        <v>100</v>
      </c>
      <c r="U208" s="50">
        <f t="shared" si="54"/>
        <v>74.747474747474755</v>
      </c>
      <c r="V208" s="50">
        <f t="shared" si="55"/>
        <v>68.454258675078862</v>
      </c>
      <c r="W208" s="50">
        <f t="shared" si="56"/>
        <v>53.917050691244242</v>
      </c>
      <c r="X208" s="50">
        <f t="shared" si="57"/>
        <v>77.628690633676896</v>
      </c>
      <c r="Y208" s="50">
        <f t="shared" si="58"/>
        <v>71.335474561281018</v>
      </c>
      <c r="Z208" s="50">
        <f t="shared" si="59"/>
        <v>56.798266577446391</v>
      </c>
      <c r="AA208" s="50">
        <f t="shared" si="60"/>
        <v>-2.881215886202142</v>
      </c>
      <c r="AB208" s="50">
        <f t="shared" si="61"/>
        <v>-2.8812158862021562</v>
      </c>
      <c r="AC208" s="50">
        <f t="shared" si="62"/>
        <v>-2.8812158862021491</v>
      </c>
      <c r="AF208">
        <v>2.71</v>
      </c>
      <c r="AG208">
        <v>1.5</v>
      </c>
      <c r="AH208" s="66" t="s">
        <v>479</v>
      </c>
      <c r="AJ208" t="s">
        <v>437</v>
      </c>
    </row>
    <row r="209" spans="1:36" ht="15" x14ac:dyDescent="0.25">
      <c r="A209">
        <v>3.14</v>
      </c>
      <c r="B209">
        <v>3.31</v>
      </c>
      <c r="C209">
        <v>2.42</v>
      </c>
      <c r="D209" s="43">
        <f t="shared" si="66"/>
        <v>3.3809281700863281E-2</v>
      </c>
      <c r="E209" s="44">
        <f>IF(OR($A209="",$B209="",$C209=""),"",A209*'MPTO_working_3-way'!$I208)</f>
        <v>3.2461611445407108</v>
      </c>
      <c r="F209" s="45">
        <f>IF(OR($A209="",$B209="",$C209=""),"",B209*'MPTO_working_3-way'!$I208)</f>
        <v>3.4219087224298574</v>
      </c>
      <c r="G209" s="46">
        <f>IF(OR($A209="",$B209="",$C209=""),"",C209*'MPTO_working_3-way'!$I208)</f>
        <v>2.501818461716089</v>
      </c>
      <c r="H209" s="44">
        <f>IF(OR($A209="",$B209="",$C209=""),"",'MPTO_working_3-way'!E208)</f>
        <v>3.2551916227916311</v>
      </c>
      <c r="I209" s="45">
        <f>IF(OR($A209="",$B209="",$C209=""),"",'MPTO_working_3-way'!F208)</f>
        <v>3.4382569820835003</v>
      </c>
      <c r="J209" s="46">
        <f>IF(OR($A209="",$B209="",$C209=""),"",'MPTO_working_3-way'!G208)</f>
        <v>2.4878507059123449</v>
      </c>
      <c r="K209" s="44">
        <f>IF(OR($A209="",$B209="",$C209=""),"",'OddsRatio_working_3-way'!H208)</f>
        <v>3.2516014788086314</v>
      </c>
      <c r="L209" s="45">
        <f>IF(OR($A209="",$B209="",$C209=""),"",'OddsRatio_working_3-way'!I208)</f>
        <v>3.4304670168448306</v>
      </c>
      <c r="M209" s="46">
        <f>IF(OR($A209="",$B209="",$C209=""),"",'OddsRatio_working_3-way'!J208)</f>
        <v>2.4940533177141386</v>
      </c>
      <c r="N209" s="47">
        <f t="shared" si="63"/>
        <v>30.805617942959106</v>
      </c>
      <c r="O209" s="48">
        <f t="shared" si="64"/>
        <v>29.223456296341876</v>
      </c>
      <c r="P209" s="48">
        <f t="shared" si="65"/>
        <v>39.970925760699011</v>
      </c>
      <c r="Q209" t="s">
        <v>64</v>
      </c>
      <c r="R209" t="s">
        <v>125</v>
      </c>
      <c r="S209" t="s">
        <v>475</v>
      </c>
      <c r="T209" s="50">
        <v>100</v>
      </c>
      <c r="U209" s="50">
        <f t="shared" si="54"/>
        <v>68.152866242038215</v>
      </c>
      <c r="V209" s="50">
        <f t="shared" si="55"/>
        <v>69.78851963746223</v>
      </c>
      <c r="W209" s="50">
        <f t="shared" si="56"/>
        <v>58.677685950413228</v>
      </c>
      <c r="X209" s="50">
        <f t="shared" si="57"/>
        <v>71.533794412124536</v>
      </c>
      <c r="Y209" s="50">
        <f t="shared" si="58"/>
        <v>73.169447807548565</v>
      </c>
      <c r="Z209" s="50">
        <f t="shared" si="59"/>
        <v>62.058614120499541</v>
      </c>
      <c r="AA209" s="50">
        <f t="shared" si="60"/>
        <v>-3.380928170086321</v>
      </c>
      <c r="AB209" s="50">
        <f t="shared" si="61"/>
        <v>-3.3809281700863352</v>
      </c>
      <c r="AC209" s="50">
        <f t="shared" si="62"/>
        <v>-3.3809281700863139</v>
      </c>
      <c r="AF209">
        <v>2.1</v>
      </c>
      <c r="AG209">
        <v>1.78</v>
      </c>
      <c r="AH209" s="66" t="s">
        <v>482</v>
      </c>
      <c r="AJ209" t="s">
        <v>442</v>
      </c>
    </row>
    <row r="210" spans="1:36" ht="15" x14ac:dyDescent="0.25">
      <c r="A210">
        <v>2.58</v>
      </c>
      <c r="B210">
        <v>2.97</v>
      </c>
      <c r="C210">
        <v>3.25</v>
      </c>
      <c r="D210" s="43">
        <f t="shared" si="66"/>
        <v>3.1989543617450433E-2</v>
      </c>
      <c r="E210" s="44">
        <f>IF(OR($A210="",$B210="",$C210=""),"",A210*'MPTO_working_3-way'!$I209)</f>
        <v>2.6625330225330224</v>
      </c>
      <c r="F210" s="45">
        <f>IF(OR($A210="",$B210="",$C210=""),"",B210*'MPTO_working_3-way'!$I209)</f>
        <v>3.0650089445438278</v>
      </c>
      <c r="G210" s="46">
        <f>IF(OR($A210="",$B210="",$C210=""),"",C210*'MPTO_working_3-way'!$I209)</f>
        <v>3.353966016756714</v>
      </c>
      <c r="H210" s="44">
        <f>IF(OR($A210="",$B210="",$C210=""),"",'MPTO_working_3-way'!E209)</f>
        <v>2.6529863267621536</v>
      </c>
      <c r="I210" s="45">
        <f>IF(OR($A210="",$B210="",$C210=""),"",'MPTO_working_3-way'!F209)</f>
        <v>3.0671350891993909</v>
      </c>
      <c r="J210" s="46">
        <f>IF(OR($A210="",$B210="",$C210=""),"",'MPTO_working_3-way'!G209)</f>
        <v>3.3666732008030222</v>
      </c>
      <c r="K210" s="44">
        <f>IF(OR($A210="",$B210="",$C210=""),"",'OddsRatio_working_3-way'!H209)</f>
        <v>2.6574280719487957</v>
      </c>
      <c r="L210" s="45">
        <f>IF(OR($A210="",$B210="",$C210=""),"",'OddsRatio_working_3-way'!I209)</f>
        <v>3.0665400643918526</v>
      </c>
      <c r="M210" s="46">
        <f>IF(OR($A210="",$B210="",$C210=""),"",'OddsRatio_working_3-way'!J209)</f>
        <v>3.3602614948637908</v>
      </c>
      <c r="N210" s="47">
        <f t="shared" si="63"/>
        <v>37.558219617822502</v>
      </c>
      <c r="O210" s="48">
        <f t="shared" si="64"/>
        <v>32.626332193259955</v>
      </c>
      <c r="P210" s="48">
        <f t="shared" si="65"/>
        <v>29.815448188917554</v>
      </c>
      <c r="Q210" t="s">
        <v>169</v>
      </c>
      <c r="R210" t="s">
        <v>168</v>
      </c>
      <c r="S210" t="s">
        <v>475</v>
      </c>
      <c r="T210" s="50">
        <v>100</v>
      </c>
      <c r="U210" s="50">
        <f t="shared" si="54"/>
        <v>61.240310077519375</v>
      </c>
      <c r="V210" s="50">
        <f t="shared" si="55"/>
        <v>66.329966329966325</v>
      </c>
      <c r="W210" s="50">
        <f t="shared" si="56"/>
        <v>69.230769230769241</v>
      </c>
      <c r="X210" s="50">
        <f t="shared" si="57"/>
        <v>64.439264439264448</v>
      </c>
      <c r="Y210" s="50">
        <f t="shared" si="58"/>
        <v>69.528920691711392</v>
      </c>
      <c r="Z210" s="50">
        <f t="shared" si="59"/>
        <v>72.429723592514279</v>
      </c>
      <c r="AA210" s="50">
        <f t="shared" si="60"/>
        <v>-3.1989543617450735</v>
      </c>
      <c r="AB210" s="50">
        <f t="shared" si="61"/>
        <v>-3.1989543617450664</v>
      </c>
      <c r="AC210" s="50">
        <f t="shared" si="62"/>
        <v>-3.198954361745038</v>
      </c>
      <c r="AF210">
        <v>2.41</v>
      </c>
      <c r="AG210">
        <v>1.6</v>
      </c>
      <c r="AH210" s="66" t="s">
        <v>485</v>
      </c>
      <c r="AJ210" t="s">
        <v>442</v>
      </c>
    </row>
    <row r="211" spans="1:36" ht="15" x14ac:dyDescent="0.25">
      <c r="A211">
        <v>1.32</v>
      </c>
      <c r="B211">
        <v>5.63</v>
      </c>
      <c r="C211">
        <v>9.7200000000000006</v>
      </c>
      <c r="D211" s="43">
        <f t="shared" si="66"/>
        <v>3.8076309440035594E-2</v>
      </c>
      <c r="E211" s="44">
        <f>IF(OR($A211="",$B211="",$C211=""),"",A211*'MPTO_working_3-way'!$I210)</f>
        <v>1.370260728460847</v>
      </c>
      <c r="F211" s="45">
        <f>IF(OR($A211="",$B211="",$C211=""),"",B211*'MPTO_working_3-way'!$I210)</f>
        <v>5.8443696221474006</v>
      </c>
      <c r="G211" s="46">
        <f>IF(OR($A211="",$B211="",$C211=""),"",C211*'MPTO_working_3-way'!$I210)</f>
        <v>10.090101727757146</v>
      </c>
      <c r="H211" s="44">
        <f>IF(OR($A211="",$B211="",$C211=""),"",'MPTO_working_3-way'!E210)</f>
        <v>1.3424915341530168</v>
      </c>
      <c r="I211" s="45">
        <f>IF(OR($A211="",$B211="",$C211=""),"",'MPTO_working_3-way'!F210)</f>
        <v>6.0632595531285975</v>
      </c>
      <c r="J211" s="46">
        <f>IF(OR($A211="",$B211="",$C211=""),"",'MPTO_working_3-way'!G210)</f>
        <v>11.08788134802321</v>
      </c>
      <c r="K211" s="44">
        <f>IF(OR($A211="",$B211="",$C211=""),"",'OddsRatio_working_3-way'!H210)</f>
        <v>1.3504599993128639</v>
      </c>
      <c r="L211" s="45">
        <f>IF(OR($A211="",$B211="",$C211=""),"",'OddsRatio_working_3-way'!I210)</f>
        <v>6.0707181150579999</v>
      </c>
      <c r="M211" s="46">
        <f>IF(OR($A211="",$B211="",$C211=""),"",'OddsRatio_working_3-way'!J210)</f>
        <v>10.550034981275545</v>
      </c>
      <c r="N211" s="47">
        <f t="shared" si="63"/>
        <v>72.978811931890917</v>
      </c>
      <c r="O211" s="48">
        <f t="shared" si="64"/>
        <v>17.110485213160924</v>
      </c>
      <c r="P211" s="48">
        <f t="shared" si="65"/>
        <v>9.9107028549481484</v>
      </c>
      <c r="Q211" t="s">
        <v>166</v>
      </c>
      <c r="R211" t="s">
        <v>67</v>
      </c>
      <c r="S211" t="s">
        <v>475</v>
      </c>
      <c r="T211" s="50">
        <v>100</v>
      </c>
      <c r="U211" s="50">
        <f t="shared" si="54"/>
        <v>24.242424242424242</v>
      </c>
      <c r="V211" s="50">
        <f t="shared" si="55"/>
        <v>82.238010657193612</v>
      </c>
      <c r="W211" s="50">
        <f t="shared" si="56"/>
        <v>89.711934156378604</v>
      </c>
      <c r="X211" s="50">
        <f t="shared" si="57"/>
        <v>28.050055186427791</v>
      </c>
      <c r="Y211" s="50">
        <f t="shared" si="58"/>
        <v>86.045641601197147</v>
      </c>
      <c r="Z211" s="50">
        <f t="shared" si="59"/>
        <v>93.519565100382152</v>
      </c>
      <c r="AA211" s="50">
        <f t="shared" si="60"/>
        <v>-3.8076309440035487</v>
      </c>
      <c r="AB211" s="50">
        <f t="shared" si="61"/>
        <v>-3.8076309440035345</v>
      </c>
      <c r="AC211" s="50">
        <f t="shared" si="62"/>
        <v>-3.8076309440035487</v>
      </c>
      <c r="AF211">
        <v>1.52</v>
      </c>
      <c r="AG211">
        <v>2.62</v>
      </c>
      <c r="AH211" s="66" t="s">
        <v>487</v>
      </c>
      <c r="AJ211" t="s">
        <v>442</v>
      </c>
    </row>
    <row r="212" spans="1:36" ht="15" x14ac:dyDescent="0.25">
      <c r="A212">
        <v>1.79</v>
      </c>
      <c r="B212">
        <v>4.17</v>
      </c>
      <c r="C212">
        <v>4.12</v>
      </c>
      <c r="D212" s="43">
        <f t="shared" si="66"/>
        <v>4.1185817956254756E-2</v>
      </c>
      <c r="E212" s="44">
        <f>IF(OR($A212="",$B212="",$C212=""),"",A212*'MPTO_working_3-way'!$I211)</f>
        <v>1.863722614141696</v>
      </c>
      <c r="F212" s="45">
        <f>IF(OR($A212="",$B212="",$C212=""),"",B212*'MPTO_working_3-way'!$I211)</f>
        <v>4.3417448608775819</v>
      </c>
      <c r="G212" s="46">
        <f>IF(OR($A212="",$B212="",$C212=""),"",C212*'MPTO_working_3-way'!$I211)</f>
        <v>4.2896855699797696</v>
      </c>
      <c r="H212" s="44">
        <f>IF(OR($A212="",$B212="",$C212=""),"",'MPTO_working_3-way'!E211)</f>
        <v>1.8350960253977868</v>
      </c>
      <c r="I212" s="45">
        <f>IF(OR($A212="",$B212="",$C212=""),"",'MPTO_working_3-way'!F211)</f>
        <v>4.4232218751953694</v>
      </c>
      <c r="J212" s="46">
        <f>IF(OR($A212="",$B212="",$C212=""),"",'MPTO_working_3-way'!G211)</f>
        <v>4.3670059654508604</v>
      </c>
      <c r="K212" s="44">
        <f>IF(OR($A212="",$B212="",$C212=""),"",'OddsRatio_working_3-way'!H211)</f>
        <v>1.8454530870064974</v>
      </c>
      <c r="L212" s="45">
        <f>IF(OR($A212="",$B212="",$C212=""),"",'OddsRatio_working_3-way'!I211)</f>
        <v>4.3925142858361967</v>
      </c>
      <c r="M212" s="46">
        <f>IF(OR($A212="",$B212="",$C212=""),"",'OddsRatio_working_3-way'!J211)</f>
        <v>4.3390045967851512</v>
      </c>
      <c r="N212" s="47">
        <f t="shared" si="63"/>
        <v>53.656053342494424</v>
      </c>
      <c r="O212" s="48">
        <f t="shared" si="64"/>
        <v>23.032214744140294</v>
      </c>
      <c r="P212" s="48">
        <f t="shared" si="65"/>
        <v>23.311731913365296</v>
      </c>
      <c r="Q212" t="s">
        <v>387</v>
      </c>
      <c r="R212" t="s">
        <v>239</v>
      </c>
      <c r="S212" t="s">
        <v>476</v>
      </c>
      <c r="T212" s="50">
        <v>100</v>
      </c>
      <c r="U212" s="50">
        <f t="shared" si="54"/>
        <v>44.134078212290497</v>
      </c>
      <c r="V212" s="50">
        <f t="shared" si="55"/>
        <v>76.019184652278184</v>
      </c>
      <c r="W212" s="50">
        <f t="shared" si="56"/>
        <v>75.728155339805824</v>
      </c>
      <c r="X212" s="50">
        <f t="shared" si="57"/>
        <v>48.252660007915999</v>
      </c>
      <c r="Y212" s="50">
        <f t="shared" si="58"/>
        <v>80.137766447903672</v>
      </c>
      <c r="Z212" s="50">
        <f t="shared" si="59"/>
        <v>79.846737135431312</v>
      </c>
      <c r="AA212" s="50">
        <f t="shared" si="60"/>
        <v>-4.1185817956255022</v>
      </c>
      <c r="AB212" s="50">
        <f t="shared" si="61"/>
        <v>-4.118581795625488</v>
      </c>
      <c r="AC212" s="50">
        <f t="shared" si="62"/>
        <v>-4.118581795625488</v>
      </c>
      <c r="AF212">
        <v>1.76</v>
      </c>
      <c r="AG212">
        <v>2.1</v>
      </c>
      <c r="AH212" s="66" t="s">
        <v>478</v>
      </c>
      <c r="AJ212" t="s">
        <v>438</v>
      </c>
    </row>
    <row r="213" spans="1:36" ht="15" x14ac:dyDescent="0.25">
      <c r="A213">
        <v>2.46</v>
      </c>
      <c r="B213">
        <v>3.66</v>
      </c>
      <c r="C213">
        <v>2.78</v>
      </c>
      <c r="D213" s="43">
        <f t="shared" si="66"/>
        <v>3.9440338972324795E-2</v>
      </c>
      <c r="E213" s="44">
        <f>IF(OR($A213="",$B213="",$C213=""),"",A213*'MPTO_working_3-way'!$I212)</f>
        <v>2.5570232338719188</v>
      </c>
      <c r="F213" s="45">
        <f>IF(OR($A213="",$B213="",$C213=""),"",B213*'MPTO_working_3-way'!$I212)</f>
        <v>3.8043516406387088</v>
      </c>
      <c r="G213" s="46">
        <f>IF(OR($A213="",$B213="",$C213=""),"",C213*'MPTO_working_3-way'!$I212)</f>
        <v>2.8896441423430628</v>
      </c>
      <c r="H213" s="44">
        <f>IF(OR($A213="",$B213="",$C213=""),"",'MPTO_working_3-way'!E212)</f>
        <v>2.5422180728794679</v>
      </c>
      <c r="I213" s="45">
        <f>IF(OR($A213="",$B213="",$C213=""),"",'MPTO_working_3-way'!F212)</f>
        <v>3.8450112262617107</v>
      </c>
      <c r="J213" s="46">
        <f>IF(OR($A213="",$B213="",$C213=""),"",'MPTO_working_3-way'!G212)</f>
        <v>2.8854578504256598</v>
      </c>
      <c r="K213" s="44">
        <f>IF(OR($A213="",$B213="",$C213=""),"",'OddsRatio_working_3-way'!H212)</f>
        <v>2.5493370579424735</v>
      </c>
      <c r="L213" s="45">
        <f>IF(OR($A213="",$B213="",$C213=""),"",'OddsRatio_working_3-way'!I212)</f>
        <v>3.8227647767993012</v>
      </c>
      <c r="M213" s="46">
        <f>IF(OR($A213="",$B213="",$C213=""),"",'OddsRatio_working_3-way'!J212)</f>
        <v>2.8889177829709602</v>
      </c>
      <c r="N213" s="47">
        <f t="shared" si="63"/>
        <v>39.107974724413083</v>
      </c>
      <c r="O213" s="48">
        <f t="shared" si="64"/>
        <v>26.285687929523544</v>
      </c>
      <c r="P213" s="48">
        <f t="shared" si="65"/>
        <v>34.606337346063377</v>
      </c>
      <c r="Q213" t="s">
        <v>383</v>
      </c>
      <c r="R213" t="s">
        <v>252</v>
      </c>
      <c r="S213" t="s">
        <v>476</v>
      </c>
      <c r="T213" s="50">
        <v>100</v>
      </c>
      <c r="U213" s="50">
        <f t="shared" si="54"/>
        <v>59.349593495934961</v>
      </c>
      <c r="V213" s="50">
        <f t="shared" si="55"/>
        <v>72.67759562841529</v>
      </c>
      <c r="W213" s="50">
        <f t="shared" si="56"/>
        <v>64.02877697841727</v>
      </c>
      <c r="X213" s="50">
        <f t="shared" si="57"/>
        <v>63.293627393167441</v>
      </c>
      <c r="Y213" s="50">
        <f t="shared" si="58"/>
        <v>76.621629525647776</v>
      </c>
      <c r="Z213" s="50">
        <f t="shared" si="59"/>
        <v>67.972810875649742</v>
      </c>
      <c r="AA213" s="50">
        <f t="shared" si="60"/>
        <v>-3.9440338972324795</v>
      </c>
      <c r="AB213" s="50">
        <f t="shared" si="61"/>
        <v>-3.9440338972324867</v>
      </c>
      <c r="AC213" s="50">
        <f t="shared" si="62"/>
        <v>-3.9440338972324724</v>
      </c>
      <c r="AF213">
        <v>1.79</v>
      </c>
      <c r="AG213">
        <v>2.06</v>
      </c>
      <c r="AH213" s="66" t="s">
        <v>478</v>
      </c>
      <c r="AJ213" t="s">
        <v>438</v>
      </c>
    </row>
    <row r="214" spans="1:36" ht="15" x14ac:dyDescent="0.25">
      <c r="A214">
        <v>1.96</v>
      </c>
      <c r="B214">
        <v>4.08</v>
      </c>
      <c r="C214">
        <v>3.5</v>
      </c>
      <c r="D214" s="43">
        <f t="shared" si="66"/>
        <v>4.1016406562625063E-2</v>
      </c>
      <c r="E214" s="44">
        <f>IF(OR($A214="",$B214="",$C214=""),"",A214*'MPTO_working_3-way'!$I213)</f>
        <v>2.0403921568627452</v>
      </c>
      <c r="F214" s="45">
        <f>IF(OR($A214="",$B214="",$C214=""),"",B214*'MPTO_working_3-way'!$I213)</f>
        <v>4.2473469387755101</v>
      </c>
      <c r="G214" s="46">
        <f>IF(OR($A214="",$B214="",$C214=""),"",C214*'MPTO_working_3-way'!$I213)</f>
        <v>3.6435574229691876</v>
      </c>
      <c r="H214" s="44">
        <f>IF(OR($A214="",$B214="",$C214=""),"",'MPTO_working_3-way'!E213)</f>
        <v>2.0139691067830761</v>
      </c>
      <c r="I214" s="45">
        <f>IF(OR($A214="",$B214="",$C214=""),"",'MPTO_working_3-way'!F213)</f>
        <v>4.3210374639769453</v>
      </c>
      <c r="J214" s="46">
        <f>IF(OR($A214="",$B214="",$C214=""),"",'MPTO_working_3-way'!G213)</f>
        <v>3.6759009561166951</v>
      </c>
      <c r="K214" s="44">
        <f>IF(OR($A214="",$B214="",$C214=""),"",'OddsRatio_working_3-way'!H213)</f>
        <v>2.0242490058918072</v>
      </c>
      <c r="L214" s="45">
        <f>IF(OR($A214="",$B214="",$C214=""),"",'OddsRatio_working_3-way'!I213)</f>
        <v>4.286132227236215</v>
      </c>
      <c r="M214" s="46">
        <f>IF(OR($A214="",$B214="",$C214=""),"",'OddsRatio_working_3-way'!J213)</f>
        <v>3.6673151195099156</v>
      </c>
      <c r="N214" s="47">
        <f t="shared" si="63"/>
        <v>49.010186430905243</v>
      </c>
      <c r="O214" s="48">
        <f t="shared" si="64"/>
        <v>23.544109167787816</v>
      </c>
      <c r="P214" s="48">
        <f t="shared" si="65"/>
        <v>27.445704401306937</v>
      </c>
      <c r="Q214" t="s">
        <v>258</v>
      </c>
      <c r="R214" t="s">
        <v>382</v>
      </c>
      <c r="S214" t="s">
        <v>476</v>
      </c>
      <c r="T214" s="50">
        <v>100</v>
      </c>
      <c r="U214" s="50">
        <f t="shared" si="54"/>
        <v>48.979591836734699</v>
      </c>
      <c r="V214" s="50">
        <f t="shared" si="55"/>
        <v>75.490196078431367</v>
      </c>
      <c r="W214" s="50">
        <f t="shared" si="56"/>
        <v>71.428571428571431</v>
      </c>
      <c r="X214" s="50">
        <f t="shared" si="57"/>
        <v>53.081232492997202</v>
      </c>
      <c r="Y214" s="50">
        <f t="shared" si="58"/>
        <v>79.591836734693871</v>
      </c>
      <c r="Z214" s="50">
        <f t="shared" si="59"/>
        <v>75.530212084833934</v>
      </c>
      <c r="AA214" s="50">
        <f t="shared" si="60"/>
        <v>-4.1016406562625036</v>
      </c>
      <c r="AB214" s="50">
        <f t="shared" si="61"/>
        <v>-4.1016406562625036</v>
      </c>
      <c r="AC214" s="50">
        <f t="shared" si="62"/>
        <v>-4.1016406562625036</v>
      </c>
      <c r="AF214">
        <v>1.65</v>
      </c>
      <c r="AG214">
        <v>2.2999999999999998</v>
      </c>
      <c r="AH214" s="66" t="s">
        <v>480</v>
      </c>
      <c r="AJ214" t="s">
        <v>438</v>
      </c>
    </row>
    <row r="215" spans="1:36" ht="15" x14ac:dyDescent="0.25">
      <c r="A215">
        <v>1.19</v>
      </c>
      <c r="B215">
        <v>7.7</v>
      </c>
      <c r="C215">
        <v>15.39</v>
      </c>
      <c r="D215" s="43">
        <f t="shared" si="66"/>
        <v>3.5183522283625424E-2</v>
      </c>
      <c r="E215" s="44">
        <f>IF(OR($A215="",$B215="",$C215=""),"",A215*'MPTO_working_3-way'!$I214)</f>
        <v>1.2318683915175141</v>
      </c>
      <c r="F215" s="45">
        <f>IF(OR($A215="",$B215="",$C215=""),"",B215*'MPTO_working_3-way'!$I214)</f>
        <v>7.9709131215839157</v>
      </c>
      <c r="G215" s="46">
        <f>IF(OR($A215="",$B215="",$C215=""),"",C215*'MPTO_working_3-way'!$I214)</f>
        <v>15.931474407944997</v>
      </c>
      <c r="H215" s="44">
        <f>IF(OR($A215="",$B215="",$C215=""),"",'MPTO_working_3-way'!E214)</f>
        <v>1.2068428564040128</v>
      </c>
      <c r="I215" s="45">
        <f>IF(OR($A215="",$B215="",$C215=""),"",'MPTO_working_3-way'!F214)</f>
        <v>8.4643695965468311</v>
      </c>
      <c r="J215" s="46">
        <f>IF(OR($A215="",$B215="",$C215=""),"",'MPTO_working_3-way'!G214)</f>
        <v>18.779548258193213</v>
      </c>
      <c r="K215" s="44">
        <f>IF(OR($A215="",$B215="",$C215=""),"",'OddsRatio_working_3-way'!H214)</f>
        <v>1.213187575816765</v>
      </c>
      <c r="L215" s="45">
        <f>IF(OR($A215="",$B215="",$C215=""),"",'OddsRatio_working_3-way'!I214)</f>
        <v>8.5176671472227632</v>
      </c>
      <c r="M215" s="46">
        <f>IF(OR($A215="",$B215="",$C215=""),"",'OddsRatio_working_3-way'!J214)</f>
        <v>17.14615376843814</v>
      </c>
      <c r="N215" s="47">
        <f t="shared" si="63"/>
        <v>81.177502961020039</v>
      </c>
      <c r="O215" s="48">
        <f t="shared" si="64"/>
        <v>12.545614093975823</v>
      </c>
      <c r="P215" s="48">
        <f t="shared" si="65"/>
        <v>6.2768829450041475</v>
      </c>
      <c r="Q215" t="s">
        <v>225</v>
      </c>
      <c r="R215" t="s">
        <v>388</v>
      </c>
      <c r="S215" t="s">
        <v>476</v>
      </c>
      <c r="T215" s="50">
        <v>100</v>
      </c>
      <c r="U215" s="50">
        <f t="shared" si="54"/>
        <v>15.966386554621849</v>
      </c>
      <c r="V215" s="50">
        <f t="shared" si="55"/>
        <v>87.012987012987011</v>
      </c>
      <c r="W215" s="50">
        <f t="shared" si="56"/>
        <v>93.502274204028581</v>
      </c>
      <c r="X215" s="50">
        <f t="shared" si="57"/>
        <v>19.484738782984394</v>
      </c>
      <c r="Y215" s="50">
        <f t="shared" si="58"/>
        <v>90.531339241349556</v>
      </c>
      <c r="Z215" s="50">
        <f t="shared" si="59"/>
        <v>97.02062643239114</v>
      </c>
      <c r="AA215" s="50">
        <f t="shared" si="60"/>
        <v>-3.518352228362545</v>
      </c>
      <c r="AB215" s="50">
        <f t="shared" si="61"/>
        <v>-3.518352228362545</v>
      </c>
      <c r="AC215" s="50">
        <f t="shared" si="62"/>
        <v>-3.5183522283625592</v>
      </c>
      <c r="AF215">
        <v>1.3</v>
      </c>
      <c r="AG215">
        <v>3.62</v>
      </c>
      <c r="AH215" s="66" t="s">
        <v>488</v>
      </c>
      <c r="AJ215" t="s">
        <v>230</v>
      </c>
    </row>
    <row r="216" spans="1:36" ht="15" x14ac:dyDescent="0.25">
      <c r="A216">
        <v>1.2</v>
      </c>
      <c r="B216">
        <v>6.92</v>
      </c>
      <c r="C216">
        <v>16.010000000000002</v>
      </c>
      <c r="D216" s="43">
        <f t="shared" si="66"/>
        <v>4.0302965752377906E-2</v>
      </c>
      <c r="E216" s="44">
        <f>IF(OR($A216="",$B216="",$C216=""),"",A216*'MPTO_working_3-way'!$I215)</f>
        <v>1.2483635589028534</v>
      </c>
      <c r="F216" s="45">
        <f>IF(OR($A216="",$B216="",$C216=""),"",B216*'MPTO_working_3-way'!$I215)</f>
        <v>7.1988965230064554</v>
      </c>
      <c r="G216" s="46">
        <f>IF(OR($A216="",$B216="",$C216=""),"",C216*'MPTO_working_3-way'!$I215)</f>
        <v>16.655250481695571</v>
      </c>
      <c r="H216" s="44">
        <f>IF(OR($A216="",$B216="",$C216=""),"",'MPTO_working_3-way'!E215)</f>
        <v>1.2196624048528997</v>
      </c>
      <c r="I216" s="45">
        <f>IF(OR($A216="",$B216="",$C216=""),"",'MPTO_working_3-way'!F215)</f>
        <v>7.6292578270257545</v>
      </c>
      <c r="J216" s="46">
        <f>IF(OR($A216="",$B216="",$C216=""),"",'MPTO_working_3-way'!G215)</f>
        <v>20.397073925121632</v>
      </c>
      <c r="K216" s="44">
        <f>IF(OR($A216="",$B216="",$C216=""),"",'OddsRatio_working_3-way'!H215)</f>
        <v>1.2269903849926338</v>
      </c>
      <c r="L216" s="45">
        <f>IF(OR($A216="",$B216="",$C216=""),"",'OddsRatio_working_3-way'!I215)</f>
        <v>7.7189153957819574</v>
      </c>
      <c r="M216" s="46">
        <f>IF(OR($A216="",$B216="",$C216=""),"",'OddsRatio_working_3-way'!J215)</f>
        <v>18.035628393697166</v>
      </c>
      <c r="N216" s="47">
        <f t="shared" si="63"/>
        <v>80.104869520451857</v>
      </c>
      <c r="O216" s="48">
        <f t="shared" si="64"/>
        <v>13.891017835916507</v>
      </c>
      <c r="P216" s="48">
        <f t="shared" si="65"/>
        <v>6.0041126436316201</v>
      </c>
      <c r="Q216" t="s">
        <v>261</v>
      </c>
      <c r="R216" t="s">
        <v>389</v>
      </c>
      <c r="S216" t="s">
        <v>476</v>
      </c>
      <c r="T216" s="50">
        <v>100</v>
      </c>
      <c r="U216" s="50">
        <f t="shared" si="54"/>
        <v>16.666666666666668</v>
      </c>
      <c r="V216" s="50">
        <f t="shared" si="55"/>
        <v>85.549132947976886</v>
      </c>
      <c r="W216" s="50">
        <f t="shared" si="56"/>
        <v>93.753903810118686</v>
      </c>
      <c r="X216" s="50">
        <f t="shared" si="57"/>
        <v>20.696963241904445</v>
      </c>
      <c r="Y216" s="50">
        <f t="shared" si="58"/>
        <v>89.579429523214657</v>
      </c>
      <c r="Z216" s="50">
        <f t="shared" si="59"/>
        <v>97.784200385356456</v>
      </c>
      <c r="AA216" s="50">
        <f t="shared" si="60"/>
        <v>-4.0302965752377773</v>
      </c>
      <c r="AB216" s="50">
        <f t="shared" si="61"/>
        <v>-4.0302965752377702</v>
      </c>
      <c r="AC216" s="50">
        <f t="shared" si="62"/>
        <v>-4.0302965752377702</v>
      </c>
      <c r="AF216">
        <v>1.43</v>
      </c>
      <c r="AG216">
        <v>2.89</v>
      </c>
      <c r="AH216" s="66" t="s">
        <v>487</v>
      </c>
      <c r="AJ216" t="s">
        <v>230</v>
      </c>
    </row>
    <row r="217" spans="1:36" ht="15" x14ac:dyDescent="0.25">
      <c r="A217">
        <v>1.51</v>
      </c>
      <c r="B217">
        <v>4.67</v>
      </c>
      <c r="C217">
        <v>6.67</v>
      </c>
      <c r="D217" s="43">
        <f t="shared" si="66"/>
        <v>2.6309455423032313E-2</v>
      </c>
      <c r="E217" s="44">
        <f>IF(OR($A217="",$B217="",$C217=""),"",A217*'MPTO_working_3-way'!$I216)</f>
        <v>1.5497272776887787</v>
      </c>
      <c r="F217" s="45">
        <f>IF(OR($A217="",$B217="",$C217=""),"",B217*'MPTO_working_3-way'!$I216)</f>
        <v>4.7928651568255605</v>
      </c>
      <c r="G217" s="46">
        <f>IF(OR($A217="",$B217="",$C217=""),"",C217*'MPTO_working_3-way'!$I216)</f>
        <v>6.8454840676716255</v>
      </c>
      <c r="H217" s="44">
        <f>IF(OR($A217="",$B217="",$C217=""),"",'MPTO_working_3-way'!E216)</f>
        <v>1.5302644130920549</v>
      </c>
      <c r="I217" s="45">
        <f>IF(OR($A217="",$B217="",$C217=""),"",'MPTO_working_3-way'!F216)</f>
        <v>4.8694276645519672</v>
      </c>
      <c r="J217" s="46">
        <f>IF(OR($A217="",$B217="",$C217=""),"",'MPTO_working_3-way'!G216)</f>
        <v>7.0843997624417234</v>
      </c>
      <c r="K217" s="44">
        <f>IF(OR($A217="",$B217="",$C217=""),"",'OddsRatio_working_3-way'!H216)</f>
        <v>1.5366510234437347</v>
      </c>
      <c r="L217" s="45">
        <f>IF(OR($A217="",$B217="",$C217=""),"",'OddsRatio_working_3-way'!I216)</f>
        <v>4.8617828549774655</v>
      </c>
      <c r="M217" s="46">
        <f>IF(OR($A217="",$B217="",$C217=""),"",'OddsRatio_working_3-way'!J216)</f>
        <v>6.9662966724038764</v>
      </c>
      <c r="N217" s="47">
        <f t="shared" si="63"/>
        <v>64.52748263496872</v>
      </c>
      <c r="O217" s="48">
        <f t="shared" si="64"/>
        <v>20.864346633576609</v>
      </c>
      <c r="P217" s="48">
        <f t="shared" si="65"/>
        <v>14.608170731454685</v>
      </c>
      <c r="Q217" t="s">
        <v>240</v>
      </c>
      <c r="R217" t="s">
        <v>268</v>
      </c>
      <c r="S217" t="s">
        <v>476</v>
      </c>
      <c r="T217" s="50">
        <v>100</v>
      </c>
      <c r="U217" s="50">
        <f t="shared" si="54"/>
        <v>33.774834437086092</v>
      </c>
      <c r="V217" s="50">
        <f t="shared" si="55"/>
        <v>78.586723768736618</v>
      </c>
      <c r="W217" s="50">
        <f t="shared" si="56"/>
        <v>85.007496251874073</v>
      </c>
      <c r="X217" s="50">
        <f t="shared" si="57"/>
        <v>36.405779979389322</v>
      </c>
      <c r="Y217" s="50">
        <f t="shared" si="58"/>
        <v>81.217669311039856</v>
      </c>
      <c r="Z217" s="50">
        <f t="shared" si="59"/>
        <v>87.638441794177297</v>
      </c>
      <c r="AA217" s="50">
        <f t="shared" si="60"/>
        <v>-2.6309455423032304</v>
      </c>
      <c r="AB217" s="50">
        <f t="shared" si="61"/>
        <v>-2.6309455423032375</v>
      </c>
      <c r="AC217" s="50">
        <f t="shared" si="62"/>
        <v>-2.6309455423032233</v>
      </c>
      <c r="AF217">
        <v>1.6</v>
      </c>
      <c r="AG217">
        <v>2.48</v>
      </c>
      <c r="AH217" s="66" t="s">
        <v>488</v>
      </c>
      <c r="AJ217" t="s">
        <v>230</v>
      </c>
    </row>
    <row r="218" spans="1:36" ht="15" x14ac:dyDescent="0.25">
      <c r="A218">
        <v>1.76</v>
      </c>
      <c r="B218">
        <v>4.05</v>
      </c>
      <c r="C218">
        <v>4.8</v>
      </c>
      <c r="D218" s="43">
        <f t="shared" si="66"/>
        <v>2.3428731762065169E-2</v>
      </c>
      <c r="E218" s="44">
        <f>IF(OR($A218="",$B218="",$C218=""),"",A218*'MPTO_working_3-way'!$I217)</f>
        <v>1.8012345679012347</v>
      </c>
      <c r="F218" s="45">
        <f>IF(OR($A218="",$B218="",$C218=""),"",B218*'MPTO_working_3-way'!$I217)</f>
        <v>4.1448863636363633</v>
      </c>
      <c r="G218" s="46">
        <f>IF(OR($A218="",$B218="",$C218=""),"",C218*'MPTO_working_3-way'!$I217)</f>
        <v>4.9124579124579126</v>
      </c>
      <c r="H218" s="44">
        <f>IF(OR($A218="",$B218="",$C218=""),"",'MPTO_working_3-way'!E217)</f>
        <v>1.7845280814487192</v>
      </c>
      <c r="I218" s="45">
        <f>IF(OR($A218="",$B218="",$C218=""),"",'MPTO_working_3-way'!F217)</f>
        <v>4.1822804615685509</v>
      </c>
      <c r="J218" s="46">
        <f>IF(OR($A218="",$B218="",$C218=""),"",'MPTO_working_3-way'!G217)</f>
        <v>4.9869402985074629</v>
      </c>
      <c r="K218" s="44">
        <f>IF(OR($A218="",$B218="",$C218=""),"",'OddsRatio_working_3-way'!H217)</f>
        <v>1.7906227138376789</v>
      </c>
      <c r="L218" s="45">
        <f>IF(OR($A218="",$B218="",$C218=""),"",'OddsRatio_working_3-way'!I217)</f>
        <v>4.1728937857959476</v>
      </c>
      <c r="M218" s="46">
        <f>IF(OR($A218="",$B218="",$C218=""),"",'OddsRatio_working_3-way'!J217)</f>
        <v>4.9531135691883943</v>
      </c>
      <c r="N218" s="47">
        <f t="shared" si="63"/>
        <v>55.517477724468812</v>
      </c>
      <c r="O218" s="48">
        <f t="shared" si="64"/>
        <v>24.126113776559286</v>
      </c>
      <c r="P218" s="48">
        <f t="shared" si="65"/>
        <v>20.356408498971899</v>
      </c>
      <c r="Q218" t="s">
        <v>390</v>
      </c>
      <c r="R218" t="s">
        <v>264</v>
      </c>
      <c r="S218" t="s">
        <v>476</v>
      </c>
      <c r="T218" s="50">
        <v>100</v>
      </c>
      <c r="U218" s="50">
        <f t="shared" si="54"/>
        <v>43.181818181818187</v>
      </c>
      <c r="V218" s="50">
        <f t="shared" si="55"/>
        <v>75.308641975308646</v>
      </c>
      <c r="W218" s="50">
        <f t="shared" si="56"/>
        <v>79.166666666666671</v>
      </c>
      <c r="X218" s="50">
        <f t="shared" si="57"/>
        <v>45.524691358024697</v>
      </c>
      <c r="Y218" s="50">
        <f t="shared" si="58"/>
        <v>77.651515151515156</v>
      </c>
      <c r="Z218" s="50">
        <f t="shared" si="59"/>
        <v>81.509539842873181</v>
      </c>
      <c r="AA218" s="50">
        <f t="shared" si="60"/>
        <v>-2.3428731762065098</v>
      </c>
      <c r="AB218" s="50">
        <f t="shared" si="61"/>
        <v>-2.3428731762065098</v>
      </c>
      <c r="AC218" s="50">
        <f t="shared" si="62"/>
        <v>-2.3428731762065098</v>
      </c>
      <c r="AF218">
        <v>1.82</v>
      </c>
      <c r="AG218">
        <v>2.08</v>
      </c>
      <c r="AH218" s="66" t="s">
        <v>478</v>
      </c>
      <c r="AJ218" t="s">
        <v>230</v>
      </c>
    </row>
    <row r="219" spans="1:36" ht="15" x14ac:dyDescent="0.25">
      <c r="A219">
        <v>1.65</v>
      </c>
      <c r="B219">
        <v>4.33</v>
      </c>
      <c r="C219">
        <v>5.32</v>
      </c>
      <c r="D219" s="43">
        <f t="shared" si="66"/>
        <v>2.497741308972623E-2</v>
      </c>
      <c r="E219" s="44">
        <f>IF(OR($A219="",$B219="",$C219=""),"",A219*'MPTO_working_3-way'!$I218)</f>
        <v>1.6912127315980481</v>
      </c>
      <c r="F219" s="45">
        <f>IF(OR($A219="",$B219="",$C219=""),"",B219*'MPTO_working_3-way'!$I218)</f>
        <v>4.4381521986785151</v>
      </c>
      <c r="G219" s="46">
        <f>IF(OR($A219="",$B219="",$C219=""),"",C219*'MPTO_working_3-way'!$I218)</f>
        <v>5.4528798376373437</v>
      </c>
      <c r="H219" s="44">
        <f>IF(OR($A219="",$B219="",$C219=""),"",'MPTO_working_3-way'!E218)</f>
        <v>1.6729827293982871</v>
      </c>
      <c r="I219" s="45">
        <f>IF(OR($A219="",$B219="",$C219=""),"",'MPTO_working_3-way'!F218)</f>
        <v>4.4919376441816787</v>
      </c>
      <c r="J219" s="46">
        <f>IF(OR($A219="",$B219="",$C219=""),"",'MPTO_working_3-way'!G218)</f>
        <v>5.5665612517782055</v>
      </c>
      <c r="K219" s="44">
        <f>IF(OR($A219="",$B219="",$C219=""),"",'OddsRatio_working_3-way'!H218)</f>
        <v>1.6793334103449551</v>
      </c>
      <c r="L219" s="45">
        <f>IF(OR($A219="",$B219="",$C219=""),"",'OddsRatio_working_3-way'!I218)</f>
        <v>4.4802773176133872</v>
      </c>
      <c r="M219" s="46">
        <f>IF(OR($A219="",$B219="",$C219=""),"",'OddsRatio_working_3-way'!J218)</f>
        <v>5.5149543579849345</v>
      </c>
      <c r="N219" s="47">
        <f t="shared" si="63"/>
        <v>59.129166976828962</v>
      </c>
      <c r="O219" s="48">
        <f t="shared" si="64"/>
        <v>22.531899656297405</v>
      </c>
      <c r="P219" s="48">
        <f t="shared" si="65"/>
        <v>18.33893336687364</v>
      </c>
      <c r="Q219" t="s">
        <v>269</v>
      </c>
      <c r="R219" t="s">
        <v>266</v>
      </c>
      <c r="S219" t="s">
        <v>476</v>
      </c>
      <c r="T219" s="50">
        <v>100</v>
      </c>
      <c r="U219" s="50">
        <f t="shared" si="54"/>
        <v>39.393939393939398</v>
      </c>
      <c r="V219" s="50">
        <f t="shared" si="55"/>
        <v>76.905311778290994</v>
      </c>
      <c r="W219" s="50">
        <f t="shared" si="56"/>
        <v>81.203007518796994</v>
      </c>
      <c r="X219" s="50">
        <f t="shared" si="57"/>
        <v>41.891680702912012</v>
      </c>
      <c r="Y219" s="50">
        <f t="shared" si="58"/>
        <v>79.403053087263615</v>
      </c>
      <c r="Z219" s="50">
        <f t="shared" si="59"/>
        <v>83.700748827769615</v>
      </c>
      <c r="AA219" s="50">
        <f t="shared" si="60"/>
        <v>-2.4977413089726141</v>
      </c>
      <c r="AB219" s="50">
        <f t="shared" si="61"/>
        <v>-2.4977413089726213</v>
      </c>
      <c r="AC219" s="50">
        <f t="shared" si="62"/>
        <v>-2.4977413089726213</v>
      </c>
      <c r="AF219">
        <v>1.71</v>
      </c>
      <c r="AG219">
        <v>2.25</v>
      </c>
      <c r="AH219" s="66" t="s">
        <v>489</v>
      </c>
      <c r="AJ219" t="s">
        <v>230</v>
      </c>
    </row>
    <row r="220" spans="1:36" ht="15" x14ac:dyDescent="0.25">
      <c r="A220">
        <v>1.68</v>
      </c>
      <c r="B220">
        <v>3.8</v>
      </c>
      <c r="C220">
        <v>5.79</v>
      </c>
      <c r="D220" s="43">
        <f t="shared" si="66"/>
        <v>3.1107561650239646E-2</v>
      </c>
      <c r="E220" s="44">
        <f>IF(OR($A220="",$B220="",$C220=""),"",A220*'MPTO_working_3-way'!$I219)</f>
        <v>1.7322607035724025</v>
      </c>
      <c r="F220" s="45">
        <f>IF(OR($A220="",$B220="",$C220=""),"",B220*'MPTO_working_3-way'!$I219)</f>
        <v>3.9182087342709107</v>
      </c>
      <c r="G220" s="46">
        <f>IF(OR($A220="",$B220="",$C220=""),"",C220*'MPTO_working_3-way'!$I219)</f>
        <v>5.9701127819548878</v>
      </c>
      <c r="H220" s="44">
        <f>IF(OR($A220="",$B220="",$C220=""),"",'MPTO_working_3-way'!E219)</f>
        <v>1.7097848531272897</v>
      </c>
      <c r="I220" s="45">
        <f>IF(OR($A220="",$B220="",$C220=""),"",'MPTO_working_3-way'!F219)</f>
        <v>3.9558729098708039</v>
      </c>
      <c r="J220" s="46">
        <f>IF(OR($A220="",$B220="",$C220=""),"",'MPTO_working_3-way'!G219)</f>
        <v>6.1598208215014214</v>
      </c>
      <c r="K220" s="44">
        <f>IF(OR($A220="",$B220="",$C220=""),"",'OddsRatio_working_3-way'!H219)</f>
        <v>1.7178771812663571</v>
      </c>
      <c r="L220" s="45">
        <f>IF(OR($A220="",$B220="",$C220=""),"",'OddsRatio_working_3-way'!I219)</f>
        <v>3.9559648640379397</v>
      </c>
      <c r="M220" s="46">
        <f>IF(OR($A220="",$B220="",$C220=""),"",'OddsRatio_working_3-way'!J219)</f>
        <v>6.0568113209791905</v>
      </c>
      <c r="N220" s="47">
        <f t="shared" si="63"/>
        <v>57.728031233273512</v>
      </c>
      <c r="O220" s="48">
        <f t="shared" si="64"/>
        <v>25.52186643997355</v>
      </c>
      <c r="P220" s="48">
        <f t="shared" si="65"/>
        <v>16.750102326752934</v>
      </c>
      <c r="Q220" t="s">
        <v>392</v>
      </c>
      <c r="R220" t="s">
        <v>243</v>
      </c>
      <c r="S220" t="s">
        <v>476</v>
      </c>
      <c r="T220" s="50">
        <v>100</v>
      </c>
      <c r="U220" s="50">
        <f t="shared" si="54"/>
        <v>40.476190476190474</v>
      </c>
      <c r="V220" s="50">
        <f t="shared" si="55"/>
        <v>73.68421052631578</v>
      </c>
      <c r="W220" s="50">
        <f t="shared" si="56"/>
        <v>82.728842832469766</v>
      </c>
      <c r="X220" s="50">
        <f t="shared" si="57"/>
        <v>43.586946641214432</v>
      </c>
      <c r="Y220" s="50">
        <f t="shared" si="58"/>
        <v>76.794966691339752</v>
      </c>
      <c r="Z220" s="50">
        <f t="shared" si="59"/>
        <v>85.839598997493738</v>
      </c>
      <c r="AA220" s="50">
        <f t="shared" si="60"/>
        <v>-3.1107561650239575</v>
      </c>
      <c r="AB220" s="50">
        <f t="shared" si="61"/>
        <v>-3.1107561650239717</v>
      </c>
      <c r="AC220" s="50">
        <f t="shared" si="62"/>
        <v>-3.1107561650239717</v>
      </c>
      <c r="AF220">
        <v>1.7</v>
      </c>
      <c r="AG220">
        <v>2.2400000000000002</v>
      </c>
      <c r="AH220" s="66" t="s">
        <v>487</v>
      </c>
      <c r="AJ220" t="s">
        <v>231</v>
      </c>
    </row>
    <row r="221" spans="1:36" ht="15" x14ac:dyDescent="0.25">
      <c r="A221">
        <v>2.42</v>
      </c>
      <c r="B221">
        <v>3.68</v>
      </c>
      <c r="C221">
        <v>2.92</v>
      </c>
      <c r="D221" s="43">
        <f t="shared" si="66"/>
        <v>2.7428024355308001E-2</v>
      </c>
      <c r="E221" s="44">
        <f>IF(OR($A221="",$B221="",$C221=""),"",A221*'MPTO_working_3-way'!$I220)</f>
        <v>2.4863758189398455</v>
      </c>
      <c r="F221" s="45">
        <f>IF(OR($A221="",$B221="",$C221=""),"",B221*'MPTO_working_3-way'!$I220)</f>
        <v>3.7809351296275335</v>
      </c>
      <c r="G221" s="46">
        <f>IF(OR($A221="",$B221="",$C221=""),"",C221*'MPTO_working_3-way'!$I220)</f>
        <v>3.0000898311174993</v>
      </c>
      <c r="H221" s="44">
        <f>IF(OR($A221="",$B221="",$C221=""),"",'MPTO_working_3-way'!E220)</f>
        <v>2.4747546215604133</v>
      </c>
      <c r="I221" s="45">
        <f>IF(OR($A221="",$B221="",$C221=""),"",'MPTO_working_3-way'!F220)</f>
        <v>3.8081245138131736</v>
      </c>
      <c r="J221" s="46">
        <f>IF(OR($A221="",$B221="",$C221=""),"",'MPTO_working_3-way'!G220)</f>
        <v>3.0000922950833795</v>
      </c>
      <c r="K221" s="44">
        <f>IF(OR($A221="",$B221="",$C221=""),"",'OddsRatio_working_3-way'!H220)</f>
        <v>2.4801372151802483</v>
      </c>
      <c r="L221" s="45">
        <f>IF(OR($A221="",$B221="",$C221=""),"",'OddsRatio_working_3-way'!I220)</f>
        <v>3.7934984061148356</v>
      </c>
      <c r="M221" s="46">
        <f>IF(OR($A221="",$B221="",$C221=""),"",'OddsRatio_working_3-way'!J220)</f>
        <v>3.0013122909479422</v>
      </c>
      <c r="N221" s="47">
        <f t="shared" si="63"/>
        <v>40.219181363595524</v>
      </c>
      <c r="O221" s="48">
        <f t="shared" si="64"/>
        <v>26.448483396712273</v>
      </c>
      <c r="P221" s="48">
        <f t="shared" si="65"/>
        <v>33.332335239692185</v>
      </c>
      <c r="Q221" t="s">
        <v>232</v>
      </c>
      <c r="R221" t="s">
        <v>227</v>
      </c>
      <c r="S221" t="s">
        <v>476</v>
      </c>
      <c r="T221" s="50">
        <v>100</v>
      </c>
      <c r="U221" s="50">
        <f t="shared" si="54"/>
        <v>58.677685950413228</v>
      </c>
      <c r="V221" s="50">
        <f t="shared" si="55"/>
        <v>72.826086956521735</v>
      </c>
      <c r="W221" s="50">
        <f t="shared" si="56"/>
        <v>65.753424657534239</v>
      </c>
      <c r="X221" s="50">
        <f t="shared" si="57"/>
        <v>61.420488385944005</v>
      </c>
      <c r="Y221" s="50">
        <f t="shared" si="58"/>
        <v>75.568889392052526</v>
      </c>
      <c r="Z221" s="50">
        <f t="shared" si="59"/>
        <v>68.496227093065045</v>
      </c>
      <c r="AA221" s="50">
        <f t="shared" si="60"/>
        <v>-2.742802435530777</v>
      </c>
      <c r="AB221" s="50">
        <f t="shared" si="61"/>
        <v>-2.7428024355307912</v>
      </c>
      <c r="AC221" s="50">
        <f t="shared" si="62"/>
        <v>-2.7428024355308054</v>
      </c>
      <c r="AF221">
        <v>1.72</v>
      </c>
      <c r="AG221">
        <v>2.2000000000000002</v>
      </c>
      <c r="AH221" s="66" t="s">
        <v>481</v>
      </c>
      <c r="AJ221" t="s">
        <v>231</v>
      </c>
    </row>
    <row r="222" spans="1:36" ht="15" x14ac:dyDescent="0.25">
      <c r="A222">
        <v>1.72</v>
      </c>
      <c r="B222">
        <v>3.97</v>
      </c>
      <c r="C222">
        <v>5.0599999999999996</v>
      </c>
      <c r="D222" s="43">
        <f t="shared" si="66"/>
        <v>3.0912976100976097E-2</v>
      </c>
      <c r="E222" s="44">
        <f>IF(OR($A222="",$B222="",$C222=""),"",A222*'MPTO_working_3-way'!$I221)</f>
        <v>1.7731703188936789</v>
      </c>
      <c r="F222" s="45">
        <f>IF(OR($A222="",$B222="",$C222=""),"",B222*'MPTO_working_3-way'!$I221)</f>
        <v>4.0927245151208753</v>
      </c>
      <c r="G222" s="46">
        <f>IF(OR($A222="",$B222="",$C222=""),"",C222*'MPTO_working_3-way'!$I221)</f>
        <v>5.2164196590709384</v>
      </c>
      <c r="H222" s="44">
        <f>IF(OR($A222="",$B222="",$C222=""),"",'MPTO_working_3-way'!E221)</f>
        <v>1.7510343516231972</v>
      </c>
      <c r="I222" s="45">
        <f>IF(OR($A222="",$B222="",$C222=""),"",'MPTO_working_3-way'!F221)</f>
        <v>4.1393325257141109</v>
      </c>
      <c r="J222" s="46">
        <f>IF(OR($A222="",$B222="",$C222=""),"",'MPTO_working_3-way'!G221)</f>
        <v>5.3383404651898658</v>
      </c>
      <c r="K222" s="44">
        <f>IF(OR($A222="",$B222="",$C222=""),"",'OddsRatio_working_3-way'!H221)</f>
        <v>1.7589755266339731</v>
      </c>
      <c r="L222" s="45">
        <f>IF(OR($A222="",$B222="",$C222=""),"",'OddsRatio_working_3-way'!I221)</f>
        <v>4.1307740473651391</v>
      </c>
      <c r="M222" s="46">
        <f>IF(OR($A222="",$B222="",$C222=""),"",'OddsRatio_working_3-way'!J221)</f>
        <v>5.2797786640749038</v>
      </c>
      <c r="N222" s="47">
        <f t="shared" si="63"/>
        <v>56.39616168535477</v>
      </c>
      <c r="O222" s="48">
        <f t="shared" si="64"/>
        <v>24.433601536224234</v>
      </c>
      <c r="P222" s="48">
        <f t="shared" si="65"/>
        <v>19.170236778420993</v>
      </c>
      <c r="Q222" t="s">
        <v>273</v>
      </c>
      <c r="R222" t="s">
        <v>242</v>
      </c>
      <c r="S222" t="s">
        <v>476</v>
      </c>
      <c r="T222" s="50">
        <v>100</v>
      </c>
      <c r="U222" s="50">
        <f t="shared" si="54"/>
        <v>41.860465116279073</v>
      </c>
      <c r="V222" s="50">
        <f t="shared" si="55"/>
        <v>74.811083123425689</v>
      </c>
      <c r="W222" s="50">
        <f t="shared" si="56"/>
        <v>80.237154150197625</v>
      </c>
      <c r="X222" s="50">
        <f t="shared" si="57"/>
        <v>44.951762726376678</v>
      </c>
      <c r="Y222" s="50">
        <f t="shared" si="58"/>
        <v>77.902380733523316</v>
      </c>
      <c r="Z222" s="50">
        <f t="shared" si="59"/>
        <v>83.328451760295238</v>
      </c>
      <c r="AA222" s="50">
        <f t="shared" si="60"/>
        <v>-3.0912976100976053</v>
      </c>
      <c r="AB222" s="50">
        <f t="shared" si="61"/>
        <v>-3.0912976100976266</v>
      </c>
      <c r="AC222" s="50">
        <f t="shared" si="62"/>
        <v>-3.0912976100976124</v>
      </c>
      <c r="AF222">
        <v>1.74</v>
      </c>
      <c r="AG222">
        <v>2.17</v>
      </c>
      <c r="AH222" s="66" t="s">
        <v>479</v>
      </c>
      <c r="AJ222" t="s">
        <v>231</v>
      </c>
    </row>
    <row r="223" spans="1:36" ht="15" x14ac:dyDescent="0.25">
      <c r="A223">
        <v>1.24</v>
      </c>
      <c r="B223">
        <v>6.76</v>
      </c>
      <c r="C223">
        <v>13.19</v>
      </c>
      <c r="D223" s="43">
        <f t="shared" si="66"/>
        <v>3.0195618358317855E-2</v>
      </c>
      <c r="E223" s="44">
        <f>IF(OR($A223="",$B223="",$C223=""),"",A223*'MPTO_working_3-way'!$I222)</f>
        <v>1.2774425667643141</v>
      </c>
      <c r="F223" s="45">
        <f>IF(OR($A223="",$B223="",$C223=""),"",B223*'MPTO_working_3-way'!$I222)</f>
        <v>6.9641223801022285</v>
      </c>
      <c r="G223" s="46">
        <f>IF(OR($A223="",$B223="",$C223=""),"",C223*'MPTO_working_3-way'!$I222)</f>
        <v>13.588280206146212</v>
      </c>
      <c r="H223" s="44">
        <f>IF(OR($A223="",$B223="",$C223=""),"",'MPTO_working_3-way'!E222)</f>
        <v>1.2556718591399729</v>
      </c>
      <c r="I223" s="45">
        <f>IF(OR($A223="",$B223="",$C223=""),"",'MPTO_working_3-way'!F222)</f>
        <v>7.2535363692855483</v>
      </c>
      <c r="J223" s="46">
        <f>IF(OR($A223="",$B223="",$C223=""),"",'MPTO_working_3-way'!G222)</f>
        <v>15.209170523850723</v>
      </c>
      <c r="K223" s="44">
        <f>IF(OR($A223="",$B223="",$C223=""),"",'OddsRatio_working_3-way'!H222)</f>
        <v>1.2616227844955428</v>
      </c>
      <c r="L223" s="45">
        <f>IF(OR($A223="",$B223="",$C223=""),"",'OddsRatio_working_3-way'!I222)</f>
        <v>7.2789468278930283</v>
      </c>
      <c r="M223" s="46">
        <f>IF(OR($A223="",$B223="",$C223=""),"",'OddsRatio_working_3-way'!J222)</f>
        <v>14.28825726250278</v>
      </c>
      <c r="N223" s="47">
        <f t="shared" si="63"/>
        <v>78.281405835171157</v>
      </c>
      <c r="O223" s="48">
        <f t="shared" si="64"/>
        <v>14.359311129528438</v>
      </c>
      <c r="P223" s="48">
        <f t="shared" si="65"/>
        <v>7.3592830353003968</v>
      </c>
      <c r="Q223" t="s">
        <v>68</v>
      </c>
      <c r="R223" t="s">
        <v>72</v>
      </c>
      <c r="S223" t="s">
        <v>476</v>
      </c>
      <c r="T223" s="50">
        <v>100</v>
      </c>
      <c r="U223" s="50">
        <f t="shared" si="54"/>
        <v>19.35483870967742</v>
      </c>
      <c r="V223" s="50">
        <f t="shared" si="55"/>
        <v>85.207100591715985</v>
      </c>
      <c r="W223" s="50">
        <f t="shared" si="56"/>
        <v>92.418498862774825</v>
      </c>
      <c r="X223" s="50">
        <f t="shared" si="57"/>
        <v>22.374400545509193</v>
      </c>
      <c r="Y223" s="50">
        <f t="shared" si="58"/>
        <v>88.226662427547751</v>
      </c>
      <c r="Z223" s="50">
        <f t="shared" si="59"/>
        <v>95.438060698606606</v>
      </c>
      <c r="AA223" s="50">
        <f t="shared" si="60"/>
        <v>-3.0195618358317731</v>
      </c>
      <c r="AB223" s="50">
        <f t="shared" si="61"/>
        <v>-3.019561835831766</v>
      </c>
      <c r="AC223" s="50">
        <f t="shared" si="62"/>
        <v>-3.0195618358317802</v>
      </c>
      <c r="AF223">
        <v>1.55</v>
      </c>
      <c r="AG223">
        <v>2.57</v>
      </c>
      <c r="AH223" s="66" t="s">
        <v>483</v>
      </c>
      <c r="AJ223" t="s">
        <v>443</v>
      </c>
    </row>
    <row r="224" spans="1:36" ht="15" x14ac:dyDescent="0.25">
      <c r="A224">
        <v>4.22</v>
      </c>
      <c r="B224">
        <v>3.53</v>
      </c>
      <c r="C224">
        <v>1.99</v>
      </c>
      <c r="D224" s="43">
        <f t="shared" si="66"/>
        <v>2.2765506438790162E-2</v>
      </c>
      <c r="E224" s="44">
        <f>IF(OR($A224="",$B224="",$C224=""),"",A224*'MPTO_working_3-way'!$I223)</f>
        <v>4.3160704371716943</v>
      </c>
      <c r="F224" s="45">
        <f>IF(OR($A224="",$B224="",$C224=""),"",B224*'MPTO_working_3-way'!$I223)</f>
        <v>3.6103622377289293</v>
      </c>
      <c r="G224" s="46">
        <f>IF(OR($A224="",$B224="",$C224=""),"",C224*'MPTO_working_3-way'!$I223)</f>
        <v>2.0353033578131923</v>
      </c>
      <c r="H224" s="44">
        <f>IF(OR($A224="",$B224="",$C224=""),"",'MPTO_working_3-way'!E223)</f>
        <v>4.3596098755472878</v>
      </c>
      <c r="I224" s="45">
        <f>IF(OR($A224="",$B224="",$C224=""),"",'MPTO_working_3-way'!F223)</f>
        <v>3.627162292818976</v>
      </c>
      <c r="J224" s="46">
        <f>IF(OR($A224="",$B224="",$C224=""),"",'MPTO_working_3-way'!G223)</f>
        <v>2.0205119925886974</v>
      </c>
      <c r="K224" s="44">
        <f>IF(OR($A224="",$B224="",$C224=""),"",'OddsRatio_working_3-way'!H223)</f>
        <v>4.3383855183009024</v>
      </c>
      <c r="L224" s="45">
        <f>IF(OR($A224="",$B224="",$C224=""),"",'OddsRatio_working_3-way'!I223)</f>
        <v>3.6230171929507091</v>
      </c>
      <c r="M224" s="46">
        <f>IF(OR($A224="",$B224="",$C224=""),"",'OddsRatio_working_3-way'!J223)</f>
        <v>2.0263980320241908</v>
      </c>
      <c r="N224" s="47">
        <f t="shared" si="63"/>
        <v>23.169223360851738</v>
      </c>
      <c r="O224" s="48">
        <f t="shared" si="64"/>
        <v>27.698051723171201</v>
      </c>
      <c r="P224" s="48">
        <f t="shared" si="65"/>
        <v>49.132724915977057</v>
      </c>
      <c r="Q224" t="s">
        <v>78</v>
      </c>
      <c r="R224" t="s">
        <v>74</v>
      </c>
      <c r="S224" t="s">
        <v>476</v>
      </c>
      <c r="T224" s="50">
        <v>100</v>
      </c>
      <c r="U224" s="50">
        <f t="shared" si="54"/>
        <v>76.30331753554502</v>
      </c>
      <c r="V224" s="50">
        <f t="shared" si="55"/>
        <v>71.671388101982998</v>
      </c>
      <c r="W224" s="50">
        <f t="shared" si="56"/>
        <v>49.748743718592962</v>
      </c>
      <c r="X224" s="50">
        <f t="shared" si="57"/>
        <v>78.579868179424025</v>
      </c>
      <c r="Y224" s="50">
        <f t="shared" si="58"/>
        <v>73.947938745862004</v>
      </c>
      <c r="Z224" s="50">
        <f t="shared" si="59"/>
        <v>52.025294362471975</v>
      </c>
      <c r="AA224" s="50">
        <f t="shared" si="60"/>
        <v>-2.2765506438790055</v>
      </c>
      <c r="AB224" s="50">
        <f t="shared" si="61"/>
        <v>-2.2765506438790055</v>
      </c>
      <c r="AC224" s="50">
        <f t="shared" si="62"/>
        <v>-2.2765506438790126</v>
      </c>
      <c r="AF224">
        <v>2.2000000000000002</v>
      </c>
      <c r="AG224">
        <v>1.74</v>
      </c>
      <c r="AH224" s="66" t="s">
        <v>479</v>
      </c>
      <c r="AJ224" t="s">
        <v>443</v>
      </c>
    </row>
    <row r="225" spans="1:36" ht="15" x14ac:dyDescent="0.25">
      <c r="A225">
        <v>2.25</v>
      </c>
      <c r="B225">
        <v>3.74</v>
      </c>
      <c r="C225">
        <v>3.22</v>
      </c>
      <c r="D225" s="43">
        <f t="shared" si="66"/>
        <v>2.2383129800009449E-2</v>
      </c>
      <c r="E225" s="44">
        <f>IF(OR($A225="",$B225="",$C225=""),"",A225*'MPTO_working_3-way'!$I224)</f>
        <v>2.300362042050021</v>
      </c>
      <c r="F225" s="45">
        <f>IF(OR($A225="",$B225="",$C225=""),"",B225*'MPTO_working_3-way'!$I224)</f>
        <v>3.8237129054520356</v>
      </c>
      <c r="G225" s="46">
        <f>IF(OR($A225="",$B225="",$C225=""),"",C225*'MPTO_working_3-way'!$I224)</f>
        <v>3.2920736779560307</v>
      </c>
      <c r="H225" s="44">
        <f>IF(OR($A225="",$B225="",$C225=""),"",'MPTO_working_3-way'!E224)</f>
        <v>2.288416441688085</v>
      </c>
      <c r="I225" s="45">
        <f>IF(OR($A225="",$B225="",$C225=""),"",'MPTO_working_3-way'!F224)</f>
        <v>3.8473578342049835</v>
      </c>
      <c r="J225" s="46">
        <f>IF(OR($A225="",$B225="",$C225=""),"",'MPTO_working_3-way'!G224)</f>
        <v>3.2992633480122566</v>
      </c>
      <c r="K225" s="44">
        <f>IF(OR($A225="",$B225="",$C225=""),"",'OddsRatio_working_3-way'!H224)</f>
        <v>2.2935588554603568</v>
      </c>
      <c r="L225" s="45">
        <f>IF(OR($A225="",$B225="",$C225=""),"",'OddsRatio_working_3-way'!I224)</f>
        <v>3.8354810111691027</v>
      </c>
      <c r="M225" s="46">
        <f>IF(OR($A225="",$B225="",$C225=""),"",'OddsRatio_working_3-way'!J224)</f>
        <v>3.297360527297593</v>
      </c>
      <c r="N225" s="47">
        <f t="shared" si="63"/>
        <v>43.471418051604907</v>
      </c>
      <c r="O225" s="48">
        <f t="shared" si="64"/>
        <v>26.152591073826475</v>
      </c>
      <c r="P225" s="48">
        <f t="shared" si="65"/>
        <v>30.375990874568636</v>
      </c>
      <c r="Q225" t="s">
        <v>138</v>
      </c>
      <c r="R225" t="s">
        <v>136</v>
      </c>
      <c r="S225" t="s">
        <v>476</v>
      </c>
      <c r="T225" s="50">
        <v>100</v>
      </c>
      <c r="U225" s="50">
        <f t="shared" si="54"/>
        <v>55.55555555555555</v>
      </c>
      <c r="V225" s="50">
        <f t="shared" si="55"/>
        <v>73.262032085561486</v>
      </c>
      <c r="W225" s="50">
        <f t="shared" si="56"/>
        <v>68.944099378881987</v>
      </c>
      <c r="X225" s="50">
        <f t="shared" si="57"/>
        <v>57.793868535556506</v>
      </c>
      <c r="Y225" s="50">
        <f t="shared" si="58"/>
        <v>75.500345065562442</v>
      </c>
      <c r="Z225" s="50">
        <f t="shared" si="59"/>
        <v>71.182412358882942</v>
      </c>
      <c r="AA225" s="50">
        <f t="shared" si="60"/>
        <v>-2.2383129800009556</v>
      </c>
      <c r="AB225" s="50">
        <f t="shared" si="61"/>
        <v>-2.2383129800009556</v>
      </c>
      <c r="AC225" s="50">
        <f t="shared" si="62"/>
        <v>-2.2383129800009556</v>
      </c>
      <c r="AF225">
        <v>1.63</v>
      </c>
      <c r="AG225">
        <v>2.4</v>
      </c>
      <c r="AH225" s="66" t="s">
        <v>484</v>
      </c>
      <c r="AJ225" t="s">
        <v>443</v>
      </c>
    </row>
    <row r="226" spans="1:36" ht="15" x14ac:dyDescent="0.25">
      <c r="A226">
        <v>3.56</v>
      </c>
      <c r="B226">
        <v>3.16</v>
      </c>
      <c r="C226">
        <v>2.36</v>
      </c>
      <c r="D226" s="43">
        <f t="shared" si="66"/>
        <v>2.1083386166347973E-2</v>
      </c>
      <c r="E226" s="44">
        <f>IF(OR($A226="",$B226="",$C226=""),"",A226*'MPTO_working_3-way'!$I225)</f>
        <v>3.6350568547521989</v>
      </c>
      <c r="F226" s="45">
        <f>IF(OR($A226="",$B226="",$C226=""),"",B226*'MPTO_working_3-way'!$I225)</f>
        <v>3.2266235002856596</v>
      </c>
      <c r="G226" s="46">
        <f>IF(OR($A226="",$B226="",$C226=""),"",C226*'MPTO_working_3-way'!$I225)</f>
        <v>2.409756791352581</v>
      </c>
      <c r="H226" s="44">
        <f>IF(OR($A226="",$B226="",$C226=""),"",'MPTO_working_3-way'!E225)</f>
        <v>3.6513530245372308</v>
      </c>
      <c r="I226" s="45">
        <f>IF(OR($A226="",$B226="",$C226=""),"",'MPTO_working_3-way'!F225)</f>
        <v>3.2317706236902035</v>
      </c>
      <c r="J226" s="46">
        <f>IF(OR($A226="",$B226="",$C226=""),"",'MPTO_working_3-way'!G225)</f>
        <v>2.3998021516490251</v>
      </c>
      <c r="K226" s="44">
        <f>IF(OR($A226="",$B226="",$C226=""),"",'OddsRatio_working_3-way'!H225)</f>
        <v>3.6432044263113434</v>
      </c>
      <c r="L226" s="45">
        <f>IF(OR($A226="",$B226="",$C226=""),"",'OddsRatio_working_3-way'!I225)</f>
        <v>3.2302037347001962</v>
      </c>
      <c r="M226" s="46">
        <f>IF(OR($A226="",$B226="",$C226=""),"",'OddsRatio_working_3-way'!J225)</f>
        <v>2.4042023514779007</v>
      </c>
      <c r="N226" s="47">
        <f t="shared" si="63"/>
        <v>27.50988608865018</v>
      </c>
      <c r="O226" s="48">
        <f t="shared" si="64"/>
        <v>30.992150150504639</v>
      </c>
      <c r="P226" s="48">
        <f t="shared" si="65"/>
        <v>41.497963760845188</v>
      </c>
      <c r="Q226" t="s">
        <v>69</v>
      </c>
      <c r="R226" t="s">
        <v>71</v>
      </c>
      <c r="S226" t="s">
        <v>476</v>
      </c>
      <c r="T226" s="50">
        <v>100</v>
      </c>
      <c r="U226" s="50">
        <f t="shared" si="54"/>
        <v>71.910112359550567</v>
      </c>
      <c r="V226" s="50">
        <f t="shared" si="55"/>
        <v>68.35443037974683</v>
      </c>
      <c r="W226" s="50">
        <f t="shared" si="56"/>
        <v>57.627118644067799</v>
      </c>
      <c r="X226" s="50">
        <f t="shared" si="57"/>
        <v>74.018450976185363</v>
      </c>
      <c r="Y226" s="50">
        <f t="shared" si="58"/>
        <v>70.462768996381641</v>
      </c>
      <c r="Z226" s="50">
        <f t="shared" si="59"/>
        <v>59.735457260702596</v>
      </c>
      <c r="AA226" s="50">
        <f t="shared" si="60"/>
        <v>-2.1083386166347964</v>
      </c>
      <c r="AB226" s="50">
        <f t="shared" si="61"/>
        <v>-2.1083386166348106</v>
      </c>
      <c r="AC226" s="50">
        <f t="shared" si="62"/>
        <v>-2.1083386166347964</v>
      </c>
      <c r="AF226">
        <v>2.44</v>
      </c>
      <c r="AG226">
        <v>1.61</v>
      </c>
      <c r="AH226" s="66" t="s">
        <v>482</v>
      </c>
      <c r="AJ226" t="s">
        <v>443</v>
      </c>
    </row>
    <row r="227" spans="1:36" ht="15" x14ac:dyDescent="0.25">
      <c r="A227">
        <v>2.89</v>
      </c>
      <c r="B227">
        <v>3.34</v>
      </c>
      <c r="C227">
        <v>2.62</v>
      </c>
      <c r="D227" s="43">
        <f t="shared" si="66"/>
        <v>2.7101348163442118E-2</v>
      </c>
      <c r="E227" s="44">
        <f>IF(OR($A227="",$B227="",$C227=""),"",A227*'MPTO_working_3-way'!$I226)</f>
        <v>2.968322896192348</v>
      </c>
      <c r="F227" s="45">
        <f>IF(OR($A227="",$B227="",$C227=""),"",B227*'MPTO_working_3-way'!$I226)</f>
        <v>3.4305185028658967</v>
      </c>
      <c r="G227" s="46">
        <f>IF(OR($A227="",$B227="",$C227=""),"",C227*'MPTO_working_3-way'!$I226)</f>
        <v>2.6910055321882185</v>
      </c>
      <c r="H227" s="44">
        <f>IF(OR($A227="",$B227="",$C227=""),"",'MPTO_working_3-way'!E226)</f>
        <v>2.967473711828351</v>
      </c>
      <c r="I227" s="45">
        <f>IF(OR($A227="",$B227="",$C227=""),"",'MPTO_working_3-way'!F226)</f>
        <v>3.4439126043145136</v>
      </c>
      <c r="J227" s="46">
        <f>IF(OR($A227="",$B227="",$C227=""),"",'MPTO_working_3-way'!G226)</f>
        <v>2.6835147988081101</v>
      </c>
      <c r="K227" s="44">
        <f>IF(OR($A227="",$B227="",$C227=""),"",'OddsRatio_working_3-way'!H226)</f>
        <v>2.9682876979204069</v>
      </c>
      <c r="L227" s="45">
        <f>IF(OR($A227="",$B227="",$C227=""),"",'OddsRatio_working_3-way'!I226)</f>
        <v>3.4369276259966934</v>
      </c>
      <c r="M227" s="46">
        <f>IF(OR($A227="",$B227="",$C227=""),"",'OddsRatio_working_3-way'!J226)</f>
        <v>2.6871037410746346</v>
      </c>
      <c r="N227" s="47">
        <f t="shared" si="63"/>
        <v>33.689057254612095</v>
      </c>
      <c r="O227" s="48">
        <f t="shared" si="64"/>
        <v>29.150112414918851</v>
      </c>
      <c r="P227" s="48">
        <f t="shared" si="65"/>
        <v>37.160830330469061</v>
      </c>
      <c r="Q227" t="s">
        <v>132</v>
      </c>
      <c r="R227" t="s">
        <v>36</v>
      </c>
      <c r="S227" t="s">
        <v>476</v>
      </c>
      <c r="T227" s="50">
        <v>100</v>
      </c>
      <c r="U227" s="50">
        <f t="shared" si="54"/>
        <v>65.397923875432525</v>
      </c>
      <c r="V227" s="50">
        <f t="shared" si="55"/>
        <v>70.059880239520965</v>
      </c>
      <c r="W227" s="50">
        <f t="shared" si="56"/>
        <v>61.832061068702288</v>
      </c>
      <c r="X227" s="50">
        <f t="shared" si="57"/>
        <v>68.108058691776748</v>
      </c>
      <c r="Y227" s="50">
        <f t="shared" si="58"/>
        <v>72.770015055865173</v>
      </c>
      <c r="Z227" s="50">
        <f t="shared" si="59"/>
        <v>64.54219588504651</v>
      </c>
      <c r="AA227" s="50">
        <f t="shared" si="60"/>
        <v>-2.7101348163442225</v>
      </c>
      <c r="AB227" s="50">
        <f t="shared" si="61"/>
        <v>-2.7101348163442083</v>
      </c>
      <c r="AC227" s="50">
        <f t="shared" si="62"/>
        <v>-2.7101348163442225</v>
      </c>
      <c r="AF227">
        <v>2.13</v>
      </c>
      <c r="AG227">
        <v>1.77</v>
      </c>
      <c r="AH227" s="66" t="s">
        <v>479</v>
      </c>
      <c r="AJ227" t="s">
        <v>433</v>
      </c>
    </row>
    <row r="228" spans="1:36" ht="15" x14ac:dyDescent="0.25">
      <c r="A228">
        <v>2.2599999999999998</v>
      </c>
      <c r="B228">
        <v>3.33</v>
      </c>
      <c r="C228">
        <v>3.49</v>
      </c>
      <c r="D228" s="43">
        <f t="shared" si="66"/>
        <v>2.931112769589328E-2</v>
      </c>
      <c r="E228" s="44">
        <f>IF(OR($A228="",$B228="",$C228=""),"",A228*'MPTO_working_3-way'!$I227)</f>
        <v>2.3262431485927184</v>
      </c>
      <c r="F228" s="45">
        <f>IF(OR($A228="",$B228="",$C228=""),"",B228*'MPTO_working_3-way'!$I227)</f>
        <v>3.4276060552273249</v>
      </c>
      <c r="G228" s="46">
        <f>IF(OR($A228="",$B228="",$C228=""),"",C228*'MPTO_working_3-way'!$I227)</f>
        <v>3.5922958356586676</v>
      </c>
      <c r="H228" s="44">
        <f>IF(OR($A228="",$B228="",$C228=""),"",'MPTO_working_3-way'!E227)</f>
        <v>2.3110299671725452</v>
      </c>
      <c r="I228" s="45">
        <f>IF(OR($A228="",$B228="",$C228=""),"",'MPTO_working_3-way'!F227)</f>
        <v>3.4419862327760091</v>
      </c>
      <c r="J228" s="46">
        <f>IF(OR($A228="",$B228="",$C228=""),"",'MPTO_working_3-way'!G227)</f>
        <v>3.6132052846671119</v>
      </c>
      <c r="K228" s="44">
        <f>IF(OR($A228="",$B228="",$C228=""),"",'OddsRatio_working_3-way'!H227)</f>
        <v>2.317511208584262</v>
      </c>
      <c r="L228" s="45">
        <f>IF(OR($A228="",$B228="",$C228=""),"",'OddsRatio_working_3-way'!I227)</f>
        <v>3.4363500920645484</v>
      </c>
      <c r="M228" s="46">
        <f>IF(OR($A228="",$B228="",$C228=""),"",'OddsRatio_working_3-way'!J227)</f>
        <v>3.6036531026784226</v>
      </c>
      <c r="N228" s="47">
        <f t="shared" si="63"/>
        <v>42.987767663279691</v>
      </c>
      <c r="O228" s="48">
        <f t="shared" si="64"/>
        <v>29.174881357060684</v>
      </c>
      <c r="P228" s="48">
        <f t="shared" si="65"/>
        <v>27.837350979659625</v>
      </c>
      <c r="Q228" t="s">
        <v>45</v>
      </c>
      <c r="R228" t="s">
        <v>76</v>
      </c>
      <c r="S228" t="s">
        <v>476</v>
      </c>
      <c r="T228" s="50">
        <v>100</v>
      </c>
      <c r="U228" s="50">
        <f t="shared" si="54"/>
        <v>55.752212389380524</v>
      </c>
      <c r="V228" s="50">
        <f t="shared" si="55"/>
        <v>69.969969969969966</v>
      </c>
      <c r="W228" s="50">
        <f t="shared" si="56"/>
        <v>71.346704871060169</v>
      </c>
      <c r="X228" s="50">
        <f t="shared" si="57"/>
        <v>58.683325158969858</v>
      </c>
      <c r="Y228" s="50">
        <f t="shared" si="58"/>
        <v>72.9010827395593</v>
      </c>
      <c r="Z228" s="50">
        <f t="shared" si="59"/>
        <v>74.277817640649502</v>
      </c>
      <c r="AA228" s="50">
        <f t="shared" si="60"/>
        <v>-2.9311127695893333</v>
      </c>
      <c r="AB228" s="50">
        <f t="shared" si="61"/>
        <v>-2.9311127695893333</v>
      </c>
      <c r="AC228" s="50">
        <f t="shared" si="62"/>
        <v>-2.9311127695893333</v>
      </c>
      <c r="AF228">
        <v>2.42</v>
      </c>
      <c r="AG228">
        <v>1.61</v>
      </c>
      <c r="AH228" s="66" t="s">
        <v>483</v>
      </c>
      <c r="AJ228" t="s">
        <v>433</v>
      </c>
    </row>
    <row r="229" spans="1:36" ht="15" x14ac:dyDescent="0.25">
      <c r="A229">
        <v>2.84</v>
      </c>
      <c r="B229">
        <v>3.26</v>
      </c>
      <c r="C229">
        <v>2.72</v>
      </c>
      <c r="D229" s="43">
        <f t="shared" si="66"/>
        <v>2.6508201137536158E-2</v>
      </c>
      <c r="E229" s="44">
        <f>IF(OR($A229="",$B229="",$C229=""),"",A229*'MPTO_working_3-way'!$I228)</f>
        <v>2.9152832912306024</v>
      </c>
      <c r="F229" s="45">
        <f>IF(OR($A229="",$B229="",$C229=""),"",B229*'MPTO_working_3-way'!$I228)</f>
        <v>3.3464167357083676</v>
      </c>
      <c r="G229" s="46">
        <f>IF(OR($A229="",$B229="",$C229=""),"",C229*'MPTO_working_3-way'!$I228)</f>
        <v>2.7921023070940985</v>
      </c>
      <c r="H229" s="44">
        <f>IF(OR($A229="",$B229="",$C229=""),"",'MPTO_working_3-way'!E228)</f>
        <v>2.913102651772681</v>
      </c>
      <c r="I229" s="45">
        <f>IF(OR($A229="",$B229="",$C229=""),"",'MPTO_working_3-way'!F228)</f>
        <v>3.3566914389789275</v>
      </c>
      <c r="J229" s="46">
        <f>IF(OR($A229="",$B229="",$C229=""),"",'MPTO_working_3-way'!G228)</f>
        <v>2.7869826257150749</v>
      </c>
      <c r="K229" s="44">
        <f>IF(OR($A229="",$B229="",$C229=""),"",'OddsRatio_working_3-way'!H228)</f>
        <v>2.9143687541843737</v>
      </c>
      <c r="L229" s="45">
        <f>IF(OR($A229="",$B229="",$C229=""),"",'OddsRatio_working_3-way'!I228)</f>
        <v>3.3513442306829808</v>
      </c>
      <c r="M229" s="46">
        <f>IF(OR($A229="",$B229="",$C229=""),"",'OddsRatio_working_3-way'!J228)</f>
        <v>2.7895186180419151</v>
      </c>
      <c r="N229" s="47">
        <f t="shared" si="63"/>
        <v>34.301983721721911</v>
      </c>
      <c r="O229" s="48">
        <f t="shared" si="64"/>
        <v>29.88270974530375</v>
      </c>
      <c r="P229" s="48">
        <f t="shared" si="65"/>
        <v>35.815306532974347</v>
      </c>
      <c r="Q229" t="s">
        <v>80</v>
      </c>
      <c r="R229" t="s">
        <v>85</v>
      </c>
      <c r="S229" t="s">
        <v>476</v>
      </c>
      <c r="T229" s="50">
        <v>100</v>
      </c>
      <c r="U229" s="50">
        <f t="shared" si="54"/>
        <v>64.788732394366207</v>
      </c>
      <c r="V229" s="50">
        <f t="shared" si="55"/>
        <v>69.325153374233125</v>
      </c>
      <c r="W229" s="50">
        <f t="shared" si="56"/>
        <v>63.235294117647051</v>
      </c>
      <c r="X229" s="50">
        <f t="shared" si="57"/>
        <v>67.439552508119817</v>
      </c>
      <c r="Y229" s="50">
        <f t="shared" si="58"/>
        <v>71.975973487986749</v>
      </c>
      <c r="Z229" s="50">
        <f t="shared" si="59"/>
        <v>65.886114231400668</v>
      </c>
      <c r="AA229" s="50">
        <f t="shared" si="60"/>
        <v>-2.6508201137536105</v>
      </c>
      <c r="AB229" s="50">
        <f t="shared" si="61"/>
        <v>-2.6508201137536247</v>
      </c>
      <c r="AC229" s="50">
        <f t="shared" si="62"/>
        <v>-2.6508201137536176</v>
      </c>
      <c r="AF229">
        <v>2.27</v>
      </c>
      <c r="AG229">
        <v>1.68</v>
      </c>
      <c r="AH229" s="66" t="s">
        <v>483</v>
      </c>
      <c r="AJ229" t="s">
        <v>433</v>
      </c>
    </row>
    <row r="230" spans="1:36" ht="15" x14ac:dyDescent="0.25">
      <c r="A230">
        <v>2.16</v>
      </c>
      <c r="B230">
        <v>3.28</v>
      </c>
      <c r="C230">
        <v>3.85</v>
      </c>
      <c r="D230" s="43">
        <f t="shared" si="66"/>
        <v>2.7581271483710257E-2</v>
      </c>
      <c r="E230" s="44">
        <f>IF(OR($A230="",$B230="",$C230=""),"",A230*'MPTO_working_3-way'!$I229)</f>
        <v>2.2195755464048141</v>
      </c>
      <c r="F230" s="45">
        <f>IF(OR($A230="",$B230="",$C230=""),"",B230*'MPTO_working_3-way'!$I229)</f>
        <v>3.3704665704665695</v>
      </c>
      <c r="G230" s="46">
        <f>IF(OR($A230="",$B230="",$C230=""),"",C230*'MPTO_working_3-way'!$I229)</f>
        <v>3.9561878952122846</v>
      </c>
      <c r="H230" s="44">
        <f>IF(OR($A230="",$B230="",$C230=""),"",'MPTO_working_3-way'!E229)</f>
        <v>2.2037634709768041</v>
      </c>
      <c r="I230" s="45">
        <f>IF(OR($A230="",$B230="",$C230=""),"",'MPTO_working_3-way'!F229)</f>
        <v>3.3819855445269558</v>
      </c>
      <c r="J230" s="46">
        <f>IF(OR($A230="",$B230="",$C230=""),"",'MPTO_working_3-way'!G229)</f>
        <v>3.9912750316065484</v>
      </c>
      <c r="K230" s="44">
        <f>IF(OR($A230="",$B230="",$C230=""),"",'OddsRatio_working_3-way'!H229)</f>
        <v>2.2103877226012685</v>
      </c>
      <c r="L230" s="45">
        <f>IF(OR($A230="",$B230="",$C230=""),"",'OddsRatio_working_3-way'!I229)</f>
        <v>3.3790379375266313</v>
      </c>
      <c r="M230" s="46">
        <f>IF(OR($A230="",$B230="",$C230=""),"",'OddsRatio_working_3-way'!J229)</f>
        <v>3.9737974219082903</v>
      </c>
      <c r="N230" s="47">
        <f t="shared" si="63"/>
        <v>45.053659093503832</v>
      </c>
      <c r="O230" s="48">
        <f t="shared" si="64"/>
        <v>29.669482817673259</v>
      </c>
      <c r="P230" s="48">
        <f t="shared" si="65"/>
        <v>25.27685808882293</v>
      </c>
      <c r="Q230" t="s">
        <v>49</v>
      </c>
      <c r="R230" t="s">
        <v>208</v>
      </c>
      <c r="S230" t="s">
        <v>476</v>
      </c>
      <c r="T230" s="50">
        <v>100</v>
      </c>
      <c r="U230" s="50">
        <f t="shared" si="54"/>
        <v>53.703703703703695</v>
      </c>
      <c r="V230" s="50">
        <f t="shared" si="55"/>
        <v>69.512195121951223</v>
      </c>
      <c r="W230" s="50">
        <f t="shared" si="56"/>
        <v>74.025974025974023</v>
      </c>
      <c r="X230" s="50">
        <f t="shared" si="57"/>
        <v>56.461830852074748</v>
      </c>
      <c r="Y230" s="50">
        <f t="shared" si="58"/>
        <v>72.270322270322268</v>
      </c>
      <c r="Z230" s="50">
        <f t="shared" si="59"/>
        <v>76.784101174345068</v>
      </c>
      <c r="AA230" s="50">
        <f t="shared" si="60"/>
        <v>-2.7581271483710523</v>
      </c>
      <c r="AB230" s="50">
        <f t="shared" si="61"/>
        <v>-2.7581271483710452</v>
      </c>
      <c r="AC230" s="50">
        <f t="shared" si="62"/>
        <v>-2.7581271483710452</v>
      </c>
      <c r="AF230">
        <v>2.12</v>
      </c>
      <c r="AG230">
        <v>1.78</v>
      </c>
      <c r="AH230" s="66" t="s">
        <v>482</v>
      </c>
      <c r="AJ230" t="s">
        <v>433</v>
      </c>
    </row>
    <row r="231" spans="1:36" ht="15" x14ac:dyDescent="0.25">
      <c r="A231">
        <v>1.84</v>
      </c>
      <c r="B231">
        <v>3.6</v>
      </c>
      <c r="C231">
        <v>4.79</v>
      </c>
      <c r="D231" s="43">
        <f t="shared" si="66"/>
        <v>3.0024305870725021E-2</v>
      </c>
      <c r="E231" s="44">
        <f>IF(OR($A231="",$B231="",$C231=""),"",A231*'MPTO_working_3-way'!$I230)</f>
        <v>1.8952447228021341</v>
      </c>
      <c r="F231" s="45">
        <f>IF(OR($A231="",$B231="",$C231=""),"",B231*'MPTO_working_3-way'!$I230)</f>
        <v>3.7080875011346102</v>
      </c>
      <c r="G231" s="46">
        <f>IF(OR($A231="",$B231="",$C231=""),"",C231*'MPTO_working_3-way'!$I230)</f>
        <v>4.9338164251207726</v>
      </c>
      <c r="H231" s="44">
        <f>IF(OR($A231="",$B231="",$C231=""),"",'MPTO_working_3-way'!E230)</f>
        <v>1.8745190959476452</v>
      </c>
      <c r="I231" s="45">
        <f>IF(OR($A231="",$B231="",$C231=""),"",'MPTO_working_3-way'!F230)</f>
        <v>3.7345528276658655</v>
      </c>
      <c r="J231" s="46">
        <f>IF(OR($A231="",$B231="",$C231=""),"",'MPTO_working_3-way'!G230)</f>
        <v>5.0311892157028568</v>
      </c>
      <c r="K231" s="44">
        <f>IF(OR($A231="",$B231="",$C231=""),"",'OddsRatio_working_3-way'!H230)</f>
        <v>1.8823925557488179</v>
      </c>
      <c r="L231" s="45">
        <f>IF(OR($A231="",$B231="",$C231=""),"",'OddsRatio_working_3-way'!I230)</f>
        <v>3.7312150535082442</v>
      </c>
      <c r="M231" s="46">
        <f>IF(OR($A231="",$B231="",$C231=""),"",'OddsRatio_working_3-way'!J230)</f>
        <v>4.9812711741524041</v>
      </c>
      <c r="N231" s="47">
        <f t="shared" si="63"/>
        <v>52.763634583374127</v>
      </c>
      <c r="O231" s="48">
        <f t="shared" si="64"/>
        <v>26.968079898169002</v>
      </c>
      <c r="P231" s="48">
        <f t="shared" si="65"/>
        <v>20.268285518456871</v>
      </c>
      <c r="Q231" t="s">
        <v>42</v>
      </c>
      <c r="R231" t="s">
        <v>139</v>
      </c>
      <c r="S231" t="s">
        <v>476</v>
      </c>
      <c r="T231" s="50">
        <v>100</v>
      </c>
      <c r="U231" s="50">
        <f t="shared" si="54"/>
        <v>45.652173913043477</v>
      </c>
      <c r="V231" s="50">
        <f t="shared" si="55"/>
        <v>72.222222222222229</v>
      </c>
      <c r="W231" s="50">
        <f t="shared" si="56"/>
        <v>79.123173277661792</v>
      </c>
      <c r="X231" s="50">
        <f t="shared" si="57"/>
        <v>48.65460450011598</v>
      </c>
      <c r="Y231" s="50">
        <f t="shared" si="58"/>
        <v>75.224652809294724</v>
      </c>
      <c r="Z231" s="50">
        <f t="shared" si="59"/>
        <v>82.125603864734302</v>
      </c>
      <c r="AA231" s="50">
        <f t="shared" si="60"/>
        <v>-3.002430587072503</v>
      </c>
      <c r="AB231" s="50">
        <f t="shared" si="61"/>
        <v>-3.0024305870724959</v>
      </c>
      <c r="AC231" s="50">
        <f t="shared" si="62"/>
        <v>-3.0024305870725101</v>
      </c>
      <c r="AF231">
        <v>2.21</v>
      </c>
      <c r="AG231">
        <v>1.72</v>
      </c>
      <c r="AH231" s="66" t="s">
        <v>483</v>
      </c>
      <c r="AJ231" t="s">
        <v>433</v>
      </c>
    </row>
    <row r="232" spans="1:36" ht="15" x14ac:dyDescent="0.25">
      <c r="A232">
        <v>2.2799999999999998</v>
      </c>
      <c r="B232">
        <v>3.22</v>
      </c>
      <c r="C232">
        <v>3.58</v>
      </c>
      <c r="D232" s="43">
        <f t="shared" si="66"/>
        <v>2.8485106377797775E-2</v>
      </c>
      <c r="E232" s="44">
        <f>IF(OR($A232="",$B232="",$C232=""),"",A232*'MPTO_working_3-way'!$I231)</f>
        <v>2.3449460425413786</v>
      </c>
      <c r="F232" s="45">
        <f>IF(OR($A232="",$B232="",$C232=""),"",B232*'MPTO_working_3-way'!$I231)</f>
        <v>3.311722042536509</v>
      </c>
      <c r="G232" s="46">
        <f>IF(OR($A232="",$B232="",$C232=""),"",C232*'MPTO_working_3-way'!$I231)</f>
        <v>3.6819766808325163</v>
      </c>
      <c r="H232" s="44">
        <f>IF(OR($A232="",$B232="",$C232=""),"",'MPTO_working_3-way'!E231)</f>
        <v>2.3304511941315584</v>
      </c>
      <c r="I232" s="45">
        <f>IF(OR($A232="",$B232="",$C232=""),"",'MPTO_working_3-way'!F231)</f>
        <v>3.3215532150940446</v>
      </c>
      <c r="J232" s="46">
        <f>IF(OR($A232="",$B232="",$C232=""),"",'MPTO_working_3-way'!G231)</f>
        <v>3.7059743201394544</v>
      </c>
      <c r="K232" s="44">
        <f>IF(OR($A232="",$B232="",$C232=""),"",'OddsRatio_working_3-way'!H231)</f>
        <v>2.3366955762529713</v>
      </c>
      <c r="L232" s="45">
        <f>IF(OR($A232="",$B232="",$C232=""),"",'OddsRatio_working_3-way'!I231)</f>
        <v>3.3183313900637472</v>
      </c>
      <c r="M232" s="46">
        <f>IF(OR($A232="",$B232="",$C232=""),"",'OddsRatio_working_3-way'!J231)</f>
        <v>3.6942770208848956</v>
      </c>
      <c r="N232" s="47">
        <f t="shared" si="63"/>
        <v>42.644904482161621</v>
      </c>
      <c r="O232" s="48">
        <f t="shared" si="64"/>
        <v>30.195770875567852</v>
      </c>
      <c r="P232" s="48">
        <f t="shared" si="65"/>
        <v>27.159324642270526</v>
      </c>
      <c r="Q232" t="s">
        <v>44</v>
      </c>
      <c r="R232" t="s">
        <v>86</v>
      </c>
      <c r="S232" t="s">
        <v>476</v>
      </c>
      <c r="T232" s="50">
        <v>100</v>
      </c>
      <c r="U232" s="50">
        <f t="shared" si="54"/>
        <v>56.140350877192972</v>
      </c>
      <c r="V232" s="50">
        <f t="shared" si="55"/>
        <v>68.944099378881987</v>
      </c>
      <c r="W232" s="50">
        <f t="shared" si="56"/>
        <v>72.067039106145245</v>
      </c>
      <c r="X232" s="50">
        <f t="shared" si="57"/>
        <v>58.988861514972754</v>
      </c>
      <c r="Y232" s="50">
        <f t="shared" si="58"/>
        <v>71.792610016661769</v>
      </c>
      <c r="Z232" s="50">
        <f t="shared" si="59"/>
        <v>74.915549743925027</v>
      </c>
      <c r="AA232" s="50">
        <f t="shared" si="60"/>
        <v>-2.848510637779782</v>
      </c>
      <c r="AB232" s="50">
        <f t="shared" si="61"/>
        <v>-2.848510637779782</v>
      </c>
      <c r="AC232" s="50">
        <f t="shared" si="62"/>
        <v>-2.848510637779782</v>
      </c>
      <c r="AF232">
        <v>2.46</v>
      </c>
      <c r="AG232">
        <v>1.59</v>
      </c>
      <c r="AH232" s="66" t="s">
        <v>489</v>
      </c>
      <c r="AJ232" t="s">
        <v>433</v>
      </c>
    </row>
    <row r="233" spans="1:36" ht="15" x14ac:dyDescent="0.25">
      <c r="A233">
        <v>2.72</v>
      </c>
      <c r="B233">
        <v>3.23</v>
      </c>
      <c r="C233">
        <v>2.85</v>
      </c>
      <c r="D233" s="43">
        <f t="shared" si="66"/>
        <v>2.8121775025799822E-2</v>
      </c>
      <c r="E233" s="44">
        <f>IF(OR($A233="",$B233="",$C233=""),"",A233*'MPTO_working_3-way'!$I232)</f>
        <v>2.7964912280701757</v>
      </c>
      <c r="F233" s="45">
        <f>IF(OR($A233="",$B233="",$C233=""),"",B233*'MPTO_working_3-way'!$I232)</f>
        <v>3.3208333333333333</v>
      </c>
      <c r="G233" s="46">
        <f>IF(OR($A233="",$B233="",$C233=""),"",C233*'MPTO_working_3-way'!$I232)</f>
        <v>2.9301470588235294</v>
      </c>
      <c r="H233" s="44">
        <f>IF(OR($A233="",$B233="",$C233=""),"",'MPTO_working_3-way'!E232)</f>
        <v>2.7911665866538646</v>
      </c>
      <c r="I233" s="45">
        <f>IF(OR($A233="",$B233="",$C233=""),"",'MPTO_working_3-way'!F232)</f>
        <v>3.3308507590948149</v>
      </c>
      <c r="J233" s="46">
        <f>IF(OR($A233="",$B233="",$C233=""),"",'MPTO_working_3-way'!G232)</f>
        <v>2.9282296650717705</v>
      </c>
      <c r="K233" s="44">
        <f>IF(OR($A233="",$B233="",$C233=""),"",'OddsRatio_working_3-way'!H232)</f>
        <v>2.793786483436925</v>
      </c>
      <c r="L233" s="45">
        <f>IF(OR($A233="",$B233="",$C233=""),"",'OddsRatio_working_3-way'!I232)</f>
        <v>3.3256650337583373</v>
      </c>
      <c r="M233" s="46">
        <f>IF(OR($A233="",$B233="",$C233=""),"",'OddsRatio_working_3-way'!J232)</f>
        <v>2.9293633688129708</v>
      </c>
      <c r="N233" s="47">
        <f t="shared" si="63"/>
        <v>35.759096612296112</v>
      </c>
      <c r="O233" s="48">
        <f t="shared" si="64"/>
        <v>30.112923462986195</v>
      </c>
      <c r="P233" s="48">
        <f t="shared" si="65"/>
        <v>34.127979924717685</v>
      </c>
      <c r="Q233" t="s">
        <v>77</v>
      </c>
      <c r="R233" t="s">
        <v>48</v>
      </c>
      <c r="S233" t="s">
        <v>476</v>
      </c>
      <c r="T233" s="50">
        <v>100</v>
      </c>
      <c r="U233" s="50">
        <f t="shared" si="54"/>
        <v>63.235294117647051</v>
      </c>
      <c r="V233" s="50">
        <f t="shared" si="55"/>
        <v>69.040247678018574</v>
      </c>
      <c r="W233" s="50">
        <f t="shared" si="56"/>
        <v>64.912280701754383</v>
      </c>
      <c r="X233" s="50">
        <f t="shared" si="57"/>
        <v>66.047471620227043</v>
      </c>
      <c r="Y233" s="50">
        <f t="shared" si="58"/>
        <v>71.852425180598559</v>
      </c>
      <c r="Z233" s="50">
        <f t="shared" si="59"/>
        <v>67.724458204334368</v>
      </c>
      <c r="AA233" s="50">
        <f t="shared" si="60"/>
        <v>-2.812177502579992</v>
      </c>
      <c r="AB233" s="50">
        <f t="shared" si="61"/>
        <v>-2.8121775025799849</v>
      </c>
      <c r="AC233" s="50">
        <f t="shared" si="62"/>
        <v>-2.8121775025799849</v>
      </c>
      <c r="AF233">
        <v>2.35</v>
      </c>
      <c r="AG233">
        <v>1.65</v>
      </c>
      <c r="AH233" s="66" t="s">
        <v>482</v>
      </c>
      <c r="AJ233" t="s">
        <v>433</v>
      </c>
    </row>
    <row r="234" spans="1:36" ht="15" x14ac:dyDescent="0.25">
      <c r="A234">
        <v>2.41</v>
      </c>
      <c r="B234">
        <v>3.38</v>
      </c>
      <c r="C234">
        <v>3.16</v>
      </c>
      <c r="D234" s="43">
        <f t="shared" si="66"/>
        <v>2.7251443704311651E-2</v>
      </c>
      <c r="E234" s="44">
        <f>IF(OR($A234="",$B234="",$C234=""),"",A234*'MPTO_working_3-way'!$I233)</f>
        <v>2.475675979327391</v>
      </c>
      <c r="F234" s="45">
        <f>IF(OR($A234="",$B234="",$C234=""),"",B234*'MPTO_working_3-way'!$I233)</f>
        <v>3.4721098797205734</v>
      </c>
      <c r="G234" s="46">
        <f>IF(OR($A234="",$B234="",$C234=""),"",C234*'MPTO_working_3-way'!$I233)</f>
        <v>3.2461145621056251</v>
      </c>
      <c r="H234" s="44">
        <f>IF(OR($A234="",$B234="",$C234=""),"",'MPTO_working_3-way'!E233)</f>
        <v>2.4639405699792936</v>
      </c>
      <c r="I234" s="45">
        <f>IF(OR($A234="",$B234="",$C234=""),"",'MPTO_working_3-way'!F233)</f>
        <v>3.4870643595795916</v>
      </c>
      <c r="J234" s="46">
        <f>IF(OR($A234="",$B234="",$C234=""),"",'MPTO_working_3-way'!G233)</f>
        <v>3.2533880284773362</v>
      </c>
      <c r="K234" s="44">
        <f>IF(OR($A234="",$B234="",$C234=""),"",'OddsRatio_working_3-way'!H233)</f>
        <v>2.4691530297063413</v>
      </c>
      <c r="L234" s="45">
        <f>IF(OR($A234="",$B234="",$C234=""),"",'OddsRatio_working_3-way'!I233)</f>
        <v>3.4798469579440363</v>
      </c>
      <c r="M234" s="46">
        <f>IF(OR($A234="",$B234="",$C234=""),"",'OddsRatio_working_3-way'!J233)</f>
        <v>3.2506174072097149</v>
      </c>
      <c r="N234" s="47">
        <f t="shared" si="63"/>
        <v>40.39300814606954</v>
      </c>
      <c r="O234" s="48">
        <f t="shared" si="64"/>
        <v>28.800931843795148</v>
      </c>
      <c r="P234" s="48">
        <f t="shared" si="65"/>
        <v>30.806060010135312</v>
      </c>
      <c r="Q234" t="s">
        <v>87</v>
      </c>
      <c r="R234" t="s">
        <v>47</v>
      </c>
      <c r="S234" t="s">
        <v>476</v>
      </c>
      <c r="T234" s="50">
        <v>100</v>
      </c>
      <c r="U234" s="50">
        <f t="shared" si="54"/>
        <v>58.50622406639004</v>
      </c>
      <c r="V234" s="50">
        <f t="shared" si="55"/>
        <v>70.414201183431956</v>
      </c>
      <c r="W234" s="50">
        <f t="shared" si="56"/>
        <v>68.35443037974683</v>
      </c>
      <c r="X234" s="50">
        <f t="shared" si="57"/>
        <v>61.231368436821207</v>
      </c>
      <c r="Y234" s="50">
        <f t="shared" si="58"/>
        <v>73.139345553863123</v>
      </c>
      <c r="Z234" s="50">
        <f t="shared" si="59"/>
        <v>71.079574750178011</v>
      </c>
      <c r="AA234" s="50">
        <f t="shared" si="60"/>
        <v>-2.7251443704311669</v>
      </c>
      <c r="AB234" s="50">
        <f t="shared" si="61"/>
        <v>-2.7251443704311669</v>
      </c>
      <c r="AC234" s="50">
        <f t="shared" si="62"/>
        <v>-2.7251443704311811</v>
      </c>
      <c r="AF234">
        <v>2.13</v>
      </c>
      <c r="AG234">
        <v>1.77</v>
      </c>
      <c r="AH234" s="66" t="s">
        <v>487</v>
      </c>
      <c r="AJ234" t="s">
        <v>433</v>
      </c>
    </row>
    <row r="235" spans="1:36" ht="15" x14ac:dyDescent="0.25">
      <c r="A235">
        <v>2.93</v>
      </c>
      <c r="B235">
        <v>3.29</v>
      </c>
      <c r="C235">
        <v>2.62</v>
      </c>
      <c r="D235" s="43">
        <f t="shared" si="66"/>
        <v>2.6927685421777037E-2</v>
      </c>
      <c r="E235" s="44">
        <f>IF(OR($A235="",$B235="",$C235=""),"",A235*'MPTO_working_3-way'!$I234)</f>
        <v>3.0088981182858068</v>
      </c>
      <c r="F235" s="45">
        <f>IF(OR($A235="",$B235="",$C235=""),"",B235*'MPTO_working_3-way'!$I234)</f>
        <v>3.3785920850376465</v>
      </c>
      <c r="G235" s="46">
        <f>IF(OR($A235="",$B235="",$C235=""),"",C235*'MPTO_working_3-way'!$I234)</f>
        <v>2.6905505358050559</v>
      </c>
      <c r="H235" s="44">
        <f>IF(OR($A235="",$B235="",$C235=""),"",'MPTO_working_3-way'!E234)</f>
        <v>3.0091384538911581</v>
      </c>
      <c r="I235" s="45">
        <f>IF(OR($A235="",$B235="",$C235=""),"",'MPTO_working_3-way'!F234)</f>
        <v>3.3901123745923547</v>
      </c>
      <c r="J235" s="46">
        <f>IF(OR($A235="",$B235="",$C235=""),"",'MPTO_working_3-way'!G234)</f>
        <v>2.6830980005180063</v>
      </c>
      <c r="K235" s="44">
        <f>IF(OR($A235="",$B235="",$C235=""),"",'OddsRatio_working_3-way'!H234)</f>
        <v>3.0093796221340372</v>
      </c>
      <c r="L235" s="45">
        <f>IF(OR($A235="",$B235="",$C235=""),"",'OddsRatio_working_3-way'!I234)</f>
        <v>3.3841861837756189</v>
      </c>
      <c r="M235" s="46">
        <f>IF(OR($A235="",$B235="",$C235=""),"",'OddsRatio_working_3-way'!J234)</f>
        <v>2.6866295273871197</v>
      </c>
      <c r="N235" s="47">
        <f t="shared" si="63"/>
        <v>33.234757731501659</v>
      </c>
      <c r="O235" s="48">
        <f t="shared" si="64"/>
        <v>29.598127706170168</v>
      </c>
      <c r="P235" s="48">
        <f t="shared" si="65"/>
        <v>37.167114562328187</v>
      </c>
      <c r="Q235" t="s">
        <v>279</v>
      </c>
      <c r="R235" t="s">
        <v>46</v>
      </c>
      <c r="S235" t="s">
        <v>476</v>
      </c>
      <c r="T235" s="50">
        <v>100</v>
      </c>
      <c r="U235" s="50">
        <f t="shared" si="54"/>
        <v>65.870307167235495</v>
      </c>
      <c r="V235" s="50">
        <f t="shared" si="55"/>
        <v>69.6048632218845</v>
      </c>
      <c r="W235" s="50">
        <f t="shared" si="56"/>
        <v>61.832061068702288</v>
      </c>
      <c r="X235" s="50">
        <f t="shared" si="57"/>
        <v>68.563075709413198</v>
      </c>
      <c r="Y235" s="50">
        <f t="shared" si="58"/>
        <v>72.297631764062203</v>
      </c>
      <c r="Z235" s="50">
        <f t="shared" si="59"/>
        <v>64.524829610879991</v>
      </c>
      <c r="AA235" s="50">
        <f t="shared" si="60"/>
        <v>-2.6927685421777028</v>
      </c>
      <c r="AB235" s="50">
        <f t="shared" si="61"/>
        <v>-2.6927685421777028</v>
      </c>
      <c r="AC235" s="50">
        <f t="shared" si="62"/>
        <v>-2.6927685421777028</v>
      </c>
      <c r="AF235">
        <v>2.25</v>
      </c>
      <c r="AG235">
        <v>1.7</v>
      </c>
      <c r="AH235" s="66" t="s">
        <v>484</v>
      </c>
      <c r="AJ235" t="s">
        <v>433</v>
      </c>
    </row>
    <row r="236" spans="1:36" ht="15" x14ac:dyDescent="0.25">
      <c r="A236">
        <v>1.8</v>
      </c>
      <c r="B236">
        <v>3.51</v>
      </c>
      <c r="C236">
        <v>5.26</v>
      </c>
      <c r="D236" s="43">
        <f t="shared" si="66"/>
        <v>3.056990889690514E-2</v>
      </c>
      <c r="E236" s="44">
        <f>IF(OR($A236="",$B236="",$C236=""),"",A236*'MPTO_working_3-way'!$I235)</f>
        <v>1.8550258360144294</v>
      </c>
      <c r="F236" s="45">
        <f>IF(OR($A236="",$B236="",$C236=""),"",B236*'MPTO_working_3-way'!$I235)</f>
        <v>3.6173003802281367</v>
      </c>
      <c r="G236" s="46">
        <f>IF(OR($A236="",$B236="",$C236=""),"",C236*'MPTO_working_3-way'!$I235)</f>
        <v>5.4207977207977205</v>
      </c>
      <c r="H236" s="44">
        <f>IF(OR($A236="",$B236="",$C236=""),"",'MPTO_working_3-way'!E235)</f>
        <v>1.8336323849754692</v>
      </c>
      <c r="I236" s="45">
        <f>IF(OR($A236="",$B236="",$C236=""),"",'MPTO_working_3-way'!F235)</f>
        <v>3.6401982176187597</v>
      </c>
      <c r="J236" s="46">
        <f>IF(OR($A236="",$B236="",$C236=""),"",'MPTO_working_3-way'!G235)</f>
        <v>5.557899173155656</v>
      </c>
      <c r="K236" s="44">
        <f>IF(OR($A236="",$B236="",$C236=""),"",'OddsRatio_working_3-way'!H235)</f>
        <v>1.8417739285763897</v>
      </c>
      <c r="L236" s="45">
        <f>IF(OR($A236="",$B236="",$C236=""),"",'OddsRatio_working_3-way'!I235)</f>
        <v>3.6410657009084226</v>
      </c>
      <c r="M236" s="46">
        <f>IF(OR($A236="",$B236="",$C236=""),"",'OddsRatio_working_3-way'!J235)</f>
        <v>5.4824461696692754</v>
      </c>
      <c r="N236" s="47">
        <f t="shared" si="63"/>
        <v>53.90760498239343</v>
      </c>
      <c r="O236" s="48">
        <f t="shared" si="64"/>
        <v>27.644925631996635</v>
      </c>
      <c r="P236" s="48">
        <f t="shared" si="65"/>
        <v>18.447469385609924</v>
      </c>
      <c r="Q236" t="s">
        <v>81</v>
      </c>
      <c r="R236" t="s">
        <v>82</v>
      </c>
      <c r="S236" t="s">
        <v>476</v>
      </c>
      <c r="T236" s="50">
        <v>100</v>
      </c>
      <c r="U236" s="50">
        <f t="shared" si="54"/>
        <v>44.444444444444443</v>
      </c>
      <c r="V236" s="50">
        <f t="shared" si="55"/>
        <v>71.509971509971507</v>
      </c>
      <c r="W236" s="50">
        <f t="shared" si="56"/>
        <v>80.98859315589354</v>
      </c>
      <c r="X236" s="50">
        <f t="shared" si="57"/>
        <v>47.501435334134953</v>
      </c>
      <c r="Y236" s="50">
        <f t="shared" si="58"/>
        <v>74.566962399662032</v>
      </c>
      <c r="Z236" s="50">
        <f t="shared" si="59"/>
        <v>84.045584045584036</v>
      </c>
      <c r="AA236" s="50">
        <f t="shared" si="60"/>
        <v>-3.0569908896905105</v>
      </c>
      <c r="AB236" s="50">
        <f t="shared" si="61"/>
        <v>-3.0569908896905247</v>
      </c>
      <c r="AC236" s="50">
        <f t="shared" si="62"/>
        <v>-3.0569908896904963</v>
      </c>
      <c r="AF236">
        <v>2.23</v>
      </c>
      <c r="AG236">
        <v>1.7</v>
      </c>
      <c r="AH236" s="66" t="s">
        <v>490</v>
      </c>
      <c r="AJ236" t="s">
        <v>433</v>
      </c>
    </row>
    <row r="237" spans="1:36" ht="15" x14ac:dyDescent="0.25">
      <c r="A237">
        <v>5.01</v>
      </c>
      <c r="B237">
        <v>3.63</v>
      </c>
      <c r="C237">
        <v>1.76</v>
      </c>
      <c r="D237" s="43">
        <f t="shared" si="66"/>
        <v>4.3264710248923643E-2</v>
      </c>
      <c r="E237" s="44">
        <f>IF(OR($A237="",$B237="",$C237=""),"",A237*'MPTO_working_3-way'!$I236)</f>
        <v>5.2267561983471076</v>
      </c>
      <c r="F237" s="45">
        <f>IF(OR($A237="",$B237="",$C237=""),"",B237*'MPTO_working_3-way'!$I236)</f>
        <v>3.7870508982035926</v>
      </c>
      <c r="G237" s="46">
        <f>IF(OR($A237="",$B237="",$C237=""),"",C237*'MPTO_working_3-way'!$I236)</f>
        <v>1.8361458900381056</v>
      </c>
      <c r="H237" s="44">
        <f>IF(OR($A237="",$B237="",$C237=""),"",'MPTO_working_3-way'!E236)</f>
        <v>5.4001737077700822</v>
      </c>
      <c r="I237" s="45">
        <f>IF(OR($A237="",$B237="",$C237=""),"",'MPTO_working_3-way'!F236)</f>
        <v>3.8305293587981613</v>
      </c>
      <c r="J237" s="46">
        <f>IF(OR($A237="",$B237="",$C237=""),"",'MPTO_working_3-way'!G236)</f>
        <v>1.8058356543886567</v>
      </c>
      <c r="K237" s="44">
        <f>IF(OR($A237="",$B237="",$C237=""),"",'OddsRatio_working_3-way'!H236)</f>
        <v>5.3103087670687845</v>
      </c>
      <c r="L237" s="45">
        <f>IF(OR($A237="",$B237="",$C237=""),"",'OddsRatio_working_3-way'!I236)</f>
        <v>3.8269606128156868</v>
      </c>
      <c r="M237" s="46">
        <f>IF(OR($A237="",$B237="",$C237=""),"",'OddsRatio_working_3-way'!J236)</f>
        <v>1.8169163748060537</v>
      </c>
      <c r="N237" s="47">
        <f t="shared" si="63"/>
        <v>19.132325328589779</v>
      </c>
      <c r="O237" s="48">
        <f t="shared" si="64"/>
        <v>26.405771321276806</v>
      </c>
      <c r="P237" s="48">
        <f t="shared" si="65"/>
        <v>54.461903350133412</v>
      </c>
      <c r="Q237" t="s">
        <v>282</v>
      </c>
      <c r="R237" t="s">
        <v>83</v>
      </c>
      <c r="S237" t="s">
        <v>476</v>
      </c>
      <c r="T237" s="50">
        <v>100</v>
      </c>
      <c r="U237" s="50">
        <f t="shared" si="54"/>
        <v>80.039920159680634</v>
      </c>
      <c r="V237" s="50">
        <f t="shared" si="55"/>
        <v>72.451790633608823</v>
      </c>
      <c r="W237" s="50">
        <f t="shared" si="56"/>
        <v>43.181818181818187</v>
      </c>
      <c r="X237" s="50">
        <f t="shared" si="57"/>
        <v>84.366391184573004</v>
      </c>
      <c r="Y237" s="50">
        <f t="shared" si="58"/>
        <v>76.778261658501194</v>
      </c>
      <c r="Z237" s="50">
        <f t="shared" si="59"/>
        <v>47.508289206710543</v>
      </c>
      <c r="AA237" s="50">
        <f t="shared" si="60"/>
        <v>-4.3264710248923706</v>
      </c>
      <c r="AB237" s="50">
        <f t="shared" si="61"/>
        <v>-4.3264710248923706</v>
      </c>
      <c r="AC237" s="50">
        <f t="shared" si="62"/>
        <v>-4.3264710248923564</v>
      </c>
      <c r="AF237">
        <v>1.95</v>
      </c>
      <c r="AG237">
        <v>1.9</v>
      </c>
      <c r="AH237" s="66" t="s">
        <v>491</v>
      </c>
      <c r="AJ237" t="s">
        <v>444</v>
      </c>
    </row>
    <row r="238" spans="1:36" ht="15" x14ac:dyDescent="0.25">
      <c r="A238">
        <v>3.13</v>
      </c>
      <c r="B238">
        <v>3.35</v>
      </c>
      <c r="C238">
        <v>2.38</v>
      </c>
      <c r="D238" s="43">
        <f t="shared" si="66"/>
        <v>3.8164347804831689E-2</v>
      </c>
      <c r="E238" s="44">
        <f>IF(OR($A238="",$B238="",$C238=""),"",A238*'MPTO_working_3-way'!$I237)</f>
        <v>3.249454408629123</v>
      </c>
      <c r="F238" s="45">
        <f>IF(OR($A238="",$B238="",$C238=""),"",B238*'MPTO_working_3-way'!$I237)</f>
        <v>3.4778505651461864</v>
      </c>
      <c r="G238" s="46">
        <f>IF(OR($A238="",$B238="",$C238=""),"",C238*'MPTO_working_3-way'!$I237)</f>
        <v>2.4708311477754994</v>
      </c>
      <c r="H238" s="44">
        <f>IF(OR($A238="",$B238="",$C238=""),"",'MPTO_working_3-way'!E237)</f>
        <v>3.2597991255994034</v>
      </c>
      <c r="I238" s="45">
        <f>IF(OR($A238="",$B238="",$C238=""),"",'MPTO_working_3-way'!F237)</f>
        <v>3.4991215561566085</v>
      </c>
      <c r="J238" s="46">
        <f>IF(OR($A238="",$B238="",$C238=""),"",'MPTO_working_3-way'!G237)</f>
        <v>2.4543092418098689</v>
      </c>
      <c r="K238" s="44">
        <f>IF(OR($A238="",$B238="",$C238=""),"",'OddsRatio_working_3-way'!H237)</f>
        <v>3.2559091820041868</v>
      </c>
      <c r="L238" s="45">
        <f>IF(OR($A238="",$B238="",$C238=""),"",'OddsRatio_working_3-way'!I237)</f>
        <v>3.4889138862487505</v>
      </c>
      <c r="M238" s="46">
        <f>IF(OR($A238="",$B238="",$C238=""),"",'OddsRatio_working_3-way'!J237)</f>
        <v>2.4615749629886281</v>
      </c>
      <c r="N238" s="47">
        <f t="shared" si="63"/>
        <v>30.774396998598885</v>
      </c>
      <c r="O238" s="48">
        <f t="shared" si="64"/>
        <v>28.753391822571494</v>
      </c>
      <c r="P238" s="48">
        <f t="shared" si="65"/>
        <v>40.472211178829625</v>
      </c>
      <c r="Q238" t="s">
        <v>284</v>
      </c>
      <c r="R238" t="s">
        <v>294</v>
      </c>
      <c r="S238" t="s">
        <v>476</v>
      </c>
      <c r="T238" s="50">
        <v>100</v>
      </c>
      <c r="U238" s="50">
        <f t="shared" si="54"/>
        <v>68.051118210862612</v>
      </c>
      <c r="V238" s="50">
        <f t="shared" si="55"/>
        <v>70.149253731343279</v>
      </c>
      <c r="W238" s="50">
        <f t="shared" si="56"/>
        <v>57.983193277310924</v>
      </c>
      <c r="X238" s="50">
        <f t="shared" si="57"/>
        <v>71.867552991345789</v>
      </c>
      <c r="Y238" s="50">
        <f t="shared" si="58"/>
        <v>73.965688511826457</v>
      </c>
      <c r="Z238" s="50">
        <f t="shared" si="59"/>
        <v>61.799628057794088</v>
      </c>
      <c r="AA238" s="50">
        <f t="shared" si="60"/>
        <v>-3.8164347804831777</v>
      </c>
      <c r="AB238" s="50">
        <f t="shared" si="61"/>
        <v>-3.8164347804831777</v>
      </c>
      <c r="AC238" s="50">
        <f t="shared" si="62"/>
        <v>-3.8164347804831635</v>
      </c>
      <c r="AF238">
        <v>2.2000000000000002</v>
      </c>
      <c r="AG238">
        <v>1.7</v>
      </c>
      <c r="AH238" s="66" t="s">
        <v>483</v>
      </c>
      <c r="AJ238" t="s">
        <v>444</v>
      </c>
    </row>
    <row r="239" spans="1:36" ht="15" x14ac:dyDescent="0.25">
      <c r="A239">
        <v>2.64</v>
      </c>
      <c r="B239">
        <v>3.48</v>
      </c>
      <c r="C239">
        <v>2.68</v>
      </c>
      <c r="D239" s="43">
        <f t="shared" si="66"/>
        <v>3.9278528985168037E-2</v>
      </c>
      <c r="E239" s="44">
        <f>IF(OR($A239="",$B239="",$C239=""),"",A239*'MPTO_working_3-way'!$I238)</f>
        <v>2.7436953165208435</v>
      </c>
      <c r="F239" s="45">
        <f>IF(OR($A239="",$B239="",$C239=""),"",B239*'MPTO_working_3-way'!$I238)</f>
        <v>3.6166892808683846</v>
      </c>
      <c r="G239" s="46">
        <f>IF(OR($A239="",$B239="",$C239=""),"",C239*'MPTO_working_3-way'!$I238)</f>
        <v>2.7852664576802506</v>
      </c>
      <c r="H239" s="44">
        <f>IF(OR($A239="",$B239="",$C239=""),"",'MPTO_working_3-way'!E238)</f>
        <v>2.734518935516888</v>
      </c>
      <c r="I239" s="45">
        <f>IF(OR($A239="",$B239="",$C239=""),"",'MPTO_working_3-way'!F238)</f>
        <v>3.6461289130249344</v>
      </c>
      <c r="J239" s="46">
        <f>IF(OR($A239="",$B239="",$C239=""),"",'MPTO_working_3-way'!G238)</f>
        <v>2.7774577115505403</v>
      </c>
      <c r="K239" s="44">
        <f>IF(OR($A239="",$B239="",$C239=""),"",'OddsRatio_working_3-way'!H238)</f>
        <v>2.7393425975375894</v>
      </c>
      <c r="L239" s="45">
        <f>IF(OR($A239="",$B239="",$C239=""),"",'OddsRatio_working_3-way'!I238)</f>
        <v>3.6302253913983056</v>
      </c>
      <c r="M239" s="46">
        <f>IF(OR($A239="",$B239="",$C239=""),"",'OddsRatio_working_3-way'!J238)</f>
        <v>2.7817655877214329</v>
      </c>
      <c r="N239" s="47">
        <f t="shared" si="63"/>
        <v>36.447195648096049</v>
      </c>
      <c r="O239" s="48">
        <f t="shared" si="64"/>
        <v>27.649596698555623</v>
      </c>
      <c r="P239" s="48">
        <f t="shared" si="65"/>
        <v>35.903207653348339</v>
      </c>
      <c r="Q239" t="s">
        <v>43</v>
      </c>
      <c r="R239" t="s">
        <v>451</v>
      </c>
      <c r="S239" t="s">
        <v>476</v>
      </c>
      <c r="T239" s="50">
        <v>100</v>
      </c>
      <c r="U239" s="50">
        <f t="shared" si="54"/>
        <v>62.121212121212118</v>
      </c>
      <c r="V239" s="50">
        <f t="shared" si="55"/>
        <v>71.264367816091948</v>
      </c>
      <c r="W239" s="50">
        <f t="shared" si="56"/>
        <v>62.686567164179095</v>
      </c>
      <c r="X239" s="50">
        <f t="shared" si="57"/>
        <v>66.049065019728943</v>
      </c>
      <c r="Y239" s="50">
        <f t="shared" si="58"/>
        <v>75.192220714608766</v>
      </c>
      <c r="Z239" s="50">
        <f t="shared" si="59"/>
        <v>66.614420062695928</v>
      </c>
      <c r="AA239" s="50">
        <f t="shared" si="60"/>
        <v>-3.9278528985168251</v>
      </c>
      <c r="AB239" s="50">
        <f t="shared" si="61"/>
        <v>-3.927852898516818</v>
      </c>
      <c r="AC239" s="50">
        <f t="shared" si="62"/>
        <v>-3.9278528985168322</v>
      </c>
      <c r="AF239">
        <v>2.09</v>
      </c>
      <c r="AG239">
        <v>1.77</v>
      </c>
      <c r="AH239" s="66" t="s">
        <v>491</v>
      </c>
      <c r="AJ239" t="s">
        <v>444</v>
      </c>
    </row>
    <row r="240" spans="1:36" ht="15" x14ac:dyDescent="0.25">
      <c r="A240">
        <v>3.43</v>
      </c>
      <c r="B240">
        <v>3.47</v>
      </c>
      <c r="C240">
        <v>2.1800000000000002</v>
      </c>
      <c r="D240" s="43">
        <f t="shared" si="66"/>
        <v>3.8445223874994161E-2</v>
      </c>
      <c r="E240" s="44">
        <f>IF(OR($A240="",$B240="",$C240=""),"",A240*'MPTO_working_3-way'!$I239)</f>
        <v>3.56186711789123</v>
      </c>
      <c r="F240" s="45">
        <f>IF(OR($A240="",$B240="",$C240=""),"",B240*'MPTO_working_3-way'!$I239)</f>
        <v>3.6034049268462298</v>
      </c>
      <c r="G240" s="46">
        <f>IF(OR($A240="",$B240="",$C240=""),"",C240*'MPTO_working_3-way'!$I239)</f>
        <v>2.2638105880474875</v>
      </c>
      <c r="H240" s="44">
        <f>IF(OR($A240="",$B240="",$C240=""),"",'MPTO_working_3-way'!E239)</f>
        <v>3.5876998810579397</v>
      </c>
      <c r="I240" s="45">
        <f>IF(OR($A240="",$B240="",$C240=""),"",'MPTO_working_3-way'!F239)</f>
        <v>3.631486043317282</v>
      </c>
      <c r="J240" s="46">
        <f>IF(OR($A240="",$B240="",$C240=""),"",'MPTO_working_3-way'!G239)</f>
        <v>2.2426526799647055</v>
      </c>
      <c r="K240" s="44">
        <f>IF(OR($A240="",$B240="",$C240=""),"",'OddsRatio_working_3-way'!H239)</f>
        <v>3.5770904146039904</v>
      </c>
      <c r="L240" s="45">
        <f>IF(OR($A240="",$B240="",$C240=""),"",'OddsRatio_working_3-way'!I239)</f>
        <v>3.6195116559966465</v>
      </c>
      <c r="M240" s="46">
        <f>IF(OR($A240="",$B240="",$C240=""),"",'OddsRatio_working_3-way'!J239)</f>
        <v>2.2514266210834188</v>
      </c>
      <c r="N240" s="47">
        <f t="shared" si="63"/>
        <v>28.075163022702558</v>
      </c>
      <c r="O240" s="48">
        <f t="shared" si="64"/>
        <v>27.751530019559013</v>
      </c>
      <c r="P240" s="48">
        <f t="shared" si="65"/>
        <v>44.173306957738426</v>
      </c>
      <c r="Q240" t="s">
        <v>467</v>
      </c>
      <c r="R240" t="s">
        <v>280</v>
      </c>
      <c r="S240" t="s">
        <v>476</v>
      </c>
      <c r="T240" s="50">
        <v>100</v>
      </c>
      <c r="U240" s="50">
        <f t="shared" si="54"/>
        <v>70.845481049562679</v>
      </c>
      <c r="V240" s="50">
        <f t="shared" si="55"/>
        <v>71.181556195965413</v>
      </c>
      <c r="W240" s="50">
        <f t="shared" si="56"/>
        <v>54.128440366972484</v>
      </c>
      <c r="X240" s="50">
        <f t="shared" si="57"/>
        <v>74.690003437062103</v>
      </c>
      <c r="Y240" s="50">
        <f t="shared" si="58"/>
        <v>75.026078583464837</v>
      </c>
      <c r="Z240" s="50">
        <f t="shared" si="59"/>
        <v>57.972962754471901</v>
      </c>
      <c r="AA240" s="50">
        <f t="shared" si="60"/>
        <v>-3.8445223874994241</v>
      </c>
      <c r="AB240" s="50">
        <f t="shared" si="61"/>
        <v>-3.8445223874994241</v>
      </c>
      <c r="AC240" s="50">
        <f t="shared" si="62"/>
        <v>-3.844522387499417</v>
      </c>
      <c r="AF240">
        <v>2.02</v>
      </c>
      <c r="AG240">
        <v>1.84</v>
      </c>
      <c r="AH240" s="66" t="s">
        <v>481</v>
      </c>
      <c r="AJ240" t="s">
        <v>444</v>
      </c>
    </row>
    <row r="241" spans="1:36" ht="15" x14ac:dyDescent="0.25">
      <c r="A241">
        <v>2.5</v>
      </c>
      <c r="B241">
        <v>3.09</v>
      </c>
      <c r="C241">
        <v>3.18</v>
      </c>
      <c r="D241" s="43">
        <f t="shared" si="66"/>
        <v>3.8090004274287104E-2</v>
      </c>
      <c r="E241" s="44">
        <f>IF(OR($A241="",$B241="",$C241=""),"",A241*'MPTO_working_3-way'!$I240)</f>
        <v>2.5952250106857178</v>
      </c>
      <c r="F241" s="45">
        <f>IF(OR($A241="",$B241="",$C241=""),"",B241*'MPTO_working_3-way'!$I240)</f>
        <v>3.2076981132075471</v>
      </c>
      <c r="G241" s="46">
        <f>IF(OR($A241="",$B241="",$C241=""),"",C241*'MPTO_working_3-way'!$I240)</f>
        <v>3.3011262135922332</v>
      </c>
      <c r="H241" s="44">
        <f>IF(OR($A241="",$B241="",$C241=""),"",'MPTO_working_3-way'!E240)</f>
        <v>2.5819555826492753</v>
      </c>
      <c r="I241" s="45">
        <f>IF(OR($A241="",$B241="",$C241=""),"",'MPTO_working_3-way'!F240)</f>
        <v>3.2161794163469972</v>
      </c>
      <c r="J241" s="46">
        <f>IF(OR($A241="",$B241="",$C241=""),"",'MPTO_working_3-way'!G240)</f>
        <v>3.3137958478908964</v>
      </c>
      <c r="K241" s="44">
        <f>IF(OR($A241="",$B241="",$C241=""),"",'OddsRatio_working_3-way'!H240)</f>
        <v>2.5879497462728001</v>
      </c>
      <c r="L241" s="45">
        <f>IF(OR($A241="",$B241="",$C241=""),"",'OddsRatio_working_3-way'!I240)</f>
        <v>3.2125433131401007</v>
      </c>
      <c r="M241" s="46">
        <f>IF(OR($A241="",$B241="",$C241=""),"",'OddsRatio_working_3-way'!J240)</f>
        <v>3.3078202979164688</v>
      </c>
      <c r="N241" s="47">
        <f t="shared" si="63"/>
        <v>38.532304362147663</v>
      </c>
      <c r="O241" s="48">
        <f t="shared" si="64"/>
        <v>31.175003529245682</v>
      </c>
      <c r="P241" s="48">
        <f t="shared" si="65"/>
        <v>30.292692108606651</v>
      </c>
      <c r="Q241" t="s">
        <v>291</v>
      </c>
      <c r="R241" t="s">
        <v>293</v>
      </c>
      <c r="S241" t="s">
        <v>476</v>
      </c>
      <c r="T241" s="50">
        <v>100</v>
      </c>
      <c r="U241" s="50">
        <f t="shared" si="54"/>
        <v>60</v>
      </c>
      <c r="V241" s="50">
        <f t="shared" si="55"/>
        <v>67.637540453074436</v>
      </c>
      <c r="W241" s="50">
        <f t="shared" si="56"/>
        <v>68.55345911949685</v>
      </c>
      <c r="X241" s="50">
        <f t="shared" si="57"/>
        <v>63.809000427428721</v>
      </c>
      <c r="Y241" s="50">
        <f t="shared" si="58"/>
        <v>71.44654088050315</v>
      </c>
      <c r="Z241" s="50">
        <f t="shared" si="59"/>
        <v>72.362459546925578</v>
      </c>
      <c r="AA241" s="50">
        <f t="shared" si="60"/>
        <v>-3.809000427428721</v>
      </c>
      <c r="AB241" s="50">
        <f t="shared" si="61"/>
        <v>-3.8090004274287139</v>
      </c>
      <c r="AC241" s="50">
        <f t="shared" si="62"/>
        <v>-3.8090004274287281</v>
      </c>
      <c r="AF241">
        <v>2.31</v>
      </c>
      <c r="AG241">
        <v>1.64</v>
      </c>
      <c r="AH241" s="66" t="s">
        <v>482</v>
      </c>
      <c r="AJ241" t="s">
        <v>444</v>
      </c>
    </row>
    <row r="242" spans="1:36" ht="15" x14ac:dyDescent="0.25">
      <c r="A242">
        <v>2.39</v>
      </c>
      <c r="B242">
        <v>3.24</v>
      </c>
      <c r="C242">
        <v>3.21</v>
      </c>
      <c r="D242" s="43">
        <f t="shared" si="66"/>
        <v>3.857849690042503E-2</v>
      </c>
      <c r="E242" s="44">
        <f>IF(OR($A242="",$B242="",$C242=""),"",A242*'MPTO_working_3-way'!$I241)</f>
        <v>2.4822026075920158</v>
      </c>
      <c r="F242" s="45">
        <f>IF(OR($A242="",$B242="",$C242=""),"",B242*'MPTO_working_3-way'!$I241)</f>
        <v>3.3649943299573772</v>
      </c>
      <c r="G242" s="46">
        <f>IF(OR($A242="",$B242="",$C242=""),"",C242*'MPTO_working_3-way'!$I241)</f>
        <v>3.3338369750503642</v>
      </c>
      <c r="H242" s="44">
        <f>IF(OR($A242="",$B242="",$C242=""),"",'MPTO_working_3-way'!E241)</f>
        <v>2.4657839018358949</v>
      </c>
      <c r="I242" s="45">
        <f>IF(OR($A242="",$B242="",$C242=""),"",'MPTO_working_3-way'!F241)</f>
        <v>3.3808628975176589</v>
      </c>
      <c r="J242" s="46">
        <f>IF(OR($A242="",$B242="",$C242=""),"",'MPTO_working_3-way'!G241)</f>
        <v>3.3482107642937344</v>
      </c>
      <c r="K242" s="44">
        <f>IF(OR($A242="",$B242="",$C242=""),"",'OddsRatio_working_3-way'!H241)</f>
        <v>2.4729955549977833</v>
      </c>
      <c r="L242" s="45">
        <f>IF(OR($A242="",$B242="",$C242=""),"",'OddsRatio_working_3-way'!I241)</f>
        <v>3.3737482325144144</v>
      </c>
      <c r="M242" s="46">
        <f>IF(OR($A242="",$B242="",$C242=""),"",'OddsRatio_working_3-way'!J241)</f>
        <v>3.3419569615432398</v>
      </c>
      <c r="N242" s="47">
        <f t="shared" si="63"/>
        <v>40.2867999953517</v>
      </c>
      <c r="O242" s="48">
        <f t="shared" si="64"/>
        <v>29.71773209533659</v>
      </c>
      <c r="P242" s="48">
        <f t="shared" si="65"/>
        <v>29.995467909311703</v>
      </c>
      <c r="Q242" t="s">
        <v>286</v>
      </c>
      <c r="R242" t="s">
        <v>289</v>
      </c>
      <c r="S242" t="s">
        <v>476</v>
      </c>
      <c r="T242" s="50">
        <v>100</v>
      </c>
      <c r="U242" s="50">
        <f t="shared" si="54"/>
        <v>58.15899581589958</v>
      </c>
      <c r="V242" s="50">
        <f t="shared" si="55"/>
        <v>69.135802469135797</v>
      </c>
      <c r="W242" s="50">
        <f t="shared" si="56"/>
        <v>68.847352024922117</v>
      </c>
      <c r="X242" s="50">
        <f t="shared" si="57"/>
        <v>62.016845505942072</v>
      </c>
      <c r="Y242" s="50">
        <f t="shared" si="58"/>
        <v>72.993652159178296</v>
      </c>
      <c r="Z242" s="50">
        <f t="shared" si="59"/>
        <v>72.705201714964616</v>
      </c>
      <c r="AA242" s="50">
        <f t="shared" si="60"/>
        <v>-3.8578496900424923</v>
      </c>
      <c r="AB242" s="50">
        <f t="shared" si="61"/>
        <v>-3.8578496900424994</v>
      </c>
      <c r="AC242" s="50">
        <f t="shared" si="62"/>
        <v>-3.8578496900424994</v>
      </c>
      <c r="AF242">
        <v>2.1800000000000002</v>
      </c>
      <c r="AG242">
        <v>1.71</v>
      </c>
      <c r="AH242" s="66" t="s">
        <v>483</v>
      </c>
      <c r="AJ242" t="s">
        <v>444</v>
      </c>
    </row>
    <row r="243" spans="1:36" ht="15" x14ac:dyDescent="0.25">
      <c r="A243">
        <v>2.76</v>
      </c>
      <c r="B243">
        <v>3.45</v>
      </c>
      <c r="C243">
        <v>2.59</v>
      </c>
      <c r="D243" s="43">
        <f t="shared" si="66"/>
        <v>3.8274299143864265E-2</v>
      </c>
      <c r="E243" s="44">
        <f>IF(OR($A243="",$B243="",$C243=""),"",A243*'MPTO_working_3-way'!$I242)</f>
        <v>2.8656370656370651</v>
      </c>
      <c r="F243" s="45">
        <f>IF(OR($A243="",$B243="",$C243=""),"",B243*'MPTO_working_3-way'!$I242)</f>
        <v>3.5820463320463318</v>
      </c>
      <c r="G243" s="46">
        <f>IF(OR($A243="",$B243="",$C243=""),"",C243*'MPTO_working_3-way'!$I242)</f>
        <v>2.6891304347826082</v>
      </c>
      <c r="H243" s="44">
        <f>IF(OR($A243="",$B243="",$C243=""),"",'MPTO_working_3-way'!E242)</f>
        <v>2.8607331519129175</v>
      </c>
      <c r="I243" s="45">
        <f>IF(OR($A243="",$B243="",$C243=""),"",'MPTO_working_3-way'!F242)</f>
        <v>3.6088449111470111</v>
      </c>
      <c r="J243" s="46">
        <f>IF(OR($A243="",$B243="",$C243=""),"",'MPTO_working_3-way'!G242)</f>
        <v>2.6785071942446037</v>
      </c>
      <c r="K243" s="44">
        <f>IF(OR($A243="",$B243="",$C243=""),"",'OddsRatio_working_3-way'!H242)</f>
        <v>2.8637979735064389</v>
      </c>
      <c r="L243" s="45">
        <f>IF(OR($A243="",$B243="",$C243=""),"",'OddsRatio_working_3-way'!I242)</f>
        <v>3.5944914972106687</v>
      </c>
      <c r="M243" s="46">
        <f>IF(OR($A243="",$B243="",$C243=""),"",'OddsRatio_working_3-way'!J242)</f>
        <v>2.6837720328836587</v>
      </c>
      <c r="N243" s="47">
        <f t="shared" si="63"/>
        <v>34.896254378873628</v>
      </c>
      <c r="O243" s="48">
        <f t="shared" si="64"/>
        <v>27.917003503098897</v>
      </c>
      <c r="P243" s="48">
        <f t="shared" si="65"/>
        <v>37.186742118027496</v>
      </c>
      <c r="Q243" t="s">
        <v>283</v>
      </c>
      <c r="R243" t="s">
        <v>466</v>
      </c>
      <c r="S243" t="s">
        <v>476</v>
      </c>
      <c r="T243" s="50">
        <v>100</v>
      </c>
      <c r="U243" s="50">
        <f t="shared" si="54"/>
        <v>63.768115942028999</v>
      </c>
      <c r="V243" s="50">
        <f t="shared" si="55"/>
        <v>71.014492753623188</v>
      </c>
      <c r="W243" s="50">
        <f t="shared" si="56"/>
        <v>61.389961389961393</v>
      </c>
      <c r="X243" s="50">
        <f t="shared" si="57"/>
        <v>67.595545856415427</v>
      </c>
      <c r="Y243" s="50">
        <f t="shared" si="58"/>
        <v>74.84192266800963</v>
      </c>
      <c r="Z243" s="50">
        <f t="shared" si="59"/>
        <v>65.217391304347828</v>
      </c>
      <c r="AA243" s="50">
        <f t="shared" si="60"/>
        <v>-3.8274299143864283</v>
      </c>
      <c r="AB243" s="50">
        <f t="shared" si="61"/>
        <v>-3.8274299143864425</v>
      </c>
      <c r="AC243" s="50">
        <f t="shared" si="62"/>
        <v>-3.8274299143864354</v>
      </c>
      <c r="AF243">
        <v>1.93</v>
      </c>
      <c r="AG243">
        <v>1.92</v>
      </c>
      <c r="AH243" s="66" t="s">
        <v>482</v>
      </c>
      <c r="AJ243" t="s">
        <v>444</v>
      </c>
    </row>
    <row r="244" spans="1:36" ht="15" x14ac:dyDescent="0.25">
      <c r="A244">
        <v>1.43</v>
      </c>
      <c r="B244">
        <v>4.66</v>
      </c>
      <c r="C244">
        <v>7.54</v>
      </c>
      <c r="D244" s="43">
        <f t="shared" si="66"/>
        <v>4.6518968673771255E-2</v>
      </c>
      <c r="E244" s="44">
        <f>IF(OR($A244="",$B244="",$C244=""),"",A244*'MPTO_working_3-way'!$I243)</f>
        <v>1.4965221252034928</v>
      </c>
      <c r="F244" s="45">
        <f>IF(OR($A244="",$B244="",$C244=""),"",B244*'MPTO_working_3-way'!$I243)</f>
        <v>4.876778394019774</v>
      </c>
      <c r="G244" s="46">
        <f>IF(OR($A244="",$B244="",$C244=""),"",C244*'MPTO_working_3-way'!$I243)</f>
        <v>7.8907530238002357</v>
      </c>
      <c r="H244" s="44">
        <f>IF(OR($A244="",$B244="",$C244=""),"",'MPTO_working_3-way'!E243)</f>
        <v>1.4624279381338758</v>
      </c>
      <c r="I244" s="45">
        <f>IF(OR($A244="",$B244="",$C244=""),"",'MPTO_working_3-way'!F243)</f>
        <v>5.0229561203324904</v>
      </c>
      <c r="J244" s="46">
        <f>IF(OR($A244="",$B244="",$C244=""),"",'MPTO_working_3-way'!G243)</f>
        <v>8.5382752922671852</v>
      </c>
      <c r="K244" s="44">
        <f>IF(OR($A244="",$B244="",$C244=""),"",'OddsRatio_working_3-way'!H243)</f>
        <v>1.4728950937405216</v>
      </c>
      <c r="L244" s="45">
        <f>IF(OR($A244="",$B244="",$C244=""),"",'OddsRatio_working_3-way'!I243)</f>
        <v>5.0251070769542094</v>
      </c>
      <c r="M244" s="46">
        <f>IF(OR($A244="",$B244="",$C244=""),"",'OddsRatio_working_3-way'!J243)</f>
        <v>8.1924044489837513</v>
      </c>
      <c r="N244" s="47">
        <f t="shared" si="63"/>
        <v>66.821598101265806</v>
      </c>
      <c r="O244" s="48">
        <f t="shared" si="64"/>
        <v>20.505340189873415</v>
      </c>
      <c r="P244" s="48">
        <f t="shared" si="65"/>
        <v>12.673061708860756</v>
      </c>
      <c r="Q244" t="s">
        <v>295</v>
      </c>
      <c r="R244" t="s">
        <v>84</v>
      </c>
      <c r="S244" t="s">
        <v>476</v>
      </c>
      <c r="T244" s="50">
        <v>100</v>
      </c>
      <c r="U244" s="50">
        <f t="shared" si="54"/>
        <v>30.069930069930074</v>
      </c>
      <c r="V244" s="50">
        <f t="shared" si="55"/>
        <v>78.540772532188839</v>
      </c>
      <c r="W244" s="50">
        <f t="shared" si="56"/>
        <v>86.73740053050399</v>
      </c>
      <c r="X244" s="50">
        <f t="shared" si="57"/>
        <v>34.721826937307185</v>
      </c>
      <c r="Y244" s="50">
        <f t="shared" si="58"/>
        <v>83.192669399565958</v>
      </c>
      <c r="Z244" s="50">
        <f t="shared" si="59"/>
        <v>91.389297397881094</v>
      </c>
      <c r="AA244" s="50">
        <f t="shared" si="60"/>
        <v>-4.6518968673771113</v>
      </c>
      <c r="AB244" s="50">
        <f t="shared" si="61"/>
        <v>-4.6518968673771184</v>
      </c>
      <c r="AC244" s="50">
        <f t="shared" si="62"/>
        <v>-4.6518968673771042</v>
      </c>
      <c r="AF244">
        <v>1.76</v>
      </c>
      <c r="AG244">
        <v>2.11</v>
      </c>
      <c r="AH244" s="66" t="s">
        <v>483</v>
      </c>
      <c r="AJ244" t="s">
        <v>444</v>
      </c>
    </row>
    <row r="245" spans="1:36" ht="15" x14ac:dyDescent="0.25">
      <c r="A245">
        <v>3.27</v>
      </c>
      <c r="B245">
        <v>3.56</v>
      </c>
      <c r="C245">
        <v>2.21</v>
      </c>
      <c r="D245" s="43">
        <f t="shared" si="66"/>
        <v>3.9197961740816689E-2</v>
      </c>
      <c r="E245" s="44">
        <f>IF(OR($A245="",$B245="",$C245=""),"",A245*'MPTO_working_3-way'!$I244)</f>
        <v>3.3981773348924706</v>
      </c>
      <c r="F245" s="45">
        <f>IF(OR($A245="",$B245="",$C245=""),"",B245*'MPTO_working_3-way'!$I244)</f>
        <v>3.6995447437973077</v>
      </c>
      <c r="G245" s="46">
        <f>IF(OR($A245="",$B245="",$C245=""),"",C245*'MPTO_working_3-way'!$I244)</f>
        <v>2.296627495447205</v>
      </c>
      <c r="H245" s="44">
        <f>IF(OR($A245="",$B245="",$C245=""),"",'MPTO_working_3-way'!E244)</f>
        <v>3.4159490832045112</v>
      </c>
      <c r="I245" s="45">
        <f>IF(OR($A245="",$B245="",$C245=""),"",'MPTO_working_3-way'!F244)</f>
        <v>3.7336714066200418</v>
      </c>
      <c r="J245" s="46">
        <f>IF(OR($A245="",$B245="",$C245=""),"",'MPTO_working_3-way'!G244)</f>
        <v>2.2757131089962388</v>
      </c>
      <c r="K245" s="44">
        <f>IF(OR($A245="",$B245="",$C245=""),"",'OddsRatio_working_3-way'!H244)</f>
        <v>3.4097542539575865</v>
      </c>
      <c r="L245" s="45">
        <f>IF(OR($A245="",$B245="",$C245=""),"",'OddsRatio_working_3-way'!I244)</f>
        <v>3.7176083216437963</v>
      </c>
      <c r="M245" s="46">
        <f>IF(OR($A245="",$B245="",$C245=""),"",'OddsRatio_working_3-way'!J244)</f>
        <v>2.2844945582769509</v>
      </c>
      <c r="N245" s="47">
        <f t="shared" si="63"/>
        <v>29.427540161956944</v>
      </c>
      <c r="O245" s="48">
        <f t="shared" si="64"/>
        <v>27.030352901572812</v>
      </c>
      <c r="P245" s="48">
        <f t="shared" si="65"/>
        <v>43.542106936470233</v>
      </c>
      <c r="Q245" t="s">
        <v>292</v>
      </c>
      <c r="R245" t="s">
        <v>288</v>
      </c>
      <c r="S245" t="s">
        <v>476</v>
      </c>
      <c r="T245" s="50">
        <v>100</v>
      </c>
      <c r="U245" s="50">
        <f t="shared" si="54"/>
        <v>69.418960244648318</v>
      </c>
      <c r="V245" s="50">
        <f t="shared" si="55"/>
        <v>71.910112359550567</v>
      </c>
      <c r="W245" s="50">
        <f t="shared" si="56"/>
        <v>54.751131221719454</v>
      </c>
      <c r="X245" s="50">
        <f t="shared" si="57"/>
        <v>73.338756418729972</v>
      </c>
      <c r="Y245" s="50">
        <f t="shared" si="58"/>
        <v>75.829908533632235</v>
      </c>
      <c r="Z245" s="50">
        <f t="shared" si="59"/>
        <v>58.670927395801122</v>
      </c>
      <c r="AA245" s="50">
        <f t="shared" si="60"/>
        <v>-3.9197961740816538</v>
      </c>
      <c r="AB245" s="50">
        <f t="shared" si="61"/>
        <v>-3.919796174081668</v>
      </c>
      <c r="AC245" s="50">
        <f t="shared" si="62"/>
        <v>-3.919796174081668</v>
      </c>
      <c r="AF245">
        <v>2.0099999999999998</v>
      </c>
      <c r="AG245">
        <v>1.85</v>
      </c>
      <c r="AH245" s="66" t="s">
        <v>492</v>
      </c>
      <c r="AJ245" t="s">
        <v>444</v>
      </c>
    </row>
    <row r="246" spans="1:36" ht="15" x14ac:dyDescent="0.25">
      <c r="A246">
        <v>1.63</v>
      </c>
      <c r="B246">
        <v>3.98</v>
      </c>
      <c r="C246">
        <v>5.59</v>
      </c>
      <c r="D246" s="43">
        <f t="shared" si="66"/>
        <v>4.3644090487667819E-2</v>
      </c>
      <c r="E246" s="44">
        <f>IF(OR($A246="",$B246="",$C246=""),"",A246*'MPTO_working_3-way'!$I245)</f>
        <v>1.7011398674948985</v>
      </c>
      <c r="F246" s="45">
        <f>IF(OR($A246="",$B246="",$C246=""),"",B246*'MPTO_working_3-way'!$I245)</f>
        <v>4.1537034801409183</v>
      </c>
      <c r="G246" s="46">
        <f>IF(OR($A246="",$B246="",$C246=""),"",C246*'MPTO_working_3-way'!$I245)</f>
        <v>5.8339704658260629</v>
      </c>
      <c r="H246" s="44">
        <f>IF(OR($A246="",$B246="",$C246=""),"",'MPTO_working_3-way'!E245)</f>
        <v>1.6695915061732578</v>
      </c>
      <c r="I246" s="45">
        <f>IF(OR($A246="",$B246="",$C246=""),"",'MPTO_working_3-way'!F245)</f>
        <v>4.2246098086676778</v>
      </c>
      <c r="J246" s="46">
        <f>IF(OR($A246="",$B246="",$C246=""),"",'MPTO_working_3-way'!G245)</f>
        <v>6.0848404532887059</v>
      </c>
      <c r="K246" s="44">
        <f>IF(OR($A246="",$B246="",$C246=""),"",'OddsRatio_working_3-way'!H245)</f>
        <v>1.6804208507026406</v>
      </c>
      <c r="L246" s="45">
        <f>IF(OR($A246="",$B246="",$C246=""),"",'OddsRatio_working_3-way'!I245)</f>
        <v>4.2184986271331244</v>
      </c>
      <c r="M246" s="46">
        <f>IF(OR($A246="",$B246="",$C246=""),"",'OddsRatio_working_3-way'!J245)</f>
        <v>5.9573519122620944</v>
      </c>
      <c r="N246" s="47">
        <f t="shared" si="63"/>
        <v>58.78411405833441</v>
      </c>
      <c r="O246" s="48">
        <f t="shared" si="64"/>
        <v>24.074900983689716</v>
      </c>
      <c r="P246" s="48">
        <f t="shared" si="65"/>
        <v>17.140984957975867</v>
      </c>
      <c r="Q246" t="s">
        <v>458</v>
      </c>
      <c r="R246" t="s">
        <v>281</v>
      </c>
      <c r="S246" t="s">
        <v>476</v>
      </c>
      <c r="T246" s="50">
        <v>100</v>
      </c>
      <c r="U246" s="50">
        <f t="shared" si="54"/>
        <v>38.650306748466257</v>
      </c>
      <c r="V246" s="50">
        <f t="shared" si="55"/>
        <v>74.874371859296474</v>
      </c>
      <c r="W246" s="50">
        <f t="shared" si="56"/>
        <v>82.110912343470488</v>
      </c>
      <c r="X246" s="50">
        <f t="shared" si="57"/>
        <v>43.014715797233031</v>
      </c>
      <c r="Y246" s="50">
        <f t="shared" si="58"/>
        <v>79.238780908063262</v>
      </c>
      <c r="Z246" s="50">
        <f t="shared" si="59"/>
        <v>86.475321392237262</v>
      </c>
      <c r="AA246" s="50">
        <f t="shared" si="60"/>
        <v>-4.3644090487667739</v>
      </c>
      <c r="AB246" s="50">
        <f t="shared" si="61"/>
        <v>-4.3644090487667881</v>
      </c>
      <c r="AC246" s="50">
        <f t="shared" si="62"/>
        <v>-4.3644090487667739</v>
      </c>
      <c r="AF246">
        <v>2.06</v>
      </c>
      <c r="AG246">
        <v>1.79</v>
      </c>
      <c r="AH246" s="66" t="s">
        <v>482</v>
      </c>
      <c r="AJ246" t="s">
        <v>444</v>
      </c>
    </row>
    <row r="247" spans="1:36" ht="15" x14ac:dyDescent="0.25">
      <c r="A247">
        <v>2.83</v>
      </c>
      <c r="B247">
        <v>3.67</v>
      </c>
      <c r="C247">
        <v>2.42</v>
      </c>
      <c r="D247" s="43">
        <f t="shared" si="66"/>
        <v>3.9059594987929325E-2</v>
      </c>
      <c r="E247" s="44">
        <f>IF(OR($A247="",$B247="",$C247=""),"",A247*'MPTO_working_3-way'!$I246)</f>
        <v>2.9405386538158402</v>
      </c>
      <c r="F247" s="45">
        <f>IF(OR($A247="",$B247="",$C247=""),"",B247*'MPTO_working_3-way'!$I246)</f>
        <v>3.8133487136057007</v>
      </c>
      <c r="G247" s="46">
        <f>IF(OR($A247="",$B247="",$C247=""),"",C247*'MPTO_working_3-way'!$I246)</f>
        <v>2.5145242198707889</v>
      </c>
      <c r="H247" s="44">
        <f>IF(OR($A247="",$B247="",$C247=""),"",'MPTO_working_3-way'!E246)</f>
        <v>2.9382639124804162</v>
      </c>
      <c r="I247" s="45">
        <f>IF(OR($A247="",$B247="",$C247=""),"",'MPTO_working_3-way'!F246)</f>
        <v>3.8541631078453955</v>
      </c>
      <c r="J247" s="46">
        <f>IF(OR($A247="",$B247="",$C247=""),"",'MPTO_working_3-way'!G246)</f>
        <v>2.4987301734372522</v>
      </c>
      <c r="K247" s="44">
        <f>IF(OR($A247="",$B247="",$C247=""),"",'OddsRatio_working_3-way'!H246)</f>
        <v>2.9410162496056103</v>
      </c>
      <c r="L247" s="45">
        <f>IF(OR($A247="",$B247="",$C247=""),"",'OddsRatio_working_3-way'!I246)</f>
        <v>3.8319745281131028</v>
      </c>
      <c r="M247" s="46">
        <f>IF(OR($A247="",$B247="",$C247=""),"",'OddsRatio_working_3-way'!J246)</f>
        <v>2.5061437565245717</v>
      </c>
      <c r="N247" s="47">
        <f t="shared" si="63"/>
        <v>34.007374761162652</v>
      </c>
      <c r="O247" s="48">
        <f t="shared" si="64"/>
        <v>26.223670456155396</v>
      </c>
      <c r="P247" s="48">
        <f t="shared" si="65"/>
        <v>39.768954782681945</v>
      </c>
      <c r="Q247" t="s">
        <v>285</v>
      </c>
      <c r="R247" t="s">
        <v>455</v>
      </c>
      <c r="S247" t="s">
        <v>476</v>
      </c>
      <c r="T247" s="50">
        <v>100</v>
      </c>
      <c r="U247" s="50">
        <f t="shared" si="54"/>
        <v>64.664310954063609</v>
      </c>
      <c r="V247" s="50">
        <f t="shared" si="55"/>
        <v>72.752043596730246</v>
      </c>
      <c r="W247" s="50">
        <f t="shared" si="56"/>
        <v>58.677685950413228</v>
      </c>
      <c r="X247" s="50">
        <f t="shared" si="57"/>
        <v>68.570270452856533</v>
      </c>
      <c r="Y247" s="50">
        <f t="shared" si="58"/>
        <v>76.658003095523171</v>
      </c>
      <c r="Z247" s="50">
        <f t="shared" si="59"/>
        <v>62.583645449206159</v>
      </c>
      <c r="AA247" s="50">
        <f t="shared" si="60"/>
        <v>-3.9059594987929245</v>
      </c>
      <c r="AB247" s="50">
        <f t="shared" si="61"/>
        <v>-3.9059594987929245</v>
      </c>
      <c r="AC247" s="50">
        <f t="shared" si="62"/>
        <v>-3.9059594987929316</v>
      </c>
      <c r="AF247">
        <v>1.84</v>
      </c>
      <c r="AG247">
        <v>2.02</v>
      </c>
      <c r="AH247" s="66" t="s">
        <v>493</v>
      </c>
      <c r="AJ247" t="s">
        <v>444</v>
      </c>
    </row>
    <row r="248" spans="1:36" ht="15" x14ac:dyDescent="0.25">
      <c r="A248">
        <v>2.5099999999999998</v>
      </c>
      <c r="B248">
        <v>3.45</v>
      </c>
      <c r="C248">
        <v>2.85</v>
      </c>
      <c r="D248" s="43">
        <f t="shared" si="66"/>
        <v>3.9138639948216314E-2</v>
      </c>
      <c r="E248" s="44">
        <f>IF(OR($A248="",$B248="",$C248=""),"",A248*'MPTO_working_3-way'!$I247)</f>
        <v>2.6082379862700229</v>
      </c>
      <c r="F248" s="45">
        <f>IF(OR($A248="",$B248="",$C248=""),"",B248*'MPTO_working_3-way'!$I247)</f>
        <v>3.5850283078213465</v>
      </c>
      <c r="G248" s="46">
        <f>IF(OR($A248="",$B248="",$C248=""),"",C248*'MPTO_working_3-way'!$I247)</f>
        <v>2.9615451238524164</v>
      </c>
      <c r="H248" s="44">
        <f>IF(OR($A248="",$B248="",$C248=""),"",'MPTO_working_3-way'!E247)</f>
        <v>2.5949750408100498</v>
      </c>
      <c r="I248" s="45">
        <f>IF(OR($A248="",$B248="",$C248=""),"",'MPTO_working_3-way'!F247)</f>
        <v>3.6126011395698625</v>
      </c>
      <c r="J248" s="46">
        <f>IF(OR($A248="",$B248="",$C248=""),"",'MPTO_working_3-way'!G247)</f>
        <v>2.9600600897748435</v>
      </c>
      <c r="K248" s="44">
        <f>IF(OR($A248="",$B248="",$C248=""),"",'OddsRatio_working_3-way'!H247)</f>
        <v>2.6012293170536838</v>
      </c>
      <c r="L248" s="45">
        <f>IF(OR($A248="",$B248="",$C248=""),"",'OddsRatio_working_3-way'!I247)</f>
        <v>3.5980210773387582</v>
      </c>
      <c r="M248" s="46">
        <f>IF(OR($A248="",$B248="",$C248=""),"",'OddsRatio_working_3-way'!J247)</f>
        <v>2.9617710175823282</v>
      </c>
      <c r="N248" s="47">
        <f t="shared" si="63"/>
        <v>38.340059659589407</v>
      </c>
      <c r="O248" s="48">
        <f t="shared" si="64"/>
        <v>27.893782534947647</v>
      </c>
      <c r="P248" s="48">
        <f t="shared" si="65"/>
        <v>33.766157805462946</v>
      </c>
      <c r="Q248" t="s">
        <v>287</v>
      </c>
      <c r="R248" t="s">
        <v>290</v>
      </c>
      <c r="S248" t="s">
        <v>476</v>
      </c>
      <c r="T248" s="50">
        <v>100</v>
      </c>
      <c r="U248" s="50">
        <f t="shared" si="54"/>
        <v>60.15936254980079</v>
      </c>
      <c r="V248" s="50">
        <f t="shared" si="55"/>
        <v>71.014492753623188</v>
      </c>
      <c r="W248" s="50">
        <f t="shared" si="56"/>
        <v>64.912280701754383</v>
      </c>
      <c r="X248" s="50">
        <f t="shared" si="57"/>
        <v>64.073226544622415</v>
      </c>
      <c r="Y248" s="50">
        <f t="shared" si="58"/>
        <v>74.928356748444827</v>
      </c>
      <c r="Z248" s="50">
        <f t="shared" si="59"/>
        <v>68.826144696576023</v>
      </c>
      <c r="AA248" s="50">
        <f t="shared" si="60"/>
        <v>-3.9138639948216252</v>
      </c>
      <c r="AB248" s="50">
        <f t="shared" si="61"/>
        <v>-3.9138639948216394</v>
      </c>
      <c r="AC248" s="50">
        <f t="shared" si="62"/>
        <v>-3.9138639948216394</v>
      </c>
      <c r="AF248">
        <v>2.08</v>
      </c>
      <c r="AG248">
        <v>1.78</v>
      </c>
      <c r="AH248" s="66" t="s">
        <v>483</v>
      </c>
      <c r="AJ248" t="s">
        <v>444</v>
      </c>
    </row>
    <row r="249" spans="1:36" ht="15" x14ac:dyDescent="0.25">
      <c r="A249">
        <v>3.42</v>
      </c>
      <c r="B249">
        <v>3.21</v>
      </c>
      <c r="C249">
        <v>2.2999999999999998</v>
      </c>
      <c r="D249" s="43">
        <f t="shared" si="66"/>
        <v>3.8706749265144502E-2</v>
      </c>
      <c r="E249" s="44">
        <f>IF(OR($A249="",$B249="",$C249=""),"",A249*'MPTO_working_3-way'!$I248)</f>
        <v>3.5523770824867942</v>
      </c>
      <c r="F249" s="45">
        <f>IF(OR($A249="",$B249="",$C249=""),"",B249*'MPTO_working_3-way'!$I248)</f>
        <v>3.3342486651411138</v>
      </c>
      <c r="G249" s="46">
        <f>IF(OR($A249="",$B249="",$C249=""),"",C249*'MPTO_working_3-way'!$I248)</f>
        <v>2.3890255233098321</v>
      </c>
      <c r="H249" s="44">
        <f>IF(OR($A249="",$B249="",$C249=""),"",'MPTO_working_3-way'!E248)</f>
        <v>3.5778762742269623</v>
      </c>
      <c r="I249" s="45">
        <f>IF(OR($A249="",$B249="",$C249=""),"",'MPTO_working_3-way'!F248)</f>
        <v>3.3486900912705466</v>
      </c>
      <c r="J249" s="46">
        <f>IF(OR($A249="",$B249="",$C249=""),"",'MPTO_working_3-way'!G248)</f>
        <v>2.3703402607107118</v>
      </c>
      <c r="K249" s="44">
        <f>IF(OR($A249="",$B249="",$C249=""),"",'OddsRatio_working_3-way'!H248)</f>
        <v>3.5659007073681765</v>
      </c>
      <c r="L249" s="45">
        <f>IF(OR($A249="",$B249="",$C249=""),"",'OddsRatio_working_3-way'!I248)</f>
        <v>3.3432399021833352</v>
      </c>
      <c r="M249" s="46">
        <f>IF(OR($A249="",$B249="",$C249=""),"",'OddsRatio_working_3-way'!J248)</f>
        <v>2.3783764130490201</v>
      </c>
      <c r="N249" s="47">
        <f t="shared" si="63"/>
        <v>28.150164714494874</v>
      </c>
      <c r="O249" s="48">
        <f t="shared" si="64"/>
        <v>29.991764275256223</v>
      </c>
      <c r="P249" s="48">
        <f t="shared" si="65"/>
        <v>41.858071010248906</v>
      </c>
      <c r="Q249" t="s">
        <v>459</v>
      </c>
      <c r="R249" t="s">
        <v>463</v>
      </c>
      <c r="S249" t="s">
        <v>476</v>
      </c>
      <c r="T249" s="50">
        <v>100</v>
      </c>
      <c r="U249" s="50">
        <f t="shared" si="54"/>
        <v>70.760233918128648</v>
      </c>
      <c r="V249" s="50">
        <f t="shared" si="55"/>
        <v>68.847352024922117</v>
      </c>
      <c r="W249" s="50">
        <f t="shared" si="56"/>
        <v>56.521739130434774</v>
      </c>
      <c r="X249" s="50">
        <f t="shared" si="57"/>
        <v>74.630908844643102</v>
      </c>
      <c r="Y249" s="50">
        <f t="shared" si="58"/>
        <v>72.71802695143657</v>
      </c>
      <c r="Z249" s="50">
        <f t="shared" si="59"/>
        <v>60.392414056949221</v>
      </c>
      <c r="AA249" s="50">
        <f t="shared" si="60"/>
        <v>-3.8706749265144538</v>
      </c>
      <c r="AB249" s="50">
        <f t="shared" si="61"/>
        <v>-3.8706749265144538</v>
      </c>
      <c r="AC249" s="50">
        <f t="shared" si="62"/>
        <v>-3.8706749265144467</v>
      </c>
      <c r="AF249">
        <v>1.86</v>
      </c>
      <c r="AG249">
        <v>1.99</v>
      </c>
      <c r="AH249" s="66" t="s">
        <v>478</v>
      </c>
      <c r="AJ249" t="s">
        <v>439</v>
      </c>
    </row>
    <row r="250" spans="1:36" ht="15" x14ac:dyDescent="0.25">
      <c r="A250">
        <v>1.88</v>
      </c>
      <c r="B250">
        <v>3.63</v>
      </c>
      <c r="C250">
        <v>4.28</v>
      </c>
      <c r="D250" s="43">
        <f t="shared" si="66"/>
        <v>4.1041847094017259E-2</v>
      </c>
      <c r="E250" s="44">
        <f>IF(OR($A250="",$B250="",$C250=""),"",A250*'MPTO_working_3-way'!$I249)</f>
        <v>1.9571586725367522</v>
      </c>
      <c r="F250" s="45">
        <f>IF(OR($A250="",$B250="",$C250=""),"",B250*'MPTO_working_3-way'!$I249)</f>
        <v>3.7789819049512827</v>
      </c>
      <c r="G250" s="46">
        <f>IF(OR($A250="",$B250="",$C250=""),"",C250*'MPTO_working_3-way'!$I249)</f>
        <v>4.4556591055623942</v>
      </c>
      <c r="H250" s="44">
        <f>IF(OR($A250="",$B250="",$C250=""),"",'MPTO_working_3-way'!E249)</f>
        <v>1.929629209429234</v>
      </c>
      <c r="I250" s="45">
        <f>IF(OR($A250="",$B250="",$C250=""),"",'MPTO_working_3-way'!F249)</f>
        <v>3.8196881383925119</v>
      </c>
      <c r="J250" s="46">
        <f>IF(OR($A250="",$B250="",$C250=""),"",'MPTO_working_3-way'!G249)</f>
        <v>4.546193423494918</v>
      </c>
      <c r="K250" s="44">
        <f>IF(OR($A250="",$B250="",$C250=""),"",'OddsRatio_working_3-way'!H249)</f>
        <v>1.9400318593715611</v>
      </c>
      <c r="L250" s="45">
        <f>IF(OR($A250="",$B250="",$C250=""),"",'OddsRatio_working_3-way'!I249)</f>
        <v>3.8094133978945508</v>
      </c>
      <c r="M250" s="46">
        <f>IF(OR($A250="",$B250="",$C250=""),"",'OddsRatio_working_3-way'!J249)</f>
        <v>4.5037551122030894</v>
      </c>
      <c r="N250" s="47">
        <f t="shared" si="63"/>
        <v>51.094477623720699</v>
      </c>
      <c r="O250" s="48">
        <f t="shared" si="64"/>
        <v>26.462153700439366</v>
      </c>
      <c r="P250" s="48">
        <f t="shared" si="65"/>
        <v>22.443368675839931</v>
      </c>
      <c r="Q250" t="s">
        <v>296</v>
      </c>
      <c r="R250" t="s">
        <v>464</v>
      </c>
      <c r="S250" t="s">
        <v>476</v>
      </c>
      <c r="T250" s="50">
        <v>100</v>
      </c>
      <c r="U250" s="50">
        <f t="shared" si="54"/>
        <v>46.808510638297875</v>
      </c>
      <c r="V250" s="50">
        <f t="shared" si="55"/>
        <v>72.451790633608823</v>
      </c>
      <c r="W250" s="50">
        <f t="shared" si="56"/>
        <v>76.635514018691595</v>
      </c>
      <c r="X250" s="50">
        <f t="shared" si="57"/>
        <v>50.912695347699596</v>
      </c>
      <c r="Y250" s="50">
        <f t="shared" si="58"/>
        <v>76.555975343010545</v>
      </c>
      <c r="Z250" s="50">
        <f t="shared" si="59"/>
        <v>80.739698728093316</v>
      </c>
      <c r="AA250" s="50">
        <f t="shared" si="60"/>
        <v>-4.1041847094017214</v>
      </c>
      <c r="AB250" s="50">
        <f t="shared" si="61"/>
        <v>-4.1041847094017214</v>
      </c>
      <c r="AC250" s="50">
        <f t="shared" si="62"/>
        <v>-4.1041847094017214</v>
      </c>
      <c r="AF250">
        <v>2.08</v>
      </c>
      <c r="AG250">
        <v>1.78</v>
      </c>
      <c r="AH250" s="66" t="s">
        <v>479</v>
      </c>
      <c r="AJ250" t="s">
        <v>439</v>
      </c>
    </row>
    <row r="251" spans="1:36" ht="15" x14ac:dyDescent="0.25">
      <c r="A251">
        <v>1.82</v>
      </c>
      <c r="B251">
        <v>3.53</v>
      </c>
      <c r="C251">
        <v>4.79</v>
      </c>
      <c r="D251" s="43">
        <f t="shared" si="66"/>
        <v>4.1504935654101516E-2</v>
      </c>
      <c r="E251" s="44">
        <f>IF(OR($A251="",$B251="",$C251=""),"",A251*'MPTO_working_3-way'!$I250)</f>
        <v>1.8955389828904647</v>
      </c>
      <c r="F251" s="45">
        <f>IF(OR($A251="",$B251="",$C251=""),"",B251*'MPTO_working_3-way'!$I250)</f>
        <v>3.6765124228589783</v>
      </c>
      <c r="G251" s="46">
        <f>IF(OR($A251="",$B251="",$C251=""),"",C251*'MPTO_working_3-way'!$I250)</f>
        <v>4.9888086417831463</v>
      </c>
      <c r="H251" s="44">
        <f>IF(OR($A251="",$B251="",$C251=""),"",'MPTO_working_3-way'!E250)</f>
        <v>1.8670106963492812</v>
      </c>
      <c r="I251" s="45">
        <f>IF(OR($A251="",$B251="",$C251=""),"",'MPTO_working_3-way'!F250)</f>
        <v>3.7112479776801335</v>
      </c>
      <c r="J251" s="46">
        <f>IF(OR($A251="",$B251="",$C251=""),"",'MPTO_working_3-way'!G250)</f>
        <v>5.1299601356572335</v>
      </c>
      <c r="K251" s="44">
        <f>IF(OR($A251="",$B251="",$C251=""),"",'OddsRatio_working_3-way'!H250)</f>
        <v>1.8777140732335627</v>
      </c>
      <c r="L251" s="45">
        <f>IF(OR($A251="",$B251="",$C251=""),"",'OddsRatio_working_3-way'!I250)</f>
        <v>3.7080690308303828</v>
      </c>
      <c r="M251" s="46">
        <f>IF(OR($A251="",$B251="",$C251=""),"",'OddsRatio_working_3-way'!J250)</f>
        <v>5.0567516311648824</v>
      </c>
      <c r="N251" s="47">
        <f t="shared" si="63"/>
        <v>52.755443650919929</v>
      </c>
      <c r="O251" s="48">
        <f t="shared" si="64"/>
        <v>27.199690494242006</v>
      </c>
      <c r="P251" s="48">
        <f t="shared" si="65"/>
        <v>20.044865854838054</v>
      </c>
      <c r="Q251" t="s">
        <v>461</v>
      </c>
      <c r="R251" t="s">
        <v>457</v>
      </c>
      <c r="S251" t="s">
        <v>476</v>
      </c>
      <c r="T251" s="50">
        <v>100</v>
      </c>
      <c r="U251" s="50">
        <f t="shared" si="54"/>
        <v>45.054945054945051</v>
      </c>
      <c r="V251" s="50">
        <f t="shared" si="55"/>
        <v>71.671388101982998</v>
      </c>
      <c r="W251" s="50">
        <f t="shared" si="56"/>
        <v>79.123173277661792</v>
      </c>
      <c r="X251" s="50">
        <f t="shared" si="57"/>
        <v>49.205438620355203</v>
      </c>
      <c r="Y251" s="50">
        <f t="shared" si="58"/>
        <v>75.821881667393143</v>
      </c>
      <c r="Z251" s="50">
        <f t="shared" si="59"/>
        <v>83.273666843071936</v>
      </c>
      <c r="AA251" s="50">
        <f t="shared" si="60"/>
        <v>-4.1504935654101516</v>
      </c>
      <c r="AB251" s="50">
        <f t="shared" si="61"/>
        <v>-4.1504935654101445</v>
      </c>
      <c r="AC251" s="50">
        <f t="shared" si="62"/>
        <v>-4.1504935654101445</v>
      </c>
      <c r="AF251">
        <v>1.76</v>
      </c>
      <c r="AG251">
        <v>2.11</v>
      </c>
      <c r="AH251" s="66" t="s">
        <v>490</v>
      </c>
      <c r="AJ251" t="s">
        <v>439</v>
      </c>
    </row>
    <row r="252" spans="1:36" ht="15" x14ac:dyDescent="0.25">
      <c r="A252">
        <v>1.85</v>
      </c>
      <c r="B252">
        <v>3.66</v>
      </c>
      <c r="C252">
        <v>4.42</v>
      </c>
      <c r="D252" s="43">
        <f t="shared" si="66"/>
        <v>4.0008928147790224E-2</v>
      </c>
      <c r="E252" s="44">
        <f>IF(OR($A252="",$B252="",$C252=""),"",A252*'MPTO_working_3-way'!$I251)</f>
        <v>1.924016517073412</v>
      </c>
      <c r="F252" s="45">
        <f>IF(OR($A252="",$B252="",$C252=""),"",B252*'MPTO_working_3-way'!$I251)</f>
        <v>3.8064326770209123</v>
      </c>
      <c r="G252" s="46">
        <f>IF(OR($A252="",$B252="",$C252=""),"",C252*'MPTO_working_3-way'!$I251)</f>
        <v>4.5968394624132332</v>
      </c>
      <c r="H252" s="44">
        <f>IF(OR($A252="",$B252="",$C252=""),"",'MPTO_working_3-way'!E251)</f>
        <v>1.8967981304012196</v>
      </c>
      <c r="I252" s="45">
        <f>IF(OR($A252="",$B252="",$C252=""),"",'MPTO_working_3-way'!F251)</f>
        <v>3.8478152982691927</v>
      </c>
      <c r="J252" s="46">
        <f>IF(OR($A252="",$B252="",$C252=""),"",'MPTO_working_3-way'!G251)</f>
        <v>4.6968636120617591</v>
      </c>
      <c r="K252" s="44">
        <f>IF(OR($A252="",$B252="",$C252=""),"",'OddsRatio_working_3-way'!H251)</f>
        <v>1.9069924307699806</v>
      </c>
      <c r="L252" s="45">
        <f>IF(OR($A252="",$B252="",$C252=""),"",'OddsRatio_working_3-way'!I251)</f>
        <v>3.8383527833507638</v>
      </c>
      <c r="M252" s="46">
        <f>IF(OR($A252="",$B252="",$C252=""),"",'OddsRatio_working_3-way'!J251)</f>
        <v>4.6493107214509823</v>
      </c>
      <c r="N252" s="47">
        <f t="shared" si="63"/>
        <v>51.974605785665631</v>
      </c>
      <c r="O252" s="48">
        <f t="shared" si="64"/>
        <v>26.271317132098748</v>
      </c>
      <c r="P252" s="48">
        <f t="shared" si="65"/>
        <v>21.754077082235614</v>
      </c>
      <c r="Q252" t="s">
        <v>460</v>
      </c>
      <c r="R252" t="s">
        <v>300</v>
      </c>
      <c r="S252" t="s">
        <v>476</v>
      </c>
      <c r="T252" s="50">
        <v>100</v>
      </c>
      <c r="U252" s="50">
        <f t="shared" si="54"/>
        <v>45.945945945945937</v>
      </c>
      <c r="V252" s="50">
        <f t="shared" si="55"/>
        <v>72.67759562841529</v>
      </c>
      <c r="W252" s="50">
        <f t="shared" si="56"/>
        <v>77.375565610859724</v>
      </c>
      <c r="X252" s="50">
        <f t="shared" si="57"/>
        <v>49.946838760724965</v>
      </c>
      <c r="Y252" s="50">
        <f t="shared" si="58"/>
        <v>76.678488443194311</v>
      </c>
      <c r="Z252" s="50">
        <f t="shared" si="59"/>
        <v>81.376458425638745</v>
      </c>
      <c r="AA252" s="50">
        <f t="shared" si="60"/>
        <v>-4.0008928147790286</v>
      </c>
      <c r="AB252" s="50">
        <f t="shared" si="61"/>
        <v>-4.0008928147790215</v>
      </c>
      <c r="AC252" s="50">
        <f t="shared" si="62"/>
        <v>-4.0008928147790215</v>
      </c>
      <c r="AF252">
        <v>2.08</v>
      </c>
      <c r="AG252">
        <v>1.78</v>
      </c>
      <c r="AH252" s="66" t="s">
        <v>479</v>
      </c>
      <c r="AJ252" t="s">
        <v>439</v>
      </c>
    </row>
    <row r="253" spans="1:36" ht="15" x14ac:dyDescent="0.25">
      <c r="A253">
        <v>2.92</v>
      </c>
      <c r="B253">
        <v>3.28</v>
      </c>
      <c r="C253">
        <v>2.5499999999999998</v>
      </c>
      <c r="D253" s="43">
        <f t="shared" si="66"/>
        <v>3.9500664950243403E-2</v>
      </c>
      <c r="E253" s="44">
        <f>IF(OR($A253="",$B253="",$C253=""),"",A253*'MPTO_working_3-way'!$I252)</f>
        <v>3.0353419416547105</v>
      </c>
      <c r="F253" s="45">
        <f>IF(OR($A253="",$B253="",$C253=""),"",B253*'MPTO_working_3-way'!$I252)</f>
        <v>3.4095621810367982</v>
      </c>
      <c r="G253" s="46">
        <f>IF(OR($A253="",$B253="",$C253=""),"",C253*'MPTO_working_3-way'!$I252)</f>
        <v>2.6507266956231206</v>
      </c>
      <c r="H253" s="44">
        <f>IF(OR($A253="",$B253="",$C253=""),"",'MPTO_working_3-way'!E252)</f>
        <v>3.0367550755824939</v>
      </c>
      <c r="I253" s="45">
        <f>IF(OR($A253="",$B253="",$C253=""),"",'MPTO_working_3-way'!F252)</f>
        <v>3.4280484792226558</v>
      </c>
      <c r="J253" s="46">
        <f>IF(OR($A253="",$B253="",$C253=""),"",'MPTO_working_3-way'!G252)</f>
        <v>2.6385922253177028</v>
      </c>
      <c r="K253" s="44">
        <f>IF(OR($A253="",$B253="",$C253=""),"",'OddsRatio_working_3-way'!H252)</f>
        <v>3.0367261164606085</v>
      </c>
      <c r="L253" s="45">
        <f>IF(OR($A253="",$B253="",$C253=""),"",'OddsRatio_working_3-way'!I252)</f>
        <v>3.4186122632969718</v>
      </c>
      <c r="M253" s="46">
        <f>IF(OR($A253="",$B253="",$C253=""),"",'OddsRatio_working_3-way'!J252)</f>
        <v>2.6442320211010109</v>
      </c>
      <c r="N253" s="47">
        <f t="shared" si="63"/>
        <v>32.945217350202462</v>
      </c>
      <c r="O253" s="48">
        <f t="shared" si="64"/>
        <v>29.329278860546093</v>
      </c>
      <c r="P253" s="48">
        <f t="shared" si="65"/>
        <v>37.725503789251448</v>
      </c>
      <c r="Q253" t="s">
        <v>468</v>
      </c>
      <c r="R253" t="s">
        <v>303</v>
      </c>
      <c r="S253" t="s">
        <v>476</v>
      </c>
      <c r="T253" s="50">
        <v>100</v>
      </c>
      <c r="U253" s="50">
        <f t="shared" si="54"/>
        <v>65.753424657534239</v>
      </c>
      <c r="V253" s="50">
        <f t="shared" si="55"/>
        <v>69.512195121951223</v>
      </c>
      <c r="W253" s="50">
        <f t="shared" si="56"/>
        <v>60.784313725490193</v>
      </c>
      <c r="X253" s="50">
        <f t="shared" si="57"/>
        <v>69.703491152558584</v>
      </c>
      <c r="Y253" s="50">
        <f t="shared" si="58"/>
        <v>73.462261616975553</v>
      </c>
      <c r="Z253" s="50">
        <f t="shared" si="59"/>
        <v>64.734380220514538</v>
      </c>
      <c r="AA253" s="50">
        <f t="shared" si="60"/>
        <v>-3.9500664950243447</v>
      </c>
      <c r="AB253" s="50">
        <f t="shared" si="61"/>
        <v>-3.9500664950243305</v>
      </c>
      <c r="AC253" s="50">
        <f t="shared" si="62"/>
        <v>-3.9500664950243447</v>
      </c>
      <c r="AF253">
        <v>2.21</v>
      </c>
      <c r="AG253">
        <v>1.69</v>
      </c>
      <c r="AH253" s="66" t="s">
        <v>490</v>
      </c>
      <c r="AJ253" t="s">
        <v>439</v>
      </c>
    </row>
    <row r="254" spans="1:36" ht="15" x14ac:dyDescent="0.25">
      <c r="A254">
        <v>2.2599999999999998</v>
      </c>
      <c r="B254">
        <v>3.55</v>
      </c>
      <c r="C254">
        <v>3.18</v>
      </c>
      <c r="D254" s="43">
        <f t="shared" si="66"/>
        <v>3.863342575629658E-2</v>
      </c>
      <c r="E254" s="44">
        <f>IF(OR($A254="",$B254="",$C254=""),"",A254*'MPTO_working_3-way'!$I253)</f>
        <v>2.3473115422092299</v>
      </c>
      <c r="F254" s="45">
        <f>IF(OR($A254="",$B254="",$C254=""),"",B254*'MPTO_working_3-way'!$I253)</f>
        <v>3.6871486614348528</v>
      </c>
      <c r="G254" s="46">
        <f>IF(OR($A254="",$B254="",$C254=""),"",C254*'MPTO_working_3-way'!$I253)</f>
        <v>3.3028542939050234</v>
      </c>
      <c r="H254" s="44">
        <f>IF(OR($A254="",$B254="",$C254=""),"",'MPTO_working_3-way'!E253)</f>
        <v>2.3277463752997898</v>
      </c>
      <c r="I254" s="45">
        <f>IF(OR($A254="",$B254="",$C254=""),"",'MPTO_working_3-way'!F253)</f>
        <v>3.7200674224801866</v>
      </c>
      <c r="J254" s="46">
        <f>IF(OR($A254="",$B254="",$C254=""),"",'MPTO_working_3-way'!G253)</f>
        <v>3.3157861903866603</v>
      </c>
      <c r="K254" s="44">
        <f>IF(OR($A254="",$B254="",$C254=""),"",'OddsRatio_working_3-way'!H253)</f>
        <v>2.3361088101219876</v>
      </c>
      <c r="L254" s="45">
        <f>IF(OR($A254="",$B254="",$C254=""),"",'OddsRatio_working_3-way'!I253)</f>
        <v>3.7040297347706899</v>
      </c>
      <c r="M254" s="46">
        <f>IF(OR($A254="",$B254="",$C254=""),"",'OddsRatio_working_3-way'!J253)</f>
        <v>3.311680322274551</v>
      </c>
      <c r="N254" s="47">
        <f t="shared" si="63"/>
        <v>42.601929143961243</v>
      </c>
      <c r="O254" s="48">
        <f t="shared" si="64"/>
        <v>27.121228131085179</v>
      </c>
      <c r="P254" s="48">
        <f t="shared" si="65"/>
        <v>30.276842724953578</v>
      </c>
      <c r="Q254" t="s">
        <v>307</v>
      </c>
      <c r="R254" t="s">
        <v>302</v>
      </c>
      <c r="S254" t="s">
        <v>476</v>
      </c>
      <c r="T254" s="50">
        <v>100</v>
      </c>
      <c r="U254" s="50">
        <f t="shared" ref="U254:U317" si="67">(1/A254)*((T254*A254)-T254)</f>
        <v>55.752212389380524</v>
      </c>
      <c r="V254" s="50">
        <f t="shared" ref="V254:V317" si="68">(1/B254)*((T254*B254)-T254)</f>
        <v>71.83098591549296</v>
      </c>
      <c r="W254" s="50">
        <f t="shared" ref="W254:W317" si="69">(1/C254)*((T254*C254)-T254)</f>
        <v>68.55345911949685</v>
      </c>
      <c r="X254" s="50">
        <f t="shared" ref="X254:X317" si="70">((1/B254)+(1/C254))*T254</f>
        <v>59.61555496501019</v>
      </c>
      <c r="Y254" s="50">
        <f t="shared" ref="Y254:Y317" si="71">((1/A254)+(1/C254))*T254</f>
        <v>75.694328491122604</v>
      </c>
      <c r="Z254" s="50">
        <f t="shared" ref="Z254:Z317" si="72">((1/A254)+(1/B254))*T254</f>
        <v>72.416801695126523</v>
      </c>
      <c r="AA254" s="50">
        <f t="shared" ref="AA254:AA317" si="73">U254-X254</f>
        <v>-3.863342575629666</v>
      </c>
      <c r="AB254" s="50">
        <f t="shared" ref="AB254:AB317" si="74">V254-Y254</f>
        <v>-3.8633425756296447</v>
      </c>
      <c r="AC254" s="50">
        <f t="shared" ref="AC254:AC317" si="75">W254-Z254</f>
        <v>-3.8633425756296731</v>
      </c>
      <c r="AF254">
        <v>1.95</v>
      </c>
      <c r="AG254">
        <v>1.9</v>
      </c>
      <c r="AH254" s="66" t="s">
        <v>479</v>
      </c>
      <c r="AJ254" t="s">
        <v>439</v>
      </c>
    </row>
    <row r="255" spans="1:36" ht="15" x14ac:dyDescent="0.25">
      <c r="A255">
        <v>2.19</v>
      </c>
      <c r="B255">
        <v>3.18</v>
      </c>
      <c r="C255">
        <v>3.73</v>
      </c>
      <c r="D255" s="43">
        <f t="shared" si="66"/>
        <v>3.9182928116549887E-2</v>
      </c>
      <c r="E255" s="44">
        <f>IF(OR($A255="",$B255="",$C255=""),"",A255*'MPTO_working_3-way'!$I254)</f>
        <v>2.2758106125752442</v>
      </c>
      <c r="F255" s="45">
        <f>IF(OR($A255="",$B255="",$C255=""),"",B255*'MPTO_working_3-way'!$I254)</f>
        <v>3.304601711410629</v>
      </c>
      <c r="G255" s="46">
        <f>IF(OR($A255="",$B255="",$C255=""),"",C255*'MPTO_working_3-way'!$I254)</f>
        <v>3.8761523218747311</v>
      </c>
      <c r="H255" s="44">
        <f>IF(OR($A255="",$B255="",$C255=""),"",'MPTO_working_3-way'!E254)</f>
        <v>2.2544862829954417</v>
      </c>
      <c r="I255" s="45">
        <f>IF(OR($A255="",$B255="",$C255=""),"",'MPTO_working_3-way'!F254)</f>
        <v>3.3178012374348969</v>
      </c>
      <c r="J255" s="46">
        <f>IF(OR($A255="",$B255="",$C255=""),"",'MPTO_working_3-way'!G254)</f>
        <v>3.9210221644873711</v>
      </c>
      <c r="K255" s="44">
        <f>IF(OR($A255="",$B255="",$C255=""),"",'OddsRatio_working_3-way'!H254)</f>
        <v>2.2634728994129691</v>
      </c>
      <c r="L255" s="45">
        <f>IF(OR($A255="",$B255="",$C255=""),"",'OddsRatio_working_3-way'!I254)</f>
        <v>3.3145974123699773</v>
      </c>
      <c r="M255" s="46">
        <f>IF(OR($A255="",$B255="",$C255=""),"",'OddsRatio_working_3-way'!J254)</f>
        <v>3.89855547512387</v>
      </c>
      <c r="N255" s="47">
        <f t="shared" ref="N255:N318" si="76">(1/E255)* 100</f>
        <v>43.940387415120966</v>
      </c>
      <c r="O255" s="48">
        <f t="shared" ref="O255:O318" si="77">(1/F255)* 100</f>
        <v>30.260832842488966</v>
      </c>
      <c r="P255" s="48">
        <f t="shared" ref="P255:P318" si="78">(1/G255)* 100</f>
        <v>25.79877974239006</v>
      </c>
      <c r="Q255" t="s">
        <v>462</v>
      </c>
      <c r="R255" t="s">
        <v>301</v>
      </c>
      <c r="S255" t="s">
        <v>476</v>
      </c>
      <c r="T255" s="50">
        <v>100</v>
      </c>
      <c r="U255" s="50">
        <f t="shared" si="67"/>
        <v>54.337899543379002</v>
      </c>
      <c r="V255" s="50">
        <f t="shared" si="68"/>
        <v>68.55345911949685</v>
      </c>
      <c r="W255" s="50">
        <f t="shared" si="69"/>
        <v>73.190348525469176</v>
      </c>
      <c r="X255" s="50">
        <f t="shared" si="70"/>
        <v>58.256192355033974</v>
      </c>
      <c r="Y255" s="50">
        <f t="shared" si="71"/>
        <v>72.471751931151843</v>
      </c>
      <c r="Z255" s="50">
        <f t="shared" si="72"/>
        <v>77.108641337124155</v>
      </c>
      <c r="AA255" s="50">
        <f t="shared" si="73"/>
        <v>-3.9182928116549718</v>
      </c>
      <c r="AB255" s="50">
        <f t="shared" si="74"/>
        <v>-3.9182928116549931</v>
      </c>
      <c r="AC255" s="50">
        <f t="shared" si="75"/>
        <v>-3.9182928116549789</v>
      </c>
      <c r="AF255">
        <v>2.46</v>
      </c>
      <c r="AG255">
        <v>1.57</v>
      </c>
      <c r="AH255" s="66" t="s">
        <v>485</v>
      </c>
      <c r="AJ255" t="s">
        <v>439</v>
      </c>
    </row>
    <row r="256" spans="1:36" ht="15" x14ac:dyDescent="0.25">
      <c r="A256">
        <v>2.65</v>
      </c>
      <c r="B256">
        <v>3.2</v>
      </c>
      <c r="C256">
        <v>2.87</v>
      </c>
      <c r="D256" s="43">
        <f t="shared" si="66"/>
        <v>3.8290546315166596E-2</v>
      </c>
      <c r="E256" s="44">
        <f>IF(OR($A256="",$B256="",$C256=""),"",A256*'MPTO_working_3-way'!$I255)</f>
        <v>2.7514699477351914</v>
      </c>
      <c r="F256" s="45">
        <f>IF(OR($A256="",$B256="",$C256=""),"",B256*'MPTO_working_3-way'!$I255)</f>
        <v>3.3225297482085332</v>
      </c>
      <c r="G256" s="46">
        <f>IF(OR($A256="",$B256="",$C256=""),"",C256*'MPTO_working_3-way'!$I255)</f>
        <v>2.9798938679245284</v>
      </c>
      <c r="H256" s="44">
        <f>IF(OR($A256="",$B256="",$C256=""),"",'MPTO_working_3-way'!E255)</f>
        <v>2.7427695613465009</v>
      </c>
      <c r="I256" s="45">
        <f>IF(OR($A256="",$B256="",$C256=""),"",'MPTO_working_3-way'!F255)</f>
        <v>3.3362638567759979</v>
      </c>
      <c r="J256" s="46">
        <f>IF(OR($A256="",$B256="",$C256=""),"",'MPTO_working_3-way'!G255)</f>
        <v>2.9791293490723474</v>
      </c>
      <c r="K256" s="44">
        <f>IF(OR($A256="",$B256="",$C256=""),"",'OddsRatio_working_3-way'!H255)</f>
        <v>2.7469261414881574</v>
      </c>
      <c r="L256" s="45">
        <f>IF(OR($A256="",$B256="",$C256=""),"",'OddsRatio_working_3-way'!I255)</f>
        <v>3.3292348553175444</v>
      </c>
      <c r="M256" s="46">
        <f>IF(OR($A256="",$B256="",$C256=""),"",'OddsRatio_working_3-way'!J255)</f>
        <v>2.9798496270199135</v>
      </c>
      <c r="N256" s="47">
        <f t="shared" si="76"/>
        <v>36.344209422426246</v>
      </c>
      <c r="O256" s="48">
        <f t="shared" si="77"/>
        <v>30.097548427946734</v>
      </c>
      <c r="P256" s="48">
        <f t="shared" si="78"/>
        <v>33.55824214962702</v>
      </c>
      <c r="Q256" t="s">
        <v>469</v>
      </c>
      <c r="R256" t="s">
        <v>298</v>
      </c>
      <c r="S256" t="s">
        <v>476</v>
      </c>
      <c r="T256" s="50">
        <v>100</v>
      </c>
      <c r="U256" s="50">
        <f t="shared" si="67"/>
        <v>62.264150943396231</v>
      </c>
      <c r="V256" s="50">
        <f t="shared" si="68"/>
        <v>68.75</v>
      </c>
      <c r="W256" s="50">
        <f t="shared" si="69"/>
        <v>65.156794425087099</v>
      </c>
      <c r="X256" s="50">
        <f t="shared" si="70"/>
        <v>66.093205574912901</v>
      </c>
      <c r="Y256" s="50">
        <f t="shared" si="71"/>
        <v>72.579054631516655</v>
      </c>
      <c r="Z256" s="50">
        <f t="shared" si="72"/>
        <v>68.985849056603783</v>
      </c>
      <c r="AA256" s="50">
        <f t="shared" si="73"/>
        <v>-3.8290546315166694</v>
      </c>
      <c r="AB256" s="50">
        <f t="shared" si="74"/>
        <v>-3.8290546315166551</v>
      </c>
      <c r="AC256" s="50">
        <f t="shared" si="75"/>
        <v>-3.8290546315166836</v>
      </c>
      <c r="AF256">
        <v>2.06</v>
      </c>
      <c r="AG256">
        <v>1.79</v>
      </c>
      <c r="AH256" s="66" t="s">
        <v>484</v>
      </c>
      <c r="AJ256" t="s">
        <v>439</v>
      </c>
    </row>
    <row r="257" spans="1:36" ht="15" x14ac:dyDescent="0.25">
      <c r="A257">
        <v>3.86</v>
      </c>
      <c r="B257">
        <v>3.23</v>
      </c>
      <c r="C257">
        <v>2.12</v>
      </c>
      <c r="D257" s="43">
        <f t="shared" si="66"/>
        <v>4.0362993940314729E-2</v>
      </c>
      <c r="E257" s="44">
        <f>IF(OR($A257="",$B257="",$C257=""),"",A257*'MPTO_working_3-way'!$I256)</f>
        <v>4.0158011566096148</v>
      </c>
      <c r="F257" s="45">
        <f>IF(OR($A257="",$B257="",$C257=""),"",B257*'MPTO_working_3-way'!$I256)</f>
        <v>3.3603724704272167</v>
      </c>
      <c r="G257" s="46">
        <f>IF(OR($A257="",$B257="",$C257=""),"",C257*'MPTO_working_3-way'!$I256)</f>
        <v>2.2055695471534675</v>
      </c>
      <c r="H257" s="44">
        <f>IF(OR($A257="",$B257="",$C257=""),"",'MPTO_working_3-way'!E256)</f>
        <v>4.0714452953634677</v>
      </c>
      <c r="I257" s="45">
        <f>IF(OR($A257="",$B257="",$C257=""),"",'MPTO_working_3-way'!F256)</f>
        <v>3.3767448563063516</v>
      </c>
      <c r="J257" s="46">
        <f>IF(OR($A257="",$B257="",$C257=""),"",'MPTO_working_3-way'!G256)</f>
        <v>2.1822445595804729</v>
      </c>
      <c r="K257" s="44">
        <f>IF(OR($A257="",$B257="",$C257=""),"",'OddsRatio_working_3-way'!H256)</f>
        <v>4.0435428801781663</v>
      </c>
      <c r="L257" s="45">
        <f>IF(OR($A257="",$B257="",$C257=""),"",'OddsRatio_working_3-way'!I256)</f>
        <v>3.3731121058731857</v>
      </c>
      <c r="M257" s="46">
        <f>IF(OR($A257="",$B257="",$C257=""),"",'OddsRatio_working_3-way'!J256)</f>
        <v>2.191876932097744</v>
      </c>
      <c r="N257" s="47">
        <f t="shared" si="76"/>
        <v>24.901631355778115</v>
      </c>
      <c r="O257" s="48">
        <f t="shared" si="77"/>
        <v>29.758605892663624</v>
      </c>
      <c r="P257" s="48">
        <f t="shared" si="78"/>
        <v>45.339762751558254</v>
      </c>
      <c r="Q257" t="s">
        <v>246</v>
      </c>
      <c r="R257" t="s">
        <v>299</v>
      </c>
      <c r="S257" t="s">
        <v>476</v>
      </c>
      <c r="T257" s="50">
        <v>100</v>
      </c>
      <c r="U257" s="50">
        <f t="shared" si="67"/>
        <v>74.093264248704671</v>
      </c>
      <c r="V257" s="50">
        <f t="shared" si="68"/>
        <v>69.040247678018574</v>
      </c>
      <c r="W257" s="50">
        <f t="shared" si="69"/>
        <v>52.830188679245275</v>
      </c>
      <c r="X257" s="50">
        <f t="shared" si="70"/>
        <v>78.12956364273613</v>
      </c>
      <c r="Y257" s="50">
        <f t="shared" si="71"/>
        <v>73.076547072050047</v>
      </c>
      <c r="Z257" s="50">
        <f t="shared" si="72"/>
        <v>56.86648807327677</v>
      </c>
      <c r="AA257" s="50">
        <f t="shared" si="73"/>
        <v>-4.0362993940314595</v>
      </c>
      <c r="AB257" s="50">
        <f t="shared" si="74"/>
        <v>-4.0362993940314738</v>
      </c>
      <c r="AC257" s="50">
        <f t="shared" si="75"/>
        <v>-4.0362993940314951</v>
      </c>
      <c r="AF257">
        <v>2.4</v>
      </c>
      <c r="AG257">
        <v>1.6</v>
      </c>
      <c r="AH257" s="66" t="s">
        <v>493</v>
      </c>
      <c r="AJ257" t="s">
        <v>439</v>
      </c>
    </row>
    <row r="258" spans="1:36" ht="15" x14ac:dyDescent="0.25">
      <c r="A258">
        <v>4.4000000000000004</v>
      </c>
      <c r="B258">
        <v>3.53</v>
      </c>
      <c r="C258">
        <v>1.88</v>
      </c>
      <c r="D258" s="43">
        <f t="shared" si="66"/>
        <v>4.2473739869918425E-2</v>
      </c>
      <c r="E258" s="44">
        <f>IF(OR($A258="",$B258="",$C258=""),"",A258*'MPTO_working_3-way'!$I257)</f>
        <v>4.5868844554276418</v>
      </c>
      <c r="F258" s="45">
        <f>IF(OR($A258="",$B258="",$C258=""),"",B258*'MPTO_working_3-way'!$I257)</f>
        <v>3.6799323017408119</v>
      </c>
      <c r="G258" s="46">
        <f>IF(OR($A258="",$B258="",$C258=""),"",C258*'MPTO_working_3-way'!$I257)</f>
        <v>1.9598506309554464</v>
      </c>
      <c r="H258" s="44">
        <f>IF(OR($A258="",$B258="",$C258=""),"",'MPTO_working_3-way'!E257)</f>
        <v>4.6923063737883624</v>
      </c>
      <c r="I258" s="45">
        <f>IF(OR($A258="",$B258="",$C258=""),"",'MPTO_working_3-way'!F257)</f>
        <v>3.7157012117530881</v>
      </c>
      <c r="J258" s="46">
        <f>IF(OR($A258="",$B258="",$C258=""),"",'MPTO_working_3-way'!G257)</f>
        <v>1.9314080504879643</v>
      </c>
      <c r="K258" s="44">
        <f>IF(OR($A258="",$B258="",$C258=""),"",'OddsRatio_working_3-way'!H257)</f>
        <v>4.640375347244639</v>
      </c>
      <c r="L258" s="45">
        <f>IF(OR($A258="",$B258="",$C258=""),"",'OddsRatio_working_3-way'!I257)</f>
        <v>3.7088675378026283</v>
      </c>
      <c r="M258" s="46">
        <f>IF(OR($A258="",$B258="",$C258=""),"",'OddsRatio_working_3-way'!J257)</f>
        <v>1.9422147957574356</v>
      </c>
      <c r="N258" s="47">
        <f t="shared" si="76"/>
        <v>21.801290390402229</v>
      </c>
      <c r="O258" s="48">
        <f t="shared" si="77"/>
        <v>27.174412951209582</v>
      </c>
      <c r="P258" s="48">
        <f t="shared" si="78"/>
        <v>51.024296658388202</v>
      </c>
      <c r="Q258" t="s">
        <v>305</v>
      </c>
      <c r="R258" t="s">
        <v>304</v>
      </c>
      <c r="S258" t="s">
        <v>476</v>
      </c>
      <c r="T258" s="50">
        <v>100</v>
      </c>
      <c r="U258" s="50">
        <f t="shared" si="67"/>
        <v>77.27272727272728</v>
      </c>
      <c r="V258" s="50">
        <f t="shared" si="68"/>
        <v>71.671388101982998</v>
      </c>
      <c r="W258" s="50">
        <f t="shared" si="69"/>
        <v>46.808510638297875</v>
      </c>
      <c r="X258" s="50">
        <f t="shared" si="70"/>
        <v>81.520101259719127</v>
      </c>
      <c r="Y258" s="50">
        <f t="shared" si="71"/>
        <v>75.918762088974859</v>
      </c>
      <c r="Z258" s="50">
        <f t="shared" si="72"/>
        <v>51.055884625289728</v>
      </c>
      <c r="AA258" s="50">
        <f t="shared" si="73"/>
        <v>-4.2473739869918461</v>
      </c>
      <c r="AB258" s="50">
        <f t="shared" si="74"/>
        <v>-4.2473739869918603</v>
      </c>
      <c r="AC258" s="50">
        <f t="shared" si="75"/>
        <v>-4.2473739869918532</v>
      </c>
      <c r="AF258">
        <v>2.27</v>
      </c>
      <c r="AG258">
        <v>1.66</v>
      </c>
      <c r="AH258" s="66" t="s">
        <v>485</v>
      </c>
      <c r="AJ258" t="s">
        <v>439</v>
      </c>
    </row>
    <row r="259" spans="1:36" ht="15" x14ac:dyDescent="0.25">
      <c r="A259">
        <v>2.86</v>
      </c>
      <c r="B259">
        <v>3.41</v>
      </c>
      <c r="C259">
        <v>2.52</v>
      </c>
      <c r="D259" s="43">
        <f t="shared" si="66"/>
        <v>3.9730878440555895E-2</v>
      </c>
      <c r="E259" s="44">
        <f>IF(OR($A259="",$B259="",$C259=""),"",A259*'MPTO_working_3-way'!$I258)</f>
        <v>2.9736303123399899</v>
      </c>
      <c r="F259" s="45">
        <f>IF(OR($A259="",$B259="",$C259=""),"",B259*'MPTO_working_3-way'!$I258)</f>
        <v>3.5454822954822958</v>
      </c>
      <c r="G259" s="46">
        <f>IF(OR($A259="",$B259="",$C259=""),"",C259*'MPTO_working_3-way'!$I258)</f>
        <v>2.6201218136702007</v>
      </c>
      <c r="H259" s="44">
        <f>IF(OR($A259="",$B259="",$C259=""),"",'MPTO_working_3-way'!E258)</f>
        <v>2.9725921931212618</v>
      </c>
      <c r="I259" s="45">
        <f>IF(OR($A259="",$B259="",$C259=""),"",'MPTO_working_3-way'!F258)</f>
        <v>3.5712818195768192</v>
      </c>
      <c r="J259" s="46">
        <f>IF(OR($A259="",$B259="",$C259=""),"",'MPTO_working_3-way'!G258)</f>
        <v>2.6070060582676531</v>
      </c>
      <c r="K259" s="44">
        <f>IF(OR($A259="",$B259="",$C259=""),"",'OddsRatio_working_3-way'!H258)</f>
        <v>2.9740162365829805</v>
      </c>
      <c r="L259" s="45">
        <f>IF(OR($A259="",$B259="",$C259=""),"",'OddsRatio_working_3-way'!I258)</f>
        <v>3.5577307151424651</v>
      </c>
      <c r="M259" s="46">
        <f>IF(OR($A259="",$B259="",$C259=""),"",'OddsRatio_working_3-way'!J258)</f>
        <v>2.6131745589280277</v>
      </c>
      <c r="N259" s="47">
        <f t="shared" si="76"/>
        <v>33.628928110202324</v>
      </c>
      <c r="O259" s="48">
        <f t="shared" si="77"/>
        <v>28.204907447266464</v>
      </c>
      <c r="P259" s="48">
        <f t="shared" si="78"/>
        <v>38.166164442531212</v>
      </c>
      <c r="Q259" t="s">
        <v>306</v>
      </c>
      <c r="R259" t="s">
        <v>297</v>
      </c>
      <c r="S259" t="s">
        <v>476</v>
      </c>
      <c r="T259" s="50">
        <v>100</v>
      </c>
      <c r="U259" s="50">
        <f t="shared" si="67"/>
        <v>65.03496503496504</v>
      </c>
      <c r="V259" s="50">
        <f t="shared" si="68"/>
        <v>70.674486803519059</v>
      </c>
      <c r="W259" s="50">
        <f t="shared" si="69"/>
        <v>60.317460317460316</v>
      </c>
      <c r="X259" s="50">
        <f t="shared" si="70"/>
        <v>69.00805287902061</v>
      </c>
      <c r="Y259" s="50">
        <f t="shared" si="71"/>
        <v>74.647574647574658</v>
      </c>
      <c r="Z259" s="50">
        <f t="shared" si="72"/>
        <v>64.2905481615159</v>
      </c>
      <c r="AA259" s="50">
        <f t="shared" si="73"/>
        <v>-3.9730878440555699</v>
      </c>
      <c r="AB259" s="50">
        <f t="shared" si="74"/>
        <v>-3.9730878440555983</v>
      </c>
      <c r="AC259" s="50">
        <f t="shared" si="75"/>
        <v>-3.9730878440555841</v>
      </c>
      <c r="AF259">
        <v>2.13</v>
      </c>
      <c r="AG259">
        <v>1.74</v>
      </c>
      <c r="AH259" s="66" t="s">
        <v>480</v>
      </c>
      <c r="AJ259" t="s">
        <v>439</v>
      </c>
    </row>
    <row r="260" spans="1:36" ht="15" x14ac:dyDescent="0.25">
      <c r="A260">
        <v>1.86</v>
      </c>
      <c r="B260">
        <v>3.44</v>
      </c>
      <c r="C260">
        <v>4.6500000000000004</v>
      </c>
      <c r="D260" s="43">
        <f t="shared" si="66"/>
        <v>4.3385846461615474E-2</v>
      </c>
      <c r="E260" s="44">
        <f>IF(OR($A260="",$B260="",$C260=""),"",A260*'MPTO_working_3-way'!$I259)</f>
        <v>1.9406976744186049</v>
      </c>
      <c r="F260" s="45">
        <f>IF(OR($A260="",$B260="",$C260=""),"",B260*'MPTO_working_3-way'!$I259)</f>
        <v>3.5892473118279571</v>
      </c>
      <c r="G260" s="46">
        <f>IF(OR($A260="",$B260="",$C260=""),"",C260*'MPTO_working_3-way'!$I259)</f>
        <v>4.8517441860465125</v>
      </c>
      <c r="H260" s="44">
        <f>IF(OR($A260="",$B260="",$C260=""),"",'MPTO_working_3-way'!E259)</f>
        <v>1.9114155978650522</v>
      </c>
      <c r="I260" s="45">
        <f>IF(OR($A260="",$B260="",$C260=""),"",'MPTO_working_3-way'!F259)</f>
        <v>3.6200965600482804</v>
      </c>
      <c r="J260" s="46">
        <f>IF(OR($A260="",$B260="",$C260=""),"",'MPTO_working_3-way'!G259)</f>
        <v>4.9852482858923759</v>
      </c>
      <c r="K260" s="44">
        <f>IF(OR($A260="",$B260="",$C260=""),"",'OddsRatio_working_3-way'!H259)</f>
        <v>1.9225774435674738</v>
      </c>
      <c r="L260" s="45">
        <f>IF(OR($A260="",$B260="",$C260=""),"",'OddsRatio_working_3-way'!I259)</f>
        <v>3.6175453050053905</v>
      </c>
      <c r="M260" s="46">
        <f>IF(OR($A260="",$B260="",$C260=""),"",'OddsRatio_working_3-way'!J259)</f>
        <v>4.9155903128154419</v>
      </c>
      <c r="N260" s="47">
        <f t="shared" si="76"/>
        <v>51.527860994607543</v>
      </c>
      <c r="O260" s="48">
        <f t="shared" si="77"/>
        <v>27.860994607549429</v>
      </c>
      <c r="P260" s="48">
        <f t="shared" si="78"/>
        <v>20.611144397843017</v>
      </c>
      <c r="Q260" t="s">
        <v>456</v>
      </c>
      <c r="R260" t="s">
        <v>245</v>
      </c>
      <c r="S260" t="s">
        <v>476</v>
      </c>
      <c r="T260" s="50">
        <v>100</v>
      </c>
      <c r="U260" s="50">
        <f t="shared" si="67"/>
        <v>46.236559139784944</v>
      </c>
      <c r="V260" s="50">
        <f t="shared" si="68"/>
        <v>70.930232558139537</v>
      </c>
      <c r="W260" s="50">
        <f t="shared" si="69"/>
        <v>78.494623655913983</v>
      </c>
      <c r="X260" s="50">
        <f t="shared" si="70"/>
        <v>50.575143785946487</v>
      </c>
      <c r="Y260" s="50">
        <f t="shared" si="71"/>
        <v>75.268817204301072</v>
      </c>
      <c r="Z260" s="50">
        <f t="shared" si="72"/>
        <v>82.833208302075519</v>
      </c>
      <c r="AA260" s="50">
        <f t="shared" si="73"/>
        <v>-4.3385846461615429</v>
      </c>
      <c r="AB260" s="50">
        <f t="shared" si="74"/>
        <v>-4.3385846461615358</v>
      </c>
      <c r="AC260" s="50">
        <f t="shared" si="75"/>
        <v>-4.3385846461615358</v>
      </c>
      <c r="AF260">
        <v>2.0699999999999998</v>
      </c>
      <c r="AG260">
        <v>1.79</v>
      </c>
      <c r="AH260" s="66" t="s">
        <v>487</v>
      </c>
      <c r="AJ260" t="s">
        <v>439</v>
      </c>
    </row>
    <row r="261" spans="1:36" ht="15" x14ac:dyDescent="0.25">
      <c r="A261">
        <v>2.5299999999999998</v>
      </c>
      <c r="B261">
        <v>3.06</v>
      </c>
      <c r="C261">
        <v>3.06</v>
      </c>
      <c r="D261" s="43">
        <f t="shared" si="66"/>
        <v>4.8851688237877555E-2</v>
      </c>
      <c r="E261" s="44">
        <f>IF(OR($A261="",$B261="",$C261=""),"",A261*'MPTO_working_3-way'!$I260)</f>
        <v>2.65359477124183</v>
      </c>
      <c r="F261" s="45">
        <f>IF(OR($A261="",$B261="",$C261=""),"",B261*'MPTO_working_3-way'!$I260)</f>
        <v>3.2094861660079053</v>
      </c>
      <c r="G261" s="46">
        <f>IF(OR($A261="",$B261="",$C261=""),"",C261*'MPTO_working_3-way'!$I260)</f>
        <v>3.2094861660079053</v>
      </c>
      <c r="H261" s="44">
        <f>IF(OR($A261="",$B261="",$C261=""),"",'MPTO_working_3-way'!E260)</f>
        <v>2.6387102638096755</v>
      </c>
      <c r="I261" s="45">
        <f>IF(OR($A261="",$B261="",$C261=""),"",'MPTO_working_3-way'!F260)</f>
        <v>3.2204720042153139</v>
      </c>
      <c r="J261" s="46">
        <f>IF(OR($A261="",$B261="",$C261=""),"",'MPTO_working_3-way'!G260)</f>
        <v>3.2204720042153139</v>
      </c>
      <c r="K261" s="44">
        <f>IF(OR($A261="",$B261="",$C261=""),"",'OddsRatio_working_3-way'!H260)</f>
        <v>2.6454646215842459</v>
      </c>
      <c r="L261" s="45">
        <f>IF(OR($A261="",$B261="",$C261=""),"",'OddsRatio_working_3-way'!I260)</f>
        <v>3.2154621702376125</v>
      </c>
      <c r="M261" s="46">
        <f>IF(OR($A261="",$B261="",$C261=""),"",'OddsRatio_working_3-way'!J260)</f>
        <v>3.2154621702376125</v>
      </c>
      <c r="N261" s="47">
        <f t="shared" si="76"/>
        <v>37.684729064039416</v>
      </c>
      <c r="O261" s="48">
        <f t="shared" si="77"/>
        <v>31.157635467980292</v>
      </c>
      <c r="P261" s="48">
        <f t="shared" si="78"/>
        <v>31.157635467980292</v>
      </c>
      <c r="Q261" t="s">
        <v>309</v>
      </c>
      <c r="R261" t="s">
        <v>313</v>
      </c>
      <c r="S261" t="s">
        <v>476</v>
      </c>
      <c r="T261" s="50">
        <v>100</v>
      </c>
      <c r="U261" s="50">
        <f t="shared" si="67"/>
        <v>60.474308300395251</v>
      </c>
      <c r="V261" s="50">
        <f t="shared" si="68"/>
        <v>67.320261437908499</v>
      </c>
      <c r="W261" s="50">
        <f t="shared" si="69"/>
        <v>67.320261437908499</v>
      </c>
      <c r="X261" s="50">
        <f t="shared" si="70"/>
        <v>65.359477124183002</v>
      </c>
      <c r="Y261" s="50">
        <f t="shared" si="71"/>
        <v>72.20543026169625</v>
      </c>
      <c r="Z261" s="50">
        <f t="shared" si="72"/>
        <v>72.20543026169625</v>
      </c>
      <c r="AA261" s="50">
        <f t="shared" si="73"/>
        <v>-4.8851688237877511</v>
      </c>
      <c r="AB261" s="50">
        <f t="shared" si="74"/>
        <v>-4.8851688237877511</v>
      </c>
      <c r="AC261" s="50">
        <f t="shared" si="75"/>
        <v>-4.8851688237877511</v>
      </c>
      <c r="AF261">
        <v>2.38</v>
      </c>
      <c r="AG261">
        <v>1.58</v>
      </c>
      <c r="AH261" s="66" t="s">
        <v>481</v>
      </c>
      <c r="AJ261" t="s">
        <v>445</v>
      </c>
    </row>
    <row r="262" spans="1:36" ht="15" x14ac:dyDescent="0.25">
      <c r="A262">
        <v>2.33</v>
      </c>
      <c r="B262">
        <v>3.81</v>
      </c>
      <c r="C262">
        <v>2.79</v>
      </c>
      <c r="D262" s="43">
        <f t="shared" si="66"/>
        <v>5.0074680025373519E-2</v>
      </c>
      <c r="E262" s="44">
        <f>IF(OR($A262="",$B262="",$C262=""),"",A262*'MPTO_working_3-way'!$I261)</f>
        <v>2.4466740044591204</v>
      </c>
      <c r="F262" s="45">
        <f>IF(OR($A262="",$B262="",$C262=""),"",B262*'MPTO_working_3-way'!$I261)</f>
        <v>4.0007845308966727</v>
      </c>
      <c r="G262" s="46">
        <f>IF(OR($A262="",$B262="",$C262=""),"",C262*'MPTO_working_3-way'!$I261)</f>
        <v>2.9297083572707923</v>
      </c>
      <c r="H262" s="44">
        <f>IF(OR($A262="",$B262="",$C262=""),"",'MPTO_working_3-way'!E261)</f>
        <v>2.4242836262046583</v>
      </c>
      <c r="I262" s="45">
        <f>IF(OR($A262="",$B262="",$C262=""),"",'MPTO_working_3-way'!F261)</f>
        <v>4.0687516232595504</v>
      </c>
      <c r="J262" s="46">
        <f>IF(OR($A262="",$B262="",$C262=""),"",'MPTO_working_3-way'!G261)</f>
        <v>2.9262750255822123</v>
      </c>
      <c r="K262" s="44">
        <f>IF(OR($A262="",$B262="",$C262=""),"",'OddsRatio_working_3-way'!H261)</f>
        <v>2.4346638317815721</v>
      </c>
      <c r="L262" s="45">
        <f>IF(OR($A262="",$B262="",$C262=""),"",'OddsRatio_working_3-way'!I261)</f>
        <v>4.0311318551174562</v>
      </c>
      <c r="M262" s="46">
        <f>IF(OR($A262="",$B262="",$C262=""),"",'OddsRatio_working_3-way'!J261)</f>
        <v>2.9308633525481307</v>
      </c>
      <c r="N262" s="47">
        <f t="shared" si="76"/>
        <v>40.871812026345836</v>
      </c>
      <c r="O262" s="48">
        <f t="shared" si="77"/>
        <v>24.99509764340835</v>
      </c>
      <c r="P262" s="48">
        <f t="shared" si="78"/>
        <v>34.1330903302458</v>
      </c>
      <c r="Q262" t="s">
        <v>318</v>
      </c>
      <c r="R262" t="s">
        <v>452</v>
      </c>
      <c r="S262" t="s">
        <v>476</v>
      </c>
      <c r="T262" s="50">
        <v>100</v>
      </c>
      <c r="U262" s="50">
        <f t="shared" si="67"/>
        <v>57.081545064377686</v>
      </c>
      <c r="V262" s="50">
        <f t="shared" si="68"/>
        <v>73.753280839895012</v>
      </c>
      <c r="W262" s="50">
        <f t="shared" si="69"/>
        <v>64.157706093189958</v>
      </c>
      <c r="X262" s="50">
        <f t="shared" si="70"/>
        <v>62.089013066915022</v>
      </c>
      <c r="Y262" s="50">
        <f t="shared" si="71"/>
        <v>78.760748842432363</v>
      </c>
      <c r="Z262" s="50">
        <f t="shared" si="72"/>
        <v>69.165174095727309</v>
      </c>
      <c r="AA262" s="50">
        <f t="shared" si="73"/>
        <v>-5.0074680025373368</v>
      </c>
      <c r="AB262" s="50">
        <f t="shared" si="74"/>
        <v>-5.007468002537351</v>
      </c>
      <c r="AC262" s="50">
        <f t="shared" si="75"/>
        <v>-5.007468002537351</v>
      </c>
      <c r="AF262">
        <v>1.81</v>
      </c>
      <c r="AG262">
        <v>2.0299999999999998</v>
      </c>
      <c r="AH262" s="66" t="s">
        <v>494</v>
      </c>
      <c r="AJ262" t="s">
        <v>445</v>
      </c>
    </row>
    <row r="263" spans="1:36" ht="15" x14ac:dyDescent="0.25">
      <c r="A263">
        <v>2</v>
      </c>
      <c r="B263">
        <v>3.24</v>
      </c>
      <c r="C263">
        <v>3.96</v>
      </c>
      <c r="D263" s="43">
        <f t="shared" ref="D263:D326" si="79">IF(OR($A263="",$B263="",$C263=""),"",(1/A263)+(1/B263)+(1/C263)-1)</f>
        <v>6.1167227833894611E-2</v>
      </c>
      <c r="E263" s="44">
        <f>IF(OR($A263="",$B263="",$C263=""),"",A263*'MPTO_working_3-way'!$I262)</f>
        <v>2.1223344556677892</v>
      </c>
      <c r="F263" s="45">
        <f>IF(OR($A263="",$B263="",$C263=""),"",B263*'MPTO_working_3-way'!$I262)</f>
        <v>3.4381818181818189</v>
      </c>
      <c r="G263" s="46">
        <f>IF(OR($A263="",$B263="",$C263=""),"",C263*'MPTO_working_3-way'!$I262)</f>
        <v>4.2022222222222227</v>
      </c>
      <c r="H263" s="44">
        <f>IF(OR($A263="",$B263="",$C263=""),"",'MPTO_working_3-way'!E262)</f>
        <v>2.0850234009360378</v>
      </c>
      <c r="I263" s="45">
        <f>IF(OR($A263="",$B263="",$C263=""),"",'MPTO_working_3-way'!F262)</f>
        <v>3.4691758598312794</v>
      </c>
      <c r="J263" s="46">
        <f>IF(OR($A263="",$B263="",$C263=""),"",'MPTO_working_3-way'!G262)</f>
        <v>4.3078162771958102</v>
      </c>
      <c r="K263" s="44">
        <f>IF(OR($A263="",$B263="",$C263=""),"",'OddsRatio_working_3-way'!H262)</f>
        <v>2.0997165850905488</v>
      </c>
      <c r="L263" s="45">
        <f>IF(OR($A263="",$B263="",$C263=""),"",'OddsRatio_working_3-way'!I262)</f>
        <v>3.4633651506028298</v>
      </c>
      <c r="M263" s="46">
        <f>IF(OR($A263="",$B263="",$C263=""),"",'OddsRatio_working_3-way'!J262)</f>
        <v>4.2551610918680245</v>
      </c>
      <c r="N263" s="47">
        <f t="shared" si="76"/>
        <v>47.117927022739288</v>
      </c>
      <c r="O263" s="48">
        <f t="shared" si="77"/>
        <v>29.085140137493383</v>
      </c>
      <c r="P263" s="48">
        <f t="shared" si="78"/>
        <v>23.796932839767315</v>
      </c>
      <c r="Q263" t="s">
        <v>465</v>
      </c>
      <c r="R263" t="s">
        <v>315</v>
      </c>
      <c r="S263" t="s">
        <v>476</v>
      </c>
      <c r="T263" s="50">
        <v>100</v>
      </c>
      <c r="U263" s="50">
        <f t="shared" si="67"/>
        <v>50</v>
      </c>
      <c r="V263" s="50">
        <f t="shared" si="68"/>
        <v>69.135802469135797</v>
      </c>
      <c r="W263" s="50">
        <f t="shared" si="69"/>
        <v>74.747474747474755</v>
      </c>
      <c r="X263" s="50">
        <f t="shared" si="70"/>
        <v>56.116722783389449</v>
      </c>
      <c r="Y263" s="50">
        <f t="shared" si="71"/>
        <v>75.25252525252526</v>
      </c>
      <c r="Z263" s="50">
        <f t="shared" si="72"/>
        <v>80.864197530864203</v>
      </c>
      <c r="AA263" s="50">
        <f t="shared" si="73"/>
        <v>-6.1167227833894486</v>
      </c>
      <c r="AB263" s="50">
        <f t="shared" si="74"/>
        <v>-6.1167227833894628</v>
      </c>
      <c r="AC263" s="50">
        <f t="shared" si="75"/>
        <v>-6.1167227833894486</v>
      </c>
      <c r="AF263">
        <v>1.92</v>
      </c>
      <c r="AG263">
        <v>1.87</v>
      </c>
      <c r="AH263" s="66" t="s">
        <v>481</v>
      </c>
      <c r="AJ263" t="s">
        <v>445</v>
      </c>
    </row>
    <row r="264" spans="1:36" ht="15" x14ac:dyDescent="0.25">
      <c r="A264">
        <v>2.14</v>
      </c>
      <c r="B264">
        <v>4</v>
      </c>
      <c r="C264">
        <v>2.99</v>
      </c>
      <c r="D264" s="43">
        <f t="shared" si="79"/>
        <v>5.1737880161285332E-2</v>
      </c>
      <c r="E264" s="44">
        <f>IF(OR($A264="",$B264="",$C264=""),"",A264*'MPTO_working_3-way'!$I263)</f>
        <v>2.2507190635451506</v>
      </c>
      <c r="F264" s="45">
        <f>IF(OR($A264="",$B264="",$C264=""),"",B264*'MPTO_working_3-way'!$I263)</f>
        <v>4.2069515206451413</v>
      </c>
      <c r="G264" s="46">
        <f>IF(OR($A264="",$B264="",$C264=""),"",C264*'MPTO_working_3-way'!$I263)</f>
        <v>3.1446962616822436</v>
      </c>
      <c r="H264" s="44">
        <f>IF(OR($A264="",$B264="",$C264=""),"",'MPTO_working_3-way'!E263)</f>
        <v>2.2220061465803136</v>
      </c>
      <c r="I264" s="45">
        <f>IF(OR($A264="",$B264="",$C264=""),"",'MPTO_working_3-way'!F263)</f>
        <v>4.2963808500637883</v>
      </c>
      <c r="J264" s="46">
        <f>IF(OR($A264="",$B264="",$C264=""),"",'MPTO_working_3-way'!G263)</f>
        <v>3.1525632498213985</v>
      </c>
      <c r="K264" s="44">
        <f>IF(OR($A264="",$B264="",$C264=""),"",'OddsRatio_working_3-way'!H263)</f>
        <v>2.2342230636499032</v>
      </c>
      <c r="L264" s="45">
        <f>IF(OR($A264="",$B264="",$C264=""),"",'OddsRatio_working_3-way'!I263)</f>
        <v>4.2479554306576386</v>
      </c>
      <c r="M264" s="46">
        <f>IF(OR($A264="",$B264="",$C264=""),"",'OddsRatio_working_3-way'!J263)</f>
        <v>3.1544771023362337</v>
      </c>
      <c r="N264" s="47">
        <f t="shared" si="76"/>
        <v>44.430245257925741</v>
      </c>
      <c r="O264" s="48">
        <f t="shared" si="77"/>
        <v>23.770181212990273</v>
      </c>
      <c r="P264" s="48">
        <f t="shared" si="78"/>
        <v>31.799573529083975</v>
      </c>
      <c r="Q264" t="s">
        <v>316</v>
      </c>
      <c r="R264" t="s">
        <v>470</v>
      </c>
      <c r="S264" t="s">
        <v>476</v>
      </c>
      <c r="T264" s="50">
        <v>100</v>
      </c>
      <c r="U264" s="50">
        <f t="shared" si="67"/>
        <v>53.271028037383175</v>
      </c>
      <c r="V264" s="50">
        <f t="shared" si="68"/>
        <v>75</v>
      </c>
      <c r="W264" s="50">
        <f t="shared" si="69"/>
        <v>66.555183946488299</v>
      </c>
      <c r="X264" s="50">
        <f t="shared" si="70"/>
        <v>58.444816053511708</v>
      </c>
      <c r="Y264" s="50">
        <f t="shared" si="71"/>
        <v>80.173788016128526</v>
      </c>
      <c r="Z264" s="50">
        <f t="shared" si="72"/>
        <v>71.728971962616825</v>
      </c>
      <c r="AA264" s="50">
        <f t="shared" si="73"/>
        <v>-5.1737880161285332</v>
      </c>
      <c r="AB264" s="50">
        <f t="shared" si="74"/>
        <v>-5.1737880161285261</v>
      </c>
      <c r="AC264" s="50">
        <f t="shared" si="75"/>
        <v>-5.1737880161285261</v>
      </c>
      <c r="AF264">
        <v>1.7</v>
      </c>
      <c r="AG264">
        <v>2.14</v>
      </c>
      <c r="AH264" s="66" t="s">
        <v>478</v>
      </c>
      <c r="AJ264" t="s">
        <v>445</v>
      </c>
    </row>
    <row r="265" spans="1:36" ht="15" x14ac:dyDescent="0.25">
      <c r="A265">
        <v>1.64</v>
      </c>
      <c r="B265">
        <v>3.98</v>
      </c>
      <c r="C265">
        <v>5.16</v>
      </c>
      <c r="D265" s="43">
        <f t="shared" si="79"/>
        <v>5.4810828580413862E-2</v>
      </c>
      <c r="E265" s="44">
        <f>IF(OR($A265="",$B265="",$C265=""),"",A265*'MPTO_working_3-way'!$I264)</f>
        <v>1.7298897588718787</v>
      </c>
      <c r="F265" s="45">
        <f>IF(OR($A265="",$B265="",$C265=""),"",B265*'MPTO_working_3-way'!$I264)</f>
        <v>4.1981470977500468</v>
      </c>
      <c r="G265" s="46">
        <f>IF(OR($A265="",$B265="",$C265=""),"",C265*'MPTO_working_3-way'!$I264)</f>
        <v>5.4428238754749358</v>
      </c>
      <c r="H265" s="44">
        <f>IF(OR($A265="",$B265="",$C265=""),"",'MPTO_working_3-way'!E264)</f>
        <v>1.6906576013741434</v>
      </c>
      <c r="I265" s="45">
        <f>IF(OR($A265="",$B265="",$C265=""),"",'MPTO_working_3-way'!F264)</f>
        <v>4.2921032921413529</v>
      </c>
      <c r="J265" s="46">
        <f>IF(OR($A265="",$B265="",$C265=""),"",'MPTO_working_3-way'!G264)</f>
        <v>5.6970911308540044</v>
      </c>
      <c r="K265" s="44">
        <f>IF(OR($A265="",$B265="",$C265=""),"",'OddsRatio_working_3-way'!H264)</f>
        <v>1.7039363548170403</v>
      </c>
      <c r="L265" s="45">
        <f>IF(OR($A265="",$B265="",$C265=""),"",'OddsRatio_working_3-way'!I264)</f>
        <v>4.2777036521168421</v>
      </c>
      <c r="M265" s="46">
        <f>IF(OR($A265="",$B265="",$C265=""),"",'OddsRatio_working_3-way'!J264)</f>
        <v>5.5755863063107602</v>
      </c>
      <c r="N265" s="47">
        <f t="shared" si="76"/>
        <v>57.807151864528919</v>
      </c>
      <c r="O265" s="48">
        <f t="shared" si="77"/>
        <v>23.820032426589808</v>
      </c>
      <c r="P265" s="48">
        <f t="shared" si="78"/>
        <v>18.372815708881284</v>
      </c>
      <c r="Q265" t="s">
        <v>312</v>
      </c>
      <c r="R265" t="s">
        <v>314</v>
      </c>
      <c r="S265" t="s">
        <v>476</v>
      </c>
      <c r="T265" s="50">
        <v>100</v>
      </c>
      <c r="U265" s="50">
        <f t="shared" si="67"/>
        <v>39.024390243902438</v>
      </c>
      <c r="V265" s="50">
        <f t="shared" si="68"/>
        <v>74.874371859296474</v>
      </c>
      <c r="W265" s="50">
        <f t="shared" si="69"/>
        <v>80.620155038759677</v>
      </c>
      <c r="X265" s="50">
        <f t="shared" si="70"/>
        <v>44.505473101943828</v>
      </c>
      <c r="Y265" s="50">
        <f t="shared" si="71"/>
        <v>80.355454717337864</v>
      </c>
      <c r="Z265" s="50">
        <f t="shared" si="72"/>
        <v>86.101237896801081</v>
      </c>
      <c r="AA265" s="50">
        <f t="shared" si="73"/>
        <v>-5.4810828580413897</v>
      </c>
      <c r="AB265" s="50">
        <f t="shared" si="74"/>
        <v>-5.4810828580413897</v>
      </c>
      <c r="AC265" s="50">
        <f t="shared" si="75"/>
        <v>-5.4810828580414039</v>
      </c>
      <c r="AF265">
        <v>1.86</v>
      </c>
      <c r="AG265">
        <v>1.96</v>
      </c>
      <c r="AH265" s="66" t="s">
        <v>486</v>
      </c>
      <c r="AJ265" t="s">
        <v>445</v>
      </c>
    </row>
    <row r="266" spans="1:36" ht="15" x14ac:dyDescent="0.25">
      <c r="A266">
        <v>2.13</v>
      </c>
      <c r="B266">
        <v>3.62</v>
      </c>
      <c r="C266">
        <v>3.28</v>
      </c>
      <c r="D266" s="43">
        <f t="shared" si="79"/>
        <v>5.0604710778257234E-2</v>
      </c>
      <c r="E266" s="44">
        <f>IF(OR($A266="",$B266="",$C266=""),"",A266*'MPTO_working_3-way'!$I265)</f>
        <v>2.2377880339576879</v>
      </c>
      <c r="F266" s="45">
        <f>IF(OR($A266="",$B266="",$C266=""),"",B266*'MPTO_working_3-way'!$I265)</f>
        <v>3.8031890530172912</v>
      </c>
      <c r="G266" s="46">
        <f>IF(OR($A266="",$B266="",$C266=""),"",C266*'MPTO_working_3-way'!$I265)</f>
        <v>3.4459834513526837</v>
      </c>
      <c r="H266" s="44">
        <f>IF(OR($A266="",$B266="",$C266=""),"",'MPTO_working_3-way'!E265)</f>
        <v>2.2093816342043708</v>
      </c>
      <c r="I266" s="45">
        <f>IF(OR($A266="",$B266="",$C266=""),"",'MPTO_working_3-way'!F265)</f>
        <v>3.8554238123907232</v>
      </c>
      <c r="J266" s="46">
        <f>IF(OR($A266="",$B266="",$C266=""),"",'MPTO_working_3-way'!G265)</f>
        <v>3.4721039313255453</v>
      </c>
      <c r="K266" s="44">
        <f>IF(OR($A266="",$B266="",$C266=""),"",'OddsRatio_working_3-way'!H265)</f>
        <v>2.2209862883613996</v>
      </c>
      <c r="L266" s="45">
        <f>IF(OR($A266="",$B266="",$C266=""),"",'OddsRatio_working_3-way'!I265)</f>
        <v>3.8309593588556328</v>
      </c>
      <c r="M266" s="46">
        <f>IF(OR($A266="",$B266="",$C266=""),"",'OddsRatio_working_3-way'!J265)</f>
        <v>3.4635829535079559</v>
      </c>
      <c r="N266" s="47">
        <f t="shared" si="76"/>
        <v>44.686984862968842</v>
      </c>
      <c r="O266" s="48">
        <f t="shared" si="77"/>
        <v>26.293723137603216</v>
      </c>
      <c r="P266" s="48">
        <f t="shared" si="78"/>
        <v>29.019291999427939</v>
      </c>
      <c r="Q266" t="s">
        <v>317</v>
      </c>
      <c r="R266" t="s">
        <v>310</v>
      </c>
      <c r="S266" t="s">
        <v>476</v>
      </c>
      <c r="T266" s="50">
        <v>100</v>
      </c>
      <c r="U266" s="50">
        <f t="shared" si="67"/>
        <v>53.051643192488264</v>
      </c>
      <c r="V266" s="50">
        <f t="shared" si="68"/>
        <v>72.375690607734811</v>
      </c>
      <c r="W266" s="50">
        <f t="shared" si="69"/>
        <v>69.512195121951223</v>
      </c>
      <c r="X266" s="50">
        <f t="shared" si="70"/>
        <v>58.112114270313974</v>
      </c>
      <c r="Y266" s="50">
        <f t="shared" si="71"/>
        <v>77.436161685560506</v>
      </c>
      <c r="Z266" s="50">
        <f t="shared" si="72"/>
        <v>74.572666199776933</v>
      </c>
      <c r="AA266" s="50">
        <f t="shared" si="73"/>
        <v>-5.06047107782571</v>
      </c>
      <c r="AB266" s="50">
        <f t="shared" si="74"/>
        <v>-5.0604710778256958</v>
      </c>
      <c r="AC266" s="50">
        <f t="shared" si="75"/>
        <v>-5.06047107782571</v>
      </c>
      <c r="AF266">
        <v>1.93</v>
      </c>
      <c r="AG266">
        <v>1.89</v>
      </c>
      <c r="AH266" s="66" t="s">
        <v>479</v>
      </c>
      <c r="AJ266" t="s">
        <v>445</v>
      </c>
    </row>
    <row r="267" spans="1:36" ht="15" x14ac:dyDescent="0.25">
      <c r="A267">
        <v>1.36</v>
      </c>
      <c r="B267">
        <v>5.28</v>
      </c>
      <c r="C267">
        <v>7.61</v>
      </c>
      <c r="D267" s="43">
        <f t="shared" si="79"/>
        <v>5.6094101719053269E-2</v>
      </c>
      <c r="E267" s="44">
        <f>IF(OR($A267="",$B267="",$C267=""),"",A267*'MPTO_working_3-way'!$I266)</f>
        <v>1.4362879783379126</v>
      </c>
      <c r="F267" s="45">
        <f>IF(OR($A267="",$B267="",$C267=""),"",B267*'MPTO_working_3-way'!$I266)</f>
        <v>5.5761768570766019</v>
      </c>
      <c r="G267" s="46">
        <f>IF(OR($A267="",$B267="",$C267=""),"",C267*'MPTO_working_3-way'!$I266)</f>
        <v>8.0368761140819949</v>
      </c>
      <c r="H267" s="44">
        <f>IF(OR($A267="",$B267="",$C267=""),"",'MPTO_working_3-way'!E266)</f>
        <v>1.3954862755876278</v>
      </c>
      <c r="I267" s="45">
        <f>IF(OR($A267="",$B267="",$C267=""),"",'MPTO_working_3-way'!F266)</f>
        <v>5.8583713366968393</v>
      </c>
      <c r="J267" s="46">
        <f>IF(OR($A267="",$B267="",$C267=""),"",'MPTO_working_3-way'!G266)</f>
        <v>8.8724838026424919</v>
      </c>
      <c r="K267" s="44">
        <f>IF(OR($A267="",$B267="",$C267=""),"",'OddsRatio_working_3-way'!H266)</f>
        <v>1.4070208306163894</v>
      </c>
      <c r="L267" s="45">
        <f>IF(OR($A267="",$B267="",$C267=""),"",'OddsRatio_working_3-way'!I266)</f>
        <v>5.839025430661513</v>
      </c>
      <c r="M267" s="46">
        <f>IF(OR($A267="",$B267="",$C267=""),"",'OddsRatio_working_3-way'!J266)</f>
        <v>8.473354695484252</v>
      </c>
      <c r="N267" s="47">
        <f t="shared" si="76"/>
        <v>69.623920486837903</v>
      </c>
      <c r="O267" s="48">
        <f t="shared" si="77"/>
        <v>17.933434064791584</v>
      </c>
      <c r="P267" s="48">
        <f t="shared" si="78"/>
        <v>12.442645448370509</v>
      </c>
      <c r="Q267" t="s">
        <v>311</v>
      </c>
      <c r="R267" t="s">
        <v>308</v>
      </c>
      <c r="S267" t="s">
        <v>476</v>
      </c>
      <c r="T267" s="50">
        <v>100</v>
      </c>
      <c r="U267" s="50">
        <f t="shared" si="67"/>
        <v>26.470588235294116</v>
      </c>
      <c r="V267" s="50">
        <f t="shared" si="68"/>
        <v>81.060606060606062</v>
      </c>
      <c r="W267" s="50">
        <f t="shared" si="69"/>
        <v>86.859395532194483</v>
      </c>
      <c r="X267" s="50">
        <f t="shared" si="70"/>
        <v>32.079998407199461</v>
      </c>
      <c r="Y267" s="50">
        <f t="shared" si="71"/>
        <v>86.670016232511387</v>
      </c>
      <c r="Z267" s="50">
        <f t="shared" si="72"/>
        <v>92.468805704099807</v>
      </c>
      <c r="AA267" s="50">
        <f t="shared" si="73"/>
        <v>-5.6094101719053455</v>
      </c>
      <c r="AB267" s="50">
        <f t="shared" si="74"/>
        <v>-5.6094101719053242</v>
      </c>
      <c r="AC267" s="50">
        <f t="shared" si="75"/>
        <v>-5.6094101719053242</v>
      </c>
      <c r="AF267">
        <v>1.75</v>
      </c>
      <c r="AG267">
        <v>2.09</v>
      </c>
      <c r="AH267" s="66" t="s">
        <v>479</v>
      </c>
      <c r="AJ267" t="s">
        <v>445</v>
      </c>
    </row>
    <row r="268" spans="1:36" ht="15" x14ac:dyDescent="0.25">
      <c r="A268">
        <v>2.61</v>
      </c>
      <c r="B268">
        <v>3.06</v>
      </c>
      <c r="C268">
        <v>3.21</v>
      </c>
      <c r="D268" s="43">
        <f t="shared" si="79"/>
        <v>2.1465627823801237E-2</v>
      </c>
      <c r="E268" s="44">
        <f>IF(OR($A268="",$B268="",$C268=""),"",A268*'MPTO_working_3-way'!$I267)</f>
        <v>2.666025288620121</v>
      </c>
      <c r="F268" s="45">
        <f>IF(OR($A268="",$B268="",$C268=""),"",B268*'MPTO_working_3-way'!$I267)</f>
        <v>3.1256848211408319</v>
      </c>
      <c r="G268" s="46">
        <f>IF(OR($A268="",$B268="",$C268=""),"",C268*'MPTO_working_3-way'!$I267)</f>
        <v>3.2789046653144021</v>
      </c>
      <c r="H268" s="44">
        <f>IF(OR($A268="",$B268="",$C268=""),"",'MPTO_working_3-way'!E267)</f>
        <v>2.6596695853851196</v>
      </c>
      <c r="I268" s="45">
        <f>IF(OR($A268="",$B268="",$C268=""),"",'MPTO_working_3-way'!F267)</f>
        <v>3.1284982833947272</v>
      </c>
      <c r="J268" s="46">
        <f>IF(OR($A268="",$B268="",$C268=""),"",'MPTO_working_3-way'!G267)</f>
        <v>3.2854612014975468</v>
      </c>
      <c r="K268" s="44">
        <f>IF(OR($A268="",$B268="",$C268=""),"",'OddsRatio_working_3-way'!H267)</f>
        <v>2.6626267343434358</v>
      </c>
      <c r="L268" s="45">
        <f>IF(OR($A268="",$B268="",$C268=""),"",'OddsRatio_working_3-way'!I267)</f>
        <v>3.127336070029489</v>
      </c>
      <c r="M268" s="46">
        <f>IF(OR($A268="",$B268="",$C268=""),"",'OddsRatio_working_3-way'!J267)</f>
        <v>3.2822391819248402</v>
      </c>
      <c r="N268" s="47">
        <f t="shared" si="76"/>
        <v>37.509021548613255</v>
      </c>
      <c r="O268" s="48">
        <f t="shared" si="77"/>
        <v>31.992988967934831</v>
      </c>
      <c r="P268" s="48">
        <f t="shared" si="78"/>
        <v>30.497989483451899</v>
      </c>
      <c r="Q268" t="s">
        <v>248</v>
      </c>
      <c r="R268" t="s">
        <v>400</v>
      </c>
      <c r="S268" t="s">
        <v>476</v>
      </c>
      <c r="T268" s="50">
        <v>100</v>
      </c>
      <c r="U268" s="50">
        <f t="shared" si="67"/>
        <v>61.685823754789276</v>
      </c>
      <c r="V268" s="50">
        <f t="shared" si="68"/>
        <v>67.320261437908499</v>
      </c>
      <c r="W268" s="50">
        <f t="shared" si="69"/>
        <v>68.847352024922117</v>
      </c>
      <c r="X268" s="50">
        <f t="shared" si="70"/>
        <v>63.832386537169384</v>
      </c>
      <c r="Y268" s="50">
        <f t="shared" si="71"/>
        <v>69.466824220288601</v>
      </c>
      <c r="Z268" s="50">
        <f t="shared" si="72"/>
        <v>70.993914807302232</v>
      </c>
      <c r="AA268" s="50">
        <f t="shared" si="73"/>
        <v>-2.1465627823801086</v>
      </c>
      <c r="AB268" s="50">
        <f t="shared" si="74"/>
        <v>-2.1465627823801015</v>
      </c>
      <c r="AC268" s="50">
        <f t="shared" si="75"/>
        <v>-2.1465627823801157</v>
      </c>
      <c r="AF268">
        <v>2.54</v>
      </c>
      <c r="AG268">
        <v>1.57</v>
      </c>
      <c r="AH268" s="66" t="s">
        <v>480</v>
      </c>
      <c r="AJ268" t="s">
        <v>440</v>
      </c>
    </row>
    <row r="269" spans="1:36" ht="15" x14ac:dyDescent="0.25">
      <c r="A269">
        <v>12.64</v>
      </c>
      <c r="B269">
        <v>6.98</v>
      </c>
      <c r="C269">
        <v>1.22</v>
      </c>
      <c r="D269" s="43">
        <f t="shared" si="79"/>
        <v>4.205253084287297E-2</v>
      </c>
      <c r="E269" s="44">
        <f>IF(OR($A269="",$B269="",$C269=""),"",A269*'MPTO_working_3-way'!$I268)</f>
        <v>13.171543989853914</v>
      </c>
      <c r="F269" s="45">
        <f>IF(OR($A269="",$B269="",$C269=""),"",B269*'MPTO_working_3-way'!$I268)</f>
        <v>7.2735266652832538</v>
      </c>
      <c r="G269" s="46">
        <f>IF(OR($A269="",$B269="",$C269=""),"",C269*'MPTO_working_3-way'!$I268)</f>
        <v>1.271304087628305</v>
      </c>
      <c r="H269" s="44">
        <f>IF(OR($A269="",$B269="",$C269=""),"",'MPTO_working_3-way'!E268)</f>
        <v>15.361829355733935</v>
      </c>
      <c r="I269" s="45">
        <f>IF(OR($A269="",$B269="",$C269=""),"",'MPTO_working_3-way'!F268)</f>
        <v>7.7370058412903351</v>
      </c>
      <c r="J269" s="46">
        <f>IF(OR($A269="",$B269="",$C269=""),"",'MPTO_working_3-way'!G268)</f>
        <v>1.2412266672341228</v>
      </c>
      <c r="K269" s="44">
        <f>IF(OR($A269="",$B269="",$C269=""),"",'OddsRatio_working_3-way'!H268)</f>
        <v>14.171207094275822</v>
      </c>
      <c r="L269" s="45">
        <f>IF(OR($A269="",$B269="",$C269=""),"",'OddsRatio_working_3-way'!I268)</f>
        <v>7.7666510673341405</v>
      </c>
      <c r="M269" s="46">
        <f>IF(OR($A269="",$B269="",$C269=""),"",'OddsRatio_working_3-way'!J268)</f>
        <v>1.248940340269818</v>
      </c>
      <c r="N269" s="47">
        <f t="shared" si="76"/>
        <v>7.5921243612009608</v>
      </c>
      <c r="O269" s="48">
        <f t="shared" si="77"/>
        <v>13.748488814553028</v>
      </c>
      <c r="P269" s="48">
        <f t="shared" si="78"/>
        <v>78.659386824246013</v>
      </c>
      <c r="Q269" t="s">
        <v>406</v>
      </c>
      <c r="R269" t="s">
        <v>402</v>
      </c>
      <c r="S269" t="s">
        <v>476</v>
      </c>
      <c r="T269" s="50">
        <v>100</v>
      </c>
      <c r="U269" s="50">
        <f t="shared" si="67"/>
        <v>92.088607594936704</v>
      </c>
      <c r="V269" s="50">
        <f t="shared" si="68"/>
        <v>85.673352435530077</v>
      </c>
      <c r="W269" s="50">
        <f t="shared" si="69"/>
        <v>18.032786885245901</v>
      </c>
      <c r="X269" s="50">
        <f t="shared" si="70"/>
        <v>96.293860679224011</v>
      </c>
      <c r="Y269" s="50">
        <f t="shared" si="71"/>
        <v>89.878605519817384</v>
      </c>
      <c r="Z269" s="50">
        <f t="shared" si="72"/>
        <v>22.238039969533201</v>
      </c>
      <c r="AA269" s="50">
        <f t="shared" si="73"/>
        <v>-4.2052530842873068</v>
      </c>
      <c r="AB269" s="50">
        <f t="shared" si="74"/>
        <v>-4.2052530842873068</v>
      </c>
      <c r="AC269" s="50">
        <f t="shared" si="75"/>
        <v>-4.2052530842872997</v>
      </c>
      <c r="AF269">
        <v>1.42</v>
      </c>
      <c r="AG269">
        <v>2.9</v>
      </c>
      <c r="AH269" s="66" t="s">
        <v>495</v>
      </c>
      <c r="AJ269" t="s">
        <v>440</v>
      </c>
    </row>
    <row r="270" spans="1:36" ht="15" x14ac:dyDescent="0.25">
      <c r="A270">
        <v>1.82</v>
      </c>
      <c r="B270">
        <v>3.48</v>
      </c>
      <c r="C270">
        <v>4.87</v>
      </c>
      <c r="D270" s="43">
        <f t="shared" si="79"/>
        <v>4.2145680324537471E-2</v>
      </c>
      <c r="E270" s="44">
        <f>IF(OR($A270="",$B270="",$C270=""),"",A270*'MPTO_working_3-way'!$I269)</f>
        <v>1.8967051381906583</v>
      </c>
      <c r="F270" s="45">
        <f>IF(OR($A270="",$B270="",$C270=""),"",B270*'MPTO_working_3-way'!$I269)</f>
        <v>3.6266669675293906</v>
      </c>
      <c r="G270" s="46">
        <f>IF(OR($A270="",$B270="",$C270=""),"",C270*'MPTO_working_3-way'!$I269)</f>
        <v>5.0752494631804979</v>
      </c>
      <c r="H270" s="44">
        <f>IF(OR($A270="",$B270="",$C270=""),"",'MPTO_working_3-way'!E269)</f>
        <v>1.867755480752493</v>
      </c>
      <c r="I270" s="45">
        <f>IF(OR($A270="",$B270="",$C270=""),"",'MPTO_working_3-way'!F269)</f>
        <v>3.6588788904743934</v>
      </c>
      <c r="J270" s="46">
        <f>IF(OR($A270="",$B270="",$C270=""),"",'MPTO_working_3-way'!G269)</f>
        <v>5.2276579993527976</v>
      </c>
      <c r="K270" s="44">
        <f>IF(OR($A270="",$B270="",$C270=""),"",'OddsRatio_working_3-way'!H269)</f>
        <v>1.8786679899833221</v>
      </c>
      <c r="L270" s="45">
        <f>IF(OR($A270="",$B270="",$C270=""),"",'OddsRatio_working_3-way'!I269)</f>
        <v>3.6574348965349244</v>
      </c>
      <c r="M270" s="46">
        <f>IF(OR($A270="",$B270="",$C270=""),"",'OddsRatio_working_3-way'!J269)</f>
        <v>5.1468842941895794</v>
      </c>
      <c r="N270" s="47">
        <f t="shared" si="76"/>
        <v>52.723007908015653</v>
      </c>
      <c r="O270" s="48">
        <f t="shared" si="77"/>
        <v>27.573527124307041</v>
      </c>
      <c r="P270" s="48">
        <f t="shared" si="78"/>
        <v>19.703464967677306</v>
      </c>
      <c r="Q270" t="s">
        <v>323</v>
      </c>
      <c r="R270" t="s">
        <v>329</v>
      </c>
      <c r="S270" t="s">
        <v>476</v>
      </c>
      <c r="T270" s="50">
        <v>100</v>
      </c>
      <c r="U270" s="50">
        <f t="shared" si="67"/>
        <v>45.054945054945051</v>
      </c>
      <c r="V270" s="50">
        <f t="shared" si="68"/>
        <v>71.264367816091948</v>
      </c>
      <c r="W270" s="50">
        <f t="shared" si="69"/>
        <v>79.466119096509232</v>
      </c>
      <c r="X270" s="50">
        <f t="shared" si="70"/>
        <v>49.269513087398806</v>
      </c>
      <c r="Y270" s="50">
        <f t="shared" si="71"/>
        <v>75.478935848545703</v>
      </c>
      <c r="Z270" s="50">
        <f t="shared" si="72"/>
        <v>83.680687128962987</v>
      </c>
      <c r="AA270" s="50">
        <f t="shared" si="73"/>
        <v>-4.2145680324537551</v>
      </c>
      <c r="AB270" s="50">
        <f t="shared" si="74"/>
        <v>-4.2145680324537551</v>
      </c>
      <c r="AC270" s="50">
        <f t="shared" si="75"/>
        <v>-4.2145680324537551</v>
      </c>
      <c r="AF270">
        <v>2.17</v>
      </c>
      <c r="AG270">
        <v>1.71</v>
      </c>
      <c r="AH270" s="66" t="s">
        <v>487</v>
      </c>
      <c r="AJ270" t="s">
        <v>446</v>
      </c>
    </row>
    <row r="271" spans="1:36" ht="15" x14ac:dyDescent="0.25">
      <c r="A271">
        <v>1.8</v>
      </c>
      <c r="B271">
        <v>3.47</v>
      </c>
      <c r="C271">
        <v>5.05</v>
      </c>
      <c r="D271" s="43">
        <f t="shared" si="79"/>
        <v>4.1759795576099323E-2</v>
      </c>
      <c r="E271" s="44">
        <f>IF(OR($A271="",$B271="",$C271=""),"",A271*'MPTO_working_3-way'!$I270)</f>
        <v>1.8751676320369788</v>
      </c>
      <c r="F271" s="45">
        <f>IF(OR($A271="",$B271="",$C271=""),"",B271*'MPTO_working_3-way'!$I270)</f>
        <v>3.6149064906490649</v>
      </c>
      <c r="G271" s="46">
        <f>IF(OR($A271="",$B271="",$C271=""),"",C271*'MPTO_working_3-way'!$I270)</f>
        <v>5.2608869676593013</v>
      </c>
      <c r="H271" s="44">
        <f>IF(OR($A271="",$B271="",$C271=""),"",'MPTO_working_3-way'!E270)</f>
        <v>1.8462596554758426</v>
      </c>
      <c r="I271" s="45">
        <f>IF(OR($A271="",$B271="",$C271=""),"",'MPTO_working_3-way'!F270)</f>
        <v>3.646115255386702</v>
      </c>
      <c r="J271" s="46">
        <f>IF(OR($A271="",$B271="",$C271=""),"",'MPTO_working_3-way'!G270)</f>
        <v>5.431834358927258</v>
      </c>
      <c r="K271" s="44">
        <f>IF(OR($A271="",$B271="",$C271=""),"",'OddsRatio_working_3-way'!H270)</f>
        <v>1.8571334944461253</v>
      </c>
      <c r="L271" s="45">
        <f>IF(OR($A271="",$B271="",$C271=""),"",'OddsRatio_working_3-way'!I270)</f>
        <v>3.6463996641024128</v>
      </c>
      <c r="M271" s="46">
        <f>IF(OR($A271="",$B271="",$C271=""),"",'OddsRatio_working_3-way'!J270)</f>
        <v>5.3392383156335104</v>
      </c>
      <c r="N271" s="47">
        <f t="shared" si="76"/>
        <v>53.328565559427268</v>
      </c>
      <c r="O271" s="48">
        <f t="shared" si="77"/>
        <v>27.663232855034316</v>
      </c>
      <c r="P271" s="48">
        <f t="shared" si="78"/>
        <v>19.00820158553843</v>
      </c>
      <c r="Q271" t="s">
        <v>325</v>
      </c>
      <c r="R271" t="s">
        <v>327</v>
      </c>
      <c r="S271" t="s">
        <v>476</v>
      </c>
      <c r="T271" s="50">
        <v>100</v>
      </c>
      <c r="U271" s="50">
        <f t="shared" si="67"/>
        <v>44.444444444444443</v>
      </c>
      <c r="V271" s="50">
        <f t="shared" si="68"/>
        <v>71.181556195965413</v>
      </c>
      <c r="W271" s="50">
        <f t="shared" si="69"/>
        <v>80.198019801980209</v>
      </c>
      <c r="X271" s="50">
        <f t="shared" si="70"/>
        <v>48.620424002054385</v>
      </c>
      <c r="Y271" s="50">
        <f t="shared" si="71"/>
        <v>75.357535753575348</v>
      </c>
      <c r="Z271" s="50">
        <f t="shared" si="72"/>
        <v>84.37399935959013</v>
      </c>
      <c r="AA271" s="50">
        <f t="shared" si="73"/>
        <v>-4.1759795576099421</v>
      </c>
      <c r="AB271" s="50">
        <f t="shared" si="74"/>
        <v>-4.175979557609935</v>
      </c>
      <c r="AC271" s="50">
        <f t="shared" si="75"/>
        <v>-4.1759795576099208</v>
      </c>
      <c r="AF271">
        <v>2.08</v>
      </c>
      <c r="AG271">
        <v>1.78</v>
      </c>
      <c r="AH271" s="66" t="s">
        <v>479</v>
      </c>
      <c r="AJ271" t="s">
        <v>446</v>
      </c>
    </row>
    <row r="272" spans="1:36" ht="15" x14ac:dyDescent="0.25">
      <c r="A272">
        <v>1.96</v>
      </c>
      <c r="B272">
        <v>3.24</v>
      </c>
      <c r="C272">
        <v>4.51</v>
      </c>
      <c r="D272" s="43">
        <f t="shared" si="79"/>
        <v>4.0575546963467879E-2</v>
      </c>
      <c r="E272" s="44">
        <f>IF(OR($A272="",$B272="",$C272=""),"",A272*'MPTO_working_3-way'!$I271)</f>
        <v>2.0395280720483968</v>
      </c>
      <c r="F272" s="45">
        <f>IF(OR($A272="",$B272="",$C272=""),"",B272*'MPTO_working_3-way'!$I271)</f>
        <v>3.371464772161636</v>
      </c>
      <c r="G272" s="46">
        <f>IF(OR($A272="",$B272="",$C272=""),"",C272*'MPTO_working_3-way'!$I271)</f>
        <v>4.6929957168052399</v>
      </c>
      <c r="H272" s="44">
        <f>IF(OR($A272="",$B272="",$C272=""),"",'MPTO_working_3-way'!E271)</f>
        <v>2.0133732304436793</v>
      </c>
      <c r="I272" s="45">
        <f>IF(OR($A272="",$B272="",$C272=""),"",'MPTO_working_3-way'!F271)</f>
        <v>3.3884889771162685</v>
      </c>
      <c r="J272" s="46">
        <f>IF(OR($A272="",$B272="",$C272=""),"",'MPTO_working_3-way'!G271)</f>
        <v>4.8029745928024106</v>
      </c>
      <c r="K272" s="44">
        <f>IF(OR($A272="",$B272="",$C272=""),"",'OddsRatio_working_3-way'!H271)</f>
        <v>2.0238474756890739</v>
      </c>
      <c r="L272" s="45">
        <f>IF(OR($A272="",$B272="",$C272=""),"",'OddsRatio_working_3-way'!I271)</f>
        <v>3.388977443274507</v>
      </c>
      <c r="M272" s="46">
        <f>IF(OR($A272="",$B272="",$C272=""),"",'OddsRatio_working_3-way'!J271)</f>
        <v>4.7434423329881774</v>
      </c>
      <c r="N272" s="47">
        <f t="shared" si="76"/>
        <v>49.03095052747431</v>
      </c>
      <c r="O272" s="48">
        <f t="shared" si="77"/>
        <v>29.660698467237541</v>
      </c>
      <c r="P272" s="48">
        <f t="shared" si="78"/>
        <v>21.308351005288166</v>
      </c>
      <c r="Q272" t="s">
        <v>326</v>
      </c>
      <c r="R272" t="s">
        <v>339</v>
      </c>
      <c r="S272" t="s">
        <v>476</v>
      </c>
      <c r="T272" s="50">
        <v>100</v>
      </c>
      <c r="U272" s="50">
        <f t="shared" si="67"/>
        <v>48.979591836734699</v>
      </c>
      <c r="V272" s="50">
        <f t="shared" si="68"/>
        <v>69.135802469135797</v>
      </c>
      <c r="W272" s="50">
        <f t="shared" si="69"/>
        <v>77.827050997782706</v>
      </c>
      <c r="X272" s="50">
        <f t="shared" si="70"/>
        <v>53.03714653308149</v>
      </c>
      <c r="Y272" s="50">
        <f t="shared" si="71"/>
        <v>73.19335716548261</v>
      </c>
      <c r="Z272" s="50">
        <f t="shared" si="72"/>
        <v>81.884605694129505</v>
      </c>
      <c r="AA272" s="50">
        <f t="shared" si="73"/>
        <v>-4.0575546963467914</v>
      </c>
      <c r="AB272" s="50">
        <f t="shared" si="74"/>
        <v>-4.0575546963468128</v>
      </c>
      <c r="AC272" s="50">
        <f t="shared" si="75"/>
        <v>-4.0575546963467986</v>
      </c>
      <c r="AF272">
        <v>2.34</v>
      </c>
      <c r="AG272">
        <v>1.63</v>
      </c>
      <c r="AH272" s="66" t="s">
        <v>484</v>
      </c>
      <c r="AJ272" t="s">
        <v>446</v>
      </c>
    </row>
    <row r="273" spans="1:36" ht="15" x14ac:dyDescent="0.25">
      <c r="A273">
        <v>3.4</v>
      </c>
      <c r="B273">
        <v>2.87</v>
      </c>
      <c r="C273">
        <v>2.5299999999999998</v>
      </c>
      <c r="D273" s="43">
        <f t="shared" si="79"/>
        <v>3.7806619803999908E-2</v>
      </c>
      <c r="E273" s="44">
        <f>IF(OR($A273="",$B273="",$C273=""),"",A273*'MPTO_working_3-way'!$I272)</f>
        <v>3.5285425073335994</v>
      </c>
      <c r="F273" s="45">
        <f>IF(OR($A273="",$B273="",$C273=""),"",B273*'MPTO_working_3-way'!$I272)</f>
        <v>2.9785049988374799</v>
      </c>
      <c r="G273" s="46">
        <f>IF(OR($A273="",$B273="",$C273=""),"",C273*'MPTO_working_3-way'!$I272)</f>
        <v>2.6256507481041194</v>
      </c>
      <c r="H273" s="44">
        <f>IF(OR($A273="",$B273="",$C273=""),"",'MPTO_working_3-way'!E272)</f>
        <v>3.5522030279223822</v>
      </c>
      <c r="I273" s="45">
        <f>IF(OR($A273="",$B273="",$C273=""),"",'MPTO_working_3-way'!F272)</f>
        <v>2.9776983866610056</v>
      </c>
      <c r="J273" s="46">
        <f>IF(OR($A273="",$B273="",$C273=""),"",'MPTO_working_3-way'!G272)</f>
        <v>2.6133220703555033</v>
      </c>
      <c r="K273" s="44">
        <f>IF(OR($A273="",$B273="",$C273=""),"",'OddsRatio_working_3-way'!H272)</f>
        <v>3.5398014843227563</v>
      </c>
      <c r="L273" s="45">
        <f>IF(OR($A273="",$B273="",$C273=""),"",'OddsRatio_working_3-way'!I272)</f>
        <v>2.9789286565348148</v>
      </c>
      <c r="M273" s="46">
        <f>IF(OR($A273="",$B273="",$C273=""),"",'OddsRatio_working_3-way'!J272)</f>
        <v>2.6191234462557573</v>
      </c>
      <c r="N273" s="47">
        <f t="shared" si="76"/>
        <v>28.340313257432353</v>
      </c>
      <c r="O273" s="48">
        <f t="shared" si="77"/>
        <v>33.573890270128913</v>
      </c>
      <c r="P273" s="48">
        <f t="shared" si="78"/>
        <v>38.085796472438737</v>
      </c>
      <c r="Q273" t="s">
        <v>332</v>
      </c>
      <c r="R273" t="s">
        <v>336</v>
      </c>
      <c r="S273" t="s">
        <v>476</v>
      </c>
      <c r="T273" s="50">
        <v>100</v>
      </c>
      <c r="U273" s="50">
        <f t="shared" si="67"/>
        <v>70.588235294117652</v>
      </c>
      <c r="V273" s="50">
        <f t="shared" si="68"/>
        <v>65.156794425087099</v>
      </c>
      <c r="W273" s="50">
        <f t="shared" si="69"/>
        <v>60.474308300395251</v>
      </c>
      <c r="X273" s="50">
        <f t="shared" si="70"/>
        <v>74.368897274517636</v>
      </c>
      <c r="Y273" s="50">
        <f t="shared" si="71"/>
        <v>68.937456405487097</v>
      </c>
      <c r="Z273" s="50">
        <f t="shared" si="72"/>
        <v>64.254970280795249</v>
      </c>
      <c r="AA273" s="50">
        <f t="shared" si="73"/>
        <v>-3.7806619803999837</v>
      </c>
      <c r="AB273" s="50">
        <f t="shared" si="74"/>
        <v>-3.7806619803999979</v>
      </c>
      <c r="AC273" s="50">
        <f t="shared" si="75"/>
        <v>-3.7806619803999979</v>
      </c>
      <c r="AF273">
        <v>2.2999999999999998</v>
      </c>
      <c r="AG273">
        <v>1.64</v>
      </c>
      <c r="AH273" s="66" t="s">
        <v>493</v>
      </c>
      <c r="AJ273" t="s">
        <v>446</v>
      </c>
    </row>
    <row r="274" spans="1:36" ht="15" x14ac:dyDescent="0.25">
      <c r="A274">
        <v>2.6</v>
      </c>
      <c r="B274">
        <v>2.95</v>
      </c>
      <c r="C274">
        <v>3.17</v>
      </c>
      <c r="D274" s="43">
        <f t="shared" si="79"/>
        <v>3.9055848712053587E-2</v>
      </c>
      <c r="E274" s="44">
        <f>IF(OR($A274="",$B274="",$C274=""),"",A274*'MPTO_working_3-way'!$I273)</f>
        <v>2.7015452066513395</v>
      </c>
      <c r="F274" s="45">
        <f>IF(OR($A274="",$B274="",$C274=""),"",B274*'MPTO_working_3-way'!$I273)</f>
        <v>3.0652147537005581</v>
      </c>
      <c r="G274" s="46">
        <f>IF(OR($A274="",$B274="",$C274=""),"",C274*'MPTO_working_3-way'!$I273)</f>
        <v>3.2938070404172097</v>
      </c>
      <c r="H274" s="44">
        <f>IF(OR($A274="",$B274="",$C274=""),"",'MPTO_working_3-way'!E273)</f>
        <v>2.6910890650767945</v>
      </c>
      <c r="I274" s="45">
        <f>IF(OR($A274="",$B274="",$C274=""),"",'MPTO_working_3-way'!F273)</f>
        <v>3.0678193502801099</v>
      </c>
      <c r="J274" s="46">
        <f>IF(OR($A274="",$B274="",$C274=""),"",'MPTO_working_3-way'!G273)</f>
        <v>3.3064540987470759</v>
      </c>
      <c r="K274" s="44">
        <f>IF(OR($A274="",$B274="",$C274=""),"",'OddsRatio_working_3-way'!H273)</f>
        <v>2.6959574552170689</v>
      </c>
      <c r="L274" s="45">
        <f>IF(OR($A274="",$B274="",$C274=""),"",'OddsRatio_working_3-way'!I273)</f>
        <v>3.0669481485458028</v>
      </c>
      <c r="M274" s="46">
        <f>IF(OR($A274="",$B274="",$C274=""),"",'OddsRatio_working_3-way'!J273)</f>
        <v>3.3001422986381503</v>
      </c>
      <c r="N274" s="47">
        <f t="shared" si="76"/>
        <v>37.015852910325172</v>
      </c>
      <c r="O274" s="48">
        <f t="shared" si="77"/>
        <v>32.624141548083202</v>
      </c>
      <c r="P274" s="48">
        <f t="shared" si="78"/>
        <v>30.360005541591629</v>
      </c>
      <c r="Q274" t="s">
        <v>330</v>
      </c>
      <c r="R274" t="s">
        <v>335</v>
      </c>
      <c r="S274" t="s">
        <v>476</v>
      </c>
      <c r="T274" s="50">
        <v>100</v>
      </c>
      <c r="U274" s="50">
        <f t="shared" si="67"/>
        <v>61.538461538461533</v>
      </c>
      <c r="V274" s="50">
        <f t="shared" si="68"/>
        <v>66.101694915254228</v>
      </c>
      <c r="W274" s="50">
        <f t="shared" si="69"/>
        <v>68.454258675078862</v>
      </c>
      <c r="X274" s="50">
        <f t="shared" si="70"/>
        <v>65.444046409666896</v>
      </c>
      <c r="Y274" s="50">
        <f t="shared" si="71"/>
        <v>70.007279786459591</v>
      </c>
      <c r="Z274" s="50">
        <f t="shared" si="72"/>
        <v>72.359843546284225</v>
      </c>
      <c r="AA274" s="50">
        <f t="shared" si="73"/>
        <v>-3.9055848712053631</v>
      </c>
      <c r="AB274" s="50">
        <f t="shared" si="74"/>
        <v>-3.9055848712053631</v>
      </c>
      <c r="AC274" s="50">
        <f t="shared" si="75"/>
        <v>-3.9055848712053631</v>
      </c>
      <c r="AF274">
        <v>2.4500000000000002</v>
      </c>
      <c r="AG274">
        <v>1.57</v>
      </c>
      <c r="AH274" s="66" t="s">
        <v>496</v>
      </c>
      <c r="AJ274" t="s">
        <v>446</v>
      </c>
    </row>
    <row r="275" spans="1:36" ht="15" x14ac:dyDescent="0.25">
      <c r="A275">
        <v>1.46</v>
      </c>
      <c r="B275">
        <v>3.97</v>
      </c>
      <c r="C275">
        <v>9.17</v>
      </c>
      <c r="D275" s="43">
        <f t="shared" si="79"/>
        <v>4.5871929704480063E-2</v>
      </c>
      <c r="E275" s="44">
        <f>IF(OR($A275="",$B275="",$C275=""),"",A275*'MPTO_working_3-way'!$I274)</f>
        <v>1.526973017368541</v>
      </c>
      <c r="F275" s="45">
        <f>IF(OR($A275="",$B275="",$C275=""),"",B275*'MPTO_working_3-way'!$I274)</f>
        <v>4.1521115609267865</v>
      </c>
      <c r="G275" s="46">
        <f>IF(OR($A275="",$B275="",$C275=""),"",C275*'MPTO_working_3-way'!$I274)</f>
        <v>9.5906455953900824</v>
      </c>
      <c r="H275" s="44">
        <f>IF(OR($A275="",$B275="",$C275=""),"",'MPTO_working_3-way'!E274)</f>
        <v>1.4933377790034317</v>
      </c>
      <c r="I275" s="45">
        <f>IF(OR($A275="",$B275="",$C275=""),"",'MPTO_working_3-way'!F274)</f>
        <v>4.2265690276642482</v>
      </c>
      <c r="J275" s="46">
        <f>IF(OR($A275="",$B275="",$C275=""),"",'MPTO_working_3-way'!G274)</f>
        <v>10.665459523837866</v>
      </c>
      <c r="K275" s="44">
        <f>IF(OR($A275="",$B275="",$C275=""),"",'OddsRatio_working_3-way'!H274)</f>
        <v>1.504459531061269</v>
      </c>
      <c r="L275" s="45">
        <f>IF(OR($A275="",$B275="",$C275=""),"",'OddsRatio_working_3-way'!I274)</f>
        <v>4.2570539288086264</v>
      </c>
      <c r="M275" s="46">
        <f>IF(OR($A275="",$B275="",$C275=""),"",'OddsRatio_working_3-way'!J274)</f>
        <v>9.9596399321099263</v>
      </c>
      <c r="N275" s="47">
        <f t="shared" si="76"/>
        <v>65.48904195591598</v>
      </c>
      <c r="O275" s="48">
        <f t="shared" si="77"/>
        <v>24.084131298649201</v>
      </c>
      <c r="P275" s="48">
        <f t="shared" si="78"/>
        <v>10.426826745434823</v>
      </c>
      <c r="Q275" t="s">
        <v>324</v>
      </c>
      <c r="R275" t="s">
        <v>341</v>
      </c>
      <c r="S275" t="s">
        <v>476</v>
      </c>
      <c r="T275" s="50">
        <v>100</v>
      </c>
      <c r="U275" s="50">
        <f t="shared" si="67"/>
        <v>31.506849315068493</v>
      </c>
      <c r="V275" s="50">
        <f t="shared" si="68"/>
        <v>74.811083123425689</v>
      </c>
      <c r="W275" s="50">
        <f t="shared" si="69"/>
        <v>89.094874591057788</v>
      </c>
      <c r="X275" s="50">
        <f t="shared" si="70"/>
        <v>36.094042285516508</v>
      </c>
      <c r="Y275" s="50">
        <f t="shared" si="71"/>
        <v>79.398276093873704</v>
      </c>
      <c r="Z275" s="50">
        <f t="shared" si="72"/>
        <v>93.682067561505818</v>
      </c>
      <c r="AA275" s="50">
        <f t="shared" si="73"/>
        <v>-4.5871929704480152</v>
      </c>
      <c r="AB275" s="50">
        <f t="shared" si="74"/>
        <v>-4.5871929704480152</v>
      </c>
      <c r="AC275" s="50">
        <f t="shared" si="75"/>
        <v>-4.5871929704480294</v>
      </c>
      <c r="AF275">
        <v>1.79</v>
      </c>
      <c r="AG275">
        <v>2.06</v>
      </c>
      <c r="AH275" s="66" t="s">
        <v>497</v>
      </c>
      <c r="AJ275" t="s">
        <v>446</v>
      </c>
    </row>
    <row r="276" spans="1:36" ht="15" x14ac:dyDescent="0.25">
      <c r="A276">
        <v>2.46</v>
      </c>
      <c r="B276">
        <v>3.04</v>
      </c>
      <c r="C276">
        <v>3.3</v>
      </c>
      <c r="D276" s="43">
        <f t="shared" si="79"/>
        <v>3.8481736492006036E-2</v>
      </c>
      <c r="E276" s="44">
        <f>IF(OR($A276="",$B276="",$C276=""),"",A276*'MPTO_working_3-way'!$I275)</f>
        <v>2.554665071770335</v>
      </c>
      <c r="F276" s="45">
        <f>IF(OR($A276="",$B276="",$C276=""),"",B276*'MPTO_working_3-way'!$I275)</f>
        <v>3.1569844789356982</v>
      </c>
      <c r="G276" s="46">
        <f>IF(OR($A276="",$B276="",$C276=""),"",C276*'MPTO_working_3-way'!$I275)</f>
        <v>3.4269897304236197</v>
      </c>
      <c r="H276" s="44">
        <f>IF(OR($A276="",$B276="",$C276=""),"",'MPTO_working_3-way'!E275)</f>
        <v>2.5401546404486055</v>
      </c>
      <c r="I276" s="45">
        <f>IF(OR($A276="",$B276="",$C276=""),"",'MPTO_working_3-way'!F275)</f>
        <v>3.1633544576385897</v>
      </c>
      <c r="J276" s="46">
        <f>IF(OR($A276="",$B276="",$C276=""),"",'MPTO_working_3-way'!G275)</f>
        <v>3.4458630742937562</v>
      </c>
      <c r="K276" s="44">
        <f>IF(OR($A276="",$B276="",$C276=""),"",'OddsRatio_working_3-way'!H275)</f>
        <v>2.5466839208941736</v>
      </c>
      <c r="L276" s="45">
        <f>IF(OR($A276="",$B276="",$C276=""),"",'OddsRatio_working_3-way'!I275)</f>
        <v>3.161119999057612</v>
      </c>
      <c r="M276" s="46">
        <f>IF(OR($A276="",$B276="",$C276=""),"",'OddsRatio_working_3-way'!J275)</f>
        <v>3.4365568616826012</v>
      </c>
      <c r="N276" s="47">
        <f t="shared" si="76"/>
        <v>39.144074542304629</v>
      </c>
      <c r="O276" s="48">
        <f t="shared" si="77"/>
        <v>31.67579716252283</v>
      </c>
      <c r="P276" s="48">
        <f t="shared" si="78"/>
        <v>29.180128295172548</v>
      </c>
      <c r="Q276" t="s">
        <v>342</v>
      </c>
      <c r="R276" t="s">
        <v>331</v>
      </c>
      <c r="S276" t="s">
        <v>476</v>
      </c>
      <c r="T276" s="50">
        <v>100</v>
      </c>
      <c r="U276" s="50">
        <f t="shared" si="67"/>
        <v>59.349593495934961</v>
      </c>
      <c r="V276" s="50">
        <f t="shared" si="68"/>
        <v>67.10526315789474</v>
      </c>
      <c r="W276" s="50">
        <f t="shared" si="69"/>
        <v>69.696969696969703</v>
      </c>
      <c r="X276" s="50">
        <f t="shared" si="70"/>
        <v>63.197767145135565</v>
      </c>
      <c r="Y276" s="50">
        <f t="shared" si="71"/>
        <v>70.953436807095343</v>
      </c>
      <c r="Z276" s="50">
        <f t="shared" si="72"/>
        <v>73.545143346170306</v>
      </c>
      <c r="AA276" s="50">
        <f t="shared" si="73"/>
        <v>-3.8481736492006036</v>
      </c>
      <c r="AB276" s="50">
        <f t="shared" si="74"/>
        <v>-3.8481736492006036</v>
      </c>
      <c r="AC276" s="50">
        <f t="shared" si="75"/>
        <v>-3.8481736492006036</v>
      </c>
      <c r="AF276">
        <v>2.31</v>
      </c>
      <c r="AG276">
        <v>1.64</v>
      </c>
      <c r="AH276" s="66" t="s">
        <v>482</v>
      </c>
      <c r="AJ276" t="s">
        <v>446</v>
      </c>
    </row>
    <row r="277" spans="1:36" ht="15" x14ac:dyDescent="0.25">
      <c r="A277">
        <v>1.77</v>
      </c>
      <c r="B277">
        <v>3.56</v>
      </c>
      <c r="C277">
        <v>5.0999999999999996</v>
      </c>
      <c r="D277" s="43">
        <f t="shared" si="79"/>
        <v>4.1949059189472893E-2</v>
      </c>
      <c r="E277" s="44">
        <f>IF(OR($A277="",$B277="",$C277=""),"",A277*'MPTO_working_3-way'!$I276)</f>
        <v>1.8442498347653671</v>
      </c>
      <c r="F277" s="45">
        <f>IF(OR($A277="",$B277="",$C277=""),"",B277*'MPTO_working_3-way'!$I276)</f>
        <v>3.7093386507145234</v>
      </c>
      <c r="G277" s="46">
        <f>IF(OR($A277="",$B277="",$C277=""),"",C277*'MPTO_working_3-way'!$I276)</f>
        <v>5.3139402018663118</v>
      </c>
      <c r="H277" s="44">
        <f>IF(OR($A277="",$B277="",$C277=""),"",'MPTO_working_3-way'!E276)</f>
        <v>1.8149191489746224</v>
      </c>
      <c r="I277" s="45">
        <f>IF(OR($A277="",$B277="",$C277=""),"",'MPTO_working_3-way'!F276)</f>
        <v>3.7464990370311648</v>
      </c>
      <c r="J277" s="46">
        <f>IF(OR($A277="",$B277="",$C277=""),"",'MPTO_working_3-way'!G276)</f>
        <v>5.4916265653196268</v>
      </c>
      <c r="K277" s="44">
        <f>IF(OR($A277="",$B277="",$C277=""),"",'OddsRatio_working_3-way'!H276)</f>
        <v>1.8257653695992635</v>
      </c>
      <c r="L277" s="45">
        <f>IF(OR($A277="",$B277="",$C277=""),"",'OddsRatio_working_3-way'!I276)</f>
        <v>3.7454017482780704</v>
      </c>
      <c r="M277" s="46">
        <f>IF(OR($A277="",$B277="",$C277=""),"",'OddsRatio_working_3-way'!J276)</f>
        <v>5.3969324874765965</v>
      </c>
      <c r="N277" s="47">
        <f t="shared" si="76"/>
        <v>54.222588564158613</v>
      </c>
      <c r="O277" s="48">
        <f t="shared" si="77"/>
        <v>26.958983640045155</v>
      </c>
      <c r="P277" s="48">
        <f t="shared" si="78"/>
        <v>18.818427795796225</v>
      </c>
      <c r="Q277" t="s">
        <v>328</v>
      </c>
      <c r="R277" t="s">
        <v>337</v>
      </c>
      <c r="S277" t="s">
        <v>476</v>
      </c>
      <c r="T277" s="50">
        <v>100</v>
      </c>
      <c r="U277" s="50">
        <f t="shared" si="67"/>
        <v>43.502824858757066</v>
      </c>
      <c r="V277" s="50">
        <f t="shared" si="68"/>
        <v>71.910112359550567</v>
      </c>
      <c r="W277" s="50">
        <f t="shared" si="69"/>
        <v>80.392156862745097</v>
      </c>
      <c r="X277" s="50">
        <f t="shared" si="70"/>
        <v>47.697730777704344</v>
      </c>
      <c r="Y277" s="50">
        <f t="shared" si="71"/>
        <v>76.105018278497852</v>
      </c>
      <c r="Z277" s="50">
        <f t="shared" si="72"/>
        <v>84.587062781692381</v>
      </c>
      <c r="AA277" s="50">
        <f t="shared" si="73"/>
        <v>-4.1949059189472777</v>
      </c>
      <c r="AB277" s="50">
        <f t="shared" si="74"/>
        <v>-4.1949059189472848</v>
      </c>
      <c r="AC277" s="50">
        <f t="shared" si="75"/>
        <v>-4.1949059189472848</v>
      </c>
      <c r="AF277">
        <v>2.0299999999999998</v>
      </c>
      <c r="AG277">
        <v>1.83</v>
      </c>
      <c r="AH277" s="66" t="s">
        <v>482</v>
      </c>
      <c r="AJ277" t="s">
        <v>446</v>
      </c>
    </row>
    <row r="278" spans="1:36" ht="15" x14ac:dyDescent="0.25">
      <c r="A278">
        <v>3.12</v>
      </c>
      <c r="B278">
        <v>2.79</v>
      </c>
      <c r="C278">
        <v>2.79</v>
      </c>
      <c r="D278" s="43">
        <f t="shared" si="79"/>
        <v>3.7358698649021305E-2</v>
      </c>
      <c r="E278" s="44">
        <f>IF(OR($A278="",$B278="",$C278=""),"",A278*'MPTO_working_3-way'!$I277)</f>
        <v>3.2365591397849465</v>
      </c>
      <c r="F278" s="45">
        <f>IF(OR($A278="",$B278="",$C278=""),"",B278*'MPTO_working_3-way'!$I277)</f>
        <v>2.8942307692307696</v>
      </c>
      <c r="G278" s="46">
        <f>IF(OR($A278="",$B278="",$C278=""),"",C278*'MPTO_working_3-way'!$I277)</f>
        <v>2.8942307692307696</v>
      </c>
      <c r="H278" s="44">
        <f>IF(OR($A278="",$B278="",$C278=""),"",'MPTO_working_3-way'!E277)</f>
        <v>3.2461217183770881</v>
      </c>
      <c r="I278" s="45">
        <f>IF(OR($A278="",$B278="",$C278=""),"",'MPTO_working_3-way'!F277)</f>
        <v>2.8904236950458233</v>
      </c>
      <c r="J278" s="46">
        <f>IF(OR($A278="",$B278="",$C278=""),"",'MPTO_working_3-way'!G277)</f>
        <v>2.8904236950458233</v>
      </c>
      <c r="K278" s="44">
        <f>IF(OR($A278="",$B278="",$C278=""),"",'OddsRatio_working_3-way'!H277)</f>
        <v>3.2412363140822835</v>
      </c>
      <c r="L278" s="45">
        <f>IF(OR($A278="",$B278="",$C278=""),"",'OddsRatio_working_3-way'!I277)</f>
        <v>2.8923646236826834</v>
      </c>
      <c r="M278" s="46">
        <f>IF(OR($A278="",$B278="",$C278=""),"",'OddsRatio_working_3-way'!J277)</f>
        <v>2.8923646236826834</v>
      </c>
      <c r="N278" s="47">
        <f t="shared" si="76"/>
        <v>30.897009966777407</v>
      </c>
      <c r="O278" s="48">
        <f t="shared" si="77"/>
        <v>34.551495016611291</v>
      </c>
      <c r="P278" s="48">
        <f t="shared" si="78"/>
        <v>34.551495016611291</v>
      </c>
      <c r="Q278" t="s">
        <v>334</v>
      </c>
      <c r="R278" t="s">
        <v>338</v>
      </c>
      <c r="S278" t="s">
        <v>476</v>
      </c>
      <c r="T278" s="50">
        <v>100</v>
      </c>
      <c r="U278" s="50">
        <f t="shared" si="67"/>
        <v>67.948717948717942</v>
      </c>
      <c r="V278" s="50">
        <f t="shared" si="68"/>
        <v>64.157706093189958</v>
      </c>
      <c r="W278" s="50">
        <f t="shared" si="69"/>
        <v>64.157706093189958</v>
      </c>
      <c r="X278" s="50">
        <f t="shared" si="70"/>
        <v>71.68458781362007</v>
      </c>
      <c r="Y278" s="50">
        <f t="shared" si="71"/>
        <v>67.893575958092086</v>
      </c>
      <c r="Z278" s="50">
        <f t="shared" si="72"/>
        <v>67.893575958092086</v>
      </c>
      <c r="AA278" s="50">
        <f t="shared" si="73"/>
        <v>-3.7358698649021278</v>
      </c>
      <c r="AB278" s="50">
        <f t="shared" si="74"/>
        <v>-3.7358698649021278</v>
      </c>
      <c r="AC278" s="50">
        <f t="shared" si="75"/>
        <v>-3.7358698649021278</v>
      </c>
      <c r="AF278">
        <v>2.75</v>
      </c>
      <c r="AG278">
        <v>1.47</v>
      </c>
      <c r="AH278" s="66" t="s">
        <v>478</v>
      </c>
      <c r="AJ278" t="s">
        <v>446</v>
      </c>
    </row>
    <row r="279" spans="1:36" ht="15" x14ac:dyDescent="0.25">
      <c r="A279">
        <v>2.13</v>
      </c>
      <c r="B279">
        <v>3.2</v>
      </c>
      <c r="C279">
        <v>3.89</v>
      </c>
      <c r="D279" s="43">
        <f t="shared" si="79"/>
        <v>3.9052976815477258E-2</v>
      </c>
      <c r="E279" s="44">
        <f>IF(OR($A279="",$B279="",$C279=""),"",A279*'MPTO_working_3-way'!$I278)</f>
        <v>2.2131828406169665</v>
      </c>
      <c r="F279" s="45">
        <f>IF(OR($A279="",$B279="",$C279=""),"",B279*'MPTO_working_3-way'!$I278)</f>
        <v>3.3249695258095273</v>
      </c>
      <c r="G279" s="46">
        <f>IF(OR($A279="",$B279="",$C279=""),"",C279*'MPTO_working_3-way'!$I278)</f>
        <v>4.0419160798122062</v>
      </c>
      <c r="H279" s="44">
        <f>IF(OR($A279="",$B279="",$C279=""),"",'MPTO_working_3-way'!E278)</f>
        <v>2.1907441059321031</v>
      </c>
      <c r="I279" s="45">
        <f>IF(OR($A279="",$B279="",$C279=""),"",'MPTO_working_3-way'!F278)</f>
        <v>3.3390950413153759</v>
      </c>
      <c r="J279" s="46">
        <f>IF(OR($A279="",$B279="",$C279=""),"",'MPTO_working_3-way'!G278)</f>
        <v>4.0974916213952426</v>
      </c>
      <c r="K279" s="44">
        <f>IF(OR($A279="",$B279="",$C279=""),"",'OddsRatio_working_3-way'!H278)</f>
        <v>2.200073191129817</v>
      </c>
      <c r="L279" s="45">
        <f>IF(OR($A279="",$B279="",$C279=""),"",'OddsRatio_working_3-way'!I278)</f>
        <v>3.336425681845661</v>
      </c>
      <c r="M279" s="46">
        <f>IF(OR($A279="",$B279="",$C279=""),"",'OddsRatio_working_3-way'!J278)</f>
        <v>4.0692137366063452</v>
      </c>
      <c r="N279" s="47">
        <f t="shared" si="76"/>
        <v>45.18379510484688</v>
      </c>
      <c r="O279" s="48">
        <f t="shared" si="77"/>
        <v>30.075463616663701</v>
      </c>
      <c r="P279" s="48">
        <f t="shared" si="78"/>
        <v>24.740741278489423</v>
      </c>
      <c r="Q279" t="s">
        <v>340</v>
      </c>
      <c r="R279" t="s">
        <v>333</v>
      </c>
      <c r="S279" t="s">
        <v>476</v>
      </c>
      <c r="T279" s="50">
        <v>100</v>
      </c>
      <c r="U279" s="50">
        <f t="shared" si="67"/>
        <v>53.051643192488264</v>
      </c>
      <c r="V279" s="50">
        <f t="shared" si="68"/>
        <v>68.75</v>
      </c>
      <c r="W279" s="50">
        <f t="shared" si="69"/>
        <v>74.293059125964007</v>
      </c>
      <c r="X279" s="50">
        <f t="shared" si="70"/>
        <v>56.956940874035986</v>
      </c>
      <c r="Y279" s="50">
        <f t="shared" si="71"/>
        <v>72.655297681547722</v>
      </c>
      <c r="Z279" s="50">
        <f t="shared" si="72"/>
        <v>78.198356807511743</v>
      </c>
      <c r="AA279" s="50">
        <f t="shared" si="73"/>
        <v>-3.9052976815477223</v>
      </c>
      <c r="AB279" s="50">
        <f t="shared" si="74"/>
        <v>-3.9052976815477223</v>
      </c>
      <c r="AC279" s="50">
        <f t="shared" si="75"/>
        <v>-3.9052976815477365</v>
      </c>
      <c r="AF279">
        <v>2.34</v>
      </c>
      <c r="AG279">
        <v>1.62</v>
      </c>
      <c r="AH279" s="66" t="s">
        <v>485</v>
      </c>
      <c r="AJ279" t="s">
        <v>446</v>
      </c>
    </row>
    <row r="280" spans="1:36" ht="15" x14ac:dyDescent="0.25">
      <c r="A280">
        <v>2.6</v>
      </c>
      <c r="B280">
        <v>2.87</v>
      </c>
      <c r="C280">
        <v>3.17</v>
      </c>
      <c r="D280" s="43">
        <f t="shared" si="79"/>
        <v>4.8504853613724919E-2</v>
      </c>
      <c r="E280" s="44">
        <f>IF(OR($A280="",$B280="",$C280=""),"",A280*'MPTO_working_3-way'!$I279)</f>
        <v>2.7261126193956851</v>
      </c>
      <c r="F280" s="45">
        <f>IF(OR($A280="",$B280="",$C280=""),"",B280*'MPTO_working_3-way'!$I279)</f>
        <v>3.0092089298713907</v>
      </c>
      <c r="G280" s="46">
        <f>IF(OR($A280="",$B280="",$C280=""),"",C280*'MPTO_working_3-way'!$I279)</f>
        <v>3.323760385955508</v>
      </c>
      <c r="H280" s="44">
        <f>IF(OR($A280="",$B280="",$C280=""),"",'MPTO_working_3-way'!E279)</f>
        <v>2.7140938272813715</v>
      </c>
      <c r="I280" s="45">
        <f>IF(OR($A280="",$B280="",$C280=""),"",'MPTO_working_3-way'!F279)</f>
        <v>3.0096570455293432</v>
      </c>
      <c r="J280" s="46">
        <f>IF(OR($A280="",$B280="",$C280=""),"",'MPTO_working_3-way'!G279)</f>
        <v>3.3412506638843165</v>
      </c>
      <c r="K280" s="44">
        <f>IF(OR($A280="",$B280="",$C280=""),"",'OddsRatio_working_3-way'!H279)</f>
        <v>2.7197356641717372</v>
      </c>
      <c r="L280" s="45">
        <f>IF(OR($A280="",$B280="",$C280=""),"",'OddsRatio_working_3-way'!I279)</f>
        <v>3.0099410575007179</v>
      </c>
      <c r="M280" s="46">
        <f>IF(OR($A280="",$B280="",$C280=""),"",'OddsRatio_working_3-way'!J279)</f>
        <v>3.3323914945329189</v>
      </c>
      <c r="N280" s="47">
        <f t="shared" si="76"/>
        <v>36.68227030993593</v>
      </c>
      <c r="O280" s="48">
        <f t="shared" si="77"/>
        <v>33.231325019454147</v>
      </c>
      <c r="P280" s="48">
        <f t="shared" si="78"/>
        <v>30.086404670609912</v>
      </c>
      <c r="Q280" t="s">
        <v>412</v>
      </c>
      <c r="R280" t="s">
        <v>93</v>
      </c>
      <c r="S280" t="s">
        <v>476</v>
      </c>
      <c r="T280" s="50">
        <v>100</v>
      </c>
      <c r="U280" s="50">
        <f t="shared" si="67"/>
        <v>61.538461538461533</v>
      </c>
      <c r="V280" s="50">
        <f t="shared" si="68"/>
        <v>65.156794425087099</v>
      </c>
      <c r="W280" s="50">
        <f t="shared" si="69"/>
        <v>68.454258675078862</v>
      </c>
      <c r="X280" s="50">
        <f t="shared" si="70"/>
        <v>66.388946899834025</v>
      </c>
      <c r="Y280" s="50">
        <f t="shared" si="71"/>
        <v>70.007279786459591</v>
      </c>
      <c r="Z280" s="50">
        <f t="shared" si="72"/>
        <v>73.304744036451353</v>
      </c>
      <c r="AA280" s="50">
        <f t="shared" si="73"/>
        <v>-4.8504853613724919</v>
      </c>
      <c r="AB280" s="50">
        <f t="shared" si="74"/>
        <v>-4.8504853613724919</v>
      </c>
      <c r="AC280" s="50">
        <f t="shared" si="75"/>
        <v>-4.8504853613724919</v>
      </c>
      <c r="AF280">
        <v>2.27</v>
      </c>
      <c r="AG280">
        <v>1.63</v>
      </c>
      <c r="AH280" s="66" t="s">
        <v>483</v>
      </c>
      <c r="AJ280" t="s">
        <v>447</v>
      </c>
    </row>
    <row r="281" spans="1:36" ht="15" x14ac:dyDescent="0.25">
      <c r="A281">
        <v>6.28</v>
      </c>
      <c r="B281">
        <v>4.05</v>
      </c>
      <c r="C281">
        <v>1.54</v>
      </c>
      <c r="D281" s="43">
        <f t="shared" si="79"/>
        <v>5.5499898387371793E-2</v>
      </c>
      <c r="E281" s="44">
        <f>IF(OR($A281="",$B281="",$C281=""),"",A281*'MPTO_working_3-way'!$I280)</f>
        <v>6.6285393618726953</v>
      </c>
      <c r="F281" s="45">
        <f>IF(OR($A281="",$B281="",$C281=""),"",B281*'MPTO_working_3-way'!$I280)</f>
        <v>4.2747745884688557</v>
      </c>
      <c r="G281" s="46">
        <f>IF(OR($A281="",$B281="",$C281=""),"",C281*'MPTO_working_3-way'!$I280)</f>
        <v>1.6254698435165527</v>
      </c>
      <c r="H281" s="44">
        <f>IF(OR($A281="",$B281="",$C281=""),"",'MPTO_working_3-way'!E280)</f>
        <v>7.1055175132852311</v>
      </c>
      <c r="I281" s="45">
        <f>IF(OR($A281="",$B281="",$C281=""),"",'MPTO_working_3-way'!F280)</f>
        <v>4.378022754301826</v>
      </c>
      <c r="J281" s="46">
        <f>IF(OR($A281="",$B281="",$C281=""),"",'MPTO_working_3-way'!G280)</f>
        <v>1.5851611587283427</v>
      </c>
      <c r="K281" s="44">
        <f>IF(OR($A281="",$B281="",$C281=""),"",'OddsRatio_working_3-way'!H280)</f>
        <v>6.8500104991346493</v>
      </c>
      <c r="L281" s="45">
        <f>IF(OR($A281="",$B281="",$C281=""),"",'OddsRatio_working_3-way'!I280)</f>
        <v>4.3792674284774007</v>
      </c>
      <c r="M281" s="46">
        <f>IF(OR($A281="",$B281="",$C281=""),"",'OddsRatio_working_3-way'!J280)</f>
        <v>1.598296528320589</v>
      </c>
      <c r="N281" s="47">
        <f t="shared" si="76"/>
        <v>15.086279878671188</v>
      </c>
      <c r="O281" s="48">
        <f t="shared" si="77"/>
        <v>23.393046330383967</v>
      </c>
      <c r="P281" s="48">
        <f t="shared" si="78"/>
        <v>61.520673790944848</v>
      </c>
      <c r="Q281" t="s">
        <v>345</v>
      </c>
      <c r="R281" t="s">
        <v>90</v>
      </c>
      <c r="S281" t="s">
        <v>476</v>
      </c>
      <c r="T281" s="50">
        <v>100</v>
      </c>
      <c r="U281" s="50">
        <f t="shared" si="67"/>
        <v>84.076433121019107</v>
      </c>
      <c r="V281" s="50">
        <f t="shared" si="68"/>
        <v>75.308641975308646</v>
      </c>
      <c r="W281" s="50">
        <f t="shared" si="69"/>
        <v>35.064935064935064</v>
      </c>
      <c r="X281" s="50">
        <f t="shared" si="70"/>
        <v>89.626422959756297</v>
      </c>
      <c r="Y281" s="50">
        <f t="shared" si="71"/>
        <v>80.858631814045822</v>
      </c>
      <c r="Z281" s="50">
        <f t="shared" si="72"/>
        <v>40.614924903672254</v>
      </c>
      <c r="AA281" s="50">
        <f t="shared" si="73"/>
        <v>-5.54998983873719</v>
      </c>
      <c r="AB281" s="50">
        <f t="shared" si="74"/>
        <v>-5.5499898387371758</v>
      </c>
      <c r="AC281" s="50">
        <f t="shared" si="75"/>
        <v>-5.54998983873719</v>
      </c>
      <c r="AF281">
        <v>2.0099999999999998</v>
      </c>
      <c r="AG281">
        <v>1.81</v>
      </c>
      <c r="AH281" s="66" t="s">
        <v>483</v>
      </c>
      <c r="AJ281" t="s">
        <v>447</v>
      </c>
    </row>
    <row r="282" spans="1:36" ht="15" x14ac:dyDescent="0.25">
      <c r="A282">
        <v>2.38</v>
      </c>
      <c r="B282">
        <v>3.23</v>
      </c>
      <c r="C282">
        <v>3.19</v>
      </c>
      <c r="D282" s="43">
        <f t="shared" si="79"/>
        <v>4.3245214271156573E-2</v>
      </c>
      <c r="E282" s="44">
        <f>IF(OR($A282="",$B282="",$C282=""),"",A282*'MPTO_working_3-way'!$I281)</f>
        <v>2.4829236099653524</v>
      </c>
      <c r="F282" s="45">
        <f>IF(OR($A282="",$B282="",$C282=""),"",B282*'MPTO_working_3-way'!$I281)</f>
        <v>3.3696820420958358</v>
      </c>
      <c r="G282" s="46">
        <f>IF(OR($A282="",$B282="",$C282=""),"",C282*'MPTO_working_3-way'!$I281)</f>
        <v>3.3279522335249894</v>
      </c>
      <c r="H282" s="44">
        <f>IF(OR($A282="",$B282="",$C282=""),"",'MPTO_working_3-way'!E281)</f>
        <v>2.464553583937291</v>
      </c>
      <c r="I282" s="45">
        <f>IF(OR($A282="",$B282="",$C282=""),"",'MPTO_working_3-way'!F281)</f>
        <v>3.3877352597192152</v>
      </c>
      <c r="J282" s="46">
        <f>IF(OR($A282="",$B282="",$C282=""),"",'MPTO_working_3-way'!G281)</f>
        <v>3.3437597066336591</v>
      </c>
      <c r="K282" s="44">
        <f>IF(OR($A282="",$B282="",$C282=""),"",'OddsRatio_working_3-way'!H281)</f>
        <v>2.4725934569081058</v>
      </c>
      <c r="L282" s="45">
        <f>IF(OR($A282="",$B282="",$C282=""),"",'OddsRatio_working_3-way'!I281)</f>
        <v>3.3796256586268654</v>
      </c>
      <c r="M282" s="46">
        <f>IF(OR($A282="",$B282="",$C282=""),"",'OddsRatio_working_3-way'!J281)</f>
        <v>3.3369417903106893</v>
      </c>
      <c r="N282" s="47">
        <f t="shared" si="76"/>
        <v>40.275101335636911</v>
      </c>
      <c r="O282" s="48">
        <f t="shared" si="77"/>
        <v>29.676390457837726</v>
      </c>
      <c r="P282" s="48">
        <f t="shared" si="78"/>
        <v>30.048508206525348</v>
      </c>
      <c r="Q282" t="s">
        <v>413</v>
      </c>
      <c r="R282" t="s">
        <v>103</v>
      </c>
      <c r="S282" t="s">
        <v>476</v>
      </c>
      <c r="T282" s="50">
        <v>100</v>
      </c>
      <c r="U282" s="50">
        <f t="shared" si="67"/>
        <v>57.983193277310924</v>
      </c>
      <c r="V282" s="50">
        <f t="shared" si="68"/>
        <v>69.040247678018574</v>
      </c>
      <c r="W282" s="50">
        <f t="shared" si="69"/>
        <v>68.652037617554868</v>
      </c>
      <c r="X282" s="50">
        <f t="shared" si="70"/>
        <v>62.307714704426573</v>
      </c>
      <c r="Y282" s="50">
        <f t="shared" si="71"/>
        <v>73.364769105134215</v>
      </c>
      <c r="Z282" s="50">
        <f t="shared" si="72"/>
        <v>72.976559044670509</v>
      </c>
      <c r="AA282" s="50">
        <f t="shared" si="73"/>
        <v>-4.3245214271156485</v>
      </c>
      <c r="AB282" s="50">
        <f t="shared" si="74"/>
        <v>-4.3245214271156414</v>
      </c>
      <c r="AC282" s="50">
        <f t="shared" si="75"/>
        <v>-4.3245214271156414</v>
      </c>
      <c r="AF282">
        <v>2.0299999999999998</v>
      </c>
      <c r="AG282">
        <v>1.82</v>
      </c>
      <c r="AH282" s="66" t="s">
        <v>481</v>
      </c>
      <c r="AJ282" t="s">
        <v>441</v>
      </c>
    </row>
    <row r="283" spans="1:36" ht="15" x14ac:dyDescent="0.25">
      <c r="A283">
        <v>3.76</v>
      </c>
      <c r="B283">
        <v>3.81</v>
      </c>
      <c r="C283">
        <v>2.02</v>
      </c>
      <c r="D283" s="43">
        <f t="shared" si="79"/>
        <v>2.3474143360055599E-2</v>
      </c>
      <c r="E283" s="44">
        <f>IF(OR($A283="",$B283="",$C283=""),"",A283*'MPTO_working_3-way'!$I282)</f>
        <v>3.8482627790338086</v>
      </c>
      <c r="F283" s="45">
        <f>IF(OR($A283="",$B283="",$C283=""),"",B283*'MPTO_working_3-way'!$I282)</f>
        <v>3.8994364862018118</v>
      </c>
      <c r="G283" s="46">
        <f>IF(OR($A283="",$B283="",$C283=""),"",C283*'MPTO_working_3-way'!$I282)</f>
        <v>2.0674177695873124</v>
      </c>
      <c r="H283" s="44">
        <f>IF(OR($A283="",$B283="",$C283=""),"",'MPTO_working_3-way'!E282)</f>
        <v>3.8739759614217517</v>
      </c>
      <c r="I283" s="45">
        <f>IF(OR($A283="",$B283="",$C283=""),"",'MPTO_working_3-way'!F282)</f>
        <v>3.9270745839468835</v>
      </c>
      <c r="J283" s="46">
        <f>IF(OR($A283="",$B283="",$C283=""),"",'MPTO_working_3-way'!G282)</f>
        <v>2.0524407203903627</v>
      </c>
      <c r="K283" s="44">
        <f>IF(OR($A283="",$B283="",$C283=""),"",'OddsRatio_working_3-way'!H282)</f>
        <v>3.8638883177822176</v>
      </c>
      <c r="L283" s="45">
        <f>IF(OR($A283="",$B283="",$C283=""),"",'OddsRatio_working_3-way'!I282)</f>
        <v>3.9157703525246492</v>
      </c>
      <c r="M283" s="46">
        <f>IF(OR($A283="",$B283="",$C283=""),"",'OddsRatio_working_3-way'!J282)</f>
        <v>2.0583935087456018</v>
      </c>
      <c r="N283" s="47">
        <f t="shared" si="76"/>
        <v>25.985751426545566</v>
      </c>
      <c r="O283" s="48">
        <f t="shared" si="77"/>
        <v>25.644731066617144</v>
      </c>
      <c r="P283" s="48">
        <f t="shared" si="78"/>
        <v>48.369517506837283</v>
      </c>
      <c r="Q283" t="s">
        <v>100</v>
      </c>
      <c r="R283" t="s">
        <v>51</v>
      </c>
      <c r="S283" t="s">
        <v>476</v>
      </c>
      <c r="T283" s="50">
        <v>100</v>
      </c>
      <c r="U283" s="50">
        <f t="shared" si="67"/>
        <v>73.40425531914893</v>
      </c>
      <c r="V283" s="50">
        <f t="shared" si="68"/>
        <v>73.753280839895012</v>
      </c>
      <c r="W283" s="50">
        <f t="shared" si="69"/>
        <v>50.495049504950494</v>
      </c>
      <c r="X283" s="50">
        <f t="shared" si="70"/>
        <v>75.751669655154501</v>
      </c>
      <c r="Y283" s="50">
        <f t="shared" si="71"/>
        <v>76.100695175900569</v>
      </c>
      <c r="Z283" s="50">
        <f t="shared" si="72"/>
        <v>52.842463840956057</v>
      </c>
      <c r="AA283" s="50">
        <f t="shared" si="73"/>
        <v>-2.3474143360055706</v>
      </c>
      <c r="AB283" s="50">
        <f t="shared" si="74"/>
        <v>-2.3474143360055564</v>
      </c>
      <c r="AC283" s="50">
        <f t="shared" si="75"/>
        <v>-2.3474143360055635</v>
      </c>
      <c r="AF283">
        <v>1.81</v>
      </c>
      <c r="AG283">
        <v>2.1</v>
      </c>
      <c r="AH283" s="66" t="s">
        <v>478</v>
      </c>
      <c r="AJ283" t="s">
        <v>441</v>
      </c>
    </row>
    <row r="284" spans="1:36" ht="15" x14ac:dyDescent="0.25">
      <c r="A284">
        <v>6.46</v>
      </c>
      <c r="B284">
        <v>4.2699999999999996</v>
      </c>
      <c r="C284">
        <v>1.57</v>
      </c>
      <c r="D284" s="43">
        <f t="shared" si="79"/>
        <v>2.5933474239868914E-2</v>
      </c>
      <c r="E284" s="44">
        <f>IF(OR($A284="",$B284="",$C284=""),"",A284*'MPTO_working_3-way'!$I283)</f>
        <v>6.6275302435895531</v>
      </c>
      <c r="F284" s="45">
        <f>IF(OR($A284="",$B284="",$C284=""),"",B284*'MPTO_working_3-way'!$I283)</f>
        <v>4.3807359350042399</v>
      </c>
      <c r="G284" s="46">
        <f>IF(OR($A284="",$B284="",$C284=""),"",C284*'MPTO_working_3-way'!$I283)</f>
        <v>1.6107155545565943</v>
      </c>
      <c r="H284" s="44">
        <f>IF(OR($A284="",$B284="",$C284=""),"",'MPTO_working_3-way'!E283)</f>
        <v>6.8420854119056962</v>
      </c>
      <c r="I284" s="45">
        <f>IF(OR($A284="",$B284="",$C284=""),"",'MPTO_working_3-way'!F283)</f>
        <v>4.4336549764338686</v>
      </c>
      <c r="J284" s="46">
        <f>IF(OR($A284="",$B284="",$C284=""),"",'MPTO_working_3-way'!G283)</f>
        <v>1.5916009720702178</v>
      </c>
      <c r="K284" s="44">
        <f>IF(OR($A284="",$B284="",$C284=""),"",'OddsRatio_working_3-way'!H283)</f>
        <v>6.7294046564767571</v>
      </c>
      <c r="L284" s="45">
        <f>IF(OR($A284="",$B284="",$C284=""),"",'OddsRatio_working_3-way'!I283)</f>
        <v>4.4313467448130028</v>
      </c>
      <c r="M284" s="46">
        <f>IF(OR($A284="",$B284="",$C284=""),"",'OddsRatio_working_3-way'!J283)</f>
        <v>1.5981246619398815</v>
      </c>
      <c r="N284" s="47">
        <f t="shared" si="76"/>
        <v>15.088576939611029</v>
      </c>
      <c r="O284" s="48">
        <f t="shared" si="77"/>
        <v>22.827214761097718</v>
      </c>
      <c r="P284" s="48">
        <f t="shared" si="78"/>
        <v>62.084208299291234</v>
      </c>
      <c r="Q284" t="s">
        <v>142</v>
      </c>
      <c r="R284" t="s">
        <v>53</v>
      </c>
      <c r="S284" t="s">
        <v>476</v>
      </c>
      <c r="T284" s="50">
        <v>100</v>
      </c>
      <c r="U284" s="50">
        <f t="shared" si="67"/>
        <v>84.520123839009301</v>
      </c>
      <c r="V284" s="50">
        <f t="shared" si="68"/>
        <v>76.580796252927385</v>
      </c>
      <c r="W284" s="50">
        <f t="shared" si="69"/>
        <v>36.30573248407643</v>
      </c>
      <c r="X284" s="50">
        <f t="shared" si="70"/>
        <v>87.113471262996171</v>
      </c>
      <c r="Y284" s="50">
        <f t="shared" si="71"/>
        <v>79.174143676914284</v>
      </c>
      <c r="Z284" s="50">
        <f t="shared" si="72"/>
        <v>38.899079908063314</v>
      </c>
      <c r="AA284" s="50">
        <f t="shared" si="73"/>
        <v>-2.5933474239868701</v>
      </c>
      <c r="AB284" s="50">
        <f t="shared" si="74"/>
        <v>-2.5933474239868985</v>
      </c>
      <c r="AC284" s="50">
        <f t="shared" si="75"/>
        <v>-2.5933474239868843</v>
      </c>
      <c r="AF284">
        <v>1.79</v>
      </c>
      <c r="AG284">
        <v>2.12</v>
      </c>
      <c r="AH284" s="66" t="s">
        <v>482</v>
      </c>
      <c r="AJ284" t="s">
        <v>441</v>
      </c>
    </row>
    <row r="285" spans="1:36" ht="15" x14ac:dyDescent="0.25">
      <c r="A285">
        <v>3.73</v>
      </c>
      <c r="B285">
        <v>3</v>
      </c>
      <c r="C285">
        <v>2.35</v>
      </c>
      <c r="D285" s="43">
        <f t="shared" si="79"/>
        <v>2.6961762972258718E-2</v>
      </c>
      <c r="E285" s="44">
        <f>IF(OR($A285="",$B285="",$C285=""),"",A285*'MPTO_working_3-way'!$I284)</f>
        <v>3.8305673758865249</v>
      </c>
      <c r="F285" s="45">
        <f>IF(OR($A285="",$B285="",$C285=""),"",B285*'MPTO_working_3-way'!$I284)</f>
        <v>3.0808852889167762</v>
      </c>
      <c r="G285" s="46">
        <f>IF(OR($A285="",$B285="",$C285=""),"",C285*'MPTO_working_3-way'!$I284)</f>
        <v>2.4133601429848079</v>
      </c>
      <c r="H285" s="44">
        <f>IF(OR($A285="",$B285="",$C285=""),"",'MPTO_working_3-way'!E284)</f>
        <v>3.8593757643950881</v>
      </c>
      <c r="I285" s="45">
        <f>IF(OR($A285="",$B285="",$C285=""),"",'MPTO_working_3-way'!F284)</f>
        <v>3.0831265266243286</v>
      </c>
      <c r="J285" s="46">
        <f>IF(OR($A285="",$B285="",$C285=""),"",'MPTO_working_3-way'!G284)</f>
        <v>2.4007029609567576</v>
      </c>
      <c r="K285" s="44">
        <f>IF(OR($A285="",$B285="",$C285=""),"",'OddsRatio_working_3-way'!H284)</f>
        <v>3.844060000265177</v>
      </c>
      <c r="L285" s="45">
        <f>IF(OR($A285="",$B285="",$C285=""),"",'OddsRatio_working_3-way'!I284)</f>
        <v>3.0835604397547089</v>
      </c>
      <c r="M285" s="46">
        <f>IF(OR($A285="",$B285="",$C285=""),"",'OddsRatio_working_3-way'!J284)</f>
        <v>2.4064032968344282</v>
      </c>
      <c r="N285" s="47">
        <f t="shared" si="76"/>
        <v>26.105793264335041</v>
      </c>
      <c r="O285" s="48">
        <f t="shared" si="77"/>
        <v>32.458202958656571</v>
      </c>
      <c r="P285" s="48">
        <f t="shared" si="78"/>
        <v>41.436003777008388</v>
      </c>
      <c r="Q285" t="s">
        <v>353</v>
      </c>
      <c r="R285" t="s">
        <v>415</v>
      </c>
      <c r="S285" t="s">
        <v>476</v>
      </c>
      <c r="T285" s="50">
        <v>100</v>
      </c>
      <c r="U285" s="50">
        <f t="shared" si="67"/>
        <v>73.190348525469176</v>
      </c>
      <c r="V285" s="50">
        <f t="shared" si="68"/>
        <v>66.666666666666657</v>
      </c>
      <c r="W285" s="50">
        <f t="shared" si="69"/>
        <v>57.446808510638299</v>
      </c>
      <c r="X285" s="50">
        <f t="shared" si="70"/>
        <v>75.886524822695037</v>
      </c>
      <c r="Y285" s="50">
        <f t="shared" si="71"/>
        <v>69.362842963892533</v>
      </c>
      <c r="Z285" s="50">
        <f t="shared" si="72"/>
        <v>60.142984807864167</v>
      </c>
      <c r="AA285" s="50">
        <f t="shared" si="73"/>
        <v>-2.6961762972258612</v>
      </c>
      <c r="AB285" s="50">
        <f t="shared" si="74"/>
        <v>-2.6961762972258754</v>
      </c>
      <c r="AC285" s="50">
        <f t="shared" si="75"/>
        <v>-2.6961762972258683</v>
      </c>
      <c r="AF285">
        <v>2.36</v>
      </c>
      <c r="AG285">
        <v>1.64</v>
      </c>
      <c r="AH285" s="66" t="s">
        <v>479</v>
      </c>
      <c r="AJ285" t="s">
        <v>434</v>
      </c>
    </row>
    <row r="286" spans="1:36" ht="15" x14ac:dyDescent="0.25">
      <c r="A286">
        <v>2.35</v>
      </c>
      <c r="B286">
        <v>3.13</v>
      </c>
      <c r="C286">
        <v>3.54</v>
      </c>
      <c r="D286" s="43">
        <f t="shared" si="79"/>
        <v>2.7506608491205453E-2</v>
      </c>
      <c r="E286" s="44">
        <f>IF(OR($A286="",$B286="",$C286=""),"",A286*'MPTO_working_3-way'!$I285)</f>
        <v>2.4146405299543328</v>
      </c>
      <c r="F286" s="45">
        <f>IF(OR($A286="",$B286="",$C286=""),"",B286*'MPTO_working_3-way'!$I285)</f>
        <v>3.2160956845774731</v>
      </c>
      <c r="G286" s="46">
        <f>IF(OR($A286="",$B286="",$C286=""),"",C286*'MPTO_working_3-way'!$I285)</f>
        <v>3.6373733940588675</v>
      </c>
      <c r="H286" s="44">
        <f>IF(OR($A286="",$B286="",$C286=""),"",'MPTO_working_3-way'!E285)</f>
        <v>2.4017501338227305</v>
      </c>
      <c r="I286" s="45">
        <f>IF(OR($A286="",$B286="",$C286=""),"",'MPTO_working_3-way'!F285)</f>
        <v>3.2224805565169756</v>
      </c>
      <c r="J286" s="46">
        <f>IF(OR($A286="",$B286="",$C286=""),"",'MPTO_working_3-way'!G285)</f>
        <v>3.6587551351809604</v>
      </c>
      <c r="K286" s="44">
        <f>IF(OR($A286="",$B286="",$C286=""),"",'OddsRatio_working_3-way'!H285)</f>
        <v>2.4074289675569944</v>
      </c>
      <c r="L286" s="45">
        <f>IF(OR($A286="",$B286="",$C286=""),"",'OddsRatio_working_3-way'!I285)</f>
        <v>3.2206101488121472</v>
      </c>
      <c r="M286" s="46">
        <f>IF(OR($A286="",$B286="",$C286=""),"",'OddsRatio_working_3-way'!J285)</f>
        <v>3.6480515389590864</v>
      </c>
      <c r="N286" s="47">
        <f t="shared" si="76"/>
        <v>41.414031927100666</v>
      </c>
      <c r="O286" s="48">
        <f t="shared" si="77"/>
        <v>31.093602245586759</v>
      </c>
      <c r="P286" s="48">
        <f t="shared" si="78"/>
        <v>27.492365827312586</v>
      </c>
      <c r="Q286" t="s">
        <v>419</v>
      </c>
      <c r="R286" t="s">
        <v>350</v>
      </c>
      <c r="S286" t="s">
        <v>476</v>
      </c>
      <c r="T286" s="50">
        <v>100</v>
      </c>
      <c r="U286" s="50">
        <f t="shared" si="67"/>
        <v>57.446808510638299</v>
      </c>
      <c r="V286" s="50">
        <f t="shared" si="68"/>
        <v>68.051118210862612</v>
      </c>
      <c r="W286" s="50">
        <f t="shared" si="69"/>
        <v>71.751412429378533</v>
      </c>
      <c r="X286" s="50">
        <f t="shared" si="70"/>
        <v>60.197469359758848</v>
      </c>
      <c r="Y286" s="50">
        <f t="shared" si="71"/>
        <v>70.801779059983176</v>
      </c>
      <c r="Z286" s="50">
        <f t="shared" si="72"/>
        <v>74.502073278499083</v>
      </c>
      <c r="AA286" s="50">
        <f t="shared" si="73"/>
        <v>-2.7506608491205498</v>
      </c>
      <c r="AB286" s="50">
        <f t="shared" si="74"/>
        <v>-2.750660849120564</v>
      </c>
      <c r="AC286" s="50">
        <f t="shared" si="75"/>
        <v>-2.7506608491205498</v>
      </c>
      <c r="AF286">
        <v>2.39</v>
      </c>
      <c r="AG286">
        <v>1.63</v>
      </c>
      <c r="AH286" s="66" t="s">
        <v>497</v>
      </c>
      <c r="AJ286" t="s">
        <v>434</v>
      </c>
    </row>
    <row r="287" spans="1:36" ht="15" x14ac:dyDescent="0.25">
      <c r="A287">
        <v>4.01</v>
      </c>
      <c r="B287">
        <v>3.54</v>
      </c>
      <c r="C287">
        <v>2.0099999999999998</v>
      </c>
      <c r="D287" s="43">
        <f t="shared" si="79"/>
        <v>2.9374872120651485E-2</v>
      </c>
      <c r="E287" s="44">
        <f>IF(OR($A287="",$B287="",$C287=""),"",A287*'MPTO_working_3-way'!$I286)</f>
        <v>4.1277932372038126</v>
      </c>
      <c r="F287" s="45">
        <f>IF(OR($A287="",$B287="",$C287=""),"",B287*'MPTO_working_3-way'!$I286)</f>
        <v>3.6439870473071063</v>
      </c>
      <c r="G287" s="46">
        <f>IF(OR($A287="",$B287="",$C287=""),"",C287*'MPTO_working_3-way'!$I286)</f>
        <v>2.0690434929625092</v>
      </c>
      <c r="H287" s="44">
        <f>IF(OR($A287="",$B287="",$C287=""),"",'MPTO_working_3-way'!E286)</f>
        <v>4.1738851477570726</v>
      </c>
      <c r="I287" s="45">
        <f>IF(OR($A287="",$B287="",$C287=""),"",'MPTO_working_3-way'!F286)</f>
        <v>3.6671106702491998</v>
      </c>
      <c r="J287" s="46">
        <f>IF(OR($A287="",$B287="",$C287=""),"",'MPTO_working_3-way'!G286)</f>
        <v>2.0503533410203985</v>
      </c>
      <c r="K287" s="44">
        <f>IF(OR($A287="",$B287="",$C287=""),"",'OddsRatio_working_3-way'!H286)</f>
        <v>4.1523822111450848</v>
      </c>
      <c r="L287" s="45">
        <f>IF(OR($A287="",$B287="",$C287=""),"",'OddsRatio_working_3-way'!I286)</f>
        <v>3.6601497728599721</v>
      </c>
      <c r="M287" s="46">
        <f>IF(OR($A287="",$B287="",$C287=""),"",'OddsRatio_working_3-way'!J286)</f>
        <v>2.0577760907829021</v>
      </c>
      <c r="N287" s="47">
        <f t="shared" si="76"/>
        <v>24.226019631676245</v>
      </c>
      <c r="O287" s="48">
        <f t="shared" si="77"/>
        <v>27.442468565825351</v>
      </c>
      <c r="P287" s="48">
        <f t="shared" si="78"/>
        <v>48.331511802498383</v>
      </c>
      <c r="Q287" t="s">
        <v>416</v>
      </c>
      <c r="R287" t="s">
        <v>50</v>
      </c>
      <c r="S287" t="s">
        <v>476</v>
      </c>
      <c r="T287" s="50">
        <v>100</v>
      </c>
      <c r="U287" s="50">
        <f t="shared" si="67"/>
        <v>75.062344139650875</v>
      </c>
      <c r="V287" s="50">
        <f t="shared" si="68"/>
        <v>71.751412429378533</v>
      </c>
      <c r="W287" s="50">
        <f t="shared" si="69"/>
        <v>50.248756218905463</v>
      </c>
      <c r="X287" s="50">
        <f t="shared" si="70"/>
        <v>77.999831351715997</v>
      </c>
      <c r="Y287" s="50">
        <f t="shared" si="71"/>
        <v>74.688899641443669</v>
      </c>
      <c r="Z287" s="50">
        <f t="shared" si="72"/>
        <v>53.186243430970606</v>
      </c>
      <c r="AA287" s="50">
        <f t="shared" si="73"/>
        <v>-2.9374872120651219</v>
      </c>
      <c r="AB287" s="50">
        <f t="shared" si="74"/>
        <v>-2.9374872120651361</v>
      </c>
      <c r="AC287" s="50">
        <f t="shared" si="75"/>
        <v>-2.9374872120651432</v>
      </c>
      <c r="AF287">
        <v>2.06</v>
      </c>
      <c r="AG287">
        <v>1.84</v>
      </c>
      <c r="AH287" s="66" t="s">
        <v>482</v>
      </c>
      <c r="AJ287" t="s">
        <v>434</v>
      </c>
    </row>
    <row r="288" spans="1:36" ht="15" x14ac:dyDescent="0.25">
      <c r="A288">
        <v>2.5</v>
      </c>
      <c r="B288">
        <v>3.02</v>
      </c>
      <c r="C288">
        <v>3.38</v>
      </c>
      <c r="D288" s="43">
        <f t="shared" si="79"/>
        <v>2.6983815980250014E-2</v>
      </c>
      <c r="E288" s="44">
        <f>IF(OR($A288="",$B288="",$C288=""),"",A288*'MPTO_working_3-way'!$I287)</f>
        <v>2.567459539950625</v>
      </c>
      <c r="F288" s="45">
        <f>IF(OR($A288="",$B288="",$C288=""),"",B288*'MPTO_working_3-way'!$I287)</f>
        <v>3.1014911242603551</v>
      </c>
      <c r="G288" s="46">
        <f>IF(OR($A288="",$B288="",$C288=""),"",C288*'MPTO_working_3-way'!$I287)</f>
        <v>3.4712052980132451</v>
      </c>
      <c r="H288" s="44">
        <f>IF(OR($A288="",$B288="",$C288=""),"",'MPTO_working_3-way'!E287)</f>
        <v>2.557509470772561</v>
      </c>
      <c r="I288" s="45">
        <f>IF(OR($A288="",$B288="",$C288=""),"",'MPTO_working_3-way'!F287)</f>
        <v>3.1043249774951951</v>
      </c>
      <c r="J288" s="46">
        <f>IF(OR($A288="",$B288="",$C288=""),"",'MPTO_working_3-way'!G287)</f>
        <v>3.4859799466336394</v>
      </c>
      <c r="K288" s="44">
        <f>IF(OR($A288="",$B288="",$C288=""),"",'OddsRatio_working_3-way'!H287)</f>
        <v>2.5620668826902104</v>
      </c>
      <c r="L288" s="45">
        <f>IF(OR($A288="",$B288="",$C288=""),"",'OddsRatio_working_3-way'!I287)</f>
        <v>3.1035834020228168</v>
      </c>
      <c r="M288" s="46">
        <f>IF(OR($A288="",$B288="",$C288=""),"",'OddsRatio_working_3-way'!J287)</f>
        <v>3.4784794538684669</v>
      </c>
      <c r="N288" s="47">
        <f t="shared" si="76"/>
        <v>38.949007158228909</v>
      </c>
      <c r="O288" s="48">
        <f t="shared" si="77"/>
        <v>32.242555594560358</v>
      </c>
      <c r="P288" s="48">
        <f t="shared" si="78"/>
        <v>28.808437247210733</v>
      </c>
      <c r="Q288" t="s">
        <v>354</v>
      </c>
      <c r="R288" t="s">
        <v>249</v>
      </c>
      <c r="S288" t="s">
        <v>476</v>
      </c>
      <c r="T288" s="50">
        <v>100</v>
      </c>
      <c r="U288" s="50">
        <f t="shared" si="67"/>
        <v>60</v>
      </c>
      <c r="V288" s="50">
        <f t="shared" si="68"/>
        <v>66.88741721854305</v>
      </c>
      <c r="W288" s="50">
        <f t="shared" si="69"/>
        <v>70.414201183431956</v>
      </c>
      <c r="X288" s="50">
        <f t="shared" si="70"/>
        <v>62.698381598025009</v>
      </c>
      <c r="Y288" s="50">
        <f t="shared" si="71"/>
        <v>69.585798816568058</v>
      </c>
      <c r="Z288" s="50">
        <f t="shared" si="72"/>
        <v>73.112582781456965</v>
      </c>
      <c r="AA288" s="50">
        <f t="shared" si="73"/>
        <v>-2.6983815980250085</v>
      </c>
      <c r="AB288" s="50">
        <f t="shared" si="74"/>
        <v>-2.6983815980250085</v>
      </c>
      <c r="AC288" s="50">
        <f t="shared" si="75"/>
        <v>-2.6983815980250085</v>
      </c>
      <c r="AF288">
        <v>2.19</v>
      </c>
      <c r="AG288">
        <v>1.73</v>
      </c>
      <c r="AH288" s="66" t="s">
        <v>481</v>
      </c>
      <c r="AJ288" t="s">
        <v>434</v>
      </c>
    </row>
    <row r="289" spans="1:36" ht="15" x14ac:dyDescent="0.25">
      <c r="A289">
        <v>2.08</v>
      </c>
      <c r="B289">
        <v>3.04</v>
      </c>
      <c r="C289">
        <v>4.57</v>
      </c>
      <c r="D289" s="43">
        <f t="shared" si="79"/>
        <v>2.8534979934265792E-2</v>
      </c>
      <c r="E289" s="44">
        <f>IF(OR($A289="",$B289="",$C289=""),"",A289*'MPTO_working_3-way'!$I288)</f>
        <v>2.1393527582632728</v>
      </c>
      <c r="F289" s="45">
        <f>IF(OR($A289="",$B289="",$C289=""),"",B289*'MPTO_working_3-way'!$I288)</f>
        <v>3.1267463390001682</v>
      </c>
      <c r="G289" s="46">
        <f>IF(OR($A289="",$B289="",$C289=""),"",C289*'MPTO_working_3-way'!$I288)</f>
        <v>4.7004048582995948</v>
      </c>
      <c r="H289" s="44">
        <f>IF(OR($A289="",$B289="",$C289=""),"",'MPTO_working_3-way'!E288)</f>
        <v>2.1219818247613733</v>
      </c>
      <c r="I289" s="45">
        <f>IF(OR($A289="",$B289="",$C289=""),"",'MPTO_working_3-way'!F288)</f>
        <v>3.1305203944616369</v>
      </c>
      <c r="J289" s="46">
        <f>IF(OR($A289="",$B289="",$C289=""),"",'MPTO_working_3-way'!G288)</f>
        <v>4.7776774503026278</v>
      </c>
      <c r="K289" s="44">
        <f>IF(OR($A289="",$B289="",$C289=""),"",'OddsRatio_working_3-way'!H288)</f>
        <v>2.1294649384762412</v>
      </c>
      <c r="L289" s="45">
        <f>IF(OR($A289="",$B289="",$C289=""),"",'OddsRatio_working_3-way'!I288)</f>
        <v>3.1334337726773431</v>
      </c>
      <c r="M289" s="46">
        <f>IF(OR($A289="",$B289="",$C289=""),"",'OddsRatio_working_3-way'!J288)</f>
        <v>4.7335091021853515</v>
      </c>
      <c r="N289" s="47">
        <f t="shared" si="76"/>
        <v>46.74310938845823</v>
      </c>
      <c r="O289" s="48">
        <f t="shared" si="77"/>
        <v>31.982127476313526</v>
      </c>
      <c r="P289" s="48">
        <f t="shared" si="78"/>
        <v>21.274763135228252</v>
      </c>
      <c r="Q289" t="s">
        <v>351</v>
      </c>
      <c r="R289" t="s">
        <v>348</v>
      </c>
      <c r="S289" t="s">
        <v>476</v>
      </c>
      <c r="T289" s="50">
        <v>100</v>
      </c>
      <c r="U289" s="50">
        <f t="shared" si="67"/>
        <v>51.92307692307692</v>
      </c>
      <c r="V289" s="50">
        <f t="shared" si="68"/>
        <v>67.10526315789474</v>
      </c>
      <c r="W289" s="50">
        <f t="shared" si="69"/>
        <v>78.118161925601754</v>
      </c>
      <c r="X289" s="50">
        <f t="shared" si="70"/>
        <v>54.77657491650352</v>
      </c>
      <c r="Y289" s="50">
        <f t="shared" si="71"/>
        <v>69.958761151321326</v>
      </c>
      <c r="Z289" s="50">
        <f t="shared" si="72"/>
        <v>80.97165991902834</v>
      </c>
      <c r="AA289" s="50">
        <f t="shared" si="73"/>
        <v>-2.8534979934266005</v>
      </c>
      <c r="AB289" s="50">
        <f t="shared" si="74"/>
        <v>-2.8534979934265863</v>
      </c>
      <c r="AC289" s="50">
        <f t="shared" si="75"/>
        <v>-2.8534979934265863</v>
      </c>
      <c r="AF289">
        <v>2.2999999999999998</v>
      </c>
      <c r="AG289">
        <v>1.67</v>
      </c>
      <c r="AH289" s="66" t="s">
        <v>482</v>
      </c>
      <c r="AJ289" t="s">
        <v>434</v>
      </c>
    </row>
    <row r="290" spans="1:36" ht="15" x14ac:dyDescent="0.25">
      <c r="A290">
        <v>2.19</v>
      </c>
      <c r="B290">
        <v>3.1</v>
      </c>
      <c r="C290">
        <v>4.01</v>
      </c>
      <c r="D290" s="43">
        <f t="shared" si="79"/>
        <v>2.8578208330991561E-2</v>
      </c>
      <c r="E290" s="44">
        <f>IF(OR($A290="",$B290="",$C290=""),"",A290*'MPTO_working_3-way'!$I289)</f>
        <v>2.2525862762448714</v>
      </c>
      <c r="F290" s="45">
        <f>IF(OR($A290="",$B290="",$C290=""),"",B290*'MPTO_working_3-way'!$I289)</f>
        <v>3.1885924458260742</v>
      </c>
      <c r="G290" s="46">
        <f>IF(OR($A290="",$B290="",$C290=""),"",C290*'MPTO_working_3-way'!$I289)</f>
        <v>4.124598615407276</v>
      </c>
      <c r="H290" s="44">
        <f>IF(OR($A290="",$B290="",$C290=""),"",'MPTO_working_3-way'!E289)</f>
        <v>2.2366614368510027</v>
      </c>
      <c r="I290" s="45">
        <f>IF(OR($A290="",$B290="",$C290=""),"",'MPTO_working_3-way'!F289)</f>
        <v>3.1943312047353518</v>
      </c>
      <c r="J290" s="46">
        <f>IF(OR($A290="",$B290="",$C290=""),"",'MPTO_working_3-way'!G289)</f>
        <v>4.1692639589892071</v>
      </c>
      <c r="K290" s="44">
        <f>IF(OR($A290="",$B290="",$C290=""),"",'OddsRatio_working_3-way'!H289)</f>
        <v>2.2435279298203001</v>
      </c>
      <c r="L290" s="45">
        <f>IF(OR($A290="",$B290="",$C290=""),"",'OddsRatio_working_3-way'!I289)</f>
        <v>3.1944610526240598</v>
      </c>
      <c r="M290" s="46">
        <f>IF(OR($A290="",$B290="",$C290=""),"",'OddsRatio_working_3-way'!J289)</f>
        <v>4.1453941754278185</v>
      </c>
      <c r="N290" s="47">
        <f t="shared" si="76"/>
        <v>44.393416161046225</v>
      </c>
      <c r="O290" s="48">
        <f t="shared" si="77"/>
        <v>31.361800449255227</v>
      </c>
      <c r="P290" s="48">
        <f t="shared" si="78"/>
        <v>24.244783389698561</v>
      </c>
      <c r="Q290" t="s">
        <v>140</v>
      </c>
      <c r="R290" t="s">
        <v>234</v>
      </c>
      <c r="S290" t="s">
        <v>476</v>
      </c>
      <c r="T290" s="50">
        <v>100</v>
      </c>
      <c r="U290" s="50">
        <f t="shared" si="67"/>
        <v>54.337899543379002</v>
      </c>
      <c r="V290" s="50">
        <f t="shared" si="68"/>
        <v>67.741935483870961</v>
      </c>
      <c r="W290" s="50">
        <f t="shared" si="69"/>
        <v>75.062344139650875</v>
      </c>
      <c r="X290" s="50">
        <f t="shared" si="70"/>
        <v>57.195720376478157</v>
      </c>
      <c r="Y290" s="50">
        <f t="shared" si="71"/>
        <v>70.599756316970129</v>
      </c>
      <c r="Z290" s="50">
        <f t="shared" si="72"/>
        <v>77.920164972750044</v>
      </c>
      <c r="AA290" s="50">
        <f t="shared" si="73"/>
        <v>-2.8578208330991544</v>
      </c>
      <c r="AB290" s="50">
        <f t="shared" si="74"/>
        <v>-2.8578208330991686</v>
      </c>
      <c r="AC290" s="50">
        <f t="shared" si="75"/>
        <v>-2.8578208330991686</v>
      </c>
      <c r="AF290">
        <v>2.31</v>
      </c>
      <c r="AG290">
        <v>1.66</v>
      </c>
      <c r="AH290" s="66" t="s">
        <v>496</v>
      </c>
      <c r="AJ290" t="s">
        <v>434</v>
      </c>
    </row>
    <row r="291" spans="1:36" ht="15" x14ac:dyDescent="0.25">
      <c r="A291">
        <v>1.85</v>
      </c>
      <c r="B291">
        <v>3.19</v>
      </c>
      <c r="C291">
        <v>5.68</v>
      </c>
      <c r="D291" s="43">
        <f t="shared" si="79"/>
        <v>3.0076502393160842E-2</v>
      </c>
      <c r="E291" s="44">
        <f>IF(OR($A291="",$B291="",$C291=""),"",A291*'MPTO_working_3-way'!$I290)</f>
        <v>1.9056415294273477</v>
      </c>
      <c r="F291" s="45">
        <f>IF(OR($A291="",$B291="",$C291=""),"",B291*'MPTO_working_3-way'!$I290)</f>
        <v>3.285944042634183</v>
      </c>
      <c r="G291" s="46">
        <f>IF(OR($A291="",$B291="",$C291=""),"",C291*'MPTO_working_3-way'!$I290)</f>
        <v>5.8508345335931535</v>
      </c>
      <c r="H291" s="44">
        <f>IF(OR($A291="",$B291="",$C291=""),"",'MPTO_working_3-way'!E290)</f>
        <v>1.8849606987292458</v>
      </c>
      <c r="I291" s="45">
        <f>IF(OR($A291="",$B291="",$C291=""),"",'MPTO_working_3-way'!F290)</f>
        <v>3.2953910463490739</v>
      </c>
      <c r="J291" s="46">
        <f>IF(OR($A291="",$B291="",$C291=""),"",'MPTO_working_3-way'!G290)</f>
        <v>6.0229775183992622</v>
      </c>
      <c r="K291" s="44">
        <f>IF(OR($A291="",$B291="",$C291=""),"",'OddsRatio_working_3-way'!H290)</f>
        <v>1.8933442758887726</v>
      </c>
      <c r="L291" s="45">
        <f>IF(OR($A291="",$B291="",$C291=""),"",'OddsRatio_working_3-way'!I290)</f>
        <v>3.3016752519957784</v>
      </c>
      <c r="M291" s="46">
        <f>IF(OR($A291="",$B291="",$C291=""),"",'OddsRatio_working_3-way'!J290)</f>
        <v>5.9186484837170044</v>
      </c>
      <c r="N291" s="47">
        <f t="shared" si="76"/>
        <v>52.475766536243761</v>
      </c>
      <c r="O291" s="48">
        <f t="shared" si="77"/>
        <v>30.432654574310654</v>
      </c>
      <c r="P291" s="48">
        <f t="shared" si="78"/>
        <v>17.091578889445593</v>
      </c>
      <c r="Q291" t="s">
        <v>417</v>
      </c>
      <c r="R291" t="s">
        <v>418</v>
      </c>
      <c r="S291" t="s">
        <v>476</v>
      </c>
      <c r="T291" s="50">
        <v>100</v>
      </c>
      <c r="U291" s="50">
        <f t="shared" si="67"/>
        <v>45.945945945945937</v>
      </c>
      <c r="V291" s="50">
        <f t="shared" si="68"/>
        <v>68.652037617554868</v>
      </c>
      <c r="W291" s="50">
        <f t="shared" si="69"/>
        <v>82.394366197183103</v>
      </c>
      <c r="X291" s="50">
        <f t="shared" si="70"/>
        <v>48.95359618526205</v>
      </c>
      <c r="Y291" s="50">
        <f t="shared" si="71"/>
        <v>71.659687856870946</v>
      </c>
      <c r="Z291" s="50">
        <f t="shared" si="72"/>
        <v>85.402016436499181</v>
      </c>
      <c r="AA291" s="50">
        <f t="shared" si="73"/>
        <v>-3.0076502393161135</v>
      </c>
      <c r="AB291" s="50">
        <f t="shared" si="74"/>
        <v>-3.007650239316078</v>
      </c>
      <c r="AC291" s="50">
        <f t="shared" si="75"/>
        <v>-3.007650239316078</v>
      </c>
      <c r="AF291">
        <v>2.27</v>
      </c>
      <c r="AG291">
        <v>1.68</v>
      </c>
      <c r="AH291" s="66" t="s">
        <v>485</v>
      </c>
      <c r="AJ291" t="s">
        <v>434</v>
      </c>
    </row>
    <row r="292" spans="1:36" ht="15" x14ac:dyDescent="0.25">
      <c r="A292">
        <v>2.92</v>
      </c>
      <c r="B292">
        <v>2.91</v>
      </c>
      <c r="C292">
        <v>2.93</v>
      </c>
      <c r="D292" s="43">
        <f t="shared" si="79"/>
        <v>2.7405293436151279E-2</v>
      </c>
      <c r="E292" s="44">
        <f>IF(OR($A292="",$B292="",$C292=""),"",A292*'MPTO_working_3-way'!$I291)</f>
        <v>3.0000234568335618</v>
      </c>
      <c r="F292" s="45">
        <f>IF(OR($A292="",$B292="",$C292=""),"",B292*'MPTO_working_3-way'!$I291)</f>
        <v>2.9897494038992005</v>
      </c>
      <c r="G292" s="46">
        <f>IF(OR($A292="",$B292="",$C292=""),"",C292*'MPTO_working_3-way'!$I291)</f>
        <v>3.0102975097679234</v>
      </c>
      <c r="H292" s="44">
        <f>IF(OR($A292="",$B292="",$C292=""),"",'MPTO_working_3-way'!E291)</f>
        <v>3.0000240996801328</v>
      </c>
      <c r="I292" s="45">
        <f>IF(OR($A292="",$B292="",$C292=""),"",'MPTO_working_3-way'!F291)</f>
        <v>2.9894694693861346</v>
      </c>
      <c r="J292" s="46">
        <f>IF(OR($A292="",$B292="",$C292=""),"",'MPTO_working_3-way'!G291)</f>
        <v>3.0105807113591614</v>
      </c>
      <c r="K292" s="44">
        <f>IF(OR($A292="",$B292="",$C292=""),"",'OddsRatio_working_3-way'!H291)</f>
        <v>3.0000241131388492</v>
      </c>
      <c r="L292" s="45">
        <f>IF(OR($A292="",$B292="",$C292=""),"",'OddsRatio_working_3-way'!I291)</f>
        <v>2.9896073208829166</v>
      </c>
      <c r="M292" s="46">
        <f>IF(OR($A292="",$B292="",$C292=""),"",'OddsRatio_working_3-way'!J291)</f>
        <v>3.0104409053947805</v>
      </c>
      <c r="N292" s="47">
        <f t="shared" si="76"/>
        <v>33.333072703887161</v>
      </c>
      <c r="O292" s="48">
        <f t="shared" si="77"/>
        <v>33.447619345481272</v>
      </c>
      <c r="P292" s="48">
        <f t="shared" si="78"/>
        <v>33.219307950631574</v>
      </c>
      <c r="Q292" t="s">
        <v>352</v>
      </c>
      <c r="R292" t="s">
        <v>105</v>
      </c>
      <c r="S292" t="s">
        <v>476</v>
      </c>
      <c r="T292" s="50">
        <v>100</v>
      </c>
      <c r="U292" s="50">
        <f t="shared" si="67"/>
        <v>65.753424657534239</v>
      </c>
      <c r="V292" s="50">
        <f t="shared" si="68"/>
        <v>65.635738831615114</v>
      </c>
      <c r="W292" s="50">
        <f t="shared" si="69"/>
        <v>65.870307167235495</v>
      </c>
      <c r="X292" s="50">
        <f t="shared" si="70"/>
        <v>68.493954001149376</v>
      </c>
      <c r="Y292" s="50">
        <f t="shared" si="71"/>
        <v>68.376268175230265</v>
      </c>
      <c r="Z292" s="50">
        <f t="shared" si="72"/>
        <v>68.610836510850632</v>
      </c>
      <c r="AA292" s="50">
        <f t="shared" si="73"/>
        <v>-2.7405293436151368</v>
      </c>
      <c r="AB292" s="50">
        <f t="shared" si="74"/>
        <v>-2.740529343615151</v>
      </c>
      <c r="AC292" s="50">
        <f t="shared" si="75"/>
        <v>-2.7405293436151368</v>
      </c>
      <c r="AF292">
        <v>1.99</v>
      </c>
      <c r="AG292">
        <v>1.9</v>
      </c>
      <c r="AH292" s="66" t="s">
        <v>482</v>
      </c>
      <c r="AJ292" t="s">
        <v>434</v>
      </c>
    </row>
    <row r="293" spans="1:36" s="50" customFormat="1" ht="15" x14ac:dyDescent="0.25">
      <c r="A293">
        <v>1.27</v>
      </c>
      <c r="B293">
        <v>6.08</v>
      </c>
      <c r="C293">
        <v>11.34</v>
      </c>
      <c r="D293" s="43">
        <f t="shared" si="79"/>
        <v>4.0058680530430824E-2</v>
      </c>
      <c r="E293" s="44">
        <f>IF(OR($A293="",$B293="",$C293=""),"",A293*'MPTO_working_3-way'!$I292)</f>
        <v>1.3208745242736473</v>
      </c>
      <c r="F293" s="45">
        <f>IF(OR($A293="",$B293="",$C293=""),"",B293*'MPTO_working_3-way'!$I292)</f>
        <v>6.3235567776250194</v>
      </c>
      <c r="G293" s="46">
        <f>IF(OR($A293="",$B293="",$C293=""),"",C293*'MPTO_working_3-way'!$I292)</f>
        <v>11.794265437215085</v>
      </c>
      <c r="H293" s="44">
        <f>IF(OR($A293="",$B293="",$C293=""),"",'MPTO_working_3-way'!E292)</f>
        <v>1.2919084085635992</v>
      </c>
      <c r="I293" s="45">
        <f>IF(OR($A293="",$B293="",$C293=""),"",'MPTO_working_3-way'!F292)</f>
        <v>6.6172231852772301</v>
      </c>
      <c r="J293" s="46">
        <f>IF(OR($A293="",$B293="",$C293=""),"",'MPTO_working_3-way'!G292)</f>
        <v>13.363529920725005</v>
      </c>
      <c r="K293" s="44">
        <f>IF(OR($A293="",$B293="",$C293=""),"",'OddsRatio_working_3-way'!H292)</f>
        <v>1.2998446074305816</v>
      </c>
      <c r="L293" s="45">
        <f>IF(OR($A293="",$B293="",$C293=""),"",'OddsRatio_working_3-way'!I292)</f>
        <v>6.6415207620272314</v>
      </c>
      <c r="M293" s="46">
        <f>IF(OR($A293="",$B293="",$C293=""),"",'OddsRatio_working_3-way'!J292)</f>
        <v>12.482937929008186</v>
      </c>
      <c r="N293" s="47">
        <f t="shared" si="76"/>
        <v>75.707418200824407</v>
      </c>
      <c r="O293" s="48">
        <f t="shared" si="77"/>
        <v>15.813885051816943</v>
      </c>
      <c r="P293" s="48">
        <f t="shared" si="78"/>
        <v>8.4786967473586419</v>
      </c>
      <c r="Q293" t="s">
        <v>358</v>
      </c>
      <c r="R293" t="s">
        <v>425</v>
      </c>
      <c r="S293" t="s">
        <v>476</v>
      </c>
      <c r="T293" s="50">
        <v>100</v>
      </c>
      <c r="U293" s="50">
        <f t="shared" si="67"/>
        <v>21.259842519685037</v>
      </c>
      <c r="V293" s="50">
        <f t="shared" si="68"/>
        <v>83.55263157894737</v>
      </c>
      <c r="W293" s="50">
        <f t="shared" si="69"/>
        <v>91.181657848324505</v>
      </c>
      <c r="X293" s="50">
        <f t="shared" si="70"/>
        <v>25.265710572728118</v>
      </c>
      <c r="Y293" s="50">
        <f t="shared" si="71"/>
        <v>87.558499631990443</v>
      </c>
      <c r="Z293" s="50">
        <f t="shared" si="72"/>
        <v>95.187525901367593</v>
      </c>
      <c r="AA293" s="50">
        <f t="shared" si="73"/>
        <v>-4.0058680530430806</v>
      </c>
      <c r="AB293" s="50">
        <f t="shared" si="74"/>
        <v>-4.0058680530430735</v>
      </c>
      <c r="AC293" s="50">
        <f t="shared" si="75"/>
        <v>-4.0058680530430877</v>
      </c>
      <c r="AD293" s="51"/>
      <c r="AF293">
        <v>1.47</v>
      </c>
      <c r="AG293">
        <v>2.74</v>
      </c>
      <c r="AH293" s="66" t="s">
        <v>484</v>
      </c>
      <c r="AI293" s="51"/>
      <c r="AJ293" t="s">
        <v>448</v>
      </c>
    </row>
    <row r="294" spans="1:36" ht="15" x14ac:dyDescent="0.25">
      <c r="A294">
        <v>3.59</v>
      </c>
      <c r="B294">
        <v>3.72</v>
      </c>
      <c r="C294">
        <v>2.08</v>
      </c>
      <c r="D294" s="43">
        <f t="shared" si="79"/>
        <v>2.8137967103732286E-2</v>
      </c>
      <c r="E294" s="44">
        <f>IF(OR($A294="",$B294="",$C294=""),"",A294*'MPTO_working_3-way'!$I293)</f>
        <v>3.6910153019023988</v>
      </c>
      <c r="F294" s="45">
        <f>IF(OR($A294="",$B294="",$C294=""),"",B294*'MPTO_working_3-way'!$I293)</f>
        <v>3.8246732376258845</v>
      </c>
      <c r="G294" s="46">
        <f>IF(OR($A294="",$B294="",$C294=""),"",C294*'MPTO_working_3-way'!$I293)</f>
        <v>2.1385269715757631</v>
      </c>
      <c r="H294" s="44">
        <f>IF(OR($A294="",$B294="",$C294=""),"",'MPTO_working_3-way'!E293)</f>
        <v>3.7150937730259805</v>
      </c>
      <c r="I294" s="45">
        <f>IF(OR($A294="",$B294="",$C294=""),"",'MPTO_working_3-way'!F293)</f>
        <v>3.8544872188619572</v>
      </c>
      <c r="J294" s="46">
        <f>IF(OR($A294="",$B294="",$C294=""),"",'MPTO_working_3-way'!G293)</f>
        <v>2.1213861013516762</v>
      </c>
      <c r="K294" s="44">
        <f>IF(OR($A294="",$B294="",$C294=""),"",'OddsRatio_working_3-way'!H293)</f>
        <v>3.7058678702287122</v>
      </c>
      <c r="L294" s="45">
        <f>IF(OR($A294="",$B294="",$C294=""),"",'OddsRatio_working_3-way'!I293)</f>
        <v>3.8416836320548637</v>
      </c>
      <c r="M294" s="46">
        <f>IF(OR($A294="",$B294="",$C294=""),"",'OddsRatio_working_3-way'!J293)</f>
        <v>2.1283155597864907</v>
      </c>
      <c r="N294" s="47">
        <f t="shared" si="76"/>
        <v>27.092816426000365</v>
      </c>
      <c r="O294" s="48">
        <f t="shared" si="77"/>
        <v>26.146024454123999</v>
      </c>
      <c r="P294" s="48">
        <f t="shared" si="78"/>
        <v>46.761159119875629</v>
      </c>
      <c r="Q294" t="s">
        <v>428</v>
      </c>
      <c r="R294" t="s">
        <v>363</v>
      </c>
      <c r="S294" t="s">
        <v>476</v>
      </c>
      <c r="T294" s="50">
        <v>100</v>
      </c>
      <c r="U294" s="50">
        <f t="shared" si="67"/>
        <v>72.14484679665739</v>
      </c>
      <c r="V294" s="50">
        <f t="shared" si="68"/>
        <v>73.118279569892465</v>
      </c>
      <c r="W294" s="50">
        <f t="shared" si="69"/>
        <v>51.92307692307692</v>
      </c>
      <c r="X294" s="50">
        <f t="shared" si="70"/>
        <v>74.958643507030601</v>
      </c>
      <c r="Y294" s="50">
        <f t="shared" si="71"/>
        <v>75.93207628026569</v>
      </c>
      <c r="Z294" s="50">
        <f t="shared" si="72"/>
        <v>54.736873633450145</v>
      </c>
      <c r="AA294" s="50">
        <f t="shared" si="73"/>
        <v>-2.8137967103732109</v>
      </c>
      <c r="AB294" s="50">
        <f t="shared" si="74"/>
        <v>-2.8137967103732251</v>
      </c>
      <c r="AC294" s="50">
        <f t="shared" si="75"/>
        <v>-2.8137967103732251</v>
      </c>
      <c r="AF294">
        <v>2.0299999999999998</v>
      </c>
      <c r="AG294">
        <v>1.87</v>
      </c>
      <c r="AH294" s="66" t="s">
        <v>485</v>
      </c>
      <c r="AJ294" t="s">
        <v>448</v>
      </c>
    </row>
    <row r="295" spans="1:36" ht="15" x14ac:dyDescent="0.25">
      <c r="A295">
        <v>1.42</v>
      </c>
      <c r="B295">
        <v>5.0599999999999996</v>
      </c>
      <c r="C295">
        <v>7.61</v>
      </c>
      <c r="D295" s="43">
        <f t="shared" si="79"/>
        <v>3.325985528875508E-2</v>
      </c>
      <c r="E295" s="44">
        <f>IF(OR($A295="",$B295="",$C295=""),"",A295*'MPTO_working_3-way'!$I294)</f>
        <v>1.4672289945100321</v>
      </c>
      <c r="F295" s="45">
        <f>IF(OR($A295="",$B295="",$C295=""),"",B295*'MPTO_working_3-way'!$I294)</f>
        <v>5.2282948677611003</v>
      </c>
      <c r="G295" s="46">
        <f>IF(OR($A295="",$B295="",$C295=""),"",C295*'MPTO_working_3-way'!$I294)</f>
        <v>7.8631074987474268</v>
      </c>
      <c r="H295" s="44">
        <f>IF(OR($A295="",$B295="",$C295=""),"",'MPTO_working_3-way'!E294)</f>
        <v>1.4427126221706843</v>
      </c>
      <c r="I295" s="45">
        <f>IF(OR($A295="",$B295="",$C295=""),"",'MPTO_working_3-way'!F294)</f>
        <v>5.3607276503390278</v>
      </c>
      <c r="J295" s="46">
        <f>IF(OR($A295="",$B295="",$C295=""),"",'MPTO_working_3-way'!G294)</f>
        <v>8.3112098451576077</v>
      </c>
      <c r="K295" s="44">
        <f>IF(OR($A295="",$B295="",$C295=""),"",'OddsRatio_working_3-way'!H294)</f>
        <v>1.4502852513961138</v>
      </c>
      <c r="L295" s="45">
        <f>IF(OR($A295="",$B295="",$C295=""),"",'OddsRatio_working_3-way'!I294)</f>
        <v>5.3527574301624306</v>
      </c>
      <c r="M295" s="46">
        <f>IF(OR($A295="",$B295="",$C295=""),"",'OddsRatio_working_3-way'!J294)</f>
        <v>8.0866321707816926</v>
      </c>
      <c r="N295" s="47">
        <f t="shared" si="76"/>
        <v>68.155686926970859</v>
      </c>
      <c r="O295" s="48">
        <f t="shared" si="77"/>
        <v>19.126694750256647</v>
      </c>
      <c r="P295" s="48">
        <f t="shared" si="78"/>
        <v>12.717618322772484</v>
      </c>
      <c r="Q295" t="s">
        <v>362</v>
      </c>
      <c r="R295" t="s">
        <v>361</v>
      </c>
      <c r="S295" t="s">
        <v>476</v>
      </c>
      <c r="T295" s="50">
        <v>100</v>
      </c>
      <c r="U295" s="50">
        <f t="shared" si="67"/>
        <v>29.577464788732396</v>
      </c>
      <c r="V295" s="50">
        <f t="shared" si="68"/>
        <v>80.237154150197625</v>
      </c>
      <c r="W295" s="50">
        <f t="shared" si="69"/>
        <v>86.859395532194483</v>
      </c>
      <c r="X295" s="50">
        <f t="shared" si="70"/>
        <v>32.903450317607899</v>
      </c>
      <c r="Y295" s="50">
        <f t="shared" si="71"/>
        <v>83.563139679073132</v>
      </c>
      <c r="Z295" s="50">
        <f t="shared" si="72"/>
        <v>90.18538106106999</v>
      </c>
      <c r="AA295" s="50">
        <f t="shared" si="73"/>
        <v>-3.3259855288755027</v>
      </c>
      <c r="AB295" s="50">
        <f t="shared" si="74"/>
        <v>-3.3259855288755062</v>
      </c>
      <c r="AC295" s="50">
        <f t="shared" si="75"/>
        <v>-3.3259855288755062</v>
      </c>
      <c r="AF295">
        <v>1.58</v>
      </c>
      <c r="AG295">
        <v>2.4900000000000002</v>
      </c>
      <c r="AH295" s="66" t="s">
        <v>486</v>
      </c>
      <c r="AJ295" t="s">
        <v>448</v>
      </c>
    </row>
    <row r="296" spans="1:36" ht="15" x14ac:dyDescent="0.25">
      <c r="A296">
        <v>2.68</v>
      </c>
      <c r="B296">
        <v>3.47</v>
      </c>
      <c r="C296">
        <v>2.73</v>
      </c>
      <c r="D296" s="43">
        <f t="shared" si="79"/>
        <v>2.7619132698921023E-2</v>
      </c>
      <c r="E296" s="44">
        <f>IF(OR($A296="",$B296="",$C296=""),"",A296*'MPTO_working_3-way'!$I295)</f>
        <v>2.7540192756331083</v>
      </c>
      <c r="F296" s="45">
        <f>IF(OR($A296="",$B296="",$C296=""),"",B296*'MPTO_working_3-way'!$I295)</f>
        <v>3.565838390465256</v>
      </c>
      <c r="G296" s="46">
        <f>IF(OR($A296="",$B296="",$C296=""),"",C296*'MPTO_working_3-way'!$I295)</f>
        <v>2.8054002322680542</v>
      </c>
      <c r="H296" s="44">
        <f>IF(OR($A296="",$B296="",$C296=""),"",'MPTO_working_3-way'!E295)</f>
        <v>2.7477966389336532</v>
      </c>
      <c r="I296" s="45">
        <f>IF(OR($A296="",$B296="",$C296=""),"",'MPTO_working_3-way'!F295)</f>
        <v>3.5845112633617227</v>
      </c>
      <c r="J296" s="46">
        <f>IF(OR($A296="",$B296="",$C296=""),"",'MPTO_working_3-way'!G295)</f>
        <v>2.8003831807561896</v>
      </c>
      <c r="K296" s="44">
        <f>IF(OR($A296="",$B296="",$C296=""),"",'OddsRatio_working_3-way'!H295)</f>
        <v>2.7510493274306893</v>
      </c>
      <c r="L296" s="45">
        <f>IF(OR($A296="",$B296="",$C296=""),"",'OddsRatio_working_3-way'!I295)</f>
        <v>3.5744594278296442</v>
      </c>
      <c r="M296" s="46">
        <f>IF(OR($A296="",$B296="",$C296=""),"",'OddsRatio_working_3-way'!J295)</f>
        <v>2.8031638907470788</v>
      </c>
      <c r="N296" s="47">
        <f t="shared" si="76"/>
        <v>36.310566481787419</v>
      </c>
      <c r="O296" s="48">
        <f t="shared" si="77"/>
        <v>28.043895726567804</v>
      </c>
      <c r="P296" s="48">
        <f t="shared" si="78"/>
        <v>35.645537791644784</v>
      </c>
      <c r="Q296" t="s">
        <v>356</v>
      </c>
      <c r="R296" t="s">
        <v>420</v>
      </c>
      <c r="S296" t="s">
        <v>476</v>
      </c>
      <c r="T296" s="50">
        <v>100</v>
      </c>
      <c r="U296" s="50">
        <f t="shared" si="67"/>
        <v>62.686567164179095</v>
      </c>
      <c r="V296" s="50">
        <f t="shared" si="68"/>
        <v>71.181556195965413</v>
      </c>
      <c r="W296" s="50">
        <f t="shared" si="69"/>
        <v>63.369963369963365</v>
      </c>
      <c r="X296" s="50">
        <f t="shared" si="70"/>
        <v>65.448480434071215</v>
      </c>
      <c r="Y296" s="50">
        <f t="shared" si="71"/>
        <v>73.943469465857532</v>
      </c>
      <c r="Z296" s="50">
        <f t="shared" si="72"/>
        <v>66.131876639855463</v>
      </c>
      <c r="AA296" s="50">
        <f t="shared" si="73"/>
        <v>-2.7619132698921192</v>
      </c>
      <c r="AB296" s="50">
        <f t="shared" si="74"/>
        <v>-2.7619132698921192</v>
      </c>
      <c r="AC296" s="50">
        <f t="shared" si="75"/>
        <v>-2.7619132698920978</v>
      </c>
      <c r="AF296">
        <v>1.93</v>
      </c>
      <c r="AG296">
        <v>1.96</v>
      </c>
      <c r="AH296" s="66" t="s">
        <v>481</v>
      </c>
      <c r="AJ296" t="s">
        <v>448</v>
      </c>
    </row>
    <row r="297" spans="1:36" ht="15" x14ac:dyDescent="0.25">
      <c r="A297">
        <v>2.4500000000000002</v>
      </c>
      <c r="B297">
        <v>3.36</v>
      </c>
      <c r="C297">
        <v>3.1</v>
      </c>
      <c r="D297" s="43">
        <f t="shared" si="79"/>
        <v>2.8362958086460388E-2</v>
      </c>
      <c r="E297" s="44">
        <f>IF(OR($A297="",$B297="",$C297=""),"",A297*'MPTO_working_3-way'!$I296)</f>
        <v>2.519489247311828</v>
      </c>
      <c r="F297" s="45">
        <f>IF(OR($A297="",$B297="",$C297=""),"",B297*'MPTO_working_3-way'!$I296)</f>
        <v>3.4552995391705066</v>
      </c>
      <c r="G297" s="46">
        <f>IF(OR($A297="",$B297="",$C297=""),"",C297*'MPTO_working_3-way'!$I296)</f>
        <v>3.1879251700680271</v>
      </c>
      <c r="H297" s="44">
        <f>IF(OR($A297="",$B297="",$C297=""),"",'MPTO_working_3-way'!E296)</f>
        <v>2.5080952162546439</v>
      </c>
      <c r="I297" s="45">
        <f>IF(OR($A297="",$B297="",$C297=""),"",'MPTO_working_3-way'!F296)</f>
        <v>3.470237339763929</v>
      </c>
      <c r="J297" s="46">
        <f>IF(OR($A297="",$B297="",$C297=""),"",'MPTO_working_3-way'!G296)</f>
        <v>3.1935992524674415</v>
      </c>
      <c r="K297" s="44">
        <f>IF(OR($A297="",$B297="",$C297=""),"",'OddsRatio_working_3-way'!H296)</f>
        <v>2.5132153286628496</v>
      </c>
      <c r="L297" s="45">
        <f>IF(OR($A297="",$B297="",$C297=""),"",'OddsRatio_working_3-way'!I296)</f>
        <v>3.4628883969960866</v>
      </c>
      <c r="M297" s="46">
        <f>IF(OR($A297="",$B297="",$C297=""),"",'OddsRatio_working_3-way'!J296)</f>
        <v>3.1915532346151614</v>
      </c>
      <c r="N297" s="47">
        <f t="shared" si="76"/>
        <v>39.690584155774872</v>
      </c>
      <c r="O297" s="48">
        <f t="shared" si="77"/>
        <v>28.941050946919184</v>
      </c>
      <c r="P297" s="48">
        <f t="shared" si="78"/>
        <v>31.368364897305952</v>
      </c>
      <c r="Q297" t="s">
        <v>148</v>
      </c>
      <c r="R297" t="s">
        <v>365</v>
      </c>
      <c r="S297" t="s">
        <v>476</v>
      </c>
      <c r="T297" s="50">
        <v>100</v>
      </c>
      <c r="U297" s="50">
        <f t="shared" si="67"/>
        <v>59.183673469387763</v>
      </c>
      <c r="V297" s="50">
        <f t="shared" si="68"/>
        <v>70.238095238095241</v>
      </c>
      <c r="W297" s="50">
        <f t="shared" si="69"/>
        <v>67.741935483870961</v>
      </c>
      <c r="X297" s="50">
        <f t="shared" si="70"/>
        <v>62.019969278033791</v>
      </c>
      <c r="Y297" s="50">
        <f t="shared" si="71"/>
        <v>73.074391046741269</v>
      </c>
      <c r="Z297" s="50">
        <f t="shared" si="72"/>
        <v>70.578231292517003</v>
      </c>
      <c r="AA297" s="50">
        <f t="shared" si="73"/>
        <v>-2.8362958086460281</v>
      </c>
      <c r="AB297" s="50">
        <f t="shared" si="74"/>
        <v>-2.8362958086460281</v>
      </c>
      <c r="AC297" s="50">
        <f t="shared" si="75"/>
        <v>-2.8362958086460424</v>
      </c>
      <c r="AF297">
        <v>2.2000000000000002</v>
      </c>
      <c r="AG297">
        <v>1.72</v>
      </c>
      <c r="AH297" s="66" t="s">
        <v>485</v>
      </c>
      <c r="AJ297" t="s">
        <v>435</v>
      </c>
    </row>
    <row r="298" spans="1:36" ht="15" x14ac:dyDescent="0.25">
      <c r="A298">
        <v>2.85</v>
      </c>
      <c r="B298">
        <v>3.01</v>
      </c>
      <c r="C298">
        <v>2.9</v>
      </c>
      <c r="D298" s="43">
        <f t="shared" si="79"/>
        <v>2.793069281061511E-2</v>
      </c>
      <c r="E298" s="44">
        <f>IF(OR($A298="",$B298="",$C298=""),"",A298*'MPTO_working_3-way'!$I297)</f>
        <v>2.9296024745102534</v>
      </c>
      <c r="F298" s="45">
        <f>IF(OR($A298="",$B298="",$C298=""),"",B298*'MPTO_working_3-way'!$I297)</f>
        <v>3.0940713853599511</v>
      </c>
      <c r="G298" s="46">
        <f>IF(OR($A298="",$B298="",$C298=""),"",C298*'MPTO_working_3-way'!$I297)</f>
        <v>2.9809990091507839</v>
      </c>
      <c r="H298" s="44">
        <f>IF(OR($A298="",$B298="",$C298=""),"",'MPTO_working_3-way'!E297)</f>
        <v>2.9276836202517247</v>
      </c>
      <c r="I298" s="45">
        <f>IF(OR($A298="",$B298="",$C298=""),"",'MPTO_working_3-way'!F297)</f>
        <v>3.0967836299774061</v>
      </c>
      <c r="J298" s="46">
        <f>IF(OR($A298="",$B298="",$C298=""),"",'MPTO_working_3-way'!G297)</f>
        <v>2.980471752929736</v>
      </c>
      <c r="K298" s="44">
        <f>IF(OR($A298="",$B298="",$C298=""),"",'OddsRatio_working_3-way'!H297)</f>
        <v>2.9286267918949735</v>
      </c>
      <c r="L298" s="45">
        <f>IF(OR($A298="",$B298="",$C298=""),"",'OddsRatio_working_3-way'!I297)</f>
        <v>3.0954269468696727</v>
      </c>
      <c r="M298" s="46">
        <f>IF(OR($A298="",$B298="",$C298=""),"",'OddsRatio_working_3-way'!J297)</f>
        <v>2.980751840324567</v>
      </c>
      <c r="N298" s="47">
        <f t="shared" si="76"/>
        <v>34.134323980838786</v>
      </c>
      <c r="O298" s="48">
        <f t="shared" si="77"/>
        <v>32.319874865578264</v>
      </c>
      <c r="P298" s="48">
        <f t="shared" si="78"/>
        <v>33.54580115358295</v>
      </c>
      <c r="Q298" t="s">
        <v>173</v>
      </c>
      <c r="R298" t="s">
        <v>174</v>
      </c>
      <c r="S298" t="s">
        <v>476</v>
      </c>
      <c r="T298" s="50">
        <v>100</v>
      </c>
      <c r="U298" s="50">
        <f t="shared" si="67"/>
        <v>64.912280701754383</v>
      </c>
      <c r="V298" s="50">
        <f t="shared" si="68"/>
        <v>66.777408637873762</v>
      </c>
      <c r="W298" s="50">
        <f t="shared" si="69"/>
        <v>65.517241379310349</v>
      </c>
      <c r="X298" s="50">
        <f t="shared" si="70"/>
        <v>67.705349982815903</v>
      </c>
      <c r="Y298" s="50">
        <f t="shared" si="71"/>
        <v>69.570477918935268</v>
      </c>
      <c r="Z298" s="50">
        <f t="shared" si="72"/>
        <v>68.310310660371854</v>
      </c>
      <c r="AA298" s="50">
        <f t="shared" si="73"/>
        <v>-2.7930692810615199</v>
      </c>
      <c r="AB298" s="50">
        <f t="shared" si="74"/>
        <v>-2.7930692810615056</v>
      </c>
      <c r="AC298" s="50">
        <f t="shared" si="75"/>
        <v>-2.7930692810615056</v>
      </c>
      <c r="AF298">
        <v>2.6</v>
      </c>
      <c r="AG298">
        <v>1.54</v>
      </c>
      <c r="AH298" s="66" t="s">
        <v>487</v>
      </c>
      <c r="AJ298" t="s">
        <v>435</v>
      </c>
    </row>
    <row r="299" spans="1:36" ht="15" x14ac:dyDescent="0.25">
      <c r="A299">
        <v>2.2000000000000002</v>
      </c>
      <c r="B299">
        <v>3.43</v>
      </c>
      <c r="C299">
        <v>3.55</v>
      </c>
      <c r="D299" s="43">
        <f t="shared" si="79"/>
        <v>2.7780784894898103E-2</v>
      </c>
      <c r="E299" s="44">
        <f>IF(OR($A299="",$B299="",$C299=""),"",A299*'MPTO_working_3-way'!$I298)</f>
        <v>2.2611177267687759</v>
      </c>
      <c r="F299" s="45">
        <f>IF(OR($A299="",$B299="",$C299=""),"",B299*'MPTO_working_3-way'!$I298)</f>
        <v>3.5252880921895007</v>
      </c>
      <c r="G299" s="46">
        <f>IF(OR($A299="",$B299="",$C299=""),"",C299*'MPTO_working_3-way'!$I298)</f>
        <v>3.6486217863768879</v>
      </c>
      <c r="H299" s="44">
        <f>IF(OR($A299="",$B299="",$C299=""),"",'MPTO_working_3-way'!E298)</f>
        <v>2.2457517472258162</v>
      </c>
      <c r="I299" s="45">
        <f>IF(OR($A299="",$B299="",$C299=""),"",'MPTO_working_3-way'!F298)</f>
        <v>3.5425199904786258</v>
      </c>
      <c r="J299" s="46">
        <f>IF(OR($A299="",$B299="",$C299=""),"",'MPTO_working_3-way'!G298)</f>
        <v>3.6706693219084845</v>
      </c>
      <c r="K299" s="44">
        <f>IF(OR($A299="",$B299="",$C299=""),"",'OddsRatio_working_3-way'!H298)</f>
        <v>2.2521890576416652</v>
      </c>
      <c r="L299" s="45">
        <f>IF(OR($A299="",$B299="",$C299=""),"",'OddsRatio_working_3-way'!I298)</f>
        <v>3.5356828417243729</v>
      </c>
      <c r="M299" s="46">
        <f>IF(OR($A299="",$B299="",$C299=""),"",'OddsRatio_working_3-way'!J298)</f>
        <v>3.6609017474885386</v>
      </c>
      <c r="N299" s="47">
        <f t="shared" si="76"/>
        <v>44.22591482793063</v>
      </c>
      <c r="O299" s="48">
        <f t="shared" si="77"/>
        <v>28.366475982929266</v>
      </c>
      <c r="P299" s="48">
        <f t="shared" si="78"/>
        <v>27.407609189140107</v>
      </c>
      <c r="Q299" t="s">
        <v>147</v>
      </c>
      <c r="R299" t="s">
        <v>172</v>
      </c>
      <c r="S299" t="s">
        <v>476</v>
      </c>
      <c r="T299" s="50">
        <v>100</v>
      </c>
      <c r="U299" s="50">
        <f t="shared" si="67"/>
        <v>54.545454545454554</v>
      </c>
      <c r="V299" s="50">
        <f t="shared" si="68"/>
        <v>70.845481049562679</v>
      </c>
      <c r="W299" s="50">
        <f t="shared" si="69"/>
        <v>71.83098591549296</v>
      </c>
      <c r="X299" s="50">
        <f t="shared" si="70"/>
        <v>57.323533034944354</v>
      </c>
      <c r="Y299" s="50">
        <f t="shared" si="71"/>
        <v>73.623559539052494</v>
      </c>
      <c r="Z299" s="50">
        <f t="shared" si="72"/>
        <v>74.60906440498276</v>
      </c>
      <c r="AA299" s="50">
        <f t="shared" si="73"/>
        <v>-2.7780784894898005</v>
      </c>
      <c r="AB299" s="50">
        <f t="shared" si="74"/>
        <v>-2.7780784894898147</v>
      </c>
      <c r="AC299" s="50">
        <f t="shared" si="75"/>
        <v>-2.7780784894898005</v>
      </c>
      <c r="AF299">
        <v>2.3199999999999998</v>
      </c>
      <c r="AG299">
        <v>1.66</v>
      </c>
      <c r="AH299" s="66" t="s">
        <v>485</v>
      </c>
      <c r="AJ299" t="s">
        <v>435</v>
      </c>
    </row>
    <row r="300" spans="1:36" ht="15" x14ac:dyDescent="0.25">
      <c r="A300">
        <v>1.47</v>
      </c>
      <c r="B300">
        <v>4.51</v>
      </c>
      <c r="C300">
        <v>7.74</v>
      </c>
      <c r="D300" s="43">
        <f t="shared" si="79"/>
        <v>3.1200565273979075E-2</v>
      </c>
      <c r="E300" s="44">
        <f>IF(OR($A300="",$B300="",$C300=""),"",A300*'MPTO_working_3-way'!$I299)</f>
        <v>1.5158648309527492</v>
      </c>
      <c r="F300" s="45">
        <f>IF(OR($A300="",$B300="",$C300=""),"",B300*'MPTO_working_3-way'!$I299)</f>
        <v>4.6507145493856452</v>
      </c>
      <c r="G300" s="46">
        <f>IF(OR($A300="",$B300="",$C300=""),"",C300*'MPTO_working_3-way'!$I299)</f>
        <v>7.981492375220598</v>
      </c>
      <c r="H300" s="44">
        <f>IF(OR($A300="",$B300="",$C300=""),"",'MPTO_working_3-way'!E299)</f>
        <v>1.492822686722993</v>
      </c>
      <c r="I300" s="45">
        <f>IF(OR($A300="",$B300="",$C300=""),"",'MPTO_working_3-way'!F299)</f>
        <v>4.7319514730832148</v>
      </c>
      <c r="J300" s="46">
        <f>IF(OR($A300="",$B300="",$C300=""),"",'MPTO_working_3-way'!G299)</f>
        <v>8.4175950036958493</v>
      </c>
      <c r="K300" s="44">
        <f>IF(OR($A300="",$B300="",$C300=""),"",'OddsRatio_working_3-way'!H299)</f>
        <v>1.5003008180599551</v>
      </c>
      <c r="L300" s="45">
        <f>IF(OR($A300="",$B300="",$C300=""),"",'OddsRatio_working_3-way'!I299)</f>
        <v>4.7362890880647708</v>
      </c>
      <c r="M300" s="46">
        <f>IF(OR($A300="",$B300="",$C300=""),"",'OddsRatio_working_3-way'!J299)</f>
        <v>8.1745266249448871</v>
      </c>
      <c r="N300" s="47">
        <f t="shared" si="76"/>
        <v>65.968942585169771</v>
      </c>
      <c r="O300" s="48">
        <f t="shared" si="77"/>
        <v>21.502072195166203</v>
      </c>
      <c r="P300" s="48">
        <f t="shared" si="78"/>
        <v>12.528985219664026</v>
      </c>
      <c r="Q300" t="s">
        <v>366</v>
      </c>
      <c r="R300" t="s">
        <v>371</v>
      </c>
      <c r="S300" t="s">
        <v>476</v>
      </c>
      <c r="T300" s="50">
        <v>100</v>
      </c>
      <c r="U300" s="50">
        <f t="shared" si="67"/>
        <v>31.972789115646258</v>
      </c>
      <c r="V300" s="50">
        <f t="shared" si="68"/>
        <v>77.827050997782706</v>
      </c>
      <c r="W300" s="50">
        <f t="shared" si="69"/>
        <v>87.080103359173123</v>
      </c>
      <c r="X300" s="50">
        <f t="shared" si="70"/>
        <v>35.092845643044171</v>
      </c>
      <c r="Y300" s="50">
        <f t="shared" si="71"/>
        <v>80.947107525180613</v>
      </c>
      <c r="Z300" s="50">
        <f t="shared" si="72"/>
        <v>90.200159886571043</v>
      </c>
      <c r="AA300" s="50">
        <f t="shared" si="73"/>
        <v>-3.1200565273979137</v>
      </c>
      <c r="AB300" s="50">
        <f t="shared" si="74"/>
        <v>-3.1200565273979066</v>
      </c>
      <c r="AC300" s="50">
        <f t="shared" si="75"/>
        <v>-3.1200565273979208</v>
      </c>
      <c r="AF300">
        <v>2.0299999999999998</v>
      </c>
      <c r="AG300">
        <v>1.86</v>
      </c>
      <c r="AH300" s="66" t="s">
        <v>479</v>
      </c>
      <c r="AJ300" t="s">
        <v>449</v>
      </c>
    </row>
    <row r="301" spans="1:36" s="50" customFormat="1" ht="15" x14ac:dyDescent="0.25">
      <c r="A301">
        <v>1.74</v>
      </c>
      <c r="B301">
        <v>3.89</v>
      </c>
      <c r="C301">
        <v>5.0599999999999996</v>
      </c>
      <c r="D301" s="43">
        <f t="shared" si="79"/>
        <v>2.9410510916544563E-2</v>
      </c>
      <c r="E301" s="44">
        <f>IF(OR($A301="",$B301="",$C301=""),"",A301*'MPTO_working_3-way'!$I300)</f>
        <v>1.7911742889947875</v>
      </c>
      <c r="F301" s="45">
        <f>IF(OR($A301="",$B301="",$C301=""),"",B301*'MPTO_working_3-way'!$I300)</f>
        <v>4.0044068874653584</v>
      </c>
      <c r="G301" s="46">
        <f>IF(OR($A301="",$B301="",$C301=""),"",C301*'MPTO_working_3-way'!$I300)</f>
        <v>5.2088171852377148</v>
      </c>
      <c r="H301" s="44">
        <f>IF(OR($A301="",$B301="",$C301=""),"",'MPTO_working_3-way'!E300)</f>
        <v>1.7701961769115804</v>
      </c>
      <c r="I301" s="45">
        <f>IF(OR($A301="",$B301="",$C301=""),"",'MPTO_working_3-way'!F300)</f>
        <v>4.0442292259802795</v>
      </c>
      <c r="J301" s="46">
        <f>IF(OR($A301="",$B301="",$C301=""),"",'MPTO_working_3-way'!G300)</f>
        <v>5.32410616443254</v>
      </c>
      <c r="K301" s="44">
        <f>IF(OR($A301="",$B301="",$C301=""),"",'OddsRatio_working_3-way'!H300)</f>
        <v>1.7778142418891807</v>
      </c>
      <c r="L301" s="45">
        <f>IF(OR($A301="",$B301="",$C301=""),"",'OddsRatio_working_3-way'!I300)</f>
        <v>4.0376799446753129</v>
      </c>
      <c r="M301" s="46">
        <f>IF(OR($A301="",$B301="",$C301=""),"",'OddsRatio_working_3-way'!J300)</f>
        <v>5.2674673271217189</v>
      </c>
      <c r="N301" s="47">
        <f t="shared" si="76"/>
        <v>55.829296241249814</v>
      </c>
      <c r="O301" s="48">
        <f t="shared" si="77"/>
        <v>24.972487264723569</v>
      </c>
      <c r="P301" s="48">
        <f t="shared" si="78"/>
        <v>19.198216494026617</v>
      </c>
      <c r="Q301" t="s">
        <v>369</v>
      </c>
      <c r="R301" t="s">
        <v>454</v>
      </c>
      <c r="S301" t="s">
        <v>476</v>
      </c>
      <c r="T301" s="50">
        <v>100</v>
      </c>
      <c r="U301" s="50">
        <f t="shared" si="67"/>
        <v>42.528735632183903</v>
      </c>
      <c r="V301" s="50">
        <f t="shared" si="68"/>
        <v>74.293059125964007</v>
      </c>
      <c r="W301" s="50">
        <f t="shared" si="69"/>
        <v>80.237154150197625</v>
      </c>
      <c r="X301" s="50">
        <f t="shared" si="70"/>
        <v>45.469786723838361</v>
      </c>
      <c r="Y301" s="50">
        <f t="shared" si="71"/>
        <v>77.234110217618451</v>
      </c>
      <c r="Z301" s="50">
        <f t="shared" si="72"/>
        <v>83.178205241852083</v>
      </c>
      <c r="AA301" s="50">
        <f t="shared" si="73"/>
        <v>-2.9410510916544581</v>
      </c>
      <c r="AB301" s="50">
        <f t="shared" si="74"/>
        <v>-2.9410510916544439</v>
      </c>
      <c r="AC301" s="50">
        <f t="shared" si="75"/>
        <v>-2.9410510916544581</v>
      </c>
      <c r="AD301" s="51"/>
      <c r="AF301">
        <v>2.09</v>
      </c>
      <c r="AG301">
        <v>1.81</v>
      </c>
      <c r="AH301" s="66" t="s">
        <v>493</v>
      </c>
      <c r="AI301" s="51"/>
      <c r="AJ301" t="s">
        <v>449</v>
      </c>
    </row>
    <row r="302" spans="1:36" ht="15" x14ac:dyDescent="0.25">
      <c r="A302">
        <v>2.39</v>
      </c>
      <c r="B302">
        <v>3.4</v>
      </c>
      <c r="C302">
        <v>3.17</v>
      </c>
      <c r="D302" s="43">
        <f t="shared" si="79"/>
        <v>2.7985102149039154E-2</v>
      </c>
      <c r="E302" s="44">
        <f>IF(OR($A302="",$B302="",$C302=""),"",A302*'MPTO_working_3-way'!$I301)</f>
        <v>2.4568843941362037</v>
      </c>
      <c r="F302" s="45">
        <f>IF(OR($A302="",$B302="",$C302=""),"",B302*'MPTO_working_3-way'!$I301)</f>
        <v>3.4951493473067332</v>
      </c>
      <c r="G302" s="46">
        <f>IF(OR($A302="",$B302="",$C302=""),"",C302*'MPTO_working_3-way'!$I301)</f>
        <v>3.2587127738124542</v>
      </c>
      <c r="H302" s="44">
        <f>IF(OR($A302="",$B302="",$C302=""),"",'MPTO_working_3-way'!E301)</f>
        <v>2.444499625471956</v>
      </c>
      <c r="I302" s="45">
        <f>IF(OR($A302="",$B302="",$C302=""),"",'MPTO_working_3-way'!F301)</f>
        <v>3.5113681285276916</v>
      </c>
      <c r="J302" s="46">
        <f>IF(OR($A302="",$B302="",$C302=""),"",'MPTO_working_3-way'!G301)</f>
        <v>3.2665962720736932</v>
      </c>
      <c r="K302" s="44">
        <f>IF(OR($A302="",$B302="",$C302=""),"",'OddsRatio_working_3-way'!H301)</f>
        <v>2.4499731726157097</v>
      </c>
      <c r="L302" s="45">
        <f>IF(OR($A302="",$B302="",$C302=""),"",'OddsRatio_working_3-way'!I301)</f>
        <v>3.5035508016386343</v>
      </c>
      <c r="M302" s="46">
        <f>IF(OR($A302="",$B302="",$C302=""),"",'OddsRatio_working_3-way'!J301)</f>
        <v>3.2636271831482655</v>
      </c>
      <c r="N302" s="47">
        <f t="shared" si="76"/>
        <v>40.70195579355218</v>
      </c>
      <c r="O302" s="48">
        <f t="shared" si="77"/>
        <v>28.611080690173445</v>
      </c>
      <c r="P302" s="48">
        <f t="shared" si="78"/>
        <v>30.686963516274357</v>
      </c>
      <c r="Q302" t="s">
        <v>370</v>
      </c>
      <c r="R302" t="s">
        <v>368</v>
      </c>
      <c r="S302" t="s">
        <v>476</v>
      </c>
      <c r="T302" s="50">
        <v>100</v>
      </c>
      <c r="U302" s="50">
        <f t="shared" si="67"/>
        <v>58.15899581589958</v>
      </c>
      <c r="V302" s="50">
        <f t="shared" si="68"/>
        <v>70.588235294117652</v>
      </c>
      <c r="W302" s="50">
        <f t="shared" si="69"/>
        <v>68.454258675078862</v>
      </c>
      <c r="X302" s="50">
        <f t="shared" si="70"/>
        <v>60.957506030803486</v>
      </c>
      <c r="Y302" s="50">
        <f t="shared" si="71"/>
        <v>73.386745509021551</v>
      </c>
      <c r="Z302" s="50">
        <f t="shared" si="72"/>
        <v>71.252768889982775</v>
      </c>
      <c r="AA302" s="50">
        <f t="shared" si="73"/>
        <v>-2.7985102149039065</v>
      </c>
      <c r="AB302" s="50">
        <f t="shared" si="74"/>
        <v>-2.7985102149038994</v>
      </c>
      <c r="AC302" s="50">
        <f t="shared" si="75"/>
        <v>-2.7985102149039136</v>
      </c>
      <c r="AF302">
        <v>2.2599999999999998</v>
      </c>
      <c r="AG302">
        <v>1.69</v>
      </c>
      <c r="AH302" s="66" t="s">
        <v>482</v>
      </c>
      <c r="AJ302" t="s">
        <v>449</v>
      </c>
    </row>
    <row r="303" spans="1:36" ht="15" x14ac:dyDescent="0.25">
      <c r="A303">
        <v>1.93</v>
      </c>
      <c r="B303">
        <v>3.4</v>
      </c>
      <c r="C303">
        <v>4.6100000000000003</v>
      </c>
      <c r="D303" s="43">
        <f t="shared" si="79"/>
        <v>2.9172101781042681E-2</v>
      </c>
      <c r="E303" s="44">
        <f>IF(OR($A303="",$B303="",$C303=""),"",A303*'MPTO_working_3-way'!$I302)</f>
        <v>1.9863021564374124</v>
      </c>
      <c r="F303" s="45">
        <f>IF(OR($A303="",$B303="",$C303=""),"",B303*'MPTO_working_3-way'!$I302)</f>
        <v>3.4991851460555452</v>
      </c>
      <c r="G303" s="46">
        <f>IF(OR($A303="",$B303="",$C303=""),"",C303*'MPTO_working_3-way'!$I302)</f>
        <v>4.7444833892106075</v>
      </c>
      <c r="H303" s="44">
        <f>IF(OR($A303="",$B303="",$C303=""),"",'MPTO_working_3-way'!E302)</f>
        <v>1.9669138300528486</v>
      </c>
      <c r="I303" s="45">
        <f>IF(OR($A303="",$B303="",$C303=""),"",'MPTO_working_3-way'!F302)</f>
        <v>3.516253367956351</v>
      </c>
      <c r="J303" s="46">
        <f>IF(OR($A303="",$B303="",$C303=""),"",'MPTO_working_3-way'!G302)</f>
        <v>4.8263548527084303</v>
      </c>
      <c r="K303" s="44">
        <f>IF(OR($A303="",$B303="",$C303=""),"",'OddsRatio_working_3-way'!H302)</f>
        <v>1.9745798778148</v>
      </c>
      <c r="L303" s="45">
        <f>IF(OR($A303="",$B303="",$C303=""),"",'OddsRatio_working_3-way'!I302)</f>
        <v>3.5150448459736787</v>
      </c>
      <c r="M303" s="46">
        <f>IF(OR($A303="",$B303="",$C303=""),"",'OddsRatio_working_3-way'!J302)</f>
        <v>4.7830466224854096</v>
      </c>
      <c r="N303" s="47">
        <f t="shared" si="76"/>
        <v>50.344807649686985</v>
      </c>
      <c r="O303" s="48">
        <f t="shared" si="77"/>
        <v>28.578081989381143</v>
      </c>
      <c r="P303" s="48">
        <f t="shared" si="78"/>
        <v>21.077110360931858</v>
      </c>
      <c r="Q303" t="s">
        <v>367</v>
      </c>
      <c r="R303" t="s">
        <v>453</v>
      </c>
      <c r="S303" t="s">
        <v>476</v>
      </c>
      <c r="T303" s="50">
        <v>100</v>
      </c>
      <c r="U303" s="50">
        <f t="shared" si="67"/>
        <v>48.186528497409334</v>
      </c>
      <c r="V303" s="50">
        <f t="shared" si="68"/>
        <v>70.588235294117652</v>
      </c>
      <c r="W303" s="50">
        <f t="shared" si="69"/>
        <v>78.308026030368765</v>
      </c>
      <c r="X303" s="50">
        <f t="shared" si="70"/>
        <v>51.10373867551359</v>
      </c>
      <c r="Y303" s="50">
        <f t="shared" si="71"/>
        <v>73.505445472221908</v>
      </c>
      <c r="Z303" s="50">
        <f t="shared" si="72"/>
        <v>81.225236208473035</v>
      </c>
      <c r="AA303" s="50">
        <f t="shared" si="73"/>
        <v>-2.9172101781042556</v>
      </c>
      <c r="AB303" s="50">
        <f t="shared" si="74"/>
        <v>-2.9172101781042556</v>
      </c>
      <c r="AC303" s="50">
        <f t="shared" si="75"/>
        <v>-2.9172101781042699</v>
      </c>
      <c r="AF303">
        <v>2.39</v>
      </c>
      <c r="AG303">
        <v>1.63</v>
      </c>
      <c r="AH303" s="66" t="s">
        <v>479</v>
      </c>
      <c r="AJ303" t="s">
        <v>449</v>
      </c>
    </row>
    <row r="304" spans="1:36" s="50" customFormat="1" ht="15" x14ac:dyDescent="0.25">
      <c r="A304">
        <v>2.35</v>
      </c>
      <c r="B304">
        <v>3.4</v>
      </c>
      <c r="C304">
        <v>3.14</v>
      </c>
      <c r="D304" s="43">
        <f t="shared" si="79"/>
        <v>3.8120899532058328E-2</v>
      </c>
      <c r="E304" s="44">
        <f>IF(OR($A304="",$B304="",$C304=""),"",A304*'MPTO_working_3-way'!$I303)</f>
        <v>2.4395841139003371</v>
      </c>
      <c r="F304" s="45">
        <f>IF(OR($A304="",$B304="",$C304=""),"",B304*'MPTO_working_3-way'!$I303)</f>
        <v>3.5296110584089981</v>
      </c>
      <c r="G304" s="46">
        <f>IF(OR($A304="",$B304="",$C304=""),"",C304*'MPTO_working_3-way'!$I303)</f>
        <v>3.2596996245306631</v>
      </c>
      <c r="H304" s="44">
        <f>IF(OR($A304="",$B304="",$C304=""),"",'MPTO_working_3-way'!E303)</f>
        <v>2.4223342216042947</v>
      </c>
      <c r="I304" s="45">
        <f>IF(OR($A304="",$B304="",$C304=""),"",'MPTO_working_3-way'!F303)</f>
        <v>3.5535253958811359</v>
      </c>
      <c r="J304" s="46">
        <f>IF(OR($A304="",$B304="",$C304=""),"",'MPTO_working_3-way'!G303)</f>
        <v>3.270492230680988</v>
      </c>
      <c r="K304" s="44">
        <f>IF(OR($A304="",$B304="",$C304=""),"",'OddsRatio_working_3-way'!H303)</f>
        <v>2.4298691421500092</v>
      </c>
      <c r="L304" s="45">
        <f>IF(OR($A304="",$B304="",$C304=""),"",'OddsRatio_working_3-way'!I303)</f>
        <v>3.5419895860444606</v>
      </c>
      <c r="M304" s="46">
        <f>IF(OR($A304="",$B304="",$C304=""),"",'OddsRatio_working_3-way'!J303)</f>
        <v>3.2666073808896443</v>
      </c>
      <c r="N304" s="47">
        <f t="shared" si="76"/>
        <v>40.990593204069881</v>
      </c>
      <c r="O304" s="48">
        <f t="shared" si="77"/>
        <v>28.331733538107123</v>
      </c>
      <c r="P304" s="48">
        <f t="shared" si="78"/>
        <v>30.677673257823002</v>
      </c>
      <c r="Q304" t="s">
        <v>472</v>
      </c>
      <c r="R304" t="s">
        <v>377</v>
      </c>
      <c r="S304" t="s">
        <v>476</v>
      </c>
      <c r="T304" s="50">
        <v>100</v>
      </c>
      <c r="U304" s="50">
        <f t="shared" si="67"/>
        <v>57.446808510638299</v>
      </c>
      <c r="V304" s="50">
        <f t="shared" si="68"/>
        <v>70.588235294117652</v>
      </c>
      <c r="W304" s="50">
        <f t="shared" si="69"/>
        <v>68.152866242038215</v>
      </c>
      <c r="X304" s="50">
        <f t="shared" si="70"/>
        <v>61.258898463844133</v>
      </c>
      <c r="Y304" s="50">
        <f t="shared" si="71"/>
        <v>74.40032524732348</v>
      </c>
      <c r="Z304" s="50">
        <f t="shared" si="72"/>
        <v>71.964956195244056</v>
      </c>
      <c r="AA304" s="50">
        <f t="shared" si="73"/>
        <v>-3.8120899532058345</v>
      </c>
      <c r="AB304" s="50">
        <f t="shared" si="74"/>
        <v>-3.8120899532058274</v>
      </c>
      <c r="AC304" s="50">
        <f t="shared" si="75"/>
        <v>-3.8120899532058417</v>
      </c>
      <c r="AD304" s="51"/>
      <c r="AF304">
        <v>2.09</v>
      </c>
      <c r="AG304">
        <v>1.77</v>
      </c>
      <c r="AH304" s="66" t="s">
        <v>484</v>
      </c>
      <c r="AI304" s="51"/>
      <c r="AJ304" t="s">
        <v>450</v>
      </c>
    </row>
    <row r="305" spans="1:36" ht="15" x14ac:dyDescent="0.25">
      <c r="A305">
        <v>4.3</v>
      </c>
      <c r="B305">
        <v>3.62</v>
      </c>
      <c r="C305">
        <v>1.88</v>
      </c>
      <c r="D305" s="43">
        <f t="shared" si="79"/>
        <v>4.0716127074556852E-2</v>
      </c>
      <c r="E305" s="44">
        <f>IF(OR($A305="",$B305="",$C305=""),"",A305*'MPTO_working_3-way'!$I304)</f>
        <v>4.4750793464205945</v>
      </c>
      <c r="F305" s="45">
        <f>IF(OR($A305="",$B305="",$C305=""),"",B305*'MPTO_working_3-way'!$I304)</f>
        <v>3.7673923800098961</v>
      </c>
      <c r="G305" s="46">
        <f>IF(OR($A305="",$B305="",$C305=""),"",C305*'MPTO_working_3-way'!$I304)</f>
        <v>1.9565463189001668</v>
      </c>
      <c r="H305" s="44">
        <f>IF(OR($A305="",$B305="",$C305=""),"",'MPTO_working_3-way'!E304)</f>
        <v>4.5664999417433707</v>
      </c>
      <c r="I305" s="45">
        <f>IF(OR($A305="",$B305="",$C305=""),"",'MPTO_working_3-way'!F304)</f>
        <v>3.8070430450710475</v>
      </c>
      <c r="J305" s="46">
        <f>IF(OR($A305="",$B305="",$C305=""),"",'MPTO_working_3-way'!G304)</f>
        <v>1.9292250246558289</v>
      </c>
      <c r="K305" s="44">
        <f>IF(OR($A305="",$B305="",$C305=""),"",'OddsRatio_working_3-way'!H304)</f>
        <v>4.5233449749321695</v>
      </c>
      <c r="L305" s="45">
        <f>IF(OR($A305="",$B305="",$C305=""),"",'OddsRatio_working_3-way'!I304)</f>
        <v>3.7973223740370554</v>
      </c>
      <c r="M305" s="46">
        <f>IF(OR($A305="",$B305="",$C305=""),"",'OddsRatio_working_3-way'!J304)</f>
        <v>1.9395586599819115</v>
      </c>
      <c r="N305" s="47">
        <f t="shared" si="76"/>
        <v>22.34597249766874</v>
      </c>
      <c r="O305" s="48">
        <f t="shared" si="77"/>
        <v>26.543558491705959</v>
      </c>
      <c r="P305" s="48">
        <f t="shared" si="78"/>
        <v>51.110469010625302</v>
      </c>
      <c r="Q305" t="s">
        <v>376</v>
      </c>
      <c r="R305" t="s">
        <v>473</v>
      </c>
      <c r="S305" t="s">
        <v>476</v>
      </c>
      <c r="T305" s="50">
        <v>100</v>
      </c>
      <c r="U305" s="50">
        <f t="shared" si="67"/>
        <v>76.744186046511629</v>
      </c>
      <c r="V305" s="50">
        <f t="shared" si="68"/>
        <v>72.375690607734811</v>
      </c>
      <c r="W305" s="50">
        <f t="shared" si="69"/>
        <v>46.808510638297875</v>
      </c>
      <c r="X305" s="50">
        <f t="shared" si="70"/>
        <v>80.815798753967314</v>
      </c>
      <c r="Y305" s="50">
        <f t="shared" si="71"/>
        <v>76.447303315190496</v>
      </c>
      <c r="Z305" s="50">
        <f t="shared" si="72"/>
        <v>50.880123345753567</v>
      </c>
      <c r="AA305" s="50">
        <f t="shared" si="73"/>
        <v>-4.0716127074556852</v>
      </c>
      <c r="AB305" s="50">
        <f t="shared" si="74"/>
        <v>-4.0716127074556852</v>
      </c>
      <c r="AC305" s="50">
        <f t="shared" si="75"/>
        <v>-4.0716127074556923</v>
      </c>
      <c r="AF305">
        <v>1.88</v>
      </c>
      <c r="AG305">
        <v>1.97</v>
      </c>
      <c r="AH305" s="66" t="s">
        <v>481</v>
      </c>
      <c r="AJ305" t="s">
        <v>450</v>
      </c>
    </row>
    <row r="306" spans="1:36" ht="15" x14ac:dyDescent="0.25">
      <c r="A306">
        <v>3.7</v>
      </c>
      <c r="B306">
        <v>3.59</v>
      </c>
      <c r="C306">
        <v>2.04</v>
      </c>
      <c r="D306" s="43">
        <f t="shared" si="79"/>
        <v>3.9017880735068955E-2</v>
      </c>
      <c r="E306" s="44">
        <f>IF(OR($A306="",$B306="",$C306=""),"",A306*'MPTO_working_3-way'!$I305)</f>
        <v>3.8443661587197555</v>
      </c>
      <c r="F306" s="45">
        <f>IF(OR($A306="",$B306="",$C306=""),"",B306*'MPTO_working_3-way'!$I305)</f>
        <v>3.7300741918388973</v>
      </c>
      <c r="G306" s="46">
        <f>IF(OR($A306="",$B306="",$C306=""),"",C306*'MPTO_working_3-way'!$I305)</f>
        <v>2.1195964766995408</v>
      </c>
      <c r="H306" s="44">
        <f>IF(OR($A306="",$B306="",$C306=""),"",'MPTO_working_3-way'!E305)</f>
        <v>3.8870529686059552</v>
      </c>
      <c r="I306" s="45">
        <f>IF(OR($A306="",$B306="",$C306=""),"",'MPTO_working_3-way'!F305)</f>
        <v>3.7658319559432831</v>
      </c>
      <c r="J306" s="46">
        <f>IF(OR($A306="",$B306="",$C306=""),"",'MPTO_working_3-way'!G305)</f>
        <v>2.09560081378191</v>
      </c>
      <c r="K306" s="44">
        <f>IF(OR($A306="",$B306="",$C306=""),"",'OddsRatio_working_3-way'!H305)</f>
        <v>3.8690844472268573</v>
      </c>
      <c r="L306" s="45">
        <f>IF(OR($A306="",$B306="",$C306=""),"",'OddsRatio_working_3-way'!I305)</f>
        <v>3.7521958215990963</v>
      </c>
      <c r="M306" s="46">
        <f>IF(OR($A306="",$B306="",$C306=""),"",'OddsRatio_working_3-way'!J305)</f>
        <v>2.1051288241170121</v>
      </c>
      <c r="N306" s="47">
        <f t="shared" si="76"/>
        <v>26.012090386650851</v>
      </c>
      <c r="O306" s="48">
        <f t="shared" si="77"/>
        <v>26.809118225796141</v>
      </c>
      <c r="P306" s="48">
        <f t="shared" si="78"/>
        <v>47.178791387553012</v>
      </c>
      <c r="Q306" t="s">
        <v>375</v>
      </c>
      <c r="R306" t="s">
        <v>474</v>
      </c>
      <c r="S306" t="s">
        <v>476</v>
      </c>
      <c r="T306" s="50">
        <v>100</v>
      </c>
      <c r="U306" s="50">
        <f t="shared" si="67"/>
        <v>72.972972972972968</v>
      </c>
      <c r="V306" s="50">
        <f t="shared" si="68"/>
        <v>72.14484679665739</v>
      </c>
      <c r="W306" s="50">
        <f t="shared" si="69"/>
        <v>50.980392156862742</v>
      </c>
      <c r="X306" s="50">
        <f t="shared" si="70"/>
        <v>76.874761046479875</v>
      </c>
      <c r="Y306" s="50">
        <f t="shared" si="71"/>
        <v>76.046634870164269</v>
      </c>
      <c r="Z306" s="50">
        <f t="shared" si="72"/>
        <v>54.882180230369634</v>
      </c>
      <c r="AA306" s="50">
        <f t="shared" si="73"/>
        <v>-3.901788073506907</v>
      </c>
      <c r="AB306" s="50">
        <f t="shared" si="74"/>
        <v>-3.9017880735068786</v>
      </c>
      <c r="AC306" s="50">
        <f t="shared" si="75"/>
        <v>-3.9017880735068928</v>
      </c>
      <c r="AF306">
        <v>1.99</v>
      </c>
      <c r="AG306">
        <v>1.86</v>
      </c>
      <c r="AH306" s="66" t="s">
        <v>479</v>
      </c>
      <c r="AJ306" t="s">
        <v>450</v>
      </c>
    </row>
    <row r="307" spans="1:36" ht="15" x14ac:dyDescent="0.25">
      <c r="A307">
        <v>1.6</v>
      </c>
      <c r="B307">
        <v>4.28</v>
      </c>
      <c r="C307">
        <v>5.42</v>
      </c>
      <c r="D307" s="43">
        <f t="shared" si="79"/>
        <v>4.3146704831534377E-2</v>
      </c>
      <c r="E307" s="44">
        <f>IF(OR($A307="",$B307="",$C307=""),"",A307*'MPTO_working_3-way'!$I306)</f>
        <v>1.6690347277304551</v>
      </c>
      <c r="F307" s="45">
        <f>IF(OR($A307="",$B307="",$C307=""),"",B307*'MPTO_working_3-way'!$I306)</f>
        <v>4.464667896678967</v>
      </c>
      <c r="G307" s="46">
        <f>IF(OR($A307="",$B307="",$C307=""),"",C307*'MPTO_working_3-way'!$I306)</f>
        <v>5.6538551401869164</v>
      </c>
      <c r="H307" s="44">
        <f>IF(OR($A307="",$B307="",$C307=""),"",'MPTO_working_3-way'!E306)</f>
        <v>1.6376857294809224</v>
      </c>
      <c r="I307" s="45">
        <f>IF(OR($A307="",$B307="",$C307=""),"",'MPTO_working_3-way'!F306)</f>
        <v>4.560740803848196</v>
      </c>
      <c r="J307" s="46">
        <f>IF(OR($A307="",$B307="",$C307=""),"",'MPTO_working_3-way'!G306)</f>
        <v>5.8782170942047962</v>
      </c>
      <c r="K307" s="44">
        <f>IF(OR($A307="",$B307="",$C307=""),"",'OddsRatio_working_3-way'!H306)</f>
        <v>1.6481712157316322</v>
      </c>
      <c r="L307" s="45">
        <f>IF(OR($A307="",$B307="",$C307=""),"",'OddsRatio_working_3-way'!I306)</f>
        <v>4.5433359793329222</v>
      </c>
      <c r="M307" s="46">
        <f>IF(OR($A307="",$B307="",$C307=""),"",'OddsRatio_working_3-way'!J306)</f>
        <v>5.7748612892230247</v>
      </c>
      <c r="N307" s="47">
        <f t="shared" si="76"/>
        <v>59.914870756451833</v>
      </c>
      <c r="O307" s="48">
        <f t="shared" si="77"/>
        <v>22.398082525776388</v>
      </c>
      <c r="P307" s="48">
        <f t="shared" si="78"/>
        <v>17.687046717771761</v>
      </c>
      <c r="Q307" t="s">
        <v>471</v>
      </c>
      <c r="R307" t="s">
        <v>372</v>
      </c>
      <c r="S307" t="s">
        <v>476</v>
      </c>
      <c r="T307" s="50">
        <v>100</v>
      </c>
      <c r="U307" s="50">
        <f t="shared" si="67"/>
        <v>37.5</v>
      </c>
      <c r="V307" s="50">
        <f t="shared" si="68"/>
        <v>76.635514018691595</v>
      </c>
      <c r="W307" s="50">
        <f t="shared" si="69"/>
        <v>81.549815498154985</v>
      </c>
      <c r="X307" s="50">
        <f t="shared" si="70"/>
        <v>41.814670483153428</v>
      </c>
      <c r="Y307" s="50">
        <f t="shared" si="71"/>
        <v>80.950184501845015</v>
      </c>
      <c r="Z307" s="50">
        <f t="shared" si="72"/>
        <v>85.86448598130842</v>
      </c>
      <c r="AA307" s="50">
        <f t="shared" si="73"/>
        <v>-4.3146704831534279</v>
      </c>
      <c r="AB307" s="50">
        <f t="shared" si="74"/>
        <v>-4.3146704831534208</v>
      </c>
      <c r="AC307" s="50">
        <f t="shared" si="75"/>
        <v>-4.314670483153435</v>
      </c>
      <c r="AF307">
        <v>1.76</v>
      </c>
      <c r="AG307">
        <v>2.11</v>
      </c>
      <c r="AH307" s="66" t="s">
        <v>494</v>
      </c>
      <c r="AJ307" t="s">
        <v>450</v>
      </c>
    </row>
    <row r="308" spans="1:36" ht="15" x14ac:dyDescent="0.25">
      <c r="A308">
        <v>2.2200000000000002</v>
      </c>
      <c r="B308">
        <v>3.36</v>
      </c>
      <c r="C308">
        <v>3.64</v>
      </c>
      <c r="D308" s="43">
        <f t="shared" si="79"/>
        <v>2.27947727947726E-2</v>
      </c>
      <c r="E308" s="44">
        <f>IF(OR($A308="",$B308="",$C308=""),"",A308*'MPTO_working_3-way'!$I307)</f>
        <v>2.2706043956043955</v>
      </c>
      <c r="F308" s="45">
        <f>IF(OR($A308="",$B308="",$C308=""),"",B308*'MPTO_working_3-way'!$I307)</f>
        <v>3.4365904365904356</v>
      </c>
      <c r="G308" s="46">
        <f>IF(OR($A308="",$B308="",$C308=""),"",C308*'MPTO_working_3-way'!$I307)</f>
        <v>3.7229729729729724</v>
      </c>
      <c r="H308" s="44">
        <f>IF(OR($A308="",$B308="",$C308=""),"",'MPTO_working_3-way'!E307)</f>
        <v>2.2580897557704129</v>
      </c>
      <c r="I308" s="45">
        <f>IF(OR($A308="",$B308="",$C308=""),"",'MPTO_working_3-way'!F307)</f>
        <v>3.4480286738351245</v>
      </c>
      <c r="J308" s="46">
        <f>IF(OR($A308="",$B308="",$C308=""),"",'MPTO_working_3-way'!G307)</f>
        <v>3.7435374779949959</v>
      </c>
      <c r="K308" s="44">
        <f>IF(OR($A308="",$B308="",$C308=""),"",'OddsRatio_working_3-way'!H307)</f>
        <v>2.2633854951819261</v>
      </c>
      <c r="L308" s="45">
        <f>IF(OR($A308="",$B308="",$C308=""),"",'OddsRatio_working_3-way'!I307)</f>
        <v>3.4439260398601186</v>
      </c>
      <c r="M308" s="46">
        <f>IF(OR($A308="",$B308="",$C308=""),"",'OddsRatio_working_3-way'!J307)</f>
        <v>3.7338833666231834</v>
      </c>
      <c r="N308" s="47">
        <f t="shared" si="76"/>
        <v>44.041137326073809</v>
      </c>
      <c r="O308" s="48">
        <f t="shared" si="77"/>
        <v>29.098608590441629</v>
      </c>
      <c r="P308" s="48">
        <f t="shared" si="78"/>
        <v>26.86025408348458</v>
      </c>
      <c r="Q308" t="s">
        <v>150</v>
      </c>
      <c r="R308" t="s">
        <v>120</v>
      </c>
      <c r="S308" t="s">
        <v>476</v>
      </c>
      <c r="T308" s="50">
        <v>100</v>
      </c>
      <c r="U308" s="50">
        <f t="shared" si="67"/>
        <v>54.954954954954964</v>
      </c>
      <c r="V308" s="50">
        <f t="shared" si="68"/>
        <v>70.238095238095241</v>
      </c>
      <c r="W308" s="50">
        <f t="shared" si="69"/>
        <v>72.527472527472526</v>
      </c>
      <c r="X308" s="50">
        <f t="shared" si="70"/>
        <v>57.234432234432234</v>
      </c>
      <c r="Y308" s="50">
        <f t="shared" si="71"/>
        <v>72.517572517572518</v>
      </c>
      <c r="Z308" s="50">
        <f t="shared" si="72"/>
        <v>74.806949806949802</v>
      </c>
      <c r="AA308" s="50">
        <f t="shared" si="73"/>
        <v>-2.2794772794772697</v>
      </c>
      <c r="AB308" s="50">
        <f t="shared" si="74"/>
        <v>-2.2794772794772769</v>
      </c>
      <c r="AC308" s="50">
        <f t="shared" si="75"/>
        <v>-2.2794772794772769</v>
      </c>
      <c r="AF308">
        <v>2.44</v>
      </c>
      <c r="AG308">
        <v>1.61</v>
      </c>
      <c r="AH308" s="66" t="s">
        <v>482</v>
      </c>
      <c r="AJ308" t="s">
        <v>436</v>
      </c>
    </row>
    <row r="309" spans="1:36" ht="15" x14ac:dyDescent="0.25">
      <c r="A309">
        <v>3.31</v>
      </c>
      <c r="B309">
        <v>3.58</v>
      </c>
      <c r="C309">
        <v>2.27</v>
      </c>
      <c r="D309" s="43">
        <f t="shared" si="79"/>
        <v>2.1973046925158446E-2</v>
      </c>
      <c r="E309" s="44">
        <f>IF(OR($A309="",$B309="",$C309=""),"",A309*'MPTO_working_3-way'!$I308)</f>
        <v>3.3827307853222743</v>
      </c>
      <c r="F309" s="45">
        <f>IF(OR($A309="",$B309="",$C309=""),"",B309*'MPTO_working_3-way'!$I308)</f>
        <v>3.6586635079920673</v>
      </c>
      <c r="G309" s="46">
        <f>IF(OR($A309="",$B309="",$C309=""),"",C309*'MPTO_working_3-way'!$I308)</f>
        <v>2.3198788165201099</v>
      </c>
      <c r="H309" s="44">
        <f>IF(OR($A309="",$B309="",$C309=""),"",'MPTO_working_3-way'!E308)</f>
        <v>3.3922400953795537</v>
      </c>
      <c r="I309" s="45">
        <f>IF(OR($A309="",$B309="",$C309=""),"",'MPTO_working_3-way'!F308)</f>
        <v>3.6763994936502633</v>
      </c>
      <c r="J309" s="46">
        <f>IF(OR($A309="",$B309="",$C309=""),"",'MPTO_working_3-way'!G308)</f>
        <v>2.3083797500030463</v>
      </c>
      <c r="K309" s="44">
        <f>IF(OR($A309="",$B309="",$C309=""),"",'OddsRatio_working_3-way'!H308)</f>
        <v>3.3887841246952548</v>
      </c>
      <c r="L309" s="45">
        <f>IF(OR($A309="",$B309="",$C309=""),"",'OddsRatio_working_3-way'!I308)</f>
        <v>3.6679926587505451</v>
      </c>
      <c r="M309" s="46">
        <f>IF(OR($A309="",$B309="",$C309=""),"",'OddsRatio_working_3-way'!J308)</f>
        <v>2.3133142157415469</v>
      </c>
      <c r="N309" s="47">
        <f t="shared" si="76"/>
        <v>29.561915016678736</v>
      </c>
      <c r="O309" s="48">
        <f t="shared" si="77"/>
        <v>27.332385113186202</v>
      </c>
      <c r="P309" s="48">
        <f t="shared" si="78"/>
        <v>43.105699870135069</v>
      </c>
      <c r="Q309" t="s">
        <v>155</v>
      </c>
      <c r="R309" t="s">
        <v>114</v>
      </c>
      <c r="S309" t="s">
        <v>476</v>
      </c>
      <c r="T309" s="50">
        <v>100</v>
      </c>
      <c r="U309" s="50">
        <f t="shared" si="67"/>
        <v>69.78851963746223</v>
      </c>
      <c r="V309" s="50">
        <f t="shared" si="68"/>
        <v>72.067039106145245</v>
      </c>
      <c r="W309" s="50">
        <f t="shared" si="69"/>
        <v>55.947136563876647</v>
      </c>
      <c r="X309" s="50">
        <f t="shared" si="70"/>
        <v>71.985824329978087</v>
      </c>
      <c r="Y309" s="50">
        <f t="shared" si="71"/>
        <v>74.264343798661116</v>
      </c>
      <c r="Z309" s="50">
        <f t="shared" si="72"/>
        <v>58.144441256392511</v>
      </c>
      <c r="AA309" s="50">
        <f t="shared" si="73"/>
        <v>-2.197304692515857</v>
      </c>
      <c r="AB309" s="50">
        <f t="shared" si="74"/>
        <v>-2.1973046925158712</v>
      </c>
      <c r="AC309" s="50">
        <f t="shared" si="75"/>
        <v>-2.1973046925158641</v>
      </c>
      <c r="AF309">
        <v>1.66</v>
      </c>
      <c r="AG309">
        <v>2.33</v>
      </c>
      <c r="AH309" s="66" t="s">
        <v>493</v>
      </c>
      <c r="AJ309" t="s">
        <v>436</v>
      </c>
    </row>
    <row r="310" spans="1:36" s="50" customFormat="1" ht="15" x14ac:dyDescent="0.25">
      <c r="A310">
        <v>2.79</v>
      </c>
      <c r="B310">
        <v>3.02</v>
      </c>
      <c r="C310">
        <v>3.01</v>
      </c>
      <c r="D310" s="43">
        <f t="shared" si="79"/>
        <v>2.1774680503932275E-2</v>
      </c>
      <c r="E310" s="44">
        <f>IF(OR($A310="",$B310="",$C310=""),"",A310*'MPTO_working_3-way'!$I309)</f>
        <v>2.850751358605971</v>
      </c>
      <c r="F310" s="45">
        <f>IF(OR($A310="",$B310="",$C310=""),"",B310*'MPTO_working_3-way'!$I309)</f>
        <v>3.0857595351218756</v>
      </c>
      <c r="G310" s="46">
        <f>IF(OR($A310="",$B310="",$C310=""),"",C310*'MPTO_working_3-way'!$I309)</f>
        <v>3.0755417883168361</v>
      </c>
      <c r="H310" s="44">
        <f>IF(OR($A310="",$B310="",$C310=""),"",'MPTO_working_3-way'!E309)</f>
        <v>2.8476665369930294</v>
      </c>
      <c r="I310" s="45">
        <f>IF(OR($A310="",$B310="",$C310=""),"",'MPTO_working_3-way'!F309)</f>
        <v>3.0876815000151372</v>
      </c>
      <c r="J310" s="46">
        <f>IF(OR($A310="",$B310="",$C310=""),"",'MPTO_working_3-way'!G309)</f>
        <v>3.077229031256342</v>
      </c>
      <c r="K310" s="44">
        <f>IF(OR($A310="",$B310="",$C310=""),"",'OddsRatio_working_3-way'!H309)</f>
        <v>2.8491509494924943</v>
      </c>
      <c r="L310" s="45">
        <f>IF(OR($A310="",$B310="",$C310=""),"",'OddsRatio_working_3-way'!I309)</f>
        <v>3.0867513508239326</v>
      </c>
      <c r="M310" s="46">
        <f>IF(OR($A310="",$B310="",$C310=""),"",'OddsRatio_working_3-way'!J309)</f>
        <v>3.0764208985921306</v>
      </c>
      <c r="N310" s="47">
        <f t="shared" si="76"/>
        <v>35.078471399519181</v>
      </c>
      <c r="O310" s="48">
        <f t="shared" si="77"/>
        <v>32.406932186973016</v>
      </c>
      <c r="P310" s="48">
        <f t="shared" si="78"/>
        <v>32.51459641350781</v>
      </c>
      <c r="Q310" t="s">
        <v>179</v>
      </c>
      <c r="R310" t="s">
        <v>111</v>
      </c>
      <c r="S310" t="s">
        <v>476</v>
      </c>
      <c r="T310" s="50">
        <v>100</v>
      </c>
      <c r="U310" s="50">
        <f t="shared" si="67"/>
        <v>64.157706093189958</v>
      </c>
      <c r="V310" s="50">
        <f t="shared" si="68"/>
        <v>66.88741721854305</v>
      </c>
      <c r="W310" s="50">
        <f t="shared" si="69"/>
        <v>66.777408637873762</v>
      </c>
      <c r="X310" s="50">
        <f t="shared" si="70"/>
        <v>66.335174143583203</v>
      </c>
      <c r="Y310" s="50">
        <f t="shared" si="71"/>
        <v>69.06488526893628</v>
      </c>
      <c r="Z310" s="50">
        <f t="shared" si="72"/>
        <v>68.954876688266992</v>
      </c>
      <c r="AA310" s="50">
        <f t="shared" si="73"/>
        <v>-2.1774680503932444</v>
      </c>
      <c r="AB310" s="50">
        <f t="shared" si="74"/>
        <v>-2.1774680503932302</v>
      </c>
      <c r="AC310" s="50">
        <f t="shared" si="75"/>
        <v>-2.1774680503932302</v>
      </c>
      <c r="AD310" s="51"/>
      <c r="AF310">
        <v>2.65</v>
      </c>
      <c r="AG310">
        <v>1.53</v>
      </c>
      <c r="AH310" s="66" t="s">
        <v>484</v>
      </c>
      <c r="AI310" s="51"/>
      <c r="AJ310" t="s">
        <v>436</v>
      </c>
    </row>
    <row r="311" spans="1:36" s="50" customFormat="1" ht="15" x14ac:dyDescent="0.25">
      <c r="A311">
        <v>2.66</v>
      </c>
      <c r="B311">
        <v>2.95</v>
      </c>
      <c r="C311">
        <v>3.25</v>
      </c>
      <c r="D311" s="43">
        <f t="shared" si="79"/>
        <v>2.261520816382534E-2</v>
      </c>
      <c r="E311" s="44">
        <f>IF(OR($A311="",$B311="",$C311=""),"",A311*'MPTO_working_3-way'!$I310)</f>
        <v>2.7201564537157754</v>
      </c>
      <c r="F311" s="45">
        <f>IF(OR($A311="",$B311="",$C311=""),"",B311*'MPTO_working_3-way'!$I310)</f>
        <v>3.0167148640832848</v>
      </c>
      <c r="G311" s="46">
        <f>IF(OR($A311="",$B311="",$C311=""),"",C311*'MPTO_working_3-way'!$I310)</f>
        <v>3.3234994265324325</v>
      </c>
      <c r="H311" s="44">
        <f>IF(OR($A311="",$B311="",$C311=""),"",'MPTO_working_3-way'!E310)</f>
        <v>2.7144301641787072</v>
      </c>
      <c r="I311" s="45">
        <f>IF(OR($A311="",$B311="",$C311=""),"",'MPTO_working_3-way'!F310)</f>
        <v>3.0170950282452456</v>
      </c>
      <c r="J311" s="46">
        <f>IF(OR($A311="",$B311="",$C311=""),"",'MPTO_working_3-way'!G310)</f>
        <v>3.3316241549364771</v>
      </c>
      <c r="K311" s="44">
        <f>IF(OR($A311="",$B311="",$C311=""),"",'OddsRatio_working_3-way'!H310)</f>
        <v>2.7171561127781731</v>
      </c>
      <c r="L311" s="45">
        <f>IF(OR($A311="",$B311="",$C311=""),"",'OddsRatio_working_3-way'!I310)</f>
        <v>3.0171412168177327</v>
      </c>
      <c r="M311" s="46">
        <f>IF(OR($A311="",$B311="",$C311=""),"",'OddsRatio_working_3-way'!J310)</f>
        <v>3.3274706347896914</v>
      </c>
      <c r="N311" s="47">
        <f t="shared" si="76"/>
        <v>36.762591307348693</v>
      </c>
      <c r="O311" s="48">
        <f t="shared" si="77"/>
        <v>33.148641653405939</v>
      </c>
      <c r="P311" s="48">
        <f t="shared" si="78"/>
        <v>30.08876703924539</v>
      </c>
      <c r="Q311" t="s">
        <v>112</v>
      </c>
      <c r="R311" t="s">
        <v>54</v>
      </c>
      <c r="S311" t="s">
        <v>476</v>
      </c>
      <c r="T311" s="50">
        <v>100</v>
      </c>
      <c r="U311" s="50">
        <f t="shared" si="67"/>
        <v>62.406015037593981</v>
      </c>
      <c r="V311" s="50">
        <f t="shared" si="68"/>
        <v>66.101694915254228</v>
      </c>
      <c r="W311" s="50">
        <f t="shared" si="69"/>
        <v>69.230769230769241</v>
      </c>
      <c r="X311" s="50">
        <f t="shared" si="70"/>
        <v>64.667535853976531</v>
      </c>
      <c r="Y311" s="50">
        <f t="shared" si="71"/>
        <v>68.363215731636785</v>
      </c>
      <c r="Z311" s="50">
        <f t="shared" si="72"/>
        <v>71.492290047151769</v>
      </c>
      <c r="AA311" s="50">
        <f t="shared" si="73"/>
        <v>-2.26152081638255</v>
      </c>
      <c r="AB311" s="50">
        <f t="shared" si="74"/>
        <v>-2.2615208163825571</v>
      </c>
      <c r="AC311" s="50">
        <f t="shared" si="75"/>
        <v>-2.2615208163825287</v>
      </c>
      <c r="AD311" s="51"/>
      <c r="AF311">
        <v>2.83</v>
      </c>
      <c r="AG311">
        <v>1.48</v>
      </c>
      <c r="AH311" s="66" t="s">
        <v>487</v>
      </c>
      <c r="AI311" s="51"/>
      <c r="AJ311" t="s">
        <v>436</v>
      </c>
    </row>
    <row r="312" spans="1:36" s="50" customFormat="1" ht="15" x14ac:dyDescent="0.25">
      <c r="A312">
        <v>1.88</v>
      </c>
      <c r="B312">
        <v>3.17</v>
      </c>
      <c r="C312">
        <v>5.32</v>
      </c>
      <c r="D312" s="43">
        <f t="shared" si="79"/>
        <v>3.5342231678262781E-2</v>
      </c>
      <c r="E312" s="44">
        <f>IF(OR($A312="",$B312="",$C312=""),"",A312*'MPTO_working_3-way'!$I311)</f>
        <v>1.9464433955551339</v>
      </c>
      <c r="F312" s="45">
        <f>IF(OR($A312="",$B312="",$C312=""),"",B312*'MPTO_working_3-way'!$I311)</f>
        <v>3.2820348744200931</v>
      </c>
      <c r="G312" s="46">
        <f>IF(OR($A312="",$B312="",$C312=""),"",C312*'MPTO_working_3-way'!$I311)</f>
        <v>5.5080206725283585</v>
      </c>
      <c r="H312" s="44">
        <f>IF(OR($A312="",$B312="",$C312=""),"",'MPTO_working_3-way'!E311)</f>
        <v>1.9225809351878143</v>
      </c>
      <c r="I312" s="45">
        <f>IF(OR($A312="",$B312="",$C312=""),"",'MPTO_working_3-way'!F311)</f>
        <v>3.2929760528498004</v>
      </c>
      <c r="J312" s="46">
        <f>IF(OR($A312="",$B312="",$C312=""),"",'MPTO_working_3-way'!G311)</f>
        <v>5.6757174009348947</v>
      </c>
      <c r="K312" s="44">
        <f>IF(OR($A312="",$B312="",$C312=""),"",'OddsRatio_working_3-way'!H311)</f>
        <v>1.9322374899986718</v>
      </c>
      <c r="L312" s="45">
        <f>IF(OR($A312="",$B312="",$C312=""),"",'OddsRatio_working_3-way'!I311)</f>
        <v>3.2988129014739984</v>
      </c>
      <c r="M312" s="46">
        <f>IF(OR($A312="",$B312="",$C312=""),"",'OddsRatio_working_3-way'!J311)</f>
        <v>5.5764385872662086</v>
      </c>
      <c r="N312" s="47">
        <f t="shared" si="76"/>
        <v>51.375755507896272</v>
      </c>
      <c r="O312" s="48">
        <f t="shared" si="77"/>
        <v>30.468902320140373</v>
      </c>
      <c r="P312" s="48">
        <f t="shared" si="78"/>
        <v>18.155342171963344</v>
      </c>
      <c r="Q312" t="s">
        <v>158</v>
      </c>
      <c r="R312" t="s">
        <v>122</v>
      </c>
      <c r="S312" t="s">
        <v>476</v>
      </c>
      <c r="T312" s="50">
        <v>100</v>
      </c>
      <c r="U312" s="50">
        <f t="shared" si="67"/>
        <v>46.808510638297875</v>
      </c>
      <c r="V312" s="50">
        <f t="shared" si="68"/>
        <v>68.454258675078862</v>
      </c>
      <c r="W312" s="50">
        <f t="shared" si="69"/>
        <v>81.203007518796994</v>
      </c>
      <c r="X312" s="50">
        <f t="shared" si="70"/>
        <v>50.342733806124137</v>
      </c>
      <c r="Y312" s="50">
        <f t="shared" si="71"/>
        <v>71.988481842905145</v>
      </c>
      <c r="Z312" s="50">
        <f t="shared" si="72"/>
        <v>84.737230686623263</v>
      </c>
      <c r="AA312" s="50">
        <f t="shared" si="73"/>
        <v>-3.5342231678262621</v>
      </c>
      <c r="AB312" s="50">
        <f t="shared" si="74"/>
        <v>-3.5342231678262834</v>
      </c>
      <c r="AC312" s="50">
        <f t="shared" si="75"/>
        <v>-3.5342231678262692</v>
      </c>
      <c r="AD312" s="51"/>
      <c r="AF312">
        <v>2.4300000000000002</v>
      </c>
      <c r="AG312">
        <v>1.6</v>
      </c>
      <c r="AH312" s="66" t="s">
        <v>482</v>
      </c>
      <c r="AI312" s="51"/>
      <c r="AJ312" t="s">
        <v>437</v>
      </c>
    </row>
    <row r="313" spans="1:36" ht="15" x14ac:dyDescent="0.25">
      <c r="A313">
        <v>1.68</v>
      </c>
      <c r="B313">
        <v>3.64</v>
      </c>
      <c r="C313">
        <v>6.07</v>
      </c>
      <c r="D313" s="43">
        <f t="shared" si="79"/>
        <v>3.4708015762381583E-2</v>
      </c>
      <c r="E313" s="44">
        <f>IF(OR($A313="",$B313="",$C313=""),"",A313*'MPTO_working_3-way'!$I312)</f>
        <v>1.738309466480801</v>
      </c>
      <c r="F313" s="45">
        <f>IF(OR($A313="",$B313="",$C313=""),"",B313*'MPTO_working_3-way'!$I312)</f>
        <v>3.7663371773750689</v>
      </c>
      <c r="G313" s="46">
        <f>IF(OR($A313="",$B313="",$C313=""),"",C313*'MPTO_working_3-way'!$I312)</f>
        <v>6.2806776556776569</v>
      </c>
      <c r="H313" s="44">
        <f>IF(OR($A313="",$B313="",$C313=""),"",'MPTO_working_3-way'!E312)</f>
        <v>1.7133005469377347</v>
      </c>
      <c r="I313" s="45">
        <f>IF(OR($A313="",$B313="",$C313=""),"",'MPTO_working_3-way'!F312)</f>
        <v>3.8000282823804592</v>
      </c>
      <c r="J313" s="46">
        <f>IF(OR($A313="",$B313="",$C313=""),"",'MPTO_working_3-way'!G312)</f>
        <v>6.5284674025095715</v>
      </c>
      <c r="K313" s="44">
        <f>IF(OR($A313="",$B313="",$C313=""),"",'OddsRatio_working_3-way'!H312)</f>
        <v>1.7224171430855346</v>
      </c>
      <c r="L313" s="45">
        <f>IF(OR($A313="",$B313="",$C313=""),"",'OddsRatio_working_3-way'!I312)</f>
        <v>3.8046783202144279</v>
      </c>
      <c r="M313" s="46">
        <f>IF(OR($A313="",$B313="",$C313=""),"",'OddsRatio_working_3-way'!J312)</f>
        <v>6.3862572285936166</v>
      </c>
      <c r="N313" s="47">
        <f t="shared" si="76"/>
        <v>57.527156083691764</v>
      </c>
      <c r="O313" s="48">
        <f t="shared" si="77"/>
        <v>26.550995115550048</v>
      </c>
      <c r="P313" s="48">
        <f t="shared" si="78"/>
        <v>15.921848800758182</v>
      </c>
      <c r="Q313" t="s">
        <v>161</v>
      </c>
      <c r="R313" t="s">
        <v>123</v>
      </c>
      <c r="S313" t="s">
        <v>476</v>
      </c>
      <c r="T313" s="50">
        <v>100</v>
      </c>
      <c r="U313" s="50">
        <f t="shared" si="67"/>
        <v>40.476190476190474</v>
      </c>
      <c r="V313" s="50">
        <f t="shared" si="68"/>
        <v>72.527472527472526</v>
      </c>
      <c r="W313" s="50">
        <f t="shared" si="69"/>
        <v>83.525535420098834</v>
      </c>
      <c r="X313" s="50">
        <f t="shared" si="70"/>
        <v>43.946992052428627</v>
      </c>
      <c r="Y313" s="50">
        <f t="shared" si="71"/>
        <v>75.998274103710671</v>
      </c>
      <c r="Z313" s="50">
        <f t="shared" si="72"/>
        <v>86.996336996336993</v>
      </c>
      <c r="AA313" s="50">
        <f t="shared" si="73"/>
        <v>-3.4708015762381521</v>
      </c>
      <c r="AB313" s="50">
        <f t="shared" si="74"/>
        <v>-3.470801576238145</v>
      </c>
      <c r="AC313" s="50">
        <f t="shared" si="75"/>
        <v>-3.4708015762381592</v>
      </c>
      <c r="AF313">
        <v>2.35</v>
      </c>
      <c r="AG313">
        <v>1.63</v>
      </c>
      <c r="AH313" s="66" t="s">
        <v>486</v>
      </c>
      <c r="AJ313" t="s">
        <v>437</v>
      </c>
    </row>
    <row r="314" spans="1:36" ht="15" x14ac:dyDescent="0.25">
      <c r="A314">
        <v>2.74</v>
      </c>
      <c r="B314">
        <v>2.87</v>
      </c>
      <c r="C314">
        <v>3.13</v>
      </c>
      <c r="D314" s="43">
        <f t="shared" si="79"/>
        <v>3.2884377290137712E-2</v>
      </c>
      <c r="E314" s="44">
        <f>IF(OR($A314="",$B314="",$C314=""),"",A314*'MPTO_working_3-way'!$I313)</f>
        <v>2.8301031937749777</v>
      </c>
      <c r="F314" s="45">
        <f>IF(OR($A314="",$B314="",$C314=""),"",B314*'MPTO_working_3-way'!$I313)</f>
        <v>2.9643781628226953</v>
      </c>
      <c r="G314" s="46">
        <f>IF(OR($A314="",$B314="",$C314=""),"",C314*'MPTO_working_3-way'!$I313)</f>
        <v>3.232928100918131</v>
      </c>
      <c r="H314" s="44">
        <f>IF(OR($A314="",$B314="",$C314=""),"",'MPTO_working_3-way'!E313)</f>
        <v>2.824842441977768</v>
      </c>
      <c r="I314" s="45">
        <f>IF(OR($A314="",$B314="",$C314=""),"",'MPTO_working_3-way'!F313)</f>
        <v>2.9632211218388522</v>
      </c>
      <c r="J314" s="46">
        <f>IF(OR($A314="",$B314="",$C314=""),"",'MPTO_working_3-way'!G313)</f>
        <v>3.2412036452998803</v>
      </c>
      <c r="K314" s="44">
        <f>IF(OR($A314="",$B314="",$C314=""),"",'OddsRatio_working_3-way'!H313)</f>
        <v>2.8274020105046977</v>
      </c>
      <c r="L314" s="45">
        <f>IF(OR($A314="",$B314="",$C314=""),"",'OddsRatio_working_3-way'!I313)</f>
        <v>2.9639320457722906</v>
      </c>
      <c r="M314" s="46">
        <f>IF(OR($A314="",$B314="",$C314=""),"",'OddsRatio_working_3-way'!J313)</f>
        <v>3.2369921163074751</v>
      </c>
      <c r="N314" s="47">
        <f t="shared" si="76"/>
        <v>35.334400604174945</v>
      </c>
      <c r="O314" s="48">
        <f t="shared" si="77"/>
        <v>33.733887684822072</v>
      </c>
      <c r="P314" s="48">
        <f t="shared" si="78"/>
        <v>30.931711711002986</v>
      </c>
      <c r="Q314" t="s">
        <v>378</v>
      </c>
      <c r="R314" t="s">
        <v>119</v>
      </c>
      <c r="S314" t="s">
        <v>476</v>
      </c>
      <c r="T314" s="50">
        <v>100</v>
      </c>
      <c r="U314" s="50">
        <f t="shared" si="67"/>
        <v>63.503649635036496</v>
      </c>
      <c r="V314" s="50">
        <f t="shared" si="68"/>
        <v>65.156794425087099</v>
      </c>
      <c r="W314" s="50">
        <f t="shared" si="69"/>
        <v>68.051118210862612</v>
      </c>
      <c r="X314" s="50">
        <f t="shared" si="70"/>
        <v>66.792087364050275</v>
      </c>
      <c r="Y314" s="50">
        <f t="shared" si="71"/>
        <v>68.445232154100879</v>
      </c>
      <c r="Z314" s="50">
        <f t="shared" si="72"/>
        <v>71.339555939876391</v>
      </c>
      <c r="AA314" s="50">
        <f t="shared" si="73"/>
        <v>-3.2884377290137792</v>
      </c>
      <c r="AB314" s="50">
        <f t="shared" si="74"/>
        <v>-3.2884377290137792</v>
      </c>
      <c r="AC314" s="50">
        <f t="shared" si="75"/>
        <v>-3.2884377290137792</v>
      </c>
      <c r="AF314">
        <v>2.74</v>
      </c>
      <c r="AG314">
        <v>1.48</v>
      </c>
      <c r="AH314" s="66" t="s">
        <v>497</v>
      </c>
      <c r="AJ314" t="s">
        <v>437</v>
      </c>
    </row>
    <row r="315" spans="1:36" ht="15" x14ac:dyDescent="0.25">
      <c r="A315">
        <v>5.0999999999999996</v>
      </c>
      <c r="B315">
        <v>3.07</v>
      </c>
      <c r="C315">
        <v>1.94</v>
      </c>
      <c r="D315" s="43">
        <f t="shared" si="79"/>
        <v>3.72752479211238E-2</v>
      </c>
      <c r="E315" s="44">
        <f>IF(OR($A315="",$B315="",$C315=""),"",A315*'MPTO_working_3-way'!$I314)</f>
        <v>5.2901037643977311</v>
      </c>
      <c r="F315" s="45">
        <f>IF(OR($A315="",$B315="",$C315=""),"",B315*'MPTO_working_3-way'!$I314)</f>
        <v>3.1844350111178499</v>
      </c>
      <c r="G315" s="46">
        <f>IF(OR($A315="",$B315="",$C315=""),"",C315*'MPTO_working_3-way'!$I314)</f>
        <v>2.0123139809669803</v>
      </c>
      <c r="H315" s="44">
        <f>IF(OR($A315="",$B315="",$C315=""),"",'MPTO_working_3-way'!E314)</f>
        <v>5.4450409257623784</v>
      </c>
      <c r="I315" s="45">
        <f>IF(OR($A315="",$B315="",$C315=""),"",'MPTO_working_3-way'!F314)</f>
        <v>3.1917492884358483</v>
      </c>
      <c r="J315" s="46">
        <f>IF(OR($A315="",$B315="",$C315=""),"",'MPTO_working_3-way'!G314)</f>
        <v>1.9879180903156675</v>
      </c>
      <c r="K315" s="44">
        <f>IF(OR($A315="",$B315="",$C315=""),"",'OddsRatio_working_3-way'!H314)</f>
        <v>5.3532247291681747</v>
      </c>
      <c r="L315" s="45">
        <f>IF(OR($A315="",$B315="",$C315=""),"",'OddsRatio_working_3-way'!I314)</f>
        <v>3.1978476071653952</v>
      </c>
      <c r="M315" s="46">
        <f>IF(OR($A315="",$B315="",$C315=""),"",'OddsRatio_working_3-way'!J314)</f>
        <v>1.9980564013214841</v>
      </c>
      <c r="N315" s="47">
        <f t="shared" si="76"/>
        <v>18.903220891997911</v>
      </c>
      <c r="O315" s="48">
        <f t="shared" si="77"/>
        <v>31.402744804296205</v>
      </c>
      <c r="P315" s="48">
        <f t="shared" si="78"/>
        <v>49.694034303705848</v>
      </c>
      <c r="Q315" t="s">
        <v>237</v>
      </c>
      <c r="R315" t="s">
        <v>152</v>
      </c>
      <c r="S315" t="s">
        <v>476</v>
      </c>
      <c r="T315" s="50">
        <v>100</v>
      </c>
      <c r="U315" s="50">
        <f t="shared" si="67"/>
        <v>80.392156862745097</v>
      </c>
      <c r="V315" s="50">
        <f t="shared" si="68"/>
        <v>67.426710097719877</v>
      </c>
      <c r="W315" s="50">
        <f t="shared" si="69"/>
        <v>48.453608247422686</v>
      </c>
      <c r="X315" s="50">
        <f t="shared" si="70"/>
        <v>84.119681654857459</v>
      </c>
      <c r="Y315" s="50">
        <f t="shared" si="71"/>
        <v>71.154234889832239</v>
      </c>
      <c r="Z315" s="50">
        <f t="shared" si="72"/>
        <v>52.181133039535041</v>
      </c>
      <c r="AA315" s="50">
        <f t="shared" si="73"/>
        <v>-3.7275247921123622</v>
      </c>
      <c r="AB315" s="50">
        <f t="shared" si="74"/>
        <v>-3.7275247921123622</v>
      </c>
      <c r="AC315" s="50">
        <f t="shared" si="75"/>
        <v>-3.7275247921123551</v>
      </c>
      <c r="AF315">
        <v>2.79</v>
      </c>
      <c r="AG315">
        <v>1.47</v>
      </c>
      <c r="AH315" s="66" t="s">
        <v>484</v>
      </c>
      <c r="AJ315" t="s">
        <v>437</v>
      </c>
    </row>
    <row r="316" spans="1:36" ht="15" x14ac:dyDescent="0.25">
      <c r="A316">
        <v>1.88</v>
      </c>
      <c r="B316">
        <v>3.83</v>
      </c>
      <c r="C316">
        <v>4.03</v>
      </c>
      <c r="D316" s="43">
        <f t="shared" si="79"/>
        <v>4.1150457177523636E-2</v>
      </c>
      <c r="E316" s="44">
        <f>IF(OR($A316="",$B316="",$C316=""),"",A316*'MPTO_working_3-way'!$I315)</f>
        <v>1.9573628594937442</v>
      </c>
      <c r="F316" s="45">
        <f>IF(OR($A316="",$B316="",$C316=""),"",B316*'MPTO_working_3-way'!$I315)</f>
        <v>3.9876062509899155</v>
      </c>
      <c r="G316" s="46">
        <f>IF(OR($A316="",$B316="",$C316=""),"",C316*'MPTO_working_3-way'!$I315)</f>
        <v>4.1958363424254204</v>
      </c>
      <c r="H316" s="44">
        <f>IF(OR($A316="",$B316="",$C316=""),"",'MPTO_working_3-way'!E315)</f>
        <v>1.9297640209359161</v>
      </c>
      <c r="I316" s="45">
        <f>IF(OR($A316="",$B316="",$C316=""),"",'MPTO_working_3-way'!F315)</f>
        <v>4.0423674601738773</v>
      </c>
      <c r="J316" s="46">
        <f>IF(OR($A316="",$B316="",$C316=""),"",'MPTO_working_3-way'!G315)</f>
        <v>4.2658087043379771</v>
      </c>
      <c r="K316" s="44">
        <f>IF(OR($A316="",$B316="",$C316=""),"",'OddsRatio_working_3-way'!H315)</f>
        <v>1.9401162518448978</v>
      </c>
      <c r="L316" s="45">
        <f>IF(OR($A316="",$B316="",$C316=""),"",'OddsRatio_working_3-way'!I315)</f>
        <v>4.0233284008193877</v>
      </c>
      <c r="M316" s="46">
        <f>IF(OR($A316="",$B316="",$C316=""),"",'OddsRatio_working_3-way'!J315)</f>
        <v>4.2369911853295914</v>
      </c>
      <c r="N316" s="47">
        <f t="shared" si="76"/>
        <v>51.089147581897087</v>
      </c>
      <c r="O316" s="48">
        <f t="shared" si="77"/>
        <v>25.077701685108757</v>
      </c>
      <c r="P316" s="48">
        <f t="shared" si="78"/>
        <v>23.833150732994174</v>
      </c>
      <c r="Q316" t="s">
        <v>379</v>
      </c>
      <c r="R316" t="s">
        <v>131</v>
      </c>
      <c r="S316" t="s">
        <v>476</v>
      </c>
      <c r="T316" s="50">
        <v>100</v>
      </c>
      <c r="U316" s="50">
        <f t="shared" si="67"/>
        <v>46.808510638297875</v>
      </c>
      <c r="V316" s="50">
        <f t="shared" si="68"/>
        <v>73.890339425587456</v>
      </c>
      <c r="W316" s="50">
        <f t="shared" si="69"/>
        <v>75.186104218362274</v>
      </c>
      <c r="X316" s="50">
        <f t="shared" si="70"/>
        <v>50.923556356050248</v>
      </c>
      <c r="Y316" s="50">
        <f t="shared" si="71"/>
        <v>78.005385143339851</v>
      </c>
      <c r="Z316" s="50">
        <f t="shared" si="72"/>
        <v>79.301149936114655</v>
      </c>
      <c r="AA316" s="50">
        <f t="shared" si="73"/>
        <v>-4.1150457177523734</v>
      </c>
      <c r="AB316" s="50">
        <f t="shared" si="74"/>
        <v>-4.1150457177523947</v>
      </c>
      <c r="AC316" s="50">
        <f t="shared" si="75"/>
        <v>-4.1150457177523805</v>
      </c>
      <c r="AF316">
        <v>1.87</v>
      </c>
      <c r="AG316">
        <v>1.99</v>
      </c>
      <c r="AH316" s="66" t="s">
        <v>486</v>
      </c>
      <c r="AJ316" t="s">
        <v>442</v>
      </c>
    </row>
    <row r="317" spans="1:36" ht="15" x14ac:dyDescent="0.25">
      <c r="A317">
        <v>2.87</v>
      </c>
      <c r="B317">
        <v>3.72</v>
      </c>
      <c r="C317">
        <v>2.37</v>
      </c>
      <c r="D317" s="43">
        <f t="shared" si="79"/>
        <v>3.9190188320246344E-2</v>
      </c>
      <c r="E317" s="44">
        <f>IF(OR($A317="",$B317="",$C317=""),"",A317*'MPTO_working_3-way'!$I316)</f>
        <v>2.9824758404791072</v>
      </c>
      <c r="F317" s="45">
        <f>IF(OR($A317="",$B317="",$C317=""),"",B317*'MPTO_working_3-way'!$I316)</f>
        <v>3.8657875005513165</v>
      </c>
      <c r="G317" s="46">
        <f>IF(OR($A317="",$B317="",$C317=""),"",C317*'MPTO_working_3-way'!$I316)</f>
        <v>2.4628807463189841</v>
      </c>
      <c r="H317" s="44">
        <f>IF(OR($A317="",$B317="",$C317=""),"",'MPTO_working_3-way'!E316)</f>
        <v>2.9817932333520623</v>
      </c>
      <c r="I317" s="45">
        <f>IF(OR($A317="",$B317="",$C317=""),"",'MPTO_working_3-way'!F316)</f>
        <v>3.9100102049709515</v>
      </c>
      <c r="J317" s="46">
        <f>IF(OR($A317="",$B317="",$C317=""),"",'MPTO_working_3-way'!G316)</f>
        <v>2.4457201028121793</v>
      </c>
      <c r="K317" s="44">
        <f>IF(OR($A317="",$B317="",$C317=""),"",'OddsRatio_working_3-way'!H316)</f>
        <v>2.9841350226574921</v>
      </c>
      <c r="L317" s="45">
        <f>IF(OR($A317="",$B317="",$C317=""),"",'OddsRatio_working_3-way'!I316)</f>
        <v>3.8860145784108977</v>
      </c>
      <c r="M317" s="46">
        <f>IF(OR($A317="",$B317="",$C317=""),"",'OddsRatio_working_3-way'!J316)</f>
        <v>2.4536176369201952</v>
      </c>
      <c r="N317" s="47">
        <f t="shared" si="76"/>
        <v>33.529190293100889</v>
      </c>
      <c r="O317" s="48">
        <f t="shared" si="77"/>
        <v>25.86795057559128</v>
      </c>
      <c r="P317" s="48">
        <f t="shared" si="78"/>
        <v>40.602859131307831</v>
      </c>
      <c r="Q317" t="s">
        <v>251</v>
      </c>
      <c r="R317" t="s">
        <v>128</v>
      </c>
      <c r="S317" t="s">
        <v>476</v>
      </c>
      <c r="T317" s="50">
        <v>100</v>
      </c>
      <c r="U317" s="50">
        <f t="shared" si="67"/>
        <v>65.156794425087099</v>
      </c>
      <c r="V317" s="50">
        <f t="shared" si="68"/>
        <v>73.118279569892465</v>
      </c>
      <c r="W317" s="50">
        <f t="shared" si="69"/>
        <v>57.805907172995774</v>
      </c>
      <c r="X317" s="50">
        <f t="shared" si="70"/>
        <v>69.075813257111747</v>
      </c>
      <c r="Y317" s="50">
        <f t="shared" si="71"/>
        <v>77.037298401917113</v>
      </c>
      <c r="Z317" s="50">
        <f t="shared" si="72"/>
        <v>61.724926005020421</v>
      </c>
      <c r="AA317" s="50">
        <f t="shared" si="73"/>
        <v>-3.9190188320246477</v>
      </c>
      <c r="AB317" s="50">
        <f t="shared" si="74"/>
        <v>-3.9190188320246477</v>
      </c>
      <c r="AC317" s="50">
        <f t="shared" si="75"/>
        <v>-3.9190188320246477</v>
      </c>
      <c r="AF317">
        <v>1.8</v>
      </c>
      <c r="AG317">
        <v>2.0499999999999998</v>
      </c>
      <c r="AH317" s="66" t="s">
        <v>478</v>
      </c>
      <c r="AJ317" t="s">
        <v>442</v>
      </c>
    </row>
    <row r="318" spans="1:36" ht="15" x14ac:dyDescent="0.25">
      <c r="A318">
        <v>2.77</v>
      </c>
      <c r="B318">
        <v>3.03</v>
      </c>
      <c r="C318">
        <v>2.87</v>
      </c>
      <c r="D318" s="43">
        <f t="shared" si="79"/>
        <v>3.9475889374368744E-2</v>
      </c>
      <c r="E318" s="44">
        <f>IF(OR($A318="",$B318="",$C318=""),"",A318*'MPTO_working_3-way'!$I317)</f>
        <v>2.8793482135670017</v>
      </c>
      <c r="F318" s="45">
        <f>IF(OR($A318="",$B318="",$C318=""),"",B318*'MPTO_working_3-way'!$I317)</f>
        <v>3.1496119448043371</v>
      </c>
      <c r="G318" s="46">
        <f>IF(OR($A318="",$B318="",$C318=""),"",C318*'MPTO_working_3-way'!$I317)</f>
        <v>2.9832958025044385</v>
      </c>
      <c r="H318" s="44">
        <f>IF(OR($A318="",$B318="",$C318=""),"",'MPTO_working_3-way'!E317)</f>
        <v>2.8747841711693538</v>
      </c>
      <c r="I318" s="45">
        <f>IF(OR($A318="",$B318="",$C318=""),"",'MPTO_working_3-way'!F317)</f>
        <v>3.1558247797908336</v>
      </c>
      <c r="J318" s="46">
        <f>IF(OR($A318="",$B318="",$C318=""),"",'MPTO_working_3-way'!G317)</f>
        <v>2.9826402052104397</v>
      </c>
      <c r="K318" s="44">
        <f>IF(OR($A318="",$B318="",$C318=""),"",'OddsRatio_working_3-way'!H317)</f>
        <v>2.8769968343198022</v>
      </c>
      <c r="L318" s="45">
        <f>IF(OR($A318="",$B318="",$C318=""),"",'OddsRatio_working_3-way'!I317)</f>
        <v>3.1527138834289259</v>
      </c>
      <c r="M318" s="46">
        <f>IF(OR($A318="",$B318="",$C318=""),"",'OddsRatio_working_3-way'!J317)</f>
        <v>2.983041853207927</v>
      </c>
      <c r="N318" s="47">
        <f t="shared" si="76"/>
        <v>34.73008215151502</v>
      </c>
      <c r="O318" s="48">
        <f t="shared" si="77"/>
        <v>31.749943089008791</v>
      </c>
      <c r="P318" s="48">
        <f t="shared" si="78"/>
        <v>33.51997475947617</v>
      </c>
      <c r="Q318" t="s">
        <v>127</v>
      </c>
      <c r="R318" t="s">
        <v>66</v>
      </c>
      <c r="S318" t="s">
        <v>476</v>
      </c>
      <c r="T318" s="50">
        <v>100</v>
      </c>
      <c r="U318" s="50">
        <f t="shared" ref="U318:U370" si="80">(1/A318)*((T318*A318)-T318)</f>
        <v>63.898916967509031</v>
      </c>
      <c r="V318" s="50">
        <f t="shared" ref="V318:V370" si="81">(1/B318)*((T318*B318)-T318)</f>
        <v>66.996699669967001</v>
      </c>
      <c r="W318" s="50">
        <f t="shared" ref="W318:W370" si="82">(1/C318)*((T318*C318)-T318)</f>
        <v>65.156794425087099</v>
      </c>
      <c r="X318" s="50">
        <f t="shared" ref="X318:X370" si="83">((1/B318)+(1/C318))*T318</f>
        <v>67.8465059049459</v>
      </c>
      <c r="Y318" s="50">
        <f t="shared" ref="Y318:Y370" si="84">((1/A318)+(1/C318))*T318</f>
        <v>70.944288607403877</v>
      </c>
      <c r="Z318" s="50">
        <f t="shared" ref="Z318:Z370" si="85">((1/A318)+(1/B318))*T318</f>
        <v>69.104383362523976</v>
      </c>
      <c r="AA318" s="50">
        <f t="shared" ref="AA318:AA370" si="86">U318-X318</f>
        <v>-3.9475889374368691</v>
      </c>
      <c r="AB318" s="50">
        <f t="shared" ref="AB318:AB370" si="87">V318-Y318</f>
        <v>-3.9475889374368762</v>
      </c>
      <c r="AC318" s="50">
        <f t="shared" ref="AC318:AC370" si="88">W318-Z318</f>
        <v>-3.9475889374368762</v>
      </c>
      <c r="AF318">
        <v>2.2400000000000002</v>
      </c>
      <c r="AG318">
        <v>1.68</v>
      </c>
      <c r="AH318" s="66" t="s">
        <v>485</v>
      </c>
      <c r="AJ318" t="s">
        <v>442</v>
      </c>
    </row>
    <row r="319" spans="1:36" s="50" customFormat="1" ht="15" x14ac:dyDescent="0.25">
      <c r="A319">
        <v>2.99</v>
      </c>
      <c r="B319">
        <v>3.21</v>
      </c>
      <c r="C319">
        <v>2.54</v>
      </c>
      <c r="D319" s="43">
        <f t="shared" si="79"/>
        <v>3.9675427687470677E-2</v>
      </c>
      <c r="E319" s="44">
        <f>IF(OR($A319="",$B319="",$C319=""),"",A319*'MPTO_working_3-way'!$I318)</f>
        <v>3.1086295287855377</v>
      </c>
      <c r="F319" s="45">
        <f>IF(OR($A319="",$B319="",$C319=""),"",B319*'MPTO_working_3-way'!$I318)</f>
        <v>3.3373581228767808</v>
      </c>
      <c r="G319" s="46">
        <f>IF(OR($A319="",$B319="",$C319=""),"",C319*'MPTO_working_3-way'!$I318)</f>
        <v>2.6407755863261757</v>
      </c>
      <c r="H319" s="44">
        <f>IF(OR($A319="",$B319="",$C319=""),"",'MPTO_working_3-way'!E318)</f>
        <v>3.1131019386824126</v>
      </c>
      <c r="I319" s="45">
        <f>IF(OR($A319="",$B319="",$C319=""),"",'MPTO_working_3-way'!F318)</f>
        <v>3.3523148418499957</v>
      </c>
      <c r="J319" s="46">
        <f>IF(OR($A319="",$B319="",$C319=""),"",'MPTO_working_3-way'!G318)</f>
        <v>2.6282891258990633</v>
      </c>
      <c r="K319" s="44">
        <f>IF(OR($A319="",$B319="",$C319=""),"",'OddsRatio_working_3-way'!H318)</f>
        <v>3.1114847912350134</v>
      </c>
      <c r="L319" s="45">
        <f>IF(OR($A319="",$B319="",$C319=""),"",'OddsRatio_working_3-way'!I318)</f>
        <v>3.3449152706680296</v>
      </c>
      <c r="M319" s="46">
        <f>IF(OR($A319="",$B319="",$C319=""),"",'OddsRatio_working_3-way'!J318)</f>
        <v>2.6340133560311161</v>
      </c>
      <c r="N319" s="47">
        <f t="shared" ref="N319:N370" si="89">(1/E319)* 100</f>
        <v>32.168516406992843</v>
      </c>
      <c r="O319" s="48">
        <f t="shared" ref="O319:O370" si="90">(1/F319)* 100</f>
        <v>29.963820578476202</v>
      </c>
      <c r="P319" s="48">
        <f t="shared" ref="P319:P370" si="91">(1/G319)* 100</f>
        <v>37.867663014530947</v>
      </c>
      <c r="Q319" t="s">
        <v>164</v>
      </c>
      <c r="R319" t="s">
        <v>124</v>
      </c>
      <c r="S319" t="s">
        <v>476</v>
      </c>
      <c r="T319" s="50">
        <v>100</v>
      </c>
      <c r="U319" s="50">
        <f t="shared" si="80"/>
        <v>66.555183946488299</v>
      </c>
      <c r="V319" s="50">
        <f t="shared" si="81"/>
        <v>68.847352024922117</v>
      </c>
      <c r="W319" s="50">
        <f t="shared" si="82"/>
        <v>60.629921259842511</v>
      </c>
      <c r="X319" s="50">
        <f t="shared" si="83"/>
        <v>70.522726715235365</v>
      </c>
      <c r="Y319" s="50">
        <f t="shared" si="84"/>
        <v>72.814894793669183</v>
      </c>
      <c r="Z319" s="50">
        <f t="shared" si="85"/>
        <v>64.597464028589584</v>
      </c>
      <c r="AA319" s="50">
        <f t="shared" si="86"/>
        <v>-3.9675427687470659</v>
      </c>
      <c r="AB319" s="50">
        <f t="shared" si="87"/>
        <v>-3.9675427687470659</v>
      </c>
      <c r="AC319" s="50">
        <f t="shared" si="88"/>
        <v>-3.967542768747073</v>
      </c>
      <c r="AD319" s="51"/>
      <c r="AF319">
        <v>2.2599999999999998</v>
      </c>
      <c r="AG319">
        <v>1.67</v>
      </c>
      <c r="AH319" s="66" t="s">
        <v>485</v>
      </c>
      <c r="AI319" s="51"/>
      <c r="AJ319" t="s">
        <v>442</v>
      </c>
    </row>
    <row r="320" spans="1:36" ht="15" x14ac:dyDescent="0.25">
      <c r="A320">
        <v>1.36</v>
      </c>
      <c r="B320">
        <v>5.0999999999999996</v>
      </c>
      <c r="C320">
        <v>8.61</v>
      </c>
      <c r="D320" s="43">
        <f t="shared" si="79"/>
        <v>4.7516567602650772E-2</v>
      </c>
      <c r="E320" s="44">
        <f>IF(OR($A320="",$B320="",$C320=""),"",A320*'MPTO_working_3-way'!$I319)</f>
        <v>1.4246225319396051</v>
      </c>
      <c r="F320" s="45">
        <f>IF(OR($A320="",$B320="",$C320=""),"",B320*'MPTO_working_3-way'!$I319)</f>
        <v>5.3423344947735183</v>
      </c>
      <c r="G320" s="46">
        <f>IF(OR($A320="",$B320="",$C320=""),"",C320*'MPTO_working_3-way'!$I319)</f>
        <v>9.0191176470588221</v>
      </c>
      <c r="H320" s="44">
        <f>IF(OR($A320="",$B320="",$C320=""),"",'MPTO_working_3-way'!E319)</f>
        <v>1.3899404912636111</v>
      </c>
      <c r="I320" s="45">
        <f>IF(OR($A320="",$B320="",$C320=""),"",'MPTO_working_3-way'!F319)</f>
        <v>5.5481710784004035</v>
      </c>
      <c r="J320" s="46">
        <f>IF(OR($A320="",$B320="",$C320=""),"",'MPTO_working_3-way'!G319)</f>
        <v>9.9695765694176384</v>
      </c>
      <c r="K320" s="44">
        <f>IF(OR($A320="",$B320="",$C320=""),"",'OddsRatio_working_3-way'!H319)</f>
        <v>1.4000391244220942</v>
      </c>
      <c r="L320" s="45">
        <f>IF(OR($A320="",$B320="",$C320=""),"",'OddsRatio_working_3-way'!I319)</f>
        <v>5.5560011392516273</v>
      </c>
      <c r="M320" s="46">
        <f>IF(OR($A320="",$B320="",$C320=""),"",'OddsRatio_working_3-way'!J319)</f>
        <v>9.4563826023670448</v>
      </c>
      <c r="N320" s="47">
        <f t="shared" si="89"/>
        <v>70.194032284363288</v>
      </c>
      <c r="O320" s="48">
        <f t="shared" si="90"/>
        <v>18.718408609163546</v>
      </c>
      <c r="P320" s="48">
        <f t="shared" si="91"/>
        <v>11.087559106473179</v>
      </c>
      <c r="Q320" t="s">
        <v>129</v>
      </c>
      <c r="R320" t="s">
        <v>432</v>
      </c>
      <c r="S320" t="s">
        <v>476</v>
      </c>
      <c r="T320" s="50">
        <v>100</v>
      </c>
      <c r="U320" s="50">
        <f t="shared" si="80"/>
        <v>26.470588235294116</v>
      </c>
      <c r="V320" s="50">
        <f t="shared" si="81"/>
        <v>80.392156862745097</v>
      </c>
      <c r="W320" s="50">
        <f t="shared" si="82"/>
        <v>88.385598141695709</v>
      </c>
      <c r="X320" s="50">
        <f t="shared" si="83"/>
        <v>31.222244995559201</v>
      </c>
      <c r="Y320" s="50">
        <f t="shared" si="84"/>
        <v>85.143813623010175</v>
      </c>
      <c r="Z320" s="50">
        <f t="shared" si="85"/>
        <v>93.137254901960787</v>
      </c>
      <c r="AA320" s="50">
        <f t="shared" si="86"/>
        <v>-4.7516567602650852</v>
      </c>
      <c r="AB320" s="50">
        <f t="shared" si="87"/>
        <v>-4.7516567602650781</v>
      </c>
      <c r="AC320" s="50">
        <f t="shared" si="88"/>
        <v>-4.7516567602650781</v>
      </c>
      <c r="AF320">
        <v>1.53</v>
      </c>
      <c r="AG320">
        <v>2.57</v>
      </c>
      <c r="AH320" s="66" t="s">
        <v>478</v>
      </c>
      <c r="AJ320" t="s">
        <v>442</v>
      </c>
    </row>
    <row r="321" spans="1:36" ht="15" x14ac:dyDescent="0.25">
      <c r="A321">
        <v>2.75</v>
      </c>
      <c r="B321">
        <v>3.17</v>
      </c>
      <c r="C321">
        <v>2.78</v>
      </c>
      <c r="D321" s="43">
        <f t="shared" si="79"/>
        <v>3.8806007101402251E-2</v>
      </c>
      <c r="E321" s="44">
        <f>IF(OR($A321="",$B321="",$C321=""),"",A321*'MPTO_working_3-way'!$I320)</f>
        <v>2.856716519528856</v>
      </c>
      <c r="F321" s="45">
        <f>IF(OR($A321="",$B321="",$C321=""),"",B321*'MPTO_working_3-way'!$I320)</f>
        <v>3.2930150425114451</v>
      </c>
      <c r="G321" s="46">
        <f>IF(OR($A321="",$B321="",$C321=""),"",C321*'MPTO_working_3-way'!$I320)</f>
        <v>2.8878806997418982</v>
      </c>
      <c r="H321" s="44">
        <f>IF(OR($A321="",$B321="",$C321=""),"",'MPTO_working_3-way'!E320)</f>
        <v>2.851431619364365</v>
      </c>
      <c r="I321" s="45">
        <f>IF(OR($A321="",$B321="",$C321=""),"",'MPTO_working_3-way'!F320)</f>
        <v>3.3055438733686295</v>
      </c>
      <c r="J321" s="46">
        <f>IF(OR($A321="",$B321="",$C321=""),"",'MPTO_working_3-way'!G320)</f>
        <v>2.8836984695810135</v>
      </c>
      <c r="K321" s="44">
        <f>IF(OR($A321="",$B321="",$C321=""),"",'OddsRatio_working_3-way'!H320)</f>
        <v>2.8541049979023834</v>
      </c>
      <c r="L321" s="45">
        <f>IF(OR($A321="",$B321="",$C321=""),"",'OddsRatio_working_3-way'!I320)</f>
        <v>3.299090197398955</v>
      </c>
      <c r="M321" s="46">
        <f>IF(OR($A321="",$B321="",$C321=""),"",'OddsRatio_working_3-way'!J320)</f>
        <v>2.8858896550092803</v>
      </c>
      <c r="N321" s="47">
        <f t="shared" si="89"/>
        <v>35.005223415199943</v>
      </c>
      <c r="O321" s="48">
        <f t="shared" si="90"/>
        <v>30.367307379116671</v>
      </c>
      <c r="P321" s="48">
        <f t="shared" si="91"/>
        <v>34.627469205683397</v>
      </c>
      <c r="Q321" t="s">
        <v>381</v>
      </c>
      <c r="R321" t="s">
        <v>384</v>
      </c>
      <c r="S321" t="s">
        <v>477</v>
      </c>
      <c r="T321" s="50">
        <v>100</v>
      </c>
      <c r="U321" s="50">
        <f t="shared" si="80"/>
        <v>63.63636363636364</v>
      </c>
      <c r="V321" s="50">
        <f t="shared" si="81"/>
        <v>68.454258675078862</v>
      </c>
      <c r="W321" s="50">
        <f t="shared" si="82"/>
        <v>64.02877697841727</v>
      </c>
      <c r="X321" s="50">
        <f t="shared" si="83"/>
        <v>67.516964346503869</v>
      </c>
      <c r="Y321" s="50">
        <f t="shared" si="84"/>
        <v>72.334859385219104</v>
      </c>
      <c r="Z321" s="50">
        <f t="shared" si="85"/>
        <v>67.909377688557498</v>
      </c>
      <c r="AA321" s="50">
        <f t="shared" si="86"/>
        <v>-3.8806007101402287</v>
      </c>
      <c r="AB321" s="50">
        <f t="shared" si="87"/>
        <v>-3.8806007101402429</v>
      </c>
      <c r="AC321" s="50">
        <f t="shared" si="88"/>
        <v>-3.8806007101402287</v>
      </c>
      <c r="AF321">
        <v>2.0499999999999998</v>
      </c>
      <c r="AG321">
        <v>1.82</v>
      </c>
      <c r="AH321" s="66" t="s">
        <v>490</v>
      </c>
      <c r="AJ321" t="s">
        <v>438</v>
      </c>
    </row>
    <row r="322" spans="1:36" ht="15" x14ac:dyDescent="0.25">
      <c r="A322">
        <v>2.12</v>
      </c>
      <c r="B322">
        <v>3.92</v>
      </c>
      <c r="C322">
        <v>3.19</v>
      </c>
      <c r="D322" s="43">
        <f t="shared" si="79"/>
        <v>4.0279777848325038E-2</v>
      </c>
      <c r="E322" s="44">
        <f>IF(OR($A322="",$B322="",$C322=""),"",A322*'MPTO_working_3-way'!$I321)</f>
        <v>2.2053931290384492</v>
      </c>
      <c r="F322" s="45">
        <f>IF(OR($A322="",$B322="",$C322=""),"",B322*'MPTO_working_3-way'!$I321)</f>
        <v>4.0778967291654338</v>
      </c>
      <c r="G322" s="46">
        <f>IF(OR($A322="",$B322="",$C322=""),"",C322*'MPTO_working_3-way'!$I321)</f>
        <v>3.3184924913361566</v>
      </c>
      <c r="H322" s="44">
        <f>IF(OR($A322="",$B322="",$C322=""),"",'MPTO_working_3-way'!E321)</f>
        <v>2.1821124705925738</v>
      </c>
      <c r="I322" s="45">
        <f>IF(OR($A322="",$B322="",$C322=""),"",'MPTO_working_3-way'!F321)</f>
        <v>4.1377806783730096</v>
      </c>
      <c r="J322" s="46">
        <f>IF(OR($A322="",$B322="",$C322=""),"",'MPTO_working_3-way'!G321)</f>
        <v>3.3327442018262627</v>
      </c>
      <c r="K322" s="44">
        <f>IF(OR($A322="",$B322="",$C322=""),"",'OddsRatio_working_3-way'!H321)</f>
        <v>2.1917740640520345</v>
      </c>
      <c r="L322" s="45">
        <f>IF(OR($A322="",$B322="",$C322=""),"",'OddsRatio_working_3-way'!I321)</f>
        <v>4.1071252384213759</v>
      </c>
      <c r="M322" s="46">
        <f>IF(OR($A322="",$B322="",$C322=""),"",'OddsRatio_working_3-way'!J321)</f>
        <v>3.3303439288160317</v>
      </c>
      <c r="N322" s="47">
        <f t="shared" si="89"/>
        <v>45.343389658423384</v>
      </c>
      <c r="O322" s="48">
        <f t="shared" si="90"/>
        <v>24.52244542751469</v>
      </c>
      <c r="P322" s="48">
        <f t="shared" si="91"/>
        <v>30.134164914061941</v>
      </c>
      <c r="Q322" t="s">
        <v>257</v>
      </c>
      <c r="R322" t="s">
        <v>255</v>
      </c>
      <c r="S322" t="s">
        <v>477</v>
      </c>
      <c r="T322" s="50">
        <v>100</v>
      </c>
      <c r="U322" s="50">
        <f t="shared" si="80"/>
        <v>52.830188679245275</v>
      </c>
      <c r="V322" s="50">
        <f t="shared" si="81"/>
        <v>74.489795918367349</v>
      </c>
      <c r="W322" s="50">
        <f t="shared" si="82"/>
        <v>68.652037617554868</v>
      </c>
      <c r="X322" s="50">
        <f t="shared" si="83"/>
        <v>56.858166464077797</v>
      </c>
      <c r="Y322" s="50">
        <f t="shared" si="84"/>
        <v>78.51777370319985</v>
      </c>
      <c r="Z322" s="50">
        <f t="shared" si="85"/>
        <v>72.680015402387369</v>
      </c>
      <c r="AA322" s="50">
        <f t="shared" si="86"/>
        <v>-4.0279777848325224</v>
      </c>
      <c r="AB322" s="50">
        <f t="shared" si="87"/>
        <v>-4.0279777848325011</v>
      </c>
      <c r="AC322" s="50">
        <f t="shared" si="88"/>
        <v>-4.0279777848325011</v>
      </c>
      <c r="AF322">
        <v>1.86</v>
      </c>
      <c r="AG322">
        <v>2</v>
      </c>
      <c r="AH322" s="66" t="s">
        <v>481</v>
      </c>
      <c r="AJ322" t="s">
        <v>438</v>
      </c>
    </row>
    <row r="323" spans="1:36" ht="15" x14ac:dyDescent="0.25">
      <c r="A323">
        <v>3.2</v>
      </c>
      <c r="B323">
        <v>3.6</v>
      </c>
      <c r="C323">
        <v>2.23</v>
      </c>
      <c r="D323" s="43">
        <f t="shared" si="79"/>
        <v>3.8708271051320464E-2</v>
      </c>
      <c r="E323" s="44">
        <f>IF(OR($A323="",$B323="",$C323=""),"",A323*'MPTO_working_3-way'!$I322)</f>
        <v>3.3238664673642258</v>
      </c>
      <c r="F323" s="45">
        <f>IF(OR($A323="",$B323="",$C323=""),"",B323*'MPTO_working_3-way'!$I322)</f>
        <v>3.7393497757847536</v>
      </c>
      <c r="G323" s="46">
        <f>IF(OR($A323="",$B323="",$C323=""),"",C323*'MPTO_working_3-way'!$I322)</f>
        <v>2.3163194444444448</v>
      </c>
      <c r="H323" s="44">
        <f>IF(OR($A323="",$B323="",$C323=""),"",'MPTO_working_3-way'!E322)</f>
        <v>3.3378144272746182</v>
      </c>
      <c r="I323" s="45">
        <f>IF(OR($A323="",$B323="",$C323=""),"",'MPTO_working_3-way'!F322)</f>
        <v>3.7753654426460797</v>
      </c>
      <c r="J323" s="46">
        <f>IF(OR($A323="",$B323="",$C323=""),"",'MPTO_working_3-way'!G322)</f>
        <v>2.2960650189479708</v>
      </c>
      <c r="K323" s="44">
        <f>IF(OR($A323="",$B323="",$C323=""),"",'OddsRatio_working_3-way'!H322)</f>
        <v>3.3335272030249832</v>
      </c>
      <c r="L323" s="45">
        <f>IF(OR($A323="",$B323="",$C323=""),"",'OddsRatio_working_3-way'!I322)</f>
        <v>3.7578048763022527</v>
      </c>
      <c r="M323" s="46">
        <f>IF(OR($A323="",$B323="",$C323=""),"",'OddsRatio_working_3-way'!J322)</f>
        <v>2.304653845327604</v>
      </c>
      <c r="N323" s="47">
        <f t="shared" si="89"/>
        <v>30.08544446110028</v>
      </c>
      <c r="O323" s="48">
        <f t="shared" si="90"/>
        <v>26.742617298755807</v>
      </c>
      <c r="P323" s="48">
        <f t="shared" si="91"/>
        <v>43.171938240143895</v>
      </c>
      <c r="Q323" t="s">
        <v>385</v>
      </c>
      <c r="R323" t="s">
        <v>380</v>
      </c>
      <c r="S323" t="s">
        <v>477</v>
      </c>
      <c r="T323" s="50">
        <v>100</v>
      </c>
      <c r="U323" s="50">
        <f t="shared" si="80"/>
        <v>68.75</v>
      </c>
      <c r="V323" s="50">
        <f t="shared" si="81"/>
        <v>72.222222222222229</v>
      </c>
      <c r="W323" s="50">
        <f t="shared" si="82"/>
        <v>55.156950672645742</v>
      </c>
      <c r="X323" s="50">
        <f t="shared" si="83"/>
        <v>72.620827105132051</v>
      </c>
      <c r="Y323" s="50">
        <f t="shared" si="84"/>
        <v>76.093049327354251</v>
      </c>
      <c r="Z323" s="50">
        <f t="shared" si="85"/>
        <v>59.027777777777779</v>
      </c>
      <c r="AA323" s="50">
        <f t="shared" si="86"/>
        <v>-3.8708271051320509</v>
      </c>
      <c r="AB323" s="50">
        <f t="shared" si="87"/>
        <v>-3.8708271051320224</v>
      </c>
      <c r="AC323" s="50">
        <f t="shared" si="88"/>
        <v>-3.8708271051320366</v>
      </c>
      <c r="AF323">
        <v>1.85</v>
      </c>
      <c r="AG323">
        <v>2.0099999999999998</v>
      </c>
      <c r="AH323" s="66" t="s">
        <v>498</v>
      </c>
      <c r="AJ323" t="s">
        <v>438</v>
      </c>
    </row>
    <row r="324" spans="1:36" ht="15" x14ac:dyDescent="0.25">
      <c r="A324">
        <v>2.2400000000000002</v>
      </c>
      <c r="B324">
        <v>3.7</v>
      </c>
      <c r="C324">
        <v>3.1</v>
      </c>
      <c r="D324" s="43">
        <f t="shared" si="79"/>
        <v>3.9279486860131829E-2</v>
      </c>
      <c r="E324" s="44">
        <f>IF(OR($A324="",$B324="",$C324=""),"",A324*'MPTO_working_3-way'!$I323)</f>
        <v>2.3279860505666954</v>
      </c>
      <c r="F324" s="45">
        <f>IF(OR($A324="",$B324="",$C324=""),"",B324*'MPTO_working_3-way'!$I323)</f>
        <v>3.845334101382488</v>
      </c>
      <c r="G324" s="46">
        <f>IF(OR($A324="",$B324="",$C324=""),"",C324*'MPTO_working_3-way'!$I323)</f>
        <v>3.2217664092664089</v>
      </c>
      <c r="H324" s="44">
        <f>IF(OR($A324="",$B324="",$C324=""),"",'MPTO_working_3-way'!E323)</f>
        <v>2.3076812531436373</v>
      </c>
      <c r="I324" s="45">
        <f>IF(OR($A324="",$B324="",$C324=""),"",'MPTO_working_3-way'!F323)</f>
        <v>3.8883709667655424</v>
      </c>
      <c r="J324" s="46">
        <f>IF(OR($A324="",$B324="",$C324=""),"",'MPTO_working_3-way'!G323)</f>
        <v>3.2311484481110715</v>
      </c>
      <c r="K324" s="44">
        <f>IF(OR($A324="",$B324="",$C324=""),"",'OddsRatio_working_3-way'!H323)</f>
        <v>2.3164044460917048</v>
      </c>
      <c r="L324" s="45">
        <f>IF(OR($A324="",$B324="",$C324=""),"",'OddsRatio_working_3-way'!I323)</f>
        <v>3.8663645197158085</v>
      </c>
      <c r="M324" s="46">
        <f>IF(OR($A324="",$B324="",$C324=""),"",'OddsRatio_working_3-way'!J323)</f>
        <v>3.2293946264456288</v>
      </c>
      <c r="N324" s="47">
        <f t="shared" si="89"/>
        <v>42.955583851396909</v>
      </c>
      <c r="O324" s="48">
        <f t="shared" si="90"/>
        <v>26.005542655980829</v>
      </c>
      <c r="P324" s="48">
        <f t="shared" si="91"/>
        <v>31.038873492622276</v>
      </c>
      <c r="Q324" t="s">
        <v>386</v>
      </c>
      <c r="R324" t="s">
        <v>254</v>
      </c>
      <c r="S324" t="s">
        <v>477</v>
      </c>
      <c r="T324" s="50">
        <v>100</v>
      </c>
      <c r="U324" s="50">
        <f t="shared" si="80"/>
        <v>55.357142857142868</v>
      </c>
      <c r="V324" s="50">
        <f t="shared" si="81"/>
        <v>72.972972972972968</v>
      </c>
      <c r="W324" s="50">
        <f t="shared" si="82"/>
        <v>67.741935483870961</v>
      </c>
      <c r="X324" s="50">
        <f t="shared" si="83"/>
        <v>59.285091543156057</v>
      </c>
      <c r="Y324" s="50">
        <f t="shared" si="84"/>
        <v>76.900921658986164</v>
      </c>
      <c r="Z324" s="50">
        <f t="shared" si="85"/>
        <v>71.669884169884156</v>
      </c>
      <c r="AA324" s="50">
        <f t="shared" si="86"/>
        <v>-3.9279486860131883</v>
      </c>
      <c r="AB324" s="50">
        <f t="shared" si="87"/>
        <v>-3.9279486860131954</v>
      </c>
      <c r="AC324" s="50">
        <f t="shared" si="88"/>
        <v>-3.9279486860131954</v>
      </c>
      <c r="AF324">
        <v>1.89</v>
      </c>
      <c r="AG324">
        <v>1.96</v>
      </c>
      <c r="AH324" s="66" t="s">
        <v>493</v>
      </c>
      <c r="AJ324" t="s">
        <v>438</v>
      </c>
    </row>
    <row r="325" spans="1:36" ht="15" x14ac:dyDescent="0.25">
      <c r="A325">
        <v>2.44</v>
      </c>
      <c r="B325">
        <v>3.42</v>
      </c>
      <c r="C325">
        <v>3.12</v>
      </c>
      <c r="D325" s="43">
        <f t="shared" si="79"/>
        <v>2.274654690530431E-2</v>
      </c>
      <c r="E325" s="44">
        <f>IF(OR($A325="",$B325="",$C325=""),"",A325*'MPTO_working_3-way'!$I324)</f>
        <v>2.4955015744489426</v>
      </c>
      <c r="F325" s="45">
        <f>IF(OR($A325="",$B325="",$C325=""),"",B325*'MPTO_working_3-way'!$I324)</f>
        <v>3.4977931904161408</v>
      </c>
      <c r="G325" s="46">
        <f>IF(OR($A325="",$B325="",$C325=""),"",C325*'MPTO_working_3-way'!$I324)</f>
        <v>3.1909692263445497</v>
      </c>
      <c r="H325" s="44">
        <f>IF(OR($A325="",$B325="",$C325=""),"",'MPTO_working_3-way'!E324)</f>
        <v>2.4859921596426311</v>
      </c>
      <c r="I325" s="45">
        <f>IF(OR($A325="",$B325="",$C325=""),"",'MPTO_working_3-way'!F324)</f>
        <v>3.5110451342289113</v>
      </c>
      <c r="J325" s="46">
        <f>IF(OR($A325="",$B325="",$C325=""),"",'MPTO_working_3-way'!G324)</f>
        <v>3.1955963331578983</v>
      </c>
      <c r="K325" s="44">
        <f>IF(OR($A325="",$B325="",$C325=""),"",'OddsRatio_working_3-way'!H324)</f>
        <v>2.4902654597798222</v>
      </c>
      <c r="L325" s="45">
        <f>IF(OR($A325="",$B325="",$C325=""),"",'OddsRatio_working_3-way'!I324)</f>
        <v>3.5044738976855347</v>
      </c>
      <c r="M325" s="46">
        <f>IF(OR($A325="",$B325="",$C325=""),"",'OddsRatio_working_3-way'!J324)</f>
        <v>3.1940019268980722</v>
      </c>
      <c r="N325" s="47">
        <f t="shared" si="89"/>
        <v>40.072104551599821</v>
      </c>
      <c r="O325" s="48">
        <f t="shared" si="90"/>
        <v>28.589454709328532</v>
      </c>
      <c r="P325" s="48">
        <f t="shared" si="91"/>
        <v>31.338440739071654</v>
      </c>
      <c r="Q325" t="s">
        <v>265</v>
      </c>
      <c r="R325" t="s">
        <v>260</v>
      </c>
      <c r="S325" t="s">
        <v>477</v>
      </c>
      <c r="T325" s="50">
        <v>100</v>
      </c>
      <c r="U325" s="50">
        <f t="shared" si="80"/>
        <v>59.016393442622956</v>
      </c>
      <c r="V325" s="50">
        <f t="shared" si="81"/>
        <v>70.760233918128648</v>
      </c>
      <c r="W325" s="50">
        <f t="shared" si="82"/>
        <v>67.948717948717942</v>
      </c>
      <c r="X325" s="50">
        <f t="shared" si="83"/>
        <v>61.291048133153389</v>
      </c>
      <c r="Y325" s="50">
        <f t="shared" si="84"/>
        <v>73.034888608659102</v>
      </c>
      <c r="Z325" s="50">
        <f t="shared" si="85"/>
        <v>70.223372639248396</v>
      </c>
      <c r="AA325" s="50">
        <f t="shared" si="86"/>
        <v>-2.2746546905304328</v>
      </c>
      <c r="AB325" s="50">
        <f t="shared" si="87"/>
        <v>-2.2746546905304541</v>
      </c>
      <c r="AC325" s="50">
        <f t="shared" si="88"/>
        <v>-2.2746546905304541</v>
      </c>
      <c r="AF325">
        <v>1.87</v>
      </c>
      <c r="AG325">
        <v>2.04</v>
      </c>
      <c r="AH325" s="66" t="s">
        <v>482</v>
      </c>
      <c r="AJ325" t="s">
        <v>230</v>
      </c>
    </row>
    <row r="326" spans="1:36" ht="15" x14ac:dyDescent="0.25">
      <c r="A326">
        <v>2.14</v>
      </c>
      <c r="B326">
        <v>3.66</v>
      </c>
      <c r="C326">
        <v>3.55</v>
      </c>
      <c r="D326" s="43">
        <f t="shared" si="79"/>
        <v>2.2203904187085621E-2</v>
      </c>
      <c r="E326" s="44">
        <f>IF(OR($A326="",$B326="",$C326=""),"",A326*'MPTO_working_3-way'!$I325)</f>
        <v>2.1875163549603633</v>
      </c>
      <c r="F326" s="45">
        <f>IF(OR($A326="",$B326="",$C326=""),"",B326*'MPTO_working_3-way'!$I325)</f>
        <v>3.7412662893247335</v>
      </c>
      <c r="G326" s="46">
        <f>IF(OR($A326="",$B326="",$C326=""),"",C326*'MPTO_working_3-way'!$I325)</f>
        <v>3.6288238598641538</v>
      </c>
      <c r="H326" s="44">
        <f>IF(OR($A326="",$B326="",$C326=""),"",'MPTO_working_3-way'!E325)</f>
        <v>2.174440495474383</v>
      </c>
      <c r="I326" s="45">
        <f>IF(OR($A326="",$B326="",$C326=""),"",'MPTO_working_3-way'!F325)</f>
        <v>3.7619053632198982</v>
      </c>
      <c r="J326" s="46">
        <f>IF(OR($A326="",$B326="",$C326=""),"",'MPTO_working_3-way'!G325)</f>
        <v>3.6457917938165592</v>
      </c>
      <c r="K326" s="44">
        <f>IF(OR($A326="",$B326="",$C326=""),"",'OddsRatio_working_3-way'!H325)</f>
        <v>2.179835661859729</v>
      </c>
      <c r="L326" s="45">
        <f>IF(OR($A326="",$B326="",$C326=""),"",'OddsRatio_working_3-way'!I325)</f>
        <v>3.7529498776727008</v>
      </c>
      <c r="M326" s="46">
        <f>IF(OR($A326="",$B326="",$C326=""),"",'OddsRatio_working_3-way'!J325)</f>
        <v>3.639106085738868</v>
      </c>
      <c r="N326" s="47">
        <f t="shared" si="89"/>
        <v>45.713943931546943</v>
      </c>
      <c r="O326" s="48">
        <f t="shared" si="90"/>
        <v>26.728918036478273</v>
      </c>
      <c r="P326" s="48">
        <f t="shared" si="91"/>
        <v>27.55713803197478</v>
      </c>
      <c r="Q326" t="s">
        <v>241</v>
      </c>
      <c r="R326" t="s">
        <v>262</v>
      </c>
      <c r="S326" t="s">
        <v>477</v>
      </c>
      <c r="T326" s="50">
        <v>100</v>
      </c>
      <c r="U326" s="50">
        <f t="shared" si="80"/>
        <v>53.271028037383175</v>
      </c>
      <c r="V326" s="50">
        <f t="shared" si="81"/>
        <v>72.67759562841529</v>
      </c>
      <c r="W326" s="50">
        <f t="shared" si="82"/>
        <v>71.83098591549296</v>
      </c>
      <c r="X326" s="50">
        <f t="shared" si="83"/>
        <v>55.491418456091736</v>
      </c>
      <c r="Y326" s="50">
        <f t="shared" si="84"/>
        <v>74.897986047123865</v>
      </c>
      <c r="Z326" s="50">
        <f t="shared" si="85"/>
        <v>74.051376334201507</v>
      </c>
      <c r="AA326" s="50">
        <f t="shared" si="86"/>
        <v>-2.2203904187085612</v>
      </c>
      <c r="AB326" s="50">
        <f t="shared" si="87"/>
        <v>-2.2203904187085755</v>
      </c>
      <c r="AC326" s="50">
        <f t="shared" si="88"/>
        <v>-2.220390418708547</v>
      </c>
      <c r="AF326">
        <v>2.04</v>
      </c>
      <c r="AG326">
        <v>1.88</v>
      </c>
      <c r="AH326" s="66" t="s">
        <v>484</v>
      </c>
      <c r="AJ326" t="s">
        <v>230</v>
      </c>
    </row>
    <row r="327" spans="1:36" ht="15" x14ac:dyDescent="0.25">
      <c r="A327">
        <v>1.9</v>
      </c>
      <c r="B327">
        <v>3.58</v>
      </c>
      <c r="C327">
        <v>4.6100000000000003</v>
      </c>
      <c r="D327" s="43">
        <f t="shared" ref="D327:D390" si="92">IF(OR($A327="",$B327="",$C327=""),"",(1/A327)+(1/B327)+(1/C327)-1)</f>
        <v>2.2565138108543881E-2</v>
      </c>
      <c r="E327" s="44">
        <f>IF(OR($A327="",$B327="",$C327=""),"",A327*'MPTO_working_3-way'!$I326)</f>
        <v>1.9428737624062333</v>
      </c>
      <c r="F327" s="45">
        <f>IF(OR($A327="",$B327="",$C327=""),"",B327*'MPTO_working_3-way'!$I326)</f>
        <v>3.6607831944285874</v>
      </c>
      <c r="G327" s="46">
        <f>IF(OR($A327="",$B327="",$C327=""),"",C327*'MPTO_working_3-way'!$I326)</f>
        <v>4.7140252866803873</v>
      </c>
      <c r="H327" s="44">
        <f>IF(OR($A327="",$B327="",$C327=""),"",'MPTO_working_3-way'!E326)</f>
        <v>1.927547064963357</v>
      </c>
      <c r="I327" s="45">
        <f>IF(OR($A327="",$B327="",$C327=""),"",'MPTO_working_3-way'!F326)</f>
        <v>3.6790689816194497</v>
      </c>
      <c r="J327" s="46">
        <f>IF(OR($A327="",$B327="",$C327=""),"",'MPTO_working_3-way'!G326)</f>
        <v>4.7755941847112604</v>
      </c>
      <c r="K327" s="44">
        <f>IF(OR($A327="",$B327="",$C327=""),"",'OddsRatio_working_3-way'!H326)</f>
        <v>1.9335078886325634</v>
      </c>
      <c r="L327" s="45">
        <f>IF(OR($A327="",$B327="",$C327=""),"",'OddsRatio_working_3-way'!I326)</f>
        <v>3.676055947413349</v>
      </c>
      <c r="M327" s="46">
        <f>IF(OR($A327="",$B327="",$C327=""),"",'OddsRatio_working_3-way'!J326)</f>
        <v>4.7444038644039503</v>
      </c>
      <c r="N327" s="47">
        <f t="shared" si="89"/>
        <v>51.470147950400445</v>
      </c>
      <c r="O327" s="48">
        <f t="shared" si="90"/>
        <v>27.316558968089623</v>
      </c>
      <c r="P327" s="48">
        <f t="shared" si="91"/>
        <v>21.213293081509946</v>
      </c>
      <c r="Q327" t="s">
        <v>270</v>
      </c>
      <c r="R327" t="s">
        <v>391</v>
      </c>
      <c r="S327" t="s">
        <v>477</v>
      </c>
      <c r="T327" s="50">
        <v>100</v>
      </c>
      <c r="U327" s="50">
        <f t="shared" si="80"/>
        <v>47.368421052631575</v>
      </c>
      <c r="V327" s="50">
        <f t="shared" si="81"/>
        <v>72.067039106145245</v>
      </c>
      <c r="W327" s="50">
        <f t="shared" si="82"/>
        <v>78.308026030368765</v>
      </c>
      <c r="X327" s="50">
        <f t="shared" si="83"/>
        <v>49.624934863485983</v>
      </c>
      <c r="Y327" s="50">
        <f t="shared" si="84"/>
        <v>74.32355291699966</v>
      </c>
      <c r="Z327" s="50">
        <f t="shared" si="85"/>
        <v>80.564539841223166</v>
      </c>
      <c r="AA327" s="50">
        <f t="shared" si="86"/>
        <v>-2.2565138108544076</v>
      </c>
      <c r="AB327" s="50">
        <f t="shared" si="87"/>
        <v>-2.2565138108544147</v>
      </c>
      <c r="AC327" s="50">
        <f t="shared" si="88"/>
        <v>-2.2565138108544005</v>
      </c>
      <c r="AF327">
        <v>1.71</v>
      </c>
      <c r="AG327">
        <v>2.2599999999999998</v>
      </c>
      <c r="AH327" s="66" t="s">
        <v>480</v>
      </c>
      <c r="AJ327" t="s">
        <v>230</v>
      </c>
    </row>
    <row r="328" spans="1:36" ht="15" x14ac:dyDescent="0.25">
      <c r="A328">
        <v>2.74</v>
      </c>
      <c r="B328">
        <v>3.3</v>
      </c>
      <c r="C328">
        <v>2.78</v>
      </c>
      <c r="D328" s="43">
        <f t="shared" si="92"/>
        <v>2.770603689576534E-2</v>
      </c>
      <c r="E328" s="44">
        <f>IF(OR($A328="",$B328="",$C328=""),"",A328*'MPTO_working_3-way'!$I327)</f>
        <v>2.8159145410943971</v>
      </c>
      <c r="F328" s="45">
        <f>IF(OR($A328="",$B328="",$C328=""),"",B328*'MPTO_working_3-way'!$I327)</f>
        <v>3.3914299217560253</v>
      </c>
      <c r="G328" s="46">
        <f>IF(OR($A328="",$B328="",$C328=""),"",C328*'MPTO_working_3-way'!$I327)</f>
        <v>2.8570227825702275</v>
      </c>
      <c r="H328" s="44">
        <f>IF(OR($A328="",$B328="",$C328=""),"",'MPTO_working_3-way'!E327)</f>
        <v>2.8111353500169241</v>
      </c>
      <c r="I328" s="45">
        <f>IF(OR($A328="",$B328="",$C328=""),"",'MPTO_working_3-way'!F327)</f>
        <v>3.4037343896410577</v>
      </c>
      <c r="J328" s="46">
        <f>IF(OR($A328="",$B328="",$C328=""),"",'MPTO_working_3-way'!G327)</f>
        <v>2.8532552187777624</v>
      </c>
      <c r="K328" s="44">
        <f>IF(OR($A328="",$B328="",$C328=""),"",'OddsRatio_working_3-way'!H327)</f>
        <v>2.8135888706505585</v>
      </c>
      <c r="L328" s="45">
        <f>IF(OR($A328="",$B328="",$C328=""),"",'OddsRatio_working_3-way'!I327)</f>
        <v>3.3972726451128072</v>
      </c>
      <c r="M328" s="46">
        <f>IF(OR($A328="",$B328="",$C328=""),"",'OddsRatio_working_3-way'!J327)</f>
        <v>2.8552805688264331</v>
      </c>
      <c r="N328" s="47">
        <f t="shared" si="89"/>
        <v>35.512441354536023</v>
      </c>
      <c r="O328" s="48">
        <f t="shared" si="90"/>
        <v>29.486087670129912</v>
      </c>
      <c r="P328" s="48">
        <f t="shared" si="91"/>
        <v>35.001470975334072</v>
      </c>
      <c r="Q328" t="s">
        <v>229</v>
      </c>
      <c r="R328" t="s">
        <v>244</v>
      </c>
      <c r="S328" t="s">
        <v>477</v>
      </c>
      <c r="T328" s="50">
        <v>100</v>
      </c>
      <c r="U328" s="50">
        <f t="shared" si="80"/>
        <v>63.503649635036496</v>
      </c>
      <c r="V328" s="50">
        <f t="shared" si="81"/>
        <v>69.696969696969703</v>
      </c>
      <c r="W328" s="50">
        <f t="shared" si="82"/>
        <v>64.02877697841727</v>
      </c>
      <c r="X328" s="50">
        <f t="shared" si="83"/>
        <v>66.274253324613042</v>
      </c>
      <c r="Y328" s="50">
        <f t="shared" si="84"/>
        <v>72.467573386546235</v>
      </c>
      <c r="Z328" s="50">
        <f t="shared" si="85"/>
        <v>66.799380667993802</v>
      </c>
      <c r="AA328" s="50">
        <f t="shared" si="86"/>
        <v>-2.7706036895765465</v>
      </c>
      <c r="AB328" s="50">
        <f t="shared" si="87"/>
        <v>-2.7706036895765322</v>
      </c>
      <c r="AC328" s="50">
        <f t="shared" si="88"/>
        <v>-2.7706036895765322</v>
      </c>
      <c r="AF328">
        <v>2.12</v>
      </c>
      <c r="AG328">
        <v>1.78</v>
      </c>
      <c r="AH328" s="66" t="s">
        <v>489</v>
      </c>
      <c r="AJ328" t="s">
        <v>231</v>
      </c>
    </row>
    <row r="329" spans="1:36" ht="15" x14ac:dyDescent="0.25">
      <c r="A329">
        <v>1.99</v>
      </c>
      <c r="B329">
        <v>3.58</v>
      </c>
      <c r="C329">
        <v>4.04</v>
      </c>
      <c r="D329" s="43">
        <f t="shared" si="92"/>
        <v>2.9366924227865354E-2</v>
      </c>
      <c r="E329" s="44">
        <f>IF(OR($A329="",$B329="",$C329=""),"",A329*'MPTO_working_3-way'!$I328)</f>
        <v>2.0484401792134519</v>
      </c>
      <c r="F329" s="45">
        <f>IF(OR($A329="",$B329="",$C329=""),"",B329*'MPTO_working_3-way'!$I328)</f>
        <v>3.6851335887357579</v>
      </c>
      <c r="G329" s="46">
        <f>IF(OR($A329="",$B329="",$C329=""),"",C329*'MPTO_working_3-way'!$I328)</f>
        <v>4.1586423738805758</v>
      </c>
      <c r="H329" s="44">
        <f>IF(OR($A329="",$B329="",$C329=""),"",'MPTO_working_3-way'!E328)</f>
        <v>2.0295354722392398</v>
      </c>
      <c r="I329" s="45">
        <f>IF(OR($A329="",$B329="",$C329=""),"",'MPTO_working_3-way'!F328)</f>
        <v>3.7100157569307806</v>
      </c>
      <c r="J329" s="46">
        <f>IF(OR($A329="",$B329="",$C329=""),"",'MPTO_working_3-way'!G328)</f>
        <v>4.2063504683113786</v>
      </c>
      <c r="K329" s="44">
        <f>IF(OR($A329="",$B329="",$C329=""),"",'OddsRatio_working_3-way'!H328)</f>
        <v>2.0369903936629146</v>
      </c>
      <c r="L329" s="45">
        <f>IF(OR($A329="",$B329="",$C329=""),"",'OddsRatio_working_3-way'!I328)</f>
        <v>3.7024598137882019</v>
      </c>
      <c r="M329" s="46">
        <f>IF(OR($A329="",$B329="",$C329=""),"",'OddsRatio_working_3-way'!J328)</f>
        <v>4.1842937340760207</v>
      </c>
      <c r="N329" s="47">
        <f t="shared" si="89"/>
        <v>48.81763256489014</v>
      </c>
      <c r="O329" s="48">
        <f t="shared" si="90"/>
        <v>27.136058325176361</v>
      </c>
      <c r="P329" s="48">
        <f t="shared" si="91"/>
        <v>24.04630910993351</v>
      </c>
      <c r="Q329" t="s">
        <v>394</v>
      </c>
      <c r="R329" t="s">
        <v>274</v>
      </c>
      <c r="S329" t="s">
        <v>477</v>
      </c>
      <c r="T329" s="50">
        <v>100</v>
      </c>
      <c r="U329" s="50">
        <f t="shared" si="80"/>
        <v>49.748743718592962</v>
      </c>
      <c r="V329" s="50">
        <f t="shared" si="81"/>
        <v>72.067039106145245</v>
      </c>
      <c r="W329" s="50">
        <f t="shared" si="82"/>
        <v>75.247524752475243</v>
      </c>
      <c r="X329" s="50">
        <f t="shared" si="83"/>
        <v>52.685436141379505</v>
      </c>
      <c r="Y329" s="50">
        <f t="shared" si="84"/>
        <v>75.00373152893178</v>
      </c>
      <c r="Z329" s="50">
        <f t="shared" si="85"/>
        <v>78.184217175261779</v>
      </c>
      <c r="AA329" s="50">
        <f t="shared" si="86"/>
        <v>-2.9366924227865425</v>
      </c>
      <c r="AB329" s="50">
        <f t="shared" si="87"/>
        <v>-2.9366924227865354</v>
      </c>
      <c r="AC329" s="50">
        <f t="shared" si="88"/>
        <v>-2.9366924227865354</v>
      </c>
      <c r="AF329">
        <v>1.94</v>
      </c>
      <c r="AG329">
        <v>1.94</v>
      </c>
      <c r="AH329" s="66" t="s">
        <v>485</v>
      </c>
      <c r="AJ329" t="s">
        <v>231</v>
      </c>
    </row>
    <row r="330" spans="1:36" ht="15" x14ac:dyDescent="0.25">
      <c r="A330">
        <v>2.17</v>
      </c>
      <c r="B330">
        <v>3.42</v>
      </c>
      <c r="C330">
        <v>3.62</v>
      </c>
      <c r="D330" s="43">
        <f t="shared" si="92"/>
        <v>2.9470247828923046E-2</v>
      </c>
      <c r="E330" s="44">
        <f>IF(OR($A330="",$B330="",$C330=""),"",A330*'MPTO_working_3-way'!$I329)</f>
        <v>2.2339504377887631</v>
      </c>
      <c r="F330" s="45">
        <f>IF(OR($A330="",$B330="",$C330=""),"",B330*'MPTO_working_3-way'!$I329)</f>
        <v>3.5207882475749166</v>
      </c>
      <c r="G330" s="46">
        <f>IF(OR($A330="",$B330="",$C330=""),"",C330*'MPTO_working_3-way'!$I329)</f>
        <v>3.7266822971407016</v>
      </c>
      <c r="H330" s="44">
        <f>IF(OR($A330="",$B330="",$C330=""),"",'MPTO_working_3-way'!E329)</f>
        <v>2.2172650229709001</v>
      </c>
      <c r="I330" s="45">
        <f>IF(OR($A330="",$B330="",$C330=""),"",'MPTO_working_3-way'!F329)</f>
        <v>3.5388929392335311</v>
      </c>
      <c r="J330" s="46">
        <f>IF(OR($A330="",$B330="",$C330=""),"",'MPTO_working_3-way'!G329)</f>
        <v>3.7534764983699129</v>
      </c>
      <c r="K330" s="44">
        <f>IF(OR($A330="",$B330="",$C330=""),"",'OddsRatio_working_3-way'!H329)</f>
        <v>2.2241976748597492</v>
      </c>
      <c r="L330" s="45">
        <f>IF(OR($A330="",$B330="",$C330=""),"",'OddsRatio_working_3-way'!I329)</f>
        <v>3.5321011736415322</v>
      </c>
      <c r="M330" s="46">
        <f>IF(OR($A330="",$B330="",$C330=""),"",'OddsRatio_working_3-way'!J329)</f>
        <v>3.7413657334466177</v>
      </c>
      <c r="N330" s="47">
        <f t="shared" si="89"/>
        <v>44.763750488118816</v>
      </c>
      <c r="O330" s="48">
        <f t="shared" si="90"/>
        <v>28.402730572870716</v>
      </c>
      <c r="P330" s="48">
        <f t="shared" si="91"/>
        <v>26.833518939010453</v>
      </c>
      <c r="Q330" t="s">
        <v>228</v>
      </c>
      <c r="R330" t="s">
        <v>233</v>
      </c>
      <c r="S330" t="s">
        <v>477</v>
      </c>
      <c r="T330" s="50">
        <v>100</v>
      </c>
      <c r="U330" s="50">
        <f t="shared" si="80"/>
        <v>53.917050691244242</v>
      </c>
      <c r="V330" s="50">
        <f t="shared" si="81"/>
        <v>70.760233918128648</v>
      </c>
      <c r="W330" s="50">
        <f t="shared" si="82"/>
        <v>72.375690607734811</v>
      </c>
      <c r="X330" s="50">
        <f t="shared" si="83"/>
        <v>56.864075474136541</v>
      </c>
      <c r="Y330" s="50">
        <f t="shared" si="84"/>
        <v>73.707258701020947</v>
      </c>
      <c r="Z330" s="50">
        <f t="shared" si="85"/>
        <v>75.32271539062711</v>
      </c>
      <c r="AA330" s="50">
        <f t="shared" si="86"/>
        <v>-2.9470247828922993</v>
      </c>
      <c r="AB330" s="50">
        <f t="shared" si="87"/>
        <v>-2.9470247828922993</v>
      </c>
      <c r="AC330" s="50">
        <f t="shared" si="88"/>
        <v>-2.9470247828922993</v>
      </c>
      <c r="AF330">
        <v>2.02</v>
      </c>
      <c r="AG330">
        <v>1.88</v>
      </c>
      <c r="AH330" s="66" t="s">
        <v>487</v>
      </c>
      <c r="AJ330" t="s">
        <v>231</v>
      </c>
    </row>
    <row r="331" spans="1:36" ht="15" x14ac:dyDescent="0.25">
      <c r="A331">
        <v>3.62</v>
      </c>
      <c r="B331">
        <v>3.24</v>
      </c>
      <c r="C331">
        <v>2.29</v>
      </c>
      <c r="D331" s="43">
        <f t="shared" si="92"/>
        <v>2.1566291938717619E-2</v>
      </c>
      <c r="E331" s="44">
        <f>IF(OR($A331="",$B331="",$C331=""),"",A331*'MPTO_working_3-way'!$I330)</f>
        <v>3.6980699768181577</v>
      </c>
      <c r="F331" s="45">
        <f>IF(OR($A331="",$B331="",$C331=""),"",B331*'MPTO_working_3-way'!$I330)</f>
        <v>3.3098747858814455</v>
      </c>
      <c r="G331" s="46">
        <f>IF(OR($A331="",$B331="",$C331=""),"",C331*'MPTO_working_3-way'!$I330)</f>
        <v>2.3393868085396634</v>
      </c>
      <c r="H331" s="44">
        <f>IF(OR($A331="",$B331="",$C331=""),"",'MPTO_working_3-way'!E330)</f>
        <v>3.7167214525466212</v>
      </c>
      <c r="I331" s="45">
        <f>IF(OR($A331="",$B331="",$C331=""),"",'MPTO_working_3-way'!F330)</f>
        <v>3.3172643794077543</v>
      </c>
      <c r="J331" s="46">
        <f>IF(OR($A331="",$B331="",$C331=""),"",'MPTO_working_3-way'!G330)</f>
        <v>2.3283295892132356</v>
      </c>
      <c r="K331" s="44">
        <f>IF(OR($A331="",$B331="",$C331=""),"",'OddsRatio_working_3-way'!H330)</f>
        <v>3.7075730727413907</v>
      </c>
      <c r="L331" s="45">
        <f>IF(OR($A331="",$B331="",$C331=""),"",'OddsRatio_working_3-way'!I330)</f>
        <v>3.3148716347101974</v>
      </c>
      <c r="M331" s="46">
        <f>IF(OR($A331="",$B331="",$C331=""),"",'OddsRatio_working_3-way'!J330)</f>
        <v>2.3331180396322115</v>
      </c>
      <c r="N331" s="47">
        <f t="shared" si="89"/>
        <v>27.041132435801181</v>
      </c>
      <c r="O331" s="48">
        <f t="shared" si="90"/>
        <v>30.212623277037114</v>
      </c>
      <c r="P331" s="48">
        <f t="shared" si="91"/>
        <v>42.746244287161687</v>
      </c>
      <c r="Q331" t="s">
        <v>34</v>
      </c>
      <c r="R331" t="s">
        <v>41</v>
      </c>
      <c r="S331" t="s">
        <v>477</v>
      </c>
      <c r="T331" s="50">
        <v>100</v>
      </c>
      <c r="U331" s="50">
        <f t="shared" si="80"/>
        <v>72.375690607734811</v>
      </c>
      <c r="V331" s="50">
        <f t="shared" si="81"/>
        <v>69.135802469135797</v>
      </c>
      <c r="W331" s="50">
        <f t="shared" si="82"/>
        <v>56.331877729257641</v>
      </c>
      <c r="X331" s="50">
        <f t="shared" si="83"/>
        <v>74.532319801606548</v>
      </c>
      <c r="Y331" s="50">
        <f t="shared" si="84"/>
        <v>71.292431663007562</v>
      </c>
      <c r="Z331" s="50">
        <f t="shared" si="85"/>
        <v>58.488506923129393</v>
      </c>
      <c r="AA331" s="50">
        <f t="shared" si="86"/>
        <v>-2.156629193871737</v>
      </c>
      <c r="AB331" s="50">
        <f t="shared" si="87"/>
        <v>-2.1566291938717654</v>
      </c>
      <c r="AC331" s="50">
        <f t="shared" si="88"/>
        <v>-2.1566291938717512</v>
      </c>
      <c r="AF331">
        <v>2.42</v>
      </c>
      <c r="AG331">
        <v>1.63</v>
      </c>
      <c r="AH331" s="66" t="s">
        <v>485</v>
      </c>
      <c r="AJ331" t="s">
        <v>443</v>
      </c>
    </row>
    <row r="332" spans="1:36" ht="15" x14ac:dyDescent="0.25">
      <c r="A332">
        <v>2.61</v>
      </c>
      <c r="B332">
        <v>3.38</v>
      </c>
      <c r="C332">
        <v>2.92</v>
      </c>
      <c r="D332" s="43">
        <f t="shared" si="92"/>
        <v>2.1465504042445405E-2</v>
      </c>
      <c r="E332" s="44">
        <f>IF(OR($A332="",$B332="",$C332=""),"",A332*'MPTO_working_3-way'!$I331)</f>
        <v>2.6660249655507822</v>
      </c>
      <c r="F332" s="45">
        <f>IF(OR($A332="",$B332="",$C332=""),"",B332*'MPTO_working_3-way'!$I331)</f>
        <v>3.4525534036634653</v>
      </c>
      <c r="G332" s="46">
        <f>IF(OR($A332="",$B332="",$C332=""),"",C332*'MPTO_working_3-way'!$I331)</f>
        <v>2.9826792718039403</v>
      </c>
      <c r="H332" s="44">
        <f>IF(OR($A332="",$B332="",$C332=""),"",'MPTO_working_3-way'!E331)</f>
        <v>2.6596692935152211</v>
      </c>
      <c r="I332" s="45">
        <f>IF(OR($A332="",$B332="",$C332=""),"",'MPTO_working_3-way'!F331)</f>
        <v>3.4637694203164626</v>
      </c>
      <c r="J332" s="46">
        <f>IF(OR($A332="",$B332="",$C332=""),"",'MPTO_working_3-way'!G331)</f>
        <v>2.9823096660540398</v>
      </c>
      <c r="K332" s="44">
        <f>IF(OR($A332="",$B332="",$C332=""),"",'OddsRatio_working_3-way'!H331)</f>
        <v>2.6627032647251632</v>
      </c>
      <c r="L332" s="45">
        <f>IF(OR($A332="",$B332="",$C332=""),"",'OddsRatio_working_3-way'!I331)</f>
        <v>3.4579091739415446</v>
      </c>
      <c r="M332" s="46">
        <f>IF(OR($A332="",$B332="",$C332=""),"",'OddsRatio_working_3-way'!J331)</f>
        <v>2.982851098305785</v>
      </c>
      <c r="N332" s="47">
        <f t="shared" si="89"/>
        <v>37.509026093962589</v>
      </c>
      <c r="O332" s="48">
        <f t="shared" si="90"/>
        <v>28.964070445337974</v>
      </c>
      <c r="P332" s="48">
        <f t="shared" si="91"/>
        <v>33.526903460699437</v>
      </c>
      <c r="Q332" t="s">
        <v>39</v>
      </c>
      <c r="R332" t="s">
        <v>38</v>
      </c>
      <c r="S332" t="s">
        <v>477</v>
      </c>
      <c r="T332" s="50">
        <v>100</v>
      </c>
      <c r="U332" s="50">
        <f t="shared" si="80"/>
        <v>61.685823754789276</v>
      </c>
      <c r="V332" s="50">
        <f t="shared" si="81"/>
        <v>70.414201183431956</v>
      </c>
      <c r="W332" s="50">
        <f t="shared" si="82"/>
        <v>65.753424657534239</v>
      </c>
      <c r="X332" s="50">
        <f t="shared" si="83"/>
        <v>63.832374159033797</v>
      </c>
      <c r="Y332" s="50">
        <f t="shared" si="84"/>
        <v>72.560751587676478</v>
      </c>
      <c r="Z332" s="50">
        <f t="shared" si="85"/>
        <v>67.89997506177879</v>
      </c>
      <c r="AA332" s="50">
        <f t="shared" si="86"/>
        <v>-2.1465504042445218</v>
      </c>
      <c r="AB332" s="50">
        <f t="shared" si="87"/>
        <v>-2.1465504042445218</v>
      </c>
      <c r="AC332" s="50">
        <f t="shared" si="88"/>
        <v>-2.1465504042445502</v>
      </c>
      <c r="AF332">
        <v>2.0299999999999998</v>
      </c>
      <c r="AG332">
        <v>1.88</v>
      </c>
      <c r="AH332" s="66" t="s">
        <v>490</v>
      </c>
      <c r="AJ332" t="s">
        <v>443</v>
      </c>
    </row>
    <row r="333" spans="1:36" ht="15" x14ac:dyDescent="0.25">
      <c r="A333">
        <v>1.56</v>
      </c>
      <c r="B333">
        <v>4.0999999999999996</v>
      </c>
      <c r="C333">
        <v>7.22</v>
      </c>
      <c r="D333" s="43">
        <f t="shared" si="92"/>
        <v>2.3432235174684957E-2</v>
      </c>
      <c r="E333" s="44">
        <f>IF(OR($A333="",$B333="",$C333=""),"",A333*'MPTO_working_3-way'!$I332)</f>
        <v>1.5965542868725087</v>
      </c>
      <c r="F333" s="45">
        <f>IF(OR($A333="",$B333="",$C333=""),"",B333*'MPTO_working_3-way'!$I332)</f>
        <v>4.1960721642162078</v>
      </c>
      <c r="G333" s="46">
        <f>IF(OR($A333="",$B333="",$C333=""),"",C333*'MPTO_working_3-way'!$I332)</f>
        <v>7.3891807379612251</v>
      </c>
      <c r="H333" s="44">
        <f>IF(OR($A333="",$B333="",$C333=""),"",'MPTO_working_3-way'!E332)</f>
        <v>1.5792426968607878</v>
      </c>
      <c r="I333" s="45">
        <f>IF(OR($A333="",$B333="",$C333=""),"",'MPTO_working_3-way'!F332)</f>
        <v>4.2356424455293453</v>
      </c>
      <c r="J333" s="46">
        <f>IF(OR($A333="",$B333="",$C333=""),"",'MPTO_working_3-way'!G332)</f>
        <v>7.6514952015694302</v>
      </c>
      <c r="K333" s="44">
        <f>IF(OR($A333="",$B333="",$C333=""),"",'OddsRatio_working_3-way'!H332)</f>
        <v>1.5852522593403404</v>
      </c>
      <c r="L333" s="45">
        <f>IF(OR($A333="",$B333="",$C333=""),"",'OddsRatio_working_3-way'!I332)</f>
        <v>4.2397892927768828</v>
      </c>
      <c r="M333" s="46">
        <f>IF(OR($A333="",$B333="",$C333=""),"",'OddsRatio_working_3-way'!J332)</f>
        <v>7.5004804519587802</v>
      </c>
      <c r="N333" s="47">
        <f t="shared" si="89"/>
        <v>62.634888661312026</v>
      </c>
      <c r="O333" s="48">
        <f t="shared" si="90"/>
        <v>23.831811295523604</v>
      </c>
      <c r="P333" s="48">
        <f t="shared" si="91"/>
        <v>13.533300043164372</v>
      </c>
      <c r="Q333" t="s">
        <v>133</v>
      </c>
      <c r="R333" t="s">
        <v>73</v>
      </c>
      <c r="S333" t="s">
        <v>477</v>
      </c>
      <c r="T333" s="50">
        <v>100</v>
      </c>
      <c r="U333" s="50">
        <f t="shared" si="80"/>
        <v>35.897435897435898</v>
      </c>
      <c r="V333" s="50">
        <f t="shared" si="81"/>
        <v>75.609756097560975</v>
      </c>
      <c r="W333" s="50">
        <f t="shared" si="82"/>
        <v>86.149584487534639</v>
      </c>
      <c r="X333" s="50">
        <f t="shared" si="83"/>
        <v>38.2406594149044</v>
      </c>
      <c r="Y333" s="50">
        <f t="shared" si="84"/>
        <v>77.952979615029477</v>
      </c>
      <c r="Z333" s="50">
        <f t="shared" si="85"/>
        <v>88.492808005003127</v>
      </c>
      <c r="AA333" s="50">
        <f t="shared" si="86"/>
        <v>-2.3432235174685019</v>
      </c>
      <c r="AB333" s="50">
        <f t="shared" si="87"/>
        <v>-2.3432235174685019</v>
      </c>
      <c r="AC333" s="50">
        <f t="shared" si="88"/>
        <v>-2.3432235174684877</v>
      </c>
      <c r="AF333">
        <v>1.93</v>
      </c>
      <c r="AG333">
        <v>1.98</v>
      </c>
      <c r="AH333" s="66" t="s">
        <v>497</v>
      </c>
      <c r="AJ333" t="s">
        <v>443</v>
      </c>
    </row>
    <row r="334" spans="1:36" ht="15" x14ac:dyDescent="0.25">
      <c r="A334">
        <v>2.2999999999999998</v>
      </c>
      <c r="B334">
        <v>3.34</v>
      </c>
      <c r="C334">
        <v>3.47</v>
      </c>
      <c r="D334" s="43">
        <f t="shared" si="92"/>
        <v>2.2368244340788435E-2</v>
      </c>
      <c r="E334" s="44">
        <f>IF(OR($A334="",$B334="",$C334=""),"",A334*'MPTO_working_3-way'!$I333)</f>
        <v>2.3514469619838132</v>
      </c>
      <c r="F334" s="45">
        <f>IF(OR($A334="",$B334="",$C334=""),"",B334*'MPTO_working_3-way'!$I333)</f>
        <v>3.4147099360982334</v>
      </c>
      <c r="G334" s="46">
        <f>IF(OR($A334="",$B334="",$C334=""),"",C334*'MPTO_working_3-way'!$I333)</f>
        <v>3.5476178078625362</v>
      </c>
      <c r="H334" s="44">
        <f>IF(OR($A334="",$B334="",$C334=""),"",'MPTO_working_3-way'!E333)</f>
        <v>2.3401308747162242</v>
      </c>
      <c r="I334" s="45">
        <f>IF(OR($A334="",$B334="",$C334=""),"",'MPTO_working_3-way'!F333)</f>
        <v>3.4253013482824586</v>
      </c>
      <c r="J334" s="46">
        <f>IF(OR($A334="",$B334="",$C334=""),"",'MPTO_working_3-way'!G333)</f>
        <v>3.5621624125713707</v>
      </c>
      <c r="K334" s="44">
        <f>IF(OR($A334="",$B334="",$C334=""),"",'OddsRatio_working_3-way'!H333)</f>
        <v>2.3450119692195801</v>
      </c>
      <c r="L334" s="45">
        <f>IF(OR($A334="",$B334="",$C334=""),"",'OddsRatio_working_3-way'!I333)</f>
        <v>3.4210215445952437</v>
      </c>
      <c r="M334" s="46">
        <f>IF(OR($A334="",$B334="",$C334=""),"",'OddsRatio_working_3-way'!J333)</f>
        <v>3.5555227415172022</v>
      </c>
      <c r="N334" s="47">
        <f t="shared" si="89"/>
        <v>42.527006399342454</v>
      </c>
      <c r="O334" s="48">
        <f t="shared" si="90"/>
        <v>29.285064286972347</v>
      </c>
      <c r="P334" s="48">
        <f t="shared" si="91"/>
        <v>28.187929313685196</v>
      </c>
      <c r="Q334" t="s">
        <v>35</v>
      </c>
      <c r="R334" t="s">
        <v>137</v>
      </c>
      <c r="S334" t="s">
        <v>477</v>
      </c>
      <c r="T334" s="50">
        <v>100</v>
      </c>
      <c r="U334" s="50">
        <f t="shared" si="80"/>
        <v>56.521739130434774</v>
      </c>
      <c r="V334" s="50">
        <f t="shared" si="81"/>
        <v>70.059880239520965</v>
      </c>
      <c r="W334" s="50">
        <f t="shared" si="82"/>
        <v>71.181556195965413</v>
      </c>
      <c r="X334" s="50">
        <f t="shared" si="83"/>
        <v>58.758563564513636</v>
      </c>
      <c r="Y334" s="50">
        <f t="shared" si="84"/>
        <v>72.296704673599805</v>
      </c>
      <c r="Z334" s="50">
        <f t="shared" si="85"/>
        <v>73.418380630044268</v>
      </c>
      <c r="AA334" s="50">
        <f t="shared" si="86"/>
        <v>-2.2368244340788621</v>
      </c>
      <c r="AB334" s="50">
        <f t="shared" si="87"/>
        <v>-2.2368244340788408</v>
      </c>
      <c r="AC334" s="50">
        <f t="shared" si="88"/>
        <v>-2.236824434078855</v>
      </c>
      <c r="AF334">
        <v>2.0099999999999998</v>
      </c>
      <c r="AG334">
        <v>1.9</v>
      </c>
      <c r="AH334" s="66" t="s">
        <v>485</v>
      </c>
      <c r="AJ334" t="s">
        <v>443</v>
      </c>
    </row>
    <row r="335" spans="1:36" ht="15" x14ac:dyDescent="0.25">
      <c r="A335">
        <v>7.95</v>
      </c>
      <c r="B335">
        <v>5.19</v>
      </c>
      <c r="C335">
        <v>1.41</v>
      </c>
      <c r="D335" s="43">
        <f t="shared" si="92"/>
        <v>2.7684249038349318E-2</v>
      </c>
      <c r="E335" s="44">
        <f>IF(OR($A335="",$B335="",$C335=""),"",A335*'MPTO_working_3-way'!$I334)</f>
        <v>8.1700897798548766</v>
      </c>
      <c r="F335" s="45">
        <f>IF(OR($A335="",$B335="",$C335=""),"",B335*'MPTO_working_3-way'!$I334)</f>
        <v>5.3336812525090336</v>
      </c>
      <c r="G335" s="46">
        <f>IF(OR($A335="",$B335="",$C335=""),"",C335*'MPTO_working_3-way'!$I334)</f>
        <v>1.4490347911440724</v>
      </c>
      <c r="H335" s="44">
        <f>IF(OR($A335="",$B335="",$C335=""),"",'MPTO_working_3-way'!E334)</f>
        <v>8.579413762058449</v>
      </c>
      <c r="I335" s="45">
        <f>IF(OR($A335="",$B335="",$C335=""),"",'MPTO_working_3-way'!F334)</f>
        <v>5.451072298453008</v>
      </c>
      <c r="J335" s="46">
        <f>IF(OR($A335="",$B335="",$C335=""),"",'MPTO_working_3-way'!G334)</f>
        <v>1.4285882141906043</v>
      </c>
      <c r="K335" s="44">
        <f>IF(OR($A335="",$B335="",$C335=""),"",'OddsRatio_working_3-way'!H334)</f>
        <v>8.3725592827265594</v>
      </c>
      <c r="L335" s="45">
        <f>IF(OR($A335="",$B335="",$C335=""),"",'OddsRatio_working_3-way'!I334)</f>
        <v>5.4447515675718403</v>
      </c>
      <c r="M335" s="46">
        <f>IF(OR($A335="",$B335="",$C335=""),"",'OddsRatio_working_3-way'!J334)</f>
        <v>1.4349279576860268</v>
      </c>
      <c r="N335" s="47">
        <f t="shared" si="89"/>
        <v>12.239767578389607</v>
      </c>
      <c r="O335" s="48">
        <f t="shared" si="90"/>
        <v>18.748776926434942</v>
      </c>
      <c r="P335" s="48">
        <f t="shared" si="91"/>
        <v>69.01145549517544</v>
      </c>
      <c r="Q335" t="s">
        <v>70</v>
      </c>
      <c r="R335" t="s">
        <v>75</v>
      </c>
      <c r="S335" t="s">
        <v>477</v>
      </c>
      <c r="T335" s="50">
        <v>100</v>
      </c>
      <c r="U335" s="50">
        <f t="shared" si="80"/>
        <v>87.421383647798748</v>
      </c>
      <c r="V335" s="50">
        <f t="shared" si="81"/>
        <v>80.732177263969163</v>
      </c>
      <c r="W335" s="50">
        <f t="shared" si="82"/>
        <v>29.078014184397166</v>
      </c>
      <c r="X335" s="50">
        <f t="shared" si="83"/>
        <v>90.189808551633661</v>
      </c>
      <c r="Y335" s="50">
        <f t="shared" si="84"/>
        <v>83.50060216780409</v>
      </c>
      <c r="Z335" s="50">
        <f t="shared" si="85"/>
        <v>31.846439088232081</v>
      </c>
      <c r="AA335" s="50">
        <f t="shared" si="86"/>
        <v>-2.7684249038349122</v>
      </c>
      <c r="AB335" s="50">
        <f t="shared" si="87"/>
        <v>-2.7684249038349265</v>
      </c>
      <c r="AC335" s="50">
        <f t="shared" si="88"/>
        <v>-2.7684249038349158</v>
      </c>
      <c r="AF335">
        <v>1.68</v>
      </c>
      <c r="AG335">
        <v>2.29</v>
      </c>
      <c r="AH335" s="66" t="s">
        <v>493</v>
      </c>
      <c r="AJ335" t="s">
        <v>443</v>
      </c>
    </row>
    <row r="336" spans="1:36" ht="15" x14ac:dyDescent="0.25">
      <c r="A336">
        <v>8.23</v>
      </c>
      <c r="B336">
        <v>4.58</v>
      </c>
      <c r="C336">
        <v>1.44</v>
      </c>
      <c r="D336" s="43">
        <f t="shared" si="92"/>
        <v>3.4291738665714E-2</v>
      </c>
      <c r="E336" s="44">
        <f>IF(OR($A336="",$B336="",$C336=""),"",A336*'MPTO_working_3-way'!$I335)</f>
        <v>8.5122210092188269</v>
      </c>
      <c r="F336" s="45">
        <f>IF(OR($A336="",$B336="",$C336=""),"",B336*'MPTO_working_3-way'!$I335)</f>
        <v>4.7370561630889698</v>
      </c>
      <c r="G336" s="46">
        <f>IF(OR($A336="",$B336="",$C336=""),"",C336*'MPTO_working_3-way'!$I335)</f>
        <v>1.4893801036786281</v>
      </c>
      <c r="H336" s="44">
        <f>IF(OR($A336="",$B336="",$C336=""),"",'MPTO_working_3-way'!E335)</f>
        <v>9.0846239093574468</v>
      </c>
      <c r="I336" s="45">
        <f>IF(OR($A336="",$B336="",$C336=""),"",'MPTO_working_3-way'!F335)</f>
        <v>4.8330184443351687</v>
      </c>
      <c r="J336" s="46">
        <f>IF(OR($A336="",$B336="",$C336=""),"",'MPTO_working_3-way'!G335)</f>
        <v>1.4640991221491715</v>
      </c>
      <c r="K336" s="44">
        <f>IF(OR($A336="",$B336="",$C336=""),"",'OddsRatio_working_3-way'!H335)</f>
        <v>8.7582862859701063</v>
      </c>
      <c r="L336" s="45">
        <f>IF(OR($A336="",$B336="",$C336=""),"",'OddsRatio_working_3-way'!I335)</f>
        <v>4.8415857404941889</v>
      </c>
      <c r="M336" s="46">
        <f>IF(OR($A336="",$B336="",$C336=""),"",'OddsRatio_working_3-way'!J335)</f>
        <v>1.4721502027423028</v>
      </c>
      <c r="N336" s="47">
        <f t="shared" si="89"/>
        <v>11.747815275437388</v>
      </c>
      <c r="O336" s="48">
        <f t="shared" si="90"/>
        <v>21.11015714341697</v>
      </c>
      <c r="P336" s="48">
        <f t="shared" si="91"/>
        <v>67.142027581145641</v>
      </c>
      <c r="Q336" t="s">
        <v>277</v>
      </c>
      <c r="R336" t="s">
        <v>37</v>
      </c>
      <c r="S336" t="s">
        <v>477</v>
      </c>
      <c r="T336" s="50">
        <v>100</v>
      </c>
      <c r="U336" s="50">
        <f t="shared" si="80"/>
        <v>87.849331713244226</v>
      </c>
      <c r="V336" s="50">
        <f t="shared" si="81"/>
        <v>78.165938864628828</v>
      </c>
      <c r="W336" s="50">
        <f t="shared" si="82"/>
        <v>30.555555555555554</v>
      </c>
      <c r="X336" s="50">
        <f t="shared" si="83"/>
        <v>91.278505579815629</v>
      </c>
      <c r="Y336" s="50">
        <f t="shared" si="84"/>
        <v>81.595112731200217</v>
      </c>
      <c r="Z336" s="50">
        <f t="shared" si="85"/>
        <v>33.984729422126954</v>
      </c>
      <c r="AA336" s="50">
        <f t="shared" si="86"/>
        <v>-3.4291738665714036</v>
      </c>
      <c r="AB336" s="50">
        <f t="shared" si="87"/>
        <v>-3.4291738665713893</v>
      </c>
      <c r="AC336" s="50">
        <f t="shared" si="88"/>
        <v>-3.4291738665714</v>
      </c>
      <c r="AF336">
        <v>1.77</v>
      </c>
      <c r="AG336">
        <v>2.14</v>
      </c>
      <c r="AH336" s="66" t="s">
        <v>493</v>
      </c>
      <c r="AJ336" t="s">
        <v>433</v>
      </c>
    </row>
    <row r="337" spans="1:36" ht="15" x14ac:dyDescent="0.25">
      <c r="A337">
        <v>1.46</v>
      </c>
      <c r="B337">
        <v>5.0999999999999996</v>
      </c>
      <c r="C337">
        <v>6.83</v>
      </c>
      <c r="D337" s="43">
        <f t="shared" si="92"/>
        <v>2.74228225556854E-2</v>
      </c>
      <c r="E337" s="44">
        <f>IF(OR($A337="",$B337="",$C337=""),"",A337*'MPTO_working_3-way'!$I336)</f>
        <v>1.5000373209313007</v>
      </c>
      <c r="F337" s="45">
        <f>IF(OR($A337="",$B337="",$C337=""),"",B337*'MPTO_working_3-way'!$I336)</f>
        <v>5.2398563950339954</v>
      </c>
      <c r="G337" s="46">
        <f>IF(OR($A337="",$B337="",$C337=""),"",C337*'MPTO_working_3-way'!$I336)</f>
        <v>7.0172978780553317</v>
      </c>
      <c r="H337" s="44">
        <f>IF(OR($A337="",$B337="",$C337=""),"",'MPTO_working_3-way'!E336)</f>
        <v>1.4797483870229371</v>
      </c>
      <c r="I337" s="45">
        <f>IF(OR($A337="",$B337="",$C337=""),"",'MPTO_working_3-way'!F336)</f>
        <v>5.3493817490264988</v>
      </c>
      <c r="J337" s="46">
        <f>IF(OR($A337="",$B337="",$C337=""),"",'MPTO_working_3-way'!G336)</f>
        <v>7.2848098062490383</v>
      </c>
      <c r="K337" s="44">
        <f>IF(OR($A337="",$B337="",$C337=""),"",'OddsRatio_working_3-way'!H336)</f>
        <v>1.4861753528363939</v>
      </c>
      <c r="L337" s="45">
        <f>IF(OR($A337="",$B337="",$C337=""),"",'OddsRatio_working_3-way'!I336)</f>
        <v>5.3333020578895978</v>
      </c>
      <c r="M337" s="46">
        <f>IF(OR($A337="",$B337="",$C337=""),"",'OddsRatio_working_3-way'!J336)</f>
        <v>7.16174414573082</v>
      </c>
      <c r="N337" s="47">
        <f t="shared" si="89"/>
        <v>66.665007999877517</v>
      </c>
      <c r="O337" s="48">
        <f t="shared" si="90"/>
        <v>19.084492486239448</v>
      </c>
      <c r="P337" s="48">
        <f t="shared" si="91"/>
        <v>14.250499513883042</v>
      </c>
      <c r="Q337" t="s">
        <v>408</v>
      </c>
      <c r="R337" t="s">
        <v>399</v>
      </c>
      <c r="S337" t="s">
        <v>477</v>
      </c>
      <c r="T337" s="50">
        <v>100</v>
      </c>
      <c r="U337" s="50">
        <f t="shared" si="80"/>
        <v>31.506849315068493</v>
      </c>
      <c r="V337" s="50">
        <f t="shared" si="81"/>
        <v>80.392156862745097</v>
      </c>
      <c r="W337" s="50">
        <f t="shared" si="82"/>
        <v>85.35871156661787</v>
      </c>
      <c r="X337" s="50">
        <f t="shared" si="83"/>
        <v>34.24913157063704</v>
      </c>
      <c r="Y337" s="50">
        <f t="shared" si="84"/>
        <v>83.134439118313637</v>
      </c>
      <c r="Z337" s="50">
        <f t="shared" si="85"/>
        <v>88.10099382218641</v>
      </c>
      <c r="AA337" s="50">
        <f t="shared" si="86"/>
        <v>-2.7422822555685471</v>
      </c>
      <c r="AB337" s="50">
        <f t="shared" si="87"/>
        <v>-2.74228225556854</v>
      </c>
      <c r="AC337" s="50">
        <f t="shared" si="88"/>
        <v>-2.74228225556854</v>
      </c>
      <c r="AF337">
        <v>1.53</v>
      </c>
      <c r="AG337">
        <v>2.67</v>
      </c>
      <c r="AH337" s="66" t="s">
        <v>478</v>
      </c>
      <c r="AJ337" t="s">
        <v>440</v>
      </c>
    </row>
    <row r="338" spans="1:36" ht="15" x14ac:dyDescent="0.25">
      <c r="A338">
        <v>2.99</v>
      </c>
      <c r="B338">
        <v>3.07</v>
      </c>
      <c r="C338">
        <v>2.76</v>
      </c>
      <c r="D338" s="43">
        <f t="shared" si="92"/>
        <v>2.2499900137628703E-2</v>
      </c>
      <c r="E338" s="44">
        <f>IF(OR($A338="",$B338="",$C338=""),"",A338*'MPTO_working_3-way'!$I337)</f>
        <v>3.0572747014115103</v>
      </c>
      <c r="F338" s="45">
        <f>IF(OR($A338="",$B338="",$C338=""),"",B338*'MPTO_working_3-way'!$I337)</f>
        <v>3.1390746934225198</v>
      </c>
      <c r="G338" s="46">
        <f>IF(OR($A338="",$B338="",$C338=""),"",C338*'MPTO_working_3-way'!$I337)</f>
        <v>2.8220997243798549</v>
      </c>
      <c r="H338" s="44">
        <f>IF(OR($A338="",$B338="",$C338=""),"",'MPTO_working_3-way'!E337)</f>
        <v>3.0585885436720681</v>
      </c>
      <c r="I338" s="45">
        <f>IF(OR($A338="",$B338="",$C338=""),"",'MPTO_working_3-way'!F337)</f>
        <v>3.1423523415391172</v>
      </c>
      <c r="J338" s="46">
        <f>IF(OR($A338="",$B338="",$C338=""),"",'MPTO_working_3-way'!G337)</f>
        <v>2.8183393659446865</v>
      </c>
      <c r="K338" s="44">
        <f>IF(OR($A338="",$B338="",$C338=""),"",'OddsRatio_working_3-way'!H337)</f>
        <v>3.0580009225016789</v>
      </c>
      <c r="L338" s="45">
        <f>IF(OR($A338="",$B338="",$C338=""),"",'OddsRatio_working_3-way'!I337)</f>
        <v>3.140734627928881</v>
      </c>
      <c r="M338" s="46">
        <f>IF(OR($A338="",$B338="",$C338=""),"",'OddsRatio_working_3-way'!J337)</f>
        <v>2.8201415193984696</v>
      </c>
      <c r="N338" s="47">
        <f t="shared" si="89"/>
        <v>32.708869750510509</v>
      </c>
      <c r="O338" s="48">
        <f t="shared" si="90"/>
        <v>31.85652135310308</v>
      </c>
      <c r="P338" s="48">
        <f t="shared" si="91"/>
        <v>35.434608896386393</v>
      </c>
      <c r="Q338" t="s">
        <v>397</v>
      </c>
      <c r="R338" t="s">
        <v>320</v>
      </c>
      <c r="S338" t="s">
        <v>477</v>
      </c>
      <c r="T338" s="50">
        <v>100</v>
      </c>
      <c r="U338" s="50">
        <f t="shared" si="80"/>
        <v>66.555183946488299</v>
      </c>
      <c r="V338" s="50">
        <f t="shared" si="81"/>
        <v>67.426710097719877</v>
      </c>
      <c r="W338" s="50">
        <f t="shared" si="82"/>
        <v>63.768115942028999</v>
      </c>
      <c r="X338" s="50">
        <f t="shared" si="83"/>
        <v>68.805173960251153</v>
      </c>
      <c r="Y338" s="50">
        <f t="shared" si="84"/>
        <v>69.676700111482731</v>
      </c>
      <c r="Z338" s="50">
        <f t="shared" si="85"/>
        <v>66.018105955791839</v>
      </c>
      <c r="AA338" s="50">
        <f t="shared" si="86"/>
        <v>-2.2499900137628543</v>
      </c>
      <c r="AB338" s="50">
        <f t="shared" si="87"/>
        <v>-2.2499900137628543</v>
      </c>
      <c r="AC338" s="50">
        <f t="shared" si="88"/>
        <v>-2.2499900137628401</v>
      </c>
      <c r="AF338">
        <v>2.41</v>
      </c>
      <c r="AG338">
        <v>1.63</v>
      </c>
      <c r="AH338" s="66" t="s">
        <v>481</v>
      </c>
      <c r="AJ338" t="s">
        <v>440</v>
      </c>
    </row>
    <row r="339" spans="1:36" ht="15" x14ac:dyDescent="0.25">
      <c r="A339">
        <v>3.24</v>
      </c>
      <c r="B339">
        <v>3.28</v>
      </c>
      <c r="C339">
        <v>2.4500000000000002</v>
      </c>
      <c r="D339" s="43">
        <f t="shared" si="92"/>
        <v>2.1683289395252103E-2</v>
      </c>
      <c r="E339" s="44">
        <f>IF(OR($A339="",$B339="",$C339=""),"",A339*'MPTO_working_3-way'!$I338)</f>
        <v>3.3102538576406171</v>
      </c>
      <c r="F339" s="45">
        <f>IF(OR($A339="",$B339="",$C339=""),"",B339*'MPTO_working_3-way'!$I338)</f>
        <v>3.3511211892164265</v>
      </c>
      <c r="G339" s="46">
        <f>IF(OR($A339="",$B339="",$C339=""),"",C339*'MPTO_working_3-way'!$I338)</f>
        <v>2.5031240590183677</v>
      </c>
      <c r="H339" s="44">
        <f>IF(OR($A339="",$B339="",$C339=""),"",'MPTO_working_3-way'!E338)</f>
        <v>3.3176935910809973</v>
      </c>
      <c r="I339" s="45">
        <f>IF(OR($A339="",$B339="",$C339=""),"",'MPTO_working_3-way'!F338)</f>
        <v>3.3596473721517586</v>
      </c>
      <c r="J339" s="46">
        <f>IF(OR($A339="",$B339="",$C339=""),"",'MPTO_working_3-way'!G338)</f>
        <v>2.4941667539460943</v>
      </c>
      <c r="K339" s="44">
        <f>IF(OR($A339="",$B339="",$C339=""),"",'OddsRatio_working_3-way'!H338)</f>
        <v>3.3144214501994318</v>
      </c>
      <c r="L339" s="45">
        <f>IF(OR($A339="",$B339="",$C339=""),"",'OddsRatio_working_3-way'!I338)</f>
        <v>3.3557504046672784</v>
      </c>
      <c r="M339" s="46">
        <f>IF(OR($A339="",$B339="",$C339=""),"",'OddsRatio_working_3-way'!J338)</f>
        <v>2.4981745994594537</v>
      </c>
      <c r="N339" s="47">
        <f t="shared" si="89"/>
        <v>30.209163496383624</v>
      </c>
      <c r="O339" s="48">
        <f t="shared" si="90"/>
        <v>29.840759063500897</v>
      </c>
      <c r="P339" s="48">
        <f t="shared" si="91"/>
        <v>39.950077440115486</v>
      </c>
      <c r="Q339" t="s">
        <v>401</v>
      </c>
      <c r="R339" t="s">
        <v>396</v>
      </c>
      <c r="S339" t="s">
        <v>477</v>
      </c>
      <c r="T339" s="50">
        <v>100</v>
      </c>
      <c r="U339" s="50">
        <f t="shared" si="80"/>
        <v>69.135802469135797</v>
      </c>
      <c r="V339" s="50">
        <f t="shared" si="81"/>
        <v>69.512195121951223</v>
      </c>
      <c r="W339" s="50">
        <f t="shared" si="82"/>
        <v>59.183673469387763</v>
      </c>
      <c r="X339" s="50">
        <f t="shared" si="83"/>
        <v>71.304131408661021</v>
      </c>
      <c r="Y339" s="50">
        <f t="shared" si="84"/>
        <v>71.680524061476433</v>
      </c>
      <c r="Z339" s="50">
        <f t="shared" si="85"/>
        <v>61.352002408912973</v>
      </c>
      <c r="AA339" s="50">
        <f t="shared" si="86"/>
        <v>-2.1683289395252245</v>
      </c>
      <c r="AB339" s="50">
        <f t="shared" si="87"/>
        <v>-2.1683289395252103</v>
      </c>
      <c r="AC339" s="50">
        <f t="shared" si="88"/>
        <v>-2.1683289395252103</v>
      </c>
      <c r="AF339">
        <v>2.09</v>
      </c>
      <c r="AG339">
        <v>1.83</v>
      </c>
      <c r="AH339" s="66" t="s">
        <v>483</v>
      </c>
      <c r="AJ339" t="s">
        <v>440</v>
      </c>
    </row>
    <row r="340" spans="1:36" ht="15" x14ac:dyDescent="0.25">
      <c r="A340">
        <v>3.24</v>
      </c>
      <c r="B340">
        <v>3.47</v>
      </c>
      <c r="C340">
        <v>2.35</v>
      </c>
      <c r="D340" s="43">
        <f t="shared" si="92"/>
        <v>2.2358328242604752E-2</v>
      </c>
      <c r="E340" s="44">
        <f>IF(OR($A340="",$B340="",$C340=""),"",A340*'MPTO_working_3-way'!$I339)</f>
        <v>3.3124409835060398</v>
      </c>
      <c r="F340" s="45">
        <f>IF(OR($A340="",$B340="",$C340=""),"",B340*'MPTO_working_3-way'!$I339)</f>
        <v>3.5475833990018386</v>
      </c>
      <c r="G340" s="46">
        <f>IF(OR($A340="",$B340="",$C340=""),"",C340*'MPTO_working_3-way'!$I339)</f>
        <v>2.4025420713701213</v>
      </c>
      <c r="H340" s="44">
        <f>IF(OR($A340="",$B340="",$C340=""),"",'MPTO_working_3-way'!E339)</f>
        <v>3.3201721793607617</v>
      </c>
      <c r="I340" s="45">
        <f>IF(OR($A340="",$B340="",$C340=""),"",'MPTO_working_3-way'!F339)</f>
        <v>3.5621204712717649</v>
      </c>
      <c r="J340" s="46">
        <f>IF(OR($A340="",$B340="",$C340=""),"",'MPTO_working_3-way'!G339)</f>
        <v>2.3918916472124785</v>
      </c>
      <c r="K340" s="44">
        <f>IF(OR($A340="",$B340="",$C340=""),"",'OddsRatio_working_3-way'!H339)</f>
        <v>3.3172477346634324</v>
      </c>
      <c r="L340" s="45">
        <f>IF(OR($A340="",$B340="",$C340=""),"",'OddsRatio_working_3-way'!I339)</f>
        <v>3.555179421704767</v>
      </c>
      <c r="M340" s="46">
        <f>IF(OR($A340="",$B340="",$C340=""),"",'OddsRatio_working_3-way'!J339)</f>
        <v>2.3965555543730503</v>
      </c>
      <c r="N340" s="47">
        <f t="shared" si="89"/>
        <v>30.189217105433652</v>
      </c>
      <c r="O340" s="48">
        <f t="shared" si="90"/>
        <v>28.188202715159953</v>
      </c>
      <c r="P340" s="48">
        <f t="shared" si="91"/>
        <v>41.622580179406398</v>
      </c>
      <c r="Q340" t="s">
        <v>398</v>
      </c>
      <c r="R340" t="s">
        <v>407</v>
      </c>
      <c r="S340" t="s">
        <v>477</v>
      </c>
      <c r="T340" s="50">
        <v>100</v>
      </c>
      <c r="U340" s="50">
        <f t="shared" si="80"/>
        <v>69.135802469135797</v>
      </c>
      <c r="V340" s="50">
        <f t="shared" si="81"/>
        <v>71.181556195965413</v>
      </c>
      <c r="W340" s="50">
        <f t="shared" si="82"/>
        <v>57.446808510638299</v>
      </c>
      <c r="X340" s="50">
        <f t="shared" si="83"/>
        <v>71.371635293396281</v>
      </c>
      <c r="Y340" s="50">
        <f t="shared" si="84"/>
        <v>73.417389020225897</v>
      </c>
      <c r="Z340" s="50">
        <f t="shared" si="85"/>
        <v>59.682641334898776</v>
      </c>
      <c r="AA340" s="50">
        <f t="shared" si="86"/>
        <v>-2.2358328242604841</v>
      </c>
      <c r="AB340" s="50">
        <f t="shared" si="87"/>
        <v>-2.2358328242604841</v>
      </c>
      <c r="AC340" s="50">
        <f t="shared" si="88"/>
        <v>-2.235832824260477</v>
      </c>
      <c r="AF340">
        <v>2.16</v>
      </c>
      <c r="AG340">
        <v>1.77</v>
      </c>
      <c r="AH340" s="66" t="s">
        <v>482</v>
      </c>
      <c r="AJ340" t="s">
        <v>440</v>
      </c>
    </row>
    <row r="341" spans="1:36" ht="15" x14ac:dyDescent="0.25">
      <c r="A341">
        <v>2.94</v>
      </c>
      <c r="B341">
        <v>3.13</v>
      </c>
      <c r="C341">
        <v>2.76</v>
      </c>
      <c r="D341" s="43">
        <f t="shared" si="92"/>
        <v>2.1943712892852574E-2</v>
      </c>
      <c r="E341" s="44">
        <f>IF(OR($A341="",$B341="",$C341=""),"",A341*'MPTO_working_3-way'!$I340)</f>
        <v>3.0045145159049866</v>
      </c>
      <c r="F341" s="45">
        <f>IF(OR($A341="",$B341="",$C341=""),"",B341*'MPTO_working_3-way'!$I340)</f>
        <v>3.1986838213546283</v>
      </c>
      <c r="G341" s="46">
        <f>IF(OR($A341="",$B341="",$C341=""),"",C341*'MPTO_working_3-way'!$I340)</f>
        <v>2.8205646475842729</v>
      </c>
      <c r="H341" s="44">
        <f>IF(OR($A341="",$B341="",$C341=""),"",'MPTO_working_3-way'!E340)</f>
        <v>3.0046137334993963</v>
      </c>
      <c r="I341" s="45">
        <f>IF(OR($A341="",$B341="",$C341=""),"",'MPTO_working_3-way'!F340)</f>
        <v>3.2033391922734635</v>
      </c>
      <c r="J341" s="46">
        <f>IF(OR($A341="",$B341="",$C341=""),"",'MPTO_working_3-way'!G340)</f>
        <v>2.8168675297434986</v>
      </c>
      <c r="K341" s="44">
        <f>IF(OR($A341="",$B341="",$C341=""),"",'OddsRatio_working_3-way'!H340)</f>
        <v>3.0046536199747367</v>
      </c>
      <c r="L341" s="45">
        <f>IF(OR($A341="",$B341="",$C341=""),"",'OddsRatio_working_3-way'!I340)</f>
        <v>3.2009856755392727</v>
      </c>
      <c r="M341" s="46">
        <f>IF(OR($A341="",$B341="",$C341=""),"",'OddsRatio_working_3-way'!J340)</f>
        <v>2.8186548304925441</v>
      </c>
      <c r="N341" s="47">
        <f t="shared" si="89"/>
        <v>33.283247416722531</v>
      </c>
      <c r="O341" s="48">
        <f t="shared" si="90"/>
        <v>31.262858595899125</v>
      </c>
      <c r="P341" s="48">
        <f t="shared" si="91"/>
        <v>35.453893987378358</v>
      </c>
      <c r="Q341" t="s">
        <v>404</v>
      </c>
      <c r="R341" t="s">
        <v>319</v>
      </c>
      <c r="S341" t="s">
        <v>477</v>
      </c>
      <c r="T341" s="50">
        <v>100</v>
      </c>
      <c r="U341" s="50">
        <f t="shared" si="80"/>
        <v>65.986394557823132</v>
      </c>
      <c r="V341" s="50">
        <f t="shared" si="81"/>
        <v>68.051118210862612</v>
      </c>
      <c r="W341" s="50">
        <f t="shared" si="82"/>
        <v>63.768115942028999</v>
      </c>
      <c r="X341" s="50">
        <f t="shared" si="83"/>
        <v>68.18076584710839</v>
      </c>
      <c r="Y341" s="50">
        <f t="shared" si="84"/>
        <v>70.245489500147883</v>
      </c>
      <c r="Z341" s="50">
        <f t="shared" si="85"/>
        <v>65.962487231314242</v>
      </c>
      <c r="AA341" s="50">
        <f t="shared" si="86"/>
        <v>-2.1943712892852574</v>
      </c>
      <c r="AB341" s="50">
        <f t="shared" si="87"/>
        <v>-2.1943712892852716</v>
      </c>
      <c r="AC341" s="50">
        <f t="shared" si="88"/>
        <v>-2.1943712892852432</v>
      </c>
      <c r="AF341">
        <v>2.15</v>
      </c>
      <c r="AG341">
        <v>1.78</v>
      </c>
      <c r="AH341" s="66" t="s">
        <v>485</v>
      </c>
      <c r="AJ341" t="s">
        <v>440</v>
      </c>
    </row>
    <row r="342" spans="1:36" ht="15" x14ac:dyDescent="0.25">
      <c r="A342">
        <v>1.77</v>
      </c>
      <c r="B342">
        <v>3.77</v>
      </c>
      <c r="C342">
        <v>5.17</v>
      </c>
      <c r="D342" s="43">
        <f t="shared" si="92"/>
        <v>2.3647338481266766E-2</v>
      </c>
      <c r="E342" s="44">
        <f>IF(OR($A342="",$B342="",$C342=""),"",A342*'MPTO_working_3-way'!$I341)</f>
        <v>1.8118557891118421</v>
      </c>
      <c r="F342" s="45">
        <f>IF(OR($A342="",$B342="",$C342=""),"",B342*'MPTO_working_3-way'!$I341)</f>
        <v>3.8591504660743756</v>
      </c>
      <c r="G342" s="46">
        <f>IF(OR($A342="",$B342="",$C342=""),"",C342*'MPTO_working_3-way'!$I341)</f>
        <v>5.292256739948149</v>
      </c>
      <c r="H342" s="44">
        <f>IF(OR($A342="",$B342="",$C342=""),"",'MPTO_working_3-way'!E341)</f>
        <v>1.7950443323402809</v>
      </c>
      <c r="I342" s="45">
        <f>IF(OR($A342="",$B342="",$C342=""),"",'MPTO_working_3-way'!F341)</f>
        <v>3.885463631212545</v>
      </c>
      <c r="J342" s="46">
        <f>IF(OR($A342="",$B342="",$C342=""),"",'MPTO_working_3-way'!G341)</f>
        <v>5.3896399360242242</v>
      </c>
      <c r="K342" s="44">
        <f>IF(OR($A342="",$B342="",$C342=""),"",'OddsRatio_working_3-way'!H341)</f>
        <v>1.8012962599152769</v>
      </c>
      <c r="L342" s="45">
        <f>IF(OR($A342="",$B342="",$C342=""),"",'OddsRatio_working_3-way'!I341)</f>
        <v>3.882585246708202</v>
      </c>
      <c r="M342" s="46">
        <f>IF(OR($A342="",$B342="",$C342=""),"",'OddsRatio_working_3-way'!J341)</f>
        <v>5.3394875374632509</v>
      </c>
      <c r="N342" s="47">
        <f t="shared" si="89"/>
        <v>55.192030514205129</v>
      </c>
      <c r="O342" s="48">
        <f t="shared" si="90"/>
        <v>25.912438729480918</v>
      </c>
      <c r="P342" s="48">
        <f t="shared" si="91"/>
        <v>18.895530756313942</v>
      </c>
      <c r="Q342" t="s">
        <v>405</v>
      </c>
      <c r="R342" t="s">
        <v>403</v>
      </c>
      <c r="S342" t="s">
        <v>477</v>
      </c>
      <c r="T342" s="50">
        <v>100</v>
      </c>
      <c r="U342" s="50">
        <f t="shared" si="80"/>
        <v>43.502824858757066</v>
      </c>
      <c r="V342" s="50">
        <f t="shared" si="81"/>
        <v>73.474801061007966</v>
      </c>
      <c r="W342" s="50">
        <f t="shared" si="82"/>
        <v>80.657640232108321</v>
      </c>
      <c r="X342" s="50">
        <f t="shared" si="83"/>
        <v>45.867558706883727</v>
      </c>
      <c r="Y342" s="50">
        <f t="shared" si="84"/>
        <v>75.839534909134613</v>
      </c>
      <c r="Z342" s="50">
        <f t="shared" si="85"/>
        <v>83.022374080234982</v>
      </c>
      <c r="AA342" s="50">
        <f t="shared" si="86"/>
        <v>-2.3647338481266615</v>
      </c>
      <c r="AB342" s="50">
        <f t="shared" si="87"/>
        <v>-2.3647338481266473</v>
      </c>
      <c r="AC342" s="50">
        <f t="shared" si="88"/>
        <v>-2.3647338481266615</v>
      </c>
      <c r="AF342">
        <v>2.2599999999999998</v>
      </c>
      <c r="AG342">
        <v>1.71</v>
      </c>
      <c r="AH342" s="66" t="s">
        <v>482</v>
      </c>
      <c r="AJ342" t="s">
        <v>440</v>
      </c>
    </row>
    <row r="343" spans="1:36" ht="15" x14ac:dyDescent="0.25">
      <c r="A343">
        <v>4.87</v>
      </c>
      <c r="B343">
        <v>4.2699999999999996</v>
      </c>
      <c r="C343">
        <v>1.71</v>
      </c>
      <c r="D343" s="43">
        <f t="shared" si="92"/>
        <v>2.4326168143060434E-2</v>
      </c>
      <c r="E343" s="44">
        <f>IF(OR($A343="",$B343="",$C343=""),"",A343*'MPTO_working_3-way'!$I342)</f>
        <v>4.988468438856704</v>
      </c>
      <c r="F343" s="45">
        <f>IF(OR($A343="",$B343="",$C343=""),"",B343*'MPTO_working_3-way'!$I342)</f>
        <v>4.373872737970868</v>
      </c>
      <c r="G343" s="46">
        <f>IF(OR($A343="",$B343="",$C343=""),"",C343*'MPTO_working_3-way'!$I342)</f>
        <v>1.7515977475246334</v>
      </c>
      <c r="H343" s="44">
        <f>IF(OR($A343="",$B343="",$C343=""),"",'MPTO_working_3-way'!E342)</f>
        <v>5.0702203637163139</v>
      </c>
      <c r="I343" s="45">
        <f>IF(OR($A343="",$B343="",$C343=""),"",'MPTO_working_3-way'!F342)</f>
        <v>4.4231481702999638</v>
      </c>
      <c r="J343" s="46">
        <f>IF(OR($A343="",$B343="",$C343=""),"",'MPTO_working_3-way'!G342)</f>
        <v>1.7340441096904942</v>
      </c>
      <c r="K343" s="44">
        <f>IF(OR($A343="",$B343="",$C343=""),"",'OddsRatio_working_3-way'!H342)</f>
        <v>5.0351396928271317</v>
      </c>
      <c r="L343" s="45">
        <f>IF(OR($A343="",$B343="",$C343=""),"",'OddsRatio_working_3-way'!I342)</f>
        <v>4.4095366396756388</v>
      </c>
      <c r="M343" s="46">
        <f>IF(OR($A343="",$B343="",$C343=""),"",'OddsRatio_working_3-way'!J342)</f>
        <v>1.7402969462292674</v>
      </c>
      <c r="N343" s="47">
        <f t="shared" si="89"/>
        <v>20.04623287201127</v>
      </c>
      <c r="O343" s="48">
        <f t="shared" si="90"/>
        <v>22.863033743956645</v>
      </c>
      <c r="P343" s="48">
        <f t="shared" si="91"/>
        <v>57.090733384032092</v>
      </c>
      <c r="Q343" t="s">
        <v>321</v>
      </c>
      <c r="R343" t="s">
        <v>247</v>
      </c>
      <c r="S343" t="s">
        <v>477</v>
      </c>
      <c r="T343" s="50">
        <v>100</v>
      </c>
      <c r="U343" s="50">
        <f t="shared" si="80"/>
        <v>79.466119096509232</v>
      </c>
      <c r="V343" s="50">
        <f t="shared" si="81"/>
        <v>76.580796252927385</v>
      </c>
      <c r="W343" s="50">
        <f t="shared" si="82"/>
        <v>41.520467836257311</v>
      </c>
      <c r="X343" s="50">
        <f t="shared" si="83"/>
        <v>81.89873591081529</v>
      </c>
      <c r="Y343" s="50">
        <f t="shared" si="84"/>
        <v>79.013413067233444</v>
      </c>
      <c r="Z343" s="50">
        <f t="shared" si="85"/>
        <v>43.953084650563355</v>
      </c>
      <c r="AA343" s="50">
        <f t="shared" si="86"/>
        <v>-2.4326168143060585</v>
      </c>
      <c r="AB343" s="50">
        <f t="shared" si="87"/>
        <v>-2.4326168143060585</v>
      </c>
      <c r="AC343" s="50">
        <f t="shared" si="88"/>
        <v>-2.4326168143060443</v>
      </c>
      <c r="AF343">
        <v>1.72</v>
      </c>
      <c r="AG343">
        <v>2.23</v>
      </c>
      <c r="AH343" s="66" t="s">
        <v>482</v>
      </c>
      <c r="AJ343" t="s">
        <v>440</v>
      </c>
    </row>
    <row r="344" spans="1:36" ht="15" x14ac:dyDescent="0.25">
      <c r="A344">
        <v>1.57</v>
      </c>
      <c r="B344">
        <v>3.49</v>
      </c>
      <c r="C344">
        <v>7.41</v>
      </c>
      <c r="D344" s="43">
        <f t="shared" si="92"/>
        <v>5.8428392980347743E-2</v>
      </c>
      <c r="E344" s="44">
        <f>IF(OR($A344="",$B344="",$C344=""),"",A344*'MPTO_working_3-way'!$I343)</f>
        <v>1.661732576979146</v>
      </c>
      <c r="F344" s="45">
        <f>IF(OR($A344="",$B344="",$C344=""),"",B344*'MPTO_working_3-way'!$I343)</f>
        <v>3.6939150915014141</v>
      </c>
      <c r="G344" s="46">
        <f>IF(OR($A344="",$B344="",$C344=""),"",C344*'MPTO_working_3-way'!$I343)</f>
        <v>7.8429543919843772</v>
      </c>
      <c r="H344" s="44">
        <f>IF(OR($A344="",$B344="",$C344=""),"",'MPTO_working_3-way'!E343)</f>
        <v>1.6195209431970543</v>
      </c>
      <c r="I344" s="45">
        <f>IF(OR($A344="",$B344="",$C344=""),"",'MPTO_working_3-way'!F343)</f>
        <v>3.7445214800798294</v>
      </c>
      <c r="J344" s="46">
        <f>IF(OR($A344="",$B344="",$C344=""),"",'MPTO_working_3-way'!G343)</f>
        <v>8.6597604384536933</v>
      </c>
      <c r="K344" s="44">
        <f>IF(OR($A344="",$B344="",$C344=""),"",'OddsRatio_working_3-way'!H343)</f>
        <v>1.6343312806204928</v>
      </c>
      <c r="L344" s="45">
        <f>IF(OR($A344="",$B344="",$C344=""),"",'OddsRatio_working_3-way'!I343)</f>
        <v>3.7710261206053106</v>
      </c>
      <c r="M344" s="46">
        <f>IF(OR($A344="",$B344="",$C344=""),"",'OddsRatio_working_3-way'!J343)</f>
        <v>8.1334447522409796</v>
      </c>
      <c r="N344" s="47">
        <f t="shared" si="89"/>
        <v>60.178154647355719</v>
      </c>
      <c r="O344" s="48">
        <f t="shared" si="90"/>
        <v>27.071548079182943</v>
      </c>
      <c r="P344" s="48">
        <f t="shared" si="91"/>
        <v>12.750297273461333</v>
      </c>
      <c r="Q344" t="s">
        <v>88</v>
      </c>
      <c r="R344" t="s">
        <v>410</v>
      </c>
      <c r="S344" t="s">
        <v>477</v>
      </c>
      <c r="T344" s="50">
        <v>100</v>
      </c>
      <c r="U344" s="50">
        <f t="shared" si="80"/>
        <v>36.30573248407643</v>
      </c>
      <c r="V344" s="50">
        <f t="shared" si="81"/>
        <v>71.346704871060169</v>
      </c>
      <c r="W344" s="50">
        <f t="shared" si="82"/>
        <v>86.504723346828612</v>
      </c>
      <c r="X344" s="50">
        <f t="shared" si="83"/>
        <v>42.148571782111219</v>
      </c>
      <c r="Y344" s="50">
        <f t="shared" si="84"/>
        <v>77.189544169094958</v>
      </c>
      <c r="Z344" s="50">
        <f t="shared" si="85"/>
        <v>92.347562644863388</v>
      </c>
      <c r="AA344" s="50">
        <f t="shared" si="86"/>
        <v>-5.8428392980347894</v>
      </c>
      <c r="AB344" s="50">
        <f t="shared" si="87"/>
        <v>-5.8428392980347894</v>
      </c>
      <c r="AC344" s="50">
        <f t="shared" si="88"/>
        <v>-5.8428392980347752</v>
      </c>
      <c r="AF344">
        <v>2.31</v>
      </c>
      <c r="AG344">
        <v>1.61</v>
      </c>
      <c r="AH344" s="66" t="s">
        <v>487</v>
      </c>
      <c r="AJ344" t="s">
        <v>447</v>
      </c>
    </row>
    <row r="345" spans="1:36" ht="15" x14ac:dyDescent="0.25">
      <c r="A345">
        <v>2.41</v>
      </c>
      <c r="B345">
        <v>3.22</v>
      </c>
      <c r="C345">
        <v>3.08</v>
      </c>
      <c r="D345" s="43">
        <f t="shared" si="92"/>
        <v>5.0172090222604382E-2</v>
      </c>
      <c r="E345" s="44">
        <f>IF(OR($A345="",$B345="",$C345=""),"",A345*'MPTO_working_3-way'!$I344)</f>
        <v>2.5309147374364769</v>
      </c>
      <c r="F345" s="45">
        <f>IF(OR($A345="",$B345="",$C345=""),"",B345*'MPTO_working_3-way'!$I344)</f>
        <v>3.3815541305167862</v>
      </c>
      <c r="G345" s="46">
        <f>IF(OR($A345="",$B345="",$C345=""),"",C345*'MPTO_working_3-way'!$I344)</f>
        <v>3.2345300378856217</v>
      </c>
      <c r="H345" s="44">
        <f>IF(OR($A345="",$B345="",$C345=""),"",'MPTO_working_3-way'!E344)</f>
        <v>2.5112142714253776</v>
      </c>
      <c r="I345" s="45">
        <f>IF(OR($A345="",$B345="",$C345=""),"",'MPTO_working_3-way'!F344)</f>
        <v>3.4032708193793257</v>
      </c>
      <c r="J345" s="46">
        <f>IF(OR($A345="",$B345="",$C345=""),"",'MPTO_working_3-way'!G344)</f>
        <v>3.2472667513713795</v>
      </c>
      <c r="K345" s="44">
        <f>IF(OR($A345="",$B345="",$C345=""),"",'OddsRatio_working_3-way'!H344)</f>
        <v>2.5199059543895017</v>
      </c>
      <c r="L345" s="45">
        <f>IF(OR($A345="",$B345="",$C345=""),"",'OddsRatio_working_3-way'!I344)</f>
        <v>3.3930434175494275</v>
      </c>
      <c r="M345" s="46">
        <f>IF(OR($A345="",$B345="",$C345=""),"",'OddsRatio_working_3-way'!J344)</f>
        <v>3.2421307695958603</v>
      </c>
      <c r="N345" s="47">
        <f t="shared" si="89"/>
        <v>39.511406101846163</v>
      </c>
      <c r="O345" s="48">
        <f t="shared" si="90"/>
        <v>29.572201461319647</v>
      </c>
      <c r="P345" s="48">
        <f t="shared" si="91"/>
        <v>30.91639243683418</v>
      </c>
      <c r="Q345" t="s">
        <v>346</v>
      </c>
      <c r="R345" t="s">
        <v>409</v>
      </c>
      <c r="S345" t="s">
        <v>477</v>
      </c>
      <c r="T345" s="50">
        <v>100</v>
      </c>
      <c r="U345" s="50">
        <f t="shared" si="80"/>
        <v>58.50622406639004</v>
      </c>
      <c r="V345" s="50">
        <f t="shared" si="81"/>
        <v>68.944099378881987</v>
      </c>
      <c r="W345" s="50">
        <f t="shared" si="82"/>
        <v>67.532467532467535</v>
      </c>
      <c r="X345" s="50">
        <f t="shared" si="83"/>
        <v>63.523433088650471</v>
      </c>
      <c r="Y345" s="50">
        <f t="shared" si="84"/>
        <v>73.961308401142418</v>
      </c>
      <c r="Z345" s="50">
        <f t="shared" si="85"/>
        <v>72.549676554727967</v>
      </c>
      <c r="AA345" s="50">
        <f t="shared" si="86"/>
        <v>-5.0172090222604311</v>
      </c>
      <c r="AB345" s="50">
        <f t="shared" si="87"/>
        <v>-5.0172090222604311</v>
      </c>
      <c r="AC345" s="50">
        <f t="shared" si="88"/>
        <v>-5.0172090222604311</v>
      </c>
      <c r="AF345">
        <v>2.78</v>
      </c>
      <c r="AG345">
        <v>1.44</v>
      </c>
      <c r="AH345" s="66" t="s">
        <v>485</v>
      </c>
      <c r="AJ345" t="s">
        <v>447</v>
      </c>
    </row>
    <row r="346" spans="1:36" ht="15" x14ac:dyDescent="0.25">
      <c r="A346">
        <v>2.41</v>
      </c>
      <c r="B346">
        <v>3.28</v>
      </c>
      <c r="C346">
        <v>3.04</v>
      </c>
      <c r="D346" s="43">
        <f t="shared" si="92"/>
        <v>4.8763176537639952E-2</v>
      </c>
      <c r="E346" s="44">
        <f>IF(OR($A346="",$B346="",$C346=""),"",A346*'MPTO_working_3-way'!$I345)</f>
        <v>2.5275192554557124</v>
      </c>
      <c r="F346" s="45">
        <f>IF(OR($A346="",$B346="",$C346=""),"",B346*'MPTO_working_3-way'!$I345)</f>
        <v>3.4399432190434589</v>
      </c>
      <c r="G346" s="46">
        <f>IF(OR($A346="",$B346="",$C346=""),"",C346*'MPTO_working_3-way'!$I345)</f>
        <v>3.1882400566744256</v>
      </c>
      <c r="H346" s="44">
        <f>IF(OR($A346="",$B346="",$C346=""),"",'MPTO_working_3-way'!E345)</f>
        <v>2.5082561310025486</v>
      </c>
      <c r="I346" s="45">
        <f>IF(OR($A346="",$B346="",$C346=""),"",'MPTO_working_3-way'!F345)</f>
        <v>3.4647194612376215</v>
      </c>
      <c r="J346" s="46">
        <f>IF(OR($A346="",$B346="",$C346=""),"",'MPTO_working_3-way'!G345)</f>
        <v>3.1980251428052284</v>
      </c>
      <c r="K346" s="44">
        <f>IF(OR($A346="",$B346="",$C346=""),"",'OddsRatio_working_3-way'!H345)</f>
        <v>2.5167877913903887</v>
      </c>
      <c r="L346" s="45">
        <f>IF(OR($A346="",$B346="",$C346=""),"",'OddsRatio_working_3-way'!I345)</f>
        <v>3.4526781307589274</v>
      </c>
      <c r="M346" s="46">
        <f>IF(OR($A346="",$B346="",$C346=""),"",'OddsRatio_working_3-way'!J345)</f>
        <v>3.1945014854158815</v>
      </c>
      <c r="N346" s="47">
        <f t="shared" si="89"/>
        <v>39.564485921975681</v>
      </c>
      <c r="O346" s="48">
        <f t="shared" si="90"/>
        <v>29.070247278037016</v>
      </c>
      <c r="P346" s="48">
        <f t="shared" si="91"/>
        <v>31.365266799987303</v>
      </c>
      <c r="Q346" t="s">
        <v>343</v>
      </c>
      <c r="R346" t="s">
        <v>411</v>
      </c>
      <c r="S346" t="s">
        <v>477</v>
      </c>
      <c r="T346" s="50">
        <v>100</v>
      </c>
      <c r="U346" s="50">
        <f t="shared" si="80"/>
        <v>58.50622406639004</v>
      </c>
      <c r="V346" s="50">
        <f t="shared" si="81"/>
        <v>69.512195121951223</v>
      </c>
      <c r="W346" s="50">
        <f t="shared" si="82"/>
        <v>67.10526315789474</v>
      </c>
      <c r="X346" s="50">
        <f t="shared" si="83"/>
        <v>63.382541720154052</v>
      </c>
      <c r="Y346" s="50">
        <f t="shared" si="84"/>
        <v>74.388512775715228</v>
      </c>
      <c r="Z346" s="50">
        <f t="shared" si="85"/>
        <v>71.981580811658731</v>
      </c>
      <c r="AA346" s="50">
        <f t="shared" si="86"/>
        <v>-4.8763176537640121</v>
      </c>
      <c r="AB346" s="50">
        <f t="shared" si="87"/>
        <v>-4.8763176537640049</v>
      </c>
      <c r="AC346" s="50">
        <f t="shared" si="88"/>
        <v>-4.8763176537639907</v>
      </c>
      <c r="AF346">
        <v>2.61</v>
      </c>
      <c r="AG346">
        <v>1.49</v>
      </c>
      <c r="AH346" s="66" t="s">
        <v>479</v>
      </c>
      <c r="AJ346" t="s">
        <v>447</v>
      </c>
    </row>
    <row r="347" spans="1:36" ht="15" x14ac:dyDescent="0.25">
      <c r="A347">
        <v>2.7</v>
      </c>
      <c r="B347">
        <v>3.29</v>
      </c>
      <c r="C347">
        <v>2.67</v>
      </c>
      <c r="D347" s="43">
        <f t="shared" si="92"/>
        <v>4.8853573357517943E-2</v>
      </c>
      <c r="E347" s="44">
        <f>IF(OR($A347="",$B347="",$C347=""),"",A347*'MPTO_working_3-way'!$I346)</f>
        <v>2.8319046480652985</v>
      </c>
      <c r="F347" s="45">
        <f>IF(OR($A347="",$B347="",$C347=""),"",B347*'MPTO_working_3-way'!$I346)</f>
        <v>3.4507282563462343</v>
      </c>
      <c r="G347" s="46">
        <f>IF(OR($A347="",$B347="",$C347=""),"",C347*'MPTO_working_3-way'!$I346)</f>
        <v>2.800439040864573</v>
      </c>
      <c r="H347" s="44">
        <f>IF(OR($A347="",$B347="",$C347=""),"",'MPTO_working_3-way'!E346)</f>
        <v>2.8241738875717877</v>
      </c>
      <c r="I347" s="45">
        <f>IF(OR($A347="",$B347="",$C347=""),"",'MPTO_working_3-way'!F346)</f>
        <v>3.4762435198607027</v>
      </c>
      <c r="J347" s="46">
        <f>IF(OR($A347="",$B347="",$C347=""),"",'MPTO_working_3-way'!G346)</f>
        <v>2.7913677785793896</v>
      </c>
      <c r="K347" s="44">
        <f>IF(OR($A347="",$B347="",$C347=""),"",'OddsRatio_working_3-way'!H346)</f>
        <v>2.8282995063789573</v>
      </c>
      <c r="L347" s="45">
        <f>IF(OR($A347="",$B347="",$C347=""),"",'OddsRatio_working_3-way'!I346)</f>
        <v>3.4628269821222415</v>
      </c>
      <c r="M347" s="46">
        <f>IF(OR($A347="",$B347="",$C347=""),"",'OddsRatio_working_3-way'!J346)</f>
        <v>2.7960353974428571</v>
      </c>
      <c r="N347" s="47">
        <f t="shared" si="89"/>
        <v>35.311923396968197</v>
      </c>
      <c r="O347" s="48">
        <f t="shared" si="90"/>
        <v>28.979390021827999</v>
      </c>
      <c r="P347" s="48">
        <f t="shared" si="91"/>
        <v>35.7086865812038</v>
      </c>
      <c r="Q347" t="s">
        <v>91</v>
      </c>
      <c r="R347" t="s">
        <v>92</v>
      </c>
      <c r="S347" t="s">
        <v>477</v>
      </c>
      <c r="T347" s="50">
        <v>100</v>
      </c>
      <c r="U347" s="50">
        <f t="shared" si="80"/>
        <v>62.962962962962962</v>
      </c>
      <c r="V347" s="50">
        <f t="shared" si="81"/>
        <v>69.6048632218845</v>
      </c>
      <c r="W347" s="50">
        <f t="shared" si="82"/>
        <v>62.546816479400754</v>
      </c>
      <c r="X347" s="50">
        <f t="shared" si="83"/>
        <v>67.848320298714754</v>
      </c>
      <c r="Y347" s="50">
        <f t="shared" si="84"/>
        <v>74.490220557636292</v>
      </c>
      <c r="Z347" s="50">
        <f t="shared" si="85"/>
        <v>67.432173815152538</v>
      </c>
      <c r="AA347" s="50">
        <f t="shared" si="86"/>
        <v>-4.8853573357517917</v>
      </c>
      <c r="AB347" s="50">
        <f t="shared" si="87"/>
        <v>-4.8853573357517917</v>
      </c>
      <c r="AC347" s="50">
        <f t="shared" si="88"/>
        <v>-4.8853573357517845</v>
      </c>
      <c r="AF347">
        <v>2.46</v>
      </c>
      <c r="AG347">
        <v>1.55</v>
      </c>
      <c r="AH347" s="66" t="s">
        <v>482</v>
      </c>
      <c r="AJ347" t="s">
        <v>447</v>
      </c>
    </row>
    <row r="348" spans="1:36" ht="15" x14ac:dyDescent="0.25">
      <c r="A348">
        <v>5.31</v>
      </c>
      <c r="B348">
        <v>4.08</v>
      </c>
      <c r="C348">
        <v>1.69</v>
      </c>
      <c r="D348" s="43">
        <f t="shared" si="92"/>
        <v>2.51379326845238E-2</v>
      </c>
      <c r="E348" s="44">
        <f>IF(OR($A348="",$B348="",$C348=""),"",A348*'MPTO_working_3-way'!$I347)</f>
        <v>5.4434824225548208</v>
      </c>
      <c r="F348" s="45">
        <f>IF(OR($A348="",$B348="",$C348=""),"",B348*'MPTO_working_3-way'!$I347)</f>
        <v>4.1825627653528574</v>
      </c>
      <c r="G348" s="46">
        <f>IF(OR($A348="",$B348="",$C348=""),"",C348*'MPTO_working_3-way'!$I347)</f>
        <v>1.7324831062368451</v>
      </c>
      <c r="H348" s="44">
        <f>IF(OR($A348="",$B348="",$C348=""),"",'MPTO_working_3-way'!E347)</f>
        <v>5.5572657657302145</v>
      </c>
      <c r="I348" s="45">
        <f>IF(OR($A348="",$B348="",$C348=""),"",'MPTO_working_3-way'!F347)</f>
        <v>4.2244228291249311</v>
      </c>
      <c r="J348" s="46">
        <f>IF(OR($A348="",$B348="",$C348=""),"",'MPTO_working_3-way'!G347)</f>
        <v>1.7142759220384081</v>
      </c>
      <c r="K348" s="44">
        <f>IF(OR($A348="",$B348="",$C348=""),"",'OddsRatio_working_3-way'!H347)</f>
        <v>5.5021723821863322</v>
      </c>
      <c r="L348" s="45">
        <f>IF(OR($A348="",$B348="",$C348=""),"",'OddsRatio_working_3-way'!I347)</f>
        <v>4.21732968378977</v>
      </c>
      <c r="M348" s="46">
        <f>IF(OR($A348="",$B348="",$C348=""),"",'OddsRatio_working_3-way'!J347)</f>
        <v>1.7207654161736823</v>
      </c>
      <c r="N348" s="47">
        <f t="shared" si="89"/>
        <v>18.370592983942515</v>
      </c>
      <c r="O348" s="48">
        <f t="shared" si="90"/>
        <v>23.908786457042829</v>
      </c>
      <c r="P348" s="48">
        <f t="shared" si="91"/>
        <v>57.720620559014648</v>
      </c>
      <c r="Q348" t="s">
        <v>99</v>
      </c>
      <c r="R348" t="s">
        <v>98</v>
      </c>
      <c r="S348" t="s">
        <v>477</v>
      </c>
      <c r="T348" s="50">
        <v>100</v>
      </c>
      <c r="U348" s="50">
        <f t="shared" si="80"/>
        <v>81.16760828625236</v>
      </c>
      <c r="V348" s="50">
        <f t="shared" si="81"/>
        <v>75.490196078431367</v>
      </c>
      <c r="W348" s="50">
        <f t="shared" si="82"/>
        <v>40.828402366863905</v>
      </c>
      <c r="X348" s="50">
        <f t="shared" si="83"/>
        <v>83.681401554704721</v>
      </c>
      <c r="Y348" s="50">
        <f t="shared" si="84"/>
        <v>78.003989346883756</v>
      </c>
      <c r="Z348" s="50">
        <f t="shared" si="85"/>
        <v>43.342195635316273</v>
      </c>
      <c r="AA348" s="50">
        <f t="shared" si="86"/>
        <v>-2.5137932684523605</v>
      </c>
      <c r="AB348" s="50">
        <f t="shared" si="87"/>
        <v>-2.5137932684523889</v>
      </c>
      <c r="AC348" s="50">
        <f t="shared" si="88"/>
        <v>-2.5137932684523676</v>
      </c>
      <c r="AF348">
        <v>1.59</v>
      </c>
      <c r="AG348">
        <v>2.5</v>
      </c>
      <c r="AH348" s="66" t="s">
        <v>493</v>
      </c>
      <c r="AJ348" t="s">
        <v>441</v>
      </c>
    </row>
    <row r="349" spans="1:36" ht="15" x14ac:dyDescent="0.25">
      <c r="A349">
        <v>3.31</v>
      </c>
      <c r="B349">
        <v>3.74</v>
      </c>
      <c r="C349">
        <v>2.21</v>
      </c>
      <c r="D349" s="43">
        <f t="shared" si="92"/>
        <v>2.1983170552567932E-2</v>
      </c>
      <c r="E349" s="44">
        <f>IF(OR($A349="",$B349="",$C349=""),"",A349*'MPTO_working_3-way'!$I348)</f>
        <v>3.3827642945289997</v>
      </c>
      <c r="F349" s="45">
        <f>IF(OR($A349="",$B349="",$C349=""),"",B349*'MPTO_working_3-way'!$I348)</f>
        <v>3.8222170578666042</v>
      </c>
      <c r="G349" s="46">
        <f>IF(OR($A349="",$B349="",$C349=""),"",C349*'MPTO_working_3-way'!$I348)</f>
        <v>2.2585828069211753</v>
      </c>
      <c r="H349" s="44">
        <f>IF(OR($A349="",$B349="",$C349=""),"",'MPTO_working_3-way'!E348)</f>
        <v>3.3922789276725616</v>
      </c>
      <c r="I349" s="45">
        <f>IF(OR($A349="",$B349="",$C349=""),"",'MPTO_working_3-way'!F348)</f>
        <v>3.8453854253449951</v>
      </c>
      <c r="J349" s="46">
        <f>IF(OR($A349="",$B349="",$C349=""),"",'MPTO_working_3-way'!G348)</f>
        <v>2.2463784569486074</v>
      </c>
      <c r="K349" s="44">
        <f>IF(OR($A349="",$B349="",$C349=""),"",'OddsRatio_working_3-way'!H348)</f>
        <v>3.3893259274977754</v>
      </c>
      <c r="L349" s="45">
        <f>IF(OR($A349="",$B349="",$C349=""),"",'OddsRatio_working_3-way'!I348)</f>
        <v>3.8340922256900032</v>
      </c>
      <c r="M349" s="46">
        <f>IF(OR($A349="",$B349="",$C349=""),"",'OddsRatio_working_3-way'!J348)</f>
        <v>2.2515516763083583</v>
      </c>
      <c r="N349" s="47">
        <f t="shared" si="89"/>
        <v>29.561622180336844</v>
      </c>
      <c r="O349" s="48">
        <f t="shared" si="90"/>
        <v>26.162826047303462</v>
      </c>
      <c r="P349" s="48">
        <f t="shared" si="91"/>
        <v>44.275551772359705</v>
      </c>
      <c r="Q349" t="s">
        <v>414</v>
      </c>
      <c r="R349" t="s">
        <v>95</v>
      </c>
      <c r="S349" t="s">
        <v>477</v>
      </c>
      <c r="T349" s="50">
        <v>100</v>
      </c>
      <c r="U349" s="50">
        <f t="shared" si="80"/>
        <v>69.78851963746223</v>
      </c>
      <c r="V349" s="50">
        <f t="shared" si="81"/>
        <v>73.262032085561486</v>
      </c>
      <c r="W349" s="50">
        <f t="shared" si="82"/>
        <v>54.751131221719454</v>
      </c>
      <c r="X349" s="50">
        <f t="shared" si="83"/>
        <v>71.986836692719038</v>
      </c>
      <c r="Y349" s="50">
        <f t="shared" si="84"/>
        <v>75.460349140818309</v>
      </c>
      <c r="Z349" s="50">
        <f t="shared" si="85"/>
        <v>56.949448276976256</v>
      </c>
      <c r="AA349" s="50">
        <f t="shared" si="86"/>
        <v>-2.1983170552568083</v>
      </c>
      <c r="AB349" s="50">
        <f t="shared" si="87"/>
        <v>-2.1983170552568225</v>
      </c>
      <c r="AC349" s="50">
        <f t="shared" si="88"/>
        <v>-2.1983170552568012</v>
      </c>
      <c r="AF349">
        <v>1.93</v>
      </c>
      <c r="AG349">
        <v>1.98</v>
      </c>
      <c r="AH349" s="66" t="s">
        <v>493</v>
      </c>
      <c r="AJ349" t="s">
        <v>441</v>
      </c>
    </row>
    <row r="350" spans="1:36" ht="15" x14ac:dyDescent="0.25">
      <c r="A350">
        <v>1.2</v>
      </c>
      <c r="B350">
        <v>7.07</v>
      </c>
      <c r="C350">
        <v>18.149999999999999</v>
      </c>
      <c r="D350" s="43">
        <f t="shared" si="92"/>
        <v>2.9872467766257182E-2</v>
      </c>
      <c r="E350" s="44">
        <f>IF(OR($A350="",$B350="",$C350=""),"",A350*'MPTO_working_3-way'!$I349)</f>
        <v>1.2358469613195087</v>
      </c>
      <c r="F350" s="45">
        <f>IF(OR($A350="",$B350="",$C350=""),"",B350*'MPTO_working_3-way'!$I349)</f>
        <v>7.2811983471074386</v>
      </c>
      <c r="G350" s="46">
        <f>IF(OR($A350="",$B350="",$C350=""),"",C350*'MPTO_working_3-way'!$I349)</f>
        <v>18.692185289957568</v>
      </c>
      <c r="H350" s="44">
        <f>IF(OR($A350="",$B350="",$C350=""),"",'MPTO_working_3-way'!E349)</f>
        <v>1.2145121905050351</v>
      </c>
      <c r="I350" s="45">
        <f>IF(OR($A350="",$B350="",$C350=""),"",'MPTO_working_3-way'!F349)</f>
        <v>7.6054171790958538</v>
      </c>
      <c r="J350" s="46">
        <f>IF(OR($A350="",$B350="",$C350=""),"",'MPTO_working_3-way'!G349)</f>
        <v>22.153826233329024</v>
      </c>
      <c r="K350" s="44">
        <f>IF(OR($A350="",$B350="",$C350=""),"",'OddsRatio_working_3-way'!H349)</f>
        <v>1.2201931967154185</v>
      </c>
      <c r="L350" s="45">
        <f>IF(OR($A350="",$B350="",$C350=""),"",'OddsRatio_working_3-way'!I349)</f>
        <v>7.6828635203129529</v>
      </c>
      <c r="M350" s="46">
        <f>IF(OR($A350="",$B350="",$C350=""),"",'OddsRatio_working_3-way'!J349)</f>
        <v>19.881566618347136</v>
      </c>
      <c r="N350" s="47">
        <f t="shared" si="89"/>
        <v>80.916167721309449</v>
      </c>
      <c r="O350" s="48">
        <f t="shared" si="90"/>
        <v>13.734003007860164</v>
      </c>
      <c r="P350" s="48">
        <f t="shared" si="91"/>
        <v>5.3498292708303774</v>
      </c>
      <c r="Q350" t="s">
        <v>143</v>
      </c>
      <c r="R350" t="s">
        <v>96</v>
      </c>
      <c r="S350" t="s">
        <v>477</v>
      </c>
      <c r="T350" s="50">
        <v>100</v>
      </c>
      <c r="U350" s="50">
        <f t="shared" si="80"/>
        <v>16.666666666666668</v>
      </c>
      <c r="V350" s="50">
        <f t="shared" si="81"/>
        <v>85.855728429985859</v>
      </c>
      <c r="W350" s="50">
        <f t="shared" si="82"/>
        <v>94.490358126721759</v>
      </c>
      <c r="X350" s="50">
        <f t="shared" si="83"/>
        <v>19.653913443292382</v>
      </c>
      <c r="Y350" s="50">
        <f t="shared" si="84"/>
        <v>88.84297520661157</v>
      </c>
      <c r="Z350" s="50">
        <f t="shared" si="85"/>
        <v>97.477604903347483</v>
      </c>
      <c r="AA350" s="50">
        <f t="shared" si="86"/>
        <v>-2.9872467766257138</v>
      </c>
      <c r="AB350" s="50">
        <f t="shared" si="87"/>
        <v>-2.9872467766257103</v>
      </c>
      <c r="AC350" s="50">
        <f t="shared" si="88"/>
        <v>-2.9872467766257245</v>
      </c>
      <c r="AF350">
        <v>1.5</v>
      </c>
      <c r="AG350">
        <v>2.68</v>
      </c>
      <c r="AH350" s="66" t="s">
        <v>487</v>
      </c>
      <c r="AJ350" t="s">
        <v>441</v>
      </c>
    </row>
    <row r="351" spans="1:36" s="50" customFormat="1" ht="15" x14ac:dyDescent="0.25">
      <c r="A351">
        <v>2.4500000000000002</v>
      </c>
      <c r="B351">
        <v>3.23</v>
      </c>
      <c r="C351">
        <v>3.29</v>
      </c>
      <c r="D351" s="43">
        <f t="shared" si="92"/>
        <v>2.1712156307091668E-2</v>
      </c>
      <c r="E351" s="44">
        <f>IF(OR($A351="",$B351="",$C351=""),"",A351*'MPTO_working_3-way'!$I350)</f>
        <v>2.5031947829523746</v>
      </c>
      <c r="F351" s="45">
        <f>IF(OR($A351="",$B351="",$C351=""),"",B351*'MPTO_working_3-way'!$I350)</f>
        <v>3.300130264871906</v>
      </c>
      <c r="G351" s="46">
        <f>IF(OR($A351="",$B351="",$C351=""),"",C351*'MPTO_working_3-way'!$I350)</f>
        <v>3.3614329942503316</v>
      </c>
      <c r="H351" s="44">
        <f>IF(OR($A351="",$B351="",$C351=""),"",'MPTO_working_3-way'!E350)</f>
        <v>2.4942266144634737</v>
      </c>
      <c r="I351" s="45">
        <f>IF(OR($A351="",$B351="",$C351=""),"",'MPTO_working_3-way'!F350)</f>
        <v>3.3073142753824012</v>
      </c>
      <c r="J351" s="46">
        <f>IF(OR($A351="",$B351="",$C351=""),"",'MPTO_working_3-way'!G350)</f>
        <v>3.3702489922962959</v>
      </c>
      <c r="K351" s="44">
        <f>IF(OR($A351="",$B351="",$C351=""),"",'OddsRatio_working_3-way'!H350)</f>
        <v>2.4982399417293366</v>
      </c>
      <c r="L351" s="45">
        <f>IF(OR($A351="",$B351="",$C351=""),"",'OddsRatio_working_3-way'!I350)</f>
        <v>3.3041897034871859</v>
      </c>
      <c r="M351" s="46">
        <f>IF(OR($A351="",$B351="",$C351=""),"",'OddsRatio_working_3-way'!J350)</f>
        <v>3.3661858390070205</v>
      </c>
      <c r="N351" s="47">
        <f t="shared" si="89"/>
        <v>39.948948711876007</v>
      </c>
      <c r="O351" s="48">
        <f t="shared" si="90"/>
        <v>30.301834162258888</v>
      </c>
      <c r="P351" s="48">
        <f t="shared" si="91"/>
        <v>29.749217125865108</v>
      </c>
      <c r="Q351" t="s">
        <v>141</v>
      </c>
      <c r="R351" t="s">
        <v>94</v>
      </c>
      <c r="S351" t="s">
        <v>477</v>
      </c>
      <c r="T351" s="50">
        <v>100</v>
      </c>
      <c r="U351" s="50">
        <f t="shared" si="80"/>
        <v>59.183673469387763</v>
      </c>
      <c r="V351" s="50">
        <f t="shared" si="81"/>
        <v>69.040247678018574</v>
      </c>
      <c r="W351" s="50">
        <f t="shared" si="82"/>
        <v>69.6048632218845</v>
      </c>
      <c r="X351" s="50">
        <f t="shared" si="83"/>
        <v>61.354889100096919</v>
      </c>
      <c r="Y351" s="50">
        <f t="shared" si="84"/>
        <v>71.211463308727744</v>
      </c>
      <c r="Z351" s="50">
        <f t="shared" si="85"/>
        <v>71.77607885259367</v>
      </c>
      <c r="AA351" s="50">
        <f t="shared" si="86"/>
        <v>-2.1712156307091561</v>
      </c>
      <c r="AB351" s="50">
        <f t="shared" si="87"/>
        <v>-2.1712156307091703</v>
      </c>
      <c r="AC351" s="50">
        <f t="shared" si="88"/>
        <v>-2.1712156307091703</v>
      </c>
      <c r="AD351" s="51"/>
      <c r="AF351">
        <v>2.2599999999999998</v>
      </c>
      <c r="AG351">
        <v>1.7</v>
      </c>
      <c r="AH351" s="66" t="s">
        <v>479</v>
      </c>
      <c r="AI351" s="51"/>
      <c r="AJ351" t="s">
        <v>441</v>
      </c>
    </row>
    <row r="352" spans="1:36" ht="15" x14ac:dyDescent="0.25">
      <c r="A352">
        <v>1.42</v>
      </c>
      <c r="B352">
        <v>4.9400000000000004</v>
      </c>
      <c r="C352">
        <v>8.24</v>
      </c>
      <c r="D352" s="43">
        <f t="shared" si="92"/>
        <v>2.801372521121781E-2</v>
      </c>
      <c r="E352" s="44">
        <f>IF(OR($A352="",$B352="",$C352=""),"",A352*'MPTO_working_3-way'!$I351)</f>
        <v>1.4597794897999292</v>
      </c>
      <c r="F352" s="45">
        <f>IF(OR($A352="",$B352="",$C352=""),"",B352*'MPTO_working_3-way'!$I351)</f>
        <v>5.0783878025434168</v>
      </c>
      <c r="G352" s="46">
        <f>IF(OR($A352="",$B352="",$C352=""),"",C352*'MPTO_working_3-way'!$I351)</f>
        <v>8.470833095740435</v>
      </c>
      <c r="H352" s="44">
        <f>IF(OR($A352="",$B352="",$C352=""),"",'MPTO_working_3-way'!E351)</f>
        <v>1.4390819823459982</v>
      </c>
      <c r="I352" s="45">
        <f>IF(OR($A352="",$B352="",$C352=""),"",'MPTO_working_3-way'!F351)</f>
        <v>5.17889880857095</v>
      </c>
      <c r="J352" s="46">
        <f>IF(OR($A352="",$B352="",$C352=""),"",'MPTO_working_3-way'!G351)</f>
        <v>8.9268725413319814</v>
      </c>
      <c r="K352" s="44">
        <f>IF(OR($A352="",$B352="",$C352=""),"",'OddsRatio_working_3-way'!H351)</f>
        <v>1.4455895800561527</v>
      </c>
      <c r="L352" s="45">
        <f>IF(OR($A352="",$B352="",$C352=""),"",'OddsRatio_working_3-way'!I351)</f>
        <v>5.1800546319553389</v>
      </c>
      <c r="M352" s="46">
        <f>IF(OR($A352="",$B352="",$C352=""),"",'OddsRatio_working_3-way'!J351)</f>
        <v>8.6811156181108284</v>
      </c>
      <c r="N352" s="47">
        <f t="shared" si="89"/>
        <v>68.503497068386366</v>
      </c>
      <c r="O352" s="48">
        <f t="shared" si="90"/>
        <v>19.691288630993647</v>
      </c>
      <c r="P352" s="48">
        <f t="shared" si="91"/>
        <v>11.80521430061998</v>
      </c>
      <c r="Q352" t="s">
        <v>97</v>
      </c>
      <c r="R352" t="s">
        <v>347</v>
      </c>
      <c r="S352" t="s">
        <v>477</v>
      </c>
      <c r="T352" s="50">
        <v>100</v>
      </c>
      <c r="U352" s="50">
        <f t="shared" si="80"/>
        <v>29.577464788732396</v>
      </c>
      <c r="V352" s="50">
        <f t="shared" si="81"/>
        <v>79.757085020242926</v>
      </c>
      <c r="W352" s="50">
        <f t="shared" si="82"/>
        <v>87.864077669902912</v>
      </c>
      <c r="X352" s="50">
        <f t="shared" si="83"/>
        <v>32.37883730985417</v>
      </c>
      <c r="Y352" s="50">
        <f t="shared" si="84"/>
        <v>82.558457541364703</v>
      </c>
      <c r="Z352" s="50">
        <f t="shared" si="85"/>
        <v>90.665450191024703</v>
      </c>
      <c r="AA352" s="50">
        <f t="shared" si="86"/>
        <v>-2.8013725211217739</v>
      </c>
      <c r="AB352" s="50">
        <f t="shared" si="87"/>
        <v>-2.8013725211217775</v>
      </c>
      <c r="AC352" s="50">
        <f t="shared" si="88"/>
        <v>-2.8013725211217917</v>
      </c>
      <c r="AF352">
        <v>1.61</v>
      </c>
      <c r="AG352">
        <v>2.44</v>
      </c>
      <c r="AH352" s="66" t="s">
        <v>478</v>
      </c>
      <c r="AJ352" t="s">
        <v>441</v>
      </c>
    </row>
    <row r="353" spans="1:36" ht="15" x14ac:dyDescent="0.25">
      <c r="A353">
        <v>2.41</v>
      </c>
      <c r="B353">
        <v>3.52</v>
      </c>
      <c r="C353">
        <v>3.1</v>
      </c>
      <c r="D353" s="43">
        <f t="shared" si="92"/>
        <v>2.1609313588298873E-2</v>
      </c>
      <c r="E353" s="44">
        <f>IF(OR($A353="",$B353="",$C353=""),"",A353*'MPTO_working_3-way'!$I352)</f>
        <v>2.4620784457478004</v>
      </c>
      <c r="F353" s="45">
        <f>IF(OR($A353="",$B353="",$C353=""),"",B353*'MPTO_working_3-way'!$I352)</f>
        <v>3.596064783830812</v>
      </c>
      <c r="G353" s="46">
        <f>IF(OR($A353="",$B353="",$C353=""),"",C353*'MPTO_working_3-way'!$I352)</f>
        <v>3.1669888721237265</v>
      </c>
      <c r="H353" s="44">
        <f>IF(OR($A353="",$B353="",$C353=""),"",'MPTO_working_3-way'!E352)</f>
        <v>2.4525754389804435</v>
      </c>
      <c r="I353" s="45">
        <f>IF(OR($A353="",$B353="",$C353=""),"",'MPTO_working_3-way'!F352)</f>
        <v>3.6115711256541623</v>
      </c>
      <c r="J353" s="46">
        <f>IF(OR($A353="",$B353="",$C353=""),"",'MPTO_working_3-way'!G352)</f>
        <v>3.1708028352193529</v>
      </c>
      <c r="K353" s="44">
        <f>IF(OR($A353="",$B353="",$C353=""),"",'OddsRatio_working_3-way'!H352)</f>
        <v>2.4568389751373587</v>
      </c>
      <c r="L353" s="45">
        <f>IF(OR($A353="",$B353="",$C353=""),"",'OddsRatio_working_3-way'!I352)</f>
        <v>3.6037122108837898</v>
      </c>
      <c r="M353" s="46">
        <f>IF(OR($A353="",$B353="",$C353=""),"",'OddsRatio_working_3-way'!J352)</f>
        <v>3.1697601757364913</v>
      </c>
      <c r="N353" s="47">
        <f t="shared" si="89"/>
        <v>40.616090105783478</v>
      </c>
      <c r="O353" s="48">
        <f t="shared" si="90"/>
        <v>27.808175328107438</v>
      </c>
      <c r="P353" s="48">
        <f t="shared" si="91"/>
        <v>31.575734566109091</v>
      </c>
      <c r="Q353" t="s">
        <v>102</v>
      </c>
      <c r="R353" t="s">
        <v>52</v>
      </c>
      <c r="S353" t="s">
        <v>477</v>
      </c>
      <c r="T353" s="50">
        <v>100</v>
      </c>
      <c r="U353" s="50">
        <f t="shared" si="80"/>
        <v>58.50622406639004</v>
      </c>
      <c r="V353" s="50">
        <f t="shared" si="81"/>
        <v>71.590909090909093</v>
      </c>
      <c r="W353" s="50">
        <f t="shared" si="82"/>
        <v>67.741935483870961</v>
      </c>
      <c r="X353" s="50">
        <f t="shared" si="83"/>
        <v>60.667155425219946</v>
      </c>
      <c r="Y353" s="50">
        <f t="shared" si="84"/>
        <v>73.751840449738992</v>
      </c>
      <c r="Z353" s="50">
        <f t="shared" si="85"/>
        <v>69.90286684270086</v>
      </c>
      <c r="AA353" s="50">
        <f t="shared" si="86"/>
        <v>-2.1609313588299059</v>
      </c>
      <c r="AB353" s="50">
        <f t="shared" si="87"/>
        <v>-2.1609313588298988</v>
      </c>
      <c r="AC353" s="50">
        <f t="shared" si="88"/>
        <v>-2.1609313588298988</v>
      </c>
      <c r="AF353">
        <v>1.63</v>
      </c>
      <c r="AG353">
        <v>2.4</v>
      </c>
      <c r="AH353" s="66" t="s">
        <v>480</v>
      </c>
      <c r="AJ353" t="s">
        <v>441</v>
      </c>
    </row>
    <row r="354" spans="1:36" s="50" customFormat="1" ht="15" x14ac:dyDescent="0.25">
      <c r="A354">
        <v>1.75</v>
      </c>
      <c r="B354">
        <v>3.97</v>
      </c>
      <c r="C354">
        <v>4.68</v>
      </c>
      <c r="D354" s="43">
        <f t="shared" si="92"/>
        <v>3.6992953869528167E-2</v>
      </c>
      <c r="E354" s="44">
        <f>IF(OR($A354="",$B354="",$C354=""),"",A354*'MPTO_working_3-way'!$I353)</f>
        <v>1.8147376692716743</v>
      </c>
      <c r="F354" s="45">
        <f>IF(OR($A354="",$B354="",$C354=""),"",B354*'MPTO_working_3-way'!$I353)</f>
        <v>4.1168620268620266</v>
      </c>
      <c r="G354" s="46">
        <f>IF(OR($A354="",$B354="",$C354=""),"",C354*'MPTO_working_3-way'!$I353)</f>
        <v>4.8531270241093916</v>
      </c>
      <c r="H354" s="44">
        <f>IF(OR($A354="",$B354="",$C354=""),"",'MPTO_working_3-way'!E353)</f>
        <v>1.7885965233973888</v>
      </c>
      <c r="I354" s="45">
        <f>IF(OR($A354="",$B354="",$C354=""),"",'MPTO_working_3-way'!F353)</f>
        <v>4.1743512273614298</v>
      </c>
      <c r="J354" s="46">
        <f>IF(OR($A354="",$B354="",$C354=""),"",'MPTO_working_3-way'!G353)</f>
        <v>4.9666186347041954</v>
      </c>
      <c r="K354" s="44">
        <f>IF(OR($A354="",$B354="",$C354=""),"",'OddsRatio_working_3-way'!H353)</f>
        <v>1.79798758145635</v>
      </c>
      <c r="L354" s="45">
        <f>IF(OR($A354="",$B354="",$C354=""),"",'OddsRatio_working_3-way'!I353)</f>
        <v>4.1600308225671458</v>
      </c>
      <c r="M354" s="46">
        <f>IF(OR($A354="",$B354="",$C354=""),"",'OddsRatio_working_3-way'!J353)</f>
        <v>4.9154590663458251</v>
      </c>
      <c r="N354" s="47">
        <f t="shared" si="89"/>
        <v>55.104383235806168</v>
      </c>
      <c r="O354" s="48">
        <f t="shared" si="90"/>
        <v>24.290345255078286</v>
      </c>
      <c r="P354" s="48">
        <f t="shared" si="91"/>
        <v>20.605271509115557</v>
      </c>
      <c r="Q354" t="s">
        <v>429</v>
      </c>
      <c r="R354" t="s">
        <v>424</v>
      </c>
      <c r="S354" t="s">
        <v>477</v>
      </c>
      <c r="T354" s="50">
        <v>100</v>
      </c>
      <c r="U354" s="50">
        <f t="shared" si="80"/>
        <v>42.857142857142854</v>
      </c>
      <c r="V354" s="50">
        <f t="shared" si="81"/>
        <v>74.811083123425689</v>
      </c>
      <c r="W354" s="50">
        <f t="shared" si="82"/>
        <v>78.632478632478637</v>
      </c>
      <c r="X354" s="50">
        <f t="shared" si="83"/>
        <v>46.556438244095673</v>
      </c>
      <c r="Y354" s="50">
        <f t="shared" si="84"/>
        <v>78.510378510378516</v>
      </c>
      <c r="Z354" s="50">
        <f t="shared" si="85"/>
        <v>82.33177401943145</v>
      </c>
      <c r="AA354" s="50">
        <f t="shared" si="86"/>
        <v>-3.6992953869528193</v>
      </c>
      <c r="AB354" s="50">
        <f t="shared" si="87"/>
        <v>-3.6992953869528264</v>
      </c>
      <c r="AC354" s="50">
        <f t="shared" si="88"/>
        <v>-3.6992953869528122</v>
      </c>
      <c r="AD354" s="51"/>
      <c r="AF354">
        <v>1.69</v>
      </c>
      <c r="AG354">
        <v>2.23</v>
      </c>
      <c r="AH354" s="66" t="s">
        <v>493</v>
      </c>
      <c r="AI354" s="51"/>
      <c r="AJ354" t="s">
        <v>448</v>
      </c>
    </row>
    <row r="355" spans="1:36" ht="15" x14ac:dyDescent="0.25">
      <c r="A355">
        <v>1.92</v>
      </c>
      <c r="B355">
        <v>3.71</v>
      </c>
      <c r="C355">
        <v>4.1900000000000004</v>
      </c>
      <c r="D355" s="43">
        <f t="shared" si="92"/>
        <v>2.9038596795948113E-2</v>
      </c>
      <c r="E355" s="44">
        <f>IF(OR($A355="",$B355="",$C355=""),"",A355*'MPTO_working_3-way'!$I354)</f>
        <v>1.9757541058482202</v>
      </c>
      <c r="F355" s="45">
        <f>IF(OR($A355="",$B355="",$C355=""),"",B355*'MPTO_working_3-way'!$I354)</f>
        <v>3.8177331941129675</v>
      </c>
      <c r="G355" s="46">
        <f>IF(OR($A355="",$B355="",$C355=""),"",C355*'MPTO_working_3-way'!$I354)</f>
        <v>4.3116717205750232</v>
      </c>
      <c r="H355" s="44">
        <f>IF(OR($A355="",$B355="",$C355=""),"",'MPTO_working_3-way'!E354)</f>
        <v>1.9563583365917956</v>
      </c>
      <c r="I355" s="45">
        <f>IF(OR($A355="",$B355="",$C355=""),"",'MPTO_working_3-way'!F354)</f>
        <v>3.848192696934309</v>
      </c>
      <c r="J355" s="46">
        <f>IF(OR($A355="",$B355="",$C355=""),"",'MPTO_working_3-way'!G354)</f>
        <v>4.3671182643944944</v>
      </c>
      <c r="K355" s="44">
        <f>IF(OR($A355="",$B355="",$C355=""),"",'OddsRatio_working_3-way'!H354)</f>
        <v>1.9638239705211809</v>
      </c>
      <c r="L355" s="45">
        <f>IF(OR($A355="",$B355="",$C355=""),"",'OddsRatio_working_3-way'!I354)</f>
        <v>3.839090174035217</v>
      </c>
      <c r="M355" s="46">
        <f>IF(OR($A355="",$B355="",$C355=""),"",'OddsRatio_working_3-way'!J354)</f>
        <v>4.3419548543071373</v>
      </c>
      <c r="N355" s="47">
        <f t="shared" si="89"/>
        <v>50.613585822244076</v>
      </c>
      <c r="O355" s="48">
        <f t="shared" si="90"/>
        <v>26.193553848708522</v>
      </c>
      <c r="P355" s="48">
        <f t="shared" si="91"/>
        <v>23.192860329047399</v>
      </c>
      <c r="Q355" t="s">
        <v>357</v>
      </c>
      <c r="R355" t="s">
        <v>360</v>
      </c>
      <c r="S355" t="s">
        <v>477</v>
      </c>
      <c r="T355" s="50">
        <v>100</v>
      </c>
      <c r="U355" s="50">
        <f t="shared" si="80"/>
        <v>47.916666666666671</v>
      </c>
      <c r="V355" s="50">
        <f t="shared" si="81"/>
        <v>73.045822102425873</v>
      </c>
      <c r="W355" s="50">
        <f t="shared" si="82"/>
        <v>76.133651551312653</v>
      </c>
      <c r="X355" s="50">
        <f t="shared" si="83"/>
        <v>50.820526346261474</v>
      </c>
      <c r="Y355" s="50">
        <f t="shared" si="84"/>
        <v>75.94968178202069</v>
      </c>
      <c r="Z355" s="50">
        <f t="shared" si="85"/>
        <v>79.037511230907455</v>
      </c>
      <c r="AA355" s="50">
        <f t="shared" si="86"/>
        <v>-2.9038596795948024</v>
      </c>
      <c r="AB355" s="50">
        <f t="shared" si="87"/>
        <v>-2.9038596795948166</v>
      </c>
      <c r="AC355" s="50">
        <f t="shared" si="88"/>
        <v>-2.9038596795948024</v>
      </c>
      <c r="AF355">
        <v>1.89</v>
      </c>
      <c r="AG355">
        <v>2</v>
      </c>
      <c r="AH355" s="66" t="s">
        <v>479</v>
      </c>
      <c r="AJ355" t="s">
        <v>448</v>
      </c>
    </row>
    <row r="356" spans="1:36" ht="15" x14ac:dyDescent="0.25">
      <c r="A356">
        <v>3.46</v>
      </c>
      <c r="B356">
        <v>4.2300000000000004</v>
      </c>
      <c r="C356">
        <v>1.99</v>
      </c>
      <c r="D356" s="43">
        <f t="shared" si="92"/>
        <v>2.7936523239875388E-2</v>
      </c>
      <c r="E356" s="44">
        <f>IF(OR($A356="",$B356="",$C356=""),"",A356*'MPTO_working_3-way'!$I355)</f>
        <v>3.5566603704099689</v>
      </c>
      <c r="F356" s="45">
        <f>IF(OR($A356="",$B356="",$C356=""),"",B356*'MPTO_working_3-way'!$I355)</f>
        <v>4.3481714933046733</v>
      </c>
      <c r="G356" s="46">
        <f>IF(OR($A356="",$B356="",$C356=""),"",C356*'MPTO_working_3-way'!$I355)</f>
        <v>2.0455936812473521</v>
      </c>
      <c r="H356" s="44">
        <f>IF(OR($A356="",$B356="",$C356=""),"",'MPTO_working_3-way'!E355)</f>
        <v>3.5751931652122</v>
      </c>
      <c r="I356" s="45">
        <f>IF(OR($A356="",$B356="",$C356=""),"",'MPTO_working_3-way'!F355)</f>
        <v>4.4034542550042222</v>
      </c>
      <c r="J356" s="46">
        <f>IF(OR($A356="",$B356="",$C356=""),"",'MPTO_working_3-way'!G355)</f>
        <v>2.0275734235379228</v>
      </c>
      <c r="K356" s="44">
        <f>IF(OR($A356="",$B356="",$C356=""),"",'OddsRatio_working_3-way'!H355)</f>
        <v>3.5711891472774195</v>
      </c>
      <c r="L356" s="45">
        <f>IF(OR($A356="",$B356="",$C356=""),"",'OddsRatio_working_3-way'!I355)</f>
        <v>4.3759922543520595</v>
      </c>
      <c r="M356" s="46">
        <f>IF(OR($A356="",$B356="",$C356=""),"",'OddsRatio_working_3-way'!J355)</f>
        <v>2.0347468519531082</v>
      </c>
      <c r="N356" s="47">
        <f t="shared" si="89"/>
        <v>28.116263456573225</v>
      </c>
      <c r="O356" s="48">
        <f t="shared" si="90"/>
        <v>22.998172945565802</v>
      </c>
      <c r="P356" s="48">
        <f t="shared" si="91"/>
        <v>48.88556359786098</v>
      </c>
      <c r="Q356" t="s">
        <v>423</v>
      </c>
      <c r="R356" t="s">
        <v>427</v>
      </c>
      <c r="S356" t="s">
        <v>477</v>
      </c>
      <c r="T356" s="50">
        <v>100</v>
      </c>
      <c r="U356" s="50">
        <f t="shared" si="80"/>
        <v>71.098265895953759</v>
      </c>
      <c r="V356" s="50">
        <f t="shared" si="81"/>
        <v>76.359338061465735</v>
      </c>
      <c r="W356" s="50">
        <f t="shared" si="82"/>
        <v>49.748743718592962</v>
      </c>
      <c r="X356" s="50">
        <f t="shared" si="83"/>
        <v>73.891918219941317</v>
      </c>
      <c r="Y356" s="50">
        <f t="shared" si="84"/>
        <v>79.152990385453265</v>
      </c>
      <c r="Z356" s="50">
        <f t="shared" si="85"/>
        <v>52.542396042580521</v>
      </c>
      <c r="AA356" s="50">
        <f t="shared" si="86"/>
        <v>-2.7936523239875584</v>
      </c>
      <c r="AB356" s="50">
        <f t="shared" si="87"/>
        <v>-2.7936523239875299</v>
      </c>
      <c r="AC356" s="50">
        <f t="shared" si="88"/>
        <v>-2.7936523239875584</v>
      </c>
      <c r="AF356">
        <v>1.53</v>
      </c>
      <c r="AG356">
        <v>2.64</v>
      </c>
      <c r="AH356" s="66" t="s">
        <v>482</v>
      </c>
      <c r="AJ356" t="s">
        <v>448</v>
      </c>
    </row>
    <row r="357" spans="1:36" ht="15" x14ac:dyDescent="0.25">
      <c r="A357">
        <v>2.11</v>
      </c>
      <c r="B357">
        <v>3.93</v>
      </c>
      <c r="C357">
        <v>3.33</v>
      </c>
      <c r="D357" s="43">
        <f t="shared" si="92"/>
        <v>2.8686875798051403E-2</v>
      </c>
      <c r="E357" s="44">
        <f>IF(OR($A357="",$B357="",$C357=""),"",A357*'MPTO_working_3-way'!$I356)</f>
        <v>2.1705293079338883</v>
      </c>
      <c r="F357" s="45">
        <f>IF(OR($A357="",$B357="",$C357=""),"",B357*'MPTO_working_3-way'!$I356)</f>
        <v>4.0427394218863419</v>
      </c>
      <c r="G357" s="46">
        <f>IF(OR($A357="",$B357="",$C357=""),"",C357*'MPTO_working_3-way'!$I356)</f>
        <v>3.4255272964075112</v>
      </c>
      <c r="H357" s="44">
        <f>IF(OR($A357="",$B357="",$C357=""),"",'MPTO_working_3-way'!E356)</f>
        <v>2.1534489243540422</v>
      </c>
      <c r="I357" s="45">
        <f>IF(OR($A357="",$B357="",$C357=""),"",'MPTO_working_3-way'!F356)</f>
        <v>4.0834554696489489</v>
      </c>
      <c r="J357" s="46">
        <f>IF(OR($A357="",$B357="",$C357=""),"",'MPTO_working_3-way'!G356)</f>
        <v>3.439522770396001</v>
      </c>
      <c r="K357" s="44">
        <f>IF(OR($A357="",$B357="",$C357=""),"",'OddsRatio_working_3-way'!H356)</f>
        <v>2.1604942029525449</v>
      </c>
      <c r="L357" s="45">
        <f>IF(OR($A357="",$B357="",$C357=""),"",'OddsRatio_working_3-way'!I356)</f>
        <v>4.0632864996855469</v>
      </c>
      <c r="M357" s="46">
        <f>IF(OR($A357="",$B357="",$C357=""),"",'OddsRatio_working_3-way'!J356)</f>
        <v>3.435992335927414</v>
      </c>
      <c r="N357" s="47">
        <f t="shared" si="89"/>
        <v>46.071711464329084</v>
      </c>
      <c r="O357" s="48">
        <f t="shared" si="90"/>
        <v>24.735702592807726</v>
      </c>
      <c r="P357" s="48">
        <f t="shared" si="91"/>
        <v>29.192585942863175</v>
      </c>
      <c r="Q357" t="s">
        <v>426</v>
      </c>
      <c r="R357" t="s">
        <v>422</v>
      </c>
      <c r="S357" t="s">
        <v>477</v>
      </c>
      <c r="T357" s="50">
        <v>100</v>
      </c>
      <c r="U357" s="50">
        <f t="shared" si="80"/>
        <v>52.606635071090047</v>
      </c>
      <c r="V357" s="50">
        <f t="shared" si="81"/>
        <v>74.554707379134854</v>
      </c>
      <c r="W357" s="50">
        <f t="shared" si="82"/>
        <v>69.969969969969966</v>
      </c>
      <c r="X357" s="50">
        <f t="shared" si="83"/>
        <v>55.475322650895166</v>
      </c>
      <c r="Y357" s="50">
        <f t="shared" si="84"/>
        <v>77.42339495893998</v>
      </c>
      <c r="Z357" s="50">
        <f t="shared" si="85"/>
        <v>72.838657549775093</v>
      </c>
      <c r="AA357" s="50">
        <f t="shared" si="86"/>
        <v>-2.868687579805119</v>
      </c>
      <c r="AB357" s="50">
        <f t="shared" si="87"/>
        <v>-2.8686875798051261</v>
      </c>
      <c r="AC357" s="50">
        <f t="shared" si="88"/>
        <v>-2.8686875798051261</v>
      </c>
      <c r="AF357">
        <v>1.58</v>
      </c>
      <c r="AG357">
        <v>2.48</v>
      </c>
      <c r="AH357" s="66" t="s">
        <v>499</v>
      </c>
      <c r="AJ357" t="s">
        <v>448</v>
      </c>
    </row>
    <row r="358" spans="1:36" ht="15" x14ac:dyDescent="0.25">
      <c r="A358">
        <v>2.04</v>
      </c>
      <c r="B358">
        <v>3.12</v>
      </c>
      <c r="C358">
        <v>4.58</v>
      </c>
      <c r="D358" s="43">
        <f t="shared" si="92"/>
        <v>2.9049510297904924E-2</v>
      </c>
      <c r="E358" s="44">
        <f>IF(OR($A358="",$B358="",$C358=""),"",A358*'MPTO_working_3-way'!$I357)</f>
        <v>2.0992610010077262</v>
      </c>
      <c r="F358" s="45">
        <f>IF(OR($A358="",$B358="",$C358=""),"",B358*'MPTO_working_3-way'!$I357)</f>
        <v>3.2106344721294633</v>
      </c>
      <c r="G358" s="46">
        <f>IF(OR($A358="",$B358="",$C358=""),"",C358*'MPTO_working_3-way'!$I357)</f>
        <v>4.7130467571644044</v>
      </c>
      <c r="H358" s="44">
        <f>IF(OR($A358="",$B358="",$C358=""),"",'MPTO_working_3-way'!E357)</f>
        <v>2.0811095449467594</v>
      </c>
      <c r="I358" s="45">
        <f>IF(OR($A358="",$B358="",$C358=""),"",'MPTO_working_3-way'!F357)</f>
        <v>3.2171962960085323</v>
      </c>
      <c r="J358" s="46">
        <f>IF(OR($A358="",$B358="",$C358=""),"",'MPTO_working_3-way'!G357)</f>
        <v>4.7925441526944068</v>
      </c>
      <c r="K358" s="44">
        <f>IF(OR($A358="",$B358="",$C358=""),"",'OddsRatio_working_3-way'!H357)</f>
        <v>2.0887462788826161</v>
      </c>
      <c r="L358" s="45">
        <f>IF(OR($A358="",$B358="",$C358=""),"",'OddsRatio_working_3-way'!I357)</f>
        <v>3.2193674146453328</v>
      </c>
      <c r="M358" s="46">
        <f>IF(OR($A358="",$B358="",$C358=""),"",'OddsRatio_working_3-way'!J357)</f>
        <v>4.7477996907690052</v>
      </c>
      <c r="N358" s="47">
        <f t="shared" si="89"/>
        <v>47.635810864869185</v>
      </c>
      <c r="O358" s="48">
        <f t="shared" si="90"/>
        <v>31.146491719337543</v>
      </c>
      <c r="P358" s="48">
        <f t="shared" si="91"/>
        <v>21.217697415793264</v>
      </c>
      <c r="Q358" t="s">
        <v>145</v>
      </c>
      <c r="R358" t="s">
        <v>107</v>
      </c>
      <c r="S358" t="s">
        <v>477</v>
      </c>
      <c r="T358" s="50">
        <v>100</v>
      </c>
      <c r="U358" s="50">
        <f t="shared" si="80"/>
        <v>50.980392156862742</v>
      </c>
      <c r="V358" s="50">
        <f t="shared" si="81"/>
        <v>67.948717948717942</v>
      </c>
      <c r="W358" s="50">
        <f t="shared" si="82"/>
        <v>78.165938864628828</v>
      </c>
      <c r="X358" s="50">
        <f t="shared" si="83"/>
        <v>53.88534318665323</v>
      </c>
      <c r="Y358" s="50">
        <f t="shared" si="84"/>
        <v>70.853668978508438</v>
      </c>
      <c r="Z358" s="50">
        <f t="shared" si="85"/>
        <v>81.070889894419309</v>
      </c>
      <c r="AA358" s="50">
        <f t="shared" si="86"/>
        <v>-2.9049510297904888</v>
      </c>
      <c r="AB358" s="50">
        <f t="shared" si="87"/>
        <v>-2.9049510297904959</v>
      </c>
      <c r="AC358" s="50">
        <f t="shared" si="88"/>
        <v>-2.9049510297904817</v>
      </c>
      <c r="AF358">
        <v>2.48</v>
      </c>
      <c r="AG358">
        <v>1.58</v>
      </c>
      <c r="AH358" s="66" t="s">
        <v>485</v>
      </c>
      <c r="AJ358" t="s">
        <v>435</v>
      </c>
    </row>
    <row r="359" spans="1:36" s="50" customFormat="1" ht="15" x14ac:dyDescent="0.25">
      <c r="A359">
        <v>2.9</v>
      </c>
      <c r="B359">
        <v>2.97</v>
      </c>
      <c r="C359">
        <v>2.89</v>
      </c>
      <c r="D359" s="43">
        <f t="shared" si="92"/>
        <v>2.754868415290801E-2</v>
      </c>
      <c r="E359" s="44">
        <f>IF(OR($A359="",$B359="",$C359=""),"",A359*'MPTO_working_3-way'!$I358)</f>
        <v>2.9798911840434332</v>
      </c>
      <c r="F359" s="45">
        <f>IF(OR($A359="",$B359="",$C359=""),"",B359*'MPTO_working_3-way'!$I358)</f>
        <v>3.0518195919341369</v>
      </c>
      <c r="G359" s="46">
        <f>IF(OR($A359="",$B359="",$C359=""),"",C359*'MPTO_working_3-way'!$I358)</f>
        <v>2.9696156972019043</v>
      </c>
      <c r="H359" s="44">
        <f>IF(OR($A359="",$B359="",$C359=""),"",'MPTO_working_3-way'!E358)</f>
        <v>2.9793410274507393</v>
      </c>
      <c r="I359" s="45">
        <f>IF(OR($A359="",$B359="",$C359=""),"",'MPTO_working_3-way'!F358)</f>
        <v>3.0532725034314949</v>
      </c>
      <c r="J359" s="46">
        <f>IF(OR($A359="",$B359="",$C359=""),"",'MPTO_working_3-way'!G358)</f>
        <v>2.9687873584627367</v>
      </c>
      <c r="K359" s="44">
        <f>IF(OR($A359="",$B359="",$C359=""),"",'OddsRatio_working_3-way'!H358)</f>
        <v>2.9796164767718651</v>
      </c>
      <c r="L359" s="45">
        <f>IF(OR($A359="",$B359="",$C359=""),"",'OddsRatio_working_3-way'!I358)</f>
        <v>3.0525497153897772</v>
      </c>
      <c r="M359" s="46">
        <f>IF(OR($A359="",$B359="",$C359=""),"",'OddsRatio_working_3-way'!J358)</f>
        <v>2.9691974426835932</v>
      </c>
      <c r="N359" s="47">
        <f t="shared" si="89"/>
        <v>33.558272374331928</v>
      </c>
      <c r="O359" s="48">
        <f t="shared" si="90"/>
        <v>32.767336661805587</v>
      </c>
      <c r="P359" s="48">
        <f t="shared" si="91"/>
        <v>33.674390963862486</v>
      </c>
      <c r="Q359" t="s">
        <v>146</v>
      </c>
      <c r="R359" t="s">
        <v>171</v>
      </c>
      <c r="S359" t="s">
        <v>477</v>
      </c>
      <c r="T359" s="50">
        <v>100</v>
      </c>
      <c r="U359" s="50">
        <f t="shared" si="80"/>
        <v>65.517241379310349</v>
      </c>
      <c r="V359" s="50">
        <f t="shared" si="81"/>
        <v>66.329966329966325</v>
      </c>
      <c r="W359" s="50">
        <f t="shared" si="82"/>
        <v>65.397923875432525</v>
      </c>
      <c r="X359" s="50">
        <f t="shared" si="83"/>
        <v>68.27210979460115</v>
      </c>
      <c r="Y359" s="50">
        <f t="shared" si="84"/>
        <v>69.084834745257126</v>
      </c>
      <c r="Z359" s="50">
        <f t="shared" si="85"/>
        <v>68.152792290723326</v>
      </c>
      <c r="AA359" s="50">
        <f t="shared" si="86"/>
        <v>-2.754868415290801</v>
      </c>
      <c r="AB359" s="50">
        <f t="shared" si="87"/>
        <v>-2.754868415290801</v>
      </c>
      <c r="AC359" s="50">
        <f t="shared" si="88"/>
        <v>-2.754868415290801</v>
      </c>
      <c r="AD359" s="51"/>
      <c r="AF359">
        <v>2.52</v>
      </c>
      <c r="AG359">
        <v>1.57</v>
      </c>
      <c r="AH359" s="66" t="s">
        <v>479</v>
      </c>
      <c r="AI359" s="51"/>
      <c r="AJ359" t="s">
        <v>435</v>
      </c>
    </row>
    <row r="360" spans="1:36" ht="15" x14ac:dyDescent="0.25">
      <c r="A360">
        <v>6.11</v>
      </c>
      <c r="B360">
        <v>3.9</v>
      </c>
      <c r="C360">
        <v>1.64</v>
      </c>
      <c r="D360" s="43">
        <f t="shared" si="92"/>
        <v>2.9832475084161647E-2</v>
      </c>
      <c r="E360" s="44">
        <f>IF(OR($A360="",$B360="",$C360=""),"",A360*'MPTO_working_3-way'!$I359)</f>
        <v>6.2922764227642283</v>
      </c>
      <c r="F360" s="45">
        <f>IF(OR($A360="",$B360="",$C360=""),"",B360*'MPTO_working_3-way'!$I359)</f>
        <v>4.0163466528282301</v>
      </c>
      <c r="G360" s="46">
        <f>IF(OR($A360="",$B360="",$C360=""),"",C360*'MPTO_working_3-way'!$I359)</f>
        <v>1.688925259138025</v>
      </c>
      <c r="H360" s="44">
        <f>IF(OR($A360="",$B360="",$C360=""),"",'MPTO_working_3-way'!E359)</f>
        <v>6.5052513128282072</v>
      </c>
      <c r="I360" s="45">
        <f>IF(OR($A360="",$B360="",$C360=""),"",'MPTO_working_3-way'!F359)</f>
        <v>4.0573531528937519</v>
      </c>
      <c r="J360" s="46">
        <f>IF(OR($A360="",$B360="",$C360=""),"",'MPTO_working_3-way'!G359)</f>
        <v>1.667189221565742</v>
      </c>
      <c r="K360" s="44">
        <f>IF(OR($A360="",$B360="",$C360=""),"",'OddsRatio_working_3-way'!H359)</f>
        <v>6.3886191607346925</v>
      </c>
      <c r="L360" s="45">
        <f>IF(OR($A360="",$B360="",$C360=""),"",'OddsRatio_working_3-way'!I359)</f>
        <v>4.0581204630392573</v>
      </c>
      <c r="M360" s="46">
        <f>IF(OR($A360="",$B360="",$C360=""),"",'OddsRatio_working_3-way'!J359)</f>
        <v>1.6748955504638365</v>
      </c>
      <c r="N360" s="47">
        <f t="shared" si="89"/>
        <v>15.892499515472574</v>
      </c>
      <c r="O360" s="48">
        <f t="shared" si="90"/>
        <v>24.898249240907035</v>
      </c>
      <c r="P360" s="48">
        <f t="shared" si="91"/>
        <v>59.209251243620386</v>
      </c>
      <c r="Q360" t="s">
        <v>364</v>
      </c>
      <c r="R360" t="s">
        <v>175</v>
      </c>
      <c r="S360" t="s">
        <v>477</v>
      </c>
      <c r="T360" s="50">
        <v>100</v>
      </c>
      <c r="U360" s="50">
        <f t="shared" si="80"/>
        <v>83.633387888707034</v>
      </c>
      <c r="V360" s="50">
        <f t="shared" si="81"/>
        <v>74.358974358974365</v>
      </c>
      <c r="W360" s="50">
        <f t="shared" si="82"/>
        <v>39.024390243902438</v>
      </c>
      <c r="X360" s="50">
        <f t="shared" si="83"/>
        <v>86.616635397123204</v>
      </c>
      <c r="Y360" s="50">
        <f t="shared" si="84"/>
        <v>77.342221867390521</v>
      </c>
      <c r="Z360" s="50">
        <f t="shared" si="85"/>
        <v>42.007637752318608</v>
      </c>
      <c r="AA360" s="50">
        <f t="shared" si="86"/>
        <v>-2.98324750841617</v>
      </c>
      <c r="AB360" s="50">
        <f t="shared" si="87"/>
        <v>-2.9832475084161558</v>
      </c>
      <c r="AC360" s="50">
        <f t="shared" si="88"/>
        <v>-2.98324750841617</v>
      </c>
      <c r="AF360">
        <v>1.93</v>
      </c>
      <c r="AG360">
        <v>1.95</v>
      </c>
      <c r="AH360" s="66" t="s">
        <v>480</v>
      </c>
      <c r="AJ360" t="s">
        <v>435</v>
      </c>
    </row>
    <row r="361" spans="1:36" ht="15" x14ac:dyDescent="0.25">
      <c r="A361">
        <v>1.76</v>
      </c>
      <c r="B361">
        <v>4.01</v>
      </c>
      <c r="C361">
        <v>4.82</v>
      </c>
      <c r="D361" s="43">
        <f t="shared" si="92"/>
        <v>2.5027256453359348E-2</v>
      </c>
      <c r="E361" s="44">
        <f>IF(OR($A361="",$B361="",$C361=""),"",A361*'MPTO_working_3-way'!$I360)</f>
        <v>1.8040479713579125</v>
      </c>
      <c r="F361" s="45">
        <f>IF(OR($A361="",$B361="",$C361=""),"",B361*'MPTO_working_3-way'!$I360)</f>
        <v>4.1103592983779711</v>
      </c>
      <c r="G361" s="46">
        <f>IF(OR($A361="",$B361="",$C361=""),"",C361*'MPTO_working_3-way'!$I360)</f>
        <v>4.9406313761051921</v>
      </c>
      <c r="H361" s="44">
        <f>IF(OR($A361="",$B361="",$C361=""),"",'MPTO_working_3-way'!E360)</f>
        <v>1.786226552000419</v>
      </c>
      <c r="I361" s="45">
        <f>IF(OR($A361="",$B361="",$C361=""),"",'MPTO_working_3-way'!F360)</f>
        <v>4.1487898805084855</v>
      </c>
      <c r="J361" s="46">
        <f>IF(OR($A361="",$B361="",$C361=""),"",'MPTO_working_3-way'!G360)</f>
        <v>5.0219342810093321</v>
      </c>
      <c r="K361" s="44">
        <f>IF(OR($A361="",$B361="",$C361=""),"",'OddsRatio_working_3-way'!H360)</f>
        <v>1.7927267133096674</v>
      </c>
      <c r="L361" s="45">
        <f>IF(OR($A361="",$B361="",$C361=""),"",'OddsRatio_working_3-way'!I360)</f>
        <v>4.1396150092922355</v>
      </c>
      <c r="M361" s="46">
        <f>IF(OR($A361="",$B361="",$C361=""),"",'OddsRatio_working_3-way'!J360)</f>
        <v>4.9844947958459596</v>
      </c>
      <c r="N361" s="47">
        <f t="shared" si="89"/>
        <v>55.430898505836126</v>
      </c>
      <c r="O361" s="48">
        <f t="shared" si="90"/>
        <v>24.328773409045283</v>
      </c>
      <c r="P361" s="48">
        <f t="shared" si="91"/>
        <v>20.240328085118584</v>
      </c>
      <c r="Q361" t="s">
        <v>56</v>
      </c>
      <c r="R361" t="s">
        <v>55</v>
      </c>
      <c r="S361" t="s">
        <v>477</v>
      </c>
      <c r="T361" s="50">
        <v>100</v>
      </c>
      <c r="U361" s="50">
        <f t="shared" si="80"/>
        <v>43.181818181818187</v>
      </c>
      <c r="V361" s="50">
        <f t="shared" si="81"/>
        <v>75.062344139650875</v>
      </c>
      <c r="W361" s="50">
        <f t="shared" si="82"/>
        <v>79.253112033195009</v>
      </c>
      <c r="X361" s="50">
        <f t="shared" si="83"/>
        <v>45.684543827154108</v>
      </c>
      <c r="Y361" s="50">
        <f t="shared" si="84"/>
        <v>77.565069784986804</v>
      </c>
      <c r="Z361" s="50">
        <f t="shared" si="85"/>
        <v>81.755837678530952</v>
      </c>
      <c r="AA361" s="50">
        <f t="shared" si="86"/>
        <v>-2.5027256453359215</v>
      </c>
      <c r="AB361" s="50">
        <f t="shared" si="87"/>
        <v>-2.5027256453359286</v>
      </c>
      <c r="AC361" s="50">
        <f t="shared" si="88"/>
        <v>-2.5027256453359428</v>
      </c>
      <c r="AF361">
        <v>2.1</v>
      </c>
      <c r="AG361">
        <v>1.81</v>
      </c>
      <c r="AH361" s="66" t="s">
        <v>482</v>
      </c>
      <c r="AJ361" t="s">
        <v>436</v>
      </c>
    </row>
    <row r="362" spans="1:36" ht="15" x14ac:dyDescent="0.25">
      <c r="A362">
        <v>4.08</v>
      </c>
      <c r="B362">
        <v>3.38</v>
      </c>
      <c r="C362">
        <v>2.08</v>
      </c>
      <c r="D362" s="43">
        <f t="shared" si="92"/>
        <v>2.1725258150597337E-2</v>
      </c>
      <c r="E362" s="44">
        <f>IF(OR($A362="",$B362="",$C362=""),"",A362*'MPTO_working_3-way'!$I361)</f>
        <v>4.1686390532544371</v>
      </c>
      <c r="F362" s="45">
        <f>IF(OR($A362="",$B362="",$C362=""),"",B362*'MPTO_working_3-way'!$I361)</f>
        <v>3.4534313725490189</v>
      </c>
      <c r="G362" s="46">
        <f>IF(OR($A362="",$B362="",$C362=""),"",C362*'MPTO_working_3-way'!$I361)</f>
        <v>2.1251885369532424</v>
      </c>
      <c r="H362" s="44">
        <f>IF(OR($A362="",$B362="",$C362=""),"",'MPTO_working_3-way'!E361)</f>
        <v>4.2042193406772075</v>
      </c>
      <c r="I362" s="45">
        <f>IF(OR($A362="",$B362="",$C362=""),"",'MPTO_working_3-way'!F361)</f>
        <v>3.4648085491273317</v>
      </c>
      <c r="J362" s="46">
        <f>IF(OR($A362="",$B362="",$C362=""),"",'MPTO_working_3-way'!G361)</f>
        <v>2.1118098660568441</v>
      </c>
      <c r="K362" s="44">
        <f>IF(OR($A362="",$B362="",$C362=""),"",'OddsRatio_working_3-way'!H361)</f>
        <v>4.1863924377596797</v>
      </c>
      <c r="L362" s="45">
        <f>IF(OR($A362="",$B362="",$C362=""),"",'OddsRatio_working_3-way'!I361)</f>
        <v>3.4622123382688432</v>
      </c>
      <c r="M362" s="46">
        <f>IF(OR($A362="",$B362="",$C362=""),"",'OddsRatio_working_3-way'!J361)</f>
        <v>2.1173064392144334</v>
      </c>
      <c r="N362" s="47">
        <f t="shared" si="89"/>
        <v>23.988644428672824</v>
      </c>
      <c r="O362" s="48">
        <f t="shared" si="90"/>
        <v>28.956706884315125</v>
      </c>
      <c r="P362" s="48">
        <f t="shared" si="91"/>
        <v>47.054648687012076</v>
      </c>
      <c r="Q362" t="s">
        <v>63</v>
      </c>
      <c r="R362" t="s">
        <v>110</v>
      </c>
      <c r="S362" t="s">
        <v>477</v>
      </c>
      <c r="T362" s="50">
        <v>100</v>
      </c>
      <c r="U362" s="50">
        <f t="shared" si="80"/>
        <v>75.490196078431367</v>
      </c>
      <c r="V362" s="50">
        <f t="shared" si="81"/>
        <v>70.414201183431956</v>
      </c>
      <c r="W362" s="50">
        <f t="shared" si="82"/>
        <v>51.92307692307692</v>
      </c>
      <c r="X362" s="50">
        <f t="shared" si="83"/>
        <v>77.662721893491124</v>
      </c>
      <c r="Y362" s="50">
        <f t="shared" si="84"/>
        <v>72.586726998491699</v>
      </c>
      <c r="Z362" s="50">
        <f t="shared" si="85"/>
        <v>54.09560273813667</v>
      </c>
      <c r="AA362" s="50">
        <f t="shared" si="86"/>
        <v>-2.1725258150597568</v>
      </c>
      <c r="AB362" s="50">
        <f t="shared" si="87"/>
        <v>-2.1725258150597426</v>
      </c>
      <c r="AC362" s="50">
        <f t="shared" si="88"/>
        <v>-2.1725258150597497</v>
      </c>
      <c r="AF362">
        <v>2.2200000000000002</v>
      </c>
      <c r="AG362">
        <v>1.73</v>
      </c>
      <c r="AH362" s="66" t="s">
        <v>484</v>
      </c>
      <c r="AJ362" t="s">
        <v>436</v>
      </c>
    </row>
    <row r="363" spans="1:36" ht="15" x14ac:dyDescent="0.25">
      <c r="A363">
        <v>2.14</v>
      </c>
      <c r="B363">
        <v>3.13</v>
      </c>
      <c r="C363">
        <v>4.24</v>
      </c>
      <c r="D363" s="43">
        <f t="shared" si="92"/>
        <v>2.2627594121315653E-2</v>
      </c>
      <c r="E363" s="44">
        <f>IF(OR($A363="",$B363="",$C363=""),"",A363*'MPTO_working_3-way'!$I362)</f>
        <v>2.1884230514196155</v>
      </c>
      <c r="F363" s="45">
        <f>IF(OR($A363="",$B363="",$C363=""),"",B363*'MPTO_working_3-way'!$I362)</f>
        <v>3.2008243695997178</v>
      </c>
      <c r="G363" s="46">
        <f>IF(OR($A363="",$B363="",$C363=""),"",C363*'MPTO_working_3-way'!$I362)</f>
        <v>4.3359409990743787</v>
      </c>
      <c r="H363" s="44">
        <f>IF(OR($A363="",$B363="",$C363=""),"",'MPTO_working_3-way'!E362)</f>
        <v>2.1751084629820738</v>
      </c>
      <c r="I363" s="45">
        <f>IF(OR($A363="",$B363="",$C363=""),"",'MPTO_working_3-way'!F362)</f>
        <v>3.2056800905163971</v>
      </c>
      <c r="J363" s="46">
        <f>IF(OR($A363="",$B363="",$C363=""),"",'MPTO_working_3-way'!G362)</f>
        <v>4.3800762987066406</v>
      </c>
      <c r="K363" s="44">
        <f>IF(OR($A363="",$B363="",$C363=""),"",'OddsRatio_working_3-way'!H362)</f>
        <v>2.1808195323650117</v>
      </c>
      <c r="L363" s="45">
        <f>IF(OR($A363="",$B363="",$C363=""),"",'OddsRatio_working_3-way'!I362)</f>
        <v>3.2062680736293636</v>
      </c>
      <c r="M363" s="46">
        <f>IF(OR($A363="",$B363="",$C363=""),"",'OddsRatio_working_3-way'!J362)</f>
        <v>4.3560134077742436</v>
      </c>
      <c r="N363" s="47">
        <f t="shared" si="89"/>
        <v>45.695003959646044</v>
      </c>
      <c r="O363" s="48">
        <f t="shared" si="90"/>
        <v>31.24195158902317</v>
      </c>
      <c r="P363" s="48">
        <f t="shared" si="91"/>
        <v>23.063044451330782</v>
      </c>
      <c r="Q363" t="s">
        <v>177</v>
      </c>
      <c r="R363" t="s">
        <v>59</v>
      </c>
      <c r="S363" t="s">
        <v>477</v>
      </c>
      <c r="T363" s="50">
        <v>100</v>
      </c>
      <c r="U363" s="50">
        <f t="shared" si="80"/>
        <v>53.271028037383175</v>
      </c>
      <c r="V363" s="50">
        <f t="shared" si="81"/>
        <v>68.051118210862612</v>
      </c>
      <c r="W363" s="50">
        <f t="shared" si="82"/>
        <v>76.415094339622627</v>
      </c>
      <c r="X363" s="50">
        <f t="shared" si="83"/>
        <v>55.53378744951474</v>
      </c>
      <c r="Y363" s="50">
        <f t="shared" si="84"/>
        <v>70.313877622994184</v>
      </c>
      <c r="Z363" s="50">
        <f t="shared" si="85"/>
        <v>78.677853751754199</v>
      </c>
      <c r="AA363" s="50">
        <f t="shared" si="86"/>
        <v>-2.2627594121315653</v>
      </c>
      <c r="AB363" s="50">
        <f t="shared" si="87"/>
        <v>-2.2627594121315724</v>
      </c>
      <c r="AC363" s="50">
        <f t="shared" si="88"/>
        <v>-2.2627594121315724</v>
      </c>
      <c r="AF363">
        <v>2.38</v>
      </c>
      <c r="AG363">
        <v>1.64</v>
      </c>
      <c r="AH363" s="66" t="s">
        <v>483</v>
      </c>
      <c r="AJ363" t="s">
        <v>436</v>
      </c>
    </row>
    <row r="364" spans="1:36" ht="15" x14ac:dyDescent="0.25">
      <c r="A364">
        <v>3.31</v>
      </c>
      <c r="B364">
        <v>3.03</v>
      </c>
      <c r="C364">
        <v>2.57</v>
      </c>
      <c r="D364" s="43">
        <f t="shared" si="92"/>
        <v>2.1252865291466305E-2</v>
      </c>
      <c r="E364" s="44">
        <f>IF(OR($A364="",$B364="",$C364=""),"",A364*'MPTO_working_3-way'!$I363)</f>
        <v>3.3803469841147535</v>
      </c>
      <c r="F364" s="45">
        <f>IF(OR($A364="",$B364="",$C364=""),"",B364*'MPTO_working_3-way'!$I363)</f>
        <v>3.0943961818331429</v>
      </c>
      <c r="G364" s="46">
        <f>IF(OR($A364="",$B364="",$C364=""),"",C364*'MPTO_working_3-way'!$I363)</f>
        <v>2.6246198637990683</v>
      </c>
      <c r="H364" s="44">
        <f>IF(OR($A364="",$B364="",$C364=""),"",'MPTO_working_3-way'!E363)</f>
        <v>3.3894798961369403</v>
      </c>
      <c r="I364" s="45">
        <f>IF(OR($A364="",$B364="",$C364=""),"",'MPTO_working_3-way'!F363)</f>
        <v>3.0964668814459668</v>
      </c>
      <c r="J364" s="46">
        <f>IF(OR($A364="",$B364="",$C364=""),"",'MPTO_working_3-way'!G363)</f>
        <v>2.6176587209366677</v>
      </c>
      <c r="K364" s="44">
        <f>IF(OR($A364="",$B364="",$C364=""),"",'OddsRatio_working_3-way'!H363)</f>
        <v>3.3848755784293845</v>
      </c>
      <c r="L364" s="45">
        <f>IF(OR($A364="",$B364="",$C364=""),"",'OddsRatio_working_3-way'!I363)</f>
        <v>3.0957997507409742</v>
      </c>
      <c r="M364" s="46">
        <f>IF(OR($A364="",$B364="",$C364=""),"",'OddsRatio_working_3-way'!J363)</f>
        <v>2.6208894623957288</v>
      </c>
      <c r="N364" s="47">
        <f t="shared" si="89"/>
        <v>29.582761908741755</v>
      </c>
      <c r="O364" s="48">
        <f t="shared" si="90"/>
        <v>32.316482481166737</v>
      </c>
      <c r="P364" s="48">
        <f t="shared" si="91"/>
        <v>38.100755610091525</v>
      </c>
      <c r="Q364" t="s">
        <v>113</v>
      </c>
      <c r="R364" t="s">
        <v>57</v>
      </c>
      <c r="S364" t="s">
        <v>477</v>
      </c>
      <c r="T364" s="50">
        <v>100</v>
      </c>
      <c r="U364" s="50">
        <f t="shared" si="80"/>
        <v>69.78851963746223</v>
      </c>
      <c r="V364" s="50">
        <f t="shared" si="81"/>
        <v>66.996699669967001</v>
      </c>
      <c r="W364" s="50">
        <f t="shared" si="82"/>
        <v>61.089494163424128</v>
      </c>
      <c r="X364" s="50">
        <f t="shared" si="83"/>
        <v>71.913806166608879</v>
      </c>
      <c r="Y364" s="50">
        <f t="shared" si="84"/>
        <v>69.121986199113636</v>
      </c>
      <c r="Z364" s="50">
        <f t="shared" si="85"/>
        <v>63.214780692570763</v>
      </c>
      <c r="AA364" s="50">
        <f t="shared" si="86"/>
        <v>-2.1252865291466492</v>
      </c>
      <c r="AB364" s="50">
        <f t="shared" si="87"/>
        <v>-2.125286529146635</v>
      </c>
      <c r="AC364" s="50">
        <f t="shared" si="88"/>
        <v>-2.125286529146635</v>
      </c>
      <c r="AF364">
        <v>2.5299999999999998</v>
      </c>
      <c r="AG364">
        <v>1.58</v>
      </c>
      <c r="AH364" s="66" t="s">
        <v>493</v>
      </c>
      <c r="AJ364" t="s">
        <v>436</v>
      </c>
    </row>
    <row r="365" spans="1:36" s="50" customFormat="1" ht="15" x14ac:dyDescent="0.25">
      <c r="A365">
        <v>2.65</v>
      </c>
      <c r="B365">
        <v>3</v>
      </c>
      <c r="C365">
        <v>3.1</v>
      </c>
      <c r="D365" s="43">
        <f t="shared" si="92"/>
        <v>3.3272469060661392E-2</v>
      </c>
      <c r="E365" s="44">
        <f>IF(OR($A365="",$B365="",$C365=""),"",A365*'MPTO_working_3-way'!$I364)</f>
        <v>2.7381720430107528</v>
      </c>
      <c r="F365" s="45">
        <f>IF(OR($A365="",$B365="",$C365=""),"",B365*'MPTO_working_3-way'!$I364)</f>
        <v>3.099817407181984</v>
      </c>
      <c r="G365" s="46">
        <f>IF(OR($A365="",$B365="",$C365=""),"",C365*'MPTO_working_3-way'!$I364)</f>
        <v>3.2031446540880504</v>
      </c>
      <c r="H365" s="44">
        <f>IF(OR($A365="",$B365="",$C365=""),"",'MPTO_working_3-way'!E364)</f>
        <v>2.7302437223042837</v>
      </c>
      <c r="I365" s="45">
        <f>IF(OR($A365="",$B365="",$C365=""),"",'MPTO_working_3-way'!F364)</f>
        <v>3.103252885624344</v>
      </c>
      <c r="J365" s="46">
        <f>IF(OR($A365="",$B365="",$C365=""),"",'MPTO_working_3-way'!G364)</f>
        <v>3.2103777681285282</v>
      </c>
      <c r="K365" s="44">
        <f>IF(OR($A365="",$B365="",$C365=""),"",'OddsRatio_working_3-way'!H364)</f>
        <v>2.7339550088784477</v>
      </c>
      <c r="L365" s="45">
        <f>IF(OR($A365="",$B365="",$C365=""),"",'OddsRatio_working_3-way'!I364)</f>
        <v>3.1017636471253907</v>
      </c>
      <c r="M365" s="46">
        <f>IF(OR($A365="",$B365="",$C365=""),"",'OddsRatio_working_3-way'!J364)</f>
        <v>3.206851829481661</v>
      </c>
      <c r="N365" s="47">
        <f t="shared" si="89"/>
        <v>36.520714706459842</v>
      </c>
      <c r="O365" s="48">
        <f t="shared" si="90"/>
        <v>32.259964657372869</v>
      </c>
      <c r="P365" s="48">
        <f t="shared" si="91"/>
        <v>31.219320636167286</v>
      </c>
      <c r="Q365" t="s">
        <v>60</v>
      </c>
      <c r="R365" t="s">
        <v>160</v>
      </c>
      <c r="S365" t="s">
        <v>477</v>
      </c>
      <c r="T365" s="50">
        <v>100</v>
      </c>
      <c r="U365" s="50">
        <f t="shared" si="80"/>
        <v>62.264150943396231</v>
      </c>
      <c r="V365" s="50">
        <f t="shared" si="81"/>
        <v>66.666666666666657</v>
      </c>
      <c r="W365" s="50">
        <f t="shared" si="82"/>
        <v>67.741935483870961</v>
      </c>
      <c r="X365" s="50">
        <f t="shared" si="83"/>
        <v>65.591397849462368</v>
      </c>
      <c r="Y365" s="50">
        <f t="shared" si="84"/>
        <v>69.993913572732808</v>
      </c>
      <c r="Z365" s="50">
        <f t="shared" si="85"/>
        <v>71.069182389937112</v>
      </c>
      <c r="AA365" s="50">
        <f t="shared" si="86"/>
        <v>-3.3272469060661365</v>
      </c>
      <c r="AB365" s="50">
        <f t="shared" si="87"/>
        <v>-3.3272469060661507</v>
      </c>
      <c r="AC365" s="50">
        <f t="shared" si="88"/>
        <v>-3.3272469060661507</v>
      </c>
      <c r="AD365" s="51"/>
      <c r="AF365">
        <v>2.76</v>
      </c>
      <c r="AG365">
        <v>1.48</v>
      </c>
      <c r="AH365" s="66" t="s">
        <v>482</v>
      </c>
      <c r="AI365" s="51"/>
      <c r="AJ365" t="s">
        <v>437</v>
      </c>
    </row>
    <row r="366" spans="1:36" ht="15" x14ac:dyDescent="0.25">
      <c r="A366">
        <v>3.63</v>
      </c>
      <c r="B366">
        <v>3.05</v>
      </c>
      <c r="C366">
        <v>2.33</v>
      </c>
      <c r="D366" s="43">
        <f t="shared" si="92"/>
        <v>3.2535495479151466E-2</v>
      </c>
      <c r="E366" s="44">
        <f>IF(OR($A366="",$B366="",$C366=""),"",A366*'MPTO_working_3-way'!$I365)</f>
        <v>3.7481038485893197</v>
      </c>
      <c r="F366" s="45">
        <f>IF(OR($A366="",$B366="",$C366=""),"",B366*'MPTO_working_3-way'!$I365)</f>
        <v>3.1492332612114118</v>
      </c>
      <c r="G366" s="46">
        <f>IF(OR($A366="",$B366="",$C366=""),"",C366*'MPTO_working_3-way'!$I365)</f>
        <v>2.4058077044664228</v>
      </c>
      <c r="H366" s="44">
        <f>IF(OR($A366="",$B366="",$C366=""),"",'MPTO_working_3-way'!E365)</f>
        <v>3.7787621162786782</v>
      </c>
      <c r="I366" s="45">
        <f>IF(OR($A366="",$B366="",$C366=""),"",'MPTO_working_3-way'!F365)</f>
        <v>3.1543384297839827</v>
      </c>
      <c r="J366" s="46">
        <f>IF(OR($A366="",$B366="",$C366=""),"",'MPTO_working_3-way'!G365)</f>
        <v>2.3904036716998927</v>
      </c>
      <c r="K366" s="44">
        <f>IF(OR($A366="",$B366="",$C366=""),"",'OddsRatio_working_3-way'!H365)</f>
        <v>3.7629136430461427</v>
      </c>
      <c r="L366" s="45">
        <f>IF(OR($A366="",$B366="",$C366=""),"",'OddsRatio_working_3-way'!I365)</f>
        <v>3.1536018890663837</v>
      </c>
      <c r="M366" s="46">
        <f>IF(OR($A366="",$B366="",$C366=""),"",'OddsRatio_working_3-way'!J365)</f>
        <v>2.3972148841259964</v>
      </c>
      <c r="N366" s="47">
        <f t="shared" si="89"/>
        <v>26.680157231405733</v>
      </c>
      <c r="O366" s="48">
        <f t="shared" si="90"/>
        <v>31.753760901640266</v>
      </c>
      <c r="P366" s="48">
        <f t="shared" si="91"/>
        <v>41.566081866953994</v>
      </c>
      <c r="Q366" t="s">
        <v>157</v>
      </c>
      <c r="R366" t="s">
        <v>115</v>
      </c>
      <c r="S366" t="s">
        <v>477</v>
      </c>
      <c r="T366" s="50">
        <v>100</v>
      </c>
      <c r="U366" s="50">
        <f t="shared" si="80"/>
        <v>72.451790633608823</v>
      </c>
      <c r="V366" s="50">
        <f t="shared" si="81"/>
        <v>67.21311475409837</v>
      </c>
      <c r="W366" s="50">
        <f t="shared" si="82"/>
        <v>57.081545064377686</v>
      </c>
      <c r="X366" s="50">
        <f t="shared" si="83"/>
        <v>75.705340181523965</v>
      </c>
      <c r="Y366" s="50">
        <f t="shared" si="84"/>
        <v>70.466664302013498</v>
      </c>
      <c r="Z366" s="50">
        <f t="shared" si="85"/>
        <v>60.335094612292828</v>
      </c>
      <c r="AA366" s="50">
        <f t="shared" si="86"/>
        <v>-3.2535495479151422</v>
      </c>
      <c r="AB366" s="50">
        <f t="shared" si="87"/>
        <v>-3.253549547915128</v>
      </c>
      <c r="AC366" s="50">
        <f t="shared" si="88"/>
        <v>-3.2535495479151422</v>
      </c>
      <c r="AF366">
        <v>2.65</v>
      </c>
      <c r="AG366">
        <v>1.51</v>
      </c>
      <c r="AH366" s="66" t="s">
        <v>482</v>
      </c>
      <c r="AJ366" t="s">
        <v>437</v>
      </c>
    </row>
    <row r="367" spans="1:36" ht="15" x14ac:dyDescent="0.25">
      <c r="A367">
        <v>2.11</v>
      </c>
      <c r="B367">
        <v>2.97</v>
      </c>
      <c r="C367">
        <v>4.4800000000000004</v>
      </c>
      <c r="D367" s="43">
        <f t="shared" si="92"/>
        <v>3.3848271703722066E-2</v>
      </c>
      <c r="E367" s="44">
        <f>IF(OR($A367="",$B367="",$C367=""),"",A367*'MPTO_working_3-way'!$I366)</f>
        <v>2.1814198532948534</v>
      </c>
      <c r="F367" s="45">
        <f>IF(OR($A367="",$B367="",$C367=""),"",B367*'MPTO_working_3-way'!$I366)</f>
        <v>3.0705293669600549</v>
      </c>
      <c r="G367" s="46">
        <f>IF(OR($A367="",$B367="",$C367=""),"",C367*'MPTO_working_3-way'!$I366)</f>
        <v>4.6316402572326751</v>
      </c>
      <c r="H367" s="44">
        <f>IF(OR($A367="",$B367="",$C367=""),"",'MPTO_working_3-way'!E366)</f>
        <v>2.161456980141617</v>
      </c>
      <c r="I367" s="45">
        <f>IF(OR($A367="",$B367="",$C367=""),"",'MPTO_working_3-way'!F366)</f>
        <v>3.0729747349288807</v>
      </c>
      <c r="J367" s="46">
        <f>IF(OR($A367="",$B367="",$C367=""),"",'MPTO_working_3-way'!G366)</f>
        <v>4.718505109520458</v>
      </c>
      <c r="K367" s="44">
        <f>IF(OR($A367="",$B367="",$C367=""),"",'OddsRatio_working_3-way'!H366)</f>
        <v>2.1701750253362055</v>
      </c>
      <c r="L367" s="45">
        <f>IF(OR($A367="",$B367="",$C367=""),"",'OddsRatio_working_3-way'!I366)</f>
        <v>3.0767971170381307</v>
      </c>
      <c r="M367" s="46">
        <f>IF(OR($A367="",$B367="",$C367=""),"",'OddsRatio_working_3-way'!J366)</f>
        <v>4.6686568361891849</v>
      </c>
      <c r="N367" s="47">
        <f t="shared" si="89"/>
        <v>45.841702526434013</v>
      </c>
      <c r="O367" s="48">
        <f t="shared" si="90"/>
        <v>32.567674185446386</v>
      </c>
      <c r="P367" s="48">
        <f t="shared" si="91"/>
        <v>21.590623288119591</v>
      </c>
      <c r="Q367" t="s">
        <v>162</v>
      </c>
      <c r="R367" t="s">
        <v>121</v>
      </c>
      <c r="S367" t="s">
        <v>477</v>
      </c>
      <c r="T367" s="50">
        <v>100</v>
      </c>
      <c r="U367" s="50">
        <f t="shared" si="80"/>
        <v>52.606635071090047</v>
      </c>
      <c r="V367" s="50">
        <f t="shared" si="81"/>
        <v>66.329966329966325</v>
      </c>
      <c r="W367" s="50">
        <f t="shared" si="82"/>
        <v>77.678571428571431</v>
      </c>
      <c r="X367" s="50">
        <f t="shared" si="83"/>
        <v>55.99146224146223</v>
      </c>
      <c r="Y367" s="50">
        <f t="shared" si="84"/>
        <v>69.71479350033853</v>
      </c>
      <c r="Z367" s="50">
        <f t="shared" si="85"/>
        <v>81.063398598943621</v>
      </c>
      <c r="AA367" s="50">
        <f t="shared" si="86"/>
        <v>-3.3848271703721835</v>
      </c>
      <c r="AB367" s="50">
        <f t="shared" si="87"/>
        <v>-3.3848271703722048</v>
      </c>
      <c r="AC367" s="50">
        <f t="shared" si="88"/>
        <v>-3.3848271703721906</v>
      </c>
      <c r="AF367">
        <v>2.96</v>
      </c>
      <c r="AG367">
        <v>1.42</v>
      </c>
      <c r="AH367" s="66" t="s">
        <v>494</v>
      </c>
      <c r="AJ367" t="s">
        <v>437</v>
      </c>
    </row>
    <row r="368" spans="1:36" ht="15" x14ac:dyDescent="0.25">
      <c r="A368">
        <v>2.41</v>
      </c>
      <c r="B368">
        <v>2.77</v>
      </c>
      <c r="C368">
        <v>3.88</v>
      </c>
      <c r="D368" s="43">
        <f t="shared" si="92"/>
        <v>3.3680548423896006E-2</v>
      </c>
      <c r="E368" s="44">
        <f>IF(OR($A368="",$B368="",$C368=""),"",A368*'MPTO_working_3-way'!$I367)</f>
        <v>2.4911701217015896</v>
      </c>
      <c r="F368" s="45">
        <f>IF(OR($A368="",$B368="",$C368=""),"",B368*'MPTO_working_3-way'!$I367)</f>
        <v>2.8632951191341918</v>
      </c>
      <c r="G368" s="46">
        <f>IF(OR($A368="",$B368="",$C368=""),"",C368*'MPTO_working_3-way'!$I367)</f>
        <v>4.0106805278847162</v>
      </c>
      <c r="H368" s="44">
        <f>IF(OR($A368="",$B368="",$C368=""),"",'MPTO_working_3-way'!E367)</f>
        <v>2.4770200050901465</v>
      </c>
      <c r="I368" s="45">
        <f>IF(OR($A368="",$B368="",$C368=""),"",'MPTO_working_3-way'!F367)</f>
        <v>2.858907367824949</v>
      </c>
      <c r="J368" s="46">
        <f>IF(OR($A368="",$B368="",$C368=""),"",'MPTO_working_3-way'!G367)</f>
        <v>4.0567110470340575</v>
      </c>
      <c r="K368" s="44">
        <f>IF(OR($A368="",$B368="",$C368=""),"",'OddsRatio_working_3-way'!H367)</f>
        <v>2.4838677192440026</v>
      </c>
      <c r="L368" s="45">
        <f>IF(OR($A368="",$B368="",$C368=""),"",'OddsRatio_working_3-way'!I367)</f>
        <v>2.862727562455238</v>
      </c>
      <c r="M368" s="46">
        <f>IF(OR($A368="",$B368="",$C368=""),"",'OddsRatio_working_3-way'!J367)</f>
        <v>4.0308787456898774</v>
      </c>
      <c r="N368" s="47">
        <f t="shared" si="89"/>
        <v>40.141778808624743</v>
      </c>
      <c r="O368" s="48">
        <f t="shared" si="90"/>
        <v>34.924796725193374</v>
      </c>
      <c r="P368" s="48">
        <f t="shared" si="91"/>
        <v>24.933424466181869</v>
      </c>
      <c r="Q368" t="s">
        <v>118</v>
      </c>
      <c r="R368" t="s">
        <v>163</v>
      </c>
      <c r="S368" t="s">
        <v>477</v>
      </c>
      <c r="T368" s="50">
        <v>100</v>
      </c>
      <c r="U368" s="50">
        <f t="shared" si="80"/>
        <v>58.50622406639004</v>
      </c>
      <c r="V368" s="50">
        <f t="shared" si="81"/>
        <v>63.898916967509031</v>
      </c>
      <c r="W368" s="50">
        <f t="shared" si="82"/>
        <v>74.226804123711347</v>
      </c>
      <c r="X368" s="50">
        <f t="shared" si="83"/>
        <v>61.874278908779637</v>
      </c>
      <c r="Y368" s="50">
        <f t="shared" si="84"/>
        <v>67.266971809898621</v>
      </c>
      <c r="Z368" s="50">
        <f t="shared" si="85"/>
        <v>77.594858966100929</v>
      </c>
      <c r="AA368" s="50">
        <f t="shared" si="86"/>
        <v>-3.3680548423895971</v>
      </c>
      <c r="AB368" s="50">
        <f t="shared" si="87"/>
        <v>-3.36805484238959</v>
      </c>
      <c r="AC368" s="50">
        <f t="shared" si="88"/>
        <v>-3.3680548423895829</v>
      </c>
      <c r="AF368">
        <v>2.85</v>
      </c>
      <c r="AG368">
        <v>1.45</v>
      </c>
      <c r="AH368" s="66" t="s">
        <v>479</v>
      </c>
      <c r="AJ368" t="s">
        <v>437</v>
      </c>
    </row>
    <row r="369" spans="1:36" ht="15" x14ac:dyDescent="0.25">
      <c r="A369">
        <v>2.2999999999999998</v>
      </c>
      <c r="B369">
        <v>3.19</v>
      </c>
      <c r="C369">
        <v>3.43</v>
      </c>
      <c r="D369" s="43">
        <f t="shared" si="92"/>
        <v>3.9807422024476846E-2</v>
      </c>
      <c r="E369" s="44">
        <f>IF(OR($A369="",$B369="",$C369=""),"",A369*'MPTO_working_3-way'!$I368)</f>
        <v>2.3915570706562965</v>
      </c>
      <c r="F369" s="45">
        <f>IF(OR($A369="",$B369="",$C369=""),"",B369*'MPTO_working_3-way'!$I368)</f>
        <v>3.3169856762580809</v>
      </c>
      <c r="G369" s="46">
        <f>IF(OR($A369="",$B369="",$C369=""),"",C369*'MPTO_working_3-way'!$I368)</f>
        <v>3.5665394575439557</v>
      </c>
      <c r="H369" s="44">
        <f>IF(OR($A369="",$B369="",$C369=""),"",'MPTO_working_3-way'!E368)</f>
        <v>2.3724034363490158</v>
      </c>
      <c r="I369" s="45">
        <f>IF(OR($A369="",$B369="",$C369=""),"",'MPTO_working_3-way'!F368)</f>
        <v>3.3309962713780283</v>
      </c>
      <c r="J369" s="46">
        <f>IF(OR($A369="",$B369="",$C369=""),"",'MPTO_working_3-way'!G368)</f>
        <v>3.5935539699017722</v>
      </c>
      <c r="K369" s="44">
        <f>IF(OR($A369="",$B369="",$C369=""),"",'OddsRatio_working_3-way'!H368)</f>
        <v>2.3806455916234008</v>
      </c>
      <c r="L369" s="45">
        <f>IF(OR($A369="",$B369="",$C369=""),"",'OddsRatio_working_3-way'!I368)</f>
        <v>3.3258568043501899</v>
      </c>
      <c r="M369" s="46">
        <f>IF(OR($A369="",$B369="",$C369=""),"",'OddsRatio_working_3-way'!J368)</f>
        <v>3.5807452212652806</v>
      </c>
      <c r="N369" s="47">
        <f t="shared" si="89"/>
        <v>41.813762768604043</v>
      </c>
      <c r="O369" s="48">
        <f t="shared" si="90"/>
        <v>30.147854033789752</v>
      </c>
      <c r="P369" s="48">
        <f t="shared" si="91"/>
        <v>28.038383197606205</v>
      </c>
      <c r="Q369" t="s">
        <v>130</v>
      </c>
      <c r="R369" t="s">
        <v>167</v>
      </c>
      <c r="S369" t="s">
        <v>477</v>
      </c>
      <c r="T369" s="50">
        <v>100</v>
      </c>
      <c r="U369" s="50">
        <f t="shared" si="80"/>
        <v>56.521739130434774</v>
      </c>
      <c r="V369" s="50">
        <f t="shared" si="81"/>
        <v>68.652037617554868</v>
      </c>
      <c r="W369" s="50">
        <f t="shared" si="82"/>
        <v>70.845481049562679</v>
      </c>
      <c r="X369" s="50">
        <f t="shared" si="83"/>
        <v>60.502481332882454</v>
      </c>
      <c r="Y369" s="50">
        <f t="shared" si="84"/>
        <v>72.63277982000254</v>
      </c>
      <c r="Z369" s="50">
        <f t="shared" si="85"/>
        <v>74.826223252010365</v>
      </c>
      <c r="AA369" s="50">
        <f t="shared" si="86"/>
        <v>-3.9807422024476793</v>
      </c>
      <c r="AB369" s="50">
        <f t="shared" si="87"/>
        <v>-3.9807422024476722</v>
      </c>
      <c r="AC369" s="50">
        <f t="shared" si="88"/>
        <v>-3.9807422024476864</v>
      </c>
      <c r="AF369">
        <v>1.79</v>
      </c>
      <c r="AG369">
        <v>2.0699999999999998</v>
      </c>
      <c r="AH369" s="66" t="s">
        <v>479</v>
      </c>
      <c r="AJ369" t="s">
        <v>442</v>
      </c>
    </row>
    <row r="370" spans="1:36" s="28" customFormat="1" ht="15" x14ac:dyDescent="0.25">
      <c r="A370" s="23">
        <v>3.11</v>
      </c>
      <c r="B370" s="23">
        <v>3.37</v>
      </c>
      <c r="C370" s="23">
        <v>2.38</v>
      </c>
      <c r="D370" s="24">
        <f t="shared" si="92"/>
        <v>3.8447380631529748E-2</v>
      </c>
      <c r="E370" s="25">
        <f>IF(OR($A370="",$B370="",$C370=""),"",A370*'MPTO_working_3-way'!$I369)</f>
        <v>3.2295713537640576</v>
      </c>
      <c r="F370" s="26">
        <f>IF(OR($A370="",$B370="",$C370=""),"",B370*'MPTO_working_3-way'!$I369)</f>
        <v>3.4995676727282552</v>
      </c>
      <c r="G370" s="27">
        <f>IF(OR($A370="",$B370="",$C370=""),"",C370*'MPTO_working_3-way'!$I369)</f>
        <v>2.4715047659030409</v>
      </c>
      <c r="H370" s="25">
        <f>IF(OR($A370="",$B370="",$C370=""),"",'MPTO_working_3-way'!E369)</f>
        <v>3.2391012400852781</v>
      </c>
      <c r="I370" s="26">
        <f>IF(OR($A370="",$B370="",$C370=""),"",'MPTO_working_3-way'!F369)</f>
        <v>3.5221175235332005</v>
      </c>
      <c r="J370" s="27">
        <f>IF(OR($A370="",$B370="",$C370=""),"",'MPTO_working_3-way'!G369)</f>
        <v>2.4548776688014255</v>
      </c>
      <c r="K370" s="25">
        <f>IF(OR($A370="",$B370="",$C370=""),"",'OddsRatio_working_3-way'!H369)</f>
        <v>3.2356827204128153</v>
      </c>
      <c r="L370" s="26">
        <f>IF(OR($A370="",$B370="",$C370=""),"",'OddsRatio_working_3-way'!I369)</f>
        <v>3.5111696907006515</v>
      </c>
      <c r="M370" s="27">
        <f>IF(OR($A370="",$B370="",$C370=""),"",'OddsRatio_working_3-way'!J369)</f>
        <v>2.4622000730662017</v>
      </c>
      <c r="N370" s="75">
        <f t="shared" si="89"/>
        <v>30.963861468318466</v>
      </c>
      <c r="O370" s="76">
        <f t="shared" si="90"/>
        <v>28.574958209635142</v>
      </c>
      <c r="P370" s="76">
        <f t="shared" si="91"/>
        <v>40.461180322046395</v>
      </c>
      <c r="Q370" s="23" t="s">
        <v>126</v>
      </c>
      <c r="R370" s="23" t="s">
        <v>65</v>
      </c>
      <c r="S370" s="23" t="s">
        <v>477</v>
      </c>
      <c r="T370" s="28">
        <v>100</v>
      </c>
      <c r="U370" s="28">
        <f t="shared" si="80"/>
        <v>67.845659163987136</v>
      </c>
      <c r="V370" s="28">
        <f t="shared" si="81"/>
        <v>70.326409495548958</v>
      </c>
      <c r="W370" s="28">
        <f t="shared" si="82"/>
        <v>57.983193277310924</v>
      </c>
      <c r="X370" s="28">
        <f t="shared" si="83"/>
        <v>71.69039722714011</v>
      </c>
      <c r="Y370" s="28">
        <f t="shared" si="84"/>
        <v>74.171147558701932</v>
      </c>
      <c r="Z370" s="28">
        <f t="shared" si="85"/>
        <v>61.827931340463891</v>
      </c>
      <c r="AA370" s="28">
        <f t="shared" si="86"/>
        <v>-3.844738063152974</v>
      </c>
      <c r="AB370" s="28">
        <f t="shared" si="87"/>
        <v>-3.844738063152974</v>
      </c>
      <c r="AC370" s="28">
        <f t="shared" si="88"/>
        <v>-3.8447380631529668</v>
      </c>
      <c r="AD370" s="41"/>
      <c r="AE370" s="41"/>
      <c r="AF370" s="23">
        <v>1.96</v>
      </c>
      <c r="AG370" s="23">
        <v>1.89</v>
      </c>
      <c r="AH370" s="66" t="s">
        <v>484</v>
      </c>
      <c r="AI370" s="41"/>
      <c r="AJ370" s="23" t="s">
        <v>442</v>
      </c>
    </row>
    <row r="371" spans="1:36" ht="15" x14ac:dyDescent="0.25">
      <c r="A371">
        <v>1.23</v>
      </c>
      <c r="B371">
        <v>6.38</v>
      </c>
      <c r="C371">
        <v>16.420000000000002</v>
      </c>
      <c r="D371" s="43">
        <f t="shared" si="92"/>
        <v>3.0649281823002861E-2</v>
      </c>
      <c r="E371" s="44">
        <f>IF(OR($A371="",$B371="",$C371=""),"",A371*'MPTO_working_3-way'!$I370)</f>
        <v>1.2676986166422934</v>
      </c>
      <c r="F371" s="45">
        <f>IF(OR($A371="",$B371="",$C371=""),"",B371*'MPTO_working_3-way'!$I370)</f>
        <v>6.575542418030758</v>
      </c>
      <c r="G371" s="46">
        <f>IF(OR($A371="",$B371="",$C371=""),"",C371*'MPTO_working_3-way'!$I370)</f>
        <v>16.923261207533709</v>
      </c>
      <c r="H371" s="44">
        <f>IF(OR($A371="",$B371="",$C371=""),"",'MPTO_working_3-way'!E370)</f>
        <v>1.2456531333140257</v>
      </c>
      <c r="I371" s="45">
        <f>IF(OR($A371="",$B371="",$C371=""),"",'MPTO_working_3-way'!F370)</f>
        <v>6.82484916978499</v>
      </c>
      <c r="J371" s="46">
        <f>IF(OR($A371="",$B371="",$C371=""),"",'MPTO_working_3-way'!G370)</f>
        <v>19.729737106916456</v>
      </c>
      <c r="K371" s="44">
        <f>IF(OR($A371="",$B371="",$C371=""),"",'OddsRatio_working_3-way'!H370)</f>
        <v>1.2517347940542152</v>
      </c>
      <c r="L371" s="45">
        <f>IF(OR($A371="",$B371="",$C371=""),"",'OddsRatio_working_3-way'!I370)</f>
        <v>6.8884051826594686</v>
      </c>
      <c r="M371" s="46">
        <f>IF(OR($A371="",$B371="",$C371=""),"",'OddsRatio_working_3-way'!J370)</f>
        <v>17.877176192678256</v>
      </c>
      <c r="N371" s="47">
        <f t="shared" ref="N371:N434" si="93">(1/E371)* 100</f>
        <v>78.883102566496689</v>
      </c>
      <c r="O371" s="48">
        <f t="shared" ref="O371:O434" si="94">(1/F371)* 100</f>
        <v>15.207870870970364</v>
      </c>
      <c r="P371" s="48">
        <f t="shared" ref="P371:P434" si="95">(1/G371)* 100</f>
        <v>5.9090265625329419</v>
      </c>
      <c r="Q371" t="s">
        <v>68</v>
      </c>
      <c r="R371" t="s">
        <v>71</v>
      </c>
      <c r="S371" s="38">
        <v>44230</v>
      </c>
      <c r="T371" s="50">
        <v>100</v>
      </c>
      <c r="U371" s="50">
        <f t="shared" ref="U371:U434" si="96">(1/A371)*((T371*A371)-T371)</f>
        <v>18.699186991869919</v>
      </c>
      <c r="V371" s="50">
        <f t="shared" ref="V371:V434" si="97">(1/B371)*((T371*B371)-T371)</f>
        <v>84.326018808777434</v>
      </c>
      <c r="W371" s="50">
        <f t="shared" ref="W371:W434" si="98">(1/C371)*((T371*C371)-T371)</f>
        <v>93.90986601705238</v>
      </c>
      <c r="X371" s="50">
        <f t="shared" ref="X371:X434" si="99">((1/B371)+(1/C371))*T371</f>
        <v>21.764115174170197</v>
      </c>
      <c r="Y371" s="50">
        <f t="shared" ref="Y371:Y434" si="100">((1/A371)+(1/C371))*T371</f>
        <v>87.390946991077698</v>
      </c>
      <c r="Z371" s="50">
        <f t="shared" ref="Z371:Z434" si="101">((1/A371)+(1/B371))*T371</f>
        <v>96.974794199352658</v>
      </c>
      <c r="AA371" s="50">
        <f t="shared" ref="AA371:AA434" si="102">U371-X371</f>
        <v>-3.0649281823002781</v>
      </c>
      <c r="AB371" s="50">
        <f t="shared" ref="AB371:AB434" si="103">V371-Y371</f>
        <v>-3.0649281823002639</v>
      </c>
      <c r="AC371" s="50">
        <f t="shared" ref="AC371:AC434" si="104">W371-Z371</f>
        <v>-3.0649281823002781</v>
      </c>
      <c r="AF371">
        <v>1.75</v>
      </c>
      <c r="AG371">
        <v>2.17</v>
      </c>
      <c r="AH371" s="66" t="s">
        <v>486</v>
      </c>
      <c r="AJ371" t="s">
        <v>443</v>
      </c>
    </row>
    <row r="372" spans="1:36" ht="15" x14ac:dyDescent="0.25">
      <c r="A372">
        <v>2.2200000000000002</v>
      </c>
      <c r="B372">
        <v>3.21</v>
      </c>
      <c r="C372">
        <v>3.76</v>
      </c>
      <c r="D372" s="43">
        <f t="shared" si="92"/>
        <v>2.7934377009739775E-2</v>
      </c>
      <c r="E372" s="44">
        <f>IF(OR($A372="",$B372="",$C372=""),"",A372*'MPTO_working_3-way'!$I371)</f>
        <v>2.2820143169616225</v>
      </c>
      <c r="F372" s="45">
        <f>IF(OR($A372="",$B372="",$C372=""),"",B372*'MPTO_working_3-way'!$I371)</f>
        <v>3.2996693502012646</v>
      </c>
      <c r="G372" s="46">
        <f>IF(OR($A372="",$B372="",$C372=""),"",C372*'MPTO_working_3-way'!$I371)</f>
        <v>3.8650332575566213</v>
      </c>
      <c r="H372" s="44">
        <f>IF(OR($A372="",$B372="",$C372=""),"",'MPTO_working_3-way'!E371)</f>
        <v>2.2668592425244309</v>
      </c>
      <c r="I372" s="45">
        <f>IF(OR($A372="",$B372="",$C372=""),"",'MPTO_working_3-way'!F371)</f>
        <v>3.3089023752905753</v>
      </c>
      <c r="J372" s="46">
        <f>IF(OR($A372="",$B372="",$C372=""),"",'MPTO_working_3-way'!G371)</f>
        <v>3.8964178187689908</v>
      </c>
      <c r="K372" s="44">
        <f>IF(OR($A372="",$B372="",$C372=""),"",'OddsRatio_working_3-way'!H371)</f>
        <v>2.2733244185380657</v>
      </c>
      <c r="L372" s="45">
        <f>IF(OR($A372="",$B372="",$C372=""),"",'OddsRatio_working_3-way'!I371)</f>
        <v>3.3065958729255112</v>
      </c>
      <c r="M372" s="46">
        <f>IF(OR($A372="",$B372="",$C372=""),"",'OddsRatio_working_3-way'!J371)</f>
        <v>3.880635569807426</v>
      </c>
      <c r="N372" s="47">
        <f t="shared" si="93"/>
        <v>43.820934538721275</v>
      </c>
      <c r="O372" s="48">
        <f t="shared" si="94"/>
        <v>30.30606687724649</v>
      </c>
      <c r="P372" s="48">
        <f t="shared" si="95"/>
        <v>25.872998584032246</v>
      </c>
      <c r="Q372" t="s">
        <v>48</v>
      </c>
      <c r="R372" t="s">
        <v>79</v>
      </c>
      <c r="S372" s="38">
        <v>44230</v>
      </c>
      <c r="T372" s="50">
        <v>100</v>
      </c>
      <c r="U372" s="50">
        <f t="shared" si="96"/>
        <v>54.954954954954964</v>
      </c>
      <c r="V372" s="50">
        <f t="shared" si="97"/>
        <v>68.847352024922117</v>
      </c>
      <c r="W372" s="50">
        <f t="shared" si="98"/>
        <v>73.40425531914893</v>
      </c>
      <c r="X372" s="50">
        <f t="shared" si="99"/>
        <v>57.748392655928946</v>
      </c>
      <c r="Y372" s="50">
        <f t="shared" si="100"/>
        <v>71.640789725896099</v>
      </c>
      <c r="Z372" s="50">
        <f t="shared" si="101"/>
        <v>76.197693020122912</v>
      </c>
      <c r="AA372" s="50">
        <f t="shared" si="102"/>
        <v>-2.7934377009739819</v>
      </c>
      <c r="AB372" s="50">
        <f t="shared" si="103"/>
        <v>-2.7934377009739819</v>
      </c>
      <c r="AC372" s="50">
        <f t="shared" si="104"/>
        <v>-2.7934377009739819</v>
      </c>
      <c r="AF372">
        <v>2.4700000000000002</v>
      </c>
      <c r="AG372">
        <v>1.59</v>
      </c>
      <c r="AH372" s="66" t="s">
        <v>497</v>
      </c>
      <c r="AJ372" t="s">
        <v>433</v>
      </c>
    </row>
    <row r="373" spans="1:36" s="50" customFormat="1" ht="15" x14ac:dyDescent="0.25">
      <c r="A373">
        <v>3.1</v>
      </c>
      <c r="B373">
        <v>3.06</v>
      </c>
      <c r="C373">
        <v>2.64</v>
      </c>
      <c r="D373" s="43">
        <f t="shared" si="92"/>
        <v>2.8165909570084136E-2</v>
      </c>
      <c r="E373" s="44">
        <f>IF(OR($A373="",$B373="",$C373=""),"",A373*'MPTO_working_3-way'!$I372)</f>
        <v>3.1873143196672609</v>
      </c>
      <c r="F373" s="45">
        <f>IF(OR($A373="",$B373="",$C373=""),"",B373*'MPTO_working_3-way'!$I372)</f>
        <v>3.1461876832844573</v>
      </c>
      <c r="G373" s="46">
        <f>IF(OR($A373="",$B373="",$C373=""),"",C373*'MPTO_working_3-way'!$I372)</f>
        <v>2.7143580012650221</v>
      </c>
      <c r="H373" s="44">
        <f>IF(OR($A373="",$B373="",$C373=""),"",'MPTO_working_3-way'!E372)</f>
        <v>3.1929294886833062</v>
      </c>
      <c r="I373" s="45">
        <f>IF(OR($A373="",$B373="",$C373=""),"",'MPTO_working_3-way'!F372)</f>
        <v>3.1505117702116521</v>
      </c>
      <c r="J373" s="46">
        <f>IF(OR($A373="",$B373="",$C373=""),"",'MPTO_working_3-way'!G372)</f>
        <v>2.707098135528728</v>
      </c>
      <c r="K373" s="44">
        <f>IF(OR($A373="",$B373="",$C373=""),"",'OddsRatio_working_3-way'!H372)</f>
        <v>3.1902556357083385</v>
      </c>
      <c r="L373" s="45">
        <f>IF(OR($A373="",$B373="",$C373=""),"",'OddsRatio_working_3-way'!I372)</f>
        <v>3.1485364807424654</v>
      </c>
      <c r="M373" s="46">
        <f>IF(OR($A373="",$B373="",$C373=""),"",'OddsRatio_working_3-way'!J372)</f>
        <v>2.7104853536007982</v>
      </c>
      <c r="N373" s="47">
        <f t="shared" si="93"/>
        <v>31.374376660297337</v>
      </c>
      <c r="O373" s="48">
        <f t="shared" si="94"/>
        <v>31.784499231020181</v>
      </c>
      <c r="P373" s="48">
        <f t="shared" si="95"/>
        <v>36.841124108682486</v>
      </c>
      <c r="Q373" t="s">
        <v>208</v>
      </c>
      <c r="R373" t="s">
        <v>77</v>
      </c>
      <c r="S373" s="38">
        <v>44230</v>
      </c>
      <c r="T373" s="50">
        <v>100</v>
      </c>
      <c r="U373" s="50">
        <f t="shared" si="96"/>
        <v>67.741935483870961</v>
      </c>
      <c r="V373" s="50">
        <f t="shared" si="97"/>
        <v>67.320261437908499</v>
      </c>
      <c r="W373" s="50">
        <f t="shared" si="98"/>
        <v>62.121212121212118</v>
      </c>
      <c r="X373" s="50">
        <f t="shared" si="99"/>
        <v>70.55852644087939</v>
      </c>
      <c r="Y373" s="50">
        <f t="shared" si="100"/>
        <v>70.136852394916914</v>
      </c>
      <c r="Z373" s="50">
        <f t="shared" si="101"/>
        <v>64.93780307822054</v>
      </c>
      <c r="AA373" s="50">
        <f t="shared" si="102"/>
        <v>-2.8165909570084295</v>
      </c>
      <c r="AB373" s="50">
        <f t="shared" si="103"/>
        <v>-2.8165909570084153</v>
      </c>
      <c r="AC373" s="50">
        <f t="shared" si="104"/>
        <v>-2.8165909570084224</v>
      </c>
      <c r="AD373" s="51"/>
      <c r="AF373">
        <v>2.58</v>
      </c>
      <c r="AG373">
        <v>1.55</v>
      </c>
      <c r="AH373" s="66" t="s">
        <v>480</v>
      </c>
      <c r="AI373" s="51"/>
      <c r="AJ373" t="s">
        <v>433</v>
      </c>
    </row>
    <row r="374" spans="1:36" s="50" customFormat="1" ht="15" x14ac:dyDescent="0.25">
      <c r="A374">
        <v>2.54</v>
      </c>
      <c r="B374">
        <v>3.11</v>
      </c>
      <c r="C374">
        <v>3.2</v>
      </c>
      <c r="D374" s="43">
        <f t="shared" si="92"/>
        <v>2.7744195761703505E-2</v>
      </c>
      <c r="E374" s="44">
        <f>IF(OR($A374="",$B374="",$C374=""),"",A374*'MPTO_working_3-way'!$I373)</f>
        <v>2.6104702572347271</v>
      </c>
      <c r="F374" s="45">
        <f>IF(OR($A374="",$B374="",$C374=""),"",B374*'MPTO_working_3-way'!$I373)</f>
        <v>3.1962844488188979</v>
      </c>
      <c r="G374" s="46">
        <f>IF(OR($A374="",$B374="",$C374=""),"",C374*'MPTO_working_3-way'!$I373)</f>
        <v>3.2887814264374513</v>
      </c>
      <c r="H374" s="44">
        <f>IF(OR($A374="",$B374="",$C374=""),"",'MPTO_working_3-way'!E373)</f>
        <v>2.6011000635232495</v>
      </c>
      <c r="I374" s="45">
        <f>IF(OR($A374="",$B374="",$C374=""),"",'MPTO_working_3-way'!F373)</f>
        <v>3.2020970599611198</v>
      </c>
      <c r="J374" s="46">
        <f>IF(OR($A374="",$B374="",$C374=""),"",'MPTO_working_3-way'!G373)</f>
        <v>3.2975881945724819</v>
      </c>
      <c r="K374" s="44">
        <f>IF(OR($A374="",$B374="",$C374=""),"",'OddsRatio_working_3-way'!H373)</f>
        <v>2.6053796561527935</v>
      </c>
      <c r="L374" s="45">
        <f>IF(OR($A374="",$B374="",$C374=""),"",'OddsRatio_working_3-way'!I373)</f>
        <v>3.1995786197937619</v>
      </c>
      <c r="M374" s="46">
        <f>IF(OR($A374="",$B374="",$C374=""),"",'OddsRatio_working_3-way'!J373)</f>
        <v>3.2933995087897046</v>
      </c>
      <c r="N374" s="47">
        <f t="shared" si="93"/>
        <v>38.307274224962853</v>
      </c>
      <c r="O374" s="48">
        <f t="shared" si="94"/>
        <v>31.286326858972874</v>
      </c>
      <c r="P374" s="48">
        <f t="shared" si="95"/>
        <v>30.406398916064266</v>
      </c>
      <c r="Q374" t="s">
        <v>47</v>
      </c>
      <c r="R374" t="s">
        <v>80</v>
      </c>
      <c r="S374" s="38">
        <v>44230</v>
      </c>
      <c r="T374" s="50">
        <v>100</v>
      </c>
      <c r="U374" s="50">
        <f t="shared" si="96"/>
        <v>60.629921259842511</v>
      </c>
      <c r="V374" s="50">
        <f t="shared" si="97"/>
        <v>67.845659163987136</v>
      </c>
      <c r="W374" s="50">
        <f t="shared" si="98"/>
        <v>68.75</v>
      </c>
      <c r="X374" s="50">
        <f t="shared" si="99"/>
        <v>63.404340836012864</v>
      </c>
      <c r="Y374" s="50">
        <f t="shared" si="100"/>
        <v>70.620078740157481</v>
      </c>
      <c r="Z374" s="50">
        <f t="shared" si="101"/>
        <v>71.524419576170345</v>
      </c>
      <c r="AA374" s="50">
        <f t="shared" si="102"/>
        <v>-2.7744195761703523</v>
      </c>
      <c r="AB374" s="50">
        <f t="shared" si="103"/>
        <v>-2.7744195761703452</v>
      </c>
      <c r="AC374" s="50">
        <f t="shared" si="104"/>
        <v>-2.7744195761703452</v>
      </c>
      <c r="AD374" s="51"/>
      <c r="AF374">
        <v>2.4</v>
      </c>
      <c r="AG374">
        <v>1.62</v>
      </c>
      <c r="AH374" s="66" t="s">
        <v>482</v>
      </c>
      <c r="AI374" s="51"/>
      <c r="AJ374" t="s">
        <v>433</v>
      </c>
    </row>
    <row r="375" spans="1:36" s="50" customFormat="1" ht="15" x14ac:dyDescent="0.25">
      <c r="A375">
        <v>2.33</v>
      </c>
      <c r="B375">
        <v>3.12</v>
      </c>
      <c r="C375">
        <v>3.59</v>
      </c>
      <c r="D375" s="43">
        <f t="shared" si="92"/>
        <v>2.824890190246987E-2</v>
      </c>
      <c r="E375" s="44">
        <f>IF(OR($A375="",$B375="",$C375=""),"",A375*'MPTO_working_3-way'!$I374)</f>
        <v>2.3958199414327548</v>
      </c>
      <c r="F375" s="45">
        <f>IF(OR($A375="",$B375="",$C375=""),"",B375*'MPTO_working_3-way'!$I374)</f>
        <v>3.2081365739357062</v>
      </c>
      <c r="G375" s="46">
        <f>IF(OR($A375="",$B375="",$C375=""),"",C375*'MPTO_working_3-way'!$I374)</f>
        <v>3.6914135578298666</v>
      </c>
      <c r="H375" s="44">
        <f>IF(OR($A375="",$B375="",$C375=""),"",'MPTO_working_3-way'!E374)</f>
        <v>2.3822668890378882</v>
      </c>
      <c r="I375" s="45">
        <f>IF(OR($A375="",$B375="",$C375=""),"",'MPTO_working_3-way'!F374)</f>
        <v>3.2144364726099384</v>
      </c>
      <c r="J375" s="46">
        <f>IF(OR($A375="",$B375="",$C375=""),"",'MPTO_working_3-way'!G374)</f>
        <v>3.7156042142861345</v>
      </c>
      <c r="K375" s="44">
        <f>IF(OR($A375="",$B375="",$C375=""),"",'OddsRatio_working_3-way'!H374)</f>
        <v>2.3882212837909016</v>
      </c>
      <c r="L375" s="45">
        <f>IF(OR($A375="",$B375="",$C375=""),"",'OddsRatio_working_3-way'!I374)</f>
        <v>3.2128038508546699</v>
      </c>
      <c r="M375" s="46">
        <f>IF(OR($A375="",$B375="",$C375=""),"",'OddsRatio_working_3-way'!J374)</f>
        <v>3.7033782894875449</v>
      </c>
      <c r="N375" s="47">
        <f t="shared" si="93"/>
        <v>41.739363743753515</v>
      </c>
      <c r="O375" s="48">
        <f t="shared" si="94"/>
        <v>31.170742795815926</v>
      </c>
      <c r="P375" s="48">
        <f t="shared" si="95"/>
        <v>27.089893460430559</v>
      </c>
      <c r="Q375" t="s">
        <v>76</v>
      </c>
      <c r="R375" t="s">
        <v>87</v>
      </c>
      <c r="S375" s="38">
        <v>44230</v>
      </c>
      <c r="T375" s="50">
        <v>100</v>
      </c>
      <c r="U375" s="50">
        <f t="shared" si="96"/>
        <v>57.081545064377686</v>
      </c>
      <c r="V375" s="50">
        <f t="shared" si="97"/>
        <v>67.948717948717942</v>
      </c>
      <c r="W375" s="50">
        <f t="shared" si="98"/>
        <v>72.14484679665739</v>
      </c>
      <c r="X375" s="50">
        <f t="shared" si="99"/>
        <v>59.906435254624668</v>
      </c>
      <c r="Y375" s="50">
        <f t="shared" si="100"/>
        <v>70.773608138964931</v>
      </c>
      <c r="Z375" s="50">
        <f t="shared" si="101"/>
        <v>74.969736986904365</v>
      </c>
      <c r="AA375" s="50">
        <f t="shared" si="102"/>
        <v>-2.8248901902469825</v>
      </c>
      <c r="AB375" s="50">
        <f t="shared" si="103"/>
        <v>-2.8248901902469896</v>
      </c>
      <c r="AC375" s="50">
        <f t="shared" si="104"/>
        <v>-2.8248901902469754</v>
      </c>
      <c r="AD375" s="51"/>
      <c r="AF375">
        <v>2.58</v>
      </c>
      <c r="AG375">
        <v>1.55</v>
      </c>
      <c r="AH375" s="66" t="s">
        <v>483</v>
      </c>
      <c r="AI375" s="51"/>
      <c r="AJ375" t="s">
        <v>433</v>
      </c>
    </row>
    <row r="376" spans="1:36" s="50" customFormat="1" ht="15" x14ac:dyDescent="0.25">
      <c r="A376">
        <v>1.99</v>
      </c>
      <c r="B376">
        <v>3.41</v>
      </c>
      <c r="C376">
        <v>4.3099999999999996</v>
      </c>
      <c r="D376" s="43">
        <f t="shared" si="92"/>
        <v>2.7786256263798492E-2</v>
      </c>
      <c r="E376" s="44">
        <f>IF(OR($A376="",$B376="",$C376=""),"",A376*'MPTO_working_3-way'!$I375)</f>
        <v>2.0452946499649589</v>
      </c>
      <c r="F376" s="45">
        <f>IF(OR($A376="",$B376="",$C376=""),"",B376*'MPTO_working_3-way'!$I375)</f>
        <v>3.5047511338595529</v>
      </c>
      <c r="G376" s="46">
        <f>IF(OR($A376="",$B376="",$C376=""),"",C376*'MPTO_working_3-way'!$I375)</f>
        <v>4.4297587644969711</v>
      </c>
      <c r="H376" s="44">
        <f>IF(OR($A376="",$B376="",$C376=""),"",'MPTO_working_3-way'!E375)</f>
        <v>2.0273675258982902</v>
      </c>
      <c r="I376" s="45">
        <f>IF(OR($A376="",$B376="",$C376=""),"",'MPTO_working_3-way'!F375)</f>
        <v>3.521212973947498</v>
      </c>
      <c r="J376" s="46">
        <f>IF(OR($A376="",$B376="",$C376=""),"",'MPTO_working_3-way'!G375)</f>
        <v>4.4892073068809459</v>
      </c>
      <c r="K376" s="44">
        <f>IF(OR($A376="",$B376="",$C376=""),"",'OddsRatio_working_3-way'!H375)</f>
        <v>2.0345389265296974</v>
      </c>
      <c r="L376" s="45">
        <f>IF(OR($A376="",$B376="",$C376=""),"",'OddsRatio_working_3-way'!I375)</f>
        <v>3.5184230433702739</v>
      </c>
      <c r="M376" s="46">
        <f>IF(OR($A376="",$B376="",$C376=""),"",'OddsRatio_working_3-way'!J375)</f>
        <v>4.4589129765790894</v>
      </c>
      <c r="N376" s="47">
        <f t="shared" si="93"/>
        <v>48.892710887261771</v>
      </c>
      <c r="O376" s="48">
        <f t="shared" si="94"/>
        <v>28.532696382888833</v>
      </c>
      <c r="P376" s="48">
        <f t="shared" si="95"/>
        <v>22.574592729849403</v>
      </c>
      <c r="Q376" t="s">
        <v>278</v>
      </c>
      <c r="R376" t="s">
        <v>44</v>
      </c>
      <c r="S376" s="38">
        <v>44230</v>
      </c>
      <c r="T376" s="50">
        <v>100</v>
      </c>
      <c r="U376" s="50">
        <f t="shared" si="96"/>
        <v>49.748743718592962</v>
      </c>
      <c r="V376" s="50">
        <f t="shared" si="97"/>
        <v>70.674486803519059</v>
      </c>
      <c r="W376" s="50">
        <f t="shared" si="98"/>
        <v>76.798143851508115</v>
      </c>
      <c r="X376" s="50">
        <f t="shared" si="99"/>
        <v>52.527369344972819</v>
      </c>
      <c r="Y376" s="50">
        <f t="shared" si="100"/>
        <v>73.453112429898908</v>
      </c>
      <c r="Z376" s="50">
        <f t="shared" si="101"/>
        <v>79.576769477887964</v>
      </c>
      <c r="AA376" s="50">
        <f t="shared" si="102"/>
        <v>-2.7786256263798563</v>
      </c>
      <c r="AB376" s="50">
        <f t="shared" si="103"/>
        <v>-2.7786256263798492</v>
      </c>
      <c r="AC376" s="50">
        <f t="shared" si="104"/>
        <v>-2.7786256263798492</v>
      </c>
      <c r="AD376" s="51"/>
      <c r="AF376">
        <v>2.46</v>
      </c>
      <c r="AG376">
        <v>1.59</v>
      </c>
      <c r="AH376" s="66" t="s">
        <v>484</v>
      </c>
      <c r="AI376" s="51"/>
      <c r="AJ376" t="s">
        <v>433</v>
      </c>
    </row>
    <row r="377" spans="1:36" ht="15" x14ac:dyDescent="0.25">
      <c r="A377">
        <v>2.4</v>
      </c>
      <c r="B377">
        <v>3.33</v>
      </c>
      <c r="C377">
        <v>3.21</v>
      </c>
      <c r="D377" s="43">
        <f t="shared" si="92"/>
        <v>2.8493446717745785E-2</v>
      </c>
      <c r="E377" s="44">
        <f>IF(OR($A377="",$B377="",$C377=""),"",A377*'MPTO_working_3-way'!$I376)</f>
        <v>2.4683842721225897</v>
      </c>
      <c r="F377" s="45">
        <f>IF(OR($A377="",$B377="",$C377=""),"",B377*'MPTO_working_3-way'!$I376)</f>
        <v>3.4248831775700936</v>
      </c>
      <c r="G377" s="46">
        <f>IF(OR($A377="",$B377="",$C377=""),"",C377*'MPTO_working_3-way'!$I376)</f>
        <v>3.3014639639639638</v>
      </c>
      <c r="H377" s="44">
        <f>IF(OR($A377="",$B377="",$C377=""),"",'MPTO_working_3-way'!E376)</f>
        <v>2.4559835491171431</v>
      </c>
      <c r="I377" s="45">
        <f>IF(OR($A377="",$B377="",$C377=""),"",'MPTO_working_3-way'!F376)</f>
        <v>3.4387601637458887</v>
      </c>
      <c r="J377" s="46">
        <f>IF(OR($A377="",$B377="",$C377=""),"",'MPTO_working_3-way'!G376)</f>
        <v>3.3109440215581656</v>
      </c>
      <c r="K377" s="44">
        <f>IF(OR($A377="",$B377="",$C377=""),"",'OddsRatio_working_3-way'!H376)</f>
        <v>2.4614622447506886</v>
      </c>
      <c r="L377" s="45">
        <f>IF(OR($A377="",$B377="",$C377=""),"",'OddsRatio_working_3-way'!I376)</f>
        <v>3.4322907359065029</v>
      </c>
      <c r="M377" s="46">
        <f>IF(OR($A377="",$B377="",$C377=""),"",'OddsRatio_working_3-way'!J376)</f>
        <v>3.3070225434993015</v>
      </c>
      <c r="N377" s="47">
        <f t="shared" si="93"/>
        <v>40.512330729610809</v>
      </c>
      <c r="O377" s="48">
        <f t="shared" si="94"/>
        <v>29.1980762015213</v>
      </c>
      <c r="P377" s="48">
        <f t="shared" si="95"/>
        <v>30.289593068867894</v>
      </c>
      <c r="Q377" t="s">
        <v>46</v>
      </c>
      <c r="R377" t="s">
        <v>49</v>
      </c>
      <c r="S377" s="38">
        <v>44230</v>
      </c>
      <c r="T377" s="50">
        <v>100</v>
      </c>
      <c r="U377" s="50">
        <f t="shared" si="96"/>
        <v>58.333333333333336</v>
      </c>
      <c r="V377" s="50">
        <f t="shared" si="97"/>
        <v>69.969969969969966</v>
      </c>
      <c r="W377" s="50">
        <f t="shared" si="98"/>
        <v>68.847352024922117</v>
      </c>
      <c r="X377" s="50">
        <f t="shared" si="99"/>
        <v>61.182678005107903</v>
      </c>
      <c r="Y377" s="50">
        <f t="shared" si="100"/>
        <v>72.819314641744555</v>
      </c>
      <c r="Z377" s="50">
        <f t="shared" si="101"/>
        <v>71.696696696696691</v>
      </c>
      <c r="AA377" s="50">
        <f t="shared" si="102"/>
        <v>-2.849344671774567</v>
      </c>
      <c r="AB377" s="50">
        <f t="shared" si="103"/>
        <v>-2.8493446717745883</v>
      </c>
      <c r="AC377" s="50">
        <f t="shared" si="104"/>
        <v>-2.8493446717745741</v>
      </c>
      <c r="AF377">
        <v>2.1</v>
      </c>
      <c r="AG377">
        <v>1.79</v>
      </c>
      <c r="AH377" s="66" t="s">
        <v>479</v>
      </c>
      <c r="AJ377" t="s">
        <v>433</v>
      </c>
    </row>
    <row r="378" spans="1:36" ht="15" x14ac:dyDescent="0.25">
      <c r="A378">
        <v>2.86</v>
      </c>
      <c r="B378">
        <v>3.44</v>
      </c>
      <c r="C378">
        <v>2.5499999999999998</v>
      </c>
      <c r="D378" s="43">
        <f t="shared" si="92"/>
        <v>3.2504886814052281E-2</v>
      </c>
      <c r="E378" s="44">
        <f>IF(OR($A378="",$B378="",$C378=""),"",A378*'MPTO_working_3-way'!$I377)</f>
        <v>2.9529639762881894</v>
      </c>
      <c r="F378" s="45">
        <f>IF(OR($A378="",$B378="",$C378=""),"",B378*'MPTO_working_3-way'!$I377)</f>
        <v>3.5518168106403398</v>
      </c>
      <c r="G378" s="46">
        <f>IF(OR($A378="",$B378="",$C378=""),"",C378*'MPTO_working_3-way'!$I377)</f>
        <v>2.6328874613758333</v>
      </c>
      <c r="H378" s="44">
        <f>IF(OR($A378="",$B378="",$C378=""),"",'MPTO_working_3-way'!E377)</f>
        <v>2.9514598133685115</v>
      </c>
      <c r="I378" s="45">
        <f>IF(OR($A378="",$B378="",$C378=""),"",'MPTO_working_3-way'!F377)</f>
        <v>3.5731805510190129</v>
      </c>
      <c r="J378" s="46">
        <f>IF(OR($A378="",$B378="",$C378=""),"",'MPTO_working_3-way'!G377)</f>
        <v>2.6224562469599006</v>
      </c>
      <c r="K378" s="44">
        <f>IF(OR($A378="",$B378="",$C378=""),"",'OddsRatio_working_3-way'!H377)</f>
        <v>2.9529106916258239</v>
      </c>
      <c r="L378" s="45">
        <f>IF(OR($A378="",$B378="",$C378=""),"",'OddsRatio_working_3-way'!I377)</f>
        <v>3.5618828427779632</v>
      </c>
      <c r="M378" s="46">
        <f>IF(OR($A378="",$B378="",$C378=""),"",'OddsRatio_working_3-way'!J377)</f>
        <v>2.6274255763548529</v>
      </c>
      <c r="N378" s="47">
        <f t="shared" si="93"/>
        <v>33.86428036473977</v>
      </c>
      <c r="O378" s="48">
        <f t="shared" si="94"/>
        <v>28.154605186963877</v>
      </c>
      <c r="P378" s="48">
        <f t="shared" si="95"/>
        <v>37.981114448296367</v>
      </c>
      <c r="Q378" t="s">
        <v>281</v>
      </c>
      <c r="R378" t="s">
        <v>283</v>
      </c>
      <c r="S378" s="38">
        <v>44230</v>
      </c>
      <c r="T378" s="50">
        <v>100</v>
      </c>
      <c r="U378" s="50">
        <f t="shared" si="96"/>
        <v>65.03496503496504</v>
      </c>
      <c r="V378" s="50">
        <f t="shared" si="97"/>
        <v>70.930232558139537</v>
      </c>
      <c r="W378" s="50">
        <f t="shared" si="98"/>
        <v>60.784313725490193</v>
      </c>
      <c r="X378" s="50">
        <f t="shared" si="99"/>
        <v>68.28545371637027</v>
      </c>
      <c r="Y378" s="50">
        <f t="shared" si="100"/>
        <v>74.180721239544781</v>
      </c>
      <c r="Z378" s="50">
        <f t="shared" si="101"/>
        <v>64.034802406895437</v>
      </c>
      <c r="AA378" s="50">
        <f t="shared" si="102"/>
        <v>-3.2504886814052298</v>
      </c>
      <c r="AB378" s="50">
        <f t="shared" si="103"/>
        <v>-3.2504886814052441</v>
      </c>
      <c r="AC378" s="50">
        <f t="shared" si="104"/>
        <v>-3.2504886814052441</v>
      </c>
      <c r="AF378">
        <v>1.93</v>
      </c>
      <c r="AG378">
        <v>1.93</v>
      </c>
      <c r="AH378" s="66" t="s">
        <v>489</v>
      </c>
      <c r="AJ378" t="s">
        <v>444</v>
      </c>
    </row>
    <row r="379" spans="1:36" ht="15" x14ac:dyDescent="0.25">
      <c r="A379">
        <v>3.64</v>
      </c>
      <c r="B379">
        <v>3.56</v>
      </c>
      <c r="C379">
        <v>2.09</v>
      </c>
      <c r="D379" s="43">
        <f t="shared" si="92"/>
        <v>3.4093050651300194E-2</v>
      </c>
      <c r="E379" s="44">
        <f>IF(OR($A379="",$B379="",$C379=""),"",A379*'MPTO_working_3-way'!$I378)</f>
        <v>3.764098704370733</v>
      </c>
      <c r="F379" s="45">
        <f>IF(OR($A379="",$B379="",$C379=""),"",B379*'MPTO_working_3-way'!$I378)</f>
        <v>3.6813712603186288</v>
      </c>
      <c r="G379" s="46">
        <f>IF(OR($A379="",$B379="",$C379=""),"",C379*'MPTO_working_3-way'!$I378)</f>
        <v>2.1612544758612171</v>
      </c>
      <c r="H379" s="44">
        <f>IF(OR($A379="",$B379="",$C379=""),"",'MPTO_working_3-way'!E378)</f>
        <v>3.7970705102417739</v>
      </c>
      <c r="I379" s="45">
        <f>IF(OR($A379="",$B379="",$C379=""),"",'MPTO_working_3-way'!F378)</f>
        <v>3.7100998307903175</v>
      </c>
      <c r="J379" s="46">
        <f>IF(OR($A379="",$B379="",$C379=""),"",'MPTO_working_3-way'!G378)</f>
        <v>2.1408483421733049</v>
      </c>
      <c r="K379" s="44">
        <f>IF(OR($A379="",$B379="",$C379=""),"",'OddsRatio_working_3-way'!H378)</f>
        <v>3.7831384368936161</v>
      </c>
      <c r="L379" s="45">
        <f>IF(OR($A379="",$B379="",$C379=""),"",'OddsRatio_working_3-way'!I378)</f>
        <v>3.6988009085029003</v>
      </c>
      <c r="M379" s="46">
        <f>IF(OR($A379="",$B379="",$C379=""),"",'OddsRatio_working_3-way'!J378)</f>
        <v>2.149098824323501</v>
      </c>
      <c r="N379" s="47">
        <f t="shared" si="93"/>
        <v>26.566784734917732</v>
      </c>
      <c r="O379" s="48">
        <f t="shared" si="94"/>
        <v>27.163791133455213</v>
      </c>
      <c r="P379" s="48">
        <f t="shared" si="95"/>
        <v>46.269424131627062</v>
      </c>
      <c r="Q379" t="s">
        <v>84</v>
      </c>
      <c r="R379" t="s">
        <v>43</v>
      </c>
      <c r="S379" s="38">
        <v>44230</v>
      </c>
      <c r="T379" s="50">
        <v>100</v>
      </c>
      <c r="U379" s="50">
        <f t="shared" si="96"/>
        <v>72.527472527472526</v>
      </c>
      <c r="V379" s="50">
        <f t="shared" si="97"/>
        <v>71.910112359550567</v>
      </c>
      <c r="W379" s="50">
        <f t="shared" si="98"/>
        <v>52.153110047846894</v>
      </c>
      <c r="X379" s="50">
        <f t="shared" si="99"/>
        <v>75.936777592602553</v>
      </c>
      <c r="Y379" s="50">
        <f t="shared" si="100"/>
        <v>75.31941742468058</v>
      </c>
      <c r="Z379" s="50">
        <f t="shared" si="101"/>
        <v>55.562415112976907</v>
      </c>
      <c r="AA379" s="50">
        <f t="shared" si="102"/>
        <v>-3.4093050651300274</v>
      </c>
      <c r="AB379" s="50">
        <f t="shared" si="103"/>
        <v>-3.4093050651300132</v>
      </c>
      <c r="AC379" s="50">
        <f t="shared" si="104"/>
        <v>-3.4093050651300132</v>
      </c>
      <c r="AF379">
        <v>1.97</v>
      </c>
      <c r="AG379">
        <v>1.89</v>
      </c>
      <c r="AH379" s="66" t="s">
        <v>484</v>
      </c>
      <c r="AJ379" t="s">
        <v>444</v>
      </c>
    </row>
    <row r="380" spans="1:36" ht="15" x14ac:dyDescent="0.25">
      <c r="A380">
        <v>2.64</v>
      </c>
      <c r="B380">
        <v>3.13</v>
      </c>
      <c r="C380">
        <v>2.98</v>
      </c>
      <c r="D380" s="43">
        <f t="shared" si="92"/>
        <v>3.3847166477910307E-2</v>
      </c>
      <c r="E380" s="44">
        <f>IF(OR($A380="",$B380="",$C380=""),"",A380*'MPTO_working_3-way'!$I379)</f>
        <v>2.7293565195016831</v>
      </c>
      <c r="F380" s="45">
        <f>IF(OR($A380="",$B380="",$C380=""),"",B380*'MPTO_working_3-way'!$I379)</f>
        <v>3.2359416310758591</v>
      </c>
      <c r="G380" s="46">
        <f>IF(OR($A380="",$B380="",$C380=""),"",C380*'MPTO_working_3-way'!$I379)</f>
        <v>3.0808645561041725</v>
      </c>
      <c r="H380" s="44">
        <f>IF(OR($A380="",$B380="",$C380=""),"",'MPTO_working_3-way'!E379)</f>
        <v>2.7210477865341498</v>
      </c>
      <c r="I380" s="45">
        <f>IF(OR($A380="",$B380="",$C380=""),"",'MPTO_working_3-way'!F379)</f>
        <v>3.2445786514978652</v>
      </c>
      <c r="J380" s="46">
        <f>IF(OR($A380="",$B380="",$C380=""),"",'MPTO_working_3-way'!G379)</f>
        <v>3.0836779353732169</v>
      </c>
      <c r="K380" s="44">
        <f>IF(OR($A380="",$B380="",$C380=""),"",'OddsRatio_working_3-way'!H379)</f>
        <v>2.7249373952006199</v>
      </c>
      <c r="L380" s="45">
        <f>IF(OR($A380="",$B380="",$C380=""),"",'OddsRatio_working_3-way'!I379)</f>
        <v>3.2403150315715372</v>
      </c>
      <c r="M380" s="46">
        <f>IF(OR($A380="",$B380="",$C380=""),"",'OddsRatio_working_3-way'!J379)</f>
        <v>3.082546367376358</v>
      </c>
      <c r="N380" s="47">
        <f t="shared" si="93"/>
        <v>36.638672626856994</v>
      </c>
      <c r="O380" s="48">
        <f t="shared" si="94"/>
        <v>30.902905985591843</v>
      </c>
      <c r="P380" s="48">
        <f t="shared" si="95"/>
        <v>32.458421387551169</v>
      </c>
      <c r="Q380" t="s">
        <v>293</v>
      </c>
      <c r="R380" t="s">
        <v>286</v>
      </c>
      <c r="S380" s="38">
        <v>44230</v>
      </c>
      <c r="T380" s="50">
        <v>100</v>
      </c>
      <c r="U380" s="50">
        <f t="shared" si="96"/>
        <v>62.121212121212118</v>
      </c>
      <c r="V380" s="50">
        <f t="shared" si="97"/>
        <v>68.051118210862612</v>
      </c>
      <c r="W380" s="50">
        <f t="shared" si="98"/>
        <v>66.442953020134226</v>
      </c>
      <c r="X380" s="50">
        <f t="shared" si="99"/>
        <v>65.505928769003148</v>
      </c>
      <c r="Y380" s="50">
        <f t="shared" si="100"/>
        <v>71.435834858653664</v>
      </c>
      <c r="Z380" s="50">
        <f t="shared" si="101"/>
        <v>69.827669667925264</v>
      </c>
      <c r="AA380" s="50">
        <f t="shared" si="102"/>
        <v>-3.3847166477910307</v>
      </c>
      <c r="AB380" s="50">
        <f t="shared" si="103"/>
        <v>-3.384716647791052</v>
      </c>
      <c r="AC380" s="50">
        <f t="shared" si="104"/>
        <v>-3.3847166477910378</v>
      </c>
      <c r="AF380">
        <v>2.34</v>
      </c>
      <c r="AG380">
        <v>1.63</v>
      </c>
      <c r="AH380" s="66" t="s">
        <v>480</v>
      </c>
      <c r="AJ380" t="s">
        <v>444</v>
      </c>
    </row>
    <row r="381" spans="1:36" ht="15" x14ac:dyDescent="0.25">
      <c r="A381">
        <v>2.2400000000000002</v>
      </c>
      <c r="B381">
        <v>3.38</v>
      </c>
      <c r="C381">
        <v>3.43</v>
      </c>
      <c r="D381" s="43">
        <f t="shared" si="92"/>
        <v>3.3831749098625075E-2</v>
      </c>
      <c r="E381" s="44">
        <f>IF(OR($A381="",$B381="",$C381=""),"",A381*'MPTO_working_3-way'!$I380)</f>
        <v>2.3157831179809203</v>
      </c>
      <c r="F381" s="45">
        <f>IF(OR($A381="",$B381="",$C381=""),"",B381*'MPTO_working_3-way'!$I380)</f>
        <v>3.4943513119533525</v>
      </c>
      <c r="G381" s="46">
        <f>IF(OR($A381="",$B381="",$C381=""),"",C381*'MPTO_working_3-way'!$I380)</f>
        <v>3.5460428994082842</v>
      </c>
      <c r="H381" s="44">
        <f>IF(OR($A381="",$B381="",$C381=""),"",'MPTO_working_3-way'!E380)</f>
        <v>2.2980511607470278</v>
      </c>
      <c r="I381" s="45">
        <f>IF(OR($A381="",$B381="",$C381=""),"",'MPTO_working_3-way'!F380)</f>
        <v>3.5139412645771397</v>
      </c>
      <c r="J381" s="46">
        <f>IF(OR($A381="",$B381="",$C381=""),"",'MPTO_working_3-way'!G380)</f>
        <v>3.5680142391468825</v>
      </c>
      <c r="K381" s="44">
        <f>IF(OR($A381="",$B381="",$C381=""),"",'OddsRatio_working_3-way'!H380)</f>
        <v>2.3055443069988253</v>
      </c>
      <c r="L381" s="45">
        <f>IF(OR($A381="",$B381="",$C381=""),"",'OddsRatio_working_3-way'!I380)</f>
        <v>3.5058027827880669</v>
      </c>
      <c r="M381" s="46">
        <f>IF(OR($A381="",$B381="",$C381=""),"",'OddsRatio_working_3-way'!J380)</f>
        <v>3.5584456983928594</v>
      </c>
      <c r="N381" s="47">
        <f t="shared" si="93"/>
        <v>43.181936694999216</v>
      </c>
      <c r="O381" s="48">
        <f t="shared" si="94"/>
        <v>28.617614851123747</v>
      </c>
      <c r="P381" s="48">
        <f t="shared" si="95"/>
        <v>28.200448453877037</v>
      </c>
      <c r="Q381" t="s">
        <v>451</v>
      </c>
      <c r="R381" t="s">
        <v>467</v>
      </c>
      <c r="S381" s="38">
        <v>44230</v>
      </c>
      <c r="T381" s="50">
        <v>100</v>
      </c>
      <c r="U381" s="50">
        <f t="shared" si="96"/>
        <v>55.357142857142868</v>
      </c>
      <c r="V381" s="50">
        <f t="shared" si="97"/>
        <v>70.414201183431956</v>
      </c>
      <c r="W381" s="50">
        <f t="shared" si="98"/>
        <v>70.845481049562679</v>
      </c>
      <c r="X381" s="50">
        <f t="shared" si="99"/>
        <v>58.740317767005365</v>
      </c>
      <c r="Y381" s="50">
        <f t="shared" si="100"/>
        <v>73.79737609329446</v>
      </c>
      <c r="Z381" s="50">
        <f t="shared" si="101"/>
        <v>74.228655959425183</v>
      </c>
      <c r="AA381" s="50">
        <f t="shared" si="102"/>
        <v>-3.3831749098624968</v>
      </c>
      <c r="AB381" s="50">
        <f t="shared" si="103"/>
        <v>-3.3831749098625039</v>
      </c>
      <c r="AC381" s="50">
        <f t="shared" si="104"/>
        <v>-3.3831749098625039</v>
      </c>
      <c r="AF381">
        <v>2.14</v>
      </c>
      <c r="AG381">
        <v>1.75</v>
      </c>
      <c r="AH381" s="66" t="s">
        <v>482</v>
      </c>
      <c r="AJ381" t="s">
        <v>444</v>
      </c>
    </row>
    <row r="382" spans="1:36" ht="15" x14ac:dyDescent="0.25">
      <c r="A382">
        <v>2.31</v>
      </c>
      <c r="B382">
        <v>3.56</v>
      </c>
      <c r="C382">
        <v>3.13</v>
      </c>
      <c r="D382" s="43">
        <f t="shared" si="92"/>
        <v>3.3288127196301032E-2</v>
      </c>
      <c r="E382" s="44">
        <f>IF(OR($A382="",$B382="",$C382=""),"",A382*'MPTO_working_3-way'!$I381)</f>
        <v>2.3868955738234554</v>
      </c>
      <c r="F382" s="45">
        <f>IF(OR($A382="",$B382="",$C382=""),"",B382*'MPTO_working_3-way'!$I381)</f>
        <v>3.6785057328188318</v>
      </c>
      <c r="G382" s="46">
        <f>IF(OR($A382="",$B382="",$C382=""),"",C382*'MPTO_working_3-way'!$I381)</f>
        <v>3.2341918381244219</v>
      </c>
      <c r="H382" s="44">
        <f>IF(OR($A382="",$B382="",$C382=""),"",'MPTO_working_3-way'!E381)</f>
        <v>2.3707671672423016</v>
      </c>
      <c r="I382" s="45">
        <f>IF(OR($A382="",$B382="",$C382=""),"",'MPTO_working_3-way'!F381)</f>
        <v>3.7064102891475632</v>
      </c>
      <c r="J382" s="46">
        <f>IF(OR($A382="",$B382="",$C382=""),"",'MPTO_working_3-way'!G381)</f>
        <v>3.2426181138733372</v>
      </c>
      <c r="K382" s="44">
        <f>IF(OR($A382="",$B382="",$C382=""),"",'OddsRatio_working_3-way'!H381)</f>
        <v>2.3777906981070598</v>
      </c>
      <c r="L382" s="45">
        <f>IF(OR($A382="",$B382="",$C382=""),"",'OddsRatio_working_3-way'!I381)</f>
        <v>3.6924764787435662</v>
      </c>
      <c r="M382" s="46">
        <f>IF(OR($A382="",$B382="",$C382=""),"",'OddsRatio_working_3-way'!J381)</f>
        <v>3.240224570204608</v>
      </c>
      <c r="N382" s="47">
        <f t="shared" si="93"/>
        <v>41.895423116401659</v>
      </c>
      <c r="O382" s="48">
        <f t="shared" si="94"/>
        <v>27.184951516541528</v>
      </c>
      <c r="P382" s="48">
        <f t="shared" si="95"/>
        <v>30.91962536705682</v>
      </c>
      <c r="Q382" t="s">
        <v>455</v>
      </c>
      <c r="R382" t="s">
        <v>284</v>
      </c>
      <c r="S382" s="38">
        <v>44230</v>
      </c>
      <c r="T382" s="50">
        <v>100</v>
      </c>
      <c r="U382" s="50">
        <f t="shared" si="96"/>
        <v>56.709956709956707</v>
      </c>
      <c r="V382" s="50">
        <f t="shared" si="97"/>
        <v>71.910112359550567</v>
      </c>
      <c r="W382" s="50">
        <f t="shared" si="98"/>
        <v>68.051118210862612</v>
      </c>
      <c r="X382" s="50">
        <f t="shared" si="99"/>
        <v>60.038769429586814</v>
      </c>
      <c r="Y382" s="50">
        <f t="shared" si="100"/>
        <v>75.23892507918066</v>
      </c>
      <c r="Z382" s="50">
        <f t="shared" si="101"/>
        <v>71.379930930492733</v>
      </c>
      <c r="AA382" s="50">
        <f t="shared" si="102"/>
        <v>-3.3288127196301076</v>
      </c>
      <c r="AB382" s="50">
        <f t="shared" si="103"/>
        <v>-3.3288127196300934</v>
      </c>
      <c r="AC382" s="50">
        <f t="shared" si="104"/>
        <v>-3.3288127196301218</v>
      </c>
      <c r="AF382">
        <v>1.7</v>
      </c>
      <c r="AG382">
        <v>2.12</v>
      </c>
      <c r="AH382" s="66" t="s">
        <v>479</v>
      </c>
      <c r="AJ382" t="s">
        <v>444</v>
      </c>
    </row>
    <row r="383" spans="1:36" ht="15" x14ac:dyDescent="0.25">
      <c r="A383">
        <v>2.88</v>
      </c>
      <c r="B383">
        <v>3.32</v>
      </c>
      <c r="C383">
        <v>2.6</v>
      </c>
      <c r="D383" s="43">
        <f t="shared" si="92"/>
        <v>3.3042426114715306E-2</v>
      </c>
      <c r="E383" s="44">
        <f>IF(OR($A383="",$B383="",$C383=""),"",A383*'MPTO_working_3-way'!$I382)</f>
        <v>2.9751621872103802</v>
      </c>
      <c r="F383" s="45">
        <f>IF(OR($A383="",$B383="",$C383=""),"",B383*'MPTO_working_3-way'!$I382)</f>
        <v>3.4297008547008545</v>
      </c>
      <c r="G383" s="46">
        <f>IF(OR($A383="",$B383="",$C383=""),"",C383*'MPTO_working_3-way'!$I382)</f>
        <v>2.68591030789826</v>
      </c>
      <c r="H383" s="44">
        <f>IF(OR($A383="",$B383="",$C383=""),"",'MPTO_working_3-way'!E382)</f>
        <v>2.9743485030245802</v>
      </c>
      <c r="I383" s="45">
        <f>IF(OR($A383="",$B383="",$C383=""),"",'MPTO_working_3-way'!F382)</f>
        <v>3.446010083834814</v>
      </c>
      <c r="J383" s="46">
        <f>IF(OR($A383="",$B383="",$C383=""),"",'MPTO_working_3-way'!G382)</f>
        <v>2.6766506264858227</v>
      </c>
      <c r="K383" s="44">
        <f>IF(OR($A383="",$B383="",$C383=""),"",'OddsRatio_working_3-way'!H382)</f>
        <v>2.9752439554664223</v>
      </c>
      <c r="L383" s="45">
        <f>IF(OR($A383="",$B383="",$C383=""),"",'OddsRatio_working_3-way'!I382)</f>
        <v>3.4375350939798399</v>
      </c>
      <c r="M383" s="46">
        <f>IF(OR($A383="",$B383="",$C383=""),"",'OddsRatio_working_3-way'!J382)</f>
        <v>2.6810586855033383</v>
      </c>
      <c r="N383" s="47">
        <f t="shared" si="93"/>
        <v>33.611612983614727</v>
      </c>
      <c r="O383" s="48">
        <f t="shared" si="94"/>
        <v>29.157061865304346</v>
      </c>
      <c r="P383" s="48">
        <f t="shared" si="95"/>
        <v>37.231325151080924</v>
      </c>
      <c r="Q383" t="s">
        <v>289</v>
      </c>
      <c r="R383" t="s">
        <v>458</v>
      </c>
      <c r="S383" s="38">
        <v>44230</v>
      </c>
      <c r="T383" s="50">
        <v>100</v>
      </c>
      <c r="U383" s="50">
        <f t="shared" si="96"/>
        <v>65.277777777777771</v>
      </c>
      <c r="V383" s="50">
        <f t="shared" si="97"/>
        <v>69.879518072289159</v>
      </c>
      <c r="W383" s="50">
        <f t="shared" si="98"/>
        <v>61.538461538461533</v>
      </c>
      <c r="X383" s="50">
        <f t="shared" si="99"/>
        <v>68.582020389249294</v>
      </c>
      <c r="Y383" s="50">
        <f t="shared" si="100"/>
        <v>73.183760683760681</v>
      </c>
      <c r="Z383" s="50">
        <f t="shared" si="101"/>
        <v>64.84270414993307</v>
      </c>
      <c r="AA383" s="50">
        <f t="shared" si="102"/>
        <v>-3.3042426114715227</v>
      </c>
      <c r="AB383" s="50">
        <f t="shared" si="103"/>
        <v>-3.3042426114715227</v>
      </c>
      <c r="AC383" s="50">
        <f t="shared" si="104"/>
        <v>-3.3042426114715369</v>
      </c>
      <c r="AF383">
        <v>2.04</v>
      </c>
      <c r="AG383">
        <v>1.84</v>
      </c>
      <c r="AH383" s="66" t="s">
        <v>483</v>
      </c>
      <c r="AJ383" t="s">
        <v>444</v>
      </c>
    </row>
    <row r="384" spans="1:36" ht="15" x14ac:dyDescent="0.25">
      <c r="A384">
        <v>1.32</v>
      </c>
      <c r="B384">
        <v>5.47</v>
      </c>
      <c r="C384">
        <v>10.37</v>
      </c>
      <c r="D384" s="43">
        <f t="shared" si="92"/>
        <v>3.6823129494825135E-2</v>
      </c>
      <c r="E384" s="44">
        <f>IF(OR($A384="",$B384="",$C384=""),"",A384*'MPTO_working_3-way'!$I383)</f>
        <v>1.3686065309331692</v>
      </c>
      <c r="F384" s="45">
        <f>IF(OR($A384="",$B384="",$C384=""),"",B384*'MPTO_working_3-way'!$I383)</f>
        <v>5.6714225183366933</v>
      </c>
      <c r="G384" s="46">
        <f>IF(OR($A384="",$B384="",$C384=""),"",C384*'MPTO_working_3-way'!$I383)</f>
        <v>10.751855852861336</v>
      </c>
      <c r="H384" s="44">
        <f>IF(OR($A384="",$B384="",$C384=""),"",'MPTO_working_3-way'!E383)</f>
        <v>1.3417390942631819</v>
      </c>
      <c r="I384" s="45">
        <f>IF(OR($A384="",$B384="",$C384=""),"",'MPTO_working_3-way'!F383)</f>
        <v>5.8636932897233498</v>
      </c>
      <c r="J384" s="46">
        <f>IF(OR($A384="",$B384="",$C384=""),"",'MPTO_working_3-way'!G383)</f>
        <v>11.882462634457971</v>
      </c>
      <c r="K384" s="44">
        <f>IF(OR($A384="",$B384="",$C384=""),"",'OddsRatio_working_3-way'!H383)</f>
        <v>1.3495339565372608</v>
      </c>
      <c r="L384" s="45">
        <f>IF(OR($A384="",$B384="",$C384=""),"",'OddsRatio_working_3-way'!I383)</f>
        <v>5.8825524553798632</v>
      </c>
      <c r="M384" s="46">
        <f>IF(OR($A384="",$B384="",$C384=""),"",'OddsRatio_working_3-way'!J383)</f>
        <v>11.234791164856672</v>
      </c>
      <c r="N384" s="47">
        <f t="shared" si="93"/>
        <v>73.067019438973517</v>
      </c>
      <c r="O384" s="48">
        <f t="shared" si="94"/>
        <v>17.632260632439685</v>
      </c>
      <c r="P384" s="48">
        <f t="shared" si="95"/>
        <v>9.3007199285867959</v>
      </c>
      <c r="Q384" t="s">
        <v>83</v>
      </c>
      <c r="R384" t="s">
        <v>285</v>
      </c>
      <c r="S384" s="38">
        <v>44230</v>
      </c>
      <c r="T384" s="50">
        <v>100</v>
      </c>
      <c r="U384" s="50">
        <f t="shared" si="96"/>
        <v>24.242424242424242</v>
      </c>
      <c r="V384" s="50">
        <f t="shared" si="97"/>
        <v>81.71846435100548</v>
      </c>
      <c r="W384" s="50">
        <f t="shared" si="98"/>
        <v>90.356798457087748</v>
      </c>
      <c r="X384" s="50">
        <f t="shared" si="99"/>
        <v>27.924737191906761</v>
      </c>
      <c r="Y384" s="50">
        <f t="shared" si="100"/>
        <v>85.400777300488002</v>
      </c>
      <c r="Z384" s="50">
        <f t="shared" si="101"/>
        <v>94.039111406570271</v>
      </c>
      <c r="AA384" s="50">
        <f t="shared" si="102"/>
        <v>-3.6823129494825189</v>
      </c>
      <c r="AB384" s="50">
        <f t="shared" si="103"/>
        <v>-3.6823129494825224</v>
      </c>
      <c r="AC384" s="50">
        <f t="shared" si="104"/>
        <v>-3.6823129494825224</v>
      </c>
      <c r="AF384">
        <v>1.71</v>
      </c>
      <c r="AG384">
        <v>2.2000000000000002</v>
      </c>
      <c r="AH384" s="66" t="s">
        <v>478</v>
      </c>
      <c r="AJ384" t="s">
        <v>444</v>
      </c>
    </row>
    <row r="385" spans="1:36" ht="15" x14ac:dyDescent="0.25">
      <c r="A385">
        <v>2.12</v>
      </c>
      <c r="B385">
        <v>3.36</v>
      </c>
      <c r="C385">
        <v>3.78</v>
      </c>
      <c r="D385" s="43">
        <f t="shared" si="92"/>
        <v>3.3867425376859384E-2</v>
      </c>
      <c r="E385" s="44">
        <f>IF(OR($A385="",$B385="",$C385=""),"",A385*'MPTO_working_3-way'!$I384)</f>
        <v>2.1917989417989419</v>
      </c>
      <c r="F385" s="45">
        <f>IF(OR($A385="",$B385="",$C385=""),"",B385*'MPTO_working_3-way'!$I384)</f>
        <v>3.4737945492662474</v>
      </c>
      <c r="G385" s="46">
        <f>IF(OR($A385="",$B385="",$C385=""),"",C385*'MPTO_working_3-way'!$I384)</f>
        <v>3.9080188679245285</v>
      </c>
      <c r="H385" s="44">
        <f>IF(OR($A385="",$B385="",$C385=""),"",'MPTO_working_3-way'!E384)</f>
        <v>2.1719820031440293</v>
      </c>
      <c r="I385" s="45">
        <f>IF(OR($A385="",$B385="",$C385=""),"",'MPTO_working_3-way'!F384)</f>
        <v>3.4924748678017319</v>
      </c>
      <c r="J385" s="46">
        <f>IF(OR($A385="",$B385="",$C385=""),"",'MPTO_working_3-way'!G384)</f>
        <v>3.9484939066452061</v>
      </c>
      <c r="K385" s="44">
        <f>IF(OR($A385="",$B385="",$C385=""),"",'OddsRatio_working_3-way'!H384)</f>
        <v>2.1801182338864331</v>
      </c>
      <c r="L385" s="45">
        <f>IF(OR($A385="",$B385="",$C385=""),"",'OddsRatio_working_3-way'!I384)</f>
        <v>3.486677707117841</v>
      </c>
      <c r="M385" s="46">
        <f>IF(OR($A385="",$B385="",$C385=""),"",'OddsRatio_working_3-way'!J384)</f>
        <v>3.9292220448252531</v>
      </c>
      <c r="N385" s="47">
        <f t="shared" si="93"/>
        <v>45.624622812311408</v>
      </c>
      <c r="O385" s="48">
        <f t="shared" si="94"/>
        <v>28.786964393482194</v>
      </c>
      <c r="P385" s="48">
        <f t="shared" si="95"/>
        <v>25.588412794206395</v>
      </c>
      <c r="Q385" t="s">
        <v>288</v>
      </c>
      <c r="R385" t="s">
        <v>291</v>
      </c>
      <c r="S385" s="38">
        <v>44230</v>
      </c>
      <c r="T385" s="50">
        <v>100</v>
      </c>
      <c r="U385" s="50">
        <f t="shared" si="96"/>
        <v>52.830188679245275</v>
      </c>
      <c r="V385" s="50">
        <f t="shared" si="97"/>
        <v>70.238095238095241</v>
      </c>
      <c r="W385" s="50">
        <f t="shared" si="98"/>
        <v>73.544973544973558</v>
      </c>
      <c r="X385" s="50">
        <f t="shared" si="99"/>
        <v>56.216931216931222</v>
      </c>
      <c r="Y385" s="50">
        <f t="shared" si="100"/>
        <v>73.624837775781174</v>
      </c>
      <c r="Z385" s="50">
        <f t="shared" si="101"/>
        <v>76.931716082659477</v>
      </c>
      <c r="AA385" s="50">
        <f t="shared" si="102"/>
        <v>-3.3867425376859472</v>
      </c>
      <c r="AB385" s="50">
        <f t="shared" si="103"/>
        <v>-3.386742537685933</v>
      </c>
      <c r="AC385" s="50">
        <f t="shared" si="104"/>
        <v>-3.3867425376859188</v>
      </c>
      <c r="AF385">
        <v>2.2000000000000002</v>
      </c>
      <c r="AG385">
        <v>1.71</v>
      </c>
      <c r="AH385" s="66" t="s">
        <v>480</v>
      </c>
      <c r="AJ385" t="s">
        <v>444</v>
      </c>
    </row>
    <row r="386" spans="1:36" ht="15" x14ac:dyDescent="0.25">
      <c r="A386">
        <v>2.78</v>
      </c>
      <c r="B386">
        <v>3.36</v>
      </c>
      <c r="C386">
        <v>2.66</v>
      </c>
      <c r="D386" s="43">
        <f t="shared" si="92"/>
        <v>3.3271127458935013E-2</v>
      </c>
      <c r="E386" s="44">
        <f>IF(OR($A386="",$B386="",$C386=""),"",A386*'MPTO_working_3-way'!$I385)</f>
        <v>2.8724937343358392</v>
      </c>
      <c r="F386" s="45">
        <f>IF(OR($A386="",$B386="",$C386=""),"",B386*'MPTO_working_3-way'!$I385)</f>
        <v>3.4717909882620215</v>
      </c>
      <c r="G386" s="46">
        <f>IF(OR($A386="",$B386="",$C386=""),"",C386*'MPTO_working_3-way'!$I385)</f>
        <v>2.7485011990407671</v>
      </c>
      <c r="H386" s="44">
        <f>IF(OR($A386="",$B386="",$C386=""),"",'MPTO_working_3-way'!E385)</f>
        <v>2.8684374986531274</v>
      </c>
      <c r="I386" s="45">
        <f>IF(OR($A386="",$B386="",$C386=""),"",'MPTO_working_3-way'!F385)</f>
        <v>3.4900521253946111</v>
      </c>
      <c r="J386" s="46">
        <f>IF(OR($A386="",$B386="",$C386=""),"",'MPTO_working_3-way'!G385)</f>
        <v>2.7408563580279957</v>
      </c>
      <c r="K386" s="44">
        <f>IF(OR($A386="",$B386="",$C386=""),"",'OddsRatio_working_3-way'!H385)</f>
        <v>2.8708021021506234</v>
      </c>
      <c r="L386" s="45">
        <f>IF(OR($A386="",$B386="",$C386=""),"",'OddsRatio_working_3-way'!I385)</f>
        <v>3.4803893039749845</v>
      </c>
      <c r="M386" s="46">
        <f>IF(OR($A386="",$B386="",$C386=""),"",'OddsRatio_working_3-way'!J385)</f>
        <v>2.7446806121179979</v>
      </c>
      <c r="N386" s="47">
        <f t="shared" si="93"/>
        <v>34.812956701930418</v>
      </c>
      <c r="O386" s="48">
        <f t="shared" si="94"/>
        <v>28.803577271240048</v>
      </c>
      <c r="P386" s="48">
        <f t="shared" si="95"/>
        <v>36.383466026829538</v>
      </c>
      <c r="Q386" t="s">
        <v>290</v>
      </c>
      <c r="R386" t="s">
        <v>292</v>
      </c>
      <c r="S386" s="38">
        <v>44230</v>
      </c>
      <c r="T386" s="50">
        <v>100</v>
      </c>
      <c r="U386" s="50">
        <f t="shared" si="96"/>
        <v>64.02877697841727</v>
      </c>
      <c r="V386" s="50">
        <f t="shared" si="97"/>
        <v>70.238095238095241</v>
      </c>
      <c r="W386" s="50">
        <f t="shared" si="98"/>
        <v>62.406015037593981</v>
      </c>
      <c r="X386" s="50">
        <f t="shared" si="99"/>
        <v>67.355889724310771</v>
      </c>
      <c r="Y386" s="50">
        <f t="shared" si="100"/>
        <v>73.565207983988756</v>
      </c>
      <c r="Z386" s="50">
        <f t="shared" si="101"/>
        <v>65.733127783487504</v>
      </c>
      <c r="AA386" s="50">
        <f t="shared" si="102"/>
        <v>-3.3271127458935013</v>
      </c>
      <c r="AB386" s="50">
        <f t="shared" si="103"/>
        <v>-3.3271127458935155</v>
      </c>
      <c r="AC386" s="50">
        <f t="shared" si="104"/>
        <v>-3.3271127458935226</v>
      </c>
      <c r="AF386">
        <v>2.08</v>
      </c>
      <c r="AG386">
        <v>1.79</v>
      </c>
      <c r="AH386" s="66" t="s">
        <v>478</v>
      </c>
      <c r="AJ386" t="s">
        <v>444</v>
      </c>
    </row>
    <row r="387" spans="1:36" ht="15" x14ac:dyDescent="0.25">
      <c r="A387">
        <v>2.9</v>
      </c>
      <c r="B387">
        <v>3.36</v>
      </c>
      <c r="C387">
        <v>2.57</v>
      </c>
      <c r="D387" s="43">
        <f t="shared" si="92"/>
        <v>3.1551692191702951E-2</v>
      </c>
      <c r="E387" s="44">
        <f>IF(OR($A387="",$B387="",$C387=""),"",A387*'MPTO_working_3-way'!$I386)</f>
        <v>2.9914999073559385</v>
      </c>
      <c r="F387" s="45">
        <f>IF(OR($A387="",$B387="",$C387=""),"",B387*'MPTO_working_3-way'!$I386)</f>
        <v>3.4660136857641217</v>
      </c>
      <c r="G387" s="46">
        <f>IF(OR($A387="",$B387="",$C387=""),"",C387*'MPTO_working_3-way'!$I386)</f>
        <v>2.6510878489326766</v>
      </c>
      <c r="H387" s="44">
        <f>IF(OR($A387="",$B387="",$C387=""),"",'MPTO_working_3-way'!E386)</f>
        <v>2.9912324988413519</v>
      </c>
      <c r="I387" s="45">
        <f>IF(OR($A387="",$B387="",$C387=""),"",'MPTO_working_3-way'!F386)</f>
        <v>3.483084888969664</v>
      </c>
      <c r="J387" s="46">
        <f>IF(OR($A387="",$B387="",$C387=""),"",'MPTO_working_3-way'!G386)</f>
        <v>2.641395013269165</v>
      </c>
      <c r="K387" s="44">
        <f>IF(OR($A387="",$B387="",$C387=""),"",'OddsRatio_working_3-way'!H386)</f>
        <v>2.9919413335827181</v>
      </c>
      <c r="L387" s="45">
        <f>IF(OR($A387="",$B387="",$C387=""),"",'OddsRatio_working_3-way'!I386)</f>
        <v>3.4742008143448508</v>
      </c>
      <c r="M387" s="46">
        <f>IF(OR($A387="",$B387="",$C387=""),"",'OddsRatio_working_3-way'!J386)</f>
        <v>2.6459725756446675</v>
      </c>
      <c r="N387" s="47">
        <f t="shared" si="93"/>
        <v>33.428047165940185</v>
      </c>
      <c r="O387" s="48">
        <f t="shared" si="94"/>
        <v>28.851588327745993</v>
      </c>
      <c r="P387" s="48">
        <f t="shared" si="95"/>
        <v>37.720364506313828</v>
      </c>
      <c r="Q387" t="s">
        <v>466</v>
      </c>
      <c r="R387" t="s">
        <v>295</v>
      </c>
      <c r="S387" s="38">
        <v>44230</v>
      </c>
      <c r="T387" s="50">
        <v>100</v>
      </c>
      <c r="U387" s="50">
        <f t="shared" si="96"/>
        <v>65.517241379310349</v>
      </c>
      <c r="V387" s="50">
        <f t="shared" si="97"/>
        <v>70.238095238095241</v>
      </c>
      <c r="W387" s="50">
        <f t="shared" si="98"/>
        <v>61.089494163424128</v>
      </c>
      <c r="X387" s="50">
        <f t="shared" si="99"/>
        <v>68.672410598480639</v>
      </c>
      <c r="Y387" s="50">
        <f t="shared" si="100"/>
        <v>73.393264457265531</v>
      </c>
      <c r="Z387" s="50">
        <f t="shared" si="101"/>
        <v>64.244663382594425</v>
      </c>
      <c r="AA387" s="50">
        <f t="shared" si="102"/>
        <v>-3.1551692191702898</v>
      </c>
      <c r="AB387" s="50">
        <f t="shared" si="103"/>
        <v>-3.1551692191702898</v>
      </c>
      <c r="AC387" s="50">
        <f t="shared" si="104"/>
        <v>-3.1551692191702969</v>
      </c>
      <c r="AF387">
        <v>2.1800000000000002</v>
      </c>
      <c r="AG387">
        <v>1.72</v>
      </c>
      <c r="AH387" s="66" t="s">
        <v>485</v>
      </c>
      <c r="AJ387" t="s">
        <v>444</v>
      </c>
    </row>
    <row r="388" spans="1:36" ht="15" x14ac:dyDescent="0.25">
      <c r="A388">
        <v>2</v>
      </c>
      <c r="B388">
        <v>3.39</v>
      </c>
      <c r="C388">
        <v>4.16</v>
      </c>
      <c r="D388" s="43">
        <f t="shared" si="92"/>
        <v>3.5369866122078486E-2</v>
      </c>
      <c r="E388" s="44">
        <f>IF(OR($A388="",$B388="",$C388=""),"",A388*'MPTO_working_3-way'!$I387)</f>
        <v>2.070739732244157</v>
      </c>
      <c r="F388" s="45">
        <f>IF(OR($A388="",$B388="",$C388=""),"",B388*'MPTO_working_3-way'!$I387)</f>
        <v>3.5099038461538461</v>
      </c>
      <c r="G388" s="46">
        <f>IF(OR($A388="",$B388="",$C388=""),"",C388*'MPTO_working_3-way'!$I387)</f>
        <v>4.3071386430678462</v>
      </c>
      <c r="H388" s="44">
        <f>IF(OR($A388="",$B388="",$C388=""),"",'MPTO_working_3-way'!E387)</f>
        <v>2.0482987005441835</v>
      </c>
      <c r="I388" s="45">
        <f>IF(OR($A388="",$B388="",$C388=""),"",'MPTO_working_3-way'!F387)</f>
        <v>3.5311321069675823</v>
      </c>
      <c r="J388" s="46">
        <f>IF(OR($A388="",$B388="",$C388=""),"",'MPTO_working_3-way'!G387)</f>
        <v>4.3745553809248081</v>
      </c>
      <c r="K388" s="44">
        <f>IF(OR($A388="",$B388="",$C388=""),"",'OddsRatio_working_3-way'!H387)</f>
        <v>2.0572385635233692</v>
      </c>
      <c r="L388" s="45">
        <f>IF(OR($A388="",$B388="",$C388=""),"",'OddsRatio_working_3-way'!I387)</f>
        <v>3.5268001668208524</v>
      </c>
      <c r="M388" s="46">
        <f>IF(OR($A388="",$B388="",$C388=""),"",'OddsRatio_working_3-way'!J387)</f>
        <v>4.3408738607338471</v>
      </c>
      <c r="N388" s="47">
        <f t="shared" si="93"/>
        <v>48.291921211955184</v>
      </c>
      <c r="O388" s="48">
        <f t="shared" si="94"/>
        <v>28.490808974604825</v>
      </c>
      <c r="P388" s="48">
        <f t="shared" si="95"/>
        <v>23.217269813439994</v>
      </c>
      <c r="Q388" t="s">
        <v>294</v>
      </c>
      <c r="R388" t="s">
        <v>282</v>
      </c>
      <c r="S388" s="38">
        <v>44230</v>
      </c>
      <c r="T388" s="50">
        <v>100</v>
      </c>
      <c r="U388" s="50">
        <f t="shared" si="96"/>
        <v>50</v>
      </c>
      <c r="V388" s="50">
        <f t="shared" si="97"/>
        <v>70.501474926253692</v>
      </c>
      <c r="W388" s="50">
        <f t="shared" si="98"/>
        <v>75.961538461538453</v>
      </c>
      <c r="X388" s="50">
        <f t="shared" si="99"/>
        <v>53.536986612207848</v>
      </c>
      <c r="Y388" s="50">
        <f t="shared" si="100"/>
        <v>74.038461538461547</v>
      </c>
      <c r="Z388" s="50">
        <f t="shared" si="101"/>
        <v>79.498525073746308</v>
      </c>
      <c r="AA388" s="50">
        <f t="shared" si="102"/>
        <v>-3.5369866122078477</v>
      </c>
      <c r="AB388" s="50">
        <f t="shared" si="103"/>
        <v>-3.5369866122078548</v>
      </c>
      <c r="AC388" s="50">
        <f t="shared" si="104"/>
        <v>-3.5369866122078548</v>
      </c>
      <c r="AF388">
        <v>2.2000000000000002</v>
      </c>
      <c r="AG388">
        <v>1.71</v>
      </c>
      <c r="AH388" s="66" t="s">
        <v>482</v>
      </c>
      <c r="AJ388" t="s">
        <v>444</v>
      </c>
    </row>
    <row r="389" spans="1:36" ht="15" x14ac:dyDescent="0.25">
      <c r="A389">
        <v>1.46</v>
      </c>
      <c r="B389">
        <v>4.5999999999999996</v>
      </c>
      <c r="C389">
        <v>7.42</v>
      </c>
      <c r="D389" s="43">
        <f t="shared" si="92"/>
        <v>3.709370068501161E-2</v>
      </c>
      <c r="E389" s="44">
        <f>IF(OR($A389="",$B389="",$C389=""),"",A389*'MPTO_working_3-way'!$I388)</f>
        <v>1.5141568030001169</v>
      </c>
      <c r="F389" s="45">
        <f>IF(OR($A389="",$B389="",$C389=""),"",B389*'MPTO_working_3-way'!$I388)</f>
        <v>4.7706310231510534</v>
      </c>
      <c r="G389" s="46">
        <f>IF(OR($A389="",$B389="",$C389=""),"",C389*'MPTO_working_3-way'!$I388)</f>
        <v>7.6952352590827857</v>
      </c>
      <c r="H389" s="44">
        <f>IF(OR($A389="",$B389="",$C389=""),"",'MPTO_working_3-way'!E388)</f>
        <v>1.4868408489836447</v>
      </c>
      <c r="I389" s="45">
        <f>IF(OR($A389="",$B389="",$C389=""),"",'MPTO_working_3-way'!F388)</f>
        <v>4.8774126361451051</v>
      </c>
      <c r="J389" s="46">
        <f>IF(OR($A389="",$B389="",$C389=""),"",'MPTO_working_3-way'!G388)</f>
        <v>8.1695126429545653</v>
      </c>
      <c r="K389" s="44">
        <f>IF(OR($A389="",$B389="",$C389=""),"",'OddsRatio_working_3-way'!H388)</f>
        <v>1.495517165939523</v>
      </c>
      <c r="L389" s="45">
        <f>IF(OR($A389="",$B389="",$C389=""),"",'OddsRatio_working_3-way'!I388)</f>
        <v>4.8779604290919174</v>
      </c>
      <c r="M389" s="46">
        <f>IF(OR($A389="",$B389="",$C389=""),"",'OddsRatio_working_3-way'!J388)</f>
        <v>7.9156960985472526</v>
      </c>
      <c r="N389" s="47">
        <f t="shared" si="93"/>
        <v>66.043358126359308</v>
      </c>
      <c r="O389" s="48">
        <f t="shared" si="94"/>
        <v>20.961587579235779</v>
      </c>
      <c r="P389" s="48">
        <f t="shared" si="95"/>
        <v>12.995054294404932</v>
      </c>
      <c r="Q389" t="s">
        <v>280</v>
      </c>
      <c r="R389" t="s">
        <v>287</v>
      </c>
      <c r="S389" s="38">
        <v>44230</v>
      </c>
      <c r="T389" s="50">
        <v>100</v>
      </c>
      <c r="U389" s="50">
        <f t="shared" si="96"/>
        <v>31.506849315068493</v>
      </c>
      <c r="V389" s="50">
        <f t="shared" si="97"/>
        <v>78.260869565217391</v>
      </c>
      <c r="W389" s="50">
        <f t="shared" si="98"/>
        <v>86.52291105121293</v>
      </c>
      <c r="X389" s="50">
        <f t="shared" si="99"/>
        <v>35.216219383569666</v>
      </c>
      <c r="Y389" s="50">
        <f t="shared" si="100"/>
        <v>81.970239633718563</v>
      </c>
      <c r="Z389" s="50">
        <f t="shared" si="101"/>
        <v>90.232281119714102</v>
      </c>
      <c r="AA389" s="50">
        <f t="shared" si="102"/>
        <v>-3.7093700685011726</v>
      </c>
      <c r="AB389" s="50">
        <f t="shared" si="103"/>
        <v>-3.7093700685011726</v>
      </c>
      <c r="AC389" s="50">
        <f t="shared" si="104"/>
        <v>-3.7093700685011726</v>
      </c>
      <c r="AF389">
        <v>1.83</v>
      </c>
      <c r="AG389">
        <v>2.0499999999999998</v>
      </c>
      <c r="AH389" s="66" t="s">
        <v>479</v>
      </c>
      <c r="AJ389" t="s">
        <v>444</v>
      </c>
    </row>
    <row r="390" spans="1:36" ht="15" x14ac:dyDescent="0.25">
      <c r="A390">
        <v>2.23</v>
      </c>
      <c r="B390">
        <v>3.47</v>
      </c>
      <c r="C390">
        <v>3.36</v>
      </c>
      <c r="D390" s="43">
        <f t="shared" si="92"/>
        <v>3.4233978932936004E-2</v>
      </c>
      <c r="E390" s="44">
        <f>IF(OR($A390="",$B390="",$C390=""),"",A390*'MPTO_working_3-way'!$I389)</f>
        <v>2.3063417730204474</v>
      </c>
      <c r="F390" s="45">
        <f>IF(OR($A390="",$B390="",$C390=""),"",B390*'MPTO_working_3-way'!$I389)</f>
        <v>3.588791906897288</v>
      </c>
      <c r="G390" s="46">
        <f>IF(OR($A390="",$B390="",$C390=""),"",C390*'MPTO_working_3-way'!$I389)</f>
        <v>3.4750261692146647</v>
      </c>
      <c r="H390" s="44">
        <f>IF(OR($A390="",$B390="",$C390=""),"",'MPTO_working_3-way'!E389)</f>
        <v>2.2882291569734794</v>
      </c>
      <c r="I390" s="45">
        <f>IF(OR($A390="",$B390="",$C390=""),"",'MPTO_working_3-way'!F389)</f>
        <v>3.613067735343507</v>
      </c>
      <c r="J390" s="46">
        <f>IF(OR($A390="",$B390="",$C390=""),"",'MPTO_working_3-way'!G389)</f>
        <v>3.4939658351271996</v>
      </c>
      <c r="K390" s="44">
        <f>IF(OR($A390="",$B390="",$C390=""),"",'OddsRatio_working_3-way'!H389)</f>
        <v>2.2958642612476194</v>
      </c>
      <c r="L390" s="45">
        <f>IF(OR($A390="",$B390="",$C390=""),"",'OddsRatio_working_3-way'!I389)</f>
        <v>3.6022640042939997</v>
      </c>
      <c r="M390" s="46">
        <f>IF(OR($A390="",$B390="",$C390=""),"",'OddsRatio_working_3-way'!J389)</f>
        <v>3.4863737045076273</v>
      </c>
      <c r="N390" s="47">
        <f t="shared" si="93"/>
        <v>43.358708223472583</v>
      </c>
      <c r="O390" s="48">
        <f t="shared" si="94"/>
        <v>27.864530068686989</v>
      </c>
      <c r="P390" s="48">
        <f t="shared" si="95"/>
        <v>28.776761707840436</v>
      </c>
      <c r="Q390" t="s">
        <v>302</v>
      </c>
      <c r="R390" t="s">
        <v>459</v>
      </c>
      <c r="S390" s="38">
        <v>44230</v>
      </c>
      <c r="T390" s="50">
        <v>100</v>
      </c>
      <c r="U390" s="50">
        <f t="shared" si="96"/>
        <v>55.156950672645742</v>
      </c>
      <c r="V390" s="50">
        <f t="shared" si="97"/>
        <v>71.181556195965413</v>
      </c>
      <c r="W390" s="50">
        <f t="shared" si="98"/>
        <v>70.238095238095241</v>
      </c>
      <c r="X390" s="50">
        <f t="shared" si="99"/>
        <v>58.580348565939346</v>
      </c>
      <c r="Y390" s="50">
        <f t="shared" si="100"/>
        <v>74.604954089259024</v>
      </c>
      <c r="Z390" s="50">
        <f t="shared" si="101"/>
        <v>73.661493131388838</v>
      </c>
      <c r="AA390" s="50">
        <f t="shared" si="102"/>
        <v>-3.423397893293604</v>
      </c>
      <c r="AB390" s="50">
        <f t="shared" si="103"/>
        <v>-3.4233978932936111</v>
      </c>
      <c r="AC390" s="50">
        <f t="shared" si="104"/>
        <v>-3.4233978932935969</v>
      </c>
      <c r="AF390">
        <v>1.98</v>
      </c>
      <c r="AG390">
        <v>1.89</v>
      </c>
      <c r="AH390" s="66" t="s">
        <v>494</v>
      </c>
      <c r="AJ390" t="s">
        <v>439</v>
      </c>
    </row>
    <row r="391" spans="1:36" ht="15" x14ac:dyDescent="0.25">
      <c r="A391">
        <v>3.03</v>
      </c>
      <c r="B391">
        <v>3.22</v>
      </c>
      <c r="C391">
        <v>2.5499999999999998</v>
      </c>
      <c r="D391" s="43">
        <f t="shared" ref="D391:D454" si="105">IF(OR($A391="",$B391="",$C391=""),"",(1/A391)+(1/B391)+(1/C391)-1)</f>
        <v>3.2748872256608053E-2</v>
      </c>
      <c r="E391" s="44">
        <f>IF(OR($A391="",$B391="",$C391=""),"",A391*'MPTO_working_3-way'!$I390)</f>
        <v>3.1292290829375222</v>
      </c>
      <c r="F391" s="45">
        <f>IF(OR($A391="",$B391="",$C391=""),"",B391*'MPTO_working_3-way'!$I390)</f>
        <v>3.3254513686662781</v>
      </c>
      <c r="G391" s="46">
        <f>IF(OR($A391="",$B391="",$C391=""),"",C391*'MPTO_working_3-way'!$I390)</f>
        <v>2.6335096242543505</v>
      </c>
      <c r="H391" s="44">
        <f>IF(OR($A391="",$B391="",$C391=""),"",'MPTO_working_3-way'!E390)</f>
        <v>3.1336497296398593</v>
      </c>
      <c r="I391" s="45">
        <f>IF(OR($A391="",$B391="",$C391=""),"",'MPTO_working_3-way'!F390)</f>
        <v>3.3373078950651309</v>
      </c>
      <c r="J391" s="46">
        <f>IF(OR($A391="",$B391="",$C391=""),"",'MPTO_working_3-way'!G390)</f>
        <v>2.6230156847488821</v>
      </c>
      <c r="K391" s="44">
        <f>IF(OR($A391="",$B391="",$C391=""),"",'OddsRatio_working_3-way'!H390)</f>
        <v>3.1319366633639536</v>
      </c>
      <c r="L391" s="45">
        <f>IF(OR($A391="",$B391="",$C391=""),"",'OddsRatio_working_3-way'!I390)</f>
        <v>3.3314775333339788</v>
      </c>
      <c r="M391" s="46">
        <f>IF(OR($A391="",$B391="",$C391=""),"",'OddsRatio_working_3-way'!J390)</f>
        <v>2.6278334129133625</v>
      </c>
      <c r="N391" s="47">
        <f t="shared" si="93"/>
        <v>31.956752717549954</v>
      </c>
      <c r="O391" s="48">
        <f t="shared" si="94"/>
        <v>30.071105818067185</v>
      </c>
      <c r="P391" s="48">
        <f t="shared" si="95"/>
        <v>37.972141464382879</v>
      </c>
      <c r="Q391" t="s">
        <v>464</v>
      </c>
      <c r="R391" t="s">
        <v>460</v>
      </c>
      <c r="S391" s="38">
        <v>44230</v>
      </c>
      <c r="T391" s="50">
        <v>100</v>
      </c>
      <c r="U391" s="50">
        <f t="shared" si="96"/>
        <v>66.996699669967001</v>
      </c>
      <c r="V391" s="50">
        <f t="shared" si="97"/>
        <v>68.944099378881987</v>
      </c>
      <c r="W391" s="50">
        <f t="shared" si="98"/>
        <v>60.784313725490193</v>
      </c>
      <c r="X391" s="50">
        <f t="shared" si="99"/>
        <v>70.27158689562782</v>
      </c>
      <c r="Y391" s="50">
        <f t="shared" si="100"/>
        <v>72.218986604542806</v>
      </c>
      <c r="Z391" s="50">
        <f t="shared" si="101"/>
        <v>64.059200951151013</v>
      </c>
      <c r="AA391" s="50">
        <f t="shared" si="102"/>
        <v>-3.2748872256608195</v>
      </c>
      <c r="AB391" s="50">
        <f t="shared" si="103"/>
        <v>-3.2748872256608195</v>
      </c>
      <c r="AC391" s="50">
        <f t="shared" si="104"/>
        <v>-3.2748872256608195</v>
      </c>
      <c r="AF391">
        <v>2.19</v>
      </c>
      <c r="AG391">
        <v>1.72</v>
      </c>
      <c r="AH391" s="66" t="s">
        <v>484</v>
      </c>
      <c r="AJ391" t="s">
        <v>439</v>
      </c>
    </row>
    <row r="392" spans="1:36" ht="15" x14ac:dyDescent="0.25">
      <c r="A392">
        <v>2.52</v>
      </c>
      <c r="B392">
        <v>3.2</v>
      </c>
      <c r="C392">
        <v>3.08</v>
      </c>
      <c r="D392" s="43">
        <f t="shared" si="105"/>
        <v>3.400072150072142E-2</v>
      </c>
      <c r="E392" s="44">
        <f>IF(OR($A392="",$B392="",$C392=""),"",A392*'MPTO_working_3-way'!$I391)</f>
        <v>2.605681818181818</v>
      </c>
      <c r="F392" s="45">
        <f>IF(OR($A392="",$B392="",$C392=""),"",B392*'MPTO_working_3-way'!$I391)</f>
        <v>3.3088023088023086</v>
      </c>
      <c r="G392" s="46">
        <f>IF(OR($A392="",$B392="",$C392=""),"",C392*'MPTO_working_3-way'!$I391)</f>
        <v>3.1847222222222222</v>
      </c>
      <c r="H392" s="44">
        <f>IF(OR($A392="",$B392="",$C392=""),"",'MPTO_working_3-way'!E391)</f>
        <v>2.594088746783124</v>
      </c>
      <c r="I392" s="45">
        <f>IF(OR($A392="",$B392="",$C392=""),"",'MPTO_working_3-way'!F391)</f>
        <v>3.3204232381712919</v>
      </c>
      <c r="J392" s="46">
        <f>IF(OR($A392="",$B392="",$C392=""),"",'MPTO_working_3-way'!G391)</f>
        <v>3.1914036265950303</v>
      </c>
      <c r="K392" s="44">
        <f>IF(OR($A392="",$B392="",$C392=""),"",'OddsRatio_working_3-way'!H391)</f>
        <v>2.5993578980463137</v>
      </c>
      <c r="L392" s="45">
        <f>IF(OR($A392="",$B392="",$C392=""),"",'OddsRatio_working_3-way'!I391)</f>
        <v>3.314860115593349</v>
      </c>
      <c r="M392" s="46">
        <f>IF(OR($A392="",$B392="",$C392=""),"",'OddsRatio_working_3-way'!J391)</f>
        <v>3.188595018379166</v>
      </c>
      <c r="N392" s="47">
        <f t="shared" si="93"/>
        <v>38.377671173135639</v>
      </c>
      <c r="O392" s="48">
        <f t="shared" si="94"/>
        <v>30.222416048844309</v>
      </c>
      <c r="P392" s="48">
        <f t="shared" si="95"/>
        <v>31.399912778020063</v>
      </c>
      <c r="Q392" t="s">
        <v>297</v>
      </c>
      <c r="R392" t="s">
        <v>307</v>
      </c>
      <c r="S392" s="38">
        <v>44230</v>
      </c>
      <c r="T392" s="50">
        <v>100</v>
      </c>
      <c r="U392" s="50">
        <f t="shared" si="96"/>
        <v>60.317460317460316</v>
      </c>
      <c r="V392" s="50">
        <f t="shared" si="97"/>
        <v>68.75</v>
      </c>
      <c r="W392" s="50">
        <f t="shared" si="98"/>
        <v>67.532467532467535</v>
      </c>
      <c r="X392" s="50">
        <f t="shared" si="99"/>
        <v>63.717532467532465</v>
      </c>
      <c r="Y392" s="50">
        <f t="shared" si="100"/>
        <v>72.150072150072148</v>
      </c>
      <c r="Z392" s="50">
        <f t="shared" si="101"/>
        <v>70.932539682539669</v>
      </c>
      <c r="AA392" s="50">
        <f t="shared" si="102"/>
        <v>-3.4000721500721482</v>
      </c>
      <c r="AB392" s="50">
        <f t="shared" si="103"/>
        <v>-3.4000721500721482</v>
      </c>
      <c r="AC392" s="50">
        <f t="shared" si="104"/>
        <v>-3.400072150072134</v>
      </c>
      <c r="AF392">
        <v>2.23</v>
      </c>
      <c r="AG392">
        <v>1.69</v>
      </c>
      <c r="AH392" s="66" t="s">
        <v>479</v>
      </c>
      <c r="AJ392" t="s">
        <v>439</v>
      </c>
    </row>
    <row r="393" spans="1:36" ht="15" x14ac:dyDescent="0.25">
      <c r="A393">
        <v>2.2200000000000002</v>
      </c>
      <c r="B393">
        <v>3.07</v>
      </c>
      <c r="C393">
        <v>3.87</v>
      </c>
      <c r="D393" s="43">
        <f t="shared" si="105"/>
        <v>3.4581282289789073E-2</v>
      </c>
      <c r="E393" s="44">
        <f>IF(OR($A393="",$B393="",$C393=""),"",A393*'MPTO_working_3-way'!$I392)</f>
        <v>2.2967704466833321</v>
      </c>
      <c r="F393" s="45">
        <f>IF(OR($A393="",$B393="",$C393=""),"",B393*'MPTO_working_3-way'!$I392)</f>
        <v>3.1761645366296523</v>
      </c>
      <c r="G393" s="46">
        <f>IF(OR($A393="",$B393="",$C393=""),"",C393*'MPTO_working_3-way'!$I392)</f>
        <v>4.0038295624614841</v>
      </c>
      <c r="H393" s="44">
        <f>IF(OR($A393="",$B393="",$C393=""),"",'MPTO_working_3-way'!E392)</f>
        <v>2.278302089701997</v>
      </c>
      <c r="I393" s="45">
        <f>IF(OR($A393="",$B393="",$C393=""),"",'MPTO_working_3-way'!F392)</f>
        <v>3.1826273872784179</v>
      </c>
      <c r="J393" s="46">
        <f>IF(OR($A393="",$B393="",$C393=""),"",'MPTO_working_3-way'!G392)</f>
        <v>4.0507011892742613</v>
      </c>
      <c r="K393" s="44">
        <f>IF(OR($A393="",$B393="",$C393=""),"",'OddsRatio_working_3-way'!H392)</f>
        <v>2.2862890787981494</v>
      </c>
      <c r="L393" s="45">
        <f>IF(OR($A393="",$B393="",$C393=""),"",'OddsRatio_working_3-way'!I392)</f>
        <v>3.1824740927148927</v>
      </c>
      <c r="M393" s="46">
        <f>IF(OR($A393="",$B393="",$C393=""),"",'OddsRatio_working_3-way'!J392)</f>
        <v>4.0259423411071218</v>
      </c>
      <c r="N393" s="47">
        <f t="shared" si="93"/>
        <v>43.539396871117759</v>
      </c>
      <c r="O393" s="48">
        <f t="shared" si="94"/>
        <v>31.484515001264313</v>
      </c>
      <c r="P393" s="48">
        <f t="shared" si="95"/>
        <v>24.976088127617938</v>
      </c>
      <c r="Q393" t="s">
        <v>298</v>
      </c>
      <c r="R393" t="s">
        <v>246</v>
      </c>
      <c r="S393" s="38">
        <v>44230</v>
      </c>
      <c r="T393" s="50">
        <v>100</v>
      </c>
      <c r="U393" s="50">
        <f t="shared" si="96"/>
        <v>54.954954954954964</v>
      </c>
      <c r="V393" s="50">
        <f t="shared" si="97"/>
        <v>67.426710097719877</v>
      </c>
      <c r="W393" s="50">
        <f t="shared" si="98"/>
        <v>74.160206718346245</v>
      </c>
      <c r="X393" s="50">
        <f t="shared" si="99"/>
        <v>58.413083183933878</v>
      </c>
      <c r="Y393" s="50">
        <f t="shared" si="100"/>
        <v>70.884838326698784</v>
      </c>
      <c r="Z393" s="50">
        <f t="shared" si="101"/>
        <v>77.618334947325167</v>
      </c>
      <c r="AA393" s="50">
        <f t="shared" si="102"/>
        <v>-3.4581282289789144</v>
      </c>
      <c r="AB393" s="50">
        <f t="shared" si="103"/>
        <v>-3.4581282289789073</v>
      </c>
      <c r="AC393" s="50">
        <f t="shared" si="104"/>
        <v>-3.4581282289789215</v>
      </c>
      <c r="AF393">
        <v>2.4900000000000002</v>
      </c>
      <c r="AG393">
        <v>1.57</v>
      </c>
      <c r="AH393" s="66" t="s">
        <v>484</v>
      </c>
      <c r="AJ393" t="s">
        <v>439</v>
      </c>
    </row>
    <row r="394" spans="1:36" ht="15" x14ac:dyDescent="0.25">
      <c r="A394">
        <v>1.65</v>
      </c>
      <c r="B394">
        <v>3.81</v>
      </c>
      <c r="C394">
        <v>5.92</v>
      </c>
      <c r="D394" s="43">
        <f t="shared" si="105"/>
        <v>3.7446716580574746E-2</v>
      </c>
      <c r="E394" s="44">
        <f>IF(OR($A394="",$B394="",$C394=""),"",A394*'MPTO_working_3-way'!$I393)</f>
        <v>1.7117870823579482</v>
      </c>
      <c r="F394" s="45">
        <f>IF(OR($A394="",$B394="",$C394=""),"",B394*'MPTO_working_3-way'!$I393)</f>
        <v>3.9526719901719898</v>
      </c>
      <c r="G394" s="46">
        <f>IF(OR($A394="",$B394="",$C394=""),"",C394*'MPTO_working_3-way'!$I393)</f>
        <v>6.1416845621570024</v>
      </c>
      <c r="H394" s="44">
        <f>IF(OR($A394="",$B394="",$C394=""),"",'MPTO_working_3-way'!E393)</f>
        <v>1.6846975146962559</v>
      </c>
      <c r="I394" s="45">
        <f>IF(OR($A394="",$B394="",$C394=""),"",'MPTO_working_3-way'!F393)</f>
        <v>4.0002407706380199</v>
      </c>
      <c r="J394" s="46">
        <f>IF(OR($A394="",$B394="",$C394=""),"",'MPTO_working_3-way'!G393)</f>
        <v>6.3923627094655391</v>
      </c>
      <c r="K394" s="44">
        <f>IF(OR($A394="",$B394="",$C394=""),"",'OddsRatio_working_3-way'!H393)</f>
        <v>1.6942800033252094</v>
      </c>
      <c r="L394" s="45">
        <f>IF(OR($A394="",$B394="",$C394=""),"",'OddsRatio_working_3-way'!I393)</f>
        <v>4.0014258605289834</v>
      </c>
      <c r="M394" s="46">
        <f>IF(OR($A394="",$B394="",$C394=""),"",'OddsRatio_working_3-way'!J393)</f>
        <v>6.2551655636308174</v>
      </c>
      <c r="N394" s="47">
        <f t="shared" si="93"/>
        <v>58.418480330072512</v>
      </c>
      <c r="O394" s="48">
        <f t="shared" si="94"/>
        <v>25.299341875228247</v>
      </c>
      <c r="P394" s="48">
        <f t="shared" si="95"/>
        <v>16.282177794699262</v>
      </c>
      <c r="Q394" t="s">
        <v>299</v>
      </c>
      <c r="R394" t="s">
        <v>305</v>
      </c>
      <c r="S394" s="38">
        <v>44230</v>
      </c>
      <c r="T394" s="50">
        <v>100</v>
      </c>
      <c r="U394" s="50">
        <f t="shared" si="96"/>
        <v>39.393939393939398</v>
      </c>
      <c r="V394" s="50">
        <f t="shared" si="97"/>
        <v>73.753280839895012</v>
      </c>
      <c r="W394" s="50">
        <f t="shared" si="98"/>
        <v>83.108108108108112</v>
      </c>
      <c r="X394" s="50">
        <f t="shared" si="99"/>
        <v>43.138611051996875</v>
      </c>
      <c r="Y394" s="50">
        <f t="shared" si="100"/>
        <v>77.497952497952511</v>
      </c>
      <c r="Z394" s="50">
        <f t="shared" si="101"/>
        <v>86.852779766165582</v>
      </c>
      <c r="AA394" s="50">
        <f t="shared" si="102"/>
        <v>-3.7446716580574773</v>
      </c>
      <c r="AB394" s="50">
        <f t="shared" si="103"/>
        <v>-3.7446716580574986</v>
      </c>
      <c r="AC394" s="50">
        <f t="shared" si="104"/>
        <v>-3.7446716580574702</v>
      </c>
      <c r="AF394">
        <v>2.17</v>
      </c>
      <c r="AG394">
        <v>1.74</v>
      </c>
      <c r="AH394" s="66" t="s">
        <v>479</v>
      </c>
      <c r="AJ394" t="s">
        <v>439</v>
      </c>
    </row>
    <row r="395" spans="1:36" ht="15" x14ac:dyDescent="0.25">
      <c r="A395">
        <v>3.91</v>
      </c>
      <c r="B395">
        <v>3.53</v>
      </c>
      <c r="C395">
        <v>2.02</v>
      </c>
      <c r="D395" s="43">
        <f t="shared" si="105"/>
        <v>3.4090099633989901E-2</v>
      </c>
      <c r="E395" s="44">
        <f>IF(OR($A395="",$B395="",$C395=""),"",A395*'MPTO_working_3-way'!$I394)</f>
        <v>4.0432922895689005</v>
      </c>
      <c r="F395" s="45">
        <f>IF(OR($A395="",$B395="",$C395=""),"",B395*'MPTO_working_3-way'!$I394)</f>
        <v>3.6503380517079842</v>
      </c>
      <c r="G395" s="46">
        <f>IF(OR($A395="",$B395="",$C395=""),"",C395*'MPTO_working_3-way'!$I394)</f>
        <v>2.0888620012606598</v>
      </c>
      <c r="H395" s="44">
        <f>IF(OR($A395="",$B395="",$C395=""),"",'MPTO_working_3-way'!E394)</f>
        <v>4.0918018803654128</v>
      </c>
      <c r="I395" s="45">
        <f>IF(OR($A395="",$B395="",$C395=""),"",'MPTO_working_3-way'!F394)</f>
        <v>3.6775149966061602</v>
      </c>
      <c r="J395" s="46">
        <f>IF(OR($A395="",$B395="",$C395=""),"",'MPTO_working_3-way'!G394)</f>
        <v>2.067456394958668</v>
      </c>
      <c r="K395" s="44">
        <f>IF(OR($A395="",$B395="",$C395=""),"",'OddsRatio_working_3-way'!H394)</f>
        <v>4.0696247730553212</v>
      </c>
      <c r="L395" s="45">
        <f>IF(OR($A395="",$B395="",$C395=""),"",'OddsRatio_working_3-way'!I394)</f>
        <v>3.6687803009724962</v>
      </c>
      <c r="M395" s="46">
        <f>IF(OR($A395="",$B395="",$C395=""),"",'OddsRatio_working_3-way'!J394)</f>
        <v>2.0759509513802157</v>
      </c>
      <c r="N395" s="47">
        <f t="shared" si="93"/>
        <v>24.73232030689082</v>
      </c>
      <c r="O395" s="48">
        <f t="shared" si="94"/>
        <v>27.394723059473968</v>
      </c>
      <c r="P395" s="48">
        <f t="shared" si="95"/>
        <v>47.872956633635198</v>
      </c>
      <c r="Q395" t="s">
        <v>245</v>
      </c>
      <c r="R395" t="s">
        <v>461</v>
      </c>
      <c r="S395" s="38">
        <v>44230</v>
      </c>
      <c r="T395" s="50">
        <v>100</v>
      </c>
      <c r="U395" s="50">
        <f t="shared" si="96"/>
        <v>74.424552429667528</v>
      </c>
      <c r="V395" s="50">
        <f t="shared" si="97"/>
        <v>71.671388101982998</v>
      </c>
      <c r="W395" s="50">
        <f t="shared" si="98"/>
        <v>50.495049504950494</v>
      </c>
      <c r="X395" s="50">
        <f t="shared" si="99"/>
        <v>77.833562393066501</v>
      </c>
      <c r="Y395" s="50">
        <f t="shared" si="100"/>
        <v>75.080398065381985</v>
      </c>
      <c r="Z395" s="50">
        <f t="shared" si="101"/>
        <v>53.904059468349487</v>
      </c>
      <c r="AA395" s="50">
        <f t="shared" si="102"/>
        <v>-3.4090099633989723</v>
      </c>
      <c r="AB395" s="50">
        <f t="shared" si="103"/>
        <v>-3.4090099633989865</v>
      </c>
      <c r="AC395" s="50">
        <f t="shared" si="104"/>
        <v>-3.4090099633989936</v>
      </c>
      <c r="AF395">
        <v>2.0699999999999998</v>
      </c>
      <c r="AG395">
        <v>1.8</v>
      </c>
      <c r="AH395" s="66" t="s">
        <v>483</v>
      </c>
      <c r="AJ395" t="s">
        <v>439</v>
      </c>
    </row>
    <row r="396" spans="1:36" ht="15" x14ac:dyDescent="0.25">
      <c r="A396">
        <v>1.87</v>
      </c>
      <c r="B396">
        <v>3.64</v>
      </c>
      <c r="C396">
        <v>4.43</v>
      </c>
      <c r="D396" s="43">
        <f t="shared" si="105"/>
        <v>3.5218267325556996E-2</v>
      </c>
      <c r="E396" s="44">
        <f>IF(OR($A396="",$B396="",$C396=""),"",A396*'MPTO_working_3-way'!$I395)</f>
        <v>1.9358581598987916</v>
      </c>
      <c r="F396" s="45">
        <f>IF(OR($A396="",$B396="",$C396=""),"",B396*'MPTO_working_3-way'!$I395)</f>
        <v>3.7681944930650277</v>
      </c>
      <c r="G396" s="46">
        <f>IF(OR($A396="",$B396="",$C396=""),"",C396*'MPTO_working_3-way'!$I395)</f>
        <v>4.5860169242522169</v>
      </c>
      <c r="H396" s="44">
        <f>IF(OR($A396="",$B396="",$C396=""),"",'MPTO_working_3-way'!E395)</f>
        <v>1.9119730080283006</v>
      </c>
      <c r="I396" s="45">
        <f>IF(OR($A396="",$B396="",$C396=""),"",'MPTO_working_3-way'!F395)</f>
        <v>3.8024859182245683</v>
      </c>
      <c r="J396" s="46">
        <f>IF(OR($A396="",$B396="",$C396=""),"",'MPTO_working_3-way'!G395)</f>
        <v>4.6730235891103513</v>
      </c>
      <c r="K396" s="44">
        <f>IF(OR($A396="",$B396="",$C396=""),"",'OddsRatio_working_3-way'!H395)</f>
        <v>1.9210247125863398</v>
      </c>
      <c r="L396" s="45">
        <f>IF(OR($A396="",$B396="",$C396=""),"",'OddsRatio_working_3-way'!I395)</f>
        <v>3.794833610606823</v>
      </c>
      <c r="M396" s="46">
        <f>IF(OR($A396="",$B396="",$C396=""),"",'OddsRatio_working_3-way'!J395)</f>
        <v>4.6311663955990152</v>
      </c>
      <c r="N396" s="47">
        <f t="shared" si="93"/>
        <v>51.656677163386853</v>
      </c>
      <c r="O396" s="48">
        <f t="shared" si="94"/>
        <v>26.537908322948738</v>
      </c>
      <c r="P396" s="48">
        <f t="shared" si="95"/>
        <v>21.805414513664431</v>
      </c>
      <c r="Q396" t="s">
        <v>463</v>
      </c>
      <c r="R396" t="s">
        <v>306</v>
      </c>
      <c r="S396" s="38">
        <v>44230</v>
      </c>
      <c r="T396" s="50">
        <v>100</v>
      </c>
      <c r="U396" s="50">
        <f t="shared" si="96"/>
        <v>46.524064171122987</v>
      </c>
      <c r="V396" s="50">
        <f t="shared" si="97"/>
        <v>72.527472527472526</v>
      </c>
      <c r="W396" s="50">
        <f t="shared" si="98"/>
        <v>77.426636568848764</v>
      </c>
      <c r="X396" s="50">
        <f t="shared" si="99"/>
        <v>50.045890903678711</v>
      </c>
      <c r="Y396" s="50">
        <f t="shared" si="100"/>
        <v>76.049299260028235</v>
      </c>
      <c r="Z396" s="50">
        <f t="shared" si="101"/>
        <v>80.948463301404459</v>
      </c>
      <c r="AA396" s="50">
        <f t="shared" si="102"/>
        <v>-3.5218267325557235</v>
      </c>
      <c r="AB396" s="50">
        <f t="shared" si="103"/>
        <v>-3.5218267325557093</v>
      </c>
      <c r="AC396" s="50">
        <f t="shared" si="104"/>
        <v>-3.5218267325556951</v>
      </c>
      <c r="AF396">
        <v>1.89</v>
      </c>
      <c r="AG396">
        <v>1.98</v>
      </c>
      <c r="AH396" s="66" t="s">
        <v>485</v>
      </c>
      <c r="AJ396" t="s">
        <v>439</v>
      </c>
    </row>
    <row r="397" spans="1:36" ht="15" x14ac:dyDescent="0.25">
      <c r="A397">
        <v>3.23</v>
      </c>
      <c r="B397">
        <v>3.25</v>
      </c>
      <c r="C397">
        <v>2.4</v>
      </c>
      <c r="D397" s="43">
        <f t="shared" si="105"/>
        <v>3.3956497578788714E-2</v>
      </c>
      <c r="E397" s="44">
        <f>IF(OR($A397="",$B397="",$C397=""),"",A397*'MPTO_working_3-way'!$I396)</f>
        <v>3.3396794871794877</v>
      </c>
      <c r="F397" s="45">
        <f>IF(OR($A397="",$B397="",$C397=""),"",B397*'MPTO_working_3-way'!$I396)</f>
        <v>3.3603586171310633</v>
      </c>
      <c r="G397" s="46">
        <f>IF(OR($A397="",$B397="",$C397=""),"",C397*'MPTO_working_3-way'!$I396)</f>
        <v>2.4814955941890928</v>
      </c>
      <c r="H397" s="44">
        <f>IF(OR($A397="",$B397="",$C397=""),"",'MPTO_working_3-way'!E396)</f>
        <v>3.3525693628157649</v>
      </c>
      <c r="I397" s="45">
        <f>IF(OR($A397="",$B397="",$C397=""),"",'MPTO_working_3-way'!F396)</f>
        <v>3.3741211133680058</v>
      </c>
      <c r="J397" s="46">
        <f>IF(OR($A397="",$B397="",$C397=""),"",'MPTO_working_3-way'!G396)</f>
        <v>2.4670170055814866</v>
      </c>
      <c r="K397" s="44">
        <f>IF(OR($A397="",$B397="",$C397=""),"",'OddsRatio_working_3-way'!H396)</f>
        <v>3.3469142181944034</v>
      </c>
      <c r="L397" s="45">
        <f>IF(OR($A397="",$B397="",$C397=""),"",'OddsRatio_working_3-way'!I396)</f>
        <v>3.3679627762051147</v>
      </c>
      <c r="M397" s="46">
        <f>IF(OR($A397="",$B397="",$C397=""),"",'OddsRatio_working_3-way'!J396)</f>
        <v>2.4733990607498493</v>
      </c>
      <c r="N397" s="47">
        <f t="shared" si="93"/>
        <v>29.942993147661177</v>
      </c>
      <c r="O397" s="48">
        <f t="shared" si="94"/>
        <v>29.758728574444802</v>
      </c>
      <c r="P397" s="48">
        <f t="shared" si="95"/>
        <v>40.298278277894006</v>
      </c>
      <c r="Q397" t="s">
        <v>300</v>
      </c>
      <c r="R397" t="s">
        <v>468</v>
      </c>
      <c r="S397" s="38">
        <v>44230</v>
      </c>
      <c r="T397" s="50">
        <v>100</v>
      </c>
      <c r="U397" s="50">
        <f t="shared" si="96"/>
        <v>69.040247678018574</v>
      </c>
      <c r="V397" s="50">
        <f t="shared" si="97"/>
        <v>69.230769230769241</v>
      </c>
      <c r="W397" s="50">
        <f t="shared" si="98"/>
        <v>58.333333333333336</v>
      </c>
      <c r="X397" s="50">
        <f t="shared" si="99"/>
        <v>72.435897435897445</v>
      </c>
      <c r="Y397" s="50">
        <f t="shared" si="100"/>
        <v>72.626418988648098</v>
      </c>
      <c r="Z397" s="50">
        <f t="shared" si="101"/>
        <v>61.7289830912122</v>
      </c>
      <c r="AA397" s="50">
        <f t="shared" si="102"/>
        <v>-3.3956497578788714</v>
      </c>
      <c r="AB397" s="50">
        <f t="shared" si="103"/>
        <v>-3.3956497578788571</v>
      </c>
      <c r="AC397" s="50">
        <f t="shared" si="104"/>
        <v>-3.3956497578788642</v>
      </c>
      <c r="AF397">
        <v>2.38</v>
      </c>
      <c r="AG397">
        <v>1.62</v>
      </c>
      <c r="AH397" s="66" t="s">
        <v>484</v>
      </c>
      <c r="AJ397" t="s">
        <v>439</v>
      </c>
    </row>
    <row r="398" spans="1:36" ht="15" x14ac:dyDescent="0.25">
      <c r="A398">
        <v>2.99</v>
      </c>
      <c r="B398">
        <v>3.6</v>
      </c>
      <c r="C398">
        <v>2.37</v>
      </c>
      <c r="D398" s="43">
        <f t="shared" si="105"/>
        <v>3.4166866582936883E-2</v>
      </c>
      <c r="E398" s="44">
        <f>IF(OR($A398="",$B398="",$C398=""),"",A398*'MPTO_working_3-way'!$I397)</f>
        <v>3.0921589310829813</v>
      </c>
      <c r="F398" s="45">
        <f>IF(OR($A398="",$B398="",$C398=""),"",B398*'MPTO_working_3-way'!$I397)</f>
        <v>3.723000719698573</v>
      </c>
      <c r="G398" s="46">
        <f>IF(OR($A398="",$B398="",$C398=""),"",C398*'MPTO_working_3-way'!$I397)</f>
        <v>2.4509754738015603</v>
      </c>
      <c r="H398" s="44">
        <f>IF(OR($A398="",$B398="",$C398=""),"",'MPTO_working_3-way'!E397)</f>
        <v>3.0954078524921553</v>
      </c>
      <c r="I398" s="45">
        <f>IF(OR($A398="",$B398="",$C398=""),"",'MPTO_working_3-way'!F397)</f>
        <v>3.7539112623165032</v>
      </c>
      <c r="J398" s="46">
        <f>IF(OR($A398="",$B398="",$C398=""),"",'MPTO_working_3-way'!G397)</f>
        <v>2.4357452074099673</v>
      </c>
      <c r="K398" s="44">
        <f>IF(OR($A398="",$B398="",$C398=""),"",'OddsRatio_working_3-way'!H397)</f>
        <v>3.095431428421934</v>
      </c>
      <c r="L398" s="45">
        <f>IF(OR($A398="",$B398="",$C398=""),"",'OddsRatio_working_3-way'!I397)</f>
        <v>3.7377496049733803</v>
      </c>
      <c r="M398" s="46">
        <f>IF(OR($A398="",$B398="",$C398=""),"",'OddsRatio_working_3-way'!J397)</f>
        <v>2.4425834456975126</v>
      </c>
      <c r="N398" s="47">
        <f t="shared" si="93"/>
        <v>32.339864227152297</v>
      </c>
      <c r="O398" s="48">
        <f t="shared" si="94"/>
        <v>26.86005389977371</v>
      </c>
      <c r="P398" s="48">
        <f t="shared" si="95"/>
        <v>40.800081873073999</v>
      </c>
      <c r="Q398" t="s">
        <v>457</v>
      </c>
      <c r="R398" t="s">
        <v>296</v>
      </c>
      <c r="S398" s="38">
        <v>44230</v>
      </c>
      <c r="T398" s="50">
        <v>100</v>
      </c>
      <c r="U398" s="50">
        <f t="shared" si="96"/>
        <v>66.555183946488299</v>
      </c>
      <c r="V398" s="50">
        <f t="shared" si="97"/>
        <v>72.222222222222229</v>
      </c>
      <c r="W398" s="50">
        <f t="shared" si="98"/>
        <v>57.805907172995774</v>
      </c>
      <c r="X398" s="50">
        <f t="shared" si="99"/>
        <v>69.971870604781998</v>
      </c>
      <c r="Y398" s="50">
        <f t="shared" si="100"/>
        <v>75.638908880515913</v>
      </c>
      <c r="Z398" s="50">
        <f t="shared" si="101"/>
        <v>61.222593831289487</v>
      </c>
      <c r="AA398" s="50">
        <f t="shared" si="102"/>
        <v>-3.416686658293699</v>
      </c>
      <c r="AB398" s="50">
        <f t="shared" si="103"/>
        <v>-3.4166866582936848</v>
      </c>
      <c r="AC398" s="50">
        <f t="shared" si="104"/>
        <v>-3.4166866582937132</v>
      </c>
      <c r="AF398">
        <v>1.74</v>
      </c>
      <c r="AG398">
        <v>2.16</v>
      </c>
      <c r="AH398" s="66" t="s">
        <v>493</v>
      </c>
      <c r="AJ398" t="s">
        <v>439</v>
      </c>
    </row>
    <row r="399" spans="1:36" ht="15" x14ac:dyDescent="0.25">
      <c r="A399">
        <v>1.95</v>
      </c>
      <c r="B399">
        <v>3.43</v>
      </c>
      <c r="C399">
        <v>4.32</v>
      </c>
      <c r="D399" s="43">
        <f t="shared" si="105"/>
        <v>3.5847183806367422E-2</v>
      </c>
      <c r="E399" s="44">
        <f>IF(OR($A399="",$B399="",$C399=""),"",A399*'MPTO_working_3-way'!$I398)</f>
        <v>2.0199020084224166</v>
      </c>
      <c r="F399" s="45">
        <f>IF(OR($A399="",$B399="",$C399=""),"",B399*'MPTO_working_3-way'!$I398)</f>
        <v>3.5529558404558403</v>
      </c>
      <c r="G399" s="46">
        <f>IF(OR($A399="",$B399="",$C399=""),"",C399*'MPTO_working_3-way'!$I398)</f>
        <v>4.4748598340435075</v>
      </c>
      <c r="H399" s="44">
        <f>IF(OR($A399="",$B399="",$C399=""),"",'MPTO_working_3-way'!E398)</f>
        <v>1.9965202586451118</v>
      </c>
      <c r="I399" s="45">
        <f>IF(OR($A399="",$B399="",$C399=""),"",'MPTO_working_3-way'!F398)</f>
        <v>3.5765874381401059</v>
      </c>
      <c r="J399" s="46">
        <f>IF(OR($A399="",$B399="",$C399=""),"",'MPTO_working_3-way'!G398)</f>
        <v>4.5551358611687398</v>
      </c>
      <c r="K399" s="44">
        <f>IF(OR($A399="",$B399="",$C399=""),"",'OddsRatio_working_3-way'!H398)</f>
        <v>2.0056965053775508</v>
      </c>
      <c r="L399" s="45">
        <f>IF(OR($A399="",$B399="",$C399=""),"",'OddsRatio_working_3-way'!I398)</f>
        <v>3.5724657979657346</v>
      </c>
      <c r="M399" s="46">
        <f>IF(OR($A399="",$B399="",$C399=""),"",'OddsRatio_working_3-way'!J398)</f>
        <v>4.5146446293194398</v>
      </c>
      <c r="N399" s="47">
        <f t="shared" si="93"/>
        <v>49.507352130463978</v>
      </c>
      <c r="O399" s="48">
        <f t="shared" si="94"/>
        <v>28.145579199534914</v>
      </c>
      <c r="P399" s="48">
        <f t="shared" si="95"/>
        <v>22.347068670001104</v>
      </c>
      <c r="Q399" t="s">
        <v>304</v>
      </c>
      <c r="R399" t="s">
        <v>469</v>
      </c>
      <c r="S399" s="38">
        <v>44230</v>
      </c>
      <c r="T399" s="50">
        <v>100</v>
      </c>
      <c r="U399" s="50">
        <f t="shared" si="96"/>
        <v>48.717948717948723</v>
      </c>
      <c r="V399" s="50">
        <f t="shared" si="97"/>
        <v>70.845481049562679</v>
      </c>
      <c r="W399" s="50">
        <f t="shared" si="98"/>
        <v>76.851851851851848</v>
      </c>
      <c r="X399" s="50">
        <f t="shared" si="99"/>
        <v>52.302667098585466</v>
      </c>
      <c r="Y399" s="50">
        <f t="shared" si="100"/>
        <v>74.430199430199437</v>
      </c>
      <c r="Z399" s="50">
        <f t="shared" si="101"/>
        <v>80.436570232488606</v>
      </c>
      <c r="AA399" s="50">
        <f t="shared" si="102"/>
        <v>-3.584718380636744</v>
      </c>
      <c r="AB399" s="50">
        <f t="shared" si="103"/>
        <v>-3.5847183806367582</v>
      </c>
      <c r="AC399" s="50">
        <f t="shared" si="104"/>
        <v>-3.5847183806367582</v>
      </c>
      <c r="AF399">
        <v>2.2799999999999998</v>
      </c>
      <c r="AG399">
        <v>1.66</v>
      </c>
      <c r="AH399" s="66" t="s">
        <v>479</v>
      </c>
      <c r="AJ399" t="s">
        <v>439</v>
      </c>
    </row>
    <row r="400" spans="1:36" ht="15" x14ac:dyDescent="0.25">
      <c r="A400">
        <v>3.14</v>
      </c>
      <c r="B400">
        <v>3.16</v>
      </c>
      <c r="C400">
        <v>2.5099999999999998</v>
      </c>
      <c r="D400" s="43">
        <f t="shared" si="105"/>
        <v>3.3333408284141441E-2</v>
      </c>
      <c r="E400" s="44">
        <f>IF(OR($A400="",$B400="",$C400=""),"",A400*'MPTO_working_3-way'!$I399)</f>
        <v>3.2446669020122041</v>
      </c>
      <c r="F400" s="45">
        <f>IF(OR($A400="",$B400="",$C400=""),"",B400*'MPTO_working_3-way'!$I399)</f>
        <v>3.2653335701778872</v>
      </c>
      <c r="G400" s="46">
        <f>IF(OR($A400="",$B400="",$C400=""),"",C400*'MPTO_working_3-way'!$I399)</f>
        <v>2.5936668547931947</v>
      </c>
      <c r="H400" s="44">
        <f>IF(OR($A400="",$B400="",$C400=""),"",'MPTO_working_3-way'!E399)</f>
        <v>3.2535116621112539</v>
      </c>
      <c r="I400" s="45">
        <f>IF(OR($A400="",$B400="",$C400=""),"",'MPTO_working_3-way'!F399)</f>
        <v>3.2749887525322143</v>
      </c>
      <c r="J400" s="46">
        <f>IF(OR($A400="",$B400="",$C400=""),"",'MPTO_working_3-way'!G399)</f>
        <v>2.5820095390597175</v>
      </c>
      <c r="K400" s="44">
        <f>IF(OR($A400="",$B400="",$C400=""),"",'OddsRatio_working_3-way'!H399)</f>
        <v>3.2495332535753483</v>
      </c>
      <c r="L400" s="45">
        <f>IF(OR($A400="",$B400="",$C400=""),"",'OddsRatio_working_3-way'!I399)</f>
        <v>3.2705569288424083</v>
      </c>
      <c r="M400" s="46">
        <f>IF(OR($A400="",$B400="",$C400=""),"",'OddsRatio_working_3-way'!J399)</f>
        <v>2.5872874826629793</v>
      </c>
      <c r="N400" s="47">
        <f t="shared" si="93"/>
        <v>30.819804627089535</v>
      </c>
      <c r="O400" s="48">
        <f t="shared" si="94"/>
        <v>30.624742572487701</v>
      </c>
      <c r="P400" s="48">
        <f t="shared" si="95"/>
        <v>38.555452800422771</v>
      </c>
      <c r="Q400" t="s">
        <v>301</v>
      </c>
      <c r="R400" t="s">
        <v>456</v>
      </c>
      <c r="S400" s="38">
        <v>44230</v>
      </c>
      <c r="T400" s="50">
        <v>100</v>
      </c>
      <c r="U400" s="50">
        <f t="shared" si="96"/>
        <v>68.152866242038215</v>
      </c>
      <c r="V400" s="50">
        <f t="shared" si="97"/>
        <v>68.35443037974683</v>
      </c>
      <c r="W400" s="50">
        <f t="shared" si="98"/>
        <v>60.15936254980079</v>
      </c>
      <c r="X400" s="50">
        <f t="shared" si="99"/>
        <v>71.486207070452366</v>
      </c>
      <c r="Y400" s="50">
        <f t="shared" si="100"/>
        <v>71.687771208160996</v>
      </c>
      <c r="Z400" s="50">
        <f t="shared" si="101"/>
        <v>63.492703378214941</v>
      </c>
      <c r="AA400" s="50">
        <f t="shared" si="102"/>
        <v>-3.3333408284141512</v>
      </c>
      <c r="AB400" s="50">
        <f t="shared" si="103"/>
        <v>-3.3333408284141655</v>
      </c>
      <c r="AC400" s="50">
        <f t="shared" si="104"/>
        <v>-3.3333408284141512</v>
      </c>
      <c r="AF400">
        <v>2.33</v>
      </c>
      <c r="AG400">
        <v>1.64</v>
      </c>
      <c r="AH400" s="66" t="s">
        <v>487</v>
      </c>
      <c r="AJ400" t="s">
        <v>439</v>
      </c>
    </row>
    <row r="401" spans="1:36" ht="15" x14ac:dyDescent="0.25">
      <c r="A401">
        <v>2.5499999999999998</v>
      </c>
      <c r="B401">
        <v>3.11</v>
      </c>
      <c r="C401">
        <v>3.13</v>
      </c>
      <c r="D401" s="43">
        <f t="shared" si="105"/>
        <v>3.3189088996600447E-2</v>
      </c>
      <c r="E401" s="44">
        <f>IF(OR($A401="",$B401="",$C401=""),"",A401*'MPTO_working_3-way'!$I400)</f>
        <v>2.6346321769413308</v>
      </c>
      <c r="F401" s="45">
        <f>IF(OR($A401="",$B401="",$C401=""),"",B401*'MPTO_working_3-way'!$I400)</f>
        <v>3.2132180667794272</v>
      </c>
      <c r="G401" s="46">
        <f>IF(OR($A401="",$B401="",$C401=""),"",C401*'MPTO_working_3-way'!$I400)</f>
        <v>3.2338818485593595</v>
      </c>
      <c r="H401" s="44">
        <f>IF(OR($A401="",$B401="",$C401=""),"",'MPTO_working_3-way'!E400)</f>
        <v>2.6240256682170462</v>
      </c>
      <c r="I401" s="45">
        <f>IF(OR($A401="",$B401="",$C401=""),"",'MPTO_working_3-way'!F400)</f>
        <v>3.220815447998576</v>
      </c>
      <c r="J401" s="46">
        <f>IF(OR($A401="",$B401="",$C401=""),"",'MPTO_working_3-way'!G400)</f>
        <v>3.2422710362590195</v>
      </c>
      <c r="K401" s="44">
        <f>IF(OR($A401="",$B401="",$C401=""),"",'OddsRatio_working_3-way'!H400)</f>
        <v>2.628872581737637</v>
      </c>
      <c r="L401" s="45">
        <f>IF(OR($A401="",$B401="",$C401=""),"",'OddsRatio_working_3-way'!I400)</f>
        <v>3.2173684822363957</v>
      </c>
      <c r="M401" s="46">
        <f>IF(OR($A401="",$B401="",$C401=""),"",'OddsRatio_working_3-way'!J400)</f>
        <v>3.2383861929684952</v>
      </c>
      <c r="N401" s="47">
        <f t="shared" si="93"/>
        <v>37.955962458522286</v>
      </c>
      <c r="O401" s="48">
        <f t="shared" si="94"/>
        <v>31.121448318080976</v>
      </c>
      <c r="P401" s="48">
        <f t="shared" si="95"/>
        <v>30.922589223396745</v>
      </c>
      <c r="Q401" t="s">
        <v>303</v>
      </c>
      <c r="R401" t="s">
        <v>462</v>
      </c>
      <c r="S401" s="38">
        <v>44230</v>
      </c>
      <c r="T401" s="50">
        <v>100</v>
      </c>
      <c r="U401" s="50">
        <f t="shared" si="96"/>
        <v>60.784313725490193</v>
      </c>
      <c r="V401" s="50">
        <f t="shared" si="97"/>
        <v>67.845659163987136</v>
      </c>
      <c r="W401" s="50">
        <f t="shared" si="98"/>
        <v>68.051118210862612</v>
      </c>
      <c r="X401" s="50">
        <f t="shared" si="99"/>
        <v>64.103222625150252</v>
      </c>
      <c r="Y401" s="50">
        <f t="shared" si="100"/>
        <v>71.164568063647195</v>
      </c>
      <c r="Z401" s="50">
        <f t="shared" si="101"/>
        <v>71.37002711052267</v>
      </c>
      <c r="AA401" s="50">
        <f t="shared" si="102"/>
        <v>-3.3189088996600589</v>
      </c>
      <c r="AB401" s="50">
        <f t="shared" si="103"/>
        <v>-3.3189088996600589</v>
      </c>
      <c r="AC401" s="50">
        <f t="shared" si="104"/>
        <v>-3.3189088996600589</v>
      </c>
      <c r="AF401">
        <v>2.35</v>
      </c>
      <c r="AG401">
        <v>1.63</v>
      </c>
      <c r="AH401" s="66" t="s">
        <v>479</v>
      </c>
      <c r="AJ401" t="s">
        <v>439</v>
      </c>
    </row>
    <row r="402" spans="1:36" ht="15" x14ac:dyDescent="0.25">
      <c r="A402">
        <v>2.5499999999999998</v>
      </c>
      <c r="B402">
        <v>3.02</v>
      </c>
      <c r="C402">
        <v>3.07</v>
      </c>
      <c r="D402" s="43">
        <f t="shared" si="105"/>
        <v>4.9015589582468877E-2</v>
      </c>
      <c r="E402" s="44">
        <f>IF(OR($A402="",$B402="",$C402=""),"",A402*'MPTO_working_3-way'!$I401)</f>
        <v>2.6749897534352955</v>
      </c>
      <c r="F402" s="45">
        <f>IF(OR($A402="",$B402="",$C402=""),"",B402*'MPTO_working_3-way'!$I401)</f>
        <v>3.1680270805390562</v>
      </c>
      <c r="G402" s="46">
        <f>IF(OR($A402="",$B402="",$C402=""),"",C402*'MPTO_working_3-way'!$I401)</f>
        <v>3.2204778600181792</v>
      </c>
      <c r="H402" s="44">
        <f>IF(OR($A402="",$B402="",$C402=""),"",'MPTO_working_3-way'!E401)</f>
        <v>2.6608600818521744</v>
      </c>
      <c r="I402" s="45">
        <f>IF(OR($A402="",$B402="",$C402=""),"",'MPTO_working_3-way'!F401)</f>
        <v>3.1767482566813596</v>
      </c>
      <c r="J402" s="46">
        <f>IF(OR($A402="",$B402="",$C402=""),"",'MPTO_working_3-way'!G401)</f>
        <v>3.2321208776636339</v>
      </c>
      <c r="K402" s="44">
        <f>IF(OR($A402="",$B402="",$C402=""),"",'OddsRatio_working_3-way'!H401)</f>
        <v>2.6673048366462009</v>
      </c>
      <c r="L402" s="45">
        <f>IF(OR($A402="",$B402="",$C402=""),"",'OddsRatio_working_3-way'!I401)</f>
        <v>3.1728746903389196</v>
      </c>
      <c r="M402" s="46">
        <f>IF(OR($A402="",$B402="",$C402=""),"",'OddsRatio_working_3-way'!J401)</f>
        <v>3.2266587173275059</v>
      </c>
      <c r="N402" s="47">
        <f t="shared" si="93"/>
        <v>37.383320766585086</v>
      </c>
      <c r="O402" s="48">
        <f t="shared" si="94"/>
        <v>31.565386739997336</v>
      </c>
      <c r="P402" s="48">
        <f t="shared" si="95"/>
        <v>31.051292493417581</v>
      </c>
      <c r="Q402" t="s">
        <v>452</v>
      </c>
      <c r="R402" t="s">
        <v>500</v>
      </c>
      <c r="S402" s="38">
        <v>44230</v>
      </c>
      <c r="T402" s="50">
        <v>100</v>
      </c>
      <c r="U402" s="50">
        <f t="shared" si="96"/>
        <v>60.784313725490193</v>
      </c>
      <c r="V402" s="50">
        <f t="shared" si="97"/>
        <v>66.88741721854305</v>
      </c>
      <c r="W402" s="50">
        <f t="shared" si="98"/>
        <v>67.426710097719877</v>
      </c>
      <c r="X402" s="50">
        <f t="shared" si="99"/>
        <v>65.685872683737088</v>
      </c>
      <c r="Y402" s="50">
        <f t="shared" si="100"/>
        <v>71.788976176789944</v>
      </c>
      <c r="Z402" s="50">
        <f t="shared" si="101"/>
        <v>72.328269055966771</v>
      </c>
      <c r="AA402" s="50">
        <f t="shared" si="102"/>
        <v>-4.9015589582468948</v>
      </c>
      <c r="AB402" s="50">
        <f t="shared" si="103"/>
        <v>-4.9015589582468948</v>
      </c>
      <c r="AC402" s="50">
        <f t="shared" si="104"/>
        <v>-4.9015589582468948</v>
      </c>
      <c r="AF402">
        <v>2.06</v>
      </c>
      <c r="AG402">
        <v>1.76</v>
      </c>
      <c r="AH402" s="66" t="s">
        <v>479</v>
      </c>
      <c r="AJ402" t="s">
        <v>445</v>
      </c>
    </row>
    <row r="403" spans="1:36" ht="15" x14ac:dyDescent="0.25">
      <c r="A403">
        <v>3.04</v>
      </c>
      <c r="B403">
        <v>3.18</v>
      </c>
      <c r="C403">
        <v>2.4900000000000002</v>
      </c>
      <c r="D403" s="43">
        <f t="shared" si="105"/>
        <v>4.5019202928895163E-2</v>
      </c>
      <c r="E403" s="44">
        <f>IF(OR($A403="",$B403="",$C403=""),"",A403*'MPTO_working_3-way'!$I402)</f>
        <v>3.1768583769038412</v>
      </c>
      <c r="F403" s="45">
        <f>IF(OR($A403="",$B403="",$C403=""),"",B403*'MPTO_working_3-way'!$I402)</f>
        <v>3.323161065313887</v>
      </c>
      <c r="G403" s="46">
        <f>IF(OR($A403="",$B403="",$C403=""),"",C403*'MPTO_working_3-way'!$I402)</f>
        <v>2.6020978152929493</v>
      </c>
      <c r="H403" s="44">
        <f>IF(OR($A403="",$B403="",$C403=""),"",'MPTO_working_3-way'!E402)</f>
        <v>3.1853122201261455</v>
      </c>
      <c r="I403" s="45">
        <f>IF(OR($A403="",$B403="",$C403=""),"",'MPTO_working_3-way'!F402)</f>
        <v>3.3393552167644973</v>
      </c>
      <c r="J403" s="46">
        <f>IF(OR($A403="",$B403="",$C403=""),"",'MPTO_working_3-way'!G402)</f>
        <v>2.5866527057452116</v>
      </c>
      <c r="K403" s="44">
        <f>IF(OR($A403="",$B403="",$C403=""),"",'OddsRatio_working_3-way'!H402)</f>
        <v>3.1818617813779353</v>
      </c>
      <c r="L403" s="45">
        <f>IF(OR($A403="",$B403="",$C403=""),"",'OddsRatio_working_3-way'!I402)</f>
        <v>3.3315973938254406</v>
      </c>
      <c r="M403" s="46">
        <f>IF(OR($A403="",$B403="",$C403=""),"",'OddsRatio_working_3-way'!J402)</f>
        <v>2.5936147324770222</v>
      </c>
      <c r="N403" s="47">
        <f t="shared" si="93"/>
        <v>31.477638640429344</v>
      </c>
      <c r="O403" s="48">
        <f t="shared" si="94"/>
        <v>30.091830649970184</v>
      </c>
      <c r="P403" s="48">
        <f t="shared" si="95"/>
        <v>38.430530709600482</v>
      </c>
      <c r="Q403" t="s">
        <v>501</v>
      </c>
      <c r="R403" t="s">
        <v>311</v>
      </c>
      <c r="S403" s="38">
        <v>44230</v>
      </c>
      <c r="T403" s="50">
        <v>100</v>
      </c>
      <c r="U403" s="50">
        <f t="shared" si="96"/>
        <v>67.10526315789474</v>
      </c>
      <c r="V403" s="50">
        <f t="shared" si="97"/>
        <v>68.55345911949685</v>
      </c>
      <c r="W403" s="50">
        <f t="shared" si="98"/>
        <v>59.839357429718881</v>
      </c>
      <c r="X403" s="50">
        <f t="shared" si="99"/>
        <v>71.607183450784262</v>
      </c>
      <c r="Y403" s="50">
        <f t="shared" si="100"/>
        <v>73.055379412386372</v>
      </c>
      <c r="Z403" s="50">
        <f t="shared" si="101"/>
        <v>64.341277722608396</v>
      </c>
      <c r="AA403" s="50">
        <f t="shared" si="102"/>
        <v>-4.5019202928895226</v>
      </c>
      <c r="AB403" s="50">
        <f t="shared" si="103"/>
        <v>-4.5019202928895226</v>
      </c>
      <c r="AC403" s="50">
        <f t="shared" si="104"/>
        <v>-4.5019202928895155</v>
      </c>
      <c r="AF403">
        <v>1.91</v>
      </c>
      <c r="AG403">
        <v>1.93</v>
      </c>
      <c r="AH403" s="66" t="s">
        <v>482</v>
      </c>
      <c r="AJ403" t="s">
        <v>445</v>
      </c>
    </row>
    <row r="404" spans="1:36" ht="15" x14ac:dyDescent="0.25">
      <c r="A404">
        <v>2.04</v>
      </c>
      <c r="B404">
        <v>3.53</v>
      </c>
      <c r="C404">
        <v>3.59</v>
      </c>
      <c r="D404" s="43">
        <f t="shared" si="105"/>
        <v>5.2033729444968646E-2</v>
      </c>
      <c r="E404" s="44">
        <f>IF(OR($A404="",$B404="",$C404=""),"",A404*'MPTO_working_3-way'!$I403)</f>
        <v>2.146148808067736</v>
      </c>
      <c r="F404" s="45">
        <f>IF(OR($A404="",$B404="",$C404=""),"",B404*'MPTO_working_3-way'!$I403)</f>
        <v>3.713679064940739</v>
      </c>
      <c r="G404" s="46">
        <f>IF(OR($A404="",$B404="",$C404=""),"",C404*'MPTO_working_3-way'!$I403)</f>
        <v>3.7768010887074372</v>
      </c>
      <c r="H404" s="44">
        <f>IF(OR($A404="",$B404="",$C404=""),"",'MPTO_working_3-way'!E403)</f>
        <v>2.1148288540412445</v>
      </c>
      <c r="I404" s="45">
        <f>IF(OR($A404="",$B404="",$C404=""),"",'MPTO_working_3-way'!F403)</f>
        <v>3.7602248622198187</v>
      </c>
      <c r="J404" s="46">
        <f>IF(OR($A404="",$B404="",$C404=""),"",'MPTO_working_3-way'!G403)</f>
        <v>3.8283819735489577</v>
      </c>
      <c r="K404" s="44">
        <f>IF(OR($A404="",$B404="",$C404=""),"",'OddsRatio_working_3-way'!H403)</f>
        <v>2.1271856166780858</v>
      </c>
      <c r="L404" s="45">
        <f>IF(OR($A404="",$B404="",$C404=""),"",'OddsRatio_working_3-way'!I403)</f>
        <v>3.74209577903419</v>
      </c>
      <c r="M404" s="46">
        <f>IF(OR($A404="",$B404="",$C404=""),"",'OddsRatio_working_3-way'!J403)</f>
        <v>3.8071257184579248</v>
      </c>
      <c r="N404" s="47">
        <f t="shared" si="93"/>
        <v>46.595091460612196</v>
      </c>
      <c r="O404" s="48">
        <f t="shared" si="94"/>
        <v>26.927474951741893</v>
      </c>
      <c r="P404" s="48">
        <f t="shared" si="95"/>
        <v>26.477433587645926</v>
      </c>
      <c r="Q404" t="s">
        <v>313</v>
      </c>
      <c r="R404" t="s">
        <v>310</v>
      </c>
      <c r="S404" s="38">
        <v>44230</v>
      </c>
      <c r="T404" s="50">
        <v>100</v>
      </c>
      <c r="U404" s="50">
        <f t="shared" si="96"/>
        <v>50.980392156862742</v>
      </c>
      <c r="V404" s="50">
        <f t="shared" si="97"/>
        <v>71.671388101982998</v>
      </c>
      <c r="W404" s="50">
        <f t="shared" si="98"/>
        <v>72.14484679665739</v>
      </c>
      <c r="X404" s="50">
        <f t="shared" si="99"/>
        <v>56.183765101359619</v>
      </c>
      <c r="Y404" s="50">
        <f t="shared" si="100"/>
        <v>76.874761046479875</v>
      </c>
      <c r="Z404" s="50">
        <f t="shared" si="101"/>
        <v>77.348219741154239</v>
      </c>
      <c r="AA404" s="50">
        <f t="shared" si="102"/>
        <v>-5.203372944496877</v>
      </c>
      <c r="AB404" s="50">
        <f t="shared" si="103"/>
        <v>-5.203372944496877</v>
      </c>
      <c r="AC404" s="50">
        <f t="shared" si="104"/>
        <v>-5.2033729444968486</v>
      </c>
      <c r="AF404">
        <v>2.12</v>
      </c>
      <c r="AG404">
        <v>1.72</v>
      </c>
      <c r="AH404" s="66" t="s">
        <v>484</v>
      </c>
      <c r="AJ404" t="s">
        <v>445</v>
      </c>
    </row>
    <row r="405" spans="1:36" ht="15" x14ac:dyDescent="0.25">
      <c r="A405">
        <v>2.16</v>
      </c>
      <c r="B405">
        <v>3.18</v>
      </c>
      <c r="C405">
        <v>3.74</v>
      </c>
      <c r="D405" s="43">
        <f t="shared" si="105"/>
        <v>4.4808050912379382E-2</v>
      </c>
      <c r="E405" s="44">
        <f>IF(OR($A405="",$B405="",$C405=""),"",A405*'MPTO_working_3-way'!$I404)</f>
        <v>2.2567853899707395</v>
      </c>
      <c r="F405" s="45">
        <f>IF(OR($A405="",$B405="",$C405=""),"",B405*'MPTO_working_3-way'!$I404)</f>
        <v>3.3224896019013666</v>
      </c>
      <c r="G405" s="46">
        <f>IF(OR($A405="",$B405="",$C405=""),"",C405*'MPTO_working_3-way'!$I404)</f>
        <v>3.907582110412299</v>
      </c>
      <c r="H405" s="44">
        <f>IF(OR($A405="",$B405="",$C405=""),"",'MPTO_working_3-way'!E404)</f>
        <v>2.2320086078427011</v>
      </c>
      <c r="I405" s="45">
        <f>IF(OR($A405="",$B405="",$C405=""),"",'MPTO_working_3-way'!F404)</f>
        <v>3.3385705285089591</v>
      </c>
      <c r="J405" s="46">
        <f>IF(OR($A405="",$B405="",$C405=""),"",'MPTO_working_3-way'!G404)</f>
        <v>3.9612798807852578</v>
      </c>
      <c r="K405" s="44">
        <f>IF(OR($A405="",$B405="",$C405=""),"",'OddsRatio_working_3-way'!H404)</f>
        <v>2.2423367431743766</v>
      </c>
      <c r="L405" s="45">
        <f>IF(OR($A405="",$B405="",$C405=""),"",'OddsRatio_working_3-way'!I404)</f>
        <v>3.3347362932070186</v>
      </c>
      <c r="M405" s="46">
        <f>IF(OR($A405="",$B405="",$C405=""),"",'OddsRatio_working_3-way'!J404)</f>
        <v>3.9344850657739596</v>
      </c>
      <c r="N405" s="47">
        <f t="shared" si="93"/>
        <v>44.310815040014305</v>
      </c>
      <c r="O405" s="48">
        <f t="shared" si="94"/>
        <v>30.097912102651225</v>
      </c>
      <c r="P405" s="48">
        <f t="shared" si="95"/>
        <v>25.591272857334467</v>
      </c>
      <c r="Q405" t="s">
        <v>502</v>
      </c>
      <c r="R405" t="s">
        <v>318</v>
      </c>
      <c r="S405" s="38">
        <v>44230</v>
      </c>
      <c r="T405" s="50">
        <v>100</v>
      </c>
      <c r="U405" s="50">
        <f t="shared" si="96"/>
        <v>53.703703703703695</v>
      </c>
      <c r="V405" s="50">
        <f t="shared" si="97"/>
        <v>68.55345911949685</v>
      </c>
      <c r="W405" s="50">
        <f t="shared" si="98"/>
        <v>73.262032085561486</v>
      </c>
      <c r="X405" s="50">
        <f t="shared" si="99"/>
        <v>58.184508794941635</v>
      </c>
      <c r="Y405" s="50">
        <f t="shared" si="100"/>
        <v>73.03426421073479</v>
      </c>
      <c r="Z405" s="50">
        <f t="shared" si="101"/>
        <v>77.742837176799441</v>
      </c>
      <c r="AA405" s="50">
        <f t="shared" si="102"/>
        <v>-4.48080509123794</v>
      </c>
      <c r="AB405" s="50">
        <f t="shared" si="103"/>
        <v>-4.48080509123794</v>
      </c>
      <c r="AC405" s="50">
        <f t="shared" si="104"/>
        <v>-4.4808050912379542</v>
      </c>
      <c r="AF405">
        <v>2.08</v>
      </c>
      <c r="AG405">
        <v>1.76</v>
      </c>
      <c r="AH405" s="66" t="s">
        <v>489</v>
      </c>
      <c r="AJ405" t="s">
        <v>445</v>
      </c>
    </row>
    <row r="406" spans="1:36" ht="15" x14ac:dyDescent="0.25">
      <c r="A406">
        <v>5.12</v>
      </c>
      <c r="B406">
        <v>3.9</v>
      </c>
      <c r="C406">
        <v>1.66</v>
      </c>
      <c r="D406" s="43">
        <f t="shared" si="105"/>
        <v>5.4132394964473418E-2</v>
      </c>
      <c r="E406" s="44">
        <f>IF(OR($A406="",$B406="",$C406=""),"",A406*'MPTO_working_3-way'!$I405)</f>
        <v>5.397157862218104</v>
      </c>
      <c r="F406" s="45">
        <f>IF(OR($A406="",$B406="",$C406=""),"",B406*'MPTO_working_3-way'!$I405)</f>
        <v>4.1111163403614466</v>
      </c>
      <c r="G406" s="46">
        <f>IF(OR($A406="",$B406="",$C406=""),"",C406*'MPTO_working_3-way'!$I405)</f>
        <v>1.7498597756410257</v>
      </c>
      <c r="H406" s="44">
        <f>IF(OR($A406="",$B406="",$C406=""),"",'MPTO_working_3-way'!E405)</f>
        <v>5.64116435061222</v>
      </c>
      <c r="I406" s="45">
        <f>IF(OR($A406="",$B406="",$C406=""),"",'MPTO_working_3-way'!F405)</f>
        <v>4.1952269896824408</v>
      </c>
      <c r="J406" s="46">
        <f>IF(OR($A406="",$B406="",$C406=""),"",'MPTO_working_3-way'!G405)</f>
        <v>1.7112577456974465</v>
      </c>
      <c r="K406" s="44">
        <f>IF(OR($A406="",$B406="",$C406=""),"",'OddsRatio_working_3-way'!H405)</f>
        <v>5.5225627550095506</v>
      </c>
      <c r="L406" s="45">
        <f>IF(OR($A406="",$B406="",$C406=""),"",'OddsRatio_working_3-way'!I405)</f>
        <v>4.1833572790115765</v>
      </c>
      <c r="M406" s="46">
        <f>IF(OR($A406="",$B406="",$C406=""),"",'OddsRatio_working_3-way'!J405)</f>
        <v>1.7244882083267723</v>
      </c>
      <c r="N406" s="47">
        <f t="shared" si="93"/>
        <v>18.528270351333092</v>
      </c>
      <c r="O406" s="48">
        <f t="shared" si="94"/>
        <v>24.324293384314213</v>
      </c>
      <c r="P406" s="48">
        <f t="shared" si="95"/>
        <v>57.147436264352677</v>
      </c>
      <c r="Q406" t="s">
        <v>308</v>
      </c>
      <c r="R406" t="s">
        <v>317</v>
      </c>
      <c r="S406" s="38">
        <v>44230</v>
      </c>
      <c r="T406" s="50">
        <v>100</v>
      </c>
      <c r="U406" s="50">
        <f t="shared" si="96"/>
        <v>80.46875</v>
      </c>
      <c r="V406" s="50">
        <f t="shared" si="97"/>
        <v>74.358974358974365</v>
      </c>
      <c r="W406" s="50">
        <f t="shared" si="98"/>
        <v>39.759036144578317</v>
      </c>
      <c r="X406" s="50">
        <f t="shared" si="99"/>
        <v>85.881989496447346</v>
      </c>
      <c r="Y406" s="50">
        <f t="shared" si="100"/>
        <v>79.772213855421697</v>
      </c>
      <c r="Z406" s="50">
        <f t="shared" si="101"/>
        <v>45.172275641025642</v>
      </c>
      <c r="AA406" s="50">
        <f t="shared" si="102"/>
        <v>-5.4132394964473463</v>
      </c>
      <c r="AB406" s="50">
        <f t="shared" si="103"/>
        <v>-5.413239496447332</v>
      </c>
      <c r="AC406" s="50">
        <f t="shared" si="104"/>
        <v>-5.4132394964473249</v>
      </c>
      <c r="AF406">
        <v>1.78</v>
      </c>
      <c r="AG406">
        <v>2.04</v>
      </c>
      <c r="AH406" s="66" t="s">
        <v>496</v>
      </c>
      <c r="AJ406" t="s">
        <v>445</v>
      </c>
    </row>
    <row r="407" spans="1:36" s="50" customFormat="1" ht="15" x14ac:dyDescent="0.25">
      <c r="A407">
        <v>1.89</v>
      </c>
      <c r="B407">
        <v>3.49</v>
      </c>
      <c r="C407">
        <v>4.2300000000000004</v>
      </c>
      <c r="D407" s="43">
        <f t="shared" si="105"/>
        <v>5.2040099775270132E-2</v>
      </c>
      <c r="E407" s="44">
        <f>IF(OR($A407="",$B407="",$C407=""),"",A407*'MPTO_working_3-way'!$I406)</f>
        <v>1.9883557885752605</v>
      </c>
      <c r="F407" s="45">
        <f>IF(OR($A407="",$B407="",$C407=""),"",B407*'MPTO_working_3-way'!$I406)</f>
        <v>3.6716199482156928</v>
      </c>
      <c r="G407" s="46">
        <f>IF(OR($A407="",$B407="",$C407=""),"",C407*'MPTO_working_3-way'!$I406)</f>
        <v>4.4501296220493929</v>
      </c>
      <c r="H407" s="44">
        <f>IF(OR($A407="",$B407="",$C407=""),"",'MPTO_working_3-way'!E406)</f>
        <v>1.9540645188942605</v>
      </c>
      <c r="I407" s="45">
        <f>IF(OR($A407="",$B407="",$C407=""),"",'MPTO_working_3-way'!F406)</f>
        <v>3.7148999807075263</v>
      </c>
      <c r="J407" s="46">
        <f>IF(OR($A407="",$B407="",$C407=""),"",'MPTO_working_3-way'!G406)</f>
        <v>4.5649610502182476</v>
      </c>
      <c r="K407" s="44">
        <f>IF(OR($A407="",$B407="",$C407=""),"",'OddsRatio_working_3-way'!H406)</f>
        <v>1.9670302840445173</v>
      </c>
      <c r="L407" s="45">
        <f>IF(OR($A407="",$B407="",$C407=""),"",'OddsRatio_working_3-way'!I406)</f>
        <v>3.7055116935627517</v>
      </c>
      <c r="M407" s="46">
        <f>IF(OR($A407="",$B407="",$C407=""),"",'OddsRatio_working_3-way'!J406)</f>
        <v>4.5095593454649334</v>
      </c>
      <c r="N407" s="47">
        <f t="shared" si="93"/>
        <v>50.292810056722374</v>
      </c>
      <c r="O407" s="48">
        <f t="shared" si="94"/>
        <v>27.235934386018702</v>
      </c>
      <c r="P407" s="48">
        <f t="shared" si="95"/>
        <v>22.471255557258928</v>
      </c>
      <c r="Q407" t="s">
        <v>470</v>
      </c>
      <c r="R407" t="s">
        <v>503</v>
      </c>
      <c r="S407" s="38">
        <v>44230</v>
      </c>
      <c r="T407" s="50">
        <v>100</v>
      </c>
      <c r="U407" s="50">
        <f t="shared" si="96"/>
        <v>47.089947089947096</v>
      </c>
      <c r="V407" s="50">
        <f t="shared" si="97"/>
        <v>71.346704871060169</v>
      </c>
      <c r="W407" s="50">
        <f t="shared" si="98"/>
        <v>76.359338061465735</v>
      </c>
      <c r="X407" s="50">
        <f t="shared" si="99"/>
        <v>52.293957067474103</v>
      </c>
      <c r="Y407" s="50">
        <f t="shared" si="100"/>
        <v>76.550714848587205</v>
      </c>
      <c r="Z407" s="50">
        <f t="shared" si="101"/>
        <v>81.563348038992743</v>
      </c>
      <c r="AA407" s="50">
        <f t="shared" si="102"/>
        <v>-5.2040099775270079</v>
      </c>
      <c r="AB407" s="50">
        <f t="shared" si="103"/>
        <v>-5.2040099775270363</v>
      </c>
      <c r="AC407" s="50">
        <f t="shared" si="104"/>
        <v>-5.2040099775270079</v>
      </c>
      <c r="AD407" s="51"/>
      <c r="AE407" s="51"/>
      <c r="AF407">
        <v>1.76</v>
      </c>
      <c r="AG407">
        <v>2.0699999999999998</v>
      </c>
      <c r="AH407" s="66" t="s">
        <v>479</v>
      </c>
      <c r="AI407" s="51"/>
      <c r="AJ407" t="s">
        <v>445</v>
      </c>
    </row>
    <row r="408" spans="1:36" ht="15" x14ac:dyDescent="0.25">
      <c r="A408">
        <v>1.57</v>
      </c>
      <c r="B408">
        <v>3.89</v>
      </c>
      <c r="C408">
        <v>6.15</v>
      </c>
      <c r="D408" s="43">
        <f t="shared" si="105"/>
        <v>5.6613709915855681E-2</v>
      </c>
      <c r="E408" s="44">
        <f>IF(OR($A408="",$B408="",$C408=""),"",A408*'MPTO_working_3-way'!$I407)</f>
        <v>1.6588835245678935</v>
      </c>
      <c r="F408" s="45">
        <f>IF(OR($A408="",$B408="",$C408=""),"",B408*'MPTO_working_3-way'!$I407)</f>
        <v>4.1102273315726787</v>
      </c>
      <c r="G408" s="46">
        <f>IF(OR($A408="",$B408="",$C408=""),"",C408*'MPTO_working_3-way'!$I407)</f>
        <v>6.4981743159825127</v>
      </c>
      <c r="H408" s="44">
        <f>IF(OR($A408="",$B408="",$C408=""),"",'MPTO_working_3-way'!E407)</f>
        <v>1.6179359499179364</v>
      </c>
      <c r="I408" s="45">
        <f>IF(OR($A408="",$B408="",$C408=""),"",'MPTO_working_3-way'!F407)</f>
        <v>4.1981850287787728</v>
      </c>
      <c r="J408" s="46">
        <f>IF(OR($A408="",$B408="",$C408=""),"",'MPTO_working_3-way'!G407)</f>
        <v>6.9574708892812476</v>
      </c>
      <c r="K408" s="44">
        <f>IF(OR($A408="",$B408="",$C408=""),"",'OddsRatio_working_3-way'!H407)</f>
        <v>1.6315613945203216</v>
      </c>
      <c r="L408" s="45">
        <f>IF(OR($A408="",$B408="",$C408=""),"",'OddsRatio_working_3-way'!I407)</f>
        <v>4.2021270704626845</v>
      </c>
      <c r="M408" s="46">
        <f>IF(OR($A408="",$B408="",$C408=""),"",'OddsRatio_working_3-way'!J407)</f>
        <v>6.7062125996134361</v>
      </c>
      <c r="N408" s="47">
        <f t="shared" si="93"/>
        <v>60.281507724328044</v>
      </c>
      <c r="O408" s="48">
        <f t="shared" si="94"/>
        <v>24.329554531412604</v>
      </c>
      <c r="P408" s="48">
        <f t="shared" si="95"/>
        <v>15.388937744259353</v>
      </c>
      <c r="Q408" t="s">
        <v>504</v>
      </c>
      <c r="R408" t="s">
        <v>465</v>
      </c>
      <c r="S408" s="38">
        <v>44230</v>
      </c>
      <c r="T408" s="50">
        <v>100</v>
      </c>
      <c r="U408" s="50">
        <f t="shared" si="96"/>
        <v>36.30573248407643</v>
      </c>
      <c r="V408" s="50">
        <f t="shared" si="97"/>
        <v>74.293059125964007</v>
      </c>
      <c r="W408" s="50">
        <f t="shared" si="98"/>
        <v>83.739837398373979</v>
      </c>
      <c r="X408" s="50">
        <f t="shared" si="99"/>
        <v>41.967103475662007</v>
      </c>
      <c r="Y408" s="50">
        <f t="shared" si="100"/>
        <v>79.954430117549578</v>
      </c>
      <c r="Z408" s="50">
        <f t="shared" si="101"/>
        <v>89.40120838995955</v>
      </c>
      <c r="AA408" s="50">
        <f t="shared" si="102"/>
        <v>-5.6613709915855779</v>
      </c>
      <c r="AB408" s="50">
        <f t="shared" si="103"/>
        <v>-5.6613709915855708</v>
      </c>
      <c r="AC408" s="50">
        <f t="shared" si="104"/>
        <v>-5.6613709915855708</v>
      </c>
      <c r="AF408">
        <v>1.66</v>
      </c>
      <c r="AG408">
        <v>2.2200000000000002</v>
      </c>
      <c r="AH408" s="66" t="s">
        <v>481</v>
      </c>
      <c r="AJ408" t="s">
        <v>445</v>
      </c>
    </row>
    <row r="409" spans="1:36" ht="15" x14ac:dyDescent="0.25">
      <c r="A409">
        <v>4.8</v>
      </c>
      <c r="B409">
        <v>3.82</v>
      </c>
      <c r="C409">
        <v>1.71</v>
      </c>
      <c r="D409" s="43">
        <f t="shared" si="105"/>
        <v>5.4908759682802177E-2</v>
      </c>
      <c r="E409" s="44">
        <f>IF(OR($A409="",$B409="",$C409=""),"",A409*'MPTO_working_3-way'!$I408)</f>
        <v>5.0635620464774505</v>
      </c>
      <c r="F409" s="45">
        <f>IF(OR($A409="",$B409="",$C409=""),"",B409*'MPTO_working_3-way'!$I408)</f>
        <v>4.0297514619883046</v>
      </c>
      <c r="G409" s="46">
        <f>IF(OR($A409="",$B409="",$C409=""),"",C409*'MPTO_working_3-way'!$I408)</f>
        <v>1.8038939790575916</v>
      </c>
      <c r="H409" s="44">
        <f>IF(OR($A409="",$B409="",$C409=""),"",'MPTO_working_3-way'!E408)</f>
        <v>5.2623155520348019</v>
      </c>
      <c r="I409" s="45">
        <f>IF(OR($A409="",$B409="",$C409=""),"",'MPTO_working_3-way'!F408)</f>
        <v>4.1071610087344714</v>
      </c>
      <c r="J409" s="46">
        <f>IF(OR($A409="",$B409="",$C409=""),"",'MPTO_working_3-way'!G408)</f>
        <v>1.7652487428302479</v>
      </c>
      <c r="K409" s="44">
        <f>IF(OR($A409="",$B409="",$C409=""),"",'OddsRatio_working_3-way'!H408)</f>
        <v>5.1680172089756535</v>
      </c>
      <c r="L409" s="45">
        <f>IF(OR($A409="",$B409="",$C409=""),"",'OddsRatio_working_3-way'!I408)</f>
        <v>4.0931075077135111</v>
      </c>
      <c r="M409" s="46">
        <f>IF(OR($A409="",$B409="",$C409=""),"",'OddsRatio_working_3-way'!J408)</f>
        <v>1.7787611100980829</v>
      </c>
      <c r="N409" s="47">
        <f t="shared" si="93"/>
        <v>19.748943348994139</v>
      </c>
      <c r="O409" s="48">
        <f t="shared" si="94"/>
        <v>24.815426197688968</v>
      </c>
      <c r="P409" s="48">
        <f t="shared" si="95"/>
        <v>55.43563045331689</v>
      </c>
      <c r="Q409" t="s">
        <v>314</v>
      </c>
      <c r="R409" t="s">
        <v>309</v>
      </c>
      <c r="S409" s="38">
        <v>44230</v>
      </c>
      <c r="T409" s="50">
        <v>100</v>
      </c>
      <c r="U409" s="50">
        <f t="shared" si="96"/>
        <v>79.166666666666671</v>
      </c>
      <c r="V409" s="50">
        <f t="shared" si="97"/>
        <v>73.821989528795811</v>
      </c>
      <c r="W409" s="50">
        <f t="shared" si="98"/>
        <v>41.520467836257311</v>
      </c>
      <c r="X409" s="50">
        <f t="shared" si="99"/>
        <v>84.657542634946864</v>
      </c>
      <c r="Y409" s="50">
        <f t="shared" si="100"/>
        <v>79.312865497076018</v>
      </c>
      <c r="Z409" s="50">
        <f t="shared" si="101"/>
        <v>47.011343804537518</v>
      </c>
      <c r="AA409" s="50">
        <f t="shared" si="102"/>
        <v>-5.4908759682801929</v>
      </c>
      <c r="AB409" s="50">
        <f t="shared" si="103"/>
        <v>-5.4908759682802071</v>
      </c>
      <c r="AC409" s="50">
        <f t="shared" si="104"/>
        <v>-5.4908759682802071</v>
      </c>
      <c r="AF409">
        <v>1.81</v>
      </c>
      <c r="AG409">
        <v>2.02</v>
      </c>
      <c r="AH409" s="66" t="s">
        <v>479</v>
      </c>
      <c r="AJ409" t="s">
        <v>445</v>
      </c>
    </row>
    <row r="410" spans="1:36" ht="15" x14ac:dyDescent="0.25">
      <c r="A410">
        <v>2.4</v>
      </c>
      <c r="B410">
        <v>2.88</v>
      </c>
      <c r="C410">
        <v>3.7</v>
      </c>
      <c r="D410" s="43">
        <f t="shared" si="105"/>
        <v>3.4159159159159014E-2</v>
      </c>
      <c r="E410" s="44">
        <f>IF(OR($A410="",$B410="",$C410=""),"",A410*'MPTO_working_3-way'!$I409)</f>
        <v>2.4819819819819817</v>
      </c>
      <c r="F410" s="45">
        <f>IF(OR($A410="",$B410="",$C410=""),"",B410*'MPTO_working_3-way'!$I409)</f>
        <v>2.9783783783783777</v>
      </c>
      <c r="G410" s="46">
        <f>IF(OR($A410="",$B410="",$C410=""),"",C410*'MPTO_working_3-way'!$I409)</f>
        <v>3.8263888888888884</v>
      </c>
      <c r="H410" s="44">
        <f>IF(OR($A410="",$B410="",$C410=""),"",'MPTO_working_3-way'!E409)</f>
        <v>2.467428218585983</v>
      </c>
      <c r="I410" s="45">
        <f>IF(OR($A410="",$B410="",$C410=""),"",'MPTO_working_3-way'!F409)</f>
        <v>2.9776453055141574</v>
      </c>
      <c r="J410" s="46">
        <f>IF(OR($A410="",$B410="",$C410=""),"",'MPTO_working_3-way'!G409)</f>
        <v>3.8627356210729817</v>
      </c>
      <c r="K410" s="44">
        <f>IF(OR($A410="",$B410="",$C410=""),"",'OddsRatio_working_3-way'!H409)</f>
        <v>2.474174533685189</v>
      </c>
      <c r="L410" s="45">
        <f>IF(OR($A410="",$B410="",$C410=""),"",'OddsRatio_working_3-way'!I409)</f>
        <v>2.9796058023772543</v>
      </c>
      <c r="M410" s="46">
        <f>IF(OR($A410="",$B410="",$C410=""),"",'OddsRatio_working_3-way'!J409)</f>
        <v>3.8430508863928652</v>
      </c>
      <c r="N410" s="47">
        <f t="shared" si="93"/>
        <v>40.290381125226865</v>
      </c>
      <c r="O410" s="48">
        <f t="shared" si="94"/>
        <v>33.575317604355725</v>
      </c>
      <c r="P410" s="48">
        <f t="shared" si="95"/>
        <v>26.134301270417424</v>
      </c>
      <c r="Q410" t="s">
        <v>327</v>
      </c>
      <c r="R410" t="s">
        <v>339</v>
      </c>
      <c r="S410" s="38">
        <v>44230</v>
      </c>
      <c r="T410" s="50">
        <v>100</v>
      </c>
      <c r="U410" s="50">
        <f t="shared" si="96"/>
        <v>58.333333333333336</v>
      </c>
      <c r="V410" s="50">
        <f t="shared" si="97"/>
        <v>65.277777777777771</v>
      </c>
      <c r="W410" s="50">
        <f t="shared" si="98"/>
        <v>72.972972972972968</v>
      </c>
      <c r="X410" s="50">
        <f t="shared" si="99"/>
        <v>61.749249249249246</v>
      </c>
      <c r="Y410" s="50">
        <f t="shared" si="100"/>
        <v>68.693693693693689</v>
      </c>
      <c r="Z410" s="50">
        <f t="shared" si="101"/>
        <v>76.388888888888886</v>
      </c>
      <c r="AA410" s="50">
        <f t="shared" si="102"/>
        <v>-3.4159159159159103</v>
      </c>
      <c r="AB410" s="50">
        <f t="shared" si="103"/>
        <v>-3.4159159159159174</v>
      </c>
      <c r="AC410" s="50">
        <f t="shared" si="104"/>
        <v>-3.4159159159159174</v>
      </c>
      <c r="AF410">
        <v>2.75</v>
      </c>
      <c r="AG410">
        <v>1.48</v>
      </c>
      <c r="AH410" s="66" t="s">
        <v>479</v>
      </c>
      <c r="AJ410" t="s">
        <v>446</v>
      </c>
    </row>
    <row r="411" spans="1:36" ht="15" x14ac:dyDescent="0.25">
      <c r="A411">
        <v>3.2</v>
      </c>
      <c r="B411">
        <v>3.09</v>
      </c>
      <c r="C411">
        <v>2.52</v>
      </c>
      <c r="D411" s="43">
        <f t="shared" si="105"/>
        <v>3.2949992294652564E-2</v>
      </c>
      <c r="E411" s="44">
        <f>IF(OR($A411="",$B411="",$C411=""),"",A411*'MPTO_working_3-way'!$I410)</f>
        <v>3.3054399753428885</v>
      </c>
      <c r="F411" s="45">
        <f>IF(OR($A411="",$B411="",$C411=""),"",B411*'MPTO_working_3-way'!$I410)</f>
        <v>3.1918154761904765</v>
      </c>
      <c r="G411" s="46">
        <f>IF(OR($A411="",$B411="",$C411=""),"",C411*'MPTO_working_3-way'!$I410)</f>
        <v>2.6030339805825244</v>
      </c>
      <c r="H411" s="44">
        <f>IF(OR($A411="",$B411="",$C411=""),"",'MPTO_working_3-way'!E410)</f>
        <v>3.3165662201588697</v>
      </c>
      <c r="I411" s="45">
        <f>IF(OR($A411="",$B411="",$C411=""),"",'MPTO_working_3-way'!F410)</f>
        <v>3.198554103040697</v>
      </c>
      <c r="J411" s="46">
        <f>IF(OR($A411="",$B411="",$C411=""),"",'MPTO_working_3-way'!G410)</f>
        <v>2.5917339967881245</v>
      </c>
      <c r="K411" s="44">
        <f>IF(OR($A411="",$B411="",$C411=""),"",'OddsRatio_working_3-way'!H410)</f>
        <v>3.31125826698438</v>
      </c>
      <c r="L411" s="45">
        <f>IF(OR($A411="",$B411="",$C411=""),"",'OddsRatio_working_3-way'!I410)</f>
        <v>3.1956953536351604</v>
      </c>
      <c r="M411" s="46">
        <f>IF(OR($A411="",$B411="",$C411=""),"",'OddsRatio_working_3-way'!J410)</f>
        <v>2.5968693480982989</v>
      </c>
      <c r="N411" s="47">
        <f t="shared" si="93"/>
        <v>30.25315865541517</v>
      </c>
      <c r="O411" s="48">
        <f t="shared" si="94"/>
        <v>31.330131940883021</v>
      </c>
      <c r="P411" s="48">
        <f t="shared" si="95"/>
        <v>38.416709403701802</v>
      </c>
      <c r="Q411" t="s">
        <v>329</v>
      </c>
      <c r="R411" t="s">
        <v>326</v>
      </c>
      <c r="S411" s="38">
        <v>44230</v>
      </c>
      <c r="T411" s="50">
        <v>100</v>
      </c>
      <c r="U411" s="50">
        <f t="shared" si="96"/>
        <v>68.75</v>
      </c>
      <c r="V411" s="50">
        <f t="shared" si="97"/>
        <v>67.637540453074436</v>
      </c>
      <c r="W411" s="50">
        <f t="shared" si="98"/>
        <v>60.317460317460316</v>
      </c>
      <c r="X411" s="50">
        <f t="shared" si="99"/>
        <v>72.044999229465262</v>
      </c>
      <c r="Y411" s="50">
        <f t="shared" si="100"/>
        <v>70.932539682539669</v>
      </c>
      <c r="Z411" s="50">
        <f t="shared" si="101"/>
        <v>63.612459546925571</v>
      </c>
      <c r="AA411" s="50">
        <f t="shared" si="102"/>
        <v>-3.2949992294652617</v>
      </c>
      <c r="AB411" s="50">
        <f t="shared" si="103"/>
        <v>-3.2949992294652333</v>
      </c>
      <c r="AC411" s="50">
        <f t="shared" si="104"/>
        <v>-3.2949992294652546</v>
      </c>
      <c r="AF411">
        <v>2.4300000000000002</v>
      </c>
      <c r="AG411">
        <v>1.6</v>
      </c>
      <c r="AH411" s="66" t="s">
        <v>482</v>
      </c>
      <c r="AJ411" t="s">
        <v>446</v>
      </c>
    </row>
    <row r="412" spans="1:36" s="50" customFormat="1" ht="15" x14ac:dyDescent="0.25">
      <c r="A412">
        <v>6.67</v>
      </c>
      <c r="B412">
        <v>4.24</v>
      </c>
      <c r="C412">
        <v>1.53</v>
      </c>
      <c r="D412" s="43">
        <f t="shared" si="105"/>
        <v>3.9368865326863123E-2</v>
      </c>
      <c r="E412" s="44">
        <f>IF(OR($A412="",$B412="",$C412=""),"",A412*'MPTO_working_3-way'!$I411)</f>
        <v>6.9325903317301769</v>
      </c>
      <c r="F412" s="45">
        <f>IF(OR($A412="",$B412="",$C412=""),"",B412*'MPTO_working_3-way'!$I411)</f>
        <v>4.4069239889859002</v>
      </c>
      <c r="G412" s="46">
        <f>IF(OR($A412="",$B412="",$C412=""),"",C412*'MPTO_working_3-way'!$I411)</f>
        <v>1.5902343639501006</v>
      </c>
      <c r="H412" s="44">
        <f>IF(OR($A412="",$B412="",$C412=""),"",'MPTO_working_3-way'!E411)</f>
        <v>7.309830250087229</v>
      </c>
      <c r="I412" s="45">
        <f>IF(OR($A412="",$B412="",$C412=""),"",'MPTO_working_3-way'!F411)</f>
        <v>4.489819528508475</v>
      </c>
      <c r="J412" s="46">
        <f>IF(OR($A412="",$B412="",$C412=""),"",'MPTO_working_3-way'!G411)</f>
        <v>1.5613489537102982</v>
      </c>
      <c r="K412" s="44">
        <f>IF(OR($A412="",$B412="",$C412=""),"",'OddsRatio_working_3-way'!H411)</f>
        <v>7.1074227590353942</v>
      </c>
      <c r="L412" s="45">
        <f>IF(OR($A412="",$B412="",$C412=""),"",'OddsRatio_working_3-way'!I411)</f>
        <v>4.4899558623059406</v>
      </c>
      <c r="M412" s="46">
        <f>IF(OR($A412="",$B412="",$C412=""),"",'OddsRatio_working_3-way'!J411)</f>
        <v>1.5708878416735024</v>
      </c>
      <c r="N412" s="47">
        <f t="shared" si="93"/>
        <v>14.424622718914193</v>
      </c>
      <c r="O412" s="48">
        <f t="shared" si="94"/>
        <v>22.691564513008881</v>
      </c>
      <c r="P412" s="48">
        <f t="shared" si="95"/>
        <v>62.883812768076908</v>
      </c>
      <c r="Q412" t="s">
        <v>331</v>
      </c>
      <c r="R412" t="s">
        <v>325</v>
      </c>
      <c r="S412" s="38">
        <v>44230</v>
      </c>
      <c r="T412" s="50">
        <v>100</v>
      </c>
      <c r="U412" s="50">
        <f t="shared" si="96"/>
        <v>85.007496251874073</v>
      </c>
      <c r="V412" s="50">
        <f t="shared" si="97"/>
        <v>76.415094339622627</v>
      </c>
      <c r="W412" s="50">
        <f t="shared" si="98"/>
        <v>34.640522875816991</v>
      </c>
      <c r="X412" s="50">
        <f t="shared" si="99"/>
        <v>88.944382784560361</v>
      </c>
      <c r="Y412" s="50">
        <f t="shared" si="100"/>
        <v>80.351980872308943</v>
      </c>
      <c r="Z412" s="50">
        <f t="shared" si="101"/>
        <v>38.577409408503293</v>
      </c>
      <c r="AA412" s="50">
        <f t="shared" si="102"/>
        <v>-3.9368865326862874</v>
      </c>
      <c r="AB412" s="50">
        <f t="shared" si="103"/>
        <v>-3.9368865326863158</v>
      </c>
      <c r="AC412" s="50">
        <f t="shared" si="104"/>
        <v>-3.9368865326863016</v>
      </c>
      <c r="AD412" s="51"/>
      <c r="AE412" s="51"/>
      <c r="AF412">
        <v>1.91</v>
      </c>
      <c r="AG412">
        <v>1.96</v>
      </c>
      <c r="AH412" s="66" t="s">
        <v>491</v>
      </c>
      <c r="AI412" s="51"/>
      <c r="AJ412" t="s">
        <v>446</v>
      </c>
    </row>
    <row r="413" spans="1:36" ht="15" x14ac:dyDescent="0.25">
      <c r="A413">
        <v>4.13</v>
      </c>
      <c r="B413">
        <v>3.57</v>
      </c>
      <c r="C413">
        <v>1.95</v>
      </c>
      <c r="D413" s="43">
        <f t="shared" si="105"/>
        <v>3.5063308243767022E-2</v>
      </c>
      <c r="E413" s="44">
        <f>IF(OR($A413="",$B413="",$C413=""),"",A413*'MPTO_working_3-way'!$I412)</f>
        <v>4.274811463046758</v>
      </c>
      <c r="F413" s="45">
        <f>IF(OR($A413="",$B413="",$C413=""),"",B413*'MPTO_working_3-way'!$I412)</f>
        <v>3.6951760104302482</v>
      </c>
      <c r="G413" s="46">
        <f>IF(OR($A413="",$B413="",$C413=""),"",C413*'MPTO_working_3-way'!$I412)</f>
        <v>2.0183734510753455</v>
      </c>
      <c r="H413" s="44">
        <f>IF(OR($A413="",$B413="",$C413=""),"",'MPTO_working_3-way'!E412)</f>
        <v>4.3394682486436809</v>
      </c>
      <c r="I413" s="45">
        <f>IF(OR($A413="",$B413="",$C413=""),"",'MPTO_working_3-way'!F412)</f>
        <v>3.7254454668728663</v>
      </c>
      <c r="J413" s="46">
        <f>IF(OR($A413="",$B413="",$C413=""),"",'MPTO_working_3-way'!G412)</f>
        <v>1.9954792680349513</v>
      </c>
      <c r="K413" s="44">
        <f>IF(OR($A413="",$B413="",$C413=""),"",'OddsRatio_working_3-way'!H412)</f>
        <v>4.3091508897610158</v>
      </c>
      <c r="L413" s="45">
        <f>IF(OR($A413="",$B413="",$C413=""),"",'OddsRatio_working_3-way'!I412)</f>
        <v>3.7170983344044126</v>
      </c>
      <c r="M413" s="46">
        <f>IF(OR($A413="",$B413="",$C413=""),"",'OddsRatio_working_3-way'!J412)</f>
        <v>2.0043748706942379</v>
      </c>
      <c r="N413" s="47">
        <f t="shared" si="93"/>
        <v>23.392844541669604</v>
      </c>
      <c r="O413" s="48">
        <f t="shared" si="94"/>
        <v>27.062310352127582</v>
      </c>
      <c r="P413" s="48">
        <f t="shared" si="95"/>
        <v>49.544845106202807</v>
      </c>
      <c r="Q413" t="s">
        <v>333</v>
      </c>
      <c r="R413" t="s">
        <v>324</v>
      </c>
      <c r="S413" s="38">
        <v>44230</v>
      </c>
      <c r="T413" s="50">
        <v>100</v>
      </c>
      <c r="U413" s="50">
        <f t="shared" si="96"/>
        <v>75.786924939467312</v>
      </c>
      <c r="V413" s="50">
        <f t="shared" si="97"/>
        <v>71.988795518207283</v>
      </c>
      <c r="W413" s="50">
        <f t="shared" si="98"/>
        <v>48.717948717948723</v>
      </c>
      <c r="X413" s="50">
        <f t="shared" si="99"/>
        <v>79.293255763844002</v>
      </c>
      <c r="Y413" s="50">
        <f t="shared" si="100"/>
        <v>75.495126342583973</v>
      </c>
      <c r="Z413" s="50">
        <f t="shared" si="101"/>
        <v>52.224279542325405</v>
      </c>
      <c r="AA413" s="50">
        <f t="shared" si="102"/>
        <v>-3.5063308243766897</v>
      </c>
      <c r="AB413" s="50">
        <f t="shared" si="103"/>
        <v>-3.5063308243766897</v>
      </c>
      <c r="AC413" s="50">
        <f t="shared" si="104"/>
        <v>-3.5063308243766826</v>
      </c>
      <c r="AF413">
        <v>1.96</v>
      </c>
      <c r="AG413">
        <v>1.91</v>
      </c>
      <c r="AH413" s="66" t="s">
        <v>509</v>
      </c>
      <c r="AJ413" t="s">
        <v>446</v>
      </c>
    </row>
    <row r="414" spans="1:36" s="50" customFormat="1" ht="15" x14ac:dyDescent="0.25">
      <c r="A414">
        <v>2.5499999999999998</v>
      </c>
      <c r="B414">
        <v>3.01</v>
      </c>
      <c r="C414">
        <v>3.23</v>
      </c>
      <c r="D414" s="43">
        <f t="shared" si="105"/>
        <v>3.3980299586174878E-2</v>
      </c>
      <c r="E414" s="44">
        <f>IF(OR($A414="",$B414="",$C414=""),"",A414*'MPTO_working_3-way'!$I413)</f>
        <v>2.6366497639447459</v>
      </c>
      <c r="F414" s="45">
        <f>IF(OR($A414="",$B414="",$C414=""),"",B414*'MPTO_working_3-way'!$I413)</f>
        <v>3.1122807017543863</v>
      </c>
      <c r="G414" s="46">
        <f>IF(OR($A414="",$B414="",$C414=""),"",C414*'MPTO_working_3-way'!$I413)</f>
        <v>3.339756367663345</v>
      </c>
      <c r="H414" s="44">
        <f>IF(OR($A414="",$B414="",$C414=""),"",'MPTO_working_3-way'!E413)</f>
        <v>2.6258428888242022</v>
      </c>
      <c r="I414" s="45">
        <f>IF(OR($A414="",$B414="",$C414=""),"",'MPTO_working_3-way'!F413)</f>
        <v>3.1162438699521711</v>
      </c>
      <c r="J414" s="46">
        <f>IF(OR($A414="",$B414="",$C414=""),"",'MPTO_working_3-way'!G413)</f>
        <v>3.3526585411645708</v>
      </c>
      <c r="K414" s="44">
        <f>IF(OR($A414="",$B414="",$C414=""),"",'OddsRatio_working_3-way'!H413)</f>
        <v>2.6308116334945821</v>
      </c>
      <c r="L414" s="45">
        <f>IF(OR($A414="",$B414="",$C414=""),"",'OddsRatio_working_3-way'!I413)</f>
        <v>3.1147944408542654</v>
      </c>
      <c r="M414" s="46">
        <f>IF(OR($A414="",$B414="",$C414=""),"",'OddsRatio_working_3-way'!J413)</f>
        <v>3.346264479156722</v>
      </c>
      <c r="N414" s="47">
        <f t="shared" si="93"/>
        <v>37.926918230651893</v>
      </c>
      <c r="O414" s="48">
        <f t="shared" si="94"/>
        <v>32.130777903043963</v>
      </c>
      <c r="P414" s="48">
        <f t="shared" si="95"/>
        <v>29.942303866304126</v>
      </c>
      <c r="Q414" t="s">
        <v>338</v>
      </c>
      <c r="R414" t="s">
        <v>328</v>
      </c>
      <c r="S414" s="38">
        <v>44230</v>
      </c>
      <c r="T414" s="50">
        <v>100</v>
      </c>
      <c r="U414" s="50">
        <f t="shared" si="96"/>
        <v>60.784313725490193</v>
      </c>
      <c r="V414" s="50">
        <f t="shared" si="97"/>
        <v>66.777408637873762</v>
      </c>
      <c r="W414" s="50">
        <f t="shared" si="98"/>
        <v>69.040247678018574</v>
      </c>
      <c r="X414" s="50">
        <f t="shared" si="99"/>
        <v>64.182343684107664</v>
      </c>
      <c r="Y414" s="50">
        <f t="shared" si="100"/>
        <v>70.175438596491233</v>
      </c>
      <c r="Z414" s="50">
        <f t="shared" si="101"/>
        <v>72.438277636636059</v>
      </c>
      <c r="AA414" s="50">
        <f t="shared" si="102"/>
        <v>-3.3980299586174709</v>
      </c>
      <c r="AB414" s="50">
        <f t="shared" si="103"/>
        <v>-3.3980299586174709</v>
      </c>
      <c r="AC414" s="50">
        <f t="shared" si="104"/>
        <v>-3.3980299586174851</v>
      </c>
      <c r="AD414" s="51"/>
      <c r="AE414" s="51"/>
      <c r="AF414">
        <v>2.61</v>
      </c>
      <c r="AG414">
        <v>1.53</v>
      </c>
      <c r="AH414" s="66" t="s">
        <v>493</v>
      </c>
      <c r="AI414" s="51"/>
      <c r="AJ414" t="s">
        <v>446</v>
      </c>
    </row>
    <row r="415" spans="1:36" ht="15" x14ac:dyDescent="0.25">
      <c r="A415">
        <v>2.35</v>
      </c>
      <c r="B415">
        <v>2.95</v>
      </c>
      <c r="C415">
        <v>3.72</v>
      </c>
      <c r="D415" s="43">
        <f t="shared" si="105"/>
        <v>3.3332170042149833E-2</v>
      </c>
      <c r="E415" s="44">
        <f>IF(OR($A415="",$B415="",$C415=""),"",A415*'MPTO_working_3-way'!$I414)</f>
        <v>2.4283305995990521</v>
      </c>
      <c r="F415" s="45">
        <f>IF(OR($A415="",$B415="",$C415=""),"",B415*'MPTO_working_3-way'!$I414)</f>
        <v>3.0483299016243421</v>
      </c>
      <c r="G415" s="46">
        <f>IF(OR($A415="",$B415="",$C415=""),"",C415*'MPTO_working_3-way'!$I414)</f>
        <v>3.8439956725567974</v>
      </c>
      <c r="H415" s="44">
        <f>IF(OR($A415="",$B415="",$C415=""),"",'MPTO_working_3-way'!E414)</f>
        <v>2.4130040171665255</v>
      </c>
      <c r="I415" s="45">
        <f>IF(OR($A415="",$B415="",$C415=""),"",'MPTO_working_3-way'!F414)</f>
        <v>3.0499676737731805</v>
      </c>
      <c r="J415" s="46">
        <f>IF(OR($A415="",$B415="",$C415=""),"",'MPTO_working_3-way'!G414)</f>
        <v>3.8803835910502102</v>
      </c>
      <c r="K415" s="44">
        <f>IF(OR($A415="",$B415="",$C415=""),"",'OddsRatio_working_3-way'!H414)</f>
        <v>2.4199357355334099</v>
      </c>
      <c r="L415" s="45">
        <f>IF(OR($A415="",$B415="",$C415=""),"",'OddsRatio_working_3-way'!I414)</f>
        <v>3.0510182846593699</v>
      </c>
      <c r="M415" s="46">
        <f>IF(OR($A415="",$B415="",$C415=""),"",'OddsRatio_working_3-way'!J414)</f>
        <v>3.8609075560376849</v>
      </c>
      <c r="N415" s="47">
        <f t="shared" si="93"/>
        <v>41.180554252584578</v>
      </c>
      <c r="O415" s="48">
        <f t="shared" si="94"/>
        <v>32.804848302906358</v>
      </c>
      <c r="P415" s="48">
        <f t="shared" si="95"/>
        <v>26.014597444509075</v>
      </c>
      <c r="Q415" t="s">
        <v>335</v>
      </c>
      <c r="R415" t="s">
        <v>332</v>
      </c>
      <c r="S415" s="38">
        <v>44230</v>
      </c>
      <c r="T415" s="50">
        <v>100</v>
      </c>
      <c r="U415" s="50">
        <f t="shared" si="96"/>
        <v>57.446808510638299</v>
      </c>
      <c r="V415" s="50">
        <f t="shared" si="97"/>
        <v>66.101694915254228</v>
      </c>
      <c r="W415" s="50">
        <f t="shared" si="98"/>
        <v>73.118279569892465</v>
      </c>
      <c r="X415" s="50">
        <f t="shared" si="99"/>
        <v>60.780025514853286</v>
      </c>
      <c r="Y415" s="50">
        <f t="shared" si="100"/>
        <v>69.434911919469215</v>
      </c>
      <c r="Z415" s="50">
        <f t="shared" si="101"/>
        <v>76.451496574107452</v>
      </c>
      <c r="AA415" s="50">
        <f t="shared" si="102"/>
        <v>-3.3332170042149869</v>
      </c>
      <c r="AB415" s="50">
        <f t="shared" si="103"/>
        <v>-3.3332170042149869</v>
      </c>
      <c r="AC415" s="50">
        <f t="shared" si="104"/>
        <v>-3.3332170042149869</v>
      </c>
      <c r="AF415">
        <v>2.4900000000000002</v>
      </c>
      <c r="AG415">
        <v>1.57</v>
      </c>
      <c r="AH415" s="66" t="s">
        <v>479</v>
      </c>
      <c r="AJ415" t="s">
        <v>446</v>
      </c>
    </row>
    <row r="416" spans="1:36" ht="15" x14ac:dyDescent="0.25">
      <c r="A416">
        <v>3.16</v>
      </c>
      <c r="B416">
        <v>3.04</v>
      </c>
      <c r="C416">
        <v>2.58</v>
      </c>
      <c r="D416" s="43">
        <f t="shared" si="105"/>
        <v>3.2999963848390435E-2</v>
      </c>
      <c r="E416" s="44">
        <f>IF(OR($A416="",$B416="",$C416=""),"",A416*'MPTO_working_3-way'!$I415)</f>
        <v>3.2642798857609141</v>
      </c>
      <c r="F416" s="45">
        <f>IF(OR($A416="",$B416="",$C416=""),"",B416*'MPTO_working_3-way'!$I415)</f>
        <v>3.1403198900991072</v>
      </c>
      <c r="G416" s="46">
        <f>IF(OR($A416="",$B416="",$C416=""),"",C416*'MPTO_working_3-way'!$I415)</f>
        <v>2.6651399067288475</v>
      </c>
      <c r="H416" s="44">
        <f>IF(OR($A416="",$B416="",$C416=""),"",'MPTO_working_3-way'!E415)</f>
        <v>3.2737970611814733</v>
      </c>
      <c r="I416" s="45">
        <f>IF(OR($A416="",$B416="",$C416=""),"",'MPTO_working_3-way'!F415)</f>
        <v>3.1451745207548809</v>
      </c>
      <c r="J416" s="46">
        <f>IF(OR($A416="",$B416="",$C416=""),"",'MPTO_working_3-way'!G415)</f>
        <v>2.655359006035146</v>
      </c>
      <c r="K416" s="44">
        <f>IF(OR($A416="",$B416="",$C416=""),"",'OddsRatio_working_3-way'!H415)</f>
        <v>3.2691870631320379</v>
      </c>
      <c r="L416" s="45">
        <f>IF(OR($A416="",$B416="",$C416=""),"",'OddsRatio_working_3-way'!I415)</f>
        <v>3.1431211151802576</v>
      </c>
      <c r="M416" s="46">
        <f>IF(OR($A416="",$B416="",$C416=""),"",'OddsRatio_working_3-way'!J415)</f>
        <v>2.6598683146984352</v>
      </c>
      <c r="N416" s="47">
        <f t="shared" si="93"/>
        <v>30.634628003624659</v>
      </c>
      <c r="O416" s="48">
        <f t="shared" si="94"/>
        <v>31.843889635346684</v>
      </c>
      <c r="P416" s="48">
        <f t="shared" si="95"/>
        <v>37.521482361028653</v>
      </c>
      <c r="Q416" t="s">
        <v>337</v>
      </c>
      <c r="R416" t="s">
        <v>340</v>
      </c>
      <c r="S416" s="38">
        <v>44230</v>
      </c>
      <c r="T416" s="50">
        <v>100</v>
      </c>
      <c r="U416" s="50">
        <f t="shared" si="96"/>
        <v>68.35443037974683</v>
      </c>
      <c r="V416" s="50">
        <f t="shared" si="97"/>
        <v>67.10526315789474</v>
      </c>
      <c r="W416" s="50">
        <f t="shared" si="98"/>
        <v>61.240310077519375</v>
      </c>
      <c r="X416" s="50">
        <f t="shared" si="99"/>
        <v>71.654426764585892</v>
      </c>
      <c r="Y416" s="50">
        <f t="shared" si="100"/>
        <v>70.405259542733774</v>
      </c>
      <c r="Z416" s="50">
        <f t="shared" si="101"/>
        <v>64.540306462358416</v>
      </c>
      <c r="AA416" s="50">
        <f t="shared" si="102"/>
        <v>-3.2999963848390621</v>
      </c>
      <c r="AB416" s="50">
        <f t="shared" si="103"/>
        <v>-3.2999963848390337</v>
      </c>
      <c r="AC416" s="50">
        <f t="shared" si="104"/>
        <v>-3.2999963848390408</v>
      </c>
      <c r="AF416">
        <v>2.44</v>
      </c>
      <c r="AG416">
        <v>1.59</v>
      </c>
      <c r="AH416" s="66" t="s">
        <v>490</v>
      </c>
      <c r="AJ416" t="s">
        <v>446</v>
      </c>
    </row>
    <row r="417" spans="1:36" ht="15" x14ac:dyDescent="0.25">
      <c r="A417">
        <v>1.63</v>
      </c>
      <c r="B417">
        <v>3.78</v>
      </c>
      <c r="C417">
        <v>6.26</v>
      </c>
      <c r="D417" s="43">
        <f t="shared" si="105"/>
        <v>3.7791606011289058E-2</v>
      </c>
      <c r="E417" s="44">
        <f>IF(OR($A417="",$B417="",$C417=""),"",A417*'MPTO_working_3-way'!$I416)</f>
        <v>1.6916003177984011</v>
      </c>
      <c r="F417" s="45">
        <f>IF(OR($A417="",$B417="",$C417=""),"",B417*'MPTO_working_3-way'!$I416)</f>
        <v>3.9228522707226725</v>
      </c>
      <c r="G417" s="46">
        <f>IF(OR($A417="",$B417="",$C417=""),"",C417*'MPTO_working_3-way'!$I416)</f>
        <v>6.496575453630669</v>
      </c>
      <c r="H417" s="44">
        <f>IF(OR($A417="",$B417="",$C417=""),"",'MPTO_working_3-way'!E416)</f>
        <v>1.6641711573886921</v>
      </c>
      <c r="I417" s="45">
        <f>IF(OR($A417="",$B417="",$C417=""),"",'MPTO_working_3-way'!F416)</f>
        <v>3.9689932318859422</v>
      </c>
      <c r="J417" s="46">
        <f>IF(OR($A417="",$B417="",$C417=""),"",'MPTO_working_3-way'!G416)</f>
        <v>6.7959156057558099</v>
      </c>
      <c r="K417" s="44">
        <f>IF(OR($A417="",$B417="",$C417=""),"",'OddsRatio_working_3-way'!H416)</f>
        <v>1.673862877047736</v>
      </c>
      <c r="L417" s="45">
        <f>IF(OR($A417="",$B417="",$C417=""),"",'OddsRatio_working_3-way'!I416)</f>
        <v>3.9735536479249287</v>
      </c>
      <c r="M417" s="46">
        <f>IF(OR($A417="",$B417="",$C417=""),"",'OddsRatio_working_3-way'!J416)</f>
        <v>6.6262202115414146</v>
      </c>
      <c r="N417" s="47">
        <f t="shared" si="93"/>
        <v>59.115619066653338</v>
      </c>
      <c r="O417" s="48">
        <f t="shared" si="94"/>
        <v>25.49165584091136</v>
      </c>
      <c r="P417" s="48">
        <f t="shared" si="95"/>
        <v>15.392725092435294</v>
      </c>
      <c r="Q417" t="s">
        <v>336</v>
      </c>
      <c r="R417" t="s">
        <v>342</v>
      </c>
      <c r="S417" s="38">
        <v>44230</v>
      </c>
      <c r="T417" s="50">
        <v>100</v>
      </c>
      <c r="U417" s="50">
        <f t="shared" si="96"/>
        <v>38.650306748466257</v>
      </c>
      <c r="V417" s="50">
        <f t="shared" si="97"/>
        <v>73.544973544973558</v>
      </c>
      <c r="W417" s="50">
        <f t="shared" si="98"/>
        <v>84.025559105431313</v>
      </c>
      <c r="X417" s="50">
        <f t="shared" si="99"/>
        <v>42.42946734959515</v>
      </c>
      <c r="Y417" s="50">
        <f t="shared" si="100"/>
        <v>77.324134146102423</v>
      </c>
      <c r="Z417" s="50">
        <f t="shared" si="101"/>
        <v>87.804719706560206</v>
      </c>
      <c r="AA417" s="50">
        <f t="shared" si="102"/>
        <v>-3.7791606011288934</v>
      </c>
      <c r="AB417" s="50">
        <f t="shared" si="103"/>
        <v>-3.779160601128865</v>
      </c>
      <c r="AC417" s="50">
        <f t="shared" si="104"/>
        <v>-3.7791606011288934</v>
      </c>
      <c r="AF417">
        <v>2.16</v>
      </c>
      <c r="AG417">
        <v>1.74</v>
      </c>
      <c r="AH417" s="66" t="s">
        <v>479</v>
      </c>
      <c r="AJ417" t="s">
        <v>446</v>
      </c>
    </row>
    <row r="418" spans="1:36" ht="15" x14ac:dyDescent="0.25">
      <c r="A418">
        <v>2.2799999999999998</v>
      </c>
      <c r="B418">
        <v>3.24</v>
      </c>
      <c r="C418">
        <v>3.48</v>
      </c>
      <c r="D418" s="43">
        <f t="shared" si="105"/>
        <v>3.4594788375792662E-2</v>
      </c>
      <c r="E418" s="44">
        <f>IF(OR($A418="",$B418="",$C418=""),"",A418*'MPTO_working_3-way'!$I417)</f>
        <v>2.3588761174968069</v>
      </c>
      <c r="F418" s="45">
        <f>IF(OR($A418="",$B418="",$C418=""),"",B418*'MPTO_working_3-way'!$I417)</f>
        <v>3.3520871143375683</v>
      </c>
      <c r="G418" s="46">
        <f>IF(OR($A418="",$B418="",$C418=""),"",C418*'MPTO_working_3-way'!$I417)</f>
        <v>3.6003898635477585</v>
      </c>
      <c r="H418" s="44">
        <f>IF(OR($A418="",$B418="",$C418=""),"",'MPTO_working_3-way'!E417)</f>
        <v>2.3415645056924501</v>
      </c>
      <c r="I418" s="45">
        <f>IF(OR($A418="",$B418="",$C418=""),"",'MPTO_working_3-way'!F417)</f>
        <v>3.3657524949096307</v>
      </c>
      <c r="J418" s="46">
        <f>IF(OR($A418="",$B418="",$C418=""),"",'MPTO_working_3-way'!G417)</f>
        <v>3.6254907801034362</v>
      </c>
      <c r="K418" s="44">
        <f>IF(OR($A418="",$B418="",$C418=""),"",'OddsRatio_working_3-way'!H417)</f>
        <v>2.3489821333966971</v>
      </c>
      <c r="L418" s="45">
        <f>IF(OR($A418="",$B418="",$C418=""),"",'OddsRatio_working_3-way'!I417)</f>
        <v>3.3607187334442208</v>
      </c>
      <c r="M418" s="46">
        <f>IF(OR($A418="",$B418="",$C418=""),"",'OddsRatio_working_3-way'!J417)</f>
        <v>3.6136528834561008</v>
      </c>
      <c r="N418" s="47">
        <f t="shared" si="93"/>
        <v>42.393069842988638</v>
      </c>
      <c r="O418" s="48">
        <f t="shared" si="94"/>
        <v>29.832160259880887</v>
      </c>
      <c r="P418" s="48">
        <f t="shared" si="95"/>
        <v>27.774769897130479</v>
      </c>
      <c r="Q418" t="s">
        <v>334</v>
      </c>
      <c r="R418" t="s">
        <v>330</v>
      </c>
      <c r="S418" s="38">
        <v>44230</v>
      </c>
      <c r="T418" s="50">
        <v>100</v>
      </c>
      <c r="U418" s="50">
        <f t="shared" si="96"/>
        <v>56.140350877192972</v>
      </c>
      <c r="V418" s="50">
        <f t="shared" si="97"/>
        <v>69.135802469135797</v>
      </c>
      <c r="W418" s="50">
        <f t="shared" si="98"/>
        <v>71.264367816091948</v>
      </c>
      <c r="X418" s="50">
        <f t="shared" si="99"/>
        <v>59.599829714772248</v>
      </c>
      <c r="Y418" s="50">
        <f t="shared" si="100"/>
        <v>72.595281306715066</v>
      </c>
      <c r="Z418" s="50">
        <f t="shared" si="101"/>
        <v>74.723846653671217</v>
      </c>
      <c r="AA418" s="50">
        <f t="shared" si="102"/>
        <v>-3.459478837579276</v>
      </c>
      <c r="AB418" s="50">
        <f t="shared" si="103"/>
        <v>-3.4594788375792689</v>
      </c>
      <c r="AC418" s="50">
        <f t="shared" si="104"/>
        <v>-3.4594788375792689</v>
      </c>
      <c r="AF418">
        <v>2.36</v>
      </c>
      <c r="AG418">
        <v>1.63</v>
      </c>
      <c r="AH418" s="66" t="s">
        <v>479</v>
      </c>
      <c r="AJ418" t="s">
        <v>446</v>
      </c>
    </row>
    <row r="419" spans="1:36" ht="15" x14ac:dyDescent="0.25">
      <c r="A419">
        <v>4.92</v>
      </c>
      <c r="B419">
        <v>3.76</v>
      </c>
      <c r="C419">
        <v>1.76</v>
      </c>
      <c r="D419" s="43">
        <f t="shared" si="105"/>
        <v>3.7391297510654065E-2</v>
      </c>
      <c r="E419" s="44">
        <f>IF(OR($A419="",$B419="",$C419=""),"",A419*'MPTO_working_3-way'!$I418)</f>
        <v>5.1039651837524183</v>
      </c>
      <c r="F419" s="45">
        <f>IF(OR($A419="",$B419="",$C419=""),"",B419*'MPTO_working_3-way'!$I418)</f>
        <v>3.9005912786400589</v>
      </c>
      <c r="G419" s="46">
        <f>IF(OR($A419="",$B419="",$C419=""),"",C419*'MPTO_working_3-way'!$I418)</f>
        <v>1.8258086836187513</v>
      </c>
      <c r="H419" s="44">
        <f>IF(OR($A419="",$B419="",$C419=""),"",'MPTO_working_3-way'!E418)</f>
        <v>5.2414124693486457</v>
      </c>
      <c r="I419" s="45">
        <f>IF(OR($A419="",$B419="",$C419=""),"",'MPTO_working_3-way'!F418)</f>
        <v>3.944871509881668</v>
      </c>
      <c r="J419" s="46">
        <f>IF(OR($A419="",$B419="",$C419=""),"",'MPTO_working_3-way'!G418)</f>
        <v>1.7994736643525506</v>
      </c>
      <c r="K419" s="44">
        <f>IF(OR($A419="",$B419="",$C419=""),"",'OddsRatio_working_3-way'!H418)</f>
        <v>5.1731048289222539</v>
      </c>
      <c r="L419" s="45">
        <f>IF(OR($A419="",$B419="",$C419=""),"",'OddsRatio_working_3-way'!I418)</f>
        <v>3.9382064611799557</v>
      </c>
      <c r="M419" s="46">
        <f>IF(OR($A419="",$B419="",$C419=""),"",'OddsRatio_working_3-way'!J418)</f>
        <v>1.8090713443828865</v>
      </c>
      <c r="N419" s="47">
        <f t="shared" si="93"/>
        <v>19.592610137375647</v>
      </c>
      <c r="O419" s="48">
        <f t="shared" si="94"/>
        <v>25.637138796778778</v>
      </c>
      <c r="P419" s="48">
        <f t="shared" si="95"/>
        <v>54.770251065845564</v>
      </c>
      <c r="Q419" t="s">
        <v>341</v>
      </c>
      <c r="R419" t="s">
        <v>323</v>
      </c>
      <c r="S419" s="38">
        <v>44230</v>
      </c>
      <c r="T419" s="50">
        <v>100</v>
      </c>
      <c r="U419" s="50">
        <f t="shared" si="96"/>
        <v>79.674796747967477</v>
      </c>
      <c r="V419" s="50">
        <f t="shared" si="97"/>
        <v>73.40425531914893</v>
      </c>
      <c r="W419" s="50">
        <f t="shared" si="98"/>
        <v>43.181818181818187</v>
      </c>
      <c r="X419" s="50">
        <f t="shared" si="99"/>
        <v>83.413926499032883</v>
      </c>
      <c r="Y419" s="50">
        <f t="shared" si="100"/>
        <v>77.14338507021435</v>
      </c>
      <c r="Z419" s="50">
        <f t="shared" si="101"/>
        <v>46.920947932883585</v>
      </c>
      <c r="AA419" s="50">
        <f t="shared" si="102"/>
        <v>-3.7391297510654056</v>
      </c>
      <c r="AB419" s="50">
        <f t="shared" si="103"/>
        <v>-3.7391297510654198</v>
      </c>
      <c r="AC419" s="50">
        <f t="shared" si="104"/>
        <v>-3.7391297510653985</v>
      </c>
      <c r="AF419">
        <v>1.78</v>
      </c>
      <c r="AG419">
        <v>2.1</v>
      </c>
      <c r="AH419" s="66" t="s">
        <v>479</v>
      </c>
      <c r="AJ419" t="s">
        <v>446</v>
      </c>
    </row>
    <row r="420" spans="1:36" ht="15" x14ac:dyDescent="0.25">
      <c r="A420">
        <v>1.46</v>
      </c>
      <c r="B420">
        <v>4.47</v>
      </c>
      <c r="C420">
        <v>8.56</v>
      </c>
      <c r="D420" s="43">
        <f t="shared" si="105"/>
        <v>2.546758328829557E-2</v>
      </c>
      <c r="E420" s="44">
        <f>IF(OR($A420="",$B420="",$C420=""),"",A420*'MPTO_working_3-way'!$I419)</f>
        <v>1.4971826716009116</v>
      </c>
      <c r="F420" s="45">
        <f>IF(OR($A420="",$B420="",$C420=""),"",B420*'MPTO_working_3-way'!$I419)</f>
        <v>4.5838400972986806</v>
      </c>
      <c r="G420" s="46">
        <f>IF(OR($A420="",$B420="",$C420=""),"",C420*'MPTO_working_3-way'!$I419)</f>
        <v>8.7780025129478112</v>
      </c>
      <c r="H420" s="44">
        <f>IF(OR($A420="",$B420="",$C420=""),"",'MPTO_working_3-way'!E419)</f>
        <v>1.4783226620207002</v>
      </c>
      <c r="I420" s="45">
        <f>IF(OR($A420="",$B420="",$C420=""),"",'MPTO_working_3-way'!F419)</f>
        <v>4.646312211408949</v>
      </c>
      <c r="J420" s="46">
        <f>IF(OR($A420="",$B420="",$C420=""),"",'MPTO_working_3-way'!G419)</f>
        <v>9.2307775688218108</v>
      </c>
      <c r="K420" s="44">
        <f>IF(OR($A420="",$B420="",$C420=""),"",'OddsRatio_working_3-way'!H419)</f>
        <v>1.4845326880903542</v>
      </c>
      <c r="L420" s="45">
        <f>IF(OR($A420="",$B420="",$C420=""),"",'OddsRatio_working_3-way'!I419)</f>
        <v>4.6550617992902792</v>
      </c>
      <c r="M420" s="46">
        <f>IF(OR($A420="",$B420="",$C420=""),"",'OddsRatio_working_3-way'!J419)</f>
        <v>8.9631893955719075</v>
      </c>
      <c r="N420" s="47">
        <f t="shared" si="93"/>
        <v>66.792116885157199</v>
      </c>
      <c r="O420" s="48">
        <f t="shared" si="94"/>
        <v>21.815769720879086</v>
      </c>
      <c r="P420" s="48">
        <f t="shared" si="95"/>
        <v>11.392113393963726</v>
      </c>
      <c r="Q420" t="s">
        <v>51</v>
      </c>
      <c r="R420" t="s">
        <v>104</v>
      </c>
      <c r="S420" s="38">
        <v>44230</v>
      </c>
      <c r="T420" s="50">
        <v>100</v>
      </c>
      <c r="U420" s="50">
        <f t="shared" si="96"/>
        <v>31.506849315068493</v>
      </c>
      <c r="V420" s="50">
        <f t="shared" si="97"/>
        <v>77.628635346756155</v>
      </c>
      <c r="W420" s="50">
        <f t="shared" si="98"/>
        <v>88.317757009345797</v>
      </c>
      <c r="X420" s="50">
        <f t="shared" si="99"/>
        <v>34.053607643898054</v>
      </c>
      <c r="Y420" s="50">
        <f t="shared" si="100"/>
        <v>80.17539367558571</v>
      </c>
      <c r="Z420" s="50">
        <f t="shared" si="101"/>
        <v>90.864515338175352</v>
      </c>
      <c r="AA420" s="50">
        <f t="shared" si="102"/>
        <v>-2.5467583288295614</v>
      </c>
      <c r="AB420" s="50">
        <f t="shared" si="103"/>
        <v>-2.5467583288295543</v>
      </c>
      <c r="AC420" s="50">
        <f t="shared" si="104"/>
        <v>-2.5467583288295543</v>
      </c>
      <c r="AF420">
        <v>1.83</v>
      </c>
      <c r="AG420">
        <v>2.0699999999999998</v>
      </c>
      <c r="AH420" s="66" t="s">
        <v>498</v>
      </c>
      <c r="AJ420" t="s">
        <v>441</v>
      </c>
    </row>
    <row r="421" spans="1:36" ht="15" x14ac:dyDescent="0.25">
      <c r="A421">
        <v>1.26</v>
      </c>
      <c r="B421">
        <v>6.1</v>
      </c>
      <c r="C421">
        <v>13.28</v>
      </c>
      <c r="D421" s="43">
        <f t="shared" si="105"/>
        <v>3.2886424699579031E-2</v>
      </c>
      <c r="E421" s="44">
        <f>IF(OR($A421="",$B421="",$C421=""),"",A421*'MPTO_working_3-way'!$I420)</f>
        <v>1.3014368951214697</v>
      </c>
      <c r="F421" s="45">
        <f>IF(OR($A421="",$B421="",$C421=""),"",B421*'MPTO_working_3-way'!$I420)</f>
        <v>6.3006071906674315</v>
      </c>
      <c r="G421" s="46">
        <f>IF(OR($A421="",$B421="",$C421=""),"",C421*'MPTO_working_3-way'!$I420)</f>
        <v>13.71673172001041</v>
      </c>
      <c r="H421" s="44">
        <f>IF(OR($A421="",$B421="",$C421=""),"",'MPTO_working_3-way'!E420)</f>
        <v>1.2776472449639351</v>
      </c>
      <c r="I421" s="45">
        <f>IF(OR($A421="",$B421="",$C421=""),"",'MPTO_working_3-way'!F420)</f>
        <v>6.5371318876692728</v>
      </c>
      <c r="J421" s="46">
        <f>IF(OR($A421="",$B421="",$C421=""),"",'MPTO_working_3-way'!G420)</f>
        <v>15.542657126846585</v>
      </c>
      <c r="K421" s="44">
        <f>IF(OR($A421="",$B421="",$C421=""),"",'OddsRatio_working_3-way'!H420)</f>
        <v>1.284298728011414</v>
      </c>
      <c r="L421" s="45">
        <f>IF(OR($A421="",$B421="",$C421=""),"",'OddsRatio_working_3-way'!I420)</f>
        <v>6.5766288956085051</v>
      </c>
      <c r="M421" s="46">
        <f>IF(OR($A421="",$B421="",$C421=""),"",'OddsRatio_working_3-way'!J420)</f>
        <v>14.42764761530832</v>
      </c>
      <c r="N421" s="47">
        <f t="shared" si="93"/>
        <v>76.838147416027041</v>
      </c>
      <c r="O421" s="48">
        <f t="shared" si="94"/>
        <v>15.871486187572801</v>
      </c>
      <c r="P421" s="48">
        <f t="shared" si="95"/>
        <v>7.290366396400155</v>
      </c>
      <c r="Q421" t="s">
        <v>53</v>
      </c>
      <c r="R421" t="s">
        <v>413</v>
      </c>
      <c r="S421" s="38">
        <v>44230</v>
      </c>
      <c r="T421" s="50">
        <v>100</v>
      </c>
      <c r="U421" s="50">
        <f t="shared" si="96"/>
        <v>20.634920634920633</v>
      </c>
      <c r="V421" s="50">
        <f t="shared" si="97"/>
        <v>83.606557377049185</v>
      </c>
      <c r="W421" s="50">
        <f t="shared" si="98"/>
        <v>92.469879518072304</v>
      </c>
      <c r="X421" s="50">
        <f t="shared" si="99"/>
        <v>23.923563104878532</v>
      </c>
      <c r="Y421" s="50">
        <f t="shared" si="100"/>
        <v>86.895199847007078</v>
      </c>
      <c r="Z421" s="50">
        <f t="shared" si="101"/>
        <v>95.758521988030182</v>
      </c>
      <c r="AA421" s="50">
        <f t="shared" si="102"/>
        <v>-3.2886424699578996</v>
      </c>
      <c r="AB421" s="50">
        <f t="shared" si="103"/>
        <v>-3.2886424699578924</v>
      </c>
      <c r="AC421" s="50">
        <f t="shared" si="104"/>
        <v>-3.2886424699578782</v>
      </c>
      <c r="AF421">
        <v>1.57</v>
      </c>
      <c r="AG421">
        <v>2.5299999999999998</v>
      </c>
      <c r="AH421" s="66" t="s">
        <v>487</v>
      </c>
      <c r="AJ421" t="s">
        <v>441</v>
      </c>
    </row>
    <row r="422" spans="1:36" ht="14.25" customHeight="1" x14ac:dyDescent="0.25">
      <c r="A422">
        <v>3.45</v>
      </c>
      <c r="B422">
        <v>3.07</v>
      </c>
      <c r="C422">
        <v>2.4300000000000002</v>
      </c>
      <c r="D422" s="43">
        <f t="shared" si="105"/>
        <v>2.7110605231425389E-2</v>
      </c>
      <c r="E422" s="44">
        <f>IF(OR($A422="",$B422="",$C422=""),"",A422*'MPTO_working_3-way'!$I421)</f>
        <v>3.5435315880484177</v>
      </c>
      <c r="F422" s="45">
        <f>IF(OR($A422="",$B422="",$C422=""),"",B422*'MPTO_working_3-way'!$I421)</f>
        <v>3.1532295580604757</v>
      </c>
      <c r="G422" s="46">
        <f>IF(OR($A422="",$B422="",$C422=""),"",C422*'MPTO_working_3-way'!$I421)</f>
        <v>2.495878770712364</v>
      </c>
      <c r="H422" s="44">
        <f>IF(OR($A422="",$B422="",$C422=""),"",'MPTO_working_3-way'!E421)</f>
        <v>3.5610227028238617</v>
      </c>
      <c r="I422" s="45">
        <f>IF(OR($A422="",$B422="",$C422=""),"",'MPTO_working_3-way'!F421)</f>
        <v>3.1576019379419362</v>
      </c>
      <c r="J422" s="46">
        <f>IF(OR($A422="",$B422="",$C422=""),"",'MPTO_working_3-way'!G421)</f>
        <v>2.4845599177133901</v>
      </c>
      <c r="K422" s="44">
        <f>IF(OR($A422="",$B422="",$C422=""),"",'OddsRatio_working_3-way'!H421)</f>
        <v>3.5522004760899009</v>
      </c>
      <c r="L422" s="45">
        <f>IF(OR($A422="",$B422="",$C422=""),"",'OddsRatio_working_3-way'!I421)</f>
        <v>3.1563489736759576</v>
      </c>
      <c r="M422" s="46">
        <f>IF(OR($A422="",$B422="",$C422=""),"",'OddsRatio_working_3-way'!J421)</f>
        <v>2.4896517064524724</v>
      </c>
      <c r="N422" s="47">
        <f t="shared" si="93"/>
        <v>28.220434195444692</v>
      </c>
      <c r="O422" s="48">
        <f t="shared" si="94"/>
        <v>31.713517255467167</v>
      </c>
      <c r="P422" s="48">
        <f t="shared" si="95"/>
        <v>40.066048549088137</v>
      </c>
      <c r="Q422" t="s">
        <v>350</v>
      </c>
      <c r="R422" t="s">
        <v>417</v>
      </c>
      <c r="S422" s="38">
        <v>44230</v>
      </c>
      <c r="T422" s="50">
        <v>100</v>
      </c>
      <c r="U422" s="50">
        <f t="shared" si="96"/>
        <v>71.014492753623188</v>
      </c>
      <c r="V422" s="50">
        <f t="shared" si="97"/>
        <v>67.426710097719877</v>
      </c>
      <c r="W422" s="50">
        <f t="shared" si="98"/>
        <v>58.847736625514408</v>
      </c>
      <c r="X422" s="50">
        <f t="shared" si="99"/>
        <v>73.725553276765737</v>
      </c>
      <c r="Y422" s="50">
        <f t="shared" si="100"/>
        <v>70.137770620862412</v>
      </c>
      <c r="Z422" s="50">
        <f t="shared" si="101"/>
        <v>61.55879714865695</v>
      </c>
      <c r="AA422" s="50">
        <f t="shared" si="102"/>
        <v>-2.7110605231425495</v>
      </c>
      <c r="AB422" s="50">
        <f t="shared" si="103"/>
        <v>-2.7110605231425353</v>
      </c>
      <c r="AC422" s="50">
        <f t="shared" si="104"/>
        <v>-2.7110605231425424</v>
      </c>
      <c r="AF422">
        <v>2.4</v>
      </c>
      <c r="AG422">
        <v>1.62</v>
      </c>
      <c r="AH422" s="66" t="s">
        <v>481</v>
      </c>
      <c r="AJ422" t="s">
        <v>434</v>
      </c>
    </row>
    <row r="423" spans="1:36" ht="15" x14ac:dyDescent="0.25">
      <c r="A423">
        <v>2.71</v>
      </c>
      <c r="B423">
        <v>3.17</v>
      </c>
      <c r="C423">
        <v>2.92</v>
      </c>
      <c r="D423" s="43">
        <f t="shared" si="105"/>
        <v>2.692685671076922E-2</v>
      </c>
      <c r="E423" s="44">
        <f>IF(OR($A423="",$B423="",$C423=""),"",A423*'MPTO_working_3-way'!$I422)</f>
        <v>2.7829717816861845</v>
      </c>
      <c r="F423" s="45">
        <f>IF(OR($A423="",$B423="",$C423=""),"",B423*'MPTO_working_3-way'!$I422)</f>
        <v>3.2553581357731383</v>
      </c>
      <c r="G423" s="46">
        <f>IF(OR($A423="",$B423="",$C423=""),"",C423*'MPTO_working_3-way'!$I422)</f>
        <v>2.9986264215954459</v>
      </c>
      <c r="H423" s="44">
        <f>IF(OR($A423="",$B423="",$C423=""),"",'MPTO_working_3-way'!E422)</f>
        <v>2.7775611964149358</v>
      </c>
      <c r="I423" s="45">
        <f>IF(OR($A423="",$B423="",$C423=""),"",'MPTO_working_3-way'!F422)</f>
        <v>3.2628365483670234</v>
      </c>
      <c r="J423" s="46">
        <f>IF(OR($A423="",$B423="",$C423=""),"",'MPTO_working_3-way'!G422)</f>
        <v>2.9985894528368013</v>
      </c>
      <c r="K423" s="44">
        <f>IF(OR($A423="",$B423="",$C423=""),"",'OddsRatio_working_3-way'!H422)</f>
        <v>2.7801609155171669</v>
      </c>
      <c r="L423" s="45">
        <f>IF(OR($A423="",$B423="",$C423=""),"",'OddsRatio_working_3-way'!I422)</f>
        <v>3.2590346120890379</v>
      </c>
      <c r="M423" s="46">
        <f>IF(OR($A423="",$B423="",$C423=""),"",'OddsRatio_working_3-way'!J422)</f>
        <v>2.998777168299978</v>
      </c>
      <c r="N423" s="47">
        <f t="shared" si="93"/>
        <v>35.932811341482832</v>
      </c>
      <c r="O423" s="48">
        <f t="shared" si="94"/>
        <v>30.718586351867021</v>
      </c>
      <c r="P423" s="48">
        <f t="shared" si="95"/>
        <v>33.348602306650157</v>
      </c>
      <c r="Q423" t="s">
        <v>348</v>
      </c>
      <c r="R423" t="s">
        <v>354</v>
      </c>
      <c r="S423" s="38">
        <v>44230</v>
      </c>
      <c r="T423" s="50">
        <v>100</v>
      </c>
      <c r="U423" s="50">
        <f t="shared" si="96"/>
        <v>63.099630996309962</v>
      </c>
      <c r="V423" s="50">
        <f t="shared" si="97"/>
        <v>68.454258675078862</v>
      </c>
      <c r="W423" s="50">
        <f t="shared" si="98"/>
        <v>65.753424657534239</v>
      </c>
      <c r="X423" s="50">
        <f t="shared" si="99"/>
        <v>65.792316667386885</v>
      </c>
      <c r="Y423" s="50">
        <f t="shared" si="100"/>
        <v>71.146944346155777</v>
      </c>
      <c r="Z423" s="50">
        <f t="shared" si="101"/>
        <v>68.446110328611169</v>
      </c>
      <c r="AA423" s="50">
        <f t="shared" si="102"/>
        <v>-2.6926856710769229</v>
      </c>
      <c r="AB423" s="50">
        <f t="shared" si="103"/>
        <v>-2.6926856710769158</v>
      </c>
      <c r="AC423" s="50">
        <f t="shared" si="104"/>
        <v>-2.69268567107693</v>
      </c>
      <c r="AF423">
        <v>2.23</v>
      </c>
      <c r="AG423">
        <v>1.71</v>
      </c>
      <c r="AH423" s="66" t="s">
        <v>493</v>
      </c>
      <c r="AJ423" t="s">
        <v>434</v>
      </c>
    </row>
    <row r="424" spans="1:36" ht="15" x14ac:dyDescent="0.25">
      <c r="A424">
        <v>2.23</v>
      </c>
      <c r="B424">
        <v>3.32</v>
      </c>
      <c r="C424">
        <v>3.59</v>
      </c>
      <c r="D424" s="43">
        <f t="shared" si="105"/>
        <v>2.8186844584077164E-2</v>
      </c>
      <c r="E424" s="44">
        <f>IF(OR($A424="",$B424="",$C424=""),"",A424*'MPTO_working_3-way'!$I423)</f>
        <v>2.2928566634224921</v>
      </c>
      <c r="F424" s="45">
        <f>IF(OR($A424="",$B424="",$C424=""),"",B424*'MPTO_working_3-way'!$I423)</f>
        <v>3.413580324019136</v>
      </c>
      <c r="G424" s="46">
        <f>IF(OR($A424="",$B424="",$C424=""),"",C424*'MPTO_working_3-way'!$I423)</f>
        <v>3.6911907720568369</v>
      </c>
      <c r="H424" s="44">
        <f>IF(OR($A424="",$B424="",$C424=""),"",'MPTO_working_3-way'!E423)</f>
        <v>2.277723363612036</v>
      </c>
      <c r="I424" s="45">
        <f>IF(OR($A424="",$B424="",$C424=""),"",'MPTO_working_3-way'!F423)</f>
        <v>3.4268967012269762</v>
      </c>
      <c r="J424" s="46">
        <f>IF(OR($A424="",$B424="",$C424=""),"",'MPTO_working_3-way'!G423)</f>
        <v>3.715318654357191</v>
      </c>
      <c r="K424" s="44">
        <f>IF(OR($A424="",$B424="",$C424=""),"",'OddsRatio_working_3-way'!H423)</f>
        <v>2.2841330831657283</v>
      </c>
      <c r="L424" s="45">
        <f>IF(OR($A424="",$B424="",$C424=""),"",'OddsRatio_working_3-way'!I423)</f>
        <v>3.4221046771906418</v>
      </c>
      <c r="M424" s="46">
        <f>IF(OR($A424="",$B424="",$C424=""),"",'OddsRatio_working_3-way'!J423)</f>
        <v>3.70398754910507</v>
      </c>
      <c r="N424" s="47">
        <f t="shared" si="93"/>
        <v>43.613716284703294</v>
      </c>
      <c r="O424" s="48">
        <f t="shared" si="94"/>
        <v>29.294755215327818</v>
      </c>
      <c r="P424" s="48">
        <f t="shared" si="95"/>
        <v>27.091528499968899</v>
      </c>
      <c r="Q424" t="s">
        <v>105</v>
      </c>
      <c r="R424" t="s">
        <v>353</v>
      </c>
      <c r="S424" s="38">
        <v>44230</v>
      </c>
      <c r="T424" s="50">
        <v>100</v>
      </c>
      <c r="U424" s="50">
        <f t="shared" si="96"/>
        <v>55.156950672645742</v>
      </c>
      <c r="V424" s="50">
        <f t="shared" si="97"/>
        <v>69.879518072289159</v>
      </c>
      <c r="W424" s="50">
        <f t="shared" si="98"/>
        <v>72.14484679665739</v>
      </c>
      <c r="X424" s="50">
        <f t="shared" si="99"/>
        <v>57.975635131053458</v>
      </c>
      <c r="Y424" s="50">
        <f t="shared" si="100"/>
        <v>72.698202530696875</v>
      </c>
      <c r="Z424" s="50">
        <f t="shared" si="101"/>
        <v>74.963531255065107</v>
      </c>
      <c r="AA424" s="50">
        <f t="shared" si="102"/>
        <v>-2.8186844584077164</v>
      </c>
      <c r="AB424" s="50">
        <f t="shared" si="103"/>
        <v>-2.8186844584077164</v>
      </c>
      <c r="AC424" s="50">
        <f t="shared" si="104"/>
        <v>-2.8186844584077164</v>
      </c>
      <c r="AF424">
        <v>2.0299999999999998</v>
      </c>
      <c r="AG424">
        <v>1.86</v>
      </c>
      <c r="AH424" s="66" t="s">
        <v>478</v>
      </c>
      <c r="AJ424" t="s">
        <v>434</v>
      </c>
    </row>
    <row r="425" spans="1:36" s="50" customFormat="1" ht="15" x14ac:dyDescent="0.25">
      <c r="A425">
        <v>1.99</v>
      </c>
      <c r="B425">
        <v>3.26</v>
      </c>
      <c r="C425">
        <v>4.57</v>
      </c>
      <c r="D425" s="43">
        <f t="shared" si="105"/>
        <v>2.8079409815721545E-2</v>
      </c>
      <c r="E425" s="44">
        <f>IF(OR($A425="",$B425="",$C425=""),"",A425*'MPTO_working_3-way'!$I424)</f>
        <v>2.0458780255332858</v>
      </c>
      <c r="F425" s="45">
        <f>IF(OR($A425="",$B425="",$C425=""),"",B425*'MPTO_working_3-way'!$I424)</f>
        <v>3.3515388759992519</v>
      </c>
      <c r="G425" s="46">
        <f>IF(OR($A425="",$B425="",$C425=""),"",C425*'MPTO_working_3-way'!$I424)</f>
        <v>4.6983229028578481</v>
      </c>
      <c r="H425" s="44">
        <f>IF(OR($A425="",$B425="",$C425=""),"",'MPTO_working_3-way'!E424)</f>
        <v>2.027769247257964</v>
      </c>
      <c r="I425" s="45">
        <f>IF(OR($A425="",$B425="",$C425=""),"",'MPTO_working_3-way'!F424)</f>
        <v>3.3626029652915124</v>
      </c>
      <c r="J425" s="46">
        <f>IF(OR($A425="",$B425="",$C425=""),"",'MPTO_working_3-way'!G424)</f>
        <v>4.7742136515431959</v>
      </c>
      <c r="K425" s="44">
        <f>IF(OR($A425="",$B425="",$C425=""),"",'OddsRatio_working_3-way'!H424)</f>
        <v>2.0351540846403569</v>
      </c>
      <c r="L425" s="45">
        <f>IF(OR($A425="",$B425="",$C425=""),"",'OddsRatio_working_3-way'!I424)</f>
        <v>3.3630790215022275</v>
      </c>
      <c r="M425" s="46">
        <f>IF(OR($A425="",$B425="",$C425=""),"",'OddsRatio_working_3-way'!J424)</f>
        <v>4.7328283658243162</v>
      </c>
      <c r="N425" s="47">
        <f t="shared" si="93"/>
        <v>48.878769287300813</v>
      </c>
      <c r="O425" s="48">
        <f t="shared" si="94"/>
        <v>29.837040147769518</v>
      </c>
      <c r="P425" s="48">
        <f t="shared" si="95"/>
        <v>21.284190564929673</v>
      </c>
      <c r="Q425" t="s">
        <v>415</v>
      </c>
      <c r="R425" t="s">
        <v>351</v>
      </c>
      <c r="S425" s="38">
        <v>44230</v>
      </c>
      <c r="T425" s="50">
        <v>100</v>
      </c>
      <c r="U425" s="50">
        <f t="shared" si="96"/>
        <v>49.748743718592962</v>
      </c>
      <c r="V425" s="50">
        <f t="shared" si="97"/>
        <v>69.325153374233125</v>
      </c>
      <c r="W425" s="50">
        <f t="shared" si="98"/>
        <v>78.118161925601754</v>
      </c>
      <c r="X425" s="50">
        <f t="shared" si="99"/>
        <v>52.556684700165121</v>
      </c>
      <c r="Y425" s="50">
        <f t="shared" si="100"/>
        <v>72.133094355805284</v>
      </c>
      <c r="Z425" s="50">
        <f t="shared" si="101"/>
        <v>80.926102907173899</v>
      </c>
      <c r="AA425" s="50">
        <f t="shared" si="102"/>
        <v>-2.807940981572159</v>
      </c>
      <c r="AB425" s="50">
        <f t="shared" si="103"/>
        <v>-2.807940981572159</v>
      </c>
      <c r="AC425" s="50">
        <f t="shared" si="104"/>
        <v>-2.8079409815721448</v>
      </c>
      <c r="AD425" s="51"/>
      <c r="AE425" s="51"/>
      <c r="AF425">
        <v>2.4500000000000002</v>
      </c>
      <c r="AG425">
        <v>1.6</v>
      </c>
      <c r="AH425" s="66" t="s">
        <v>487</v>
      </c>
      <c r="AI425" s="51"/>
      <c r="AJ425" t="s">
        <v>434</v>
      </c>
    </row>
    <row r="426" spans="1:36" ht="15" x14ac:dyDescent="0.25">
      <c r="A426">
        <v>1.8</v>
      </c>
      <c r="B426">
        <v>3.54</v>
      </c>
      <c r="C426">
        <v>5.24</v>
      </c>
      <c r="D426" s="43">
        <f t="shared" si="105"/>
        <v>2.8881125918258865E-2</v>
      </c>
      <c r="E426" s="44">
        <f>IF(OR($A426="",$B426="",$C426=""),"",A426*'MPTO_working_3-way'!$I425)</f>
        <v>1.851986026652866</v>
      </c>
      <c r="F426" s="45">
        <f>IF(OR($A426="",$B426="",$C426=""),"",B426*'MPTO_working_3-way'!$I425)</f>
        <v>3.6422391857506362</v>
      </c>
      <c r="G426" s="46">
        <f>IF(OR($A426="",$B426="",$C426=""),"",C426*'MPTO_working_3-way'!$I425)</f>
        <v>5.3913370998116763</v>
      </c>
      <c r="H426" s="44">
        <f>IF(OR($A426="",$B426="",$C426=""),"",'MPTO_working_3-way'!E425)</f>
        <v>1.8317416568649827</v>
      </c>
      <c r="I426" s="45">
        <f>IF(OR($A426="",$B426="",$C426=""),"",'MPTO_working_3-way'!F425)</f>
        <v>3.6648987548515133</v>
      </c>
      <c r="J426" s="46">
        <f>IF(OR($A426="",$B426="",$C426=""),"",'MPTO_working_3-way'!G425)</f>
        <v>5.5183784641421632</v>
      </c>
      <c r="K426" s="44">
        <f>IF(OR($A426="",$B426="",$C426=""),"",'OddsRatio_working_3-way'!H425)</f>
        <v>1.8394362294839528</v>
      </c>
      <c r="L426" s="45">
        <f>IF(OR($A426="",$B426="",$C426=""),"",'OddsRatio_working_3-way'!I425)</f>
        <v>3.6652100286115505</v>
      </c>
      <c r="M426" s="46">
        <f>IF(OR($A426="",$B426="",$C426=""),"",'OddsRatio_working_3-way'!J425)</f>
        <v>5.4490120162649509</v>
      </c>
      <c r="N426" s="47">
        <f t="shared" si="93"/>
        <v>53.99608774626239</v>
      </c>
      <c r="O426" s="48">
        <f t="shared" si="94"/>
        <v>27.455637837082573</v>
      </c>
      <c r="P426" s="48">
        <f t="shared" si="95"/>
        <v>18.548274416655023</v>
      </c>
      <c r="Q426" t="s">
        <v>418</v>
      </c>
      <c r="R426" t="s">
        <v>416</v>
      </c>
      <c r="S426" s="38">
        <v>44230</v>
      </c>
      <c r="T426" s="50">
        <v>100</v>
      </c>
      <c r="U426" s="50">
        <f t="shared" si="96"/>
        <v>44.444444444444443</v>
      </c>
      <c r="V426" s="50">
        <f t="shared" si="97"/>
        <v>71.751412429378533</v>
      </c>
      <c r="W426" s="50">
        <f t="shared" si="98"/>
        <v>80.916030534351137</v>
      </c>
      <c r="X426" s="50">
        <f t="shared" si="99"/>
        <v>47.332557036270323</v>
      </c>
      <c r="Y426" s="50">
        <f t="shared" si="100"/>
        <v>74.639525021204406</v>
      </c>
      <c r="Z426" s="50">
        <f t="shared" si="101"/>
        <v>83.804143126177038</v>
      </c>
      <c r="AA426" s="50">
        <f t="shared" si="102"/>
        <v>-2.8881125918258803</v>
      </c>
      <c r="AB426" s="50">
        <f t="shared" si="103"/>
        <v>-2.8881125918258732</v>
      </c>
      <c r="AC426" s="50">
        <f t="shared" si="104"/>
        <v>-2.8881125918259016</v>
      </c>
      <c r="AF426">
        <v>2.1</v>
      </c>
      <c r="AG426">
        <v>1.79</v>
      </c>
      <c r="AH426" s="66" t="s">
        <v>484</v>
      </c>
      <c r="AJ426" t="s">
        <v>434</v>
      </c>
    </row>
    <row r="427" spans="1:36" ht="15" x14ac:dyDescent="0.25">
      <c r="A427">
        <v>1.59</v>
      </c>
      <c r="B427">
        <v>4.0999999999999996</v>
      </c>
      <c r="C427">
        <v>6.29</v>
      </c>
      <c r="D427" s="43">
        <f t="shared" si="105"/>
        <v>3.18157685581415E-2</v>
      </c>
      <c r="E427" s="44">
        <f>IF(OR($A427="",$B427="",$C427=""),"",A427*'MPTO_working_3-way'!$I426)</f>
        <v>1.6405870720074451</v>
      </c>
      <c r="F427" s="45">
        <f>IF(OR($A427="",$B427="",$C427=""),"",B427*'MPTO_working_3-way'!$I426)</f>
        <v>4.23044465108838</v>
      </c>
      <c r="G427" s="46">
        <f>IF(OR($A427="",$B427="",$C427=""),"",C427*'MPTO_working_3-way'!$I426)</f>
        <v>6.49012118423071</v>
      </c>
      <c r="H427" s="44">
        <f>IF(OR($A427="",$B427="",$C427=""),"",'MPTO_working_3-way'!E426)</f>
        <v>1.6172710015367646</v>
      </c>
      <c r="I427" s="45">
        <f>IF(OR($A427="",$B427="",$C427=""),"",'MPTO_working_3-way'!F426)</f>
        <v>4.2863783772859474</v>
      </c>
      <c r="J427" s="46">
        <f>IF(OR($A427="",$B427="",$C427=""),"",'MPTO_working_3-way'!G426)</f>
        <v>6.7395774037510661</v>
      </c>
      <c r="K427" s="44">
        <f>IF(OR($A427="",$B427="",$C427=""),"",'OddsRatio_working_3-way'!H426)</f>
        <v>1.6252809366494805</v>
      </c>
      <c r="L427" s="45">
        <f>IF(OR($A427="",$B427="",$C427=""),"",'OddsRatio_working_3-way'!I426)</f>
        <v>4.2853744129040496</v>
      </c>
      <c r="M427" s="46">
        <f>IF(OR($A427="",$B427="",$C427=""),"",'OddsRatio_working_3-way'!J426)</f>
        <v>6.6063324658911045</v>
      </c>
      <c r="N427" s="47">
        <f t="shared" si="93"/>
        <v>60.953790082984504</v>
      </c>
      <c r="O427" s="48">
        <f t="shared" si="94"/>
        <v>23.638177129742775</v>
      </c>
      <c r="P427" s="48">
        <f t="shared" si="95"/>
        <v>15.408032787272715</v>
      </c>
      <c r="Q427" t="s">
        <v>50</v>
      </c>
      <c r="R427" t="s">
        <v>352</v>
      </c>
      <c r="S427" s="38">
        <v>44230</v>
      </c>
      <c r="T427" s="50">
        <v>100</v>
      </c>
      <c r="U427" s="50">
        <f t="shared" si="96"/>
        <v>37.106918238993707</v>
      </c>
      <c r="V427" s="50">
        <f t="shared" si="97"/>
        <v>75.609756097560975</v>
      </c>
      <c r="W427" s="50">
        <f t="shared" si="98"/>
        <v>84.101748807631168</v>
      </c>
      <c r="X427" s="50">
        <f t="shared" si="99"/>
        <v>40.288495094807864</v>
      </c>
      <c r="Y427" s="50">
        <f t="shared" si="100"/>
        <v>78.791332953375132</v>
      </c>
      <c r="Z427" s="50">
        <f t="shared" si="101"/>
        <v>87.283325663445311</v>
      </c>
      <c r="AA427" s="50">
        <f t="shared" si="102"/>
        <v>-3.1815768558141571</v>
      </c>
      <c r="AB427" s="50">
        <f t="shared" si="103"/>
        <v>-3.1815768558141571</v>
      </c>
      <c r="AC427" s="50">
        <f t="shared" si="104"/>
        <v>-3.1815768558141428</v>
      </c>
      <c r="AF427">
        <v>1.85</v>
      </c>
      <c r="AG427">
        <v>2.0499999999999998</v>
      </c>
      <c r="AH427" s="66" t="s">
        <v>485</v>
      </c>
      <c r="AJ427" t="s">
        <v>434</v>
      </c>
    </row>
    <row r="428" spans="1:36" ht="15" x14ac:dyDescent="0.25">
      <c r="A428">
        <v>3.04</v>
      </c>
      <c r="B428">
        <v>3.15</v>
      </c>
      <c r="C428">
        <v>2.62</v>
      </c>
      <c r="D428" s="43">
        <f t="shared" si="105"/>
        <v>2.8087075194347166E-2</v>
      </c>
      <c r="E428" s="44">
        <f>IF(OR($A428="",$B428="",$C428=""),"",A428*'MPTO_working_3-way'!$I427)</f>
        <v>3.1253847085908153</v>
      </c>
      <c r="F428" s="45">
        <f>IF(OR($A428="",$B428="",$C428=""),"",B428*'MPTO_working_3-way'!$I427)</f>
        <v>3.2384742868621936</v>
      </c>
      <c r="G428" s="46">
        <f>IF(OR($A428="",$B428="",$C428=""),"",C428*'MPTO_working_3-way'!$I427)</f>
        <v>2.6935881370091899</v>
      </c>
      <c r="H428" s="44">
        <f>IF(OR($A428="",$B428="",$C428=""),"",'MPTO_working_3-way'!E427)</f>
        <v>3.1290578989553643</v>
      </c>
      <c r="I428" s="45">
        <f>IF(OR($A428="",$B428="",$C428=""),"",'MPTO_working_3-way'!F427)</f>
        <v>3.2457209487652285</v>
      </c>
      <c r="J428" s="46">
        <f>IF(OR($A428="",$B428="",$C428=""),"",'MPTO_working_3-way'!G427)</f>
        <v>2.6858830431226566</v>
      </c>
      <c r="K428" s="44">
        <f>IF(OR($A428="",$B428="",$C428=""),"",'OddsRatio_working_3-way'!H427)</f>
        <v>3.127478803988013</v>
      </c>
      <c r="L428" s="45">
        <f>IF(OR($A428="",$B428="",$C428=""),"",'OddsRatio_working_3-way'!I427)</f>
        <v>3.2421957983207013</v>
      </c>
      <c r="M428" s="46">
        <f>IF(OR($A428="",$B428="",$C428=""),"",'OddsRatio_working_3-way'!J427)</f>
        <v>2.6894684619904821</v>
      </c>
      <c r="N428" s="47">
        <f t="shared" si="93"/>
        <v>31.996061068939046</v>
      </c>
      <c r="O428" s="48">
        <f t="shared" si="94"/>
        <v>30.878738301452284</v>
      </c>
      <c r="P428" s="48">
        <f t="shared" si="95"/>
        <v>37.125200629608663</v>
      </c>
      <c r="Q428" t="s">
        <v>234</v>
      </c>
      <c r="R428" t="s">
        <v>349</v>
      </c>
      <c r="S428" s="38">
        <v>44230</v>
      </c>
      <c r="T428" s="50">
        <v>100</v>
      </c>
      <c r="U428" s="50">
        <f t="shared" si="96"/>
        <v>67.10526315789474</v>
      </c>
      <c r="V428" s="50">
        <f t="shared" si="97"/>
        <v>68.253968253968253</v>
      </c>
      <c r="W428" s="50">
        <f t="shared" si="98"/>
        <v>61.832061068702288</v>
      </c>
      <c r="X428" s="50">
        <f t="shared" si="99"/>
        <v>69.913970677329445</v>
      </c>
      <c r="Y428" s="50">
        <f t="shared" si="100"/>
        <v>71.062675773402972</v>
      </c>
      <c r="Z428" s="50">
        <f t="shared" si="101"/>
        <v>64.640768588137007</v>
      </c>
      <c r="AA428" s="50">
        <f t="shared" si="102"/>
        <v>-2.8087075194347051</v>
      </c>
      <c r="AB428" s="50">
        <f t="shared" si="103"/>
        <v>-2.8087075194347193</v>
      </c>
      <c r="AC428" s="50">
        <f t="shared" si="104"/>
        <v>-2.8087075194347193</v>
      </c>
      <c r="AF428">
        <v>2.21</v>
      </c>
      <c r="AG428">
        <v>1.72</v>
      </c>
      <c r="AH428" s="66" t="s">
        <v>491</v>
      </c>
      <c r="AJ428" t="s">
        <v>434</v>
      </c>
    </row>
    <row r="429" spans="1:36" ht="15" x14ac:dyDescent="0.25">
      <c r="A429">
        <v>3.05</v>
      </c>
      <c r="B429">
        <v>3.1</v>
      </c>
      <c r="C429">
        <v>2.65</v>
      </c>
      <c r="D429" s="43">
        <f t="shared" si="105"/>
        <v>2.7807988186344446E-2</v>
      </c>
      <c r="E429" s="44">
        <f>IF(OR($A429="",$B429="",$C429=""),"",A429*'MPTO_working_3-way'!$I428)</f>
        <v>3.1348143639683506</v>
      </c>
      <c r="F429" s="45">
        <f>IF(OR($A429="",$B429="",$C429=""),"",B429*'MPTO_working_3-way'!$I428)</f>
        <v>3.1862047633776678</v>
      </c>
      <c r="G429" s="46">
        <f>IF(OR($A429="",$B429="",$C429=""),"",C429*'MPTO_working_3-way'!$I428)</f>
        <v>2.7236911686938128</v>
      </c>
      <c r="H429" s="44">
        <f>IF(OR($A429="",$B429="",$C429=""),"",'MPTO_working_3-way'!E428)</f>
        <v>3.1387366509035104</v>
      </c>
      <c r="I429" s="45">
        <f>IF(OR($A429="",$B429="",$C429=""),"",'MPTO_working_3-way'!F428)</f>
        <v>3.1917136396930035</v>
      </c>
      <c r="J429" s="46">
        <f>IF(OR($A429="",$B429="",$C429=""),"",'MPTO_working_3-way'!G428)</f>
        <v>2.7167330785286383</v>
      </c>
      <c r="K429" s="44">
        <f>IF(OR($A429="",$B429="",$C429=""),"",'OddsRatio_working_3-way'!H428)</f>
        <v>3.1369537036716921</v>
      </c>
      <c r="L429" s="45">
        <f>IF(OR($A429="",$B429="",$C429=""),"",'OddsRatio_working_3-way'!I428)</f>
        <v>3.1890745257124657</v>
      </c>
      <c r="M429" s="46">
        <f>IF(OR($A429="",$B429="",$C429=""),"",'OddsRatio_working_3-way'!J428)</f>
        <v>2.7199871273455081</v>
      </c>
      <c r="N429" s="47">
        <f t="shared" si="93"/>
        <v>31.899815551888167</v>
      </c>
      <c r="O429" s="48">
        <f t="shared" si="94"/>
        <v>31.385302397825456</v>
      </c>
      <c r="P429" s="48">
        <f t="shared" si="95"/>
        <v>36.714882050286377</v>
      </c>
      <c r="Q429" t="s">
        <v>235</v>
      </c>
      <c r="R429" t="s">
        <v>140</v>
      </c>
      <c r="S429" s="38">
        <v>44230</v>
      </c>
      <c r="T429" s="50">
        <v>100</v>
      </c>
      <c r="U429" s="50">
        <f t="shared" si="96"/>
        <v>67.21311475409837</v>
      </c>
      <c r="V429" s="50">
        <f t="shared" si="97"/>
        <v>67.741935483870961</v>
      </c>
      <c r="W429" s="50">
        <f t="shared" si="98"/>
        <v>62.264150943396231</v>
      </c>
      <c r="X429" s="50">
        <f t="shared" si="99"/>
        <v>69.993913572732808</v>
      </c>
      <c r="Y429" s="50">
        <f t="shared" si="100"/>
        <v>70.522734302505413</v>
      </c>
      <c r="Z429" s="50">
        <f t="shared" si="101"/>
        <v>65.044949762030683</v>
      </c>
      <c r="AA429" s="50">
        <f t="shared" si="102"/>
        <v>-2.7807988186344375</v>
      </c>
      <c r="AB429" s="50">
        <f t="shared" si="103"/>
        <v>-2.7807988186344517</v>
      </c>
      <c r="AC429" s="50">
        <f t="shared" si="104"/>
        <v>-2.7807988186344517</v>
      </c>
      <c r="AF429">
        <v>2.33</v>
      </c>
      <c r="AG429">
        <v>1.65</v>
      </c>
      <c r="AH429" s="66" t="s">
        <v>485</v>
      </c>
      <c r="AJ429" t="s">
        <v>434</v>
      </c>
    </row>
    <row r="430" spans="1:36" ht="15" x14ac:dyDescent="0.25">
      <c r="A430">
        <v>2.87</v>
      </c>
      <c r="B430">
        <v>3.04</v>
      </c>
      <c r="C430">
        <v>2.85</v>
      </c>
      <c r="D430" s="43">
        <f t="shared" si="105"/>
        <v>2.825661715263772E-2</v>
      </c>
      <c r="E430" s="44">
        <f>IF(OR($A430="",$B430="",$C430=""),"",A430*'MPTO_working_3-way'!$I429)</f>
        <v>2.9510964912280704</v>
      </c>
      <c r="F430" s="45">
        <f>IF(OR($A430="",$B430="",$C430=""),"",B430*'MPTO_working_3-way'!$I429)</f>
        <v>3.1259001161440185</v>
      </c>
      <c r="G430" s="46">
        <f>IF(OR($A430="",$B430="",$C430=""),"",C430*'MPTO_working_3-way'!$I429)</f>
        <v>2.9305313588850175</v>
      </c>
      <c r="H430" s="44">
        <f>IF(OR($A430="",$B430="",$C430=""),"",'MPTO_working_3-way'!E429)</f>
        <v>2.9497377950744541</v>
      </c>
      <c r="I430" s="45">
        <f>IF(OR($A430="",$B430="",$C430=""),"",'MPTO_working_3-way'!F429)</f>
        <v>3.1296113254471831</v>
      </c>
      <c r="J430" s="46">
        <f>IF(OR($A430="",$B430="",$C430=""),"",'MPTO_working_3-way'!G429)</f>
        <v>2.928615118378064</v>
      </c>
      <c r="K430" s="44">
        <f>IF(OR($A430="",$B430="",$C430=""),"",'OddsRatio_working_3-way'!H429)</f>
        <v>2.9504305252167438</v>
      </c>
      <c r="L430" s="45">
        <f>IF(OR($A430="",$B430="",$C430=""),"",'OddsRatio_working_3-way'!I429)</f>
        <v>3.1277423911455386</v>
      </c>
      <c r="M430" s="46">
        <f>IF(OR($A430="",$B430="",$C430=""),"",'OddsRatio_working_3-way'!J429)</f>
        <v>2.9295703056957092</v>
      </c>
      <c r="N430" s="47">
        <f t="shared" si="93"/>
        <v>33.885710039384705</v>
      </c>
      <c r="O430" s="48">
        <f t="shared" si="94"/>
        <v>31.990785464813854</v>
      </c>
      <c r="P430" s="48">
        <f t="shared" si="95"/>
        <v>34.123504495801441</v>
      </c>
      <c r="Q430" t="s">
        <v>249</v>
      </c>
      <c r="R430" t="s">
        <v>419</v>
      </c>
      <c r="S430" s="38">
        <v>44230</v>
      </c>
      <c r="T430" s="50">
        <v>100</v>
      </c>
      <c r="U430" s="50">
        <f t="shared" si="96"/>
        <v>65.156794425087099</v>
      </c>
      <c r="V430" s="50">
        <f t="shared" si="97"/>
        <v>67.10526315789474</v>
      </c>
      <c r="W430" s="50">
        <f t="shared" si="98"/>
        <v>64.912280701754383</v>
      </c>
      <c r="X430" s="50">
        <f t="shared" si="99"/>
        <v>67.982456140350877</v>
      </c>
      <c r="Y430" s="50">
        <f t="shared" si="100"/>
        <v>69.930924873158503</v>
      </c>
      <c r="Z430" s="50">
        <f t="shared" si="101"/>
        <v>67.737942417018161</v>
      </c>
      <c r="AA430" s="50">
        <f t="shared" si="102"/>
        <v>-2.8256617152637773</v>
      </c>
      <c r="AB430" s="50">
        <f t="shared" si="103"/>
        <v>-2.8256617152637631</v>
      </c>
      <c r="AC430" s="50">
        <f t="shared" si="104"/>
        <v>-2.8256617152637773</v>
      </c>
      <c r="AF430">
        <v>2.17</v>
      </c>
      <c r="AG430">
        <v>1.74</v>
      </c>
      <c r="AH430" s="66" t="s">
        <v>494</v>
      </c>
      <c r="AJ430" t="s">
        <v>434</v>
      </c>
    </row>
    <row r="431" spans="1:36" s="50" customFormat="1" ht="15" x14ac:dyDescent="0.25">
      <c r="A431">
        <v>2.35</v>
      </c>
      <c r="B431">
        <v>3.47</v>
      </c>
      <c r="C431">
        <v>3.13</v>
      </c>
      <c r="D431" s="43">
        <f t="shared" si="105"/>
        <v>3.3205170825336694E-2</v>
      </c>
      <c r="E431" s="44">
        <f>IF(OR($A431="",$B431="",$C431=""),"",A431*'MPTO_working_3-way'!$I430)</f>
        <v>2.4280321514395413</v>
      </c>
      <c r="F431" s="45">
        <f>IF(OR($A431="",$B431="",$C431=""),"",B431*'MPTO_working_3-way'!$I430)</f>
        <v>3.5852219427639187</v>
      </c>
      <c r="G431" s="46">
        <f>IF(OR($A431="",$B431="",$C431=""),"",C431*'MPTO_working_3-way'!$I430)</f>
        <v>3.2339321846833036</v>
      </c>
      <c r="H431" s="44">
        <f>IF(OR($A431="",$B431="",$C431=""),"",'MPTO_working_3-way'!E430)</f>
        <v>2.4127575542876918</v>
      </c>
      <c r="I431" s="45">
        <f>IF(OR($A431="",$B431="",$C431=""),"",'MPTO_working_3-way'!F430)</f>
        <v>3.608596499785452</v>
      </c>
      <c r="J431" s="46">
        <f>IF(OR($A431="",$B431="",$C431=""),"",'MPTO_working_3-way'!G430)</f>
        <v>3.2423273896896534</v>
      </c>
      <c r="K431" s="44">
        <f>IF(OR($A431="",$B431="",$C431=""),"",'OddsRatio_working_3-way'!H430)</f>
        <v>2.4194577768872909</v>
      </c>
      <c r="L431" s="45">
        <f>IF(OR($A431="",$B431="",$C431=""),"",'OddsRatio_working_3-way'!I430)</f>
        <v>3.597082006601191</v>
      </c>
      <c r="M431" s="46">
        <f>IF(OR($A431="",$B431="",$C431=""),"",'OddsRatio_working_3-way'!J430)</f>
        <v>3.2395889368666144</v>
      </c>
      <c r="N431" s="47">
        <f t="shared" si="93"/>
        <v>41.185616072139574</v>
      </c>
      <c r="O431" s="48">
        <f t="shared" si="94"/>
        <v>27.8922760142732</v>
      </c>
      <c r="P431" s="48">
        <f t="shared" si="95"/>
        <v>30.922107913587222</v>
      </c>
      <c r="Q431" t="s">
        <v>473</v>
      </c>
      <c r="R431" t="s">
        <v>374</v>
      </c>
      <c r="S431" s="38">
        <v>44230</v>
      </c>
      <c r="T431" s="50">
        <v>100</v>
      </c>
      <c r="U431" s="50">
        <f t="shared" si="96"/>
        <v>57.446808510638299</v>
      </c>
      <c r="V431" s="50">
        <f t="shared" si="97"/>
        <v>71.181556195965413</v>
      </c>
      <c r="W431" s="50">
        <f t="shared" si="98"/>
        <v>68.051118210862612</v>
      </c>
      <c r="X431" s="50">
        <f t="shared" si="99"/>
        <v>60.767325593171961</v>
      </c>
      <c r="Y431" s="50">
        <f t="shared" si="100"/>
        <v>74.502073278499083</v>
      </c>
      <c r="Z431" s="50">
        <f t="shared" si="101"/>
        <v>71.371635293396281</v>
      </c>
      <c r="AA431" s="50">
        <f t="shared" si="102"/>
        <v>-3.3205170825336623</v>
      </c>
      <c r="AB431" s="50">
        <f t="shared" si="103"/>
        <v>-3.3205170825336694</v>
      </c>
      <c r="AC431" s="50">
        <f t="shared" si="104"/>
        <v>-3.3205170825336694</v>
      </c>
      <c r="AD431" s="51"/>
      <c r="AE431" s="51"/>
      <c r="AF431">
        <v>1.98</v>
      </c>
      <c r="AG431">
        <v>1.88</v>
      </c>
      <c r="AH431" s="66" t="s">
        <v>483</v>
      </c>
      <c r="AI431" s="51"/>
      <c r="AJ431" t="s">
        <v>450</v>
      </c>
    </row>
    <row r="432" spans="1:36" ht="15" x14ac:dyDescent="0.25">
      <c r="A432">
        <v>1.75</v>
      </c>
      <c r="B432">
        <v>3.79</v>
      </c>
      <c r="C432">
        <v>4.9400000000000004</v>
      </c>
      <c r="D432" s="43">
        <f t="shared" si="105"/>
        <v>3.7709963970205429E-2</v>
      </c>
      <c r="E432" s="44">
        <f>IF(OR($A432="",$B432="",$C432=""),"",A432*'MPTO_working_3-way'!$I431)</f>
        <v>1.8159924369478595</v>
      </c>
      <c r="F432" s="45">
        <f>IF(OR($A432="",$B432="",$C432=""),"",B432*'MPTO_working_3-way'!$I431)</f>
        <v>3.9329207634470786</v>
      </c>
      <c r="G432" s="46">
        <f>IF(OR($A432="",$B432="",$C432=""),"",C432*'MPTO_working_3-way'!$I431)</f>
        <v>5.1262872220128148</v>
      </c>
      <c r="H432" s="44">
        <f>IF(OR($A432="",$B432="",$C432=""),"",'MPTO_working_3-way'!E431)</f>
        <v>1.7893614406837512</v>
      </c>
      <c r="I432" s="45">
        <f>IF(OR($A432="",$B432="",$C432=""),"",'MPTO_working_3-way'!F431)</f>
        <v>3.9795886143213708</v>
      </c>
      <c r="J432" s="46">
        <f>IF(OR($A432="",$B432="",$C432=""),"",'MPTO_working_3-way'!G431)</f>
        <v>5.2670621237330488</v>
      </c>
      <c r="K432" s="44">
        <f>IF(OR($A432="",$B432="",$C432=""),"",'OddsRatio_working_3-way'!H431)</f>
        <v>1.7990167203506144</v>
      </c>
      <c r="L432" s="45">
        <f>IF(OR($A432="",$B432="",$C432=""),"",'OddsRatio_working_3-way'!I431)</f>
        <v>3.9723421997042849</v>
      </c>
      <c r="M432" s="46">
        <f>IF(OR($A432="",$B432="",$C432=""),"",'OddsRatio_working_3-way'!J431)</f>
        <v>5.1975011709085601</v>
      </c>
      <c r="N432" s="47">
        <f t="shared" si="93"/>
        <v>55.066308628504046</v>
      </c>
      <c r="O432" s="48">
        <f t="shared" si="94"/>
        <v>25.426395804718226</v>
      </c>
      <c r="P432" s="48">
        <f t="shared" si="95"/>
        <v>19.507295566777749</v>
      </c>
      <c r="Q432" t="s">
        <v>168</v>
      </c>
      <c r="R432" t="s">
        <v>64</v>
      </c>
      <c r="S432" s="38">
        <v>44230</v>
      </c>
      <c r="T432" s="50">
        <v>100</v>
      </c>
      <c r="U432" s="50">
        <f t="shared" si="96"/>
        <v>42.857142857142854</v>
      </c>
      <c r="V432" s="50">
        <f t="shared" si="97"/>
        <v>73.614775725593674</v>
      </c>
      <c r="W432" s="50">
        <f t="shared" si="98"/>
        <v>79.757085020242926</v>
      </c>
      <c r="X432" s="50">
        <f t="shared" si="99"/>
        <v>46.628139254163415</v>
      </c>
      <c r="Y432" s="50">
        <f t="shared" si="100"/>
        <v>77.385772122614227</v>
      </c>
      <c r="Z432" s="50">
        <f t="shared" si="101"/>
        <v>83.528081417263465</v>
      </c>
      <c r="AA432" s="50">
        <f t="shared" si="102"/>
        <v>-3.7709963970205607</v>
      </c>
      <c r="AB432" s="50">
        <f t="shared" si="103"/>
        <v>-3.7709963970205536</v>
      </c>
      <c r="AC432" s="50">
        <f t="shared" si="104"/>
        <v>-3.7709963970205393</v>
      </c>
      <c r="AF432">
        <v>2.02</v>
      </c>
      <c r="AG432">
        <v>1.88</v>
      </c>
      <c r="AH432" s="66" t="s">
        <v>483</v>
      </c>
      <c r="AJ432" t="s">
        <v>442</v>
      </c>
    </row>
    <row r="433" spans="1:36" ht="15" x14ac:dyDescent="0.25">
      <c r="A433">
        <v>5.62</v>
      </c>
      <c r="B433">
        <v>4.28</v>
      </c>
      <c r="C433">
        <v>1.6</v>
      </c>
      <c r="D433" s="43">
        <f t="shared" si="105"/>
        <v>3.6580802873582341E-2</v>
      </c>
      <c r="E433" s="44">
        <f>IF(OR($A433="",$B433="",$C433=""),"",A433*'MPTO_working_3-way'!$I432)</f>
        <v>5.8255841121495324</v>
      </c>
      <c r="F433" s="45">
        <f>IF(OR($A433="",$B433="",$C433=""),"",B433*'MPTO_working_3-way'!$I432)</f>
        <v>4.4365658362989331</v>
      </c>
      <c r="G433" s="46">
        <f>IF(OR($A433="",$B433="",$C433=""),"",C433*'MPTO_working_3-way'!$I432)</f>
        <v>1.6585292845977317</v>
      </c>
      <c r="H433" s="44">
        <f>IF(OR($A433="",$B433="",$C433=""),"",'MPTO_working_3-way'!E432)</f>
        <v>6.0334612586851284</v>
      </c>
      <c r="I433" s="45">
        <f>IF(OR($A433="",$B433="",$C433=""),"",'MPTO_working_3-way'!F432)</f>
        <v>4.5156663600352935</v>
      </c>
      <c r="J433" s="46">
        <f>IF(OR($A433="",$B433="",$C433=""),"",'MPTO_working_3-way'!G432)</f>
        <v>1.6318367457700711</v>
      </c>
      <c r="K433" s="44">
        <f>IF(OR($A433="",$B433="",$C433=""),"",'OddsRatio_working_3-way'!H432)</f>
        <v>5.9345796230092756</v>
      </c>
      <c r="L433" s="45">
        <f>IF(OR($A433="",$B433="",$C433=""),"",'OddsRatio_working_3-way'!I432)</f>
        <v>4.5033379141710865</v>
      </c>
      <c r="M433" s="46">
        <f>IF(OR($A433="",$B433="",$C433=""),"",'OddsRatio_working_3-way'!J432)</f>
        <v>1.6408544964947112</v>
      </c>
      <c r="N433" s="47">
        <f t="shared" si="93"/>
        <v>17.165660657348546</v>
      </c>
      <c r="O433" s="48">
        <f t="shared" si="94"/>
        <v>22.539956283714677</v>
      </c>
      <c r="P433" s="48">
        <f t="shared" si="95"/>
        <v>60.294383058936774</v>
      </c>
      <c r="Q433" t="s">
        <v>125</v>
      </c>
      <c r="R433" t="s">
        <v>166</v>
      </c>
      <c r="S433" s="38">
        <v>44230</v>
      </c>
      <c r="T433" s="50">
        <v>100</v>
      </c>
      <c r="U433" s="50">
        <f t="shared" si="96"/>
        <v>82.206405693950188</v>
      </c>
      <c r="V433" s="50">
        <f t="shared" si="97"/>
        <v>76.635514018691595</v>
      </c>
      <c r="W433" s="50">
        <f t="shared" si="98"/>
        <v>37.5</v>
      </c>
      <c r="X433" s="50">
        <f t="shared" si="99"/>
        <v>85.86448598130842</v>
      </c>
      <c r="Y433" s="50">
        <f t="shared" si="100"/>
        <v>80.293594306049826</v>
      </c>
      <c r="Z433" s="50">
        <f t="shared" si="101"/>
        <v>41.158080287358231</v>
      </c>
      <c r="AA433" s="50">
        <f t="shared" si="102"/>
        <v>-3.6580802873582314</v>
      </c>
      <c r="AB433" s="50">
        <f t="shared" si="103"/>
        <v>-3.6580802873582314</v>
      </c>
      <c r="AC433" s="50">
        <f t="shared" si="104"/>
        <v>-3.6580802873582314</v>
      </c>
      <c r="AF433">
        <v>1.81</v>
      </c>
      <c r="AG433">
        <v>2.08</v>
      </c>
      <c r="AH433" s="66" t="s">
        <v>484</v>
      </c>
      <c r="AJ433" t="s">
        <v>442</v>
      </c>
    </row>
    <row r="434" spans="1:36" ht="15" x14ac:dyDescent="0.25">
      <c r="A434">
        <v>4.0999999999999996</v>
      </c>
      <c r="B434">
        <v>3.29</v>
      </c>
      <c r="C434">
        <v>2.11</v>
      </c>
      <c r="D434" s="43">
        <f t="shared" si="105"/>
        <v>2.1787456094644941E-2</v>
      </c>
      <c r="E434" s="44">
        <f>IF(OR($A434="",$B434="",$C434=""),"",A434*'MPTO_working_3-way'!$I433)</f>
        <v>4.189328569988044</v>
      </c>
      <c r="F434" s="45">
        <f>IF(OR($A434="",$B434="",$C434=""),"",B434*'MPTO_working_3-way'!$I433)</f>
        <v>3.3616807305513818</v>
      </c>
      <c r="G434" s="46">
        <f>IF(OR($A434="",$B434="",$C434=""),"",C434*'MPTO_working_3-way'!$I433)</f>
        <v>2.1559715323597008</v>
      </c>
      <c r="H434" s="44">
        <f>IF(OR($A434="",$B434="",$C434=""),"",'MPTO_working_3-way'!E433)</f>
        <v>4.2258290898706754</v>
      </c>
      <c r="I434" s="45">
        <f>IF(OR($A434="",$B434="",$C434=""),"",'MPTO_working_3-way'!F433)</f>
        <v>3.370534115925977</v>
      </c>
      <c r="J434" s="46">
        <f>IF(OR($A434="",$B434="",$C434=""),"",'MPTO_working_3-way'!G433)</f>
        <v>2.1428364923837222</v>
      </c>
      <c r="K434" s="44">
        <f>IF(OR($A434="",$B434="",$C434=""),"",'OddsRatio_working_3-way'!H433)</f>
        <v>4.2070045306385229</v>
      </c>
      <c r="L434" s="45">
        <f>IF(OR($A434="",$B434="",$C434=""),"",'OddsRatio_working_3-way'!I433)</f>
        <v>3.3690452823103931</v>
      </c>
      <c r="M434" s="46">
        <f>IF(OR($A434="",$B434="",$C434=""),"",'OddsRatio_working_3-way'!J433)</f>
        <v>2.1483145254866973</v>
      </c>
      <c r="N434" s="47">
        <f t="shared" si="93"/>
        <v>23.870173544369518</v>
      </c>
      <c r="O434" s="48">
        <f t="shared" si="94"/>
        <v>29.747024781737093</v>
      </c>
      <c r="P434" s="48">
        <f t="shared" si="95"/>
        <v>46.382801673893375</v>
      </c>
      <c r="Q434" t="s">
        <v>73</v>
      </c>
      <c r="R434" t="s">
        <v>39</v>
      </c>
      <c r="S434" s="38">
        <v>44258</v>
      </c>
      <c r="T434" s="50">
        <v>100</v>
      </c>
      <c r="U434" s="50">
        <f t="shared" si="96"/>
        <v>75.609756097560975</v>
      </c>
      <c r="V434" s="50">
        <f t="shared" si="97"/>
        <v>69.6048632218845</v>
      </c>
      <c r="W434" s="50">
        <f t="shared" si="98"/>
        <v>52.606635071090047</v>
      </c>
      <c r="X434" s="50">
        <f t="shared" si="99"/>
        <v>77.788501707025446</v>
      </c>
      <c r="Y434" s="50">
        <f t="shared" si="100"/>
        <v>71.783608831348971</v>
      </c>
      <c r="Z434" s="50">
        <f t="shared" si="101"/>
        <v>54.785380680554532</v>
      </c>
      <c r="AA434" s="50">
        <f t="shared" si="102"/>
        <v>-2.178745609464471</v>
      </c>
      <c r="AB434" s="50">
        <f t="shared" si="103"/>
        <v>-2.178745609464471</v>
      </c>
      <c r="AC434" s="50">
        <f t="shared" si="104"/>
        <v>-2.1787456094644853</v>
      </c>
      <c r="AF434">
        <v>2.19</v>
      </c>
      <c r="AG434">
        <v>1.75</v>
      </c>
      <c r="AH434" s="66" t="s">
        <v>482</v>
      </c>
      <c r="AJ434" t="s">
        <v>443</v>
      </c>
    </row>
    <row r="435" spans="1:36" ht="15" x14ac:dyDescent="0.25">
      <c r="A435">
        <v>3.77</v>
      </c>
      <c r="B435">
        <v>3.58</v>
      </c>
      <c r="C435">
        <v>2.09</v>
      </c>
      <c r="D435" s="43">
        <f t="shared" si="105"/>
        <v>2.3050497849999019E-2</v>
      </c>
      <c r="E435" s="44">
        <f>IF(OR($A435="",$B435="",$C435=""),"",A435*'MPTO_working_3-way'!$I434)</f>
        <v>3.8569003768944965</v>
      </c>
      <c r="F435" s="45">
        <f>IF(OR($A435="",$B435="",$C435=""),"",B435*'MPTO_working_3-way'!$I434)</f>
        <v>3.6625207823029964</v>
      </c>
      <c r="G435" s="46">
        <f>IF(OR($A435="",$B435="",$C435=""),"",C435*'MPTO_working_3-way'!$I434)</f>
        <v>2.1381755405064977</v>
      </c>
      <c r="H435" s="44">
        <f>IF(OR($A435="",$B435="",$C435=""),"",'MPTO_working_3-way'!E434)</f>
        <v>3.8824624843907669</v>
      </c>
      <c r="I435" s="45">
        <f>IF(OR($A435="",$B435="",$C435=""),"",'MPTO_working_3-way'!F434)</f>
        <v>3.6812601559773674</v>
      </c>
      <c r="J435" s="46">
        <f>IF(OR($A435="",$B435="",$C435=""),"",'MPTO_working_3-way'!G434)</f>
        <v>2.124110049916673</v>
      </c>
      <c r="K435" s="44">
        <f>IF(OR($A435="",$B435="",$C435=""),"",'OddsRatio_working_3-way'!H434)</f>
        <v>3.8712193914403885</v>
      </c>
      <c r="L435" s="45">
        <f>IF(OR($A435="",$B435="",$C435=""),"",'OddsRatio_working_3-way'!I434)</f>
        <v>3.6742765450961024</v>
      </c>
      <c r="M435" s="46">
        <f>IF(OR($A435="",$B435="",$C435=""),"",'OddsRatio_working_3-way'!J434)</f>
        <v>2.1298300132382759</v>
      </c>
      <c r="N435" s="47">
        <f t="shared" ref="N435:N473" si="106">(1/E435)* 100</f>
        <v>25.92755586819645</v>
      </c>
      <c r="O435" s="48">
        <f t="shared" ref="O435:O473" si="107">(1/F435)* 100</f>
        <v>27.303599336061623</v>
      </c>
      <c r="P435" s="48">
        <f t="shared" ref="P435:P473" si="108">(1/G435)* 100</f>
        <v>46.768844795741927</v>
      </c>
      <c r="Q435" t="s">
        <v>70</v>
      </c>
      <c r="R435" t="s">
        <v>136</v>
      </c>
      <c r="S435" s="38">
        <v>44258</v>
      </c>
      <c r="T435" s="50">
        <v>100</v>
      </c>
      <c r="U435" s="50">
        <f t="shared" ref="U435:U473" si="109">(1/A435)*((T435*A435)-T435)</f>
        <v>73.474801061007966</v>
      </c>
      <c r="V435" s="50">
        <f t="shared" ref="V435:V473" si="110">(1/B435)*((T435*B435)-T435)</f>
        <v>72.067039106145245</v>
      </c>
      <c r="W435" s="50">
        <f t="shared" ref="W435:W473" si="111">(1/C435)*((T435*C435)-T435)</f>
        <v>52.153110047846894</v>
      </c>
      <c r="X435" s="50">
        <f t="shared" ref="X435:X473" si="112">((1/B435)+(1/C435))*T435</f>
        <v>75.779850846007861</v>
      </c>
      <c r="Y435" s="50">
        <f t="shared" ref="Y435:Y473" si="113">((1/A435)+(1/C435))*T435</f>
        <v>74.372088891145154</v>
      </c>
      <c r="Z435" s="50">
        <f t="shared" ref="Z435:Z473" si="114">((1/A435)+(1/B435))*T435</f>
        <v>54.458159832846789</v>
      </c>
      <c r="AA435" s="50">
        <f t="shared" ref="AA435:AA473" si="115">U435-X435</f>
        <v>-2.3050497849998948</v>
      </c>
      <c r="AB435" s="50">
        <f t="shared" ref="AB435:AB473" si="116">V435-Y435</f>
        <v>-2.305049784999909</v>
      </c>
      <c r="AC435" s="50">
        <f t="shared" ref="AC435:AC473" si="117">W435-Z435</f>
        <v>-2.3050497849998948</v>
      </c>
      <c r="AF435">
        <v>2.1800000000000002</v>
      </c>
      <c r="AG435">
        <v>1.75</v>
      </c>
      <c r="AH435" s="66" t="s">
        <v>479</v>
      </c>
      <c r="AJ435" t="s">
        <v>443</v>
      </c>
    </row>
    <row r="436" spans="1:36" ht="15" x14ac:dyDescent="0.25">
      <c r="A436">
        <v>8.18</v>
      </c>
      <c r="B436">
        <v>4.7</v>
      </c>
      <c r="C436">
        <v>1.45</v>
      </c>
      <c r="D436" s="43">
        <f t="shared" si="105"/>
        <v>2.4670518613657766E-2</v>
      </c>
      <c r="E436" s="44">
        <f>IF(OR($A436="",$B436="",$C436=""),"",A436*'MPTO_working_3-way'!$I435)</f>
        <v>8.3818048422597204</v>
      </c>
      <c r="F436" s="45">
        <f>IF(OR($A436="",$B436="",$C436=""),"",B436*'MPTO_working_3-way'!$I435)</f>
        <v>4.8159514374841921</v>
      </c>
      <c r="G436" s="46">
        <f>IF(OR($A436="",$B436="",$C436=""),"",C436*'MPTO_working_3-way'!$I435)</f>
        <v>1.4857722519898038</v>
      </c>
      <c r="H436" s="44">
        <f>IF(OR($A436="",$B436="",$C436=""),"",'MPTO_working_3-way'!E435)</f>
        <v>8.7699386985636885</v>
      </c>
      <c r="I436" s="45">
        <f>IF(OR($A436="",$B436="",$C436=""),"",'MPTO_working_3-way'!F435)</f>
        <v>4.8889606725971051</v>
      </c>
      <c r="J436" s="46">
        <f>IF(OR($A436="",$B436="",$C436=""),"",'MPTO_working_3-way'!G435)</f>
        <v>1.4674985762885575</v>
      </c>
      <c r="K436" s="44">
        <f>IF(OR($A436="",$B436="",$C436=""),"",'OddsRatio_working_3-way'!H435)</f>
        <v>8.5535800793529031</v>
      </c>
      <c r="L436" s="45">
        <f>IF(OR($A436="",$B436="",$C436=""),"",'OddsRatio_working_3-way'!I435)</f>
        <v>4.8925134113657025</v>
      </c>
      <c r="M436" s="46">
        <f>IF(OR($A436="",$B436="",$C436=""),"",'OddsRatio_working_3-way'!J435)</f>
        <v>1.4734137932742071</v>
      </c>
      <c r="N436" s="47">
        <f t="shared" si="106"/>
        <v>11.930604670704808</v>
      </c>
      <c r="O436" s="48">
        <f t="shared" si="107"/>
        <v>20.764328980077728</v>
      </c>
      <c r="P436" s="48">
        <f t="shared" si="108"/>
        <v>67.305066349217469</v>
      </c>
      <c r="Q436" t="s">
        <v>34</v>
      </c>
      <c r="R436" t="s">
        <v>137</v>
      </c>
      <c r="S436" s="38">
        <v>44258</v>
      </c>
      <c r="T436" s="50">
        <v>100</v>
      </c>
      <c r="U436" s="50">
        <f t="shared" si="109"/>
        <v>87.775061124694389</v>
      </c>
      <c r="V436" s="50">
        <f t="shared" si="110"/>
        <v>78.723404255319153</v>
      </c>
      <c r="W436" s="50">
        <f t="shared" si="111"/>
        <v>31.03448275862069</v>
      </c>
      <c r="X436" s="50">
        <f t="shared" si="112"/>
        <v>90.242112986060164</v>
      </c>
      <c r="Y436" s="50">
        <f t="shared" si="113"/>
        <v>81.190456116684942</v>
      </c>
      <c r="Z436" s="50">
        <f t="shared" si="114"/>
        <v>33.501534619986472</v>
      </c>
      <c r="AA436" s="50">
        <f t="shared" si="115"/>
        <v>-2.4670518613657748</v>
      </c>
      <c r="AB436" s="50">
        <f t="shared" si="116"/>
        <v>-2.467051861365789</v>
      </c>
      <c r="AC436" s="50">
        <f t="shared" si="117"/>
        <v>-2.4670518613657819</v>
      </c>
      <c r="AF436">
        <v>1.81</v>
      </c>
      <c r="AG436">
        <v>2.09</v>
      </c>
      <c r="AH436" s="66" t="s">
        <v>485</v>
      </c>
      <c r="AJ436" t="s">
        <v>443</v>
      </c>
    </row>
    <row r="437" spans="1:36" ht="15" x14ac:dyDescent="0.25">
      <c r="A437">
        <v>2.2799999999999998</v>
      </c>
      <c r="B437">
        <v>3.37</v>
      </c>
      <c r="C437">
        <v>3.41</v>
      </c>
      <c r="D437" s="43">
        <f t="shared" si="105"/>
        <v>2.858752823738997E-2</v>
      </c>
      <c r="E437" s="44">
        <f>IF(OR($A437="",$B437="",$C437=""),"",A437*'MPTO_working_3-way'!$I436)</f>
        <v>2.3451795643812487</v>
      </c>
      <c r="F437" s="45">
        <f>IF(OR($A437="",$B437="",$C437=""),"",B437*'MPTO_working_3-way'!$I436)</f>
        <v>3.4663399701600044</v>
      </c>
      <c r="G437" s="46">
        <f>IF(OR($A437="",$B437="",$C437=""),"",C437*'MPTO_working_3-way'!$I436)</f>
        <v>3.5074834712895</v>
      </c>
      <c r="H437" s="44">
        <f>IF(OR($A437="",$B437="",$C437=""),"",'MPTO_working_3-way'!E436)</f>
        <v>2.3306366266861285</v>
      </c>
      <c r="I437" s="45">
        <f>IF(OR($A437="",$B437="",$C437=""),"",'MPTO_working_3-way'!F436)</f>
        <v>3.4818125731327796</v>
      </c>
      <c r="J437" s="46">
        <f>IF(OR($A437="",$B437="",$C437=""),"",'MPTO_working_3-way'!G436)</f>
        <v>3.5245277326792275</v>
      </c>
      <c r="K437" s="44">
        <f>IF(OR($A437="",$B437="",$C437=""),"",'OddsRatio_working_3-way'!H436)</f>
        <v>2.3368598280521811</v>
      </c>
      <c r="L437" s="45">
        <f>IF(OR($A437="",$B437="",$C437=""),"",'OddsRatio_working_3-way'!I436)</f>
        <v>3.4752795253778674</v>
      </c>
      <c r="M437" s="46">
        <f>IF(OR($A437="",$B437="",$C437=""),"",'OddsRatio_working_3-way'!J436)</f>
        <v>3.5170563950044977</v>
      </c>
      <c r="N437" s="47">
        <f t="shared" si="106"/>
        <v>42.640658105164739</v>
      </c>
      <c r="O437" s="48">
        <f t="shared" si="107"/>
        <v>28.848872545927474</v>
      </c>
      <c r="P437" s="48">
        <f t="shared" si="108"/>
        <v>28.510469348907797</v>
      </c>
      <c r="Q437" t="s">
        <v>37</v>
      </c>
      <c r="R437" t="s">
        <v>42</v>
      </c>
      <c r="S437" s="38">
        <v>44258</v>
      </c>
      <c r="T437" s="50">
        <v>100</v>
      </c>
      <c r="U437" s="50">
        <f t="shared" si="109"/>
        <v>56.140350877192972</v>
      </c>
      <c r="V437" s="50">
        <f t="shared" si="110"/>
        <v>70.326409495548958</v>
      </c>
      <c r="W437" s="50">
        <f t="shared" si="111"/>
        <v>70.674486803519059</v>
      </c>
      <c r="X437" s="50">
        <f t="shared" si="112"/>
        <v>58.999103700931975</v>
      </c>
      <c r="Y437" s="50">
        <f t="shared" si="113"/>
        <v>73.185162319287954</v>
      </c>
      <c r="Z437" s="50">
        <f t="shared" si="114"/>
        <v>73.53323962725807</v>
      </c>
      <c r="AA437" s="50">
        <f t="shared" si="115"/>
        <v>-2.8587528237390032</v>
      </c>
      <c r="AB437" s="50">
        <f t="shared" si="116"/>
        <v>-2.8587528237389961</v>
      </c>
      <c r="AC437" s="50">
        <f t="shared" si="117"/>
        <v>-2.8587528237390103</v>
      </c>
      <c r="AF437">
        <v>1.9</v>
      </c>
      <c r="AG437">
        <v>1.98</v>
      </c>
      <c r="AH437" s="66" t="s">
        <v>479</v>
      </c>
      <c r="AJ437" t="s">
        <v>433</v>
      </c>
    </row>
    <row r="438" spans="1:36" ht="15" x14ac:dyDescent="0.25">
      <c r="A438">
        <v>2.94</v>
      </c>
      <c r="B438">
        <v>3.3</v>
      </c>
      <c r="C438">
        <v>2.6</v>
      </c>
      <c r="D438" s="43">
        <f t="shared" si="105"/>
        <v>2.7781742067456427E-2</v>
      </c>
      <c r="E438" s="44">
        <f>IF(OR($A438="",$B438="",$C438=""),"",A438*'MPTO_working_3-way'!$I437)</f>
        <v>3.0216783216783218</v>
      </c>
      <c r="F438" s="45">
        <f>IF(OR($A438="",$B438="",$C438=""),"",B438*'MPTO_working_3-way'!$I437)</f>
        <v>3.391679748822606</v>
      </c>
      <c r="G438" s="46">
        <f>IF(OR($A438="",$B438="",$C438=""),"",C438*'MPTO_working_3-way'!$I437)</f>
        <v>2.6722325293753868</v>
      </c>
      <c r="H438" s="44">
        <f>IF(OR($A438="",$B438="",$C438=""),"",'MPTO_working_3-way'!E437)</f>
        <v>3.0222850570305764</v>
      </c>
      <c r="I438" s="45">
        <f>IF(OR($A438="",$B438="",$C438=""),"",'MPTO_working_3-way'!F437)</f>
        <v>3.4040267731836336</v>
      </c>
      <c r="J438" s="46">
        <f>IF(OR($A438="",$B438="",$C438=""),"",'MPTO_working_3-way'!G437)</f>
        <v>2.6641460014363569</v>
      </c>
      <c r="K438" s="44">
        <f>IF(OR($A438="",$B438="",$C438=""),"",'OddsRatio_working_3-way'!H437)</f>
        <v>3.022396417391731</v>
      </c>
      <c r="L438" s="45">
        <f>IF(OR($A438="",$B438="",$C438=""),"",'OddsRatio_working_3-way'!I437)</f>
        <v>3.3976864742273087</v>
      </c>
      <c r="M438" s="46">
        <f>IF(OR($A438="",$B438="",$C438=""),"",'OddsRatio_working_3-way'!J437)</f>
        <v>2.6679558081581289</v>
      </c>
      <c r="N438" s="47">
        <f t="shared" si="106"/>
        <v>33.094191159453828</v>
      </c>
      <c r="O438" s="48">
        <f t="shared" si="107"/>
        <v>29.483915760240688</v>
      </c>
      <c r="P438" s="48">
        <f t="shared" si="108"/>
        <v>37.42189308030548</v>
      </c>
      <c r="Q438" t="s">
        <v>85</v>
      </c>
      <c r="R438" t="s">
        <v>45</v>
      </c>
      <c r="S438" s="38">
        <v>44258</v>
      </c>
      <c r="T438" s="50">
        <v>100</v>
      </c>
      <c r="U438" s="50">
        <f t="shared" si="109"/>
        <v>65.986394557823132</v>
      </c>
      <c r="V438" s="50">
        <f t="shared" si="110"/>
        <v>69.696969696969703</v>
      </c>
      <c r="W438" s="50">
        <f t="shared" si="111"/>
        <v>61.538461538461533</v>
      </c>
      <c r="X438" s="50">
        <f t="shared" si="112"/>
        <v>68.76456876456875</v>
      </c>
      <c r="Y438" s="50">
        <f t="shared" si="113"/>
        <v>72.47514390371532</v>
      </c>
      <c r="Z438" s="50">
        <f t="shared" si="114"/>
        <v>64.316635745207179</v>
      </c>
      <c r="AA438" s="50">
        <f t="shared" si="115"/>
        <v>-2.7781742067456179</v>
      </c>
      <c r="AB438" s="50">
        <f t="shared" si="116"/>
        <v>-2.7781742067456179</v>
      </c>
      <c r="AC438" s="50">
        <f t="shared" si="117"/>
        <v>-2.7781742067456463</v>
      </c>
      <c r="AF438">
        <v>2.13</v>
      </c>
      <c r="AG438">
        <v>1.77</v>
      </c>
      <c r="AH438" s="66" t="s">
        <v>490</v>
      </c>
      <c r="AJ438" t="s">
        <v>433</v>
      </c>
    </row>
    <row r="439" spans="1:36" ht="15" x14ac:dyDescent="0.25">
      <c r="A439">
        <v>1.37</v>
      </c>
      <c r="B439">
        <v>4.96</v>
      </c>
      <c r="C439">
        <v>9.77</v>
      </c>
      <c r="D439" s="43">
        <f t="shared" si="105"/>
        <v>3.3894055867963013E-2</v>
      </c>
      <c r="E439" s="44">
        <f>IF(OR($A439="",$B439="",$C439=""),"",A439*'MPTO_working_3-way'!$I438)</f>
        <v>1.4164348565391094</v>
      </c>
      <c r="F439" s="45">
        <f>IF(OR($A439="",$B439="",$C439=""),"",B439*'MPTO_working_3-way'!$I438)</f>
        <v>5.1281145171050966</v>
      </c>
      <c r="G439" s="46">
        <f>IF(OR($A439="",$B439="",$C439=""),"",C439*'MPTO_working_3-way'!$I438)</f>
        <v>10.101144925829999</v>
      </c>
      <c r="H439" s="44">
        <f>IF(OR($A439="",$B439="",$C439=""),"",'MPTO_working_3-way'!E438)</f>
        <v>1.3915386322524235</v>
      </c>
      <c r="I439" s="45">
        <f>IF(OR($A439="",$B439="",$C439=""),"",'MPTO_working_3-way'!F438)</f>
        <v>5.2544497614320456</v>
      </c>
      <c r="J439" s="46">
        <f>IF(OR($A439="",$B439="",$C439=""),"",'MPTO_working_3-way'!G438)</f>
        <v>10.982237395979713</v>
      </c>
      <c r="K439" s="44">
        <f>IF(OR($A439="",$B439="",$C439=""),"",'OddsRatio_working_3-way'!H438)</f>
        <v>1.3991458028422366</v>
      </c>
      <c r="L439" s="45">
        <f>IF(OR($A439="",$B439="",$C439=""),"",'OddsRatio_working_3-way'!I438)</f>
        <v>5.2719388628520418</v>
      </c>
      <c r="M439" s="46">
        <f>IF(OR($A439="",$B439="",$C439=""),"",'OddsRatio_working_3-way'!J438)</f>
        <v>10.460834299801114</v>
      </c>
      <c r="N439" s="47">
        <f t="shared" si="106"/>
        <v>70.599787585246347</v>
      </c>
      <c r="O439" s="48">
        <f t="shared" si="107"/>
        <v>19.500344554795866</v>
      </c>
      <c r="P439" s="48">
        <f t="shared" si="108"/>
        <v>9.8998678599577783</v>
      </c>
      <c r="Q439" t="s">
        <v>36</v>
      </c>
      <c r="R439" t="s">
        <v>277</v>
      </c>
      <c r="S439" s="38">
        <v>44258</v>
      </c>
      <c r="T439" s="50">
        <v>100</v>
      </c>
      <c r="U439" s="50">
        <f t="shared" si="109"/>
        <v>27.007299270072991</v>
      </c>
      <c r="V439" s="50">
        <f t="shared" si="110"/>
        <v>79.838709677419359</v>
      </c>
      <c r="W439" s="50">
        <f t="shared" si="111"/>
        <v>89.764585465711363</v>
      </c>
      <c r="X439" s="50">
        <f t="shared" si="112"/>
        <v>30.396704856869285</v>
      </c>
      <c r="Y439" s="50">
        <f t="shared" si="113"/>
        <v>83.228115264215646</v>
      </c>
      <c r="Z439" s="50">
        <f t="shared" si="114"/>
        <v>93.153991052507649</v>
      </c>
      <c r="AA439" s="50">
        <f t="shared" si="115"/>
        <v>-3.3894055867962933</v>
      </c>
      <c r="AB439" s="50">
        <f t="shared" si="116"/>
        <v>-3.3894055867962862</v>
      </c>
      <c r="AC439" s="50">
        <f t="shared" si="117"/>
        <v>-3.3894055867962862</v>
      </c>
      <c r="AF439">
        <v>1.8</v>
      </c>
      <c r="AG439">
        <v>2.09</v>
      </c>
      <c r="AH439" s="66" t="s">
        <v>478</v>
      </c>
      <c r="AJ439" t="s">
        <v>433</v>
      </c>
    </row>
    <row r="440" spans="1:36" ht="15" x14ac:dyDescent="0.25">
      <c r="A440">
        <v>4.32</v>
      </c>
      <c r="B440">
        <v>3.52</v>
      </c>
      <c r="C440">
        <v>1.94</v>
      </c>
      <c r="D440" s="43">
        <f t="shared" si="105"/>
        <v>3.1036308098163712E-2</v>
      </c>
      <c r="E440" s="44">
        <f>IF(OR($A440="",$B440="",$C440=""),"",A440*'MPTO_working_3-way'!$I439)</f>
        <v>4.4540768509840678</v>
      </c>
      <c r="F440" s="45">
        <f>IF(OR($A440="",$B440="",$C440=""),"",B440*'MPTO_working_3-way'!$I439)</f>
        <v>3.6292478045055363</v>
      </c>
      <c r="G440" s="46">
        <f>IF(OR($A440="",$B440="",$C440=""),"",C440*'MPTO_working_3-way'!$I439)</f>
        <v>2.0002104377104377</v>
      </c>
      <c r="H440" s="44">
        <f>IF(OR($A440="",$B440="",$C440=""),"",'MPTO_working_3-way'!E439)</f>
        <v>4.5221031151690347</v>
      </c>
      <c r="I440" s="45">
        <f>IF(OR($A440="",$B440="",$C440=""),"",'MPTO_working_3-way'!F439)</f>
        <v>3.6530284458345661</v>
      </c>
      <c r="J440" s="46">
        <f>IF(OR($A440="",$B440="",$C440=""),"",'MPTO_working_3-way'!G439)</f>
        <v>1.9797335410182479</v>
      </c>
      <c r="K440" s="44">
        <f>IF(OR($A440="",$B440="",$C440=""),"",'OddsRatio_working_3-way'!H439)</f>
        <v>4.4885792177629709</v>
      </c>
      <c r="L440" s="45">
        <f>IF(OR($A440="",$B440="",$C440=""),"",'OddsRatio_working_3-way'!I439)</f>
        <v>3.647957719506834</v>
      </c>
      <c r="M440" s="46">
        <f>IF(OR($A440="",$B440="",$C440=""),"",'OddsRatio_working_3-way'!J439)</f>
        <v>1.9877302604509612</v>
      </c>
      <c r="N440" s="47">
        <f t="shared" si="106"/>
        <v>22.451341399263544</v>
      </c>
      <c r="O440" s="48">
        <f t="shared" si="107"/>
        <v>27.553918990005261</v>
      </c>
      <c r="P440" s="48">
        <f t="shared" si="108"/>
        <v>49.994739610731195</v>
      </c>
      <c r="Q440" t="s">
        <v>82</v>
      </c>
      <c r="R440" t="s">
        <v>132</v>
      </c>
      <c r="S440" s="38">
        <v>44258</v>
      </c>
      <c r="T440" s="50">
        <v>100</v>
      </c>
      <c r="U440" s="50">
        <f t="shared" si="109"/>
        <v>76.851851851851848</v>
      </c>
      <c r="V440" s="50">
        <f t="shared" si="110"/>
        <v>71.590909090909093</v>
      </c>
      <c r="W440" s="50">
        <f t="shared" si="111"/>
        <v>48.453608247422686</v>
      </c>
      <c r="X440" s="50">
        <f t="shared" si="112"/>
        <v>79.955482661668228</v>
      </c>
      <c r="Y440" s="50">
        <f t="shared" si="113"/>
        <v>74.694539900725474</v>
      </c>
      <c r="Z440" s="50">
        <f t="shared" si="114"/>
        <v>51.557239057239059</v>
      </c>
      <c r="AA440" s="50">
        <f t="shared" si="115"/>
        <v>-3.1036308098163801</v>
      </c>
      <c r="AB440" s="50">
        <f t="shared" si="116"/>
        <v>-3.1036308098163801</v>
      </c>
      <c r="AC440" s="50">
        <f t="shared" si="117"/>
        <v>-3.103630809816373</v>
      </c>
      <c r="AF440">
        <v>2.02</v>
      </c>
      <c r="AG440">
        <v>1.87</v>
      </c>
      <c r="AH440" s="66" t="s">
        <v>480</v>
      </c>
      <c r="AJ440" t="s">
        <v>433</v>
      </c>
    </row>
    <row r="441" spans="1:36" ht="15" x14ac:dyDescent="0.25">
      <c r="A441">
        <v>2.44</v>
      </c>
      <c r="B441">
        <v>3.25</v>
      </c>
      <c r="C441">
        <v>3.22</v>
      </c>
      <c r="D441" s="43">
        <f t="shared" si="105"/>
        <v>2.8087379477258256E-2</v>
      </c>
      <c r="E441" s="44">
        <f>IF(OR($A441="",$B441="",$C441=""),"",A441*'MPTO_working_3-way'!$I440)</f>
        <v>2.5085332059245102</v>
      </c>
      <c r="F441" s="45">
        <f>IF(OR($A441="",$B441="",$C441=""),"",B441*'MPTO_working_3-way'!$I440)</f>
        <v>3.3412839833010892</v>
      </c>
      <c r="G441" s="46">
        <f>IF(OR($A441="",$B441="",$C441=""),"",C441*'MPTO_working_3-way'!$I440)</f>
        <v>3.3104413619167716</v>
      </c>
      <c r="H441" s="44">
        <f>IF(OR($A441="",$B441="",$C441=""),"",'MPTO_working_3-way'!E440)</f>
        <v>2.4970434646552233</v>
      </c>
      <c r="I441" s="45">
        <f>IF(OR($A441="",$B441="",$C441=""),"",'MPTO_working_3-way'!F440)</f>
        <v>3.35199446904591</v>
      </c>
      <c r="J441" s="46">
        <f>IF(OR($A441="",$B441="",$C441=""),"",'MPTO_working_3-way'!G440)</f>
        <v>3.3200911896258796</v>
      </c>
      <c r="K441" s="44">
        <f>IF(OR($A441="",$B441="",$C441=""),"",'OddsRatio_working_3-way'!H440)</f>
        <v>2.5021649575928566</v>
      </c>
      <c r="L441" s="45">
        <f>IF(OR($A441="",$B441="",$C441=""),"",'OddsRatio_working_3-way'!I440)</f>
        <v>3.3471327462388389</v>
      </c>
      <c r="M441" s="46">
        <f>IF(OR($A441="",$B441="",$C441=""),"",'OddsRatio_working_3-way'!J440)</f>
        <v>3.3158376429556542</v>
      </c>
      <c r="N441" s="47">
        <f t="shared" si="106"/>
        <v>39.863933139822791</v>
      </c>
      <c r="O441" s="48">
        <f t="shared" si="107"/>
        <v>29.928614418820811</v>
      </c>
      <c r="P441" s="48">
        <f t="shared" si="108"/>
        <v>30.207452441356402</v>
      </c>
      <c r="Q441" t="s">
        <v>86</v>
      </c>
      <c r="R441" t="s">
        <v>279</v>
      </c>
      <c r="S441" s="38">
        <v>44258</v>
      </c>
      <c r="T441" s="50">
        <v>100</v>
      </c>
      <c r="U441" s="50">
        <f t="shared" si="109"/>
        <v>59.016393442622956</v>
      </c>
      <c r="V441" s="50">
        <f t="shared" si="110"/>
        <v>69.230769230769241</v>
      </c>
      <c r="W441" s="50">
        <f t="shared" si="111"/>
        <v>68.944099378881987</v>
      </c>
      <c r="X441" s="50">
        <f t="shared" si="112"/>
        <v>61.825131390348773</v>
      </c>
      <c r="Y441" s="50">
        <f t="shared" si="113"/>
        <v>72.039507178495057</v>
      </c>
      <c r="Z441" s="50">
        <f t="shared" si="114"/>
        <v>71.752837326607818</v>
      </c>
      <c r="AA441" s="50">
        <f t="shared" si="115"/>
        <v>-2.8087379477258168</v>
      </c>
      <c r="AB441" s="50">
        <f t="shared" si="116"/>
        <v>-2.8087379477258168</v>
      </c>
      <c r="AC441" s="50">
        <f t="shared" si="117"/>
        <v>-2.808737947725831</v>
      </c>
      <c r="AF441">
        <v>2.2799999999999998</v>
      </c>
      <c r="AG441">
        <v>1.68</v>
      </c>
      <c r="AH441" s="66" t="s">
        <v>480</v>
      </c>
      <c r="AJ441" t="s">
        <v>433</v>
      </c>
    </row>
    <row r="442" spans="1:36" ht="15" x14ac:dyDescent="0.25">
      <c r="A442">
        <v>2.6</v>
      </c>
      <c r="B442">
        <v>3.09</v>
      </c>
      <c r="C442">
        <v>3.12</v>
      </c>
      <c r="D442" s="43">
        <f t="shared" si="105"/>
        <v>2.8752800597460659E-2</v>
      </c>
      <c r="E442" s="44">
        <f>IF(OR($A442="",$B442="",$C442=""),"",A442*'MPTO_working_3-way'!$I441)</f>
        <v>2.674757281553398</v>
      </c>
      <c r="F442" s="45">
        <f>IF(OR($A442="",$B442="",$C442=""),"",B442*'MPTO_working_3-way'!$I441)</f>
        <v>3.1788461538461532</v>
      </c>
      <c r="G442" s="46">
        <f>IF(OR($A442="",$B442="",$C442=""),"",C442*'MPTO_working_3-way'!$I441)</f>
        <v>3.2097087378640774</v>
      </c>
      <c r="H442" s="44">
        <f>IF(OR($A442="",$B442="",$C442=""),"",'MPTO_working_3-way'!E441)</f>
        <v>2.6664454032525722</v>
      </c>
      <c r="I442" s="45">
        <f>IF(OR($A442="",$B442="",$C442=""),"",'MPTO_working_3-way'!F441)</f>
        <v>3.1843043995243749</v>
      </c>
      <c r="J442" s="46">
        <f>IF(OR($A442="",$B442="",$C442=""),"",'MPTO_working_3-way'!G441)</f>
        <v>3.2161729383506801</v>
      </c>
      <c r="K442" s="44">
        <f>IF(OR($A442="",$B442="",$C442=""),"",'OddsRatio_working_3-way'!H441)</f>
        <v>2.670289146108995</v>
      </c>
      <c r="L442" s="45">
        <f>IF(OR($A442="",$B442="",$C442=""),"",'OddsRatio_working_3-way'!I441)</f>
        <v>3.1818151971048736</v>
      </c>
      <c r="M442" s="46">
        <f>IF(OR($A442="",$B442="",$C442=""),"",'OddsRatio_working_3-way'!J441)</f>
        <v>3.2131331185944187</v>
      </c>
      <c r="N442" s="47">
        <f t="shared" si="106"/>
        <v>37.386569872958262</v>
      </c>
      <c r="O442" s="48">
        <f t="shared" si="107"/>
        <v>31.457955232909868</v>
      </c>
      <c r="P442" s="48">
        <f t="shared" si="108"/>
        <v>31.155474894131885</v>
      </c>
      <c r="Q442" t="s">
        <v>139</v>
      </c>
      <c r="R442" t="s">
        <v>81</v>
      </c>
      <c r="S442" s="38">
        <v>44258</v>
      </c>
      <c r="T442" s="50">
        <v>100</v>
      </c>
      <c r="U442" s="50">
        <f t="shared" si="109"/>
        <v>61.538461538461533</v>
      </c>
      <c r="V442" s="50">
        <f t="shared" si="110"/>
        <v>67.637540453074436</v>
      </c>
      <c r="W442" s="50">
        <f t="shared" si="111"/>
        <v>67.948717948717942</v>
      </c>
      <c r="X442" s="50">
        <f t="shared" si="112"/>
        <v>64.413741598207622</v>
      </c>
      <c r="Y442" s="50">
        <f t="shared" si="113"/>
        <v>70.512820512820511</v>
      </c>
      <c r="Z442" s="50">
        <f t="shared" si="114"/>
        <v>70.823998008464031</v>
      </c>
      <c r="AA442" s="50">
        <f t="shared" si="115"/>
        <v>-2.875280059746089</v>
      </c>
      <c r="AB442" s="50">
        <f t="shared" si="116"/>
        <v>-2.8752800597460748</v>
      </c>
      <c r="AC442" s="50">
        <f t="shared" si="117"/>
        <v>-2.875280059746089</v>
      </c>
      <c r="AF442">
        <v>2.68</v>
      </c>
      <c r="AG442">
        <v>1.51</v>
      </c>
      <c r="AH442" s="66" t="s">
        <v>480</v>
      </c>
      <c r="AJ442" t="s">
        <v>433</v>
      </c>
    </row>
    <row r="443" spans="1:36" ht="15" x14ac:dyDescent="0.25">
      <c r="A443">
        <v>1.71</v>
      </c>
      <c r="B443">
        <v>4.03</v>
      </c>
      <c r="C443">
        <v>5.19</v>
      </c>
      <c r="D443" s="43">
        <f t="shared" si="105"/>
        <v>2.5612506814112201E-2</v>
      </c>
      <c r="E443" s="44">
        <f>IF(OR($A443="",$B443="",$C443=""),"",A443*'MPTO_working_3-way'!$I442)</f>
        <v>1.7537973866521319</v>
      </c>
      <c r="F443" s="45">
        <f>IF(OR($A443="",$B443="",$C443=""),"",B443*'MPTO_working_3-way'!$I442)</f>
        <v>4.133218402460872</v>
      </c>
      <c r="G443" s="46">
        <f>IF(OR($A443="",$B443="",$C443=""),"",C443*'MPTO_working_3-way'!$I442)</f>
        <v>5.3229289103652428</v>
      </c>
      <c r="H443" s="44">
        <f>IF(OR($A443="",$B443="",$C443=""),"",'MPTO_working_3-way'!E442)</f>
        <v>1.7353343701263861</v>
      </c>
      <c r="I443" s="45">
        <f>IF(OR($A443="",$B443="",$C443=""),"",'MPTO_working_3-way'!F442)</f>
        <v>4.1735973503389729</v>
      </c>
      <c r="J443" s="46">
        <f>IF(OR($A443="",$B443="",$C443=""),"",'MPTO_working_3-way'!G442)</f>
        <v>5.430629207726934</v>
      </c>
      <c r="K443" s="44">
        <f>IF(OR($A443="",$B443="",$C443=""),"",'OddsRatio_working_3-way'!H442)</f>
        <v>1.7419644304848618</v>
      </c>
      <c r="L443" s="45">
        <f>IF(OR($A443="",$B443="",$C443=""),"",'OddsRatio_working_3-way'!I442)</f>
        <v>4.1664115836184941</v>
      </c>
      <c r="M443" s="46">
        <f>IF(OR($A443="",$B443="",$C443=""),"",'OddsRatio_working_3-way'!J442)</f>
        <v>5.3786351601853113</v>
      </c>
      <c r="N443" s="47">
        <f t="shared" si="106"/>
        <v>57.019129325362108</v>
      </c>
      <c r="O443" s="48">
        <f t="shared" si="107"/>
        <v>24.194221128131318</v>
      </c>
      <c r="P443" s="48">
        <f t="shared" si="108"/>
        <v>18.786649546506588</v>
      </c>
      <c r="Q443" t="s">
        <v>399</v>
      </c>
      <c r="R443" t="s">
        <v>406</v>
      </c>
      <c r="S443" s="38">
        <v>44258</v>
      </c>
      <c r="T443" s="50">
        <v>100</v>
      </c>
      <c r="U443" s="50">
        <f t="shared" si="109"/>
        <v>41.520467836257311</v>
      </c>
      <c r="V443" s="50">
        <f t="shared" si="110"/>
        <v>75.186104218362274</v>
      </c>
      <c r="W443" s="50">
        <f t="shared" si="111"/>
        <v>80.732177263969163</v>
      </c>
      <c r="X443" s="50">
        <f t="shared" si="112"/>
        <v>44.081718517668541</v>
      </c>
      <c r="Y443" s="50">
        <f t="shared" si="113"/>
        <v>77.747354899773512</v>
      </c>
      <c r="Z443" s="50">
        <f t="shared" si="114"/>
        <v>83.293427945380401</v>
      </c>
      <c r="AA443" s="50">
        <f t="shared" si="115"/>
        <v>-2.5612506814112308</v>
      </c>
      <c r="AB443" s="50">
        <f t="shared" si="116"/>
        <v>-2.5612506814112379</v>
      </c>
      <c r="AC443" s="50">
        <f t="shared" si="117"/>
        <v>-2.5612506814112379</v>
      </c>
      <c r="AF443">
        <v>1.79</v>
      </c>
      <c r="AG443">
        <v>2.13</v>
      </c>
      <c r="AH443" s="66" t="s">
        <v>494</v>
      </c>
      <c r="AJ443" t="s">
        <v>440</v>
      </c>
    </row>
    <row r="444" spans="1:36" ht="15" x14ac:dyDescent="0.25">
      <c r="A444">
        <v>1.61</v>
      </c>
      <c r="B444">
        <v>4.24</v>
      </c>
      <c r="C444">
        <v>5.95</v>
      </c>
      <c r="D444" s="43">
        <f t="shared" si="105"/>
        <v>2.5034295916890104E-2</v>
      </c>
      <c r="E444" s="44">
        <f>IF(OR($A444="",$B444="",$C444=""),"",A444*'MPTO_working_3-way'!$I443)</f>
        <v>1.6503052164261931</v>
      </c>
      <c r="F444" s="45">
        <f>IF(OR($A444="",$B444="",$C444=""),"",B444*'MPTO_working_3-way'!$I443)</f>
        <v>4.346145414687614</v>
      </c>
      <c r="G444" s="46">
        <f>IF(OR($A444="",$B444="",$C444=""),"",C444*'MPTO_working_3-way'!$I443)</f>
        <v>6.0989540607054966</v>
      </c>
      <c r="H444" s="44">
        <f>IF(OR($A444="",$B444="",$C444=""),"",'MPTO_working_3-way'!E443)</f>
        <v>1.6319250305154152</v>
      </c>
      <c r="I444" s="45">
        <f>IF(OR($A444="",$B444="",$C444=""),"",'MPTO_working_3-way'!F443)</f>
        <v>4.3955214835464522</v>
      </c>
      <c r="J444" s="46">
        <f>IF(OR($A444="",$B444="",$C444=""),"",'MPTO_working_3-way'!G443)</f>
        <v>6.2608601825675994</v>
      </c>
      <c r="K444" s="44">
        <f>IF(OR($A444="",$B444="",$C444=""),"",'OddsRatio_working_3-way'!H443)</f>
        <v>1.6382819279563463</v>
      </c>
      <c r="L444" s="45">
        <f>IF(OR($A444="",$B444="",$C444=""),"",'OddsRatio_working_3-way'!I443)</f>
        <v>4.3902187648828876</v>
      </c>
      <c r="M444" s="46">
        <f>IF(OR($A444="",$B444="",$C444=""),"",'OddsRatio_working_3-way'!J443)</f>
        <v>6.1795008907933013</v>
      </c>
      <c r="N444" s="47">
        <f t="shared" si="106"/>
        <v>60.594851791448804</v>
      </c>
      <c r="O444" s="48">
        <f t="shared" si="107"/>
        <v>23.008894194394472</v>
      </c>
      <c r="P444" s="48">
        <f t="shared" si="108"/>
        <v>16.396254014156732</v>
      </c>
      <c r="Q444" t="s">
        <v>247</v>
      </c>
      <c r="R444" t="s">
        <v>322</v>
      </c>
      <c r="S444" s="38">
        <v>44258</v>
      </c>
      <c r="T444" s="50">
        <v>100</v>
      </c>
      <c r="U444" s="50">
        <f t="shared" si="109"/>
        <v>37.888198757763973</v>
      </c>
      <c r="V444" s="50">
        <f t="shared" si="110"/>
        <v>76.415094339622627</v>
      </c>
      <c r="W444" s="50">
        <f t="shared" si="111"/>
        <v>83.193277310924358</v>
      </c>
      <c r="X444" s="50">
        <f t="shared" si="112"/>
        <v>40.391628349452986</v>
      </c>
      <c r="Y444" s="50">
        <f t="shared" si="113"/>
        <v>78.91852393131164</v>
      </c>
      <c r="Z444" s="50">
        <f t="shared" si="114"/>
        <v>85.696706902613371</v>
      </c>
      <c r="AA444" s="50">
        <f t="shared" si="115"/>
        <v>-2.503429591689013</v>
      </c>
      <c r="AB444" s="50">
        <f t="shared" si="116"/>
        <v>-2.503429591689013</v>
      </c>
      <c r="AC444" s="50">
        <f t="shared" si="117"/>
        <v>-2.503429591689013</v>
      </c>
      <c r="AF444">
        <v>1.67</v>
      </c>
      <c r="AG444">
        <v>2.3199999999999998</v>
      </c>
      <c r="AH444" s="66" t="s">
        <v>479</v>
      </c>
      <c r="AJ444" t="s">
        <v>440</v>
      </c>
    </row>
    <row r="445" spans="1:36" ht="15" x14ac:dyDescent="0.25">
      <c r="A445">
        <v>2.64</v>
      </c>
      <c r="B445">
        <v>3.1</v>
      </c>
      <c r="C445">
        <v>3.12</v>
      </c>
      <c r="D445" s="43">
        <f t="shared" si="105"/>
        <v>2.1881344461989638E-2</v>
      </c>
      <c r="E445" s="44">
        <f>IF(OR($A445="",$B445="",$C445=""),"",A445*'MPTO_working_3-way'!$I444)</f>
        <v>2.6977667493796527</v>
      </c>
      <c r="F445" s="45">
        <f>IF(OR($A445="",$B445="",$C445=""),"",B445*'MPTO_working_3-way'!$I444)</f>
        <v>3.1678321678321679</v>
      </c>
      <c r="G445" s="46">
        <f>IF(OR($A445="",$B445="",$C445=""),"",C445*'MPTO_working_3-way'!$I444)</f>
        <v>3.1882697947214078</v>
      </c>
      <c r="H445" s="44">
        <f>IF(OR($A445="",$B445="",$C445=""),"",'MPTO_working_3-way'!E444)</f>
        <v>2.691832810444287</v>
      </c>
      <c r="I445" s="45">
        <f>IF(OR($A445="",$B445="",$C445=""),"",'MPTO_working_3-way'!F444)</f>
        <v>3.1717147626997377</v>
      </c>
      <c r="J445" s="46">
        <f>IF(OR($A445="",$B445="",$C445=""),"",'MPTO_working_3-way'!G444)</f>
        <v>3.192653943104069</v>
      </c>
      <c r="K445" s="44">
        <f>IF(OR($A445="",$B445="",$C445=""),"",'OddsRatio_working_3-way'!H444)</f>
        <v>2.6946027899492213</v>
      </c>
      <c r="L445" s="45">
        <f>IF(OR($A445="",$B445="",$C445=""),"",'OddsRatio_working_3-way'!I444)</f>
        <v>3.1699182066422957</v>
      </c>
      <c r="M445" s="46">
        <f>IF(OR($A445="",$B445="",$C445=""),"",'OddsRatio_working_3-way'!J444)</f>
        <v>3.1905840943246035</v>
      </c>
      <c r="N445" s="47">
        <f t="shared" si="106"/>
        <v>37.067696835908755</v>
      </c>
      <c r="O445" s="48">
        <f t="shared" si="107"/>
        <v>31.567328918322296</v>
      </c>
      <c r="P445" s="48">
        <f t="shared" si="108"/>
        <v>31.364974245768945</v>
      </c>
      <c r="Q445" t="s">
        <v>400</v>
      </c>
      <c r="R445" t="s">
        <v>397</v>
      </c>
      <c r="S445" s="38">
        <v>44258</v>
      </c>
      <c r="T445" s="50">
        <v>100</v>
      </c>
      <c r="U445" s="50">
        <f t="shared" si="109"/>
        <v>62.121212121212118</v>
      </c>
      <c r="V445" s="50">
        <f t="shared" si="110"/>
        <v>67.741935483870961</v>
      </c>
      <c r="W445" s="50">
        <f t="shared" si="111"/>
        <v>67.948717948717942</v>
      </c>
      <c r="X445" s="50">
        <f t="shared" si="112"/>
        <v>64.309346567411069</v>
      </c>
      <c r="Y445" s="50">
        <f t="shared" si="113"/>
        <v>69.930069930069934</v>
      </c>
      <c r="Z445" s="50">
        <f t="shared" si="114"/>
        <v>70.136852394916914</v>
      </c>
      <c r="AA445" s="50">
        <f t="shared" si="115"/>
        <v>-2.1881344461989514</v>
      </c>
      <c r="AB445" s="50">
        <f t="shared" si="116"/>
        <v>-2.1881344461989727</v>
      </c>
      <c r="AC445" s="50">
        <f t="shared" si="117"/>
        <v>-2.1881344461989727</v>
      </c>
      <c r="AF445">
        <v>2.68</v>
      </c>
      <c r="AG445">
        <v>1.52</v>
      </c>
      <c r="AH445" s="66" t="s">
        <v>484</v>
      </c>
      <c r="AJ445" t="s">
        <v>440</v>
      </c>
    </row>
    <row r="446" spans="1:36" ht="15" x14ac:dyDescent="0.25">
      <c r="A446">
        <v>1.77</v>
      </c>
      <c r="B446">
        <v>3.98</v>
      </c>
      <c r="C446">
        <v>4.82</v>
      </c>
      <c r="D446" s="43">
        <f t="shared" si="105"/>
        <v>2.3696912487514377E-2</v>
      </c>
      <c r="E446" s="44">
        <f>IF(OR($A446="",$B446="",$C446=""),"",A446*'MPTO_working_3-way'!$I445)</f>
        <v>1.8119435351029005</v>
      </c>
      <c r="F446" s="45">
        <f>IF(OR($A446="",$B446="",$C446=""),"",B446*'MPTO_working_3-way'!$I445)</f>
        <v>4.0743137117003068</v>
      </c>
      <c r="G446" s="46">
        <f>IF(OR($A446="",$B446="",$C446=""),"",C446*'MPTO_working_3-way'!$I445)</f>
        <v>4.9342191181898194</v>
      </c>
      <c r="H446" s="44">
        <f>IF(OR($A446="",$B446="",$C446=""),"",'MPTO_working_3-way'!E445)</f>
        <v>1.7950975794455353</v>
      </c>
      <c r="I446" s="45">
        <f>IF(OR($A446="",$B446="",$C446=""),"",'MPTO_working_3-way'!F445)</f>
        <v>4.1091841359745942</v>
      </c>
      <c r="J446" s="46">
        <f>IF(OR($A446="",$B446="",$C446=""),"",'MPTO_working_3-way'!G445)</f>
        <v>5.0107754511595459</v>
      </c>
      <c r="K446" s="44">
        <f>IF(OR($A446="",$B446="",$C446=""),"",'OddsRatio_working_3-way'!H445)</f>
        <v>1.8012773083227123</v>
      </c>
      <c r="L446" s="45">
        <f>IF(OR($A446="",$B446="",$C446=""),"",'OddsRatio_working_3-way'!I445)</f>
        <v>4.1010472451969902</v>
      </c>
      <c r="M446" s="46">
        <f>IF(OR($A446="",$B446="",$C446=""),"",'OddsRatio_working_3-way'!J445)</f>
        <v>4.9751679451854018</v>
      </c>
      <c r="N446" s="47">
        <f t="shared" si="106"/>
        <v>55.189357760158344</v>
      </c>
      <c r="O446" s="48">
        <f t="shared" si="107"/>
        <v>24.544010863185999</v>
      </c>
      <c r="P446" s="48">
        <f t="shared" si="108"/>
        <v>20.266631376655656</v>
      </c>
      <c r="Q446" t="s">
        <v>395</v>
      </c>
      <c r="R446" t="s">
        <v>398</v>
      </c>
      <c r="S446" s="38">
        <v>44258</v>
      </c>
      <c r="T446" s="50">
        <v>100</v>
      </c>
      <c r="U446" s="50">
        <f t="shared" si="109"/>
        <v>43.502824858757066</v>
      </c>
      <c r="V446" s="50">
        <f t="shared" si="110"/>
        <v>74.874371859296474</v>
      </c>
      <c r="W446" s="50">
        <f t="shared" si="111"/>
        <v>79.253112033195009</v>
      </c>
      <c r="X446" s="50">
        <f t="shared" si="112"/>
        <v>45.872516107508496</v>
      </c>
      <c r="Y446" s="50">
        <f t="shared" si="113"/>
        <v>77.244063108047925</v>
      </c>
      <c r="Z446" s="50">
        <f t="shared" si="114"/>
        <v>81.62280328194646</v>
      </c>
      <c r="AA446" s="50">
        <f t="shared" si="115"/>
        <v>-2.3696912487514297</v>
      </c>
      <c r="AB446" s="50">
        <f t="shared" si="116"/>
        <v>-2.369691248751451</v>
      </c>
      <c r="AC446" s="50">
        <f t="shared" si="117"/>
        <v>-2.369691248751451</v>
      </c>
      <c r="AF446">
        <v>1.86</v>
      </c>
      <c r="AG446">
        <v>2.0499999999999998</v>
      </c>
      <c r="AH446" s="66" t="s">
        <v>483</v>
      </c>
      <c r="AJ446" t="s">
        <v>440</v>
      </c>
    </row>
    <row r="447" spans="1:36" ht="15" x14ac:dyDescent="0.25">
      <c r="A447">
        <v>2.86</v>
      </c>
      <c r="B447">
        <v>3.37</v>
      </c>
      <c r="C447">
        <v>2.66</v>
      </c>
      <c r="D447" s="43">
        <f t="shared" si="105"/>
        <v>2.2326104318920237E-2</v>
      </c>
      <c r="E447" s="44">
        <f>IF(OR($A447="",$B447="",$C447=""),"",A447*'MPTO_working_3-way'!$I446)</f>
        <v>2.9238526583521116</v>
      </c>
      <c r="F447" s="45">
        <f>IF(OR($A447="",$B447="",$C447=""),"",B447*'MPTO_working_3-way'!$I446)</f>
        <v>3.4452389715547613</v>
      </c>
      <c r="G447" s="46">
        <f>IF(OR($A447="",$B447="",$C447=""),"",C447*'MPTO_working_3-way'!$I446)</f>
        <v>2.719387437488328</v>
      </c>
      <c r="H447" s="44">
        <f>IF(OR($A447="",$B447="",$C447=""),"",'MPTO_working_3-way'!E446)</f>
        <v>2.9221966753155333</v>
      </c>
      <c r="I447" s="45">
        <f>IF(OR($A447="",$B447="",$C447=""),"",'MPTO_working_3-way'!F446)</f>
        <v>3.4566926670840972</v>
      </c>
      <c r="J447" s="46">
        <f>IF(OR($A447="",$B447="",$C447=""),"",'MPTO_working_3-way'!G446)</f>
        <v>2.7137202981898523</v>
      </c>
      <c r="K447" s="44">
        <f>IF(OR($A447="",$B447="",$C447=""),"",'OddsRatio_working_3-way'!H446)</f>
        <v>2.9233020452128997</v>
      </c>
      <c r="L447" s="45">
        <f>IF(OR($A447="",$B447="",$C447=""),"",'OddsRatio_working_3-way'!I446)</f>
        <v>3.4506590576099869</v>
      </c>
      <c r="M447" s="46">
        <f>IF(OR($A447="",$B447="",$C447=""),"",'OddsRatio_working_3-way'!J446)</f>
        <v>2.7164953736846327</v>
      </c>
      <c r="N447" s="47">
        <f t="shared" si="106"/>
        <v>34.201449828309805</v>
      </c>
      <c r="O447" s="48">
        <f t="shared" si="107"/>
        <v>29.025562762304464</v>
      </c>
      <c r="P447" s="48">
        <f t="shared" si="108"/>
        <v>36.772987409385728</v>
      </c>
      <c r="Q447" t="s">
        <v>396</v>
      </c>
      <c r="R447" t="s">
        <v>320</v>
      </c>
      <c r="S447" s="38">
        <v>44258</v>
      </c>
      <c r="T447" s="50">
        <v>100</v>
      </c>
      <c r="U447" s="50">
        <f t="shared" si="109"/>
        <v>65.03496503496504</v>
      </c>
      <c r="V447" s="50">
        <f t="shared" si="110"/>
        <v>70.326409495548958</v>
      </c>
      <c r="W447" s="50">
        <f t="shared" si="111"/>
        <v>62.406015037593981</v>
      </c>
      <c r="X447" s="50">
        <f t="shared" si="112"/>
        <v>67.267575466857039</v>
      </c>
      <c r="Y447" s="50">
        <f t="shared" si="113"/>
        <v>72.559019927440985</v>
      </c>
      <c r="Z447" s="50">
        <f t="shared" si="114"/>
        <v>64.638625469486001</v>
      </c>
      <c r="AA447" s="50">
        <f t="shared" si="115"/>
        <v>-2.2326104318919988</v>
      </c>
      <c r="AB447" s="50">
        <f t="shared" si="116"/>
        <v>-2.2326104318920272</v>
      </c>
      <c r="AC447" s="50">
        <f t="shared" si="117"/>
        <v>-2.2326104318920201</v>
      </c>
      <c r="AF447">
        <v>2.2599999999999998</v>
      </c>
      <c r="AG447">
        <v>1.7</v>
      </c>
      <c r="AH447" s="66" t="s">
        <v>510</v>
      </c>
      <c r="AJ447" t="s">
        <v>440</v>
      </c>
    </row>
    <row r="448" spans="1:36" ht="15" x14ac:dyDescent="0.25">
      <c r="A448">
        <v>7.88</v>
      </c>
      <c r="B448">
        <v>4.54</v>
      </c>
      <c r="C448">
        <v>1.47</v>
      </c>
      <c r="D448" s="43">
        <f t="shared" si="105"/>
        <v>2.7439979323646391E-2</v>
      </c>
      <c r="E448" s="44">
        <f>IF(OR($A448="",$B448="",$C448=""),"",A448*'MPTO_working_3-way'!$I447)</f>
        <v>8.0962270370703333</v>
      </c>
      <c r="F448" s="45">
        <f>IF(OR($A448="",$B448="",$C448=""),"",B448*'MPTO_working_3-way'!$I447)</f>
        <v>4.6645775061293548</v>
      </c>
      <c r="G448" s="46">
        <f>IF(OR($A448="",$B448="",$C448=""),"",C448*'MPTO_working_3-way'!$I447)</f>
        <v>1.5103367696057601</v>
      </c>
      <c r="H448" s="44">
        <f>IF(OR($A448="",$B448="",$C448=""),"",'MPTO_working_3-way'!E447)</f>
        <v>8.4920718445088497</v>
      </c>
      <c r="I448" s="45">
        <f>IF(OR($A448="",$B448="",$C448=""),"",'MPTO_working_3-way'!F447)</f>
        <v>4.7366952261912418</v>
      </c>
      <c r="J448" s="46">
        <f>IF(OR($A448="",$B448="",$C448=""),"",'MPTO_working_3-way'!G447)</f>
        <v>1.4900343913157206</v>
      </c>
      <c r="K448" s="44">
        <f>IF(OR($A448="",$B448="",$C448=""),"",'OddsRatio_working_3-way'!H447)</f>
        <v>8.2703228295147273</v>
      </c>
      <c r="L448" s="45">
        <f>IF(OR($A448="",$B448="",$C448=""),"",'OddsRatio_working_3-way'!I447)</f>
        <v>4.7408347116979845</v>
      </c>
      <c r="M448" s="46">
        <f>IF(OR($A448="",$B448="",$C448=""),"",'OddsRatio_working_3-way'!J447)</f>
        <v>1.4966644956209187</v>
      </c>
      <c r="N448" s="47">
        <f t="shared" si="106"/>
        <v>12.351432283473313</v>
      </c>
      <c r="O448" s="48">
        <f t="shared" si="107"/>
        <v>21.438168809200373</v>
      </c>
      <c r="P448" s="48">
        <f t="shared" si="108"/>
        <v>66.210398907326322</v>
      </c>
      <c r="Q448" t="s">
        <v>248</v>
      </c>
      <c r="R448" t="s">
        <v>402</v>
      </c>
      <c r="S448" s="38">
        <v>44258</v>
      </c>
      <c r="T448" s="50">
        <v>100</v>
      </c>
      <c r="U448" s="50">
        <f t="shared" si="109"/>
        <v>87.309644670050758</v>
      </c>
      <c r="V448" s="50">
        <f t="shared" si="110"/>
        <v>77.973568281938327</v>
      </c>
      <c r="W448" s="50">
        <f t="shared" si="111"/>
        <v>31.972789115646258</v>
      </c>
      <c r="X448" s="50">
        <f t="shared" si="112"/>
        <v>90.053642602415422</v>
      </c>
      <c r="Y448" s="50">
        <f t="shared" si="113"/>
        <v>80.717566214302977</v>
      </c>
      <c r="Z448" s="50">
        <f t="shared" si="114"/>
        <v>34.716787048010914</v>
      </c>
      <c r="AA448" s="50">
        <f t="shared" si="115"/>
        <v>-2.7439979323646639</v>
      </c>
      <c r="AB448" s="50">
        <f t="shared" si="116"/>
        <v>-2.7439979323646497</v>
      </c>
      <c r="AC448" s="50">
        <f t="shared" si="117"/>
        <v>-2.7439979323646568</v>
      </c>
      <c r="AF448">
        <v>1.77</v>
      </c>
      <c r="AG448">
        <v>2.16</v>
      </c>
      <c r="AH448" s="66" t="s">
        <v>484</v>
      </c>
      <c r="AJ448" t="s">
        <v>440</v>
      </c>
    </row>
    <row r="449" spans="1:36" ht="15" x14ac:dyDescent="0.25">
      <c r="A449">
        <v>1.76</v>
      </c>
      <c r="B449">
        <v>3.69</v>
      </c>
      <c r="C449">
        <v>5.44</v>
      </c>
      <c r="D449" s="43">
        <f t="shared" si="105"/>
        <v>2.3008057620683253E-2</v>
      </c>
      <c r="E449" s="44">
        <f>IF(OR($A449="",$B449="",$C449=""),"",A449*'MPTO_working_3-way'!$I448)</f>
        <v>1.8004941814124025</v>
      </c>
      <c r="F449" s="45">
        <f>IF(OR($A449="",$B449="",$C449=""),"",B449*'MPTO_working_3-way'!$I448)</f>
        <v>3.7748997326203213</v>
      </c>
      <c r="G449" s="46">
        <f>IF(OR($A449="",$B449="",$C449=""),"",C449*'MPTO_working_3-way'!$I448)</f>
        <v>5.5651638334565172</v>
      </c>
      <c r="H449" s="44">
        <f>IF(OR($A449="",$B449="",$C449=""),"",'MPTO_working_3-way'!E448)</f>
        <v>1.7840816418870371</v>
      </c>
      <c r="I449" s="45">
        <f>IF(OR($A449="",$B449="",$C449=""),"",'MPTO_working_3-way'!F448)</f>
        <v>3.7974680061178776</v>
      </c>
      <c r="J449" s="46">
        <f>IF(OR($A449="",$B449="",$C449=""),"",'MPTO_working_3-way'!G448)</f>
        <v>5.676845237279073</v>
      </c>
      <c r="K449" s="44">
        <f>IF(OR($A449="",$B449="",$C449=""),"",'OddsRatio_working_3-way'!H448)</f>
        <v>1.7902257147199923</v>
      </c>
      <c r="L449" s="45">
        <f>IF(OR($A449="",$B449="",$C449=""),"",'OddsRatio_working_3-way'!I448)</f>
        <v>3.7969831218378682</v>
      </c>
      <c r="M449" s="46">
        <f>IF(OR($A449="",$B449="",$C449=""),"",'OddsRatio_working_3-way'!J448)</f>
        <v>5.6165818070483775</v>
      </c>
      <c r="N449" s="47">
        <f t="shared" si="106"/>
        <v>55.540307229182339</v>
      </c>
      <c r="O449" s="48">
        <f t="shared" si="107"/>
        <v>26.490769843729247</v>
      </c>
      <c r="P449" s="48">
        <f t="shared" si="108"/>
        <v>17.968922927088403</v>
      </c>
      <c r="Q449" t="s">
        <v>405</v>
      </c>
      <c r="R449" t="s">
        <v>321</v>
      </c>
      <c r="S449" s="38">
        <v>44258</v>
      </c>
      <c r="T449" s="50">
        <v>100</v>
      </c>
      <c r="U449" s="50">
        <f t="shared" si="109"/>
        <v>43.181818181818187</v>
      </c>
      <c r="V449" s="50">
        <f t="shared" si="110"/>
        <v>72.899728997289984</v>
      </c>
      <c r="W449" s="50">
        <f t="shared" si="111"/>
        <v>81.617647058823522</v>
      </c>
      <c r="X449" s="50">
        <f t="shared" si="112"/>
        <v>45.482623943886502</v>
      </c>
      <c r="Y449" s="50">
        <f t="shared" si="113"/>
        <v>75.200534759358291</v>
      </c>
      <c r="Z449" s="50">
        <f t="shared" si="114"/>
        <v>83.918452820891858</v>
      </c>
      <c r="AA449" s="50">
        <f t="shared" si="115"/>
        <v>-2.3008057620683147</v>
      </c>
      <c r="AB449" s="50">
        <f t="shared" si="116"/>
        <v>-2.3008057620683076</v>
      </c>
      <c r="AC449" s="50">
        <f t="shared" si="117"/>
        <v>-2.300805762068336</v>
      </c>
      <c r="AF449">
        <v>2.5099999999999998</v>
      </c>
      <c r="AG449">
        <v>1.58</v>
      </c>
      <c r="AH449" s="66" t="s">
        <v>478</v>
      </c>
      <c r="AJ449" t="s">
        <v>440</v>
      </c>
    </row>
    <row r="450" spans="1:36" ht="15" x14ac:dyDescent="0.25">
      <c r="A450">
        <v>2.09</v>
      </c>
      <c r="B450">
        <v>3.54</v>
      </c>
      <c r="C450">
        <v>3.82</v>
      </c>
      <c r="D450" s="43">
        <f t="shared" si="105"/>
        <v>2.2734879939787733E-2</v>
      </c>
      <c r="E450" s="44">
        <f>IF(OR($A450="",$B450="",$C450=""),"",A450*'MPTO_working_3-way'!$I449)</f>
        <v>2.1375158990741561</v>
      </c>
      <c r="F450" s="45">
        <f>IF(OR($A450="",$B450="",$C450=""),"",B450*'MPTO_working_3-way'!$I449)</f>
        <v>3.6204814749868488</v>
      </c>
      <c r="G450" s="46">
        <f>IF(OR($A450="",$B450="",$C450=""),"",C450*'MPTO_working_3-way'!$I449)</f>
        <v>3.9068472413699888</v>
      </c>
      <c r="H450" s="44">
        <f>IF(OR($A450="",$B450="",$C450=""),"",'MPTO_working_3-way'!E449)</f>
        <v>2.123635483095013</v>
      </c>
      <c r="I450" s="45">
        <f>IF(OR($A450="",$B450="",$C450=""),"",'MPTO_working_3-way'!F449)</f>
        <v>3.6375860981913659</v>
      </c>
      <c r="J450" s="46">
        <f>IF(OR($A450="",$B450="",$C450=""),"",'MPTO_working_3-way'!G449)</f>
        <v>3.9338822744706921</v>
      </c>
      <c r="K450" s="44">
        <f>IF(OR($A450="",$B450="",$C450=""),"",'OddsRatio_working_3-way'!H449)</f>
        <v>2.1292880286869815</v>
      </c>
      <c r="L450" s="45">
        <f>IF(OR($A450="",$B450="",$C450=""),"",'OddsRatio_working_3-way'!I449)</f>
        <v>3.6315519200595725</v>
      </c>
      <c r="M450" s="46">
        <f>IF(OR($A450="",$B450="",$C450=""),"",'OddsRatio_working_3-way'!J449)</f>
        <v>3.9216442577039352</v>
      </c>
      <c r="N450" s="47">
        <f t="shared" si="106"/>
        <v>46.783277749332299</v>
      </c>
      <c r="O450" s="48">
        <f t="shared" si="107"/>
        <v>27.620635733362853</v>
      </c>
      <c r="P450" s="48">
        <f t="shared" si="108"/>
        <v>25.596086517304844</v>
      </c>
      <c r="Q450" t="s">
        <v>319</v>
      </c>
      <c r="R450" t="s">
        <v>401</v>
      </c>
      <c r="S450" s="38">
        <v>44258</v>
      </c>
      <c r="T450" s="50">
        <v>100</v>
      </c>
      <c r="U450" s="50">
        <f t="shared" si="109"/>
        <v>52.153110047846894</v>
      </c>
      <c r="V450" s="50">
        <f t="shared" si="110"/>
        <v>71.751412429378533</v>
      </c>
      <c r="W450" s="50">
        <f t="shared" si="111"/>
        <v>73.821989528795811</v>
      </c>
      <c r="X450" s="50">
        <f t="shared" si="112"/>
        <v>54.426598041825656</v>
      </c>
      <c r="Y450" s="50">
        <f t="shared" si="113"/>
        <v>74.024900423357295</v>
      </c>
      <c r="Z450" s="50">
        <f t="shared" si="114"/>
        <v>76.095477522774587</v>
      </c>
      <c r="AA450" s="50">
        <f t="shared" si="115"/>
        <v>-2.2734879939787618</v>
      </c>
      <c r="AB450" s="50">
        <f t="shared" si="116"/>
        <v>-2.2734879939787618</v>
      </c>
      <c r="AC450" s="50">
        <f t="shared" si="117"/>
        <v>-2.273487993978776</v>
      </c>
      <c r="AF450">
        <v>1.93</v>
      </c>
      <c r="AG450">
        <v>1.98</v>
      </c>
      <c r="AH450" s="66" t="s">
        <v>482</v>
      </c>
      <c r="AJ450" t="s">
        <v>440</v>
      </c>
    </row>
    <row r="451" spans="1:36" ht="15" x14ac:dyDescent="0.25">
      <c r="A451">
        <v>2.57</v>
      </c>
      <c r="B451">
        <v>3</v>
      </c>
      <c r="C451">
        <v>3.34</v>
      </c>
      <c r="D451" s="43">
        <f t="shared" si="105"/>
        <v>2.1839589303882523E-2</v>
      </c>
      <c r="E451" s="44">
        <f>IF(OR($A451="",$B451="",$C451=""),"",A451*'MPTO_working_3-way'!$I450)</f>
        <v>2.6261277445109781</v>
      </c>
      <c r="F451" s="45">
        <f>IF(OR($A451="",$B451="",$C451=""),"",B451*'MPTO_working_3-way'!$I450)</f>
        <v>3.0655187679116476</v>
      </c>
      <c r="G451" s="46">
        <f>IF(OR($A451="",$B451="",$C451=""),"",C451*'MPTO_working_3-way'!$I450)</f>
        <v>3.4129442282749674</v>
      </c>
      <c r="H451" s="44">
        <f>IF(OR($A451="",$B451="",$C451=""),"",'MPTO_working_3-way'!E450)</f>
        <v>2.6189995118246907</v>
      </c>
      <c r="I451" s="45">
        <f>IF(OR($A451="",$B451="",$C451=""),"",'MPTO_working_3-way'!F450)</f>
        <v>3.0669816189606576</v>
      </c>
      <c r="J451" s="46">
        <f>IF(OR($A451="",$B451="",$C451=""),"",'MPTO_working_3-way'!G450)</f>
        <v>3.4232350803807226</v>
      </c>
      <c r="K451" s="44">
        <f>IF(OR($A451="",$B451="",$C451=""),"",'OddsRatio_working_3-way'!H450)</f>
        <v>2.6223222768185823</v>
      </c>
      <c r="L451" s="45">
        <f>IF(OR($A451="",$B451="",$C451=""),"",'OddsRatio_working_3-way'!I450)</f>
        <v>3.0666525819345001</v>
      </c>
      <c r="M451" s="46">
        <f>IF(OR($A451="",$B451="",$C451=""),"",'OddsRatio_working_3-way'!J450)</f>
        <v>3.417983520863364</v>
      </c>
      <c r="N451" s="47">
        <f t="shared" si="106"/>
        <v>38.078878763234499</v>
      </c>
      <c r="O451" s="48">
        <f t="shared" si="107"/>
        <v>32.620906140504218</v>
      </c>
      <c r="P451" s="48">
        <f t="shared" si="108"/>
        <v>29.30021509626128</v>
      </c>
      <c r="Q451" t="s">
        <v>407</v>
      </c>
      <c r="R451" t="s">
        <v>404</v>
      </c>
      <c r="S451" s="38">
        <v>44258</v>
      </c>
      <c r="T451" s="50">
        <v>100</v>
      </c>
      <c r="U451" s="50">
        <f t="shared" si="109"/>
        <v>61.089494163424128</v>
      </c>
      <c r="V451" s="50">
        <f t="shared" si="110"/>
        <v>66.666666666666657</v>
      </c>
      <c r="W451" s="50">
        <f t="shared" si="111"/>
        <v>70.059880239520965</v>
      </c>
      <c r="X451" s="50">
        <f t="shared" si="112"/>
        <v>63.273453093812378</v>
      </c>
      <c r="Y451" s="50">
        <f t="shared" si="113"/>
        <v>68.850625597054929</v>
      </c>
      <c r="Z451" s="50">
        <f t="shared" si="114"/>
        <v>72.243839169909208</v>
      </c>
      <c r="AA451" s="50">
        <f t="shared" si="115"/>
        <v>-2.1839589303882505</v>
      </c>
      <c r="AB451" s="50">
        <f t="shared" si="116"/>
        <v>-2.1839589303882718</v>
      </c>
      <c r="AC451" s="50">
        <f t="shared" si="117"/>
        <v>-2.1839589303882434</v>
      </c>
      <c r="AF451">
        <v>2.72</v>
      </c>
      <c r="AG451">
        <v>1.51</v>
      </c>
      <c r="AH451" s="66" t="s">
        <v>480</v>
      </c>
      <c r="AJ451" t="s">
        <v>440</v>
      </c>
    </row>
    <row r="452" spans="1:36" ht="15" x14ac:dyDescent="0.25">
      <c r="A452">
        <v>4.1399999999999997</v>
      </c>
      <c r="B452">
        <v>3.87</v>
      </c>
      <c r="C452">
        <v>1.91</v>
      </c>
      <c r="D452" s="43">
        <f t="shared" si="105"/>
        <v>2.3504035960427938E-2</v>
      </c>
      <c r="E452" s="44">
        <f>IF(OR($A452="",$B452="",$C452=""),"",A452*'MPTO_working_3-way'!$I451)</f>
        <v>4.2373067088761713</v>
      </c>
      <c r="F452" s="45">
        <f>IF(OR($A452="",$B452="",$C452=""),"",B452*'MPTO_working_3-way'!$I451)</f>
        <v>3.960960619166856</v>
      </c>
      <c r="G452" s="46">
        <f>IF(OR($A452="",$B452="",$C452=""),"",C452*'MPTO_working_3-way'!$I451)</f>
        <v>1.9548927086844172</v>
      </c>
      <c r="H452" s="44">
        <f>IF(OR($A452="",$B452="",$C452=""),"",'MPTO_working_3-way'!E451)</f>
        <v>4.2787848230397705</v>
      </c>
      <c r="I452" s="45">
        <f>IF(OR($A452="",$B452="",$C452=""),"",'MPTO_working_3-way'!F451)</f>
        <v>3.9910081920839842</v>
      </c>
      <c r="J452" s="46">
        <f>IF(OR($A452="",$B452="",$C452=""),"",'MPTO_working_3-way'!G451)</f>
        <v>1.9390158918558467</v>
      </c>
      <c r="K452" s="44">
        <f>IF(OR($A452="",$B452="",$C452=""),"",'OddsRatio_working_3-way'!H451)</f>
        <v>4.261140068866264</v>
      </c>
      <c r="L452" s="45">
        <f>IF(OR($A452="",$B452="",$C452=""),"",'OddsRatio_working_3-way'!I451)</f>
        <v>3.9807235661293561</v>
      </c>
      <c r="M452" s="46">
        <f>IF(OR($A452="",$B452="",$C452=""),"",'OddsRatio_working_3-way'!J451)</f>
        <v>1.9451074721873567</v>
      </c>
      <c r="N452" s="47">
        <f t="shared" si="106"/>
        <v>23.599896554696709</v>
      </c>
      <c r="O452" s="48">
        <f t="shared" si="107"/>
        <v>25.246400965489503</v>
      </c>
      <c r="P452" s="48">
        <f t="shared" si="108"/>
        <v>51.153702479813802</v>
      </c>
      <c r="Q452" t="s">
        <v>403</v>
      </c>
      <c r="R452" t="s">
        <v>408</v>
      </c>
      <c r="S452" s="38">
        <v>44258</v>
      </c>
      <c r="T452" s="50">
        <v>100</v>
      </c>
      <c r="U452" s="50">
        <f t="shared" si="109"/>
        <v>75.845410628019309</v>
      </c>
      <c r="V452" s="50">
        <f t="shared" si="110"/>
        <v>74.160206718346245</v>
      </c>
      <c r="W452" s="50">
        <f t="shared" si="111"/>
        <v>47.643979057591622</v>
      </c>
      <c r="X452" s="50">
        <f t="shared" si="112"/>
        <v>78.195814224062119</v>
      </c>
      <c r="Y452" s="50">
        <f t="shared" si="113"/>
        <v>76.510610314389055</v>
      </c>
      <c r="Z452" s="50">
        <f t="shared" si="114"/>
        <v>49.994382653634425</v>
      </c>
      <c r="AA452" s="50">
        <f t="shared" si="115"/>
        <v>-2.3504035960428098</v>
      </c>
      <c r="AB452" s="50">
        <f t="shared" si="116"/>
        <v>-2.3504035960428098</v>
      </c>
      <c r="AC452" s="50">
        <f t="shared" si="117"/>
        <v>-2.3504035960428027</v>
      </c>
      <c r="AF452">
        <v>1.93</v>
      </c>
      <c r="AG452">
        <v>1.98</v>
      </c>
      <c r="AH452" s="66" t="s">
        <v>479</v>
      </c>
      <c r="AJ452" t="s">
        <v>440</v>
      </c>
    </row>
    <row r="453" spans="1:36" ht="15" x14ac:dyDescent="0.25">
      <c r="A453">
        <v>3.66</v>
      </c>
      <c r="B453">
        <v>3.51</v>
      </c>
      <c r="C453">
        <v>2.15</v>
      </c>
      <c r="D453" s="43">
        <f t="shared" si="105"/>
        <v>2.3240607685899306E-2</v>
      </c>
      <c r="E453" s="44">
        <f>IF(OR($A453="",$B453="",$C453=""),"",A453*'MPTO_working_3-way'!$I452)</f>
        <v>3.7450606241303914</v>
      </c>
      <c r="F453" s="45">
        <f>IF(OR($A453="",$B453="",$C453=""),"",B453*'MPTO_working_3-way'!$I452)</f>
        <v>3.5915745329775062</v>
      </c>
      <c r="G453" s="46">
        <f>IF(OR($A453="",$B453="",$C453=""),"",C453*'MPTO_working_3-way'!$I452)</f>
        <v>2.1999673065246834</v>
      </c>
      <c r="H453" s="44">
        <f>IF(OR($A453="",$B453="",$C453=""),"",'MPTO_working_3-way'!E452)</f>
        <v>3.7668021815117019</v>
      </c>
      <c r="I453" s="45">
        <f>IF(OR($A453="",$B453="",$C453=""),"",'MPTO_working_3-way'!F452)</f>
        <v>3.6081099616853227</v>
      </c>
      <c r="J453" s="46">
        <f>IF(OR($A453="",$B453="",$C453=""),"",'MPTO_working_3-way'!G452)</f>
        <v>2.186416446931478</v>
      </c>
      <c r="K453" s="44">
        <f>IF(OR($A453="",$B453="",$C453=""),"",'OddsRatio_working_3-way'!H452)</f>
        <v>3.7572023582727536</v>
      </c>
      <c r="L453" s="45">
        <f>IF(OR($A453="",$B453="",$C453=""),"",'OddsRatio_working_3-way'!I452)</f>
        <v>3.6017210222799281</v>
      </c>
      <c r="M453" s="46">
        <f>IF(OR($A453="",$B453="",$C453=""),"",'OddsRatio_working_3-way'!J452)</f>
        <v>2.1920235759449871</v>
      </c>
      <c r="N453" s="47">
        <f t="shared" si="106"/>
        <v>26.70183744307748</v>
      </c>
      <c r="O453" s="48">
        <f t="shared" si="107"/>
        <v>27.842941607311563</v>
      </c>
      <c r="P453" s="48">
        <f t="shared" si="108"/>
        <v>45.455220949610961</v>
      </c>
      <c r="Q453" t="s">
        <v>101</v>
      </c>
      <c r="R453" t="s">
        <v>97</v>
      </c>
      <c r="S453" s="38">
        <v>44258</v>
      </c>
      <c r="T453" s="50">
        <v>100</v>
      </c>
      <c r="U453" s="50">
        <f t="shared" si="109"/>
        <v>72.67759562841529</v>
      </c>
      <c r="V453" s="50">
        <f t="shared" si="110"/>
        <v>71.509971509971507</v>
      </c>
      <c r="W453" s="50">
        <f t="shared" si="111"/>
        <v>53.488372093023258</v>
      </c>
      <c r="X453" s="50">
        <f t="shared" si="112"/>
        <v>75.001656397005235</v>
      </c>
      <c r="Y453" s="50">
        <f t="shared" si="113"/>
        <v>73.834032278561452</v>
      </c>
      <c r="Z453" s="50">
        <f t="shared" si="114"/>
        <v>55.812432861613189</v>
      </c>
      <c r="AA453" s="50">
        <f t="shared" si="115"/>
        <v>-2.3240607685899448</v>
      </c>
      <c r="AB453" s="50">
        <f t="shared" si="116"/>
        <v>-2.3240607685899448</v>
      </c>
      <c r="AC453" s="50">
        <f t="shared" si="117"/>
        <v>-2.3240607685899306</v>
      </c>
      <c r="AF453">
        <v>1.7</v>
      </c>
      <c r="AG453">
        <v>2.2599999999999998</v>
      </c>
      <c r="AH453" s="66" t="s">
        <v>511</v>
      </c>
      <c r="AJ453" t="s">
        <v>441</v>
      </c>
    </row>
    <row r="454" spans="1:36" ht="15" x14ac:dyDescent="0.25">
      <c r="A454">
        <v>1.19</v>
      </c>
      <c r="B454">
        <v>7.77</v>
      </c>
      <c r="C454">
        <v>17.149999999999999</v>
      </c>
      <c r="D454" s="43">
        <f t="shared" si="105"/>
        <v>2.7345301054784832E-2</v>
      </c>
      <c r="E454" s="44">
        <f>IF(OR($A454="",$B454="",$C454=""),"",A454*'MPTO_working_3-way'!$I453)</f>
        <v>1.2225409082551939</v>
      </c>
      <c r="F454" s="45">
        <f>IF(OR($A454="",$B454="",$C454=""),"",B454*'MPTO_working_3-way'!$I453)</f>
        <v>7.9824729891956778</v>
      </c>
      <c r="G454" s="46">
        <f>IF(OR($A454="",$B454="",$C454=""),"",C454*'MPTO_working_3-way'!$I453)</f>
        <v>17.61897191308956</v>
      </c>
      <c r="H454" s="44">
        <f>IF(OR($A454="",$B454="",$C454=""),"",'MPTO_working_3-way'!E453)</f>
        <v>1.2030494404898138</v>
      </c>
      <c r="I454" s="45">
        <f>IF(OR($A454="",$B454="",$C454=""),"",'MPTO_working_3-way'!F453)</f>
        <v>8.3622508085667153</v>
      </c>
      <c r="J454" s="46">
        <f>IF(OR($A454="",$B454="",$C454=""),"",'MPTO_working_3-way'!G453)</f>
        <v>20.327708043257498</v>
      </c>
      <c r="K454" s="44">
        <f>IF(OR($A454="",$B454="",$C454=""),"",'OddsRatio_working_3-way'!H453)</f>
        <v>1.2081637583005749</v>
      </c>
      <c r="L454" s="45">
        <f>IF(OR($A454="",$B454="",$C454=""),"",'OddsRatio_working_3-way'!I453)</f>
        <v>8.417203387867854</v>
      </c>
      <c r="M454" s="46">
        <f>IF(OR($A454="",$B454="",$C454=""),"",'OddsRatio_working_3-way'!J453)</f>
        <v>18.693919455548869</v>
      </c>
      <c r="N454" s="47">
        <f t="shared" si="106"/>
        <v>81.796853851475333</v>
      </c>
      <c r="O454" s="48">
        <f t="shared" si="107"/>
        <v>12.527446085361085</v>
      </c>
      <c r="P454" s="48">
        <f t="shared" si="108"/>
        <v>5.6757000631635943</v>
      </c>
      <c r="Q454" t="s">
        <v>98</v>
      </c>
      <c r="R454" t="s">
        <v>414</v>
      </c>
      <c r="S454" s="38">
        <v>44258</v>
      </c>
      <c r="T454" s="50">
        <v>100</v>
      </c>
      <c r="U454" s="50">
        <f t="shared" si="109"/>
        <v>15.966386554621849</v>
      </c>
      <c r="V454" s="50">
        <f t="shared" si="110"/>
        <v>87.129987129987128</v>
      </c>
      <c r="W454" s="50">
        <f t="shared" si="111"/>
        <v>94.169096209912524</v>
      </c>
      <c r="X454" s="50">
        <f t="shared" si="112"/>
        <v>18.700916660100333</v>
      </c>
      <c r="Y454" s="50">
        <f t="shared" si="113"/>
        <v>89.864517235465613</v>
      </c>
      <c r="Z454" s="50">
        <f t="shared" si="114"/>
        <v>96.903626315391023</v>
      </c>
      <c r="AA454" s="50">
        <f t="shared" si="115"/>
        <v>-2.7345301054784841</v>
      </c>
      <c r="AB454" s="50">
        <f t="shared" si="116"/>
        <v>-2.7345301054784841</v>
      </c>
      <c r="AC454" s="50">
        <f t="shared" si="117"/>
        <v>-2.7345301054784983</v>
      </c>
      <c r="AF454">
        <v>1.41</v>
      </c>
      <c r="AG454">
        <v>3.05</v>
      </c>
      <c r="AH454" s="66" t="s">
        <v>488</v>
      </c>
      <c r="AJ454" t="s">
        <v>441</v>
      </c>
    </row>
    <row r="455" spans="1:36" ht="15" x14ac:dyDescent="0.25">
      <c r="A455">
        <v>3.35</v>
      </c>
      <c r="B455">
        <v>3.31</v>
      </c>
      <c r="C455">
        <v>2.37</v>
      </c>
      <c r="D455" s="43">
        <f t="shared" ref="D455:D518" si="118">IF(OR($A455="",$B455="",$C455=""),"",(1/A455)+(1/B455)+(1/C455)-1)</f>
        <v>2.2563194581986856E-2</v>
      </c>
      <c r="E455" s="44">
        <f>IF(OR($A455="",$B455="",$C455=""),"",A455*'MPTO_working_3-way'!$I454)</f>
        <v>3.4255867018496562</v>
      </c>
      <c r="F455" s="45">
        <f>IF(OR($A455="",$B455="",$C455=""),"",B455*'MPTO_working_3-way'!$I454)</f>
        <v>3.3846841740663764</v>
      </c>
      <c r="G455" s="46">
        <f>IF(OR($A455="",$B455="",$C455=""),"",C455*'MPTO_working_3-way'!$I454)</f>
        <v>2.423474771159309</v>
      </c>
      <c r="H455" s="44">
        <f>IF(OR($A455="",$B455="",$C455=""),"",'MPTO_working_3-way'!E454)</f>
        <v>3.4365867527536222</v>
      </c>
      <c r="I455" s="45">
        <f>IF(OR($A455="",$B455="",$C455=""),"",'MPTO_working_3-way'!F454)</f>
        <v>3.3945052742572881</v>
      </c>
      <c r="J455" s="46">
        <f>IF(OR($A455="",$B455="",$C455=""),"",'MPTO_working_3-way'!G454)</f>
        <v>2.4130117503855302</v>
      </c>
      <c r="K455" s="44">
        <f>IF(OR($A455="",$B455="",$C455=""),"",'OddsRatio_working_3-way'!H454)</f>
        <v>3.4316534716120297</v>
      </c>
      <c r="L455" s="45">
        <f>IF(OR($A455="",$B455="",$C455=""),"",'OddsRatio_working_3-way'!I454)</f>
        <v>3.390263625286718</v>
      </c>
      <c r="M455" s="46">
        <f>IF(OR($A455="",$B455="",$C455=""),"",'OddsRatio_working_3-way'!J454)</f>
        <v>2.417602236641907</v>
      </c>
      <c r="N455" s="47">
        <f t="shared" si="106"/>
        <v>29.192079694262208</v>
      </c>
      <c r="O455" s="48">
        <f t="shared" si="107"/>
        <v>29.544854071232145</v>
      </c>
      <c r="P455" s="48">
        <f t="shared" si="108"/>
        <v>41.263066234505651</v>
      </c>
      <c r="Q455" t="s">
        <v>347</v>
      </c>
      <c r="R455" t="s">
        <v>142</v>
      </c>
      <c r="S455" s="38">
        <v>44258</v>
      </c>
      <c r="T455" s="50">
        <v>100</v>
      </c>
      <c r="U455" s="50">
        <f t="shared" si="109"/>
        <v>70.149253731343279</v>
      </c>
      <c r="V455" s="50">
        <f t="shared" si="110"/>
        <v>69.78851963746223</v>
      </c>
      <c r="W455" s="50">
        <f t="shared" si="111"/>
        <v>57.805907172995774</v>
      </c>
      <c r="X455" s="50">
        <f t="shared" si="112"/>
        <v>72.405573189541968</v>
      </c>
      <c r="Y455" s="50">
        <f t="shared" si="113"/>
        <v>72.044839095660933</v>
      </c>
      <c r="Z455" s="50">
        <f t="shared" si="114"/>
        <v>60.06222663119447</v>
      </c>
      <c r="AA455" s="50">
        <f t="shared" si="115"/>
        <v>-2.2563194581986892</v>
      </c>
      <c r="AB455" s="50">
        <f t="shared" si="116"/>
        <v>-2.2563194581987034</v>
      </c>
      <c r="AC455" s="50">
        <f t="shared" si="117"/>
        <v>-2.2563194581986963</v>
      </c>
      <c r="AF455">
        <v>1.95</v>
      </c>
      <c r="AG455">
        <v>1.95</v>
      </c>
      <c r="AH455" s="66" t="s">
        <v>491</v>
      </c>
      <c r="AJ455" t="s">
        <v>441</v>
      </c>
    </row>
    <row r="456" spans="1:36" ht="15" x14ac:dyDescent="0.25">
      <c r="A456">
        <v>2.62</v>
      </c>
      <c r="B456">
        <v>3.34</v>
      </c>
      <c r="C456">
        <v>2.93</v>
      </c>
      <c r="D456" s="43">
        <f t="shared" si="118"/>
        <v>2.2377515245412649E-2</v>
      </c>
      <c r="E456" s="44">
        <f>IF(OR($A456="",$B456="",$C456=""),"",A456*'MPTO_working_3-way'!$I455)</f>
        <v>2.6786290899429814</v>
      </c>
      <c r="F456" s="45">
        <f>IF(OR($A456="",$B456="",$C456=""),"",B456*'MPTO_working_3-way'!$I455)</f>
        <v>3.4147409009196781</v>
      </c>
      <c r="G456" s="46">
        <f>IF(OR($A456="",$B456="",$C456=""),"",C456*'MPTO_working_3-way'!$I455)</f>
        <v>2.9955661196690593</v>
      </c>
      <c r="H456" s="44">
        <f>IF(OR($A456="",$B456="",$C456=""),"",'MPTO_working_3-way'!E455)</f>
        <v>2.6722233408664646</v>
      </c>
      <c r="I456" s="45">
        <f>IF(OR($A456="",$B456="",$C456=""),"",'MPTO_working_3-way'!F455)</f>
        <v>3.4253376062141667</v>
      </c>
      <c r="J456" s="46">
        <f>IF(OR($A456="",$B456="",$C456=""),"",'MPTO_working_3-way'!G455)</f>
        <v>2.9954670503629401</v>
      </c>
      <c r="K456" s="44">
        <f>IF(OR($A456="",$B456="",$C456=""),"",'OddsRatio_working_3-way'!H455)</f>
        <v>2.6752734140264312</v>
      </c>
      <c r="L456" s="45">
        <f>IF(OR($A456="",$B456="",$C456=""),"",'OddsRatio_working_3-way'!I455)</f>
        <v>3.4198393758159558</v>
      </c>
      <c r="M456" s="46">
        <f>IF(OR($A456="",$B456="",$C456=""),"",'OddsRatio_working_3-way'!J455)</f>
        <v>2.9958504253524776</v>
      </c>
      <c r="N456" s="47">
        <f t="shared" si="106"/>
        <v>37.332529679250456</v>
      </c>
      <c r="O456" s="48">
        <f t="shared" si="107"/>
        <v>29.284798730430005</v>
      </c>
      <c r="P456" s="48">
        <f t="shared" si="108"/>
        <v>33.382671590319525</v>
      </c>
      <c r="Q456" t="s">
        <v>95</v>
      </c>
      <c r="R456" t="s">
        <v>100</v>
      </c>
      <c r="S456" s="38">
        <v>44258</v>
      </c>
      <c r="T456" s="50">
        <v>100</v>
      </c>
      <c r="U456" s="50">
        <f t="shared" si="109"/>
        <v>61.832061068702288</v>
      </c>
      <c r="V456" s="50">
        <f t="shared" si="110"/>
        <v>70.059880239520965</v>
      </c>
      <c r="W456" s="50">
        <f t="shared" si="111"/>
        <v>65.870307167235495</v>
      </c>
      <c r="X456" s="50">
        <f t="shared" si="112"/>
        <v>64.06981259324354</v>
      </c>
      <c r="Y456" s="50">
        <f t="shared" si="113"/>
        <v>72.297631764062203</v>
      </c>
      <c r="Z456" s="50">
        <f t="shared" si="114"/>
        <v>68.108058691776748</v>
      </c>
      <c r="AA456" s="50">
        <f t="shared" si="115"/>
        <v>-2.2377515245412525</v>
      </c>
      <c r="AB456" s="50">
        <f t="shared" si="116"/>
        <v>-2.2377515245412383</v>
      </c>
      <c r="AC456" s="50">
        <f t="shared" si="117"/>
        <v>-2.2377515245412525</v>
      </c>
      <c r="AF456">
        <v>1.91</v>
      </c>
      <c r="AG456">
        <v>1.99</v>
      </c>
      <c r="AH456" s="66" t="s">
        <v>479</v>
      </c>
      <c r="AJ456" t="s">
        <v>441</v>
      </c>
    </row>
    <row r="457" spans="1:36" s="50" customFormat="1" ht="15" x14ac:dyDescent="0.25">
      <c r="A457">
        <v>3.88</v>
      </c>
      <c r="B457">
        <v>3.56</v>
      </c>
      <c r="C457">
        <v>2.0699999999999998</v>
      </c>
      <c r="D457" s="43">
        <f t="shared" si="118"/>
        <v>2.1722622606994424E-2</v>
      </c>
      <c r="E457" s="44">
        <f>IF(OR($A457="",$B457="",$C457=""),"",A457*'MPTO_working_3-way'!$I456)</f>
        <v>3.9642837757151383</v>
      </c>
      <c r="F457" s="45">
        <f>IF(OR($A457="",$B457="",$C457=""),"",B457*'MPTO_working_3-way'!$I456)</f>
        <v>3.6373325364809004</v>
      </c>
      <c r="G457" s="46">
        <f>IF(OR($A457="",$B457="",$C457=""),"",C457*'MPTO_working_3-way'!$I456)</f>
        <v>2.1149658287964783</v>
      </c>
      <c r="H457" s="44">
        <f>IF(OR($A457="",$B457="",$C457=""),"",'MPTO_working_3-way'!E456)</f>
        <v>3.9921580512709003</v>
      </c>
      <c r="I457" s="45">
        <f>IF(OR($A457="",$B457="",$C457=""),"",'MPTO_working_3-way'!F456)</f>
        <v>3.654196083991204</v>
      </c>
      <c r="J457" s="46">
        <f>IF(OR($A457="",$B457="",$C457=""),"",'MPTO_working_3-way'!G456)</f>
        <v>2.1014985412066487</v>
      </c>
      <c r="K457" s="44">
        <f>IF(OR($A457="",$B457="",$C457=""),"",'OddsRatio_working_3-way'!H456)</f>
        <v>3.979467898663986</v>
      </c>
      <c r="L457" s="45">
        <f>IF(OR($A457="",$B457="",$C457=""),"",'OddsRatio_working_3-way'!I456)</f>
        <v>3.6484159099235431</v>
      </c>
      <c r="M457" s="46">
        <f>IF(OR($A457="",$B457="",$C457=""),"",'OddsRatio_working_3-way'!J456)</f>
        <v>2.1069550873508556</v>
      </c>
      <c r="N457" s="47">
        <f t="shared" si="106"/>
        <v>25.225237560588219</v>
      </c>
      <c r="O457" s="48">
        <f t="shared" si="107"/>
        <v>27.492674644686037</v>
      </c>
      <c r="P457" s="48">
        <f t="shared" si="108"/>
        <v>47.282087794725754</v>
      </c>
      <c r="Q457" t="s">
        <v>94</v>
      </c>
      <c r="R457" t="s">
        <v>102</v>
      </c>
      <c r="S457" s="38">
        <v>44258</v>
      </c>
      <c r="T457" s="50">
        <v>100</v>
      </c>
      <c r="U457" s="50">
        <f t="shared" si="109"/>
        <v>74.226804123711347</v>
      </c>
      <c r="V457" s="50">
        <f t="shared" si="110"/>
        <v>71.910112359550567</v>
      </c>
      <c r="W457" s="50">
        <f t="shared" si="111"/>
        <v>51.690821256038639</v>
      </c>
      <c r="X457" s="50">
        <f t="shared" si="112"/>
        <v>76.399066384410801</v>
      </c>
      <c r="Y457" s="50">
        <f t="shared" si="113"/>
        <v>74.082374620250022</v>
      </c>
      <c r="Z457" s="50">
        <f t="shared" si="114"/>
        <v>53.863083516738101</v>
      </c>
      <c r="AA457" s="50">
        <f t="shared" si="115"/>
        <v>-2.1722622606994548</v>
      </c>
      <c r="AB457" s="50">
        <f t="shared" si="116"/>
        <v>-2.1722622606994548</v>
      </c>
      <c r="AC457" s="50">
        <f t="shared" si="117"/>
        <v>-2.1722622606994619</v>
      </c>
      <c r="AD457" s="51"/>
      <c r="AE457" s="51"/>
      <c r="AF457">
        <v>1.83</v>
      </c>
      <c r="AG457">
        <v>2.0699999999999998</v>
      </c>
      <c r="AH457" s="66" t="s">
        <v>480</v>
      </c>
      <c r="AI457" s="51"/>
      <c r="AJ457" t="s">
        <v>441</v>
      </c>
    </row>
    <row r="458" spans="1:36" ht="15" x14ac:dyDescent="0.25">
      <c r="A458">
        <v>3.1</v>
      </c>
      <c r="B458">
        <v>3.16</v>
      </c>
      <c r="C458">
        <v>2.61</v>
      </c>
      <c r="D458" s="43">
        <f t="shared" si="118"/>
        <v>2.2178103815929218E-2</v>
      </c>
      <c r="E458" s="44">
        <f>IF(OR($A458="",$B458="",$C458=""),"",A458*'MPTO_working_3-way'!$I457)</f>
        <v>3.1687521218293808</v>
      </c>
      <c r="F458" s="45">
        <f>IF(OR($A458="",$B458="",$C458=""),"",B458*'MPTO_working_3-way'!$I457)</f>
        <v>3.2300828080583366</v>
      </c>
      <c r="G458" s="46">
        <f>IF(OR($A458="",$B458="",$C458=""),"",C458*'MPTO_working_3-way'!$I457)</f>
        <v>2.6678848509595752</v>
      </c>
      <c r="H458" s="44">
        <f>IF(OR($A458="",$B458="",$C458=""),"",'MPTO_working_3-way'!E457)</f>
        <v>3.1727101857397662</v>
      </c>
      <c r="I458" s="45">
        <f>IF(OR($A458="",$B458="",$C458=""),"",'MPTO_working_3-way'!F457)</f>
        <v>3.2355863251266772</v>
      </c>
      <c r="J458" s="46">
        <f>IF(OR($A458="",$B458="",$C458=""),"",'MPTO_working_3-way'!G457)</f>
        <v>2.6613506281539547</v>
      </c>
      <c r="K458" s="44">
        <f>IF(OR($A458="",$B458="",$C458=""),"",'OddsRatio_working_3-way'!H457)</f>
        <v>3.1709338302986896</v>
      </c>
      <c r="L458" s="45">
        <f>IF(OR($A458="",$B458="",$C458=""),"",'OddsRatio_working_3-way'!I457)</f>
        <v>3.2329605111643667</v>
      </c>
      <c r="M458" s="46">
        <f>IF(OR($A458="",$B458="",$C458=""),"",'OddsRatio_working_3-way'!J457)</f>
        <v>2.6643826032289954</v>
      </c>
      <c r="N458" s="47">
        <f t="shared" si="106"/>
        <v>31.558164272650046</v>
      </c>
      <c r="O458" s="48">
        <f t="shared" si="107"/>
        <v>30.958958621903527</v>
      </c>
      <c r="P458" s="48">
        <f t="shared" si="108"/>
        <v>37.48287710544642</v>
      </c>
      <c r="Q458" t="s">
        <v>96</v>
      </c>
      <c r="R458" t="s">
        <v>99</v>
      </c>
      <c r="S458" s="38">
        <v>44258</v>
      </c>
      <c r="T458" s="50">
        <v>100</v>
      </c>
      <c r="U458" s="50">
        <f t="shared" si="109"/>
        <v>67.741935483870961</v>
      </c>
      <c r="V458" s="50">
        <f t="shared" si="110"/>
        <v>68.35443037974683</v>
      </c>
      <c r="W458" s="50">
        <f t="shared" si="111"/>
        <v>61.685823754789276</v>
      </c>
      <c r="X458" s="50">
        <f t="shared" si="112"/>
        <v>69.959745865463901</v>
      </c>
      <c r="Y458" s="50">
        <f t="shared" si="113"/>
        <v>70.572240761339771</v>
      </c>
      <c r="Z458" s="50">
        <f t="shared" si="114"/>
        <v>63.903634136382195</v>
      </c>
      <c r="AA458" s="50">
        <f t="shared" si="115"/>
        <v>-2.2178103815929404</v>
      </c>
      <c r="AB458" s="50">
        <f t="shared" si="116"/>
        <v>-2.2178103815929404</v>
      </c>
      <c r="AC458" s="50">
        <f t="shared" si="117"/>
        <v>-2.2178103815929191</v>
      </c>
      <c r="AF458">
        <v>2.15</v>
      </c>
      <c r="AG458">
        <v>1.78</v>
      </c>
      <c r="AH458" s="66" t="s">
        <v>482</v>
      </c>
      <c r="AJ458" t="s">
        <v>441</v>
      </c>
    </row>
    <row r="459" spans="1:36" ht="15" x14ac:dyDescent="0.25">
      <c r="A459">
        <v>1.88</v>
      </c>
      <c r="B459">
        <v>3.58</v>
      </c>
      <c r="C459">
        <v>4.71</v>
      </c>
      <c r="D459" s="43">
        <f t="shared" si="118"/>
        <v>2.3558727608647301E-2</v>
      </c>
      <c r="E459" s="44">
        <f>IF(OR($A459="",$B459="",$C459=""),"",A459*'MPTO_working_3-way'!$I458)</f>
        <v>1.9242904079042569</v>
      </c>
      <c r="F459" s="45">
        <f>IF(OR($A459="",$B459="",$C459=""),"",B459*'MPTO_working_3-way'!$I458)</f>
        <v>3.6643402448389573</v>
      </c>
      <c r="G459" s="46">
        <f>IF(OR($A459="",$B459="",$C459=""),"",C459*'MPTO_working_3-way'!$I458)</f>
        <v>4.8209616070367289</v>
      </c>
      <c r="H459" s="44">
        <f>IF(OR($A459="",$B459="",$C459=""),"",'MPTO_working_3-way'!E458)</f>
        <v>1.9081712273366351</v>
      </c>
      <c r="I459" s="45">
        <f>IF(OR($A459="",$B459="",$C459=""),"",'MPTO_working_3-way'!F458)</f>
        <v>3.6835573770187016</v>
      </c>
      <c r="J459" s="46">
        <f>IF(OR($A459="",$B459="",$C459=""),"",'MPTO_working_3-way'!G458)</f>
        <v>4.8909007351428562</v>
      </c>
      <c r="K459" s="44">
        <f>IF(OR($A459="",$B459="",$C459=""),"",'OddsRatio_working_3-way'!H458)</f>
        <v>1.9144074603336503</v>
      </c>
      <c r="L459" s="45">
        <f>IF(OR($A459="",$B459="",$C459=""),"",'OddsRatio_working_3-way'!I458)</f>
        <v>3.6808764177963851</v>
      </c>
      <c r="M459" s="46">
        <f>IF(OR($A459="",$B459="",$C459=""),"",'OddsRatio_working_3-way'!J458)</f>
        <v>4.8550587248157306</v>
      </c>
      <c r="N459" s="47">
        <f t="shared" si="106"/>
        <v>51.967208062378653</v>
      </c>
      <c r="O459" s="48">
        <f t="shared" si="107"/>
        <v>27.290042222701636</v>
      </c>
      <c r="P459" s="48">
        <f t="shared" si="108"/>
        <v>20.742749714919714</v>
      </c>
      <c r="Q459" t="s">
        <v>52</v>
      </c>
      <c r="R459" t="s">
        <v>141</v>
      </c>
      <c r="S459" s="38">
        <v>44258</v>
      </c>
      <c r="T459" s="50">
        <v>100</v>
      </c>
      <c r="U459" s="50">
        <f t="shared" si="109"/>
        <v>46.808510638297875</v>
      </c>
      <c r="V459" s="50">
        <f t="shared" si="110"/>
        <v>72.067039106145245</v>
      </c>
      <c r="W459" s="50">
        <f t="shared" si="111"/>
        <v>78.768577494692153</v>
      </c>
      <c r="X459" s="50">
        <f t="shared" si="112"/>
        <v>49.164383399162602</v>
      </c>
      <c r="Y459" s="50">
        <f t="shared" si="113"/>
        <v>74.422911867009972</v>
      </c>
      <c r="Z459" s="50">
        <f t="shared" si="114"/>
        <v>81.12445025555688</v>
      </c>
      <c r="AA459" s="50">
        <f t="shared" si="115"/>
        <v>-2.3558727608647274</v>
      </c>
      <c r="AB459" s="50">
        <f t="shared" si="116"/>
        <v>-2.3558727608647274</v>
      </c>
      <c r="AC459" s="50">
        <f t="shared" si="117"/>
        <v>-2.3558727608647274</v>
      </c>
      <c r="AF459">
        <v>1.88</v>
      </c>
      <c r="AG459">
        <v>2.04</v>
      </c>
      <c r="AH459" s="66" t="s">
        <v>482</v>
      </c>
      <c r="AJ459" t="s">
        <v>441</v>
      </c>
    </row>
    <row r="460" spans="1:36" ht="15" x14ac:dyDescent="0.25">
      <c r="A460">
        <v>4.71</v>
      </c>
      <c r="B460">
        <v>3.95</v>
      </c>
      <c r="C460">
        <v>1.77</v>
      </c>
      <c r="D460" s="43">
        <f t="shared" si="118"/>
        <v>3.0450533427533344E-2</v>
      </c>
      <c r="E460" s="44">
        <f>IF(OR($A460="",$B460="",$C460=""),"",A460*'MPTO_working_3-way'!$I459)</f>
        <v>4.8534220124436818</v>
      </c>
      <c r="F460" s="45">
        <f>IF(OR($A460="",$B460="",$C460=""),"",B460*'MPTO_working_3-way'!$I459)</f>
        <v>4.0702796070387572</v>
      </c>
      <c r="G460" s="46">
        <f>IF(OR($A460="",$B460="",$C460=""),"",C460*'MPTO_working_3-way'!$I459)</f>
        <v>1.8238974441667339</v>
      </c>
      <c r="H460" s="44">
        <f>IF(OR($A460="",$B460="",$C460=""),"",'MPTO_working_3-way'!E459)</f>
        <v>4.9464779402321231</v>
      </c>
      <c r="I460" s="45">
        <f>IF(OR($A460="",$B460="",$C460=""),"",'MPTO_working_3-way'!F459)</f>
        <v>4.1149828396410859</v>
      </c>
      <c r="J460" s="46">
        <f>IF(OR($A460="",$B460="",$C460=""),"",'MPTO_working_3-way'!G459)</f>
        <v>1.8023812475523744</v>
      </c>
      <c r="K460" s="44">
        <f>IF(OR($A460="",$B460="",$C460=""),"",'OddsRatio_working_3-way'!H459)</f>
        <v>4.903803425018685</v>
      </c>
      <c r="L460" s="45">
        <f>IF(OR($A460="",$B460="",$C460=""),"",'OddsRatio_working_3-way'!I459)</f>
        <v>4.1041024538558286</v>
      </c>
      <c r="M460" s="46">
        <f>IF(OR($A460="",$B460="",$C460=""),"",'OddsRatio_working_3-way'!J459)</f>
        <v>1.8102233523623688</v>
      </c>
      <c r="N460" s="47">
        <f t="shared" si="106"/>
        <v>20.604019131987727</v>
      </c>
      <c r="O460" s="48">
        <f t="shared" si="107"/>
        <v>24.568336737129666</v>
      </c>
      <c r="P460" s="48">
        <f t="shared" si="108"/>
        <v>54.827644130882604</v>
      </c>
      <c r="Q460" t="s">
        <v>505</v>
      </c>
      <c r="R460" t="s">
        <v>506</v>
      </c>
      <c r="S460" s="38">
        <v>44258</v>
      </c>
      <c r="T460" s="50">
        <v>100</v>
      </c>
      <c r="U460" s="50">
        <f t="shared" si="109"/>
        <v>78.768577494692153</v>
      </c>
      <c r="V460" s="50">
        <f t="shared" si="110"/>
        <v>74.683544303797461</v>
      </c>
      <c r="W460" s="50">
        <f t="shared" si="111"/>
        <v>43.502824858757066</v>
      </c>
      <c r="X460" s="50">
        <f t="shared" si="112"/>
        <v>81.813630837445459</v>
      </c>
      <c r="Y460" s="50">
        <f t="shared" si="113"/>
        <v>77.728597646550796</v>
      </c>
      <c r="Z460" s="50">
        <f t="shared" si="114"/>
        <v>46.547878201510386</v>
      </c>
      <c r="AA460" s="50">
        <f t="shared" si="115"/>
        <v>-3.045053342753306</v>
      </c>
      <c r="AB460" s="50">
        <f t="shared" si="116"/>
        <v>-3.0450533427533344</v>
      </c>
      <c r="AC460" s="50">
        <f t="shared" si="117"/>
        <v>-3.0450533427533202</v>
      </c>
      <c r="AF460">
        <v>2.13</v>
      </c>
      <c r="AG460">
        <v>1.78</v>
      </c>
      <c r="AH460" s="66" t="s">
        <v>482</v>
      </c>
      <c r="AJ460" t="s">
        <v>449</v>
      </c>
    </row>
    <row r="461" spans="1:36" ht="15" x14ac:dyDescent="0.25">
      <c r="A461">
        <v>9.43</v>
      </c>
      <c r="B461">
        <v>4.74</v>
      </c>
      <c r="C461">
        <v>1.4</v>
      </c>
      <c r="D461" s="43">
        <f t="shared" si="118"/>
        <v>3.1300717126991895E-2</v>
      </c>
      <c r="E461" s="44">
        <f>IF(OR($A461="",$B461="",$C461=""),"",A461*'MPTO_working_3-way'!$I460)</f>
        <v>9.7251657625075332</v>
      </c>
      <c r="F461" s="45">
        <f>IF(OR($A461="",$B461="",$C461=""),"",B461*'MPTO_working_3-way'!$I460)</f>
        <v>4.888365399181942</v>
      </c>
      <c r="G461" s="46">
        <f>IF(OR($A461="",$B461="",$C461=""),"",C461*'MPTO_working_3-way'!$I460)</f>
        <v>1.4438210039777886</v>
      </c>
      <c r="H461" s="44">
        <f>IF(OR($A461="",$B461="",$C461=""),"",'MPTO_working_3-way'!E460)</f>
        <v>10.459051282279841</v>
      </c>
      <c r="I461" s="45">
        <f>IF(OR($A461="",$B461="",$C461=""),"",'MPTO_working_3-way'!F460)</f>
        <v>4.9866136411448583</v>
      </c>
      <c r="J461" s="46">
        <f>IF(OR($A461="",$B461="",$C461=""),"",'MPTO_working_3-way'!G460)</f>
        <v>1.4207529400795602</v>
      </c>
      <c r="K461" s="44">
        <f>IF(OR($A461="",$B461="",$C461=""),"",'OddsRatio_working_3-way'!H460)</f>
        <v>10.020247976887148</v>
      </c>
      <c r="L461" s="45">
        <f>IF(OR($A461="",$B461="",$C461=""),"",'OddsRatio_working_3-way'!I460)</f>
        <v>5.0018656504813688</v>
      </c>
      <c r="M461" s="46">
        <f>IF(OR($A461="",$B461="",$C461=""),"",'OddsRatio_working_3-way'!J460)</f>
        <v>1.4280070214418574</v>
      </c>
      <c r="N461" s="47">
        <f t="shared" si="106"/>
        <v>10.282601082803142</v>
      </c>
      <c r="O461" s="48">
        <f t="shared" si="107"/>
        <v>20.456735909458569</v>
      </c>
      <c r="P461" s="48">
        <f t="shared" si="108"/>
        <v>69.260663007738316</v>
      </c>
      <c r="Q461" t="s">
        <v>507</v>
      </c>
      <c r="R461" t="s">
        <v>508</v>
      </c>
      <c r="S461" s="38">
        <v>44258</v>
      </c>
      <c r="T461" s="50">
        <v>100</v>
      </c>
      <c r="U461" s="50">
        <f t="shared" si="109"/>
        <v>89.395546129374338</v>
      </c>
      <c r="V461" s="50">
        <f t="shared" si="110"/>
        <v>78.902953586497887</v>
      </c>
      <c r="W461" s="50">
        <f t="shared" si="111"/>
        <v>28.571428571428573</v>
      </c>
      <c r="X461" s="50">
        <f t="shared" si="112"/>
        <v>92.525617842073544</v>
      </c>
      <c r="Y461" s="50">
        <f t="shared" si="113"/>
        <v>82.033025299197092</v>
      </c>
      <c r="Z461" s="50">
        <f t="shared" si="114"/>
        <v>31.701500284127771</v>
      </c>
      <c r="AA461" s="50">
        <f t="shared" si="115"/>
        <v>-3.1300717126992055</v>
      </c>
      <c r="AB461" s="50">
        <f t="shared" si="116"/>
        <v>-3.1300717126992055</v>
      </c>
      <c r="AC461" s="50">
        <f t="shared" si="117"/>
        <v>-3.1300717126991984</v>
      </c>
      <c r="AF461">
        <v>1.94</v>
      </c>
      <c r="AG461">
        <v>1.94</v>
      </c>
      <c r="AH461" s="66" t="s">
        <v>484</v>
      </c>
      <c r="AJ461" t="s">
        <v>449</v>
      </c>
    </row>
    <row r="462" spans="1:36" ht="15" x14ac:dyDescent="0.25">
      <c r="A462">
        <v>2.89</v>
      </c>
      <c r="B462">
        <v>3.34</v>
      </c>
      <c r="C462">
        <v>2.58</v>
      </c>
      <c r="D462" s="43">
        <f t="shared" si="118"/>
        <v>3.3018858075271273E-2</v>
      </c>
      <c r="E462" s="44">
        <f>IF(OR($A462="",$B462="",$C462=""),"",A462*'MPTO_working_3-way'!$I461)</f>
        <v>2.9854244998375341</v>
      </c>
      <c r="F462" s="45">
        <f>IF(OR($A462="",$B462="",$C462=""),"",B462*'MPTO_working_3-way'!$I461)</f>
        <v>3.4502829859714059</v>
      </c>
      <c r="G462" s="46">
        <f>IF(OR($A462="",$B462="",$C462=""),"",C462*'MPTO_working_3-way'!$I461)</f>
        <v>2.6651886538341998</v>
      </c>
      <c r="H462" s="44">
        <f>IF(OR($A462="",$B462="",$C462=""),"",'MPTO_working_3-way'!E461)</f>
        <v>2.9849456485173298</v>
      </c>
      <c r="I462" s="45">
        <f>IF(OR($A462="",$B462="",$C462=""),"",'MPTO_working_3-way'!F461)</f>
        <v>3.4674675587112183</v>
      </c>
      <c r="J462" s="46">
        <f>IF(OR($A462="",$B462="",$C462=""),"",'MPTO_working_3-way'!G461)</f>
        <v>2.6554034140773286</v>
      </c>
      <c r="K462" s="44">
        <f>IF(OR($A462="",$B462="",$C462=""),"",'OddsRatio_working_3-way'!H461)</f>
        <v>2.9857392993582397</v>
      </c>
      <c r="L462" s="45">
        <f>IF(OR($A462="",$B462="",$C462=""),"",'OddsRatio_working_3-way'!I461)</f>
        <v>3.4585343706340099</v>
      </c>
      <c r="M462" s="46">
        <f>IF(OR($A462="",$B462="",$C462=""),"",'OddsRatio_working_3-way'!J461)</f>
        <v>2.6600360280349307</v>
      </c>
      <c r="N462" s="47">
        <f t="shared" si="106"/>
        <v>33.496074010728449</v>
      </c>
      <c r="O462" s="48">
        <f t="shared" si="107"/>
        <v>28.983129907486592</v>
      </c>
      <c r="P462" s="48">
        <f t="shared" si="108"/>
        <v>37.520796081784965</v>
      </c>
      <c r="Q462" t="s">
        <v>432</v>
      </c>
      <c r="R462" t="s">
        <v>251</v>
      </c>
      <c r="S462" s="38">
        <v>44258</v>
      </c>
      <c r="T462" s="50">
        <v>100</v>
      </c>
      <c r="U462" s="50">
        <f t="shared" si="109"/>
        <v>65.397923875432525</v>
      </c>
      <c r="V462" s="50">
        <f t="shared" si="110"/>
        <v>70.059880239520965</v>
      </c>
      <c r="W462" s="50">
        <f t="shared" si="111"/>
        <v>61.240310077519375</v>
      </c>
      <c r="X462" s="50">
        <f t="shared" si="112"/>
        <v>68.699809682959653</v>
      </c>
      <c r="Y462" s="50">
        <f t="shared" si="113"/>
        <v>73.361766047048093</v>
      </c>
      <c r="Z462" s="50">
        <f t="shared" si="114"/>
        <v>64.54219588504651</v>
      </c>
      <c r="AA462" s="50">
        <f t="shared" si="115"/>
        <v>-3.3018858075271282</v>
      </c>
      <c r="AB462" s="50">
        <f t="shared" si="116"/>
        <v>-3.3018858075271282</v>
      </c>
      <c r="AC462" s="50">
        <f t="shared" si="117"/>
        <v>-3.3018858075271353</v>
      </c>
      <c r="AF462">
        <v>2.2200000000000002</v>
      </c>
      <c r="AG462">
        <v>1.71</v>
      </c>
      <c r="AH462" s="66" t="s">
        <v>481</v>
      </c>
      <c r="AJ462" t="s">
        <v>442</v>
      </c>
    </row>
    <row r="463" spans="1:36" ht="15" x14ac:dyDescent="0.25">
      <c r="A463">
        <v>2.16</v>
      </c>
      <c r="B463">
        <v>3.18</v>
      </c>
      <c r="C463">
        <v>3.88</v>
      </c>
      <c r="D463" s="43">
        <f t="shared" si="118"/>
        <v>3.5160330530880968E-2</v>
      </c>
      <c r="E463" s="44">
        <f>IF(OR($A463="",$B463="",$C463=""),"",A463*'MPTO_working_3-way'!$I462)</f>
        <v>2.2359463139467031</v>
      </c>
      <c r="F463" s="45">
        <f>IF(OR($A463="",$B463="",$C463=""),"",B463*'MPTO_working_3-way'!$I462)</f>
        <v>3.2918098510882015</v>
      </c>
      <c r="G463" s="46">
        <f>IF(OR($A463="",$B463="",$C463=""),"",C463*'MPTO_working_3-way'!$I462)</f>
        <v>4.016422082459818</v>
      </c>
      <c r="H463" s="44">
        <f>IF(OR($A463="",$B463="",$C463=""),"",'MPTO_working_3-way'!E462)</f>
        <v>2.216101582165646</v>
      </c>
      <c r="I463" s="45">
        <f>IF(OR($A463="",$B463="",$C463=""),"",'MPTO_working_3-way'!F462)</f>
        <v>3.3031066197613219</v>
      </c>
      <c r="J463" s="46">
        <f>IF(OR($A463="",$B463="",$C463=""),"",'MPTO_working_3-way'!G462)</f>
        <v>4.0648448672207875</v>
      </c>
      <c r="K463" s="44">
        <f>IF(OR($A463="",$B463="",$C463=""),"",'OddsRatio_working_3-way'!H462)</f>
        <v>2.2244511071157027</v>
      </c>
      <c r="L463" s="45">
        <f>IF(OR($A463="",$B463="",$C463=""),"",'OddsRatio_working_3-way'!I462)</f>
        <v>3.3011236323381308</v>
      </c>
      <c r="M463" s="46">
        <f>IF(OR($A463="",$B463="",$C463=""),"",'OddsRatio_working_3-way'!J462)</f>
        <v>4.0400165418045022</v>
      </c>
      <c r="N463" s="47">
        <f t="shared" si="106"/>
        <v>44.723792953458023</v>
      </c>
      <c r="O463" s="48">
        <f t="shared" si="107"/>
        <v>30.378425402348846</v>
      </c>
      <c r="P463" s="48">
        <f t="shared" si="108"/>
        <v>24.897781644193127</v>
      </c>
      <c r="Q463" t="s">
        <v>66</v>
      </c>
      <c r="R463" t="s">
        <v>169</v>
      </c>
      <c r="S463" s="38">
        <v>44258</v>
      </c>
      <c r="T463" s="50">
        <v>100</v>
      </c>
      <c r="U463" s="50">
        <f t="shared" si="109"/>
        <v>53.703703703703695</v>
      </c>
      <c r="V463" s="50">
        <f t="shared" si="110"/>
        <v>68.55345911949685</v>
      </c>
      <c r="W463" s="50">
        <f t="shared" si="111"/>
        <v>74.226804123711347</v>
      </c>
      <c r="X463" s="50">
        <f t="shared" si="112"/>
        <v>57.219736756791804</v>
      </c>
      <c r="Y463" s="50">
        <f t="shared" si="113"/>
        <v>72.069492172584958</v>
      </c>
      <c r="Z463" s="50">
        <f t="shared" si="114"/>
        <v>77.742837176799441</v>
      </c>
      <c r="AA463" s="50">
        <f t="shared" si="115"/>
        <v>-3.5160330530881083</v>
      </c>
      <c r="AB463" s="50">
        <f t="shared" si="116"/>
        <v>-3.5160330530881083</v>
      </c>
      <c r="AC463" s="50">
        <f t="shared" si="117"/>
        <v>-3.5160330530880941</v>
      </c>
      <c r="AF463">
        <v>2.08</v>
      </c>
      <c r="AG463">
        <v>1.81</v>
      </c>
      <c r="AH463" s="66" t="s">
        <v>482</v>
      </c>
      <c r="AJ463" t="s">
        <v>442</v>
      </c>
    </row>
    <row r="464" spans="1:36" ht="15" x14ac:dyDescent="0.25">
      <c r="A464">
        <v>2.39</v>
      </c>
      <c r="B464">
        <v>3.23</v>
      </c>
      <c r="C464">
        <v>3.28</v>
      </c>
      <c r="D464" s="43">
        <f t="shared" si="118"/>
        <v>3.2885613841306283E-2</v>
      </c>
      <c r="E464" s="44">
        <f>IF(OR($A464="",$B464="",$C464=""),"",A464*'MPTO_working_3-way'!$I463)</f>
        <v>2.4685966170807223</v>
      </c>
      <c r="F464" s="45">
        <f>IF(OR($A464="",$B464="",$C464=""),"",B464*'MPTO_working_3-way'!$I463)</f>
        <v>3.3362205327074195</v>
      </c>
      <c r="G464" s="46">
        <f>IF(OR($A464="",$B464="",$C464=""),"",C464*'MPTO_working_3-way'!$I463)</f>
        <v>3.3878648133994842</v>
      </c>
      <c r="H464" s="44">
        <f>IF(OR($A464="",$B464="",$C464=""),"",'MPTO_working_3-way'!E463)</f>
        <v>2.4542998895398065</v>
      </c>
      <c r="I464" s="45">
        <f>IF(OR($A464="",$B464="",$C464=""),"",'MPTO_working_3-way'!F463)</f>
        <v>3.3485620136305556</v>
      </c>
      <c r="J464" s="46">
        <f>IF(OR($A464="",$B464="",$C464=""),"",'MPTO_working_3-way'!G463)</f>
        <v>3.4023305845416476</v>
      </c>
      <c r="K464" s="44">
        <f>IF(OR($A464="",$B464="",$C464=""),"",'OddsRatio_working_3-way'!H463)</f>
        <v>2.4605884988281739</v>
      </c>
      <c r="L464" s="45">
        <f>IF(OR($A464="",$B464="",$C464=""),"",'OddsRatio_working_3-way'!I463)</f>
        <v>3.34324629668117</v>
      </c>
      <c r="M464" s="46">
        <f>IF(OR($A464="",$B464="",$C464=""),"",'OddsRatio_working_3-way'!J463)</f>
        <v>3.3957854513152781</v>
      </c>
      <c r="N464" s="47">
        <f t="shared" si="106"/>
        <v>40.508845920017734</v>
      </c>
      <c r="O464" s="48">
        <f t="shared" si="107"/>
        <v>29.974037693140058</v>
      </c>
      <c r="P464" s="48">
        <f t="shared" si="108"/>
        <v>29.517116386842197</v>
      </c>
      <c r="Q464" t="s">
        <v>124</v>
      </c>
      <c r="R464" t="s">
        <v>379</v>
      </c>
      <c r="S464" s="38">
        <v>44258</v>
      </c>
      <c r="T464" s="50">
        <v>100</v>
      </c>
      <c r="U464" s="50">
        <f t="shared" si="109"/>
        <v>58.15899581589958</v>
      </c>
      <c r="V464" s="50">
        <f t="shared" si="110"/>
        <v>69.040247678018574</v>
      </c>
      <c r="W464" s="50">
        <f t="shared" si="111"/>
        <v>69.512195121951223</v>
      </c>
      <c r="X464" s="50">
        <f t="shared" si="112"/>
        <v>61.447557200030211</v>
      </c>
      <c r="Y464" s="50">
        <f t="shared" si="113"/>
        <v>72.328809062149205</v>
      </c>
      <c r="Z464" s="50">
        <f t="shared" si="114"/>
        <v>72.800756506081839</v>
      </c>
      <c r="AA464" s="50">
        <f t="shared" si="115"/>
        <v>-3.2885613841306309</v>
      </c>
      <c r="AB464" s="50">
        <f t="shared" si="116"/>
        <v>-3.2885613841306309</v>
      </c>
      <c r="AC464" s="50">
        <f t="shared" si="117"/>
        <v>-3.2885613841306167</v>
      </c>
      <c r="AF464">
        <v>2.2400000000000002</v>
      </c>
      <c r="AG464">
        <v>1.69</v>
      </c>
      <c r="AH464" s="66" t="s">
        <v>482</v>
      </c>
      <c r="AJ464" t="s">
        <v>442</v>
      </c>
    </row>
    <row r="465" spans="1:36" ht="15" x14ac:dyDescent="0.25">
      <c r="A465">
        <v>6.27</v>
      </c>
      <c r="B465">
        <v>4.4400000000000004</v>
      </c>
      <c r="C465">
        <v>1.53</v>
      </c>
      <c r="D465" s="43">
        <f t="shared" si="118"/>
        <v>3.8309629640898901E-2</v>
      </c>
      <c r="E465" s="44">
        <f>IF(OR($A465="",$B465="",$C465=""),"",A465*'MPTO_working_3-way'!$I464)</f>
        <v>6.5102013778484356</v>
      </c>
      <c r="F465" s="45">
        <f>IF(OR($A465="",$B465="",$C465=""),"",B465*'MPTO_working_3-way'!$I464)</f>
        <v>4.6100947556055916</v>
      </c>
      <c r="G465" s="46">
        <f>IF(OR($A465="",$B465="",$C465=""),"",C465*'MPTO_working_3-way'!$I464)</f>
        <v>1.5886137333505754</v>
      </c>
      <c r="H465" s="44">
        <f>IF(OR($A465="",$B465="",$C465=""),"",'MPTO_working_3-way'!E464)</f>
        <v>6.8157146862170519</v>
      </c>
      <c r="I465" s="45">
        <f>IF(OR($A465="",$B465="",$C465=""),"",'MPTO_working_3-way'!F464)</f>
        <v>4.7068713789568735</v>
      </c>
      <c r="J465" s="46">
        <f>IF(OR($A465="",$B465="",$C465=""),"",'MPTO_working_3-way'!G464)</f>
        <v>1.5604886893106136</v>
      </c>
      <c r="K465" s="44">
        <f>IF(OR($A465="",$B465="",$C465=""),"",'OddsRatio_working_3-way'!H464)</f>
        <v>6.6645237952822773</v>
      </c>
      <c r="L465" s="45">
        <f>IF(OR($A465="",$B465="",$C465=""),"",'OddsRatio_working_3-way'!I464)</f>
        <v>4.6975259688370086</v>
      </c>
      <c r="M465" s="46">
        <f>IF(OR($A465="",$B465="",$C465=""),"",'OddsRatio_working_3-way'!J464)</f>
        <v>1.5696769661289578</v>
      </c>
      <c r="N465" s="47">
        <f t="shared" si="106"/>
        <v>15.360507946844667</v>
      </c>
      <c r="O465" s="48">
        <f t="shared" si="107"/>
        <v>21.691528114125237</v>
      </c>
      <c r="P465" s="48">
        <f t="shared" si="108"/>
        <v>62.947963939030096</v>
      </c>
      <c r="Q465" t="s">
        <v>131</v>
      </c>
      <c r="R465" t="s">
        <v>129</v>
      </c>
      <c r="S465" s="38">
        <v>44258</v>
      </c>
      <c r="T465" s="50">
        <v>100</v>
      </c>
      <c r="U465" s="50">
        <f t="shared" si="109"/>
        <v>84.051036682615631</v>
      </c>
      <c r="V465" s="50">
        <f t="shared" si="110"/>
        <v>77.477477477477478</v>
      </c>
      <c r="W465" s="50">
        <f t="shared" si="111"/>
        <v>34.640522875816991</v>
      </c>
      <c r="X465" s="50">
        <f t="shared" si="112"/>
        <v>87.881999646705538</v>
      </c>
      <c r="Y465" s="50">
        <f t="shared" si="113"/>
        <v>81.30844044156737</v>
      </c>
      <c r="Z465" s="50">
        <f t="shared" si="114"/>
        <v>38.47148583990689</v>
      </c>
      <c r="AA465" s="50">
        <f t="shared" si="115"/>
        <v>-3.8309629640899061</v>
      </c>
      <c r="AB465" s="50">
        <f t="shared" si="116"/>
        <v>-3.8309629640898919</v>
      </c>
      <c r="AC465" s="50">
        <f t="shared" si="117"/>
        <v>-3.830962964089899</v>
      </c>
      <c r="AF465">
        <v>1.7</v>
      </c>
      <c r="AG465">
        <v>2.21</v>
      </c>
      <c r="AH465" s="66" t="s">
        <v>483</v>
      </c>
      <c r="AJ465" t="s">
        <v>442</v>
      </c>
    </row>
    <row r="466" spans="1:36" ht="15" x14ac:dyDescent="0.25">
      <c r="A466">
        <v>2.41</v>
      </c>
      <c r="B466">
        <v>3.38</v>
      </c>
      <c r="C466">
        <v>3.1</v>
      </c>
      <c r="D466" s="43">
        <f t="shared" si="118"/>
        <v>3.3376392663070353E-2</v>
      </c>
      <c r="E466" s="44">
        <f>IF(OR($A466="",$B466="",$C466=""),"",A466*'MPTO_working_3-way'!$I465)</f>
        <v>2.4904371063179997</v>
      </c>
      <c r="F466" s="45">
        <f>IF(OR($A466="",$B466="",$C466=""),"",B466*'MPTO_working_3-way'!$I465)</f>
        <v>3.4928122072011778</v>
      </c>
      <c r="G466" s="46">
        <f>IF(OR($A466="",$B466="",$C466=""),"",C466*'MPTO_working_3-way'!$I465)</f>
        <v>3.2034668172555181</v>
      </c>
      <c r="H466" s="44">
        <f>IF(OR($A466="",$B466="",$C466=""),"",'MPTO_working_3-way'!E465)</f>
        <v>2.4763980990599253</v>
      </c>
      <c r="I466" s="45">
        <f>IF(OR($A466="",$B466="",$C466=""),"",'MPTO_working_3-way'!F465)</f>
        <v>3.5120680495016732</v>
      </c>
      <c r="J466" s="46">
        <f>IF(OR($A466="",$B466="",$C466=""),"",'MPTO_working_3-way'!G465)</f>
        <v>3.2107348382552265</v>
      </c>
      <c r="K466" s="44">
        <f>IF(OR($A466="",$B466="",$C466=""),"",'OddsRatio_working_3-way'!H465)</f>
        <v>2.4826416475482795</v>
      </c>
      <c r="L466" s="45">
        <f>IF(OR($A466="",$B466="",$C466=""),"",'OddsRatio_working_3-way'!I465)</f>
        <v>3.5026149795495787</v>
      </c>
      <c r="M466" s="46">
        <f>IF(OR($A466="",$B466="",$C466=""),"",'OddsRatio_working_3-way'!J465)</f>
        <v>3.208189687837864</v>
      </c>
      <c r="N466" s="47">
        <f t="shared" si="106"/>
        <v>40.15359381945828</v>
      </c>
      <c r="O466" s="48">
        <f t="shared" si="107"/>
        <v>28.63022517896286</v>
      </c>
      <c r="P466" s="48">
        <f t="shared" si="108"/>
        <v>31.216181001578857</v>
      </c>
      <c r="Q466" t="s">
        <v>165</v>
      </c>
      <c r="R466" t="s">
        <v>164</v>
      </c>
      <c r="S466" s="38">
        <v>44258</v>
      </c>
      <c r="T466" s="50">
        <v>100</v>
      </c>
      <c r="U466" s="50">
        <f t="shared" si="109"/>
        <v>58.50622406639004</v>
      </c>
      <c r="V466" s="50">
        <f t="shared" si="110"/>
        <v>70.414201183431956</v>
      </c>
      <c r="W466" s="50">
        <f t="shared" si="111"/>
        <v>67.741935483870961</v>
      </c>
      <c r="X466" s="50">
        <f t="shared" si="112"/>
        <v>61.843863332697083</v>
      </c>
      <c r="Y466" s="50">
        <f t="shared" si="113"/>
        <v>73.751840449738992</v>
      </c>
      <c r="Z466" s="50">
        <f t="shared" si="114"/>
        <v>71.079574750178011</v>
      </c>
      <c r="AA466" s="50">
        <f t="shared" si="115"/>
        <v>-3.3376392663070433</v>
      </c>
      <c r="AB466" s="50">
        <f t="shared" si="116"/>
        <v>-3.3376392663070362</v>
      </c>
      <c r="AC466" s="50">
        <f t="shared" si="117"/>
        <v>-3.3376392663070504</v>
      </c>
      <c r="AF466">
        <v>2.25</v>
      </c>
      <c r="AG466">
        <v>1.68</v>
      </c>
      <c r="AH466" s="66" t="s">
        <v>483</v>
      </c>
      <c r="AJ466" t="s">
        <v>442</v>
      </c>
    </row>
    <row r="467" spans="1:36" ht="15" x14ac:dyDescent="0.25">
      <c r="A467">
        <v>4.0199999999999996</v>
      </c>
      <c r="B467">
        <v>3.66</v>
      </c>
      <c r="C467">
        <v>2</v>
      </c>
      <c r="D467" s="43">
        <f t="shared" si="118"/>
        <v>2.1980262621319691E-2</v>
      </c>
      <c r="E467" s="44">
        <f>IF(OR($A467="",$B467="",$C467=""),"",A467*'MPTO_working_3-way'!$I466)</f>
        <v>4.1083606557377044</v>
      </c>
      <c r="F467" s="45">
        <f>IF(OR($A467="",$B467="",$C467=""),"",B467*'MPTO_working_3-way'!$I466)</f>
        <v>3.7404477611940301</v>
      </c>
      <c r="G467" s="46">
        <f>IF(OR($A467="",$B467="",$C467=""),"",C467*'MPTO_working_3-way'!$I466)</f>
        <v>2.0439605252426394</v>
      </c>
      <c r="H467" s="44">
        <f>IF(OR($A467="",$B467="",$C467=""),"",'MPTO_working_3-way'!E466)</f>
        <v>4.1419965092055628</v>
      </c>
      <c r="I467" s="45">
        <f>IF(OR($A467="",$B467="",$C467=""),"",'MPTO_working_3-way'!F466)</f>
        <v>3.7608506722560198</v>
      </c>
      <c r="J467" s="46">
        <f>IF(OR($A467="",$B467="",$C467=""),"",'MPTO_working_3-way'!G466)</f>
        <v>2.0297428539896258</v>
      </c>
      <c r="K467" s="44">
        <f>IF(OR($A467="",$B467="",$C467=""),"",'OddsRatio_working_3-way'!H466)</f>
        <v>4.126843224686116</v>
      </c>
      <c r="L467" s="45">
        <f>IF(OR($A467="",$B467="",$C467=""),"",'OddsRatio_working_3-way'!I466)</f>
        <v>3.7541069462467114</v>
      </c>
      <c r="M467" s="46">
        <f>IF(OR($A467="",$B467="",$C467=""),"",'OddsRatio_working_3-way'!J466)</f>
        <v>2.0353785512205684</v>
      </c>
      <c r="N467" s="47">
        <f t="shared" si="106"/>
        <v>24.340608914249234</v>
      </c>
      <c r="O467" s="48">
        <f t="shared" si="107"/>
        <v>26.734767168109808</v>
      </c>
      <c r="P467" s="48">
        <f t="shared" si="108"/>
        <v>48.92462391764095</v>
      </c>
      <c r="Q467" t="s">
        <v>41</v>
      </c>
      <c r="R467" t="s">
        <v>133</v>
      </c>
      <c r="S467" s="38">
        <v>44289</v>
      </c>
      <c r="T467" s="50">
        <v>100</v>
      </c>
      <c r="U467" s="50">
        <f t="shared" si="109"/>
        <v>75.124378109452735</v>
      </c>
      <c r="V467" s="50">
        <f t="shared" si="110"/>
        <v>72.67759562841529</v>
      </c>
      <c r="W467" s="50">
        <f t="shared" si="111"/>
        <v>50</v>
      </c>
      <c r="X467" s="50">
        <f t="shared" si="112"/>
        <v>77.322404371584696</v>
      </c>
      <c r="Y467" s="50">
        <f t="shared" si="113"/>
        <v>74.875621890547265</v>
      </c>
      <c r="Z467" s="50">
        <f t="shared" si="114"/>
        <v>52.198026262131968</v>
      </c>
      <c r="AA467" s="50">
        <f t="shared" si="115"/>
        <v>-2.1980262621319611</v>
      </c>
      <c r="AB467" s="50">
        <f t="shared" si="116"/>
        <v>-2.1980262621319753</v>
      </c>
      <c r="AC467" s="50">
        <f t="shared" si="117"/>
        <v>-2.1980262621319682</v>
      </c>
      <c r="AF467">
        <v>2.0499999999999998</v>
      </c>
      <c r="AG467">
        <v>1.86</v>
      </c>
      <c r="AH467" s="66" t="s">
        <v>484</v>
      </c>
      <c r="AJ467" t="s">
        <v>443</v>
      </c>
    </row>
    <row r="468" spans="1:36" ht="15" x14ac:dyDescent="0.25">
      <c r="A468">
        <v>4.49</v>
      </c>
      <c r="B468">
        <v>3.77</v>
      </c>
      <c r="C468">
        <v>1.87</v>
      </c>
      <c r="D468" s="43">
        <f t="shared" si="118"/>
        <v>2.2728496899180328E-2</v>
      </c>
      <c r="E468" s="44">
        <f>IF(OR($A468="",$B468="",$C468=""),"",A468*'MPTO_working_3-way'!$I467)</f>
        <v>4.5920509510773195</v>
      </c>
      <c r="F468" s="45">
        <f>IF(OR($A468="",$B468="",$C468=""),"",B468*'MPTO_working_3-way'!$I467)</f>
        <v>3.8556864333099097</v>
      </c>
      <c r="G468" s="46">
        <f>IF(OR($A468="",$B468="",$C468=""),"",C468*'MPTO_working_3-way'!$I467)</f>
        <v>1.9125022892014674</v>
      </c>
      <c r="H468" s="44">
        <f>IF(OR($A468="",$B468="",$C468=""),"",'MPTO_working_3-way'!E467)</f>
        <v>4.6481148469492615</v>
      </c>
      <c r="I468" s="45">
        <f>IF(OR($A468="",$B468="",$C468=""),"",'MPTO_working_3-way'!F467)</f>
        <v>3.8808452629362211</v>
      </c>
      <c r="J468" s="46">
        <f>IF(OR($A468="",$B468="",$C468=""),"",'MPTO_working_3-way'!G467)</f>
        <v>1.8968738266530336</v>
      </c>
      <c r="K468" s="44">
        <f>IF(OR($A468="",$B468="",$C468=""),"",'OddsRatio_working_3-way'!H467)</f>
        <v>4.6216956889377299</v>
      </c>
      <c r="L468" s="45">
        <f>IF(OR($A468="",$B468="",$C468=""),"",'OddsRatio_working_3-way'!I467)</f>
        <v>3.8745263777528676</v>
      </c>
      <c r="M468" s="46">
        <f>IF(OR($A468="",$B468="",$C468=""),"",'OddsRatio_working_3-way'!J467)</f>
        <v>1.9028295843483745</v>
      </c>
      <c r="N468" s="47">
        <f t="shared" si="106"/>
        <v>21.77676185769225</v>
      </c>
      <c r="O468" s="48">
        <f t="shared" si="107"/>
        <v>25.935719029453107</v>
      </c>
      <c r="P468" s="48">
        <f t="shared" si="108"/>
        <v>52.287519112854653</v>
      </c>
      <c r="Q468" t="s">
        <v>78</v>
      </c>
      <c r="R468" t="s">
        <v>134</v>
      </c>
      <c r="S468" s="38">
        <v>44289</v>
      </c>
      <c r="T468" s="50">
        <v>100</v>
      </c>
      <c r="U468" s="50">
        <f t="shared" si="109"/>
        <v>77.728285077951</v>
      </c>
      <c r="V468" s="50">
        <f t="shared" si="110"/>
        <v>73.474801061007966</v>
      </c>
      <c r="W468" s="50">
        <f t="shared" si="111"/>
        <v>46.524064171122987</v>
      </c>
      <c r="X468" s="50">
        <f t="shared" si="112"/>
        <v>80.001134767869047</v>
      </c>
      <c r="Y468" s="50">
        <f t="shared" si="113"/>
        <v>75.747650750925999</v>
      </c>
      <c r="Z468" s="50">
        <f t="shared" si="114"/>
        <v>48.796913861041041</v>
      </c>
      <c r="AA468" s="50">
        <f t="shared" si="115"/>
        <v>-2.272849689918047</v>
      </c>
      <c r="AB468" s="50">
        <f t="shared" si="116"/>
        <v>-2.2728496899180328</v>
      </c>
      <c r="AC468" s="50">
        <f t="shared" si="117"/>
        <v>-2.2728496899180541</v>
      </c>
      <c r="AF468">
        <v>2.0099999999999998</v>
      </c>
      <c r="AG468">
        <v>1.9</v>
      </c>
      <c r="AH468" s="66" t="s">
        <v>484</v>
      </c>
      <c r="AJ468" t="s">
        <v>443</v>
      </c>
    </row>
    <row r="469" spans="1:36" ht="15" x14ac:dyDescent="0.25">
      <c r="A469">
        <v>2.2799999999999998</v>
      </c>
      <c r="B469">
        <v>3.69</v>
      </c>
      <c r="C469">
        <v>3.2</v>
      </c>
      <c r="D469" s="43">
        <f t="shared" si="118"/>
        <v>2.209920125517062E-2</v>
      </c>
      <c r="E469" s="44">
        <f>IF(OR($A469="",$B469="",$C469=""),"",A469*'MPTO_working_3-way'!$I468)</f>
        <v>2.3303861788617888</v>
      </c>
      <c r="F469" s="45">
        <f>IF(OR($A469="",$B469="",$C469=""),"",B469*'MPTO_working_3-way'!$I468)</f>
        <v>3.7715460526315794</v>
      </c>
      <c r="G469" s="46">
        <f>IF(OR($A469="",$B469="",$C469=""),"",C469*'MPTO_working_3-way'!$I468)</f>
        <v>3.2707174440165461</v>
      </c>
      <c r="H469" s="44">
        <f>IF(OR($A469="",$B469="",$C469=""),"",'MPTO_working_3-way'!E468)</f>
        <v>2.3189476367996362</v>
      </c>
      <c r="I469" s="45">
        <f>IF(OR($A469="",$B469="",$C469=""),"",'MPTO_working_3-way'!F468)</f>
        <v>3.7931042256061143</v>
      </c>
      <c r="J469" s="46">
        <f>IF(OR($A469="",$B469="",$C469=""),"",'MPTO_working_3-way'!G468)</f>
        <v>3.2772529848275336</v>
      </c>
      <c r="K469" s="44">
        <f>IF(OR($A469="",$B469="",$C469=""),"",'OddsRatio_working_3-way'!H468)</f>
        <v>2.3239094914062615</v>
      </c>
      <c r="L469" s="45">
        <f>IF(OR($A469="",$B469="",$C469=""),"",'OddsRatio_working_3-way'!I468)</f>
        <v>3.7822785405334716</v>
      </c>
      <c r="M469" s="46">
        <f>IF(OR($A469="",$B469="",$C469=""),"",'OddsRatio_working_3-way'!J468)</f>
        <v>3.2754694383545129</v>
      </c>
      <c r="N469" s="47">
        <f t="shared" si="106"/>
        <v>42.911342723823644</v>
      </c>
      <c r="O469" s="48">
        <f t="shared" si="107"/>
        <v>26.514325585452003</v>
      </c>
      <c r="P469" s="48">
        <f t="shared" si="108"/>
        <v>30.574331690724343</v>
      </c>
      <c r="Q469" t="s">
        <v>75</v>
      </c>
      <c r="R469" t="s">
        <v>35</v>
      </c>
      <c r="S469" s="38">
        <v>44289</v>
      </c>
      <c r="T469" s="50">
        <v>100</v>
      </c>
      <c r="U469" s="50">
        <f t="shared" si="109"/>
        <v>56.140350877192972</v>
      </c>
      <c r="V469" s="50">
        <f t="shared" si="110"/>
        <v>72.899728997289984</v>
      </c>
      <c r="W469" s="50">
        <f t="shared" si="111"/>
        <v>68.75</v>
      </c>
      <c r="X469" s="50">
        <f t="shared" si="112"/>
        <v>58.350271002710031</v>
      </c>
      <c r="Y469" s="50">
        <f t="shared" si="113"/>
        <v>75.109649122807014</v>
      </c>
      <c r="Z469" s="50">
        <f t="shared" si="114"/>
        <v>70.959920125517044</v>
      </c>
      <c r="AA469" s="50">
        <f t="shared" si="115"/>
        <v>-2.2099201255170584</v>
      </c>
      <c r="AB469" s="50">
        <f t="shared" si="116"/>
        <v>-2.20992012551703</v>
      </c>
      <c r="AC469" s="50">
        <f t="shared" si="117"/>
        <v>-2.2099201255170442</v>
      </c>
      <c r="AF469">
        <v>1.83</v>
      </c>
      <c r="AG469">
        <v>2.0699999999999998</v>
      </c>
      <c r="AH469" s="66" t="s">
        <v>484</v>
      </c>
      <c r="AJ469" t="s">
        <v>443</v>
      </c>
    </row>
    <row r="470" spans="1:36" ht="15" x14ac:dyDescent="0.25">
      <c r="A470">
        <v>11.62</v>
      </c>
      <c r="B470">
        <v>5.96</v>
      </c>
      <c r="C470">
        <v>1.3</v>
      </c>
      <c r="D470" s="43">
        <f t="shared" si="118"/>
        <v>2.3074523923557688E-2</v>
      </c>
      <c r="E470" s="44">
        <f>IF(OR($A470="",$B470="",$C470=""),"",A470*'MPTO_working_3-way'!$I469)</f>
        <v>11.888125967991739</v>
      </c>
      <c r="F470" s="45">
        <f>IF(OR($A470="",$B470="",$C470=""),"",B470*'MPTO_working_3-way'!$I469)</f>
        <v>6.0975241625844037</v>
      </c>
      <c r="G470" s="46">
        <f>IF(OR($A470="",$B470="",$C470=""),"",C470*'MPTO_working_3-way'!$I469)</f>
        <v>1.3299968811006251</v>
      </c>
      <c r="H470" s="44">
        <f>IF(OR($A470="",$B470="",$C470=""),"",'MPTO_working_3-way'!E469)</f>
        <v>12.760471233870788</v>
      </c>
      <c r="I470" s="45">
        <f>IF(OR($A470="",$B470="",$C470=""),"",'MPTO_working_3-way'!F469)</f>
        <v>6.246340935455045</v>
      </c>
      <c r="J470" s="46">
        <f>IF(OR($A470="",$B470="",$C470=""),"",'MPTO_working_3-way'!G469)</f>
        <v>1.3131299341683063</v>
      </c>
      <c r="K470" s="44">
        <f>IF(OR($A470="",$B470="",$C470=""),"",'OddsRatio_working_3-way'!H469)</f>
        <v>12.260521522729013</v>
      </c>
      <c r="L470" s="45">
        <f>IF(OR($A470="",$B470="",$C470=""),"",'OddsRatio_working_3-way'!I469)</f>
        <v>6.2591512949845498</v>
      </c>
      <c r="M470" s="46">
        <f>IF(OR($A470="",$B470="",$C470=""),"",'OddsRatio_working_3-way'!J469)</f>
        <v>1.3180938283256785</v>
      </c>
      <c r="N470" s="47">
        <f t="shared" si="106"/>
        <v>8.4117547432829731</v>
      </c>
      <c r="O470" s="48">
        <f t="shared" si="107"/>
        <v>16.400099012910761</v>
      </c>
      <c r="P470" s="48">
        <f t="shared" si="108"/>
        <v>75.188146243806258</v>
      </c>
      <c r="Q470" t="s">
        <v>103</v>
      </c>
      <c r="R470" t="s">
        <v>143</v>
      </c>
      <c r="S470" s="38">
        <v>44289</v>
      </c>
      <c r="T470" s="50">
        <v>100</v>
      </c>
      <c r="U470" s="50">
        <f t="shared" si="109"/>
        <v>91.394148020654058</v>
      </c>
      <c r="V470" s="50">
        <f t="shared" si="110"/>
        <v>83.22147651006712</v>
      </c>
      <c r="W470" s="50">
        <f t="shared" si="111"/>
        <v>23.076923076923073</v>
      </c>
      <c r="X470" s="50">
        <f t="shared" si="112"/>
        <v>93.7016004130098</v>
      </c>
      <c r="Y470" s="50">
        <f t="shared" si="113"/>
        <v>85.528928902422876</v>
      </c>
      <c r="Z470" s="50">
        <f t="shared" si="114"/>
        <v>25.38437546927884</v>
      </c>
      <c r="AA470" s="50">
        <f t="shared" si="115"/>
        <v>-2.3074523923557422</v>
      </c>
      <c r="AB470" s="50">
        <f t="shared" si="116"/>
        <v>-2.3074523923557564</v>
      </c>
      <c r="AC470" s="50">
        <f t="shared" si="117"/>
        <v>-2.307452392355767</v>
      </c>
      <c r="AF470">
        <v>1.52</v>
      </c>
      <c r="AG470">
        <v>2.67</v>
      </c>
      <c r="AH470" s="66" t="s">
        <v>480</v>
      </c>
      <c r="AJ470" t="s">
        <v>441</v>
      </c>
    </row>
    <row r="471" spans="1:36" ht="15" x14ac:dyDescent="0.25">
      <c r="A471">
        <v>1.87</v>
      </c>
      <c r="B471">
        <v>3.76</v>
      </c>
      <c r="C471">
        <v>4.25</v>
      </c>
      <c r="D471" s="43">
        <f t="shared" si="118"/>
        <v>3.601092274433948E-2</v>
      </c>
      <c r="E471" s="44">
        <f>IF(OR($A471="",$B471="",$C471=""),"",A471*'MPTO_working_3-way'!$I470)</f>
        <v>1.9373404255319149</v>
      </c>
      <c r="F471" s="45">
        <f>IF(OR($A471="",$B471="",$C471=""),"",B471*'MPTO_working_3-way'!$I470)</f>
        <v>3.8954010695187162</v>
      </c>
      <c r="G471" s="46">
        <f>IF(OR($A471="",$B471="",$C471=""),"",C471*'MPTO_working_3-way'!$I470)</f>
        <v>4.4030464216634426</v>
      </c>
      <c r="H471" s="44">
        <f>IF(OR($A471="",$B471="",$C471=""),"",'MPTO_working_3-way'!E470)</f>
        <v>1.9129393840461422</v>
      </c>
      <c r="I471" s="45">
        <f>IF(OR($A471="",$B471="",$C471=""),"",'MPTO_working_3-way'!F470)</f>
        <v>3.9377240143369172</v>
      </c>
      <c r="J471" s="46">
        <f>IF(OR($A471="",$B471="",$C471=""),"",'MPTO_working_3-way'!G470)</f>
        <v>4.4784713375796175</v>
      </c>
      <c r="K471" s="44">
        <f>IF(OR($A471="",$B471="",$C471=""),"",'OddsRatio_working_3-way'!H470)</f>
        <v>1.922120728858645</v>
      </c>
      <c r="L471" s="45">
        <f>IF(OR($A471="",$B471="",$C471=""),"",'OddsRatio_working_3-way'!I470)</f>
        <v>3.9253485191377697</v>
      </c>
      <c r="M471" s="46">
        <f>IF(OR($A471="",$B471="",$C471=""),"",'OddsRatio_working_3-way'!J470)</f>
        <v>4.4447038721730987</v>
      </c>
      <c r="N471" s="47">
        <f t="shared" si="106"/>
        <v>51.61715446708034</v>
      </c>
      <c r="O471" s="48">
        <f t="shared" si="107"/>
        <v>25.671297567404316</v>
      </c>
      <c r="P471" s="48">
        <f t="shared" si="108"/>
        <v>22.711547965515351</v>
      </c>
      <c r="Q471" t="s">
        <v>128</v>
      </c>
      <c r="R471" t="s">
        <v>130</v>
      </c>
      <c r="S471" s="38">
        <v>44289</v>
      </c>
      <c r="T471" s="50">
        <v>100</v>
      </c>
      <c r="U471" s="50">
        <f t="shared" si="109"/>
        <v>46.524064171122987</v>
      </c>
      <c r="V471" s="50">
        <f t="shared" si="110"/>
        <v>73.40425531914893</v>
      </c>
      <c r="W471" s="50">
        <f t="shared" si="111"/>
        <v>76.470588235294116</v>
      </c>
      <c r="X471" s="50">
        <f t="shared" si="112"/>
        <v>50.125156445556954</v>
      </c>
      <c r="Y471" s="50">
        <f t="shared" si="113"/>
        <v>77.005347593582883</v>
      </c>
      <c r="Z471" s="50">
        <f t="shared" si="114"/>
        <v>80.071680509728054</v>
      </c>
      <c r="AA471" s="50">
        <f t="shared" si="115"/>
        <v>-3.6010922744339666</v>
      </c>
      <c r="AB471" s="50">
        <f t="shared" si="116"/>
        <v>-3.6010922744339524</v>
      </c>
      <c r="AC471" s="50">
        <f t="shared" si="117"/>
        <v>-3.6010922744339382</v>
      </c>
      <c r="AF471">
        <v>1.76</v>
      </c>
      <c r="AG471">
        <v>2.12</v>
      </c>
      <c r="AH471" s="66" t="s">
        <v>482</v>
      </c>
      <c r="AJ471" t="s">
        <v>442</v>
      </c>
    </row>
    <row r="472" spans="1:36" ht="15" x14ac:dyDescent="0.25">
      <c r="A472">
        <v>3.69</v>
      </c>
      <c r="B472">
        <v>3.61</v>
      </c>
      <c r="C472">
        <v>2.06</v>
      </c>
      <c r="D472" s="43">
        <f t="shared" si="118"/>
        <v>3.3447913480291191E-2</v>
      </c>
      <c r="E472" s="44">
        <f>IF(OR($A472="",$B472="",$C472=""),"",A472*'MPTO_working_3-way'!$I471)</f>
        <v>3.8134228007422744</v>
      </c>
      <c r="F472" s="45">
        <f>IF(OR($A472="",$B472="",$C472=""),"",B472*'MPTO_working_3-way'!$I471)</f>
        <v>3.7307469676638512</v>
      </c>
      <c r="G472" s="46">
        <f>IF(OR($A472="",$B472="",$C472=""),"",C472*'MPTO_working_3-way'!$I471)</f>
        <v>2.1289027017694</v>
      </c>
      <c r="H472" s="44">
        <f>IF(OR($A472="",$B472="",$C472=""),"",'MPTO_working_3-way'!E471)</f>
        <v>3.8483236267243282</v>
      </c>
      <c r="I472" s="45">
        <f>IF(OR($A472="",$B472="",$C472=""),"",'MPTO_working_3-way'!F471)</f>
        <v>3.761392235545491</v>
      </c>
      <c r="J472" s="46">
        <f>IF(OR($A472="",$B472="",$C472=""),"",'MPTO_working_3-way'!G471)</f>
        <v>2.1084254022309827</v>
      </c>
      <c r="K472" s="44">
        <f>IF(OR($A472="",$B472="",$C472=""),"",'OddsRatio_working_3-way'!H471)</f>
        <v>3.8337100455460709</v>
      </c>
      <c r="L472" s="45">
        <f>IF(OR($A472="",$B472="",$C472=""),"",'OddsRatio_working_3-way'!I471)</f>
        <v>3.7494361408458148</v>
      </c>
      <c r="M472" s="46">
        <f>IF(OR($A472="",$B472="",$C472=""),"",'OddsRatio_working_3-way'!J471)</f>
        <v>2.116629237278377</v>
      </c>
      <c r="N472" s="47">
        <f t="shared" si="106"/>
        <v>26.223160982971837</v>
      </c>
      <c r="O472" s="48">
        <f t="shared" si="107"/>
        <v>26.804283664034926</v>
      </c>
      <c r="P472" s="48">
        <f t="shared" si="108"/>
        <v>46.97255535299324</v>
      </c>
      <c r="Q472" t="s">
        <v>167</v>
      </c>
      <c r="R472" t="s">
        <v>126</v>
      </c>
      <c r="S472" s="38">
        <v>44289</v>
      </c>
      <c r="T472" s="50">
        <v>100</v>
      </c>
      <c r="U472" s="50">
        <f t="shared" si="109"/>
        <v>72.899728997289984</v>
      </c>
      <c r="V472" s="50">
        <f t="shared" si="110"/>
        <v>72.29916897506925</v>
      </c>
      <c r="W472" s="50">
        <f t="shared" si="111"/>
        <v>51.456310679611654</v>
      </c>
      <c r="X472" s="50">
        <f t="shared" si="112"/>
        <v>76.244520345319103</v>
      </c>
      <c r="Y472" s="50">
        <f t="shared" si="113"/>
        <v>75.643960323098383</v>
      </c>
      <c r="Z472" s="50">
        <f t="shared" si="114"/>
        <v>54.801102027640781</v>
      </c>
      <c r="AA472" s="50">
        <f t="shared" si="115"/>
        <v>-3.3447913480291191</v>
      </c>
      <c r="AB472" s="50">
        <f t="shared" si="116"/>
        <v>-3.3447913480291334</v>
      </c>
      <c r="AC472" s="50">
        <f t="shared" si="117"/>
        <v>-3.3447913480291263</v>
      </c>
      <c r="AF472">
        <v>1.78</v>
      </c>
      <c r="AG472">
        <v>2.1</v>
      </c>
      <c r="AH472" s="66" t="s">
        <v>480</v>
      </c>
      <c r="AJ472" t="s">
        <v>442</v>
      </c>
    </row>
    <row r="473" spans="1:36" s="28" customFormat="1" ht="15" x14ac:dyDescent="0.25">
      <c r="A473" s="23">
        <v>1.47</v>
      </c>
      <c r="B473" s="23">
        <v>4.74</v>
      </c>
      <c r="C473" s="23">
        <v>7.11</v>
      </c>
      <c r="D473" s="24">
        <f t="shared" si="118"/>
        <v>3.1889549068572443E-2</v>
      </c>
      <c r="E473" s="25">
        <f>IF(OR($A473="",$B473="",$C473=""),"",A473*'MPTO_working_3-way'!$I472)</f>
        <v>1.5168776371308015</v>
      </c>
      <c r="F473" s="26">
        <f>IF(OR($A473="",$B473="",$C473=""),"",B473*'MPTO_working_3-way'!$I472)</f>
        <v>4.8911564625850339</v>
      </c>
      <c r="G473" s="27">
        <f>IF(OR($A473="",$B473="",$C473=""),"",C473*'MPTO_working_3-way'!$I472)</f>
        <v>7.3367346938775508</v>
      </c>
      <c r="H473" s="25">
        <f>IF(OR($A473="",$B473="",$C473=""),"",'MPTO_working_3-way'!E472)</f>
        <v>1.4933346668762233</v>
      </c>
      <c r="I473" s="26">
        <f>IF(OR($A473="",$B473="",$C473=""),"",'MPTO_working_3-way'!F472)</f>
        <v>4.9914991164812061</v>
      </c>
      <c r="J473" s="27">
        <f>IF(OR($A473="",$B473="",$C473=""),"",'MPTO_working_3-way'!G472)</f>
        <v>7.6912944293178285</v>
      </c>
      <c r="K473" s="25">
        <f>IF(OR($A473="",$B473="",$C473=""),"",'OddsRatio_working_3-way'!H472)</f>
        <v>1.5008585280051214</v>
      </c>
      <c r="L473" s="26">
        <f>IF(OR($A473="",$B473="",$C473=""),"",'OddsRatio_working_3-way'!I472)</f>
        <v>4.9855550951896923</v>
      </c>
      <c r="M473" s="27">
        <f>IF(OR($A473="",$B473="",$C473=""),"",'OddsRatio_working_3-way'!J472)</f>
        <v>7.5111608640665812</v>
      </c>
      <c r="N473" s="75">
        <f t="shared" si="106"/>
        <v>65.924895688456203</v>
      </c>
      <c r="O473" s="76">
        <f t="shared" si="107"/>
        <v>20.445062586926287</v>
      </c>
      <c r="P473" s="76">
        <f t="shared" si="108"/>
        <v>13.630041724617525</v>
      </c>
      <c r="Q473" s="23" t="s">
        <v>65</v>
      </c>
      <c r="R473" s="23" t="s">
        <v>127</v>
      </c>
      <c r="S473" s="81">
        <v>44289</v>
      </c>
      <c r="T473" s="28">
        <v>100</v>
      </c>
      <c r="U473" s="28">
        <f t="shared" si="109"/>
        <v>31.972789115646258</v>
      </c>
      <c r="V473" s="28">
        <f t="shared" si="110"/>
        <v>78.902953586497887</v>
      </c>
      <c r="W473" s="28">
        <f t="shared" si="111"/>
        <v>85.935302390998586</v>
      </c>
      <c r="X473" s="28">
        <f t="shared" si="112"/>
        <v>35.161744022503512</v>
      </c>
      <c r="Y473" s="28">
        <f t="shared" si="113"/>
        <v>82.091908493355149</v>
      </c>
      <c r="Z473" s="28">
        <f t="shared" si="114"/>
        <v>89.124257297855848</v>
      </c>
      <c r="AA473" s="28">
        <f t="shared" si="115"/>
        <v>-3.1889549068572549</v>
      </c>
      <c r="AB473" s="28">
        <f t="shared" si="116"/>
        <v>-3.188954906857262</v>
      </c>
      <c r="AC473" s="28">
        <f t="shared" si="117"/>
        <v>-3.188954906857262</v>
      </c>
      <c r="AD473" s="41"/>
      <c r="AE473" s="41"/>
      <c r="AF473" s="23">
        <v>1.78</v>
      </c>
      <c r="AG473" s="23">
        <v>2.12</v>
      </c>
      <c r="AH473" s="77" t="s">
        <v>482</v>
      </c>
      <c r="AI473" s="41"/>
      <c r="AJ473" s="23" t="s">
        <v>442</v>
      </c>
    </row>
    <row r="474" spans="1:36" ht="15" x14ac:dyDescent="0.25">
      <c r="A474">
        <v>7.34</v>
      </c>
      <c r="B474">
        <v>4.08</v>
      </c>
      <c r="C474">
        <v>1.52</v>
      </c>
      <c r="D474" s="43">
        <f t="shared" si="118"/>
        <v>3.9232558074140389E-2</v>
      </c>
      <c r="E474" s="44">
        <f>IF(OR($A474="",$B474="",$C474=""),"",A474*'MPTO_working_3-way'!$I473)</f>
        <v>7.6279669762641902</v>
      </c>
      <c r="F474" s="45">
        <f>IF(OR($A474="",$B474="",$C474=""),"",B474*'MPTO_working_3-way'!$I473)</f>
        <v>4.240068836942493</v>
      </c>
      <c r="G474" s="46">
        <f>IF(OR($A474="",$B474="",$C474=""),"",C474*'MPTO_working_3-way'!$I473)</f>
        <v>1.5796334882726935</v>
      </c>
      <c r="H474" s="44">
        <f>IF(OR($A474="",$B474="",$C474=""),"",'MPTO_working_3-way'!E473)</f>
        <v>8.1193701578410646</v>
      </c>
      <c r="I474" s="45">
        <f>IF(OR($A474="",$B474="",$C474=""),"",'MPTO_working_3-way'!F473)</f>
        <v>4.3099636213795609</v>
      </c>
      <c r="J474" s="46">
        <f>IF(OR($A474="",$B474="",$C474=""),"",'MPTO_working_3-way'!G473)</f>
        <v>1.5508270760848948</v>
      </c>
      <c r="K474" s="44">
        <f>IF(OR($A474="",$B474="",$C474=""),"",'OddsRatio_working_3-way'!H473)</f>
        <v>7.8332631781964963</v>
      </c>
      <c r="L474" s="45">
        <f>IF(OR($A474="",$B474="",$C474=""),"",'OddsRatio_working_3-way'!I473)</f>
        <v>4.3196294304172271</v>
      </c>
      <c r="M474" s="46">
        <f>IF(OR($A474="",$B474="",$C474=""),"",'OddsRatio_working_3-way'!J473)</f>
        <v>1.5604569168236877</v>
      </c>
      <c r="N474" s="47">
        <f t="shared" ref="N474:N537" si="119">(1/E474)* 100</f>
        <v>13.109652979774063</v>
      </c>
      <c r="O474" s="48">
        <f t="shared" ref="O474:O537" si="120">(1/F474)* 100</f>
        <v>23.584522762632751</v>
      </c>
      <c r="P474" s="48">
        <f t="shared" ref="P474:P537" si="121">(1/G474)* 100</f>
        <v>63.30582425759318</v>
      </c>
      <c r="Q474" t="s">
        <v>259</v>
      </c>
      <c r="R474" t="s">
        <v>380</v>
      </c>
      <c r="S474" s="38">
        <v>44533</v>
      </c>
      <c r="T474" s="50">
        <v>100</v>
      </c>
      <c r="U474" s="50">
        <f t="shared" ref="U474:U537" si="122">(1/A474)*((T474*A474)-T474)</f>
        <v>86.37602179836513</v>
      </c>
      <c r="V474" s="50">
        <f t="shared" ref="V474:V537" si="123">(1/B474)*((T474*B474)-T474)</f>
        <v>75.490196078431367</v>
      </c>
      <c r="W474" s="50">
        <f t="shared" ref="W474:W537" si="124">(1/C474)*((T474*C474)-T474)</f>
        <v>34.21052631578948</v>
      </c>
      <c r="X474" s="50">
        <f t="shared" ref="X474:X537" si="125">((1/B474)+(1/C474))*T474</f>
        <v>90.299277605779167</v>
      </c>
      <c r="Y474" s="50">
        <f t="shared" ref="Y474:Y537" si="126">((1/A474)+(1/C474))*T474</f>
        <v>79.413451885845404</v>
      </c>
      <c r="Z474" s="50">
        <f t="shared" ref="Z474:Z537" si="127">((1/A474)+(1/B474))*T474</f>
        <v>38.13378212320351</v>
      </c>
      <c r="AA474" s="50">
        <f t="shared" ref="AA474:AA537" si="128">U474-X474</f>
        <v>-3.9232558074140371</v>
      </c>
      <c r="AB474" s="50">
        <f t="shared" ref="AB474:AB537" si="129">V474-Y474</f>
        <v>-3.9232558074140371</v>
      </c>
      <c r="AC474" s="50">
        <f t="shared" ref="AC474:AC537" si="130">W474-Z474</f>
        <v>-3.92325580741403</v>
      </c>
      <c r="AF474">
        <v>1.87</v>
      </c>
      <c r="AG474">
        <v>2</v>
      </c>
      <c r="AH474" s="66"/>
      <c r="AJ474" t="s">
        <v>438</v>
      </c>
    </row>
    <row r="475" spans="1:36" ht="15" x14ac:dyDescent="0.25">
      <c r="A475">
        <v>4.32</v>
      </c>
      <c r="B475">
        <v>3.83</v>
      </c>
      <c r="C475">
        <v>1.88</v>
      </c>
      <c r="D475" s="43">
        <f t="shared" si="118"/>
        <v>2.4492980842627965E-2</v>
      </c>
      <c r="E475" s="44">
        <f>IF(OR($A475="",$B475="",$C475=""),"",A475*'MPTO_working_3-way'!$I474)</f>
        <v>4.425809677240153</v>
      </c>
      <c r="F475" s="45">
        <f>IF(OR($A475="",$B475="",$C475=""),"",B475*'MPTO_working_3-way'!$I474)</f>
        <v>3.9238081166272654</v>
      </c>
      <c r="G475" s="46">
        <f>IF(OR($A475="",$B475="",$C475=""),"",C475*'MPTO_working_3-way'!$I474)</f>
        <v>1.9260468039841405</v>
      </c>
      <c r="H475" s="44">
        <f>IF(OR($A475="",$B475="",$C475=""),"",'MPTO_working_3-way'!E474)</f>
        <v>4.4779363326878867</v>
      </c>
      <c r="I475" s="45">
        <f>IF(OR($A475="",$B475="",$C475=""),"",'MPTO_working_3-way'!F474)</f>
        <v>3.9536274482555722</v>
      </c>
      <c r="J475" s="46">
        <f>IF(OR($A475="",$B475="",$C475=""),"",'MPTO_working_3-way'!G474)</f>
        <v>1.9093058101282521</v>
      </c>
      <c r="K475" s="44">
        <f>IF(OR($A475="",$B475="",$C475=""),"",'OddsRatio_working_3-way'!H474)</f>
        <v>4.454589751336508</v>
      </c>
      <c r="L475" s="45">
        <f>IF(OR($A475="",$B475="",$C475=""),"",'OddsRatio_working_3-way'!I474)</f>
        <v>3.9447256012898548</v>
      </c>
      <c r="M475" s="46">
        <f>IF(OR($A475="",$B475="",$C475=""),"",'OddsRatio_working_3-way'!J474)</f>
        <v>1.9156743919205199</v>
      </c>
      <c r="N475" s="47">
        <f t="shared" si="119"/>
        <v>22.594735719037519</v>
      </c>
      <c r="O475" s="48">
        <f t="shared" si="120"/>
        <v>25.485446032961377</v>
      </c>
      <c r="P475" s="48">
        <f t="shared" si="121"/>
        <v>51.919818248001114</v>
      </c>
      <c r="Q475" t="s">
        <v>262</v>
      </c>
      <c r="R475" t="s">
        <v>266</v>
      </c>
      <c r="S475" s="38">
        <v>44533</v>
      </c>
      <c r="T475" s="50">
        <v>100</v>
      </c>
      <c r="U475" s="50">
        <f t="shared" si="122"/>
        <v>76.851851851851848</v>
      </c>
      <c r="V475" s="50">
        <f t="shared" si="123"/>
        <v>73.890339425587456</v>
      </c>
      <c r="W475" s="50">
        <f t="shared" si="124"/>
        <v>46.808510638297875</v>
      </c>
      <c r="X475" s="50">
        <f t="shared" si="125"/>
        <v>79.301149936114655</v>
      </c>
      <c r="Y475" s="50">
        <f t="shared" si="126"/>
        <v>76.339637509850263</v>
      </c>
      <c r="Z475" s="50">
        <f t="shared" si="127"/>
        <v>49.257808722560675</v>
      </c>
      <c r="AA475" s="50">
        <f t="shared" si="128"/>
        <v>-2.4492980842628072</v>
      </c>
      <c r="AB475" s="50">
        <f t="shared" si="129"/>
        <v>-2.4492980842628072</v>
      </c>
      <c r="AC475" s="50">
        <f t="shared" si="130"/>
        <v>-2.4492980842628</v>
      </c>
      <c r="AF475">
        <v>1.88</v>
      </c>
      <c r="AG475">
        <v>2.0299999999999998</v>
      </c>
      <c r="AH475" s="66"/>
      <c r="AJ475" t="s">
        <v>230</v>
      </c>
    </row>
    <row r="476" spans="1:36" ht="15" x14ac:dyDescent="0.25">
      <c r="A476">
        <v>2.78</v>
      </c>
      <c r="B476">
        <v>3.49</v>
      </c>
      <c r="C476">
        <v>2.62</v>
      </c>
      <c r="D476" s="43">
        <f t="shared" si="118"/>
        <v>2.7924570818202765E-2</v>
      </c>
      <c r="E476" s="44">
        <f>IF(OR($A476="",$B476="",$C476=""),"",A476*'MPTO_working_3-way'!$I475)</f>
        <v>2.8576303068746034</v>
      </c>
      <c r="F476" s="45">
        <f>IF(OR($A476="",$B476="",$C476=""),"",B476*'MPTO_working_3-way'!$I475)</f>
        <v>3.5874567521555281</v>
      </c>
      <c r="G476" s="46">
        <f>IF(OR($A476="",$B476="",$C476=""),"",C476*'MPTO_working_3-way'!$I475)</f>
        <v>2.6931623755436913</v>
      </c>
      <c r="H476" s="44">
        <f>IF(OR($A476="",$B476="",$C476=""),"",'MPTO_working_3-way'!E475)</f>
        <v>2.8538483750427184</v>
      </c>
      <c r="I476" s="45">
        <f>IF(OR($A476="",$B476="",$C476=""),"",'MPTO_working_3-way'!F475)</f>
        <v>3.6071813943772866</v>
      </c>
      <c r="J476" s="46">
        <f>IF(OR($A476="",$B476="",$C476=""),"",'MPTO_working_3-way'!G475)</f>
        <v>2.6854923328587725</v>
      </c>
      <c r="K476" s="44">
        <f>IF(OR($A476="",$B476="",$C476=""),"",'OddsRatio_working_3-way'!H475)</f>
        <v>2.8561812856965152</v>
      </c>
      <c r="L476" s="45">
        <f>IF(OR($A476="",$B476="",$C476=""),"",'OddsRatio_working_3-way'!I475)</f>
        <v>3.5965682030249022</v>
      </c>
      <c r="M476" s="46">
        <f>IF(OR($A476="",$B476="",$C476=""),"",'OddsRatio_working_3-way'!J475)</f>
        <v>2.6893335296788514</v>
      </c>
      <c r="N476" s="47">
        <f t="shared" si="119"/>
        <v>34.994029759353381</v>
      </c>
      <c r="O476" s="48">
        <f t="shared" si="120"/>
        <v>27.87490049598922</v>
      </c>
      <c r="P476" s="48">
        <f t="shared" si="121"/>
        <v>37.131069744657395</v>
      </c>
      <c r="Q476" t="s">
        <v>392</v>
      </c>
      <c r="R476" t="s">
        <v>271</v>
      </c>
      <c r="S476" s="38">
        <v>44533</v>
      </c>
      <c r="T476" s="50">
        <v>100</v>
      </c>
      <c r="U476" s="50">
        <f t="shared" si="122"/>
        <v>64.02877697841727</v>
      </c>
      <c r="V476" s="50">
        <f t="shared" si="123"/>
        <v>71.346704871060169</v>
      </c>
      <c r="W476" s="50">
        <f t="shared" si="124"/>
        <v>61.832061068702288</v>
      </c>
      <c r="X476" s="50">
        <f t="shared" si="125"/>
        <v>66.821234060237529</v>
      </c>
      <c r="Y476" s="50">
        <f t="shared" si="126"/>
        <v>74.139161952880443</v>
      </c>
      <c r="Z476" s="50">
        <f t="shared" si="127"/>
        <v>64.624518150522576</v>
      </c>
      <c r="AA476" s="50">
        <f t="shared" si="128"/>
        <v>-2.7924570818202596</v>
      </c>
      <c r="AB476" s="50">
        <f t="shared" si="129"/>
        <v>-2.7924570818202739</v>
      </c>
      <c r="AC476" s="50">
        <f t="shared" si="130"/>
        <v>-2.7924570818202881</v>
      </c>
      <c r="AF476">
        <v>1.74</v>
      </c>
      <c r="AG476">
        <v>2.19</v>
      </c>
      <c r="AH476" s="66"/>
      <c r="AJ476" t="s">
        <v>231</v>
      </c>
    </row>
    <row r="477" spans="1:36" s="50" customFormat="1" ht="15" x14ac:dyDescent="0.25">
      <c r="A477">
        <v>3.86</v>
      </c>
      <c r="B477">
        <v>3.38</v>
      </c>
      <c r="C477">
        <v>2.14</v>
      </c>
      <c r="D477" s="43">
        <f t="shared" si="118"/>
        <v>2.2215065304802106E-2</v>
      </c>
      <c r="E477" s="44">
        <f>IF(OR($A477="",$B477="",$C477=""),"",A477*'MPTO_working_3-way'!$I476)</f>
        <v>3.9457501520765361</v>
      </c>
      <c r="F477" s="45">
        <f>IF(OR($A477="",$B477="",$C477=""),"",B477*'MPTO_working_3-way'!$I476)</f>
        <v>3.4550869207302308</v>
      </c>
      <c r="G477" s="46">
        <f>IF(OR($A477="",$B477="",$C477=""),"",C477*'MPTO_working_3-way'!$I476)</f>
        <v>2.1875402397522765</v>
      </c>
      <c r="H477" s="44">
        <f>IF(OR($A477="",$B477="",$C477=""),"",'MPTO_working_3-way'!E476)</f>
        <v>3.9735783149311237</v>
      </c>
      <c r="I477" s="45">
        <f>IF(OR($A477="",$B477="",$C477=""),"",'MPTO_working_3-way'!F476)</f>
        <v>3.4667696868898212</v>
      </c>
      <c r="J477" s="46">
        <f>IF(OR($A477="",$B477="",$C477=""),"",'MPTO_working_3-way'!G476)</f>
        <v>2.1744580862505423</v>
      </c>
      <c r="K477" s="44">
        <f>IF(OR($A477="",$B477="",$C477=""),"",'OddsRatio_working_3-way'!H476)</f>
        <v>3.9600883258831563</v>
      </c>
      <c r="L477" s="45">
        <f>IF(OR($A477="",$B477="",$C477=""),"",'OddsRatio_working_3-way'!I476)</f>
        <v>3.4632902851754932</v>
      </c>
      <c r="M477" s="46">
        <f>IF(OR($A477="",$B477="",$C477=""),"",'OddsRatio_working_3-way'!J476)</f>
        <v>2.1798953466806994</v>
      </c>
      <c r="N477" s="47">
        <f t="shared" si="119"/>
        <v>25.343723283485865</v>
      </c>
      <c r="O477" s="48">
        <f t="shared" si="120"/>
        <v>28.942831915460193</v>
      </c>
      <c r="P477" s="48">
        <f t="shared" si="121"/>
        <v>45.713444801053946</v>
      </c>
      <c r="Q477" t="s">
        <v>69</v>
      </c>
      <c r="R477" t="s">
        <v>136</v>
      </c>
      <c r="S477" s="38">
        <v>44533</v>
      </c>
      <c r="T477" s="50">
        <v>100</v>
      </c>
      <c r="U477" s="50">
        <f t="shared" si="122"/>
        <v>74.093264248704671</v>
      </c>
      <c r="V477" s="50">
        <f t="shared" si="123"/>
        <v>70.414201183431956</v>
      </c>
      <c r="W477" s="50">
        <f t="shared" si="124"/>
        <v>53.271028037383175</v>
      </c>
      <c r="X477" s="50">
        <f t="shared" si="125"/>
        <v>76.314770779184869</v>
      </c>
      <c r="Y477" s="50">
        <f t="shared" si="126"/>
        <v>72.635707713912169</v>
      </c>
      <c r="Z477" s="50">
        <f t="shared" si="127"/>
        <v>55.49253456786338</v>
      </c>
      <c r="AA477" s="50">
        <f t="shared" si="128"/>
        <v>-2.2215065304801982</v>
      </c>
      <c r="AB477" s="50">
        <f t="shared" si="129"/>
        <v>-2.2215065304802124</v>
      </c>
      <c r="AC477" s="50">
        <f t="shared" si="130"/>
        <v>-2.2215065304802053</v>
      </c>
      <c r="AD477" s="51"/>
      <c r="AE477" s="51"/>
      <c r="AF477">
        <v>2.33</v>
      </c>
      <c r="AG477">
        <v>1.67</v>
      </c>
      <c r="AH477" s="66"/>
      <c r="AI477" s="51"/>
      <c r="AJ477" t="s">
        <v>443</v>
      </c>
    </row>
    <row r="478" spans="1:36" ht="15" x14ac:dyDescent="0.25">
      <c r="A478">
        <v>3.63</v>
      </c>
      <c r="B478">
        <v>3.48</v>
      </c>
      <c r="C478">
        <v>2.15</v>
      </c>
      <c r="D478" s="43">
        <f t="shared" si="118"/>
        <v>2.7954694572759786E-2</v>
      </c>
      <c r="E478" s="44">
        <f>IF(OR($A478="",$B478="",$C478=""),"",A478*'MPTO_working_3-way'!$I477)</f>
        <v>3.7314755412991181</v>
      </c>
      <c r="F478" s="45">
        <f>IF(OR($A478="",$B478="",$C478=""),"",B478*'MPTO_working_3-way'!$I477)</f>
        <v>3.5772823371132039</v>
      </c>
      <c r="G478" s="46">
        <f>IF(OR($A478="",$B478="",$C478=""),"",C478*'MPTO_working_3-way'!$I477)</f>
        <v>2.2101025933314333</v>
      </c>
      <c r="H478" s="44">
        <f>IF(OR($A478="",$B478="",$C478=""),"",'MPTO_working_3-way'!E477)</f>
        <v>3.7570840457495733</v>
      </c>
      <c r="I478" s="45">
        <f>IF(OR($A478="",$B478="",$C478=""),"",'MPTO_working_3-way'!F477)</f>
        <v>3.5966295080925175</v>
      </c>
      <c r="J478" s="46">
        <f>IF(OR($A478="",$B478="",$C478=""),"",'MPTO_working_3-way'!G477)</f>
        <v>2.1939541105650386</v>
      </c>
      <c r="K478" s="44">
        <f>IF(OR($A478="",$B478="",$C478=""),"",'OddsRatio_working_3-way'!H477)</f>
        <v>3.7457741824175614</v>
      </c>
      <c r="L478" s="45">
        <f>IF(OR($A478="",$B478="",$C478=""),"",'OddsRatio_working_3-way'!I477)</f>
        <v>3.5891710921656097</v>
      </c>
      <c r="M478" s="46">
        <f>IF(OR($A478="",$B478="",$C478=""),"",'OddsRatio_working_3-way'!J477)</f>
        <v>2.2006236919316335</v>
      </c>
      <c r="N478" s="47">
        <f t="shared" si="119"/>
        <v>26.799050105842277</v>
      </c>
      <c r="O478" s="48">
        <f t="shared" si="120"/>
        <v>27.954181575921687</v>
      </c>
      <c r="P478" s="48">
        <f t="shared" si="121"/>
        <v>45.246768318236036</v>
      </c>
      <c r="Q478" t="s">
        <v>49</v>
      </c>
      <c r="R478" t="s">
        <v>42</v>
      </c>
      <c r="S478" s="38">
        <v>44533</v>
      </c>
      <c r="T478" s="50">
        <v>100</v>
      </c>
      <c r="U478" s="50">
        <f t="shared" si="122"/>
        <v>72.451790633608823</v>
      </c>
      <c r="V478" s="50">
        <f t="shared" si="123"/>
        <v>71.264367816091948</v>
      </c>
      <c r="W478" s="50">
        <f t="shared" si="124"/>
        <v>53.488372093023258</v>
      </c>
      <c r="X478" s="50">
        <f t="shared" si="125"/>
        <v>75.24726009088478</v>
      </c>
      <c r="Y478" s="50">
        <f t="shared" si="126"/>
        <v>74.059837273367933</v>
      </c>
      <c r="Z478" s="50">
        <f t="shared" si="127"/>
        <v>56.283841550299229</v>
      </c>
      <c r="AA478" s="50">
        <f t="shared" si="128"/>
        <v>-2.7954694572759564</v>
      </c>
      <c r="AB478" s="50">
        <f t="shared" si="129"/>
        <v>-2.7954694572759848</v>
      </c>
      <c r="AC478" s="50">
        <f t="shared" si="130"/>
        <v>-2.7954694572759706</v>
      </c>
      <c r="AF478">
        <v>2.0099999999999998</v>
      </c>
      <c r="AG478">
        <v>1.88</v>
      </c>
      <c r="AH478" s="66"/>
      <c r="AJ478" t="s">
        <v>433</v>
      </c>
    </row>
    <row r="479" spans="1:36" ht="15" x14ac:dyDescent="0.25">
      <c r="A479">
        <v>2.71</v>
      </c>
      <c r="B479">
        <v>3.16</v>
      </c>
      <c r="C479">
        <v>2.88</v>
      </c>
      <c r="D479" s="43">
        <f t="shared" si="118"/>
        <v>3.2681608461654132E-2</v>
      </c>
      <c r="E479" s="44">
        <f>IF(OR($A479="",$B479="",$C479=""),"",A479*'MPTO_working_3-way'!$I478)</f>
        <v>2.7985671589310828</v>
      </c>
      <c r="F479" s="45">
        <f>IF(OR($A479="",$B479="",$C479=""),"",B479*'MPTO_working_3-way'!$I478)</f>
        <v>3.2632738827388272</v>
      </c>
      <c r="G479" s="46">
        <f>IF(OR($A479="",$B479="",$C479=""),"",C479*'MPTO_working_3-way'!$I478)</f>
        <v>2.974123032369564</v>
      </c>
      <c r="H479" s="44">
        <f>IF(OR($A479="",$B479="",$C479=""),"",'MPTO_working_3-way'!E478)</f>
        <v>2.7924394769879397</v>
      </c>
      <c r="I479" s="45">
        <f>IF(OR($A479="",$B479="",$C479=""),"",'MPTO_working_3-way'!F478)</f>
        <v>3.2726601053202953</v>
      </c>
      <c r="J479" s="46">
        <f>IF(OR($A479="",$B479="",$C479=""),"",'MPTO_working_3-way'!G478)</f>
        <v>2.9732848624507975</v>
      </c>
      <c r="K479" s="44">
        <f>IF(OR($A479="",$B479="",$C479=""),"",'OddsRatio_working_3-way'!H478)</f>
        <v>2.7953995849306739</v>
      </c>
      <c r="L479" s="45">
        <f>IF(OR($A479="",$B479="",$C479=""),"",'OddsRatio_working_3-way'!I478)</f>
        <v>3.2678731599124302</v>
      </c>
      <c r="M479" s="46">
        <f>IF(OR($A479="",$B479="",$C479=""),"",'OddsRatio_working_3-way'!J478)</f>
        <v>2.9738896021460053</v>
      </c>
      <c r="N479" s="47">
        <f t="shared" si="119"/>
        <v>35.732571105492127</v>
      </c>
      <c r="O479" s="48">
        <f t="shared" si="120"/>
        <v>30.64407205565939</v>
      </c>
      <c r="P479" s="48">
        <f t="shared" si="121"/>
        <v>33.623356838848494</v>
      </c>
      <c r="Q479" t="s">
        <v>306</v>
      </c>
      <c r="R479" t="s">
        <v>464</v>
      </c>
      <c r="S479" s="38">
        <v>44533</v>
      </c>
      <c r="T479" s="50">
        <v>100</v>
      </c>
      <c r="U479" s="50">
        <f t="shared" si="122"/>
        <v>63.099630996309962</v>
      </c>
      <c r="V479" s="50">
        <f t="shared" si="123"/>
        <v>68.35443037974683</v>
      </c>
      <c r="W479" s="50">
        <f t="shared" si="124"/>
        <v>65.277777777777771</v>
      </c>
      <c r="X479" s="50">
        <f t="shared" si="125"/>
        <v>66.367791842475384</v>
      </c>
      <c r="Y479" s="50">
        <f t="shared" si="126"/>
        <v>71.622591225912259</v>
      </c>
      <c r="Z479" s="50">
        <f t="shared" si="127"/>
        <v>68.545938623943201</v>
      </c>
      <c r="AA479" s="50">
        <f t="shared" si="128"/>
        <v>-3.2681608461654221</v>
      </c>
      <c r="AB479" s="50">
        <f t="shared" si="129"/>
        <v>-3.2681608461654292</v>
      </c>
      <c r="AC479" s="50">
        <f t="shared" si="130"/>
        <v>-3.2681608461654292</v>
      </c>
      <c r="AF479">
        <v>2.54</v>
      </c>
      <c r="AG479">
        <v>1.55</v>
      </c>
      <c r="AH479" s="66"/>
      <c r="AJ479" t="s">
        <v>439</v>
      </c>
    </row>
    <row r="480" spans="1:36" ht="15" x14ac:dyDescent="0.25">
      <c r="A480">
        <v>7.31</v>
      </c>
      <c r="B480">
        <v>4.79</v>
      </c>
      <c r="C480">
        <v>1.47</v>
      </c>
      <c r="D480" s="43">
        <f t="shared" si="118"/>
        <v>2.5839281675674508E-2</v>
      </c>
      <c r="E480" s="44">
        <f>IF(OR($A480="",$B480="",$C480=""),"",A480*'MPTO_working_3-way'!$I479)</f>
        <v>7.4988851490491806</v>
      </c>
      <c r="F480" s="45">
        <f>IF(OR($A480="",$B480="",$C480=""),"",B480*'MPTO_working_3-way'!$I479)</f>
        <v>4.9137701592264813</v>
      </c>
      <c r="G480" s="46">
        <f>IF(OR($A480="",$B480="",$C480=""),"",C480*'MPTO_working_3-way'!$I479)</f>
        <v>1.5079837440632415</v>
      </c>
      <c r="H480" s="44">
        <f>IF(OR($A480="",$B480="",$C480=""),"",'MPTO_working_3-way'!E479)</f>
        <v>7.8011753922407294</v>
      </c>
      <c r="I480" s="45">
        <f>IF(OR($A480="",$B480="",$C480=""),"",'MPTO_working_3-way'!F479)</f>
        <v>4.9961236742246591</v>
      </c>
      <c r="J480" s="46">
        <f>IF(OR($A480="",$B480="",$C480=""),"",'MPTO_working_3-way'!G479)</f>
        <v>1.4888507080813795</v>
      </c>
      <c r="K480" s="44">
        <f>IF(OR($A480="",$B480="",$C480=""),"",'OddsRatio_working_3-way'!H479)</f>
        <v>7.6459949579494904</v>
      </c>
      <c r="L480" s="45">
        <f>IF(OR($A480="",$B480="",$C480=""),"",'OddsRatio_working_3-way'!I479)</f>
        <v>4.9918099668191074</v>
      </c>
      <c r="M480" s="46">
        <f>IF(OR($A480="",$B480="",$C480=""),"",'OddsRatio_working_3-way'!J479)</f>
        <v>1.495026565806064</v>
      </c>
      <c r="N480" s="47">
        <f t="shared" si="119"/>
        <v>13.335315585234623</v>
      </c>
      <c r="O480" s="48">
        <f t="shared" si="120"/>
        <v>20.350972218802731</v>
      </c>
      <c r="P480" s="48">
        <f t="shared" si="121"/>
        <v>66.313712195962651</v>
      </c>
      <c r="Q480" t="s">
        <v>404</v>
      </c>
      <c r="R480" t="s">
        <v>247</v>
      </c>
      <c r="S480" s="38">
        <v>44533</v>
      </c>
      <c r="T480" s="50">
        <v>100</v>
      </c>
      <c r="U480" s="50">
        <f t="shared" si="122"/>
        <v>86.320109439124479</v>
      </c>
      <c r="V480" s="50">
        <f t="shared" si="123"/>
        <v>79.123173277661792</v>
      </c>
      <c r="W480" s="50">
        <f t="shared" si="124"/>
        <v>31.972789115646258</v>
      </c>
      <c r="X480" s="50">
        <f t="shared" si="125"/>
        <v>88.904037606691944</v>
      </c>
      <c r="Y480" s="50">
        <f t="shared" si="126"/>
        <v>81.707101445229256</v>
      </c>
      <c r="Z480" s="50">
        <f t="shared" si="127"/>
        <v>34.556717283213715</v>
      </c>
      <c r="AA480" s="50">
        <f t="shared" si="128"/>
        <v>-2.5839281675674641</v>
      </c>
      <c r="AB480" s="50">
        <f t="shared" si="129"/>
        <v>-2.5839281675674641</v>
      </c>
      <c r="AC480" s="50">
        <f t="shared" si="130"/>
        <v>-2.583928167567457</v>
      </c>
      <c r="AF480">
        <v>1.78</v>
      </c>
      <c r="AG480">
        <v>2.15</v>
      </c>
      <c r="AH480" s="66"/>
      <c r="AJ480" t="s">
        <v>440</v>
      </c>
    </row>
    <row r="481" spans="1:36" ht="15" x14ac:dyDescent="0.25">
      <c r="A481">
        <v>1.27</v>
      </c>
      <c r="B481">
        <v>6.45</v>
      </c>
      <c r="C481">
        <v>12.35</v>
      </c>
      <c r="D481" s="43">
        <f t="shared" si="118"/>
        <v>2.3411994412100512E-2</v>
      </c>
      <c r="E481" s="44">
        <f>IF(OR($A481="",$B481="",$C481=""),"",A481*'MPTO_working_3-way'!$I480)</f>
        <v>1.2997332329033677</v>
      </c>
      <c r="F481" s="45">
        <f>IF(OR($A481="",$B481="",$C481=""),"",B481*'MPTO_working_3-way'!$I480)</f>
        <v>6.6010073639580487</v>
      </c>
      <c r="G481" s="46">
        <f>IF(OR($A481="",$B481="",$C481=""),"",C481*'MPTO_working_3-way'!$I480)</f>
        <v>12.639138130989441</v>
      </c>
      <c r="H481" s="44">
        <f>IF(OR($A481="",$B481="",$C481=""),"",'MPTO_working_3-way'!E480)</f>
        <v>1.282713068807684</v>
      </c>
      <c r="I481" s="45">
        <f>IF(OR($A481="",$B481="",$C481=""),"",'MPTO_working_3-way'!F480)</f>
        <v>6.7918743471666421</v>
      </c>
      <c r="J481" s="46">
        <f>IF(OR($A481="",$B481="",$C481=""),"",'MPTO_working_3-way'!G480)</f>
        <v>13.667240084616679</v>
      </c>
      <c r="K481" s="44">
        <f>IF(OR($A481="",$B481="",$C481=""),"",'OddsRatio_working_3-way'!H480)</f>
        <v>1.2875836028445697</v>
      </c>
      <c r="L481" s="45">
        <f>IF(OR($A481="",$B481="",$C481=""),"",'OddsRatio_working_3-way'!I480)</f>
        <v>6.8049282796403832</v>
      </c>
      <c r="M481" s="46">
        <f>IF(OR($A481="",$B481="",$C481=""),"",'OddsRatio_working_3-way'!J480)</f>
        <v>13.089162564021713</v>
      </c>
      <c r="N481" s="47">
        <f t="shared" si="119"/>
        <v>76.938865198220853</v>
      </c>
      <c r="O481" s="48">
        <f t="shared" si="120"/>
        <v>15.149202914998524</v>
      </c>
      <c r="P481" s="48">
        <f t="shared" si="121"/>
        <v>7.9119318867806072</v>
      </c>
      <c r="Q481" t="s">
        <v>51</v>
      </c>
      <c r="R481" t="s">
        <v>414</v>
      </c>
      <c r="S481" s="38">
        <v>44533</v>
      </c>
      <c r="T481" s="50">
        <v>100</v>
      </c>
      <c r="U481" s="50">
        <f t="shared" si="122"/>
        <v>21.259842519685037</v>
      </c>
      <c r="V481" s="50">
        <f t="shared" si="123"/>
        <v>84.496124031007753</v>
      </c>
      <c r="W481" s="50">
        <f t="shared" si="124"/>
        <v>91.902834008097173</v>
      </c>
      <c r="X481" s="50">
        <f t="shared" si="125"/>
        <v>23.601041960895081</v>
      </c>
      <c r="Y481" s="50">
        <f t="shared" si="126"/>
        <v>86.83732347221779</v>
      </c>
      <c r="Z481" s="50">
        <f t="shared" si="127"/>
        <v>94.24403344930721</v>
      </c>
      <c r="AA481" s="50">
        <f t="shared" si="128"/>
        <v>-2.3411994412100441</v>
      </c>
      <c r="AB481" s="50">
        <f t="shared" si="129"/>
        <v>-2.341199441210037</v>
      </c>
      <c r="AC481" s="50">
        <f t="shared" si="130"/>
        <v>-2.341199441210037</v>
      </c>
      <c r="AF481">
        <v>1.46</v>
      </c>
      <c r="AG481">
        <v>2.88</v>
      </c>
      <c r="AH481" s="66"/>
      <c r="AJ481" t="s">
        <v>441</v>
      </c>
    </row>
    <row r="482" spans="1:36" ht="15" x14ac:dyDescent="0.25">
      <c r="A482">
        <v>1.3</v>
      </c>
      <c r="B482">
        <v>6.08</v>
      </c>
      <c r="C482">
        <v>10.24</v>
      </c>
      <c r="D482" s="43">
        <f t="shared" si="118"/>
        <v>3.136070344129549E-2</v>
      </c>
      <c r="E482" s="44">
        <f>IF(OR($A482="",$B482="",$C482=""),"",A482*'MPTO_working_3-way'!$I481)</f>
        <v>1.3407689144736843</v>
      </c>
      <c r="F482" s="45">
        <f>IF(OR($A482="",$B482="",$C482=""),"",B482*'MPTO_working_3-way'!$I481)</f>
        <v>6.2706730769230763</v>
      </c>
      <c r="G482" s="46">
        <f>IF(OR($A482="",$B482="",$C482=""),"",C482*'MPTO_working_3-way'!$I481)</f>
        <v>10.561133603238867</v>
      </c>
      <c r="H482" s="44">
        <f>IF(OR($A482="",$B482="",$C482=""),"",'MPTO_working_3-way'!E481)</f>
        <v>1.3179099189228622</v>
      </c>
      <c r="I482" s="45">
        <f>IF(OR($A482="",$B482="",$C482=""),"",'MPTO_working_3-way'!F481)</f>
        <v>6.4926583838176404</v>
      </c>
      <c r="J482" s="46">
        <f>IF(OR($A482="",$B482="",$C482=""),"",'MPTO_working_3-way'!G481)</f>
        <v>11.467537178092126</v>
      </c>
      <c r="K482" s="44">
        <f>IF(OR($A482="",$B482="",$C482=""),"",'OddsRatio_working_3-way'!H481)</f>
        <v>1.3244375214136519</v>
      </c>
      <c r="L482" s="45">
        <f>IF(OR($A482="",$B482="",$C482=""),"",'OddsRatio_working_3-way'!I481)</f>
        <v>6.4938086959378385</v>
      </c>
      <c r="M482" s="46">
        <f>IF(OR($A482="",$B482="",$C482=""),"",'OddsRatio_working_3-way'!J481)</f>
        <v>10.992675659540479</v>
      </c>
      <c r="N482" s="47">
        <f t="shared" si="119"/>
        <v>74.584068082496358</v>
      </c>
      <c r="O482" s="48">
        <f t="shared" si="120"/>
        <v>15.947251399217974</v>
      </c>
      <c r="P482" s="48">
        <f t="shared" si="121"/>
        <v>9.4686805182856695</v>
      </c>
      <c r="Q482" t="s">
        <v>98</v>
      </c>
      <c r="R482" t="s">
        <v>413</v>
      </c>
      <c r="S482" s="38">
        <v>44533</v>
      </c>
      <c r="T482" s="50">
        <v>100</v>
      </c>
      <c r="U482" s="50">
        <f t="shared" si="122"/>
        <v>23.076923076923073</v>
      </c>
      <c r="V482" s="50">
        <f t="shared" si="123"/>
        <v>83.55263157894737</v>
      </c>
      <c r="W482" s="50">
        <f t="shared" si="124"/>
        <v>90.234375</v>
      </c>
      <c r="X482" s="50">
        <f t="shared" si="125"/>
        <v>26.212993421052634</v>
      </c>
      <c r="Y482" s="50">
        <f t="shared" si="126"/>
        <v>86.68870192307692</v>
      </c>
      <c r="Z482" s="50">
        <f t="shared" si="127"/>
        <v>93.37044534412955</v>
      </c>
      <c r="AA482" s="50">
        <f t="shared" si="128"/>
        <v>-3.1360703441295605</v>
      </c>
      <c r="AB482" s="50">
        <f t="shared" si="129"/>
        <v>-3.1360703441295499</v>
      </c>
      <c r="AC482" s="50">
        <f t="shared" si="130"/>
        <v>-3.1360703441295499</v>
      </c>
      <c r="AF482">
        <v>1.58</v>
      </c>
      <c r="AG482">
        <v>2.5099999999999998</v>
      </c>
      <c r="AH482" s="66"/>
      <c r="AJ482" t="s">
        <v>441</v>
      </c>
    </row>
    <row r="483" spans="1:36" ht="15" x14ac:dyDescent="0.25">
      <c r="A483">
        <v>1.93</v>
      </c>
      <c r="B483">
        <v>3.29</v>
      </c>
      <c r="C483">
        <v>4.8499999999999996</v>
      </c>
      <c r="D483" s="43">
        <f t="shared" si="118"/>
        <v>2.8271649817370959E-2</v>
      </c>
      <c r="E483" s="44">
        <f>IF(OR($A483="",$B483="",$C483=""),"",A483*'MPTO_working_3-way'!$I482)</f>
        <v>1.9845642841475259</v>
      </c>
      <c r="F483" s="45">
        <f>IF(OR($A483="",$B483="",$C483=""),"",B483*'MPTO_working_3-way'!$I482)</f>
        <v>3.3830137278991503</v>
      </c>
      <c r="G483" s="46">
        <f>IF(OR($A483="",$B483="",$C483=""),"",C483*'MPTO_working_3-way'!$I482)</f>
        <v>4.9871175016142484</v>
      </c>
      <c r="H483" s="44">
        <f>IF(OR($A483="",$B483="",$C483=""),"",'MPTO_working_3-way'!E482)</f>
        <v>1.9657533073419144</v>
      </c>
      <c r="I483" s="45">
        <f>IF(OR($A483="",$B483="",$C483=""),"",'MPTO_working_3-way'!F482)</f>
        <v>3.3952688716576054</v>
      </c>
      <c r="J483" s="46">
        <f>IF(OR($A483="",$B483="",$C483=""),"",'MPTO_working_3-way'!G482)</f>
        <v>5.0822903169110436</v>
      </c>
      <c r="K483" s="44">
        <f>IF(OR($A483="",$B483="",$C483=""),"",'OddsRatio_working_3-way'!H482)</f>
        <v>1.9733194093291504</v>
      </c>
      <c r="L483" s="45">
        <f>IF(OR($A483="",$B483="",$C483=""),"",'OddsRatio_working_3-way'!I482)</f>
        <v>3.396668222971778</v>
      </c>
      <c r="M483" s="46">
        <f>IF(OR($A483="",$B483="",$C483=""),"",'OddsRatio_working_3-way'!J482)</f>
        <v>5.0293330386206749</v>
      </c>
      <c r="N483" s="47">
        <f t="shared" si="119"/>
        <v>50.388894327479662</v>
      </c>
      <c r="O483" s="48">
        <f t="shared" si="120"/>
        <v>29.559442569007828</v>
      </c>
      <c r="P483" s="48">
        <f t="shared" si="121"/>
        <v>20.051663103512528</v>
      </c>
      <c r="Q483" t="s">
        <v>418</v>
      </c>
      <c r="R483" t="s">
        <v>354</v>
      </c>
      <c r="S483" s="38">
        <v>44533</v>
      </c>
      <c r="T483" s="50">
        <v>100</v>
      </c>
      <c r="U483" s="50">
        <f t="shared" si="122"/>
        <v>48.186528497409334</v>
      </c>
      <c r="V483" s="50">
        <f t="shared" si="123"/>
        <v>69.6048632218845</v>
      </c>
      <c r="W483" s="50">
        <f t="shared" si="124"/>
        <v>79.38144329896906</v>
      </c>
      <c r="X483" s="50">
        <f t="shared" si="125"/>
        <v>51.013693479146426</v>
      </c>
      <c r="Y483" s="50">
        <f t="shared" si="126"/>
        <v>72.432028203621613</v>
      </c>
      <c r="Z483" s="50">
        <f t="shared" si="127"/>
        <v>82.208608280706173</v>
      </c>
      <c r="AA483" s="50">
        <f t="shared" si="128"/>
        <v>-2.8271649817370914</v>
      </c>
      <c r="AB483" s="50">
        <f t="shared" si="129"/>
        <v>-2.8271649817371127</v>
      </c>
      <c r="AC483" s="50">
        <f t="shared" si="130"/>
        <v>-2.8271649817371127</v>
      </c>
      <c r="AF483">
        <v>2.06</v>
      </c>
      <c r="AG483">
        <v>1.84</v>
      </c>
      <c r="AH483" s="66"/>
      <c r="AJ483" t="s">
        <v>434</v>
      </c>
    </row>
    <row r="484" spans="1:36" ht="15" x14ac:dyDescent="0.25">
      <c r="A484">
        <v>1.83</v>
      </c>
      <c r="B484">
        <v>3.43</v>
      </c>
      <c r="C484">
        <v>5.22</v>
      </c>
      <c r="D484" s="43">
        <f t="shared" si="118"/>
        <v>2.9564158162120657E-2</v>
      </c>
      <c r="E484" s="44">
        <f>IF(OR($A484="",$B484="",$C484=""),"",A484*'MPTO_working_3-way'!$I483)</f>
        <v>1.8841024094366809</v>
      </c>
      <c r="F484" s="45">
        <f>IF(OR($A484="",$B484="",$C484=""),"",B484*'MPTO_working_3-way'!$I483)</f>
        <v>3.531405062496074</v>
      </c>
      <c r="G484" s="46">
        <f>IF(OR($A484="",$B484="",$C484=""),"",C484*'MPTO_working_3-way'!$I483)</f>
        <v>5.3743249056062696</v>
      </c>
      <c r="H484" s="44">
        <f>IF(OR($A484="",$B484="",$C484=""),"",'MPTO_working_3-way'!E483)</f>
        <v>1.8636085713183919</v>
      </c>
      <c r="I484" s="45">
        <f>IF(OR($A484="",$B484="",$C484=""),"",'MPTO_working_3-way'!F483)</f>
        <v>3.549995850355363</v>
      </c>
      <c r="J484" s="46">
        <f>IF(OR($A484="",$B484="",$C484=""),"",'MPTO_working_3-way'!G483)</f>
        <v>5.5030878369957961</v>
      </c>
      <c r="K484" s="44">
        <f>IF(OR($A484="",$B484="",$C484=""),"",'OddsRatio_working_3-way'!H483)</f>
        <v>1.8715435825948956</v>
      </c>
      <c r="L484" s="45">
        <f>IF(OR($A484="",$B484="",$C484=""),"",'OddsRatio_working_3-way'!I483)</f>
        <v>3.551627597235659</v>
      </c>
      <c r="M484" s="46">
        <f>IF(OR($A484="",$B484="",$C484=""),"",'OddsRatio_working_3-way'!J483)</f>
        <v>5.4312215886150099</v>
      </c>
      <c r="N484" s="47">
        <f t="shared" si="119"/>
        <v>53.075671205101074</v>
      </c>
      <c r="O484" s="48">
        <f t="shared" si="120"/>
        <v>28.317340613800283</v>
      </c>
      <c r="P484" s="48">
        <f t="shared" si="121"/>
        <v>18.606988181098654</v>
      </c>
      <c r="Q484" t="s">
        <v>140</v>
      </c>
      <c r="R484" t="s">
        <v>352</v>
      </c>
      <c r="S484" s="38">
        <v>44533</v>
      </c>
      <c r="T484" s="50">
        <v>100</v>
      </c>
      <c r="U484" s="50">
        <f t="shared" si="122"/>
        <v>45.355191256830594</v>
      </c>
      <c r="V484" s="50">
        <f t="shared" si="123"/>
        <v>70.845481049562679</v>
      </c>
      <c r="W484" s="50">
        <f t="shared" si="124"/>
        <v>80.842911877394641</v>
      </c>
      <c r="X484" s="50">
        <f t="shared" si="125"/>
        <v>48.31160707304268</v>
      </c>
      <c r="Y484" s="50">
        <f t="shared" si="126"/>
        <v>73.801896865774765</v>
      </c>
      <c r="Z484" s="50">
        <f t="shared" si="127"/>
        <v>83.799327693606713</v>
      </c>
      <c r="AA484" s="50">
        <f t="shared" si="128"/>
        <v>-2.9564158162120862</v>
      </c>
      <c r="AB484" s="50">
        <f t="shared" si="129"/>
        <v>-2.9564158162120862</v>
      </c>
      <c r="AC484" s="50">
        <f t="shared" si="130"/>
        <v>-2.9564158162120719</v>
      </c>
      <c r="AF484">
        <v>2.2799999999999998</v>
      </c>
      <c r="AG484">
        <v>1.68</v>
      </c>
      <c r="AH484" s="66"/>
      <c r="AJ484" t="s">
        <v>434</v>
      </c>
    </row>
    <row r="485" spans="1:36" ht="15" x14ac:dyDescent="0.25">
      <c r="A485">
        <v>2.84</v>
      </c>
      <c r="B485">
        <v>3.06</v>
      </c>
      <c r="C485">
        <v>2.87</v>
      </c>
      <c r="D485" s="43">
        <f t="shared" si="118"/>
        <v>2.7342117426381929E-2</v>
      </c>
      <c r="E485" s="44">
        <f>IF(OR($A485="",$B485="",$C485=""),"",A485*'MPTO_working_3-way'!$I484)</f>
        <v>2.9176516134909245</v>
      </c>
      <c r="F485" s="45">
        <f>IF(OR($A485="",$B485="",$C485=""),"",B485*'MPTO_working_3-way'!$I484)</f>
        <v>3.1436668793247287</v>
      </c>
      <c r="G485" s="46">
        <f>IF(OR($A485="",$B485="",$C485=""),"",C485*'MPTO_working_3-way'!$I484)</f>
        <v>2.9484718770137164</v>
      </c>
      <c r="H485" s="44">
        <f>IF(OR($A485="",$B485="",$C485=""),"",'MPTO_working_3-way'!E484)</f>
        <v>2.9154634811278139</v>
      </c>
      <c r="I485" s="45">
        <f>IF(OR($A485="",$B485="",$C485=""),"",'MPTO_working_3-way'!F484)</f>
        <v>3.14778854820069</v>
      </c>
      <c r="J485" s="46">
        <f>IF(OR($A485="",$B485="",$C485=""),"",'MPTO_working_3-way'!G484)</f>
        <v>2.9470878381273833</v>
      </c>
      <c r="K485" s="44">
        <f>IF(OR($A485="",$B485="",$C485=""),"",'OddsRatio_working_3-way'!H484)</f>
        <v>2.9165531950699304</v>
      </c>
      <c r="L485" s="45">
        <f>IF(OR($A485="",$B485="",$C485=""),"",'OddsRatio_working_3-way'!I484)</f>
        <v>3.1457062944804655</v>
      </c>
      <c r="M485" s="46">
        <f>IF(OR($A485="",$B485="",$C485=""),"",'OddsRatio_working_3-way'!J484)</f>
        <v>2.9478013449895499</v>
      </c>
      <c r="N485" s="47">
        <f t="shared" si="119"/>
        <v>34.274140043866161</v>
      </c>
      <c r="O485" s="48">
        <f t="shared" si="120"/>
        <v>31.809986184503231</v>
      </c>
      <c r="P485" s="48">
        <f t="shared" si="121"/>
        <v>33.915873771630615</v>
      </c>
      <c r="Q485" t="s">
        <v>364</v>
      </c>
      <c r="R485" t="s">
        <v>107</v>
      </c>
      <c r="S485" s="38">
        <v>44533</v>
      </c>
      <c r="T485" s="50">
        <v>100</v>
      </c>
      <c r="U485" s="50">
        <f t="shared" si="122"/>
        <v>64.788732394366207</v>
      </c>
      <c r="V485" s="50">
        <f t="shared" si="123"/>
        <v>67.320261437908499</v>
      </c>
      <c r="W485" s="50">
        <f t="shared" si="124"/>
        <v>65.156794425087099</v>
      </c>
      <c r="X485" s="50">
        <f t="shared" si="125"/>
        <v>67.522944137004387</v>
      </c>
      <c r="Y485" s="50">
        <f t="shared" si="126"/>
        <v>70.054473180546694</v>
      </c>
      <c r="Z485" s="50">
        <f t="shared" si="127"/>
        <v>67.891006167725308</v>
      </c>
      <c r="AA485" s="50">
        <f t="shared" si="128"/>
        <v>-2.7342117426381805</v>
      </c>
      <c r="AB485" s="50">
        <f t="shared" si="129"/>
        <v>-2.7342117426381947</v>
      </c>
      <c r="AC485" s="50">
        <f t="shared" si="130"/>
        <v>-2.7342117426382089</v>
      </c>
      <c r="AF485">
        <v>2.3199999999999998</v>
      </c>
      <c r="AG485">
        <v>1.66</v>
      </c>
      <c r="AH485" s="66"/>
      <c r="AJ485" t="s">
        <v>435</v>
      </c>
    </row>
    <row r="486" spans="1:36" ht="15" x14ac:dyDescent="0.25">
      <c r="A486">
        <v>2.39</v>
      </c>
      <c r="B486">
        <v>3.32</v>
      </c>
      <c r="C486">
        <v>3.18</v>
      </c>
      <c r="D486" s="43">
        <f t="shared" si="118"/>
        <v>3.4080269923143947E-2</v>
      </c>
      <c r="E486" s="44">
        <f>IF(OR($A486="",$B486="",$C486=""),"",A486*'MPTO_working_3-way'!$I485)</f>
        <v>2.4714518451163143</v>
      </c>
      <c r="F486" s="45">
        <f>IF(OR($A486="",$B486="",$C486=""),"",B486*'MPTO_working_3-way'!$I485)</f>
        <v>3.4331464961448379</v>
      </c>
      <c r="G486" s="46">
        <f>IF(OR($A486="",$B486="",$C486=""),"",C486*'MPTO_working_3-way'!$I485)</f>
        <v>3.2883752583555981</v>
      </c>
      <c r="H486" s="44">
        <f>IF(OR($A486="",$B486="",$C486=""),"",'MPTO_working_3-way'!E485)</f>
        <v>2.4567009415288368</v>
      </c>
      <c r="I486" s="45">
        <f>IF(OR($A486="",$B486="",$C486=""),"",'MPTO_working_3-way'!F485)</f>
        <v>3.4501231138674742</v>
      </c>
      <c r="J486" s="46">
        <f>IF(OR($A486="",$B486="",$C486=""),"",'MPTO_working_3-way'!G485)</f>
        <v>3.2991832801149767</v>
      </c>
      <c r="K486" s="44">
        <f>IF(OR($A486="",$B486="",$C486=""),"",'OddsRatio_working_3-way'!H485)</f>
        <v>2.4631960156412021</v>
      </c>
      <c r="L486" s="45">
        <f>IF(OR($A486="",$B486="",$C486=""),"",'OddsRatio_working_3-way'!I485)</f>
        <v>3.4421688894155311</v>
      </c>
      <c r="M486" s="46">
        <f>IF(OR($A486="",$B486="",$C486=""),"",'OddsRatio_working_3-way'!J485)</f>
        <v>3.2947966288473527</v>
      </c>
      <c r="N486" s="47">
        <f t="shared" si="119"/>
        <v>40.462046710561616</v>
      </c>
      <c r="O486" s="48">
        <f t="shared" si="120"/>
        <v>29.127798686217552</v>
      </c>
      <c r="P486" s="48">
        <f t="shared" si="121"/>
        <v>30.410154603220835</v>
      </c>
      <c r="Q486" t="s">
        <v>374</v>
      </c>
      <c r="R486" t="s">
        <v>471</v>
      </c>
      <c r="S486" s="38">
        <v>44533</v>
      </c>
      <c r="T486" s="50">
        <v>100</v>
      </c>
      <c r="U486" s="50">
        <f t="shared" si="122"/>
        <v>58.15899581589958</v>
      </c>
      <c r="V486" s="50">
        <f t="shared" si="123"/>
        <v>69.879518072289159</v>
      </c>
      <c r="W486" s="50">
        <f t="shared" si="124"/>
        <v>68.55345911949685</v>
      </c>
      <c r="X486" s="50">
        <f t="shared" si="125"/>
        <v>61.567022808213991</v>
      </c>
      <c r="Y486" s="50">
        <f t="shared" si="126"/>
        <v>73.287545064603549</v>
      </c>
      <c r="Z486" s="50">
        <f t="shared" si="127"/>
        <v>71.961486111811254</v>
      </c>
      <c r="AA486" s="50">
        <f t="shared" si="128"/>
        <v>-3.4080269923144115</v>
      </c>
      <c r="AB486" s="50">
        <f t="shared" si="129"/>
        <v>-3.4080269923143902</v>
      </c>
      <c r="AC486" s="50">
        <f t="shared" si="130"/>
        <v>-3.4080269923144044</v>
      </c>
      <c r="AF486">
        <v>2.04</v>
      </c>
      <c r="AG486">
        <v>1.84</v>
      </c>
      <c r="AH486" s="66"/>
      <c r="AJ486" t="s">
        <v>450</v>
      </c>
    </row>
    <row r="487" spans="1:36" ht="15" x14ac:dyDescent="0.25">
      <c r="A487">
        <v>2.37</v>
      </c>
      <c r="B487">
        <v>3.41</v>
      </c>
      <c r="C487">
        <v>3.26</v>
      </c>
      <c r="D487" s="43">
        <f t="shared" si="118"/>
        <v>2.1944526492520211E-2</v>
      </c>
      <c r="E487" s="44">
        <f>IF(OR($A487="",$B487="",$C487=""),"",A487*'MPTO_working_3-way'!$I486)</f>
        <v>2.4220085277872729</v>
      </c>
      <c r="F487" s="45">
        <f>IF(OR($A487="",$B487="",$C487=""),"",B487*'MPTO_working_3-way'!$I486)</f>
        <v>3.4848308353394941</v>
      </c>
      <c r="G487" s="46">
        <f>IF(OR($A487="",$B487="",$C487=""),"",C487*'MPTO_working_3-way'!$I486)</f>
        <v>3.3315391563656158</v>
      </c>
      <c r="H487" s="44">
        <f>IF(OR($A487="",$B487="",$C487=""),"",'MPTO_working_3-way'!E486)</f>
        <v>2.4118115900326265</v>
      </c>
      <c r="I487" s="45">
        <f>IF(OR($A487="",$B487="",$C487=""),"",'MPTO_working_3-way'!F486)</f>
        <v>3.497233638173979</v>
      </c>
      <c r="J487" s="46">
        <f>IF(OR($A487="",$B487="",$C487=""),"",'MPTO_working_3-way'!G486)</f>
        <v>3.3396383022360889</v>
      </c>
      <c r="K487" s="44">
        <f>IF(OR($A487="",$B487="",$C487=""),"",'OddsRatio_working_3-way'!H486)</f>
        <v>2.4162919788011226</v>
      </c>
      <c r="L487" s="45">
        <f>IF(OR($A487="",$B487="",$C487=""),"",'OddsRatio_working_3-way'!I486)</f>
        <v>3.4914333349713176</v>
      </c>
      <c r="M487" s="46">
        <f>IF(OR($A487="",$B487="",$C487=""),"",'OddsRatio_working_3-way'!J486)</f>
        <v>3.3363648701390773</v>
      </c>
      <c r="N487" s="47">
        <f t="shared" si="119"/>
        <v>41.288046203272117</v>
      </c>
      <c r="O487" s="48">
        <f t="shared" si="120"/>
        <v>28.695797507846017</v>
      </c>
      <c r="P487" s="48">
        <f t="shared" si="121"/>
        <v>30.016156288881881</v>
      </c>
      <c r="Q487" t="s">
        <v>153</v>
      </c>
      <c r="R487" t="s">
        <v>54</v>
      </c>
      <c r="S487" s="38">
        <v>44533</v>
      </c>
      <c r="T487" s="50">
        <v>100</v>
      </c>
      <c r="U487" s="50">
        <f t="shared" si="122"/>
        <v>57.805907172995774</v>
      </c>
      <c r="V487" s="50">
        <f t="shared" si="123"/>
        <v>70.674486803519059</v>
      </c>
      <c r="W487" s="50">
        <f t="shared" si="124"/>
        <v>69.325153374233125</v>
      </c>
      <c r="X487" s="50">
        <f t="shared" si="125"/>
        <v>60.000359822247809</v>
      </c>
      <c r="Y487" s="50">
        <f t="shared" si="126"/>
        <v>72.868939452771087</v>
      </c>
      <c r="Z487" s="50">
        <f t="shared" si="127"/>
        <v>71.519606023485153</v>
      </c>
      <c r="AA487" s="50">
        <f t="shared" si="128"/>
        <v>-2.1944526492520353</v>
      </c>
      <c r="AB487" s="50">
        <f t="shared" si="129"/>
        <v>-2.1944526492520282</v>
      </c>
      <c r="AC487" s="50">
        <f t="shared" si="130"/>
        <v>-2.1944526492520282</v>
      </c>
      <c r="AF487">
        <v>1.95</v>
      </c>
      <c r="AG487">
        <v>1.95</v>
      </c>
      <c r="AH487" s="66"/>
      <c r="AJ487" t="s">
        <v>436</v>
      </c>
    </row>
    <row r="488" spans="1:36" ht="15" x14ac:dyDescent="0.25">
      <c r="A488">
        <v>2.36</v>
      </c>
      <c r="B488">
        <v>2.99</v>
      </c>
      <c r="C488">
        <v>3.7</v>
      </c>
      <c r="D488" s="43">
        <f t="shared" si="118"/>
        <v>2.8447244364709245E-2</v>
      </c>
      <c r="E488" s="44">
        <f>IF(OR($A488="",$B488="",$C488=""),"",A488*'MPTO_working_3-way'!$I487)</f>
        <v>2.4271354967007137</v>
      </c>
      <c r="F488" s="45">
        <f>IF(OR($A488="",$B488="",$C488=""),"",B488*'MPTO_working_3-way'!$I487)</f>
        <v>3.0750572606504809</v>
      </c>
      <c r="G488" s="46">
        <f>IF(OR($A488="",$B488="",$C488=""),"",C488*'MPTO_working_3-way'!$I487)</f>
        <v>3.8052548041494245</v>
      </c>
      <c r="H488" s="44">
        <f>IF(OR($A488="",$B488="",$C488=""),"",'MPTO_working_3-way'!E487)</f>
        <v>2.4140221929909993</v>
      </c>
      <c r="I488" s="45">
        <f>IF(OR($A488="",$B488="",$C488=""),"",'MPTO_working_3-way'!F487)</f>
        <v>3.0772474117284685</v>
      </c>
      <c r="J488" s="46">
        <f>IF(OR($A488="",$B488="",$C488=""),"",'MPTO_working_3-way'!G487)</f>
        <v>3.8345343886954582</v>
      </c>
      <c r="K488" s="44">
        <f>IF(OR($A488="",$B488="",$C488=""),"",'OddsRatio_working_3-way'!H487)</f>
        <v>2.4199387621198403</v>
      </c>
      <c r="L488" s="45">
        <f>IF(OR($A488="",$B488="",$C488=""),"",'OddsRatio_working_3-way'!I487)</f>
        <v>3.0777045122194728</v>
      </c>
      <c r="M488" s="46">
        <f>IF(OR($A488="",$B488="",$C488=""),"",'OddsRatio_working_3-way'!J487)</f>
        <v>3.8189960718555662</v>
      </c>
      <c r="N488" s="47">
        <f t="shared" si="119"/>
        <v>41.200831241574001</v>
      </c>
      <c r="O488" s="48">
        <f t="shared" si="120"/>
        <v>32.519719642178806</v>
      </c>
      <c r="P488" s="48">
        <f t="shared" si="121"/>
        <v>26.2794491162472</v>
      </c>
      <c r="Q488" t="s">
        <v>431</v>
      </c>
      <c r="R488" t="s">
        <v>122</v>
      </c>
      <c r="S488" s="38">
        <v>44533</v>
      </c>
      <c r="T488" s="50">
        <v>100</v>
      </c>
      <c r="U488" s="50">
        <f t="shared" si="122"/>
        <v>57.627118644067799</v>
      </c>
      <c r="V488" s="50">
        <f t="shared" si="123"/>
        <v>66.555183946488299</v>
      </c>
      <c r="W488" s="50">
        <f t="shared" si="124"/>
        <v>72.972972972972968</v>
      </c>
      <c r="X488" s="50">
        <f t="shared" si="125"/>
        <v>60.471843080538726</v>
      </c>
      <c r="Y488" s="50">
        <f t="shared" si="126"/>
        <v>69.399908382959225</v>
      </c>
      <c r="Z488" s="50">
        <f t="shared" si="127"/>
        <v>75.817697409443909</v>
      </c>
      <c r="AA488" s="50">
        <f t="shared" si="128"/>
        <v>-2.8447244364709263</v>
      </c>
      <c r="AB488" s="50">
        <f t="shared" si="129"/>
        <v>-2.8447244364709263</v>
      </c>
      <c r="AC488" s="50">
        <f t="shared" si="130"/>
        <v>-2.8447244364709405</v>
      </c>
      <c r="AF488">
        <v>2.75</v>
      </c>
      <c r="AG488">
        <v>1.49</v>
      </c>
      <c r="AH488" s="66"/>
      <c r="AJ488" t="s">
        <v>437</v>
      </c>
    </row>
    <row r="489" spans="1:36" ht="15" x14ac:dyDescent="0.25">
      <c r="A489">
        <v>2.0499999999999998</v>
      </c>
      <c r="B489">
        <v>3.12</v>
      </c>
      <c r="C489">
        <v>4.5599999999999996</v>
      </c>
      <c r="D489" s="43">
        <f t="shared" si="118"/>
        <v>2.7615944175636065E-2</v>
      </c>
      <c r="E489" s="44">
        <f>IF(OR($A489="",$B489="",$C489=""),"",A489*'MPTO_working_3-way'!$I488)</f>
        <v>2.1066126855600538</v>
      </c>
      <c r="F489" s="45">
        <f>IF(OR($A489="",$B489="",$C489=""),"",B489*'MPTO_working_3-way'!$I488)</f>
        <v>3.2061617458279845</v>
      </c>
      <c r="G489" s="46">
        <f>IF(OR($A489="",$B489="",$C489=""),"",C489*'MPTO_working_3-way'!$I488)</f>
        <v>4.6859287054409</v>
      </c>
      <c r="H489" s="44">
        <f>IF(OR($A489="",$B489="",$C489=""),"",'MPTO_working_3-way'!E488)</f>
        <v>2.0894294032690675</v>
      </c>
      <c r="I489" s="45">
        <f>IF(OR($A489="",$B489="",$C489=""),"",'MPTO_working_3-way'!F488)</f>
        <v>3.2122579167180638</v>
      </c>
      <c r="J489" s="46">
        <f>IF(OR($A489="",$B489="",$C489=""),"",'MPTO_working_3-way'!G488)</f>
        <v>4.7597984176306234</v>
      </c>
      <c r="K489" s="44">
        <f>IF(OR($A489="",$B489="",$C489=""),"",'OddsRatio_working_3-way'!H488)</f>
        <v>2.0966823610711214</v>
      </c>
      <c r="L489" s="45">
        <f>IF(OR($A489="",$B489="",$C489=""),"",'OddsRatio_working_3-way'!I488)</f>
        <v>3.2142539099721703</v>
      </c>
      <c r="M489" s="46">
        <f>IF(OR($A489="",$B489="",$C489=""),"",'OddsRatio_working_3-way'!J488)</f>
        <v>4.7182754337268502</v>
      </c>
      <c r="N489" s="47">
        <f t="shared" si="119"/>
        <v>47.469570787956442</v>
      </c>
      <c r="O489" s="48">
        <f t="shared" si="120"/>
        <v>31.189942344650866</v>
      </c>
      <c r="P489" s="48">
        <f t="shared" si="121"/>
        <v>21.340486867392698</v>
      </c>
      <c r="Q489" t="s">
        <v>158</v>
      </c>
      <c r="R489" t="s">
        <v>163</v>
      </c>
      <c r="S489" s="38">
        <v>44533</v>
      </c>
      <c r="T489" s="50">
        <v>100</v>
      </c>
      <c r="U489" s="50">
        <f t="shared" si="122"/>
        <v>51.219512195121943</v>
      </c>
      <c r="V489" s="50">
        <f t="shared" si="123"/>
        <v>67.948717948717942</v>
      </c>
      <c r="W489" s="50">
        <f t="shared" si="124"/>
        <v>78.070175438596479</v>
      </c>
      <c r="X489" s="50">
        <f t="shared" si="125"/>
        <v>53.981106612685558</v>
      </c>
      <c r="Y489" s="50">
        <f t="shared" si="126"/>
        <v>70.710312366281556</v>
      </c>
      <c r="Z489" s="50">
        <f t="shared" si="127"/>
        <v>80.831769856160093</v>
      </c>
      <c r="AA489" s="50">
        <f t="shared" si="128"/>
        <v>-2.7615944175636145</v>
      </c>
      <c r="AB489" s="50">
        <f t="shared" si="129"/>
        <v>-2.7615944175636145</v>
      </c>
      <c r="AC489" s="50">
        <f t="shared" si="130"/>
        <v>-2.7615944175636145</v>
      </c>
      <c r="AF489">
        <v>2.69</v>
      </c>
      <c r="AG489">
        <v>1.51</v>
      </c>
      <c r="AH489" s="66"/>
      <c r="AJ489" t="s">
        <v>437</v>
      </c>
    </row>
    <row r="490" spans="1:36" ht="15" x14ac:dyDescent="0.25">
      <c r="A490">
        <v>4.5</v>
      </c>
      <c r="B490">
        <v>3.77</v>
      </c>
      <c r="C490">
        <v>1.84</v>
      </c>
      <c r="D490" s="43">
        <f t="shared" si="118"/>
        <v>3.0952472481707849E-2</v>
      </c>
      <c r="E490" s="44">
        <f>IF(OR($A490="",$B490="",$C490=""),"",A490*'MPTO_working_3-way'!$I489)</f>
        <v>4.6392861261676854</v>
      </c>
      <c r="F490" s="45">
        <f>IF(OR($A490="",$B490="",$C490=""),"",B490*'MPTO_working_3-way'!$I489)</f>
        <v>3.8866908212560385</v>
      </c>
      <c r="G490" s="46">
        <f>IF(OR($A490="",$B490="",$C490=""),"",C490*'MPTO_working_3-way'!$I489)</f>
        <v>1.8969525493663426</v>
      </c>
      <c r="H490" s="44">
        <f>IF(OR($A490="",$B490="",$C490=""),"",'MPTO_working_3-way'!E489)</f>
        <v>4.7191018030457261</v>
      </c>
      <c r="I490" s="45">
        <f>IF(OR($A490="",$B490="",$C490=""),"",'MPTO_working_3-way'!F489)</f>
        <v>3.9225762132546977</v>
      </c>
      <c r="J490" s="46">
        <f>IF(OR($A490="",$B490="",$C490=""),"",'MPTO_working_3-way'!G489)</f>
        <v>1.8756068641745849</v>
      </c>
      <c r="K490" s="44">
        <f>IF(OR($A490="",$B490="",$C490=""),"",'OddsRatio_working_3-way'!H489)</f>
        <v>4.6816978154855509</v>
      </c>
      <c r="L490" s="45">
        <f>IF(OR($A490="",$B490="",$C490=""),"",'OddsRatio_working_3-way'!I489)</f>
        <v>3.9138008425414199</v>
      </c>
      <c r="M490" s="46">
        <f>IF(OR($A490="",$B490="",$C490=""),"",'OddsRatio_working_3-way'!J489)</f>
        <v>1.8836074757165322</v>
      </c>
      <c r="N490" s="47">
        <f t="shared" si="119"/>
        <v>21.555040426576515</v>
      </c>
      <c r="O490" s="48">
        <f t="shared" si="120"/>
        <v>25.728828095383104</v>
      </c>
      <c r="P490" s="48">
        <f t="shared" si="121"/>
        <v>52.716131478040381</v>
      </c>
      <c r="Q490" t="s">
        <v>66</v>
      </c>
      <c r="R490" t="s">
        <v>166</v>
      </c>
      <c r="S490" s="38">
        <v>44533</v>
      </c>
      <c r="T490" s="50">
        <v>100</v>
      </c>
      <c r="U490" s="50">
        <f t="shared" si="122"/>
        <v>77.777777777777771</v>
      </c>
      <c r="V490" s="50">
        <f t="shared" si="123"/>
        <v>73.474801061007966</v>
      </c>
      <c r="W490" s="50">
        <f t="shared" si="124"/>
        <v>45.652173913043477</v>
      </c>
      <c r="X490" s="50">
        <f t="shared" si="125"/>
        <v>80.873025025948564</v>
      </c>
      <c r="Y490" s="50">
        <f t="shared" si="126"/>
        <v>76.570048309178745</v>
      </c>
      <c r="Z490" s="50">
        <f t="shared" si="127"/>
        <v>48.747421161214262</v>
      </c>
      <c r="AA490" s="50">
        <f t="shared" si="128"/>
        <v>-3.0952472481707929</v>
      </c>
      <c r="AB490" s="50">
        <f t="shared" si="129"/>
        <v>-3.0952472481707787</v>
      </c>
      <c r="AC490" s="50">
        <f t="shared" si="130"/>
        <v>-3.0952472481707858</v>
      </c>
      <c r="AF490">
        <v>1.88</v>
      </c>
      <c r="AG490">
        <v>2.0099999999999998</v>
      </c>
      <c r="AH490" s="66"/>
      <c r="AJ490" t="s">
        <v>442</v>
      </c>
    </row>
    <row r="491" spans="1:36" ht="15" x14ac:dyDescent="0.25">
      <c r="A491">
        <v>2.75</v>
      </c>
      <c r="B491">
        <v>3.33</v>
      </c>
      <c r="C491">
        <v>2.79</v>
      </c>
      <c r="D491" s="43">
        <f t="shared" si="118"/>
        <v>2.2359603004764361E-2</v>
      </c>
      <c r="E491" s="44">
        <f>IF(OR($A491="",$B491="",$C491=""),"",A491*'MPTO_working_3-way'!$I490)</f>
        <v>2.8114889082631018</v>
      </c>
      <c r="F491" s="45">
        <f>IF(OR($A491="",$B491="",$C491=""),"",B491*'MPTO_working_3-way'!$I490)</f>
        <v>3.4044574780058654</v>
      </c>
      <c r="G491" s="46">
        <f>IF(OR($A491="",$B491="",$C491=""),"",C491*'MPTO_working_3-way'!$I490)</f>
        <v>2.8523832923832928</v>
      </c>
      <c r="H491" s="44">
        <f>IF(OR($A491="",$B491="",$C491=""),"",'MPTO_working_3-way'!E490)</f>
        <v>2.8075442775080974</v>
      </c>
      <c r="I491" s="45">
        <f>IF(OR($A491="",$B491="",$C491=""),"",'MPTO_working_3-way'!F490)</f>
        <v>3.4147512555006467</v>
      </c>
      <c r="J491" s="46">
        <f>IF(OR($A491="",$B491="",$C491=""),"",'MPTO_working_3-way'!G490)</f>
        <v>2.8492485007653006</v>
      </c>
      <c r="K491" s="44">
        <f>IF(OR($A491="",$B491="",$C491=""),"",'OddsRatio_working_3-way'!H490)</f>
        <v>2.809578434520962</v>
      </c>
      <c r="L491" s="45">
        <f>IF(OR($A491="",$B491="",$C491=""),"",'OddsRatio_working_3-way'!I490)</f>
        <v>3.409324429962195</v>
      </c>
      <c r="M491" s="46">
        <f>IF(OR($A491="",$B491="",$C491=""),"",'OddsRatio_working_3-way'!J490)</f>
        <v>2.8509402273100126</v>
      </c>
      <c r="N491" s="47">
        <f t="shared" si="119"/>
        <v>35.568342349171346</v>
      </c>
      <c r="O491" s="48">
        <f t="shared" si="120"/>
        <v>29.373255693760118</v>
      </c>
      <c r="P491" s="48">
        <f t="shared" si="121"/>
        <v>35.058401957068526</v>
      </c>
      <c r="Q491" t="s">
        <v>241</v>
      </c>
      <c r="R491" t="s">
        <v>391</v>
      </c>
      <c r="S491" t="s">
        <v>514</v>
      </c>
      <c r="T491" s="50">
        <v>100</v>
      </c>
      <c r="U491" s="50">
        <f t="shared" si="122"/>
        <v>63.63636363636364</v>
      </c>
      <c r="V491" s="50">
        <f t="shared" si="123"/>
        <v>69.969969969969966</v>
      </c>
      <c r="W491" s="50">
        <f t="shared" si="124"/>
        <v>64.157706093189958</v>
      </c>
      <c r="X491" s="50">
        <f t="shared" si="125"/>
        <v>65.872323936840061</v>
      </c>
      <c r="Y491" s="50">
        <f t="shared" si="126"/>
        <v>72.205930270446402</v>
      </c>
      <c r="Z491" s="50">
        <f t="shared" si="127"/>
        <v>66.393666393666393</v>
      </c>
      <c r="AA491" s="50">
        <f t="shared" si="128"/>
        <v>-2.235960300476421</v>
      </c>
      <c r="AB491" s="50">
        <f t="shared" si="129"/>
        <v>-2.2359603004764352</v>
      </c>
      <c r="AC491" s="50">
        <f t="shared" si="130"/>
        <v>-2.2359603004764352</v>
      </c>
      <c r="AF491">
        <v>2.0299999999999998</v>
      </c>
      <c r="AG491">
        <v>1.88</v>
      </c>
      <c r="AH491" s="66"/>
      <c r="AJ491" t="s">
        <v>230</v>
      </c>
    </row>
    <row r="492" spans="1:36" ht="15" x14ac:dyDescent="0.25">
      <c r="A492">
        <v>2.0099999999999998</v>
      </c>
      <c r="B492">
        <v>3.39</v>
      </c>
      <c r="C492">
        <v>4.3499999999999996</v>
      </c>
      <c r="D492" s="43">
        <f t="shared" si="118"/>
        <v>2.2382746019672828E-2</v>
      </c>
      <c r="E492" s="44">
        <f>IF(OR($A492="",$B492="",$C492=""),"",A492*'MPTO_working_3-way'!$I491)</f>
        <v>2.0549893194995423</v>
      </c>
      <c r="F492" s="45">
        <f>IF(OR($A492="",$B492="",$C492=""),"",B492*'MPTO_working_3-way'!$I491)</f>
        <v>3.4658775090066909</v>
      </c>
      <c r="G492" s="46">
        <f>IF(OR($A492="",$B492="",$C492=""),"",C492*'MPTO_working_3-way'!$I491)</f>
        <v>4.4473649451855763</v>
      </c>
      <c r="H492" s="44">
        <f>IF(OR($A492="",$B492="",$C492=""),"",'MPTO_working_3-way'!E491)</f>
        <v>2.0406017615404237</v>
      </c>
      <c r="I492" s="45">
        <f>IF(OR($A492="",$B492="",$C492=""),"",'MPTO_working_3-way'!F491)</f>
        <v>3.4779664775757406</v>
      </c>
      <c r="J492" s="46">
        <f>IF(OR($A492="",$B492="",$C492=""),"",'MPTO_working_3-way'!G491)</f>
        <v>4.4959148337834485</v>
      </c>
      <c r="K492" s="44">
        <f>IF(OR($A492="",$B492="",$C492=""),"",'OddsRatio_working_3-way'!H491)</f>
        <v>2.0464263993738712</v>
      </c>
      <c r="L492" s="45">
        <f>IF(OR($A492="",$B492="",$C492=""),"",'OddsRatio_working_3-way'!I491)</f>
        <v>3.4761971232708437</v>
      </c>
      <c r="M492" s="46">
        <f>IF(OR($A492="",$B492="",$C492=""),"",'OddsRatio_working_3-way'!J491)</f>
        <v>4.4708202355469986</v>
      </c>
      <c r="N492" s="47">
        <f t="shared" si="119"/>
        <v>48.662053399067446</v>
      </c>
      <c r="O492" s="48">
        <f t="shared" si="120"/>
        <v>28.852721926880697</v>
      </c>
      <c r="P492" s="48">
        <f t="shared" si="121"/>
        <v>22.485224674051857</v>
      </c>
      <c r="Q492" t="s">
        <v>265</v>
      </c>
      <c r="R492" t="s">
        <v>388</v>
      </c>
      <c r="S492" t="s">
        <v>514</v>
      </c>
      <c r="T492" s="50">
        <v>100</v>
      </c>
      <c r="U492" s="50">
        <f t="shared" si="122"/>
        <v>50.248756218905463</v>
      </c>
      <c r="V492" s="50">
        <f t="shared" si="123"/>
        <v>70.501474926253692</v>
      </c>
      <c r="W492" s="50">
        <f t="shared" si="124"/>
        <v>77.011494252873561</v>
      </c>
      <c r="X492" s="50">
        <f t="shared" si="125"/>
        <v>52.487030820872747</v>
      </c>
      <c r="Y492" s="50">
        <f t="shared" si="126"/>
        <v>72.739749528220983</v>
      </c>
      <c r="Z492" s="50">
        <f t="shared" si="127"/>
        <v>79.249768854840852</v>
      </c>
      <c r="AA492" s="50">
        <f t="shared" si="128"/>
        <v>-2.2382746019672837</v>
      </c>
      <c r="AB492" s="50">
        <f t="shared" si="129"/>
        <v>-2.2382746019672908</v>
      </c>
      <c r="AC492" s="50">
        <f t="shared" si="130"/>
        <v>-2.2382746019672908</v>
      </c>
      <c r="AF492">
        <v>2.38</v>
      </c>
      <c r="AG492">
        <v>1.64</v>
      </c>
      <c r="AH492" s="66"/>
      <c r="AJ492" t="s">
        <v>230</v>
      </c>
    </row>
    <row r="493" spans="1:36" ht="15" x14ac:dyDescent="0.25">
      <c r="A493">
        <v>10.86</v>
      </c>
      <c r="B493">
        <v>6.35</v>
      </c>
      <c r="C493">
        <v>1.28</v>
      </c>
      <c r="D493" s="43">
        <f t="shared" si="118"/>
        <v>3.0811346268180495E-2</v>
      </c>
      <c r="E493" s="44">
        <f>IF(OR($A493="",$B493="",$C493=""),"",A493*'MPTO_working_3-way'!$I492)</f>
        <v>11.19461122047244</v>
      </c>
      <c r="F493" s="45">
        <f>IF(OR($A493="",$B493="",$C493=""),"",B493*'MPTO_working_3-way'!$I492)</f>
        <v>6.5456520488029462</v>
      </c>
      <c r="G493" s="46">
        <f>IF(OR($A493="",$B493="",$C493=""),"",C493*'MPTO_working_3-way'!$I492)</f>
        <v>1.319438523223271</v>
      </c>
      <c r="H493" s="44">
        <f>IF(OR($A493="",$B493="",$C493=""),"",'MPTO_working_3-way'!E492)</f>
        <v>12.223357526767559</v>
      </c>
      <c r="I493" s="45">
        <f>IF(OR($A493="",$B493="",$C493=""),"",'MPTO_working_3-way'!F492)</f>
        <v>6.7930229527574788</v>
      </c>
      <c r="J493" s="46">
        <f>IF(OR($A493="",$B493="",$C493=""),"",'MPTO_working_3-way'!G492)</f>
        <v>1.2970512621074661</v>
      </c>
      <c r="K493" s="44">
        <f>IF(OR($A493="",$B493="",$C493=""),"",'OddsRatio_working_3-way'!H492)</f>
        <v>11.682131518018556</v>
      </c>
      <c r="L493" s="45">
        <f>IF(OR($A493="",$B493="",$C493=""),"",'OddsRatio_working_3-way'!I492)</f>
        <v>6.7960855599796428</v>
      </c>
      <c r="M493" s="46">
        <f>IF(OR($A493="",$B493="",$C493=""),"",'OddsRatio_working_3-way'!J492)</f>
        <v>1.303346533980243</v>
      </c>
      <c r="N493" s="47">
        <f t="shared" si="119"/>
        <v>8.9328693985479699</v>
      </c>
      <c r="O493" s="48">
        <f t="shared" si="120"/>
        <v>15.277316798146606</v>
      </c>
      <c r="P493" s="48">
        <f t="shared" si="121"/>
        <v>75.789813803305435</v>
      </c>
      <c r="Q493" t="s">
        <v>267</v>
      </c>
      <c r="R493" t="s">
        <v>225</v>
      </c>
      <c r="S493" t="s">
        <v>514</v>
      </c>
      <c r="T493" s="50">
        <v>100</v>
      </c>
      <c r="U493" s="50">
        <f t="shared" si="122"/>
        <v>90.791896869244937</v>
      </c>
      <c r="V493" s="50">
        <f t="shared" si="123"/>
        <v>84.251968503937007</v>
      </c>
      <c r="W493" s="50">
        <f t="shared" si="124"/>
        <v>21.875</v>
      </c>
      <c r="X493" s="50">
        <f t="shared" si="125"/>
        <v>93.873031496062993</v>
      </c>
      <c r="Y493" s="50">
        <f t="shared" si="126"/>
        <v>87.333103130755063</v>
      </c>
      <c r="Z493" s="50">
        <f t="shared" si="127"/>
        <v>24.956134626818056</v>
      </c>
      <c r="AA493" s="50">
        <f t="shared" si="128"/>
        <v>-3.0811346268180557</v>
      </c>
      <c r="AB493" s="50">
        <f t="shared" si="129"/>
        <v>-3.0811346268180557</v>
      </c>
      <c r="AC493" s="50">
        <f t="shared" si="130"/>
        <v>-3.0811346268180557</v>
      </c>
      <c r="AF493">
        <v>1.38</v>
      </c>
      <c r="AG493">
        <v>3.22</v>
      </c>
      <c r="AH493" s="66"/>
      <c r="AJ493" t="s">
        <v>230</v>
      </c>
    </row>
    <row r="494" spans="1:36" ht="15" x14ac:dyDescent="0.25">
      <c r="A494">
        <v>1.38</v>
      </c>
      <c r="B494">
        <v>4.9800000000000004</v>
      </c>
      <c r="C494">
        <v>10.210000000000001</v>
      </c>
      <c r="D494" s="43">
        <f t="shared" si="118"/>
        <v>2.3384086958916139E-2</v>
      </c>
      <c r="E494" s="44">
        <f>IF(OR($A494="",$B494="",$C494=""),"",A494*'MPTO_working_3-way'!$I493)</f>
        <v>1.4122700400033041</v>
      </c>
      <c r="F494" s="45">
        <f>IF(OR($A494="",$B494="",$C494=""),"",B494*'MPTO_working_3-way'!$I493)</f>
        <v>5.0964527530554031</v>
      </c>
      <c r="G494" s="46">
        <f>IF(OR($A494="",$B494="",$C494=""),"",C494*'MPTO_working_3-way'!$I493)</f>
        <v>10.448751527850535</v>
      </c>
      <c r="H494" s="44">
        <f>IF(OR($A494="",$B494="",$C494=""),"",'MPTO_working_3-way'!E493)</f>
        <v>1.3950056291525288</v>
      </c>
      <c r="I494" s="45">
        <f>IF(OR($A494="",$B494="",$C494=""),"",'MPTO_working_3-way'!F493)</f>
        <v>5.1811185045885422</v>
      </c>
      <c r="J494" s="46">
        <f>IF(OR($A494="",$B494="",$C494=""),"",'MPTO_working_3-way'!G493)</f>
        <v>11.092808310784282</v>
      </c>
      <c r="K494" s="44">
        <f>IF(OR($A494="",$B494="",$C494=""),"",'OddsRatio_working_3-way'!H493)</f>
        <v>1.4004389965465445</v>
      </c>
      <c r="L494" s="45">
        <f>IF(OR($A494="",$B494="",$C494=""),"",'OddsRatio_working_3-way'!I493)</f>
        <v>5.1940715954085448</v>
      </c>
      <c r="M494" s="46">
        <f>IF(OR($A494="",$B494="",$C494=""),"",'OddsRatio_working_3-way'!J493)</f>
        <v>10.705376732088615</v>
      </c>
      <c r="N494" s="47">
        <f t="shared" si="119"/>
        <v>70.807987967914428</v>
      </c>
      <c r="O494" s="48">
        <f t="shared" si="120"/>
        <v>19.621490641711226</v>
      </c>
      <c r="P494" s="48">
        <f t="shared" si="121"/>
        <v>9.5705213903743296</v>
      </c>
      <c r="Q494" t="s">
        <v>390</v>
      </c>
      <c r="R494" t="s">
        <v>268</v>
      </c>
      <c r="S494" t="s">
        <v>514</v>
      </c>
      <c r="T494" s="50">
        <v>100</v>
      </c>
      <c r="U494" s="50">
        <f t="shared" si="122"/>
        <v>27.536231884057976</v>
      </c>
      <c r="V494" s="50">
        <f t="shared" si="123"/>
        <v>79.919678714859444</v>
      </c>
      <c r="W494" s="50">
        <f t="shared" si="124"/>
        <v>90.205680705191</v>
      </c>
      <c r="X494" s="50">
        <f t="shared" si="125"/>
        <v>29.874640579949567</v>
      </c>
      <c r="Y494" s="50">
        <f t="shared" si="126"/>
        <v>82.258087410751045</v>
      </c>
      <c r="Z494" s="50">
        <f t="shared" si="127"/>
        <v>92.544089401082601</v>
      </c>
      <c r="AA494" s="50">
        <f t="shared" si="128"/>
        <v>-2.3384086958915908</v>
      </c>
      <c r="AB494" s="50">
        <f t="shared" si="129"/>
        <v>-2.3384086958916015</v>
      </c>
      <c r="AC494" s="50">
        <f t="shared" si="130"/>
        <v>-2.3384086958916015</v>
      </c>
      <c r="AF494">
        <v>1.66</v>
      </c>
      <c r="AG494">
        <v>2.33</v>
      </c>
      <c r="AH494" s="66"/>
      <c r="AJ494" t="s">
        <v>230</v>
      </c>
    </row>
    <row r="495" spans="1:36" ht="15" x14ac:dyDescent="0.25">
      <c r="A495">
        <v>1.52</v>
      </c>
      <c r="B495">
        <v>4.6399999999999997</v>
      </c>
      <c r="C495">
        <v>6.48</v>
      </c>
      <c r="D495" s="43">
        <f t="shared" si="118"/>
        <v>2.7732965875736593E-2</v>
      </c>
      <c r="E495" s="44">
        <f>IF(OR($A495="",$B495="",$C495=""),"",A495*'MPTO_working_3-way'!$I494)</f>
        <v>1.5621541081311197</v>
      </c>
      <c r="F495" s="45">
        <f>IF(OR($A495="",$B495="",$C495=""),"",B495*'MPTO_working_3-way'!$I494)</f>
        <v>4.7686809616634172</v>
      </c>
      <c r="G495" s="46">
        <f>IF(OR($A495="",$B495="",$C495=""),"",C495*'MPTO_working_3-way'!$I494)</f>
        <v>6.659709618874774</v>
      </c>
      <c r="H495" s="44">
        <f>IF(OR($A495="",$B495="",$C495=""),"",'MPTO_working_3-way'!E494)</f>
        <v>1.5416624688038827</v>
      </c>
      <c r="I495" s="45">
        <f>IF(OR($A495="",$B495="",$C495=""),"",'MPTO_working_3-way'!F494)</f>
        <v>4.847946123069681</v>
      </c>
      <c r="J495" s="46">
        <f>IF(OR($A495="",$B495="",$C495=""),"",'MPTO_working_3-way'!G494)</f>
        <v>6.8929072446234834</v>
      </c>
      <c r="K495" s="44">
        <f>IF(OR($A495="",$B495="",$C495=""),"",'OddsRatio_working_3-way'!H494)</f>
        <v>1.5483987122016223</v>
      </c>
      <c r="L495" s="45">
        <f>IF(OR($A495="",$B495="",$C495=""),"",'OddsRatio_working_3-way'!I494)</f>
        <v>4.8387909854113538</v>
      </c>
      <c r="M495" s="46">
        <f>IF(OR($A495="",$B495="",$C495=""),"",'OddsRatio_working_3-way'!J494)</f>
        <v>6.7792787362786342</v>
      </c>
      <c r="N495" s="47">
        <f t="shared" si="119"/>
        <v>64.01417086796566</v>
      </c>
      <c r="O495" s="48">
        <f t="shared" si="120"/>
        <v>20.970159422264619</v>
      </c>
      <c r="P495" s="48">
        <f t="shared" si="121"/>
        <v>15.015669709769721</v>
      </c>
      <c r="Q495" t="s">
        <v>261</v>
      </c>
      <c r="R495" t="s">
        <v>264</v>
      </c>
      <c r="S495" t="s">
        <v>514</v>
      </c>
      <c r="T495" s="50">
        <v>100</v>
      </c>
      <c r="U495" s="50">
        <f t="shared" si="122"/>
        <v>34.21052631578948</v>
      </c>
      <c r="V495" s="50">
        <f t="shared" si="123"/>
        <v>78.448275862068954</v>
      </c>
      <c r="W495" s="50">
        <f t="shared" si="124"/>
        <v>84.567901234567898</v>
      </c>
      <c r="X495" s="50">
        <f t="shared" si="125"/>
        <v>36.983822903363134</v>
      </c>
      <c r="Y495" s="50">
        <f t="shared" si="126"/>
        <v>81.221572449642636</v>
      </c>
      <c r="Z495" s="50">
        <f t="shared" si="127"/>
        <v>87.341197822141567</v>
      </c>
      <c r="AA495" s="50">
        <f t="shared" si="128"/>
        <v>-2.7732965875736539</v>
      </c>
      <c r="AB495" s="50">
        <f t="shared" si="129"/>
        <v>-2.7732965875736824</v>
      </c>
      <c r="AC495" s="50">
        <f t="shared" si="130"/>
        <v>-2.7732965875736681</v>
      </c>
      <c r="AF495">
        <v>1.58</v>
      </c>
      <c r="AG495">
        <v>2.52</v>
      </c>
      <c r="AH495" s="66"/>
      <c r="AJ495" t="s">
        <v>230</v>
      </c>
    </row>
    <row r="496" spans="1:36" ht="15" x14ac:dyDescent="0.25">
      <c r="A496">
        <v>1.89</v>
      </c>
      <c r="B496">
        <v>3.57</v>
      </c>
      <c r="C496">
        <v>4.5199999999999996</v>
      </c>
      <c r="D496" s="43">
        <f t="shared" si="118"/>
        <v>3.0451511971553824E-2</v>
      </c>
      <c r="E496" s="44">
        <f>IF(OR($A496="",$B496="",$C496=""),"",A496*'MPTO_working_3-way'!$I495)</f>
        <v>1.9475533576262367</v>
      </c>
      <c r="F496" s="45">
        <f>IF(OR($A496="",$B496="",$C496=""),"",B496*'MPTO_working_3-way'!$I495)</f>
        <v>3.678711897738447</v>
      </c>
      <c r="G496" s="46">
        <f>IF(OR($A496="",$B496="",$C496=""),"",C496*'MPTO_working_3-way'!$I495)</f>
        <v>4.6576408341114233</v>
      </c>
      <c r="H496" s="44">
        <f>IF(OR($A496="",$B496="",$C496=""),"",'MPTO_working_3-way'!E495)</f>
        <v>1.9269678227455755</v>
      </c>
      <c r="I496" s="45">
        <f>IF(OR($A496="",$B496="",$C496=""),"",'MPTO_working_3-way'!F495)</f>
        <v>3.7042313395274182</v>
      </c>
      <c r="J496" s="46">
        <f>IF(OR($A496="",$B496="",$C496=""),"",'MPTO_working_3-way'!G495)</f>
        <v>4.7373509801277853</v>
      </c>
      <c r="K496" s="44">
        <f>IF(OR($A496="",$B496="",$C496=""),"",'OddsRatio_working_3-way'!H495)</f>
        <v>1.9348901389626172</v>
      </c>
      <c r="L496" s="45">
        <f>IF(OR($A496="",$B496="",$C496=""),"",'OddsRatio_working_3-way'!I495)</f>
        <v>3.6996265810493574</v>
      </c>
      <c r="M496" s="46">
        <f>IF(OR($A496="",$B496="",$C496=""),"",'OddsRatio_working_3-way'!J495)</f>
        <v>4.697543021515072</v>
      </c>
      <c r="N496" s="47">
        <f t="shared" si="119"/>
        <v>51.346475108586695</v>
      </c>
      <c r="O496" s="48">
        <f t="shared" si="120"/>
        <v>27.183427998663547</v>
      </c>
      <c r="P496" s="48">
        <f t="shared" si="121"/>
        <v>21.470096892749744</v>
      </c>
      <c r="Q496" t="s">
        <v>276</v>
      </c>
      <c r="R496" t="s">
        <v>242</v>
      </c>
      <c r="S496" t="s">
        <v>514</v>
      </c>
      <c r="T496" s="50">
        <v>100</v>
      </c>
      <c r="U496" s="50">
        <f t="shared" si="122"/>
        <v>47.089947089947096</v>
      </c>
      <c r="V496" s="50">
        <f t="shared" si="123"/>
        <v>71.988795518207283</v>
      </c>
      <c r="W496" s="50">
        <f t="shared" si="124"/>
        <v>77.876106194690252</v>
      </c>
      <c r="X496" s="50">
        <f t="shared" si="125"/>
        <v>50.135098287102451</v>
      </c>
      <c r="Y496" s="50">
        <f t="shared" si="126"/>
        <v>75.03394671536266</v>
      </c>
      <c r="Z496" s="50">
        <f t="shared" si="127"/>
        <v>80.921257391845643</v>
      </c>
      <c r="AA496" s="50">
        <f t="shared" si="128"/>
        <v>-3.0451511971553558</v>
      </c>
      <c r="AB496" s="50">
        <f t="shared" si="129"/>
        <v>-3.0451511971553771</v>
      </c>
      <c r="AC496" s="50">
        <f t="shared" si="130"/>
        <v>-3.0451511971553913</v>
      </c>
      <c r="AF496">
        <v>1.81</v>
      </c>
      <c r="AG496">
        <v>2.0699999999999998</v>
      </c>
      <c r="AH496" s="66"/>
      <c r="AJ496" t="s">
        <v>231</v>
      </c>
    </row>
    <row r="497" spans="1:36" ht="15" x14ac:dyDescent="0.25">
      <c r="A497">
        <v>3.9</v>
      </c>
      <c r="B497">
        <v>3.75</v>
      </c>
      <c r="C497">
        <v>1.97</v>
      </c>
      <c r="D497" s="43">
        <f t="shared" si="118"/>
        <v>3.0691136274892727E-2</v>
      </c>
      <c r="E497" s="44">
        <f>IF(OR($A497="",$B497="",$C497=""),"",A497*'MPTO_working_3-way'!$I496)</f>
        <v>4.0196954314720816</v>
      </c>
      <c r="F497" s="45">
        <f>IF(OR($A497="",$B497="",$C497=""),"",B497*'MPTO_working_3-way'!$I496)</f>
        <v>3.8650917610308477</v>
      </c>
      <c r="G497" s="46">
        <f>IF(OR($A497="",$B497="",$C497=""),"",C497*'MPTO_working_3-way'!$I496)</f>
        <v>2.0304615384615388</v>
      </c>
      <c r="H497" s="44">
        <f>IF(OR($A497="",$B497="",$C497=""),"",'MPTO_working_3-way'!E496)</f>
        <v>4.0620704240245322</v>
      </c>
      <c r="I497" s="45">
        <f>IF(OR($A497="",$B497="",$C497=""),"",'MPTO_working_3-way'!F496)</f>
        <v>3.8996041011064873</v>
      </c>
      <c r="J497" s="46">
        <f>IF(OR($A497="",$B497="",$C497=""),"",'MPTO_working_3-way'!G496)</f>
        <v>2.010519704820223</v>
      </c>
      <c r="K497" s="44">
        <f>IF(OR($A497="",$B497="",$C497=""),"",'OddsRatio_working_3-way'!H496)</f>
        <v>4.0443732823843694</v>
      </c>
      <c r="L497" s="45">
        <f>IF(OR($A497="",$B497="",$C497=""),"",'OddsRatio_working_3-way'!I496)</f>
        <v>3.8869056988127646</v>
      </c>
      <c r="M497" s="46">
        <f>IF(OR($A497="",$B497="",$C497=""),"",'OddsRatio_working_3-way'!J496)</f>
        <v>2.018290373763048</v>
      </c>
      <c r="N497" s="47">
        <f t="shared" si="119"/>
        <v>24.87750669293327</v>
      </c>
      <c r="O497" s="48">
        <f t="shared" si="120"/>
        <v>25.8726069606506</v>
      </c>
      <c r="P497" s="48">
        <f t="shared" si="121"/>
        <v>49.249886346416119</v>
      </c>
      <c r="Q497" t="s">
        <v>228</v>
      </c>
      <c r="R497" t="s">
        <v>244</v>
      </c>
      <c r="S497" t="s">
        <v>514</v>
      </c>
      <c r="T497" s="50">
        <v>100</v>
      </c>
      <c r="U497" s="50">
        <f t="shared" si="122"/>
        <v>74.358974358974365</v>
      </c>
      <c r="V497" s="50">
        <f t="shared" si="123"/>
        <v>73.333333333333329</v>
      </c>
      <c r="W497" s="50">
        <f t="shared" si="124"/>
        <v>49.238578680203041</v>
      </c>
      <c r="X497" s="50">
        <f t="shared" si="125"/>
        <v>77.428087986463609</v>
      </c>
      <c r="Y497" s="50">
        <f t="shared" si="126"/>
        <v>76.402446960822587</v>
      </c>
      <c r="Z497" s="50">
        <f t="shared" si="127"/>
        <v>52.307692307692314</v>
      </c>
      <c r="AA497" s="50">
        <f t="shared" si="128"/>
        <v>-3.0691136274892443</v>
      </c>
      <c r="AB497" s="50">
        <f t="shared" si="129"/>
        <v>-3.0691136274892585</v>
      </c>
      <c r="AC497" s="50">
        <f t="shared" si="130"/>
        <v>-3.0691136274892727</v>
      </c>
      <c r="AF497">
        <v>1.94</v>
      </c>
      <c r="AG497">
        <v>1.94</v>
      </c>
      <c r="AH497" s="66"/>
      <c r="AJ497" t="s">
        <v>231</v>
      </c>
    </row>
    <row r="498" spans="1:36" ht="15" x14ac:dyDescent="0.25">
      <c r="A498">
        <v>4.6900000000000004</v>
      </c>
      <c r="B498">
        <v>3.99</v>
      </c>
      <c r="C498">
        <v>1.78</v>
      </c>
      <c r="D498" s="43">
        <f t="shared" si="118"/>
        <v>2.5643935429719766E-2</v>
      </c>
      <c r="E498" s="44">
        <f>IF(OR($A498="",$B498="",$C498=""),"",A498*'MPTO_working_3-way'!$I497)</f>
        <v>4.8102700571653862</v>
      </c>
      <c r="F498" s="45">
        <f>IF(OR($A498="",$B498="",$C498=""),"",B498*'MPTO_working_3-way'!$I497)</f>
        <v>4.0923193023645821</v>
      </c>
      <c r="G498" s="46">
        <f>IF(OR($A498="",$B498="",$C498=""),"",C498*'MPTO_working_3-way'!$I497)</f>
        <v>1.8256462050649012</v>
      </c>
      <c r="H498" s="44">
        <f>IF(OR($A498="",$B498="",$C498=""),"",'MPTO_working_3-way'!E497)</f>
        <v>4.8858748144106983</v>
      </c>
      <c r="I498" s="45">
        <f>IF(OR($A498="",$B498="",$C498=""),"",'MPTO_working_3-way'!F497)</f>
        <v>4.1308899250934816</v>
      </c>
      <c r="J498" s="46">
        <f>IF(OR($A498="",$B498="",$C498=""),"",'MPTO_working_3-way'!G497)</f>
        <v>1.8075018669581207</v>
      </c>
      <c r="K498" s="44">
        <f>IF(OR($A498="",$B498="",$C498=""),"",'OddsRatio_working_3-way'!H497)</f>
        <v>4.8515993533329986</v>
      </c>
      <c r="L498" s="45">
        <f>IF(OR($A498="",$B498="",$C498=""),"",'OddsRatio_working_3-way'!I497)</f>
        <v>4.12094364944869</v>
      </c>
      <c r="M498" s="46">
        <f>IF(OR($A498="",$B498="",$C498=""),"",'OddsRatio_working_3-way'!J497)</f>
        <v>1.814159212899658</v>
      </c>
      <c r="N498" s="47">
        <f t="shared" si="119"/>
        <v>20.788853601065462</v>
      </c>
      <c r="O498" s="48">
        <f t="shared" si="120"/>
        <v>24.436020899497997</v>
      </c>
      <c r="P498" s="48">
        <f t="shared" si="121"/>
        <v>54.775125499436527</v>
      </c>
      <c r="Q498" t="s">
        <v>138</v>
      </c>
      <c r="R498" t="s">
        <v>35</v>
      </c>
      <c r="S498" t="s">
        <v>514</v>
      </c>
      <c r="T498" s="50">
        <v>100</v>
      </c>
      <c r="U498" s="50">
        <f t="shared" si="122"/>
        <v>78.678038379530932</v>
      </c>
      <c r="V498" s="50">
        <f t="shared" si="123"/>
        <v>74.937343358395992</v>
      </c>
      <c r="W498" s="50">
        <f t="shared" si="124"/>
        <v>43.820224719101127</v>
      </c>
      <c r="X498" s="50">
        <f t="shared" si="125"/>
        <v>81.242431922502888</v>
      </c>
      <c r="Y498" s="50">
        <f t="shared" si="126"/>
        <v>77.501736901367963</v>
      </c>
      <c r="Z498" s="50">
        <f t="shared" si="127"/>
        <v>46.38461826207309</v>
      </c>
      <c r="AA498" s="50">
        <f t="shared" si="128"/>
        <v>-2.5643935429719562</v>
      </c>
      <c r="AB498" s="50">
        <f t="shared" si="129"/>
        <v>-2.5643935429719704</v>
      </c>
      <c r="AC498" s="50">
        <f t="shared" si="130"/>
        <v>-2.5643935429719633</v>
      </c>
      <c r="AF498">
        <v>1.82</v>
      </c>
      <c r="AG498">
        <v>2.08</v>
      </c>
      <c r="AH498" s="66"/>
      <c r="AJ498" t="s">
        <v>443</v>
      </c>
    </row>
    <row r="499" spans="1:36" ht="15" x14ac:dyDescent="0.25">
      <c r="A499">
        <v>2.31</v>
      </c>
      <c r="B499">
        <v>3.19</v>
      </c>
      <c r="C499">
        <v>3.63</v>
      </c>
      <c r="D499" s="43">
        <f t="shared" si="118"/>
        <v>2.1862150388796131E-2</v>
      </c>
      <c r="E499" s="44">
        <f>IF(OR($A499="",$B499="",$C499=""),"",A499*'MPTO_working_3-way'!$I498)</f>
        <v>2.3605015673981193</v>
      </c>
      <c r="F499" s="45">
        <f>IF(OR($A499="",$B499="",$C499=""),"",B499*'MPTO_working_3-way'!$I498)</f>
        <v>3.2597402597402594</v>
      </c>
      <c r="G499" s="46">
        <f>IF(OR($A499="",$B499="",$C499=""),"",C499*'MPTO_working_3-way'!$I498)</f>
        <v>3.7093596059113296</v>
      </c>
      <c r="H499" s="44">
        <f>IF(OR($A499="",$B499="",$C499=""),"",'MPTO_working_3-way'!E498)</f>
        <v>2.349552019896056</v>
      </c>
      <c r="I499" s="45">
        <f>IF(OR($A499="",$B499="",$C499=""),"",'MPTO_working_3-way'!F498)</f>
        <v>3.2659220848291453</v>
      </c>
      <c r="J499" s="46">
        <f>IF(OR($A499="",$B499="",$C499=""),"",'MPTO_working_3-way'!G498)</f>
        <v>3.7286343166523306</v>
      </c>
      <c r="K499" s="44">
        <f>IF(OR($A499="",$B499="",$C499=""),"",'OddsRatio_working_3-way'!H498)</f>
        <v>2.3543325258841441</v>
      </c>
      <c r="L499" s="45">
        <f>IF(OR($A499="",$B499="",$C499=""),"",'OddsRatio_working_3-way'!I498)</f>
        <v>3.26411315395899</v>
      </c>
      <c r="M499" s="46">
        <f>IF(OR($A499="",$B499="",$C499=""),"",'OddsRatio_working_3-way'!J498)</f>
        <v>3.7190034679964117</v>
      </c>
      <c r="N499" s="47">
        <f t="shared" si="119"/>
        <v>42.363877822045147</v>
      </c>
      <c r="O499" s="48">
        <f t="shared" si="120"/>
        <v>30.677290836653391</v>
      </c>
      <c r="P499" s="48">
        <f t="shared" si="121"/>
        <v>26.958831341301465</v>
      </c>
      <c r="Q499" t="s">
        <v>34</v>
      </c>
      <c r="R499" t="s">
        <v>78</v>
      </c>
      <c r="S499" t="s">
        <v>514</v>
      </c>
      <c r="T499" s="50">
        <v>100</v>
      </c>
      <c r="U499" s="50">
        <f t="shared" si="122"/>
        <v>56.709956709956707</v>
      </c>
      <c r="V499" s="50">
        <f t="shared" si="123"/>
        <v>68.652037617554868</v>
      </c>
      <c r="W499" s="50">
        <f t="shared" si="124"/>
        <v>72.451790633608823</v>
      </c>
      <c r="X499" s="50">
        <f t="shared" si="125"/>
        <v>58.896171748836323</v>
      </c>
      <c r="Y499" s="50">
        <f t="shared" si="126"/>
        <v>70.838252656434477</v>
      </c>
      <c r="Z499" s="50">
        <f t="shared" si="127"/>
        <v>74.638005672488433</v>
      </c>
      <c r="AA499" s="50">
        <f t="shared" si="128"/>
        <v>-2.1862150388796167</v>
      </c>
      <c r="AB499" s="50">
        <f t="shared" si="129"/>
        <v>-2.1862150388796096</v>
      </c>
      <c r="AC499" s="50">
        <f t="shared" si="130"/>
        <v>-2.1862150388796096</v>
      </c>
      <c r="AF499">
        <v>2.5</v>
      </c>
      <c r="AG499">
        <v>1.59</v>
      </c>
      <c r="AH499" s="66"/>
      <c r="AJ499" t="s">
        <v>443</v>
      </c>
    </row>
    <row r="500" spans="1:36" ht="15" x14ac:dyDescent="0.25">
      <c r="A500">
        <v>1.93</v>
      </c>
      <c r="B500">
        <v>3.52</v>
      </c>
      <c r="C500">
        <v>4.54</v>
      </c>
      <c r="D500" s="43">
        <f t="shared" si="118"/>
        <v>2.2489941297432647E-2</v>
      </c>
      <c r="E500" s="44">
        <f>IF(OR($A500="",$B500="",$C500=""),"",A500*'MPTO_working_3-way'!$I499)</f>
        <v>1.973405586704045</v>
      </c>
      <c r="F500" s="45">
        <f>IF(OR($A500="",$B500="",$C500=""),"",B500*'MPTO_working_3-way'!$I499)</f>
        <v>3.5991645933669631</v>
      </c>
      <c r="G500" s="46">
        <f>IF(OR($A500="",$B500="",$C500=""),"",C500*'MPTO_working_3-way'!$I499)</f>
        <v>4.6421043334903445</v>
      </c>
      <c r="H500" s="44">
        <f>IF(OR($A500="",$B500="",$C500=""),"",'MPTO_working_3-way'!E499)</f>
        <v>1.9583342151909899</v>
      </c>
      <c r="I500" s="45">
        <f>IF(OR($A500="",$B500="",$C500=""),"",'MPTO_working_3-way'!F499)</f>
        <v>3.6154039957263229</v>
      </c>
      <c r="J500" s="46">
        <f>IF(OR($A500="",$B500="",$C500=""),"",'MPTO_working_3-way'!G499)</f>
        <v>4.6999621682047952</v>
      </c>
      <c r="K500" s="44">
        <f>IF(OR($A500="",$B500="",$C500=""),"",'OddsRatio_working_3-way'!H499)</f>
        <v>1.9642641084963619</v>
      </c>
      <c r="L500" s="45">
        <f>IF(OR($A500="",$B500="",$C500=""),"",'OddsRatio_working_3-way'!I499)</f>
        <v>3.612844681086917</v>
      </c>
      <c r="M500" s="46">
        <f>IF(OR($A500="",$B500="",$C500=""),"",'OddsRatio_working_3-way'!J499)</f>
        <v>4.6704246710506689</v>
      </c>
      <c r="N500" s="47">
        <f t="shared" si="119"/>
        <v>50.673820259634837</v>
      </c>
      <c r="O500" s="48">
        <f t="shared" si="120"/>
        <v>27.784225312811145</v>
      </c>
      <c r="P500" s="48">
        <f t="shared" si="121"/>
        <v>21.541954427554014</v>
      </c>
      <c r="Q500" t="s">
        <v>134</v>
      </c>
      <c r="R500" t="s">
        <v>73</v>
      </c>
      <c r="S500" t="s">
        <v>514</v>
      </c>
      <c r="T500" s="50">
        <v>100</v>
      </c>
      <c r="U500" s="50">
        <f t="shared" si="122"/>
        <v>48.186528497409334</v>
      </c>
      <c r="V500" s="50">
        <f t="shared" si="123"/>
        <v>71.590909090909093</v>
      </c>
      <c r="W500" s="50">
        <f t="shared" si="124"/>
        <v>77.973568281938327</v>
      </c>
      <c r="X500" s="50">
        <f t="shared" si="125"/>
        <v>50.435522627152586</v>
      </c>
      <c r="Y500" s="50">
        <f t="shared" si="126"/>
        <v>73.839903220652346</v>
      </c>
      <c r="Z500" s="50">
        <f t="shared" si="127"/>
        <v>80.222562411681594</v>
      </c>
      <c r="AA500" s="50">
        <f t="shared" si="128"/>
        <v>-2.2489941297432523</v>
      </c>
      <c r="AB500" s="50">
        <f t="shared" si="129"/>
        <v>-2.2489941297432523</v>
      </c>
      <c r="AC500" s="50">
        <f t="shared" si="130"/>
        <v>-2.2489941297432665</v>
      </c>
      <c r="AF500">
        <v>2.17</v>
      </c>
      <c r="AG500">
        <v>1.76</v>
      </c>
      <c r="AH500" s="66"/>
      <c r="AJ500" t="s">
        <v>443</v>
      </c>
    </row>
    <row r="501" spans="1:36" ht="15" x14ac:dyDescent="0.25">
      <c r="A501">
        <v>10.46</v>
      </c>
      <c r="B501">
        <v>5.04</v>
      </c>
      <c r="C501">
        <v>1.37</v>
      </c>
      <c r="D501" s="43">
        <f t="shared" si="118"/>
        <v>2.3942000167035404E-2</v>
      </c>
      <c r="E501" s="44">
        <f>IF(OR($A501="",$B501="",$C501=""),"",A501*'MPTO_working_3-way'!$I500)</f>
        <v>10.710433321747191</v>
      </c>
      <c r="F501" s="45">
        <f>IF(OR($A501="",$B501="",$C501=""),"",B501*'MPTO_working_3-way'!$I500)</f>
        <v>5.1606676808418586</v>
      </c>
      <c r="G501" s="46">
        <f>IF(OR($A501="",$B501="",$C501=""),"",C501*'MPTO_working_3-way'!$I500)</f>
        <v>1.4028005402288386</v>
      </c>
      <c r="H501" s="44">
        <f>IF(OR($A501="",$B501="",$C501=""),"",'MPTO_working_3-way'!E500)</f>
        <v>11.412707408841664</v>
      </c>
      <c r="I501" s="45">
        <f>IF(OR($A501="",$B501="",$C501=""),"",'MPTO_working_3-way'!F500)</f>
        <v>5.2512174087709278</v>
      </c>
      <c r="J501" s="46">
        <f>IF(OR($A501="",$B501="",$C501=""),"",'MPTO_working_3-way'!G500)</f>
        <v>1.3851444959203971</v>
      </c>
      <c r="K501" s="44">
        <f>IF(OR($A501="",$B501="",$C501=""),"",'OddsRatio_working_3-way'!H500)</f>
        <v>10.988270435673494</v>
      </c>
      <c r="L501" s="45">
        <f>IF(OR($A501="",$B501="",$C501=""),"",'OddsRatio_working_3-way'!I500)</f>
        <v>5.2656038647062271</v>
      </c>
      <c r="M501" s="46">
        <f>IF(OR($A501="",$B501="",$C501=""),"",'OddsRatio_working_3-way'!J500)</f>
        <v>1.3906617400844812</v>
      </c>
      <c r="N501" s="47">
        <f t="shared" si="119"/>
        <v>9.3366904023344421</v>
      </c>
      <c r="O501" s="48">
        <f t="shared" si="120"/>
        <v>19.37733762071791</v>
      </c>
      <c r="P501" s="48">
        <f t="shared" si="121"/>
        <v>71.285971976947636</v>
      </c>
      <c r="Q501" t="s">
        <v>41</v>
      </c>
      <c r="R501" t="s">
        <v>68</v>
      </c>
      <c r="S501" t="s">
        <v>514</v>
      </c>
      <c r="T501" s="50">
        <v>100</v>
      </c>
      <c r="U501" s="50">
        <f t="shared" si="122"/>
        <v>90.439770554493307</v>
      </c>
      <c r="V501" s="50">
        <f t="shared" si="123"/>
        <v>80.158730158730151</v>
      </c>
      <c r="W501" s="50">
        <f t="shared" si="124"/>
        <v>27.007299270072991</v>
      </c>
      <c r="X501" s="50">
        <f t="shared" si="125"/>
        <v>92.833970571196843</v>
      </c>
      <c r="Y501" s="50">
        <f t="shared" si="126"/>
        <v>82.552930175433701</v>
      </c>
      <c r="Z501" s="50">
        <f t="shared" si="127"/>
        <v>29.401499286776534</v>
      </c>
      <c r="AA501" s="50">
        <f t="shared" si="128"/>
        <v>-2.394200016703536</v>
      </c>
      <c r="AB501" s="50">
        <f t="shared" si="129"/>
        <v>-2.3942000167035502</v>
      </c>
      <c r="AC501" s="50">
        <f t="shared" si="130"/>
        <v>-2.3942000167035431</v>
      </c>
      <c r="AF501">
        <v>1.83</v>
      </c>
      <c r="AG501">
        <v>2.06</v>
      </c>
      <c r="AH501" s="66"/>
      <c r="AJ501" t="s">
        <v>443</v>
      </c>
    </row>
    <row r="502" spans="1:36" ht="15" x14ac:dyDescent="0.25">
      <c r="A502">
        <v>3.51</v>
      </c>
      <c r="B502">
        <v>3.19</v>
      </c>
      <c r="C502">
        <v>2.33</v>
      </c>
      <c r="D502" s="43">
        <f t="shared" si="118"/>
        <v>2.7564458080959531E-2</v>
      </c>
      <c r="E502" s="44">
        <f>IF(OR($A502="",$B502="",$C502=""),"",A502*'MPTO_working_3-way'!$I501)</f>
        <v>3.6067512478641679</v>
      </c>
      <c r="F502" s="45">
        <f>IF(OR($A502="",$B502="",$C502=""),"",B502*'MPTO_working_3-way'!$I501)</f>
        <v>3.2779306212782608</v>
      </c>
      <c r="G502" s="46">
        <f>IF(OR($A502="",$B502="",$C502=""),"",C502*'MPTO_working_3-way'!$I501)</f>
        <v>2.3942251873286358</v>
      </c>
      <c r="H502" s="44">
        <f>IF(OR($A502="",$B502="",$C502=""),"",'MPTO_working_3-way'!E501)</f>
        <v>3.6269713341832657</v>
      </c>
      <c r="I502" s="45">
        <f>IF(OR($A502="",$B502="",$C502=""),"",'MPTO_working_3-way'!F501)</f>
        <v>3.2863228018972466</v>
      </c>
      <c r="J502" s="46">
        <f>IF(OR($A502="",$B502="",$C502=""),"",'MPTO_working_3-way'!G501)</f>
        <v>2.3809728082105708</v>
      </c>
      <c r="K502" s="44">
        <f>IF(OR($A502="",$B502="",$C502=""),"",'OddsRatio_working_3-way'!H501)</f>
        <v>3.6171096430139196</v>
      </c>
      <c r="L502" s="45">
        <f>IF(OR($A502="",$B502="",$C502=""),"",'OddsRatio_working_3-way'!I501)</f>
        <v>3.2834542303587586</v>
      </c>
      <c r="M502" s="46">
        <f>IF(OR($A502="",$B502="",$C502=""),"",'OddsRatio_working_3-way'!J501)</f>
        <v>2.3867553088480133</v>
      </c>
      <c r="N502" s="47">
        <f t="shared" si="119"/>
        <v>27.725782325359315</v>
      </c>
      <c r="O502" s="48">
        <f t="shared" si="120"/>
        <v>30.507052025708838</v>
      </c>
      <c r="P502" s="48">
        <f t="shared" si="121"/>
        <v>41.767165648931844</v>
      </c>
      <c r="Q502" t="s">
        <v>44</v>
      </c>
      <c r="R502" t="s">
        <v>81</v>
      </c>
      <c r="S502" t="s">
        <v>514</v>
      </c>
      <c r="T502" s="50">
        <v>100</v>
      </c>
      <c r="U502" s="50">
        <f t="shared" si="122"/>
        <v>71.509971509971507</v>
      </c>
      <c r="V502" s="50">
        <f t="shared" si="123"/>
        <v>68.652037617554868</v>
      </c>
      <c r="W502" s="50">
        <f t="shared" si="124"/>
        <v>57.081545064377686</v>
      </c>
      <c r="X502" s="50">
        <f t="shared" si="125"/>
        <v>74.266417318067468</v>
      </c>
      <c r="Y502" s="50">
        <f t="shared" si="126"/>
        <v>71.4084834256508</v>
      </c>
      <c r="Z502" s="50">
        <f t="shared" si="127"/>
        <v>59.837990872473632</v>
      </c>
      <c r="AA502" s="50">
        <f t="shared" si="128"/>
        <v>-2.7564458080959611</v>
      </c>
      <c r="AB502" s="50">
        <f t="shared" si="129"/>
        <v>-2.7564458080959326</v>
      </c>
      <c r="AC502" s="50">
        <f t="shared" si="130"/>
        <v>-2.7564458080959469</v>
      </c>
      <c r="AF502">
        <v>2.39</v>
      </c>
      <c r="AG502">
        <v>1.63</v>
      </c>
      <c r="AH502" s="66"/>
      <c r="AJ502" t="s">
        <v>433</v>
      </c>
    </row>
    <row r="503" spans="1:36" ht="15" x14ac:dyDescent="0.25">
      <c r="A503">
        <v>2.19</v>
      </c>
      <c r="B503">
        <v>3.22</v>
      </c>
      <c r="C503">
        <v>3.83</v>
      </c>
      <c r="D503" s="43">
        <f t="shared" si="118"/>
        <v>2.8276616521515585E-2</v>
      </c>
      <c r="E503" s="44">
        <f>IF(OR($A503="",$B503="",$C503=""),"",A503*'MPTO_working_3-way'!$I502)</f>
        <v>2.2519257901821192</v>
      </c>
      <c r="F503" s="45">
        <f>IF(OR($A503="",$B503="",$C503=""),"",B503*'MPTO_working_3-way'!$I502)</f>
        <v>3.3110507051992806</v>
      </c>
      <c r="G503" s="46">
        <f>IF(OR($A503="",$B503="",$C503=""),"",C503*'MPTO_working_3-way'!$I502)</f>
        <v>3.9382994412774046</v>
      </c>
      <c r="H503" s="44">
        <f>IF(OR($A503="",$B503="",$C503=""),"",'MPTO_working_3-way'!E502)</f>
        <v>2.2361586300460559</v>
      </c>
      <c r="I503" s="45">
        <f>IF(OR($A503="",$B503="",$C503=""),"",'MPTO_working_3-way'!F502)</f>
        <v>3.3207866556030043</v>
      </c>
      <c r="J503" s="46">
        <f>IF(OR($A503="",$B503="",$C503=""),"",'MPTO_working_3-way'!G502)</f>
        <v>3.9734404606110707</v>
      </c>
      <c r="K503" s="44">
        <f>IF(OR($A503="",$B503="",$C503=""),"",'OddsRatio_working_3-way'!H502)</f>
        <v>2.2428392550087333</v>
      </c>
      <c r="L503" s="45">
        <f>IF(OR($A503="",$B503="",$C503=""),"",'OddsRatio_working_3-way'!I502)</f>
        <v>3.3185740723692341</v>
      </c>
      <c r="M503" s="46">
        <f>IF(OR($A503="",$B503="",$C503=""),"",'OddsRatio_working_3-way'!J502)</f>
        <v>3.9556597409031236</v>
      </c>
      <c r="N503" s="47">
        <f t="shared" si="119"/>
        <v>44.406436675656494</v>
      </c>
      <c r="O503" s="48">
        <f t="shared" si="120"/>
        <v>30.201893266983763</v>
      </c>
      <c r="P503" s="48">
        <f t="shared" si="121"/>
        <v>25.391670057359722</v>
      </c>
      <c r="Q503" t="s">
        <v>80</v>
      </c>
      <c r="R503" t="s">
        <v>82</v>
      </c>
      <c r="S503" t="s">
        <v>514</v>
      </c>
      <c r="T503" s="50">
        <v>100</v>
      </c>
      <c r="U503" s="50">
        <f t="shared" si="122"/>
        <v>54.337899543379002</v>
      </c>
      <c r="V503" s="50">
        <f t="shared" si="123"/>
        <v>68.944099378881987</v>
      </c>
      <c r="W503" s="50">
        <f t="shared" si="124"/>
        <v>73.890339425587456</v>
      </c>
      <c r="X503" s="50">
        <f t="shared" si="125"/>
        <v>57.165561195530536</v>
      </c>
      <c r="Y503" s="50">
        <f t="shared" si="126"/>
        <v>71.771761031033535</v>
      </c>
      <c r="Z503" s="50">
        <f t="shared" si="127"/>
        <v>76.718001077739018</v>
      </c>
      <c r="AA503" s="50">
        <f t="shared" si="128"/>
        <v>-2.8276616521515336</v>
      </c>
      <c r="AB503" s="50">
        <f t="shared" si="129"/>
        <v>-2.8276616521515479</v>
      </c>
      <c r="AC503" s="50">
        <f t="shared" si="130"/>
        <v>-2.8276616521515621</v>
      </c>
      <c r="AF503">
        <v>2.5299999999999998</v>
      </c>
      <c r="AG503">
        <v>1.56</v>
      </c>
      <c r="AH503" s="66"/>
      <c r="AJ503" t="s">
        <v>433</v>
      </c>
    </row>
    <row r="504" spans="1:36" ht="15" x14ac:dyDescent="0.25">
      <c r="A504">
        <v>2.2599999999999998</v>
      </c>
      <c r="B504">
        <v>3.33</v>
      </c>
      <c r="C504">
        <v>3.51</v>
      </c>
      <c r="D504" s="43">
        <f t="shared" si="118"/>
        <v>2.7678461306779978E-2</v>
      </c>
      <c r="E504" s="44">
        <f>IF(OR($A504="",$B504="",$C504=""),"",A504*'MPTO_working_3-way'!$I503)</f>
        <v>2.3225533225533224</v>
      </c>
      <c r="F504" s="45">
        <f>IF(OR($A504="",$B504="",$C504=""),"",B504*'MPTO_working_3-way'!$I503)</f>
        <v>3.4221692761515774</v>
      </c>
      <c r="G504" s="46">
        <f>IF(OR($A504="",$B504="",$C504=""),"",C504*'MPTO_working_3-way'!$I503)</f>
        <v>3.6071513991867974</v>
      </c>
      <c r="H504" s="44">
        <f>IF(OR($A504="",$B504="",$C504=""),"",'MPTO_working_3-way'!E503)</f>
        <v>2.3081270043320044</v>
      </c>
      <c r="I504" s="45">
        <f>IF(OR($A504="",$B504="",$C504=""),"",'MPTO_working_3-way'!F503)</f>
        <v>3.435550741680915</v>
      </c>
      <c r="J504" s="46">
        <f>IF(OR($A504="",$B504="",$C504=""),"",'MPTO_working_3-way'!G503)</f>
        <v>3.6274713042389228</v>
      </c>
      <c r="K504" s="44">
        <f>IF(OR($A504="",$B504="",$C504=""),"",'OddsRatio_working_3-way'!H503)</f>
        <v>2.3142781575018758</v>
      </c>
      <c r="L504" s="45">
        <f>IF(OR($A504="",$B504="",$C504=""),"",'OddsRatio_working_3-way'!I503)</f>
        <v>3.4303715134756914</v>
      </c>
      <c r="M504" s="46">
        <f>IF(OR($A504="",$B504="",$C504=""),"",'OddsRatio_working_3-way'!J503)</f>
        <v>3.6181255359759588</v>
      </c>
      <c r="N504" s="47">
        <f t="shared" si="119"/>
        <v>43.056062062792165</v>
      </c>
      <c r="O504" s="48">
        <f t="shared" si="120"/>
        <v>29.221231309882967</v>
      </c>
      <c r="P504" s="48">
        <f t="shared" si="121"/>
        <v>27.722706627324868</v>
      </c>
      <c r="Q504" t="s">
        <v>132</v>
      </c>
      <c r="R504" t="s">
        <v>45</v>
      </c>
      <c r="S504" t="s">
        <v>514</v>
      </c>
      <c r="T504" s="50">
        <v>100</v>
      </c>
      <c r="U504" s="50">
        <f t="shared" si="122"/>
        <v>55.752212389380524</v>
      </c>
      <c r="V504" s="50">
        <f t="shared" si="123"/>
        <v>69.969969969969966</v>
      </c>
      <c r="W504" s="50">
        <f t="shared" si="124"/>
        <v>71.509971509971507</v>
      </c>
      <c r="X504" s="50">
        <f t="shared" si="125"/>
        <v>58.520058520058527</v>
      </c>
      <c r="Y504" s="50">
        <f t="shared" si="126"/>
        <v>72.737816100647962</v>
      </c>
      <c r="Z504" s="50">
        <f t="shared" si="127"/>
        <v>74.277817640649502</v>
      </c>
      <c r="AA504" s="50">
        <f t="shared" si="128"/>
        <v>-2.7678461306780022</v>
      </c>
      <c r="AB504" s="50">
        <f t="shared" si="129"/>
        <v>-2.7678461306779951</v>
      </c>
      <c r="AC504" s="50">
        <f t="shared" si="130"/>
        <v>-2.7678461306779951</v>
      </c>
      <c r="AF504">
        <v>2.2000000000000002</v>
      </c>
      <c r="AG504">
        <v>1.72</v>
      </c>
      <c r="AH504" s="66"/>
      <c r="AJ504" t="s">
        <v>433</v>
      </c>
    </row>
    <row r="505" spans="1:36" s="50" customFormat="1" ht="15" x14ac:dyDescent="0.25">
      <c r="A505">
        <v>3.15</v>
      </c>
      <c r="B505">
        <v>3.09</v>
      </c>
      <c r="C505">
        <v>2.59</v>
      </c>
      <c r="D505" s="43">
        <f t="shared" si="118"/>
        <v>2.7185299029959253E-2</v>
      </c>
      <c r="E505" s="44">
        <f>IF(OR($A505="",$B505="",$C505=""),"",A505*'MPTO_working_3-way'!$I504)</f>
        <v>3.2356336919443716</v>
      </c>
      <c r="F505" s="45">
        <f>IF(OR($A505="",$B505="",$C505=""),"",B505*'MPTO_working_3-way'!$I504)</f>
        <v>3.1740025740025741</v>
      </c>
      <c r="G505" s="46">
        <f>IF(OR($A505="",$B505="",$C505=""),"",C505*'MPTO_working_3-way'!$I504)</f>
        <v>2.6604099244875945</v>
      </c>
      <c r="H505" s="44">
        <f>IF(OR($A505="",$B505="",$C505=""),"",'MPTO_working_3-way'!E504)</f>
        <v>3.2425573867907964</v>
      </c>
      <c r="I505" s="45">
        <f>IF(OR($A505="",$B505="",$C505=""),"",'MPTO_working_3-way'!F504)</f>
        <v>3.1790151518495144</v>
      </c>
      <c r="J505" s="46">
        <f>IF(OR($A505="",$B505="",$C505=""),"",'MPTO_working_3-way'!G504)</f>
        <v>2.6522481984586097</v>
      </c>
      <c r="K505" s="44">
        <f>IF(OR($A505="",$B505="",$C505=""),"",'OddsRatio_working_3-way'!H504)</f>
        <v>3.2392674383031381</v>
      </c>
      <c r="L505" s="45">
        <f>IF(OR($A505="",$B505="",$C505=""),"",'OddsRatio_working_3-way'!I504)</f>
        <v>3.176776253978399</v>
      </c>
      <c r="M505" s="46">
        <f>IF(OR($A505="",$B505="",$C505=""),"",'OddsRatio_working_3-way'!J504)</f>
        <v>2.6560163846055769</v>
      </c>
      <c r="N505" s="47">
        <f t="shared" si="119"/>
        <v>30.905847052145003</v>
      </c>
      <c r="O505" s="48">
        <f t="shared" si="120"/>
        <v>31.505960587138105</v>
      </c>
      <c r="P505" s="48">
        <f t="shared" si="121"/>
        <v>37.588192360716896</v>
      </c>
      <c r="Q505" t="s">
        <v>48</v>
      </c>
      <c r="R505" t="s">
        <v>36</v>
      </c>
      <c r="S505" t="s">
        <v>514</v>
      </c>
      <c r="T505" s="50">
        <v>100</v>
      </c>
      <c r="U505" s="50">
        <f t="shared" si="122"/>
        <v>68.253968253968253</v>
      </c>
      <c r="V505" s="50">
        <f t="shared" si="123"/>
        <v>67.637540453074436</v>
      </c>
      <c r="W505" s="50">
        <f t="shared" si="124"/>
        <v>61.389961389961393</v>
      </c>
      <c r="X505" s="50">
        <f t="shared" si="125"/>
        <v>70.972498156964178</v>
      </c>
      <c r="Y505" s="50">
        <f t="shared" si="126"/>
        <v>70.356070356070362</v>
      </c>
      <c r="Z505" s="50">
        <f t="shared" si="127"/>
        <v>64.108491292957311</v>
      </c>
      <c r="AA505" s="50">
        <f t="shared" si="128"/>
        <v>-2.7185299029959253</v>
      </c>
      <c r="AB505" s="50">
        <f t="shared" si="129"/>
        <v>-2.7185299029959253</v>
      </c>
      <c r="AC505" s="50">
        <f t="shared" si="130"/>
        <v>-2.7185299029959182</v>
      </c>
      <c r="AD505" s="51"/>
      <c r="AE505" s="51"/>
      <c r="AF505">
        <v>2.38</v>
      </c>
      <c r="AG505">
        <v>1.63</v>
      </c>
      <c r="AH505" s="66"/>
      <c r="AI505" s="51"/>
      <c r="AJ505" t="s">
        <v>433</v>
      </c>
    </row>
    <row r="506" spans="1:36" ht="15" x14ac:dyDescent="0.25">
      <c r="A506">
        <v>2.69</v>
      </c>
      <c r="B506">
        <v>3.05</v>
      </c>
      <c r="C506">
        <v>3.05</v>
      </c>
      <c r="D506" s="43">
        <f t="shared" si="118"/>
        <v>2.7484916813943716E-2</v>
      </c>
      <c r="E506" s="44">
        <f>IF(OR($A506="",$B506="",$C506=""),"",A506*'MPTO_working_3-way'!$I505)</f>
        <v>2.7639344262295085</v>
      </c>
      <c r="F506" s="45">
        <f>IF(OR($A506="",$B506="",$C506=""),"",B506*'MPTO_working_3-way'!$I505)</f>
        <v>3.1338289962825283</v>
      </c>
      <c r="G506" s="46">
        <f>IF(OR($A506="",$B506="",$C506=""),"",C506*'MPTO_working_3-way'!$I505)</f>
        <v>3.1338289962825283</v>
      </c>
      <c r="H506" s="44">
        <f>IF(OR($A506="",$B506="",$C506=""),"",'MPTO_working_3-way'!E505)</f>
        <v>2.7579696341531741</v>
      </c>
      <c r="I506" s="45">
        <f>IF(OR($A506="",$B506="",$C506=""),"",'MPTO_working_3-way'!F505)</f>
        <v>3.1376760787813121</v>
      </c>
      <c r="J506" s="46">
        <f>IF(OR($A506="",$B506="",$C506=""),"",'MPTO_working_3-way'!G505)</f>
        <v>3.1376760787813121</v>
      </c>
      <c r="K506" s="44">
        <f>IF(OR($A506="",$B506="",$C506=""),"",'OddsRatio_working_3-way'!H505)</f>
        <v>2.7607815323696472</v>
      </c>
      <c r="L506" s="45">
        <f>IF(OR($A506="",$B506="",$C506=""),"",'OddsRatio_working_3-way'!I505)</f>
        <v>3.1358592552412876</v>
      </c>
      <c r="M506" s="46">
        <f>IF(OR($A506="",$B506="",$C506=""),"",'OddsRatio_working_3-way'!J505)</f>
        <v>3.1358592552412876</v>
      </c>
      <c r="N506" s="47">
        <f t="shared" si="119"/>
        <v>36.180308422301302</v>
      </c>
      <c r="O506" s="48">
        <f t="shared" si="120"/>
        <v>31.909845788849346</v>
      </c>
      <c r="P506" s="48">
        <f t="shared" si="121"/>
        <v>31.909845788849346</v>
      </c>
      <c r="Q506" t="s">
        <v>79</v>
      </c>
      <c r="R506" t="s">
        <v>76</v>
      </c>
      <c r="S506" t="s">
        <v>514</v>
      </c>
      <c r="T506" s="50">
        <v>100</v>
      </c>
      <c r="U506" s="50">
        <f t="shared" si="122"/>
        <v>62.825278810408925</v>
      </c>
      <c r="V506" s="50">
        <f t="shared" si="123"/>
        <v>67.21311475409837</v>
      </c>
      <c r="W506" s="50">
        <f t="shared" si="124"/>
        <v>67.21311475409837</v>
      </c>
      <c r="X506" s="50">
        <f t="shared" si="125"/>
        <v>65.573770491803288</v>
      </c>
      <c r="Y506" s="50">
        <f t="shared" si="126"/>
        <v>69.961606435492712</v>
      </c>
      <c r="Z506" s="50">
        <f t="shared" si="127"/>
        <v>69.961606435492712</v>
      </c>
      <c r="AA506" s="50">
        <f t="shared" si="128"/>
        <v>-2.7484916813943627</v>
      </c>
      <c r="AB506" s="50">
        <f t="shared" si="129"/>
        <v>-2.7484916813943414</v>
      </c>
      <c r="AC506" s="50">
        <f t="shared" si="130"/>
        <v>-2.7484916813943414</v>
      </c>
      <c r="AF506">
        <v>2.75</v>
      </c>
      <c r="AG506">
        <v>1.49</v>
      </c>
      <c r="AH506" s="66"/>
      <c r="AJ506" t="s">
        <v>433</v>
      </c>
    </row>
    <row r="507" spans="1:36" ht="15" x14ac:dyDescent="0.25">
      <c r="A507">
        <v>2.2999999999999998</v>
      </c>
      <c r="B507">
        <v>3.08</v>
      </c>
      <c r="C507">
        <v>3.71</v>
      </c>
      <c r="D507" s="43">
        <f t="shared" si="118"/>
        <v>2.8999712346718054E-2</v>
      </c>
      <c r="E507" s="44">
        <f>IF(OR($A507="",$B507="",$C507=""),"",A507*'MPTO_working_3-way'!$I506)</f>
        <v>2.3666993383974515</v>
      </c>
      <c r="F507" s="45">
        <f>IF(OR($A507="",$B507="",$C507=""),"",B507*'MPTO_working_3-way'!$I506)</f>
        <v>3.1693191140278918</v>
      </c>
      <c r="G507" s="46">
        <f>IF(OR($A507="",$B507="",$C507=""),"",C507*'MPTO_working_3-way'!$I506)</f>
        <v>3.8175889328063239</v>
      </c>
      <c r="H507" s="44">
        <f>IF(OR($A507="",$B507="",$C507=""),"",'MPTO_working_3-way'!E506)</f>
        <v>2.3522989273899824</v>
      </c>
      <c r="I507" s="45">
        <f>IF(OR($A507="",$B507="",$C507=""),"",'MPTO_working_3-way'!F506)</f>
        <v>3.1745149543983855</v>
      </c>
      <c r="J507" s="46">
        <f>IF(OR($A507="",$B507="",$C507=""),"",'MPTO_working_3-way'!G506)</f>
        <v>3.8480007652573174</v>
      </c>
      <c r="K507" s="44">
        <f>IF(OR($A507="",$B507="",$C507=""),"",'OddsRatio_working_3-way'!H506)</f>
        <v>2.3586282109793699</v>
      </c>
      <c r="L507" s="45">
        <f>IF(OR($A507="",$B507="",$C507=""),"",'OddsRatio_working_3-way'!I506)</f>
        <v>3.1738051375669922</v>
      </c>
      <c r="M507" s="46">
        <f>IF(OR($A507="",$B507="",$C507=""),"",'OddsRatio_working_3-way'!J506)</f>
        <v>3.8322172705800721</v>
      </c>
      <c r="N507" s="47">
        <f t="shared" si="119"/>
        <v>42.252937826784695</v>
      </c>
      <c r="O507" s="48">
        <f t="shared" si="120"/>
        <v>31.552518507014547</v>
      </c>
      <c r="P507" s="48">
        <f t="shared" si="121"/>
        <v>26.194543666200758</v>
      </c>
      <c r="Q507" t="s">
        <v>77</v>
      </c>
      <c r="R507" t="s">
        <v>139</v>
      </c>
      <c r="S507" t="s">
        <v>514</v>
      </c>
      <c r="T507" s="50">
        <v>100</v>
      </c>
      <c r="U507" s="50">
        <f t="shared" si="122"/>
        <v>56.521739130434774</v>
      </c>
      <c r="V507" s="50">
        <f t="shared" si="123"/>
        <v>67.532467532467535</v>
      </c>
      <c r="W507" s="50">
        <f t="shared" si="124"/>
        <v>73.045822102425873</v>
      </c>
      <c r="X507" s="50">
        <f t="shared" si="125"/>
        <v>59.421710365106591</v>
      </c>
      <c r="Y507" s="50">
        <f t="shared" si="126"/>
        <v>70.432438767139331</v>
      </c>
      <c r="Z507" s="50">
        <f t="shared" si="127"/>
        <v>75.945793337097683</v>
      </c>
      <c r="AA507" s="50">
        <f t="shared" si="128"/>
        <v>-2.8999712346718169</v>
      </c>
      <c r="AB507" s="50">
        <f t="shared" si="129"/>
        <v>-2.8999712346717956</v>
      </c>
      <c r="AC507" s="50">
        <f t="shared" si="130"/>
        <v>-2.8999712346718098</v>
      </c>
      <c r="AF507">
        <v>2.54</v>
      </c>
      <c r="AG507">
        <v>1.56</v>
      </c>
      <c r="AH507" s="66"/>
      <c r="AJ507" t="s">
        <v>433</v>
      </c>
    </row>
    <row r="508" spans="1:36" ht="15" x14ac:dyDescent="0.25">
      <c r="A508">
        <v>2.81</v>
      </c>
      <c r="B508">
        <v>3.06</v>
      </c>
      <c r="C508">
        <v>2.9</v>
      </c>
      <c r="D508" s="43">
        <f t="shared" si="118"/>
        <v>2.7496857948808184E-2</v>
      </c>
      <c r="E508" s="44">
        <f>IF(OR($A508="",$B508="",$C508=""),"",A508*'MPTO_working_3-way'!$I507)</f>
        <v>2.8872661708361509</v>
      </c>
      <c r="F508" s="45">
        <f>IF(OR($A508="",$B508="",$C508=""),"",B508*'MPTO_working_3-way'!$I507)</f>
        <v>3.1441403853233529</v>
      </c>
      <c r="G508" s="46">
        <f>IF(OR($A508="",$B508="",$C508=""),"",C508*'MPTO_working_3-way'!$I507)</f>
        <v>2.9797408880515435</v>
      </c>
      <c r="H508" s="44">
        <f>IF(OR($A508="",$B508="",$C508=""),"",'MPTO_working_3-way'!E507)</f>
        <v>2.8842859092686171</v>
      </c>
      <c r="I508" s="45">
        <f>IF(OR($A508="",$B508="",$C508=""),"",'MPTO_working_3-way'!F507)</f>
        <v>3.1482997171034968</v>
      </c>
      <c r="J508" s="46">
        <f>IF(OR($A508="",$B508="",$C508=""),"",'MPTO_working_3-way'!G507)</f>
        <v>2.9791876907098089</v>
      </c>
      <c r="K508" s="44">
        <f>IF(OR($A508="",$B508="",$C508=""),"",'OddsRatio_working_3-way'!H507)</f>
        <v>2.8857436173893203</v>
      </c>
      <c r="L508" s="45">
        <f>IF(OR($A508="",$B508="",$C508=""),"",'OddsRatio_working_3-way'!I507)</f>
        <v>3.1462054429955795</v>
      </c>
      <c r="M508" s="46">
        <f>IF(OR($A508="",$B508="",$C508=""),"",'OddsRatio_working_3-way'!J507)</f>
        <v>2.9795098746075737</v>
      </c>
      <c r="N508" s="47">
        <f t="shared" si="119"/>
        <v>34.634839354294812</v>
      </c>
      <c r="O508" s="48">
        <f t="shared" si="120"/>
        <v>31.805195616198827</v>
      </c>
      <c r="P508" s="48">
        <f t="shared" si="121"/>
        <v>33.559965029506351</v>
      </c>
      <c r="Q508" t="s">
        <v>278</v>
      </c>
      <c r="R508" t="s">
        <v>46</v>
      </c>
      <c r="S508" t="s">
        <v>514</v>
      </c>
      <c r="T508" s="50">
        <v>100</v>
      </c>
      <c r="U508" s="50">
        <f t="shared" si="122"/>
        <v>64.412811387900362</v>
      </c>
      <c r="V508" s="50">
        <f t="shared" si="123"/>
        <v>67.320261437908499</v>
      </c>
      <c r="W508" s="50">
        <f t="shared" si="124"/>
        <v>65.517241379310349</v>
      </c>
      <c r="X508" s="50">
        <f t="shared" si="125"/>
        <v>67.162497182781152</v>
      </c>
      <c r="Y508" s="50">
        <f t="shared" si="126"/>
        <v>70.069947232789303</v>
      </c>
      <c r="Z508" s="50">
        <f t="shared" si="127"/>
        <v>68.266927174191153</v>
      </c>
      <c r="AA508" s="50">
        <f t="shared" si="128"/>
        <v>-2.74968579488079</v>
      </c>
      <c r="AB508" s="50">
        <f t="shared" si="129"/>
        <v>-2.7496857948808042</v>
      </c>
      <c r="AC508" s="50">
        <f t="shared" si="130"/>
        <v>-2.7496857948808042</v>
      </c>
      <c r="AF508">
        <v>2.62</v>
      </c>
      <c r="AG508">
        <v>1.53</v>
      </c>
      <c r="AH508" s="66"/>
      <c r="AJ508" t="s">
        <v>433</v>
      </c>
    </row>
    <row r="509" spans="1:36" ht="15" x14ac:dyDescent="0.25">
      <c r="A509">
        <v>2.12</v>
      </c>
      <c r="B509">
        <v>3.43</v>
      </c>
      <c r="C509">
        <v>3.78</v>
      </c>
      <c r="D509" s="43">
        <f t="shared" si="118"/>
        <v>2.7793567262184959E-2</v>
      </c>
      <c r="E509" s="44">
        <f>IF(OR($A509="",$B509="",$C509=""),"",A509*'MPTO_working_3-way'!$I508)</f>
        <v>2.1789223625958321</v>
      </c>
      <c r="F509" s="45">
        <f>IF(OR($A509="",$B509="",$C509=""),"",B509*'MPTO_working_3-way'!$I508)</f>
        <v>3.5253319357092945</v>
      </c>
      <c r="G509" s="46">
        <f>IF(OR($A509="",$B509="",$C509=""),"",C509*'MPTO_working_3-way'!$I508)</f>
        <v>3.885059684251059</v>
      </c>
      <c r="H509" s="44">
        <f>IF(OR($A509="",$B509="",$C509=""),"",'MPTO_working_3-way'!E508)</f>
        <v>2.1624726661800793</v>
      </c>
      <c r="I509" s="45">
        <f>IF(OR($A509="",$B509="",$C509=""),"",'MPTO_working_3-way'!F508)</f>
        <v>3.542573461836414</v>
      </c>
      <c r="J509" s="46">
        <f>IF(OR($A509="",$B509="",$C509=""),"",'MPTO_working_3-way'!G508)</f>
        <v>3.9171792034221142</v>
      </c>
      <c r="K509" s="44">
        <f>IF(OR($A509="",$B509="",$C509=""),"",'OddsRatio_working_3-way'!H508)</f>
        <v>2.1692292307667085</v>
      </c>
      <c r="L509" s="45">
        <f>IF(OR($A509="",$B509="",$C509=""),"",'OddsRatio_working_3-way'!I508)</f>
        <v>3.5368098488956257</v>
      </c>
      <c r="M509" s="46">
        <f>IF(OR($A509="",$B509="",$C509=""),"",'OddsRatio_working_3-way'!J508)</f>
        <v>3.9021939835102222</v>
      </c>
      <c r="N509" s="47">
        <f t="shared" si="119"/>
        <v>45.894246493879777</v>
      </c>
      <c r="O509" s="48">
        <f t="shared" si="120"/>
        <v>28.366123197383413</v>
      </c>
      <c r="P509" s="48">
        <f t="shared" si="121"/>
        <v>25.739630308736807</v>
      </c>
      <c r="Q509" t="s">
        <v>85</v>
      </c>
      <c r="R509" t="s">
        <v>47</v>
      </c>
      <c r="S509" t="s">
        <v>514</v>
      </c>
      <c r="T509" s="50">
        <v>100</v>
      </c>
      <c r="U509" s="50">
        <f t="shared" si="122"/>
        <v>52.830188679245275</v>
      </c>
      <c r="V509" s="50">
        <f t="shared" si="123"/>
        <v>70.845481049562679</v>
      </c>
      <c r="W509" s="50">
        <f t="shared" si="124"/>
        <v>73.544973544973558</v>
      </c>
      <c r="X509" s="50">
        <f t="shared" si="125"/>
        <v>55.60954540546377</v>
      </c>
      <c r="Y509" s="50">
        <f t="shared" si="126"/>
        <v>73.624837775781174</v>
      </c>
      <c r="Z509" s="50">
        <f t="shared" si="127"/>
        <v>76.324330271192025</v>
      </c>
      <c r="AA509" s="50">
        <f t="shared" si="128"/>
        <v>-2.7793567262184951</v>
      </c>
      <c r="AB509" s="50">
        <f t="shared" si="129"/>
        <v>-2.7793567262184951</v>
      </c>
      <c r="AC509" s="50">
        <f t="shared" si="130"/>
        <v>-2.7793567262184666</v>
      </c>
      <c r="AF509">
        <v>1.97</v>
      </c>
      <c r="AG509">
        <v>1.92</v>
      </c>
      <c r="AH509" s="66"/>
      <c r="AJ509" t="s">
        <v>433</v>
      </c>
    </row>
    <row r="510" spans="1:36" ht="15" x14ac:dyDescent="0.25">
      <c r="A510">
        <v>3.74</v>
      </c>
      <c r="B510">
        <v>3.41</v>
      </c>
      <c r="C510">
        <v>2.14</v>
      </c>
      <c r="D510" s="43">
        <f t="shared" si="118"/>
        <v>2.7924530735362607E-2</v>
      </c>
      <c r="E510" s="44">
        <f>IF(OR($A510="",$B510="",$C510=""),"",A510*'MPTO_working_3-way'!$I509)</f>
        <v>3.8444377449502563</v>
      </c>
      <c r="F510" s="45">
        <f>IF(OR($A510="",$B510="",$C510=""),"",B510*'MPTO_working_3-way'!$I509)</f>
        <v>3.5052226498075867</v>
      </c>
      <c r="G510" s="46">
        <f>IF(OR($A510="",$B510="",$C510=""),"",C510*'MPTO_working_3-way'!$I509)</f>
        <v>2.199758495773676</v>
      </c>
      <c r="H510" s="44">
        <f>IF(OR($A510="",$B510="",$C510=""),"",'MPTO_working_3-way'!E509)</f>
        <v>3.8748951021283595</v>
      </c>
      <c r="I510" s="45">
        <f>IF(OR($A510="",$B510="",$C510=""),"",'MPTO_working_3-way'!F509)</f>
        <v>3.5217845523762299</v>
      </c>
      <c r="J510" s="46">
        <f>IF(OR($A510="",$B510="",$C510=""),"",'MPTO_working_3-way'!G509)</f>
        <v>2.1834941078043575</v>
      </c>
      <c r="K510" s="44">
        <f>IF(OR($A510="",$B510="",$C510=""),"",'OddsRatio_working_3-way'!H509)</f>
        <v>3.8606857743392715</v>
      </c>
      <c r="L510" s="45">
        <f>IF(OR($A510="",$B510="",$C510=""),"",'OddsRatio_working_3-way'!I509)</f>
        <v>3.5161506263349063</v>
      </c>
      <c r="M510" s="46">
        <f>IF(OR($A510="",$B510="",$C510=""),"",'OddsRatio_working_3-way'!J509)</f>
        <v>2.1902123294696234</v>
      </c>
      <c r="N510" s="47">
        <f t="shared" si="119"/>
        <v>26.011606022584694</v>
      </c>
      <c r="O510" s="48">
        <f t="shared" si="120"/>
        <v>28.528858218318693</v>
      </c>
      <c r="P510" s="48">
        <f t="shared" si="121"/>
        <v>45.459535759096617</v>
      </c>
      <c r="Q510" t="s">
        <v>277</v>
      </c>
      <c r="R510" t="s">
        <v>87</v>
      </c>
      <c r="S510" t="s">
        <v>514</v>
      </c>
      <c r="T510" s="50">
        <v>100</v>
      </c>
      <c r="U510" s="50">
        <f t="shared" si="122"/>
        <v>73.262032085561486</v>
      </c>
      <c r="V510" s="50">
        <f t="shared" si="123"/>
        <v>70.674486803519059</v>
      </c>
      <c r="W510" s="50">
        <f t="shared" si="124"/>
        <v>53.271028037383175</v>
      </c>
      <c r="X510" s="50">
        <f t="shared" si="125"/>
        <v>76.054485159097766</v>
      </c>
      <c r="Y510" s="50">
        <f t="shared" si="126"/>
        <v>73.466939877055324</v>
      </c>
      <c r="Z510" s="50">
        <f t="shared" si="127"/>
        <v>56.063481110919433</v>
      </c>
      <c r="AA510" s="50">
        <f t="shared" si="128"/>
        <v>-2.7924530735362794</v>
      </c>
      <c r="AB510" s="50">
        <f t="shared" si="129"/>
        <v>-2.7924530735362652</v>
      </c>
      <c r="AC510" s="50">
        <f t="shared" si="130"/>
        <v>-2.792453073536258</v>
      </c>
      <c r="AF510">
        <v>2.13</v>
      </c>
      <c r="AG510">
        <v>1.77</v>
      </c>
      <c r="AH510" s="66"/>
      <c r="AJ510" t="s">
        <v>433</v>
      </c>
    </row>
    <row r="511" spans="1:36" ht="15" x14ac:dyDescent="0.25">
      <c r="A511">
        <v>2.97</v>
      </c>
      <c r="B511">
        <v>3.61</v>
      </c>
      <c r="C511">
        <v>2.35</v>
      </c>
      <c r="D511" s="43">
        <f t="shared" si="118"/>
        <v>3.924056184326119E-2</v>
      </c>
      <c r="E511" s="44">
        <f>IF(OR($A511="",$B511="",$C511=""),"",A511*'MPTO_working_3-way'!$I510)</f>
        <v>3.0865444686744858</v>
      </c>
      <c r="F511" s="45">
        <f>IF(OR($A511="",$B511="",$C511=""),"",B511*'MPTO_working_3-way'!$I510)</f>
        <v>3.751658428254173</v>
      </c>
      <c r="G511" s="46">
        <f>IF(OR($A511="",$B511="",$C511=""),"",C511*'MPTO_working_3-way'!$I510)</f>
        <v>2.4422153203316639</v>
      </c>
      <c r="H511" s="44">
        <f>IF(OR($A511="",$B511="",$C511=""),"",'MPTO_working_3-way'!E510)</f>
        <v>3.0900424519132792</v>
      </c>
      <c r="I511" s="45">
        <f>IF(OR($A511="",$B511="",$C511=""),"",'MPTO_working_3-way'!F510)</f>
        <v>3.788910362236805</v>
      </c>
      <c r="J511" s="46">
        <f>IF(OR($A511="",$B511="",$C511=""),"",'MPTO_working_3-way'!G510)</f>
        <v>2.4245261519171799</v>
      </c>
      <c r="K511" s="44">
        <f>IF(OR($A511="",$B511="",$C511=""),"",'OddsRatio_working_3-way'!H510)</f>
        <v>3.0902956239869157</v>
      </c>
      <c r="L511" s="45">
        <f>IF(OR($A511="",$B511="",$C511=""),"",'OddsRatio_working_3-way'!I510)</f>
        <v>3.7693764358405319</v>
      </c>
      <c r="M511" s="46">
        <f>IF(OR($A511="",$B511="",$C511=""),"",'OddsRatio_working_3-way'!J510)</f>
        <v>2.4324360875037234</v>
      </c>
      <c r="N511" s="47">
        <f t="shared" si="119"/>
        <v>32.398690838543118</v>
      </c>
      <c r="O511" s="48">
        <f t="shared" si="120"/>
        <v>26.654878612319411</v>
      </c>
      <c r="P511" s="48">
        <f t="shared" si="121"/>
        <v>40.946430549137474</v>
      </c>
      <c r="Q511" t="s">
        <v>287</v>
      </c>
      <c r="R511" t="s">
        <v>281</v>
      </c>
      <c r="S511" t="s">
        <v>514</v>
      </c>
      <c r="T511" s="50">
        <v>100</v>
      </c>
      <c r="U511" s="50">
        <f t="shared" si="122"/>
        <v>66.329966329966325</v>
      </c>
      <c r="V511" s="50">
        <f t="shared" si="123"/>
        <v>72.29916897506925</v>
      </c>
      <c r="W511" s="50">
        <f t="shared" si="124"/>
        <v>57.446808510638299</v>
      </c>
      <c r="X511" s="50">
        <f t="shared" si="125"/>
        <v>70.254022514292444</v>
      </c>
      <c r="Y511" s="50">
        <f t="shared" si="126"/>
        <v>76.223225159395369</v>
      </c>
      <c r="Z511" s="50">
        <f t="shared" si="127"/>
        <v>61.370864694964425</v>
      </c>
      <c r="AA511" s="50">
        <f t="shared" si="128"/>
        <v>-3.924056184326119</v>
      </c>
      <c r="AB511" s="50">
        <f t="shared" si="129"/>
        <v>-3.924056184326119</v>
      </c>
      <c r="AC511" s="50">
        <f t="shared" si="130"/>
        <v>-3.9240561843261261</v>
      </c>
      <c r="AF511">
        <v>1.99</v>
      </c>
      <c r="AG511">
        <v>1.87</v>
      </c>
      <c r="AH511" s="66"/>
      <c r="AJ511" t="s">
        <v>444</v>
      </c>
    </row>
    <row r="512" spans="1:36" ht="15" x14ac:dyDescent="0.25">
      <c r="A512">
        <v>2.2999999999999998</v>
      </c>
      <c r="B512">
        <v>3.31</v>
      </c>
      <c r="C512">
        <v>3.3</v>
      </c>
      <c r="D512" s="43">
        <f t="shared" si="118"/>
        <v>3.9927715351332882E-2</v>
      </c>
      <c r="E512" s="44">
        <f>IF(OR($A512="",$B512="",$C512=""),"",A512*'MPTO_working_3-way'!$I511)</f>
        <v>2.3918337453080656</v>
      </c>
      <c r="F512" s="45">
        <f>IF(OR($A512="",$B512="",$C512=""),"",B512*'MPTO_working_3-way'!$I511)</f>
        <v>3.442160737812912</v>
      </c>
      <c r="G512" s="46">
        <f>IF(OR($A512="",$B512="",$C512=""),"",C512*'MPTO_working_3-way'!$I511)</f>
        <v>3.4317614606593985</v>
      </c>
      <c r="H512" s="44">
        <f>IF(OR($A512="",$B512="",$C512=""),"",'MPTO_working_3-way'!E511)</f>
        <v>2.3726291400526982</v>
      </c>
      <c r="I512" s="45">
        <f>IF(OR($A512="",$B512="",$C512=""),"",'MPTO_working_3-way'!F511)</f>
        <v>3.4625371550381545</v>
      </c>
      <c r="J512" s="46">
        <f>IF(OR($A512="",$B512="",$C512=""),"",'MPTO_working_3-way'!G511)</f>
        <v>3.4515957666045365</v>
      </c>
      <c r="K512" s="44">
        <f>IF(OR($A512="",$B512="",$C512=""),"",'OddsRatio_working_3-way'!H511)</f>
        <v>2.3808635198729702</v>
      </c>
      <c r="L512" s="45">
        <f>IF(OR($A512="",$B512="",$C512=""),"",'OddsRatio_working_3-way'!I511)</f>
        <v>3.4536882545435086</v>
      </c>
      <c r="M512" s="46">
        <f>IF(OR($A512="",$B512="",$C512=""),"",'OddsRatio_working_3-way'!J511)</f>
        <v>3.4430662274675616</v>
      </c>
      <c r="N512" s="47">
        <f t="shared" si="119"/>
        <v>41.808925974125394</v>
      </c>
      <c r="O512" s="48">
        <f t="shared" si="120"/>
        <v>29.05151955905994</v>
      </c>
      <c r="P512" s="48">
        <f t="shared" si="121"/>
        <v>29.139554466814666</v>
      </c>
      <c r="Q512" t="s">
        <v>451</v>
      </c>
      <c r="R512" t="s">
        <v>291</v>
      </c>
      <c r="S512" t="s">
        <v>514</v>
      </c>
      <c r="T512" s="50">
        <v>100</v>
      </c>
      <c r="U512" s="50">
        <f t="shared" si="122"/>
        <v>56.521739130434774</v>
      </c>
      <c r="V512" s="50">
        <f t="shared" si="123"/>
        <v>69.78851963746223</v>
      </c>
      <c r="W512" s="50">
        <f t="shared" si="124"/>
        <v>69.696969696969703</v>
      </c>
      <c r="X512" s="50">
        <f t="shared" si="125"/>
        <v>60.514510665568068</v>
      </c>
      <c r="Y512" s="50">
        <f t="shared" si="126"/>
        <v>73.78129117259553</v>
      </c>
      <c r="Z512" s="50">
        <f t="shared" si="127"/>
        <v>73.689741232102989</v>
      </c>
      <c r="AA512" s="50">
        <f t="shared" si="128"/>
        <v>-3.9927715351332935</v>
      </c>
      <c r="AB512" s="50">
        <f t="shared" si="129"/>
        <v>-3.9927715351333006</v>
      </c>
      <c r="AC512" s="50">
        <f t="shared" si="130"/>
        <v>-3.9927715351332864</v>
      </c>
      <c r="AF512">
        <v>2.2400000000000002</v>
      </c>
      <c r="AG512">
        <v>1.68</v>
      </c>
      <c r="AH512" s="66"/>
      <c r="AJ512" t="s">
        <v>444</v>
      </c>
    </row>
    <row r="513" spans="1:36" ht="15" x14ac:dyDescent="0.25">
      <c r="A513">
        <v>2.11</v>
      </c>
      <c r="B513">
        <v>3.63</v>
      </c>
      <c r="C513">
        <v>3.45</v>
      </c>
      <c r="D513" s="43">
        <f t="shared" si="118"/>
        <v>3.927081541677957E-2</v>
      </c>
      <c r="E513" s="44">
        <f>IF(OR($A513="",$B513="",$C513=""),"",A513*'MPTO_working_3-way'!$I512)</f>
        <v>2.1928614205294048</v>
      </c>
      <c r="F513" s="45">
        <f>IF(OR($A513="",$B513="",$C513=""),"",B513*'MPTO_working_3-way'!$I512)</f>
        <v>3.7725530599629096</v>
      </c>
      <c r="G513" s="46">
        <f>IF(OR($A513="",$B513="",$C513=""),"",C513*'MPTO_working_3-way'!$I512)</f>
        <v>3.5854843131878895</v>
      </c>
      <c r="H513" s="44">
        <f>IF(OR($A513="",$B513="",$C513=""),"",'MPTO_working_3-way'!E512)</f>
        <v>2.169934621737708</v>
      </c>
      <c r="I513" s="45">
        <f>IF(OR($A513="",$B513="",$C513=""),"",'MPTO_working_3-way'!F512)</f>
        <v>3.8110943889858007</v>
      </c>
      <c r="J513" s="46">
        <f>IF(OR($A513="",$B513="",$C513=""),"",'MPTO_working_3-way'!G512)</f>
        <v>3.6131762334729638</v>
      </c>
      <c r="K513" s="44">
        <f>IF(OR($A513="",$B513="",$C513=""),"",'OddsRatio_working_3-way'!H512)</f>
        <v>2.1792503071482612</v>
      </c>
      <c r="L513" s="45">
        <f>IF(OR($A513="",$B513="",$C513=""),"",'OddsRatio_working_3-way'!I512)</f>
        <v>3.7940795565765111</v>
      </c>
      <c r="M513" s="46">
        <f>IF(OR($A513="",$B513="",$C513=""),"",'OddsRatio_working_3-way'!J512)</f>
        <v>3.6028497770389554</v>
      </c>
      <c r="N513" s="47">
        <f t="shared" si="119"/>
        <v>45.602516904993387</v>
      </c>
      <c r="O513" s="48">
        <f t="shared" si="120"/>
        <v>26.507248118329489</v>
      </c>
      <c r="P513" s="48">
        <f t="shared" si="121"/>
        <v>27.890234976677114</v>
      </c>
      <c r="Q513" t="s">
        <v>284</v>
      </c>
      <c r="R513" t="s">
        <v>282</v>
      </c>
      <c r="S513" t="s">
        <v>514</v>
      </c>
      <c r="T513" s="50">
        <v>100</v>
      </c>
      <c r="U513" s="50">
        <f t="shared" si="122"/>
        <v>52.606635071090047</v>
      </c>
      <c r="V513" s="50">
        <f t="shared" si="123"/>
        <v>72.451790633608823</v>
      </c>
      <c r="W513" s="50">
        <f t="shared" si="124"/>
        <v>71.014492753623188</v>
      </c>
      <c r="X513" s="50">
        <f t="shared" si="125"/>
        <v>56.533716612768004</v>
      </c>
      <c r="Y513" s="50">
        <f t="shared" si="126"/>
        <v>76.378872175286759</v>
      </c>
      <c r="Z513" s="50">
        <f t="shared" si="127"/>
        <v>74.941574295301137</v>
      </c>
      <c r="AA513" s="50">
        <f t="shared" si="128"/>
        <v>-3.927081541677957</v>
      </c>
      <c r="AB513" s="50">
        <f t="shared" si="129"/>
        <v>-3.9270815416779357</v>
      </c>
      <c r="AC513" s="50">
        <f t="shared" si="130"/>
        <v>-3.9270815416779499</v>
      </c>
      <c r="AF513">
        <v>1.87</v>
      </c>
      <c r="AG513">
        <v>1.99</v>
      </c>
      <c r="AH513" s="66"/>
      <c r="AJ513" t="s">
        <v>444</v>
      </c>
    </row>
    <row r="514" spans="1:36" ht="15" x14ac:dyDescent="0.25">
      <c r="A514">
        <v>2.0499999999999998</v>
      </c>
      <c r="B514">
        <v>3.2</v>
      </c>
      <c r="C514">
        <v>4.17</v>
      </c>
      <c r="D514" s="43">
        <f t="shared" si="118"/>
        <v>4.0113031525998766E-2</v>
      </c>
      <c r="E514" s="44">
        <f>IF(OR($A514="",$B514="",$C514=""),"",A514*'MPTO_working_3-way'!$I513)</f>
        <v>2.1322317146282974</v>
      </c>
      <c r="F514" s="45">
        <f>IF(OR($A514="",$B514="",$C514=""),"",B514*'MPTO_working_3-way'!$I513)</f>
        <v>3.3283617008831961</v>
      </c>
      <c r="G514" s="46">
        <f>IF(OR($A514="",$B514="",$C514=""),"",C514*'MPTO_working_3-way'!$I513)</f>
        <v>4.3372713414634152</v>
      </c>
      <c r="H514" s="44">
        <f>IF(OR($A514="",$B514="",$C514=""),"",'MPTO_working_3-way'!E513)</f>
        <v>2.1077753263798105</v>
      </c>
      <c r="I514" s="45">
        <f>IF(OR($A514="",$B514="",$C514=""),"",'MPTO_working_3-way'!F513)</f>
        <v>3.3430394081847146</v>
      </c>
      <c r="J514" s="46">
        <f>IF(OR($A514="",$B514="",$C514=""),"",'MPTO_working_3-way'!G513)</f>
        <v>4.4162366071668808</v>
      </c>
      <c r="K514" s="44">
        <f>IF(OR($A514="",$B514="",$C514=""),"",'OddsRatio_working_3-way'!H513)</f>
        <v>2.1177869389945192</v>
      </c>
      <c r="L514" s="45">
        <f>IF(OR($A514="",$B514="",$C514=""),"",'OddsRatio_working_3-way'!I513)</f>
        <v>3.3420297769408984</v>
      </c>
      <c r="M514" s="46">
        <f>IF(OR($A514="",$B514="",$C514=""),"",'OddsRatio_working_3-way'!J513)</f>
        <v>4.374651996773931</v>
      </c>
      <c r="N514" s="47">
        <f t="shared" si="119"/>
        <v>46.899217994903786</v>
      </c>
      <c r="O514" s="48">
        <f t="shared" si="120"/>
        <v>30.044811527985239</v>
      </c>
      <c r="P514" s="48">
        <f t="shared" si="121"/>
        <v>23.055970477110971</v>
      </c>
      <c r="Q514" t="s">
        <v>43</v>
      </c>
      <c r="R514" t="s">
        <v>294</v>
      </c>
      <c r="S514" t="s">
        <v>514</v>
      </c>
      <c r="T514" s="50">
        <v>100</v>
      </c>
      <c r="U514" s="50">
        <f t="shared" si="122"/>
        <v>51.219512195121943</v>
      </c>
      <c r="V514" s="50">
        <f t="shared" si="123"/>
        <v>68.75</v>
      </c>
      <c r="W514" s="50">
        <f t="shared" si="124"/>
        <v>76.019184652278184</v>
      </c>
      <c r="X514" s="50">
        <f t="shared" si="125"/>
        <v>55.23081534772183</v>
      </c>
      <c r="Y514" s="50">
        <f t="shared" si="126"/>
        <v>72.761303152599879</v>
      </c>
      <c r="Z514" s="50">
        <f t="shared" si="127"/>
        <v>80.030487804878049</v>
      </c>
      <c r="AA514" s="50">
        <f t="shared" si="128"/>
        <v>-4.0113031525998863</v>
      </c>
      <c r="AB514" s="50">
        <f t="shared" si="129"/>
        <v>-4.0113031525998792</v>
      </c>
      <c r="AC514" s="50">
        <f t="shared" si="130"/>
        <v>-4.011303152599865</v>
      </c>
      <c r="AF514">
        <v>2.13</v>
      </c>
      <c r="AG514">
        <v>1.75</v>
      </c>
      <c r="AH514" s="66"/>
      <c r="AJ514" t="s">
        <v>444</v>
      </c>
    </row>
    <row r="515" spans="1:36" ht="15" x14ac:dyDescent="0.25">
      <c r="A515">
        <v>2.09</v>
      </c>
      <c r="B515">
        <v>3.38</v>
      </c>
      <c r="C515">
        <v>3.77</v>
      </c>
      <c r="D515" s="43">
        <f t="shared" si="118"/>
        <v>3.9578877077131924E-2</v>
      </c>
      <c r="E515" s="44">
        <f>IF(OR($A515="",$B515="",$C515=""),"",A515*'MPTO_working_3-way'!$I514)</f>
        <v>2.1727198530912055</v>
      </c>
      <c r="F515" s="45">
        <f>IF(OR($A515="",$B515="",$C515=""),"",B515*'MPTO_working_3-way'!$I514)</f>
        <v>3.5137766045207059</v>
      </c>
      <c r="G515" s="46">
        <f>IF(OR($A515="",$B515="",$C515=""),"",C515*'MPTO_working_3-way'!$I514)</f>
        <v>3.9192123665807874</v>
      </c>
      <c r="H515" s="44">
        <f>IF(OR($A515="",$B515="",$C515=""),"",'MPTO_working_3-way'!E514)</f>
        <v>2.149262218317912</v>
      </c>
      <c r="I515" s="45">
        <f>IF(OR($A515="",$B515="",$C515=""),"",'MPTO_working_3-way'!F514)</f>
        <v>3.5377563437634194</v>
      </c>
      <c r="J515" s="46">
        <f>IF(OR($A515="",$B515="",$C515=""),"",'MPTO_working_3-way'!G514)</f>
        <v>3.9673246324682818</v>
      </c>
      <c r="K515" s="44">
        <f>IF(OR($A515="",$B515="",$C515=""),"",'OddsRatio_working_3-way'!H514)</f>
        <v>2.1587713345860271</v>
      </c>
      <c r="L515" s="45">
        <f>IF(OR($A515="",$B515="",$C515=""),"",'OddsRatio_working_3-way'!I514)</f>
        <v>3.5301612626740764</v>
      </c>
      <c r="M515" s="46">
        <f>IF(OR($A515="",$B515="",$C515=""),"",'OddsRatio_working_3-way'!J514)</f>
        <v>3.9447675200030217</v>
      </c>
      <c r="N515" s="47">
        <f t="shared" si="119"/>
        <v>46.025261773958782</v>
      </c>
      <c r="O515" s="48">
        <f t="shared" si="120"/>
        <v>28.459407428276286</v>
      </c>
      <c r="P515" s="48">
        <f t="shared" si="121"/>
        <v>25.515330797764946</v>
      </c>
      <c r="Q515" t="s">
        <v>467</v>
      </c>
      <c r="R515" t="s">
        <v>455</v>
      </c>
      <c r="S515" t="s">
        <v>514</v>
      </c>
      <c r="T515" s="50">
        <v>100</v>
      </c>
      <c r="U515" s="50">
        <f t="shared" si="122"/>
        <v>52.153110047846894</v>
      </c>
      <c r="V515" s="50">
        <f t="shared" si="123"/>
        <v>70.414201183431956</v>
      </c>
      <c r="W515" s="50">
        <f t="shared" si="124"/>
        <v>73.474801061007966</v>
      </c>
      <c r="X515" s="50">
        <f t="shared" si="125"/>
        <v>56.110997755560099</v>
      </c>
      <c r="Y515" s="50">
        <f t="shared" si="126"/>
        <v>74.372088891145154</v>
      </c>
      <c r="Z515" s="50">
        <f t="shared" si="127"/>
        <v>77.432688768721164</v>
      </c>
      <c r="AA515" s="50">
        <f t="shared" si="128"/>
        <v>-3.9578877077132049</v>
      </c>
      <c r="AB515" s="50">
        <f t="shared" si="129"/>
        <v>-3.9578877077131978</v>
      </c>
      <c r="AC515" s="50">
        <f t="shared" si="130"/>
        <v>-3.9578877077131978</v>
      </c>
      <c r="AF515">
        <v>1.93</v>
      </c>
      <c r="AG515">
        <v>1.93</v>
      </c>
      <c r="AH515" s="66"/>
      <c r="AJ515" t="s">
        <v>444</v>
      </c>
    </row>
    <row r="516" spans="1:36" ht="15" x14ac:dyDescent="0.25">
      <c r="A516">
        <v>1.9</v>
      </c>
      <c r="B516">
        <v>3.7</v>
      </c>
      <c r="C516">
        <v>4.1100000000000003</v>
      </c>
      <c r="D516" s="43">
        <f t="shared" si="118"/>
        <v>3.9895062177044416E-2</v>
      </c>
      <c r="E516" s="44">
        <f>IF(OR($A516="",$B516="",$C516=""),"",A516*'MPTO_working_3-way'!$I515)</f>
        <v>1.9758006181363843</v>
      </c>
      <c r="F516" s="45">
        <f>IF(OR($A516="",$B516="",$C516=""),"",B516*'MPTO_working_3-way'!$I515)</f>
        <v>3.8476117300550645</v>
      </c>
      <c r="G516" s="46">
        <f>IF(OR($A516="",$B516="",$C516=""),"",C516*'MPTO_working_3-way'!$I515)</f>
        <v>4.2739687055476532</v>
      </c>
      <c r="H516" s="44">
        <f>IF(OR($A516="",$B516="",$C516=""),"",'MPTO_working_3-way'!E515)</f>
        <v>1.9492514892631376</v>
      </c>
      <c r="I516" s="45">
        <f>IF(OR($A516="",$B516="",$C516=""),"",'MPTO_working_3-way'!F515)</f>
        <v>3.8914758264008298</v>
      </c>
      <c r="J516" s="46">
        <f>IF(OR($A516="",$B516="",$C516=""),"",'MPTO_working_3-way'!G515)</f>
        <v>4.3476248037597864</v>
      </c>
      <c r="K516" s="44">
        <f>IF(OR($A516="",$B516="",$C516=""),"",'OddsRatio_working_3-way'!H515)</f>
        <v>1.9593188920786746</v>
      </c>
      <c r="L516" s="45">
        <f>IF(OR($A516="",$B516="",$C516=""),"",'OddsRatio_working_3-way'!I515)</f>
        <v>3.8779566762360247</v>
      </c>
      <c r="M516" s="46">
        <f>IF(OR($A516="",$B516="",$C516=""),"",'OddsRatio_working_3-way'!J515)</f>
        <v>4.3149797270718651</v>
      </c>
      <c r="N516" s="47">
        <f t="shared" si="119"/>
        <v>50.612394328696006</v>
      </c>
      <c r="O516" s="48">
        <f t="shared" si="120"/>
        <v>25.990148439060107</v>
      </c>
      <c r="P516" s="48">
        <f t="shared" si="121"/>
        <v>23.397457232243891</v>
      </c>
      <c r="Q516" t="s">
        <v>289</v>
      </c>
      <c r="R516" t="s">
        <v>290</v>
      </c>
      <c r="S516" t="s">
        <v>514</v>
      </c>
      <c r="T516" s="50">
        <v>100</v>
      </c>
      <c r="U516" s="50">
        <f t="shared" si="122"/>
        <v>47.368421052631575</v>
      </c>
      <c r="V516" s="50">
        <f t="shared" si="123"/>
        <v>72.972972972972968</v>
      </c>
      <c r="W516" s="50">
        <f t="shared" si="124"/>
        <v>75.669099756691011</v>
      </c>
      <c r="X516" s="50">
        <f t="shared" si="125"/>
        <v>51.35792727033602</v>
      </c>
      <c r="Y516" s="50">
        <f t="shared" si="126"/>
        <v>76.962479190677428</v>
      </c>
      <c r="Z516" s="50">
        <f t="shared" si="127"/>
        <v>79.658605974395442</v>
      </c>
      <c r="AA516" s="50">
        <f t="shared" si="128"/>
        <v>-3.9895062177044451</v>
      </c>
      <c r="AB516" s="50">
        <f t="shared" si="129"/>
        <v>-3.9895062177044593</v>
      </c>
      <c r="AC516" s="50">
        <f t="shared" si="130"/>
        <v>-3.9895062177044309</v>
      </c>
      <c r="AF516">
        <v>1.93</v>
      </c>
      <c r="AG516">
        <v>1.92</v>
      </c>
      <c r="AH516" s="66"/>
      <c r="AJ516" t="s">
        <v>444</v>
      </c>
    </row>
    <row r="517" spans="1:36" ht="15" x14ac:dyDescent="0.25">
      <c r="A517">
        <v>1.95</v>
      </c>
      <c r="B517">
        <v>3.54</v>
      </c>
      <c r="C517">
        <v>4.09</v>
      </c>
      <c r="D517" s="43">
        <f t="shared" si="118"/>
        <v>3.9805166032840011E-2</v>
      </c>
      <c r="E517" s="44">
        <f>IF(OR($A517="",$B517="",$C517=""),"",A517*'MPTO_working_3-way'!$I516)</f>
        <v>2.0276200737640382</v>
      </c>
      <c r="F517" s="45">
        <f>IF(OR($A517="",$B517="",$C517=""),"",B517*'MPTO_working_3-way'!$I516)</f>
        <v>3.6809102877562538</v>
      </c>
      <c r="G517" s="46">
        <f>IF(OR($A517="",$B517="",$C517=""),"",C517*'MPTO_working_3-way'!$I516)</f>
        <v>4.2528031290743158</v>
      </c>
      <c r="H517" s="44">
        <f>IF(OR($A517="",$B517="",$C517=""),"",'MPTO_working_3-way'!E516)</f>
        <v>2.0017931096094084</v>
      </c>
      <c r="I517" s="45">
        <f>IF(OR($A517="",$B517="",$C517=""),"",'MPTO_working_3-way'!F516)</f>
        <v>3.7144689635029589</v>
      </c>
      <c r="J517" s="46">
        <f>IF(OR($A517="",$B517="",$C517=""),"",'MPTO_working_3-way'!G516)</f>
        <v>4.3246910800365788</v>
      </c>
      <c r="K517" s="44">
        <f>IF(OR($A517="",$B517="",$C517=""),"",'OddsRatio_working_3-way'!H516)</f>
        <v>2.0118016773632572</v>
      </c>
      <c r="L517" s="45">
        <f>IF(OR($A517="",$B517="",$C517=""),"",'OddsRatio_working_3-way'!I516)</f>
        <v>3.7052381689501832</v>
      </c>
      <c r="M517" s="46">
        <f>IF(OR($A517="",$B517="",$C517=""),"",'OddsRatio_working_3-way'!J516)</f>
        <v>4.2910180874236481</v>
      </c>
      <c r="N517" s="47">
        <f t="shared" si="119"/>
        <v>49.318904115188481</v>
      </c>
      <c r="O517" s="48">
        <f t="shared" si="120"/>
        <v>27.167192944807216</v>
      </c>
      <c r="P517" s="48">
        <f t="shared" si="121"/>
        <v>23.513902940004293</v>
      </c>
      <c r="Q517" t="s">
        <v>83</v>
      </c>
      <c r="R517" t="s">
        <v>466</v>
      </c>
      <c r="S517" t="s">
        <v>514</v>
      </c>
      <c r="T517" s="50">
        <v>100</v>
      </c>
      <c r="U517" s="50">
        <f t="shared" si="122"/>
        <v>48.717948717948723</v>
      </c>
      <c r="V517" s="50">
        <f t="shared" si="123"/>
        <v>71.751412429378533</v>
      </c>
      <c r="W517" s="50">
        <f t="shared" si="124"/>
        <v>75.550122249388764</v>
      </c>
      <c r="X517" s="50">
        <f t="shared" si="125"/>
        <v>52.698465321232725</v>
      </c>
      <c r="Y517" s="50">
        <f t="shared" si="126"/>
        <v>75.731929032662535</v>
      </c>
      <c r="Z517" s="50">
        <f t="shared" si="127"/>
        <v>79.530638852672752</v>
      </c>
      <c r="AA517" s="50">
        <f t="shared" si="128"/>
        <v>-3.980516603284002</v>
      </c>
      <c r="AB517" s="50">
        <f t="shared" si="129"/>
        <v>-3.980516603284002</v>
      </c>
      <c r="AC517" s="50">
        <f t="shared" si="130"/>
        <v>-3.9805166032839878</v>
      </c>
      <c r="AF517">
        <v>2.02</v>
      </c>
      <c r="AG517">
        <v>1.83</v>
      </c>
      <c r="AH517" s="66"/>
      <c r="AJ517" t="s">
        <v>444</v>
      </c>
    </row>
    <row r="518" spans="1:36" ht="15" x14ac:dyDescent="0.25">
      <c r="A518">
        <v>1.99</v>
      </c>
      <c r="B518">
        <v>3.53</v>
      </c>
      <c r="C518">
        <v>3.93</v>
      </c>
      <c r="D518" s="43">
        <f t="shared" si="118"/>
        <v>4.0251608002891626E-2</v>
      </c>
      <c r="E518" s="44">
        <f>IF(OR($A518="",$B518="",$C518=""),"",A518*'MPTO_working_3-way'!$I517)</f>
        <v>2.0701006999257543</v>
      </c>
      <c r="F518" s="45">
        <f>IF(OR($A518="",$B518="",$C518=""),"",B518*'MPTO_working_3-way'!$I517)</f>
        <v>3.6720881762502073</v>
      </c>
      <c r="G518" s="46">
        <f>IF(OR($A518="",$B518="",$C518=""),"",C518*'MPTO_working_3-way'!$I517)</f>
        <v>4.0881888194513643</v>
      </c>
      <c r="H518" s="44">
        <f>IF(OR($A518="",$B518="",$C518=""),"",'MPTO_working_3-way'!E517)</f>
        <v>2.0445910582766325</v>
      </c>
      <c r="I518" s="45">
        <f>IF(OR($A518="",$B518="",$C518=""),"",'MPTO_working_3-way'!F517)</f>
        <v>3.7055027072546745</v>
      </c>
      <c r="J518" s="46">
        <f>IF(OR($A518="",$B518="",$C518=""),"",'MPTO_working_3-way'!G517)</f>
        <v>4.1487626203665791</v>
      </c>
      <c r="K518" s="44">
        <f>IF(OR($A518="",$B518="",$C518=""),"",'OddsRatio_working_3-way'!H517)</f>
        <v>2.0545842785641795</v>
      </c>
      <c r="L518" s="45">
        <f>IF(OR($A518="",$B518="",$C518=""),"",'OddsRatio_working_3-way'!I517)</f>
        <v>3.6950487118862347</v>
      </c>
      <c r="M518" s="46">
        <f>IF(OR($A518="",$B518="",$C518=""),"",'OddsRatio_working_3-way'!J517)</f>
        <v>4.1211433698919642</v>
      </c>
      <c r="N518" s="47">
        <f t="shared" si="119"/>
        <v>48.306828746826938</v>
      </c>
      <c r="O518" s="48">
        <f t="shared" si="120"/>
        <v>27.232461531497343</v>
      </c>
      <c r="P518" s="48">
        <f t="shared" si="121"/>
        <v>24.460709721675727</v>
      </c>
      <c r="Q518" t="s">
        <v>286</v>
      </c>
      <c r="R518" t="s">
        <v>292</v>
      </c>
      <c r="S518" t="s">
        <v>514</v>
      </c>
      <c r="T518" s="50">
        <v>100</v>
      </c>
      <c r="U518" s="50">
        <f t="shared" si="122"/>
        <v>49.748743718592962</v>
      </c>
      <c r="V518" s="50">
        <f t="shared" si="123"/>
        <v>71.671388101982998</v>
      </c>
      <c r="W518" s="50">
        <f t="shared" si="124"/>
        <v>74.554707379134854</v>
      </c>
      <c r="X518" s="50">
        <f t="shared" si="125"/>
        <v>53.773904518882134</v>
      </c>
      <c r="Y518" s="50">
        <f t="shared" si="126"/>
        <v>75.69654890227217</v>
      </c>
      <c r="Z518" s="50">
        <f t="shared" si="127"/>
        <v>78.579868179424025</v>
      </c>
      <c r="AA518" s="50">
        <f t="shared" si="128"/>
        <v>-4.0251608002891714</v>
      </c>
      <c r="AB518" s="50">
        <f t="shared" si="129"/>
        <v>-4.0251608002891714</v>
      </c>
      <c r="AC518" s="50">
        <f t="shared" si="130"/>
        <v>-4.0251608002891714</v>
      </c>
      <c r="AF518">
        <v>1.97</v>
      </c>
      <c r="AG518">
        <v>1.88</v>
      </c>
      <c r="AH518" s="66"/>
      <c r="AJ518" t="s">
        <v>444</v>
      </c>
    </row>
    <row r="519" spans="1:36" ht="15" x14ac:dyDescent="0.25">
      <c r="A519">
        <v>1.41</v>
      </c>
      <c r="B519">
        <v>4.75</v>
      </c>
      <c r="C519">
        <v>7.83</v>
      </c>
      <c r="D519" s="43">
        <f t="shared" ref="D519:D582" si="131">IF(OR($A519="",$B519="",$C519=""),"",(1/A519)+(1/B519)+(1/C519)-1)</f>
        <v>4.7460094762871163E-2</v>
      </c>
      <c r="E519" s="44">
        <f>IF(OR($A519="",$B519="",$C519=""),"",A519*'MPTO_working_3-way'!$I518)</f>
        <v>1.4769187336156482</v>
      </c>
      <c r="F519" s="45">
        <f>IF(OR($A519="",$B519="",$C519=""),"",B519*'MPTO_working_3-way'!$I518)</f>
        <v>4.975435450123638</v>
      </c>
      <c r="G519" s="46">
        <f>IF(OR($A519="",$B519="",$C519=""),"",C519*'MPTO_working_3-way'!$I518)</f>
        <v>8.2016125419932813</v>
      </c>
      <c r="H519" s="44">
        <f>IF(OR($A519="",$B519="",$C519=""),"",'MPTO_working_3-way'!E518)</f>
        <v>1.4421693829214548</v>
      </c>
      <c r="I519" s="45">
        <f>IF(OR($A519="",$B519="",$C519=""),"",'MPTO_working_3-way'!F518)</f>
        <v>5.1359410616829937</v>
      </c>
      <c r="J519" s="46">
        <f>IF(OR($A519="",$B519="",$C519=""),"",'MPTO_working_3-way'!G518)</f>
        <v>8.9370385360969706</v>
      </c>
      <c r="K519" s="44">
        <f>IF(OR($A519="",$B519="",$C519=""),"",'OddsRatio_working_3-way'!H518)</f>
        <v>1.4526838435410734</v>
      </c>
      <c r="L519" s="45">
        <f>IF(OR($A519="",$B519="",$C519=""),"",'OddsRatio_working_3-way'!I518)</f>
        <v>5.1404010079976219</v>
      </c>
      <c r="M519" s="46">
        <f>IF(OR($A519="",$B519="",$C519=""),"",'OddsRatio_working_3-way'!J518)</f>
        <v>8.541050369233</v>
      </c>
      <c r="N519" s="47">
        <f t="shared" si="119"/>
        <v>67.708532449303931</v>
      </c>
      <c r="O519" s="48">
        <f t="shared" si="120"/>
        <v>20.098743316530221</v>
      </c>
      <c r="P519" s="48">
        <f t="shared" si="121"/>
        <v>12.192724234165842</v>
      </c>
      <c r="Q519" t="s">
        <v>288</v>
      </c>
      <c r="R519" t="s">
        <v>285</v>
      </c>
      <c r="S519" t="s">
        <v>514</v>
      </c>
      <c r="T519" s="50">
        <v>100</v>
      </c>
      <c r="U519" s="50">
        <f t="shared" si="122"/>
        <v>29.078014184397166</v>
      </c>
      <c r="V519" s="50">
        <f t="shared" si="123"/>
        <v>78.94736842105263</v>
      </c>
      <c r="W519" s="50">
        <f t="shared" si="124"/>
        <v>87.228607918263094</v>
      </c>
      <c r="X519" s="50">
        <f t="shared" si="125"/>
        <v>33.824023660684276</v>
      </c>
      <c r="Y519" s="50">
        <f t="shared" si="126"/>
        <v>83.693377897339744</v>
      </c>
      <c r="Z519" s="50">
        <f t="shared" si="127"/>
        <v>91.974617394550208</v>
      </c>
      <c r="AA519" s="50">
        <f t="shared" si="128"/>
        <v>-4.7460094762871101</v>
      </c>
      <c r="AB519" s="50">
        <f t="shared" si="129"/>
        <v>-4.7460094762871137</v>
      </c>
      <c r="AC519" s="50">
        <f t="shared" si="130"/>
        <v>-4.7460094762871137</v>
      </c>
      <c r="AF519">
        <v>1.84</v>
      </c>
      <c r="AG519">
        <v>2.02</v>
      </c>
      <c r="AH519" s="66"/>
      <c r="AJ519" t="s">
        <v>444</v>
      </c>
    </row>
    <row r="520" spans="1:36" ht="15" x14ac:dyDescent="0.25">
      <c r="A520">
        <v>2.0299999999999998</v>
      </c>
      <c r="B520">
        <v>3.73</v>
      </c>
      <c r="C520">
        <v>3.58</v>
      </c>
      <c r="D520" s="43">
        <f t="shared" si="131"/>
        <v>4.0036961122279502E-2</v>
      </c>
      <c r="E520" s="44">
        <f>IF(OR($A520="",$B520="",$C520=""),"",A520*'MPTO_working_3-way'!$I519)</f>
        <v>2.1112750310782271</v>
      </c>
      <c r="F520" s="45">
        <f>IF(OR($A520="",$B520="",$C520=""),"",B520*'MPTO_working_3-way'!$I519)</f>
        <v>3.8793378649861023</v>
      </c>
      <c r="G520" s="46">
        <f>IF(OR($A520="",$B520="",$C520=""),"",C520*'MPTO_working_3-way'!$I519)</f>
        <v>3.7233323208177609</v>
      </c>
      <c r="H520" s="44">
        <f>IF(OR($A520="",$B520="",$C520=""),"",'MPTO_working_3-way'!E519)</f>
        <v>2.0865275299473494</v>
      </c>
      <c r="I520" s="45">
        <f>IF(OR($A520="",$B520="",$C520=""),"",'MPTO_working_3-way'!F519)</f>
        <v>3.9254038079631788</v>
      </c>
      <c r="J520" s="46">
        <f>IF(OR($A520="",$B520="",$C520=""),"",'MPTO_working_3-way'!G519)</f>
        <v>3.759625271874282</v>
      </c>
      <c r="K520" s="44">
        <f>IF(OR($A520="",$B520="",$C520=""),"",'OddsRatio_working_3-way'!H519)</f>
        <v>2.0963198728221761</v>
      </c>
      <c r="L520" s="45">
        <f>IF(OR($A520="",$B520="",$C520=""),"",'OddsRatio_working_3-way'!I519)</f>
        <v>3.9057798570917877</v>
      </c>
      <c r="M520" s="46">
        <f>IF(OR($A520="",$B520="",$C520=""),"",'OddsRatio_working_3-way'!J519)</f>
        <v>3.7461216231856467</v>
      </c>
      <c r="N520" s="47">
        <f t="shared" si="119"/>
        <v>47.364743355549486</v>
      </c>
      <c r="O520" s="48">
        <f t="shared" si="120"/>
        <v>25.777594909320499</v>
      </c>
      <c r="P520" s="48">
        <f t="shared" si="121"/>
        <v>26.857661735130012</v>
      </c>
      <c r="Q520" t="s">
        <v>283</v>
      </c>
      <c r="R520" t="s">
        <v>293</v>
      </c>
      <c r="S520" t="s">
        <v>514</v>
      </c>
      <c r="T520" s="50">
        <v>100</v>
      </c>
      <c r="U520" s="50">
        <f t="shared" si="122"/>
        <v>50.73891625615763</v>
      </c>
      <c r="V520" s="50">
        <f t="shared" si="123"/>
        <v>73.190348525469176</v>
      </c>
      <c r="W520" s="50">
        <f t="shared" si="124"/>
        <v>72.067039106145245</v>
      </c>
      <c r="X520" s="50">
        <f t="shared" si="125"/>
        <v>54.742612368385579</v>
      </c>
      <c r="Y520" s="50">
        <f t="shared" si="126"/>
        <v>77.194044637697118</v>
      </c>
      <c r="Z520" s="50">
        <f t="shared" si="127"/>
        <v>76.070735218373201</v>
      </c>
      <c r="AA520" s="50">
        <f t="shared" si="128"/>
        <v>-4.0036961122279493</v>
      </c>
      <c r="AB520" s="50">
        <f t="shared" si="129"/>
        <v>-4.0036961122279422</v>
      </c>
      <c r="AC520" s="50">
        <f t="shared" si="130"/>
        <v>-4.0036961122279564</v>
      </c>
      <c r="AF520">
        <v>1.76</v>
      </c>
      <c r="AG520">
        <v>2.1</v>
      </c>
      <c r="AH520" s="66"/>
      <c r="AJ520" t="s">
        <v>444</v>
      </c>
    </row>
    <row r="521" spans="1:36" ht="15" x14ac:dyDescent="0.25">
      <c r="A521">
        <v>2.23</v>
      </c>
      <c r="B521">
        <v>3.25</v>
      </c>
      <c r="C521">
        <v>3.54</v>
      </c>
      <c r="D521" s="43">
        <f t="shared" si="131"/>
        <v>3.8608676672065023E-2</v>
      </c>
      <c r="E521" s="44">
        <f>IF(OR($A521="",$B521="",$C521=""),"",A521*'MPTO_working_3-way'!$I520)</f>
        <v>2.3160973489787051</v>
      </c>
      <c r="F521" s="45">
        <f>IF(OR($A521="",$B521="",$C521=""),"",B521*'MPTO_working_3-way'!$I520)</f>
        <v>3.3754781991842115</v>
      </c>
      <c r="G521" s="46">
        <f>IF(OR($A521="",$B521="",$C521=""),"",C521*'MPTO_working_3-way'!$I520)</f>
        <v>3.6766747154191104</v>
      </c>
      <c r="H521" s="44">
        <f>IF(OR($A521="",$B521="",$C521=""),"",'MPTO_working_3-way'!E520)</f>
        <v>2.2958900146012837</v>
      </c>
      <c r="I521" s="45">
        <f>IF(OR($A521="",$B521="",$C521=""),"",'MPTO_working_3-way'!F520)</f>
        <v>3.3918685178289318</v>
      </c>
      <c r="J521" s="46">
        <f>IF(OR($A521="",$B521="",$C521=""),"",'MPTO_working_3-way'!G520)</f>
        <v>3.7089743373514303</v>
      </c>
      <c r="K521" s="44">
        <f>IF(OR($A521="",$B521="",$C521=""),"",'OddsRatio_working_3-way'!H520)</f>
        <v>2.3044267843015911</v>
      </c>
      <c r="L521" s="45">
        <f>IF(OR($A521="",$B521="",$C521=""),"",'OddsRatio_working_3-way'!I520)</f>
        <v>3.3861465566492517</v>
      </c>
      <c r="M521" s="46">
        <f>IF(OR($A521="",$B521="",$C521=""),"",'OddsRatio_working_3-way'!J520)</f>
        <v>3.6936943350618225</v>
      </c>
      <c r="N521" s="47">
        <f t="shared" si="119"/>
        <v>43.176078088468742</v>
      </c>
      <c r="O521" s="48">
        <f t="shared" si="120"/>
        <v>29.625432042241624</v>
      </c>
      <c r="P521" s="48">
        <f t="shared" si="121"/>
        <v>27.198489869289627</v>
      </c>
      <c r="Q521" t="s">
        <v>468</v>
      </c>
      <c r="R521" t="s">
        <v>246</v>
      </c>
      <c r="S521" t="s">
        <v>514</v>
      </c>
      <c r="T521" s="50">
        <v>100</v>
      </c>
      <c r="U521" s="50">
        <f t="shared" si="122"/>
        <v>55.156950672645742</v>
      </c>
      <c r="V521" s="50">
        <f t="shared" si="123"/>
        <v>69.230769230769241</v>
      </c>
      <c r="W521" s="50">
        <f t="shared" si="124"/>
        <v>71.751412429378533</v>
      </c>
      <c r="X521" s="50">
        <f t="shared" si="125"/>
        <v>59.017818339852248</v>
      </c>
      <c r="Y521" s="50">
        <f t="shared" si="126"/>
        <v>73.091636897975732</v>
      </c>
      <c r="Z521" s="50">
        <f t="shared" si="127"/>
        <v>75.612280096585025</v>
      </c>
      <c r="AA521" s="50">
        <f t="shared" si="128"/>
        <v>-3.8608676672065059</v>
      </c>
      <c r="AB521" s="50">
        <f t="shared" si="129"/>
        <v>-3.8608676672064917</v>
      </c>
      <c r="AC521" s="50">
        <f t="shared" si="130"/>
        <v>-3.8608676672064917</v>
      </c>
      <c r="AF521">
        <v>2.23</v>
      </c>
      <c r="AG521">
        <v>1.68</v>
      </c>
      <c r="AH521" s="66"/>
      <c r="AJ521" t="s">
        <v>439</v>
      </c>
    </row>
    <row r="522" spans="1:36" ht="15" x14ac:dyDescent="0.25">
      <c r="A522">
        <v>2.4900000000000002</v>
      </c>
      <c r="B522">
        <v>3.15</v>
      </c>
      <c r="C522">
        <v>3.13</v>
      </c>
      <c r="D522" s="43">
        <f t="shared" si="131"/>
        <v>3.8555561054502308E-2</v>
      </c>
      <c r="E522" s="44">
        <f>IF(OR($A522="",$B522="",$C522=""),"",A522*'MPTO_working_3-way'!$I521)</f>
        <v>2.5860033470257111</v>
      </c>
      <c r="F522" s="45">
        <f>IF(OR($A522="",$B522="",$C522=""),"",B522*'MPTO_working_3-way'!$I521)</f>
        <v>3.2714500173216821</v>
      </c>
      <c r="G522" s="46">
        <f>IF(OR($A522="",$B522="",$C522=""),"",C522*'MPTO_working_3-way'!$I521)</f>
        <v>3.2506789061005921</v>
      </c>
      <c r="H522" s="44">
        <f>IF(OR($A522="",$B522="",$C522=""),"",'MPTO_working_3-way'!E521)</f>
        <v>2.5723170143289202</v>
      </c>
      <c r="I522" s="45">
        <f>IF(OR($A522="",$B522="",$C522=""),"",'MPTO_working_3-way'!F521)</f>
        <v>3.2829028701483036</v>
      </c>
      <c r="J522" s="46">
        <f>IF(OR($A522="",$B522="",$C522=""),"",'MPTO_working_3-way'!G521)</f>
        <v>3.2611854300984917</v>
      </c>
      <c r="K522" s="44">
        <f>IF(OR($A522="",$B522="",$C522=""),"",'OddsRatio_working_3-way'!H521)</f>
        <v>2.5784788408746757</v>
      </c>
      <c r="L522" s="45">
        <f>IF(OR($A522="",$B522="",$C522=""),"",'OddsRatio_working_3-way'!I521)</f>
        <v>3.2776708106580887</v>
      </c>
      <c r="M522" s="46">
        <f>IF(OR($A522="",$B522="",$C522=""),"",'OddsRatio_working_3-way'!J521)</f>
        <v>3.2564831752101062</v>
      </c>
      <c r="N522" s="47">
        <f t="shared" si="119"/>
        <v>38.669710197790302</v>
      </c>
      <c r="O522" s="48">
        <f t="shared" si="120"/>
        <v>30.567485203967582</v>
      </c>
      <c r="P522" s="48">
        <f t="shared" si="121"/>
        <v>30.762804598242134</v>
      </c>
      <c r="Q522" t="s">
        <v>461</v>
      </c>
      <c r="R522" t="s">
        <v>297</v>
      </c>
      <c r="S522" t="s">
        <v>514</v>
      </c>
      <c r="T522" s="50">
        <v>100</v>
      </c>
      <c r="U522" s="50">
        <f t="shared" si="122"/>
        <v>59.839357429718881</v>
      </c>
      <c r="V522" s="50">
        <f t="shared" si="123"/>
        <v>68.253968253968253</v>
      </c>
      <c r="W522" s="50">
        <f t="shared" si="124"/>
        <v>68.051118210862612</v>
      </c>
      <c r="X522" s="50">
        <f t="shared" si="125"/>
        <v>63.694913535169121</v>
      </c>
      <c r="Y522" s="50">
        <f t="shared" si="126"/>
        <v>72.109524359418501</v>
      </c>
      <c r="Z522" s="50">
        <f t="shared" si="127"/>
        <v>71.906674316312859</v>
      </c>
      <c r="AA522" s="50">
        <f t="shared" si="128"/>
        <v>-3.8555561054502405</v>
      </c>
      <c r="AB522" s="50">
        <f t="shared" si="129"/>
        <v>-3.8555561054502476</v>
      </c>
      <c r="AC522" s="50">
        <f t="shared" si="130"/>
        <v>-3.8555561054502476</v>
      </c>
      <c r="AF522">
        <v>2.11</v>
      </c>
      <c r="AG522">
        <v>1.76</v>
      </c>
      <c r="AH522" s="66"/>
      <c r="AJ522" t="s">
        <v>439</v>
      </c>
    </row>
    <row r="523" spans="1:36" ht="15" x14ac:dyDescent="0.25">
      <c r="A523">
        <v>2.67</v>
      </c>
      <c r="B523">
        <v>3.42</v>
      </c>
      <c r="C523">
        <v>2.69</v>
      </c>
      <c r="D523" s="43">
        <f t="shared" si="131"/>
        <v>3.8676707920616726E-2</v>
      </c>
      <c r="E523" s="44">
        <f>IF(OR($A523="",$B523="",$C523=""),"",A523*'MPTO_working_3-way'!$I522)</f>
        <v>2.7732668101480464</v>
      </c>
      <c r="F523" s="45">
        <f>IF(OR($A523="",$B523="",$C523=""),"",B523*'MPTO_working_3-way'!$I522)</f>
        <v>3.5522743410885091</v>
      </c>
      <c r="G523" s="46">
        <f>IF(OR($A523="",$B523="",$C523=""),"",C523*'MPTO_working_3-way'!$I522)</f>
        <v>2.7940403443064588</v>
      </c>
      <c r="H523" s="44">
        <f>IF(OR($A523="",$B523="",$C523=""),"",'MPTO_working_3-way'!E522)</f>
        <v>2.7651839071893867</v>
      </c>
      <c r="I523" s="45">
        <f>IF(OR($A523="",$B523="",$C523=""),"",'MPTO_working_3-way'!F522)</f>
        <v>3.5777480904133667</v>
      </c>
      <c r="J523" s="46">
        <f>IF(OR($A523="",$B523="",$C523=""),"",'MPTO_working_3-way'!G522)</f>
        <v>2.7866410307664835</v>
      </c>
      <c r="K523" s="44">
        <f>IF(OR($A523="",$B523="",$C523=""),"",'OddsRatio_working_3-way'!H522)</f>
        <v>2.7694442257438596</v>
      </c>
      <c r="L523" s="45">
        <f>IF(OR($A523="",$B523="",$C523=""),"",'OddsRatio_working_3-way'!I522)</f>
        <v>3.5641048061677485</v>
      </c>
      <c r="M523" s="46">
        <f>IF(OR($A523="",$B523="",$C523=""),"",'OddsRatio_working_3-way'!J522)</f>
        <v>2.7906351745551632</v>
      </c>
      <c r="N523" s="47">
        <f t="shared" si="119"/>
        <v>36.05855723440532</v>
      </c>
      <c r="O523" s="48">
        <f t="shared" si="120"/>
        <v>28.150978893526958</v>
      </c>
      <c r="P523" s="48">
        <f t="shared" si="121"/>
        <v>35.790463872067733</v>
      </c>
      <c r="Q523" t="s">
        <v>459</v>
      </c>
      <c r="R523" t="s">
        <v>307</v>
      </c>
      <c r="S523" t="s">
        <v>514</v>
      </c>
      <c r="T523" s="50">
        <v>100</v>
      </c>
      <c r="U523" s="50">
        <f t="shared" si="122"/>
        <v>62.546816479400754</v>
      </c>
      <c r="V523" s="50">
        <f t="shared" si="123"/>
        <v>70.760233918128648</v>
      </c>
      <c r="W523" s="50">
        <f t="shared" si="124"/>
        <v>62.825278810408925</v>
      </c>
      <c r="X523" s="50">
        <f t="shared" si="125"/>
        <v>66.41448727146242</v>
      </c>
      <c r="Y523" s="50">
        <f t="shared" si="126"/>
        <v>74.627904710190336</v>
      </c>
      <c r="Z523" s="50">
        <f t="shared" si="127"/>
        <v>66.692949602470591</v>
      </c>
      <c r="AA523" s="50">
        <f t="shared" si="128"/>
        <v>-3.8676707920616664</v>
      </c>
      <c r="AB523" s="50">
        <f t="shared" si="129"/>
        <v>-3.8676707920616877</v>
      </c>
      <c r="AC523" s="50">
        <f t="shared" si="130"/>
        <v>-3.8676707920616664</v>
      </c>
      <c r="AF523">
        <v>2.09</v>
      </c>
      <c r="AG523">
        <v>1.78</v>
      </c>
      <c r="AH523" s="66"/>
      <c r="AJ523" t="s">
        <v>439</v>
      </c>
    </row>
    <row r="524" spans="1:36" ht="15" x14ac:dyDescent="0.25">
      <c r="A524">
        <v>2.46</v>
      </c>
      <c r="B524">
        <v>3.03</v>
      </c>
      <c r="C524">
        <v>3.31</v>
      </c>
      <c r="D524" s="43">
        <f t="shared" si="131"/>
        <v>3.8651871966357998E-2</v>
      </c>
      <c r="E524" s="44">
        <f>IF(OR($A524="",$B524="",$C524=""),"",A524*'MPTO_working_3-way'!$I523)</f>
        <v>2.5550836050372405</v>
      </c>
      <c r="F524" s="45">
        <f>IF(OR($A524="",$B524="",$C524=""),"",B524*'MPTO_working_3-way'!$I523)</f>
        <v>3.1471151720580646</v>
      </c>
      <c r="G524" s="46">
        <f>IF(OR($A524="",$B524="",$C524=""),"",C524*'MPTO_working_3-way'!$I523)</f>
        <v>3.4379376962086452</v>
      </c>
      <c r="H524" s="44">
        <f>IF(OR($A524="",$B524="",$C524=""),"",'MPTO_working_3-way'!E523)</f>
        <v>2.5405206197318497</v>
      </c>
      <c r="I524" s="45">
        <f>IF(OR($A524="",$B524="",$C524=""),"",'MPTO_working_3-way'!F523)</f>
        <v>3.1530916226331756</v>
      </c>
      <c r="J524" s="46">
        <f>IF(OR($A524="",$B524="",$C524=""),"",'MPTO_working_3-way'!G523)</f>
        <v>3.4574458871910947</v>
      </c>
      <c r="K524" s="44">
        <f>IF(OR($A524="",$B524="",$C524=""),"",'OddsRatio_working_3-way'!H523)</f>
        <v>2.5470804419281743</v>
      </c>
      <c r="L524" s="45">
        <f>IF(OR($A524="",$B524="",$C524=""),"",'OddsRatio_working_3-way'!I523)</f>
        <v>3.1510776007631462</v>
      </c>
      <c r="M524" s="46">
        <f>IF(OR($A524="",$B524="",$C524=""),"",'OddsRatio_working_3-way'!J523)</f>
        <v>3.4477779594890974</v>
      </c>
      <c r="N524" s="47">
        <f t="shared" si="119"/>
        <v>39.137662580924626</v>
      </c>
      <c r="O524" s="48">
        <f t="shared" si="120"/>
        <v>31.775131996394251</v>
      </c>
      <c r="P524" s="48">
        <f t="shared" si="121"/>
        <v>29.087205422681141</v>
      </c>
      <c r="Q524" t="s">
        <v>463</v>
      </c>
      <c r="R524" t="s">
        <v>299</v>
      </c>
      <c r="S524" t="s">
        <v>514</v>
      </c>
      <c r="T524" s="50">
        <v>100</v>
      </c>
      <c r="U524" s="50">
        <f t="shared" si="122"/>
        <v>59.349593495934961</v>
      </c>
      <c r="V524" s="50">
        <f t="shared" si="123"/>
        <v>66.996699669967001</v>
      </c>
      <c r="W524" s="50">
        <f t="shared" si="124"/>
        <v>69.78851963746223</v>
      </c>
      <c r="X524" s="50">
        <f t="shared" si="125"/>
        <v>63.214780692570763</v>
      </c>
      <c r="Y524" s="50">
        <f t="shared" si="126"/>
        <v>70.861886866602802</v>
      </c>
      <c r="Z524" s="50">
        <f t="shared" si="127"/>
        <v>73.653706834098045</v>
      </c>
      <c r="AA524" s="50">
        <f t="shared" si="128"/>
        <v>-3.8651871966358016</v>
      </c>
      <c r="AB524" s="50">
        <f t="shared" si="129"/>
        <v>-3.8651871966358016</v>
      </c>
      <c r="AC524" s="50">
        <f t="shared" si="130"/>
        <v>-3.8651871966358158</v>
      </c>
      <c r="AF524">
        <v>2.12</v>
      </c>
      <c r="AG524">
        <v>1.75</v>
      </c>
      <c r="AH524" s="66"/>
      <c r="AJ524" t="s">
        <v>439</v>
      </c>
    </row>
    <row r="525" spans="1:36" ht="15" x14ac:dyDescent="0.25">
      <c r="A525">
        <v>2.37</v>
      </c>
      <c r="B525">
        <v>3.21</v>
      </c>
      <c r="C525">
        <v>3.27</v>
      </c>
      <c r="D525" s="43">
        <f t="shared" si="131"/>
        <v>3.9277805574337687E-2</v>
      </c>
      <c r="E525" s="44">
        <f>IF(OR($A525="",$B525="",$C525=""),"",A525*'MPTO_working_3-way'!$I524)</f>
        <v>2.4630883992111805</v>
      </c>
      <c r="F525" s="45">
        <f>IF(OR($A525="",$B525="",$C525=""),"",B525*'MPTO_working_3-way'!$I524)</f>
        <v>3.3360817558936238</v>
      </c>
      <c r="G525" s="46">
        <f>IF(OR($A525="",$B525="",$C525=""),"",C525*'MPTO_working_3-way'!$I524)</f>
        <v>3.3984384242280843</v>
      </c>
      <c r="H525" s="44">
        <f>IF(OR($A525="",$B525="",$C525=""),"",'MPTO_working_3-way'!E524)</f>
        <v>2.4458948108606502</v>
      </c>
      <c r="I525" s="45">
        <f>IF(OR($A525="",$B525="",$C525=""),"",'MPTO_working_3-way'!F524)</f>
        <v>3.3508260089682462</v>
      </c>
      <c r="J525" s="46">
        <f>IF(OR($A525="",$B525="",$C525=""),"",'MPTO_working_3-way'!G524)</f>
        <v>3.4162596695712284</v>
      </c>
      <c r="K525" s="44">
        <f>IF(OR($A525="",$B525="",$C525=""),"",'OddsRatio_working_3-way'!H524)</f>
        <v>2.4534083759504348</v>
      </c>
      <c r="L525" s="45">
        <f>IF(OR($A525="",$B525="",$C525=""),"",'OddsRatio_working_3-way'!I524)</f>
        <v>3.3445492779930368</v>
      </c>
      <c r="M525" s="46">
        <f>IF(OR($A525="",$B525="",$C525=""),"",'OddsRatio_working_3-way'!J524)</f>
        <v>3.4082021995675089</v>
      </c>
      <c r="N525" s="47">
        <f t="shared" si="119"/>
        <v>40.599436070595608</v>
      </c>
      <c r="O525" s="48">
        <f t="shared" si="120"/>
        <v>29.975284575486484</v>
      </c>
      <c r="P525" s="48">
        <f t="shared" si="121"/>
        <v>29.425279353917922</v>
      </c>
      <c r="Q525" t="s">
        <v>456</v>
      </c>
      <c r="R525" t="s">
        <v>460</v>
      </c>
      <c r="S525" t="s">
        <v>514</v>
      </c>
      <c r="T525" s="50">
        <v>100</v>
      </c>
      <c r="U525" s="50">
        <f t="shared" si="122"/>
        <v>57.805907172995774</v>
      </c>
      <c r="V525" s="50">
        <f t="shared" si="123"/>
        <v>68.847352024922117</v>
      </c>
      <c r="W525" s="50">
        <f t="shared" si="124"/>
        <v>69.418960244648318</v>
      </c>
      <c r="X525" s="50">
        <f t="shared" si="125"/>
        <v>61.733687730429551</v>
      </c>
      <c r="Y525" s="50">
        <f t="shared" si="126"/>
        <v>72.775132582355894</v>
      </c>
      <c r="Z525" s="50">
        <f t="shared" si="127"/>
        <v>73.346740802082095</v>
      </c>
      <c r="AA525" s="50">
        <f t="shared" si="128"/>
        <v>-3.9277805574337776</v>
      </c>
      <c r="AB525" s="50">
        <f t="shared" si="129"/>
        <v>-3.9277805574337776</v>
      </c>
      <c r="AC525" s="50">
        <f t="shared" si="130"/>
        <v>-3.9277805574337776</v>
      </c>
      <c r="AF525">
        <v>2.11</v>
      </c>
      <c r="AG525">
        <v>1.75</v>
      </c>
      <c r="AH525" s="66"/>
      <c r="AJ525" t="s">
        <v>439</v>
      </c>
    </row>
    <row r="526" spans="1:36" ht="15" x14ac:dyDescent="0.25">
      <c r="A526">
        <v>2.61</v>
      </c>
      <c r="B526">
        <v>3.39</v>
      </c>
      <c r="C526">
        <v>2.77</v>
      </c>
      <c r="D526" s="43">
        <f t="shared" si="131"/>
        <v>3.9137843514480242E-2</v>
      </c>
      <c r="E526" s="44">
        <f>IF(OR($A526="",$B526="",$C526=""),"",A526*'MPTO_working_3-way'!$I525)</f>
        <v>2.7121497715727934</v>
      </c>
      <c r="F526" s="45">
        <f>IF(OR($A526="",$B526="",$C526=""),"",B526*'MPTO_working_3-way'!$I525)</f>
        <v>3.5226772895140881</v>
      </c>
      <c r="G526" s="46">
        <f>IF(OR($A526="",$B526="",$C526=""),"",C526*'MPTO_working_3-way'!$I525)</f>
        <v>2.8784118265351104</v>
      </c>
      <c r="H526" s="44">
        <f>IF(OR($A526="",$B526="",$C526=""),"",'MPTO_working_3-way'!E525)</f>
        <v>2.7020029962865584</v>
      </c>
      <c r="I526" s="45">
        <f>IF(OR($A526="",$B526="",$C526=""),"",'MPTO_working_3-way'!F525)</f>
        <v>3.5468627102236905</v>
      </c>
      <c r="J526" s="46">
        <f>IF(OR($A526="",$B526="",$C526=""),"",'MPTO_working_3-way'!G525)</f>
        <v>2.8738532258009677</v>
      </c>
      <c r="K526" s="44">
        <f>IF(OR($A526="",$B526="",$C526=""),"",'OddsRatio_working_3-way'!H525)</f>
        <v>2.7070165579495682</v>
      </c>
      <c r="L526" s="45">
        <f>IF(OR($A526="",$B526="",$C526=""),"",'OddsRatio_working_3-way'!I525)</f>
        <v>3.5340183686332103</v>
      </c>
      <c r="M526" s="46">
        <f>IF(OR($A526="",$B526="",$C526=""),"",'OddsRatio_working_3-way'!J525)</f>
        <v>2.8766579550128797</v>
      </c>
      <c r="N526" s="47">
        <f t="shared" si="119"/>
        <v>36.871120115910614</v>
      </c>
      <c r="O526" s="48">
        <f t="shared" si="120"/>
        <v>28.387499558267464</v>
      </c>
      <c r="P526" s="48">
        <f t="shared" si="121"/>
        <v>34.741380325821915</v>
      </c>
      <c r="Q526" t="s">
        <v>302</v>
      </c>
      <c r="R526" t="s">
        <v>462</v>
      </c>
      <c r="S526" t="s">
        <v>514</v>
      </c>
      <c r="T526" s="50">
        <v>100</v>
      </c>
      <c r="U526" s="50">
        <f t="shared" si="122"/>
        <v>61.685823754789276</v>
      </c>
      <c r="V526" s="50">
        <f t="shared" si="123"/>
        <v>70.501474926253692</v>
      </c>
      <c r="W526" s="50">
        <f t="shared" si="124"/>
        <v>63.898916967509031</v>
      </c>
      <c r="X526" s="50">
        <f t="shared" si="125"/>
        <v>65.599608106237284</v>
      </c>
      <c r="Y526" s="50">
        <f t="shared" si="126"/>
        <v>74.415259277701708</v>
      </c>
      <c r="Z526" s="50">
        <f t="shared" si="127"/>
        <v>67.812701318957053</v>
      </c>
      <c r="AA526" s="50">
        <f t="shared" si="128"/>
        <v>-3.9137843514480082</v>
      </c>
      <c r="AB526" s="50">
        <f t="shared" si="129"/>
        <v>-3.9137843514480153</v>
      </c>
      <c r="AC526" s="50">
        <f t="shared" si="130"/>
        <v>-3.9137843514480224</v>
      </c>
      <c r="AF526">
        <v>2.0499999999999998</v>
      </c>
      <c r="AG526">
        <v>1.81</v>
      </c>
      <c r="AH526" s="66"/>
      <c r="AJ526" t="s">
        <v>439</v>
      </c>
    </row>
    <row r="527" spans="1:36" ht="15" x14ac:dyDescent="0.25">
      <c r="A527">
        <v>3.38</v>
      </c>
      <c r="B527">
        <v>3.34</v>
      </c>
      <c r="C527">
        <v>2.2599999999999998</v>
      </c>
      <c r="D527" s="43">
        <f t="shared" si="131"/>
        <v>3.7737061876665701E-2</v>
      </c>
      <c r="E527" s="44">
        <f>IF(OR($A527="",$B527="",$C527=""),"",A527*'MPTO_working_3-way'!$I526)</f>
        <v>3.5075512691431299</v>
      </c>
      <c r="F527" s="45">
        <f>IF(OR($A527="",$B527="",$C527=""),"",B527*'MPTO_working_3-way'!$I526)</f>
        <v>3.4660417866680633</v>
      </c>
      <c r="G527" s="46">
        <f>IF(OR($A527="",$B527="",$C527=""),"",C527*'MPTO_working_3-way'!$I526)</f>
        <v>2.3452857598412642</v>
      </c>
      <c r="H527" s="44">
        <f>IF(OR($A527="",$B527="",$C527=""),"",'MPTO_working_3-way'!E526)</f>
        <v>3.5300891156289405</v>
      </c>
      <c r="I527" s="45">
        <f>IF(OR($A527="",$B527="",$C527=""),"",'MPTO_working_3-way'!F526)</f>
        <v>3.486480754493388</v>
      </c>
      <c r="J527" s="46">
        <f>IF(OR($A527="",$B527="",$C527=""),"",'MPTO_working_3-way'!G526)</f>
        <v>2.3261285468694042</v>
      </c>
      <c r="K527" s="44">
        <f>IF(OR($A527="",$B527="",$C527=""),"",'OddsRatio_working_3-way'!H526)</f>
        <v>3.5202665264728408</v>
      </c>
      <c r="L527" s="45">
        <f>IF(OR($A527="",$B527="",$C527=""),"",'OddsRatio_working_3-way'!I526)</f>
        <v>3.477909105859851</v>
      </c>
      <c r="M527" s="46">
        <f>IF(OR($A527="",$B527="",$C527=""),"",'OddsRatio_working_3-way'!J526)</f>
        <v>2.3342587493091509</v>
      </c>
      <c r="N527" s="47">
        <f t="shared" si="119"/>
        <v>28.509918266833857</v>
      </c>
      <c r="O527" s="48">
        <f t="shared" si="120"/>
        <v>28.851354413742047</v>
      </c>
      <c r="P527" s="48">
        <f t="shared" si="121"/>
        <v>42.638727319424092</v>
      </c>
      <c r="Q527" t="s">
        <v>457</v>
      </c>
      <c r="R527" t="s">
        <v>298</v>
      </c>
      <c r="S527" t="s">
        <v>514</v>
      </c>
      <c r="T527" s="50">
        <v>100</v>
      </c>
      <c r="U527" s="50">
        <f t="shared" si="122"/>
        <v>70.414201183431956</v>
      </c>
      <c r="V527" s="50">
        <f t="shared" si="123"/>
        <v>70.059880239520965</v>
      </c>
      <c r="W527" s="50">
        <f t="shared" si="124"/>
        <v>55.752212389380524</v>
      </c>
      <c r="X527" s="50">
        <f t="shared" si="125"/>
        <v>74.187907371098518</v>
      </c>
      <c r="Y527" s="50">
        <f t="shared" si="126"/>
        <v>73.833586427187512</v>
      </c>
      <c r="Z527" s="50">
        <f t="shared" si="127"/>
        <v>59.525918577047101</v>
      </c>
      <c r="AA527" s="50">
        <f t="shared" si="128"/>
        <v>-3.7737061876665621</v>
      </c>
      <c r="AB527" s="50">
        <f t="shared" si="129"/>
        <v>-3.7737061876665479</v>
      </c>
      <c r="AC527" s="50">
        <f t="shared" si="130"/>
        <v>-3.7737061876665763</v>
      </c>
      <c r="AF527">
        <v>1.94</v>
      </c>
      <c r="AG527">
        <v>1.91</v>
      </c>
      <c r="AH527" s="66"/>
      <c r="AJ527" t="s">
        <v>439</v>
      </c>
    </row>
    <row r="528" spans="1:36" ht="15" x14ac:dyDescent="0.25">
      <c r="A528">
        <v>3.55</v>
      </c>
      <c r="B528">
        <v>3.47</v>
      </c>
      <c r="C528">
        <v>2.13</v>
      </c>
      <c r="D528" s="43">
        <f t="shared" si="131"/>
        <v>3.9358146960533524E-2</v>
      </c>
      <c r="E528" s="44">
        <f>IF(OR($A528="",$B528="",$C528=""),"",A528*'MPTO_working_3-way'!$I527)</f>
        <v>3.6897214217098937</v>
      </c>
      <c r="F528" s="45">
        <f>IF(OR($A528="",$B528="",$C528=""),"",B528*'MPTO_working_3-way'!$I527)</f>
        <v>3.6065727699530514</v>
      </c>
      <c r="G528" s="46">
        <f>IF(OR($A528="",$B528="",$C528=""),"",C528*'MPTO_working_3-way'!$I527)</f>
        <v>2.2138328530259361</v>
      </c>
      <c r="H528" s="44">
        <f>IF(OR($A528="",$B528="",$C528=""),"",'MPTO_working_3-way'!E527)</f>
        <v>3.7234135446927832</v>
      </c>
      <c r="I528" s="45">
        <f>IF(OR($A528="",$B528="",$C528=""),"",'MPTO_working_3-way'!F527)</f>
        <v>3.6355035988916393</v>
      </c>
      <c r="J528" s="46">
        <f>IF(OR($A528="",$B528="",$C528=""),"",'MPTO_working_3-way'!G527)</f>
        <v>2.1912324218556982</v>
      </c>
      <c r="K528" s="44">
        <f>IF(OR($A528="",$B528="",$C528=""),"",'OddsRatio_working_3-way'!H527)</f>
        <v>3.7090101757717338</v>
      </c>
      <c r="L528" s="45">
        <f>IF(OR($A528="",$B528="",$C528=""),"",'OddsRatio_working_3-way'!I527)</f>
        <v>3.6240216212377185</v>
      </c>
      <c r="M528" s="46">
        <f>IF(OR($A528="",$B528="",$C528=""),"",'OddsRatio_working_3-way'!J527)</f>
        <v>2.2004633327929648</v>
      </c>
      <c r="N528" s="47">
        <f t="shared" si="119"/>
        <v>27.102317104920598</v>
      </c>
      <c r="O528" s="48">
        <f t="shared" si="120"/>
        <v>27.727154386878418</v>
      </c>
      <c r="P528" s="48">
        <f t="shared" si="121"/>
        <v>45.170528508200995</v>
      </c>
      <c r="Q528" t="s">
        <v>469</v>
      </c>
      <c r="R528" t="s">
        <v>296</v>
      </c>
      <c r="S528" t="s">
        <v>514</v>
      </c>
      <c r="T528" s="50">
        <v>100</v>
      </c>
      <c r="U528" s="50">
        <f t="shared" si="122"/>
        <v>71.83098591549296</v>
      </c>
      <c r="V528" s="50">
        <f t="shared" si="123"/>
        <v>71.181556195965413</v>
      </c>
      <c r="W528" s="50">
        <f t="shared" si="124"/>
        <v>53.051643192488264</v>
      </c>
      <c r="X528" s="50">
        <f t="shared" si="125"/>
        <v>75.76680061154633</v>
      </c>
      <c r="Y528" s="50">
        <f t="shared" si="126"/>
        <v>75.117370892018769</v>
      </c>
      <c r="Z528" s="50">
        <f t="shared" si="127"/>
        <v>56.987457888541627</v>
      </c>
      <c r="AA528" s="50">
        <f t="shared" si="128"/>
        <v>-3.9358146960533702</v>
      </c>
      <c r="AB528" s="50">
        <f t="shared" si="129"/>
        <v>-3.935814696053356</v>
      </c>
      <c r="AC528" s="50">
        <f t="shared" si="130"/>
        <v>-3.9358146960533631</v>
      </c>
      <c r="AF528">
        <v>2.19</v>
      </c>
      <c r="AG528">
        <v>1.7</v>
      </c>
      <c r="AH528" s="66"/>
      <c r="AJ528" t="s">
        <v>439</v>
      </c>
    </row>
    <row r="529" spans="1:36" s="50" customFormat="1" ht="15" x14ac:dyDescent="0.25">
      <c r="A529">
        <v>3.17</v>
      </c>
      <c r="B529">
        <v>3.17</v>
      </c>
      <c r="C529">
        <v>2.4500000000000002</v>
      </c>
      <c r="D529" s="43">
        <f t="shared" si="131"/>
        <v>3.9078091804545023E-2</v>
      </c>
      <c r="E529" s="44">
        <f>IF(OR($A529="",$B529="",$C529=""),"",A529*'MPTO_working_3-way'!$I528)</f>
        <v>3.2938775510204077</v>
      </c>
      <c r="F529" s="45">
        <f>IF(OR($A529="",$B529="",$C529=""),"",B529*'MPTO_working_3-way'!$I528)</f>
        <v>3.2938775510204077</v>
      </c>
      <c r="G529" s="46">
        <f>IF(OR($A529="",$B529="",$C529=""),"",C529*'MPTO_working_3-way'!$I528)</f>
        <v>2.5457413249211354</v>
      </c>
      <c r="H529" s="44">
        <f>IF(OR($A529="",$B529="",$C529=""),"",'MPTO_working_3-way'!E528)</f>
        <v>3.3065351592989423</v>
      </c>
      <c r="I529" s="45">
        <f>IF(OR($A529="",$B529="",$C529=""),"",'MPTO_working_3-way'!F528)</f>
        <v>3.3065351592989423</v>
      </c>
      <c r="J529" s="46">
        <f>IF(OR($A529="",$B529="",$C529=""),"",'MPTO_working_3-way'!G528)</f>
        <v>2.5307663064139465</v>
      </c>
      <c r="K529" s="44">
        <f>IF(OR($A529="",$B529="",$C529=""),"",'OddsRatio_working_3-way'!H528)</f>
        <v>3.3008618626301858</v>
      </c>
      <c r="L529" s="45">
        <f>IF(OR($A529="",$B529="",$C529=""),"",'OddsRatio_working_3-way'!I528)</f>
        <v>3.3008618626301858</v>
      </c>
      <c r="M529" s="46">
        <f>IF(OR($A529="",$B529="",$C529=""),"",'OddsRatio_working_3-way'!J528)</f>
        <v>2.5374422584395258</v>
      </c>
      <c r="N529" s="47">
        <f t="shared" si="119"/>
        <v>30.359355638166051</v>
      </c>
      <c r="O529" s="48">
        <f t="shared" si="120"/>
        <v>30.359355638166051</v>
      </c>
      <c r="P529" s="48">
        <f t="shared" si="121"/>
        <v>39.281288723667913</v>
      </c>
      <c r="Q529" t="s">
        <v>305</v>
      </c>
      <c r="R529" t="s">
        <v>301</v>
      </c>
      <c r="S529" t="s">
        <v>514</v>
      </c>
      <c r="T529" s="50">
        <v>100</v>
      </c>
      <c r="U529" s="50">
        <f t="shared" si="122"/>
        <v>68.454258675078862</v>
      </c>
      <c r="V529" s="50">
        <f t="shared" si="123"/>
        <v>68.454258675078862</v>
      </c>
      <c r="W529" s="50">
        <f t="shared" si="124"/>
        <v>59.183673469387763</v>
      </c>
      <c r="X529" s="50">
        <f t="shared" si="125"/>
        <v>72.362067855533368</v>
      </c>
      <c r="Y529" s="50">
        <f t="shared" si="126"/>
        <v>72.362067855533368</v>
      </c>
      <c r="Z529" s="50">
        <f t="shared" si="127"/>
        <v>63.09148264984227</v>
      </c>
      <c r="AA529" s="50">
        <f t="shared" si="128"/>
        <v>-3.9078091804545068</v>
      </c>
      <c r="AB529" s="50">
        <f t="shared" si="129"/>
        <v>-3.9078091804545068</v>
      </c>
      <c r="AC529" s="50">
        <f t="shared" si="130"/>
        <v>-3.9078091804545068</v>
      </c>
      <c r="AD529" s="51"/>
      <c r="AE529" s="51"/>
      <c r="AF529">
        <v>2.57</v>
      </c>
      <c r="AG529">
        <v>1.53</v>
      </c>
      <c r="AH529" s="66"/>
      <c r="AI529" s="51"/>
      <c r="AJ529" t="s">
        <v>439</v>
      </c>
    </row>
    <row r="530" spans="1:36" ht="15" x14ac:dyDescent="0.25">
      <c r="A530">
        <v>2.65</v>
      </c>
      <c r="B530">
        <v>3.13</v>
      </c>
      <c r="C530">
        <v>2.93</v>
      </c>
      <c r="D530" s="43">
        <f t="shared" si="131"/>
        <v>3.8144236785056629E-2</v>
      </c>
      <c r="E530" s="44">
        <f>IF(OR($A530="",$B530="",$C530=""),"",A530*'MPTO_working_3-way'!$I529)</f>
        <v>2.7510822274804001</v>
      </c>
      <c r="F530" s="45">
        <f>IF(OR($A530="",$B530="",$C530=""),"",B530*'MPTO_working_3-way'!$I529)</f>
        <v>3.2493914611372272</v>
      </c>
      <c r="G530" s="46">
        <f>IF(OR($A530="",$B530="",$C530=""),"",C530*'MPTO_working_3-way'!$I529)</f>
        <v>3.0417626137802163</v>
      </c>
      <c r="H530" s="44">
        <f>IF(OR($A530="",$B530="",$C530=""),"",'MPTO_working_3-way'!E529)</f>
        <v>2.7424027253764574</v>
      </c>
      <c r="I530" s="45">
        <f>IF(OR($A530="",$B530="",$C530=""),"",'MPTO_working_3-way'!F529)</f>
        <v>3.2597278919776627</v>
      </c>
      <c r="J530" s="46">
        <f>IF(OR($A530="",$B530="",$C530=""),"",'MPTO_working_3-way'!G529)</f>
        <v>3.0433786509164436</v>
      </c>
      <c r="K530" s="44">
        <f>IF(OR($A530="",$B530="",$C530=""),"",'OddsRatio_working_3-way'!H529)</f>
        <v>2.7464901399899402</v>
      </c>
      <c r="L530" s="45">
        <f>IF(OR($A530="",$B530="",$C530=""),"",'OddsRatio_working_3-way'!I529)</f>
        <v>3.2545599988961054</v>
      </c>
      <c r="M530" s="46">
        <f>IF(OR($A530="",$B530="",$C530=""),"",'OddsRatio_working_3-way'!J529)</f>
        <v>3.0428642243518707</v>
      </c>
      <c r="N530" s="47">
        <f t="shared" si="119"/>
        <v>36.34933154709293</v>
      </c>
      <c r="O530" s="48">
        <f t="shared" si="120"/>
        <v>30.77499316287421</v>
      </c>
      <c r="P530" s="48">
        <f t="shared" si="121"/>
        <v>32.875675290032852</v>
      </c>
      <c r="Q530" t="s">
        <v>300</v>
      </c>
      <c r="R530" t="s">
        <v>245</v>
      </c>
      <c r="S530" t="s">
        <v>514</v>
      </c>
      <c r="T530" s="50">
        <v>100</v>
      </c>
      <c r="U530" s="50">
        <f t="shared" si="122"/>
        <v>62.264150943396231</v>
      </c>
      <c r="V530" s="50">
        <f t="shared" si="123"/>
        <v>68.051118210862612</v>
      </c>
      <c r="W530" s="50">
        <f t="shared" si="124"/>
        <v>65.870307167235495</v>
      </c>
      <c r="X530" s="50">
        <f t="shared" si="125"/>
        <v>66.078574621901879</v>
      </c>
      <c r="Y530" s="50">
        <f t="shared" si="126"/>
        <v>71.865541889368274</v>
      </c>
      <c r="Z530" s="50">
        <f t="shared" si="127"/>
        <v>69.684730845741157</v>
      </c>
      <c r="AA530" s="50">
        <f t="shared" si="128"/>
        <v>-3.8144236785056478</v>
      </c>
      <c r="AB530" s="50">
        <f t="shared" si="129"/>
        <v>-3.814423678505662</v>
      </c>
      <c r="AC530" s="50">
        <f t="shared" si="130"/>
        <v>-3.814423678505662</v>
      </c>
      <c r="AF530">
        <v>2.36</v>
      </c>
      <c r="AG530">
        <v>1.62</v>
      </c>
      <c r="AH530" s="66"/>
      <c r="AJ530" t="s">
        <v>439</v>
      </c>
    </row>
    <row r="531" spans="1:36" ht="15" x14ac:dyDescent="0.25">
      <c r="A531">
        <v>1.33</v>
      </c>
      <c r="B531">
        <v>5.51</v>
      </c>
      <c r="C531">
        <v>8.07</v>
      </c>
      <c r="D531" s="43">
        <f t="shared" si="131"/>
        <v>5.7283639813544784E-2</v>
      </c>
      <c r="E531" s="44">
        <f>IF(OR($A531="",$B531="",$C531=""),"",A531*'MPTO_working_3-way'!$I530)</f>
        <v>1.4061872409520146</v>
      </c>
      <c r="F531" s="45">
        <f>IF(OR($A531="",$B531="",$C531=""),"",B531*'MPTO_working_3-way'!$I530)</f>
        <v>5.825632855372632</v>
      </c>
      <c r="G531" s="46">
        <f>IF(OR($A531="",$B531="",$C531=""),"",C531*'MPTO_working_3-way'!$I530)</f>
        <v>8.5322789732953073</v>
      </c>
      <c r="H531" s="44">
        <f>IF(OR($A531="",$B531="",$C531=""),"",'MPTO_working_3-way'!E530)</f>
        <v>1.3646564704434676</v>
      </c>
      <c r="I531" s="45">
        <f>IF(OR($A531="",$B531="",$C531=""),"",'MPTO_working_3-way'!F530)</f>
        <v>6.1578759943787871</v>
      </c>
      <c r="J531" s="46">
        <f>IF(OR($A531="",$B531="",$C531=""),"",'MPTO_working_3-way'!G530)</f>
        <v>9.5400557213483026</v>
      </c>
      <c r="K531" s="44">
        <f>IF(OR($A531="",$B531="",$C531=""),"",'OddsRatio_working_3-way'!H530)</f>
        <v>1.3760659312773775</v>
      </c>
      <c r="L531" s="45">
        <f>IF(OR($A531="",$B531="",$C531=""),"",'OddsRatio_working_3-way'!I530)</f>
        <v>6.1395677274574902</v>
      </c>
      <c r="M531" s="46">
        <f>IF(OR($A531="",$B531="",$C531=""),"",'OddsRatio_working_3-way'!J530)</f>
        <v>9.0569276791850246</v>
      </c>
      <c r="N531" s="47">
        <f t="shared" si="119"/>
        <v>71.11428484609074</v>
      </c>
      <c r="O531" s="48">
        <f t="shared" si="120"/>
        <v>17.165517031815007</v>
      </c>
      <c r="P531" s="48">
        <f t="shared" si="121"/>
        <v>11.72019812209426</v>
      </c>
      <c r="Q531" t="s">
        <v>318</v>
      </c>
      <c r="R531" t="s">
        <v>308</v>
      </c>
      <c r="S531" t="s">
        <v>514</v>
      </c>
      <c r="T531" s="50">
        <v>100</v>
      </c>
      <c r="U531" s="50">
        <f t="shared" si="122"/>
        <v>24.81203007518797</v>
      </c>
      <c r="V531" s="50">
        <f t="shared" si="123"/>
        <v>81.851179673321241</v>
      </c>
      <c r="W531" s="50">
        <f t="shared" si="124"/>
        <v>87.608426270136306</v>
      </c>
      <c r="X531" s="50">
        <f t="shared" si="125"/>
        <v>30.540394056542457</v>
      </c>
      <c r="Y531" s="50">
        <f t="shared" si="126"/>
        <v>87.579543654675717</v>
      </c>
      <c r="Z531" s="50">
        <f t="shared" si="127"/>
        <v>93.336790251490797</v>
      </c>
      <c r="AA531" s="50">
        <f t="shared" si="128"/>
        <v>-5.7283639813544873</v>
      </c>
      <c r="AB531" s="50">
        <f t="shared" si="129"/>
        <v>-5.7283639813544767</v>
      </c>
      <c r="AC531" s="50">
        <f t="shared" si="130"/>
        <v>-5.7283639813544909</v>
      </c>
      <c r="AF531">
        <v>1.51</v>
      </c>
      <c r="AG531">
        <v>2.58</v>
      </c>
      <c r="AH531" s="66"/>
      <c r="AJ531" t="s">
        <v>445</v>
      </c>
    </row>
    <row r="532" spans="1:36" ht="15" x14ac:dyDescent="0.25">
      <c r="A532">
        <v>1.81</v>
      </c>
      <c r="B532">
        <v>4.29</v>
      </c>
      <c r="C532">
        <v>3.74</v>
      </c>
      <c r="D532" s="43">
        <f t="shared" si="131"/>
        <v>5.2966100089921975E-2</v>
      </c>
      <c r="E532" s="44">
        <f>IF(OR($A532="",$B532="",$C532=""),"",A532*'MPTO_working_3-way'!$I531)</f>
        <v>1.9058686411627588</v>
      </c>
      <c r="F532" s="45">
        <f>IF(OR($A532="",$B532="",$C532=""),"",B532*'MPTO_working_3-way'!$I531)</f>
        <v>4.5172245693857649</v>
      </c>
      <c r="G532" s="46">
        <f>IF(OR($A532="",$B532="",$C532=""),"",C532*'MPTO_working_3-way'!$I531)</f>
        <v>3.9380932143363085</v>
      </c>
      <c r="H532" s="44">
        <f>IF(OR($A532="",$B532="",$C532=""),"",'MPTO_working_3-way'!E531)</f>
        <v>1.869750134916097</v>
      </c>
      <c r="I532" s="45">
        <f>IF(OR($A532="",$B532="",$C532=""),"",'MPTO_working_3-way'!F531)</f>
        <v>4.6415587277289871</v>
      </c>
      <c r="J532" s="46">
        <f>IF(OR($A532="",$B532="",$C532=""),"",'MPTO_working_3-way'!G531)</f>
        <v>4.0044158704381392</v>
      </c>
      <c r="K532" s="44">
        <f>IF(OR($A532="",$B532="",$C532=""),"",'OddsRatio_working_3-way'!H531)</f>
        <v>1.8828798855122211</v>
      </c>
      <c r="L532" s="45">
        <f>IF(OR($A532="",$B532="",$C532=""),"",'OddsRatio_working_3-way'!I531)</f>
        <v>4.586018300413838</v>
      </c>
      <c r="M532" s="46">
        <f>IF(OR($A532="",$B532="",$C532=""),"",'OddsRatio_working_3-way'!J531)</f>
        <v>3.9865319583993659</v>
      </c>
      <c r="N532" s="47">
        <f t="shared" si="119"/>
        <v>52.469513291845026</v>
      </c>
      <c r="O532" s="48">
        <f t="shared" si="120"/>
        <v>22.13748695996259</v>
      </c>
      <c r="P532" s="48">
        <f t="shared" si="121"/>
        <v>25.392999748192381</v>
      </c>
      <c r="Q532" t="s">
        <v>501</v>
      </c>
      <c r="R532" t="s">
        <v>313</v>
      </c>
      <c r="S532" t="s">
        <v>514</v>
      </c>
      <c r="T532" s="50">
        <v>100</v>
      </c>
      <c r="U532" s="50">
        <f t="shared" si="122"/>
        <v>44.751381215469614</v>
      </c>
      <c r="V532" s="50">
        <f t="shared" si="123"/>
        <v>76.689976689976689</v>
      </c>
      <c r="W532" s="50">
        <f t="shared" si="124"/>
        <v>73.262032085561486</v>
      </c>
      <c r="X532" s="50">
        <f t="shared" si="125"/>
        <v>50.047991224461811</v>
      </c>
      <c r="Y532" s="50">
        <f t="shared" si="126"/>
        <v>81.986586698968893</v>
      </c>
      <c r="Z532" s="50">
        <f t="shared" si="127"/>
        <v>78.558642094553704</v>
      </c>
      <c r="AA532" s="50">
        <f t="shared" si="128"/>
        <v>-5.2966100089921966</v>
      </c>
      <c r="AB532" s="50">
        <f t="shared" si="129"/>
        <v>-5.2966100089922037</v>
      </c>
      <c r="AC532" s="50">
        <f t="shared" si="130"/>
        <v>-5.2966100089922179</v>
      </c>
      <c r="AF532">
        <v>1.99</v>
      </c>
      <c r="AG532">
        <v>1.83</v>
      </c>
      <c r="AH532" s="66"/>
      <c r="AJ532" t="s">
        <v>445</v>
      </c>
    </row>
    <row r="533" spans="1:36" ht="15" x14ac:dyDescent="0.25">
      <c r="A533">
        <v>1.89</v>
      </c>
      <c r="B533">
        <v>3.52</v>
      </c>
      <c r="C533">
        <v>4.16</v>
      </c>
      <c r="D533" s="43">
        <f t="shared" si="131"/>
        <v>5.3576053576053662E-2</v>
      </c>
      <c r="E533" s="44">
        <f>IF(OR($A533="",$B533="",$C533=""),"",A533*'MPTO_working_3-way'!$I532)</f>
        <v>1.9912587412587412</v>
      </c>
      <c r="F533" s="45">
        <f>IF(OR($A533="",$B533="",$C533=""),"",B533*'MPTO_working_3-way'!$I532)</f>
        <v>3.708587708587709</v>
      </c>
      <c r="G533" s="46">
        <f>IF(OR($A533="",$B533="",$C533=""),"",C533*'MPTO_working_3-way'!$I532)</f>
        <v>4.3828763828763835</v>
      </c>
      <c r="H533" s="44">
        <f>IF(OR($A533="",$B533="",$C533=""),"",'MPTO_working_3-way'!E532)</f>
        <v>1.9560214223680403</v>
      </c>
      <c r="I533" s="45">
        <f>IF(OR($A533="",$B533="",$C533=""),"",'MPTO_working_3-way'!F532)</f>
        <v>3.7561193113711782</v>
      </c>
      <c r="J533" s="46">
        <f>IF(OR($A533="",$B533="",$C533=""),"",'MPTO_working_3-way'!G532)</f>
        <v>4.4938582939012486</v>
      </c>
      <c r="K533" s="44">
        <f>IF(OR($A533="",$B533="",$C533=""),"",'OddsRatio_working_3-way'!H532)</f>
        <v>1.9692947771412761</v>
      </c>
      <c r="L533" s="45">
        <f>IF(OR($A533="",$B533="",$C533=""),"",'OddsRatio_working_3-way'!I532)</f>
        <v>3.7445200431415913</v>
      </c>
      <c r="M533" s="46">
        <f>IF(OR($A533="",$B533="",$C533=""),"",'OddsRatio_working_3-way'!J532)</f>
        <v>4.441541006479139</v>
      </c>
      <c r="N533" s="47">
        <f t="shared" si="119"/>
        <v>50.219490781387179</v>
      </c>
      <c r="O533" s="48">
        <f t="shared" si="120"/>
        <v>26.964442493415277</v>
      </c>
      <c r="P533" s="48">
        <f t="shared" si="121"/>
        <v>22.81606672519754</v>
      </c>
      <c r="Q533" t="s">
        <v>311</v>
      </c>
      <c r="R533" t="s">
        <v>503</v>
      </c>
      <c r="S533" t="s">
        <v>514</v>
      </c>
      <c r="T533" s="50">
        <v>100</v>
      </c>
      <c r="U533" s="50">
        <f t="shared" si="122"/>
        <v>47.089947089947096</v>
      </c>
      <c r="V533" s="50">
        <f t="shared" si="123"/>
        <v>71.590909090909093</v>
      </c>
      <c r="W533" s="50">
        <f t="shared" si="124"/>
        <v>75.961538461538453</v>
      </c>
      <c r="X533" s="50">
        <f t="shared" si="125"/>
        <v>52.447552447552447</v>
      </c>
      <c r="Y533" s="50">
        <f t="shared" si="126"/>
        <v>76.948514448514445</v>
      </c>
      <c r="Z533" s="50">
        <f t="shared" si="127"/>
        <v>81.319143819143818</v>
      </c>
      <c r="AA533" s="50">
        <f t="shared" si="128"/>
        <v>-5.3576053576053511</v>
      </c>
      <c r="AB533" s="50">
        <f t="shared" si="129"/>
        <v>-5.3576053576053511</v>
      </c>
      <c r="AC533" s="50">
        <f t="shared" si="130"/>
        <v>-5.3576053576053653</v>
      </c>
      <c r="AF533">
        <v>1.99</v>
      </c>
      <c r="AG533">
        <v>1.83</v>
      </c>
      <c r="AH533" s="66"/>
      <c r="AJ533" t="s">
        <v>445</v>
      </c>
    </row>
    <row r="534" spans="1:36" ht="15" x14ac:dyDescent="0.25">
      <c r="A534">
        <v>3.66</v>
      </c>
      <c r="B534">
        <v>3.76</v>
      </c>
      <c r="C534">
        <v>1.95</v>
      </c>
      <c r="D534" s="43">
        <f t="shared" si="131"/>
        <v>5.2002003344870484E-2</v>
      </c>
      <c r="E534" s="44">
        <f>IF(OR($A534="",$B534="",$C534=""),"",A534*'MPTO_working_3-way'!$I533)</f>
        <v>3.8503273322422262</v>
      </c>
      <c r="F534" s="45">
        <f>IF(OR($A534="",$B534="",$C534=""),"",B534*'MPTO_working_3-way'!$I533)</f>
        <v>3.955527532576713</v>
      </c>
      <c r="G534" s="46">
        <f>IF(OR($A534="",$B534="",$C534=""),"",C534*'MPTO_working_3-way'!$I533)</f>
        <v>2.0514039065224976</v>
      </c>
      <c r="H534" s="44">
        <f>IF(OR($A534="",$B534="",$C534=""),"",'MPTO_working_3-way'!E533)</f>
        <v>3.9079285377262325</v>
      </c>
      <c r="I534" s="45">
        <f>IF(OR($A534="",$B534="",$C534=""),"",'MPTO_working_3-way'!F533)</f>
        <v>4.02214681407228</v>
      </c>
      <c r="J534" s="46">
        <f>IF(OR($A534="",$B534="",$C534=""),"",'MPTO_working_3-way'!G533)</f>
        <v>2.0182184103414147</v>
      </c>
      <c r="K534" s="44">
        <f>IF(OR($A534="",$B534="",$C534=""),"",'OddsRatio_working_3-way'!H533)</f>
        <v>3.886532733392956</v>
      </c>
      <c r="L534" s="45">
        <f>IF(OR($A534="",$B534="",$C534=""),"",'OddsRatio_working_3-way'!I533)</f>
        <v>3.9950490015656235</v>
      </c>
      <c r="M534" s="46">
        <f>IF(OR($A534="",$B534="",$C534=""),"",'OddsRatio_working_3-way'!J533)</f>
        <v>2.0309045476403407</v>
      </c>
      <c r="N534" s="47">
        <f t="shared" si="119"/>
        <v>25.971817814711695</v>
      </c>
      <c r="O534" s="48">
        <f t="shared" si="120"/>
        <v>25.281077979214047</v>
      </c>
      <c r="P534" s="48">
        <f t="shared" si="121"/>
        <v>48.747104206074255</v>
      </c>
      <c r="Q534" t="s">
        <v>512</v>
      </c>
      <c r="R534" t="s">
        <v>470</v>
      </c>
      <c r="S534" t="s">
        <v>514</v>
      </c>
      <c r="T534" s="50">
        <v>100</v>
      </c>
      <c r="U534" s="50">
        <f t="shared" si="122"/>
        <v>72.67759562841529</v>
      </c>
      <c r="V534" s="50">
        <f t="shared" si="123"/>
        <v>73.40425531914893</v>
      </c>
      <c r="W534" s="50">
        <f t="shared" si="124"/>
        <v>48.717948717948723</v>
      </c>
      <c r="X534" s="50">
        <f t="shared" si="125"/>
        <v>77.877795962902354</v>
      </c>
      <c r="Y534" s="50">
        <f t="shared" si="126"/>
        <v>78.604455653635981</v>
      </c>
      <c r="Z534" s="50">
        <f t="shared" si="127"/>
        <v>53.918149052435759</v>
      </c>
      <c r="AA534" s="50">
        <f t="shared" si="128"/>
        <v>-5.2002003344870644</v>
      </c>
      <c r="AB534" s="50">
        <f t="shared" si="129"/>
        <v>-5.2002003344870502</v>
      </c>
      <c r="AC534" s="50">
        <f t="shared" si="130"/>
        <v>-5.200200334487036</v>
      </c>
      <c r="AF534">
        <v>1.77</v>
      </c>
      <c r="AG534">
        <v>2.0499999999999998</v>
      </c>
      <c r="AH534" s="66"/>
      <c r="AJ534" t="s">
        <v>445</v>
      </c>
    </row>
    <row r="535" spans="1:36" ht="15" x14ac:dyDescent="0.25">
      <c r="A535">
        <v>1.62</v>
      </c>
      <c r="B535">
        <v>4</v>
      </c>
      <c r="C535">
        <v>5.29</v>
      </c>
      <c r="D535" s="43">
        <f t="shared" si="131"/>
        <v>5.6319867441480431E-2</v>
      </c>
      <c r="E535" s="44">
        <f>IF(OR($A535="",$B535="",$C535=""),"",A535*'MPTO_working_3-way'!$I534)</f>
        <v>1.7112381852551983</v>
      </c>
      <c r="F535" s="45">
        <f>IF(OR($A535="",$B535="",$C535=""),"",B535*'MPTO_working_3-way'!$I534)</f>
        <v>4.2252794697659217</v>
      </c>
      <c r="G535" s="46">
        <f>IF(OR($A535="",$B535="",$C535=""),"",C535*'MPTO_working_3-way'!$I534)</f>
        <v>5.5879320987654317</v>
      </c>
      <c r="H535" s="44">
        <f>IF(OR($A535="",$B535="",$C535=""),"",'MPTO_working_3-way'!E534)</f>
        <v>1.6708140128092233</v>
      </c>
      <c r="I535" s="45">
        <f>IF(OR($A535="",$B535="",$C535=""),"",'MPTO_working_3-way'!F534)</f>
        <v>4.3247598701364236</v>
      </c>
      <c r="J535" s="46">
        <f>IF(OR($A535="",$B535="",$C535=""),"",'MPTO_working_3-way'!G534)</f>
        <v>5.8732794955852281</v>
      </c>
      <c r="K535" s="44">
        <f>IF(OR($A535="",$B535="",$C535=""),"",'OddsRatio_working_3-way'!H534)</f>
        <v>1.6843568191766822</v>
      </c>
      <c r="L535" s="45">
        <f>IF(OR($A535="",$B535="",$C535=""),"",'OddsRatio_working_3-way'!I534)</f>
        <v>4.3114039637581394</v>
      </c>
      <c r="M535" s="46">
        <f>IF(OR($A535="",$B535="",$C535=""),"",'OddsRatio_working_3-way'!J534)</f>
        <v>5.7353076681741397</v>
      </c>
      <c r="N535" s="47">
        <f t="shared" si="119"/>
        <v>58.437218653513703</v>
      </c>
      <c r="O535" s="48">
        <f t="shared" si="120"/>
        <v>23.667073554673046</v>
      </c>
      <c r="P535" s="48">
        <f t="shared" si="121"/>
        <v>17.895707791813269</v>
      </c>
      <c r="Q535" t="s">
        <v>316</v>
      </c>
      <c r="R535" t="s">
        <v>310</v>
      </c>
      <c r="S535" t="s">
        <v>514</v>
      </c>
      <c r="T535" s="50">
        <v>100</v>
      </c>
      <c r="U535" s="50">
        <f t="shared" si="122"/>
        <v>38.271604938271601</v>
      </c>
      <c r="V535" s="50">
        <f t="shared" si="123"/>
        <v>75</v>
      </c>
      <c r="W535" s="50">
        <f t="shared" si="124"/>
        <v>81.096408317580341</v>
      </c>
      <c r="X535" s="50">
        <f t="shared" si="125"/>
        <v>43.903591682419659</v>
      </c>
      <c r="Y535" s="50">
        <f t="shared" si="126"/>
        <v>80.631986744148051</v>
      </c>
      <c r="Z535" s="50">
        <f t="shared" si="127"/>
        <v>86.728395061728392</v>
      </c>
      <c r="AA535" s="50">
        <f t="shared" si="128"/>
        <v>-5.6319867441480582</v>
      </c>
      <c r="AB535" s="50">
        <f t="shared" si="129"/>
        <v>-5.6319867441480511</v>
      </c>
      <c r="AC535" s="50">
        <f t="shared" si="130"/>
        <v>-5.6319867441480511</v>
      </c>
      <c r="AF535">
        <v>2.0099999999999998</v>
      </c>
      <c r="AG535">
        <v>1.81</v>
      </c>
      <c r="AH535" s="66"/>
      <c r="AJ535" t="s">
        <v>445</v>
      </c>
    </row>
    <row r="536" spans="1:36" ht="15" x14ac:dyDescent="0.25">
      <c r="A536">
        <v>1.69</v>
      </c>
      <c r="B536">
        <v>3.41</v>
      </c>
      <c r="C536">
        <v>5.8</v>
      </c>
      <c r="D536" s="43">
        <f t="shared" si="131"/>
        <v>5.7384901399618604E-2</v>
      </c>
      <c r="E536" s="44">
        <f>IF(OR($A536="",$B536="",$C536=""),"",A536*'MPTO_working_3-way'!$I535)</f>
        <v>1.7869804833653553</v>
      </c>
      <c r="F536" s="45">
        <f>IF(OR($A536="",$B536="",$C536=""),"",B536*'MPTO_working_3-way'!$I535)</f>
        <v>3.6056825137726998</v>
      </c>
      <c r="G536" s="46">
        <f>IF(OR($A536="",$B536="",$C536=""),"",C536*'MPTO_working_3-way'!$I535)</f>
        <v>6.1328324281177879</v>
      </c>
      <c r="H536" s="44">
        <f>IF(OR($A536="",$B536="",$C536=""),"",'MPTO_working_3-way'!E535)</f>
        <v>1.7464574285320171</v>
      </c>
      <c r="I536" s="45">
        <f>IF(OR($A536="",$B536="",$C536=""),"",'MPTO_working_3-way'!F535)</f>
        <v>3.6479464433831303</v>
      </c>
      <c r="J536" s="46">
        <f>IF(OR($A536="",$B536="",$C536=""),"",'MPTO_working_3-way'!G535)</f>
        <v>6.5237745777333638</v>
      </c>
      <c r="K536" s="44">
        <f>IF(OR($A536="",$B536="",$C536=""),"",'OddsRatio_working_3-way'!H535)</f>
        <v>1.7611546126986362</v>
      </c>
      <c r="L536" s="45">
        <f>IF(OR($A536="",$B536="",$C536=""),"",'OddsRatio_working_3-way'!I535)</f>
        <v>3.6585255313097309</v>
      </c>
      <c r="M536" s="46">
        <f>IF(OR($A536="",$B536="",$C536=""),"",'OddsRatio_working_3-way'!J535)</f>
        <v>6.2949886100774712</v>
      </c>
      <c r="N536" s="47">
        <f t="shared" si="119"/>
        <v>55.960320177461384</v>
      </c>
      <c r="O536" s="48">
        <f t="shared" si="120"/>
        <v>27.734000322554174</v>
      </c>
      <c r="P536" s="48">
        <f t="shared" si="121"/>
        <v>16.305679499984439</v>
      </c>
      <c r="Q536" t="s">
        <v>312</v>
      </c>
      <c r="R536" t="s">
        <v>315</v>
      </c>
      <c r="S536" t="s">
        <v>514</v>
      </c>
      <c r="T536" s="50">
        <v>100</v>
      </c>
      <c r="U536" s="50">
        <f t="shared" si="122"/>
        <v>40.828402366863905</v>
      </c>
      <c r="V536" s="50">
        <f t="shared" si="123"/>
        <v>70.674486803519059</v>
      </c>
      <c r="W536" s="50">
        <f t="shared" si="124"/>
        <v>82.758620689655174</v>
      </c>
      <c r="X536" s="50">
        <f t="shared" si="125"/>
        <v>46.566892506825766</v>
      </c>
      <c r="Y536" s="50">
        <f t="shared" si="126"/>
        <v>76.412976943480928</v>
      </c>
      <c r="Z536" s="50">
        <f t="shared" si="127"/>
        <v>88.497110829617029</v>
      </c>
      <c r="AA536" s="50">
        <f t="shared" si="128"/>
        <v>-5.7384901399618613</v>
      </c>
      <c r="AB536" s="50">
        <f t="shared" si="129"/>
        <v>-5.7384901399618684</v>
      </c>
      <c r="AC536" s="50">
        <f t="shared" si="130"/>
        <v>-5.7384901399618542</v>
      </c>
      <c r="AF536">
        <v>1.92</v>
      </c>
      <c r="AG536">
        <v>1.9</v>
      </c>
      <c r="AH536" s="66"/>
      <c r="AJ536" t="s">
        <v>445</v>
      </c>
    </row>
    <row r="537" spans="1:36" ht="15" x14ac:dyDescent="0.25">
      <c r="A537">
        <v>2.1800000000000002</v>
      </c>
      <c r="B537">
        <v>3.75</v>
      </c>
      <c r="C537">
        <v>3.08</v>
      </c>
      <c r="D537" s="43">
        <f t="shared" si="131"/>
        <v>5.0057587672266646E-2</v>
      </c>
      <c r="E537" s="44">
        <f>IF(OR($A537="",$B537="",$C537=""),"",A537*'MPTO_working_3-way'!$I536)</f>
        <v>2.2891255411255416</v>
      </c>
      <c r="F537" s="45">
        <f>IF(OR($A537="",$B537="",$C537=""),"",B537*'MPTO_working_3-way'!$I536)</f>
        <v>3.9377159537709998</v>
      </c>
      <c r="G537" s="46">
        <f>IF(OR($A537="",$B537="",$C537=""),"",C537*'MPTO_working_3-way'!$I536)</f>
        <v>3.2341773700305811</v>
      </c>
      <c r="H537" s="44">
        <f>IF(OR($A537="",$B537="",$C537=""),"",'MPTO_working_3-way'!E536)</f>
        <v>2.2622912523660066</v>
      </c>
      <c r="I537" s="45">
        <f>IF(OR($A537="",$B537="",$C537=""),"",'MPTO_working_3-way'!F536)</f>
        <v>4.0003071578367617</v>
      </c>
      <c r="J537" s="46">
        <f>IF(OR($A537="",$B537="",$C537=""),"",'MPTO_working_3-way'!G536)</f>
        <v>3.2468643346543677</v>
      </c>
      <c r="K537" s="44">
        <f>IF(OR($A537="",$B537="",$C537=""),"",'OddsRatio_working_3-way'!H536)</f>
        <v>2.2736117872721198</v>
      </c>
      <c r="L537" s="45">
        <f>IF(OR($A537="",$B537="",$C537=""),"",'OddsRatio_working_3-way'!I536)</f>
        <v>3.9681630635579062</v>
      </c>
      <c r="M537" s="46">
        <f>IF(OR($A537="",$B537="",$C537=""),"",'OddsRatio_working_3-way'!J536)</f>
        <v>3.2450106080728891</v>
      </c>
      <c r="N537" s="47">
        <f t="shared" si="119"/>
        <v>43.684803739873061</v>
      </c>
      <c r="O537" s="48">
        <f t="shared" si="120"/>
        <v>25.395432574112874</v>
      </c>
      <c r="P537" s="48">
        <f t="shared" si="121"/>
        <v>30.919763686014051</v>
      </c>
      <c r="Q537" t="s">
        <v>317</v>
      </c>
      <c r="R537" t="s">
        <v>500</v>
      </c>
      <c r="S537" t="s">
        <v>514</v>
      </c>
      <c r="T537" s="50">
        <v>100</v>
      </c>
      <c r="U537" s="50">
        <f t="shared" si="122"/>
        <v>54.128440366972484</v>
      </c>
      <c r="V537" s="50">
        <f t="shared" si="123"/>
        <v>73.333333333333329</v>
      </c>
      <c r="W537" s="50">
        <f t="shared" si="124"/>
        <v>67.532467532467535</v>
      </c>
      <c r="X537" s="50">
        <f t="shared" si="125"/>
        <v>59.134199134199129</v>
      </c>
      <c r="Y537" s="50">
        <f t="shared" si="126"/>
        <v>78.339092100559981</v>
      </c>
      <c r="Z537" s="50">
        <f t="shared" si="127"/>
        <v>72.538226299694188</v>
      </c>
      <c r="AA537" s="50">
        <f t="shared" si="128"/>
        <v>-5.005758767226645</v>
      </c>
      <c r="AB537" s="50">
        <f t="shared" si="129"/>
        <v>-5.0057587672266521</v>
      </c>
      <c r="AC537" s="50">
        <f t="shared" si="130"/>
        <v>-5.0057587672266521</v>
      </c>
      <c r="AF537">
        <v>1.89</v>
      </c>
      <c r="AG537">
        <v>1.93</v>
      </c>
      <c r="AH537" s="66"/>
      <c r="AJ537" t="s">
        <v>445</v>
      </c>
    </row>
    <row r="538" spans="1:36" ht="15" x14ac:dyDescent="0.25">
      <c r="A538">
        <v>2.81</v>
      </c>
      <c r="B538">
        <v>3.59</v>
      </c>
      <c r="C538">
        <v>2.41</v>
      </c>
      <c r="D538" s="43">
        <f t="shared" si="131"/>
        <v>4.9361177490522046E-2</v>
      </c>
      <c r="E538" s="44">
        <f>IF(OR($A538="",$B538="",$C538=""),"",A538*'MPTO_working_3-way'!$I537)</f>
        <v>2.948704908748367</v>
      </c>
      <c r="F538" s="45">
        <f>IF(OR($A538="",$B538="",$C538=""),"",B538*'MPTO_working_3-way'!$I537)</f>
        <v>3.7672066271909741</v>
      </c>
      <c r="G538" s="46">
        <f>IF(OR($A538="",$B538="",$C538=""),"",C538*'MPTO_working_3-way'!$I537)</f>
        <v>2.5289604377521582</v>
      </c>
      <c r="H538" s="44">
        <f>IF(OR($A538="",$B538="",$C538=""),"",'MPTO_working_3-way'!E537)</f>
        <v>2.9462183141384468</v>
      </c>
      <c r="I538" s="45">
        <f>IF(OR($A538="",$B538="",$C538=""),"",'MPTO_working_3-way'!F537)</f>
        <v>3.8153695923136337</v>
      </c>
      <c r="J538" s="46">
        <f>IF(OR($A538="",$B538="",$C538=""),"",'MPTO_working_3-way'!G537)</f>
        <v>2.5095108358591984</v>
      </c>
      <c r="K538" s="44">
        <f>IF(OR($A538="",$B538="",$C538=""),"",'OddsRatio_working_3-way'!H537)</f>
        <v>2.9493643619598533</v>
      </c>
      <c r="L538" s="45">
        <f>IF(OR($A538="",$B538="",$C538=""),"",'OddsRatio_working_3-way'!I537)</f>
        <v>3.7894219323071936</v>
      </c>
      <c r="M538" s="46">
        <f>IF(OR($A538="",$B538="",$C538=""),"",'OddsRatio_working_3-way'!J537)</f>
        <v>2.5185656079355763</v>
      </c>
      <c r="N538" s="47">
        <f t="shared" ref="N538:N556" si="132">(1/E538)* 100</f>
        <v>33.913193450899385</v>
      </c>
      <c r="O538" s="48">
        <f t="shared" ref="O538:O556" si="133">(1/F538)* 100</f>
        <v>26.544867297222087</v>
      </c>
      <c r="P538" s="48">
        <f t="shared" ref="P538:P556" si="134">(1/G538)* 100</f>
        <v>39.541939251878539</v>
      </c>
      <c r="Q538" t="s">
        <v>309</v>
      </c>
      <c r="R538" t="s">
        <v>513</v>
      </c>
      <c r="S538" t="s">
        <v>514</v>
      </c>
      <c r="T538" s="50">
        <v>100</v>
      </c>
      <c r="U538" s="50">
        <f t="shared" ref="U538:U556" si="135">(1/A538)*((T538*A538)-T538)</f>
        <v>64.412811387900362</v>
      </c>
      <c r="V538" s="50">
        <f t="shared" ref="V538:V556" si="136">(1/B538)*((T538*B538)-T538)</f>
        <v>72.14484679665739</v>
      </c>
      <c r="W538" s="50">
        <f t="shared" ref="W538:W556" si="137">(1/C538)*((T538*C538)-T538)</f>
        <v>58.50622406639004</v>
      </c>
      <c r="X538" s="50">
        <f t="shared" ref="X538:X556" si="138">((1/B538)+(1/C538))*T538</f>
        <v>69.348929136952577</v>
      </c>
      <c r="Y538" s="50">
        <f t="shared" ref="Y538:Y556" si="139">((1/A538)+(1/C538))*T538</f>
        <v>77.080964545709605</v>
      </c>
      <c r="Z538" s="50">
        <f t="shared" ref="Z538:Z556" si="140">((1/A538)+(1/B538))*T538</f>
        <v>63.442341815442262</v>
      </c>
      <c r="AA538" s="50">
        <f t="shared" ref="AA538:AA556" si="141">U538-X538</f>
        <v>-4.9361177490522152</v>
      </c>
      <c r="AB538" s="50">
        <f t="shared" ref="AB538:AB556" si="142">V538-Y538</f>
        <v>-4.9361177490522152</v>
      </c>
      <c r="AC538" s="50">
        <f t="shared" ref="AC538:AC556" si="143">W538-Z538</f>
        <v>-4.9361177490522223</v>
      </c>
      <c r="AF538">
        <v>1.92</v>
      </c>
      <c r="AG538">
        <v>1.9</v>
      </c>
      <c r="AH538" s="66"/>
      <c r="AJ538" t="s">
        <v>445</v>
      </c>
    </row>
    <row r="539" spans="1:36" ht="15" x14ac:dyDescent="0.25">
      <c r="A539">
        <v>2.66</v>
      </c>
      <c r="B539">
        <v>3.18</v>
      </c>
      <c r="C539">
        <v>3.02</v>
      </c>
      <c r="D539" s="43">
        <f t="shared" si="131"/>
        <v>2.1531086243661068E-2</v>
      </c>
      <c r="E539" s="44">
        <f>IF(OR($A539="",$B539="",$C539=""),"",A539*'MPTO_working_3-way'!$I538)</f>
        <v>2.7172726894081385</v>
      </c>
      <c r="F539" s="45">
        <f>IF(OR($A539="",$B539="",$C539=""),"",B539*'MPTO_working_3-way'!$I538)</f>
        <v>3.2484688542548423</v>
      </c>
      <c r="G539" s="46">
        <f>IF(OR($A539="",$B539="",$C539=""),"",C539*'MPTO_working_3-way'!$I538)</f>
        <v>3.0850238804558563</v>
      </c>
      <c r="H539" s="44">
        <f>IF(OR($A539="",$B539="",$C539=""),"",'MPTO_working_3-way'!E538)</f>
        <v>2.7117701226604676</v>
      </c>
      <c r="I539" s="45">
        <f>IF(OR($A539="",$B539="",$C539=""),"",'MPTO_working_3-way'!F538)</f>
        <v>3.2542720939009686</v>
      </c>
      <c r="J539" s="46">
        <f>IF(OR($A539="",$B539="",$C539=""),"",'MPTO_working_3-way'!G538)</f>
        <v>3.0869075695945312</v>
      </c>
      <c r="K539" s="44">
        <f>IF(OR($A539="",$B539="",$C539=""),"",'OddsRatio_working_3-way'!H538)</f>
        <v>2.714360820720493</v>
      </c>
      <c r="L539" s="45">
        <f>IF(OR($A539="",$B539="",$C539=""),"",'OddsRatio_working_3-way'!I538)</f>
        <v>3.2513895115485991</v>
      </c>
      <c r="M539" s="46">
        <f>IF(OR($A539="",$B539="",$C539=""),"",'OddsRatio_working_3-way'!J538)</f>
        <v>3.0861499143707194</v>
      </c>
      <c r="N539" s="47">
        <f t="shared" si="132"/>
        <v>36.801606401079113</v>
      </c>
      <c r="O539" s="48">
        <f t="shared" si="133"/>
        <v>30.783733656248565</v>
      </c>
      <c r="P539" s="48">
        <f t="shared" si="134"/>
        <v>32.41465994267233</v>
      </c>
      <c r="Q539" t="s">
        <v>397</v>
      </c>
      <c r="R539" t="s">
        <v>396</v>
      </c>
      <c r="S539" t="s">
        <v>514</v>
      </c>
      <c r="T539" s="50">
        <v>100</v>
      </c>
      <c r="U539" s="50">
        <f t="shared" si="135"/>
        <v>62.406015037593981</v>
      </c>
      <c r="V539" s="50">
        <f t="shared" si="136"/>
        <v>68.55345911949685</v>
      </c>
      <c r="W539" s="50">
        <f t="shared" si="137"/>
        <v>66.88741721854305</v>
      </c>
      <c r="X539" s="50">
        <f t="shared" si="138"/>
        <v>64.559123661960101</v>
      </c>
      <c r="Y539" s="50">
        <f t="shared" si="139"/>
        <v>70.706567743862962</v>
      </c>
      <c r="Z539" s="50">
        <f t="shared" si="140"/>
        <v>69.040525842909162</v>
      </c>
      <c r="AA539" s="50">
        <f t="shared" si="141"/>
        <v>-2.1531086243661193</v>
      </c>
      <c r="AB539" s="50">
        <f t="shared" si="142"/>
        <v>-2.1531086243661122</v>
      </c>
      <c r="AC539" s="50">
        <f t="shared" si="143"/>
        <v>-2.1531086243661122</v>
      </c>
      <c r="AF539">
        <v>2.5299999999999998</v>
      </c>
      <c r="AG539">
        <v>1.58</v>
      </c>
      <c r="AH539" s="66"/>
      <c r="AJ539" t="s">
        <v>440</v>
      </c>
    </row>
    <row r="540" spans="1:36" ht="15" x14ac:dyDescent="0.25">
      <c r="A540">
        <v>2.0499999999999998</v>
      </c>
      <c r="B540">
        <v>3.38</v>
      </c>
      <c r="C540">
        <v>4.16</v>
      </c>
      <c r="D540" s="43">
        <f t="shared" si="131"/>
        <v>2.4047481599076326E-2</v>
      </c>
      <c r="E540" s="44">
        <f>IF(OR($A540="",$B540="",$C540=""),"",A540*'MPTO_working_3-way'!$I539)</f>
        <v>2.0992973372781063</v>
      </c>
      <c r="F540" s="45">
        <f>IF(OR($A540="",$B540="",$C540=""),"",B540*'MPTO_working_3-way'!$I539)</f>
        <v>3.4612804878048777</v>
      </c>
      <c r="G540" s="46">
        <f>IF(OR($A540="",$B540="",$C540=""),"",C540*'MPTO_working_3-way'!$I539)</f>
        <v>4.2600375234521577</v>
      </c>
      <c r="H540" s="44">
        <f>IF(OR($A540="",$B540="",$C540=""),"",'MPTO_working_3-way'!E539)</f>
        <v>2.0842493137979869</v>
      </c>
      <c r="I540" s="45">
        <f>IF(OR($A540="",$B540="",$C540=""),"",'MPTO_working_3-way'!F539)</f>
        <v>3.4741262247477387</v>
      </c>
      <c r="J540" s="46">
        <f>IF(OR($A540="",$B540="",$C540=""),"",'MPTO_working_3-way'!G539)</f>
        <v>4.3035039594223905</v>
      </c>
      <c r="K540" s="44">
        <f>IF(OR($A540="",$B540="",$C540=""),"",'OddsRatio_working_3-way'!H539)</f>
        <v>2.0903820259557779</v>
      </c>
      <c r="L540" s="45">
        <f>IF(OR($A540="",$B540="",$C540=""),"",'OddsRatio_working_3-way'!I539)</f>
        <v>3.4715325921664291</v>
      </c>
      <c r="M540" s="46">
        <f>IF(OR($A540="",$B540="",$C540=""),"",'OddsRatio_working_3-way'!J539)</f>
        <v>4.2815306685907233</v>
      </c>
      <c r="N540" s="47">
        <f t="shared" si="132"/>
        <v>47.634986347221002</v>
      </c>
      <c r="O540" s="48">
        <f t="shared" si="133"/>
        <v>28.891042015326345</v>
      </c>
      <c r="P540" s="48">
        <f t="shared" si="134"/>
        <v>23.473971637452657</v>
      </c>
      <c r="Q540" t="s">
        <v>321</v>
      </c>
      <c r="R540" t="s">
        <v>399</v>
      </c>
      <c r="S540" t="s">
        <v>514</v>
      </c>
      <c r="T540" s="50">
        <v>100</v>
      </c>
      <c r="U540" s="50">
        <f t="shared" si="135"/>
        <v>51.219512195121943</v>
      </c>
      <c r="V540" s="50">
        <f t="shared" si="136"/>
        <v>70.414201183431956</v>
      </c>
      <c r="W540" s="50">
        <f t="shared" si="137"/>
        <v>75.961538461538453</v>
      </c>
      <c r="X540" s="50">
        <f t="shared" si="138"/>
        <v>53.624260355029584</v>
      </c>
      <c r="Y540" s="50">
        <f t="shared" si="139"/>
        <v>72.818949343339597</v>
      </c>
      <c r="Z540" s="50">
        <f t="shared" si="140"/>
        <v>78.366286621446108</v>
      </c>
      <c r="AA540" s="50">
        <f t="shared" si="141"/>
        <v>-2.4047481599076406</v>
      </c>
      <c r="AB540" s="50">
        <f t="shared" si="142"/>
        <v>-2.4047481599076406</v>
      </c>
      <c r="AC540" s="50">
        <f t="shared" si="143"/>
        <v>-2.4047481599076548</v>
      </c>
      <c r="AF540">
        <v>1.96</v>
      </c>
      <c r="AG540">
        <v>1.94</v>
      </c>
      <c r="AH540" s="66"/>
      <c r="AJ540" t="s">
        <v>440</v>
      </c>
    </row>
    <row r="541" spans="1:36" ht="15" x14ac:dyDescent="0.25">
      <c r="A541">
        <v>2.5499999999999998</v>
      </c>
      <c r="B541">
        <v>3.18</v>
      </c>
      <c r="C541">
        <v>3.01</v>
      </c>
      <c r="D541" s="43">
        <f t="shared" si="131"/>
        <v>3.8848185171391991E-2</v>
      </c>
      <c r="E541" s="44">
        <f>IF(OR($A541="",$B541="",$C541=""),"",A541*'MPTO_working_3-way'!$I540)</f>
        <v>2.6490628721870495</v>
      </c>
      <c r="F541" s="45">
        <f>IF(OR($A541="",$B541="",$C541=""),"",B541*'MPTO_working_3-way'!$I540)</f>
        <v>3.3035372288450269</v>
      </c>
      <c r="G541" s="46">
        <f>IF(OR($A541="",$B541="",$C541=""),"",C541*'MPTO_working_3-way'!$I540)</f>
        <v>3.1269330373658897</v>
      </c>
      <c r="H541" s="44">
        <f>IF(OR($A541="",$B541="",$C541=""),"",'MPTO_working_3-way'!E540)</f>
        <v>2.6370788689817011</v>
      </c>
      <c r="I541" s="45">
        <f>IF(OR($A541="",$B541="",$C541=""),"",'MPTO_working_3-way'!F540)</f>
        <v>3.3165734302792478</v>
      </c>
      <c r="J541" s="46">
        <f>IF(OR($A541="",$B541="",$C541=""),"",'MPTO_working_3-way'!G540)</f>
        <v>3.1320812582687125</v>
      </c>
      <c r="K541" s="44">
        <f>IF(OR($A541="",$B541="",$C541=""),"",'OddsRatio_working_3-way'!H540)</f>
        <v>2.6425724021477413</v>
      </c>
      <c r="L541" s="45">
        <f>IF(OR($A541="",$B541="",$C541=""),"",'OddsRatio_working_3-way'!I540)</f>
        <v>3.310198604311017</v>
      </c>
      <c r="M541" s="46">
        <f>IF(OR($A541="",$B541="",$C541=""),"",'OddsRatio_working_3-way'!J540)</f>
        <v>3.1300455021399753</v>
      </c>
      <c r="N541" s="47">
        <f t="shared" si="132"/>
        <v>37.749198424060296</v>
      </c>
      <c r="O541" s="48">
        <f t="shared" si="133"/>
        <v>30.270583641935133</v>
      </c>
      <c r="P541" s="48">
        <f t="shared" si="134"/>
        <v>31.980217934004568</v>
      </c>
      <c r="Q541" t="s">
        <v>326</v>
      </c>
      <c r="R541" t="s">
        <v>336</v>
      </c>
      <c r="S541" t="s">
        <v>514</v>
      </c>
      <c r="T541" s="50">
        <v>100</v>
      </c>
      <c r="U541" s="50">
        <f t="shared" si="135"/>
        <v>60.784313725490193</v>
      </c>
      <c r="V541" s="50">
        <f t="shared" si="136"/>
        <v>68.55345911949685</v>
      </c>
      <c r="W541" s="50">
        <f t="shared" si="137"/>
        <v>66.777408637873762</v>
      </c>
      <c r="X541" s="50">
        <f t="shared" si="138"/>
        <v>64.669132242629388</v>
      </c>
      <c r="Y541" s="50">
        <f t="shared" si="139"/>
        <v>72.438277636636059</v>
      </c>
      <c r="Z541" s="50">
        <f t="shared" si="140"/>
        <v>70.662227155012957</v>
      </c>
      <c r="AA541" s="50">
        <f t="shared" si="141"/>
        <v>-3.8848185171391947</v>
      </c>
      <c r="AB541" s="50">
        <f t="shared" si="142"/>
        <v>-3.8848185171392089</v>
      </c>
      <c r="AC541" s="50">
        <f t="shared" si="143"/>
        <v>-3.8848185171391947</v>
      </c>
      <c r="AF541">
        <v>2.2200000000000002</v>
      </c>
      <c r="AG541">
        <v>1.69</v>
      </c>
      <c r="AH541" s="66"/>
      <c r="AJ541" t="s">
        <v>446</v>
      </c>
    </row>
    <row r="542" spans="1:36" ht="15" x14ac:dyDescent="0.25">
      <c r="A542">
        <v>2.1800000000000002</v>
      </c>
      <c r="B542">
        <v>3.19</v>
      </c>
      <c r="C542">
        <v>3.75</v>
      </c>
      <c r="D542" s="43">
        <f t="shared" si="131"/>
        <v>3.8861886821393243E-2</v>
      </c>
      <c r="E542" s="44">
        <f>IF(OR($A542="",$B542="",$C542=""),"",A542*'MPTO_working_3-way'!$I541)</f>
        <v>2.2647189132706376</v>
      </c>
      <c r="F542" s="45">
        <f>IF(OR($A542="",$B542="",$C542=""),"",B542*'MPTO_working_3-way'!$I541)</f>
        <v>3.3139694189602444</v>
      </c>
      <c r="G542" s="46">
        <f>IF(OR($A542="",$B542="",$C542=""),"",C542*'MPTO_working_3-way'!$I541)</f>
        <v>3.8957320755802245</v>
      </c>
      <c r="H542" s="44">
        <f>IF(OR($A542="",$B542="",$C542=""),"",'MPTO_working_3-way'!E541)</f>
        <v>2.2433514317952752</v>
      </c>
      <c r="I542" s="45">
        <f>IF(OR($A542="",$B542="",$C542=""),"",'MPTO_working_3-way'!F541)</f>
        <v>3.3275028656128582</v>
      </c>
      <c r="J542" s="46">
        <f>IF(OR($A542="",$B542="",$C542=""),"",'MPTO_working_3-way'!G541)</f>
        <v>3.9414660073605163</v>
      </c>
      <c r="K542" s="44">
        <f>IF(OR($A542="",$B542="",$C542=""),"",'OddsRatio_working_3-way'!H541)</f>
        <v>2.2523314842501114</v>
      </c>
      <c r="L542" s="45">
        <f>IF(OR($A542="",$B542="",$C542=""),"",'OddsRatio_working_3-way'!I541)</f>
        <v>3.3242423309387665</v>
      </c>
      <c r="M542" s="46">
        <f>IF(OR($A542="",$B542="",$C542=""),"",'OddsRatio_working_3-way'!J541)</f>
        <v>3.9185691370235642</v>
      </c>
      <c r="N542" s="47">
        <f t="shared" si="132"/>
        <v>44.155590088477283</v>
      </c>
      <c r="O542" s="48">
        <f t="shared" si="133"/>
        <v>30.175293540087928</v>
      </c>
      <c r="P542" s="48">
        <f t="shared" si="134"/>
        <v>25.669116371434797</v>
      </c>
      <c r="Q542" t="s">
        <v>327</v>
      </c>
      <c r="R542" t="s">
        <v>333</v>
      </c>
      <c r="S542" t="s">
        <v>514</v>
      </c>
      <c r="T542" s="50">
        <v>100</v>
      </c>
      <c r="U542" s="50">
        <f t="shared" si="135"/>
        <v>54.128440366972484</v>
      </c>
      <c r="V542" s="50">
        <f t="shared" si="136"/>
        <v>68.652037617554868</v>
      </c>
      <c r="W542" s="50">
        <f t="shared" si="137"/>
        <v>73.333333333333329</v>
      </c>
      <c r="X542" s="50">
        <f t="shared" si="138"/>
        <v>58.014629049111811</v>
      </c>
      <c r="Y542" s="50">
        <f t="shared" si="139"/>
        <v>72.538226299694188</v>
      </c>
      <c r="Z542" s="50">
        <f t="shared" si="140"/>
        <v>77.219522015472663</v>
      </c>
      <c r="AA542" s="50">
        <f t="shared" si="141"/>
        <v>-3.886188682139327</v>
      </c>
      <c r="AB542" s="50">
        <f t="shared" si="142"/>
        <v>-3.8861886821393199</v>
      </c>
      <c r="AC542" s="50">
        <f t="shared" si="143"/>
        <v>-3.8861886821393341</v>
      </c>
      <c r="AF542">
        <v>2.46</v>
      </c>
      <c r="AG542">
        <v>1.57</v>
      </c>
      <c r="AH542" s="66"/>
      <c r="AJ542" t="s">
        <v>446</v>
      </c>
    </row>
    <row r="543" spans="1:36" ht="15" x14ac:dyDescent="0.25">
      <c r="A543">
        <v>2.67</v>
      </c>
      <c r="B543">
        <v>3.08</v>
      </c>
      <c r="C543">
        <v>2.95</v>
      </c>
      <c r="D543" s="43">
        <f t="shared" si="131"/>
        <v>3.819021072877482E-2</v>
      </c>
      <c r="E543" s="44">
        <f>IF(OR($A543="",$B543="",$C543=""),"",A543*'MPTO_working_3-way'!$I542)</f>
        <v>2.7719678626458286</v>
      </c>
      <c r="F543" s="45">
        <f>IF(OR($A543="",$B543="",$C543=""),"",B543*'MPTO_working_3-way'!$I542)</f>
        <v>3.1976258490446265</v>
      </c>
      <c r="G543" s="46">
        <f>IF(OR($A543="",$B543="",$C543=""),"",C543*'MPTO_working_3-way'!$I542)</f>
        <v>3.062661121649886</v>
      </c>
      <c r="H543" s="44">
        <f>IF(OR($A543="",$B543="",$C543=""),"",'MPTO_working_3-way'!E542)</f>
        <v>2.76394450453297</v>
      </c>
      <c r="I543" s="45">
        <f>IF(OR($A543="",$B543="",$C543=""),"",'MPTO_working_3-way'!F542)</f>
        <v>3.205690696656216</v>
      </c>
      <c r="J543" s="46">
        <f>IF(OR($A543="",$B543="",$C543=""),"",'MPTO_working_3-way'!G542)</f>
        <v>3.0651060969528721</v>
      </c>
      <c r="K543" s="44">
        <f>IF(OR($A543="",$B543="",$C543=""),"",'OddsRatio_working_3-way'!H542)</f>
        <v>2.7677223116126854</v>
      </c>
      <c r="L543" s="45">
        <f>IF(OR($A543="",$B543="",$C543=""),"",'OddsRatio_working_3-way'!I542)</f>
        <v>3.2017140168589142</v>
      </c>
      <c r="M543" s="46">
        <f>IF(OR($A543="",$B543="",$C543=""),"",'OddsRatio_working_3-way'!J542)</f>
        <v>3.064106890805232</v>
      </c>
      <c r="N543" s="47">
        <f t="shared" si="132"/>
        <v>36.075454318056387</v>
      </c>
      <c r="O543" s="48">
        <f t="shared" si="133"/>
        <v>31.273202282211223</v>
      </c>
      <c r="P543" s="48">
        <f t="shared" si="134"/>
        <v>32.65134339973239</v>
      </c>
      <c r="Q543" t="s">
        <v>342</v>
      </c>
      <c r="R543" t="s">
        <v>337</v>
      </c>
      <c r="S543" t="s">
        <v>514</v>
      </c>
      <c r="T543" s="50">
        <v>100</v>
      </c>
      <c r="U543" s="50">
        <f t="shared" si="135"/>
        <v>62.546816479400754</v>
      </c>
      <c r="V543" s="50">
        <f t="shared" si="136"/>
        <v>67.532467532467535</v>
      </c>
      <c r="W543" s="50">
        <f t="shared" si="137"/>
        <v>66.101694915254228</v>
      </c>
      <c r="X543" s="50">
        <f t="shared" si="138"/>
        <v>66.365837552278222</v>
      </c>
      <c r="Y543" s="50">
        <f t="shared" si="139"/>
        <v>71.351488605345011</v>
      </c>
      <c r="Z543" s="50">
        <f t="shared" si="140"/>
        <v>69.920715988131718</v>
      </c>
      <c r="AA543" s="50">
        <f t="shared" si="141"/>
        <v>-3.8190210728774687</v>
      </c>
      <c r="AB543" s="50">
        <f t="shared" si="142"/>
        <v>-3.8190210728774758</v>
      </c>
      <c r="AC543" s="50">
        <f t="shared" si="143"/>
        <v>-3.81902107287749</v>
      </c>
      <c r="AF543">
        <v>2.34</v>
      </c>
      <c r="AG543">
        <v>1.62</v>
      </c>
      <c r="AH543" s="66"/>
      <c r="AJ543" t="s">
        <v>446</v>
      </c>
    </row>
    <row r="544" spans="1:36" ht="15" x14ac:dyDescent="0.25">
      <c r="A544">
        <v>1.93</v>
      </c>
      <c r="B544">
        <v>3.19</v>
      </c>
      <c r="C544">
        <v>4.7699999999999996</v>
      </c>
      <c r="D544" s="43">
        <f t="shared" si="131"/>
        <v>4.1257944720379358E-2</v>
      </c>
      <c r="E544" s="44">
        <f>IF(OR($A544="",$B544="",$C544=""),"",A544*'MPTO_working_3-way'!$I543)</f>
        <v>2.0096278333103319</v>
      </c>
      <c r="F544" s="45">
        <f>IF(OR($A544="",$B544="",$C544=""),"",B544*'MPTO_working_3-way'!$I543)</f>
        <v>3.3216128436580101</v>
      </c>
      <c r="G544" s="46">
        <f>IF(OR($A544="",$B544="",$C544=""),"",C544*'MPTO_working_3-way'!$I543)</f>
        <v>4.9668003963162093</v>
      </c>
      <c r="H544" s="44">
        <f>IF(OR($A544="",$B544="",$C544=""),"",'MPTO_working_3-way'!E543)</f>
        <v>1.982624018281596</v>
      </c>
      <c r="I544" s="45">
        <f>IF(OR($A544="",$B544="",$C544=""),"",'MPTO_working_3-way'!F543)</f>
        <v>3.3363697012939055</v>
      </c>
      <c r="J544" s="46">
        <f>IF(OR($A544="",$B544="",$C544=""),"",'MPTO_working_3-way'!G543)</f>
        <v>5.1048808587139813</v>
      </c>
      <c r="K544" s="44">
        <f>IF(OR($A544="",$B544="",$C544=""),"",'OddsRatio_working_3-way'!H543)</f>
        <v>1.99347248168671</v>
      </c>
      <c r="L544" s="45">
        <f>IF(OR($A544="",$B544="",$C544=""),"",'OddsRatio_working_3-way'!I543)</f>
        <v>3.3394674568751563</v>
      </c>
      <c r="M544" s="46">
        <f>IF(OR($A544="",$B544="",$C544=""),"",'OddsRatio_working_3-way'!J543)</f>
        <v>5.0273024257622563</v>
      </c>
      <c r="N544" s="47">
        <f t="shared" si="132"/>
        <v>49.760457305806902</v>
      </c>
      <c r="O544" s="48">
        <f t="shared" si="133"/>
        <v>30.105856614485049</v>
      </c>
      <c r="P544" s="48">
        <f t="shared" si="134"/>
        <v>20.133686079708031</v>
      </c>
      <c r="Q544" t="s">
        <v>328</v>
      </c>
      <c r="R544" t="s">
        <v>334</v>
      </c>
      <c r="S544" t="s">
        <v>514</v>
      </c>
      <c r="T544" s="50">
        <v>100</v>
      </c>
      <c r="U544" s="50">
        <f t="shared" si="135"/>
        <v>48.186528497409334</v>
      </c>
      <c r="V544" s="50">
        <f t="shared" si="136"/>
        <v>68.652037617554868</v>
      </c>
      <c r="W544" s="50">
        <f t="shared" si="137"/>
        <v>79.035639412997895</v>
      </c>
      <c r="X544" s="50">
        <f t="shared" si="138"/>
        <v>52.312322969447244</v>
      </c>
      <c r="Y544" s="50">
        <f t="shared" si="139"/>
        <v>72.777832089592778</v>
      </c>
      <c r="Z544" s="50">
        <f t="shared" si="140"/>
        <v>83.161433885035834</v>
      </c>
      <c r="AA544" s="50">
        <f t="shared" si="141"/>
        <v>-4.1257944720379101</v>
      </c>
      <c r="AB544" s="50">
        <f t="shared" si="142"/>
        <v>-4.1257944720379101</v>
      </c>
      <c r="AC544" s="50">
        <f t="shared" si="143"/>
        <v>-4.1257944720379385</v>
      </c>
      <c r="AF544">
        <v>2.2200000000000002</v>
      </c>
      <c r="AG544">
        <v>1.69</v>
      </c>
      <c r="AH544" s="66"/>
      <c r="AJ544" t="s">
        <v>446</v>
      </c>
    </row>
    <row r="545" spans="1:36" ht="15" x14ac:dyDescent="0.25">
      <c r="A545">
        <v>2.09</v>
      </c>
      <c r="B545">
        <v>3.18</v>
      </c>
      <c r="C545">
        <v>4.0599999999999996</v>
      </c>
      <c r="D545" s="43">
        <f t="shared" si="131"/>
        <v>3.9239727045774497E-2</v>
      </c>
      <c r="E545" s="44">
        <f>IF(OR($A545="",$B545="",$C545=""),"",A545*'MPTO_working_3-way'!$I544)</f>
        <v>2.1720110295256685</v>
      </c>
      <c r="F545" s="45">
        <f>IF(OR($A545="",$B545="",$C545=""),"",B545*'MPTO_working_3-way'!$I544)</f>
        <v>3.3047823320055629</v>
      </c>
      <c r="G545" s="46">
        <f>IF(OR($A545="",$B545="",$C545=""),"",C545*'MPTO_working_3-way'!$I544)</f>
        <v>4.219313291805844</v>
      </c>
      <c r="H545" s="44">
        <f>IF(OR($A545="",$B545="",$C545=""),"",'MPTO_working_3-way'!E544)</f>
        <v>2.1487401300837625</v>
      </c>
      <c r="I545" s="45">
        <f>IF(OR($A545="",$B545="",$C545=""),"",'MPTO_working_3-way'!F544)</f>
        <v>3.3180096610405423</v>
      </c>
      <c r="J545" s="46">
        <f>IF(OR($A545="",$B545="",$C545=""),"",'MPTO_working_3-way'!G544)</f>
        <v>4.2876956353074611</v>
      </c>
      <c r="K545" s="44">
        <f>IF(OR($A545="",$B545="",$C545=""),"",'OddsRatio_working_3-way'!H544)</f>
        <v>2.1583706294704692</v>
      </c>
      <c r="L545" s="45">
        <f>IF(OR($A545="",$B545="",$C545=""),"",'OddsRatio_working_3-way'!I544)</f>
        <v>3.3167412589409393</v>
      </c>
      <c r="M545" s="46">
        <f>IF(OR($A545="",$B545="",$C545=""),"",'OddsRatio_working_3-way'!J544)</f>
        <v>4.2519395653024201</v>
      </c>
      <c r="N545" s="47">
        <f t="shared" si="132"/>
        <v>46.040281858899377</v>
      </c>
      <c r="O545" s="48">
        <f t="shared" si="133"/>
        <v>30.25917895757852</v>
      </c>
      <c r="P545" s="48">
        <f t="shared" si="134"/>
        <v>23.700539183522096</v>
      </c>
      <c r="Q545" t="s">
        <v>339</v>
      </c>
      <c r="R545" t="s">
        <v>341</v>
      </c>
      <c r="S545" t="s">
        <v>514</v>
      </c>
      <c r="T545" s="50">
        <v>100</v>
      </c>
      <c r="U545" s="50">
        <f t="shared" si="135"/>
        <v>52.153110047846894</v>
      </c>
      <c r="V545" s="50">
        <f t="shared" si="136"/>
        <v>68.55345911949685</v>
      </c>
      <c r="W545" s="50">
        <f t="shared" si="137"/>
        <v>75.369458128078819</v>
      </c>
      <c r="X545" s="50">
        <f t="shared" si="138"/>
        <v>56.077082752424332</v>
      </c>
      <c r="Y545" s="50">
        <f t="shared" si="139"/>
        <v>72.477431824074301</v>
      </c>
      <c r="Z545" s="50">
        <f t="shared" si="140"/>
        <v>79.293430832656256</v>
      </c>
      <c r="AA545" s="50">
        <f t="shared" si="141"/>
        <v>-3.9239727045774373</v>
      </c>
      <c r="AB545" s="50">
        <f t="shared" si="142"/>
        <v>-3.9239727045774515</v>
      </c>
      <c r="AC545" s="50">
        <f t="shared" si="143"/>
        <v>-3.9239727045774373</v>
      </c>
      <c r="AF545">
        <v>2.2599999999999998</v>
      </c>
      <c r="AG545">
        <v>1.66</v>
      </c>
      <c r="AH545" s="66"/>
      <c r="AJ545" t="s">
        <v>446</v>
      </c>
    </row>
    <row r="546" spans="1:36" ht="15" x14ac:dyDescent="0.25">
      <c r="A546">
        <v>1.6</v>
      </c>
      <c r="B546">
        <v>3.92</v>
      </c>
      <c r="C546">
        <v>6.05</v>
      </c>
      <c r="D546" s="43">
        <f t="shared" si="131"/>
        <v>4.5391297014673704E-2</v>
      </c>
      <c r="E546" s="44">
        <f>IF(OR($A546="",$B546="",$C546=""),"",A546*'MPTO_working_3-way'!$I545)</f>
        <v>1.6726260752234781</v>
      </c>
      <c r="F546" s="45">
        <f>IF(OR($A546="",$B546="",$C546=""),"",B546*'MPTO_working_3-way'!$I545)</f>
        <v>4.0979338842975208</v>
      </c>
      <c r="G546" s="46">
        <f>IF(OR($A546="",$B546="",$C546=""),"",C546*'MPTO_working_3-way'!$I545)</f>
        <v>6.3246173469387754</v>
      </c>
      <c r="H546" s="44">
        <f>IF(OR($A546="",$B546="",$C546=""),"",'MPTO_working_3-way'!E545)</f>
        <v>1.639694867599272</v>
      </c>
      <c r="I546" s="45">
        <f>IF(OR($A546="",$B546="",$C546=""),"",'MPTO_working_3-way'!F545)</f>
        <v>4.1671596333499288</v>
      </c>
      <c r="J546" s="46">
        <f>IF(OR($A546="",$B546="",$C546=""),"",'MPTO_working_3-way'!G545)</f>
        <v>6.6596152946131895</v>
      </c>
      <c r="K546" s="44">
        <f>IF(OR($A546="",$B546="",$C546=""),"",'OddsRatio_working_3-way'!H545)</f>
        <v>1.650934022296229</v>
      </c>
      <c r="L546" s="45">
        <f>IF(OR($A546="",$B546="",$C546=""),"",'OddsRatio_working_3-way'!I545)</f>
        <v>4.1678789085083139</v>
      </c>
      <c r="M546" s="46">
        <f>IF(OR($A546="",$B546="",$C546=""),"",'OddsRatio_working_3-way'!J545)</f>
        <v>6.4786946876599254</v>
      </c>
      <c r="N546" s="47">
        <f t="shared" si="132"/>
        <v>59.786225673086612</v>
      </c>
      <c r="O546" s="48">
        <f t="shared" si="133"/>
        <v>24.402541091055763</v>
      </c>
      <c r="P546" s="48">
        <f t="shared" si="134"/>
        <v>15.811233235857619</v>
      </c>
      <c r="Q546" t="s">
        <v>340</v>
      </c>
      <c r="R546" t="s">
        <v>330</v>
      </c>
      <c r="S546" t="s">
        <v>514</v>
      </c>
      <c r="T546" s="50">
        <v>100</v>
      </c>
      <c r="U546" s="50">
        <f t="shared" si="135"/>
        <v>37.5</v>
      </c>
      <c r="V546" s="50">
        <f t="shared" si="136"/>
        <v>74.489795918367349</v>
      </c>
      <c r="W546" s="50">
        <f t="shared" si="137"/>
        <v>83.471074380165291</v>
      </c>
      <c r="X546" s="50">
        <f t="shared" si="138"/>
        <v>42.039129701467367</v>
      </c>
      <c r="Y546" s="50">
        <f t="shared" si="139"/>
        <v>79.028925619834709</v>
      </c>
      <c r="Z546" s="50">
        <f t="shared" si="140"/>
        <v>88.010204081632651</v>
      </c>
      <c r="AA546" s="50">
        <f t="shared" si="141"/>
        <v>-4.5391297014673668</v>
      </c>
      <c r="AB546" s="50">
        <f t="shared" si="142"/>
        <v>-4.5391297014673597</v>
      </c>
      <c r="AC546" s="50">
        <f t="shared" si="143"/>
        <v>-4.5391297014673597</v>
      </c>
      <c r="AF546">
        <v>2.15</v>
      </c>
      <c r="AG546">
        <v>1.73</v>
      </c>
      <c r="AH546" s="66"/>
      <c r="AJ546" t="s">
        <v>446</v>
      </c>
    </row>
    <row r="547" spans="1:36" ht="15" x14ac:dyDescent="0.25">
      <c r="A547">
        <v>1.39</v>
      </c>
      <c r="B547">
        <v>4.59</v>
      </c>
      <c r="C547">
        <v>9.2899999999999991</v>
      </c>
      <c r="D547" s="43">
        <f t="shared" si="131"/>
        <v>4.493201065901764E-2</v>
      </c>
      <c r="E547" s="44">
        <f>IF(OR($A547="",$B547="",$C547=""),"",A547*'MPTO_working_3-way'!$I546)</f>
        <v>1.4524554948160344</v>
      </c>
      <c r="F547" s="45">
        <f>IF(OR($A547="",$B547="",$C547=""),"",B547*'MPTO_working_3-way'!$I546)</f>
        <v>4.7962379289248904</v>
      </c>
      <c r="G547" s="46">
        <f>IF(OR($A547="",$B547="",$C547=""),"",C547*'MPTO_working_3-way'!$I546)</f>
        <v>9.7074183790222737</v>
      </c>
      <c r="H547" s="44">
        <f>IF(OR($A547="",$B547="",$C547=""),"",'MPTO_working_3-way'!E546)</f>
        <v>1.4195529608627497</v>
      </c>
      <c r="I547" s="45">
        <f>IF(OR($A547="",$B547="",$C547=""),"",'MPTO_working_3-way'!F546)</f>
        <v>4.9288377641625587</v>
      </c>
      <c r="J547" s="46">
        <f>IF(OR($A547="",$B547="",$C547=""),"",'MPTO_working_3-way'!G546)</f>
        <v>10.791527273956529</v>
      </c>
      <c r="K547" s="44">
        <f>IF(OR($A547="",$B547="",$C547=""),"",'OddsRatio_working_3-way'!H546)</f>
        <v>1.4296296190921503</v>
      </c>
      <c r="L547" s="45">
        <f>IF(OR($A547="",$B547="",$C547=""),"",'OddsRatio_working_3-way'!I546)</f>
        <v>4.9547957244636418</v>
      </c>
      <c r="M547" s="46">
        <f>IF(OR($A547="",$B547="",$C547=""),"",'OddsRatio_working_3-way'!J546)</f>
        <v>10.132383441728017</v>
      </c>
      <c r="N547" s="47">
        <f t="shared" si="132"/>
        <v>68.848925393521839</v>
      </c>
      <c r="O547" s="48">
        <f t="shared" si="133"/>
        <v>20.849674574508793</v>
      </c>
      <c r="P547" s="48">
        <f t="shared" si="134"/>
        <v>10.30140003196936</v>
      </c>
      <c r="Q547" t="s">
        <v>323</v>
      </c>
      <c r="R547" t="s">
        <v>331</v>
      </c>
      <c r="S547" t="s">
        <v>514</v>
      </c>
      <c r="T547" s="50">
        <v>100</v>
      </c>
      <c r="U547" s="50">
        <f t="shared" si="135"/>
        <v>28.057553956834536</v>
      </c>
      <c r="V547" s="50">
        <f t="shared" si="136"/>
        <v>78.213507625272342</v>
      </c>
      <c r="W547" s="50">
        <f t="shared" si="137"/>
        <v>89.235737351991389</v>
      </c>
      <c r="X547" s="50">
        <f t="shared" si="138"/>
        <v>32.550755022736283</v>
      </c>
      <c r="Y547" s="50">
        <f t="shared" si="139"/>
        <v>82.706708691174086</v>
      </c>
      <c r="Z547" s="50">
        <f t="shared" si="140"/>
        <v>93.728938417893147</v>
      </c>
      <c r="AA547" s="50">
        <f t="shared" si="141"/>
        <v>-4.4932010659017472</v>
      </c>
      <c r="AB547" s="50">
        <f t="shared" si="142"/>
        <v>-4.4932010659017436</v>
      </c>
      <c r="AC547" s="50">
        <f t="shared" si="143"/>
        <v>-4.4932010659017578</v>
      </c>
      <c r="AF547">
        <v>1.76</v>
      </c>
      <c r="AG547">
        <v>2.1</v>
      </c>
      <c r="AH547" s="66"/>
      <c r="AJ547" t="s">
        <v>446</v>
      </c>
    </row>
    <row r="548" spans="1:36" ht="15" x14ac:dyDescent="0.25">
      <c r="A548">
        <v>1.65</v>
      </c>
      <c r="B548">
        <v>3.66</v>
      </c>
      <c r="C548">
        <v>6.07</v>
      </c>
      <c r="D548" s="43">
        <f t="shared" si="131"/>
        <v>4.4029295575464644E-2</v>
      </c>
      <c r="E548" s="44">
        <f>IF(OR($A548="",$B548="",$C548=""),"",A548*'MPTO_working_3-way'!$I547)</f>
        <v>1.7226483376995165</v>
      </c>
      <c r="F548" s="45">
        <f>IF(OR($A548="",$B548="",$C548=""),"",B548*'MPTO_working_3-way'!$I547)</f>
        <v>3.8211472218062008</v>
      </c>
      <c r="G548" s="46">
        <f>IF(OR($A548="",$B548="",$C548=""),"",C548*'MPTO_working_3-way'!$I547)</f>
        <v>6.3372578241430704</v>
      </c>
      <c r="H548" s="44">
        <f>IF(OR($A548="",$B548="",$C548=""),"",'MPTO_working_3-way'!E547)</f>
        <v>1.6909481917556846</v>
      </c>
      <c r="I548" s="45">
        <f>IF(OR($A548="",$B548="",$C548=""),"",'MPTO_working_3-way'!F547)</f>
        <v>3.8677595697604121</v>
      </c>
      <c r="J548" s="46">
        <f>IF(OR($A548="",$B548="",$C548=""),"",'MPTO_working_3-way'!G547)</f>
        <v>6.6636363140586923</v>
      </c>
      <c r="K548" s="44">
        <f>IF(OR($A548="",$B548="",$C548=""),"",'OddsRatio_working_3-way'!H547)</f>
        <v>1.7022251814021927</v>
      </c>
      <c r="L548" s="45">
        <f>IF(OR($A548="",$B548="",$C548=""),"",'OddsRatio_working_3-way'!I547)</f>
        <v>3.8737215115843591</v>
      </c>
      <c r="M548" s="46">
        <f>IF(OR($A548="",$B548="",$C548=""),"",'OddsRatio_working_3-way'!J547)</f>
        <v>6.4773564149371063</v>
      </c>
      <c r="N548" s="47">
        <f t="shared" si="132"/>
        <v>58.050153250397827</v>
      </c>
      <c r="O548" s="48">
        <f t="shared" si="133"/>
        <v>26.170151055507212</v>
      </c>
      <c r="P548" s="48">
        <f t="shared" si="134"/>
        <v>15.779695694094958</v>
      </c>
      <c r="Q548" t="s">
        <v>325</v>
      </c>
      <c r="R548" t="s">
        <v>335</v>
      </c>
      <c r="S548" t="s">
        <v>514</v>
      </c>
      <c r="T548" s="50">
        <v>100</v>
      </c>
      <c r="U548" s="50">
        <f t="shared" si="135"/>
        <v>39.393939393939398</v>
      </c>
      <c r="V548" s="50">
        <f t="shared" si="136"/>
        <v>72.67759562841529</v>
      </c>
      <c r="W548" s="50">
        <f t="shared" si="137"/>
        <v>83.525535420098834</v>
      </c>
      <c r="X548" s="50">
        <f t="shared" si="138"/>
        <v>43.796868951485848</v>
      </c>
      <c r="Y548" s="50">
        <f t="shared" si="139"/>
        <v>77.080525185961761</v>
      </c>
      <c r="Z548" s="50">
        <f t="shared" si="140"/>
        <v>87.928464977645305</v>
      </c>
      <c r="AA548" s="50">
        <f t="shared" si="141"/>
        <v>-4.4029295575464502</v>
      </c>
      <c r="AB548" s="50">
        <f t="shared" si="142"/>
        <v>-4.4029295575464715</v>
      </c>
      <c r="AC548" s="50">
        <f t="shared" si="143"/>
        <v>-4.4029295575464715</v>
      </c>
      <c r="AF548">
        <v>1.93</v>
      </c>
      <c r="AG548">
        <v>1.93</v>
      </c>
      <c r="AH548" s="66"/>
      <c r="AJ548" t="s">
        <v>446</v>
      </c>
    </row>
    <row r="549" spans="1:36" ht="15" x14ac:dyDescent="0.25">
      <c r="A549">
        <v>2.4700000000000002</v>
      </c>
      <c r="B549">
        <v>3.18</v>
      </c>
      <c r="C549">
        <v>3.31</v>
      </c>
      <c r="D549" s="43">
        <f t="shared" si="131"/>
        <v>2.1438512025550693E-2</v>
      </c>
      <c r="E549" s="44">
        <f>IF(OR($A549="",$B549="",$C549=""),"",A549*'MPTO_working_3-way'!$I548)</f>
        <v>2.5229531247031103</v>
      </c>
      <c r="F549" s="45">
        <f>IF(OR($A549="",$B549="",$C549=""),"",B549*'MPTO_working_3-way'!$I548)</f>
        <v>3.2481744682412512</v>
      </c>
      <c r="G549" s="46">
        <f>IF(OR($A549="",$B549="",$C549=""),"",C549*'MPTO_working_3-way'!$I548)</f>
        <v>3.3809614748045727</v>
      </c>
      <c r="H549" s="44">
        <f>IF(OR($A549="",$B549="",$C549=""),"",'MPTO_working_3-way'!E548)</f>
        <v>2.5143814515178029</v>
      </c>
      <c r="I549" s="45">
        <f>IF(OR($A549="",$B549="",$C549=""),"",'MPTO_working_3-way'!F548)</f>
        <v>3.253945330872785</v>
      </c>
      <c r="J549" s="46">
        <f>IF(OR($A549="",$B549="",$C549=""),"",'MPTO_working_3-way'!G548)</f>
        <v>3.3901909840320257</v>
      </c>
      <c r="K549" s="44">
        <f>IF(OR($A549="",$B549="",$C549=""),"",'OddsRatio_working_3-way'!H548)</f>
        <v>2.5182400667307316</v>
      </c>
      <c r="L549" s="45">
        <f>IF(OR($A549="",$B549="",$C549=""),"",'OddsRatio_working_3-way'!I548)</f>
        <v>3.2515396907979555</v>
      </c>
      <c r="M549" s="46">
        <f>IF(OR($A549="",$B549="",$C549=""),"",'OddsRatio_working_3-way'!J548)</f>
        <v>3.3858058191482923</v>
      </c>
      <c r="N549" s="47">
        <f t="shared" si="132"/>
        <v>39.636091142901257</v>
      </c>
      <c r="O549" s="48">
        <f t="shared" si="133"/>
        <v>30.786523623574247</v>
      </c>
      <c r="P549" s="48">
        <f t="shared" si="134"/>
        <v>29.577385233524506</v>
      </c>
      <c r="Q549" t="s">
        <v>101</v>
      </c>
      <c r="R549" t="s">
        <v>142</v>
      </c>
      <c r="S549" t="s">
        <v>514</v>
      </c>
      <c r="T549" s="50">
        <v>100</v>
      </c>
      <c r="U549" s="50">
        <f t="shared" si="135"/>
        <v>59.514170040485837</v>
      </c>
      <c r="V549" s="50">
        <f t="shared" si="136"/>
        <v>68.55345911949685</v>
      </c>
      <c r="W549" s="50">
        <f t="shared" si="137"/>
        <v>69.78851963746223</v>
      </c>
      <c r="X549" s="50">
        <f t="shared" si="138"/>
        <v>61.658021243040906</v>
      </c>
      <c r="Y549" s="50">
        <f t="shared" si="139"/>
        <v>70.697310322051933</v>
      </c>
      <c r="Z549" s="50">
        <f t="shared" si="140"/>
        <v>71.932370840017313</v>
      </c>
      <c r="AA549" s="50">
        <f t="shared" si="141"/>
        <v>-2.1438512025550693</v>
      </c>
      <c r="AB549" s="50">
        <f t="shared" si="142"/>
        <v>-2.1438512025550835</v>
      </c>
      <c r="AC549" s="50">
        <f t="shared" si="143"/>
        <v>-2.1438512025550835</v>
      </c>
      <c r="AF549">
        <v>1.92</v>
      </c>
      <c r="AG549">
        <v>1.98</v>
      </c>
      <c r="AH549" s="66"/>
      <c r="AJ549" t="s">
        <v>441</v>
      </c>
    </row>
    <row r="550" spans="1:36" ht="15" x14ac:dyDescent="0.25">
      <c r="A550">
        <v>3.59</v>
      </c>
      <c r="B550">
        <v>3.2</v>
      </c>
      <c r="C550">
        <v>2.3199999999999998</v>
      </c>
      <c r="D550" s="43">
        <f t="shared" si="131"/>
        <v>2.2086014792046971E-2</v>
      </c>
      <c r="E550" s="44">
        <f>IF(OR($A550="",$B550="",$C550=""),"",A550*'MPTO_working_3-way'!$I549)</f>
        <v>3.6692887931034486</v>
      </c>
      <c r="F550" s="45">
        <f>IF(OR($A550="",$B550="",$C550=""),"",B550*'MPTO_working_3-way'!$I549)</f>
        <v>3.2706752473345504</v>
      </c>
      <c r="G550" s="46">
        <f>IF(OR($A550="",$B550="",$C550=""),"",C550*'MPTO_working_3-way'!$I549)</f>
        <v>2.3712395543175488</v>
      </c>
      <c r="H550" s="44">
        <f>IF(OR($A550="",$B550="",$C550=""),"",'MPTO_working_3-way'!E549)</f>
        <v>3.6874580323344728</v>
      </c>
      <c r="I550" s="45">
        <f>IF(OR($A550="",$B550="",$C550=""),"",'MPTO_working_3-way'!F549)</f>
        <v>3.2772057762679858</v>
      </c>
      <c r="J550" s="46">
        <f>IF(OR($A550="",$B550="",$C550=""),"",'MPTO_working_3-way'!G549)</f>
        <v>2.3603138092111786</v>
      </c>
      <c r="K550" s="44">
        <f>IF(OR($A550="",$B550="",$C550=""),"",'OddsRatio_working_3-way'!H549)</f>
        <v>3.6784655850498389</v>
      </c>
      <c r="L550" s="45">
        <f>IF(OR($A550="",$B550="",$C550=""),"",'OddsRatio_working_3-way'!I549)</f>
        <v>3.2751445123975471</v>
      </c>
      <c r="M550" s="46">
        <f>IF(OR($A550="",$B550="",$C550=""),"",'OddsRatio_working_3-way'!J549)</f>
        <v>2.365086707438528</v>
      </c>
      <c r="N550" s="47">
        <f t="shared" si="132"/>
        <v>27.253237790373262</v>
      </c>
      <c r="O550" s="48">
        <f t="shared" si="133"/>
        <v>30.574726146075005</v>
      </c>
      <c r="P550" s="48">
        <f t="shared" si="134"/>
        <v>42.17203606355173</v>
      </c>
      <c r="Q550" t="s">
        <v>347</v>
      </c>
      <c r="R550" t="s">
        <v>94</v>
      </c>
      <c r="S550" t="s">
        <v>514</v>
      </c>
      <c r="T550" s="50">
        <v>100</v>
      </c>
      <c r="U550" s="50">
        <f t="shared" si="135"/>
        <v>72.14484679665739</v>
      </c>
      <c r="V550" s="50">
        <f t="shared" si="136"/>
        <v>68.75</v>
      </c>
      <c r="W550" s="50">
        <f t="shared" si="137"/>
        <v>56.896551724137922</v>
      </c>
      <c r="X550" s="50">
        <f t="shared" si="138"/>
        <v>74.353448275862078</v>
      </c>
      <c r="Y550" s="50">
        <f t="shared" si="139"/>
        <v>70.958601479204702</v>
      </c>
      <c r="Z550" s="50">
        <f t="shared" si="140"/>
        <v>59.105153203342617</v>
      </c>
      <c r="AA550" s="50">
        <f t="shared" si="141"/>
        <v>-2.2086014792046882</v>
      </c>
      <c r="AB550" s="50">
        <f t="shared" si="142"/>
        <v>-2.2086014792047024</v>
      </c>
      <c r="AC550" s="50">
        <f t="shared" si="143"/>
        <v>-2.2086014792046953</v>
      </c>
      <c r="AF550">
        <v>2.17</v>
      </c>
      <c r="AG550">
        <v>1.76</v>
      </c>
      <c r="AH550" s="66"/>
      <c r="AJ550" t="s">
        <v>441</v>
      </c>
    </row>
    <row r="551" spans="1:36" ht="15" x14ac:dyDescent="0.25">
      <c r="A551">
        <v>3.44</v>
      </c>
      <c r="B551">
        <v>3</v>
      </c>
      <c r="C551">
        <v>2.52</v>
      </c>
      <c r="D551" s="43">
        <f t="shared" si="131"/>
        <v>2.0856404577334731E-2</v>
      </c>
      <c r="E551" s="44">
        <f>IF(OR($A551="",$B551="",$C551=""),"",A551*'MPTO_working_3-way'!$I550)</f>
        <v>3.5117460317460316</v>
      </c>
      <c r="F551" s="45">
        <f>IF(OR($A551="",$B551="",$C551=""),"",B551*'MPTO_working_3-way'!$I550)</f>
        <v>3.0625692137320044</v>
      </c>
      <c r="G551" s="46">
        <f>IF(OR($A551="",$B551="",$C551=""),"",C551*'MPTO_working_3-way'!$I550)</f>
        <v>2.5725581395348835</v>
      </c>
      <c r="H551" s="44">
        <f>IF(OR($A551="",$B551="",$C551=""),"",'MPTO_working_3-way'!E550)</f>
        <v>3.5242844752818732</v>
      </c>
      <c r="I551" s="45">
        <f>IF(OR($A551="",$B551="",$C551=""),"",'MPTO_working_3-way'!F550)</f>
        <v>3.0639019792648443</v>
      </c>
      <c r="J551" s="46">
        <f>IF(OR($A551="",$B551="",$C551=""),"",'MPTO_working_3-way'!G550)</f>
        <v>2.5649360896323183</v>
      </c>
      <c r="K551" s="44">
        <f>IF(OR($A551="",$B551="",$C551=""),"",'OddsRatio_working_3-way'!H550)</f>
        <v>3.5178049367202147</v>
      </c>
      <c r="L551" s="45">
        <f>IF(OR($A551="",$B551="",$C551=""),"",'OddsRatio_working_3-way'!I550)</f>
        <v>3.0637745382952577</v>
      </c>
      <c r="M551" s="46">
        <f>IF(OR($A551="",$B551="",$C551=""),"",'OddsRatio_working_3-way'!J550)</f>
        <v>2.5684686491043958</v>
      </c>
      <c r="N551" s="47">
        <f t="shared" si="132"/>
        <v>28.475863315856088</v>
      </c>
      <c r="O551" s="48">
        <f t="shared" si="133"/>
        <v>32.652323268848313</v>
      </c>
      <c r="P551" s="48">
        <f t="shared" si="134"/>
        <v>38.871813415295605</v>
      </c>
      <c r="Q551" t="s">
        <v>96</v>
      </c>
      <c r="R551" t="s">
        <v>141</v>
      </c>
      <c r="S551" t="s">
        <v>514</v>
      </c>
      <c r="T551" s="50">
        <v>100</v>
      </c>
      <c r="U551" s="50">
        <f t="shared" si="135"/>
        <v>70.930232558139537</v>
      </c>
      <c r="V551" s="50">
        <f t="shared" si="136"/>
        <v>66.666666666666657</v>
      </c>
      <c r="W551" s="50">
        <f t="shared" si="137"/>
        <v>60.317460317460316</v>
      </c>
      <c r="X551" s="50">
        <f t="shared" si="138"/>
        <v>73.015873015873012</v>
      </c>
      <c r="Y551" s="50">
        <f t="shared" si="139"/>
        <v>68.752307124400147</v>
      </c>
      <c r="Z551" s="50">
        <f t="shared" si="140"/>
        <v>62.403100775193799</v>
      </c>
      <c r="AA551" s="50">
        <f t="shared" si="141"/>
        <v>-2.0856404577334757</v>
      </c>
      <c r="AB551" s="50">
        <f t="shared" si="142"/>
        <v>-2.0856404577334899</v>
      </c>
      <c r="AC551" s="50">
        <f t="shared" si="143"/>
        <v>-2.0856404577334828</v>
      </c>
      <c r="AF551">
        <v>2.6</v>
      </c>
      <c r="AG551">
        <v>1.55</v>
      </c>
      <c r="AH551" s="66"/>
      <c r="AJ551" t="s">
        <v>441</v>
      </c>
    </row>
    <row r="552" spans="1:36" ht="15" x14ac:dyDescent="0.25">
      <c r="A552">
        <v>3.49</v>
      </c>
      <c r="B552">
        <v>3.08</v>
      </c>
      <c r="C552">
        <v>2.4</v>
      </c>
      <c r="D552" s="43">
        <f t="shared" si="131"/>
        <v>2.7874942631389565E-2</v>
      </c>
      <c r="E552" s="44">
        <f>IF(OR($A552="",$B552="",$C552=""),"",A552*'MPTO_working_3-way'!$I551)</f>
        <v>3.58728354978355</v>
      </c>
      <c r="F552" s="45">
        <f>IF(OR($A552="",$B552="",$C552=""),"",B552*'MPTO_working_3-way'!$I551)</f>
        <v>3.1658548233046799</v>
      </c>
      <c r="G552" s="46">
        <f>IF(OR($A552="",$B552="",$C552=""),"",C552*'MPTO_working_3-way'!$I551)</f>
        <v>2.4668998623153349</v>
      </c>
      <c r="H552" s="44">
        <f>IF(OR($A552="",$B552="",$C552=""),"",'MPTO_working_3-way'!E551)</f>
        <v>3.6069661572418728</v>
      </c>
      <c r="I552" s="45">
        <f>IF(OR($A552="",$B552="",$C552=""),"",'MPTO_working_3-way'!F551)</f>
        <v>3.1707411401096648</v>
      </c>
      <c r="J552" s="46">
        <f>IF(OR($A552="",$B552="",$C552=""),"",'MPTO_working_3-way'!G551)</f>
        <v>2.4547406027819925</v>
      </c>
      <c r="K552" s="44">
        <f>IF(OR($A552="",$B552="",$C552=""),"",'OddsRatio_working_3-way'!H551)</f>
        <v>3.5970234672693744</v>
      </c>
      <c r="L552" s="45">
        <f>IF(OR($A552="",$B552="",$C552=""),"",'OddsRatio_working_3-way'!I551)</f>
        <v>3.16940112928526</v>
      </c>
      <c r="M552" s="46">
        <f>IF(OR($A552="",$B552="",$C552=""),"",'OddsRatio_working_3-way'!J551)</f>
        <v>2.4601738370189254</v>
      </c>
      <c r="N552" s="47">
        <f t="shared" si="132"/>
        <v>27.876246360852576</v>
      </c>
      <c r="O552" s="48">
        <f t="shared" si="133"/>
        <v>31.587045389407631</v>
      </c>
      <c r="P552" s="48">
        <f t="shared" si="134"/>
        <v>40.536708249739796</v>
      </c>
      <c r="Q552" t="s">
        <v>348</v>
      </c>
      <c r="R552" t="s">
        <v>250</v>
      </c>
      <c r="S552" t="s">
        <v>514</v>
      </c>
      <c r="T552" s="50">
        <v>100</v>
      </c>
      <c r="U552" s="50">
        <f t="shared" si="135"/>
        <v>71.346704871060169</v>
      </c>
      <c r="V552" s="50">
        <f t="shared" si="136"/>
        <v>67.532467532467535</v>
      </c>
      <c r="W552" s="50">
        <f t="shared" si="137"/>
        <v>58.333333333333336</v>
      </c>
      <c r="X552" s="50">
        <f t="shared" si="138"/>
        <v>74.134199134199136</v>
      </c>
      <c r="Y552" s="50">
        <f t="shared" si="139"/>
        <v>70.319961795606488</v>
      </c>
      <c r="Z552" s="50">
        <f t="shared" si="140"/>
        <v>61.120827596472296</v>
      </c>
      <c r="AA552" s="50">
        <f t="shared" si="141"/>
        <v>-2.7874942631389672</v>
      </c>
      <c r="AB552" s="50">
        <f t="shared" si="142"/>
        <v>-2.787494263138953</v>
      </c>
      <c r="AC552" s="50">
        <f t="shared" si="143"/>
        <v>-2.7874942631389601</v>
      </c>
      <c r="AF552">
        <v>2.27</v>
      </c>
      <c r="AG552">
        <v>1.68</v>
      </c>
      <c r="AH552" s="66"/>
      <c r="AJ552" t="s">
        <v>434</v>
      </c>
    </row>
    <row r="553" spans="1:36" ht="15" x14ac:dyDescent="0.25">
      <c r="A553">
        <v>1.78</v>
      </c>
      <c r="B553">
        <v>3.5</v>
      </c>
      <c r="C553">
        <v>5.53</v>
      </c>
      <c r="D553" s="43">
        <f t="shared" si="131"/>
        <v>2.8343864924721185E-2</v>
      </c>
      <c r="E553" s="44">
        <f>IF(OR($A553="",$B553="",$C553=""),"",A553*'MPTO_working_3-way'!$I552)</f>
        <v>1.8304520795660038</v>
      </c>
      <c r="F553" s="45">
        <f>IF(OR($A553="",$B553="",$C553=""),"",B553*'MPTO_working_3-way'!$I552)</f>
        <v>3.5992035272365239</v>
      </c>
      <c r="G553" s="46">
        <f>IF(OR($A553="",$B553="",$C553=""),"",C553*'MPTO_working_3-way'!$I552)</f>
        <v>5.6867415730337081</v>
      </c>
      <c r="H553" s="44">
        <f>IF(OR($A553="",$B553="",$C553=""),"",'MPTO_working_3-way'!E552)</f>
        <v>1.810446937649439</v>
      </c>
      <c r="I553" s="45">
        <f>IF(OR($A553="",$B553="",$C553=""),"",'MPTO_working_3-way'!F552)</f>
        <v>3.6196955210708244</v>
      </c>
      <c r="J553" s="46">
        <f>IF(OR($A553="",$B553="",$C553=""),"",'MPTO_working_3-way'!G552)</f>
        <v>5.834854771784233</v>
      </c>
      <c r="K553" s="44">
        <f>IF(OR($A553="",$B553="",$C553=""),"",'OddsRatio_working_3-way'!H552)</f>
        <v>1.8180737834590857</v>
      </c>
      <c r="L553" s="45">
        <f>IF(OR($A553="",$B553="",$C553=""),"",'OddsRatio_working_3-way'!I552)</f>
        <v>3.6220313572406608</v>
      </c>
      <c r="M553" s="46">
        <f>IF(OR($A553="",$B553="",$C553=""),"",'OddsRatio_working_3-way'!J552)</f>
        <v>5.7511208193200751</v>
      </c>
      <c r="N553" s="47">
        <f t="shared" si="132"/>
        <v>54.631312732158378</v>
      </c>
      <c r="O553" s="48">
        <f t="shared" si="133"/>
        <v>27.783924760926265</v>
      </c>
      <c r="P553" s="48">
        <f t="shared" si="134"/>
        <v>17.584762506915354</v>
      </c>
      <c r="Q553" t="s">
        <v>419</v>
      </c>
      <c r="R553" t="s">
        <v>355</v>
      </c>
      <c r="S553" t="s">
        <v>514</v>
      </c>
      <c r="T553" s="50">
        <v>100</v>
      </c>
      <c r="U553" s="50">
        <f t="shared" si="135"/>
        <v>43.820224719101127</v>
      </c>
      <c r="V553" s="50">
        <f t="shared" si="136"/>
        <v>71.428571428571431</v>
      </c>
      <c r="W553" s="50">
        <f t="shared" si="137"/>
        <v>81.91681735985533</v>
      </c>
      <c r="X553" s="50">
        <f t="shared" si="138"/>
        <v>46.65461121157324</v>
      </c>
      <c r="Y553" s="50">
        <f t="shared" si="139"/>
        <v>74.262957921043551</v>
      </c>
      <c r="Z553" s="50">
        <f t="shared" si="140"/>
        <v>84.75120385232745</v>
      </c>
      <c r="AA553" s="50">
        <f t="shared" si="141"/>
        <v>-2.8343864924721132</v>
      </c>
      <c r="AB553" s="50">
        <f t="shared" si="142"/>
        <v>-2.8343864924721203</v>
      </c>
      <c r="AC553" s="50">
        <f t="shared" si="143"/>
        <v>-2.8343864924721203</v>
      </c>
      <c r="AF553">
        <v>2.0299999999999998</v>
      </c>
      <c r="AG553">
        <v>1.86</v>
      </c>
      <c r="AH553" s="66"/>
      <c r="AJ553" t="s">
        <v>434</v>
      </c>
    </row>
    <row r="554" spans="1:36" ht="15" x14ac:dyDescent="0.25">
      <c r="A554">
        <v>2.34</v>
      </c>
      <c r="B554">
        <v>2.88</v>
      </c>
      <c r="C554">
        <v>3.93</v>
      </c>
      <c r="D554" s="43">
        <f t="shared" si="131"/>
        <v>2.9025575781300939E-2</v>
      </c>
      <c r="E554" s="44">
        <f>IF(OR($A554="",$B554="",$C554=""),"",A554*'MPTO_working_3-way'!$I553)</f>
        <v>2.4079198473282442</v>
      </c>
      <c r="F554" s="45">
        <f>IF(OR($A554="",$B554="",$C554=""),"",B554*'MPTO_working_3-way'!$I553)</f>
        <v>2.9635936582501468</v>
      </c>
      <c r="G554" s="46">
        <f>IF(OR($A554="",$B554="",$C554=""),"",C554*'MPTO_working_3-way'!$I553)</f>
        <v>4.0440705128205128</v>
      </c>
      <c r="H554" s="44">
        <f>IF(OR($A554="",$B554="",$C554=""),"",'MPTO_working_3-way'!E553)</f>
        <v>2.3942046719300185</v>
      </c>
      <c r="I554" s="45">
        <f>IF(OR($A554="",$B554="",$C554=""),"",'MPTO_working_3-way'!F553)</f>
        <v>2.9625501344973668</v>
      </c>
      <c r="J554" s="46">
        <f>IF(OR($A554="",$B554="",$C554=""),"",'MPTO_working_3-way'!G553)</f>
        <v>4.0853389011672459</v>
      </c>
      <c r="K554" s="44">
        <f>IF(OR($A554="",$B554="",$C554=""),"",'OddsRatio_working_3-way'!H553)</f>
        <v>2.4005608291559923</v>
      </c>
      <c r="L554" s="45">
        <f>IF(OR($A554="",$B554="",$C554=""),"",'OddsRatio_working_3-way'!I553)</f>
        <v>2.9649659394128851</v>
      </c>
      <c r="M554" s="46">
        <f>IF(OR($A554="",$B554="",$C554=""),"",'OddsRatio_working_3-way'!J553)</f>
        <v>4.0624203204679539</v>
      </c>
      <c r="N554" s="47">
        <f t="shared" si="132"/>
        <v>41.529621557360812</v>
      </c>
      <c r="O554" s="48">
        <f t="shared" si="133"/>
        <v>33.742817515355654</v>
      </c>
      <c r="P554" s="48">
        <f t="shared" si="134"/>
        <v>24.727560927283534</v>
      </c>
      <c r="Q554" t="s">
        <v>350</v>
      </c>
      <c r="R554" t="s">
        <v>105</v>
      </c>
      <c r="S554" t="s">
        <v>514</v>
      </c>
      <c r="T554" s="50">
        <v>100</v>
      </c>
      <c r="U554" s="50">
        <f t="shared" si="135"/>
        <v>57.264957264957268</v>
      </c>
      <c r="V554" s="50">
        <f t="shared" si="136"/>
        <v>65.277777777777771</v>
      </c>
      <c r="W554" s="50">
        <f t="shared" si="137"/>
        <v>74.554707379134854</v>
      </c>
      <c r="X554" s="50">
        <f t="shared" si="138"/>
        <v>60.167514843087353</v>
      </c>
      <c r="Y554" s="50">
        <f t="shared" si="139"/>
        <v>68.180335355907886</v>
      </c>
      <c r="Z554" s="50">
        <f t="shared" si="140"/>
        <v>77.457264957264954</v>
      </c>
      <c r="AA554" s="50">
        <f t="shared" si="141"/>
        <v>-2.9025575781300859</v>
      </c>
      <c r="AB554" s="50">
        <f t="shared" si="142"/>
        <v>-2.9025575781301143</v>
      </c>
      <c r="AC554" s="50">
        <f t="shared" si="143"/>
        <v>-2.9025575781301001</v>
      </c>
      <c r="AF554">
        <v>2.27</v>
      </c>
      <c r="AG554">
        <v>1.68</v>
      </c>
      <c r="AH554" s="66"/>
      <c r="AJ554" t="s">
        <v>434</v>
      </c>
    </row>
    <row r="555" spans="1:36" ht="15" x14ac:dyDescent="0.25">
      <c r="A555">
        <v>2.44</v>
      </c>
      <c r="B555">
        <v>3.13</v>
      </c>
      <c r="C555">
        <v>3.36</v>
      </c>
      <c r="D555" s="43">
        <f t="shared" si="131"/>
        <v>2.6943931084191908E-2</v>
      </c>
      <c r="E555" s="44">
        <f>IF(OR($A555="",$B555="",$C555=""),"",A555*'MPTO_working_3-way'!$I554)</f>
        <v>2.5057431918454283</v>
      </c>
      <c r="F555" s="45">
        <f>IF(OR($A555="",$B555="",$C555=""),"",B555*'MPTO_working_3-way'!$I554)</f>
        <v>3.2143345042935207</v>
      </c>
      <c r="G555" s="46">
        <f>IF(OR($A555="",$B555="",$C555=""),"",C555*'MPTO_working_3-way'!$I554)</f>
        <v>3.4505316084428848</v>
      </c>
      <c r="H555" s="44">
        <f>IF(OR($A555="",$B555="",$C555=""),"",'MPTO_working_3-way'!E554)</f>
        <v>2.4946691713066973</v>
      </c>
      <c r="I555" s="45">
        <f>IF(OR($A555="",$B555="",$C555=""),"",'MPTO_working_3-way'!F554)</f>
        <v>3.2205340474850188</v>
      </c>
      <c r="J555" s="46">
        <f>IF(OR($A555="",$B555="",$C555=""),"",'MPTO_working_3-way'!G554)</f>
        <v>3.4645504413283197</v>
      </c>
      <c r="K555" s="44">
        <f>IF(OR($A555="",$B555="",$C555=""),"",'OddsRatio_working_3-way'!H554)</f>
        <v>2.4996277076764701</v>
      </c>
      <c r="L555" s="45">
        <f>IF(OR($A555="",$B555="",$C555=""),"",'OddsRatio_working_3-way'!I554)</f>
        <v>3.2181993176047783</v>
      </c>
      <c r="M555" s="46">
        <f>IF(OR($A555="",$B555="",$C555=""),"",'OddsRatio_working_3-way'!J554)</f>
        <v>3.4577231875808812</v>
      </c>
      <c r="N555" s="47">
        <f t="shared" si="132"/>
        <v>39.908319545847817</v>
      </c>
      <c r="O555" s="48">
        <f t="shared" si="133"/>
        <v>31.110638879191267</v>
      </c>
      <c r="P555" s="48">
        <f t="shared" si="134"/>
        <v>28.981041574960916</v>
      </c>
      <c r="Q555" t="s">
        <v>50</v>
      </c>
      <c r="R555" t="s">
        <v>415</v>
      </c>
      <c r="S555" t="s">
        <v>514</v>
      </c>
      <c r="T555" s="50">
        <v>100</v>
      </c>
      <c r="U555" s="50">
        <f t="shared" si="135"/>
        <v>59.016393442622956</v>
      </c>
      <c r="V555" s="50">
        <f t="shared" si="136"/>
        <v>68.051118210862612</v>
      </c>
      <c r="W555" s="50">
        <f t="shared" si="137"/>
        <v>70.238095238095241</v>
      </c>
      <c r="X555" s="50">
        <f t="shared" si="138"/>
        <v>61.710786551042141</v>
      </c>
      <c r="Y555" s="50">
        <f t="shared" si="139"/>
        <v>70.745511319281817</v>
      </c>
      <c r="Z555" s="50">
        <f t="shared" si="140"/>
        <v>72.932488346514418</v>
      </c>
      <c r="AA555" s="50">
        <f t="shared" si="141"/>
        <v>-2.6943931084191846</v>
      </c>
      <c r="AB555" s="50">
        <f t="shared" si="142"/>
        <v>-2.6943931084192059</v>
      </c>
      <c r="AC555" s="50">
        <f t="shared" si="143"/>
        <v>-2.6943931084191775</v>
      </c>
      <c r="AF555">
        <v>2.19</v>
      </c>
      <c r="AG555">
        <v>1.74</v>
      </c>
      <c r="AH555" s="66"/>
      <c r="AJ555" t="s">
        <v>434</v>
      </c>
    </row>
    <row r="556" spans="1:36" ht="15" x14ac:dyDescent="0.25">
      <c r="A556">
        <v>2.0699999999999998</v>
      </c>
      <c r="B556">
        <v>3.15</v>
      </c>
      <c r="C556">
        <v>4.4000000000000004</v>
      </c>
      <c r="D556" s="43">
        <f t="shared" si="131"/>
        <v>2.7824832172658187E-2</v>
      </c>
      <c r="E556" s="44">
        <f>IF(OR($A556="",$B556="",$C556=""),"",A556*'MPTO_working_3-way'!$I555)</f>
        <v>2.1275974025974023</v>
      </c>
      <c r="F556" s="45">
        <f>IF(OR($A556="",$B556="",$C556=""),"",B556*'MPTO_working_3-way'!$I555)</f>
        <v>3.2376482213438731</v>
      </c>
      <c r="G556" s="46">
        <f>IF(OR($A556="",$B556="",$C556=""),"",C556*'MPTO_working_3-way'!$I555)</f>
        <v>4.5224292615596964</v>
      </c>
      <c r="H556" s="44">
        <f>IF(OR($A556="",$B556="",$C556=""),"",'MPTO_working_3-way'!E555)</f>
        <v>2.1105201597775469</v>
      </c>
      <c r="I556" s="45">
        <f>IF(OR($A556="",$B556="",$C556=""),"",'MPTO_working_3-way'!F555)</f>
        <v>3.2448003257218465</v>
      </c>
      <c r="J556" s="46">
        <f>IF(OR($A556="",$B556="",$C556=""),"",'MPTO_working_3-way'!G555)</f>
        <v>4.5872026093630085</v>
      </c>
      <c r="K556" s="44">
        <f>IF(OR($A556="",$B556="",$C556=""),"",'OddsRatio_working_3-way'!H555)</f>
        <v>2.1177016413165299</v>
      </c>
      <c r="L556" s="45">
        <f>IF(OR($A556="",$B556="",$C556=""),"",'OddsRatio_working_3-way'!I555)</f>
        <v>3.2458490923649901</v>
      </c>
      <c r="M556" s="46">
        <f>IF(OR($A556="",$B556="",$C556=""),"",'OddsRatio_working_3-way'!J555)</f>
        <v>4.5515753088562638</v>
      </c>
      <c r="N556" s="47">
        <f t="shared" si="132"/>
        <v>47.00137341675569</v>
      </c>
      <c r="O556" s="48">
        <f t="shared" si="133"/>
        <v>30.886616816725169</v>
      </c>
      <c r="P556" s="48">
        <f t="shared" si="134"/>
        <v>22.112009766519151</v>
      </c>
      <c r="Q556" t="s">
        <v>351</v>
      </c>
      <c r="R556" t="s">
        <v>416</v>
      </c>
      <c r="S556" t="s">
        <v>514</v>
      </c>
      <c r="T556" s="50">
        <v>100</v>
      </c>
      <c r="U556" s="50">
        <f t="shared" si="135"/>
        <v>51.690821256038639</v>
      </c>
      <c r="V556" s="50">
        <f t="shared" si="136"/>
        <v>68.253968253968253</v>
      </c>
      <c r="W556" s="50">
        <f t="shared" si="137"/>
        <v>77.27272727272728</v>
      </c>
      <c r="X556" s="50">
        <f t="shared" si="138"/>
        <v>54.473304473304474</v>
      </c>
      <c r="Y556" s="50">
        <f t="shared" si="139"/>
        <v>71.036451471234088</v>
      </c>
      <c r="Z556" s="50">
        <f t="shared" si="140"/>
        <v>80.055210489993101</v>
      </c>
      <c r="AA556" s="50">
        <f t="shared" si="141"/>
        <v>-2.7824832172658347</v>
      </c>
      <c r="AB556" s="50">
        <f t="shared" si="142"/>
        <v>-2.7824832172658347</v>
      </c>
      <c r="AC556" s="50">
        <f t="shared" si="143"/>
        <v>-2.7824832172658205</v>
      </c>
      <c r="AF556">
        <v>2.2200000000000002</v>
      </c>
      <c r="AG556">
        <v>1.71</v>
      </c>
      <c r="AH556" s="66"/>
      <c r="AJ556" t="s">
        <v>434</v>
      </c>
    </row>
    <row r="557" spans="1:36" ht="15" x14ac:dyDescent="0.25">
      <c r="A557">
        <v>3.4</v>
      </c>
      <c r="B557">
        <v>3</v>
      </c>
      <c r="C557">
        <v>2.25</v>
      </c>
      <c r="D557" s="43">
        <f t="shared" si="131"/>
        <v>7.1895424836601274E-2</v>
      </c>
      <c r="E557" s="44">
        <f>IF(OR($A557="",$B557="",$C557=""),"",A557*'MPTO_working_3-way'!$I556)</f>
        <v>3.6444444444444444</v>
      </c>
      <c r="F557" s="45">
        <f>IF(OR($A557="",$B557="",$C557=""),"",B557*'MPTO_working_3-way'!$I556)</f>
        <v>3.215686274509804</v>
      </c>
      <c r="G557" s="46">
        <f>IF(OR($A557="",$B557="",$C557=""),"",C557*'MPTO_working_3-way'!$I556)</f>
        <v>2.4117647058823528</v>
      </c>
      <c r="H557" s="44">
        <f>IF(OR($A557="",$B557="",$C557=""),"",'MPTO_working_3-way'!E556)</f>
        <v>3.7016129032258061</v>
      </c>
      <c r="I557" s="45">
        <f>IF(OR($A557="",$B557="",$C557=""),"",'MPTO_working_3-way'!F556)</f>
        <v>3.2323943661971835</v>
      </c>
      <c r="J557" s="46">
        <f>IF(OR($A557="",$B557="",$C557=""),"",'MPTO_working_3-way'!G556)</f>
        <v>2.3782383419689119</v>
      </c>
      <c r="K557" s="44">
        <f>IF(OR($A557="",$B557="",$C557=""),"",'OddsRatio_working_3-way'!H556)</f>
        <v>3.6734968402480992</v>
      </c>
      <c r="L557" s="45">
        <f>IF(OR($A557="",$B557="",$C557=""),"",'OddsRatio_working_3-way'!I556)</f>
        <v>3.2279140335400829</v>
      </c>
      <c r="M557" s="46">
        <f>IF(OR($A557="",$B557="",$C557=""),"",'OddsRatio_working_3-way'!J556)</f>
        <v>2.3924462709625516</v>
      </c>
      <c r="N557" s="47">
        <f t="shared" ref="N557:N620" si="144">(1/E557)* 100</f>
        <v>27.439024390243905</v>
      </c>
      <c r="O557" s="48">
        <f t="shared" ref="O557:O620" si="145">(1/F557)* 100</f>
        <v>31.097560975609756</v>
      </c>
      <c r="P557" s="48">
        <f t="shared" ref="P557:P620" si="146">(1/G557)* 100</f>
        <v>41.463414634146346</v>
      </c>
      <c r="Q557" t="s">
        <v>234</v>
      </c>
      <c r="R557" t="s">
        <v>417</v>
      </c>
      <c r="S557" t="s">
        <v>514</v>
      </c>
      <c r="T557" s="50">
        <v>100</v>
      </c>
      <c r="U557" s="50">
        <f t="shared" ref="U557:U620" si="147">(1/A557)*((T557*A557)-T557)</f>
        <v>70.588235294117652</v>
      </c>
      <c r="V557" s="50">
        <f t="shared" ref="V557:V620" si="148">(1/B557)*((T557*B557)-T557)</f>
        <v>66.666666666666657</v>
      </c>
      <c r="W557" s="50">
        <f t="shared" ref="W557:W620" si="149">(1/C557)*((T557*C557)-T557)</f>
        <v>55.55555555555555</v>
      </c>
      <c r="X557" s="50">
        <f t="shared" ref="X557:X620" si="150">((1/B557)+(1/C557))*T557</f>
        <v>77.777777777777771</v>
      </c>
      <c r="Y557" s="50">
        <f t="shared" ref="Y557:Y620" si="151">((1/A557)+(1/C557))*T557</f>
        <v>73.856209150326805</v>
      </c>
      <c r="Z557" s="50">
        <f t="shared" ref="Z557:Z620" si="152">((1/A557)+(1/B557))*T557</f>
        <v>62.745098039215684</v>
      </c>
      <c r="AA557" s="50">
        <f t="shared" ref="AA557:AA620" si="153">U557-X557</f>
        <v>-7.1895424836601194</v>
      </c>
      <c r="AB557" s="50">
        <f t="shared" ref="AB557:AB620" si="154">V557-Y557</f>
        <v>-7.1895424836601478</v>
      </c>
      <c r="AC557" s="50">
        <f t="shared" ref="AC557:AC620" si="155">W557-Z557</f>
        <v>-7.1895424836601336</v>
      </c>
      <c r="AF557">
        <v>2.4</v>
      </c>
      <c r="AG557">
        <v>1.53</v>
      </c>
      <c r="AH557" s="66"/>
      <c r="AJ557" t="s">
        <v>434</v>
      </c>
    </row>
    <row r="558" spans="1:36" s="50" customFormat="1" ht="15" x14ac:dyDescent="0.25">
      <c r="A558">
        <v>2.23</v>
      </c>
      <c r="B558">
        <v>2.96</v>
      </c>
      <c r="C558">
        <v>4.1399999999999997</v>
      </c>
      <c r="D558" s="43">
        <f t="shared" si="131"/>
        <v>2.7814224831187229E-2</v>
      </c>
      <c r="E558" s="44">
        <f>IF(OR($A558="",$B558="",$C558=""),"",A558*'MPTO_working_3-way'!$I557)</f>
        <v>2.2920257213735473</v>
      </c>
      <c r="F558" s="45">
        <f>IF(OR($A558="",$B558="",$C558=""),"",B558*'MPTO_working_3-way'!$I557)</f>
        <v>3.042330105500314</v>
      </c>
      <c r="G558" s="46">
        <f>IF(OR($A558="",$B558="",$C558=""),"",C558*'MPTO_working_3-way'!$I557)</f>
        <v>4.2551508908011151</v>
      </c>
      <c r="H558" s="44">
        <f>IF(OR($A558="",$B558="",$C558=""),"",'MPTO_working_3-way'!E557)</f>
        <v>2.2770791591571302</v>
      </c>
      <c r="I558" s="45">
        <f>IF(OR($A558="",$B558="",$C558=""),"",'MPTO_working_3-way'!F557)</f>
        <v>3.0435245662096113</v>
      </c>
      <c r="J558" s="46">
        <f>IF(OR($A558="",$B558="",$C558=""),"",'MPTO_working_3-way'!G557)</f>
        <v>4.3052511690807282</v>
      </c>
      <c r="K558" s="44">
        <f>IF(OR($A558="",$B558="",$C558=""),"",'OddsRatio_working_3-way'!H557)</f>
        <v>2.2837705939892543</v>
      </c>
      <c r="L558" s="45">
        <f>IF(OR($A558="",$B558="",$C558=""),"",'OddsRatio_working_3-way'!I557)</f>
        <v>3.0456832229422268</v>
      </c>
      <c r="M558" s="46">
        <f>IF(OR($A558="",$B558="",$C558=""),"",'OddsRatio_working_3-way'!J557)</f>
        <v>4.2772680204278526</v>
      </c>
      <c r="N558" s="47">
        <f t="shared" si="144"/>
        <v>43.629527830984713</v>
      </c>
      <c r="O558" s="48">
        <f t="shared" si="145"/>
        <v>32.869542926721593</v>
      </c>
      <c r="P558" s="48">
        <f t="shared" si="146"/>
        <v>23.500929242293697</v>
      </c>
      <c r="Q558" t="s">
        <v>235</v>
      </c>
      <c r="R558" t="s">
        <v>353</v>
      </c>
      <c r="S558" t="s">
        <v>514</v>
      </c>
      <c r="T558" s="50">
        <v>100</v>
      </c>
      <c r="U558" s="50">
        <f t="shared" si="147"/>
        <v>55.156950672645742</v>
      </c>
      <c r="V558" s="50">
        <f t="shared" si="148"/>
        <v>66.21621621621621</v>
      </c>
      <c r="W558" s="50">
        <f t="shared" si="149"/>
        <v>75.845410628019309</v>
      </c>
      <c r="X558" s="50">
        <f t="shared" si="150"/>
        <v>57.938373155764467</v>
      </c>
      <c r="Y558" s="50">
        <f t="shared" si="151"/>
        <v>68.997638699334942</v>
      </c>
      <c r="Z558" s="50">
        <f t="shared" si="152"/>
        <v>78.626833111138055</v>
      </c>
      <c r="AA558" s="50">
        <f t="shared" si="153"/>
        <v>-2.7814224831187246</v>
      </c>
      <c r="AB558" s="50">
        <f t="shared" si="154"/>
        <v>-2.7814224831187317</v>
      </c>
      <c r="AC558" s="50">
        <f t="shared" si="155"/>
        <v>-2.781422483118746</v>
      </c>
      <c r="AD558" s="51"/>
      <c r="AE558" s="51"/>
      <c r="AF558">
        <v>2.31</v>
      </c>
      <c r="AG558">
        <v>1.67</v>
      </c>
      <c r="AH558" s="66"/>
      <c r="AI558" s="51"/>
      <c r="AJ558" t="s">
        <v>434</v>
      </c>
    </row>
    <row r="559" spans="1:36" ht="15" x14ac:dyDescent="0.25">
      <c r="A559">
        <v>3.85</v>
      </c>
      <c r="B559">
        <v>3.09</v>
      </c>
      <c r="C559">
        <v>2.2200000000000002</v>
      </c>
      <c r="D559" s="43">
        <f t="shared" si="131"/>
        <v>3.3815305659965933E-2</v>
      </c>
      <c r="E559" s="44">
        <f>IF(OR($A559="",$B559="",$C559=""),"",A559*'MPTO_working_3-way'!$I558)</f>
        <v>3.980188926790869</v>
      </c>
      <c r="F559" s="45">
        <f>IF(OR($A559="",$B559="",$C559=""),"",B559*'MPTO_working_3-way'!$I558)</f>
        <v>3.1944892944892946</v>
      </c>
      <c r="G559" s="46">
        <f>IF(OR($A559="",$B559="",$C559=""),"",C559*'MPTO_working_3-way'!$I558)</f>
        <v>2.2950699785651247</v>
      </c>
      <c r="H559" s="44">
        <f>IF(OR($A559="",$B559="",$C559=""),"",'MPTO_working_3-way'!E558)</f>
        <v>4.0246551795078114</v>
      </c>
      <c r="I559" s="45">
        <f>IF(OR($A559="",$B559="",$C559=""),"",'MPTO_working_3-way'!F558)</f>
        <v>3.2015077624674064</v>
      </c>
      <c r="J559" s="46">
        <f>IF(OR($A559="",$B559="",$C559=""),"",'MPTO_working_3-way'!G558)</f>
        <v>2.2769775520074909</v>
      </c>
      <c r="K559" s="44">
        <f>IF(OR($A559="",$B559="",$C559=""),"",'OddsRatio_working_3-way'!H558)</f>
        <v>4.001332834736548</v>
      </c>
      <c r="L559" s="45">
        <f>IF(OR($A559="",$B559="",$C559=""),"",'OddsRatio_working_3-way'!I558)</f>
        <v>3.200977412140134</v>
      </c>
      <c r="M559" s="46">
        <f>IF(OR($A559="",$B559="",$C559=""),"",'OddsRatio_working_3-way'!J558)</f>
        <v>2.284781073115294</v>
      </c>
      <c r="N559" s="47">
        <f t="shared" si="144"/>
        <v>25.124435507795756</v>
      </c>
      <c r="O559" s="48">
        <f t="shared" si="145"/>
        <v>31.303908318774653</v>
      </c>
      <c r="P559" s="48">
        <f t="shared" si="146"/>
        <v>43.571656173429574</v>
      </c>
      <c r="Q559" t="s">
        <v>249</v>
      </c>
      <c r="R559" t="s">
        <v>349</v>
      </c>
      <c r="S559" t="s">
        <v>514</v>
      </c>
      <c r="T559" s="50">
        <v>100</v>
      </c>
      <c r="U559" s="50">
        <f t="shared" si="147"/>
        <v>74.025974025974023</v>
      </c>
      <c r="V559" s="50">
        <f t="shared" si="148"/>
        <v>67.637540453074436</v>
      </c>
      <c r="W559" s="50">
        <f t="shared" si="149"/>
        <v>54.954954954954964</v>
      </c>
      <c r="X559" s="50">
        <f t="shared" si="150"/>
        <v>77.407504591970607</v>
      </c>
      <c r="Y559" s="50">
        <f t="shared" si="151"/>
        <v>71.019071019071006</v>
      </c>
      <c r="Z559" s="50">
        <f t="shared" si="152"/>
        <v>58.336485520951541</v>
      </c>
      <c r="AA559" s="50">
        <f t="shared" si="153"/>
        <v>-3.3815305659965844</v>
      </c>
      <c r="AB559" s="50">
        <f t="shared" si="154"/>
        <v>-3.3815305659965702</v>
      </c>
      <c r="AC559" s="50">
        <f t="shared" si="155"/>
        <v>-3.3815305659965773</v>
      </c>
      <c r="AF559">
        <v>2.15</v>
      </c>
      <c r="AG559">
        <v>1.75</v>
      </c>
      <c r="AH559" s="66"/>
      <c r="AJ559" t="s">
        <v>434</v>
      </c>
    </row>
    <row r="560" spans="1:36" ht="15" x14ac:dyDescent="0.25">
      <c r="A560">
        <v>2.79</v>
      </c>
      <c r="B560">
        <v>3.7</v>
      </c>
      <c r="C560">
        <v>2.5099999999999998</v>
      </c>
      <c r="D560" s="43">
        <f t="shared" si="131"/>
        <v>2.7099583840362707E-2</v>
      </c>
      <c r="E560" s="44">
        <f>IF(OR($A560="",$B560="",$C560=""),"",A560*'MPTO_working_3-way'!$I559)</f>
        <v>2.8656078389146118</v>
      </c>
      <c r="F560" s="45">
        <f>IF(OR($A560="",$B560="",$C560=""),"",B560*'MPTO_working_3-way'!$I559)</f>
        <v>3.8002684602093422</v>
      </c>
      <c r="G560" s="46">
        <f>IF(OR($A560="",$B560="",$C560=""),"",C560*'MPTO_working_3-way'!$I559)</f>
        <v>2.5780199554393102</v>
      </c>
      <c r="H560" s="44">
        <f>IF(OR($A560="",$B560="",$C560=""),"",'MPTO_working_3-way'!E559)</f>
        <v>2.8621332362255667</v>
      </c>
      <c r="I560" s="45">
        <f>IF(OR($A560="",$B560="",$C560=""),"",'MPTO_working_3-way'!F559)</f>
        <v>3.8279405688711963</v>
      </c>
      <c r="J560" s="46">
        <f>IF(OR($A560="",$B560="",$C560=""),"",'MPTO_working_3-way'!G559)</f>
        <v>2.568230303602987</v>
      </c>
      <c r="K560" s="44">
        <f>IF(OR($A560="",$B560="",$C560=""),"",'OddsRatio_working_3-way'!H559)</f>
        <v>2.8647248386465534</v>
      </c>
      <c r="L560" s="45">
        <f>IF(OR($A560="",$B560="",$C560=""),"",'OddsRatio_working_3-way'!I559)</f>
        <v>3.8127134437685442</v>
      </c>
      <c r="M560" s="46">
        <f>IF(OR($A560="",$B560="",$C560=""),"",'OddsRatio_working_3-way'!J559)</f>
        <v>2.5730360370705556</v>
      </c>
      <c r="N560" s="47">
        <f t="shared" si="144"/>
        <v>34.896610290498217</v>
      </c>
      <c r="O560" s="48">
        <f t="shared" si="145"/>
        <v>26.3139304622946</v>
      </c>
      <c r="P560" s="48">
        <f t="shared" si="146"/>
        <v>38.789459247207184</v>
      </c>
      <c r="Q560" t="s">
        <v>424</v>
      </c>
      <c r="R560" t="s">
        <v>421</v>
      </c>
      <c r="S560" t="s">
        <v>514</v>
      </c>
      <c r="T560" s="50">
        <v>100</v>
      </c>
      <c r="U560" s="50">
        <f t="shared" si="147"/>
        <v>64.157706093189958</v>
      </c>
      <c r="V560" s="50">
        <f t="shared" si="148"/>
        <v>72.972972972972968</v>
      </c>
      <c r="W560" s="50">
        <f t="shared" si="149"/>
        <v>60.15936254980079</v>
      </c>
      <c r="X560" s="50">
        <f t="shared" si="150"/>
        <v>66.867664477226228</v>
      </c>
      <c r="Y560" s="50">
        <f t="shared" si="151"/>
        <v>75.682931357009238</v>
      </c>
      <c r="Z560" s="50">
        <f t="shared" si="152"/>
        <v>62.869320933837059</v>
      </c>
      <c r="AA560" s="50">
        <f t="shared" si="153"/>
        <v>-2.7099583840362698</v>
      </c>
      <c r="AB560" s="50">
        <f t="shared" si="154"/>
        <v>-2.7099583840362698</v>
      </c>
      <c r="AC560" s="50">
        <f t="shared" si="155"/>
        <v>-2.7099583840362698</v>
      </c>
      <c r="AF560">
        <v>1.73</v>
      </c>
      <c r="AG560">
        <v>2.19</v>
      </c>
      <c r="AH560" s="66"/>
      <c r="AJ560" t="s">
        <v>448</v>
      </c>
    </row>
    <row r="561" spans="1:36" ht="15" x14ac:dyDescent="0.25">
      <c r="A561">
        <v>5.39</v>
      </c>
      <c r="B561">
        <v>4.26</v>
      </c>
      <c r="C561">
        <v>1.64</v>
      </c>
      <c r="D561" s="43">
        <f t="shared" si="131"/>
        <v>3.0026638555862739E-2</v>
      </c>
      <c r="E561" s="44">
        <f>IF(OR($A561="",$B561="",$C561=""),"",A561*'MPTO_working_3-way'!$I560)</f>
        <v>5.5518435818161</v>
      </c>
      <c r="F561" s="45">
        <f>IF(OR($A561="",$B561="",$C561=""),"",B561*'MPTO_working_3-way'!$I560)</f>
        <v>4.3879134802479749</v>
      </c>
      <c r="G561" s="46">
        <f>IF(OR($A561="",$B561="",$C561=""),"",C561*'MPTO_working_3-way'!$I560)</f>
        <v>1.6892436872316148</v>
      </c>
      <c r="H561" s="44">
        <f>IF(OR($A561="",$B561="",$C561=""),"",'MPTO_working_3-way'!E560)</f>
        <v>5.6973604049444804</v>
      </c>
      <c r="I561" s="45">
        <f>IF(OR($A561="",$B561="",$C561=""),"",'MPTO_working_3-way'!F560)</f>
        <v>4.4497266750527489</v>
      </c>
      <c r="J561" s="46">
        <f>IF(OR($A561="",$B561="",$C561=""),"",'MPTO_working_3-way'!G560)</f>
        <v>1.6673691347233213</v>
      </c>
      <c r="K561" s="44">
        <f>IF(OR($A561="",$B561="",$C561=""),"",'OddsRatio_working_3-way'!H560)</f>
        <v>5.629622731483674</v>
      </c>
      <c r="L561" s="45">
        <f>IF(OR($A561="",$B561="",$C561=""),"",'OddsRatio_working_3-way'!I560)</f>
        <v>4.4379430762270564</v>
      </c>
      <c r="M561" s="46">
        <f>IF(OR($A561="",$B561="",$C561=""),"",'OddsRatio_working_3-way'!J560)</f>
        <v>1.6749336100568455</v>
      </c>
      <c r="N561" s="47">
        <f t="shared" si="144"/>
        <v>18.012034836055008</v>
      </c>
      <c r="O561" s="48">
        <f t="shared" si="145"/>
        <v>22.789875062520302</v>
      </c>
      <c r="P561" s="48">
        <f t="shared" si="146"/>
        <v>59.198090101424697</v>
      </c>
      <c r="Q561" t="s">
        <v>428</v>
      </c>
      <c r="R561" t="s">
        <v>356</v>
      </c>
      <c r="S561" t="s">
        <v>514</v>
      </c>
      <c r="T561" s="50">
        <v>100</v>
      </c>
      <c r="U561" s="50">
        <f t="shared" si="147"/>
        <v>81.447124304267163</v>
      </c>
      <c r="V561" s="50">
        <f t="shared" si="148"/>
        <v>76.525821596244128</v>
      </c>
      <c r="W561" s="50">
        <f t="shared" si="149"/>
        <v>39.024390243902438</v>
      </c>
      <c r="X561" s="50">
        <f t="shared" si="150"/>
        <v>84.449788159853426</v>
      </c>
      <c r="Y561" s="50">
        <f t="shared" si="151"/>
        <v>79.528485451830406</v>
      </c>
      <c r="Z561" s="50">
        <f t="shared" si="152"/>
        <v>42.027054099488709</v>
      </c>
      <c r="AA561" s="50">
        <f t="shared" si="153"/>
        <v>-3.0026638555862633</v>
      </c>
      <c r="AB561" s="50">
        <f t="shared" si="154"/>
        <v>-3.0026638555862775</v>
      </c>
      <c r="AC561" s="50">
        <f t="shared" si="155"/>
        <v>-3.0026638555862704</v>
      </c>
      <c r="AF561">
        <v>1.98</v>
      </c>
      <c r="AG561">
        <v>1.91</v>
      </c>
      <c r="AH561" s="66"/>
      <c r="AJ561" t="s">
        <v>448</v>
      </c>
    </row>
    <row r="562" spans="1:36" ht="15" x14ac:dyDescent="0.25">
      <c r="A562">
        <v>1.46</v>
      </c>
      <c r="B562">
        <v>4.87</v>
      </c>
      <c r="C562">
        <v>7.14</v>
      </c>
      <c r="D562" s="43">
        <f t="shared" si="131"/>
        <v>3.0326338293186206E-2</v>
      </c>
      <c r="E562" s="44">
        <f>IF(OR($A562="",$B562="",$C562=""),"",A562*'MPTO_working_3-way'!$I561)</f>
        <v>1.5042764539080518</v>
      </c>
      <c r="F562" s="45">
        <f>IF(OR($A562="",$B562="",$C562=""),"",B562*'MPTO_working_3-way'!$I561)</f>
        <v>5.0176892674878166</v>
      </c>
      <c r="G562" s="46">
        <f>IF(OR($A562="",$B562="",$C562=""),"",C562*'MPTO_working_3-way'!$I561)</f>
        <v>7.3565300554133488</v>
      </c>
      <c r="H562" s="44">
        <f>IF(OR($A562="",$B562="",$C562=""),"",'MPTO_working_3-way'!E561)</f>
        <v>1.4818706593149511</v>
      </c>
      <c r="I562" s="45">
        <f>IF(OR($A562="",$B562="",$C562=""),"",'MPTO_working_3-way'!F561)</f>
        <v>5.1221628252024942</v>
      </c>
      <c r="J562" s="46">
        <f>IF(OR($A562="",$B562="",$C562=""),"",'MPTO_working_3-way'!G561)</f>
        <v>7.6954306769714016</v>
      </c>
      <c r="K562" s="44">
        <f>IF(OR($A562="",$B562="",$C562=""),"",'OddsRatio_working_3-way'!H561)</f>
        <v>1.4889877760097443</v>
      </c>
      <c r="L562" s="45">
        <f>IF(OR($A562="",$B562="",$C562=""),"",'OddsRatio_working_3-way'!I561)</f>
        <v>5.113875419908064</v>
      </c>
      <c r="M562" s="46">
        <f>IF(OR($A562="",$B562="",$C562=""),"",'OddsRatio_working_3-way'!J561)</f>
        <v>7.5269237928257127</v>
      </c>
      <c r="N562" s="47">
        <f t="shared" si="144"/>
        <v>66.477142376458715</v>
      </c>
      <c r="O562" s="48">
        <f t="shared" si="145"/>
        <v>19.929492375693989</v>
      </c>
      <c r="P562" s="48">
        <f t="shared" si="146"/>
        <v>13.593365247847302</v>
      </c>
      <c r="Q562" t="s">
        <v>426</v>
      </c>
      <c r="R562" t="s">
        <v>420</v>
      </c>
      <c r="S562" t="s">
        <v>514</v>
      </c>
      <c r="T562" s="50">
        <v>100</v>
      </c>
      <c r="U562" s="50">
        <f t="shared" si="147"/>
        <v>31.506849315068493</v>
      </c>
      <c r="V562" s="50">
        <f t="shared" si="148"/>
        <v>79.466119096509232</v>
      </c>
      <c r="W562" s="50">
        <f t="shared" si="149"/>
        <v>85.994397759103649</v>
      </c>
      <c r="X562" s="50">
        <f t="shared" si="150"/>
        <v>34.53948314438712</v>
      </c>
      <c r="Y562" s="50">
        <f t="shared" si="151"/>
        <v>82.498752925827873</v>
      </c>
      <c r="Z562" s="50">
        <f t="shared" si="152"/>
        <v>89.027031588422261</v>
      </c>
      <c r="AA562" s="50">
        <f t="shared" si="153"/>
        <v>-3.0326338293186268</v>
      </c>
      <c r="AB562" s="50">
        <f t="shared" si="154"/>
        <v>-3.032633829318641</v>
      </c>
      <c r="AC562" s="50">
        <f t="shared" si="155"/>
        <v>-3.0326338293186126</v>
      </c>
      <c r="AF562">
        <v>1.57</v>
      </c>
      <c r="AG562">
        <v>2.52</v>
      </c>
      <c r="AH562" s="66"/>
      <c r="AJ562" t="s">
        <v>448</v>
      </c>
    </row>
    <row r="563" spans="1:36" ht="15" x14ac:dyDescent="0.25">
      <c r="A563">
        <v>1.93</v>
      </c>
      <c r="B563">
        <v>3.56</v>
      </c>
      <c r="C563">
        <v>4.3499999999999996</v>
      </c>
      <c r="D563" s="43">
        <f t="shared" si="131"/>
        <v>2.8918648901665511E-2</v>
      </c>
      <c r="E563" s="44">
        <f>IF(OR($A563="",$B563="",$C563=""),"",A563*'MPTO_working_3-way'!$I562)</f>
        <v>1.9858129923802144</v>
      </c>
      <c r="F563" s="45">
        <f>IF(OR($A563="",$B563="",$C563=""),"",B563*'MPTO_working_3-way'!$I562)</f>
        <v>3.6629503900899292</v>
      </c>
      <c r="G563" s="46">
        <f>IF(OR($A563="",$B563="",$C563=""),"",C563*'MPTO_working_3-way'!$I562)</f>
        <v>4.4757961227222447</v>
      </c>
      <c r="H563" s="44">
        <f>IF(OR($A563="",$B563="",$C563=""),"",'MPTO_working_3-way'!E562)</f>
        <v>1.9665870357470596</v>
      </c>
      <c r="I563" s="45">
        <f>IF(OR($A563="",$B563="",$C563=""),"",'MPTO_working_3-way'!F562)</f>
        <v>3.6865091862653756</v>
      </c>
      <c r="J563" s="46">
        <f>IF(OR($A563="",$B563="",$C563=""),"",'MPTO_working_3-way'!G562)</f>
        <v>4.540387723768589</v>
      </c>
      <c r="K563" s="44">
        <f>IF(OR($A563="",$B563="",$C563=""),"",'OddsRatio_working_3-way'!H562)</f>
        <v>1.9740717749391494</v>
      </c>
      <c r="L563" s="45">
        <f>IF(OR($A563="",$B563="",$C563=""),"",'OddsRatio_working_3-way'!I562)</f>
        <v>3.6813158535959389</v>
      </c>
      <c r="M563" s="46">
        <f>IF(OR($A563="",$B563="",$C563=""),"",'OddsRatio_working_3-way'!J562)</f>
        <v>4.5087531677915607</v>
      </c>
      <c r="N563" s="47">
        <f t="shared" si="144"/>
        <v>50.357209054282116</v>
      </c>
      <c r="O563" s="48">
        <f t="shared" si="145"/>
        <v>27.300397043473172</v>
      </c>
      <c r="P563" s="48">
        <f t="shared" si="146"/>
        <v>22.342393902244712</v>
      </c>
      <c r="Q563" t="s">
        <v>357</v>
      </c>
      <c r="R563" t="s">
        <v>425</v>
      </c>
      <c r="S563" t="s">
        <v>514</v>
      </c>
      <c r="T563" s="50">
        <v>100</v>
      </c>
      <c r="U563" s="50">
        <f t="shared" si="147"/>
        <v>48.186528497409334</v>
      </c>
      <c r="V563" s="50">
        <f t="shared" si="148"/>
        <v>71.910112359550567</v>
      </c>
      <c r="W563" s="50">
        <f t="shared" si="149"/>
        <v>77.011494252873561</v>
      </c>
      <c r="X563" s="50">
        <f t="shared" si="150"/>
        <v>51.078393387575879</v>
      </c>
      <c r="Y563" s="50">
        <f t="shared" si="151"/>
        <v>74.801977249717126</v>
      </c>
      <c r="Z563" s="50">
        <f t="shared" si="152"/>
        <v>79.90335914304012</v>
      </c>
      <c r="AA563" s="50">
        <f t="shared" si="153"/>
        <v>-2.8918648901665449</v>
      </c>
      <c r="AB563" s="50">
        <f t="shared" si="154"/>
        <v>-2.8918648901665591</v>
      </c>
      <c r="AC563" s="50">
        <f t="shared" si="155"/>
        <v>-2.8918648901665591</v>
      </c>
      <c r="AF563">
        <v>2.08</v>
      </c>
      <c r="AG563">
        <v>1.82</v>
      </c>
      <c r="AH563" s="66"/>
      <c r="AJ563" t="s">
        <v>448</v>
      </c>
    </row>
    <row r="564" spans="1:36" ht="15" x14ac:dyDescent="0.25">
      <c r="A564">
        <v>1.95</v>
      </c>
      <c r="B564">
        <v>3.65</v>
      </c>
      <c r="C564">
        <v>4.0999999999999996</v>
      </c>
      <c r="D564" s="43">
        <f t="shared" si="131"/>
        <v>3.0695554584629248E-2</v>
      </c>
      <c r="E564" s="44">
        <f>IF(OR($A564="",$B564="",$C564=""),"",A564*'MPTO_working_3-way'!$I563)</f>
        <v>2.0098563314400271</v>
      </c>
      <c r="F564" s="45">
        <f>IF(OR($A564="",$B564="",$C564=""),"",B564*'MPTO_working_3-way'!$I563)</f>
        <v>3.7620387742338965</v>
      </c>
      <c r="G564" s="46">
        <f>IF(OR($A564="",$B564="",$C564=""),"",C564*'MPTO_working_3-way'!$I563)</f>
        <v>4.2258517737969798</v>
      </c>
      <c r="H564" s="44">
        <f>IF(OR($A564="",$B564="",$C564=""),"",'MPTO_working_3-way'!E563)</f>
        <v>1.989698688045819</v>
      </c>
      <c r="I564" s="45">
        <f>IF(OR($A564="",$B564="",$C564=""),"",'MPTO_working_3-way'!F563)</f>
        <v>3.7916021525168642</v>
      </c>
      <c r="J564" s="46">
        <f>IF(OR($A564="",$B564="",$C564=""),"",'MPTO_working_3-way'!G563)</f>
        <v>4.2795287619001066</v>
      </c>
      <c r="K564" s="44">
        <f>IF(OR($A564="",$B564="",$C564=""),"",'OddsRatio_working_3-way'!H563)</f>
        <v>1.9975300752881708</v>
      </c>
      <c r="L564" s="45">
        <f>IF(OR($A564="",$B564="",$C564=""),"",'OddsRatio_working_3-way'!I563)</f>
        <v>3.782583894224897</v>
      </c>
      <c r="M564" s="46">
        <f>IF(OR($A564="",$B564="",$C564=""),"",'OddsRatio_working_3-way'!J563)</f>
        <v>4.2550981404140309</v>
      </c>
      <c r="N564" s="47">
        <f t="shared" si="144"/>
        <v>49.754800099742326</v>
      </c>
      <c r="O564" s="48">
        <f t="shared" si="145"/>
        <v>26.581331560136313</v>
      </c>
      <c r="P564" s="48">
        <f t="shared" si="146"/>
        <v>23.663868340121351</v>
      </c>
      <c r="Q564" t="s">
        <v>429</v>
      </c>
      <c r="R564" t="s">
        <v>363</v>
      </c>
      <c r="S564" t="s">
        <v>514</v>
      </c>
      <c r="T564" s="50">
        <v>100</v>
      </c>
      <c r="U564" s="50">
        <f t="shared" si="147"/>
        <v>48.717948717948723</v>
      </c>
      <c r="V564" s="50">
        <f t="shared" si="148"/>
        <v>72.602739726027394</v>
      </c>
      <c r="W564" s="50">
        <f t="shared" si="149"/>
        <v>75.609756097560975</v>
      </c>
      <c r="X564" s="50">
        <f t="shared" si="150"/>
        <v>51.787504176411623</v>
      </c>
      <c r="Y564" s="50">
        <f t="shared" si="151"/>
        <v>75.672295184490309</v>
      </c>
      <c r="Z564" s="50">
        <f t="shared" si="152"/>
        <v>78.67931155602389</v>
      </c>
      <c r="AA564" s="50">
        <f t="shared" si="153"/>
        <v>-3.0695554584629008</v>
      </c>
      <c r="AB564" s="50">
        <f t="shared" si="154"/>
        <v>-3.069555458462915</v>
      </c>
      <c r="AC564" s="50">
        <f t="shared" si="155"/>
        <v>-3.069555458462915</v>
      </c>
      <c r="AF564">
        <v>1.98</v>
      </c>
      <c r="AG564">
        <v>1.91</v>
      </c>
      <c r="AH564" s="66"/>
      <c r="AJ564" t="s">
        <v>448</v>
      </c>
    </row>
    <row r="565" spans="1:36" ht="15" x14ac:dyDescent="0.25">
      <c r="A565">
        <v>2.5299999999999998</v>
      </c>
      <c r="B565">
        <v>3.04</v>
      </c>
      <c r="C565">
        <v>3.29</v>
      </c>
      <c r="D565" s="43">
        <f t="shared" si="131"/>
        <v>2.8155653198255193E-2</v>
      </c>
      <c r="E565" s="44">
        <f>IF(OR($A565="",$B565="",$C565=""),"",A565*'MPTO_working_3-way'!$I564)</f>
        <v>2.6012338025915853</v>
      </c>
      <c r="F565" s="45">
        <f>IF(OR($A565="",$B565="",$C565=""),"",B565*'MPTO_working_3-way'!$I564)</f>
        <v>3.1255931857226957</v>
      </c>
      <c r="G565" s="46">
        <f>IF(OR($A565="",$B565="",$C565=""),"",C565*'MPTO_working_3-way'!$I564)</f>
        <v>3.3826320990222598</v>
      </c>
      <c r="H565" s="44">
        <f>IF(OR($A565="",$B565="",$C565=""),"",'MPTO_working_3-way'!E564)</f>
        <v>2.5915349633289897</v>
      </c>
      <c r="I565" s="45">
        <f>IF(OR($A565="",$B565="",$C565=""),"",'MPTO_working_3-way'!F564)</f>
        <v>3.129281730787306</v>
      </c>
      <c r="J565" s="46">
        <f>IF(OR($A565="",$B565="",$C565=""),"",'MPTO_working_3-way'!G564)</f>
        <v>3.3948231995960145</v>
      </c>
      <c r="K565" s="44">
        <f>IF(OR($A565="",$B565="",$C565=""),"",'OddsRatio_working_3-way'!H564)</f>
        <v>2.5959811567241085</v>
      </c>
      <c r="L565" s="45">
        <f>IF(OR($A565="",$B565="",$C565=""),"",'OddsRatio_working_3-way'!I564)</f>
        <v>3.1279748756321455</v>
      </c>
      <c r="M565" s="46">
        <f>IF(OR($A565="",$B565="",$C565=""),"",'OddsRatio_working_3-way'!J564)</f>
        <v>3.3887561103909873</v>
      </c>
      <c r="N565" s="47">
        <f t="shared" si="144"/>
        <v>38.44329560086868</v>
      </c>
      <c r="O565" s="48">
        <f t="shared" si="145"/>
        <v>31.993926930986099</v>
      </c>
      <c r="P565" s="48">
        <f t="shared" si="146"/>
        <v>29.562777468145214</v>
      </c>
      <c r="Q565" t="s">
        <v>365</v>
      </c>
      <c r="R565" t="s">
        <v>185</v>
      </c>
      <c r="S565" t="s">
        <v>514</v>
      </c>
      <c r="T565" s="50">
        <v>100</v>
      </c>
      <c r="U565" s="50">
        <f t="shared" si="147"/>
        <v>60.474308300395251</v>
      </c>
      <c r="V565" s="50">
        <f t="shared" si="148"/>
        <v>67.10526315789474</v>
      </c>
      <c r="W565" s="50">
        <f t="shared" si="149"/>
        <v>69.6048632218845</v>
      </c>
      <c r="X565" s="50">
        <f t="shared" si="150"/>
        <v>63.28987362022076</v>
      </c>
      <c r="Y565" s="50">
        <f t="shared" si="151"/>
        <v>69.920828477720249</v>
      </c>
      <c r="Z565" s="50">
        <f t="shared" si="152"/>
        <v>72.42042854171001</v>
      </c>
      <c r="AA565" s="50">
        <f t="shared" si="153"/>
        <v>-2.8155653198255095</v>
      </c>
      <c r="AB565" s="50">
        <f t="shared" si="154"/>
        <v>-2.8155653198255095</v>
      </c>
      <c r="AC565" s="50">
        <f t="shared" si="155"/>
        <v>-2.8155653198255095</v>
      </c>
      <c r="AF565">
        <v>2.44</v>
      </c>
      <c r="AG565">
        <v>1.6</v>
      </c>
      <c r="AH565" s="66"/>
      <c r="AJ565" t="s">
        <v>435</v>
      </c>
    </row>
    <row r="566" spans="1:36" ht="15" x14ac:dyDescent="0.25">
      <c r="A566">
        <v>1.32</v>
      </c>
      <c r="B566">
        <v>5.62</v>
      </c>
      <c r="C566">
        <v>10.06</v>
      </c>
      <c r="D566" s="43">
        <f t="shared" si="131"/>
        <v>3.4915279165082858E-2</v>
      </c>
      <c r="E566" s="44">
        <f>IF(OR($A566="",$B566="",$C566=""),"",A566*'MPTO_working_3-way'!$I565)</f>
        <v>1.3660881684979094</v>
      </c>
      <c r="F566" s="45">
        <f>IF(OR($A566="",$B566="",$C566=""),"",B566*'MPTO_working_3-way'!$I565)</f>
        <v>5.8162238689077661</v>
      </c>
      <c r="G566" s="46">
        <f>IF(OR($A566="",$B566="",$C566=""),"",C566*'MPTO_working_3-way'!$I565)</f>
        <v>10.411247708400735</v>
      </c>
      <c r="H566" s="44">
        <f>IF(OR($A566="",$B566="",$C566=""),"",'MPTO_working_3-way'!E565)</f>
        <v>1.3405951923711632</v>
      </c>
      <c r="I566" s="45">
        <f>IF(OR($A566="",$B566="",$C566=""),"",'MPTO_working_3-way'!F565)</f>
        <v>6.0133188998338625</v>
      </c>
      <c r="J566" s="46">
        <f>IF(OR($A566="",$B566="",$C566=""),"",'MPTO_working_3-way'!G565)</f>
        <v>11.394043941261826</v>
      </c>
      <c r="K566" s="44">
        <f>IF(OR($A566="",$B566="",$C566=""),"",'OddsRatio_working_3-way'!H565)</f>
        <v>1.3479815527045405</v>
      </c>
      <c r="L566" s="45">
        <f>IF(OR($A566="",$B566="",$C566=""),"",'OddsRatio_working_3-way'!I565)</f>
        <v>6.0239836671718052</v>
      </c>
      <c r="M566" s="46">
        <f>IF(OR($A566="",$B566="",$C566=""),"",'OddsRatio_working_3-way'!J565)</f>
        <v>10.852227710947307</v>
      </c>
      <c r="N566" s="47">
        <f t="shared" si="144"/>
        <v>73.201717360568026</v>
      </c>
      <c r="O566" s="48">
        <f t="shared" si="145"/>
        <v>17.193285928104945</v>
      </c>
      <c r="P566" s="48">
        <f t="shared" si="146"/>
        <v>9.6049967113270167</v>
      </c>
      <c r="Q566" t="s">
        <v>149</v>
      </c>
      <c r="R566" t="s">
        <v>106</v>
      </c>
      <c r="S566" t="s">
        <v>514</v>
      </c>
      <c r="T566" s="50">
        <v>100</v>
      </c>
      <c r="U566" s="50">
        <f t="shared" si="147"/>
        <v>24.242424242424242</v>
      </c>
      <c r="V566" s="50">
        <f t="shared" si="148"/>
        <v>82.206405693950188</v>
      </c>
      <c r="W566" s="50">
        <f t="shared" si="149"/>
        <v>90.059642147117287</v>
      </c>
      <c r="X566" s="50">
        <f t="shared" si="150"/>
        <v>27.733952158932528</v>
      </c>
      <c r="Y566" s="50">
        <f t="shared" si="151"/>
        <v>85.697933610458449</v>
      </c>
      <c r="Z566" s="50">
        <f t="shared" si="152"/>
        <v>93.551170063625577</v>
      </c>
      <c r="AA566" s="50">
        <f t="shared" si="153"/>
        <v>-3.4915279165082858</v>
      </c>
      <c r="AB566" s="50">
        <f t="shared" si="154"/>
        <v>-3.4915279165082609</v>
      </c>
      <c r="AC566" s="50">
        <f t="shared" si="155"/>
        <v>-3.4915279165082893</v>
      </c>
      <c r="AF566">
        <v>1.65</v>
      </c>
      <c r="AG566">
        <v>2.33</v>
      </c>
      <c r="AH566" s="66"/>
      <c r="AJ566" t="s">
        <v>435</v>
      </c>
    </row>
    <row r="567" spans="1:36" ht="15" x14ac:dyDescent="0.25">
      <c r="A567">
        <v>2.66</v>
      </c>
      <c r="B567">
        <v>2.92</v>
      </c>
      <c r="C567">
        <v>3.23</v>
      </c>
      <c r="D567" s="43">
        <f t="shared" si="131"/>
        <v>2.8003126268531853E-2</v>
      </c>
      <c r="E567" s="44">
        <f>IF(OR($A567="",$B567="",$C567=""),"",A567*'MPTO_working_3-way'!$I566)</f>
        <v>2.734488315874295</v>
      </c>
      <c r="F567" s="45">
        <f>IF(OR($A567="",$B567="",$C567=""),"",B567*'MPTO_working_3-way'!$I566)</f>
        <v>3.0017691287041131</v>
      </c>
      <c r="G567" s="46">
        <f>IF(OR($A567="",$B567="",$C567=""),"",C567*'MPTO_working_3-way'!$I566)</f>
        <v>3.3204500978473579</v>
      </c>
      <c r="H567" s="44">
        <f>IF(OR($A567="",$B567="",$C567=""),"",'MPTO_working_3-way'!E566)</f>
        <v>2.7277279538142878</v>
      </c>
      <c r="I567" s="45">
        <f>IF(OR($A567="",$B567="",$C567=""),"",'MPTO_working_3-way'!F566)</f>
        <v>3.0018186998720844</v>
      </c>
      <c r="J567" s="46">
        <f>IF(OR($A567="",$B567="",$C567=""),"",'MPTO_working_3-way'!G566)</f>
        <v>3.3304120313698053</v>
      </c>
      <c r="K567" s="44">
        <f>IF(OR($A567="",$B567="",$C567=""),"",'OddsRatio_working_3-way'!H566)</f>
        <v>2.7309522940487736</v>
      </c>
      <c r="L567" s="45">
        <f>IF(OR($A567="",$B567="",$C567=""),"",'OddsRatio_working_3-way'!I566)</f>
        <v>3.0020653039600269</v>
      </c>
      <c r="M567" s="46">
        <f>IF(OR($A567="",$B567="",$C567=""),"",'OddsRatio_working_3-way'!J566)</f>
        <v>3.3253154311619055</v>
      </c>
      <c r="N567" s="47">
        <f t="shared" si="144"/>
        <v>36.569913069102697</v>
      </c>
      <c r="O567" s="48">
        <f t="shared" si="145"/>
        <v>33.313687932812726</v>
      </c>
      <c r="P567" s="48">
        <f t="shared" si="146"/>
        <v>30.116398998084577</v>
      </c>
      <c r="Q567" t="s">
        <v>173</v>
      </c>
      <c r="R567" t="s">
        <v>145</v>
      </c>
      <c r="S567" t="s">
        <v>514</v>
      </c>
      <c r="T567" s="50">
        <v>100</v>
      </c>
      <c r="U567" s="50">
        <f t="shared" si="147"/>
        <v>62.406015037593981</v>
      </c>
      <c r="V567" s="50">
        <f t="shared" si="148"/>
        <v>65.753424657534239</v>
      </c>
      <c r="W567" s="50">
        <f t="shared" si="149"/>
        <v>69.040247678018574</v>
      </c>
      <c r="X567" s="50">
        <f t="shared" si="150"/>
        <v>65.206327664447187</v>
      </c>
      <c r="Y567" s="50">
        <f t="shared" si="151"/>
        <v>68.553737284387438</v>
      </c>
      <c r="Z567" s="50">
        <f t="shared" si="152"/>
        <v>71.840560304871758</v>
      </c>
      <c r="AA567" s="50">
        <f t="shared" si="153"/>
        <v>-2.8003126268532057</v>
      </c>
      <c r="AB567" s="50">
        <f t="shared" si="154"/>
        <v>-2.8003126268531986</v>
      </c>
      <c r="AC567" s="50">
        <f t="shared" si="155"/>
        <v>-2.8003126268531844</v>
      </c>
      <c r="AF567">
        <v>2.6</v>
      </c>
      <c r="AG567">
        <v>1.54</v>
      </c>
      <c r="AH567" s="66"/>
      <c r="AJ567" t="s">
        <v>435</v>
      </c>
    </row>
    <row r="568" spans="1:36" ht="15" x14ac:dyDescent="0.25">
      <c r="A568">
        <v>8.27</v>
      </c>
      <c r="B568">
        <v>4.46</v>
      </c>
      <c r="C568">
        <v>1.45</v>
      </c>
      <c r="D568" s="43">
        <f t="shared" si="131"/>
        <v>3.478940333109648E-2</v>
      </c>
      <c r="E568" s="44">
        <f>IF(OR($A568="",$B568="",$C568=""),"",A568*'MPTO_working_3-way'!$I567)</f>
        <v>8.5577083655481676</v>
      </c>
      <c r="F568" s="45">
        <f>IF(OR($A568="",$B568="",$C568=""),"",B568*'MPTO_working_3-way'!$I567)</f>
        <v>4.61516073885669</v>
      </c>
      <c r="G568" s="46">
        <f>IF(OR($A568="",$B568="",$C568=""),"",C568*'MPTO_working_3-way'!$I567)</f>
        <v>1.5004446348300899</v>
      </c>
      <c r="H568" s="44">
        <f>IF(OR($A568="",$B568="",$C568=""),"",'MPTO_working_3-way'!E567)</f>
        <v>9.1472464409286225</v>
      </c>
      <c r="I568" s="45">
        <f>IF(OR($A568="",$B568="",$C568=""),"",'MPTO_working_3-way'!F567)</f>
        <v>4.70325342551084</v>
      </c>
      <c r="J568" s="46">
        <f>IF(OR($A568="",$B568="",$C568=""),"",'MPTO_working_3-way'!G567)</f>
        <v>1.4747985582394438</v>
      </c>
      <c r="K568" s="44">
        <f>IF(OR($A568="",$B568="",$C568=""),"",'OddsRatio_working_3-way'!H567)</f>
        <v>8.8039469119858662</v>
      </c>
      <c r="L568" s="45">
        <f>IF(OR($A568="",$B568="",$C568=""),"",'OddsRatio_working_3-way'!I567)</f>
        <v>4.7141205385792428</v>
      </c>
      <c r="M568" s="46">
        <f>IF(OR($A568="",$B568="",$C568=""),"",'OddsRatio_working_3-way'!J567)</f>
        <v>1.4830503590637742</v>
      </c>
      <c r="N568" s="47">
        <f t="shared" si="144"/>
        <v>11.685371331720354</v>
      </c>
      <c r="O568" s="48">
        <f t="shared" si="145"/>
        <v>21.667717693571149</v>
      </c>
      <c r="P568" s="48">
        <f t="shared" si="146"/>
        <v>66.64691097470849</v>
      </c>
      <c r="Q568" t="s">
        <v>146</v>
      </c>
      <c r="R568" t="s">
        <v>172</v>
      </c>
      <c r="S568" t="s">
        <v>514</v>
      </c>
      <c r="T568" s="50">
        <v>100</v>
      </c>
      <c r="U568" s="50">
        <f t="shared" si="147"/>
        <v>87.908101571946801</v>
      </c>
      <c r="V568" s="50">
        <f t="shared" si="148"/>
        <v>77.578475336322867</v>
      </c>
      <c r="W568" s="50">
        <f t="shared" si="149"/>
        <v>31.03448275862069</v>
      </c>
      <c r="X568" s="50">
        <f t="shared" si="150"/>
        <v>91.387041905056449</v>
      </c>
      <c r="Y568" s="50">
        <f t="shared" si="151"/>
        <v>81.057415669432515</v>
      </c>
      <c r="Z568" s="50">
        <f t="shared" si="152"/>
        <v>34.513423091730331</v>
      </c>
      <c r="AA568" s="50">
        <f t="shared" si="153"/>
        <v>-3.478940333109648</v>
      </c>
      <c r="AB568" s="50">
        <f t="shared" si="154"/>
        <v>-3.478940333109648</v>
      </c>
      <c r="AC568" s="50">
        <f t="shared" si="155"/>
        <v>-3.4789403331096409</v>
      </c>
      <c r="AF568">
        <v>1.92</v>
      </c>
      <c r="AG568">
        <v>1.97</v>
      </c>
      <c r="AH568" s="66"/>
      <c r="AJ568" t="s">
        <v>435</v>
      </c>
    </row>
    <row r="569" spans="1:36" ht="15" x14ac:dyDescent="0.25">
      <c r="A569">
        <v>1.68</v>
      </c>
      <c r="B569">
        <v>3.71</v>
      </c>
      <c r="C569">
        <v>6.06</v>
      </c>
      <c r="D569" s="43">
        <f t="shared" si="131"/>
        <v>2.9796375864001412E-2</v>
      </c>
      <c r="E569" s="44">
        <f>IF(OR($A569="",$B569="",$C569=""),"",A569*'MPTO_working_3-way'!$I568)</f>
        <v>1.7300579114515222</v>
      </c>
      <c r="F569" s="45">
        <f>IF(OR($A569="",$B569="",$C569=""),"",B569*'MPTO_working_3-way'!$I568)</f>
        <v>3.8205445544554451</v>
      </c>
      <c r="G569" s="46">
        <f>IF(OR($A569="",$B569="",$C569=""),"",C569*'MPTO_working_3-way'!$I568)</f>
        <v>6.2405660377358485</v>
      </c>
      <c r="H569" s="44">
        <f>IF(OR($A569="",$B569="",$C569=""),"",'MPTO_working_3-way'!E568)</f>
        <v>1.7085081159948934</v>
      </c>
      <c r="I569" s="45">
        <f>IF(OR($A569="",$B569="",$C569=""),"",'MPTO_working_3-way'!F568)</f>
        <v>3.8519368821423057</v>
      </c>
      <c r="J569" s="46">
        <f>IF(OR($A569="",$B569="",$C569=""),"",'MPTO_working_3-way'!G568)</f>
        <v>6.4481027906042945</v>
      </c>
      <c r="K569" s="44">
        <f>IF(OR($A569="",$B569="",$C569=""),"",'OddsRatio_working_3-way'!H568)</f>
        <v>1.7163624923853269</v>
      </c>
      <c r="L569" s="45">
        <f>IF(OR($A569="",$B569="",$C569=""),"",'OddsRatio_working_3-way'!I568)</f>
        <v>3.8549152270062308</v>
      </c>
      <c r="M569" s="46">
        <f>IF(OR($A569="",$B569="",$C569=""),"",'OddsRatio_working_3-way'!J568)</f>
        <v>6.3305797227496408</v>
      </c>
      <c r="N569" s="47">
        <f t="shared" si="144"/>
        <v>57.801533311737408</v>
      </c>
      <c r="O569" s="48">
        <f t="shared" si="145"/>
        <v>26.174279235503729</v>
      </c>
      <c r="P569" s="48">
        <f t="shared" si="146"/>
        <v>16.024187452758884</v>
      </c>
      <c r="Q569" t="s">
        <v>507</v>
      </c>
      <c r="R569" t="s">
        <v>505</v>
      </c>
      <c r="S569" t="s">
        <v>514</v>
      </c>
      <c r="T569" s="50">
        <v>100</v>
      </c>
      <c r="U569" s="50">
        <f t="shared" si="147"/>
        <v>40.476190476190474</v>
      </c>
      <c r="V569" s="50">
        <f t="shared" si="148"/>
        <v>73.045822102425873</v>
      </c>
      <c r="W569" s="50">
        <f t="shared" si="149"/>
        <v>83.4983498349835</v>
      </c>
      <c r="X569" s="50">
        <f t="shared" si="150"/>
        <v>43.455828062590626</v>
      </c>
      <c r="Y569" s="50">
        <f t="shared" si="151"/>
        <v>76.025459688826018</v>
      </c>
      <c r="Z569" s="50">
        <f t="shared" si="152"/>
        <v>86.477987421383645</v>
      </c>
      <c r="AA569" s="50">
        <f t="shared" si="153"/>
        <v>-2.9796375864001519</v>
      </c>
      <c r="AB569" s="50">
        <f t="shared" si="154"/>
        <v>-2.9796375864001448</v>
      </c>
      <c r="AC569" s="50">
        <f t="shared" si="155"/>
        <v>-2.9796375864001448</v>
      </c>
      <c r="AF569">
        <v>2.2200000000000002</v>
      </c>
      <c r="AG569">
        <v>1.71</v>
      </c>
      <c r="AH569" s="66"/>
      <c r="AJ569" t="s">
        <v>449</v>
      </c>
    </row>
    <row r="570" spans="1:36" ht="15" x14ac:dyDescent="0.25">
      <c r="A570">
        <v>4.76</v>
      </c>
      <c r="B570">
        <v>3.75</v>
      </c>
      <c r="C570">
        <v>1.81</v>
      </c>
      <c r="D570" s="43">
        <f t="shared" si="131"/>
        <v>2.9236888125415916E-2</v>
      </c>
      <c r="E570" s="44">
        <f>IF(OR($A570="",$B570="",$C570=""),"",A570*'MPTO_working_3-way'!$I569)</f>
        <v>4.8991675874769793</v>
      </c>
      <c r="F570" s="45">
        <f>IF(OR($A570="",$B570="",$C570=""),"",B570*'MPTO_working_3-way'!$I569)</f>
        <v>3.8596383304703097</v>
      </c>
      <c r="G570" s="46">
        <f>IF(OR($A570="",$B570="",$C570=""),"",C570*'MPTO_working_3-way'!$I569)</f>
        <v>1.8629187675070029</v>
      </c>
      <c r="H570" s="44">
        <f>IF(OR($A570="",$B570="",$C570=""),"",'MPTO_working_3-way'!E569)</f>
        <v>4.9915541845410676</v>
      </c>
      <c r="I570" s="45">
        <f>IF(OR($A570="",$B570="",$C570=""),"",'MPTO_working_3-way'!F569)</f>
        <v>3.8922464681835338</v>
      </c>
      <c r="J570" s="46">
        <f>IF(OR($A570="",$B570="",$C570=""),"",'MPTO_working_3-way'!G569)</f>
        <v>1.8425009599774926</v>
      </c>
      <c r="K570" s="44">
        <f>IF(OR($A570="",$B570="",$C570=""),"",'OddsRatio_working_3-way'!H569)</f>
        <v>4.9462330062517488</v>
      </c>
      <c r="L570" s="45">
        <f>IF(OR($A570="",$B570="",$C570=""),"",'OddsRatio_working_3-way'!I569)</f>
        <v>3.8862076508490184</v>
      </c>
      <c r="M570" s="46">
        <f>IF(OR($A570="",$B570="",$C570=""),"",'OddsRatio_working_3-way'!J569)</f>
        <v>1.8501193444318926</v>
      </c>
      <c r="N570" s="47">
        <f t="shared" si="144"/>
        <v>20.411630795324349</v>
      </c>
      <c r="O570" s="48">
        <f t="shared" si="145"/>
        <v>25.909163356198366</v>
      </c>
      <c r="P570" s="48">
        <f t="shared" si="146"/>
        <v>53.679205848477288</v>
      </c>
      <c r="Q570" t="s">
        <v>453</v>
      </c>
      <c r="R570" t="s">
        <v>369</v>
      </c>
      <c r="S570" t="s">
        <v>514</v>
      </c>
      <c r="T570" s="50">
        <v>100</v>
      </c>
      <c r="U570" s="50">
        <f t="shared" si="147"/>
        <v>78.991596638655466</v>
      </c>
      <c r="V570" s="50">
        <f t="shared" si="148"/>
        <v>73.333333333333329</v>
      </c>
      <c r="W570" s="50">
        <f t="shared" si="149"/>
        <v>44.751381215469614</v>
      </c>
      <c r="X570" s="50">
        <f t="shared" si="150"/>
        <v>81.915285451197065</v>
      </c>
      <c r="Y570" s="50">
        <f t="shared" si="151"/>
        <v>76.257022145874927</v>
      </c>
      <c r="Z570" s="50">
        <f t="shared" si="152"/>
        <v>47.675070028011199</v>
      </c>
      <c r="AA570" s="50">
        <f t="shared" si="153"/>
        <v>-2.9236888125415987</v>
      </c>
      <c r="AB570" s="50">
        <f t="shared" si="154"/>
        <v>-2.9236888125415987</v>
      </c>
      <c r="AC570" s="50">
        <f t="shared" si="155"/>
        <v>-2.9236888125415845</v>
      </c>
      <c r="AF570">
        <v>2.09</v>
      </c>
      <c r="AG570">
        <v>1.8</v>
      </c>
      <c r="AH570" s="66"/>
      <c r="AJ570" t="s">
        <v>449</v>
      </c>
    </row>
    <row r="571" spans="1:36" ht="15" x14ac:dyDescent="0.25">
      <c r="A571">
        <v>1.82</v>
      </c>
      <c r="B571">
        <v>3.63</v>
      </c>
      <c r="C571">
        <v>4.5999999999999996</v>
      </c>
      <c r="D571" s="43">
        <f t="shared" si="131"/>
        <v>4.2323947462287403E-2</v>
      </c>
      <c r="E571" s="44">
        <f>IF(OR($A571="",$B571="",$C571=""),"",A571*'MPTO_working_3-way'!$I570)</f>
        <v>1.8970295843813632</v>
      </c>
      <c r="F571" s="45">
        <f>IF(OR($A571="",$B571="",$C571=""),"",B571*'MPTO_working_3-way'!$I570)</f>
        <v>3.7836359292881032</v>
      </c>
      <c r="G571" s="46">
        <f>IF(OR($A571="",$B571="",$C571=""),"",C571*'MPTO_working_3-way'!$I570)</f>
        <v>4.7946901583265218</v>
      </c>
      <c r="H571" s="44">
        <f>IF(OR($A571="",$B571="",$C571=""),"",'MPTO_working_3-way'!E570)</f>
        <v>1.8679627993581347</v>
      </c>
      <c r="I571" s="45">
        <f>IF(OR($A571="",$B571="",$C571=""),"",'MPTO_working_3-way'!F570)</f>
        <v>3.8259336224955689</v>
      </c>
      <c r="J571" s="46">
        <f>IF(OR($A571="",$B571="",$C571=""),"",'MPTO_working_3-way'!G570)</f>
        <v>4.9192427142977388</v>
      </c>
      <c r="K571" s="44">
        <f>IF(OR($A571="",$B571="",$C571=""),"",'OddsRatio_working_3-way'!H570)</f>
        <v>1.8787582269847805</v>
      </c>
      <c r="L571" s="45">
        <f>IF(OR($A571="",$B571="",$C571=""),"",'OddsRatio_working_3-way'!I570)</f>
        <v>3.8184562645975273</v>
      </c>
      <c r="M571" s="46">
        <f>IF(OR($A571="",$B571="",$C571=""),"",'OddsRatio_working_3-way'!J570)</f>
        <v>4.8579629477380601</v>
      </c>
      <c r="N571" s="47">
        <f t="shared" si="144"/>
        <v>52.713990769211335</v>
      </c>
      <c r="O571" s="48">
        <f t="shared" si="145"/>
        <v>26.429604187318084</v>
      </c>
      <c r="P571" s="48">
        <f t="shared" si="146"/>
        <v>20.856405043470573</v>
      </c>
      <c r="Q571" t="s">
        <v>473</v>
      </c>
      <c r="R571" t="s">
        <v>377</v>
      </c>
      <c r="S571" t="s">
        <v>514</v>
      </c>
      <c r="T571" s="50">
        <v>100</v>
      </c>
      <c r="U571" s="50">
        <f t="shared" si="147"/>
        <v>45.054945054945051</v>
      </c>
      <c r="V571" s="50">
        <f t="shared" si="148"/>
        <v>72.451790633608823</v>
      </c>
      <c r="W571" s="50">
        <f t="shared" si="149"/>
        <v>78.260869565217391</v>
      </c>
      <c r="X571" s="50">
        <f t="shared" si="150"/>
        <v>49.287339801173793</v>
      </c>
      <c r="Y571" s="50">
        <f t="shared" si="151"/>
        <v>76.684185379837544</v>
      </c>
      <c r="Z571" s="50">
        <f t="shared" si="152"/>
        <v>82.493264311446126</v>
      </c>
      <c r="AA571" s="50">
        <f t="shared" si="153"/>
        <v>-4.2323947462287421</v>
      </c>
      <c r="AB571" s="50">
        <f t="shared" si="154"/>
        <v>-4.2323947462287208</v>
      </c>
      <c r="AC571" s="50">
        <f t="shared" si="155"/>
        <v>-4.232394746228735</v>
      </c>
      <c r="AF571">
        <v>1.98</v>
      </c>
      <c r="AG571">
        <v>1.87</v>
      </c>
      <c r="AH571" s="66"/>
      <c r="AJ571" t="s">
        <v>450</v>
      </c>
    </row>
    <row r="572" spans="1:36" ht="15" x14ac:dyDescent="0.25">
      <c r="A572">
        <v>1.54</v>
      </c>
      <c r="B572">
        <v>4.29</v>
      </c>
      <c r="C572">
        <v>6.12</v>
      </c>
      <c r="D572" s="43">
        <f t="shared" si="131"/>
        <v>4.5849575261339925E-2</v>
      </c>
      <c r="E572" s="44">
        <f>IF(OR($A572="",$B572="",$C572=""),"",A572*'MPTO_working_3-way'!$I571)</f>
        <v>1.6106083459024636</v>
      </c>
      <c r="F572" s="45">
        <f>IF(OR($A572="",$B572="",$C572=""),"",B572*'MPTO_working_3-way'!$I571)</f>
        <v>4.4866946778711485</v>
      </c>
      <c r="G572" s="46">
        <f>IF(OR($A572="",$B572="",$C572=""),"",C572*'MPTO_working_3-way'!$I571)</f>
        <v>6.4005994005994005</v>
      </c>
      <c r="H572" s="44">
        <f>IF(OR($A572="",$B572="",$C572=""),"",'MPTO_working_3-way'!E571)</f>
        <v>1.5771192607644993</v>
      </c>
      <c r="I572" s="45">
        <f>IF(OR($A572="",$B572="",$C572=""),"",'MPTO_working_3-way'!F571)</f>
        <v>4.5910090129698835</v>
      </c>
      <c r="J572" s="46">
        <f>IF(OR($A572="",$B572="",$C572=""),"",'MPTO_working_3-way'!G571)</f>
        <v>6.7514878109708603</v>
      </c>
      <c r="K572" s="44">
        <f>IF(OR($A572="",$B572="",$C572=""),"",'OddsRatio_working_3-way'!H571)</f>
        <v>1.5880394571366314</v>
      </c>
      <c r="L572" s="45">
        <f>IF(OR($A572="",$B572="",$C572=""),"",'OddsRatio_working_3-way'!I571)</f>
        <v>4.58268484070281</v>
      </c>
      <c r="M572" s="46">
        <f>IF(OR($A572="",$B572="",$C572=""),"",'OddsRatio_working_3-way'!J571)</f>
        <v>6.5754852232213921</v>
      </c>
      <c r="N572" s="47">
        <f t="shared" si="144"/>
        <v>62.088340877165592</v>
      </c>
      <c r="O572" s="48">
        <f t="shared" si="145"/>
        <v>22.28812236616201</v>
      </c>
      <c r="P572" s="48">
        <f t="shared" si="146"/>
        <v>15.62353675667239</v>
      </c>
      <c r="Q572" t="s">
        <v>474</v>
      </c>
      <c r="R572" t="s">
        <v>376</v>
      </c>
      <c r="S572" t="s">
        <v>514</v>
      </c>
      <c r="T572" s="50">
        <v>100</v>
      </c>
      <c r="U572" s="50">
        <f t="shared" si="147"/>
        <v>35.064935064935064</v>
      </c>
      <c r="V572" s="50">
        <f t="shared" si="148"/>
        <v>76.689976689976689</v>
      </c>
      <c r="W572" s="50">
        <f t="shared" si="149"/>
        <v>83.66013071895425</v>
      </c>
      <c r="X572" s="50">
        <f t="shared" si="150"/>
        <v>39.649892591069062</v>
      </c>
      <c r="Y572" s="50">
        <f t="shared" si="151"/>
        <v>81.27493421611068</v>
      </c>
      <c r="Z572" s="50">
        <f t="shared" si="152"/>
        <v>88.24508824508824</v>
      </c>
      <c r="AA572" s="50">
        <f t="shared" si="153"/>
        <v>-4.5849575261339979</v>
      </c>
      <c r="AB572" s="50">
        <f t="shared" si="154"/>
        <v>-4.5849575261339908</v>
      </c>
      <c r="AC572" s="50">
        <f t="shared" si="155"/>
        <v>-4.5849575261339908</v>
      </c>
      <c r="AF572">
        <v>1.94</v>
      </c>
      <c r="AG572">
        <v>1.91</v>
      </c>
      <c r="AH572" s="66"/>
      <c r="AJ572" t="s">
        <v>450</v>
      </c>
    </row>
    <row r="573" spans="1:36" s="50" customFormat="1" ht="15" x14ac:dyDescent="0.25">
      <c r="A573">
        <v>1.36</v>
      </c>
      <c r="B573">
        <v>5.22</v>
      </c>
      <c r="C573">
        <v>8.49</v>
      </c>
      <c r="D573" s="43">
        <f t="shared" si="131"/>
        <v>4.4650629026233624E-2</v>
      </c>
      <c r="E573" s="44">
        <f>IF(OR($A573="",$B573="",$C573=""),"",A573*'MPTO_working_3-way'!$I572)</f>
        <v>1.4207248554756777</v>
      </c>
      <c r="F573" s="45">
        <f>IF(OR($A573="",$B573="",$C573=""),"",B573*'MPTO_working_3-way'!$I572)</f>
        <v>5.4530762835169391</v>
      </c>
      <c r="G573" s="46">
        <f>IF(OR($A573="",$B573="",$C573=""),"",C573*'MPTO_working_3-way'!$I572)</f>
        <v>8.8690838404327241</v>
      </c>
      <c r="H573" s="44">
        <f>IF(OR($A573="",$B573="",$C573=""),"",'MPTO_working_3-way'!E572)</f>
        <v>1.3880973367194882</v>
      </c>
      <c r="I573" s="45">
        <f>IF(OR($A573="",$B573="",$C573=""),"",'MPTO_working_3-way'!F572)</f>
        <v>5.6597151221447026</v>
      </c>
      <c r="J573" s="46">
        <f>IF(OR($A573="",$B573="",$C573=""),"",'MPTO_working_3-way'!G572)</f>
        <v>9.7179758715384459</v>
      </c>
      <c r="K573" s="44">
        <f>IF(OR($A573="",$B573="",$C573=""),"",'OddsRatio_working_3-way'!H572)</f>
        <v>1.3976137587499267</v>
      </c>
      <c r="L573" s="45">
        <f>IF(OR($A573="",$B573="",$C573=""),"",'OddsRatio_working_3-way'!I572)</f>
        <v>5.6609168386796949</v>
      </c>
      <c r="M573" s="46">
        <f>IF(OR($A573="",$B573="",$C573=""),"",'OddsRatio_working_3-way'!J572)</f>
        <v>9.2725751473248597</v>
      </c>
      <c r="N573" s="47">
        <f t="shared" si="144"/>
        <v>70.386605551796762</v>
      </c>
      <c r="O573" s="48">
        <f t="shared" si="145"/>
        <v>18.338272710812952</v>
      </c>
      <c r="P573" s="48">
        <f t="shared" si="146"/>
        <v>11.275121737390293</v>
      </c>
      <c r="Q573" t="s">
        <v>373</v>
      </c>
      <c r="R573" t="s">
        <v>472</v>
      </c>
      <c r="S573" t="s">
        <v>514</v>
      </c>
      <c r="T573" s="50">
        <v>100</v>
      </c>
      <c r="U573" s="50">
        <f t="shared" si="147"/>
        <v>26.470588235294116</v>
      </c>
      <c r="V573" s="50">
        <f t="shared" si="148"/>
        <v>80.842911877394641</v>
      </c>
      <c r="W573" s="50">
        <f t="shared" si="149"/>
        <v>88.221436984687855</v>
      </c>
      <c r="X573" s="50">
        <f t="shared" si="150"/>
        <v>30.935651137917496</v>
      </c>
      <c r="Y573" s="50">
        <f t="shared" si="151"/>
        <v>85.307974780018</v>
      </c>
      <c r="Z573" s="50">
        <f t="shared" si="152"/>
        <v>92.686499887311243</v>
      </c>
      <c r="AA573" s="50">
        <f t="shared" si="153"/>
        <v>-4.4650629026233801</v>
      </c>
      <c r="AB573" s="50">
        <f t="shared" si="154"/>
        <v>-4.4650629026233588</v>
      </c>
      <c r="AC573" s="50">
        <f t="shared" si="155"/>
        <v>-4.4650629026233872</v>
      </c>
      <c r="AD573" s="51"/>
      <c r="AE573" s="51"/>
      <c r="AF573">
        <v>1.53</v>
      </c>
      <c r="AG573">
        <v>2.5499999999999998</v>
      </c>
      <c r="AH573" s="66"/>
      <c r="AI573" s="51"/>
      <c r="AJ573" t="s">
        <v>450</v>
      </c>
    </row>
    <row r="574" spans="1:36" ht="15" x14ac:dyDescent="0.25">
      <c r="A574">
        <v>2.02</v>
      </c>
      <c r="B574">
        <v>3.76</v>
      </c>
      <c r="C574">
        <v>3.58</v>
      </c>
      <c r="D574" s="43">
        <f t="shared" si="131"/>
        <v>4.0336560697553203E-2</v>
      </c>
      <c r="E574" s="44">
        <f>IF(OR($A574="",$B574="",$C574=""),"",A574*'MPTO_working_3-way'!$I573)</f>
        <v>2.1014798526090575</v>
      </c>
      <c r="F574" s="45">
        <f>IF(OR($A574="",$B574="",$C574=""),"",B574*'MPTO_working_3-way'!$I573)</f>
        <v>3.9116654682227998</v>
      </c>
      <c r="G574" s="46">
        <f>IF(OR($A574="",$B574="",$C574=""),"",C574*'MPTO_working_3-way'!$I573)</f>
        <v>3.7244048872972404</v>
      </c>
      <c r="H574" s="44">
        <f>IF(OR($A574="",$B574="",$C574=""),"",'MPTO_working_3-way'!E573)</f>
        <v>2.0763947802167593</v>
      </c>
      <c r="I574" s="45">
        <f>IF(OR($A574="",$B574="",$C574=""),"",'MPTO_working_3-way'!F573)</f>
        <v>3.9602089832341134</v>
      </c>
      <c r="J574" s="46">
        <f>IF(OR($A574="",$B574="",$C574=""),"",'MPTO_working_3-way'!G573)</f>
        <v>3.7610373936502572</v>
      </c>
      <c r="K574" s="44">
        <f>IF(OR($A574="",$B574="",$C574=""),"",'OddsRatio_working_3-way'!H573)</f>
        <v>2.0862889384806191</v>
      </c>
      <c r="L574" s="45">
        <f>IF(OR($A574="",$B574="",$C574=""),"",'OddsRatio_working_3-way'!I573)</f>
        <v>3.9393700688299096</v>
      </c>
      <c r="M574" s="46">
        <f>IF(OR($A574="",$B574="",$C574=""),"",'OddsRatio_working_3-way'!J573)</f>
        <v>3.7476720208627428</v>
      </c>
      <c r="N574" s="47">
        <f t="shared" si="144"/>
        <v>47.585514501053467</v>
      </c>
      <c r="O574" s="48">
        <f t="shared" si="145"/>
        <v>25.56455832237447</v>
      </c>
      <c r="P574" s="48">
        <f t="shared" si="146"/>
        <v>26.84992717657207</v>
      </c>
      <c r="Q574" t="s">
        <v>375</v>
      </c>
      <c r="R574" t="s">
        <v>372</v>
      </c>
      <c r="S574" t="s">
        <v>514</v>
      </c>
      <c r="T574" s="50">
        <v>100</v>
      </c>
      <c r="U574" s="50">
        <f t="shared" si="147"/>
        <v>50.495049504950494</v>
      </c>
      <c r="V574" s="50">
        <f t="shared" si="148"/>
        <v>73.40425531914893</v>
      </c>
      <c r="W574" s="50">
        <f t="shared" si="149"/>
        <v>72.067039106145245</v>
      </c>
      <c r="X574" s="50">
        <f t="shared" si="150"/>
        <v>54.528705574705818</v>
      </c>
      <c r="Y574" s="50">
        <f t="shared" si="151"/>
        <v>77.437911388904254</v>
      </c>
      <c r="Z574" s="50">
        <f t="shared" si="152"/>
        <v>76.100695175900569</v>
      </c>
      <c r="AA574" s="50">
        <f t="shared" si="153"/>
        <v>-4.0336560697553239</v>
      </c>
      <c r="AB574" s="50">
        <f t="shared" si="154"/>
        <v>-4.0336560697553239</v>
      </c>
      <c r="AC574" s="50">
        <f t="shared" si="155"/>
        <v>-4.0336560697553239</v>
      </c>
      <c r="AF574">
        <v>1.78</v>
      </c>
      <c r="AG574">
        <v>2.08</v>
      </c>
      <c r="AH574" s="66"/>
      <c r="AJ574" t="s">
        <v>450</v>
      </c>
    </row>
    <row r="575" spans="1:36" ht="15" x14ac:dyDescent="0.25">
      <c r="A575">
        <v>2.19</v>
      </c>
      <c r="B575">
        <v>3.21</v>
      </c>
      <c r="C575">
        <v>3.92</v>
      </c>
      <c r="D575" s="43">
        <f t="shared" si="131"/>
        <v>2.3249525133315352E-2</v>
      </c>
      <c r="E575" s="44">
        <f>IF(OR($A575="",$B575="",$C575=""),"",A575*'MPTO_working_3-way'!$I574)</f>
        <v>2.2409164600419604</v>
      </c>
      <c r="F575" s="45">
        <f>IF(OR($A575="",$B575="",$C575=""),"",B575*'MPTO_working_3-way'!$I574)</f>
        <v>3.2846309756779424</v>
      </c>
      <c r="G575" s="46">
        <f>IF(OR($A575="",$B575="",$C575=""),"",C575*'MPTO_working_3-way'!$I574)</f>
        <v>4.0111381385225959</v>
      </c>
      <c r="H575" s="44">
        <f>IF(OR($A575="",$B575="",$C575=""),"",'MPTO_working_3-way'!E574)</f>
        <v>2.2278107456031848</v>
      </c>
      <c r="I575" s="45">
        <f>IF(OR($A575="",$B575="",$C575=""),"",'MPTO_working_3-way'!F574)</f>
        <v>3.2918923800499709</v>
      </c>
      <c r="J575" s="46">
        <f>IF(OR($A575="",$B575="",$C575=""),"",'MPTO_working_3-way'!G574)</f>
        <v>4.0428183117733631</v>
      </c>
      <c r="K575" s="44">
        <f>IF(OR($A575="",$B575="",$C575=""),"",'OddsRatio_working_3-way'!H574)</f>
        <v>2.2333976835670479</v>
      </c>
      <c r="L575" s="45">
        <f>IF(OR($A575="",$B575="",$C575=""),"",'OddsRatio_working_3-way'!I574)</f>
        <v>3.2905956980530902</v>
      </c>
      <c r="M575" s="46">
        <f>IF(OR($A575="",$B575="",$C575=""),"",'OddsRatio_working_3-way'!J574)</f>
        <v>4.0264884336267066</v>
      </c>
      <c r="N575" s="47">
        <f t="shared" si="144"/>
        <v>44.624599704233297</v>
      </c>
      <c r="O575" s="48">
        <f t="shared" si="145"/>
        <v>30.444820358962904</v>
      </c>
      <c r="P575" s="48">
        <f t="shared" si="146"/>
        <v>24.930579936803806</v>
      </c>
      <c r="Q575" t="s">
        <v>179</v>
      </c>
      <c r="R575" t="s">
        <v>63</v>
      </c>
      <c r="S575" t="s">
        <v>514</v>
      </c>
      <c r="T575" s="50">
        <v>100</v>
      </c>
      <c r="U575" s="50">
        <f t="shared" si="147"/>
        <v>54.337899543379002</v>
      </c>
      <c r="V575" s="50">
        <f t="shared" si="148"/>
        <v>68.847352024922117</v>
      </c>
      <c r="W575" s="50">
        <f t="shared" si="149"/>
        <v>74.489795918367349</v>
      </c>
      <c r="X575" s="50">
        <f t="shared" si="150"/>
        <v>56.662852056710534</v>
      </c>
      <c r="Y575" s="50">
        <f t="shared" si="151"/>
        <v>71.172304538253655</v>
      </c>
      <c r="Z575" s="50">
        <f t="shared" si="152"/>
        <v>76.814748431698888</v>
      </c>
      <c r="AA575" s="50">
        <f t="shared" si="153"/>
        <v>-2.3249525133315316</v>
      </c>
      <c r="AB575" s="50">
        <f t="shared" si="154"/>
        <v>-2.3249525133315387</v>
      </c>
      <c r="AC575" s="50">
        <f t="shared" si="155"/>
        <v>-2.3249525133315387</v>
      </c>
      <c r="AF575">
        <v>2.82</v>
      </c>
      <c r="AG575">
        <v>1.48</v>
      </c>
      <c r="AH575" s="66"/>
      <c r="AJ575" t="s">
        <v>436</v>
      </c>
    </row>
    <row r="576" spans="1:36" ht="15" x14ac:dyDescent="0.25">
      <c r="A576">
        <v>1.2</v>
      </c>
      <c r="B576">
        <v>7.14</v>
      </c>
      <c r="C576">
        <v>16.48</v>
      </c>
      <c r="D576" s="43">
        <f t="shared" si="131"/>
        <v>3.4068967392782534E-2</v>
      </c>
      <c r="E576" s="44">
        <f>IF(OR($A576="",$B576="",$C576=""),"",A576*'MPTO_working_3-way'!$I575)</f>
        <v>1.2408827608713391</v>
      </c>
      <c r="F576" s="45">
        <f>IF(OR($A576="",$B576="",$C576=""),"",B576*'MPTO_working_3-way'!$I575)</f>
        <v>7.3832524271844671</v>
      </c>
      <c r="G576" s="46">
        <f>IF(OR($A576="",$B576="",$C576=""),"",C576*'MPTO_working_3-way'!$I575)</f>
        <v>17.041456582633057</v>
      </c>
      <c r="H576" s="44">
        <f>IF(OR($A576="",$B576="",$C576=""),"",'MPTO_working_3-way'!E575)</f>
        <v>1.2165790366116256</v>
      </c>
      <c r="I576" s="45">
        <f>IF(OR($A576="",$B576="",$C576=""),"",'MPTO_working_3-way'!F575)</f>
        <v>7.7700258852946904</v>
      </c>
      <c r="J576" s="46">
        <f>IF(OR($A576="",$B576="",$C576=""),"",'MPTO_working_3-way'!G575)</f>
        <v>20.274398088586679</v>
      </c>
      <c r="K576" s="44">
        <f>IF(OR($A576="",$B576="",$C576=""),"",'OddsRatio_working_3-way'!H575)</f>
        <v>1.2229123065968703</v>
      </c>
      <c r="L576" s="45">
        <f>IF(OR($A576="",$B576="",$C576=""),"",'OddsRatio_working_3-way'!I575)</f>
        <v>7.8434078125239175</v>
      </c>
      <c r="M576" s="46">
        <f>IF(OR($A576="",$B576="",$C576=""),"",'OddsRatio_working_3-way'!J575)</f>
        <v>18.253412530597767</v>
      </c>
      <c r="N576" s="47">
        <f t="shared" si="144"/>
        <v>80.587790525658292</v>
      </c>
      <c r="O576" s="48">
        <f t="shared" si="145"/>
        <v>13.544166474900553</v>
      </c>
      <c r="P576" s="48">
        <f t="shared" si="146"/>
        <v>5.8680429994411378</v>
      </c>
      <c r="Q576" t="s">
        <v>178</v>
      </c>
      <c r="R576" t="s">
        <v>59</v>
      </c>
      <c r="S576" t="s">
        <v>514</v>
      </c>
      <c r="T576" s="50">
        <v>100</v>
      </c>
      <c r="U576" s="50">
        <f t="shared" si="147"/>
        <v>16.666666666666668</v>
      </c>
      <c r="V576" s="50">
        <f t="shared" si="148"/>
        <v>85.994397759103649</v>
      </c>
      <c r="W576" s="50">
        <f t="shared" si="149"/>
        <v>93.932038834951456</v>
      </c>
      <c r="X576" s="50">
        <f t="shared" si="150"/>
        <v>20.073563405944903</v>
      </c>
      <c r="Y576" s="50">
        <f t="shared" si="151"/>
        <v>89.401294498381873</v>
      </c>
      <c r="Z576" s="50">
        <f t="shared" si="152"/>
        <v>97.338935574229708</v>
      </c>
      <c r="AA576" s="50">
        <f t="shared" si="153"/>
        <v>-3.4068967392782348</v>
      </c>
      <c r="AB576" s="50">
        <f t="shared" si="154"/>
        <v>-3.4068967392782241</v>
      </c>
      <c r="AC576" s="50">
        <f t="shared" si="155"/>
        <v>-3.4068967392782525</v>
      </c>
      <c r="AF576">
        <v>1.6</v>
      </c>
      <c r="AG576">
        <v>2.4700000000000002</v>
      </c>
      <c r="AH576" s="66"/>
      <c r="AJ576" t="s">
        <v>436</v>
      </c>
    </row>
    <row r="577" spans="1:36" ht="15" x14ac:dyDescent="0.25">
      <c r="A577">
        <v>2.27</v>
      </c>
      <c r="B577">
        <v>3.14</v>
      </c>
      <c r="C577">
        <v>3.8</v>
      </c>
      <c r="D577" s="43">
        <f t="shared" si="131"/>
        <v>2.2157866677693372E-2</v>
      </c>
      <c r="E577" s="44">
        <f>IF(OR($A577="",$B577="",$C577=""),"",A577*'MPTO_working_3-way'!$I576)</f>
        <v>2.320298357358364</v>
      </c>
      <c r="F577" s="45">
        <f>IF(OR($A577="",$B577="",$C577=""),"",B577*'MPTO_working_3-way'!$I576)</f>
        <v>3.2095757013679571</v>
      </c>
      <c r="G577" s="46">
        <f>IF(OR($A577="",$B577="",$C577=""),"",C577*'MPTO_working_3-way'!$I576)</f>
        <v>3.8841998933752344</v>
      </c>
      <c r="H577" s="44">
        <f>IF(OR($A577="",$B577="",$C577=""),"",'MPTO_working_3-way'!E576)</f>
        <v>2.3087080745906334</v>
      </c>
      <c r="I577" s="45">
        <f>IF(OR($A577="",$B577="",$C577=""),"",'MPTO_working_3-way'!F576)</f>
        <v>3.2145515597851713</v>
      </c>
      <c r="J577" s="46">
        <f>IF(OR($A577="",$B577="",$C577=""),"",'MPTO_working_3-way'!G576)</f>
        <v>3.9097330348877266</v>
      </c>
      <c r="K577" s="44">
        <f>IF(OR($A577="",$B577="",$C577=""),"",'OddsRatio_working_3-way'!H576)</f>
        <v>2.3137662963695274</v>
      </c>
      <c r="L577" s="45">
        <f>IF(OR($A577="",$B577="",$C577=""),"",'OddsRatio_working_3-way'!I576)</f>
        <v>3.2137479324651879</v>
      </c>
      <c r="M577" s="46">
        <f>IF(OR($A577="",$B577="",$C577=""),"",'OddsRatio_working_3-way'!J576)</f>
        <v>3.8964926219170679</v>
      </c>
      <c r="N577" s="47">
        <f t="shared" si="144"/>
        <v>43.097905785637401</v>
      </c>
      <c r="O577" s="48">
        <f t="shared" si="145"/>
        <v>31.156766284521311</v>
      </c>
      <c r="P577" s="48">
        <f t="shared" si="146"/>
        <v>25.745327929841295</v>
      </c>
      <c r="Q577" t="s">
        <v>111</v>
      </c>
      <c r="R577" t="s">
        <v>55</v>
      </c>
      <c r="S577" t="s">
        <v>514</v>
      </c>
      <c r="T577" s="50">
        <v>100</v>
      </c>
      <c r="U577" s="50">
        <f t="shared" si="147"/>
        <v>55.947136563876647</v>
      </c>
      <c r="V577" s="50">
        <f t="shared" si="148"/>
        <v>68.152866242038215</v>
      </c>
      <c r="W577" s="50">
        <f t="shared" si="149"/>
        <v>73.68421052631578</v>
      </c>
      <c r="X577" s="50">
        <f t="shared" si="150"/>
        <v>58.162923231645991</v>
      </c>
      <c r="Y577" s="50">
        <f t="shared" si="151"/>
        <v>70.368652909807565</v>
      </c>
      <c r="Z577" s="50">
        <f t="shared" si="152"/>
        <v>75.899997194085131</v>
      </c>
      <c r="AA577" s="50">
        <f t="shared" si="153"/>
        <v>-2.2157866677693434</v>
      </c>
      <c r="AB577" s="50">
        <f t="shared" si="154"/>
        <v>-2.2157866677693505</v>
      </c>
      <c r="AC577" s="50">
        <f t="shared" si="155"/>
        <v>-2.2157866677693505</v>
      </c>
      <c r="AF577">
        <v>2.57</v>
      </c>
      <c r="AG577">
        <v>1.56</v>
      </c>
      <c r="AH577" s="66"/>
      <c r="AJ577" t="s">
        <v>436</v>
      </c>
    </row>
    <row r="578" spans="1:36" ht="15" x14ac:dyDescent="0.25">
      <c r="A578">
        <v>5.0599999999999996</v>
      </c>
      <c r="B578">
        <v>3.21</v>
      </c>
      <c r="C578">
        <v>1.94</v>
      </c>
      <c r="D578" s="43">
        <f t="shared" si="131"/>
        <v>2.4618855774575898E-2</v>
      </c>
      <c r="E578" s="44">
        <f>IF(OR($A578="",$B578="",$C578=""),"",A578*'MPTO_working_3-way'!$I577)</f>
        <v>5.1845714102193536</v>
      </c>
      <c r="F578" s="45">
        <f>IF(OR($A578="",$B578="",$C578=""),"",B578*'MPTO_working_3-way'!$I577)</f>
        <v>3.2890265270363885</v>
      </c>
      <c r="G578" s="46">
        <f>IF(OR($A578="",$B578="",$C578=""),"",C578*'MPTO_working_3-way'!$I577)</f>
        <v>1.9877605802026772</v>
      </c>
      <c r="H578" s="44">
        <f>IF(OR($A578="",$B578="",$C578=""),"",'MPTO_working_3-way'!E577)</f>
        <v>5.2792130028720399</v>
      </c>
      <c r="I578" s="45">
        <f>IF(OR($A578="",$B578="",$C578=""),"",'MPTO_working_3-way'!F577)</f>
        <v>3.2968460991292154</v>
      </c>
      <c r="J578" s="46">
        <f>IF(OR($A578="",$B578="",$C578=""),"",'MPTO_working_3-way'!G577)</f>
        <v>1.9713848277249666</v>
      </c>
      <c r="K578" s="44">
        <f>IF(OR($A578="",$B578="",$C578=""),"",'OddsRatio_working_3-way'!H577)</f>
        <v>5.224618520160897</v>
      </c>
      <c r="L578" s="45">
        <f>IF(OR($A578="",$B578="",$C578=""),"",'OddsRatio_working_3-way'!I577)</f>
        <v>3.2996076181171392</v>
      </c>
      <c r="M578" s="46">
        <f>IF(OR($A578="",$B578="",$C578=""),"",'OddsRatio_working_3-way'!J577)</f>
        <v>1.9781136475249366</v>
      </c>
      <c r="N578" s="47">
        <f t="shared" si="144"/>
        <v>19.28799742306358</v>
      </c>
      <c r="O578" s="48">
        <f t="shared" si="145"/>
        <v>30.404133009564394</v>
      </c>
      <c r="P578" s="48">
        <f t="shared" si="146"/>
        <v>50.307869567372009</v>
      </c>
      <c r="Q578" t="s">
        <v>112</v>
      </c>
      <c r="R578" t="s">
        <v>57</v>
      </c>
      <c r="S578" t="s">
        <v>514</v>
      </c>
      <c r="T578" s="50">
        <v>100</v>
      </c>
      <c r="U578" s="50">
        <f t="shared" si="147"/>
        <v>80.237154150197625</v>
      </c>
      <c r="V578" s="50">
        <f t="shared" si="148"/>
        <v>68.847352024922117</v>
      </c>
      <c r="W578" s="50">
        <f t="shared" si="149"/>
        <v>48.453608247422686</v>
      </c>
      <c r="X578" s="50">
        <f t="shared" si="150"/>
        <v>82.699039727655205</v>
      </c>
      <c r="Y578" s="50">
        <f t="shared" si="151"/>
        <v>71.30923760237971</v>
      </c>
      <c r="Z578" s="50">
        <f t="shared" si="152"/>
        <v>50.915493824880251</v>
      </c>
      <c r="AA578" s="50">
        <f t="shared" si="153"/>
        <v>-2.4618855774575792</v>
      </c>
      <c r="AB578" s="50">
        <f t="shared" si="154"/>
        <v>-2.4618855774575934</v>
      </c>
      <c r="AC578" s="50">
        <f t="shared" si="155"/>
        <v>-2.461885577457565</v>
      </c>
      <c r="AF578">
        <v>3.03</v>
      </c>
      <c r="AG578">
        <v>1.42</v>
      </c>
      <c r="AH578" s="66"/>
      <c r="AJ578" t="s">
        <v>436</v>
      </c>
    </row>
    <row r="579" spans="1:36" ht="15" x14ac:dyDescent="0.25">
      <c r="A579">
        <v>2.17</v>
      </c>
      <c r="B579">
        <v>3.07</v>
      </c>
      <c r="C579">
        <v>4.03</v>
      </c>
      <c r="D579" s="43">
        <f t="shared" si="131"/>
        <v>3.4701349926736125E-2</v>
      </c>
      <c r="E579" s="44">
        <f>IF(OR($A579="",$B579="",$C579=""),"",A579*'MPTO_working_3-way'!$I578)</f>
        <v>2.2453019293410175</v>
      </c>
      <c r="F579" s="45">
        <f>IF(OR($A579="",$B579="",$C579=""),"",B579*'MPTO_working_3-way'!$I578)</f>
        <v>3.1765331442750799</v>
      </c>
      <c r="G579" s="46">
        <f>IF(OR($A579="",$B579="",$C579=""),"",C579*'MPTO_working_3-way'!$I578)</f>
        <v>4.169846440204747</v>
      </c>
      <c r="H579" s="44">
        <f>IF(OR($A579="",$B579="",$C579=""),"",'MPTO_working_3-way'!E578)</f>
        <v>2.2258707882736046</v>
      </c>
      <c r="I579" s="45">
        <f>IF(OR($A579="",$B579="",$C579=""),"",'MPTO_working_3-way'!F578)</f>
        <v>3.1830328319736552</v>
      </c>
      <c r="J579" s="46">
        <f>IF(OR($A579="",$B579="",$C579=""),"",'MPTO_working_3-way'!G578)</f>
        <v>4.2270457677333502</v>
      </c>
      <c r="K579" s="44">
        <f>IF(OR($A579="",$B579="",$C579=""),"",'OddsRatio_working_3-way'!H578)</f>
        <v>2.2342118626522978</v>
      </c>
      <c r="L579" s="45">
        <f>IF(OR($A579="",$B579="",$C579=""),"",'OddsRatio_working_3-way'!I578)</f>
        <v>3.1836056031540658</v>
      </c>
      <c r="M579" s="46">
        <f>IF(OR($A579="",$B579="",$C579=""),"",'OddsRatio_working_3-way'!J578)</f>
        <v>4.1962922596892849</v>
      </c>
      <c r="N579" s="47">
        <f t="shared" si="144"/>
        <v>44.537440017855147</v>
      </c>
      <c r="O579" s="48">
        <f t="shared" si="145"/>
        <v>31.480861510992074</v>
      </c>
      <c r="P579" s="48">
        <f t="shared" si="146"/>
        <v>23.981698471152768</v>
      </c>
      <c r="Q579" t="s">
        <v>60</v>
      </c>
      <c r="R579" t="s">
        <v>119</v>
      </c>
      <c r="S579" t="s">
        <v>514</v>
      </c>
      <c r="T579" s="50">
        <v>100</v>
      </c>
      <c r="U579" s="50">
        <f t="shared" si="147"/>
        <v>53.917050691244242</v>
      </c>
      <c r="V579" s="50">
        <f t="shared" si="148"/>
        <v>67.426710097719877</v>
      </c>
      <c r="W579" s="50">
        <f t="shared" si="149"/>
        <v>75.186104218362274</v>
      </c>
      <c r="X579" s="50">
        <f t="shared" si="150"/>
        <v>57.387185683917849</v>
      </c>
      <c r="Y579" s="50">
        <f t="shared" si="151"/>
        <v>70.896845090393484</v>
      </c>
      <c r="Z579" s="50">
        <f t="shared" si="152"/>
        <v>78.656239211035896</v>
      </c>
      <c r="AA579" s="50">
        <f t="shared" si="153"/>
        <v>-3.4701349926736071</v>
      </c>
      <c r="AB579" s="50">
        <f t="shared" si="154"/>
        <v>-3.4701349926736071</v>
      </c>
      <c r="AC579" s="50">
        <f t="shared" si="155"/>
        <v>-3.4701349926736214</v>
      </c>
      <c r="AF579">
        <v>2.78</v>
      </c>
      <c r="AG579">
        <v>1.47</v>
      </c>
      <c r="AH579" s="66"/>
      <c r="AJ579" t="s">
        <v>437</v>
      </c>
    </row>
    <row r="580" spans="1:36" s="50" customFormat="1" ht="15" x14ac:dyDescent="0.25">
      <c r="A580">
        <v>2.02</v>
      </c>
      <c r="B580">
        <v>3.19</v>
      </c>
      <c r="C580">
        <v>4.42</v>
      </c>
      <c r="D580" s="43">
        <f t="shared" si="131"/>
        <v>3.4773472666349337E-2</v>
      </c>
      <c r="E580" s="44">
        <f>IF(OR($A580="",$B580="",$C580=""),"",A580*'MPTO_working_3-way'!$I579)</f>
        <v>2.0902424147860255</v>
      </c>
      <c r="F580" s="45">
        <f>IF(OR($A580="",$B580="",$C580=""),"",B580*'MPTO_working_3-way'!$I579)</f>
        <v>3.3009273778056545</v>
      </c>
      <c r="G580" s="46">
        <f>IF(OR($A580="",$B580="",$C580=""),"",C580*'MPTO_working_3-way'!$I579)</f>
        <v>4.5736987491852643</v>
      </c>
      <c r="H580" s="44">
        <f>IF(OR($A580="",$B580="",$C580=""),"",'MPTO_working_3-way'!E579)</f>
        <v>2.0684305181370179</v>
      </c>
      <c r="I580" s="45">
        <f>IF(OR($A580="",$B580="",$C580=""),"",'MPTO_working_3-way'!F579)</f>
        <v>3.3124816338923564</v>
      </c>
      <c r="J580" s="46">
        <f>IF(OR($A580="",$B580="",$C580=""),"",'MPTO_working_3-way'!G579)</f>
        <v>4.6586776421520408</v>
      </c>
      <c r="K580" s="44">
        <f>IF(OR($A580="",$B580="",$C580=""),"",'OddsRatio_working_3-way'!H579)</f>
        <v>2.0773902683838328</v>
      </c>
      <c r="L580" s="45">
        <f>IF(OR($A580="",$B580="",$C580=""),"",'OddsRatio_working_3-way'!I579)</f>
        <v>3.3132202821182291</v>
      </c>
      <c r="M580" s="46">
        <f>IF(OR($A580="",$B580="",$C580=""),"",'OddsRatio_working_3-way'!J579)</f>
        <v>4.6124261939928513</v>
      </c>
      <c r="N580" s="47">
        <f t="shared" si="144"/>
        <v>47.84134093376764</v>
      </c>
      <c r="O580" s="48">
        <f t="shared" si="145"/>
        <v>30.294516829533109</v>
      </c>
      <c r="P580" s="48">
        <f t="shared" si="146"/>
        <v>21.864142236699237</v>
      </c>
      <c r="Q580" t="s">
        <v>160</v>
      </c>
      <c r="R580" t="s">
        <v>123</v>
      </c>
      <c r="S580" t="s">
        <v>514</v>
      </c>
      <c r="T580" s="50">
        <v>100</v>
      </c>
      <c r="U580" s="50">
        <f t="shared" si="147"/>
        <v>50.495049504950494</v>
      </c>
      <c r="V580" s="50">
        <f t="shared" si="148"/>
        <v>68.652037617554868</v>
      </c>
      <c r="W580" s="50">
        <f t="shared" si="149"/>
        <v>77.375565610859724</v>
      </c>
      <c r="X580" s="50">
        <f t="shared" si="150"/>
        <v>53.972396771585416</v>
      </c>
      <c r="Y580" s="50">
        <f t="shared" si="151"/>
        <v>72.129384884189776</v>
      </c>
      <c r="Z580" s="50">
        <f t="shared" si="152"/>
        <v>80.85291287749466</v>
      </c>
      <c r="AA580" s="50">
        <f t="shared" si="153"/>
        <v>-3.4773472666349221</v>
      </c>
      <c r="AB580" s="50">
        <f t="shared" si="154"/>
        <v>-3.4773472666349079</v>
      </c>
      <c r="AC580" s="50">
        <f t="shared" si="155"/>
        <v>-3.4773472666349363</v>
      </c>
      <c r="AD580" s="51"/>
      <c r="AE580" s="51"/>
      <c r="AF580">
        <v>2.82</v>
      </c>
      <c r="AG580">
        <v>1.46</v>
      </c>
      <c r="AH580" s="66"/>
      <c r="AI580" s="51"/>
      <c r="AJ580" t="s">
        <v>437</v>
      </c>
    </row>
    <row r="581" spans="1:36" ht="15" x14ac:dyDescent="0.25">
      <c r="A581">
        <v>2.38</v>
      </c>
      <c r="B581">
        <v>2.94</v>
      </c>
      <c r="C581">
        <v>3.66</v>
      </c>
      <c r="D581" s="43">
        <f t="shared" si="131"/>
        <v>3.3528165364506535E-2</v>
      </c>
      <c r="E581" s="44">
        <f>IF(OR($A581="",$B581="",$C581=""),"",A581*'MPTO_working_3-way'!$I580)</f>
        <v>2.4597970335675257</v>
      </c>
      <c r="F581" s="45">
        <f>IF(OR($A581="",$B581="",$C581=""),"",B581*'MPTO_working_3-way'!$I580)</f>
        <v>3.0385728061716493</v>
      </c>
      <c r="G581" s="46">
        <f>IF(OR($A581="",$B581="",$C581=""),"",C581*'MPTO_working_3-way'!$I580)</f>
        <v>3.7827130852340942</v>
      </c>
      <c r="H581" s="44">
        <f>IF(OR($A581="",$B581="",$C581=""),"",'MPTO_working_3-way'!E580)</f>
        <v>2.4450355273499111</v>
      </c>
      <c r="I581" s="45">
        <f>IF(OR($A581="",$B581="",$C581=""),"",'MPTO_working_3-way'!F580)</f>
        <v>3.0398832749486506</v>
      </c>
      <c r="J581" s="46">
        <f>IF(OR($A581="",$B581="",$C581=""),"",'MPTO_working_3-way'!G580)</f>
        <v>3.8160949273608766</v>
      </c>
      <c r="K581" s="44">
        <f>IF(OR($A581="",$B581="",$C581=""),"",'OddsRatio_working_3-way'!H580)</f>
        <v>2.4517527624414215</v>
      </c>
      <c r="L581" s="45">
        <f>IF(OR($A581="",$B581="",$C581=""),"",'OddsRatio_working_3-way'!I580)</f>
        <v>3.0408698254611291</v>
      </c>
      <c r="M581" s="46">
        <f>IF(OR($A581="",$B581="",$C581=""),"",'OddsRatio_working_3-way'!J580)</f>
        <v>3.7983060493436103</v>
      </c>
      <c r="N581" s="47">
        <f t="shared" si="144"/>
        <v>40.653760710885429</v>
      </c>
      <c r="O581" s="48">
        <f t="shared" si="145"/>
        <v>32.910187242145348</v>
      </c>
      <c r="P581" s="48">
        <f t="shared" si="146"/>
        <v>26.436052046969209</v>
      </c>
      <c r="Q581" t="s">
        <v>378</v>
      </c>
      <c r="R581" t="s">
        <v>236</v>
      </c>
      <c r="S581" t="s">
        <v>514</v>
      </c>
      <c r="T581" s="50">
        <v>100</v>
      </c>
      <c r="U581" s="50">
        <f t="shared" si="147"/>
        <v>57.983193277310924</v>
      </c>
      <c r="V581" s="50">
        <f t="shared" si="148"/>
        <v>65.986394557823132</v>
      </c>
      <c r="W581" s="50">
        <f t="shared" si="149"/>
        <v>72.67759562841529</v>
      </c>
      <c r="X581" s="50">
        <f t="shared" si="150"/>
        <v>61.336009813761571</v>
      </c>
      <c r="Y581" s="50">
        <f t="shared" si="151"/>
        <v>69.339211094273765</v>
      </c>
      <c r="Z581" s="50">
        <f t="shared" si="152"/>
        <v>76.03041216486595</v>
      </c>
      <c r="AA581" s="50">
        <f t="shared" si="153"/>
        <v>-3.3528165364506464</v>
      </c>
      <c r="AB581" s="50">
        <f t="shared" si="154"/>
        <v>-3.3528165364506322</v>
      </c>
      <c r="AC581" s="50">
        <f t="shared" si="155"/>
        <v>-3.3528165364506606</v>
      </c>
      <c r="AF581">
        <v>2.69</v>
      </c>
      <c r="AG581">
        <v>1.5</v>
      </c>
      <c r="AH581" s="66"/>
      <c r="AJ581" t="s">
        <v>437</v>
      </c>
    </row>
    <row r="582" spans="1:36" ht="15" x14ac:dyDescent="0.25">
      <c r="A582">
        <v>4.7300000000000004</v>
      </c>
      <c r="B582">
        <v>3.18</v>
      </c>
      <c r="C582">
        <v>1.96</v>
      </c>
      <c r="D582" s="43">
        <f t="shared" si="131"/>
        <v>3.608598092394244E-2</v>
      </c>
      <c r="E582" s="44">
        <f>IF(OR($A582="",$B582="",$C582=""),"",A582*'MPTO_working_3-way'!$I581)</f>
        <v>4.9006866897702483</v>
      </c>
      <c r="F582" s="45">
        <f>IF(OR($A582="",$B582="",$C582=""),"",B582*'MPTO_working_3-way'!$I581)</f>
        <v>3.2947534193381371</v>
      </c>
      <c r="G582" s="46">
        <f>IF(OR($A582="",$B582="",$C582=""),"",C582*'MPTO_working_3-way'!$I581)</f>
        <v>2.0307285226109273</v>
      </c>
      <c r="H582" s="44">
        <f>IF(OR($A582="",$B582="",$C582=""),"",'MPTO_working_3-way'!E581)</f>
        <v>5.0153512333519945</v>
      </c>
      <c r="I582" s="45">
        <f>IF(OR($A582="",$B582="",$C582=""),"",'MPTO_working_3-way'!F581)</f>
        <v>3.3064764945710694</v>
      </c>
      <c r="J582" s="46">
        <f>IF(OR($A582="",$B582="",$C582=""),"",'MPTO_working_3-way'!G581)</f>
        <v>2.0073250449429083</v>
      </c>
      <c r="K582" s="44">
        <f>IF(OR($A582="",$B582="",$C582=""),"",'OddsRatio_working_3-way'!H581)</f>
        <v>4.9509113602468391</v>
      </c>
      <c r="L582" s="45">
        <f>IF(OR($A582="",$B582="",$C582=""),"",'OddsRatio_working_3-way'!I581)</f>
        <v>3.3091117333346132</v>
      </c>
      <c r="M582" s="46">
        <f>IF(OR($A582="",$B582="",$C582=""),"",'OddsRatio_working_3-way'!J581)</f>
        <v>2.0168565431198293</v>
      </c>
      <c r="N582" s="47">
        <f t="shared" si="144"/>
        <v>20.405303650351936</v>
      </c>
      <c r="O582" s="48">
        <f t="shared" si="145"/>
        <v>30.351284989359961</v>
      </c>
      <c r="P582" s="48">
        <f t="shared" si="146"/>
        <v>49.2434113602881</v>
      </c>
      <c r="Q582" t="s">
        <v>58</v>
      </c>
      <c r="R582" t="s">
        <v>115</v>
      </c>
      <c r="S582" t="s">
        <v>514</v>
      </c>
      <c r="T582" s="50">
        <v>100</v>
      </c>
      <c r="U582" s="50">
        <f t="shared" si="147"/>
        <v>78.858350951374206</v>
      </c>
      <c r="V582" s="50">
        <f t="shared" si="148"/>
        <v>68.55345911949685</v>
      </c>
      <c r="W582" s="50">
        <f t="shared" si="149"/>
        <v>48.979591836734699</v>
      </c>
      <c r="X582" s="50">
        <f t="shared" si="150"/>
        <v>82.466949043768452</v>
      </c>
      <c r="Y582" s="50">
        <f t="shared" si="151"/>
        <v>72.162057211891096</v>
      </c>
      <c r="Z582" s="50">
        <f t="shared" si="152"/>
        <v>52.588189929128937</v>
      </c>
      <c r="AA582" s="50">
        <f t="shared" si="153"/>
        <v>-3.6085980923942458</v>
      </c>
      <c r="AB582" s="50">
        <f t="shared" si="154"/>
        <v>-3.6085980923942458</v>
      </c>
      <c r="AC582" s="50">
        <f t="shared" si="155"/>
        <v>-3.6085980923942387</v>
      </c>
      <c r="AF582">
        <v>2.79</v>
      </c>
      <c r="AG582">
        <v>1.47</v>
      </c>
      <c r="AH582" s="66"/>
      <c r="AJ582" t="s">
        <v>437</v>
      </c>
    </row>
    <row r="583" spans="1:36" ht="15" x14ac:dyDescent="0.25">
      <c r="A583">
        <v>2.31</v>
      </c>
      <c r="B583">
        <v>3.42</v>
      </c>
      <c r="C583">
        <v>3.31</v>
      </c>
      <c r="D583" s="43">
        <f t="shared" ref="D583:D646" si="156">IF(OR($A583="",$B583="",$C583=""),"",(1/A583)+(1/B583)+(1/C583)-1)</f>
        <v>2.7412897344524012E-2</v>
      </c>
      <c r="E583" s="44">
        <f>IF(OR($A583="",$B583="",$C583=""),"",A583*'MPTO_working_3-way'!$I582)</f>
        <v>2.3733237928658504</v>
      </c>
      <c r="F583" s="45">
        <f>IF(OR($A583="",$B583="",$C583=""),"",B583*'MPTO_working_3-way'!$I582)</f>
        <v>3.5137521089182719</v>
      </c>
      <c r="G583" s="46">
        <f>IF(OR($A583="",$B583="",$C583=""),"",C583*'MPTO_working_3-way'!$I582)</f>
        <v>3.4007366902103744</v>
      </c>
      <c r="H583" s="44">
        <f>IF(OR($A583="",$B583="",$C583=""),"",'MPTO_working_3-way'!E582)</f>
        <v>2.3598107217829316</v>
      </c>
      <c r="I583" s="45">
        <f>IF(OR($A583="",$B583="",$C583=""),"",'MPTO_working_3-way'!F582)</f>
        <v>3.5303251424231221</v>
      </c>
      <c r="J583" s="46">
        <f>IF(OR($A583="",$B583="",$C583=""),"",'MPTO_working_3-way'!G582)</f>
        <v>3.4132352223278328</v>
      </c>
      <c r="K583" s="44">
        <f>IF(OR($A583="",$B583="",$C583=""),"",'OddsRatio_working_3-way'!H582)</f>
        <v>2.3656449084069493</v>
      </c>
      <c r="L583" s="45">
        <f>IF(OR($A583="",$B583="",$C583=""),"",'OddsRatio_working_3-way'!I582)</f>
        <v>3.522794410950242</v>
      </c>
      <c r="M583" s="46">
        <f>IF(OR($A583="",$B583="",$C583=""),"",'OddsRatio_working_3-way'!J582)</f>
        <v>3.4081219377252308</v>
      </c>
      <c r="N583" s="47">
        <f t="shared" si="144"/>
        <v>42.13500083747418</v>
      </c>
      <c r="O583" s="48">
        <f t="shared" si="145"/>
        <v>28.45960582882028</v>
      </c>
      <c r="P583" s="48">
        <f t="shared" si="146"/>
        <v>29.405393333705543</v>
      </c>
      <c r="Q583" t="s">
        <v>124</v>
      </c>
      <c r="R583" t="s">
        <v>251</v>
      </c>
      <c r="S583" t="s">
        <v>514</v>
      </c>
      <c r="T583" s="50">
        <v>100</v>
      </c>
      <c r="U583" s="50">
        <f t="shared" si="147"/>
        <v>56.709956709956707</v>
      </c>
      <c r="V583" s="50">
        <f t="shared" si="148"/>
        <v>70.760233918128648</v>
      </c>
      <c r="W583" s="50">
        <f t="shared" si="149"/>
        <v>69.78851963746223</v>
      </c>
      <c r="X583" s="50">
        <f t="shared" si="150"/>
        <v>59.451246444409108</v>
      </c>
      <c r="Y583" s="50">
        <f t="shared" si="151"/>
        <v>73.501523652581042</v>
      </c>
      <c r="Z583" s="50">
        <f t="shared" si="152"/>
        <v>72.529809371914638</v>
      </c>
      <c r="AA583" s="50">
        <f t="shared" si="153"/>
        <v>-2.7412897344524012</v>
      </c>
      <c r="AB583" s="50">
        <f t="shared" si="154"/>
        <v>-2.7412897344523941</v>
      </c>
      <c r="AC583" s="50">
        <f t="shared" si="155"/>
        <v>-2.7412897344524083</v>
      </c>
      <c r="AF583">
        <v>2.08</v>
      </c>
      <c r="AG583">
        <v>1.81</v>
      </c>
      <c r="AH583" s="66"/>
      <c r="AJ583" t="s">
        <v>442</v>
      </c>
    </row>
    <row r="584" spans="1:36" ht="15" x14ac:dyDescent="0.25">
      <c r="A584">
        <v>1.76</v>
      </c>
      <c r="B584">
        <v>3.7</v>
      </c>
      <c r="C584">
        <v>5.23</v>
      </c>
      <c r="D584" s="43">
        <f t="shared" si="156"/>
        <v>2.9656677362222439E-2</v>
      </c>
      <c r="E584" s="44">
        <f>IF(OR($A584="",$B584="",$C584=""),"",A584*'MPTO_working_3-way'!$I583)</f>
        <v>1.8121957521575116</v>
      </c>
      <c r="F584" s="45">
        <f>IF(OR($A584="",$B584="",$C584=""),"",B584*'MPTO_working_3-way'!$I583)</f>
        <v>3.8097297062402231</v>
      </c>
      <c r="G584" s="46">
        <f>IF(OR($A584="",$B584="",$C584=""),"",C584*'MPTO_working_3-way'!$I583)</f>
        <v>5.3851044226044236</v>
      </c>
      <c r="H584" s="44">
        <f>IF(OR($A584="",$B584="",$C584=""),"",'MPTO_working_3-way'!E583)</f>
        <v>1.7911637124020214</v>
      </c>
      <c r="I584" s="45">
        <f>IF(OR($A584="",$B584="",$C584=""),"",'MPTO_working_3-way'!F583)</f>
        <v>3.8404712611015648</v>
      </c>
      <c r="J584" s="46">
        <f>IF(OR($A584="",$B584="",$C584=""),"",'MPTO_working_3-way'!G583)</f>
        <v>5.5151409157744071</v>
      </c>
      <c r="K584" s="44">
        <f>IF(OR($A584="",$B584="",$C584=""),"",'OddsRatio_working_3-way'!H583)</f>
        <v>1.7989516166569077</v>
      </c>
      <c r="L584" s="45">
        <f>IF(OR($A584="",$B584="",$C584=""),"",'OddsRatio_working_3-way'!I583)</f>
        <v>3.8383807433863835</v>
      </c>
      <c r="M584" s="46">
        <f>IF(OR($A584="",$B584="",$C584=""),"",'OddsRatio_working_3-way'!J583)</f>
        <v>5.4467964979720005</v>
      </c>
      <c r="N584" s="47">
        <f t="shared" si="144"/>
        <v>55.18167663782728</v>
      </c>
      <c r="O584" s="48">
        <f t="shared" si="145"/>
        <v>26.248581319615138</v>
      </c>
      <c r="P584" s="48">
        <f t="shared" si="146"/>
        <v>18.569742042557557</v>
      </c>
      <c r="Q584" t="s">
        <v>128</v>
      </c>
      <c r="R584" t="s">
        <v>127</v>
      </c>
      <c r="S584" t="s">
        <v>514</v>
      </c>
      <c r="T584" s="50">
        <v>100</v>
      </c>
      <c r="U584" s="50">
        <f t="shared" si="147"/>
        <v>43.181818181818187</v>
      </c>
      <c r="V584" s="50">
        <f t="shared" si="148"/>
        <v>72.972972972972968</v>
      </c>
      <c r="W584" s="50">
        <f t="shared" si="149"/>
        <v>80.879541108986615</v>
      </c>
      <c r="X584" s="50">
        <f t="shared" si="150"/>
        <v>46.14748591804041</v>
      </c>
      <c r="Y584" s="50">
        <f t="shared" si="151"/>
        <v>75.938640709195198</v>
      </c>
      <c r="Z584" s="50">
        <f t="shared" si="152"/>
        <v>83.845208845208845</v>
      </c>
      <c r="AA584" s="50">
        <f t="shared" si="153"/>
        <v>-2.9656677362222226</v>
      </c>
      <c r="AB584" s="50">
        <f t="shared" si="154"/>
        <v>-2.9656677362222297</v>
      </c>
      <c r="AC584" s="50">
        <f t="shared" si="155"/>
        <v>-2.9656677362222297</v>
      </c>
      <c r="AF584">
        <v>2.15</v>
      </c>
      <c r="AG584">
        <v>1.76</v>
      </c>
      <c r="AH584" s="66"/>
      <c r="AJ584" t="s">
        <v>442</v>
      </c>
    </row>
    <row r="585" spans="1:36" ht="15" x14ac:dyDescent="0.25">
      <c r="A585">
        <v>3.12</v>
      </c>
      <c r="B585">
        <v>3.43</v>
      </c>
      <c r="C585">
        <v>2.41</v>
      </c>
      <c r="D585" s="43">
        <f t="shared" si="156"/>
        <v>2.6995769353293175E-2</v>
      </c>
      <c r="E585" s="44">
        <f>IF(OR($A585="",$B585="",$C585=""),"",A585*'MPTO_working_3-way'!$I584)</f>
        <v>3.2042268003822749</v>
      </c>
      <c r="F585" s="45">
        <f>IF(OR($A585="",$B585="",$C585=""),"",B585*'MPTO_working_3-way'!$I584)</f>
        <v>3.5225954888817959</v>
      </c>
      <c r="G585" s="46">
        <f>IF(OR($A585="",$B585="",$C585=""),"",C585*'MPTO_working_3-way'!$I584)</f>
        <v>2.4750598041414369</v>
      </c>
      <c r="H585" s="44">
        <f>IF(OR($A585="",$B585="",$C585=""),"",'MPTO_working_3-way'!E584)</f>
        <v>3.2101262201144967</v>
      </c>
      <c r="I585" s="45">
        <f>IF(OR($A585="",$B585="",$C585=""),"",'MPTO_working_3-way'!F584)</f>
        <v>3.539239194494614</v>
      </c>
      <c r="J585" s="46">
        <f>IF(OR($A585="",$B585="",$C585=""),"",'MPTO_working_3-way'!G584)</f>
        <v>2.4634232786760397</v>
      </c>
      <c r="K585" s="44">
        <f>IF(OR($A585="",$B585="",$C585=""),"",'OddsRatio_working_3-way'!H584)</f>
        <v>3.2081235638768693</v>
      </c>
      <c r="L585" s="45">
        <f>IF(OR($A585="",$B585="",$C585=""),"",'OddsRatio_working_3-way'!I584)</f>
        <v>3.5310095567079212</v>
      </c>
      <c r="M585" s="46">
        <f>IF(OR($A585="",$B585="",$C585=""),"",'OddsRatio_working_3-way'!J584)</f>
        <v>2.4686104835218798</v>
      </c>
      <c r="N585" s="47">
        <f t="shared" si="144"/>
        <v>31.208777102816086</v>
      </c>
      <c r="O585" s="48">
        <f t="shared" si="145"/>
        <v>28.388158764077609</v>
      </c>
      <c r="P585" s="48">
        <f t="shared" si="146"/>
        <v>40.403064133106305</v>
      </c>
      <c r="Q585" t="s">
        <v>164</v>
      </c>
      <c r="R585" t="s">
        <v>379</v>
      </c>
      <c r="S585" t="s">
        <v>514</v>
      </c>
      <c r="T585" s="50">
        <v>100</v>
      </c>
      <c r="U585" s="50">
        <f t="shared" si="147"/>
        <v>67.948717948717942</v>
      </c>
      <c r="V585" s="50">
        <f t="shared" si="148"/>
        <v>70.845481049562679</v>
      </c>
      <c r="W585" s="50">
        <f t="shared" si="149"/>
        <v>58.50622406639004</v>
      </c>
      <c r="X585" s="50">
        <f t="shared" si="150"/>
        <v>70.648294884047274</v>
      </c>
      <c r="Y585" s="50">
        <f t="shared" si="151"/>
        <v>73.545057984891997</v>
      </c>
      <c r="Z585" s="50">
        <f t="shared" si="152"/>
        <v>61.205801001719365</v>
      </c>
      <c r="AA585" s="50">
        <f t="shared" si="153"/>
        <v>-2.6995769353293326</v>
      </c>
      <c r="AB585" s="50">
        <f t="shared" si="154"/>
        <v>-2.6995769353293184</v>
      </c>
      <c r="AC585" s="50">
        <f t="shared" si="155"/>
        <v>-2.6995769353293255</v>
      </c>
      <c r="AF585">
        <v>2.0299999999999998</v>
      </c>
      <c r="AG585">
        <v>1.86</v>
      </c>
      <c r="AH585" s="66"/>
      <c r="AJ585" t="s">
        <v>442</v>
      </c>
    </row>
    <row r="586" spans="1:36" ht="15" x14ac:dyDescent="0.25">
      <c r="A586">
        <v>5.28</v>
      </c>
      <c r="B586">
        <v>4.0999999999999996</v>
      </c>
      <c r="C586">
        <v>1.68</v>
      </c>
      <c r="D586" s="43">
        <f t="shared" si="156"/>
        <v>2.8534473656424808E-2</v>
      </c>
      <c r="E586" s="44">
        <f>IF(OR($A586="",$B586="",$C586=""),"",A586*'MPTO_working_3-way'!$I585)</f>
        <v>5.4306620209059231</v>
      </c>
      <c r="F586" s="45">
        <f>IF(OR($A586="",$B586="",$C586=""),"",B586*'MPTO_working_3-way'!$I585)</f>
        <v>4.2169913419913412</v>
      </c>
      <c r="G586" s="46">
        <f>IF(OR($A586="",$B586="",$C586=""),"",C586*'MPTO_working_3-way'!$I585)</f>
        <v>1.7279379157427937</v>
      </c>
      <c r="H586" s="44">
        <f>IF(OR($A586="",$B586="",$C586=""),"",'MPTO_working_3-way'!E585)</f>
        <v>5.559186069262374</v>
      </c>
      <c r="I586" s="45">
        <f>IF(OR($A586="",$B586="",$C586=""),"",'MPTO_working_3-way'!F585)</f>
        <v>4.266376365479184</v>
      </c>
      <c r="J586" s="46">
        <f>IF(OR($A586="",$B586="",$C586=""),"",'MPTO_working_3-way'!G585)</f>
        <v>1.7072811669095225</v>
      </c>
      <c r="K586" s="44">
        <f>IF(OR($A586="",$B586="",$C586=""),"",'OddsRatio_working_3-way'!H585)</f>
        <v>5.4976566224297407</v>
      </c>
      <c r="L586" s="45">
        <f>IF(OR($A586="",$B586="",$C586=""),"",'OddsRatio_working_3-way'!I585)</f>
        <v>4.2576484882084564</v>
      </c>
      <c r="M586" s="46">
        <f>IF(OR($A586="",$B586="",$C586=""),"",'OddsRatio_working_3-way'!J585)</f>
        <v>1.7145809587037908</v>
      </c>
      <c r="N586" s="47">
        <f t="shared" si="144"/>
        <v>18.413961247273196</v>
      </c>
      <c r="O586" s="48">
        <f t="shared" si="145"/>
        <v>23.713589118439629</v>
      </c>
      <c r="P586" s="48">
        <f t="shared" si="146"/>
        <v>57.872449634287179</v>
      </c>
      <c r="Q586" t="s">
        <v>165</v>
      </c>
      <c r="R586" t="s">
        <v>129</v>
      </c>
      <c r="S586" t="s">
        <v>514</v>
      </c>
      <c r="T586" s="50">
        <v>100</v>
      </c>
      <c r="U586" s="50">
        <f t="shared" si="147"/>
        <v>81.060606060606062</v>
      </c>
      <c r="V586" s="50">
        <f t="shared" si="148"/>
        <v>75.609756097560975</v>
      </c>
      <c r="W586" s="50">
        <f t="shared" si="149"/>
        <v>40.476190476190474</v>
      </c>
      <c r="X586" s="50">
        <f t="shared" si="150"/>
        <v>83.914053426248543</v>
      </c>
      <c r="Y586" s="50">
        <f t="shared" si="151"/>
        <v>78.463203463203456</v>
      </c>
      <c r="Z586" s="50">
        <f t="shared" si="152"/>
        <v>43.32963784183297</v>
      </c>
      <c r="AA586" s="50">
        <f t="shared" si="153"/>
        <v>-2.8534473656424808</v>
      </c>
      <c r="AB586" s="50">
        <f t="shared" si="154"/>
        <v>-2.8534473656424808</v>
      </c>
      <c r="AC586" s="50">
        <f t="shared" si="155"/>
        <v>-2.853447365642495</v>
      </c>
      <c r="AF586">
        <v>1.81</v>
      </c>
      <c r="AG586">
        <v>2.08</v>
      </c>
      <c r="AH586" s="66"/>
      <c r="AJ586" t="s">
        <v>442</v>
      </c>
    </row>
    <row r="587" spans="1:36" ht="15" x14ac:dyDescent="0.25">
      <c r="A587">
        <v>1.41</v>
      </c>
      <c r="B587">
        <v>5.05</v>
      </c>
      <c r="C587">
        <v>8.56</v>
      </c>
      <c r="D587" s="43">
        <f t="shared" si="156"/>
        <v>2.4062090042768602E-2</v>
      </c>
      <c r="E587" s="44">
        <f>IF(OR($A587="",$B587="",$C587=""),"",A587*'MPTO_working_3-way'!$I586)</f>
        <v>1.4439275469603037</v>
      </c>
      <c r="F587" s="45">
        <f>IF(OR($A587="",$B587="",$C587=""),"",B587*'MPTO_working_3-way'!$I586)</f>
        <v>5.1715135547159816</v>
      </c>
      <c r="G587" s="46">
        <f>IF(OR($A587="",$B587="",$C587=""),"",C587*'MPTO_working_3-way'!$I586)</f>
        <v>8.7659714907661002</v>
      </c>
      <c r="H587" s="44">
        <f>IF(OR($A587="",$B587="",$C587=""),"",'MPTO_working_3-way'!E586)</f>
        <v>1.4261283454707934</v>
      </c>
      <c r="I587" s="45">
        <f>IF(OR($A587="",$B587="",$C587=""),"",'MPTO_working_3-way'!F586)</f>
        <v>5.2631826788071452</v>
      </c>
      <c r="J587" s="46">
        <f>IF(OR($A587="",$B587="",$C587=""),"",'MPTO_working_3-way'!G586)</f>
        <v>9.1910300539636367</v>
      </c>
      <c r="K587" s="44">
        <f>IF(OR($A587="",$B587="",$C587=""),"",'OddsRatio_working_3-way'!H586)</f>
        <v>1.4317305009842924</v>
      </c>
      <c r="L587" s="45">
        <f>IF(OR($A587="",$B587="",$C587=""),"",'OddsRatio_working_3-way'!I586)</f>
        <v>5.2646549487472782</v>
      </c>
      <c r="M587" s="46">
        <f>IF(OR($A587="",$B587="",$C587=""),"",'OddsRatio_working_3-way'!J586)</f>
        <v>8.9606892376615903</v>
      </c>
      <c r="N587" s="47">
        <f t="shared" si="144"/>
        <v>69.255552475964492</v>
      </c>
      <c r="O587" s="48">
        <f t="shared" si="145"/>
        <v>19.33669881012078</v>
      </c>
      <c r="P587" s="48">
        <f t="shared" si="146"/>
        <v>11.407748713914712</v>
      </c>
      <c r="Q587" t="s">
        <v>270</v>
      </c>
      <c r="R587" t="s">
        <v>389</v>
      </c>
      <c r="S587" t="s">
        <v>515</v>
      </c>
      <c r="T587" s="50">
        <v>100</v>
      </c>
      <c r="U587" s="50">
        <f t="shared" si="147"/>
        <v>29.078014184397166</v>
      </c>
      <c r="V587" s="50">
        <f t="shared" si="148"/>
        <v>80.198019801980209</v>
      </c>
      <c r="W587" s="50">
        <f t="shared" si="149"/>
        <v>88.317757009345797</v>
      </c>
      <c r="X587" s="50">
        <f t="shared" si="150"/>
        <v>31.484223188674008</v>
      </c>
      <c r="Y587" s="50">
        <f t="shared" si="151"/>
        <v>82.604228806257041</v>
      </c>
      <c r="Z587" s="50">
        <f t="shared" si="152"/>
        <v>90.723966013622643</v>
      </c>
      <c r="AA587" s="50">
        <f t="shared" si="153"/>
        <v>-2.4062090042768425</v>
      </c>
      <c r="AB587" s="50">
        <f t="shared" si="154"/>
        <v>-2.4062090042768318</v>
      </c>
      <c r="AC587" s="50">
        <f t="shared" si="155"/>
        <v>-2.406209004276846</v>
      </c>
      <c r="AF587">
        <v>1.66</v>
      </c>
      <c r="AG587">
        <v>2.34</v>
      </c>
      <c r="AH587" s="66"/>
      <c r="AJ587" t="s">
        <v>230</v>
      </c>
    </row>
    <row r="588" spans="1:36" ht="15" x14ac:dyDescent="0.25">
      <c r="A588">
        <v>1.84</v>
      </c>
      <c r="B588">
        <v>3.89</v>
      </c>
      <c r="C588">
        <v>4.46</v>
      </c>
      <c r="D588" s="43">
        <f t="shared" si="156"/>
        <v>2.4762916246696465E-2</v>
      </c>
      <c r="E588" s="44">
        <f>IF(OR($A588="",$B588="",$C588=""),"",A588*'MPTO_working_3-way'!$I587)</f>
        <v>1.8855637658939215</v>
      </c>
      <c r="F588" s="45">
        <f>IF(OR($A588="",$B588="",$C588=""),"",B588*'MPTO_working_3-way'!$I587)</f>
        <v>3.9863277441996492</v>
      </c>
      <c r="G588" s="46">
        <f>IF(OR($A588="",$B588="",$C588=""),"",C588*'MPTO_working_3-way'!$I587)</f>
        <v>4.5704426064602659</v>
      </c>
      <c r="H588" s="44">
        <f>IF(OR($A588="",$B588="",$C588=""),"",'MPTO_working_3-way'!E587)</f>
        <v>1.8683767604380817</v>
      </c>
      <c r="I588" s="45">
        <f>IF(OR($A588="",$B588="",$C588=""),"",'MPTO_working_3-way'!F587)</f>
        <v>4.0190486294340237</v>
      </c>
      <c r="J588" s="46">
        <f>IF(OR($A588="",$B588="",$C588=""),"",'MPTO_working_3-way'!G587)</f>
        <v>4.6304669462229917</v>
      </c>
      <c r="K588" s="44">
        <f>IF(OR($A588="",$B588="",$C588=""),"",'OddsRatio_working_3-way'!H587)</f>
        <v>1.874824690245753</v>
      </c>
      <c r="L588" s="45">
        <f>IF(OR($A588="",$B588="",$C588=""),"",'OddsRatio_working_3-way'!I587)</f>
        <v>4.0098135176312217</v>
      </c>
      <c r="M588" s="46">
        <f>IF(OR($A588="",$B588="",$C588=""),"",'OddsRatio_working_3-way'!J587)</f>
        <v>4.6034445574408407</v>
      </c>
      <c r="N588" s="47">
        <f t="shared" si="144"/>
        <v>53.034536306223131</v>
      </c>
      <c r="O588" s="48">
        <f t="shared" si="145"/>
        <v>25.085744679550277</v>
      </c>
      <c r="P588" s="48">
        <f t="shared" si="146"/>
        <v>21.879719014226588</v>
      </c>
      <c r="Q588" t="s">
        <v>269</v>
      </c>
      <c r="R588" t="s">
        <v>263</v>
      </c>
      <c r="S588" t="s">
        <v>515</v>
      </c>
      <c r="T588" s="50">
        <v>100</v>
      </c>
      <c r="U588" s="50">
        <f t="shared" si="147"/>
        <v>45.652173913043477</v>
      </c>
      <c r="V588" s="50">
        <f t="shared" si="148"/>
        <v>74.293059125964007</v>
      </c>
      <c r="W588" s="50">
        <f t="shared" si="149"/>
        <v>77.578475336322867</v>
      </c>
      <c r="X588" s="50">
        <f t="shared" si="150"/>
        <v>48.128465537713119</v>
      </c>
      <c r="Y588" s="50">
        <f t="shared" si="151"/>
        <v>76.769350750633649</v>
      </c>
      <c r="Z588" s="50">
        <f t="shared" si="152"/>
        <v>80.054766960992509</v>
      </c>
      <c r="AA588" s="50">
        <f t="shared" si="153"/>
        <v>-2.476291624669642</v>
      </c>
      <c r="AB588" s="50">
        <f t="shared" si="154"/>
        <v>-2.476291624669642</v>
      </c>
      <c r="AC588" s="50">
        <f t="shared" si="155"/>
        <v>-2.476291624669642</v>
      </c>
      <c r="AF588">
        <v>1.62</v>
      </c>
      <c r="AG588">
        <v>2.4300000000000002</v>
      </c>
      <c r="AH588" s="66"/>
      <c r="AJ588" t="s">
        <v>230</v>
      </c>
    </row>
    <row r="589" spans="1:36" ht="15" x14ac:dyDescent="0.25">
      <c r="A589">
        <v>2.5299999999999998</v>
      </c>
      <c r="B589">
        <v>3.86</v>
      </c>
      <c r="C589">
        <v>2.71</v>
      </c>
      <c r="D589" s="43">
        <f t="shared" si="156"/>
        <v>2.3327964545901247E-2</v>
      </c>
      <c r="E589" s="44">
        <f>IF(OR($A589="",$B589="",$C589=""),"",A589*'MPTO_working_3-way'!$I588)</f>
        <v>2.5890197503011301</v>
      </c>
      <c r="F589" s="45">
        <f>IF(OR($A589="",$B589="",$C589=""),"",B589*'MPTO_working_3-way'!$I588)</f>
        <v>3.9500459431471788</v>
      </c>
      <c r="G589" s="46">
        <f>IF(OR($A589="",$B589="",$C589=""),"",C589*'MPTO_working_3-way'!$I588)</f>
        <v>2.7732187839193925</v>
      </c>
      <c r="H589" s="44">
        <f>IF(OR($A589="",$B589="",$C589=""),"",'MPTO_working_3-way'!E588)</f>
        <v>2.5807721764799845</v>
      </c>
      <c r="I589" s="45">
        <f>IF(OR($A589="",$B589="",$C589=""),"",'MPTO_working_3-way'!F588)</f>
        <v>3.9794442708569853</v>
      </c>
      <c r="J589" s="46">
        <f>IF(OR($A589="",$B589="",$C589=""),"",'MPTO_working_3-way'!G588)</f>
        <v>2.7683369654788921</v>
      </c>
      <c r="K589" s="44">
        <f>IF(OR($A589="",$B589="",$C589=""),"",'OddsRatio_working_3-way'!H588)</f>
        <v>2.585030486098447</v>
      </c>
      <c r="L589" s="45">
        <f>IF(OR($A589="",$B589="",$C589=""),"",'OddsRatio_working_3-way'!I588)</f>
        <v>3.9628674446023266</v>
      </c>
      <c r="M589" s="46">
        <f>IF(OR($A589="",$B589="",$C589=""),"",'OddsRatio_working_3-way'!J588)</f>
        <v>2.7715046609335587</v>
      </c>
      <c r="N589" s="47">
        <f t="shared" si="144"/>
        <v>38.624657068903758</v>
      </c>
      <c r="O589" s="48">
        <f t="shared" si="145"/>
        <v>25.316161239462829</v>
      </c>
      <c r="P589" s="48">
        <f t="shared" si="146"/>
        <v>36.059181691633398</v>
      </c>
      <c r="Q589" t="s">
        <v>240</v>
      </c>
      <c r="R589" t="s">
        <v>260</v>
      </c>
      <c r="S589" t="s">
        <v>515</v>
      </c>
      <c r="T589" s="50">
        <v>100</v>
      </c>
      <c r="U589" s="50">
        <f t="shared" si="147"/>
        <v>60.474308300395251</v>
      </c>
      <c r="V589" s="50">
        <f t="shared" si="148"/>
        <v>74.093264248704671</v>
      </c>
      <c r="W589" s="50">
        <f t="shared" si="149"/>
        <v>63.099630996309962</v>
      </c>
      <c r="X589" s="50">
        <f t="shared" si="150"/>
        <v>62.807104754985374</v>
      </c>
      <c r="Y589" s="50">
        <f t="shared" si="151"/>
        <v>76.42606070329478</v>
      </c>
      <c r="Z589" s="50">
        <f t="shared" si="152"/>
        <v>65.432427450900093</v>
      </c>
      <c r="AA589" s="50">
        <f t="shared" si="153"/>
        <v>-2.3327964545901239</v>
      </c>
      <c r="AB589" s="50">
        <f t="shared" si="154"/>
        <v>-2.3327964545901096</v>
      </c>
      <c r="AC589" s="50">
        <f t="shared" si="155"/>
        <v>-2.332796454590131</v>
      </c>
      <c r="AF589">
        <v>1.51</v>
      </c>
      <c r="AG589">
        <v>2.7</v>
      </c>
      <c r="AH589" s="66"/>
      <c r="AJ589" t="s">
        <v>230</v>
      </c>
    </row>
    <row r="590" spans="1:36" ht="15" x14ac:dyDescent="0.25">
      <c r="A590">
        <v>1.69</v>
      </c>
      <c r="B590">
        <v>4.12</v>
      </c>
      <c r="C590">
        <v>5.03</v>
      </c>
      <c r="D590" s="43">
        <f t="shared" si="156"/>
        <v>3.3241579990956893E-2</v>
      </c>
      <c r="E590" s="44">
        <f>IF(OR($A590="",$B590="",$C590=""),"",A590*'MPTO_working_3-way'!$I589)</f>
        <v>1.7461782701847171</v>
      </c>
      <c r="F590" s="45">
        <f>IF(OR($A590="",$B590="",$C590=""),"",B590*'MPTO_working_3-way'!$I589)</f>
        <v>4.2569553095627422</v>
      </c>
      <c r="G590" s="46">
        <f>IF(OR($A590="",$B590="",$C590=""),"",C590*'MPTO_working_3-way'!$I589)</f>
        <v>5.1972051473545138</v>
      </c>
      <c r="H590" s="44">
        <f>IF(OR($A590="",$B590="",$C590=""),"",'MPTO_working_3-way'!E589)</f>
        <v>1.7222510278562724</v>
      </c>
      <c r="I590" s="45">
        <f>IF(OR($A590="",$B590="",$C590=""),"",'MPTO_working_3-way'!F589)</f>
        <v>4.3170824546620414</v>
      </c>
      <c r="J590" s="46">
        <f>IF(OR($A590="",$B590="",$C590=""),"",'MPTO_working_3-way'!G589)</f>
        <v>5.3268947399801192</v>
      </c>
      <c r="K590" s="44">
        <f>IF(OR($A590="",$B590="",$C590=""),"",'OddsRatio_working_3-way'!H589)</f>
        <v>1.7306705410122263</v>
      </c>
      <c r="L590" s="45">
        <f>IF(OR($A590="",$B590="",$C590=""),"",'OddsRatio_working_3-way'!I589)</f>
        <v>4.3039015767509365</v>
      </c>
      <c r="M590" s="46">
        <f>IF(OR($A590="",$B590="",$C590=""),"",'OddsRatio_working_3-way'!J589)</f>
        <v>5.267539536636626</v>
      </c>
      <c r="N590" s="47">
        <f t="shared" si="144"/>
        <v>57.267921441618697</v>
      </c>
      <c r="O590" s="48">
        <f t="shared" si="145"/>
        <v>23.490967775809608</v>
      </c>
      <c r="P590" s="48">
        <f t="shared" si="146"/>
        <v>19.241110782571685</v>
      </c>
      <c r="Q590" t="s">
        <v>232</v>
      </c>
      <c r="R590" t="s">
        <v>243</v>
      </c>
      <c r="S590" t="s">
        <v>515</v>
      </c>
      <c r="T590" s="50">
        <v>100</v>
      </c>
      <c r="U590" s="50">
        <f t="shared" si="147"/>
        <v>40.828402366863905</v>
      </c>
      <c r="V590" s="50">
        <f t="shared" si="148"/>
        <v>75.728155339805824</v>
      </c>
      <c r="W590" s="50">
        <f t="shared" si="149"/>
        <v>80.119284294234589</v>
      </c>
      <c r="X590" s="50">
        <f t="shared" si="150"/>
        <v>44.15256036595958</v>
      </c>
      <c r="Y590" s="50">
        <f t="shared" si="151"/>
        <v>79.052313338901499</v>
      </c>
      <c r="Z590" s="50">
        <f t="shared" si="152"/>
        <v>83.443442293330278</v>
      </c>
      <c r="AA590" s="50">
        <f t="shared" si="153"/>
        <v>-3.3241579990956751</v>
      </c>
      <c r="AB590" s="50">
        <f t="shared" si="154"/>
        <v>-3.3241579990956751</v>
      </c>
      <c r="AC590" s="50">
        <f t="shared" si="155"/>
        <v>-3.3241579990956893</v>
      </c>
      <c r="AF590">
        <v>1.71</v>
      </c>
      <c r="AG590">
        <v>2.23</v>
      </c>
      <c r="AH590" s="66"/>
      <c r="AJ590" t="s">
        <v>231</v>
      </c>
    </row>
    <row r="591" spans="1:36" ht="15" x14ac:dyDescent="0.25">
      <c r="A591">
        <v>1.97</v>
      </c>
      <c r="B591">
        <v>3.71</v>
      </c>
      <c r="C591">
        <v>3.97</v>
      </c>
      <c r="D591" s="43">
        <f t="shared" si="156"/>
        <v>2.9045160939453751E-2</v>
      </c>
      <c r="E591" s="44">
        <f>IF(OR($A591="",$B591="",$C591=""),"",A591*'MPTO_working_3-way'!$I590)</f>
        <v>2.0272189670507239</v>
      </c>
      <c r="F591" s="45">
        <f>IF(OR($A591="",$B591="",$C591=""),"",B591*'MPTO_working_3-way'!$I590)</f>
        <v>3.8177575470853733</v>
      </c>
      <c r="G591" s="46">
        <f>IF(OR($A591="",$B591="",$C591=""),"",C591*'MPTO_working_3-way'!$I590)</f>
        <v>4.0853092889296319</v>
      </c>
      <c r="H591" s="44">
        <f>IF(OR($A591="",$B591="",$C591=""),"",'MPTO_working_3-way'!E590)</f>
        <v>2.0083043671370127</v>
      </c>
      <c r="I591" s="45">
        <f>IF(OR($A591="",$B591="",$C591=""),"",'MPTO_working_3-way'!F590)</f>
        <v>3.8482250991039355</v>
      </c>
      <c r="J591" s="46">
        <f>IF(OR($A591="",$B591="",$C591=""),"",'MPTO_working_3-way'!G590)</f>
        <v>4.1286921867546686</v>
      </c>
      <c r="K591" s="44">
        <f>IF(OR($A591="",$B591="",$C591=""),"",'OddsRatio_working_3-way'!H590)</f>
        <v>2.0156889574395453</v>
      </c>
      <c r="L591" s="45">
        <f>IF(OR($A591="",$B591="",$C591=""),"",'OddsRatio_working_3-way'!I590)</f>
        <v>3.8376464687228529</v>
      </c>
      <c r="M591" s="46">
        <f>IF(OR($A591="",$B591="",$C591=""),"",'OddsRatio_working_3-way'!J590)</f>
        <v>4.1098929933973691</v>
      </c>
      <c r="N591" s="47">
        <f t="shared" si="144"/>
        <v>49.328662381984245</v>
      </c>
      <c r="O591" s="48">
        <f t="shared" si="145"/>
        <v>26.193386763479502</v>
      </c>
      <c r="P591" s="48">
        <f t="shared" si="146"/>
        <v>24.47795085453626</v>
      </c>
      <c r="Q591" t="s">
        <v>226</v>
      </c>
      <c r="R591" t="s">
        <v>274</v>
      </c>
      <c r="S591" t="s">
        <v>515</v>
      </c>
      <c r="T591" s="50">
        <v>100</v>
      </c>
      <c r="U591" s="50">
        <f t="shared" si="147"/>
        <v>49.238578680203041</v>
      </c>
      <c r="V591" s="50">
        <f t="shared" si="148"/>
        <v>73.045822102425873</v>
      </c>
      <c r="W591" s="50">
        <f t="shared" si="149"/>
        <v>74.811083123425689</v>
      </c>
      <c r="X591" s="50">
        <f t="shared" si="150"/>
        <v>52.143094774148423</v>
      </c>
      <c r="Y591" s="50">
        <f t="shared" si="151"/>
        <v>75.950338196371263</v>
      </c>
      <c r="Z591" s="50">
        <f t="shared" si="152"/>
        <v>77.715599217371079</v>
      </c>
      <c r="AA591" s="50">
        <f t="shared" si="153"/>
        <v>-2.9045160939453822</v>
      </c>
      <c r="AB591" s="50">
        <f t="shared" si="154"/>
        <v>-2.9045160939453893</v>
      </c>
      <c r="AC591" s="50">
        <f t="shared" si="155"/>
        <v>-2.9045160939453893</v>
      </c>
      <c r="AF591">
        <v>1.91</v>
      </c>
      <c r="AG591">
        <v>1.98</v>
      </c>
      <c r="AH591" s="66"/>
      <c r="AJ591" t="s">
        <v>231</v>
      </c>
    </row>
    <row r="592" spans="1:36" ht="15" x14ac:dyDescent="0.25">
      <c r="A592">
        <v>1.92</v>
      </c>
      <c r="B592">
        <v>3.46</v>
      </c>
      <c r="C592">
        <v>4.55</v>
      </c>
      <c r="D592" s="43">
        <f t="shared" si="156"/>
        <v>2.9630894154015763E-2</v>
      </c>
      <c r="E592" s="44">
        <f>IF(OR($A592="",$B592="",$C592=""),"",A592*'MPTO_working_3-way'!$I591)</f>
        <v>1.9768913167757103</v>
      </c>
      <c r="F592" s="45">
        <f>IF(OR($A592="",$B592="",$C592=""),"",B592*'MPTO_working_3-way'!$I591)</f>
        <v>3.5625228937728943</v>
      </c>
      <c r="G592" s="46">
        <f>IF(OR($A592="",$B592="",$C592=""),"",C592*'MPTO_working_3-way'!$I591)</f>
        <v>4.6848205684007711</v>
      </c>
      <c r="H592" s="44">
        <f>IF(OR($A592="",$B592="",$C592=""),"",'MPTO_working_3-way'!E591)</f>
        <v>1.9571142692867518</v>
      </c>
      <c r="I592" s="45">
        <f>IF(OR($A592="",$B592="",$C592=""),"",'MPTO_working_3-way'!F591)</f>
        <v>3.5824269250279315</v>
      </c>
      <c r="J592" s="46">
        <f>IF(OR($A592="",$B592="",$C592=""),"",'MPTO_working_3-way'!G591)</f>
        <v>4.764099535777107</v>
      </c>
      <c r="K592" s="44">
        <f>IF(OR($A592="",$B592="",$C592=""),"",'OddsRatio_working_3-way'!H591)</f>
        <v>1.9648612309961062</v>
      </c>
      <c r="L592" s="45">
        <f>IF(OR($A592="",$B592="",$C592=""),"",'OddsRatio_working_3-way'!I591)</f>
        <v>3.5799550307069783</v>
      </c>
      <c r="M592" s="46">
        <f>IF(OR($A592="",$B592="",$C592=""),"",'OddsRatio_working_3-way'!J591)</f>
        <v>4.7231058369958445</v>
      </c>
      <c r="N592" s="47">
        <f t="shared" si="144"/>
        <v>50.584470249532473</v>
      </c>
      <c r="O592" s="48">
        <f t="shared" si="145"/>
        <v>28.069995051763691</v>
      </c>
      <c r="P592" s="48">
        <f t="shared" si="146"/>
        <v>21.345534698703815</v>
      </c>
      <c r="Q592" t="s">
        <v>394</v>
      </c>
      <c r="R592" t="s">
        <v>233</v>
      </c>
      <c r="S592" t="s">
        <v>515</v>
      </c>
      <c r="T592" s="50">
        <v>100</v>
      </c>
      <c r="U592" s="50">
        <f t="shared" si="147"/>
        <v>47.916666666666671</v>
      </c>
      <c r="V592" s="50">
        <f t="shared" si="148"/>
        <v>71.098265895953759</v>
      </c>
      <c r="W592" s="50">
        <f t="shared" si="149"/>
        <v>78.021978021978015</v>
      </c>
      <c r="X592" s="50">
        <f t="shared" si="150"/>
        <v>50.879756082068226</v>
      </c>
      <c r="Y592" s="50">
        <f t="shared" si="151"/>
        <v>74.061355311355314</v>
      </c>
      <c r="Z592" s="50">
        <f t="shared" si="152"/>
        <v>80.985067437379584</v>
      </c>
      <c r="AA592" s="50">
        <f t="shared" si="153"/>
        <v>-2.963089415401555</v>
      </c>
      <c r="AB592" s="50">
        <f t="shared" si="154"/>
        <v>-2.963089415401555</v>
      </c>
      <c r="AC592" s="50">
        <f t="shared" si="155"/>
        <v>-2.9630894154015692</v>
      </c>
      <c r="AF592">
        <v>2.09</v>
      </c>
      <c r="AG592">
        <v>1.82</v>
      </c>
      <c r="AH592" s="66"/>
      <c r="AJ592" t="s">
        <v>231</v>
      </c>
    </row>
    <row r="593" spans="1:36" ht="15" x14ac:dyDescent="0.25">
      <c r="A593">
        <v>3.03</v>
      </c>
      <c r="B593">
        <v>3.14</v>
      </c>
      <c r="C593">
        <v>2.68</v>
      </c>
      <c r="D593" s="43">
        <f t="shared" si="156"/>
        <v>2.1638669238156716E-2</v>
      </c>
      <c r="E593" s="44">
        <f>IF(OR($A593="",$B593="",$C593=""),"",A593*'MPTO_working_3-way'!$I592)</f>
        <v>3.0955651677916145</v>
      </c>
      <c r="F593" s="45">
        <f>IF(OR($A593="",$B593="",$C593=""),"",B593*'MPTO_working_3-way'!$I592)</f>
        <v>3.2079454214078122</v>
      </c>
      <c r="G593" s="46">
        <f>IF(OR($A593="",$B593="",$C593=""),"",C593*'MPTO_working_3-way'!$I592)</f>
        <v>2.7379916335582601</v>
      </c>
      <c r="H593" s="44">
        <f>IF(OR($A593="",$B593="",$C593=""),"",'MPTO_working_3-way'!E592)</f>
        <v>3.0977004158443293</v>
      </c>
      <c r="I593" s="45">
        <f>IF(OR($A593="",$B593="",$C593=""),"",'MPTO_working_3-way'!F592)</f>
        <v>3.2127642059524582</v>
      </c>
      <c r="J593" s="46">
        <f>IF(OR($A593="",$B593="",$C593=""),"",'MPTO_working_3-way'!G592)</f>
        <v>2.7328270346573182</v>
      </c>
      <c r="K593" s="44">
        <f>IF(OR($A593="",$B593="",$C593=""),"",'OddsRatio_working_3-way'!H592)</f>
        <v>3.0967768107904456</v>
      </c>
      <c r="L593" s="45">
        <f>IF(OR($A593="",$B593="",$C593=""),"",'OddsRatio_working_3-way'!I592)</f>
        <v>3.2103952586657898</v>
      </c>
      <c r="M593" s="46">
        <f>IF(OR($A593="",$B593="",$C593=""),"",'OddsRatio_working_3-way'!J592)</f>
        <v>2.7352635675507142</v>
      </c>
      <c r="N593" s="47">
        <f t="shared" si="144"/>
        <v>32.304278727667786</v>
      </c>
      <c r="O593" s="48">
        <f t="shared" si="145"/>
        <v>31.172600173513811</v>
      </c>
      <c r="P593" s="48">
        <f t="shared" si="146"/>
        <v>36.523121098818415</v>
      </c>
      <c r="Q593" t="s">
        <v>135</v>
      </c>
      <c r="R593" t="s">
        <v>74</v>
      </c>
      <c r="S593" t="s">
        <v>515</v>
      </c>
      <c r="T593" s="50">
        <v>100</v>
      </c>
      <c r="U593" s="50">
        <f t="shared" si="147"/>
        <v>66.996699669967001</v>
      </c>
      <c r="V593" s="50">
        <f t="shared" si="148"/>
        <v>68.152866242038215</v>
      </c>
      <c r="W593" s="50">
        <f t="shared" si="149"/>
        <v>62.686567164179095</v>
      </c>
      <c r="X593" s="50">
        <f t="shared" si="150"/>
        <v>69.160566593782676</v>
      </c>
      <c r="Y593" s="50">
        <f t="shared" si="151"/>
        <v>70.31673316585389</v>
      </c>
      <c r="Z593" s="50">
        <f t="shared" si="152"/>
        <v>64.850434087994785</v>
      </c>
      <c r="AA593" s="50">
        <f t="shared" si="153"/>
        <v>-2.1638669238156751</v>
      </c>
      <c r="AB593" s="50">
        <f t="shared" si="154"/>
        <v>-2.1638669238156751</v>
      </c>
      <c r="AC593" s="50">
        <f t="shared" si="155"/>
        <v>-2.1638669238156893</v>
      </c>
      <c r="AF593">
        <v>2.4500000000000002</v>
      </c>
      <c r="AG593">
        <v>1.61</v>
      </c>
      <c r="AH593" s="66"/>
      <c r="AJ593" t="s">
        <v>443</v>
      </c>
    </row>
    <row r="594" spans="1:36" ht="15" x14ac:dyDescent="0.25">
      <c r="A594">
        <v>1.56</v>
      </c>
      <c r="B594">
        <v>4.16</v>
      </c>
      <c r="C594">
        <v>6.87</v>
      </c>
      <c r="D594" s="43">
        <f t="shared" si="156"/>
        <v>2.6970663979397624E-2</v>
      </c>
      <c r="E594" s="44">
        <f>IF(OR($A594="",$B594="",$C594=""),"",A594*'MPTO_working_3-way'!$I593)</f>
        <v>1.6020742358078603</v>
      </c>
      <c r="F594" s="45">
        <f>IF(OR($A594="",$B594="",$C594=""),"",B594*'MPTO_working_3-way'!$I593)</f>
        <v>4.2721979621542943</v>
      </c>
      <c r="G594" s="46">
        <f>IF(OR($A594="",$B594="",$C594=""),"",C594*'MPTO_working_3-way'!$I593)</f>
        <v>7.0552884615384617</v>
      </c>
      <c r="H594" s="44">
        <f>IF(OR($A594="",$B594="",$C594=""),"",'MPTO_working_3-way'!E593)</f>
        <v>1.5821898090394395</v>
      </c>
      <c r="I594" s="45">
        <f>IF(OR($A594="",$B594="",$C594=""),"",'MPTO_working_3-way'!F593)</f>
        <v>4.3216258720109684</v>
      </c>
      <c r="J594" s="46">
        <f>IF(OR($A594="",$B594="",$C594=""),"",'MPTO_working_3-way'!G593)</f>
        <v>7.3222423393570866</v>
      </c>
      <c r="K594" s="44">
        <f>IF(OR($A594="",$B594="",$C594=""),"",'OddsRatio_working_3-way'!H593)</f>
        <v>1.5890062840636572</v>
      </c>
      <c r="L594" s="45">
        <f>IF(OR($A594="",$B594="",$C594=""),"",'OddsRatio_working_3-way'!I593)</f>
        <v>4.3236783172163529</v>
      </c>
      <c r="M594" s="46">
        <f>IF(OR($A594="",$B594="",$C594=""),"",'OddsRatio_working_3-way'!J593)</f>
        <v>7.1740480133101228</v>
      </c>
      <c r="N594" s="47">
        <f t="shared" si="144"/>
        <v>62.419080068143096</v>
      </c>
      <c r="O594" s="48">
        <f t="shared" si="145"/>
        <v>23.40715502555366</v>
      </c>
      <c r="P594" s="48">
        <f t="shared" si="146"/>
        <v>14.173764906303237</v>
      </c>
      <c r="Q594" t="s">
        <v>39</v>
      </c>
      <c r="R594" t="s">
        <v>70</v>
      </c>
      <c r="S594" t="s">
        <v>515</v>
      </c>
      <c r="T594" s="50">
        <v>100</v>
      </c>
      <c r="U594" s="50">
        <f t="shared" si="147"/>
        <v>35.897435897435898</v>
      </c>
      <c r="V594" s="50">
        <f t="shared" si="148"/>
        <v>75.961538461538453</v>
      </c>
      <c r="W594" s="50">
        <f t="shared" si="149"/>
        <v>85.443959243085871</v>
      </c>
      <c r="X594" s="50">
        <f t="shared" si="150"/>
        <v>38.594502295375655</v>
      </c>
      <c r="Y594" s="50">
        <f t="shared" si="151"/>
        <v>78.658604859478217</v>
      </c>
      <c r="Z594" s="50">
        <f t="shared" si="152"/>
        <v>88.141025641025635</v>
      </c>
      <c r="AA594" s="50">
        <f t="shared" si="153"/>
        <v>-2.6970663979397571</v>
      </c>
      <c r="AB594" s="50">
        <f t="shared" si="154"/>
        <v>-2.6970663979397642</v>
      </c>
      <c r="AC594" s="50">
        <f t="shared" si="155"/>
        <v>-2.6970663979397642</v>
      </c>
      <c r="AF594">
        <v>2.1</v>
      </c>
      <c r="AG594">
        <v>1.81</v>
      </c>
      <c r="AH594" s="66"/>
      <c r="AJ594" t="s">
        <v>443</v>
      </c>
    </row>
    <row r="595" spans="1:36" ht="15" x14ac:dyDescent="0.25">
      <c r="A595">
        <v>2.65</v>
      </c>
      <c r="B595">
        <v>3.38</v>
      </c>
      <c r="C595">
        <v>2.87</v>
      </c>
      <c r="D595" s="43">
        <f t="shared" si="156"/>
        <v>2.1648534480847248E-2</v>
      </c>
      <c r="E595" s="44">
        <f>IF(OR($A595="",$B595="",$C595=""),"",A595*'MPTO_working_3-way'!$I594)</f>
        <v>2.7073686163742452</v>
      </c>
      <c r="F595" s="45">
        <f>IF(OR($A595="",$B595="",$C595=""),"",B595*'MPTO_working_3-way'!$I594)</f>
        <v>3.4531720465452636</v>
      </c>
      <c r="G595" s="46">
        <f>IF(OR($A595="",$B595="",$C595=""),"",C595*'MPTO_working_3-way'!$I594)</f>
        <v>2.9321312939600319</v>
      </c>
      <c r="H595" s="44">
        <f>IF(OR($A595="",$B595="",$C595=""),"",'MPTO_working_3-way'!E594)</f>
        <v>2.7016635669141915</v>
      </c>
      <c r="I595" s="45">
        <f>IF(OR($A595="",$B595="",$C595=""),"",'MPTO_working_3-way'!F594)</f>
        <v>3.4645015563798554</v>
      </c>
      <c r="J595" s="46">
        <f>IF(OR($A595="",$B595="",$C595=""),"",'MPTO_working_3-way'!G594)</f>
        <v>2.9306959777673827</v>
      </c>
      <c r="K595" s="44">
        <f>IF(OR($A595="",$B595="",$C595=""),"",'OddsRatio_working_3-way'!H594)</f>
        <v>2.7044452589992605</v>
      </c>
      <c r="L595" s="45">
        <f>IF(OR($A595="",$B595="",$C595=""),"",'OddsRatio_working_3-way'!I594)</f>
        <v>3.4585331614656005</v>
      </c>
      <c r="M595" s="46">
        <f>IF(OR($A595="",$B595="",$C595=""),"",'OddsRatio_working_3-way'!J594)</f>
        <v>2.9317046268658298</v>
      </c>
      <c r="N595" s="47">
        <f t="shared" si="144"/>
        <v>36.936233727168535</v>
      </c>
      <c r="O595" s="48">
        <f t="shared" si="145"/>
        <v>28.958881472484205</v>
      </c>
      <c r="P595" s="48">
        <f t="shared" si="146"/>
        <v>34.104884800347243</v>
      </c>
      <c r="Q595" t="s">
        <v>38</v>
      </c>
      <c r="R595" t="s">
        <v>133</v>
      </c>
      <c r="S595" t="s">
        <v>515</v>
      </c>
      <c r="T595" s="50">
        <v>100</v>
      </c>
      <c r="U595" s="50">
        <f t="shared" si="147"/>
        <v>62.264150943396231</v>
      </c>
      <c r="V595" s="50">
        <f t="shared" si="148"/>
        <v>70.414201183431956</v>
      </c>
      <c r="W595" s="50">
        <f t="shared" si="149"/>
        <v>65.156794425087099</v>
      </c>
      <c r="X595" s="50">
        <f t="shared" si="150"/>
        <v>64.42900439148093</v>
      </c>
      <c r="Y595" s="50">
        <f t="shared" si="151"/>
        <v>72.579054631516655</v>
      </c>
      <c r="Z595" s="50">
        <f t="shared" si="152"/>
        <v>67.321647873171827</v>
      </c>
      <c r="AA595" s="50">
        <f t="shared" si="153"/>
        <v>-2.164853448084699</v>
      </c>
      <c r="AB595" s="50">
        <f t="shared" si="154"/>
        <v>-2.164853448084699</v>
      </c>
      <c r="AC595" s="50">
        <f t="shared" si="155"/>
        <v>-2.1648534480847275</v>
      </c>
      <c r="AF595">
        <v>1.94</v>
      </c>
      <c r="AG595">
        <v>1.96</v>
      </c>
      <c r="AH595" s="66"/>
      <c r="AJ595" t="s">
        <v>443</v>
      </c>
    </row>
    <row r="596" spans="1:36" ht="15" x14ac:dyDescent="0.25">
      <c r="A596">
        <v>1.88</v>
      </c>
      <c r="B596">
        <v>3.63</v>
      </c>
      <c r="C596">
        <v>4.59</v>
      </c>
      <c r="D596" s="43">
        <f t="shared" si="156"/>
        <v>2.5261911028209738E-2</v>
      </c>
      <c r="E596" s="44">
        <f>IF(OR($A596="",$B596="",$C596=""),"",A596*'MPTO_working_3-way'!$I595)</f>
        <v>1.9274923927330343</v>
      </c>
      <c r="F596" s="45">
        <f>IF(OR($A596="",$B596="",$C596=""),"",B596*'MPTO_working_3-way'!$I595)</f>
        <v>3.7217007370324011</v>
      </c>
      <c r="G596" s="46">
        <f>IF(OR($A596="",$B596="",$C596=""),"",C596*'MPTO_working_3-way'!$I595)</f>
        <v>4.705952171619483</v>
      </c>
      <c r="H596" s="44">
        <f>IF(OR($A596="",$B596="",$C596=""),"",'MPTO_working_3-way'!E595)</f>
        <v>1.910240632782231</v>
      </c>
      <c r="I596" s="45">
        <f>IF(OR($A596="",$B596="",$C596=""),"",'MPTO_working_3-way'!F595)</f>
        <v>3.7444564727798872</v>
      </c>
      <c r="J596" s="46">
        <f>IF(OR($A596="",$B596="",$C596=""),"",'MPTO_working_3-way'!G595)</f>
        <v>4.7745394041305769</v>
      </c>
      <c r="K596" s="44">
        <f>IF(OR($A596="",$B596="",$C596=""),"",'OddsRatio_working_3-way'!H595)</f>
        <v>1.9168728481044439</v>
      </c>
      <c r="L596" s="45">
        <f>IF(OR($A596="",$B596="",$C596=""),"",'OddsRatio_working_3-way'!I595)</f>
        <v>3.7401995346757806</v>
      </c>
      <c r="M596" s="46">
        <f>IF(OR($A596="",$B596="",$C596=""),"",'OddsRatio_working_3-way'!J595)</f>
        <v>4.7404244598806287</v>
      </c>
      <c r="N596" s="47">
        <f t="shared" si="144"/>
        <v>51.880879207106901</v>
      </c>
      <c r="O596" s="48">
        <f t="shared" si="145"/>
        <v>26.869436063184843</v>
      </c>
      <c r="P596" s="48">
        <f t="shared" si="146"/>
        <v>21.249684729708271</v>
      </c>
      <c r="Q596" t="s">
        <v>137</v>
      </c>
      <c r="R596" t="s">
        <v>72</v>
      </c>
      <c r="S596" t="s">
        <v>515</v>
      </c>
      <c r="T596" s="50">
        <v>100</v>
      </c>
      <c r="U596" s="50">
        <f t="shared" si="147"/>
        <v>46.808510638297875</v>
      </c>
      <c r="V596" s="50">
        <f t="shared" si="148"/>
        <v>72.451790633608823</v>
      </c>
      <c r="W596" s="50">
        <f t="shared" si="149"/>
        <v>78.213507625272342</v>
      </c>
      <c r="X596" s="50">
        <f t="shared" si="150"/>
        <v>49.334701741118856</v>
      </c>
      <c r="Y596" s="50">
        <f t="shared" si="151"/>
        <v>74.977981736429797</v>
      </c>
      <c r="Z596" s="50">
        <f t="shared" si="152"/>
        <v>80.739698728093316</v>
      </c>
      <c r="AA596" s="50">
        <f t="shared" si="153"/>
        <v>-2.5261911028209809</v>
      </c>
      <c r="AB596" s="50">
        <f t="shared" si="154"/>
        <v>-2.5261911028209738</v>
      </c>
      <c r="AC596" s="50">
        <f t="shared" si="155"/>
        <v>-2.5261911028209738</v>
      </c>
      <c r="AF596">
        <v>1.93</v>
      </c>
      <c r="AG596">
        <v>1.97</v>
      </c>
      <c r="AH596" s="66"/>
      <c r="AJ596" t="s">
        <v>443</v>
      </c>
    </row>
    <row r="597" spans="1:36" ht="15" x14ac:dyDescent="0.25">
      <c r="A597">
        <v>6.63</v>
      </c>
      <c r="B597">
        <v>3.86</v>
      </c>
      <c r="C597">
        <v>1.61</v>
      </c>
      <c r="D597" s="43">
        <f t="shared" si="156"/>
        <v>3.1014932529582095E-2</v>
      </c>
      <c r="E597" s="44">
        <f>IF(OR($A597="",$B597="",$C597=""),"",A597*'MPTO_working_3-way'!$I596)</f>
        <v>6.8356290026711291</v>
      </c>
      <c r="F597" s="45">
        <f>IF(OR($A597="",$B597="",$C597=""),"",B597*'MPTO_working_3-way'!$I596)</f>
        <v>3.9797176395641869</v>
      </c>
      <c r="G597" s="46">
        <f>IF(OR($A597="",$B597="",$C597=""),"",C597*'MPTO_working_3-way'!$I596)</f>
        <v>1.6599340413726273</v>
      </c>
      <c r="H597" s="44">
        <f>IF(OR($A597="",$B597="",$C597=""),"",'MPTO_working_3-way'!E596)</f>
        <v>7.1178809181074305</v>
      </c>
      <c r="I597" s="45">
        <f>IF(OR($A597="",$B597="",$C597=""),"",'MPTO_working_3-way'!F596)</f>
        <v>4.0204391621687536</v>
      </c>
      <c r="J597" s="46">
        <f>IF(OR($A597="",$B597="",$C597=""),"",'MPTO_working_3-way'!G596)</f>
        <v>1.6372515285208524</v>
      </c>
      <c r="K597" s="44">
        <f>IF(OR($A597="",$B597="",$C597=""),"",'OddsRatio_working_3-way'!H596)</f>
        <v>6.9555063053905837</v>
      </c>
      <c r="L597" s="45">
        <f>IF(OR($A597="",$B597="",$C597=""),"",'OddsRatio_working_3-way'!I596)</f>
        <v>4.0253548904826042</v>
      </c>
      <c r="M597" s="46">
        <f>IF(OR($A597="",$B597="",$C597=""),"",'OddsRatio_working_3-way'!J596)</f>
        <v>1.645268001116919</v>
      </c>
      <c r="N597" s="47">
        <f t="shared" si="144"/>
        <v>14.629231627539093</v>
      </c>
      <c r="O597" s="48">
        <f t="shared" si="145"/>
        <v>25.12741080066948</v>
      </c>
      <c r="P597" s="48">
        <f t="shared" si="146"/>
        <v>60.243357571791421</v>
      </c>
      <c r="Q597" t="s">
        <v>86</v>
      </c>
      <c r="R597" t="s">
        <v>37</v>
      </c>
      <c r="S597" t="s">
        <v>515</v>
      </c>
      <c r="T597" s="50">
        <v>100</v>
      </c>
      <c r="U597" s="50">
        <f t="shared" si="147"/>
        <v>84.917043740573149</v>
      </c>
      <c r="V597" s="50">
        <f t="shared" si="148"/>
        <v>74.093264248704671</v>
      </c>
      <c r="W597" s="50">
        <f t="shared" si="149"/>
        <v>37.888198757763973</v>
      </c>
      <c r="X597" s="50">
        <f t="shared" si="150"/>
        <v>88.018536993531356</v>
      </c>
      <c r="Y597" s="50">
        <f t="shared" si="151"/>
        <v>77.194757501662863</v>
      </c>
      <c r="Z597" s="50">
        <f t="shared" si="152"/>
        <v>40.989692010722187</v>
      </c>
      <c r="AA597" s="50">
        <f t="shared" si="153"/>
        <v>-3.1014932529582069</v>
      </c>
      <c r="AB597" s="50">
        <f t="shared" si="154"/>
        <v>-3.1014932529581927</v>
      </c>
      <c r="AC597" s="50">
        <f t="shared" si="155"/>
        <v>-3.101493252958214</v>
      </c>
      <c r="AF597">
        <v>1.99</v>
      </c>
      <c r="AG597">
        <v>1.9</v>
      </c>
      <c r="AH597" s="66"/>
      <c r="AJ597" t="s">
        <v>433</v>
      </c>
    </row>
    <row r="598" spans="1:36" ht="15" x14ac:dyDescent="0.25">
      <c r="A598">
        <v>3.39</v>
      </c>
      <c r="B598">
        <v>3.74</v>
      </c>
      <c r="C598">
        <v>2.17</v>
      </c>
      <c r="D598" s="43">
        <f t="shared" si="156"/>
        <v>2.3194422969405659E-2</v>
      </c>
      <c r="E598" s="44">
        <f>IF(OR($A598="",$B598="",$C598=""),"",A598*'MPTO_working_3-way'!$I597)</f>
        <v>3.4686290938662854</v>
      </c>
      <c r="F598" s="45">
        <f>IF(OR($A598="",$B598="",$C598=""),"",B598*'MPTO_working_3-way'!$I597)</f>
        <v>3.8267471419055772</v>
      </c>
      <c r="G598" s="46">
        <f>IF(OR($A598="",$B598="",$C598=""),"",C598*'MPTO_working_3-way'!$I597)</f>
        <v>2.2203318978436104</v>
      </c>
      <c r="H598" s="44">
        <f>IF(OR($A598="",$B598="",$C598=""),"",'MPTO_working_3-way'!E597)</f>
        <v>3.4812423094400824</v>
      </c>
      <c r="I598" s="45">
        <f>IF(OR($A598="",$B598="",$C598=""),"",'MPTO_working_3-way'!F597)</f>
        <v>3.8513649677972248</v>
      </c>
      <c r="J598" s="46">
        <f>IF(OR($A598="",$B598="",$C598=""),"",'MPTO_working_3-way'!G597)</f>
        <v>2.2070279687537684</v>
      </c>
      <c r="K598" s="44">
        <f>IF(OR($A598="",$B598="",$C598=""),"",'OddsRatio_working_3-way'!H597)</f>
        <v>3.4769905631226852</v>
      </c>
      <c r="L598" s="45">
        <f>IF(OR($A598="",$B598="",$C598=""),"",'OddsRatio_working_3-way'!I597)</f>
        <v>3.8397297669272636</v>
      </c>
      <c r="M598" s="46">
        <f>IF(OR($A598="",$B598="",$C598=""),"",'OddsRatio_working_3-way'!J597)</f>
        <v>2.2125853384324445</v>
      </c>
      <c r="N598" s="47">
        <f t="shared" si="144"/>
        <v>28.829833716390713</v>
      </c>
      <c r="O598" s="48">
        <f t="shared" si="145"/>
        <v>26.131854625284628</v>
      </c>
      <c r="P598" s="48">
        <f t="shared" si="146"/>
        <v>45.038311658324659</v>
      </c>
      <c r="Q598" t="s">
        <v>398</v>
      </c>
      <c r="R598" t="s">
        <v>319</v>
      </c>
      <c r="S598" t="s">
        <v>515</v>
      </c>
      <c r="T598" s="50">
        <v>100</v>
      </c>
      <c r="U598" s="50">
        <f t="shared" si="147"/>
        <v>70.501474926253692</v>
      </c>
      <c r="V598" s="50">
        <f t="shared" si="148"/>
        <v>73.262032085561486</v>
      </c>
      <c r="W598" s="50">
        <f t="shared" si="149"/>
        <v>53.917050691244242</v>
      </c>
      <c r="X598" s="50">
        <f t="shared" si="150"/>
        <v>72.820917223194257</v>
      </c>
      <c r="Y598" s="50">
        <f t="shared" si="151"/>
        <v>75.581474382502066</v>
      </c>
      <c r="Z598" s="50">
        <f t="shared" si="152"/>
        <v>56.236492988184807</v>
      </c>
      <c r="AA598" s="50">
        <f t="shared" si="153"/>
        <v>-2.319442296940565</v>
      </c>
      <c r="AB598" s="50">
        <f t="shared" si="154"/>
        <v>-2.3194422969405792</v>
      </c>
      <c r="AC598" s="50">
        <f t="shared" si="155"/>
        <v>-2.319442296940565</v>
      </c>
      <c r="AF598">
        <v>1.81</v>
      </c>
      <c r="AG598">
        <v>2.1</v>
      </c>
      <c r="AH598" s="66"/>
      <c r="AJ598" t="s">
        <v>440</v>
      </c>
    </row>
    <row r="599" spans="1:36" ht="15" x14ac:dyDescent="0.25">
      <c r="A599">
        <v>3.64</v>
      </c>
      <c r="B599">
        <v>3.5</v>
      </c>
      <c r="C599">
        <v>2.16</v>
      </c>
      <c r="D599" s="43">
        <f t="shared" si="156"/>
        <v>2.3402523402523467E-2</v>
      </c>
      <c r="E599" s="44">
        <f>IF(OR($A599="",$B599="",$C599=""),"",A599*'MPTO_working_3-way'!$I598)</f>
        <v>3.7251851851851856</v>
      </c>
      <c r="F599" s="45">
        <f>IF(OR($A599="",$B599="",$C599=""),"",B599*'MPTO_working_3-way'!$I598)</f>
        <v>3.5819088319088319</v>
      </c>
      <c r="G599" s="46">
        <f>IF(OR($A599="",$B599="",$C599=""),"",C599*'MPTO_working_3-way'!$I598)</f>
        <v>2.210549450549451</v>
      </c>
      <c r="H599" s="44">
        <f>IF(OR($A599="",$B599="",$C599=""),"",'MPTO_working_3-way'!E598)</f>
        <v>3.746378653113088</v>
      </c>
      <c r="I599" s="45">
        <f>IF(OR($A599="",$B599="",$C599=""),"",'MPTO_working_3-way'!F598)</f>
        <v>3.5982426165486943</v>
      </c>
      <c r="J599" s="46">
        <f>IF(OR($A599="",$B599="",$C599=""),"",'MPTO_working_3-way'!G598)</f>
        <v>2.1970193740685549</v>
      </c>
      <c r="K599" s="44">
        <f>IF(OR($A599="",$B599="",$C599=""),"",'OddsRatio_working_3-way'!H598)</f>
        <v>3.7370273639564471</v>
      </c>
      <c r="L599" s="45">
        <f>IF(OR($A599="",$B599="",$C599=""),"",'OddsRatio_working_3-way'!I598)</f>
        <v>3.5918819734436043</v>
      </c>
      <c r="M599" s="46">
        <f>IF(OR($A599="",$B599="",$C599=""),"",'OddsRatio_working_3-way'!J598)</f>
        <v>2.2026332356778324</v>
      </c>
      <c r="N599" s="47">
        <f t="shared" si="144"/>
        <v>26.844303042354341</v>
      </c>
      <c r="O599" s="48">
        <f t="shared" si="145"/>
        <v>27.918075164048517</v>
      </c>
      <c r="P599" s="48">
        <f t="shared" si="146"/>
        <v>45.237621793597128</v>
      </c>
      <c r="Q599" t="s">
        <v>406</v>
      </c>
      <c r="R599" t="s">
        <v>248</v>
      </c>
      <c r="S599" t="s">
        <v>515</v>
      </c>
      <c r="T599" s="50">
        <v>100</v>
      </c>
      <c r="U599" s="50">
        <f t="shared" si="147"/>
        <v>72.527472527472526</v>
      </c>
      <c r="V599" s="50">
        <f t="shared" si="148"/>
        <v>71.428571428571431</v>
      </c>
      <c r="W599" s="50">
        <f t="shared" si="149"/>
        <v>53.703703703703695</v>
      </c>
      <c r="X599" s="50">
        <f t="shared" si="150"/>
        <v>74.86772486772486</v>
      </c>
      <c r="Y599" s="50">
        <f t="shared" si="151"/>
        <v>73.768823768823765</v>
      </c>
      <c r="Z599" s="50">
        <f t="shared" si="152"/>
        <v>56.043956043956044</v>
      </c>
      <c r="AA599" s="50">
        <f t="shared" si="153"/>
        <v>-2.3402523402523343</v>
      </c>
      <c r="AB599" s="50">
        <f t="shared" si="154"/>
        <v>-2.3402523402523343</v>
      </c>
      <c r="AC599" s="50">
        <f t="shared" si="155"/>
        <v>-2.3402523402523485</v>
      </c>
      <c r="AF599">
        <v>2.1</v>
      </c>
      <c r="AG599">
        <v>1.81</v>
      </c>
      <c r="AH599" s="66"/>
      <c r="AJ599" t="s">
        <v>440</v>
      </c>
    </row>
    <row r="600" spans="1:36" ht="15" x14ac:dyDescent="0.25">
      <c r="A600">
        <v>1.93</v>
      </c>
      <c r="B600">
        <v>3.47</v>
      </c>
      <c r="C600">
        <v>4.62</v>
      </c>
      <c r="D600" s="43">
        <f t="shared" si="156"/>
        <v>2.2769369516469018E-2</v>
      </c>
      <c r="E600" s="44">
        <f>IF(OR($A600="",$B600="",$C600=""),"",A600*'MPTO_working_3-way'!$I599)</f>
        <v>1.9739448831667852</v>
      </c>
      <c r="F600" s="45">
        <f>IF(OR($A600="",$B600="",$C600=""),"",B600*'MPTO_working_3-way'!$I599)</f>
        <v>3.5490097122221478</v>
      </c>
      <c r="G600" s="46">
        <f>IF(OR($A600="",$B600="",$C600=""),"",C600*'MPTO_working_3-way'!$I599)</f>
        <v>4.7251944871660871</v>
      </c>
      <c r="H600" s="44">
        <f>IF(OR($A600="",$B600="",$C600=""),"",'MPTO_working_3-way'!E599)</f>
        <v>1.9586914895561065</v>
      </c>
      <c r="I600" s="45">
        <f>IF(OR($A600="",$B600="",$C600=""),"",'MPTO_working_3-way'!F599)</f>
        <v>3.5638598469697147</v>
      </c>
      <c r="J600" s="46">
        <f>IF(OR($A600="",$B600="",$C600=""),"",'MPTO_working_3-way'!G599)</f>
        <v>4.7878864188121382</v>
      </c>
      <c r="K600" s="44">
        <f>IF(OR($A600="",$B600="",$C600=""),"",'OddsRatio_working_3-way'!H599)</f>
        <v>1.964721838907713</v>
      </c>
      <c r="L600" s="45">
        <f>IF(OR($A600="",$B600="",$C600=""),"",'OddsRatio_working_3-way'!I599)</f>
        <v>3.5622182173140349</v>
      </c>
      <c r="M600" s="46">
        <f>IF(OR($A600="",$B600="",$C600=""),"",'OddsRatio_working_3-way'!J599)</f>
        <v>4.7551538245655092</v>
      </c>
      <c r="N600" s="47">
        <f t="shared" si="144"/>
        <v>50.659975794040776</v>
      </c>
      <c r="O600" s="48">
        <f t="shared" si="145"/>
        <v>28.176874144812309</v>
      </c>
      <c r="P600" s="48">
        <f t="shared" si="146"/>
        <v>21.163150061146908</v>
      </c>
      <c r="Q600" t="s">
        <v>320</v>
      </c>
      <c r="R600" t="s">
        <v>400</v>
      </c>
      <c r="S600" t="s">
        <v>515</v>
      </c>
      <c r="T600" s="50">
        <v>100</v>
      </c>
      <c r="U600" s="50">
        <f t="shared" si="147"/>
        <v>48.186528497409334</v>
      </c>
      <c r="V600" s="50">
        <f t="shared" si="148"/>
        <v>71.181556195965413</v>
      </c>
      <c r="W600" s="50">
        <f t="shared" si="149"/>
        <v>78.354978354978357</v>
      </c>
      <c r="X600" s="50">
        <f t="shared" si="150"/>
        <v>50.463465449056223</v>
      </c>
      <c r="Y600" s="50">
        <f t="shared" si="151"/>
        <v>73.45849314761233</v>
      </c>
      <c r="Z600" s="50">
        <f t="shared" si="152"/>
        <v>80.63191530662526</v>
      </c>
      <c r="AA600" s="50">
        <f t="shared" si="153"/>
        <v>-2.2769369516468885</v>
      </c>
      <c r="AB600" s="50">
        <f t="shared" si="154"/>
        <v>-2.2769369516469169</v>
      </c>
      <c r="AC600" s="50">
        <f t="shared" si="155"/>
        <v>-2.2769369516469027</v>
      </c>
      <c r="AF600">
        <v>2.31</v>
      </c>
      <c r="AG600">
        <v>1.68</v>
      </c>
      <c r="AH600" s="66"/>
      <c r="AJ600" t="s">
        <v>440</v>
      </c>
    </row>
    <row r="601" spans="1:36" ht="15" x14ac:dyDescent="0.25">
      <c r="A601">
        <v>2.62</v>
      </c>
      <c r="B601">
        <v>3.46</v>
      </c>
      <c r="C601">
        <v>2.85</v>
      </c>
      <c r="D601" s="43">
        <f t="shared" si="156"/>
        <v>2.1573923335895584E-2</v>
      </c>
      <c r="E601" s="44">
        <f>IF(OR($A601="",$B601="",$C601=""),"",A601*'MPTO_working_3-way'!$I600)</f>
        <v>2.6765236791400464</v>
      </c>
      <c r="F601" s="45">
        <f>IF(OR($A601="",$B601="",$C601=""),"",B601*'MPTO_working_3-way'!$I600)</f>
        <v>3.5346457747421987</v>
      </c>
      <c r="G601" s="46">
        <f>IF(OR($A601="",$B601="",$C601=""),"",C601*'MPTO_working_3-way'!$I600)</f>
        <v>2.9114856815073025</v>
      </c>
      <c r="H601" s="44">
        <f>IF(OR($A601="",$B601="",$C601=""),"",'MPTO_working_3-way'!E600)</f>
        <v>2.6703119519927565</v>
      </c>
      <c r="I601" s="45">
        <f>IF(OR($A601="",$B601="",$C601=""),"",'MPTO_working_3-way'!F600)</f>
        <v>3.5482882416009791</v>
      </c>
      <c r="J601" s="46">
        <f>IF(OR($A601="",$B601="",$C601=""),"",'MPTO_working_3-way'!G600)</f>
        <v>2.9096336016445541</v>
      </c>
      <c r="K601" s="44">
        <f>IF(OR($A601="",$B601="",$C601=""),"",'OddsRatio_working_3-way'!H600)</f>
        <v>2.6733526724442558</v>
      </c>
      <c r="L601" s="45">
        <f>IF(OR($A601="",$B601="",$C601=""),"",'OddsRatio_working_3-way'!I600)</f>
        <v>3.5410170211190537</v>
      </c>
      <c r="M601" s="46">
        <f>IF(OR($A601="",$B601="",$C601=""),"",'OddsRatio_working_3-way'!J600)</f>
        <v>2.9109274345814029</v>
      </c>
      <c r="N601" s="47">
        <f t="shared" si="144"/>
        <v>37.361896246002765</v>
      </c>
      <c r="O601" s="48">
        <f t="shared" si="145"/>
        <v>28.291378082233305</v>
      </c>
      <c r="P601" s="48">
        <f t="shared" si="146"/>
        <v>34.346725671763942</v>
      </c>
      <c r="Q601" t="s">
        <v>401</v>
      </c>
      <c r="R601" t="s">
        <v>395</v>
      </c>
      <c r="S601" t="s">
        <v>515</v>
      </c>
      <c r="T601" s="50">
        <v>100</v>
      </c>
      <c r="U601" s="50">
        <f t="shared" si="147"/>
        <v>61.832061068702288</v>
      </c>
      <c r="V601" s="50">
        <f t="shared" si="148"/>
        <v>71.098265895953759</v>
      </c>
      <c r="W601" s="50">
        <f t="shared" si="149"/>
        <v>64.912280701754383</v>
      </c>
      <c r="X601" s="50">
        <f t="shared" si="150"/>
        <v>63.989453402291851</v>
      </c>
      <c r="Y601" s="50">
        <f t="shared" si="151"/>
        <v>73.255658229543315</v>
      </c>
      <c r="Z601" s="50">
        <f t="shared" si="152"/>
        <v>67.069673035343953</v>
      </c>
      <c r="AA601" s="50">
        <f t="shared" si="153"/>
        <v>-2.1573923335895628</v>
      </c>
      <c r="AB601" s="50">
        <f t="shared" si="154"/>
        <v>-2.1573923335895557</v>
      </c>
      <c r="AC601" s="50">
        <f t="shared" si="155"/>
        <v>-2.1573923335895699</v>
      </c>
      <c r="AF601">
        <v>2.09</v>
      </c>
      <c r="AG601">
        <v>1.83</v>
      </c>
      <c r="AH601" s="66"/>
      <c r="AJ601" t="s">
        <v>440</v>
      </c>
    </row>
    <row r="602" spans="1:36" s="73" customFormat="1" ht="15" x14ac:dyDescent="0.25">
      <c r="A602">
        <v>2.19</v>
      </c>
      <c r="B602">
        <v>3.4</v>
      </c>
      <c r="C602">
        <v>3.68</v>
      </c>
      <c r="D602" s="43">
        <f t="shared" si="156"/>
        <v>2.247778205981632E-2</v>
      </c>
      <c r="E602" s="44">
        <f>IF(OR($A602="",$B602="",$C602=""),"",A602*'MPTO_working_3-way'!$I601)</f>
        <v>2.2392263427109977</v>
      </c>
      <c r="F602" s="45">
        <f>IF(OR($A602="",$B602="",$C602=""),"",B602*'MPTO_working_3-way'!$I601)</f>
        <v>3.4764244590033755</v>
      </c>
      <c r="G602" s="46">
        <f>IF(OR($A602="",$B602="",$C602=""),"",C602*'MPTO_working_3-way'!$I601)</f>
        <v>3.7627182379801241</v>
      </c>
      <c r="H602" s="44">
        <f>IF(OR($A602="",$B602="",$C602=""),"",'MPTO_working_3-way'!E601)</f>
        <v>2.2265347204014732</v>
      </c>
      <c r="I602" s="45">
        <f>IF(OR($A602="",$B602="",$C602=""),"",'MPTO_working_3-way'!F601)</f>
        <v>3.4888785519538508</v>
      </c>
      <c r="J602" s="46">
        <f>IF(OR($A602="",$B602="",$C602=""),"",'MPTO_working_3-way'!G601)</f>
        <v>3.7843447772957295</v>
      </c>
      <c r="K602" s="44">
        <f>IF(OR($A602="",$B602="",$C602=""),"",'OddsRatio_working_3-way'!H601)</f>
        <v>2.2318599768085821</v>
      </c>
      <c r="L602" s="45">
        <f>IF(OR($A602="",$B602="",$C602=""),"",'OddsRatio_working_3-way'!I601)</f>
        <v>3.4844234826391589</v>
      </c>
      <c r="M602" s="46">
        <f>IF(OR($A602="",$B602="",$C602=""),"",'OddsRatio_working_3-way'!J601)</f>
        <v>3.7742728889470603</v>
      </c>
      <c r="N602" s="47">
        <f t="shared" si="144"/>
        <v>44.658281341461667</v>
      </c>
      <c r="O602" s="48">
        <f t="shared" si="145"/>
        <v>28.765187099353252</v>
      </c>
      <c r="P602" s="48">
        <f t="shared" si="146"/>
        <v>26.576531559185067</v>
      </c>
      <c r="Q602" t="s">
        <v>322</v>
      </c>
      <c r="R602" t="s">
        <v>403</v>
      </c>
      <c r="S602" t="s">
        <v>515</v>
      </c>
      <c r="T602" s="50">
        <v>100</v>
      </c>
      <c r="U602" s="50">
        <f t="shared" si="147"/>
        <v>54.337899543379002</v>
      </c>
      <c r="V602" s="50">
        <f t="shared" si="148"/>
        <v>70.588235294117652</v>
      </c>
      <c r="W602" s="50">
        <f t="shared" si="149"/>
        <v>72.826086956521735</v>
      </c>
      <c r="X602" s="50">
        <f t="shared" si="150"/>
        <v>56.585677749360606</v>
      </c>
      <c r="Y602" s="50">
        <f t="shared" si="151"/>
        <v>72.83601350009927</v>
      </c>
      <c r="Z602" s="50">
        <f t="shared" si="152"/>
        <v>75.073865162503367</v>
      </c>
      <c r="AA602" s="50">
        <f t="shared" si="153"/>
        <v>-2.2477782059816036</v>
      </c>
      <c r="AB602" s="50">
        <f t="shared" si="154"/>
        <v>-2.2477782059816178</v>
      </c>
      <c r="AC602" s="50">
        <f t="shared" si="155"/>
        <v>-2.247778205981632</v>
      </c>
      <c r="AD602" s="74"/>
      <c r="AE602" s="74"/>
      <c r="AF602">
        <v>2.3199999999999998</v>
      </c>
      <c r="AG602">
        <v>1.67</v>
      </c>
      <c r="AH602" s="66"/>
      <c r="AI602" s="74"/>
      <c r="AJ602" t="s">
        <v>440</v>
      </c>
    </row>
    <row r="603" spans="1:36" ht="15" x14ac:dyDescent="0.25">
      <c r="A603">
        <v>2.52</v>
      </c>
      <c r="B603">
        <v>3.13</v>
      </c>
      <c r="C603">
        <v>3.28</v>
      </c>
      <c r="D603" s="43">
        <f t="shared" si="156"/>
        <v>2.1192263497258335E-2</v>
      </c>
      <c r="E603" s="44">
        <f>IF(OR($A603="",$B603="",$C603=""),"",A603*'MPTO_working_3-way'!$I602)</f>
        <v>2.5734045040130908</v>
      </c>
      <c r="F603" s="45">
        <f>IF(OR($A603="",$B603="",$C603=""),"",B603*'MPTO_working_3-way'!$I602)</f>
        <v>3.1963317847464183</v>
      </c>
      <c r="G603" s="46">
        <f>IF(OR($A603="",$B603="",$C603=""),"",C603*'MPTO_working_3-way'!$I602)</f>
        <v>3.3495106242710073</v>
      </c>
      <c r="H603" s="44">
        <f>IF(OR($A603="",$B603="",$C603=""),"",'MPTO_working_3-way'!E602)</f>
        <v>2.5656728282848049</v>
      </c>
      <c r="I603" s="45">
        <f>IF(OR($A603="",$B603="",$C603=""),"",'MPTO_working_3-way'!F602)</f>
        <v>3.2007709498902361</v>
      </c>
      <c r="J603" s="46">
        <f>IF(OR($A603="",$B603="",$C603=""),"",'MPTO_working_3-way'!G602)</f>
        <v>3.3578009466600398</v>
      </c>
      <c r="K603" s="44">
        <f>IF(OR($A603="",$B603="",$C603=""),"",'OddsRatio_working_3-way'!H602)</f>
        <v>2.5691965532272696</v>
      </c>
      <c r="L603" s="45">
        <f>IF(OR($A603="",$B603="",$C603=""),"",'OddsRatio_working_3-way'!I602)</f>
        <v>3.1989399068250552</v>
      </c>
      <c r="M603" s="46">
        <f>IF(OR($A603="",$B603="",$C603=""),"",'OddsRatio_working_3-way'!J602)</f>
        <v>3.3537948298409046</v>
      </c>
      <c r="N603" s="47">
        <f t="shared" si="144"/>
        <v>38.859028902784303</v>
      </c>
      <c r="O603" s="48">
        <f t="shared" si="145"/>
        <v>31.285863525564363</v>
      </c>
      <c r="P603" s="48">
        <f t="shared" si="146"/>
        <v>29.855107571651352</v>
      </c>
      <c r="Q603" t="s">
        <v>408</v>
      </c>
      <c r="R603" t="s">
        <v>405</v>
      </c>
      <c r="S603" t="s">
        <v>515</v>
      </c>
      <c r="T603" s="50">
        <v>100</v>
      </c>
      <c r="U603" s="50">
        <f t="shared" si="147"/>
        <v>60.317460317460316</v>
      </c>
      <c r="V603" s="50">
        <f t="shared" si="148"/>
        <v>68.051118210862612</v>
      </c>
      <c r="W603" s="50">
        <f t="shared" si="149"/>
        <v>69.512195121951223</v>
      </c>
      <c r="X603" s="50">
        <f t="shared" si="150"/>
        <v>62.436686667186159</v>
      </c>
      <c r="Y603" s="50">
        <f t="shared" si="151"/>
        <v>70.170344560588461</v>
      </c>
      <c r="Z603" s="50">
        <f t="shared" si="152"/>
        <v>71.631421471677058</v>
      </c>
      <c r="AA603" s="50">
        <f t="shared" si="153"/>
        <v>-2.1192263497258423</v>
      </c>
      <c r="AB603" s="50">
        <f t="shared" si="154"/>
        <v>-2.1192263497258494</v>
      </c>
      <c r="AC603" s="50">
        <f t="shared" si="155"/>
        <v>-2.1192263497258352</v>
      </c>
      <c r="AF603">
        <v>2.25</v>
      </c>
      <c r="AG603">
        <v>1.71</v>
      </c>
      <c r="AH603" s="66"/>
      <c r="AJ603" t="s">
        <v>440</v>
      </c>
    </row>
    <row r="604" spans="1:36" ht="15" x14ac:dyDescent="0.25">
      <c r="A604">
        <v>1.18</v>
      </c>
      <c r="B604">
        <v>7.68</v>
      </c>
      <c r="C604">
        <v>18.23</v>
      </c>
      <c r="D604" s="43">
        <f t="shared" si="156"/>
        <v>3.2520595668653396E-2</v>
      </c>
      <c r="E604" s="44">
        <f>IF(OR($A604="",$B604="",$C604=""),"",A604*'MPTO_working_3-way'!$I603)</f>
        <v>1.2183743028890111</v>
      </c>
      <c r="F604" s="45">
        <f>IF(OR($A604="",$B604="",$C604=""),"",B604*'MPTO_working_3-way'!$I603)</f>
        <v>7.9297581747352579</v>
      </c>
      <c r="G604" s="46">
        <f>IF(OR($A604="",$B604="",$C604=""),"",C604*'MPTO_working_3-way'!$I603)</f>
        <v>18.82285045903955</v>
      </c>
      <c r="H604" s="44">
        <f>IF(OR($A604="",$B604="",$C604=""),"",'MPTO_working_3-way'!E603)</f>
        <v>1.1952894666781169</v>
      </c>
      <c r="I604" s="45">
        <f>IF(OR($A604="",$B604="",$C604=""),"",'MPTO_working_3-way'!F603)</f>
        <v>8.3774451353135611</v>
      </c>
      <c r="J604" s="46">
        <f>IF(OR($A604="",$B604="",$C604=""),"",'MPTO_working_3-way'!G603)</f>
        <v>22.719818220424639</v>
      </c>
      <c r="K604" s="44">
        <f>IF(OR($A604="",$B604="",$C604=""),"",'OddsRatio_working_3-way'!H603)</f>
        <v>1.2011791202727515</v>
      </c>
      <c r="L604" s="45">
        <f>IF(OR($A604="",$B604="",$C604=""),"",'OddsRatio_working_3-way'!I603)</f>
        <v>8.4659806856776711</v>
      </c>
      <c r="M604" s="46">
        <f>IF(OR($A604="",$B604="",$C604=""),"",'OddsRatio_working_3-way'!J603)</f>
        <v>20.257312457219509</v>
      </c>
      <c r="N604" s="47">
        <f t="shared" si="144"/>
        <v>82.076583331476911</v>
      </c>
      <c r="O604" s="48">
        <f t="shared" si="145"/>
        <v>12.610725043117545</v>
      </c>
      <c r="P604" s="48">
        <f t="shared" si="146"/>
        <v>5.3126916254055274</v>
      </c>
      <c r="Q604" t="s">
        <v>402</v>
      </c>
      <c r="R604" t="s">
        <v>407</v>
      </c>
      <c r="S604" t="s">
        <v>515</v>
      </c>
      <c r="T604" s="50">
        <v>100</v>
      </c>
      <c r="U604" s="50">
        <f t="shared" si="147"/>
        <v>15.254237288135595</v>
      </c>
      <c r="V604" s="50">
        <f t="shared" si="148"/>
        <v>86.979166666666671</v>
      </c>
      <c r="W604" s="50">
        <f t="shared" si="149"/>
        <v>94.514536478332417</v>
      </c>
      <c r="X604" s="50">
        <f t="shared" si="150"/>
        <v>18.506296855000915</v>
      </c>
      <c r="Y604" s="50">
        <f t="shared" si="151"/>
        <v>90.231226233531999</v>
      </c>
      <c r="Z604" s="50">
        <f t="shared" si="152"/>
        <v>97.766596045197758</v>
      </c>
      <c r="AA604" s="50">
        <f t="shared" si="153"/>
        <v>-3.2520595668653201</v>
      </c>
      <c r="AB604" s="50">
        <f t="shared" si="154"/>
        <v>-3.2520595668653272</v>
      </c>
      <c r="AC604" s="50">
        <f t="shared" si="155"/>
        <v>-3.2520595668653414</v>
      </c>
      <c r="AF604">
        <v>1.61</v>
      </c>
      <c r="AG604">
        <v>2.4300000000000002</v>
      </c>
      <c r="AH604" s="66"/>
      <c r="AJ604" t="s">
        <v>440</v>
      </c>
    </row>
    <row r="605" spans="1:36" ht="15" x14ac:dyDescent="0.25">
      <c r="A605">
        <v>2.13</v>
      </c>
      <c r="B605">
        <v>2.89</v>
      </c>
      <c r="C605">
        <v>4.24</v>
      </c>
      <c r="D605" s="43">
        <f t="shared" si="156"/>
        <v>5.135338592456562E-2</v>
      </c>
      <c r="E605" s="44">
        <f>IF(OR($A605="",$B605="",$C605=""),"",A605*'MPTO_working_3-way'!$I604)</f>
        <v>2.2393827120193248</v>
      </c>
      <c r="F605" s="45">
        <f>IF(OR($A605="",$B605="",$C605=""),"",B605*'MPTO_working_3-way'!$I604)</f>
        <v>3.0384112853219949</v>
      </c>
      <c r="G605" s="46">
        <f>IF(OR($A605="",$B605="",$C605=""),"",C605*'MPTO_working_3-way'!$I604)</f>
        <v>4.4577383563201582</v>
      </c>
      <c r="H605" s="44">
        <f>IF(OR($A605="",$B605="",$C605=""),"",'MPTO_working_3-way'!E604)</f>
        <v>2.2106004923480964</v>
      </c>
      <c r="I605" s="45">
        <f>IF(OR($A605="",$B605="",$C605=""),"",'MPTO_working_3-way'!F604)</f>
        <v>3.0404104053901042</v>
      </c>
      <c r="J605" s="46">
        <f>IF(OR($A605="",$B605="",$C605=""),"",'MPTO_working_3-way'!G604)</f>
        <v>4.5718202056570156</v>
      </c>
      <c r="K605" s="44">
        <f>IF(OR($A605="",$B605="",$C605=""),"",'OddsRatio_working_3-way'!H604)</f>
        <v>2.2231616759941999</v>
      </c>
      <c r="L605" s="45">
        <f>IF(OR($A605="",$B605="",$C605=""),"",'OddsRatio_working_3-way'!I604)</f>
        <v>3.0458190863973789</v>
      </c>
      <c r="M605" s="46">
        <f>IF(OR($A605="",$B605="",$C605=""),"",'OddsRatio_working_3-way'!J604)</f>
        <v>4.5071184338240791</v>
      </c>
      <c r="N605" s="47">
        <f t="shared" si="144"/>
        <v>44.655162989012595</v>
      </c>
      <c r="O605" s="48">
        <f t="shared" si="145"/>
        <v>32.911936735846645</v>
      </c>
      <c r="P605" s="48">
        <f t="shared" si="146"/>
        <v>22.43290027514076</v>
      </c>
      <c r="Q605" t="s">
        <v>412</v>
      </c>
      <c r="R605" t="s">
        <v>411</v>
      </c>
      <c r="S605" t="s">
        <v>515</v>
      </c>
      <c r="T605" s="50">
        <v>100</v>
      </c>
      <c r="U605" s="50">
        <f t="shared" si="147"/>
        <v>53.051643192488264</v>
      </c>
      <c r="V605" s="50">
        <f t="shared" si="148"/>
        <v>65.397923875432525</v>
      </c>
      <c r="W605" s="50">
        <f t="shared" si="149"/>
        <v>76.415094339622627</v>
      </c>
      <c r="X605" s="50">
        <f t="shared" si="150"/>
        <v>58.186981784944827</v>
      </c>
      <c r="Y605" s="50">
        <f t="shared" si="151"/>
        <v>70.533262467889088</v>
      </c>
      <c r="Z605" s="50">
        <f t="shared" si="152"/>
        <v>81.550432932079204</v>
      </c>
      <c r="AA605" s="50">
        <f t="shared" si="153"/>
        <v>-5.1353385924565629</v>
      </c>
      <c r="AB605" s="50">
        <f t="shared" si="154"/>
        <v>-5.1353385924565629</v>
      </c>
      <c r="AC605" s="50">
        <f t="shared" si="155"/>
        <v>-5.1353385924565771</v>
      </c>
      <c r="AF605">
        <v>2.62</v>
      </c>
      <c r="AG605">
        <v>1.49</v>
      </c>
      <c r="AH605" s="66"/>
      <c r="AJ605" t="s">
        <v>447</v>
      </c>
    </row>
    <row r="606" spans="1:36" ht="15" x14ac:dyDescent="0.25">
      <c r="A606">
        <v>1.34</v>
      </c>
      <c r="B606">
        <v>4.9000000000000004</v>
      </c>
      <c r="C606">
        <v>9.31</v>
      </c>
      <c r="D606" s="43">
        <f t="shared" si="156"/>
        <v>5.7761674976353428E-2</v>
      </c>
      <c r="E606" s="44">
        <f>IF(OR($A606="",$B606="",$C606=""),"",A606*'MPTO_working_3-way'!$I605)</f>
        <v>1.4174006444683136</v>
      </c>
      <c r="F606" s="45">
        <f>IF(OR($A606="",$B606="",$C606=""),"",B606*'MPTO_working_3-way'!$I605)</f>
        <v>5.183032207384132</v>
      </c>
      <c r="G606" s="46">
        <f>IF(OR($A606="",$B606="",$C606=""),"",C606*'MPTO_working_3-way'!$I605)</f>
        <v>9.8477611940298502</v>
      </c>
      <c r="H606" s="44">
        <f>IF(OR($A606="",$B606="",$C606=""),"",'MPTO_working_3-way'!E605)</f>
        <v>1.3754878828640105</v>
      </c>
      <c r="I606" s="45">
        <f>IF(OR($A606="",$B606="",$C606=""),"",'MPTO_working_3-way'!F605)</f>
        <v>5.4104432301153613</v>
      </c>
      <c r="J606" s="46">
        <f>IF(OR($A606="",$B606="",$C606=""),"",'MPTO_working_3-way'!G605)</f>
        <v>11.343335151845789</v>
      </c>
      <c r="K606" s="44">
        <f>IF(OR($A606="",$B606="",$C606=""),"",'OddsRatio_working_3-way'!H605)</f>
        <v>1.3873961217508239</v>
      </c>
      <c r="L606" s="45">
        <f>IF(OR($A606="",$B606="",$C606=""),"",'OddsRatio_working_3-way'!I605)</f>
        <v>5.4436613965535692</v>
      </c>
      <c r="M606" s="46">
        <f>IF(OR($A606="",$B606="",$C606=""),"",'OddsRatio_working_3-way'!J605)</f>
        <v>10.468416975733373</v>
      </c>
      <c r="N606" s="47">
        <f t="shared" si="144"/>
        <v>70.551682327978185</v>
      </c>
      <c r="O606" s="48">
        <f t="shared" si="145"/>
        <v>19.293725371324644</v>
      </c>
      <c r="P606" s="48">
        <f t="shared" si="146"/>
        <v>10.154592300697182</v>
      </c>
      <c r="Q606" t="s">
        <v>88</v>
      </c>
      <c r="R606" t="s">
        <v>93</v>
      </c>
      <c r="S606" t="s">
        <v>515</v>
      </c>
      <c r="T606" s="50">
        <v>100</v>
      </c>
      <c r="U606" s="50">
        <f t="shared" si="147"/>
        <v>25.373134328358205</v>
      </c>
      <c r="V606" s="50">
        <f t="shared" si="148"/>
        <v>79.591836734693885</v>
      </c>
      <c r="W606" s="50">
        <f t="shared" si="149"/>
        <v>89.258861439312568</v>
      </c>
      <c r="X606" s="50">
        <f t="shared" si="150"/>
        <v>31.149301825993554</v>
      </c>
      <c r="Y606" s="50">
        <f t="shared" si="151"/>
        <v>85.368004232329213</v>
      </c>
      <c r="Z606" s="50">
        <f t="shared" si="152"/>
        <v>95.03502893694791</v>
      </c>
      <c r="AA606" s="50">
        <f t="shared" si="153"/>
        <v>-5.776167497635349</v>
      </c>
      <c r="AB606" s="50">
        <f t="shared" si="154"/>
        <v>-5.7761674976353277</v>
      </c>
      <c r="AC606" s="50">
        <f t="shared" si="155"/>
        <v>-5.7761674976353419</v>
      </c>
      <c r="AF606">
        <v>1.92</v>
      </c>
      <c r="AG606">
        <v>1.9</v>
      </c>
      <c r="AH606" s="66"/>
      <c r="AJ606" t="s">
        <v>447</v>
      </c>
    </row>
    <row r="607" spans="1:36" ht="15" x14ac:dyDescent="0.25">
      <c r="A607">
        <v>2.14</v>
      </c>
      <c r="B607">
        <v>2.81</v>
      </c>
      <c r="C607">
        <v>4.3899999999999997</v>
      </c>
      <c r="D607" s="43">
        <f t="shared" si="156"/>
        <v>5.0952038548987E-2</v>
      </c>
      <c r="E607" s="44">
        <f>IF(OR($A607="",$B607="",$C607=""),"",A607*'MPTO_working_3-way'!$I606)</f>
        <v>2.2490373624948323</v>
      </c>
      <c r="F607" s="45">
        <f>IF(OR($A607="",$B607="",$C607=""),"",B607*'MPTO_working_3-way'!$I606)</f>
        <v>2.9531752283226536</v>
      </c>
      <c r="G607" s="46">
        <f>IF(OR($A607="",$B607="",$C607=""),"",C607*'MPTO_working_3-way'!$I606)</f>
        <v>4.6136794492300526</v>
      </c>
      <c r="H607" s="44">
        <f>IF(OR($A607="",$B607="",$C607=""),"",'MPTO_working_3-way'!E606)</f>
        <v>2.2207135840193035</v>
      </c>
      <c r="I607" s="45">
        <f>IF(OR($A607="",$B607="",$C607=""),"",'MPTO_working_3-way'!F606)</f>
        <v>2.950828515481696</v>
      </c>
      <c r="J607" s="46">
        <f>IF(OR($A607="",$B607="",$C607=""),"",'MPTO_working_3-way'!G606)</f>
        <v>4.7436885471843695</v>
      </c>
      <c r="K607" s="44">
        <f>IF(OR($A607="",$B607="",$C607=""),"",'OddsRatio_working_3-way'!H606)</f>
        <v>2.2334327009880837</v>
      </c>
      <c r="L607" s="45">
        <f>IF(OR($A607="",$B607="",$C607=""),"",'OddsRatio_working_3-way'!I606)</f>
        <v>2.958344902445992</v>
      </c>
      <c r="M607" s="46">
        <f>IF(OR($A607="",$B607="",$C607=""),"",'OddsRatio_working_3-way'!J606)</f>
        <v>4.6678393476750895</v>
      </c>
      <c r="N607" s="47">
        <f t="shared" si="144"/>
        <v>44.463467645140007</v>
      </c>
      <c r="O607" s="48">
        <f t="shared" si="145"/>
        <v>33.861857921921576</v>
      </c>
      <c r="P607" s="48">
        <f t="shared" si="146"/>
        <v>21.674674432938414</v>
      </c>
      <c r="Q607" t="s">
        <v>345</v>
      </c>
      <c r="R607" t="s">
        <v>409</v>
      </c>
      <c r="S607" t="s">
        <v>515</v>
      </c>
      <c r="T607" s="50">
        <v>100</v>
      </c>
      <c r="U607" s="50">
        <f t="shared" si="147"/>
        <v>53.271028037383175</v>
      </c>
      <c r="V607" s="50">
        <f t="shared" si="148"/>
        <v>64.412811387900362</v>
      </c>
      <c r="W607" s="50">
        <f t="shared" si="149"/>
        <v>77.220956719817764</v>
      </c>
      <c r="X607" s="50">
        <f t="shared" si="150"/>
        <v>58.366231892281881</v>
      </c>
      <c r="Y607" s="50">
        <f t="shared" si="151"/>
        <v>69.508015242799061</v>
      </c>
      <c r="Z607" s="50">
        <f t="shared" si="152"/>
        <v>82.316160574716463</v>
      </c>
      <c r="AA607" s="50">
        <f t="shared" si="153"/>
        <v>-5.0952038548987062</v>
      </c>
      <c r="AB607" s="50">
        <f t="shared" si="154"/>
        <v>-5.0952038548986991</v>
      </c>
      <c r="AC607" s="50">
        <f t="shared" si="155"/>
        <v>-5.0952038548986991</v>
      </c>
      <c r="AF607">
        <v>2.75</v>
      </c>
      <c r="AG607">
        <v>1.45</v>
      </c>
      <c r="AH607" s="66"/>
      <c r="AJ607" t="s">
        <v>447</v>
      </c>
    </row>
    <row r="608" spans="1:36" ht="15" x14ac:dyDescent="0.25">
      <c r="A608">
        <v>2.68</v>
      </c>
      <c r="B608">
        <v>2.5499999999999998</v>
      </c>
      <c r="C608">
        <v>3.51</v>
      </c>
      <c r="D608" s="43">
        <f t="shared" si="156"/>
        <v>5.0191476003591973E-2</v>
      </c>
      <c r="E608" s="44">
        <f>IF(OR($A608="",$B608="",$C608=""),"",A608*'MPTO_working_3-way'!$I607)</f>
        <v>2.8145131556896268</v>
      </c>
      <c r="F608" s="45">
        <f>IF(OR($A608="",$B608="",$C608=""),"",B608*'MPTO_working_3-way'!$I607)</f>
        <v>2.6779882638091594</v>
      </c>
      <c r="G608" s="46">
        <f>IF(OR($A608="",$B608="",$C608=""),"",C608*'MPTO_working_3-way'!$I607)</f>
        <v>3.6861720807726077</v>
      </c>
      <c r="H608" s="44">
        <f>IF(OR($A608="",$B608="",$C608=""),"",'MPTO_working_3-way'!E607)</f>
        <v>2.8058059369436608</v>
      </c>
      <c r="I608" s="45">
        <f>IF(OR($A608="",$B608="",$C608=""),"",'MPTO_working_3-way'!F607)</f>
        <v>2.6636381403323313</v>
      </c>
      <c r="J608" s="46">
        <f>IF(OR($A608="",$B608="",$C608=""),"",'MPTO_working_3-way'!G607)</f>
        <v>3.7289807669587174</v>
      </c>
      <c r="K608" s="44">
        <f>IF(OR($A608="",$B608="",$C608=""),"",'OddsRatio_working_3-way'!H607)</f>
        <v>2.8110251324938424</v>
      </c>
      <c r="L608" s="45">
        <f>IF(OR($A608="",$B608="",$C608=""),"",'OddsRatio_working_3-way'!I607)</f>
        <v>2.6708862829556277</v>
      </c>
      <c r="M608" s="46">
        <f>IF(OR($A608="",$B608="",$C608=""),"",'OddsRatio_working_3-way'!J607)</f>
        <v>3.7057577872378236</v>
      </c>
      <c r="N608" s="47">
        <f t="shared" si="144"/>
        <v>35.530123495016127</v>
      </c>
      <c r="O608" s="48">
        <f t="shared" si="145"/>
        <v>37.341463124173821</v>
      </c>
      <c r="P608" s="48">
        <f t="shared" si="146"/>
        <v>27.128413380810041</v>
      </c>
      <c r="Q608" t="s">
        <v>346</v>
      </c>
      <c r="R608" t="s">
        <v>410</v>
      </c>
      <c r="S608" t="s">
        <v>515</v>
      </c>
      <c r="T608" s="50">
        <v>100</v>
      </c>
      <c r="U608" s="50">
        <f t="shared" si="147"/>
        <v>62.686567164179095</v>
      </c>
      <c r="V608" s="50">
        <f t="shared" si="148"/>
        <v>60.784313725490193</v>
      </c>
      <c r="W608" s="50">
        <f t="shared" si="149"/>
        <v>71.509971509971507</v>
      </c>
      <c r="X608" s="50">
        <f t="shared" si="150"/>
        <v>67.7057147645383</v>
      </c>
      <c r="Y608" s="50">
        <f t="shared" si="151"/>
        <v>65.803461325849383</v>
      </c>
      <c r="Z608" s="50">
        <f t="shared" si="152"/>
        <v>76.529119110330697</v>
      </c>
      <c r="AA608" s="50">
        <f t="shared" si="153"/>
        <v>-5.0191476003592044</v>
      </c>
      <c r="AB608" s="50">
        <f t="shared" si="154"/>
        <v>-5.0191476003591902</v>
      </c>
      <c r="AC608" s="50">
        <f t="shared" si="155"/>
        <v>-5.0191476003591902</v>
      </c>
      <c r="AF608">
        <v>2.81</v>
      </c>
      <c r="AG608">
        <v>1.44</v>
      </c>
      <c r="AH608" s="66"/>
      <c r="AJ608" t="s">
        <v>447</v>
      </c>
    </row>
    <row r="609" spans="1:36" ht="15" x14ac:dyDescent="0.25">
      <c r="A609">
        <v>5.86</v>
      </c>
      <c r="B609">
        <v>4.08</v>
      </c>
      <c r="C609">
        <v>1.56</v>
      </c>
      <c r="D609" s="43">
        <f t="shared" si="156"/>
        <v>5.677214440514966E-2</v>
      </c>
      <c r="E609" s="44">
        <f>IF(OR($A609="",$B609="",$C609=""),"",A609*'MPTO_working_3-way'!$I608)</f>
        <v>6.1926847662141773</v>
      </c>
      <c r="F609" s="45">
        <f>IF(OR($A609="",$B609="",$C609=""),"",B609*'MPTO_working_3-way'!$I608)</f>
        <v>4.3116303491730106</v>
      </c>
      <c r="G609" s="46">
        <f>IF(OR($A609="",$B609="",$C609=""),"",C609*'MPTO_working_3-way'!$I608)</f>
        <v>1.6485645452720334</v>
      </c>
      <c r="H609" s="44">
        <f>IF(OR($A609="",$B609="",$C609=""),"",'MPTO_working_3-way'!E608)</f>
        <v>6.5908970103425055</v>
      </c>
      <c r="I609" s="45">
        <f>IF(OR($A609="",$B609="",$C609=""),"",'MPTO_working_3-way'!F608)</f>
        <v>4.4213748681804717</v>
      </c>
      <c r="J609" s="46">
        <f>IF(OR($A609="",$B609="",$C609=""),"",'MPTO_working_3-way'!G608)</f>
        <v>1.6074544920444687</v>
      </c>
      <c r="K609" s="44">
        <f>IF(OR($A609="",$B609="",$C609=""),"",'OddsRatio_working_3-way'!H608)</f>
        <v>6.3882770845714454</v>
      </c>
      <c r="L609" s="45">
        <f>IF(OR($A609="",$B609="",$C609=""),"",'OddsRatio_working_3-way'!I608)</f>
        <v>4.4147928848724387</v>
      </c>
      <c r="M609" s="46">
        <f>IF(OR($A609="",$B609="",$C609=""),"",'OddsRatio_working_3-way'!J608)</f>
        <v>1.6208714336131707</v>
      </c>
      <c r="N609" s="47">
        <f t="shared" si="144"/>
        <v>16.148085002740061</v>
      </c>
      <c r="O609" s="48">
        <f t="shared" si="145"/>
        <v>23.19308287158254</v>
      </c>
      <c r="P609" s="48">
        <f t="shared" si="146"/>
        <v>60.658832125677407</v>
      </c>
      <c r="Q609" t="s">
        <v>343</v>
      </c>
      <c r="R609" t="s">
        <v>89</v>
      </c>
      <c r="S609" t="s">
        <v>515</v>
      </c>
      <c r="T609" s="50">
        <v>100</v>
      </c>
      <c r="U609" s="50">
        <f t="shared" si="147"/>
        <v>82.935153583617733</v>
      </c>
      <c r="V609" s="50">
        <f t="shared" si="148"/>
        <v>75.490196078431367</v>
      </c>
      <c r="W609" s="50">
        <f t="shared" si="149"/>
        <v>35.897435897435898</v>
      </c>
      <c r="X609" s="50">
        <f t="shared" si="150"/>
        <v>88.612368024132721</v>
      </c>
      <c r="Y609" s="50">
        <f t="shared" si="151"/>
        <v>81.167410518946355</v>
      </c>
      <c r="Z609" s="50">
        <f t="shared" si="152"/>
        <v>41.574650337950878</v>
      </c>
      <c r="AA609" s="50">
        <f t="shared" si="153"/>
        <v>-5.6772144405149874</v>
      </c>
      <c r="AB609" s="50">
        <f t="shared" si="154"/>
        <v>-5.6772144405149874</v>
      </c>
      <c r="AC609" s="50">
        <f t="shared" si="155"/>
        <v>-5.6772144405149803</v>
      </c>
      <c r="AF609">
        <v>1.96</v>
      </c>
      <c r="AG609">
        <v>1.85</v>
      </c>
      <c r="AH609" s="66"/>
      <c r="AJ609" t="s">
        <v>447</v>
      </c>
    </row>
    <row r="610" spans="1:36" ht="15" x14ac:dyDescent="0.25">
      <c r="A610">
        <v>3.8</v>
      </c>
      <c r="B610">
        <v>3.1</v>
      </c>
      <c r="C610">
        <v>2.15</v>
      </c>
      <c r="D610" s="43">
        <f t="shared" si="156"/>
        <v>5.0854818967899895E-2</v>
      </c>
      <c r="E610" s="44">
        <f>IF(OR($A610="",$B610="",$C610=""),"",A610*'MPTO_working_3-way'!$I609)</f>
        <v>3.9932483120780193</v>
      </c>
      <c r="F610" s="45">
        <f>IF(OR($A610="",$B610="",$C610=""),"",B610*'MPTO_working_3-way'!$I609)</f>
        <v>3.2576499388004896</v>
      </c>
      <c r="G610" s="46">
        <f>IF(OR($A610="",$B610="",$C610=""),"",C610*'MPTO_working_3-way'!$I609)</f>
        <v>2.2593378607809846</v>
      </c>
      <c r="H610" s="44">
        <f>IF(OR($A610="",$B610="",$C610=""),"",'MPTO_working_3-way'!E609)</f>
        <v>4.061634682204522</v>
      </c>
      <c r="I610" s="45">
        <f>IF(OR($A610="",$B610="",$C610=""),"",'MPTO_working_3-way'!F609)</f>
        <v>3.2719404013435538</v>
      </c>
      <c r="J610" s="46">
        <f>IF(OR($A610="",$B610="",$C610=""),"",'MPTO_working_3-way'!G609)</f>
        <v>2.2313226829554798</v>
      </c>
      <c r="K610" s="44">
        <f>IF(OR($A610="",$B610="",$C610=""),"",'OddsRatio_working_3-way'!H609)</f>
        <v>4.0265135395048048</v>
      </c>
      <c r="L610" s="45">
        <f>IF(OR($A610="",$B610="",$C610=""),"",'OddsRatio_working_3-way'!I609)</f>
        <v>3.2698851546286045</v>
      </c>
      <c r="M610" s="46">
        <f>IF(OR($A610="",$B610="",$C610=""),"",'OddsRatio_working_3-way'!J609)</f>
        <v>2.2430323465823312</v>
      </c>
      <c r="N610" s="47">
        <f t="shared" si="144"/>
        <v>25.042269396956605</v>
      </c>
      <c r="O610" s="48">
        <f t="shared" si="145"/>
        <v>30.696975389817773</v>
      </c>
      <c r="P610" s="48">
        <f t="shared" si="146"/>
        <v>44.260755213225629</v>
      </c>
      <c r="Q610" t="s">
        <v>91</v>
      </c>
      <c r="R610" t="s">
        <v>90</v>
      </c>
      <c r="S610" t="s">
        <v>515</v>
      </c>
      <c r="T610" s="50">
        <v>100</v>
      </c>
      <c r="U610" s="50">
        <f t="shared" si="147"/>
        <v>73.68421052631578</v>
      </c>
      <c r="V610" s="50">
        <f t="shared" si="148"/>
        <v>67.741935483870961</v>
      </c>
      <c r="W610" s="50">
        <f t="shared" si="149"/>
        <v>53.488372093023258</v>
      </c>
      <c r="X610" s="50">
        <f t="shared" si="150"/>
        <v>78.769692423105781</v>
      </c>
      <c r="Y610" s="50">
        <f t="shared" si="151"/>
        <v>72.827417380660947</v>
      </c>
      <c r="Z610" s="50">
        <f t="shared" si="152"/>
        <v>58.573853989813237</v>
      </c>
      <c r="AA610" s="50">
        <f t="shared" si="153"/>
        <v>-5.0854818967900002</v>
      </c>
      <c r="AB610" s="50">
        <f t="shared" si="154"/>
        <v>-5.085481896789986</v>
      </c>
      <c r="AC610" s="50">
        <f t="shared" si="155"/>
        <v>-5.0854818967899789</v>
      </c>
      <c r="AF610">
        <v>2.6</v>
      </c>
      <c r="AG610">
        <v>1.5</v>
      </c>
      <c r="AH610" s="66"/>
      <c r="AJ610" t="s">
        <v>447</v>
      </c>
    </row>
    <row r="611" spans="1:36" ht="15" x14ac:dyDescent="0.25">
      <c r="A611">
        <v>4.93</v>
      </c>
      <c r="B611">
        <v>3.37</v>
      </c>
      <c r="C611">
        <v>1.81</v>
      </c>
      <c r="D611" s="43">
        <f t="shared" si="156"/>
        <v>5.2061849482106348E-2</v>
      </c>
      <c r="E611" s="44">
        <f>IF(OR($A611="",$B611="",$C611=""),"",A611*'MPTO_working_3-way'!$I610)</f>
        <v>5.1866649179467839</v>
      </c>
      <c r="F611" s="45">
        <f>IF(OR($A611="",$B611="",$C611=""),"",B611*'MPTO_working_3-way'!$I610)</f>
        <v>3.5454484327546987</v>
      </c>
      <c r="G611" s="46">
        <f>IF(OR($A611="",$B611="",$C611=""),"",C611*'MPTO_working_3-way'!$I610)</f>
        <v>1.9042319475626126</v>
      </c>
      <c r="H611" s="44">
        <f>IF(OR($A611="",$B611="",$C611=""),"",'MPTO_working_3-way'!E610)</f>
        <v>5.3912480822177224</v>
      </c>
      <c r="I611" s="45">
        <f>IF(OR($A611="",$B611="",$C611=""),"",'MPTO_working_3-way'!F610)</f>
        <v>3.579329234856198</v>
      </c>
      <c r="J611" s="46">
        <f>IF(OR($A611="",$B611="",$C611=""),"",'MPTO_working_3-way'!G610)</f>
        <v>1.8686969854477067</v>
      </c>
      <c r="K611" s="44">
        <f>IF(OR($A611="",$B611="",$C611=""),"",'OddsRatio_working_3-way'!H610)</f>
        <v>5.2796528667911016</v>
      </c>
      <c r="L611" s="45">
        <f>IF(OR($A611="",$B611="",$C611=""),"",'OddsRatio_working_3-way'!I610)</f>
        <v>3.580859362416009</v>
      </c>
      <c r="M611" s="46">
        <f>IF(OR($A611="",$B611="",$C611=""),"",'OddsRatio_working_3-way'!J610)</f>
        <v>1.8820658580409142</v>
      </c>
      <c r="N611" s="47">
        <f t="shared" si="144"/>
        <v>19.280212155981427</v>
      </c>
      <c r="O611" s="48">
        <f t="shared" si="145"/>
        <v>28.205176833527723</v>
      </c>
      <c r="P611" s="48">
        <f t="shared" si="146"/>
        <v>52.514611010490839</v>
      </c>
      <c r="Q611" t="s">
        <v>344</v>
      </c>
      <c r="R611" t="s">
        <v>92</v>
      </c>
      <c r="S611" t="s">
        <v>515</v>
      </c>
      <c r="T611" s="50">
        <v>100</v>
      </c>
      <c r="U611" s="50">
        <f t="shared" si="147"/>
        <v>79.716024340770801</v>
      </c>
      <c r="V611" s="50">
        <f t="shared" si="148"/>
        <v>70.326409495548958</v>
      </c>
      <c r="W611" s="50">
        <f t="shared" si="149"/>
        <v>44.751381215469614</v>
      </c>
      <c r="X611" s="50">
        <f t="shared" si="150"/>
        <v>84.922209288981421</v>
      </c>
      <c r="Y611" s="50">
        <f t="shared" si="151"/>
        <v>75.532594443759606</v>
      </c>
      <c r="Z611" s="50">
        <f t="shared" si="152"/>
        <v>49.957566163680248</v>
      </c>
      <c r="AA611" s="50">
        <f t="shared" si="153"/>
        <v>-5.2061849482106197</v>
      </c>
      <c r="AB611" s="50">
        <f t="shared" si="154"/>
        <v>-5.2061849482106481</v>
      </c>
      <c r="AC611" s="50">
        <f t="shared" si="155"/>
        <v>-5.2061849482106339</v>
      </c>
      <c r="AF611">
        <v>2.13</v>
      </c>
      <c r="AG611">
        <v>1.72</v>
      </c>
      <c r="AH611" s="66"/>
      <c r="AJ611" t="s">
        <v>447</v>
      </c>
    </row>
    <row r="612" spans="1:36" ht="15" x14ac:dyDescent="0.25">
      <c r="A612">
        <v>2.3199999999999998</v>
      </c>
      <c r="B612">
        <v>3.32</v>
      </c>
      <c r="C612">
        <v>3.44</v>
      </c>
      <c r="D612" s="43">
        <f t="shared" si="156"/>
        <v>2.2936976454333902E-2</v>
      </c>
      <c r="E612" s="44">
        <f>IF(OR($A612="",$B612="",$C612=""),"",A612*'MPTO_working_3-way'!$I611)</f>
        <v>2.3732137853740545</v>
      </c>
      <c r="F612" s="45">
        <f>IF(OR($A612="",$B612="",$C612=""),"",B612*'MPTO_working_3-way'!$I611)</f>
        <v>3.3961507618283884</v>
      </c>
      <c r="G612" s="46">
        <f>IF(OR($A612="",$B612="",$C612=""),"",C612*'MPTO_working_3-way'!$I611)</f>
        <v>3.5189031990029087</v>
      </c>
      <c r="H612" s="44">
        <f>IF(OR($A612="",$B612="",$C612=""),"",'MPTO_working_3-way'!E611)</f>
        <v>2.3618951267842405</v>
      </c>
      <c r="I612" s="45">
        <f>IF(OR($A612="",$B612="",$C612=""),"",'MPTO_working_3-way'!F611)</f>
        <v>3.4064683876205417</v>
      </c>
      <c r="J612" s="46">
        <f>IF(OR($A612="",$B612="",$C612=""),"",'MPTO_working_3-way'!G611)</f>
        <v>3.5329195514771565</v>
      </c>
      <c r="K612" s="44">
        <f>IF(OR($A612="",$B612="",$C612=""),"",'OddsRatio_working_3-way'!H611)</f>
        <v>2.3668014604823582</v>
      </c>
      <c r="L612" s="45">
        <f>IF(OR($A612="",$B612="",$C612=""),"",'OddsRatio_working_3-way'!I611)</f>
        <v>3.4022571123629328</v>
      </c>
      <c r="M612" s="46">
        <f>IF(OR($A612="",$B612="",$C612=""),"",'OddsRatio_working_3-way'!J611)</f>
        <v>3.5265117905886019</v>
      </c>
      <c r="N612" s="47">
        <f t="shared" si="144"/>
        <v>42.136953955135766</v>
      </c>
      <c r="O612" s="48">
        <f t="shared" si="145"/>
        <v>29.445100354191261</v>
      </c>
      <c r="P612" s="48">
        <f t="shared" si="146"/>
        <v>28.417945690672958</v>
      </c>
      <c r="Q612" t="s">
        <v>100</v>
      </c>
      <c r="R612" t="s">
        <v>99</v>
      </c>
      <c r="S612" t="s">
        <v>515</v>
      </c>
      <c r="T612" s="50">
        <v>100</v>
      </c>
      <c r="U612" s="50">
        <f t="shared" si="147"/>
        <v>56.896551724137922</v>
      </c>
      <c r="V612" s="50">
        <f t="shared" si="148"/>
        <v>69.879518072289159</v>
      </c>
      <c r="W612" s="50">
        <f t="shared" si="149"/>
        <v>70.930232558139537</v>
      </c>
      <c r="X612" s="50">
        <f t="shared" si="150"/>
        <v>59.190249369571312</v>
      </c>
      <c r="Y612" s="50">
        <f t="shared" si="151"/>
        <v>72.173215717722542</v>
      </c>
      <c r="Z612" s="50">
        <f t="shared" si="152"/>
        <v>73.22393020357292</v>
      </c>
      <c r="AA612" s="50">
        <f t="shared" si="153"/>
        <v>-2.2936976454333902</v>
      </c>
      <c r="AB612" s="50">
        <f t="shared" si="154"/>
        <v>-2.2936976454333831</v>
      </c>
      <c r="AC612" s="50">
        <f t="shared" si="155"/>
        <v>-2.2936976454333831</v>
      </c>
      <c r="AF612">
        <v>1.87</v>
      </c>
      <c r="AG612">
        <v>2.0499999999999998</v>
      </c>
      <c r="AH612" s="66"/>
      <c r="AJ612" t="s">
        <v>441</v>
      </c>
    </row>
    <row r="613" spans="1:36" ht="15" x14ac:dyDescent="0.25">
      <c r="A613">
        <v>5.52</v>
      </c>
      <c r="B613">
        <v>3.99</v>
      </c>
      <c r="C613">
        <v>1.68</v>
      </c>
      <c r="D613" s="43">
        <f t="shared" si="156"/>
        <v>2.7024081943990419E-2</v>
      </c>
      <c r="E613" s="44">
        <f>IF(OR($A613="",$B613="",$C613=""),"",A613*'MPTO_working_3-way'!$I612)</f>
        <v>5.6691729323308264</v>
      </c>
      <c r="F613" s="45">
        <f>IF(OR($A613="",$B613="",$C613=""),"",B613*'MPTO_working_3-way'!$I612)</f>
        <v>4.0978260869565224</v>
      </c>
      <c r="G613" s="46">
        <f>IF(OR($A613="",$B613="",$C613=""),"",C613*'MPTO_working_3-way'!$I612)</f>
        <v>1.7254004576659039</v>
      </c>
      <c r="H613" s="44">
        <f>IF(OR($A613="",$B613="",$C613=""),"",'MPTO_working_3-way'!E612)</f>
        <v>5.8088405949994728</v>
      </c>
      <c r="I613" s="45">
        <f>IF(OR($A613="",$B613="",$C613=""),"",'MPTO_working_3-way'!F612)</f>
        <v>4.1387552615754659</v>
      </c>
      <c r="J613" s="46">
        <f>IF(OR($A613="",$B613="",$C613=""),"",'MPTO_working_3-way'!G612)</f>
        <v>1.7058149261129527</v>
      </c>
      <c r="K613" s="44">
        <f>IF(OR($A613="",$B613="",$C613=""),"",'OddsRatio_working_3-way'!H612)</f>
        <v>5.7380131743148874</v>
      </c>
      <c r="L613" s="45">
        <f>IF(OR($A613="",$B613="",$C613=""),"",'OddsRatio_working_3-way'!I612)</f>
        <v>4.1342166794693629</v>
      </c>
      <c r="M613" s="46">
        <f>IF(OR($A613="",$B613="",$C613=""),"",'OddsRatio_working_3-way'!J612)</f>
        <v>1.7127984421535674</v>
      </c>
      <c r="N613" s="47">
        <f t="shared" si="144"/>
        <v>17.639257294429711</v>
      </c>
      <c r="O613" s="48">
        <f t="shared" si="145"/>
        <v>24.403183023872675</v>
      </c>
      <c r="P613" s="48">
        <f t="shared" si="146"/>
        <v>57.95755968169761</v>
      </c>
      <c r="Q613" t="s">
        <v>103</v>
      </c>
      <c r="R613" t="s">
        <v>102</v>
      </c>
      <c r="S613" t="s">
        <v>515</v>
      </c>
      <c r="T613" s="50">
        <v>100</v>
      </c>
      <c r="U613" s="50">
        <f t="shared" si="147"/>
        <v>81.884057971014499</v>
      </c>
      <c r="V613" s="50">
        <f t="shared" si="148"/>
        <v>74.937343358395992</v>
      </c>
      <c r="W613" s="50">
        <f t="shared" si="149"/>
        <v>40.476190476190474</v>
      </c>
      <c r="X613" s="50">
        <f t="shared" si="150"/>
        <v>84.586466165413526</v>
      </c>
      <c r="Y613" s="50">
        <f t="shared" si="151"/>
        <v>77.639751552795033</v>
      </c>
      <c r="Z613" s="50">
        <f t="shared" si="152"/>
        <v>43.178598670589516</v>
      </c>
      <c r="AA613" s="50">
        <f t="shared" si="153"/>
        <v>-2.7024081943990268</v>
      </c>
      <c r="AB613" s="50">
        <f t="shared" si="154"/>
        <v>-2.702408194399041</v>
      </c>
      <c r="AC613" s="50">
        <f t="shared" si="155"/>
        <v>-2.702408194399041</v>
      </c>
      <c r="AF613">
        <v>1.71</v>
      </c>
      <c r="AG613">
        <v>2.25</v>
      </c>
      <c r="AH613" s="66"/>
      <c r="AJ613" t="s">
        <v>441</v>
      </c>
    </row>
    <row r="614" spans="1:36" ht="15" x14ac:dyDescent="0.25">
      <c r="A614">
        <v>8.9499999999999993</v>
      </c>
      <c r="B614">
        <v>4.93</v>
      </c>
      <c r="C614">
        <v>1.41</v>
      </c>
      <c r="D614" s="43">
        <f t="shared" si="156"/>
        <v>2.3791458323739523E-2</v>
      </c>
      <c r="E614" s="44">
        <f>IF(OR($A614="",$B614="",$C614=""),"",A614*'MPTO_working_3-way'!$I613)</f>
        <v>9.1629335519974688</v>
      </c>
      <c r="F614" s="45">
        <f>IF(OR($A614="",$B614="",$C614=""),"",B614*'MPTO_working_3-way'!$I613)</f>
        <v>5.0472918895360355</v>
      </c>
      <c r="G614" s="46">
        <f>IF(OR($A614="",$B614="",$C614=""),"",C614*'MPTO_working_3-way'!$I613)</f>
        <v>1.4435459562364727</v>
      </c>
      <c r="H614" s="44">
        <f>IF(OR($A614="",$B614="",$C614=""),"",'MPTO_working_3-way'!E613)</f>
        <v>9.6337853800519113</v>
      </c>
      <c r="I614" s="45">
        <f>IF(OR($A614="",$B614="",$C614=""),"",'MPTO_working_3-way'!F613)</f>
        <v>5.1305922879648014</v>
      </c>
      <c r="J614" s="46">
        <f>IF(OR($A614="",$B614="",$C614=""),"",'MPTO_working_3-way'!G613)</f>
        <v>1.4259448950145936</v>
      </c>
      <c r="K614" s="44">
        <f>IF(OR($A614="",$B614="",$C614=""),"",'OddsRatio_working_3-way'!H613)</f>
        <v>9.3673923387327509</v>
      </c>
      <c r="L614" s="45">
        <f>IF(OR($A614="",$B614="",$C614=""),"",'OddsRatio_working_3-way'!I613)</f>
        <v>5.1363335712226039</v>
      </c>
      <c r="M614" s="46">
        <f>IF(OR($A614="",$B614="",$C614=""),"",'OddsRatio_working_3-way'!J613)</f>
        <v>1.4315258941987961</v>
      </c>
      <c r="N614" s="47">
        <f t="shared" si="144"/>
        <v>10.913535434096927</v>
      </c>
      <c r="O614" s="48">
        <f t="shared" si="145"/>
        <v>19.812604895571504</v>
      </c>
      <c r="P614" s="48">
        <f t="shared" si="146"/>
        <v>69.273859670331561</v>
      </c>
      <c r="Q614" t="s">
        <v>104</v>
      </c>
      <c r="R614" t="s">
        <v>143</v>
      </c>
      <c r="S614" t="s">
        <v>515</v>
      </c>
      <c r="T614" s="50">
        <v>100</v>
      </c>
      <c r="U614" s="50">
        <f t="shared" si="147"/>
        <v>88.826815642458087</v>
      </c>
      <c r="V614" s="50">
        <f t="shared" si="148"/>
        <v>79.716024340770801</v>
      </c>
      <c r="W614" s="50">
        <f t="shared" si="149"/>
        <v>29.078014184397166</v>
      </c>
      <c r="X614" s="50">
        <f t="shared" si="150"/>
        <v>91.205961474832051</v>
      </c>
      <c r="Y614" s="50">
        <f t="shared" si="151"/>
        <v>82.095170173144737</v>
      </c>
      <c r="Z614" s="50">
        <f t="shared" si="152"/>
        <v>31.457160016771113</v>
      </c>
      <c r="AA614" s="50">
        <f t="shared" si="153"/>
        <v>-2.3791458323739647</v>
      </c>
      <c r="AB614" s="50">
        <f t="shared" si="154"/>
        <v>-2.3791458323739363</v>
      </c>
      <c r="AC614" s="50">
        <f t="shared" si="155"/>
        <v>-2.3791458323739469</v>
      </c>
      <c r="AF614">
        <v>1.68</v>
      </c>
      <c r="AG614">
        <v>2.2999999999999998</v>
      </c>
      <c r="AH614" s="66"/>
      <c r="AJ614" t="s">
        <v>441</v>
      </c>
    </row>
    <row r="615" spans="1:36" ht="15" x14ac:dyDescent="0.25">
      <c r="A615">
        <v>6.39</v>
      </c>
      <c r="B615">
        <v>4.41</v>
      </c>
      <c r="C615">
        <v>1.56</v>
      </c>
      <c r="D615" s="43">
        <f t="shared" si="156"/>
        <v>2.4277533331859225E-2</v>
      </c>
      <c r="E615" s="44">
        <f>IF(OR($A615="",$B615="",$C615=""),"",A615*'MPTO_working_3-way'!$I614)</f>
        <v>6.5451334379905806</v>
      </c>
      <c r="F615" s="45">
        <f>IF(OR($A615="",$B615="",$C615=""),"",B615*'MPTO_working_3-way'!$I614)</f>
        <v>4.5170639219934996</v>
      </c>
      <c r="G615" s="46">
        <f>IF(OR($A615="",$B615="",$C615=""),"",C615*'MPTO_working_3-way'!$I614)</f>
        <v>1.5978729519977004</v>
      </c>
      <c r="H615" s="44">
        <f>IF(OR($A615="",$B615="",$C615=""),"",'MPTO_working_3-way'!E614)</f>
        <v>6.7384531337946543</v>
      </c>
      <c r="I615" s="45">
        <f>IF(OR($A615="",$B615="",$C615=""),"",'MPTO_working_3-way'!F614)</f>
        <v>4.5732085477383544</v>
      </c>
      <c r="J615" s="46">
        <f>IF(OR($A615="",$B615="",$C615=""),"",'MPTO_working_3-way'!G614)</f>
        <v>1.5799457363438405</v>
      </c>
      <c r="K615" s="44">
        <f>IF(OR($A615="",$B615="",$C615=""),"",'OddsRatio_working_3-way'!H614)</f>
        <v>6.6403830513692661</v>
      </c>
      <c r="L615" s="45">
        <f>IF(OR($A615="",$B615="",$C615=""),"",'OddsRatio_working_3-way'!I614)</f>
        <v>4.568405603927495</v>
      </c>
      <c r="M615" s="46">
        <f>IF(OR($A615="",$B615="",$C615=""),"",'OddsRatio_working_3-way'!J614)</f>
        <v>1.5860138235188848</v>
      </c>
      <c r="N615" s="47">
        <f t="shared" si="144"/>
        <v>15.278527313065901</v>
      </c>
      <c r="O615" s="48">
        <f t="shared" si="145"/>
        <v>22.138274269952628</v>
      </c>
      <c r="P615" s="48">
        <f t="shared" si="146"/>
        <v>62.583198416981475</v>
      </c>
      <c r="Q615" t="s">
        <v>95</v>
      </c>
      <c r="R615" t="s">
        <v>53</v>
      </c>
      <c r="S615" t="s">
        <v>515</v>
      </c>
      <c r="T615" s="50">
        <v>100</v>
      </c>
      <c r="U615" s="50">
        <f t="shared" si="147"/>
        <v>84.350547730829433</v>
      </c>
      <c r="V615" s="50">
        <f t="shared" si="148"/>
        <v>77.32426303854875</v>
      </c>
      <c r="W615" s="50">
        <f t="shared" si="149"/>
        <v>35.897435897435898</v>
      </c>
      <c r="X615" s="50">
        <f t="shared" si="150"/>
        <v>86.778301064015338</v>
      </c>
      <c r="Y615" s="50">
        <f t="shared" si="151"/>
        <v>79.752016371734683</v>
      </c>
      <c r="Z615" s="50">
        <f t="shared" si="152"/>
        <v>38.325189230621824</v>
      </c>
      <c r="AA615" s="50">
        <f t="shared" si="153"/>
        <v>-2.4277533331859047</v>
      </c>
      <c r="AB615" s="50">
        <f t="shared" si="154"/>
        <v>-2.4277533331859331</v>
      </c>
      <c r="AC615" s="50">
        <f t="shared" si="155"/>
        <v>-2.427753333185926</v>
      </c>
      <c r="AF615">
        <v>1.72</v>
      </c>
      <c r="AG615">
        <v>2.23</v>
      </c>
      <c r="AH615" s="66"/>
      <c r="AJ615" t="s">
        <v>441</v>
      </c>
    </row>
    <row r="616" spans="1:36" ht="15" x14ac:dyDescent="0.25">
      <c r="A616">
        <v>2.72</v>
      </c>
      <c r="B616">
        <v>3.28</v>
      </c>
      <c r="C616">
        <v>2.86</v>
      </c>
      <c r="D616" s="43">
        <f t="shared" si="156"/>
        <v>2.217545725436687E-2</v>
      </c>
      <c r="E616" s="44">
        <f>IF(OR($A616="",$B616="",$C616=""),"",A616*'MPTO_working_3-way'!$I615)</f>
        <v>2.7803172437318779</v>
      </c>
      <c r="F616" s="45">
        <f>IF(OR($A616="",$B616="",$C616=""),"",B616*'MPTO_working_3-way'!$I615)</f>
        <v>3.3527354997943233</v>
      </c>
      <c r="G616" s="46">
        <f>IF(OR($A616="",$B616="",$C616=""),"",C616*'MPTO_working_3-way'!$I615)</f>
        <v>2.9234218077474892</v>
      </c>
      <c r="H616" s="44">
        <f>IF(OR($A616="",$B616="",$C616=""),"",'MPTO_working_3-way'!E615)</f>
        <v>2.7758097306931795</v>
      </c>
      <c r="I616" s="45">
        <f>IF(OR($A616="",$B616="",$C616=""),"",'MPTO_working_3-way'!F615)</f>
        <v>3.3615001306880941</v>
      </c>
      <c r="J616" s="46">
        <f>IF(OR($A616="",$B616="",$C616=""),"",'MPTO_working_3-way'!G615)</f>
        <v>2.9217679347467627</v>
      </c>
      <c r="K616" s="44">
        <f>IF(OR($A616="",$B616="",$C616=""),"",'OddsRatio_working_3-way'!H615)</f>
        <v>2.7780360334003387</v>
      </c>
      <c r="L616" s="45">
        <f>IF(OR($A616="",$B616="",$C616=""),"",'OddsRatio_working_3-way'!I615)</f>
        <v>3.3569314861353314</v>
      </c>
      <c r="M616" s="46">
        <f>IF(OR($A616="",$B616="",$C616=""),"",'OddsRatio_working_3-way'!J615)</f>
        <v>2.9227598965840857</v>
      </c>
      <c r="N616" s="47">
        <f t="shared" si="144"/>
        <v>35.967118581682108</v>
      </c>
      <c r="O616" s="48">
        <f t="shared" si="145"/>
        <v>29.826391018955896</v>
      </c>
      <c r="P616" s="48">
        <f t="shared" si="146"/>
        <v>34.206490399362004</v>
      </c>
      <c r="Q616" t="s">
        <v>52</v>
      </c>
      <c r="R616" t="s">
        <v>97</v>
      </c>
      <c r="S616" t="s">
        <v>515</v>
      </c>
      <c r="T616" s="50">
        <v>100</v>
      </c>
      <c r="U616" s="50">
        <f t="shared" si="147"/>
        <v>63.235294117647051</v>
      </c>
      <c r="V616" s="50">
        <f t="shared" si="148"/>
        <v>69.512195121951223</v>
      </c>
      <c r="W616" s="50">
        <f t="shared" si="149"/>
        <v>65.03496503496504</v>
      </c>
      <c r="X616" s="50">
        <f t="shared" si="150"/>
        <v>65.452839843083737</v>
      </c>
      <c r="Y616" s="50">
        <f t="shared" si="151"/>
        <v>71.729740847387902</v>
      </c>
      <c r="Z616" s="50">
        <f t="shared" si="152"/>
        <v>67.252510760401719</v>
      </c>
      <c r="AA616" s="50">
        <f t="shared" si="153"/>
        <v>-2.2175457254366862</v>
      </c>
      <c r="AB616" s="50">
        <f t="shared" si="154"/>
        <v>-2.217545725436679</v>
      </c>
      <c r="AC616" s="50">
        <f t="shared" si="155"/>
        <v>-2.217545725436679</v>
      </c>
      <c r="AF616">
        <v>1.9</v>
      </c>
      <c r="AG616">
        <v>2</v>
      </c>
      <c r="AH616" s="66"/>
      <c r="AJ616" t="s">
        <v>441</v>
      </c>
    </row>
    <row r="617" spans="1:36" ht="15" x14ac:dyDescent="0.25">
      <c r="A617">
        <v>3.4</v>
      </c>
      <c r="B617">
        <v>4.1500000000000004</v>
      </c>
      <c r="C617">
        <v>2.02</v>
      </c>
      <c r="D617" s="43">
        <f t="shared" si="156"/>
        <v>3.0131007431005274E-2</v>
      </c>
      <c r="E617" s="44">
        <f>IF(OR($A617="",$B617="",$C617=""),"",A617*'MPTO_working_3-way'!$I616)</f>
        <v>3.5024454252654178</v>
      </c>
      <c r="F617" s="45">
        <f>IF(OR($A617="",$B617="",$C617=""),"",B617*'MPTO_working_3-way'!$I616)</f>
        <v>4.2750436808386718</v>
      </c>
      <c r="G617" s="46">
        <f>IF(OR($A617="",$B617="",$C617=""),"",C617*'MPTO_working_3-way'!$I616)</f>
        <v>2.0808646350106308</v>
      </c>
      <c r="H617" s="44">
        <f>IF(OR($A617="",$B617="",$C617=""),"",'MPTO_working_3-way'!E616)</f>
        <v>3.5202097965434613</v>
      </c>
      <c r="I617" s="45">
        <f>IF(OR($A617="",$B617="",$C617=""),"",'MPTO_working_3-way'!F616)</f>
        <v>4.330500577355509</v>
      </c>
      <c r="J617" s="46">
        <f>IF(OR($A617="",$B617="",$C617=""),"",'MPTO_working_3-way'!G616)</f>
        <v>2.0618308609348177</v>
      </c>
      <c r="K617" s="44">
        <f>IF(OR($A617="",$B617="",$C617=""),"",'OddsRatio_working_3-way'!H616)</f>
        <v>3.5164215878047873</v>
      </c>
      <c r="L617" s="45">
        <f>IF(OR($A617="",$B617="",$C617=""),"",'OddsRatio_working_3-way'!I616)</f>
        <v>4.3028033339937828</v>
      </c>
      <c r="M617" s="46">
        <f>IF(OR($A617="",$B617="",$C617=""),"",'OddsRatio_working_3-way'!J616)</f>
        <v>2.069479174817034</v>
      </c>
      <c r="N617" s="47">
        <f t="shared" si="144"/>
        <v>28.551479854228401</v>
      </c>
      <c r="O617" s="48">
        <f t="shared" si="145"/>
        <v>23.391573856476281</v>
      </c>
      <c r="P617" s="48">
        <f t="shared" si="146"/>
        <v>48.056946289295318</v>
      </c>
      <c r="Q617" t="s">
        <v>361</v>
      </c>
      <c r="R617" t="s">
        <v>360</v>
      </c>
      <c r="S617" t="s">
        <v>515</v>
      </c>
      <c r="T617" s="50">
        <v>100</v>
      </c>
      <c r="U617" s="50">
        <f t="shared" si="147"/>
        <v>70.588235294117652</v>
      </c>
      <c r="V617" s="50">
        <f t="shared" si="148"/>
        <v>75.903614457831324</v>
      </c>
      <c r="W617" s="50">
        <f t="shared" si="149"/>
        <v>50.495049504950494</v>
      </c>
      <c r="X617" s="50">
        <f t="shared" si="150"/>
        <v>73.601336037218175</v>
      </c>
      <c r="Y617" s="50">
        <f t="shared" si="151"/>
        <v>78.916715200931861</v>
      </c>
      <c r="Z617" s="50">
        <f t="shared" si="152"/>
        <v>53.508150248051024</v>
      </c>
      <c r="AA617" s="50">
        <f t="shared" si="153"/>
        <v>-3.013100743100523</v>
      </c>
      <c r="AB617" s="50">
        <f t="shared" si="154"/>
        <v>-3.0131007431005372</v>
      </c>
      <c r="AC617" s="50">
        <f t="shared" si="155"/>
        <v>-3.0131007431005301</v>
      </c>
      <c r="AF617">
        <v>1.65</v>
      </c>
      <c r="AG617">
        <v>2.34</v>
      </c>
      <c r="AH617" s="66"/>
      <c r="AJ617" t="s">
        <v>448</v>
      </c>
    </row>
    <row r="618" spans="1:36" ht="15" x14ac:dyDescent="0.25">
      <c r="A618">
        <v>1.86</v>
      </c>
      <c r="B618">
        <v>4.1100000000000003</v>
      </c>
      <c r="C618">
        <v>4</v>
      </c>
      <c r="D618" s="43">
        <f t="shared" si="156"/>
        <v>3.0943411035240453E-2</v>
      </c>
      <c r="E618" s="44">
        <f>IF(OR($A618="",$B618="",$C618=""),"",A618*'MPTO_working_3-way'!$I617)</f>
        <v>1.9175547445255474</v>
      </c>
      <c r="F618" s="45">
        <f>IF(OR($A618="",$B618="",$C618=""),"",B618*'MPTO_working_3-way'!$I617)</f>
        <v>4.2371774193548388</v>
      </c>
      <c r="G618" s="46">
        <f>IF(OR($A618="",$B618="",$C618=""),"",C618*'MPTO_working_3-way'!$I617)</f>
        <v>4.1237736441409618</v>
      </c>
      <c r="H618" s="44">
        <f>IF(OR($A618="",$B618="",$C618=""),"",'MPTO_working_3-way'!E617)</f>
        <v>1.8963819257531969</v>
      </c>
      <c r="I618" s="45">
        <f>IF(OR($A618="",$B618="",$C618=""),"",'MPTO_working_3-way'!F617)</f>
        <v>4.2919462145243248</v>
      </c>
      <c r="J618" s="46">
        <f>IF(OR($A618="",$B618="",$C618=""),"",'MPTO_working_3-way'!G617)</f>
        <v>4.1721333842711337</v>
      </c>
      <c r="K618" s="44">
        <f>IF(OR($A618="",$B618="",$C618=""),"",'OddsRatio_working_3-way'!H617)</f>
        <v>1.9043135758415792</v>
      </c>
      <c r="L618" s="45">
        <f>IF(OR($A618="",$B618="",$C618=""),"",'OddsRatio_working_3-way'!I617)</f>
        <v>4.270250256822453</v>
      </c>
      <c r="M618" s="46">
        <f>IF(OR($A618="",$B618="",$C618=""),"",'OddsRatio_working_3-way'!J617)</f>
        <v>4.1545822413078328</v>
      </c>
      <c r="N618" s="47">
        <f t="shared" si="144"/>
        <v>52.149749719266858</v>
      </c>
      <c r="O618" s="48">
        <f t="shared" si="145"/>
        <v>23.600616661274053</v>
      </c>
      <c r="P618" s="48">
        <f t="shared" si="146"/>
        <v>24.24963361945909</v>
      </c>
      <c r="Q618" t="s">
        <v>423</v>
      </c>
      <c r="R618" t="s">
        <v>422</v>
      </c>
      <c r="S618" t="s">
        <v>515</v>
      </c>
      <c r="T618" s="50">
        <v>100</v>
      </c>
      <c r="U618" s="50">
        <f t="shared" si="147"/>
        <v>46.236559139784944</v>
      </c>
      <c r="V618" s="50">
        <f t="shared" si="148"/>
        <v>75.669099756691011</v>
      </c>
      <c r="W618" s="50">
        <f t="shared" si="149"/>
        <v>75</v>
      </c>
      <c r="X618" s="50">
        <f t="shared" si="150"/>
        <v>49.330900243309003</v>
      </c>
      <c r="Y618" s="50">
        <f t="shared" si="151"/>
        <v>78.763440860215056</v>
      </c>
      <c r="Z618" s="50">
        <f t="shared" si="152"/>
        <v>78.094341103524044</v>
      </c>
      <c r="AA618" s="50">
        <f t="shared" si="153"/>
        <v>-3.0943411035240587</v>
      </c>
      <c r="AB618" s="50">
        <f t="shared" si="154"/>
        <v>-3.0943411035240445</v>
      </c>
      <c r="AC618" s="50">
        <f t="shared" si="155"/>
        <v>-3.0943411035240445</v>
      </c>
      <c r="AF618">
        <v>1.53</v>
      </c>
      <c r="AG618">
        <v>2.63</v>
      </c>
      <c r="AH618" s="66"/>
      <c r="AJ618" t="s">
        <v>448</v>
      </c>
    </row>
    <row r="619" spans="1:36" ht="15" x14ac:dyDescent="0.25">
      <c r="A619">
        <v>2.0099999999999998</v>
      </c>
      <c r="B619">
        <v>3.87</v>
      </c>
      <c r="C619">
        <v>3.66</v>
      </c>
      <c r="D619" s="43">
        <f t="shared" si="156"/>
        <v>2.9134414343329862E-2</v>
      </c>
      <c r="E619" s="44">
        <f>IF(OR($A619="",$B619="",$C619=""),"",A619*'MPTO_working_3-way'!$I618)</f>
        <v>2.0685601728300926</v>
      </c>
      <c r="F619" s="45">
        <f>IF(OR($A619="",$B619="",$C619=""),"",B619*'MPTO_working_3-way'!$I618)</f>
        <v>3.9827501835086867</v>
      </c>
      <c r="G619" s="46">
        <f>IF(OR($A619="",$B619="",$C619=""),"",C619*'MPTO_working_3-way'!$I618)</f>
        <v>3.7666319564965876</v>
      </c>
      <c r="H619" s="44">
        <f>IF(OR($A619="",$B619="",$C619=""),"",'MPTO_working_3-way'!E618)</f>
        <v>2.0500164389906068</v>
      </c>
      <c r="I619" s="45">
        <f>IF(OR($A619="",$B619="",$C619=""),"",'MPTO_working_3-way'!F618)</f>
        <v>4.0211276259111086</v>
      </c>
      <c r="J619" s="46">
        <f>IF(OR($A619="",$B619="",$C619=""),"",'MPTO_working_3-way'!G618)</f>
        <v>3.7948853498447268</v>
      </c>
      <c r="K619" s="44">
        <f>IF(OR($A619="",$B619="",$C619=""),"",'OddsRatio_working_3-way'!H618)</f>
        <v>2.0573493899270168</v>
      </c>
      <c r="L619" s="45">
        <f>IF(OR($A619="",$B619="",$C619=""),"",'OddsRatio_working_3-way'!I618)</f>
        <v>4.0045472763272674</v>
      </c>
      <c r="M619" s="46">
        <f>IF(OR($A619="",$B619="",$C619=""),"",'OddsRatio_working_3-way'!J618)</f>
        <v>3.7847023536691742</v>
      </c>
      <c r="N619" s="47">
        <f t="shared" si="144"/>
        <v>48.342804484718172</v>
      </c>
      <c r="O619" s="48">
        <f t="shared" si="145"/>
        <v>25.108278298264469</v>
      </c>
      <c r="P619" s="48">
        <f t="shared" si="146"/>
        <v>26.548917217017348</v>
      </c>
      <c r="Q619" t="s">
        <v>358</v>
      </c>
      <c r="R619" t="s">
        <v>362</v>
      </c>
      <c r="S619" t="s">
        <v>515</v>
      </c>
      <c r="T619" s="50">
        <v>100</v>
      </c>
      <c r="U619" s="50">
        <f t="shared" si="147"/>
        <v>50.248756218905463</v>
      </c>
      <c r="V619" s="50">
        <f t="shared" si="148"/>
        <v>74.160206718346245</v>
      </c>
      <c r="W619" s="50">
        <f t="shared" si="149"/>
        <v>72.67759562841529</v>
      </c>
      <c r="X619" s="50">
        <f t="shared" si="150"/>
        <v>53.162197653238444</v>
      </c>
      <c r="Y619" s="50">
        <f t="shared" si="151"/>
        <v>77.073648152679226</v>
      </c>
      <c r="Z619" s="50">
        <f t="shared" si="152"/>
        <v>75.591037062748285</v>
      </c>
      <c r="AA619" s="50">
        <f t="shared" si="153"/>
        <v>-2.9134414343329809</v>
      </c>
      <c r="AB619" s="50">
        <f t="shared" si="154"/>
        <v>-2.9134414343329809</v>
      </c>
      <c r="AC619" s="50">
        <f t="shared" si="155"/>
        <v>-2.9134414343329951</v>
      </c>
      <c r="AF619">
        <v>1.79</v>
      </c>
      <c r="AG619">
        <v>2.1</v>
      </c>
      <c r="AH619" s="66"/>
      <c r="AJ619" t="s">
        <v>448</v>
      </c>
    </row>
    <row r="620" spans="1:36" ht="15" x14ac:dyDescent="0.25">
      <c r="A620">
        <v>10.95</v>
      </c>
      <c r="B620">
        <v>6.62</v>
      </c>
      <c r="C620">
        <v>1.27</v>
      </c>
      <c r="D620" s="43">
        <f t="shared" si="156"/>
        <v>2.978317752908044E-2</v>
      </c>
      <c r="E620" s="44">
        <f>IF(OR($A620="",$B620="",$C620=""),"",A620*'MPTO_working_3-way'!$I619)</f>
        <v>11.276125793943431</v>
      </c>
      <c r="F620" s="45">
        <f>IF(OR($A620="",$B620="",$C620=""),"",B620*'MPTO_working_3-way'!$I619)</f>
        <v>6.8171646352425128</v>
      </c>
      <c r="G620" s="46">
        <f>IF(OR($A620="",$B620="",$C620=""),"",C620*'MPTO_working_3-way'!$I619)</f>
        <v>1.3078246354619323</v>
      </c>
      <c r="H620" s="44">
        <f>IF(OR($A620="",$B620="",$C620=""),"",'MPTO_working_3-way'!E619)</f>
        <v>12.285544295835512</v>
      </c>
      <c r="I620" s="45">
        <f>IF(OR($A620="",$B620="",$C620=""),"",'MPTO_working_3-way'!F619)</f>
        <v>7.0856819668101938</v>
      </c>
      <c r="J620" s="46">
        <f>IF(OR($A620="",$B620="",$C620=""),"",'MPTO_working_3-way'!G619)</f>
        <v>1.2862168950602102</v>
      </c>
      <c r="K620" s="44">
        <f>IF(OR($A620="",$B620="",$C620=""),"",'OddsRatio_working_3-way'!H619)</f>
        <v>11.769570789364019</v>
      </c>
      <c r="L620" s="45">
        <f>IF(OR($A620="",$B620="",$C620=""),"",'OddsRatio_working_3-way'!I619)</f>
        <v>7.0829133503744517</v>
      </c>
      <c r="M620" s="46">
        <f>IF(OR($A620="",$B620="",$C620=""),"",'OddsRatio_working_3-way'!J619)</f>
        <v>1.2922396093596269</v>
      </c>
      <c r="N620" s="47">
        <f t="shared" si="144"/>
        <v>8.8682941133657316</v>
      </c>
      <c r="O620" s="48">
        <f t="shared" si="145"/>
        <v>14.6688550666699</v>
      </c>
      <c r="P620" s="48">
        <f t="shared" si="146"/>
        <v>76.462850819964359</v>
      </c>
      <c r="Q620" t="s">
        <v>359</v>
      </c>
      <c r="R620" t="s">
        <v>427</v>
      </c>
      <c r="S620" t="s">
        <v>515</v>
      </c>
      <c r="T620" s="50">
        <v>100</v>
      </c>
      <c r="U620" s="50">
        <f t="shared" si="147"/>
        <v>90.867579908675808</v>
      </c>
      <c r="V620" s="50">
        <f t="shared" si="148"/>
        <v>84.894259818731115</v>
      </c>
      <c r="W620" s="50">
        <f t="shared" si="149"/>
        <v>21.259842519685037</v>
      </c>
      <c r="X620" s="50">
        <f t="shared" si="150"/>
        <v>93.845897661583834</v>
      </c>
      <c r="Y620" s="50">
        <f t="shared" si="151"/>
        <v>87.872577571639155</v>
      </c>
      <c r="Z620" s="50">
        <f t="shared" si="152"/>
        <v>24.238160272593085</v>
      </c>
      <c r="AA620" s="50">
        <f t="shared" si="153"/>
        <v>-2.9783177529080263</v>
      </c>
      <c r="AB620" s="50">
        <f t="shared" si="154"/>
        <v>-2.9783177529080405</v>
      </c>
      <c r="AC620" s="50">
        <f t="shared" si="155"/>
        <v>-2.9783177529080476</v>
      </c>
      <c r="AF620">
        <v>1.33</v>
      </c>
      <c r="AG620">
        <v>3.46</v>
      </c>
      <c r="AH620" s="66"/>
      <c r="AJ620" t="s">
        <v>448</v>
      </c>
    </row>
    <row r="621" spans="1:36" ht="15" x14ac:dyDescent="0.25">
      <c r="A621">
        <v>3.16</v>
      </c>
      <c r="B621">
        <v>3.07</v>
      </c>
      <c r="C621">
        <v>2.56</v>
      </c>
      <c r="D621" s="43">
        <f t="shared" si="156"/>
        <v>3.2813595225333003E-2</v>
      </c>
      <c r="E621" s="44">
        <f>IF(OR($A621="",$B621="",$C621=""),"",A621*'MPTO_working_3-way'!$I620)</f>
        <v>3.2636909609120526</v>
      </c>
      <c r="F621" s="45">
        <f>IF(OR($A621="",$B621="",$C621=""),"",B621*'MPTO_working_3-way'!$I620)</f>
        <v>3.170737737341772</v>
      </c>
      <c r="G621" s="46">
        <f>IF(OR($A621="",$B621="",$C621=""),"",C621*'MPTO_working_3-way'!$I620)</f>
        <v>2.6440028037768526</v>
      </c>
      <c r="H621" s="44">
        <f>IF(OR($A621="",$B621="",$C621=""),"",'MPTO_working_3-way'!E620)</f>
        <v>3.273131379303801</v>
      </c>
      <c r="I621" s="45">
        <f>IF(OR($A621="",$B621="",$C621=""),"",'MPTO_working_3-way'!F620)</f>
        <v>3.1766701890417068</v>
      </c>
      <c r="J621" s="46">
        <f>IF(OR($A621="",$B621="",$C621=""),"",'MPTO_working_3-way'!G620)</f>
        <v>2.6337473883538967</v>
      </c>
      <c r="K621" s="44">
        <f>IF(OR($A621="",$B621="",$C621=""),"",'OddsRatio_working_3-way'!H620)</f>
        <v>3.2686225545067713</v>
      </c>
      <c r="L621" s="45">
        <f>IF(OR($A621="",$B621="",$C621=""),"",'OddsRatio_working_3-way'!I620)</f>
        <v>3.1740966147356549</v>
      </c>
      <c r="M621" s="46">
        <f>IF(OR($A621="",$B621="",$C621=""),"",'OddsRatio_working_3-way'!J620)</f>
        <v>2.6384496226993344</v>
      </c>
      <c r="N621" s="47">
        <f t="shared" ref="N621:N643" si="157">(1/E621)* 100</f>
        <v>30.640155945419099</v>
      </c>
      <c r="O621" s="48">
        <f t="shared" ref="O621:O643" si="158">(1/F621)* 100</f>
        <v>31.538401559454194</v>
      </c>
      <c r="P621" s="48">
        <f t="shared" ref="P621:P643" si="159">(1/G621)* 100</f>
        <v>37.821442495126703</v>
      </c>
      <c r="Q621" t="s">
        <v>182</v>
      </c>
      <c r="R621" t="s">
        <v>144</v>
      </c>
      <c r="S621" t="s">
        <v>515</v>
      </c>
      <c r="T621" s="50">
        <v>100</v>
      </c>
      <c r="U621" s="50">
        <f t="shared" ref="U621:U643" si="160">(1/A621)*((T621*A621)-T621)</f>
        <v>68.35443037974683</v>
      </c>
      <c r="V621" s="50">
        <f t="shared" ref="V621:V643" si="161">(1/B621)*((T621*B621)-T621)</f>
        <v>67.426710097719877</v>
      </c>
      <c r="W621" s="50">
        <f t="shared" ref="W621:W643" si="162">(1/C621)*((T621*C621)-T621)</f>
        <v>60.9375</v>
      </c>
      <c r="X621" s="50">
        <f t="shared" ref="X621:X643" si="163">((1/B621)+(1/C621))*T621</f>
        <v>71.635789902280138</v>
      </c>
      <c r="Y621" s="50">
        <f t="shared" ref="Y621:Y643" si="164">((1/A621)+(1/C621))*T621</f>
        <v>70.708069620253156</v>
      </c>
      <c r="Z621" s="50">
        <f t="shared" ref="Z621:Z643" si="165">((1/A621)+(1/B621))*T621</f>
        <v>64.218859522533307</v>
      </c>
      <c r="AA621" s="50">
        <f t="shared" ref="AA621:AA643" si="166">U621-X621</f>
        <v>-3.2813595225333074</v>
      </c>
      <c r="AB621" s="50">
        <f t="shared" ref="AB621:AB643" si="167">V621-Y621</f>
        <v>-3.281359522533279</v>
      </c>
      <c r="AC621" s="50">
        <f t="shared" ref="AC621:AC643" si="168">W621-Z621</f>
        <v>-3.2813595225333074</v>
      </c>
      <c r="AF621">
        <v>2.34</v>
      </c>
      <c r="AG621">
        <v>1.64</v>
      </c>
      <c r="AH621" s="66"/>
      <c r="AJ621" t="s">
        <v>435</v>
      </c>
    </row>
    <row r="622" spans="1:36" ht="15" x14ac:dyDescent="0.25">
      <c r="A622">
        <v>2.0299999999999998</v>
      </c>
      <c r="B622">
        <v>3.35</v>
      </c>
      <c r="C622">
        <v>4.2</v>
      </c>
      <c r="D622" s="43">
        <f t="shared" si="156"/>
        <v>2.9213538220228985E-2</v>
      </c>
      <c r="E622" s="44">
        <f>IF(OR($A622="",$B622="",$C622=""),"",A622*'MPTO_working_3-way'!$I621)</f>
        <v>2.0893034825870647</v>
      </c>
      <c r="F622" s="45">
        <f>IF(OR($A622="",$B622="",$C622=""),"",B622*'MPTO_working_3-way'!$I621)</f>
        <v>3.4478653530377672</v>
      </c>
      <c r="G622" s="46">
        <f>IF(OR($A622="",$B622="",$C622=""),"",C622*'MPTO_working_3-way'!$I621)</f>
        <v>4.322696860524962</v>
      </c>
      <c r="H622" s="44">
        <f>IF(OR($A622="",$B622="",$C622=""),"",'MPTO_working_3-way'!E621)</f>
        <v>2.0709379441023215</v>
      </c>
      <c r="I622" s="45">
        <f>IF(OR($A622="",$B622="",$C622=""),"",'MPTO_working_3-way'!F621)</f>
        <v>3.462968201878466</v>
      </c>
      <c r="J622" s="46">
        <f>IF(OR($A622="",$B622="",$C622=""),"",'MPTO_working_3-way'!G621)</f>
        <v>4.3791006332057396</v>
      </c>
      <c r="K622" s="44">
        <f>IF(OR($A622="",$B622="",$C622=""),"",'OddsRatio_working_3-way'!H621)</f>
        <v>2.0783770764718392</v>
      </c>
      <c r="L622" s="45">
        <f>IF(OR($A622="",$B622="",$C622=""),"",'OddsRatio_working_3-way'!I621)</f>
        <v>3.4603748832124497</v>
      </c>
      <c r="M622" s="46">
        <f>IF(OR($A622="",$B622="",$C622=""),"",'OddsRatio_working_3-way'!J621)</f>
        <v>4.3502977133105691</v>
      </c>
      <c r="N622" s="47">
        <f t="shared" si="157"/>
        <v>47.862840814382665</v>
      </c>
      <c r="O622" s="48">
        <f t="shared" si="158"/>
        <v>29.003452791999045</v>
      </c>
      <c r="P622" s="48">
        <f t="shared" si="159"/>
        <v>23.133706393618283</v>
      </c>
      <c r="Q622" t="s">
        <v>430</v>
      </c>
      <c r="R622" t="s">
        <v>171</v>
      </c>
      <c r="S622" t="s">
        <v>515</v>
      </c>
      <c r="T622" s="50">
        <v>100</v>
      </c>
      <c r="U622" s="50">
        <f t="shared" si="160"/>
        <v>50.73891625615763</v>
      </c>
      <c r="V622" s="50">
        <f t="shared" si="161"/>
        <v>70.149253731343279</v>
      </c>
      <c r="W622" s="50">
        <f t="shared" si="162"/>
        <v>76.19047619047619</v>
      </c>
      <c r="X622" s="50">
        <f t="shared" si="163"/>
        <v>53.660270078180531</v>
      </c>
      <c r="Y622" s="50">
        <f t="shared" si="164"/>
        <v>73.070607553366187</v>
      </c>
      <c r="Z622" s="50">
        <f t="shared" si="165"/>
        <v>79.111830012499084</v>
      </c>
      <c r="AA622" s="50">
        <f t="shared" si="166"/>
        <v>-2.9213538220229012</v>
      </c>
      <c r="AB622" s="50">
        <f t="shared" si="167"/>
        <v>-2.9213538220229083</v>
      </c>
      <c r="AC622" s="50">
        <f t="shared" si="168"/>
        <v>-2.9213538220228941</v>
      </c>
      <c r="AF622">
        <v>2.36</v>
      </c>
      <c r="AG622">
        <v>1.64</v>
      </c>
      <c r="AH622" s="66"/>
      <c r="AJ622" t="s">
        <v>435</v>
      </c>
    </row>
    <row r="623" spans="1:36" ht="15" x14ac:dyDescent="0.25">
      <c r="A623">
        <v>1.42</v>
      </c>
      <c r="B623">
        <v>4.75</v>
      </c>
      <c r="C623">
        <v>8.44</v>
      </c>
      <c r="D623" s="43">
        <f t="shared" si="156"/>
        <v>3.3235080224424784E-2</v>
      </c>
      <c r="E623" s="44">
        <f>IF(OR($A623="",$B623="",$C623=""),"",A623*'MPTO_working_3-way'!$I622)</f>
        <v>1.4671938139186831</v>
      </c>
      <c r="F623" s="45">
        <f>IF(OR($A623="",$B623="",$C623=""),"",B623*'MPTO_working_3-way'!$I622)</f>
        <v>4.9078666310660175</v>
      </c>
      <c r="G623" s="46">
        <f>IF(OR($A623="",$B623="",$C623=""),"",C623*'MPTO_working_3-way'!$I622)</f>
        <v>8.7205040770941444</v>
      </c>
      <c r="H623" s="44">
        <f>IF(OR($A623="",$B623="",$C623=""),"",'MPTO_working_3-way'!E622)</f>
        <v>1.4426954332730744</v>
      </c>
      <c r="I623" s="45">
        <f>IF(OR($A623="",$B623="",$C623=""),"",'MPTO_working_3-way'!F622)</f>
        <v>5.0138393066842042</v>
      </c>
      <c r="J623" s="46">
        <f>IF(OR($A623="",$B623="",$C623=""),"",'MPTO_working_3-way'!G622)</f>
        <v>9.3105489832633737</v>
      </c>
      <c r="K623" s="44">
        <f>IF(OR($A623="",$B623="",$C623=""),"",'OddsRatio_working_3-way'!H622)</f>
        <v>1.4503890315973087</v>
      </c>
      <c r="L623" s="45">
        <f>IF(OR($A623="",$B623="",$C623=""),"",'OddsRatio_working_3-way'!I622)</f>
        <v>5.021330639261687</v>
      </c>
      <c r="M623" s="46">
        <f>IF(OR($A623="",$B623="",$C623=""),"",'OddsRatio_working_3-way'!J622)</f>
        <v>8.9783199882951852</v>
      </c>
      <c r="N623" s="47">
        <f t="shared" si="157"/>
        <v>68.157321174162433</v>
      </c>
      <c r="O623" s="48">
        <f t="shared" si="158"/>
        <v>20.375451803644349</v>
      </c>
      <c r="P623" s="48">
        <f t="shared" si="159"/>
        <v>11.467227022193207</v>
      </c>
      <c r="Q623" t="s">
        <v>147</v>
      </c>
      <c r="R623" t="s">
        <v>174</v>
      </c>
      <c r="S623" t="s">
        <v>515</v>
      </c>
      <c r="T623" s="50">
        <v>100</v>
      </c>
      <c r="U623" s="50">
        <f t="shared" si="160"/>
        <v>29.577464788732396</v>
      </c>
      <c r="V623" s="50">
        <f t="shared" si="161"/>
        <v>78.94736842105263</v>
      </c>
      <c r="W623" s="50">
        <f t="shared" si="162"/>
        <v>88.151658767772517</v>
      </c>
      <c r="X623" s="50">
        <f t="shared" si="163"/>
        <v>32.900972811174853</v>
      </c>
      <c r="Y623" s="50">
        <f t="shared" si="164"/>
        <v>82.270876443495098</v>
      </c>
      <c r="Z623" s="50">
        <f t="shared" si="165"/>
        <v>91.475166790214985</v>
      </c>
      <c r="AA623" s="50">
        <f t="shared" si="166"/>
        <v>-3.3235080224424571</v>
      </c>
      <c r="AB623" s="50">
        <f t="shared" si="167"/>
        <v>-3.3235080224424678</v>
      </c>
      <c r="AC623" s="50">
        <f t="shared" si="168"/>
        <v>-3.3235080224424678</v>
      </c>
      <c r="AF623">
        <v>1.9</v>
      </c>
      <c r="AG623">
        <v>1.98</v>
      </c>
      <c r="AH623" s="66"/>
      <c r="AJ623" t="s">
        <v>435</v>
      </c>
    </row>
    <row r="624" spans="1:36" ht="15" x14ac:dyDescent="0.25">
      <c r="A624">
        <v>2.74</v>
      </c>
      <c r="B624">
        <v>3.34</v>
      </c>
      <c r="C624">
        <v>2.8</v>
      </c>
      <c r="D624" s="43">
        <f t="shared" si="156"/>
        <v>2.1507558397282578E-2</v>
      </c>
      <c r="E624" s="44">
        <f>IF(OR($A624="",$B624="",$C624=""),"",A624*'MPTO_working_3-way'!$I623)</f>
        <v>2.7989307100085545</v>
      </c>
      <c r="F624" s="45">
        <f>IF(OR($A624="",$B624="",$C624=""),"",B624*'MPTO_working_3-way'!$I623)</f>
        <v>3.4118352450469236</v>
      </c>
      <c r="G624" s="46">
        <f>IF(OR($A624="",$B624="",$C624=""),"",C624*'MPTO_working_3-way'!$I623)</f>
        <v>2.8602211635123909</v>
      </c>
      <c r="H624" s="44">
        <f>IF(OR($A624="",$B624="",$C624=""),"",'MPTO_working_3-way'!E623)</f>
        <v>2.7949018501444112</v>
      </c>
      <c r="I624" s="45">
        <f>IF(OR($A624="",$B624="",$C624=""),"",'MPTO_working_3-way'!F623)</f>
        <v>3.4219385992713955</v>
      </c>
      <c r="J624" s="46">
        <f>IF(OR($A624="",$B624="",$C624=""),"",'MPTO_working_3-way'!G623)</f>
        <v>2.857357803839474</v>
      </c>
      <c r="K624" s="44">
        <f>IF(OR($A624="",$B624="",$C624=""),"",'OddsRatio_working_3-way'!H623)</f>
        <v>2.796964010864821</v>
      </c>
      <c r="L624" s="45">
        <f>IF(OR($A624="",$B624="",$C624=""),"",'OddsRatio_working_3-way'!I623)</f>
        <v>3.4166067732320005</v>
      </c>
      <c r="M624" s="46">
        <f>IF(OR($A624="",$B624="",$C624=""),"",'OddsRatio_working_3-way'!J623)</f>
        <v>2.85892828710154</v>
      </c>
      <c r="N624" s="47">
        <f t="shared" si="157"/>
        <v>35.727929827778539</v>
      </c>
      <c r="O624" s="48">
        <f t="shared" si="158"/>
        <v>29.309738840752459</v>
      </c>
      <c r="P624" s="48">
        <f t="shared" si="159"/>
        <v>34.962331331469002</v>
      </c>
      <c r="Q624" t="s">
        <v>56</v>
      </c>
      <c r="R624" t="s">
        <v>154</v>
      </c>
      <c r="S624" t="s">
        <v>515</v>
      </c>
      <c r="T624" s="50">
        <v>100</v>
      </c>
      <c r="U624" s="50">
        <f t="shared" si="160"/>
        <v>63.503649635036496</v>
      </c>
      <c r="V624" s="50">
        <f t="shared" si="161"/>
        <v>70.059880239520965</v>
      </c>
      <c r="W624" s="50">
        <f t="shared" si="162"/>
        <v>64.285714285714292</v>
      </c>
      <c r="X624" s="50">
        <f t="shared" si="163"/>
        <v>65.654405474764758</v>
      </c>
      <c r="Y624" s="50">
        <f t="shared" si="164"/>
        <v>72.210636079249227</v>
      </c>
      <c r="Z624" s="50">
        <f t="shared" si="165"/>
        <v>66.436470125442554</v>
      </c>
      <c r="AA624" s="50">
        <f t="shared" si="166"/>
        <v>-2.1507558397282622</v>
      </c>
      <c r="AB624" s="50">
        <f t="shared" si="167"/>
        <v>-2.1507558397282622</v>
      </c>
      <c r="AC624" s="50">
        <f t="shared" si="168"/>
        <v>-2.1507558397282622</v>
      </c>
      <c r="AF624">
        <v>2.11</v>
      </c>
      <c r="AG624">
        <v>1.81</v>
      </c>
      <c r="AH624" s="66"/>
      <c r="AJ624" t="s">
        <v>436</v>
      </c>
    </row>
    <row r="625" spans="1:36" ht="15" x14ac:dyDescent="0.25">
      <c r="A625">
        <v>5.82</v>
      </c>
      <c r="B625">
        <v>4.1500000000000004</v>
      </c>
      <c r="C625">
        <v>1.63</v>
      </c>
      <c r="D625" s="43">
        <f t="shared" si="156"/>
        <v>2.6282093778948523E-2</v>
      </c>
      <c r="E625" s="44">
        <f>IF(OR($A625="",$B625="",$C625=""),"",A625*'MPTO_working_3-way'!$I624)</f>
        <v>5.9729617857934807</v>
      </c>
      <c r="F625" s="45">
        <f>IF(OR($A625="",$B625="",$C625=""),"",B625*'MPTO_working_3-way'!$I624)</f>
        <v>4.2590706891826366</v>
      </c>
      <c r="G625" s="46">
        <f>IF(OR($A625="",$B625="",$C625=""),"",C625*'MPTO_working_3-way'!$I624)</f>
        <v>1.672839812859686</v>
      </c>
      <c r="H625" s="44">
        <f>IF(OR($A625="",$B625="",$C625=""),"",'MPTO_working_3-way'!E624)</f>
        <v>6.1326890214805809</v>
      </c>
      <c r="I625" s="45">
        <f>IF(OR($A625="",$B625="",$C625=""),"",'MPTO_working_3-way'!F624)</f>
        <v>4.3065736520828191</v>
      </c>
      <c r="J625" s="46">
        <f>IF(OR($A625="",$B625="",$C625=""),"",'MPTO_working_3-way'!G624)</f>
        <v>1.6536134975930457</v>
      </c>
      <c r="K625" s="44">
        <f>IF(OR($A625="",$B625="",$C625=""),"",'OddsRatio_working_3-way'!H624)</f>
        <v>6.0519772268690639</v>
      </c>
      <c r="L625" s="45">
        <f>IF(OR($A625="",$B625="",$C625=""),"",'OddsRatio_working_3-way'!I624)</f>
        <v>4.3016033744061311</v>
      </c>
      <c r="M625" s="46">
        <f>IF(OR($A625="",$B625="",$C625=""),"",'OddsRatio_working_3-way'!J624)</f>
        <v>1.660320674881226</v>
      </c>
      <c r="N625" s="47">
        <f t="shared" si="157"/>
        <v>16.742112805383613</v>
      </c>
      <c r="O625" s="48">
        <f t="shared" si="158"/>
        <v>23.479300368031957</v>
      </c>
      <c r="P625" s="48">
        <f t="shared" si="159"/>
        <v>59.778586826584437</v>
      </c>
      <c r="Q625" t="s">
        <v>177</v>
      </c>
      <c r="R625" t="s">
        <v>176</v>
      </c>
      <c r="S625" t="s">
        <v>515</v>
      </c>
      <c r="T625" s="50">
        <v>100</v>
      </c>
      <c r="U625" s="50">
        <f t="shared" si="160"/>
        <v>82.817869415807564</v>
      </c>
      <c r="V625" s="50">
        <f t="shared" si="161"/>
        <v>75.903614457831324</v>
      </c>
      <c r="W625" s="50">
        <f t="shared" si="162"/>
        <v>38.650306748466257</v>
      </c>
      <c r="X625" s="50">
        <f t="shared" si="163"/>
        <v>85.446078793702412</v>
      </c>
      <c r="Y625" s="50">
        <f t="shared" si="164"/>
        <v>78.531823835726186</v>
      </c>
      <c r="Z625" s="50">
        <f t="shared" si="165"/>
        <v>41.278516126361112</v>
      </c>
      <c r="AA625" s="50">
        <f t="shared" si="166"/>
        <v>-2.6282093778948479</v>
      </c>
      <c r="AB625" s="50">
        <f t="shared" si="167"/>
        <v>-2.6282093778948621</v>
      </c>
      <c r="AC625" s="50">
        <f t="shared" si="168"/>
        <v>-2.628209377894855</v>
      </c>
      <c r="AF625">
        <v>2</v>
      </c>
      <c r="AG625">
        <v>1.91</v>
      </c>
      <c r="AH625" s="66"/>
      <c r="AJ625" t="s">
        <v>436</v>
      </c>
    </row>
    <row r="626" spans="1:36" ht="15" x14ac:dyDescent="0.25">
      <c r="A626">
        <v>3.08</v>
      </c>
      <c r="B626">
        <v>3.55</v>
      </c>
      <c r="C626">
        <v>2.4</v>
      </c>
      <c r="D626" s="43">
        <f t="shared" si="156"/>
        <v>2.3032132187061904E-2</v>
      </c>
      <c r="E626" s="44">
        <f>IF(OR($A626="",$B626="",$C626=""),"",A626*'MPTO_working_3-way'!$I625)</f>
        <v>3.1509389671361507</v>
      </c>
      <c r="F626" s="45">
        <f>IF(OR($A626="",$B626="",$C626=""),"",B626*'MPTO_working_3-way'!$I625)</f>
        <v>3.6317640692640696</v>
      </c>
      <c r="G626" s="46">
        <f>IF(OR($A626="",$B626="",$C626=""),"",C626*'MPTO_working_3-way'!$I625)</f>
        <v>2.4552771172489485</v>
      </c>
      <c r="H626" s="44">
        <f>IF(OR($A626="",$B626="",$C626=""),"",'MPTO_working_3-way'!E625)</f>
        <v>3.1545945599384511</v>
      </c>
      <c r="I626" s="45">
        <f>IF(OR($A626="",$B626="",$C626=""),"",'MPTO_working_3-way'!F625)</f>
        <v>3.6494650373639415</v>
      </c>
      <c r="J626" s="46">
        <f>IF(OR($A626="",$B626="",$C626=""),"",'MPTO_working_3-way'!G625)</f>
        <v>2.445051805103486</v>
      </c>
      <c r="K626" s="44">
        <f>IF(OR($A626="",$B626="",$C626=""),"",'OddsRatio_working_3-way'!H625)</f>
        <v>3.1537505411071352</v>
      </c>
      <c r="L626" s="45">
        <f>IF(OR($A626="",$B626="",$C626=""),"",'OddsRatio_working_3-way'!I625)</f>
        <v>3.6404153268380743</v>
      </c>
      <c r="M626" s="46">
        <f>IF(OR($A626="",$B626="",$C626=""),"",'OddsRatio_working_3-way'!J625)</f>
        <v>2.4496397872836488</v>
      </c>
      <c r="N626" s="47">
        <f t="shared" si="157"/>
        <v>31.736571556283987</v>
      </c>
      <c r="O626" s="48">
        <f t="shared" si="158"/>
        <v>27.534828279818218</v>
      </c>
      <c r="P626" s="48">
        <f t="shared" si="159"/>
        <v>40.728600163897781</v>
      </c>
      <c r="Q626" t="s">
        <v>150</v>
      </c>
      <c r="R626" t="s">
        <v>113</v>
      </c>
      <c r="S626" t="s">
        <v>515</v>
      </c>
      <c r="T626" s="50">
        <v>100</v>
      </c>
      <c r="U626" s="50">
        <f t="shared" si="160"/>
        <v>67.532467532467535</v>
      </c>
      <c r="V626" s="50">
        <f t="shared" si="161"/>
        <v>71.83098591549296</v>
      </c>
      <c r="W626" s="50">
        <f t="shared" si="162"/>
        <v>58.333333333333336</v>
      </c>
      <c r="X626" s="50">
        <f t="shared" si="163"/>
        <v>69.835680751173712</v>
      </c>
      <c r="Y626" s="50">
        <f t="shared" si="164"/>
        <v>74.134199134199136</v>
      </c>
      <c r="Z626" s="50">
        <f t="shared" si="165"/>
        <v>60.636546552039519</v>
      </c>
      <c r="AA626" s="50">
        <f t="shared" si="166"/>
        <v>-2.3032132187061762</v>
      </c>
      <c r="AB626" s="50">
        <f t="shared" si="167"/>
        <v>-2.3032132187061762</v>
      </c>
      <c r="AC626" s="50">
        <f t="shared" si="168"/>
        <v>-2.3032132187061833</v>
      </c>
      <c r="AF626">
        <v>2.2000000000000002</v>
      </c>
      <c r="AG626">
        <v>1.74</v>
      </c>
      <c r="AH626" s="66"/>
      <c r="AJ626" t="s">
        <v>436</v>
      </c>
    </row>
    <row r="627" spans="1:36" ht="15" x14ac:dyDescent="0.25">
      <c r="A627">
        <v>2.02</v>
      </c>
      <c r="B627">
        <v>3.61</v>
      </c>
      <c r="C627">
        <v>3.97</v>
      </c>
      <c r="D627" s="43">
        <f t="shared" si="156"/>
        <v>2.394698396554551E-2</v>
      </c>
      <c r="E627" s="44">
        <f>IF(OR($A627="",$B627="",$C627=""),"",A627*'MPTO_working_3-way'!$I626)</f>
        <v>2.068372907610402</v>
      </c>
      <c r="F627" s="45">
        <f>IF(OR($A627="",$B627="",$C627=""),"",B627*'MPTO_working_3-way'!$I626)</f>
        <v>3.6964486121156193</v>
      </c>
      <c r="G627" s="46">
        <f>IF(OR($A627="",$B627="",$C627=""),"",C627*'MPTO_working_3-way'!$I626)</f>
        <v>4.0650695263432155</v>
      </c>
      <c r="H627" s="44">
        <f>IF(OR($A627="",$B627="",$C627=""),"",'MPTO_working_3-way'!E626)</f>
        <v>2.0531048842941422</v>
      </c>
      <c r="I627" s="45">
        <f>IF(OR($A627="",$B627="",$C627=""),"",'MPTO_working_3-way'!F626)</f>
        <v>3.7171130892130915</v>
      </c>
      <c r="J627" s="46">
        <f>IF(OR($A627="",$B627="",$C627=""),"",'MPTO_working_3-way'!G626)</f>
        <v>4.0999260078701489</v>
      </c>
      <c r="K627" s="44">
        <f>IF(OR($A627="",$B627="",$C627=""),"",'OddsRatio_working_3-way'!H626)</f>
        <v>2.0591908793671818</v>
      </c>
      <c r="L627" s="45">
        <f>IF(OR($A627="",$B627="",$C627=""),"",'OddsRatio_working_3-way'!I626)</f>
        <v>3.7102825442630833</v>
      </c>
      <c r="M627" s="46">
        <f>IF(OR($A627="",$B627="",$C627=""),"",'OddsRatio_working_3-way'!J626)</f>
        <v>4.084114619333854</v>
      </c>
      <c r="N627" s="47">
        <f t="shared" si="157"/>
        <v>48.347181319218848</v>
      </c>
      <c r="O627" s="48">
        <f t="shared" si="158"/>
        <v>27.052993425158473</v>
      </c>
      <c r="P627" s="48">
        <f t="shared" si="159"/>
        <v>24.59982525562269</v>
      </c>
      <c r="Q627" t="s">
        <v>155</v>
      </c>
      <c r="R627" t="s">
        <v>110</v>
      </c>
      <c r="S627" t="s">
        <v>515</v>
      </c>
      <c r="T627" s="50">
        <v>100</v>
      </c>
      <c r="U627" s="50">
        <f t="shared" si="160"/>
        <v>50.495049504950494</v>
      </c>
      <c r="V627" s="50">
        <f t="shared" si="161"/>
        <v>72.29916897506925</v>
      </c>
      <c r="W627" s="50">
        <f t="shared" si="162"/>
        <v>74.811083123425689</v>
      </c>
      <c r="X627" s="50">
        <f t="shared" si="163"/>
        <v>52.889747901505061</v>
      </c>
      <c r="Y627" s="50">
        <f t="shared" si="164"/>
        <v>74.69386737162381</v>
      </c>
      <c r="Z627" s="50">
        <f t="shared" si="165"/>
        <v>77.205781519980249</v>
      </c>
      <c r="AA627" s="50">
        <f t="shared" si="166"/>
        <v>-2.394698396554567</v>
      </c>
      <c r="AB627" s="50">
        <f t="shared" si="167"/>
        <v>-2.3946983965545598</v>
      </c>
      <c r="AC627" s="50">
        <f t="shared" si="168"/>
        <v>-2.3946983965545598</v>
      </c>
      <c r="AF627">
        <v>2.1</v>
      </c>
      <c r="AG627">
        <v>1.81</v>
      </c>
      <c r="AH627" s="66"/>
      <c r="AJ627" t="s">
        <v>436</v>
      </c>
    </row>
    <row r="628" spans="1:36" ht="15" x14ac:dyDescent="0.25">
      <c r="A628">
        <v>3.2</v>
      </c>
      <c r="B628">
        <v>2.74</v>
      </c>
      <c r="C628">
        <v>2.81</v>
      </c>
      <c r="D628" s="43">
        <f t="shared" si="156"/>
        <v>3.3335389770631441E-2</v>
      </c>
      <c r="E628" s="44">
        <f>IF(OR($A628="",$B628="",$C628=""),"",A628*'MPTO_working_3-way'!$I627)</f>
        <v>3.306673247266021</v>
      </c>
      <c r="F628" s="45">
        <f>IF(OR($A628="",$B628="",$C628=""),"",B628*'MPTO_working_3-way'!$I627)</f>
        <v>2.8313389679715302</v>
      </c>
      <c r="G628" s="46">
        <f>IF(OR($A628="",$B628="",$C628=""),"",C628*'MPTO_working_3-way'!$I627)</f>
        <v>2.9036724452554745</v>
      </c>
      <c r="H628" s="44">
        <f>IF(OR($A628="",$B628="",$C628=""),"",'MPTO_working_3-way'!E627)</f>
        <v>3.3179798966462095</v>
      </c>
      <c r="I628" s="45">
        <f>IF(OR($A628="",$B628="",$C628=""),"",'MPTO_working_3-way'!F627)</f>
        <v>2.8260426049945937</v>
      </c>
      <c r="J628" s="46">
        <f>IF(OR($A628="",$B628="",$C628=""),"",'MPTO_working_3-way'!G627)</f>
        <v>2.9005677581792808</v>
      </c>
      <c r="K628" s="44">
        <f>IF(OR($A628="",$B628="",$C628=""),"",'OddsRatio_working_3-way'!H627)</f>
        <v>3.3121358744417972</v>
      </c>
      <c r="L628" s="45">
        <f>IF(OR($A628="",$B628="",$C628=""),"",'OddsRatio_working_3-way'!I627)</f>
        <v>2.8286892825130581</v>
      </c>
      <c r="M628" s="46">
        <f>IF(OR($A628="",$B628="",$C628=""),"",'OddsRatio_working_3-way'!J627)</f>
        <v>2.9022572421543877</v>
      </c>
      <c r="N628" s="47">
        <f t="shared" si="157"/>
        <v>30.241875299496453</v>
      </c>
      <c r="O628" s="48">
        <f t="shared" si="158"/>
        <v>35.318978451966657</v>
      </c>
      <c r="P628" s="48">
        <f t="shared" si="159"/>
        <v>34.439146248536886</v>
      </c>
      <c r="Q628" t="s">
        <v>237</v>
      </c>
      <c r="R628" t="s">
        <v>116</v>
      </c>
      <c r="S628" t="s">
        <v>515</v>
      </c>
      <c r="T628" s="50">
        <v>100</v>
      </c>
      <c r="U628" s="50">
        <f t="shared" si="160"/>
        <v>68.75</v>
      </c>
      <c r="V628" s="50">
        <f t="shared" si="161"/>
        <v>63.503649635036496</v>
      </c>
      <c r="W628" s="50">
        <f t="shared" si="162"/>
        <v>64.412811387900362</v>
      </c>
      <c r="X628" s="50">
        <f t="shared" si="163"/>
        <v>72.083538977063142</v>
      </c>
      <c r="Y628" s="50">
        <f t="shared" si="164"/>
        <v>66.837188612099638</v>
      </c>
      <c r="Z628" s="50">
        <f t="shared" si="165"/>
        <v>67.746350364963504</v>
      </c>
      <c r="AA628" s="50">
        <f t="shared" si="166"/>
        <v>-3.3335389770631423</v>
      </c>
      <c r="AB628" s="50">
        <f t="shared" si="167"/>
        <v>-3.3335389770631423</v>
      </c>
      <c r="AC628" s="50">
        <f t="shared" si="168"/>
        <v>-3.3335389770631423</v>
      </c>
      <c r="AF628">
        <v>3.11</v>
      </c>
      <c r="AG628">
        <v>1.39</v>
      </c>
      <c r="AH628" s="66"/>
      <c r="AJ628" t="s">
        <v>437</v>
      </c>
    </row>
    <row r="629" spans="1:36" ht="15" x14ac:dyDescent="0.25">
      <c r="A629">
        <v>3.16</v>
      </c>
      <c r="B629">
        <v>2.85</v>
      </c>
      <c r="C629">
        <v>2.74</v>
      </c>
      <c r="D629" s="43">
        <f t="shared" si="156"/>
        <v>3.2296392834622711E-2</v>
      </c>
      <c r="E629" s="44">
        <f>IF(OR($A629="",$B629="",$C629=""),"",A629*'MPTO_working_3-way'!$I628)</f>
        <v>3.2620566013574077</v>
      </c>
      <c r="F629" s="45">
        <f>IF(OR($A629="",$B629="",$C629=""),"",B629*'MPTO_working_3-way'!$I628)</f>
        <v>2.942044719578675</v>
      </c>
      <c r="G629" s="46">
        <f>IF(OR($A629="",$B629="",$C629=""),"",C629*'MPTO_working_3-way'!$I628)</f>
        <v>2.8284921163668666</v>
      </c>
      <c r="H629" s="44">
        <f>IF(OR($A629="",$B629="",$C629=""),"",'MPTO_working_3-way'!E628)</f>
        <v>3.271285424153028</v>
      </c>
      <c r="I629" s="45">
        <f>IF(OR($A629="",$B629="",$C629=""),"",'MPTO_working_3-way'!F628)</f>
        <v>2.9402102768104523</v>
      </c>
      <c r="J629" s="46">
        <f>IF(OR($A629="",$B629="",$C629=""),"",'MPTO_working_3-way'!G628)</f>
        <v>2.8232793207286973</v>
      </c>
      <c r="K629" s="44">
        <f>IF(OR($A629="",$B629="",$C629=""),"",'OddsRatio_working_3-way'!H628)</f>
        <v>3.2665569211540686</v>
      </c>
      <c r="L629" s="45">
        <f>IF(OR($A629="",$B629="",$C629=""),"",'OddsRatio_working_3-way'!I628)</f>
        <v>2.9412640296921424</v>
      </c>
      <c r="M629" s="46">
        <f>IF(OR($A629="",$B629="",$C629=""),"",'OddsRatio_working_3-way'!J628)</f>
        <v>2.8258375198185557</v>
      </c>
      <c r="N629" s="47">
        <f t="shared" si="157"/>
        <v>30.655507313511354</v>
      </c>
      <c r="O629" s="48">
        <f t="shared" si="158"/>
        <v>33.989966003752933</v>
      </c>
      <c r="P629" s="48">
        <f t="shared" si="159"/>
        <v>35.354526682735717</v>
      </c>
      <c r="Q629" t="s">
        <v>157</v>
      </c>
      <c r="R629" t="s">
        <v>152</v>
      </c>
      <c r="S629" t="s">
        <v>515</v>
      </c>
      <c r="T629" s="50">
        <v>100</v>
      </c>
      <c r="U629" s="50">
        <f t="shared" si="160"/>
        <v>68.35443037974683</v>
      </c>
      <c r="V629" s="50">
        <f t="shared" si="161"/>
        <v>64.912280701754383</v>
      </c>
      <c r="W629" s="50">
        <f t="shared" si="162"/>
        <v>63.503649635036496</v>
      </c>
      <c r="X629" s="50">
        <f t="shared" si="163"/>
        <v>71.584069663209121</v>
      </c>
      <c r="Y629" s="50">
        <f t="shared" si="164"/>
        <v>68.14191998521666</v>
      </c>
      <c r="Z629" s="50">
        <f t="shared" si="165"/>
        <v>66.733288918498772</v>
      </c>
      <c r="AA629" s="50">
        <f t="shared" si="166"/>
        <v>-3.2296392834622907</v>
      </c>
      <c r="AB629" s="50">
        <f t="shared" si="167"/>
        <v>-3.2296392834622765</v>
      </c>
      <c r="AC629" s="50">
        <f t="shared" si="168"/>
        <v>-3.2296392834622765</v>
      </c>
      <c r="AF629">
        <v>3.06</v>
      </c>
      <c r="AG629">
        <v>1.4</v>
      </c>
      <c r="AH629" s="66"/>
      <c r="AJ629" t="s">
        <v>437</v>
      </c>
    </row>
    <row r="630" spans="1:36" ht="15" x14ac:dyDescent="0.25">
      <c r="A630">
        <v>1.66</v>
      </c>
      <c r="B630">
        <v>3.49</v>
      </c>
      <c r="C630">
        <v>6.8</v>
      </c>
      <c r="D630" s="43">
        <f t="shared" si="156"/>
        <v>3.6001413373026869E-2</v>
      </c>
      <c r="E630" s="44">
        <f>IF(OR($A630="",$B630="",$C630=""),"",A630*'MPTO_working_3-way'!$I629)</f>
        <v>1.7197623461992244</v>
      </c>
      <c r="F630" s="45">
        <f>IF(OR($A630="",$B630="",$C630=""),"",B630*'MPTO_working_3-way'!$I629)</f>
        <v>3.6156449326718638</v>
      </c>
      <c r="G630" s="46">
        <f>IF(OR($A630="",$B630="",$C630=""),"",C630*'MPTO_working_3-way'!$I629)</f>
        <v>7.0448096109365821</v>
      </c>
      <c r="H630" s="44">
        <f>IF(OR($A630="",$B630="",$C630=""),"",'MPTO_working_3-way'!E629)</f>
        <v>1.6937406381291906</v>
      </c>
      <c r="I630" s="45">
        <f>IF(OR($A630="",$B630="",$C630=""),"",'MPTO_working_3-way'!F629)</f>
        <v>3.6425562447065434</v>
      </c>
      <c r="J630" s="46">
        <f>IF(OR($A630="",$B630="",$C630=""),"",'MPTO_working_3-way'!G629)</f>
        <v>7.4042070126902013</v>
      </c>
      <c r="K630" s="44">
        <f>IF(OR($A630="",$B630="",$C630=""),"",'OddsRatio_working_3-way'!H629)</f>
        <v>1.7034029313370069</v>
      </c>
      <c r="L630" s="45">
        <f>IF(OR($A630="",$B630="",$C630=""),"",'OddsRatio_working_3-way'!I629)</f>
        <v>3.6537474227714362</v>
      </c>
      <c r="M630" s="46">
        <f>IF(OR($A630="",$B630="",$C630=""),"",'OddsRatio_working_3-way'!J629)</f>
        <v>7.181419699628246</v>
      </c>
      <c r="N630" s="47">
        <f t="shared" si="157"/>
        <v>58.147569180710271</v>
      </c>
      <c r="O630" s="48">
        <f t="shared" si="158"/>
        <v>27.657583048704591</v>
      </c>
      <c r="P630" s="48">
        <f t="shared" si="159"/>
        <v>14.194847770585154</v>
      </c>
      <c r="Q630" t="s">
        <v>162</v>
      </c>
      <c r="R630" t="s">
        <v>156</v>
      </c>
      <c r="S630" t="s">
        <v>515</v>
      </c>
      <c r="T630" s="50">
        <v>100</v>
      </c>
      <c r="U630" s="50">
        <f t="shared" si="160"/>
        <v>39.759036144578317</v>
      </c>
      <c r="V630" s="50">
        <f t="shared" si="161"/>
        <v>71.346704871060169</v>
      </c>
      <c r="W630" s="50">
        <f t="shared" si="162"/>
        <v>85.294117647058826</v>
      </c>
      <c r="X630" s="50">
        <f t="shared" si="163"/>
        <v>43.359177481881005</v>
      </c>
      <c r="Y630" s="50">
        <f t="shared" si="164"/>
        <v>74.946846208362871</v>
      </c>
      <c r="Z630" s="50">
        <f t="shared" si="165"/>
        <v>88.894258984361514</v>
      </c>
      <c r="AA630" s="50">
        <f t="shared" si="166"/>
        <v>-3.6001413373026878</v>
      </c>
      <c r="AB630" s="50">
        <f t="shared" si="167"/>
        <v>-3.600141337302702</v>
      </c>
      <c r="AC630" s="50">
        <f t="shared" si="168"/>
        <v>-3.6001413373026878</v>
      </c>
      <c r="AF630">
        <v>2.8</v>
      </c>
      <c r="AG630">
        <v>1.46</v>
      </c>
      <c r="AH630" s="66"/>
      <c r="AJ630" t="s">
        <v>437</v>
      </c>
    </row>
    <row r="631" spans="1:36" s="50" customFormat="1" ht="15" x14ac:dyDescent="0.25">
      <c r="A631">
        <v>3.03</v>
      </c>
      <c r="B631">
        <v>2.86</v>
      </c>
      <c r="C631">
        <v>2.83</v>
      </c>
      <c r="D631" s="43">
        <f t="shared" si="156"/>
        <v>3.3040243410043635E-2</v>
      </c>
      <c r="E631" s="44">
        <f>IF(OR($A631="",$B631="",$C631=""),"",A631*'MPTO_working_3-way'!$I630)</f>
        <v>3.130111937532432</v>
      </c>
      <c r="F631" s="45">
        <f>IF(OR($A631="",$B631="",$C631=""),"",B631*'MPTO_working_3-way'!$I630)</f>
        <v>2.9544950961527245</v>
      </c>
      <c r="G631" s="46">
        <f>IF(OR($A631="",$B631="",$C631=""),"",C631*'MPTO_working_3-way'!$I630)</f>
        <v>2.9235038888504237</v>
      </c>
      <c r="H631" s="44">
        <f>IF(OR($A631="",$B631="",$C631=""),"",'MPTO_working_3-way'!E630)</f>
        <v>3.134603751658315</v>
      </c>
      <c r="I631" s="45">
        <f>IF(OR($A631="",$B631="",$C631=""),"",'MPTO_working_3-way'!F630)</f>
        <v>2.953015150185752</v>
      </c>
      <c r="J631" s="46">
        <f>IF(OR($A631="",$B631="",$C631=""),"",'MPTO_working_3-way'!G630)</f>
        <v>2.9210429587129356</v>
      </c>
      <c r="K631" s="44">
        <f>IF(OR($A631="",$B631="",$C631=""),"",'OddsRatio_working_3-way'!H630)</f>
        <v>3.1323457664905723</v>
      </c>
      <c r="L631" s="45">
        <f>IF(OR($A631="",$B631="",$C631=""),"",'OddsRatio_working_3-way'!I630)</f>
        <v>2.9537749387549082</v>
      </c>
      <c r="M631" s="46">
        <f>IF(OR($A631="",$B631="",$C631=""),"",'OddsRatio_working_3-way'!J630)</f>
        <v>2.9222624397427328</v>
      </c>
      <c r="N631" s="47">
        <f t="shared" si="157"/>
        <v>31.947739248850382</v>
      </c>
      <c r="O631" s="48">
        <f t="shared" si="158"/>
        <v>33.846730742663169</v>
      </c>
      <c r="P631" s="48">
        <f t="shared" si="159"/>
        <v>34.205530008486448</v>
      </c>
      <c r="Q631" t="s">
        <v>118</v>
      </c>
      <c r="R631" t="s">
        <v>151</v>
      </c>
      <c r="S631" t="s">
        <v>515</v>
      </c>
      <c r="T631" s="50">
        <v>100</v>
      </c>
      <c r="U631" s="50">
        <f t="shared" si="160"/>
        <v>66.996699669967001</v>
      </c>
      <c r="V631" s="50">
        <f t="shared" si="161"/>
        <v>65.03496503496504</v>
      </c>
      <c r="W631" s="50">
        <f t="shared" si="162"/>
        <v>64.664310954063609</v>
      </c>
      <c r="X631" s="50">
        <f t="shared" si="163"/>
        <v>70.300724010971365</v>
      </c>
      <c r="Y631" s="50">
        <f t="shared" si="164"/>
        <v>68.338989375969405</v>
      </c>
      <c r="Z631" s="50">
        <f t="shared" si="165"/>
        <v>67.968335295067973</v>
      </c>
      <c r="AA631" s="50">
        <f t="shared" si="166"/>
        <v>-3.3040243410043644</v>
      </c>
      <c r="AB631" s="50">
        <f t="shared" si="167"/>
        <v>-3.3040243410043644</v>
      </c>
      <c r="AC631" s="50">
        <f t="shared" si="168"/>
        <v>-3.3040243410043644</v>
      </c>
      <c r="AD631" s="51"/>
      <c r="AE631" s="51"/>
      <c r="AF631">
        <v>3.04</v>
      </c>
      <c r="AG631">
        <v>1.4</v>
      </c>
      <c r="AH631" s="66"/>
      <c r="AI631" s="51"/>
      <c r="AJ631" t="s">
        <v>437</v>
      </c>
    </row>
    <row r="632" spans="1:36" ht="15" x14ac:dyDescent="0.25">
      <c r="A632">
        <v>3</v>
      </c>
      <c r="B632">
        <v>3.59</v>
      </c>
      <c r="C632">
        <v>2.4</v>
      </c>
      <c r="D632" s="43">
        <f t="shared" si="156"/>
        <v>2.8551532033426197E-2</v>
      </c>
      <c r="E632" s="44">
        <f>IF(OR($A632="",$B632="",$C632=""),"",A632*'MPTO_working_3-way'!$I631)</f>
        <v>3.0856545961002784</v>
      </c>
      <c r="F632" s="45">
        <f>IF(OR($A632="",$B632="",$C632=""),"",B632*'MPTO_working_3-way'!$I631)</f>
        <v>3.6924999999999999</v>
      </c>
      <c r="G632" s="46">
        <f>IF(OR($A632="",$B632="",$C632=""),"",C632*'MPTO_working_3-way'!$I631)</f>
        <v>2.4685236768802228</v>
      </c>
      <c r="H632" s="44">
        <f>IF(OR($A632="",$B632="",$C632=""),"",'MPTO_working_3-way'!E631)</f>
        <v>3.0881720430107524</v>
      </c>
      <c r="I632" s="45">
        <f>IF(OR($A632="",$B632="",$C632=""),"",'MPTO_working_3-way'!F631)</f>
        <v>3.7169974115616911</v>
      </c>
      <c r="J632" s="46">
        <f>IF(OR($A632="",$B632="",$C632=""),"",'MPTO_working_3-way'!G631)</f>
        <v>2.4561003420752563</v>
      </c>
      <c r="K632" s="44">
        <f>IF(OR($A632="",$B632="",$C632=""),"",'OddsRatio_working_3-way'!H631)</f>
        <v>3.0881758714641454</v>
      </c>
      <c r="L632" s="45">
        <f>IF(OR($A632="",$B632="",$C632=""),"",'OddsRatio_working_3-way'!I631)</f>
        <v>3.7041877535460679</v>
      </c>
      <c r="M632" s="46">
        <f>IF(OR($A632="",$B632="",$C632=""),"",'OddsRatio_working_3-way'!J631)</f>
        <v>2.4617231100249017</v>
      </c>
      <c r="N632" s="47">
        <f t="shared" si="157"/>
        <v>32.4080343037689</v>
      </c>
      <c r="O632" s="48">
        <f t="shared" si="158"/>
        <v>27.08192281651997</v>
      </c>
      <c r="P632" s="48">
        <f t="shared" si="159"/>
        <v>40.510042879711129</v>
      </c>
      <c r="Q632" t="s">
        <v>131</v>
      </c>
      <c r="R632" t="s">
        <v>130</v>
      </c>
      <c r="S632" t="s">
        <v>515</v>
      </c>
      <c r="T632" s="50">
        <v>100</v>
      </c>
      <c r="U632" s="50">
        <f t="shared" si="160"/>
        <v>66.666666666666657</v>
      </c>
      <c r="V632" s="50">
        <f t="shared" si="161"/>
        <v>72.14484679665739</v>
      </c>
      <c r="W632" s="50">
        <f t="shared" si="162"/>
        <v>58.333333333333336</v>
      </c>
      <c r="X632" s="50">
        <f t="shared" si="163"/>
        <v>69.521819870009296</v>
      </c>
      <c r="Y632" s="50">
        <f t="shared" si="164"/>
        <v>75</v>
      </c>
      <c r="Z632" s="50">
        <f t="shared" si="165"/>
        <v>61.188486536675946</v>
      </c>
      <c r="AA632" s="50">
        <f t="shared" si="166"/>
        <v>-2.8551532033426383</v>
      </c>
      <c r="AB632" s="50">
        <f t="shared" si="167"/>
        <v>-2.8551532033426099</v>
      </c>
      <c r="AC632" s="50">
        <f t="shared" si="168"/>
        <v>-2.8551532033426099</v>
      </c>
      <c r="AF632">
        <v>1.88</v>
      </c>
      <c r="AG632">
        <v>2.0099999999999998</v>
      </c>
      <c r="AH632" s="66"/>
      <c r="AJ632" t="s">
        <v>442</v>
      </c>
    </row>
    <row r="633" spans="1:36" ht="15" x14ac:dyDescent="0.25">
      <c r="A633">
        <v>3.97</v>
      </c>
      <c r="B633">
        <v>3.19</v>
      </c>
      <c r="C633">
        <v>2.16</v>
      </c>
      <c r="D633" s="43">
        <f t="shared" si="156"/>
        <v>2.8331755553157478E-2</v>
      </c>
      <c r="E633" s="44">
        <f>IF(OR($A633="",$B633="",$C633=""),"",A633*'MPTO_working_3-way'!$I632)</f>
        <v>4.0824770695460355</v>
      </c>
      <c r="F633" s="45">
        <f>IF(OR($A633="",$B633="",$C633=""),"",B633*'MPTO_working_3-way'!$I632)</f>
        <v>3.2803783002145721</v>
      </c>
      <c r="G633" s="46">
        <f>IF(OR($A633="",$B633="",$C633=""),"",C633*'MPTO_working_3-way'!$I632)</f>
        <v>2.2211965919948202</v>
      </c>
      <c r="H633" s="44">
        <f>IF(OR($A633="",$B633="",$C633=""),"",'MPTO_working_3-way'!E632)</f>
        <v>4.1246425697224014</v>
      </c>
      <c r="I633" s="45">
        <f>IF(OR($A633="",$B633="",$C633=""),"",'MPTO_working_3-way'!F632)</f>
        <v>3.2890873754157619</v>
      </c>
      <c r="J633" s="46">
        <f>IF(OR($A633="",$B633="",$C633=""),"",'MPTO_working_3-way'!G632)</f>
        <v>2.2049790681298198</v>
      </c>
      <c r="K633" s="44">
        <f>IF(OR($A633="",$B633="",$C633=""),"",'OddsRatio_working_3-way'!H632)</f>
        <v>4.1027319449610742</v>
      </c>
      <c r="L633" s="45">
        <f>IF(OR($A633="",$B633="",$C633=""),"",'OddsRatio_working_3-way'!I632)</f>
        <v>3.2878730503248317</v>
      </c>
      <c r="M633" s="46">
        <f>IF(OR($A633="",$B633="",$C633=""),"",'OddsRatio_working_3-way'!J632)</f>
        <v>2.2118414330487699</v>
      </c>
      <c r="N633" s="47">
        <f t="shared" si="157"/>
        <v>24.494932438437388</v>
      </c>
      <c r="O633" s="48">
        <f t="shared" si="158"/>
        <v>30.484288959434625</v>
      </c>
      <c r="P633" s="48">
        <f t="shared" si="159"/>
        <v>45.020778602127983</v>
      </c>
      <c r="Q633" t="s">
        <v>432</v>
      </c>
      <c r="R633" t="s">
        <v>126</v>
      </c>
      <c r="S633" t="s">
        <v>515</v>
      </c>
      <c r="T633" s="50">
        <v>100</v>
      </c>
      <c r="U633" s="50">
        <f t="shared" si="160"/>
        <v>74.811083123425689</v>
      </c>
      <c r="V633" s="50">
        <f t="shared" si="161"/>
        <v>68.652037617554868</v>
      </c>
      <c r="W633" s="50">
        <f t="shared" si="162"/>
        <v>53.703703703703695</v>
      </c>
      <c r="X633" s="50">
        <f t="shared" si="163"/>
        <v>77.644258678741423</v>
      </c>
      <c r="Y633" s="50">
        <f t="shared" si="164"/>
        <v>71.485213172870601</v>
      </c>
      <c r="Z633" s="50">
        <f t="shared" si="165"/>
        <v>56.536879259019443</v>
      </c>
      <c r="AA633" s="50">
        <f t="shared" si="166"/>
        <v>-2.8331755553157336</v>
      </c>
      <c r="AB633" s="50">
        <f t="shared" si="167"/>
        <v>-2.8331755553157336</v>
      </c>
      <c r="AC633" s="50">
        <f t="shared" si="168"/>
        <v>-2.8331755553157478</v>
      </c>
      <c r="AF633">
        <v>2.29</v>
      </c>
      <c r="AG633">
        <v>1.68</v>
      </c>
      <c r="AH633" s="66"/>
      <c r="AJ633" t="s">
        <v>442</v>
      </c>
    </row>
    <row r="634" spans="1:36" ht="15" x14ac:dyDescent="0.25">
      <c r="A634">
        <v>1.86</v>
      </c>
      <c r="B634">
        <v>3.72</v>
      </c>
      <c r="C634">
        <v>4.49</v>
      </c>
      <c r="D634" s="43">
        <f t="shared" si="156"/>
        <v>2.9168762123715775E-2</v>
      </c>
      <c r="E634" s="44">
        <f>IF(OR($A634="",$B634="",$C634=""),"",A634*'MPTO_working_3-way'!$I633)</f>
        <v>1.9142538975501115</v>
      </c>
      <c r="F634" s="45">
        <f>IF(OR($A634="",$B634="",$C634=""),"",B634*'MPTO_working_3-way'!$I633)</f>
        <v>3.8285077951002231</v>
      </c>
      <c r="G634" s="46">
        <f>IF(OR($A634="",$B634="",$C634=""),"",C634*'MPTO_working_3-way'!$I633)</f>
        <v>4.620967741935484</v>
      </c>
      <c r="H634" s="44">
        <f>IF(OR($A634="",$B634="",$C634=""),"",'MPTO_working_3-way'!E633)</f>
        <v>1.8942569406641263</v>
      </c>
      <c r="I634" s="45">
        <f>IF(OR($A634="",$B634="",$C634=""),"",'MPTO_working_3-way'!F633)</f>
        <v>3.8595988538681945</v>
      </c>
      <c r="J634" s="46">
        <f>IF(OR($A634="",$B634="",$C634=""),"",'MPTO_working_3-way'!G633)</f>
        <v>4.6949628963346077</v>
      </c>
      <c r="K634" s="44">
        <f>IF(OR($A634="",$B634="",$C634=""),"",'OddsRatio_working_3-way'!H633)</f>
        <v>1.9018274323332283</v>
      </c>
      <c r="L634" s="45">
        <f>IF(OR($A634="",$B634="",$C634=""),"",'OddsRatio_working_3-way'!I633)</f>
        <v>3.8522914138911397</v>
      </c>
      <c r="M634" s="46">
        <f>IF(OR($A634="",$B634="",$C634=""),"",'OddsRatio_working_3-way'!J633)</f>
        <v>4.6597415567941471</v>
      </c>
      <c r="N634" s="47">
        <f t="shared" si="157"/>
        <v>52.239674229203018</v>
      </c>
      <c r="O634" s="48">
        <f t="shared" si="158"/>
        <v>26.119837114601509</v>
      </c>
      <c r="P634" s="48">
        <f t="shared" si="159"/>
        <v>21.640488656195462</v>
      </c>
      <c r="Q634" t="s">
        <v>168</v>
      </c>
      <c r="R634" t="s">
        <v>67</v>
      </c>
      <c r="S634" t="s">
        <v>515</v>
      </c>
      <c r="T634" s="50">
        <v>100</v>
      </c>
      <c r="U634" s="50">
        <f t="shared" si="160"/>
        <v>46.236559139784944</v>
      </c>
      <c r="V634" s="50">
        <f t="shared" si="161"/>
        <v>73.118279569892465</v>
      </c>
      <c r="W634" s="50">
        <f t="shared" si="162"/>
        <v>77.728285077951</v>
      </c>
      <c r="X634" s="50">
        <f t="shared" si="163"/>
        <v>49.153435352156521</v>
      </c>
      <c r="Y634" s="50">
        <f t="shared" si="164"/>
        <v>76.035155782264056</v>
      </c>
      <c r="Z634" s="50">
        <f t="shared" si="165"/>
        <v>80.645161290322577</v>
      </c>
      <c r="AA634" s="50">
        <f t="shared" si="166"/>
        <v>-2.9168762123715766</v>
      </c>
      <c r="AB634" s="50">
        <f t="shared" si="167"/>
        <v>-2.9168762123715908</v>
      </c>
      <c r="AC634" s="50">
        <f t="shared" si="168"/>
        <v>-2.9168762123715766</v>
      </c>
      <c r="AF634">
        <v>2.0299999999999998</v>
      </c>
      <c r="AG634">
        <v>1.86</v>
      </c>
      <c r="AH634" s="66"/>
      <c r="AJ634" t="s">
        <v>442</v>
      </c>
    </row>
    <row r="635" spans="1:36" ht="15" x14ac:dyDescent="0.25">
      <c r="A635">
        <v>1.23</v>
      </c>
      <c r="B635">
        <v>6.77</v>
      </c>
      <c r="C635">
        <v>13.82</v>
      </c>
      <c r="D635" s="43">
        <f t="shared" si="156"/>
        <v>3.3077517670627277E-2</v>
      </c>
      <c r="E635" s="44">
        <f>IF(OR($A635="",$B635="",$C635=""),"",A635*'MPTO_working_3-way'!$I634)</f>
        <v>1.2706853467348715</v>
      </c>
      <c r="F635" s="45">
        <f>IF(OR($A635="",$B635="",$C635=""),"",B635*'MPTO_working_3-way'!$I634)</f>
        <v>6.993934794630146</v>
      </c>
      <c r="G635" s="46">
        <f>IF(OR($A635="",$B635="",$C635=""),"",C635*'MPTO_working_3-way'!$I634)</f>
        <v>14.27713129420807</v>
      </c>
      <c r="H635" s="44">
        <f>IF(OR($A635="",$B635="",$C635=""),"",'MPTO_working_3-way'!E634)</f>
        <v>1.2469103263246026</v>
      </c>
      <c r="I635" s="45">
        <f>IF(OR($A635="",$B635="",$C635=""),"",'MPTO_working_3-way'!F634)</f>
        <v>7.3161105728761546</v>
      </c>
      <c r="J635" s="46">
        <f>IF(OR($A635="",$B635="",$C635=""),"",'MPTO_working_3-way'!G634)</f>
        <v>16.304420242211453</v>
      </c>
      <c r="K635" s="44">
        <f>IF(OR($A635="",$B635="",$C635=""),"",'OddsRatio_working_3-way'!H634)</f>
        <v>1.253305512811077</v>
      </c>
      <c r="L635" s="45">
        <f>IF(OR($A635="",$B635="",$C635=""),"",'OddsRatio_working_3-way'!I634)</f>
        <v>7.3546643866083237</v>
      </c>
      <c r="M635" s="46">
        <f>IF(OR($A635="",$B635="",$C635=""),"",'OddsRatio_working_3-way'!J634)</f>
        <v>15.11902901842612</v>
      </c>
      <c r="N635" s="47">
        <f t="shared" si="157"/>
        <v>78.697688815691507</v>
      </c>
      <c r="O635" s="48">
        <f t="shared" si="158"/>
        <v>14.298102990147795</v>
      </c>
      <c r="P635" s="48">
        <f t="shared" si="159"/>
        <v>7.0042081941606771</v>
      </c>
      <c r="Q635" t="s">
        <v>65</v>
      </c>
      <c r="R635" t="s">
        <v>64</v>
      </c>
      <c r="S635" t="s">
        <v>515</v>
      </c>
      <c r="T635" s="50">
        <v>100</v>
      </c>
      <c r="U635" s="50">
        <f t="shared" si="160"/>
        <v>18.699186991869919</v>
      </c>
      <c r="V635" s="50">
        <f t="shared" si="161"/>
        <v>85.228951255539144</v>
      </c>
      <c r="W635" s="50">
        <f t="shared" si="162"/>
        <v>92.764109985528222</v>
      </c>
      <c r="X635" s="50">
        <f t="shared" si="163"/>
        <v>22.006938758932638</v>
      </c>
      <c r="Y635" s="50">
        <f t="shared" si="164"/>
        <v>88.536703022601856</v>
      </c>
      <c r="Z635" s="50">
        <f t="shared" si="165"/>
        <v>96.071861752590934</v>
      </c>
      <c r="AA635" s="50">
        <f t="shared" si="166"/>
        <v>-3.3077517670627188</v>
      </c>
      <c r="AB635" s="50">
        <f t="shared" si="167"/>
        <v>-3.3077517670627117</v>
      </c>
      <c r="AC635" s="50">
        <f t="shared" si="168"/>
        <v>-3.3077517670627117</v>
      </c>
      <c r="AF635">
        <v>1.5</v>
      </c>
      <c r="AG635">
        <v>2.69</v>
      </c>
      <c r="AH635" s="66"/>
      <c r="AJ635" t="s">
        <v>442</v>
      </c>
    </row>
    <row r="636" spans="1:36" ht="15" x14ac:dyDescent="0.25">
      <c r="A636">
        <v>3.36</v>
      </c>
      <c r="B636">
        <v>3.55</v>
      </c>
      <c r="C636">
        <v>2.14</v>
      </c>
      <c r="D636" s="43">
        <f t="shared" si="156"/>
        <v>4.6598908090286217E-2</v>
      </c>
      <c r="E636" s="44">
        <f>IF(OR($A636="",$B636="",$C636=""),"",A636*'MPTO_working_3-way'!$I635)</f>
        <v>3.5165723311833617</v>
      </c>
      <c r="F636" s="45">
        <f>IF(OR($A636="",$B636="",$C636=""),"",B636*'MPTO_working_3-way'!$I635)</f>
        <v>3.7154261237205159</v>
      </c>
      <c r="G636" s="46">
        <f>IF(OR($A636="",$B636="",$C636=""),"",C636*'MPTO_working_3-way'!$I635)</f>
        <v>2.2397216633132127</v>
      </c>
      <c r="H636" s="44">
        <f>IF(OR($A636="",$B636="",$C636=""),"",'MPTO_working_3-way'!E635)</f>
        <v>3.5450172024931579</v>
      </c>
      <c r="I636" s="45">
        <f>IF(OR($A636="",$B636="",$C636=""),"",'MPTO_working_3-way'!F635)</f>
        <v>3.7571784913147659</v>
      </c>
      <c r="J636" s="46">
        <f>IF(OR($A636="",$B636="",$C636=""),"",'MPTO_working_3-way'!G635)</f>
        <v>2.2135806480332723</v>
      </c>
      <c r="K636" s="44">
        <f>IF(OR($A636="",$B636="",$C636=""),"",'OddsRatio_working_3-way'!H635)</f>
        <v>3.5344612041360879</v>
      </c>
      <c r="L636" s="45">
        <f>IF(OR($A636="",$B636="",$C636=""),"",'OddsRatio_working_3-way'!I635)</f>
        <v>3.7385068095538236</v>
      </c>
      <c r="M636" s="46">
        <f>IF(OR($A636="",$B636="",$C636=""),"",'OddsRatio_working_3-way'!J635)</f>
        <v>2.224273632506415</v>
      </c>
      <c r="N636" s="47">
        <f t="shared" si="157"/>
        <v>28.436781781294684</v>
      </c>
      <c r="O636" s="48">
        <f t="shared" si="158"/>
        <v>26.914813178915537</v>
      </c>
      <c r="P636" s="48">
        <f t="shared" si="159"/>
        <v>44.648405039789786</v>
      </c>
      <c r="Q636" t="s">
        <v>385</v>
      </c>
      <c r="R636" t="s">
        <v>380</v>
      </c>
      <c r="S636" t="s">
        <v>516</v>
      </c>
      <c r="T636" s="50">
        <v>100</v>
      </c>
      <c r="U636" s="50">
        <f t="shared" si="160"/>
        <v>70.238095238095241</v>
      </c>
      <c r="V636" s="50">
        <f t="shared" si="161"/>
        <v>71.83098591549296</v>
      </c>
      <c r="W636" s="50">
        <f t="shared" si="162"/>
        <v>53.271028037383175</v>
      </c>
      <c r="X636" s="50">
        <f t="shared" si="163"/>
        <v>74.897986047123865</v>
      </c>
      <c r="Y636" s="50">
        <f t="shared" si="164"/>
        <v>76.490876724521584</v>
      </c>
      <c r="Z636" s="50">
        <f t="shared" si="165"/>
        <v>57.930918846411807</v>
      </c>
      <c r="AA636" s="50">
        <f t="shared" si="166"/>
        <v>-4.6598908090286244</v>
      </c>
      <c r="AB636" s="50">
        <f t="shared" si="167"/>
        <v>-4.6598908090286244</v>
      </c>
      <c r="AC636" s="50">
        <f t="shared" si="168"/>
        <v>-4.6598908090286315</v>
      </c>
      <c r="AF636">
        <v>1.81</v>
      </c>
      <c r="AG636">
        <v>2.0299999999999998</v>
      </c>
      <c r="AH636" s="66"/>
      <c r="AJ636" t="s">
        <v>438</v>
      </c>
    </row>
    <row r="637" spans="1:36" ht="15" x14ac:dyDescent="0.25">
      <c r="A637">
        <v>2.5299999999999998</v>
      </c>
      <c r="B637">
        <v>3.36</v>
      </c>
      <c r="C637">
        <v>2.94</v>
      </c>
      <c r="D637" s="43">
        <f t="shared" si="156"/>
        <v>3.3012019036863682E-2</v>
      </c>
      <c r="E637" s="44">
        <f>IF(OR($A637="",$B637="",$C637=""),"",A637*'MPTO_working_3-way'!$I636)</f>
        <v>2.6135204081632648</v>
      </c>
      <c r="F637" s="45">
        <f>IF(OR($A637="",$B637="",$C637=""),"",B637*'MPTO_working_3-way'!$I636)</f>
        <v>3.470920383963862</v>
      </c>
      <c r="G637" s="46">
        <f>IF(OR($A637="",$B637="",$C637=""),"",C637*'MPTO_working_3-way'!$I636)</f>
        <v>3.037055335968379</v>
      </c>
      <c r="H637" s="44">
        <f>IF(OR($A637="",$B637="",$C637=""),"",'MPTO_working_3-way'!E636)</f>
        <v>2.6024526354460051</v>
      </c>
      <c r="I637" s="45">
        <f>IF(OR($A637="",$B637="",$C637=""),"",'MPTO_working_3-way'!F636)</f>
        <v>3.4890004221586377</v>
      </c>
      <c r="J637" s="46">
        <f>IF(OR($A637="",$B637="",$C637=""),"",'MPTO_working_3-way'!G636)</f>
        <v>3.0382942221677594</v>
      </c>
      <c r="K637" s="44">
        <f>IF(OR($A637="",$B637="",$C637=""),"",'OddsRatio_working_3-way'!H636)</f>
        <v>2.6075925283461525</v>
      </c>
      <c r="L637" s="45">
        <f>IF(OR($A637="",$B637="",$C637=""),"",'OddsRatio_working_3-way'!I636)</f>
        <v>3.4796852071221696</v>
      </c>
      <c r="M637" s="46">
        <f>IF(OR($A637="",$B637="",$C637=""),"",'OddsRatio_working_3-way'!J636)</f>
        <v>3.0383852973800889</v>
      </c>
      <c r="N637" s="47">
        <f t="shared" si="157"/>
        <v>38.262567105905326</v>
      </c>
      <c r="O637" s="48">
        <f t="shared" si="158"/>
        <v>28.810802017244185</v>
      </c>
      <c r="P637" s="48">
        <f t="shared" si="159"/>
        <v>32.926630876850496</v>
      </c>
      <c r="Q637" t="s">
        <v>393</v>
      </c>
      <c r="R637" t="s">
        <v>272</v>
      </c>
      <c r="S637" t="s">
        <v>516</v>
      </c>
      <c r="T637" s="50">
        <v>100</v>
      </c>
      <c r="U637" s="50">
        <f t="shared" si="160"/>
        <v>60.474308300395251</v>
      </c>
      <c r="V637" s="50">
        <f t="shared" si="161"/>
        <v>70.238095238095241</v>
      </c>
      <c r="W637" s="50">
        <f t="shared" si="162"/>
        <v>65.986394557823132</v>
      </c>
      <c r="X637" s="50">
        <f t="shared" si="163"/>
        <v>63.775510204081634</v>
      </c>
      <c r="Y637" s="50">
        <f t="shared" si="164"/>
        <v>73.539297141781617</v>
      </c>
      <c r="Z637" s="50">
        <f t="shared" si="165"/>
        <v>69.287596461509509</v>
      </c>
      <c r="AA637" s="50">
        <f t="shared" si="166"/>
        <v>-3.3012019036863833</v>
      </c>
      <c r="AB637" s="50">
        <f t="shared" si="167"/>
        <v>-3.3012019036863762</v>
      </c>
      <c r="AC637" s="50">
        <f t="shared" si="168"/>
        <v>-3.3012019036863762</v>
      </c>
      <c r="AF637">
        <v>1.74</v>
      </c>
      <c r="AG637">
        <v>2.16</v>
      </c>
      <c r="AH637" s="66"/>
      <c r="AJ637" t="s">
        <v>231</v>
      </c>
    </row>
    <row r="638" spans="1:36" ht="15" x14ac:dyDescent="0.25">
      <c r="A638">
        <v>4.93</v>
      </c>
      <c r="B638">
        <v>3.86</v>
      </c>
      <c r="C638">
        <v>1.78</v>
      </c>
      <c r="D638" s="43">
        <f t="shared" si="156"/>
        <v>2.3704866914234346E-2</v>
      </c>
      <c r="E638" s="44">
        <f>IF(OR($A638="",$B638="",$C638=""),"",A638*'MPTO_working_3-way'!$I637)</f>
        <v>5.0468649938871755</v>
      </c>
      <c r="F638" s="45">
        <f>IF(OR($A638="",$B638="",$C638=""),"",B638*'MPTO_working_3-way'!$I637)</f>
        <v>3.9515007862889444</v>
      </c>
      <c r="G638" s="46">
        <f>IF(OR($A638="",$B638="",$C638=""),"",C638*'MPTO_working_3-way'!$I637)</f>
        <v>1.8221946631073371</v>
      </c>
      <c r="H638" s="44">
        <f>IF(OR($A638="",$B638="",$C638=""),"",'MPTO_working_3-way'!E637)</f>
        <v>5.1298326192294956</v>
      </c>
      <c r="I638" s="45">
        <f>IF(OR($A638="",$B638="",$C638=""),"",'MPTO_working_3-way'!F637)</f>
        <v>3.9814348050741519</v>
      </c>
      <c r="J638" s="46">
        <f>IF(OR($A638="",$B638="",$C638=""),"",'MPTO_working_3-way'!G637)</f>
        <v>1.8053926448080466</v>
      </c>
      <c r="K638" s="44">
        <f>IF(OR($A638="",$B638="",$C638=""),"",'OddsRatio_working_3-way'!H637)</f>
        <v>5.0892819905176054</v>
      </c>
      <c r="L638" s="45">
        <f>IF(OR($A638="",$B638="",$C638=""),"",'OddsRatio_working_3-way'!I637)</f>
        <v>3.975915138137494</v>
      </c>
      <c r="M638" s="46">
        <f>IF(OR($A638="",$B638="",$C638=""),"",'OddsRatio_working_3-way'!J637)</f>
        <v>1.8116132194920436</v>
      </c>
      <c r="N638" s="47">
        <f t="shared" si="157"/>
        <v>19.814280770561769</v>
      </c>
      <c r="O638" s="48">
        <f t="shared" si="158"/>
        <v>25.306840466028373</v>
      </c>
      <c r="P638" s="48">
        <f t="shared" si="159"/>
        <v>54.878878763409844</v>
      </c>
      <c r="Q638" t="s">
        <v>71</v>
      </c>
      <c r="R638" t="s">
        <v>75</v>
      </c>
      <c r="S638" t="s">
        <v>516</v>
      </c>
      <c r="T638" s="50">
        <v>100</v>
      </c>
      <c r="U638" s="50">
        <f t="shared" si="160"/>
        <v>79.716024340770801</v>
      </c>
      <c r="V638" s="50">
        <f t="shared" si="161"/>
        <v>74.093264248704671</v>
      </c>
      <c r="W638" s="50">
        <f t="shared" si="162"/>
        <v>43.820224719101127</v>
      </c>
      <c r="X638" s="50">
        <f t="shared" si="163"/>
        <v>82.086511032194224</v>
      </c>
      <c r="Y638" s="50">
        <f t="shared" si="164"/>
        <v>76.463750940128094</v>
      </c>
      <c r="Z638" s="50">
        <f t="shared" si="165"/>
        <v>46.190711410524557</v>
      </c>
      <c r="AA638" s="50">
        <f t="shared" si="166"/>
        <v>-2.3704866914234231</v>
      </c>
      <c r="AB638" s="50">
        <f t="shared" si="167"/>
        <v>-2.3704866914234231</v>
      </c>
      <c r="AC638" s="50">
        <f t="shared" si="168"/>
        <v>-2.3704866914234302</v>
      </c>
      <c r="AF638">
        <v>2.0299999999999998</v>
      </c>
      <c r="AG638">
        <v>1.88</v>
      </c>
      <c r="AH638" s="66"/>
      <c r="AJ638" t="s">
        <v>443</v>
      </c>
    </row>
    <row r="639" spans="1:36" s="50" customFormat="1" ht="15" x14ac:dyDescent="0.25">
      <c r="A639">
        <v>2.62</v>
      </c>
      <c r="B639">
        <v>2.97</v>
      </c>
      <c r="C639">
        <v>3.13</v>
      </c>
      <c r="D639" s="43">
        <f t="shared" si="156"/>
        <v>3.7868543904687524E-2</v>
      </c>
      <c r="E639" s="44">
        <f>IF(OR($A639="",$B639="",$C639=""),"",A639*'MPTO_working_3-way'!$I638)</f>
        <v>2.7192155850302813</v>
      </c>
      <c r="F639" s="45">
        <f>IF(OR($A639="",$B639="",$C639=""),"",B639*'MPTO_working_3-way'!$I638)</f>
        <v>3.0824695753969222</v>
      </c>
      <c r="G639" s="46">
        <f>IF(OR($A639="",$B639="",$C639=""),"",C639*'MPTO_working_3-way'!$I638)</f>
        <v>3.2485285424216719</v>
      </c>
      <c r="H639" s="44">
        <f>IF(OR($A639="",$B639="",$C639=""),"",'MPTO_working_3-way'!E638)</f>
        <v>2.7096119102949783</v>
      </c>
      <c r="I639" s="45">
        <f>IF(OR($A639="",$B639="",$C639=""),"",'MPTO_working_3-way'!F638)</f>
        <v>3.0856817729374315</v>
      </c>
      <c r="J639" s="46">
        <f>IF(OR($A639="",$B639="",$C639=""),"",'MPTO_working_3-way'!G638)</f>
        <v>3.258751696222467</v>
      </c>
      <c r="K639" s="44">
        <f>IF(OR($A639="",$B639="",$C639=""),"",'OddsRatio_working_3-way'!H638)</f>
        <v>2.7140880944831056</v>
      </c>
      <c r="L639" s="45">
        <f>IF(OR($A639="",$B639="",$C639=""),"",'OddsRatio_working_3-way'!I638)</f>
        <v>3.0844157692171099</v>
      </c>
      <c r="M639" s="46">
        <f>IF(OR($A639="",$B639="",$C639=""),"",'OddsRatio_working_3-way'!J638)</f>
        <v>3.2537084205240827</v>
      </c>
      <c r="N639" s="47">
        <f t="shared" si="157"/>
        <v>36.775311435590496</v>
      </c>
      <c r="O639" s="48">
        <f t="shared" si="158"/>
        <v>32.441520525672416</v>
      </c>
      <c r="P639" s="48">
        <f t="shared" si="159"/>
        <v>30.783168038737092</v>
      </c>
      <c r="Q639" t="s">
        <v>332</v>
      </c>
      <c r="R639" t="s">
        <v>338</v>
      </c>
      <c r="S639" t="s">
        <v>516</v>
      </c>
      <c r="T639" s="50">
        <v>100</v>
      </c>
      <c r="U639" s="50">
        <f t="shared" si="160"/>
        <v>61.832061068702288</v>
      </c>
      <c r="V639" s="50">
        <f t="shared" si="161"/>
        <v>66.329966329966325</v>
      </c>
      <c r="W639" s="50">
        <f t="shared" si="162"/>
        <v>68.051118210862612</v>
      </c>
      <c r="X639" s="50">
        <f t="shared" si="163"/>
        <v>65.618915459171049</v>
      </c>
      <c r="Y639" s="50">
        <f t="shared" si="164"/>
        <v>70.116820720435086</v>
      </c>
      <c r="Z639" s="50">
        <f t="shared" si="165"/>
        <v>71.837972601331373</v>
      </c>
      <c r="AA639" s="50">
        <f t="shared" si="166"/>
        <v>-3.7868543904687613</v>
      </c>
      <c r="AB639" s="50">
        <f t="shared" si="167"/>
        <v>-3.7868543904687613</v>
      </c>
      <c r="AC639" s="50">
        <f t="shared" si="168"/>
        <v>-3.7868543904687613</v>
      </c>
      <c r="AD639" s="51"/>
      <c r="AE639" s="51"/>
      <c r="AF639">
        <v>2.58</v>
      </c>
      <c r="AG639">
        <v>1.53</v>
      </c>
      <c r="AH639" s="66"/>
      <c r="AI639" s="51"/>
      <c r="AJ639" t="s">
        <v>446</v>
      </c>
    </row>
    <row r="640" spans="1:36" ht="15" x14ac:dyDescent="0.25">
      <c r="A640">
        <v>5.29</v>
      </c>
      <c r="B640">
        <v>4.34</v>
      </c>
      <c r="C640">
        <v>1.62</v>
      </c>
      <c r="D640" s="43">
        <f t="shared" si="156"/>
        <v>3.6734613985259346E-2</v>
      </c>
      <c r="E640" s="44">
        <f>IF(OR($A640="",$B640="",$C640=""),"",A640*'MPTO_working_3-way'!$I639)</f>
        <v>5.4843261079820218</v>
      </c>
      <c r="F640" s="45">
        <f>IF(OR($A640="",$B640="",$C640=""),"",B640*'MPTO_working_3-way'!$I639)</f>
        <v>4.4994282246960253</v>
      </c>
      <c r="G640" s="46">
        <f>IF(OR($A640="",$B640="",$C640=""),"",C640*'MPTO_working_3-way'!$I639)</f>
        <v>1.6795100746561202</v>
      </c>
      <c r="H640" s="44">
        <f>IF(OR($A640="",$B640="",$C640=""),"",'MPTO_working_3-way'!E639)</f>
        <v>5.6563950803938656</v>
      </c>
      <c r="I640" s="45">
        <f>IF(OR($A640="",$B640="",$C640=""),"",'MPTO_working_3-way'!F639)</f>
        <v>4.5835842323001001</v>
      </c>
      <c r="J640" s="46">
        <f>IF(OR($A640="",$B640="",$C640=""),"",'MPTO_working_3-way'!G639)</f>
        <v>1.6527858021590198</v>
      </c>
      <c r="K640" s="44">
        <f>IF(OR($A640="",$B640="",$C640=""),"",'OddsRatio_working_3-way'!H639)</f>
        <v>5.5795799636678298</v>
      </c>
      <c r="L640" s="45">
        <f>IF(OR($A640="",$B640="",$C640=""),"",'OddsRatio_working_3-way'!I639)</f>
        <v>4.5654538644873082</v>
      </c>
      <c r="M640" s="46">
        <f>IF(OR($A640="",$B640="",$C640=""),"",'OddsRatio_working_3-way'!J639)</f>
        <v>1.66185071735992</v>
      </c>
      <c r="N640" s="47">
        <f t="shared" si="157"/>
        <v>18.233780783833691</v>
      </c>
      <c r="O640" s="48">
        <f t="shared" si="158"/>
        <v>22.225046162783464</v>
      </c>
      <c r="P640" s="48">
        <f t="shared" si="159"/>
        <v>59.541173053382849</v>
      </c>
      <c r="Q640" t="s">
        <v>148</v>
      </c>
      <c r="R640" t="s">
        <v>175</v>
      </c>
      <c r="S640" t="s">
        <v>516</v>
      </c>
      <c r="T640" s="50">
        <v>100</v>
      </c>
      <c r="U640" s="50">
        <f t="shared" si="160"/>
        <v>81.096408317580341</v>
      </c>
      <c r="V640" s="50">
        <f t="shared" si="161"/>
        <v>76.958525345622121</v>
      </c>
      <c r="W640" s="50">
        <f t="shared" si="162"/>
        <v>38.271604938271601</v>
      </c>
      <c r="X640" s="50">
        <f t="shared" si="163"/>
        <v>84.769869716106271</v>
      </c>
      <c r="Y640" s="50">
        <f t="shared" si="164"/>
        <v>80.631986744148051</v>
      </c>
      <c r="Z640" s="50">
        <f t="shared" si="165"/>
        <v>41.945066336797545</v>
      </c>
      <c r="AA640" s="50">
        <f t="shared" si="166"/>
        <v>-3.6734613985259301</v>
      </c>
      <c r="AB640" s="50">
        <f t="shared" si="167"/>
        <v>-3.6734613985259301</v>
      </c>
      <c r="AC640" s="50">
        <f t="shared" si="168"/>
        <v>-3.6734613985259443</v>
      </c>
      <c r="AF640">
        <v>1.71</v>
      </c>
      <c r="AG640">
        <v>2.21</v>
      </c>
      <c r="AH640" s="66"/>
      <c r="AJ640" t="s">
        <v>435</v>
      </c>
    </row>
    <row r="641" spans="1:36" ht="15" x14ac:dyDescent="0.25">
      <c r="A641">
        <v>1.21</v>
      </c>
      <c r="B641">
        <v>7.32</v>
      </c>
      <c r="C641">
        <v>14.34</v>
      </c>
      <c r="D641" s="43">
        <f t="shared" si="156"/>
        <v>3.2793309823159866E-2</v>
      </c>
      <c r="E641" s="44">
        <f>IF(OR($A641="",$B641="",$C641=""),"",A641*'MPTO_working_3-way'!$I640)</f>
        <v>1.2496799048860234</v>
      </c>
      <c r="F641" s="45">
        <f>IF(OR($A641="",$B641="",$C641=""),"",B641*'MPTO_working_3-way'!$I640)</f>
        <v>7.5600470279055303</v>
      </c>
      <c r="G641" s="46">
        <f>IF(OR($A641="",$B641="",$C641=""),"",C641*'MPTO_working_3-way'!$I640)</f>
        <v>14.810256062864113</v>
      </c>
      <c r="H641" s="44">
        <f>IF(OR($A641="",$B641="",$C641=""),"",'MPTO_working_3-way'!E640)</f>
        <v>1.2262187477601945</v>
      </c>
      <c r="I641" s="45">
        <f>IF(OR($A641="",$B641="",$C641=""),"",'MPTO_working_3-way'!F640)</f>
        <v>7.9566573133798801</v>
      </c>
      <c r="J641" s="46">
        <f>IF(OR($A641="",$B641="",$C641=""),"",'MPTO_working_3-way'!G640)</f>
        <v>17.005673723920911</v>
      </c>
      <c r="K641" s="44">
        <f>IF(OR($A641="",$B641="",$C641=""),"",'OddsRatio_working_3-way'!H640)</f>
        <v>1.2323686412332926</v>
      </c>
      <c r="L641" s="45">
        <f>IF(OR($A641="",$B641="",$C641=""),"",'OddsRatio_working_3-way'!I640)</f>
        <v>7.9931895837828977</v>
      </c>
      <c r="M641" s="46">
        <f>IF(OR($A641="",$B641="",$C641=""),"",'OddsRatio_working_3-way'!J640)</f>
        <v>15.760941305010101</v>
      </c>
      <c r="N641" s="47">
        <f t="shared" si="157"/>
        <v>80.020491334635381</v>
      </c>
      <c r="O641" s="48">
        <f t="shared" si="158"/>
        <v>13.227430944659673</v>
      </c>
      <c r="P641" s="48">
        <f t="shared" si="159"/>
        <v>6.7520777207049365</v>
      </c>
      <c r="Q641" t="s">
        <v>114</v>
      </c>
      <c r="R641" t="s">
        <v>120</v>
      </c>
      <c r="S641" t="s">
        <v>516</v>
      </c>
      <c r="T641" s="50">
        <v>100</v>
      </c>
      <c r="U641" s="50">
        <f t="shared" si="160"/>
        <v>17.355371900826448</v>
      </c>
      <c r="V641" s="50">
        <f t="shared" si="161"/>
        <v>86.338797814207638</v>
      </c>
      <c r="W641" s="50">
        <f t="shared" si="162"/>
        <v>93.026499302649938</v>
      </c>
      <c r="X641" s="50">
        <f t="shared" si="163"/>
        <v>20.63470288314242</v>
      </c>
      <c r="Y641" s="50">
        <f t="shared" si="164"/>
        <v>89.618128796523621</v>
      </c>
      <c r="Z641" s="50">
        <f t="shared" si="165"/>
        <v>96.305830284965907</v>
      </c>
      <c r="AA641" s="50">
        <f t="shared" si="166"/>
        <v>-3.2793309823159724</v>
      </c>
      <c r="AB641" s="50">
        <f t="shared" si="167"/>
        <v>-3.2793309823159831</v>
      </c>
      <c r="AC641" s="50">
        <f t="shared" si="168"/>
        <v>-3.2793309823159689</v>
      </c>
      <c r="AF641">
        <v>1.41</v>
      </c>
      <c r="AG641">
        <v>3.03</v>
      </c>
      <c r="AH641" s="66"/>
      <c r="AJ641" t="s">
        <v>436</v>
      </c>
    </row>
    <row r="642" spans="1:36" ht="15" x14ac:dyDescent="0.25">
      <c r="A642">
        <v>1.85</v>
      </c>
      <c r="B642">
        <v>3.16</v>
      </c>
      <c r="C642">
        <v>5.65</v>
      </c>
      <c r="D642" s="43">
        <f t="shared" si="156"/>
        <v>3.3987387185550055E-2</v>
      </c>
      <c r="E642" s="44">
        <f>IF(OR($A642="",$B642="",$C642=""),"",A642*'MPTO_working_3-way'!$I641)</f>
        <v>1.9128766662932677</v>
      </c>
      <c r="F642" s="45">
        <f>IF(OR($A642="",$B642="",$C642=""),"",B642*'MPTO_working_3-way'!$I641)</f>
        <v>3.2674001435063382</v>
      </c>
      <c r="G642" s="46">
        <f>IF(OR($A642="",$B642="",$C642=""),"",C642*'MPTO_working_3-way'!$I641)</f>
        <v>5.8420287375983584</v>
      </c>
      <c r="H642" s="44">
        <f>IF(OR($A642="",$B642="",$C642=""),"",'MPTO_working_3-way'!E641)</f>
        <v>1.8896040000457675</v>
      </c>
      <c r="I642" s="45">
        <f>IF(OR($A642="",$B642="",$C642=""),"",'MPTO_working_3-way'!F641)</f>
        <v>3.2773285177063594</v>
      </c>
      <c r="J642" s="46">
        <f>IF(OR($A642="",$B642="",$C642=""),"",'MPTO_working_3-way'!G641)</f>
        <v>6.0363865638363992</v>
      </c>
      <c r="K642" s="44">
        <f>IF(OR($A642="",$B642="",$C642=""),"",'OddsRatio_working_3-way'!H641)</f>
        <v>1.8990388286943567</v>
      </c>
      <c r="L642" s="45">
        <f>IF(OR($A642="",$B642="",$C642=""),"",'OddsRatio_working_3-way'!I641)</f>
        <v>3.2846163176233061</v>
      </c>
      <c r="M642" s="46">
        <f>IF(OR($A642="",$B642="",$C642=""),"",'OddsRatio_working_3-way'!J641)</f>
        <v>5.9182712393279502</v>
      </c>
      <c r="N642" s="47">
        <f t="shared" si="157"/>
        <v>52.277285703828412</v>
      </c>
      <c r="O642" s="48">
        <f t="shared" si="158"/>
        <v>30.605372959519801</v>
      </c>
      <c r="P642" s="48">
        <f t="shared" si="159"/>
        <v>17.11734133665178</v>
      </c>
      <c r="Q642" t="s">
        <v>161</v>
      </c>
      <c r="R642" t="s">
        <v>121</v>
      </c>
      <c r="S642" t="s">
        <v>516</v>
      </c>
      <c r="T642" s="50">
        <v>100</v>
      </c>
      <c r="U642" s="50">
        <f t="shared" si="160"/>
        <v>45.945945945945937</v>
      </c>
      <c r="V642" s="50">
        <f t="shared" si="161"/>
        <v>68.35443037974683</v>
      </c>
      <c r="W642" s="50">
        <f t="shared" si="162"/>
        <v>82.30088495575221</v>
      </c>
      <c r="X642" s="50">
        <f t="shared" si="163"/>
        <v>49.344684664500946</v>
      </c>
      <c r="Y642" s="50">
        <f t="shared" si="164"/>
        <v>71.753169098301825</v>
      </c>
      <c r="Z642" s="50">
        <f t="shared" si="165"/>
        <v>85.699623674307219</v>
      </c>
      <c r="AA642" s="50">
        <f t="shared" si="166"/>
        <v>-3.3987387185550091</v>
      </c>
      <c r="AB642" s="50">
        <f t="shared" si="167"/>
        <v>-3.3987387185549949</v>
      </c>
      <c r="AC642" s="50">
        <f t="shared" si="168"/>
        <v>-3.3987387185550091</v>
      </c>
      <c r="AF642">
        <v>2.34</v>
      </c>
      <c r="AG642">
        <v>1.64</v>
      </c>
      <c r="AH642" s="66"/>
      <c r="AJ642" t="s">
        <v>437</v>
      </c>
    </row>
    <row r="643" spans="1:36" s="28" customFormat="1" ht="15" x14ac:dyDescent="0.25">
      <c r="A643" s="23">
        <v>2.5</v>
      </c>
      <c r="B643" s="23">
        <v>3.07</v>
      </c>
      <c r="C643" s="23">
        <v>3.25</v>
      </c>
      <c r="D643" s="24">
        <f t="shared" si="156"/>
        <v>3.3425206715109068E-2</v>
      </c>
      <c r="E643" s="25">
        <f>IF(OR($A643="",$B643="",$C643=""),"",A643*'MPTO_working_3-way'!$I642)</f>
        <v>2.5835630167877728</v>
      </c>
      <c r="F643" s="26">
        <f>IF(OR($A643="",$B643="",$C643=""),"",B643*'MPTO_working_3-way'!$I642)</f>
        <v>3.1726153846153848</v>
      </c>
      <c r="G643" s="27">
        <f>IF(OR($A643="",$B643="",$C643=""),"",C643*'MPTO_working_3-way'!$I642)</f>
        <v>3.3586319218241045</v>
      </c>
      <c r="H643" s="25">
        <f>IF(OR($A643="",$B643="",$C643=""),"",'MPTO_working_3-way'!E642)</f>
        <v>2.5716310838094421</v>
      </c>
      <c r="I643" s="26">
        <f>IF(OR($A643="",$B643="",$C643=""),"",'MPTO_working_3-way'!F642)</f>
        <v>3.1787288270588863</v>
      </c>
      <c r="J643" s="27">
        <f>IF(OR($A643="",$B643="",$C643=""),"",'MPTO_working_3-way'!G642)</f>
        <v>3.3721061229088045</v>
      </c>
      <c r="K643" s="25">
        <f>IF(OR($A643="",$B643="",$C643=""),"",'OddsRatio_working_3-way'!H642)</f>
        <v>2.5770392453574789</v>
      </c>
      <c r="L643" s="26">
        <f>IF(OR($A643="",$B643="",$C643=""),"",'OddsRatio_working_3-way'!I642)</f>
        <v>3.1763141585933199</v>
      </c>
      <c r="M643" s="27">
        <f>IF(OR($A643="",$B643="",$C643=""),"",'OddsRatio_working_3-way'!J642)</f>
        <v>3.3655588680362167</v>
      </c>
      <c r="N643" s="75">
        <f t="shared" si="157"/>
        <v>38.706236058578213</v>
      </c>
      <c r="O643" s="76">
        <f t="shared" si="158"/>
        <v>31.51973620405392</v>
      </c>
      <c r="P643" s="76">
        <f t="shared" si="159"/>
        <v>29.774027737367859</v>
      </c>
      <c r="Q643" s="23" t="s">
        <v>167</v>
      </c>
      <c r="R643" s="23" t="s">
        <v>169</v>
      </c>
      <c r="S643" s="23" t="s">
        <v>516</v>
      </c>
      <c r="T643" s="28">
        <v>100</v>
      </c>
      <c r="U643" s="28">
        <f t="shared" si="160"/>
        <v>60</v>
      </c>
      <c r="V643" s="28">
        <f t="shared" si="161"/>
        <v>67.426710097719877</v>
      </c>
      <c r="W643" s="28">
        <f t="shared" si="162"/>
        <v>69.230769230769241</v>
      </c>
      <c r="X643" s="28">
        <f t="shared" si="163"/>
        <v>63.342520671510904</v>
      </c>
      <c r="Y643" s="28">
        <f t="shared" si="164"/>
        <v>70.769230769230774</v>
      </c>
      <c r="Z643" s="28">
        <f t="shared" si="165"/>
        <v>72.573289902280138</v>
      </c>
      <c r="AA643" s="28">
        <f t="shared" si="166"/>
        <v>-3.3425206715109042</v>
      </c>
      <c r="AB643" s="28">
        <f t="shared" si="167"/>
        <v>-3.342520671510897</v>
      </c>
      <c r="AC643" s="28">
        <f t="shared" si="168"/>
        <v>-3.342520671510897</v>
      </c>
      <c r="AD643" s="41"/>
      <c r="AE643" s="41"/>
      <c r="AF643" s="23">
        <v>2.08</v>
      </c>
      <c r="AG643" s="23">
        <v>1.79</v>
      </c>
      <c r="AH643" s="77"/>
      <c r="AI643" s="41"/>
      <c r="AJ643" s="23" t="s">
        <v>442</v>
      </c>
    </row>
    <row r="644" spans="1:36" ht="15" x14ac:dyDescent="0.25">
      <c r="A644">
        <v>2.31</v>
      </c>
      <c r="B644">
        <v>3.22</v>
      </c>
      <c r="C644">
        <v>3.52</v>
      </c>
      <c r="D644" s="43">
        <f t="shared" ref="D644:D695" si="169">IF(OR($A644="",$B644="",$C644=""),"",(1/A644)+(1/B644)+(1/C644)-1)</f>
        <v>2.7550348202522112E-2</v>
      </c>
      <c r="E644" s="44">
        <f>IF(OR($A644="",$B644="",$C644=""),"",A644*'MPTO_working_3-way'!$I643)</f>
        <v>2.3736413043478262</v>
      </c>
      <c r="F644" s="45">
        <f>IF(OR($A644="",$B644="",$C644=""),"",B644*'MPTO_working_3-way'!$I643)</f>
        <v>3.3087121212121215</v>
      </c>
      <c r="G644" s="46">
        <f>IF(OR($A644="",$B644="",$C644=""),"",C644*'MPTO_working_3-way'!$I643)</f>
        <v>3.616977225672878</v>
      </c>
      <c r="H644" s="44">
        <f>IF(OR($A644="",$B644="",$C644=""),"",'MPTO_working_3-way'!E643)</f>
        <v>2.3600658905402652</v>
      </c>
      <c r="I644" s="45">
        <f>IF(OR($A644="",$B644="",$C644=""),"",'MPTO_working_3-way'!F643)</f>
        <v>3.3181191287829508</v>
      </c>
      <c r="J644" s="46">
        <f>IF(OR($A644="",$B644="",$C644=""),"",'MPTO_working_3-way'!G643)</f>
        <v>3.6375877218006507</v>
      </c>
      <c r="K644" s="44">
        <f>IF(OR($A644="",$B644="",$C644=""),"",'OddsRatio_working_3-way'!H643)</f>
        <v>2.3659525354994053</v>
      </c>
      <c r="L644" s="45">
        <f>IF(OR($A644="",$B644="",$C644=""),"",'OddsRatio_working_3-way'!I643)</f>
        <v>3.3148203273348704</v>
      </c>
      <c r="M644" s="46">
        <f>IF(OR($A644="",$B644="",$C644=""),"",'OddsRatio_working_3-way'!J643)</f>
        <v>3.6276338850828256</v>
      </c>
      <c r="N644" s="47">
        <f t="shared" ref="N644:N695" si="170">(1/E644)* 100</f>
        <v>42.129364625071553</v>
      </c>
      <c r="O644" s="48">
        <f t="shared" ref="O644:O695" si="171">(1/F644)* 100</f>
        <v>30.223239839725242</v>
      </c>
      <c r="P644" s="48">
        <f t="shared" ref="P644:P695" si="172">(1/G644)* 100</f>
        <v>27.647395535203206</v>
      </c>
      <c r="Q644" t="s">
        <v>48</v>
      </c>
      <c r="R644" t="s">
        <v>139</v>
      </c>
      <c r="S644" t="s">
        <v>519</v>
      </c>
      <c r="T644" s="50">
        <v>100</v>
      </c>
      <c r="U644" s="50">
        <f t="shared" ref="U644:U695" si="173">(1/A644)*((T644*A644)-T644)</f>
        <v>56.709956709956707</v>
      </c>
      <c r="V644" s="50">
        <f t="shared" ref="V644:V695" si="174">(1/B644)*((T644*B644)-T644)</f>
        <v>68.944099378881987</v>
      </c>
      <c r="W644" s="50">
        <f t="shared" ref="W644:W695" si="175">(1/C644)*((T644*C644)-T644)</f>
        <v>71.590909090909093</v>
      </c>
      <c r="X644" s="50">
        <f t="shared" ref="X644:X695" si="176">((1/B644)+(1/C644))*T644</f>
        <v>59.46499153020892</v>
      </c>
      <c r="Y644" s="50">
        <f t="shared" ref="Y644:Y695" si="177">((1/A644)+(1/C644))*T644</f>
        <v>71.699134199134207</v>
      </c>
      <c r="Z644" s="50">
        <f t="shared" ref="Z644:Z695" si="178">((1/A644)+(1/B644))*T644</f>
        <v>74.345943911161299</v>
      </c>
      <c r="AA644" s="50">
        <f t="shared" ref="AA644:AA695" si="179">U644-X644</f>
        <v>-2.755034820252213</v>
      </c>
      <c r="AB644" s="50">
        <f t="shared" ref="AB644:AB695" si="180">V644-Y644</f>
        <v>-2.7550348202522201</v>
      </c>
      <c r="AC644" s="50">
        <f t="shared" ref="AC644:AC695" si="181">W644-Z644</f>
        <v>-2.7550348202522059</v>
      </c>
      <c r="AF644">
        <v>2.4900000000000002</v>
      </c>
      <c r="AG644">
        <v>1.58</v>
      </c>
      <c r="AH644" s="66"/>
      <c r="AJ644" t="s">
        <v>433</v>
      </c>
    </row>
    <row r="645" spans="1:36" ht="15" x14ac:dyDescent="0.25">
      <c r="A645">
        <v>4.2699999999999996</v>
      </c>
      <c r="B645">
        <v>3.47</v>
      </c>
      <c r="C645">
        <v>1.97</v>
      </c>
      <c r="D645" s="43">
        <f t="shared" si="169"/>
        <v>2.9990688709041313E-2</v>
      </c>
      <c r="E645" s="44">
        <f>IF(OR($A645="",$B645="",$C645=""),"",A645*'MPTO_working_3-way'!$I644)</f>
        <v>4.3980602407876059</v>
      </c>
      <c r="F645" s="45">
        <f>IF(OR($A645="",$B645="",$C645=""),"",B645*'MPTO_working_3-way'!$I644)</f>
        <v>3.5740676898203736</v>
      </c>
      <c r="G645" s="46">
        <f>IF(OR($A645="",$B645="",$C645=""),"",C645*'MPTO_working_3-way'!$I644)</f>
        <v>2.0290816567568113</v>
      </c>
      <c r="H645" s="44">
        <f>IF(OR($A645="",$B645="",$C645=""),"",'MPTO_working_3-way'!E644)</f>
        <v>4.460399964487082</v>
      </c>
      <c r="I645" s="45">
        <f>IF(OR($A645="",$B645="",$C645=""),"",'MPTO_working_3-way'!F644)</f>
        <v>3.5946972805294255</v>
      </c>
      <c r="J645" s="46">
        <f>IF(OR($A645="",$B645="",$C645=""),"",'MPTO_working_3-way'!G644)</f>
        <v>2.0095763670481803</v>
      </c>
      <c r="K645" s="44">
        <f>IF(OR($A645="",$B645="",$C645=""),"",'OddsRatio_working_3-way'!H644)</f>
        <v>4.4294029978078866</v>
      </c>
      <c r="L645" s="45">
        <f>IF(OR($A645="",$B645="",$C645=""),"",'OddsRatio_working_3-way'!I644)</f>
        <v>3.5904053225032038</v>
      </c>
      <c r="M645" s="46">
        <f>IF(OR($A645="",$B645="",$C645=""),"",'OddsRatio_working_3-way'!J644)</f>
        <v>2.0172846813069265</v>
      </c>
      <c r="N645" s="47">
        <f t="shared" si="170"/>
        <v>22.737296563744195</v>
      </c>
      <c r="O645" s="48">
        <f t="shared" si="171"/>
        <v>27.979324589967636</v>
      </c>
      <c r="P645" s="48">
        <f t="shared" si="172"/>
        <v>49.28337884628818</v>
      </c>
      <c r="Q645" t="s">
        <v>79</v>
      </c>
      <c r="R645" t="s">
        <v>42</v>
      </c>
      <c r="S645" t="s">
        <v>519</v>
      </c>
      <c r="T645" s="50">
        <v>100</v>
      </c>
      <c r="U645" s="50">
        <f t="shared" si="173"/>
        <v>76.580796252927385</v>
      </c>
      <c r="V645" s="50">
        <f t="shared" si="174"/>
        <v>71.181556195965413</v>
      </c>
      <c r="W645" s="50">
        <f t="shared" si="175"/>
        <v>49.238578680203041</v>
      </c>
      <c r="X645" s="50">
        <f t="shared" si="176"/>
        <v>79.579865123831524</v>
      </c>
      <c r="Y645" s="50">
        <f t="shared" si="177"/>
        <v>74.180625066869553</v>
      </c>
      <c r="Z645" s="50">
        <f t="shared" si="178"/>
        <v>52.23764755110718</v>
      </c>
      <c r="AA645" s="50">
        <f t="shared" si="179"/>
        <v>-2.9990688709041393</v>
      </c>
      <c r="AB645" s="50">
        <f t="shared" si="180"/>
        <v>-2.9990688709041393</v>
      </c>
      <c r="AC645" s="50">
        <f t="shared" si="181"/>
        <v>-2.9990688709041393</v>
      </c>
      <c r="AF645">
        <v>2.5099999999999998</v>
      </c>
      <c r="AG645">
        <v>1.57</v>
      </c>
      <c r="AH645" s="66"/>
      <c r="AJ645" t="s">
        <v>433</v>
      </c>
    </row>
    <row r="646" spans="1:36" ht="15" x14ac:dyDescent="0.25">
      <c r="A646">
        <v>3.2</v>
      </c>
      <c r="B646">
        <v>3.07</v>
      </c>
      <c r="C646">
        <v>2.57</v>
      </c>
      <c r="D646" s="43">
        <f t="shared" si="169"/>
        <v>2.7337957388560152E-2</v>
      </c>
      <c r="E646" s="44">
        <f>IF(OR($A646="",$B646="",$C646=""),"",A646*'MPTO_working_3-way'!$I645)</f>
        <v>3.2874814636433927</v>
      </c>
      <c r="F646" s="45">
        <f>IF(OR($A646="",$B646="",$C646=""),"",B646*'MPTO_working_3-way'!$I645)</f>
        <v>3.1539275291828797</v>
      </c>
      <c r="G646" s="46">
        <f>IF(OR($A646="",$B646="",$C646=""),"",C646*'MPTO_working_3-way'!$I645)</f>
        <v>2.6402585504885994</v>
      </c>
      <c r="H646" s="44">
        <f>IF(OR($A646="",$B646="",$C646=""),"",'MPTO_working_3-way'!E645)</f>
        <v>3.2961163612057374</v>
      </c>
      <c r="I646" s="45">
        <f>IF(OR($A646="",$B646="",$C646=""),"",'MPTO_working_3-way'!F645)</f>
        <v>3.1583577199023596</v>
      </c>
      <c r="J646" s="46">
        <f>IF(OR($A646="",$B646="",$C646=""),"",'MPTO_working_3-way'!G645)</f>
        <v>2.6316315391195402</v>
      </c>
      <c r="K646" s="44">
        <f>IF(OR($A646="",$B646="",$C646=""),"",'OddsRatio_working_3-way'!H645)</f>
        <v>3.2919284956955619</v>
      </c>
      <c r="L646" s="45">
        <f>IF(OR($A646="",$B646="",$C646=""),"",'OddsRatio_working_3-way'!I645)</f>
        <v>3.1564963573135509</v>
      </c>
      <c r="M646" s="46">
        <f>IF(OR($A646="",$B646="",$C646=""),"",'OddsRatio_working_3-way'!J645)</f>
        <v>2.6356035173827412</v>
      </c>
      <c r="N646" s="47">
        <f t="shared" si="170"/>
        <v>30.418422462882493</v>
      </c>
      <c r="O646" s="48">
        <f t="shared" si="171"/>
        <v>31.706498984112049</v>
      </c>
      <c r="P646" s="48">
        <f t="shared" si="172"/>
        <v>37.875078553005451</v>
      </c>
      <c r="Q646" t="s">
        <v>44</v>
      </c>
      <c r="R646" t="s">
        <v>208</v>
      </c>
      <c r="S646" t="s">
        <v>519</v>
      </c>
      <c r="T646" s="50">
        <v>100</v>
      </c>
      <c r="U646" s="50">
        <f t="shared" si="173"/>
        <v>68.75</v>
      </c>
      <c r="V646" s="50">
        <f t="shared" si="174"/>
        <v>67.426710097719877</v>
      </c>
      <c r="W646" s="50">
        <f t="shared" si="175"/>
        <v>61.089494163424128</v>
      </c>
      <c r="X646" s="50">
        <f t="shared" si="176"/>
        <v>71.483795738856017</v>
      </c>
      <c r="Y646" s="50">
        <f t="shared" si="177"/>
        <v>70.160505836575865</v>
      </c>
      <c r="Z646" s="50">
        <f t="shared" si="178"/>
        <v>63.823289902280131</v>
      </c>
      <c r="AA646" s="50">
        <f t="shared" si="179"/>
        <v>-2.733795738856017</v>
      </c>
      <c r="AB646" s="50">
        <f t="shared" si="180"/>
        <v>-2.7337957388559886</v>
      </c>
      <c r="AC646" s="50">
        <f t="shared" si="181"/>
        <v>-2.7337957388560028</v>
      </c>
      <c r="AF646">
        <v>2.42</v>
      </c>
      <c r="AG646">
        <v>1.61</v>
      </c>
      <c r="AH646" s="66"/>
      <c r="AJ646" t="s">
        <v>433</v>
      </c>
    </row>
    <row r="647" spans="1:36" ht="15" x14ac:dyDescent="0.25">
      <c r="A647">
        <v>1.87</v>
      </c>
      <c r="B647">
        <v>3.53</v>
      </c>
      <c r="C647">
        <v>4.74</v>
      </c>
      <c r="D647" s="43">
        <f t="shared" si="169"/>
        <v>2.9015941403961021E-2</v>
      </c>
      <c r="E647" s="44">
        <f>IF(OR($A647="",$B647="",$C647=""),"",A647*'MPTO_working_3-way'!$I646)</f>
        <v>1.9242598104254072</v>
      </c>
      <c r="F647" s="45">
        <f>IF(OR($A647="",$B647="",$C647=""),"",B647*'MPTO_working_3-way'!$I646)</f>
        <v>3.632426273155982</v>
      </c>
      <c r="G647" s="46">
        <f>IF(OR($A647="",$B647="",$C647=""),"",C647*'MPTO_working_3-way'!$I646)</f>
        <v>4.8775355622547751</v>
      </c>
      <c r="H647" s="44">
        <f>IF(OR($A647="",$B647="",$C647=""),"",'MPTO_working_3-way'!E646)</f>
        <v>1.9044449404786663</v>
      </c>
      <c r="I647" s="45">
        <f>IF(OR($A647="",$B647="",$C647=""),"",'MPTO_working_3-way'!F646)</f>
        <v>3.6547818962778997</v>
      </c>
      <c r="J647" s="46">
        <f>IF(OR($A647="",$B647="",$C647=""),"",'MPTO_working_3-way'!G646)</f>
        <v>4.9677473063040587</v>
      </c>
      <c r="K647" s="44">
        <f>IF(OR($A647="",$B647="",$C647=""),"",'OddsRatio_working_3-way'!H646)</f>
        <v>1.9120807321562103</v>
      </c>
      <c r="L647" s="45">
        <f>IF(OR($A647="",$B647="",$C647=""),"",'OddsRatio_working_3-way'!I646)</f>
        <v>3.6523727038565652</v>
      </c>
      <c r="M647" s="46">
        <f>IF(OR($A647="",$B647="",$C647=""),"",'OddsRatio_working_3-way'!J646)</f>
        <v>4.9208987796140535</v>
      </c>
      <c r="N647" s="47">
        <f t="shared" si="170"/>
        <v>51.96803438819024</v>
      </c>
      <c r="O647" s="48">
        <f t="shared" si="171"/>
        <v>27.529808585245263</v>
      </c>
      <c r="P647" s="48">
        <f t="shared" si="172"/>
        <v>20.502157026564507</v>
      </c>
      <c r="Q647" t="s">
        <v>77</v>
      </c>
      <c r="R647" t="s">
        <v>87</v>
      </c>
      <c r="S647" t="s">
        <v>519</v>
      </c>
      <c r="T647" s="50">
        <v>100</v>
      </c>
      <c r="U647" s="50">
        <f t="shared" si="173"/>
        <v>46.524064171122987</v>
      </c>
      <c r="V647" s="50">
        <f t="shared" si="174"/>
        <v>71.671388101982998</v>
      </c>
      <c r="W647" s="50">
        <f t="shared" si="175"/>
        <v>78.902953586497887</v>
      </c>
      <c r="X647" s="50">
        <f t="shared" si="176"/>
        <v>49.425658311519108</v>
      </c>
      <c r="Y647" s="50">
        <f t="shared" si="177"/>
        <v>74.572982242379098</v>
      </c>
      <c r="Z647" s="50">
        <f t="shared" si="178"/>
        <v>81.804547726894</v>
      </c>
      <c r="AA647" s="50">
        <f t="shared" si="179"/>
        <v>-2.9015941403961207</v>
      </c>
      <c r="AB647" s="50">
        <f t="shared" si="180"/>
        <v>-2.9015941403960994</v>
      </c>
      <c r="AC647" s="50">
        <f t="shared" si="181"/>
        <v>-2.9015941403961136</v>
      </c>
      <c r="AF647">
        <v>2.3199999999999998</v>
      </c>
      <c r="AG647">
        <v>1.66</v>
      </c>
      <c r="AH647" s="66"/>
      <c r="AJ647" t="s">
        <v>433</v>
      </c>
    </row>
    <row r="648" spans="1:36" ht="15" x14ac:dyDescent="0.25">
      <c r="A648">
        <v>5.64</v>
      </c>
      <c r="B648">
        <v>3.86</v>
      </c>
      <c r="C648">
        <v>1.68</v>
      </c>
      <c r="D648" s="43">
        <f t="shared" si="169"/>
        <v>3.1610417290055759E-2</v>
      </c>
      <c r="E648" s="44">
        <f>IF(OR($A648="",$B648="",$C648=""),"",A648*'MPTO_working_3-way'!$I647)</f>
        <v>5.8182827535159145</v>
      </c>
      <c r="F648" s="45">
        <f>IF(OR($A648="",$B648="",$C648=""),"",B648*'MPTO_working_3-way'!$I647)</f>
        <v>3.9820162107396153</v>
      </c>
      <c r="G648" s="46">
        <f>IF(OR($A648="",$B648="",$C648=""),"",C648*'MPTO_working_3-way'!$I647)</f>
        <v>1.7331055010472936</v>
      </c>
      <c r="H648" s="44">
        <f>IF(OR($A648="",$B648="",$C648=""),"",'MPTO_working_3-way'!E647)</f>
        <v>5.996348507662363</v>
      </c>
      <c r="I648" s="45">
        <f>IF(OR($A648="",$B648="",$C648=""),"",'MPTO_working_3-way'!F647)</f>
        <v>4.02365018288583</v>
      </c>
      <c r="J648" s="46">
        <f>IF(OR($A648="",$B648="",$C648=""),"",'MPTO_working_3-way'!G647)</f>
        <v>1.7102750036661172</v>
      </c>
      <c r="K648" s="44">
        <f>IF(OR($A648="",$B648="",$C648=""),"",'OddsRatio_working_3-way'!H647)</f>
        <v>5.9023083847768234</v>
      </c>
      <c r="L648" s="45">
        <f>IF(OR($A648="",$B648="",$C648=""),"",'OddsRatio_working_3-way'!I647)</f>
        <v>4.0216814613064047</v>
      </c>
      <c r="M648" s="46">
        <f>IF(OR($A648="",$B648="",$C648=""),"",'OddsRatio_working_3-way'!J647)</f>
        <v>1.7184417460448798</v>
      </c>
      <c r="N648" s="47">
        <f t="shared" si="170"/>
        <v>17.187201831944531</v>
      </c>
      <c r="O648" s="48">
        <f t="shared" si="171"/>
        <v>25.112906303670247</v>
      </c>
      <c r="P648" s="48">
        <f t="shared" si="172"/>
        <v>57.699891864385222</v>
      </c>
      <c r="Q648" t="s">
        <v>279</v>
      </c>
      <c r="R648" t="s">
        <v>36</v>
      </c>
      <c r="S648" t="s">
        <v>519</v>
      </c>
      <c r="T648" s="50">
        <v>100</v>
      </c>
      <c r="U648" s="50">
        <f t="shared" si="173"/>
        <v>82.269503546099287</v>
      </c>
      <c r="V648" s="50">
        <f t="shared" si="174"/>
        <v>74.093264248704671</v>
      </c>
      <c r="W648" s="50">
        <f t="shared" si="175"/>
        <v>40.476190476190474</v>
      </c>
      <c r="X648" s="50">
        <f t="shared" si="176"/>
        <v>85.430545275104862</v>
      </c>
      <c r="Y648" s="50">
        <f t="shared" si="177"/>
        <v>77.254305977710231</v>
      </c>
      <c r="Z648" s="50">
        <f t="shared" si="178"/>
        <v>43.63723220519605</v>
      </c>
      <c r="AA648" s="50">
        <f t="shared" si="179"/>
        <v>-3.161041729005575</v>
      </c>
      <c r="AB648" s="50">
        <f t="shared" si="180"/>
        <v>-3.1610417290055608</v>
      </c>
      <c r="AC648" s="50">
        <f t="shared" si="181"/>
        <v>-3.161041729005575</v>
      </c>
      <c r="AF648">
        <v>2.17</v>
      </c>
      <c r="AG648">
        <v>1.74</v>
      </c>
      <c r="AH648" s="66"/>
      <c r="AJ648" t="s">
        <v>433</v>
      </c>
    </row>
    <row r="649" spans="1:36" ht="15" x14ac:dyDescent="0.25">
      <c r="A649">
        <v>2.15</v>
      </c>
      <c r="B649">
        <v>3.34</v>
      </c>
      <c r="C649">
        <v>3.8</v>
      </c>
      <c r="D649" s="43">
        <f t="shared" si="169"/>
        <v>2.7675371411399974E-2</v>
      </c>
      <c r="E649" s="44">
        <f>IF(OR($A649="",$B649="",$C649=""),"",A649*'MPTO_working_3-way'!$I648)</f>
        <v>2.2095020485345098</v>
      </c>
      <c r="F649" s="45">
        <f>IF(OR($A649="",$B649="",$C649=""),"",B649*'MPTO_working_3-way'!$I648)</f>
        <v>3.4324357405140757</v>
      </c>
      <c r="G649" s="46">
        <f>IF(OR($A649="",$B649="",$C649=""),"",C649*'MPTO_working_3-way'!$I648)</f>
        <v>3.9051664113633198</v>
      </c>
      <c r="H649" s="44">
        <f>IF(OR($A649="",$B649="",$C649=""),"",'MPTO_working_3-way'!E648)</f>
        <v>2.1935060341686134</v>
      </c>
      <c r="I649" s="45">
        <f>IF(OR($A649="",$B649="",$C649=""),"",'MPTO_working_3-way'!F648)</f>
        <v>3.4461835081751899</v>
      </c>
      <c r="J649" s="46">
        <f>IF(OR($A649="",$B649="",$C649=""),"",'MPTO_working_3-way'!G648)</f>
        <v>3.9380502025226329</v>
      </c>
      <c r="K649" s="44">
        <f>IF(OR($A649="",$B649="",$C649=""),"",'OddsRatio_working_3-way'!H648)</f>
        <v>2.2001586722940156</v>
      </c>
      <c r="L649" s="45">
        <f>IF(OR($A649="",$B649="",$C649=""),"",'OddsRatio_working_3-way'!I648)</f>
        <v>3.4420619940591264</v>
      </c>
      <c r="M649" s="46">
        <f>IF(OR($A649="",$B649="",$C649=""),"",'OddsRatio_working_3-way'!J648)</f>
        <v>3.9221254629767333</v>
      </c>
      <c r="N649" s="47">
        <f t="shared" si="170"/>
        <v>45.259066433691117</v>
      </c>
      <c r="O649" s="48">
        <f t="shared" si="171"/>
        <v>29.133830189352068</v>
      </c>
      <c r="P649" s="48">
        <f t="shared" si="172"/>
        <v>25.607103376956818</v>
      </c>
      <c r="Q649" t="s">
        <v>132</v>
      </c>
      <c r="R649" t="s">
        <v>81</v>
      </c>
      <c r="S649" t="s">
        <v>519</v>
      </c>
      <c r="T649" s="50">
        <v>100</v>
      </c>
      <c r="U649" s="50">
        <f t="shared" si="173"/>
        <v>53.488372093023258</v>
      </c>
      <c r="V649" s="50">
        <f t="shared" si="174"/>
        <v>70.059880239520965</v>
      </c>
      <c r="W649" s="50">
        <f t="shared" si="175"/>
        <v>73.68421052631578</v>
      </c>
      <c r="X649" s="50">
        <f t="shared" si="176"/>
        <v>56.255909234163262</v>
      </c>
      <c r="Y649" s="50">
        <f t="shared" si="177"/>
        <v>72.827417380660947</v>
      </c>
      <c r="Z649" s="50">
        <f t="shared" si="178"/>
        <v>76.451747667455791</v>
      </c>
      <c r="AA649" s="50">
        <f t="shared" si="179"/>
        <v>-2.7675371411400036</v>
      </c>
      <c r="AB649" s="50">
        <f t="shared" si="180"/>
        <v>-2.7675371411399823</v>
      </c>
      <c r="AC649" s="50">
        <f t="shared" si="181"/>
        <v>-2.7675371411400107</v>
      </c>
      <c r="AF649">
        <v>2.31</v>
      </c>
      <c r="AG649">
        <v>1.67</v>
      </c>
      <c r="AH649" s="66"/>
      <c r="AJ649" t="s">
        <v>433</v>
      </c>
    </row>
    <row r="650" spans="1:36" ht="15" x14ac:dyDescent="0.25">
      <c r="A650">
        <v>2.58</v>
      </c>
      <c r="B650">
        <v>3.38</v>
      </c>
      <c r="C650">
        <v>2.86</v>
      </c>
      <c r="D650" s="43">
        <f t="shared" si="169"/>
        <v>3.3105237040836233E-2</v>
      </c>
      <c r="E650" s="44">
        <f>IF(OR($A650="",$B650="",$C650=""),"",A650*'MPTO_working_3-way'!$I649)</f>
        <v>2.6654115115653574</v>
      </c>
      <c r="F650" s="45">
        <f>IF(OR($A650="",$B650="",$C650=""),"",B650*'MPTO_working_3-way'!$I649)</f>
        <v>3.4918957011980263</v>
      </c>
      <c r="G650" s="46">
        <f>IF(OR($A650="",$B650="",$C650=""),"",C650*'MPTO_working_3-way'!$I649)</f>
        <v>2.9546809779367913</v>
      </c>
      <c r="H650" s="44">
        <f>IF(OR($A650="",$B650="",$C650=""),"",'MPTO_working_3-way'!E649)</f>
        <v>2.6556064537800235</v>
      </c>
      <c r="I650" s="45">
        <f>IF(OR($A650="",$B650="",$C650=""),"",'MPTO_working_3-way'!F649)</f>
        <v>3.5109535359253528</v>
      </c>
      <c r="J650" s="46">
        <f>IF(OR($A650="",$B650="",$C650=""),"",'MPTO_working_3-way'!G649)</f>
        <v>2.9532040835594446</v>
      </c>
      <c r="K650" s="44">
        <f>IF(OR($A650="",$B650="",$C650=""),"",'OddsRatio_working_3-way'!H649)</f>
        <v>2.6602919936268794</v>
      </c>
      <c r="L650" s="45">
        <f>IF(OR($A650="",$B650="",$C650=""),"",'OddsRatio_working_3-way'!I649)</f>
        <v>3.5009461676151723</v>
      </c>
      <c r="M650" s="46">
        <f>IF(OR($A650="",$B650="",$C650=""),"",'OddsRatio_working_3-way'!J649)</f>
        <v>2.9545209545227813</v>
      </c>
      <c r="N650" s="47">
        <f t="shared" si="170"/>
        <v>37.517658930373365</v>
      </c>
      <c r="O650" s="48">
        <f t="shared" si="171"/>
        <v>28.637739656912213</v>
      </c>
      <c r="P650" s="48">
        <f t="shared" si="172"/>
        <v>33.844601412714439</v>
      </c>
      <c r="Q650" t="s">
        <v>282</v>
      </c>
      <c r="R650" t="s">
        <v>84</v>
      </c>
      <c r="S650" t="s">
        <v>519</v>
      </c>
      <c r="T650" s="50">
        <v>100</v>
      </c>
      <c r="U650" s="50">
        <f t="shared" si="173"/>
        <v>61.240310077519375</v>
      </c>
      <c r="V650" s="50">
        <f t="shared" si="174"/>
        <v>70.414201183431956</v>
      </c>
      <c r="W650" s="50">
        <f t="shared" si="175"/>
        <v>65.03496503496504</v>
      </c>
      <c r="X650" s="50">
        <f t="shared" si="176"/>
        <v>64.550833781603018</v>
      </c>
      <c r="Y650" s="50">
        <f t="shared" si="177"/>
        <v>73.724724887515578</v>
      </c>
      <c r="Z650" s="50">
        <f t="shared" si="178"/>
        <v>68.345488739048662</v>
      </c>
      <c r="AA650" s="50">
        <f t="shared" si="179"/>
        <v>-3.3105237040836428</v>
      </c>
      <c r="AB650" s="50">
        <f t="shared" si="180"/>
        <v>-3.3105237040836215</v>
      </c>
      <c r="AC650" s="50">
        <f t="shared" si="181"/>
        <v>-3.3105237040836215</v>
      </c>
      <c r="AF650">
        <v>2.0699999999999998</v>
      </c>
      <c r="AG650">
        <v>1.8</v>
      </c>
      <c r="AH650" s="66"/>
      <c r="AJ650" t="s">
        <v>444</v>
      </c>
    </row>
    <row r="651" spans="1:36" s="50" customFormat="1" ht="15" x14ac:dyDescent="0.25">
      <c r="A651">
        <v>2.0099999999999998</v>
      </c>
      <c r="B651">
        <v>3.37</v>
      </c>
      <c r="C651">
        <v>4.1399999999999997</v>
      </c>
      <c r="D651" s="43">
        <f t="shared" si="169"/>
        <v>3.5794236575262373E-2</v>
      </c>
      <c r="E651" s="44">
        <f>IF(OR($A651="",$B651="",$C651=""),"",A651*'MPTO_working_3-way'!$I650)</f>
        <v>2.0819464155162772</v>
      </c>
      <c r="F651" s="45">
        <f>IF(OR($A651="",$B651="",$C651=""),"",B651*'MPTO_working_3-way'!$I650)</f>
        <v>3.4906265772586345</v>
      </c>
      <c r="G651" s="46">
        <f>IF(OR($A651="",$B651="",$C651=""),"",C651*'MPTO_working_3-way'!$I650)</f>
        <v>4.2881881394215862</v>
      </c>
      <c r="H651" s="44">
        <f>IF(OR($A651="",$B651="",$C651=""),"",'MPTO_working_3-way'!E650)</f>
        <v>2.0593885412323201</v>
      </c>
      <c r="I651" s="45">
        <f>IF(OR($A651="",$B651="",$C651=""),"",'MPTO_working_3-way'!F650)</f>
        <v>3.5111805645460774</v>
      </c>
      <c r="J651" s="46">
        <f>IF(OR($A651="",$B651="",$C651=""),"",'MPTO_working_3-way'!G650)</f>
        <v>4.3551260066226574</v>
      </c>
      <c r="K651" s="44">
        <f>IF(OR($A651="",$B651="",$C651=""),"",'OddsRatio_working_3-way'!H650)</f>
        <v>2.0684073083508197</v>
      </c>
      <c r="L651" s="45">
        <f>IF(OR($A651="",$B651="",$C651=""),"",'OddsRatio_working_3-way'!I650)</f>
        <v>3.5070547730608355</v>
      </c>
      <c r="M651" s="46">
        <f>IF(OR($A651="",$B651="",$C651=""),"",'OddsRatio_working_3-way'!J650)</f>
        <v>4.3215831170510635</v>
      </c>
      <c r="N651" s="47">
        <f t="shared" si="170"/>
        <v>48.031975873501139</v>
      </c>
      <c r="O651" s="48">
        <f t="shared" si="171"/>
        <v>28.648151782117885</v>
      </c>
      <c r="P651" s="48">
        <f t="shared" si="172"/>
        <v>23.319872344380986</v>
      </c>
      <c r="Q651" t="s">
        <v>451</v>
      </c>
      <c r="R651" t="s">
        <v>455</v>
      </c>
      <c r="S651" t="s">
        <v>519</v>
      </c>
      <c r="T651" s="50">
        <v>100</v>
      </c>
      <c r="U651" s="50">
        <f t="shared" si="173"/>
        <v>50.248756218905463</v>
      </c>
      <c r="V651" s="50">
        <f t="shared" si="174"/>
        <v>70.326409495548958</v>
      </c>
      <c r="W651" s="50">
        <f t="shared" si="175"/>
        <v>75.845410628019309</v>
      </c>
      <c r="X651" s="50">
        <f t="shared" si="176"/>
        <v>53.828179876431712</v>
      </c>
      <c r="Y651" s="50">
        <f t="shared" si="177"/>
        <v>73.905833153075221</v>
      </c>
      <c r="Z651" s="50">
        <f t="shared" si="178"/>
        <v>79.424834285545558</v>
      </c>
      <c r="AA651" s="50">
        <f t="shared" si="179"/>
        <v>-3.5794236575262488</v>
      </c>
      <c r="AB651" s="50">
        <f t="shared" si="180"/>
        <v>-3.579423657526263</v>
      </c>
      <c r="AC651" s="50">
        <f t="shared" si="181"/>
        <v>-3.5794236575262488</v>
      </c>
      <c r="AD651" s="51"/>
      <c r="AE651" s="51"/>
      <c r="AF651">
        <v>2.2200000000000002</v>
      </c>
      <c r="AG651">
        <v>1.7</v>
      </c>
      <c r="AH651" s="66"/>
      <c r="AI651" s="51"/>
      <c r="AJ651" t="s">
        <v>444</v>
      </c>
    </row>
    <row r="652" spans="1:36" ht="15" x14ac:dyDescent="0.25">
      <c r="A652">
        <v>1.96</v>
      </c>
      <c r="B652">
        <v>3.63</v>
      </c>
      <c r="C652">
        <v>4.01</v>
      </c>
      <c r="D652" s="43">
        <f t="shared" si="169"/>
        <v>3.5062733900056209E-2</v>
      </c>
      <c r="E652" s="44">
        <f>IF(OR($A652="",$B652="",$C652=""),"",A652*'MPTO_working_3-way'!$I651)</f>
        <v>2.02872295844411</v>
      </c>
      <c r="F652" s="45">
        <f>IF(OR($A652="",$B652="",$C652=""),"",B652*'MPTO_working_3-way'!$I651)</f>
        <v>3.7572777240572037</v>
      </c>
      <c r="G652" s="46">
        <f>IF(OR($A652="",$B652="",$C652=""),"",C652*'MPTO_working_3-way'!$I651)</f>
        <v>4.150601562939225</v>
      </c>
      <c r="H652" s="44">
        <f>IF(OR($A652="",$B652="",$C652=""),"",'MPTO_working_3-way'!E651)</f>
        <v>2.0059516438197051</v>
      </c>
      <c r="I652" s="45">
        <f>IF(OR($A652="",$B652="",$C652=""),"",'MPTO_working_3-way'!F651)</f>
        <v>3.7908293785294722</v>
      </c>
      <c r="J652" s="46">
        <f>IF(OR($A652="",$B652="",$C652=""),"",'MPTO_working_3-way'!G651)</f>
        <v>4.2071786303296177</v>
      </c>
      <c r="K652" s="44">
        <f>IF(OR($A652="",$B652="",$C652=""),"",'OddsRatio_working_3-way'!H651)</f>
        <v>2.0147978730745857</v>
      </c>
      <c r="L652" s="45">
        <f>IF(OR($A652="",$B652="",$C652=""),"",'OddsRatio_working_3-way'!I651)</f>
        <v>3.7801233397772522</v>
      </c>
      <c r="M652" s="46">
        <f>IF(OR($A652="",$B652="",$C652=""),"",'OddsRatio_working_3-way'!J651)</f>
        <v>4.1818141645359415</v>
      </c>
      <c r="N652" s="47">
        <f t="shared" si="170"/>
        <v>49.292092635799357</v>
      </c>
      <c r="O652" s="48">
        <f t="shared" si="171"/>
        <v>26.615014205555575</v>
      </c>
      <c r="P652" s="48">
        <f t="shared" si="172"/>
        <v>24.092893158645072</v>
      </c>
      <c r="Q652" t="s">
        <v>43</v>
      </c>
      <c r="R652" t="s">
        <v>284</v>
      </c>
      <c r="S652" t="s">
        <v>519</v>
      </c>
      <c r="T652" s="50">
        <v>100</v>
      </c>
      <c r="U652" s="50">
        <f t="shared" si="173"/>
        <v>48.979591836734699</v>
      </c>
      <c r="V652" s="50">
        <f t="shared" si="174"/>
        <v>72.451790633608823</v>
      </c>
      <c r="W652" s="50">
        <f t="shared" si="175"/>
        <v>75.062344139650875</v>
      </c>
      <c r="X652" s="50">
        <f t="shared" si="176"/>
        <v>52.485865226740316</v>
      </c>
      <c r="Y652" s="50">
        <f t="shared" si="177"/>
        <v>75.95806402361444</v>
      </c>
      <c r="Z652" s="50">
        <f t="shared" si="178"/>
        <v>78.568617529656493</v>
      </c>
      <c r="AA652" s="50">
        <f t="shared" si="179"/>
        <v>-3.5062733900056173</v>
      </c>
      <c r="AB652" s="50">
        <f t="shared" si="180"/>
        <v>-3.5062733900056173</v>
      </c>
      <c r="AC652" s="50">
        <f t="shared" si="181"/>
        <v>-3.5062733900056173</v>
      </c>
      <c r="AF652">
        <v>1.93</v>
      </c>
      <c r="AG652">
        <v>1.94</v>
      </c>
      <c r="AH652" s="66"/>
      <c r="AJ652" t="s">
        <v>444</v>
      </c>
    </row>
    <row r="653" spans="1:36" ht="15" x14ac:dyDescent="0.25">
      <c r="A653">
        <v>2.0499999999999998</v>
      </c>
      <c r="B653">
        <v>3.4</v>
      </c>
      <c r="C653">
        <v>3.97</v>
      </c>
      <c r="D653" s="43">
        <f t="shared" si="169"/>
        <v>3.3811693873347259E-2</v>
      </c>
      <c r="E653" s="44">
        <f>IF(OR($A653="",$B653="",$C653=""),"",A653*'MPTO_working_3-way'!$I652)</f>
        <v>2.1193139724403616</v>
      </c>
      <c r="F653" s="45">
        <f>IF(OR($A653="",$B653="",$C653=""),"",B653*'MPTO_working_3-way'!$I652)</f>
        <v>3.5149597591693804</v>
      </c>
      <c r="G653" s="46">
        <f>IF(OR($A653="",$B653="",$C653=""),"",C653*'MPTO_working_3-way'!$I652)</f>
        <v>4.1042324246771891</v>
      </c>
      <c r="H653" s="44">
        <f>IF(OR($A653="",$B653="",$C653=""),"",'MPTO_working_3-way'!E652)</f>
        <v>2.0984847718815725</v>
      </c>
      <c r="I653" s="45">
        <f>IF(OR($A653="",$B653="",$C653=""),"",'MPTO_working_3-way'!F652)</f>
        <v>3.5354792822797374</v>
      </c>
      <c r="J653" s="46">
        <f>IF(OR($A653="",$B653="",$C653=""),"",'MPTO_working_3-way'!G652)</f>
        <v>4.1559546219160532</v>
      </c>
      <c r="K653" s="44">
        <f>IF(OR($A653="",$B653="",$C653=""),"",'OddsRatio_working_3-way'!H652)</f>
        <v>2.1068788085696539</v>
      </c>
      <c r="L653" s="45">
        <f>IF(OR($A653="",$B653="",$C653=""),"",'OddsRatio_working_3-way'!I652)</f>
        <v>3.5300087053020675</v>
      </c>
      <c r="M653" s="46">
        <f>IF(OR($A653="",$B653="",$C653=""),"",'OddsRatio_working_3-way'!J652)</f>
        <v>4.1308857728113084</v>
      </c>
      <c r="N653" s="47">
        <f t="shared" si="170"/>
        <v>47.185080313914668</v>
      </c>
      <c r="O653" s="48">
        <f t="shared" si="171"/>
        <v>28.449827836330897</v>
      </c>
      <c r="P653" s="48">
        <f t="shared" si="172"/>
        <v>24.365091849754421</v>
      </c>
      <c r="Q653" t="s">
        <v>288</v>
      </c>
      <c r="R653" t="s">
        <v>281</v>
      </c>
      <c r="S653" t="s">
        <v>519</v>
      </c>
      <c r="T653" s="50">
        <v>100</v>
      </c>
      <c r="U653" s="50">
        <f t="shared" si="173"/>
        <v>51.219512195121943</v>
      </c>
      <c r="V653" s="50">
        <f t="shared" si="174"/>
        <v>70.588235294117652</v>
      </c>
      <c r="W653" s="50">
        <f t="shared" si="175"/>
        <v>74.811083123425689</v>
      </c>
      <c r="X653" s="50">
        <f t="shared" si="176"/>
        <v>54.600681582456659</v>
      </c>
      <c r="Y653" s="50">
        <f t="shared" si="177"/>
        <v>73.96940468145236</v>
      </c>
      <c r="Z653" s="50">
        <f t="shared" si="178"/>
        <v>78.192252510760412</v>
      </c>
      <c r="AA653" s="50">
        <f t="shared" si="179"/>
        <v>-3.3811693873347153</v>
      </c>
      <c r="AB653" s="50">
        <f t="shared" si="180"/>
        <v>-3.3811693873347082</v>
      </c>
      <c r="AC653" s="50">
        <f t="shared" si="181"/>
        <v>-3.3811693873347224</v>
      </c>
      <c r="AF653">
        <v>2.0499999999999998</v>
      </c>
      <c r="AG653">
        <v>1.83</v>
      </c>
      <c r="AH653" s="66"/>
      <c r="AJ653" t="s">
        <v>444</v>
      </c>
    </row>
    <row r="654" spans="1:36" ht="15" x14ac:dyDescent="0.25">
      <c r="A654">
        <v>1.95</v>
      </c>
      <c r="B654">
        <v>3.72</v>
      </c>
      <c r="C654">
        <v>3.94</v>
      </c>
      <c r="D654" s="43">
        <f t="shared" si="169"/>
        <v>3.5444823720572893E-2</v>
      </c>
      <c r="E654" s="44">
        <f>IF(OR($A654="",$B654="",$C654=""),"",A654*'MPTO_working_3-way'!$I653)</f>
        <v>2.0191174062551172</v>
      </c>
      <c r="F654" s="45">
        <f>IF(OR($A654="",$B654="",$C654=""),"",B654*'MPTO_working_3-way'!$I653)</f>
        <v>3.8518547442405313</v>
      </c>
      <c r="G654" s="46">
        <f>IF(OR($A654="",$B654="",$C654=""),"",C654*'MPTO_working_3-way'!$I653)</f>
        <v>4.0796526054590574</v>
      </c>
      <c r="H654" s="44">
        <f>IF(OR($A654="",$B654="",$C654=""),"",'MPTO_working_3-way'!E653)</f>
        <v>1.9959857868360624</v>
      </c>
      <c r="I654" s="45">
        <f>IF(OR($A654="",$B654="",$C654=""),"",'MPTO_working_3-way'!F653)</f>
        <v>3.8910163205959716</v>
      </c>
      <c r="J654" s="46">
        <f>IF(OR($A654="",$B654="",$C654=""),"",'MPTO_working_3-way'!G653)</f>
        <v>4.1323651884239014</v>
      </c>
      <c r="K654" s="44">
        <f>IF(OR($A654="",$B654="",$C654=""),"",'OddsRatio_working_3-way'!H653)</f>
        <v>2.0049189245533086</v>
      </c>
      <c r="L654" s="45">
        <f>IF(OR($A654="",$B654="",$C654=""),"",'OddsRatio_working_3-way'!I653)</f>
        <v>3.877241552405263</v>
      </c>
      <c r="M654" s="46">
        <f>IF(OR($A654="",$B654="",$C654=""),"",'OddsRatio_working_3-way'!J653)</f>
        <v>4.1099596191439236</v>
      </c>
      <c r="N654" s="47">
        <f t="shared" si="170"/>
        <v>49.526590028992558</v>
      </c>
      <c r="O654" s="48">
        <f t="shared" si="171"/>
        <v>25.961518966810615</v>
      </c>
      <c r="P654" s="48">
        <f t="shared" si="172"/>
        <v>24.511891004196823</v>
      </c>
      <c r="Q654" t="s">
        <v>283</v>
      </c>
      <c r="R654" t="s">
        <v>292</v>
      </c>
      <c r="S654" t="s">
        <v>519</v>
      </c>
      <c r="T654" s="50">
        <v>100</v>
      </c>
      <c r="U654" s="50">
        <f t="shared" si="173"/>
        <v>48.717948717948723</v>
      </c>
      <c r="V654" s="50">
        <f t="shared" si="174"/>
        <v>73.118279569892465</v>
      </c>
      <c r="W654" s="50">
        <f t="shared" si="175"/>
        <v>74.619289340101517</v>
      </c>
      <c r="X654" s="50">
        <f t="shared" si="176"/>
        <v>52.262431090006004</v>
      </c>
      <c r="Y654" s="50">
        <f t="shared" si="177"/>
        <v>76.662761941949768</v>
      </c>
      <c r="Z654" s="50">
        <f t="shared" si="178"/>
        <v>78.16377171215882</v>
      </c>
      <c r="AA654" s="50">
        <f t="shared" si="179"/>
        <v>-3.5444823720572813</v>
      </c>
      <c r="AB654" s="50">
        <f t="shared" si="180"/>
        <v>-3.5444823720573027</v>
      </c>
      <c r="AC654" s="50">
        <f t="shared" si="181"/>
        <v>-3.5444823720573027</v>
      </c>
      <c r="AF654">
        <v>1.67</v>
      </c>
      <c r="AG654">
        <v>2.27</v>
      </c>
      <c r="AH654" s="66"/>
      <c r="AJ654" t="s">
        <v>444</v>
      </c>
    </row>
    <row r="655" spans="1:36" ht="15" x14ac:dyDescent="0.25">
      <c r="A655">
        <v>2.2400000000000002</v>
      </c>
      <c r="B655">
        <v>3.36</v>
      </c>
      <c r="C655">
        <v>3.45</v>
      </c>
      <c r="D655" s="43">
        <f t="shared" si="169"/>
        <v>3.390269151138714E-2</v>
      </c>
      <c r="E655" s="44">
        <f>IF(OR($A655="",$B655="",$C655=""),"",A655*'MPTO_working_3-way'!$I654)</f>
        <v>2.3159420289855075</v>
      </c>
      <c r="F655" s="45">
        <f>IF(OR($A655="",$B655="",$C655=""),"",B655*'MPTO_working_3-way'!$I654)</f>
        <v>3.4739130434782606</v>
      </c>
      <c r="G655" s="46">
        <f>IF(OR($A655="",$B655="",$C655=""),"",C655*'MPTO_working_3-way'!$I654)</f>
        <v>3.566964285714286</v>
      </c>
      <c r="H655" s="44">
        <f>IF(OR($A655="",$B655="",$C655=""),"",'MPTO_working_3-way'!E654)</f>
        <v>2.2981760507533706</v>
      </c>
      <c r="I655" s="45">
        <f>IF(OR($A655="",$B655="",$C655=""),"",'MPTO_working_3-way'!F654)</f>
        <v>3.4926182585115999</v>
      </c>
      <c r="J655" s="46">
        <f>IF(OR($A655="",$B655="",$C655=""),"",'MPTO_working_3-way'!G654)</f>
        <v>3.5899659337256118</v>
      </c>
      <c r="K655" s="44">
        <f>IF(OR($A655="",$B655="",$C655=""),"",'OddsRatio_working_3-way'!H654)</f>
        <v>2.3056854856742115</v>
      </c>
      <c r="L655" s="45">
        <f>IF(OR($A655="",$B655="",$C655=""),"",'OddsRatio_working_3-way'!I654)</f>
        <v>3.4850143114444663</v>
      </c>
      <c r="M655" s="46">
        <f>IF(OR($A655="",$B655="",$C655=""),"",'OddsRatio_working_3-way'!J654)</f>
        <v>3.5797818063724334</v>
      </c>
      <c r="N655" s="47">
        <f t="shared" si="170"/>
        <v>43.178973717146427</v>
      </c>
      <c r="O655" s="48">
        <f t="shared" si="171"/>
        <v>28.785982478097626</v>
      </c>
      <c r="P655" s="48">
        <f t="shared" si="172"/>
        <v>28.035043804755944</v>
      </c>
      <c r="Q655" t="s">
        <v>466</v>
      </c>
      <c r="R655" t="s">
        <v>289</v>
      </c>
      <c r="S655" t="s">
        <v>519</v>
      </c>
      <c r="T655" s="50">
        <v>100</v>
      </c>
      <c r="U655" s="50">
        <f t="shared" si="173"/>
        <v>55.357142857142868</v>
      </c>
      <c r="V655" s="50">
        <f t="shared" si="174"/>
        <v>70.238095238095241</v>
      </c>
      <c r="W655" s="50">
        <f t="shared" si="175"/>
        <v>71.014492753623188</v>
      </c>
      <c r="X655" s="50">
        <f t="shared" si="176"/>
        <v>58.747412008281572</v>
      </c>
      <c r="Y655" s="50">
        <f t="shared" si="177"/>
        <v>73.628364389233951</v>
      </c>
      <c r="Z655" s="50">
        <f t="shared" si="178"/>
        <v>74.404761904761912</v>
      </c>
      <c r="AA655" s="50">
        <f t="shared" si="179"/>
        <v>-3.3902691511387033</v>
      </c>
      <c r="AB655" s="50">
        <f t="shared" si="180"/>
        <v>-3.3902691511387104</v>
      </c>
      <c r="AC655" s="50">
        <f t="shared" si="181"/>
        <v>-3.3902691511387246</v>
      </c>
      <c r="AF655">
        <v>2.13</v>
      </c>
      <c r="AG655">
        <v>1.76</v>
      </c>
      <c r="AH655" s="66"/>
      <c r="AJ655" t="s">
        <v>444</v>
      </c>
    </row>
    <row r="656" spans="1:36" ht="15" x14ac:dyDescent="0.25">
      <c r="A656">
        <v>2.0099999999999998</v>
      </c>
      <c r="B656">
        <v>3.48</v>
      </c>
      <c r="C656">
        <v>3.99</v>
      </c>
      <c r="D656" s="43">
        <f t="shared" si="169"/>
        <v>3.5495326066065758E-2</v>
      </c>
      <c r="E656" s="44">
        <f>IF(OR($A656="",$B656="",$C656=""),"",A656*'MPTO_working_3-way'!$I655)</f>
        <v>2.0813456053927921</v>
      </c>
      <c r="F656" s="45">
        <f>IF(OR($A656="",$B656="",$C656=""),"",B656*'MPTO_working_3-way'!$I655)</f>
        <v>3.6035237347099089</v>
      </c>
      <c r="G656" s="46">
        <f>IF(OR($A656="",$B656="",$C656=""),"",C656*'MPTO_working_3-way'!$I655)</f>
        <v>4.1316263510036029</v>
      </c>
      <c r="H656" s="44">
        <f>IF(OR($A656="",$B656="",$C656=""),"",'MPTO_working_3-way'!E655)</f>
        <v>2.0589660600115791</v>
      </c>
      <c r="I656" s="45">
        <f>IF(OR($A656="",$B656="",$C656=""),"",'MPTO_working_3-way'!F655)</f>
        <v>3.6294406896304188</v>
      </c>
      <c r="J656" s="46">
        <f>IF(OR($A656="",$B656="",$C656=""),"",'MPTO_working_3-way'!G655)</f>
        <v>4.1876960362417215</v>
      </c>
      <c r="K656" s="44">
        <f>IF(OR($A656="",$B656="",$C656=""),"",'OddsRatio_working_3-way'!H655)</f>
        <v>2.0678380028968926</v>
      </c>
      <c r="L656" s="45">
        <f>IF(OR($A656="",$B656="",$C656=""),"",'OddsRatio_working_3-way'!I655)</f>
        <v>3.6220180665191033</v>
      </c>
      <c r="M656" s="46">
        <f>IF(OR($A656="",$B656="",$C656=""),"",'OddsRatio_working_3-way'!J655)</f>
        <v>4.1612233947145638</v>
      </c>
      <c r="N656" s="47">
        <f t="shared" si="170"/>
        <v>48.04584098906917</v>
      </c>
      <c r="O656" s="48">
        <f t="shared" si="171"/>
        <v>27.750615054031329</v>
      </c>
      <c r="P656" s="48">
        <f t="shared" si="172"/>
        <v>24.203543956899505</v>
      </c>
      <c r="Q656" t="s">
        <v>295</v>
      </c>
      <c r="R656" t="s">
        <v>458</v>
      </c>
      <c r="S656" t="s">
        <v>519</v>
      </c>
      <c r="T656" s="50">
        <v>100</v>
      </c>
      <c r="U656" s="50">
        <f t="shared" si="173"/>
        <v>50.248756218905463</v>
      </c>
      <c r="V656" s="50">
        <f t="shared" si="174"/>
        <v>71.264367816091948</v>
      </c>
      <c r="W656" s="50">
        <f t="shared" si="175"/>
        <v>74.937343358395992</v>
      </c>
      <c r="X656" s="50">
        <f t="shared" si="176"/>
        <v>53.798288825512053</v>
      </c>
      <c r="Y656" s="50">
        <f t="shared" si="177"/>
        <v>74.813900422698538</v>
      </c>
      <c r="Z656" s="50">
        <f t="shared" si="178"/>
        <v>78.486875965002582</v>
      </c>
      <c r="AA656" s="50">
        <f t="shared" si="179"/>
        <v>-3.54953260660659</v>
      </c>
      <c r="AB656" s="50">
        <f t="shared" si="180"/>
        <v>-3.54953260660659</v>
      </c>
      <c r="AC656" s="50">
        <f t="shared" si="181"/>
        <v>-3.54953260660659</v>
      </c>
      <c r="AF656">
        <v>2.13</v>
      </c>
      <c r="AG656">
        <v>1.76</v>
      </c>
      <c r="AH656" s="66"/>
      <c r="AJ656" t="s">
        <v>444</v>
      </c>
    </row>
    <row r="657" spans="1:36" ht="15" x14ac:dyDescent="0.25">
      <c r="A657">
        <v>2.74</v>
      </c>
      <c r="B657">
        <v>2.97</v>
      </c>
      <c r="C657">
        <v>3.02</v>
      </c>
      <c r="D657" s="43">
        <f t="shared" si="169"/>
        <v>3.2789668164541208E-2</v>
      </c>
      <c r="E657" s="44">
        <f>IF(OR($A657="",$B657="",$C657=""),"",A657*'MPTO_working_3-way'!$I656)</f>
        <v>2.8298436907708431</v>
      </c>
      <c r="F657" s="45">
        <f>IF(OR($A657="",$B657="",$C657=""),"",B657*'MPTO_working_3-way'!$I656)</f>
        <v>3.0673853144486878</v>
      </c>
      <c r="G657" s="46">
        <f>IF(OR($A657="",$B657="",$C657=""),"",C657*'MPTO_working_3-way'!$I656)</f>
        <v>3.1190247978569143</v>
      </c>
      <c r="H657" s="44">
        <f>IF(OR($A657="",$B657="",$C657=""),"",'MPTO_working_3-way'!E656)</f>
        <v>2.8245905465391705</v>
      </c>
      <c r="I657" s="45">
        <f>IF(OR($A657="",$B657="",$C657=""),"",'MPTO_working_3-way'!F656)</f>
        <v>3.0696461519168765</v>
      </c>
      <c r="J657" s="46">
        <f>IF(OR($A657="",$B657="",$C657=""),"",'MPTO_working_3-way'!G656)</f>
        <v>3.1230877097146355</v>
      </c>
      <c r="K657" s="44">
        <f>IF(OR($A657="",$B657="",$C657=""),"",'OddsRatio_working_3-way'!H656)</f>
        <v>2.8270936132983469</v>
      </c>
      <c r="L657" s="45">
        <f>IF(OR($A657="",$B657="",$C657=""),"",'OddsRatio_working_3-way'!I656)</f>
        <v>3.0686059874699683</v>
      </c>
      <c r="M657" s="46">
        <f>IF(OR($A657="",$B657="",$C657=""),"",'OddsRatio_working_3-way'!J656)</f>
        <v>3.1211086775072765</v>
      </c>
      <c r="N657" s="47">
        <f t="shared" si="170"/>
        <v>35.337640847844931</v>
      </c>
      <c r="O657" s="48">
        <f t="shared" si="171"/>
        <v>32.601055866361989</v>
      </c>
      <c r="P657" s="48">
        <f t="shared" si="172"/>
        <v>32.061303285793088</v>
      </c>
      <c r="Q657" t="s">
        <v>291</v>
      </c>
      <c r="R657" t="s">
        <v>286</v>
      </c>
      <c r="S657" t="s">
        <v>519</v>
      </c>
      <c r="T657" s="50">
        <v>100</v>
      </c>
      <c r="U657" s="50">
        <f t="shared" si="173"/>
        <v>63.503649635036496</v>
      </c>
      <c r="V657" s="50">
        <f t="shared" si="174"/>
        <v>66.329966329966325</v>
      </c>
      <c r="W657" s="50">
        <f t="shared" si="175"/>
        <v>66.88741721854305</v>
      </c>
      <c r="X657" s="50">
        <f t="shared" si="176"/>
        <v>66.782616451490611</v>
      </c>
      <c r="Y657" s="50">
        <f t="shared" si="177"/>
        <v>69.608933146420455</v>
      </c>
      <c r="Z657" s="50">
        <f t="shared" si="178"/>
        <v>70.166384034997179</v>
      </c>
      <c r="AA657" s="50">
        <f t="shared" si="179"/>
        <v>-3.2789668164541155</v>
      </c>
      <c r="AB657" s="50">
        <f t="shared" si="180"/>
        <v>-3.2789668164541297</v>
      </c>
      <c r="AC657" s="50">
        <f t="shared" si="181"/>
        <v>-3.2789668164541297</v>
      </c>
      <c r="AF657">
        <v>2.84</v>
      </c>
      <c r="AG657">
        <v>1.45</v>
      </c>
      <c r="AH657" s="66"/>
      <c r="AJ657" t="s">
        <v>444</v>
      </c>
    </row>
    <row r="658" spans="1:36" ht="15" x14ac:dyDescent="0.25">
      <c r="A658">
        <v>1.96</v>
      </c>
      <c r="B658">
        <v>3.32</v>
      </c>
      <c r="C658">
        <v>4.47</v>
      </c>
      <c r="D658" s="43">
        <f t="shared" si="169"/>
        <v>3.5122547442200114E-2</v>
      </c>
      <c r="E658" s="44">
        <f>IF(OR($A658="",$B658="",$C658=""),"",A658*'MPTO_working_3-way'!$I657)</f>
        <v>2.0288401929867121</v>
      </c>
      <c r="F658" s="45">
        <f>IF(OR($A658="",$B658="",$C658=""),"",B658*'MPTO_working_3-way'!$I657)</f>
        <v>3.4366068575081044</v>
      </c>
      <c r="G658" s="46">
        <f>IF(OR($A658="",$B658="",$C658=""),"",C658*'MPTO_working_3-way'!$I657)</f>
        <v>4.6269977870666343</v>
      </c>
      <c r="H658" s="44">
        <f>IF(OR($A658="",$B658="",$C658=""),"",'MPTO_working_3-way'!E657)</f>
        <v>2.0060318737760805</v>
      </c>
      <c r="I658" s="45">
        <f>IF(OR($A658="",$B658="",$C658=""),"",'MPTO_working_3-way'!F657)</f>
        <v>3.4542636081156575</v>
      </c>
      <c r="J658" s="46">
        <f>IF(OR($A658="",$B658="",$C658=""),"",'MPTO_working_3-way'!G657)</f>
        <v>4.7168447280819281</v>
      </c>
      <c r="K658" s="44">
        <f>IF(OR($A658="",$B658="",$C658=""),"",'OddsRatio_working_3-way'!H657)</f>
        <v>2.0151233854526702</v>
      </c>
      <c r="L658" s="45">
        <f>IF(OR($A658="",$B658="",$C658=""),"",'OddsRatio_working_3-way'!I657)</f>
        <v>3.4532148481772862</v>
      </c>
      <c r="M658" s="46">
        <f>IF(OR($A658="",$B658="",$C658=""),"",'OddsRatio_working_3-way'!J657)</f>
        <v>4.6692480703341319</v>
      </c>
      <c r="N658" s="47">
        <f t="shared" si="170"/>
        <v>49.289244340525023</v>
      </c>
      <c r="O658" s="48">
        <f t="shared" si="171"/>
        <v>29.098469550430433</v>
      </c>
      <c r="P658" s="48">
        <f t="shared" si="172"/>
        <v>21.612286109044529</v>
      </c>
      <c r="Q658" t="s">
        <v>299</v>
      </c>
      <c r="R658" t="s">
        <v>464</v>
      </c>
      <c r="S658" t="s">
        <v>519</v>
      </c>
      <c r="T658" s="50">
        <v>100</v>
      </c>
      <c r="U658" s="50">
        <f t="shared" si="173"/>
        <v>48.979591836734699</v>
      </c>
      <c r="V658" s="50">
        <f t="shared" si="174"/>
        <v>69.879518072289159</v>
      </c>
      <c r="W658" s="50">
        <f t="shared" si="175"/>
        <v>77.628635346756155</v>
      </c>
      <c r="X658" s="50">
        <f t="shared" si="176"/>
        <v>52.491846580954693</v>
      </c>
      <c r="Y658" s="50">
        <f t="shared" si="177"/>
        <v>73.39177281650916</v>
      </c>
      <c r="Z658" s="50">
        <f t="shared" si="178"/>
        <v>81.140890090976157</v>
      </c>
      <c r="AA658" s="50">
        <f t="shared" si="179"/>
        <v>-3.5122547442199945</v>
      </c>
      <c r="AB658" s="50">
        <f t="shared" si="180"/>
        <v>-3.5122547442200016</v>
      </c>
      <c r="AC658" s="50">
        <f t="shared" si="181"/>
        <v>-3.5122547442200016</v>
      </c>
      <c r="AF658">
        <v>2.5</v>
      </c>
      <c r="AG658">
        <v>1.56</v>
      </c>
      <c r="AH658" s="66"/>
      <c r="AJ658" t="s">
        <v>439</v>
      </c>
    </row>
    <row r="659" spans="1:36" ht="15" x14ac:dyDescent="0.25">
      <c r="A659">
        <v>2.16</v>
      </c>
      <c r="B659">
        <v>3.35</v>
      </c>
      <c r="C659">
        <v>3.68</v>
      </c>
      <c r="D659" s="43">
        <f t="shared" si="169"/>
        <v>3.3209556084312641E-2</v>
      </c>
      <c r="E659" s="44">
        <f>IF(OR($A659="",$B659="",$C659=""),"",A659*'MPTO_working_3-way'!$I658)</f>
        <v>2.2317326411421154</v>
      </c>
      <c r="F659" s="45">
        <f>IF(OR($A659="",$B659="",$C659=""),"",B659*'MPTO_working_3-way'!$I658)</f>
        <v>3.4612520128824475</v>
      </c>
      <c r="G659" s="46">
        <f>IF(OR($A659="",$B659="",$C659=""),"",C659*'MPTO_working_3-way'!$I658)</f>
        <v>3.8022111663902707</v>
      </c>
      <c r="H659" s="44">
        <f>IF(OR($A659="",$B659="",$C659=""),"",'MPTO_working_3-way'!E658)</f>
        <v>2.212912690638809</v>
      </c>
      <c r="I659" s="45">
        <f>IF(OR($A659="",$B659="",$C659=""),"",'MPTO_working_3-way'!F658)</f>
        <v>3.4790158382864269</v>
      </c>
      <c r="J659" s="46">
        <f>IF(OR($A659="",$B659="",$C659=""),"",'MPTO_working_3-way'!G658)</f>
        <v>3.8362786980975505</v>
      </c>
      <c r="K659" s="44">
        <f>IF(OR($A659="",$B659="",$C659=""),"",'OddsRatio_working_3-way'!H658)</f>
        <v>2.2207194047503105</v>
      </c>
      <c r="L659" s="45">
        <f>IF(OR($A659="",$B659="",$C659=""),"",'OddsRatio_working_3-way'!I658)</f>
        <v>3.4730091389338185</v>
      </c>
      <c r="M659" s="46">
        <f>IF(OR($A659="",$B659="",$C659=""),"",'OddsRatio_working_3-way'!J658)</f>
        <v>3.8202827626989935</v>
      </c>
      <c r="N659" s="47">
        <f t="shared" si="170"/>
        <v>44.808234712570147</v>
      </c>
      <c r="O659" s="48">
        <f t="shared" si="171"/>
        <v>28.891279695269112</v>
      </c>
      <c r="P659" s="48">
        <f t="shared" si="172"/>
        <v>26.30048559216074</v>
      </c>
      <c r="Q659" t="s">
        <v>459</v>
      </c>
      <c r="R659" t="s">
        <v>306</v>
      </c>
      <c r="S659" t="s">
        <v>519</v>
      </c>
      <c r="T659" s="50">
        <v>100</v>
      </c>
      <c r="U659" s="50">
        <f t="shared" si="173"/>
        <v>53.703703703703695</v>
      </c>
      <c r="V659" s="50">
        <f t="shared" si="174"/>
        <v>70.149253731343279</v>
      </c>
      <c r="W659" s="50">
        <f t="shared" si="175"/>
        <v>72.826086956521735</v>
      </c>
      <c r="X659" s="50">
        <f t="shared" si="176"/>
        <v>57.024659312134972</v>
      </c>
      <c r="Y659" s="50">
        <f t="shared" si="177"/>
        <v>73.470209339774556</v>
      </c>
      <c r="Z659" s="50">
        <f t="shared" si="178"/>
        <v>76.147042564953011</v>
      </c>
      <c r="AA659" s="50">
        <f t="shared" si="179"/>
        <v>-3.3209556084312766</v>
      </c>
      <c r="AB659" s="50">
        <f t="shared" si="180"/>
        <v>-3.3209556084312766</v>
      </c>
      <c r="AC659" s="50">
        <f t="shared" si="181"/>
        <v>-3.3209556084312766</v>
      </c>
      <c r="AF659">
        <v>2.2999999999999998</v>
      </c>
      <c r="AG659">
        <v>1.66</v>
      </c>
      <c r="AH659" s="66"/>
      <c r="AJ659" t="s">
        <v>439</v>
      </c>
    </row>
    <row r="660" spans="1:36" ht="15" x14ac:dyDescent="0.25">
      <c r="A660">
        <v>2.6</v>
      </c>
      <c r="B660">
        <v>3.18</v>
      </c>
      <c r="C660">
        <v>3</v>
      </c>
      <c r="D660" s="43">
        <f t="shared" si="169"/>
        <v>3.2414126753749217E-2</v>
      </c>
      <c r="E660" s="44">
        <f>IF(OR($A660="",$B660="",$C660=""),"",A660*'MPTO_working_3-way'!$I659)</f>
        <v>2.6842767295597483</v>
      </c>
      <c r="F660" s="45">
        <f>IF(OR($A660="",$B660="",$C660=""),"",B660*'MPTO_working_3-way'!$I659)</f>
        <v>3.2830769230769228</v>
      </c>
      <c r="G660" s="46">
        <f>IF(OR($A660="",$B660="",$C660=""),"",C660*'MPTO_working_3-way'!$I659)</f>
        <v>3.0972423802612479</v>
      </c>
      <c r="H660" s="44">
        <f>IF(OR($A660="",$B660="",$C660=""),"",'MPTO_working_3-way'!E659)</f>
        <v>2.6751509922346846</v>
      </c>
      <c r="I660" s="45">
        <f>IF(OR($A660="",$B660="",$C660=""),"",'MPTO_working_3-way'!F659)</f>
        <v>3.2931492299522036</v>
      </c>
      <c r="J660" s="46">
        <f>IF(OR($A660="",$B660="",$C660=""),"",'MPTO_working_3-way'!G659)</f>
        <v>3.1004999999999998</v>
      </c>
      <c r="K660" s="44">
        <f>IF(OR($A660="",$B660="",$C660=""),"",'OddsRatio_working_3-way'!H659)</f>
        <v>2.6793897970288931</v>
      </c>
      <c r="L660" s="45">
        <f>IF(OR($A660="",$B660="",$C660=""),"",'OddsRatio_working_3-way'!I659)</f>
        <v>3.2881685984518665</v>
      </c>
      <c r="M660" s="46">
        <f>IF(OR($A660="",$B660="",$C660=""),"",'OddsRatio_working_3-way'!J659)</f>
        <v>3.0992372462861164</v>
      </c>
      <c r="N660" s="47">
        <f t="shared" si="170"/>
        <v>37.253983130271791</v>
      </c>
      <c r="O660" s="48">
        <f t="shared" si="171"/>
        <v>30.459231490159329</v>
      </c>
      <c r="P660" s="48">
        <f t="shared" si="172"/>
        <v>32.28678537956889</v>
      </c>
      <c r="Q660" t="s">
        <v>307</v>
      </c>
      <c r="R660" t="s">
        <v>461</v>
      </c>
      <c r="S660" t="s">
        <v>519</v>
      </c>
      <c r="T660" s="50">
        <v>100</v>
      </c>
      <c r="U660" s="50">
        <f t="shared" si="173"/>
        <v>61.538461538461533</v>
      </c>
      <c r="V660" s="50">
        <f t="shared" si="174"/>
        <v>68.55345911949685</v>
      </c>
      <c r="W660" s="50">
        <f t="shared" si="175"/>
        <v>66.666666666666657</v>
      </c>
      <c r="X660" s="50">
        <f t="shared" si="176"/>
        <v>64.779874213836479</v>
      </c>
      <c r="Y660" s="50">
        <f t="shared" si="177"/>
        <v>71.794871794871781</v>
      </c>
      <c r="Z660" s="50">
        <f t="shared" si="178"/>
        <v>69.908079342041589</v>
      </c>
      <c r="AA660" s="50">
        <f t="shared" si="179"/>
        <v>-3.2414126753749457</v>
      </c>
      <c r="AB660" s="50">
        <f t="shared" si="180"/>
        <v>-3.2414126753749315</v>
      </c>
      <c r="AC660" s="50">
        <f t="shared" si="181"/>
        <v>-3.2414126753749315</v>
      </c>
      <c r="AF660">
        <v>2.21</v>
      </c>
      <c r="AG660">
        <v>1.7</v>
      </c>
      <c r="AH660" s="66"/>
      <c r="AJ660" t="s">
        <v>439</v>
      </c>
    </row>
    <row r="661" spans="1:36" ht="15" x14ac:dyDescent="0.25">
      <c r="A661">
        <v>2.77</v>
      </c>
      <c r="B661">
        <v>3.07</v>
      </c>
      <c r="C661">
        <v>2.89</v>
      </c>
      <c r="D661" s="43">
        <f t="shared" si="169"/>
        <v>3.2764490593385709E-2</v>
      </c>
      <c r="E661" s="44">
        <f>IF(OR($A661="",$B661="",$C661=""),"",A661*'MPTO_working_3-way'!$I660)</f>
        <v>2.8607576389436784</v>
      </c>
      <c r="F661" s="45">
        <f>IF(OR($A661="",$B661="",$C661=""),"",B661*'MPTO_working_3-way'!$I660)</f>
        <v>3.1705869861216938</v>
      </c>
      <c r="G661" s="46">
        <f>IF(OR($A661="",$B661="",$C661=""),"",C661*'MPTO_working_3-way'!$I660)</f>
        <v>2.9846893778148846</v>
      </c>
      <c r="H661" s="44">
        <f>IF(OR($A661="",$B661="",$C661=""),"",'MPTO_working_3-way'!E660)</f>
        <v>2.8564137904903562</v>
      </c>
      <c r="I661" s="45">
        <f>IF(OR($A661="",$B661="",$C661=""),"",'MPTO_working_3-way'!F660)</f>
        <v>3.1765050221943167</v>
      </c>
      <c r="J661" s="46">
        <f>IF(OR($A661="",$B661="",$C661=""),"",'MPTO_working_3-way'!G660)</f>
        <v>2.9841903766830962</v>
      </c>
      <c r="K661" s="44">
        <f>IF(OR($A661="",$B661="",$C661=""),"",'OddsRatio_working_3-way'!H660)</f>
        <v>2.858521846395631</v>
      </c>
      <c r="L661" s="45">
        <f>IF(OR($A661="",$B661="",$C661=""),"",'OddsRatio_working_3-way'!I660)</f>
        <v>3.1735255491745522</v>
      </c>
      <c r="M661" s="46">
        <f>IF(OR($A661="",$B661="",$C661=""),"",'OddsRatio_working_3-way'!J660)</f>
        <v>2.9845233275071998</v>
      </c>
      <c r="N661" s="47">
        <f t="shared" si="170"/>
        <v>34.955774875401382</v>
      </c>
      <c r="O661" s="48">
        <f t="shared" si="171"/>
        <v>31.539901109075512</v>
      </c>
      <c r="P661" s="48">
        <f t="shared" si="172"/>
        <v>33.504324015523117</v>
      </c>
      <c r="Q661" t="s">
        <v>469</v>
      </c>
      <c r="R661" t="s">
        <v>462</v>
      </c>
      <c r="S661" t="s">
        <v>519</v>
      </c>
      <c r="T661" s="50">
        <v>100</v>
      </c>
      <c r="U661" s="50">
        <f t="shared" si="173"/>
        <v>63.898916967509031</v>
      </c>
      <c r="V661" s="50">
        <f t="shared" si="174"/>
        <v>67.426710097719877</v>
      </c>
      <c r="W661" s="50">
        <f t="shared" si="175"/>
        <v>65.397923875432525</v>
      </c>
      <c r="X661" s="50">
        <f t="shared" si="176"/>
        <v>67.175366026847598</v>
      </c>
      <c r="Y661" s="50">
        <f t="shared" si="177"/>
        <v>70.703159157058451</v>
      </c>
      <c r="Z661" s="50">
        <f t="shared" si="178"/>
        <v>68.674372934771114</v>
      </c>
      <c r="AA661" s="50">
        <f t="shared" si="179"/>
        <v>-3.2764490593385673</v>
      </c>
      <c r="AB661" s="50">
        <f t="shared" si="180"/>
        <v>-3.2764490593385744</v>
      </c>
      <c r="AC661" s="50">
        <f t="shared" si="181"/>
        <v>-3.2764490593385887</v>
      </c>
      <c r="AF661">
        <v>2.6</v>
      </c>
      <c r="AG661">
        <v>1.53</v>
      </c>
      <c r="AH661" s="66"/>
      <c r="AJ661" t="s">
        <v>439</v>
      </c>
    </row>
    <row r="662" spans="1:36" ht="15" x14ac:dyDescent="0.25">
      <c r="A662">
        <v>1.67</v>
      </c>
      <c r="B662">
        <v>3.73</v>
      </c>
      <c r="C662">
        <v>5.91</v>
      </c>
      <c r="D662" s="43">
        <f t="shared" si="169"/>
        <v>3.6103647687545593E-2</v>
      </c>
      <c r="E662" s="44">
        <f>IF(OR($A662="",$B662="",$C662=""),"",A662*'MPTO_working_3-way'!$I661)</f>
        <v>1.7302930916382011</v>
      </c>
      <c r="F662" s="45">
        <f>IF(OR($A662="",$B662="",$C662=""),"",B662*'MPTO_working_3-way'!$I661)</f>
        <v>3.8646666058745449</v>
      </c>
      <c r="G662" s="46">
        <f>IF(OR($A662="",$B662="",$C662=""),"",C662*'MPTO_working_3-way'!$I661)</f>
        <v>6.1233725578333944</v>
      </c>
      <c r="H662" s="44">
        <f>IF(OR($A662="",$B662="",$C662=""),"",'MPTO_working_3-way'!E661)</f>
        <v>1.704251531249388</v>
      </c>
      <c r="I662" s="45">
        <f>IF(OR($A662="",$B662="",$C662=""),"",'MPTO_working_3-way'!F661)</f>
        <v>3.9053047100703489</v>
      </c>
      <c r="J662" s="46">
        <f>IF(OR($A662="",$B662="",$C662=""),"",'MPTO_working_3-way'!G661)</f>
        <v>6.3625297489408581</v>
      </c>
      <c r="K662" s="44">
        <f>IF(OR($A662="",$B662="",$C662=""),"",'OddsRatio_working_3-way'!H661)</f>
        <v>1.7136011329425447</v>
      </c>
      <c r="L662" s="45">
        <f>IF(OR($A662="",$B662="",$C662=""),"",'OddsRatio_working_3-way'!I661)</f>
        <v>3.907658347661414</v>
      </c>
      <c r="M662" s="46">
        <f>IF(OR($A662="",$B662="",$C662=""),"",'OddsRatio_working_3-way'!J661)</f>
        <v>6.2295247205192466</v>
      </c>
      <c r="N662" s="47">
        <f t="shared" si="170"/>
        <v>57.793676969097952</v>
      </c>
      <c r="O662" s="48">
        <f t="shared" si="171"/>
        <v>25.875453227451363</v>
      </c>
      <c r="P662" s="48">
        <f t="shared" si="172"/>
        <v>16.330869803450689</v>
      </c>
      <c r="Q662" t="s">
        <v>304</v>
      </c>
      <c r="R662" t="s">
        <v>245</v>
      </c>
      <c r="S662" t="s">
        <v>519</v>
      </c>
      <c r="T662" s="50">
        <v>100</v>
      </c>
      <c r="U662" s="50">
        <f t="shared" si="173"/>
        <v>40.119760479041922</v>
      </c>
      <c r="V662" s="50">
        <f t="shared" si="174"/>
        <v>73.190348525469176</v>
      </c>
      <c r="W662" s="50">
        <f t="shared" si="175"/>
        <v>83.079526226734345</v>
      </c>
      <c r="X662" s="50">
        <f t="shared" si="176"/>
        <v>43.730125247796479</v>
      </c>
      <c r="Y662" s="50">
        <f t="shared" si="177"/>
        <v>76.80071329422374</v>
      </c>
      <c r="Z662" s="50">
        <f t="shared" si="178"/>
        <v>86.689890995488923</v>
      </c>
      <c r="AA662" s="50">
        <f t="shared" si="179"/>
        <v>-3.6103647687545575</v>
      </c>
      <c r="AB662" s="50">
        <f t="shared" si="180"/>
        <v>-3.6103647687545646</v>
      </c>
      <c r="AC662" s="50">
        <f t="shared" si="181"/>
        <v>-3.6103647687545788</v>
      </c>
      <c r="AF662">
        <v>2.2599999999999998</v>
      </c>
      <c r="AG662">
        <v>1.68</v>
      </c>
      <c r="AH662" s="66"/>
      <c r="AJ662" t="s">
        <v>439</v>
      </c>
    </row>
    <row r="663" spans="1:36" ht="15" x14ac:dyDescent="0.25">
      <c r="A663">
        <v>2.5</v>
      </c>
      <c r="B663">
        <v>3.23</v>
      </c>
      <c r="C663">
        <v>3.09</v>
      </c>
      <c r="D663" s="43">
        <f t="shared" si="169"/>
        <v>3.322211868906999E-2</v>
      </c>
      <c r="E663" s="44">
        <f>IF(OR($A663="",$B663="",$C663=""),"",A663*'MPTO_working_3-way'!$I662)</f>
        <v>2.5830552967226748</v>
      </c>
      <c r="F663" s="45">
        <f>IF(OR($A663="",$B663="",$C663=""),"",B663*'MPTO_working_3-way'!$I662)</f>
        <v>3.3373074433656962</v>
      </c>
      <c r="G663" s="46">
        <f>IF(OR($A663="",$B663="",$C663=""),"",C663*'MPTO_working_3-way'!$I662)</f>
        <v>3.1926563467492262</v>
      </c>
      <c r="H663" s="44">
        <f>IF(OR($A663="",$B663="",$C663=""),"",'MPTO_working_3-way'!E662)</f>
        <v>2.5711834686387425</v>
      </c>
      <c r="I663" s="45">
        <f>IF(OR($A663="",$B663="",$C663=""),"",'MPTO_working_3-way'!F662)</f>
        <v>3.3498202143108071</v>
      </c>
      <c r="J663" s="46">
        <f>IF(OR($A663="",$B663="",$C663=""),"",'MPTO_working_3-way'!G662)</f>
        <v>3.1994823912583534</v>
      </c>
      <c r="K663" s="44">
        <f>IF(OR($A663="",$B663="",$C663=""),"",'OddsRatio_working_3-way'!H662)</f>
        <v>2.5765571383975381</v>
      </c>
      <c r="L663" s="45">
        <f>IF(OR($A663="",$B663="",$C663=""),"",'OddsRatio_working_3-way'!I662)</f>
        <v>3.3438149457510069</v>
      </c>
      <c r="M663" s="46">
        <f>IF(OR($A663="",$B663="",$C663=""),"",'OddsRatio_working_3-way'!J662)</f>
        <v>3.1966696128339032</v>
      </c>
      <c r="N663" s="47">
        <f t="shared" si="170"/>
        <v>38.713844077158491</v>
      </c>
      <c r="O663" s="48">
        <f t="shared" si="171"/>
        <v>29.964275601515862</v>
      </c>
      <c r="P663" s="48">
        <f t="shared" si="172"/>
        <v>31.32188032132564</v>
      </c>
      <c r="Q663" t="s">
        <v>246</v>
      </c>
      <c r="R663" t="s">
        <v>457</v>
      </c>
      <c r="S663" t="s">
        <v>519</v>
      </c>
      <c r="T663" s="50">
        <v>100</v>
      </c>
      <c r="U663" s="50">
        <f t="shared" si="173"/>
        <v>60</v>
      </c>
      <c r="V663" s="50">
        <f t="shared" si="174"/>
        <v>69.040247678018574</v>
      </c>
      <c r="W663" s="50">
        <f t="shared" si="175"/>
        <v>67.637540453074436</v>
      </c>
      <c r="X663" s="50">
        <f t="shared" si="176"/>
        <v>63.322211868906997</v>
      </c>
      <c r="Y663" s="50">
        <f t="shared" si="177"/>
        <v>72.362459546925578</v>
      </c>
      <c r="Z663" s="50">
        <f t="shared" si="178"/>
        <v>70.959752321981426</v>
      </c>
      <c r="AA663" s="50">
        <f t="shared" si="179"/>
        <v>-3.3222118689069973</v>
      </c>
      <c r="AB663" s="50">
        <f t="shared" si="180"/>
        <v>-3.3222118689070044</v>
      </c>
      <c r="AC663" s="50">
        <f t="shared" si="181"/>
        <v>-3.3222118689069902</v>
      </c>
      <c r="AF663">
        <v>2.06</v>
      </c>
      <c r="AG663">
        <v>1.81</v>
      </c>
      <c r="AH663" s="66"/>
      <c r="AJ663" t="s">
        <v>439</v>
      </c>
    </row>
    <row r="664" spans="1:36" ht="15" x14ac:dyDescent="0.25">
      <c r="A664">
        <v>2.2200000000000002</v>
      </c>
      <c r="B664">
        <v>3.32</v>
      </c>
      <c r="C664">
        <v>3.4</v>
      </c>
      <c r="D664" s="43">
        <f t="shared" si="169"/>
        <v>4.5772916786382511E-2</v>
      </c>
      <c r="E664" s="44">
        <f>IF(OR($A664="",$B664="",$C664=""),"",A664*'MPTO_working_3-way'!$I663)</f>
        <v>2.3216158752657692</v>
      </c>
      <c r="F664" s="45">
        <f>IF(OR($A664="",$B664="",$C664=""),"",B664*'MPTO_working_3-way'!$I663)</f>
        <v>3.47196608373079</v>
      </c>
      <c r="G664" s="46">
        <f>IF(OR($A664="",$B664="",$C664=""),"",C664*'MPTO_working_3-way'!$I663)</f>
        <v>3.5556279170737004</v>
      </c>
      <c r="H664" s="44">
        <f>IF(OR($A664="",$B664="",$C664=""),"",'MPTO_working_3-way'!E663)</f>
        <v>2.2978320724174863</v>
      </c>
      <c r="I664" s="45">
        <f>IF(OR($A664="",$B664="",$C664=""),"",'MPTO_working_3-way'!F663)</f>
        <v>3.4971493643752423</v>
      </c>
      <c r="J664" s="46">
        <f>IF(OR($A664="",$B664="",$C664=""),"",'MPTO_working_3-way'!G663)</f>
        <v>3.5860287271228612</v>
      </c>
      <c r="K664" s="44">
        <f>IF(OR($A664="",$B664="",$C664=""),"",'OddsRatio_working_3-way'!H663)</f>
        <v>2.3077884214655944</v>
      </c>
      <c r="L664" s="45">
        <f>IF(OR($A664="",$B664="",$C664=""),"",'OddsRatio_working_3-way'!I663)</f>
        <v>3.4869419162296542</v>
      </c>
      <c r="M664" s="46">
        <f>IF(OR($A664="",$B664="",$C664=""),"",'OddsRatio_working_3-way'!J663)</f>
        <v>3.5726985340306774</v>
      </c>
      <c r="N664" s="47">
        <f t="shared" si="170"/>
        <v>43.07344770743024</v>
      </c>
      <c r="O664" s="48">
        <f t="shared" si="171"/>
        <v>28.802124671835884</v>
      </c>
      <c r="P664" s="48">
        <f t="shared" si="172"/>
        <v>28.124427620733865</v>
      </c>
      <c r="Q664" t="s">
        <v>470</v>
      </c>
      <c r="R664" t="s">
        <v>502</v>
      </c>
      <c r="S664" t="s">
        <v>519</v>
      </c>
      <c r="T664" s="50">
        <v>100</v>
      </c>
      <c r="U664" s="50">
        <f t="shared" si="173"/>
        <v>54.954954954954964</v>
      </c>
      <c r="V664" s="50">
        <f t="shared" si="174"/>
        <v>69.879518072289159</v>
      </c>
      <c r="W664" s="50">
        <f t="shared" si="175"/>
        <v>70.588235294117652</v>
      </c>
      <c r="X664" s="50">
        <f t="shared" si="176"/>
        <v>59.532246633593203</v>
      </c>
      <c r="Y664" s="50">
        <f t="shared" si="177"/>
        <v>74.456809750927391</v>
      </c>
      <c r="Z664" s="50">
        <f t="shared" si="178"/>
        <v>75.165526972755885</v>
      </c>
      <c r="AA664" s="50">
        <f t="shared" si="179"/>
        <v>-4.5772916786382396</v>
      </c>
      <c r="AB664" s="50">
        <f t="shared" si="180"/>
        <v>-4.5772916786382325</v>
      </c>
      <c r="AC664" s="50">
        <f t="shared" si="181"/>
        <v>-4.5772916786382325</v>
      </c>
      <c r="AF664">
        <v>2.42</v>
      </c>
      <c r="AG664">
        <v>1.57</v>
      </c>
      <c r="AH664" s="66"/>
      <c r="AJ664" t="s">
        <v>445</v>
      </c>
    </row>
    <row r="665" spans="1:36" ht="15" x14ac:dyDescent="0.25">
      <c r="A665">
        <v>1.83</v>
      </c>
      <c r="B665">
        <v>3.67</v>
      </c>
      <c r="C665">
        <v>4.41</v>
      </c>
      <c r="D665" s="43">
        <f t="shared" si="169"/>
        <v>4.5685021078903931E-2</v>
      </c>
      <c r="E665" s="44">
        <f>IF(OR($A665="",$B665="",$C665=""),"",A665*'MPTO_working_3-way'!$I664)</f>
        <v>1.9136035885743943</v>
      </c>
      <c r="F665" s="45">
        <f>IF(OR($A665="",$B665="",$C665=""),"",B665*'MPTO_working_3-way'!$I664)</f>
        <v>3.8376640273595775</v>
      </c>
      <c r="G665" s="46">
        <f>IF(OR($A665="",$B665="",$C665=""),"",C665*'MPTO_working_3-way'!$I664)</f>
        <v>4.6114709429579666</v>
      </c>
      <c r="H665" s="44">
        <f>IF(OR($A665="",$B665="",$C665=""),"",'MPTO_working_3-way'!E664)</f>
        <v>1.8824601410465851</v>
      </c>
      <c r="I665" s="45">
        <f>IF(OR($A665="",$B665="",$C665=""),"",'MPTO_working_3-way'!F664)</f>
        <v>3.887250702725078</v>
      </c>
      <c r="J665" s="46">
        <f>IF(OR($A665="",$B665="",$C665=""),"",'MPTO_working_3-way'!G664)</f>
        <v>4.7274835209264321</v>
      </c>
      <c r="K665" s="44">
        <f>IF(OR($A665="",$B665="",$C665=""),"",'OddsRatio_working_3-way'!H664)</f>
        <v>1.8939810754364712</v>
      </c>
      <c r="L665" s="45">
        <f>IF(OR($A665="",$B665="",$C665=""),"",'OddsRatio_working_3-way'!I664)</f>
        <v>3.8758186402594901</v>
      </c>
      <c r="M665" s="46">
        <f>IF(OR($A665="",$B665="",$C665=""),"",'OddsRatio_working_3-way'!J664)</f>
        <v>4.6728620087209229</v>
      </c>
      <c r="N665" s="47">
        <f t="shared" si="170"/>
        <v>52.257427085250441</v>
      </c>
      <c r="O665" s="48">
        <f t="shared" si="171"/>
        <v>26.057518137876929</v>
      </c>
      <c r="P665" s="48">
        <f t="shared" si="172"/>
        <v>21.685054776872633</v>
      </c>
      <c r="Q665" t="s">
        <v>501</v>
      </c>
      <c r="R665" t="s">
        <v>517</v>
      </c>
      <c r="S665" t="s">
        <v>519</v>
      </c>
      <c r="T665" s="50">
        <v>100</v>
      </c>
      <c r="U665" s="50">
        <f t="shared" si="173"/>
        <v>45.355191256830594</v>
      </c>
      <c r="V665" s="50">
        <f t="shared" si="174"/>
        <v>72.752043596730246</v>
      </c>
      <c r="W665" s="50">
        <f t="shared" si="175"/>
        <v>77.32426303854875</v>
      </c>
      <c r="X665" s="50">
        <f t="shared" si="176"/>
        <v>49.923693364721004</v>
      </c>
      <c r="Y665" s="50">
        <f t="shared" si="177"/>
        <v>77.320545704620642</v>
      </c>
      <c r="Z665" s="50">
        <f t="shared" si="178"/>
        <v>81.892765146439146</v>
      </c>
      <c r="AA665" s="50">
        <f t="shared" si="179"/>
        <v>-4.56850210789041</v>
      </c>
      <c r="AB665" s="50">
        <f t="shared" si="180"/>
        <v>-4.5685021078903958</v>
      </c>
      <c r="AC665" s="50">
        <f t="shared" si="181"/>
        <v>-4.5685021078903958</v>
      </c>
      <c r="AF665">
        <v>1.9</v>
      </c>
      <c r="AG665">
        <v>1.93</v>
      </c>
      <c r="AH665" s="66"/>
      <c r="AJ665" t="s">
        <v>445</v>
      </c>
    </row>
    <row r="666" spans="1:36" ht="15" x14ac:dyDescent="0.25">
      <c r="A666">
        <v>4.47</v>
      </c>
      <c r="B666">
        <v>3.73</v>
      </c>
      <c r="C666">
        <v>1.8</v>
      </c>
      <c r="D666" s="43">
        <f t="shared" si="169"/>
        <v>4.7365716833302374E-2</v>
      </c>
      <c r="E666" s="44">
        <f>IF(OR($A666="",$B666="",$C666=""),"",A666*'MPTO_working_3-way'!$I665)</f>
        <v>4.6817247542448612</v>
      </c>
      <c r="F666" s="45">
        <f>IF(OR($A666="",$B666="",$C666=""),"",B666*'MPTO_working_3-way'!$I665)</f>
        <v>3.9066741237882177</v>
      </c>
      <c r="G666" s="46">
        <f>IF(OR($A666="",$B666="",$C666=""),"",C666*'MPTO_working_3-way'!$I665)</f>
        <v>1.8852582902999444</v>
      </c>
      <c r="H666" s="44">
        <f>IF(OR($A666="",$B666="",$C666=""),"",'MPTO_working_3-way'!E665)</f>
        <v>4.8094247583395298</v>
      </c>
      <c r="I666" s="45">
        <f>IF(OR($A666="",$B666="",$C666=""),"",'MPTO_working_3-way'!F665)</f>
        <v>3.9634107044753408</v>
      </c>
      <c r="J666" s="46">
        <f>IF(OR($A666="",$B666="",$C666=""),"",'MPTO_working_3-way'!G665)</f>
        <v>1.8526512939479953</v>
      </c>
      <c r="K666" s="44">
        <f>IF(OR($A666="",$B666="",$C666=""),"",'OddsRatio_working_3-way'!H665)</f>
        <v>4.7499620467166546</v>
      </c>
      <c r="L666" s="45">
        <f>IF(OR($A666="",$B666="",$C666=""),"",'OddsRatio_working_3-way'!I665)</f>
        <v>3.9502583249384622</v>
      </c>
      <c r="M666" s="46">
        <f>IF(OR($A666="",$B666="",$C666=""),"",'OddsRatio_working_3-way'!J665)</f>
        <v>1.8645445640845308</v>
      </c>
      <c r="N666" s="47">
        <f t="shared" si="170"/>
        <v>21.359649541406988</v>
      </c>
      <c r="O666" s="48">
        <f t="shared" si="171"/>
        <v>25.597220764098992</v>
      </c>
      <c r="P666" s="48">
        <f t="shared" si="172"/>
        <v>53.04312969449402</v>
      </c>
      <c r="Q666" t="s">
        <v>465</v>
      </c>
      <c r="R666" t="s">
        <v>311</v>
      </c>
      <c r="S666" t="s">
        <v>519</v>
      </c>
      <c r="T666" s="50">
        <v>100</v>
      </c>
      <c r="U666" s="50">
        <f t="shared" si="173"/>
        <v>77.628635346756155</v>
      </c>
      <c r="V666" s="50">
        <f t="shared" si="174"/>
        <v>73.190348525469176</v>
      </c>
      <c r="W666" s="50">
        <f t="shared" si="175"/>
        <v>44.444444444444443</v>
      </c>
      <c r="X666" s="50">
        <f t="shared" si="176"/>
        <v>82.365207030086381</v>
      </c>
      <c r="Y666" s="50">
        <f t="shared" si="177"/>
        <v>77.926920208799416</v>
      </c>
      <c r="Z666" s="50">
        <f t="shared" si="178"/>
        <v>49.181016127774683</v>
      </c>
      <c r="AA666" s="50">
        <f t="shared" si="179"/>
        <v>-4.7365716833302258</v>
      </c>
      <c r="AB666" s="50">
        <f t="shared" si="180"/>
        <v>-4.73657168333024</v>
      </c>
      <c r="AC666" s="50">
        <f t="shared" si="181"/>
        <v>-4.73657168333024</v>
      </c>
      <c r="AF666">
        <v>2</v>
      </c>
      <c r="AG666">
        <v>1.84</v>
      </c>
      <c r="AH666" s="66"/>
      <c r="AJ666" t="s">
        <v>445</v>
      </c>
    </row>
    <row r="667" spans="1:36" ht="15" x14ac:dyDescent="0.25">
      <c r="A667">
        <v>1.24</v>
      </c>
      <c r="B667">
        <v>6.19</v>
      </c>
      <c r="C667">
        <v>11.59</v>
      </c>
      <c r="D667" s="43">
        <f t="shared" si="169"/>
        <v>5.428377839601195E-2</v>
      </c>
      <c r="E667" s="44">
        <f>IF(OR($A667="",$B667="",$C667=""),"",A667*'MPTO_working_3-way'!$I666)</f>
        <v>1.3073118852110548</v>
      </c>
      <c r="F667" s="45">
        <f>IF(OR($A667="",$B667="",$C667=""),"",B667*'MPTO_working_3-way'!$I666)</f>
        <v>6.5260165882713146</v>
      </c>
      <c r="G667" s="46">
        <f>IF(OR($A667="",$B667="",$C667=""),"",C667*'MPTO_working_3-way'!$I666)</f>
        <v>12.219148991609778</v>
      </c>
      <c r="H667" s="44">
        <f>IF(OR($A667="",$B667="",$C667=""),"",'MPTO_working_3-way'!E666)</f>
        <v>1.2684608299262381</v>
      </c>
      <c r="I667" s="45">
        <f>IF(OR($A667="",$B667="",$C667=""),"",'MPTO_working_3-way'!F666)</f>
        <v>6.9707641264739477</v>
      </c>
      <c r="J667" s="46">
        <f>IF(OR($A667="",$B667="",$C667=""),"",'MPTO_working_3-way'!G666)</f>
        <v>14.665620014480959</v>
      </c>
      <c r="K667" s="44">
        <f>IF(OR($A667="",$B667="",$C667=""),"",'OddsRatio_working_3-way'!H666)</f>
        <v>1.2783585442375927</v>
      </c>
      <c r="L667" s="45">
        <f>IF(OR($A667="",$B667="",$C667=""),"",'OddsRatio_working_3-way'!I666)</f>
        <v>7.01950351913794</v>
      </c>
      <c r="M667" s="46">
        <f>IF(OR($A667="",$B667="",$C667=""),"",'OddsRatio_working_3-way'!J666)</f>
        <v>13.282570764483776</v>
      </c>
      <c r="N667" s="47">
        <f t="shared" si="170"/>
        <v>76.492840867774873</v>
      </c>
      <c r="O667" s="48">
        <f t="shared" si="171"/>
        <v>15.323283146371702</v>
      </c>
      <c r="P667" s="48">
        <f t="shared" si="172"/>
        <v>8.1838759858533958</v>
      </c>
      <c r="Q667" t="s">
        <v>316</v>
      </c>
      <c r="R667" t="s">
        <v>308</v>
      </c>
      <c r="S667" t="s">
        <v>519</v>
      </c>
      <c r="T667" s="50">
        <v>100</v>
      </c>
      <c r="U667" s="50">
        <f t="shared" si="173"/>
        <v>19.35483870967742</v>
      </c>
      <c r="V667" s="50">
        <f t="shared" si="174"/>
        <v>83.844911147011302</v>
      </c>
      <c r="W667" s="50">
        <f t="shared" si="175"/>
        <v>91.371872303710106</v>
      </c>
      <c r="X667" s="50">
        <f t="shared" si="176"/>
        <v>24.783216549278599</v>
      </c>
      <c r="Y667" s="50">
        <f t="shared" si="177"/>
        <v>89.273288986612485</v>
      </c>
      <c r="Z667" s="50">
        <f t="shared" si="178"/>
        <v>96.800250143311288</v>
      </c>
      <c r="AA667" s="50">
        <f t="shared" si="179"/>
        <v>-5.428377839601179</v>
      </c>
      <c r="AB667" s="50">
        <f t="shared" si="180"/>
        <v>-5.4283778396011826</v>
      </c>
      <c r="AC667" s="50">
        <f t="shared" si="181"/>
        <v>-5.4283778396011826</v>
      </c>
      <c r="AF667">
        <v>1.67</v>
      </c>
      <c r="AG667">
        <v>2.2000000000000002</v>
      </c>
      <c r="AH667" s="66"/>
      <c r="AJ667" t="s">
        <v>445</v>
      </c>
    </row>
    <row r="668" spans="1:36" ht="15" x14ac:dyDescent="0.25">
      <c r="A668">
        <v>2.1800000000000002</v>
      </c>
      <c r="B668">
        <v>3.27</v>
      </c>
      <c r="C668">
        <v>3.55</v>
      </c>
      <c r="D668" s="43">
        <f t="shared" si="169"/>
        <v>4.6216134728862546E-2</v>
      </c>
      <c r="E668" s="44">
        <f>IF(OR($A668="",$B668="",$C668=""),"",A668*'MPTO_working_3-way'!$I667)</f>
        <v>2.2807511737089206</v>
      </c>
      <c r="F668" s="45">
        <f>IF(OR($A668="",$B668="",$C668=""),"",B668*'MPTO_working_3-way'!$I667)</f>
        <v>3.4211267605633804</v>
      </c>
      <c r="G668" s="46">
        <f>IF(OR($A668="",$B668="",$C668=""),"",C668*'MPTO_working_3-way'!$I667)</f>
        <v>3.714067278287462</v>
      </c>
      <c r="H668" s="44">
        <f>IF(OR($A668="",$B668="",$C668=""),"",'MPTO_working_3-way'!E667)</f>
        <v>2.2557567121158146</v>
      </c>
      <c r="I668" s="45">
        <f>IF(OR($A668="",$B668="",$C668=""),"",'MPTO_working_3-way'!F667)</f>
        <v>3.4434666534829685</v>
      </c>
      <c r="J668" s="46">
        <f>IF(OR($A668="",$B668="",$C668=""),"",'MPTO_working_3-way'!G667)</f>
        <v>3.755378228284898</v>
      </c>
      <c r="K668" s="44">
        <f>IF(OR($A668="",$B668="",$C668=""),"",'OddsRatio_working_3-way'!H667)</f>
        <v>2.2661299783479265</v>
      </c>
      <c r="L668" s="45">
        <f>IF(OR($A668="",$B668="",$C668=""),"",'OddsRatio_working_3-way'!I667)</f>
        <v>3.4356907210591467</v>
      </c>
      <c r="M668" s="46">
        <f>IF(OR($A668="",$B668="",$C668=""),"",'OddsRatio_working_3-way'!J667)</f>
        <v>3.7361283430400105</v>
      </c>
      <c r="N668" s="47">
        <f t="shared" si="170"/>
        <v>43.845203787566895</v>
      </c>
      <c r="O668" s="48">
        <f t="shared" si="171"/>
        <v>29.230135858377931</v>
      </c>
      <c r="P668" s="48">
        <f t="shared" si="172"/>
        <v>26.924660354055163</v>
      </c>
      <c r="Q668" t="s">
        <v>312</v>
      </c>
      <c r="R668" t="s">
        <v>503</v>
      </c>
      <c r="S668" t="s">
        <v>519</v>
      </c>
      <c r="T668" s="50">
        <v>100</v>
      </c>
      <c r="U668" s="50">
        <f t="shared" si="173"/>
        <v>54.128440366972484</v>
      </c>
      <c r="V668" s="50">
        <f t="shared" si="174"/>
        <v>69.418960244648318</v>
      </c>
      <c r="W668" s="50">
        <f t="shared" si="175"/>
        <v>71.83098591549296</v>
      </c>
      <c r="X668" s="50">
        <f t="shared" si="176"/>
        <v>58.750053839858715</v>
      </c>
      <c r="Y668" s="50">
        <f t="shared" si="177"/>
        <v>74.040573717534556</v>
      </c>
      <c r="Z668" s="50">
        <f t="shared" si="178"/>
        <v>76.452599388379213</v>
      </c>
      <c r="AA668" s="50">
        <f t="shared" si="179"/>
        <v>-4.6216134728862315</v>
      </c>
      <c r="AB668" s="50">
        <f t="shared" si="180"/>
        <v>-4.6216134728862386</v>
      </c>
      <c r="AC668" s="50">
        <f t="shared" si="181"/>
        <v>-4.6216134728862528</v>
      </c>
      <c r="AF668">
        <v>2.4900000000000002</v>
      </c>
      <c r="AG668">
        <v>1.55</v>
      </c>
      <c r="AH668" s="66"/>
      <c r="AJ668" t="s">
        <v>445</v>
      </c>
    </row>
    <row r="669" spans="1:36" ht="15" x14ac:dyDescent="0.25">
      <c r="A669">
        <v>2.79</v>
      </c>
      <c r="B669">
        <v>3.18</v>
      </c>
      <c r="C669">
        <v>2.69</v>
      </c>
      <c r="D669" s="43">
        <f t="shared" si="169"/>
        <v>4.4635559769042654E-2</v>
      </c>
      <c r="E669" s="44">
        <f>IF(OR($A669="",$B669="",$C669=""),"",A669*'MPTO_working_3-way'!$I668)</f>
        <v>2.9145332117556291</v>
      </c>
      <c r="F669" s="45">
        <f>IF(OR($A669="",$B669="",$C669=""),"",B669*'MPTO_working_3-way'!$I668)</f>
        <v>3.3219410800655558</v>
      </c>
      <c r="G669" s="46">
        <f>IF(OR($A669="",$B669="",$C669=""),"",C669*'MPTO_working_3-way'!$I668)</f>
        <v>2.8100696557787246</v>
      </c>
      <c r="H669" s="44">
        <f>IF(OR($A669="",$B669="",$C669=""),"",'MPTO_working_3-way'!E668)</f>
        <v>2.9108317418996661</v>
      </c>
      <c r="I669" s="45">
        <f>IF(OR($A669="",$B669="",$C669=""),"",'MPTO_working_3-way'!F668)</f>
        <v>3.3379297863526274</v>
      </c>
      <c r="J669" s="46">
        <f>IF(OR($A669="",$B669="",$C669=""),"",'MPTO_working_3-way'!G668)</f>
        <v>2.8021511062560456</v>
      </c>
      <c r="K669" s="44">
        <f>IF(OR($A669="",$B669="",$C669=""),"",'OddsRatio_working_3-way'!H668)</f>
        <v>2.9129137310658479</v>
      </c>
      <c r="L669" s="45">
        <f>IF(OR($A669="",$B669="",$C669=""),"",'OddsRatio_working_3-way'!I668)</f>
        <v>3.3296938177226525</v>
      </c>
      <c r="M669" s="46">
        <f>IF(OR($A669="",$B669="",$C669=""),"",'OddsRatio_working_3-way'!J668)</f>
        <v>2.8060470421794879</v>
      </c>
      <c r="N669" s="47">
        <f t="shared" si="170"/>
        <v>34.310811623849347</v>
      </c>
      <c r="O669" s="48">
        <f t="shared" si="171"/>
        <v>30.102881896396124</v>
      </c>
      <c r="P669" s="48">
        <f t="shared" si="172"/>
        <v>35.586306479754526</v>
      </c>
      <c r="Q669" t="s">
        <v>309</v>
      </c>
      <c r="R669" t="s">
        <v>504</v>
      </c>
      <c r="S669" t="s">
        <v>519</v>
      </c>
      <c r="T669" s="50">
        <v>100</v>
      </c>
      <c r="U669" s="50">
        <f t="shared" si="173"/>
        <v>64.157706093189958</v>
      </c>
      <c r="V669" s="50">
        <f t="shared" si="174"/>
        <v>68.55345911949685</v>
      </c>
      <c r="W669" s="50">
        <f t="shared" si="175"/>
        <v>62.825278810408925</v>
      </c>
      <c r="X669" s="50">
        <f t="shared" si="176"/>
        <v>68.621262070094218</v>
      </c>
      <c r="Y669" s="50">
        <f t="shared" si="177"/>
        <v>73.01701509640111</v>
      </c>
      <c r="Z669" s="50">
        <f t="shared" si="178"/>
        <v>67.288834787313178</v>
      </c>
      <c r="AA669" s="50">
        <f t="shared" si="179"/>
        <v>-4.4635559769042601</v>
      </c>
      <c r="AB669" s="50">
        <f t="shared" si="180"/>
        <v>-4.4635559769042601</v>
      </c>
      <c r="AC669" s="50">
        <f t="shared" si="181"/>
        <v>-4.463555976904253</v>
      </c>
      <c r="AF669">
        <v>2.4900000000000002</v>
      </c>
      <c r="AG669">
        <v>1.55</v>
      </c>
      <c r="AH669" s="66"/>
      <c r="AJ669" t="s">
        <v>445</v>
      </c>
    </row>
    <row r="670" spans="1:36" ht="15" x14ac:dyDescent="0.25">
      <c r="A670">
        <v>1.78</v>
      </c>
      <c r="B670">
        <v>3.68</v>
      </c>
      <c r="C670">
        <v>4.6500000000000004</v>
      </c>
      <c r="D670" s="43">
        <f t="shared" si="169"/>
        <v>4.8590646684631533E-2</v>
      </c>
      <c r="E670" s="44">
        <f>IF(OR($A670="",$B670="",$C670=""),"",A670*'MPTO_working_3-way'!$I669)</f>
        <v>1.8664913510986441</v>
      </c>
      <c r="F670" s="45">
        <f>IF(OR($A670="",$B670="",$C670=""),"",B670*'MPTO_working_3-way'!$I669)</f>
        <v>3.8588135797994441</v>
      </c>
      <c r="G670" s="46">
        <f>IF(OR($A670="",$B670="",$C670=""),"",C670*'MPTO_working_3-way'!$I669)</f>
        <v>4.8759465070835368</v>
      </c>
      <c r="H670" s="44">
        <f>IF(OR($A670="",$B670="",$C670=""),"",'MPTO_working_3-way'!E669)</f>
        <v>1.8328416502259708</v>
      </c>
      <c r="I670" s="45">
        <f>IF(OR($A670="",$B670="",$C670=""),"",'MPTO_working_3-way'!F669)</f>
        <v>3.9132472497918713</v>
      </c>
      <c r="J670" s="46">
        <f>IF(OR($A670="",$B670="",$C670=""),"",'MPTO_working_3-way'!G669)</f>
        <v>5.028742248706191</v>
      </c>
      <c r="K670" s="44">
        <f>IF(OR($A670="",$B670="",$C670=""),"",'OddsRatio_working_3-way'!H669)</f>
        <v>1.8450662115794378</v>
      </c>
      <c r="L670" s="45">
        <f>IF(OR($A670="",$B670="",$C670=""),"",'OddsRatio_working_3-way'!I669)</f>
        <v>3.9035608295293529</v>
      </c>
      <c r="M670" s="46">
        <f>IF(OR($A670="",$B670="",$C670=""),"",'OddsRatio_working_3-way'!J669)</f>
        <v>4.9544765029037823</v>
      </c>
      <c r="N670" s="47">
        <f t="shared" si="170"/>
        <v>53.576460421924018</v>
      </c>
      <c r="O670" s="48">
        <f t="shared" si="171"/>
        <v>25.914700964952381</v>
      </c>
      <c r="P670" s="48">
        <f t="shared" si="172"/>
        <v>20.508838613123604</v>
      </c>
      <c r="Q670" t="s">
        <v>310</v>
      </c>
      <c r="R670" t="s">
        <v>315</v>
      </c>
      <c r="S670" t="s">
        <v>519</v>
      </c>
      <c r="T670" s="50">
        <v>100</v>
      </c>
      <c r="U670" s="50">
        <f t="shared" si="173"/>
        <v>43.820224719101127</v>
      </c>
      <c r="V670" s="50">
        <f t="shared" si="174"/>
        <v>72.826086956521735</v>
      </c>
      <c r="W670" s="50">
        <f t="shared" si="175"/>
        <v>78.494623655913983</v>
      </c>
      <c r="X670" s="50">
        <f t="shared" si="176"/>
        <v>48.679289387564282</v>
      </c>
      <c r="Y670" s="50">
        <f t="shared" si="177"/>
        <v>77.685151624984911</v>
      </c>
      <c r="Z670" s="50">
        <f t="shared" si="178"/>
        <v>83.353688324377146</v>
      </c>
      <c r="AA670" s="50">
        <f t="shared" si="179"/>
        <v>-4.8590646684631551</v>
      </c>
      <c r="AB670" s="50">
        <f t="shared" si="180"/>
        <v>-4.8590646684631764</v>
      </c>
      <c r="AC670" s="50">
        <f t="shared" si="181"/>
        <v>-4.8590646684631622</v>
      </c>
      <c r="AF670">
        <v>2.08</v>
      </c>
      <c r="AG670">
        <v>1.76</v>
      </c>
      <c r="AH670" s="66"/>
      <c r="AJ670" t="s">
        <v>445</v>
      </c>
    </row>
    <row r="671" spans="1:36" s="50" customFormat="1" ht="15" x14ac:dyDescent="0.25">
      <c r="A671">
        <v>3.56</v>
      </c>
      <c r="B671">
        <v>3.86</v>
      </c>
      <c r="C671">
        <v>1.98</v>
      </c>
      <c r="D671" s="43">
        <f t="shared" si="169"/>
        <v>4.5016738967952996E-2</v>
      </c>
      <c r="E671" s="44">
        <f>IF(OR($A671="",$B671="",$C671=""),"",A671*'MPTO_working_3-way'!$I670)</f>
        <v>3.7202595907259126</v>
      </c>
      <c r="F671" s="45">
        <f>IF(OR($A671="",$B671="",$C671=""),"",B671*'MPTO_working_3-way'!$I670)</f>
        <v>4.0337646124162987</v>
      </c>
      <c r="G671" s="46">
        <f>IF(OR($A671="",$B671="",$C671=""),"",C671*'MPTO_working_3-way'!$I670)</f>
        <v>2.069133143156547</v>
      </c>
      <c r="H671" s="44">
        <f>IF(OR($A671="",$B671="",$C671=""),"",'MPTO_working_3-way'!E670)</f>
        <v>3.7609071466958803</v>
      </c>
      <c r="I671" s="45">
        <f>IF(OR($A671="",$B671="",$C671=""),"",'MPTO_working_3-way'!F670)</f>
        <v>4.0973232629078202</v>
      </c>
      <c r="J671" s="46">
        <f>IF(OR($A671="",$B671="",$C671=""),"",'MPTO_working_3-way'!G670)</f>
        <v>2.0406292325033863</v>
      </c>
      <c r="K671" s="44">
        <f>IF(OR($A671="",$B671="",$C671=""),"",'OddsRatio_working_3-way'!H670)</f>
        <v>3.7473212924962676</v>
      </c>
      <c r="L671" s="45">
        <f>IF(OR($A671="",$B671="",$C671=""),"",'OddsRatio_working_3-way'!I670)</f>
        <v>4.0692730064606728</v>
      </c>
      <c r="M671" s="46">
        <f>IF(OR($A671="",$B671="",$C671=""),"",'OddsRatio_working_3-way'!J670)</f>
        <v>2.0517089322837272</v>
      </c>
      <c r="N671" s="47">
        <f t="shared" si="170"/>
        <v>26.879844688603459</v>
      </c>
      <c r="O671" s="48">
        <f t="shared" si="171"/>
        <v>24.790737588452931</v>
      </c>
      <c r="P671" s="48">
        <f t="shared" si="172"/>
        <v>48.329417722943589</v>
      </c>
      <c r="Q671" t="s">
        <v>512</v>
      </c>
      <c r="R671" t="s">
        <v>513</v>
      </c>
      <c r="S671" t="s">
        <v>519</v>
      </c>
      <c r="T671" s="50">
        <v>100</v>
      </c>
      <c r="U671" s="50">
        <f t="shared" si="173"/>
        <v>71.910112359550567</v>
      </c>
      <c r="V671" s="50">
        <f t="shared" si="174"/>
        <v>74.093264248704671</v>
      </c>
      <c r="W671" s="50">
        <f t="shared" si="175"/>
        <v>49.494949494949495</v>
      </c>
      <c r="X671" s="50">
        <f t="shared" si="176"/>
        <v>76.411786256345849</v>
      </c>
      <c r="Y671" s="50">
        <f t="shared" si="177"/>
        <v>78.594938145499952</v>
      </c>
      <c r="Z671" s="50">
        <f t="shared" si="178"/>
        <v>53.996623391744777</v>
      </c>
      <c r="AA671" s="50">
        <f t="shared" si="179"/>
        <v>-4.5016738967952818</v>
      </c>
      <c r="AB671" s="50">
        <f t="shared" si="180"/>
        <v>-4.5016738967952818</v>
      </c>
      <c r="AC671" s="50">
        <f t="shared" si="181"/>
        <v>-4.5016738967952818</v>
      </c>
      <c r="AD671" s="51"/>
      <c r="AE671" s="51"/>
      <c r="AF671">
        <v>1.81</v>
      </c>
      <c r="AG671">
        <v>2.0299999999999998</v>
      </c>
      <c r="AH671" s="66"/>
      <c r="AI671" s="51"/>
      <c r="AJ671" t="s">
        <v>445</v>
      </c>
    </row>
    <row r="672" spans="1:36" ht="15" x14ac:dyDescent="0.25">
      <c r="A672">
        <v>2.31</v>
      </c>
      <c r="B672">
        <v>3.3</v>
      </c>
      <c r="C672">
        <v>3.24</v>
      </c>
      <c r="D672" s="43">
        <f t="shared" si="169"/>
        <v>4.4572711239377893E-2</v>
      </c>
      <c r="E672" s="44">
        <f>IF(OR($A672="",$B672="",$C672=""),"",A672*'MPTO_working_3-way'!$I671)</f>
        <v>2.412962962962963</v>
      </c>
      <c r="F672" s="45">
        <f>IF(OR($A672="",$B672="",$C672=""),"",B672*'MPTO_working_3-way'!$I671)</f>
        <v>3.447089947089947</v>
      </c>
      <c r="G672" s="46">
        <f>IF(OR($A672="",$B672="",$C672=""),"",C672*'MPTO_working_3-way'!$I671)</f>
        <v>3.3844155844155845</v>
      </c>
      <c r="H672" s="44">
        <f>IF(OR($A672="",$B672="",$C672=""),"",'MPTO_working_3-way'!E671)</f>
        <v>2.3920992073638456</v>
      </c>
      <c r="I672" s="45">
        <f>IF(OR($A672="",$B672="",$C672=""),"",'MPTO_working_3-way'!F671)</f>
        <v>3.4701409495548958</v>
      </c>
      <c r="J672" s="46">
        <f>IF(OR($A672="",$B672="",$C672=""),"",'MPTO_working_3-way'!G671)</f>
        <v>3.4038566490813174</v>
      </c>
      <c r="K672" s="44">
        <f>IF(OR($A672="",$B672="",$C672=""),"",'OddsRatio_working_3-way'!H671)</f>
        <v>2.4010599825965895</v>
      </c>
      <c r="L672" s="45">
        <f>IF(OR($A672="",$B672="",$C672=""),"",'OddsRatio_working_3-way'!I671)</f>
        <v>3.4598763053222554</v>
      </c>
      <c r="M672" s="46">
        <f>IF(OR($A672="",$B672="",$C672=""),"",'OddsRatio_working_3-way'!J671)</f>
        <v>3.3957056190964581</v>
      </c>
      <c r="N672" s="47">
        <f t="shared" si="170"/>
        <v>41.442824251726783</v>
      </c>
      <c r="O672" s="48">
        <f t="shared" si="171"/>
        <v>29.009976976208751</v>
      </c>
      <c r="P672" s="48">
        <f t="shared" si="172"/>
        <v>29.547198772064466</v>
      </c>
      <c r="Q672" t="s">
        <v>500</v>
      </c>
      <c r="R672" t="s">
        <v>452</v>
      </c>
      <c r="S672" t="s">
        <v>519</v>
      </c>
      <c r="T672" s="50">
        <v>100</v>
      </c>
      <c r="U672" s="50">
        <f t="shared" si="173"/>
        <v>56.709956709956707</v>
      </c>
      <c r="V672" s="50">
        <f t="shared" si="174"/>
        <v>69.696969696969703</v>
      </c>
      <c r="W672" s="50">
        <f t="shared" si="175"/>
        <v>69.135802469135797</v>
      </c>
      <c r="X672" s="50">
        <f t="shared" si="176"/>
        <v>61.167227833894501</v>
      </c>
      <c r="Y672" s="50">
        <f t="shared" si="177"/>
        <v>74.154240820907489</v>
      </c>
      <c r="Z672" s="50">
        <f t="shared" si="178"/>
        <v>73.593073593073584</v>
      </c>
      <c r="AA672" s="50">
        <f t="shared" si="179"/>
        <v>-4.4572711239377938</v>
      </c>
      <c r="AB672" s="50">
        <f t="shared" si="180"/>
        <v>-4.4572711239377867</v>
      </c>
      <c r="AC672" s="50">
        <f t="shared" si="181"/>
        <v>-4.4572711239377867</v>
      </c>
      <c r="AF672">
        <v>2.08</v>
      </c>
      <c r="AG672">
        <v>1.76</v>
      </c>
      <c r="AH672" s="66"/>
      <c r="AJ672" t="s">
        <v>445</v>
      </c>
    </row>
    <row r="673" spans="1:36" ht="15" x14ac:dyDescent="0.25">
      <c r="A673">
        <v>2.4700000000000002</v>
      </c>
      <c r="B673">
        <v>3.27</v>
      </c>
      <c r="C673">
        <v>3</v>
      </c>
      <c r="D673" s="43">
        <f t="shared" si="169"/>
        <v>4.4002030481991694E-2</v>
      </c>
      <c r="E673" s="44">
        <f>IF(OR($A673="",$B673="",$C673=""),"",A673*'MPTO_working_3-way'!$I672)</f>
        <v>2.5786850152905196</v>
      </c>
      <c r="F673" s="45">
        <f>IF(OR($A673="",$B673="",$C673=""),"",B673*'MPTO_working_3-way'!$I672)</f>
        <v>3.4138866396761127</v>
      </c>
      <c r="G673" s="46">
        <f>IF(OR($A673="",$B673="",$C673=""),"",C673*'MPTO_working_3-way'!$I672)</f>
        <v>3.1320060914459749</v>
      </c>
      <c r="H673" s="44">
        <f>IF(OR($A673="",$B673="",$C673=""),"",'MPTO_working_3-way'!E672)</f>
        <v>2.5628477143401094</v>
      </c>
      <c r="I673" s="45">
        <f>IF(OR($A673="",$B673="",$C673=""),"",'MPTO_working_3-way'!F672)</f>
        <v>3.4347376180081075</v>
      </c>
      <c r="J673" s="46">
        <f>IF(OR($A673="",$B673="",$C673=""),"",'MPTO_working_3-way'!G672)</f>
        <v>3.1380819788901113</v>
      </c>
      <c r="K673" s="44">
        <f>IF(OR($A673="",$B673="",$C673=""),"",'OddsRatio_working_3-way'!H672)</f>
        <v>2.5699933070727199</v>
      </c>
      <c r="L673" s="45">
        <f>IF(OR($A673="",$B673="",$C673=""),"",'OddsRatio_working_3-way'!I672)</f>
        <v>3.4244114333707998</v>
      </c>
      <c r="M673" s="46">
        <f>IF(OR($A673="",$B673="",$C673=""),"",'OddsRatio_working_3-way'!J672)</f>
        <v>3.1360453157451973</v>
      </c>
      <c r="N673" s="47">
        <f t="shared" si="170"/>
        <v>38.779455190161642</v>
      </c>
      <c r="O673" s="48">
        <f t="shared" si="171"/>
        <v>29.292126703271947</v>
      </c>
      <c r="P673" s="48">
        <f t="shared" si="172"/>
        <v>31.928418106566426</v>
      </c>
      <c r="Q673" t="s">
        <v>317</v>
      </c>
      <c r="R673" t="s">
        <v>318</v>
      </c>
      <c r="S673" t="s">
        <v>519</v>
      </c>
      <c r="T673" s="50">
        <v>100</v>
      </c>
      <c r="U673" s="50">
        <f t="shared" si="173"/>
        <v>59.514170040485837</v>
      </c>
      <c r="V673" s="50">
        <f t="shared" si="174"/>
        <v>69.418960244648318</v>
      </c>
      <c r="W673" s="50">
        <f t="shared" si="175"/>
        <v>66.666666666666657</v>
      </c>
      <c r="X673" s="50">
        <f t="shared" si="176"/>
        <v>63.914373088685018</v>
      </c>
      <c r="Y673" s="50">
        <f t="shared" si="177"/>
        <v>73.819163292847506</v>
      </c>
      <c r="Z673" s="50">
        <f t="shared" si="178"/>
        <v>71.066869714865845</v>
      </c>
      <c r="AA673" s="50">
        <f t="shared" si="179"/>
        <v>-4.400203048199181</v>
      </c>
      <c r="AB673" s="50">
        <f t="shared" si="180"/>
        <v>-4.4002030481991881</v>
      </c>
      <c r="AC673" s="50">
        <f t="shared" si="181"/>
        <v>-4.4002030481991881</v>
      </c>
      <c r="AF673">
        <v>1.93</v>
      </c>
      <c r="AG673">
        <v>1.9</v>
      </c>
      <c r="AH673" s="66"/>
      <c r="AJ673" t="s">
        <v>445</v>
      </c>
    </row>
    <row r="674" spans="1:36" ht="15" x14ac:dyDescent="0.25">
      <c r="A674">
        <v>4.13</v>
      </c>
      <c r="B674">
        <v>3.22</v>
      </c>
      <c r="C674">
        <v>2.1</v>
      </c>
      <c r="D674" s="43">
        <f t="shared" si="169"/>
        <v>2.8880233006983058E-2</v>
      </c>
      <c r="E674" s="44">
        <f>IF(OR($A674="",$B674="",$C674=""),"",A674*'MPTO_working_3-way'!$I673)</f>
        <v>4.2492753623188397</v>
      </c>
      <c r="F674" s="45">
        <f>IF(OR($A674="",$B674="",$C674=""),"",B674*'MPTO_working_3-way'!$I673)</f>
        <v>3.3129943502824855</v>
      </c>
      <c r="G674" s="46">
        <f>IF(OR($A674="",$B674="",$C674=""),"",C674*'MPTO_working_3-way'!$I673)</f>
        <v>2.1606484893146645</v>
      </c>
      <c r="H674" s="44">
        <f>IF(OR($A674="",$B674="",$C674=""),"",'MPTO_working_3-way'!E673)</f>
        <v>4.3010011571162643</v>
      </c>
      <c r="I674" s="45">
        <f>IF(OR($A674="",$B674="",$C674=""),"",'MPTO_working_3-way'!F673)</f>
        <v>3.3230069576709287</v>
      </c>
      <c r="J674" s="46">
        <f>IF(OR($A674="",$B674="",$C674=""),"",'MPTO_working_3-way'!G673)</f>
        <v>2.1433299069872391</v>
      </c>
      <c r="K674" s="44">
        <f>IF(OR($A674="",$B674="",$C674=""),"",'OddsRatio_working_3-way'!H673)</f>
        <v>4.2738419272139678</v>
      </c>
      <c r="L674" s="45">
        <f>IF(OR($A674="",$B674="",$C674=""),"",'OddsRatio_working_3-way'!I673)</f>
        <v>3.3220220697811524</v>
      </c>
      <c r="M674" s="46">
        <f>IF(OR($A674="",$B674="",$C674=""),"",'OddsRatio_working_3-way'!J673)</f>
        <v>2.1505514760176885</v>
      </c>
      <c r="N674" s="47">
        <f t="shared" si="170"/>
        <v>23.533424283765353</v>
      </c>
      <c r="O674" s="48">
        <f t="shared" si="171"/>
        <v>30.184174624829474</v>
      </c>
      <c r="P674" s="48">
        <f t="shared" si="172"/>
        <v>46.282401091405191</v>
      </c>
      <c r="Q674" t="s">
        <v>352</v>
      </c>
      <c r="R674" t="s">
        <v>419</v>
      </c>
      <c r="S674" t="s">
        <v>519</v>
      </c>
      <c r="T674" s="50">
        <v>100</v>
      </c>
      <c r="U674" s="50">
        <f t="shared" si="173"/>
        <v>75.786924939467312</v>
      </c>
      <c r="V674" s="50">
        <f t="shared" si="174"/>
        <v>68.944099378881987</v>
      </c>
      <c r="W674" s="50">
        <f t="shared" si="175"/>
        <v>52.38095238095238</v>
      </c>
      <c r="X674" s="50">
        <f t="shared" si="176"/>
        <v>78.674948240165634</v>
      </c>
      <c r="Y674" s="50">
        <f t="shared" si="177"/>
        <v>71.832122679580294</v>
      </c>
      <c r="Z674" s="50">
        <f t="shared" si="178"/>
        <v>55.268975681650701</v>
      </c>
      <c r="AA674" s="50">
        <f t="shared" si="179"/>
        <v>-2.8880233006983218</v>
      </c>
      <c r="AB674" s="50">
        <f t="shared" si="180"/>
        <v>-2.8880233006983076</v>
      </c>
      <c r="AC674" s="50">
        <f t="shared" si="181"/>
        <v>-2.8880233006983218</v>
      </c>
      <c r="AF674">
        <v>2.17</v>
      </c>
      <c r="AG674">
        <v>1.74</v>
      </c>
      <c r="AH674" s="66"/>
      <c r="AJ674" t="s">
        <v>434</v>
      </c>
    </row>
    <row r="675" spans="1:36" ht="15" x14ac:dyDescent="0.25">
      <c r="A675">
        <v>3.17</v>
      </c>
      <c r="B675">
        <v>2.94</v>
      </c>
      <c r="C675">
        <v>2.69</v>
      </c>
      <c r="D675" s="43">
        <f t="shared" si="169"/>
        <v>2.7340679566890902E-2</v>
      </c>
      <c r="E675" s="44">
        <f>IF(OR($A675="",$B675="",$C675=""),"",A675*'MPTO_working_3-way'!$I674)</f>
        <v>3.2566699542270441</v>
      </c>
      <c r="F675" s="45">
        <f>IF(OR($A675="",$B675="",$C675=""),"",B675*'MPTO_working_3-way'!$I674)</f>
        <v>3.0203815979266593</v>
      </c>
      <c r="G675" s="46">
        <f>IF(OR($A675="",$B675="",$C675=""),"",C675*'MPTO_working_3-way'!$I674)</f>
        <v>2.7635464280349367</v>
      </c>
      <c r="H675" s="44">
        <f>IF(OR($A675="",$B675="",$C675=""),"",'MPTO_working_3-way'!E674)</f>
        <v>3.2643057431128906</v>
      </c>
      <c r="I675" s="45">
        <f>IF(OR($A675="",$B675="",$C675=""),"",'MPTO_working_3-way'!F674)</f>
        <v>3.0209427347548421</v>
      </c>
      <c r="J675" s="46">
        <f>IF(OR($A675="",$B675="",$C675=""),"",'MPTO_working_3-way'!G674)</f>
        <v>2.7576039740760807</v>
      </c>
      <c r="K675" s="44">
        <f>IF(OR($A675="",$B675="",$C675=""),"",'OddsRatio_working_3-way'!H674)</f>
        <v>3.260443511363702</v>
      </c>
      <c r="L675" s="45">
        <f>IF(OR($A675="",$B675="",$C675=""),"",'OddsRatio_working_3-way'!I674)</f>
        <v>3.0208573327398995</v>
      </c>
      <c r="M675" s="46">
        <f>IF(OR($A675="",$B675="",$C675=""),"",'OddsRatio_working_3-way'!J674)</f>
        <v>2.7604375733662008</v>
      </c>
      <c r="N675" s="47">
        <f t="shared" si="170"/>
        <v>30.706212605365025</v>
      </c>
      <c r="O675" s="48">
        <f t="shared" si="171"/>
        <v>33.108399305784737</v>
      </c>
      <c r="P675" s="48">
        <f t="shared" si="172"/>
        <v>36.185388088850232</v>
      </c>
      <c r="Q675" t="s">
        <v>353</v>
      </c>
      <c r="R675" t="s">
        <v>249</v>
      </c>
      <c r="S675" t="s">
        <v>519</v>
      </c>
      <c r="T675" s="50">
        <v>100</v>
      </c>
      <c r="U675" s="50">
        <f t="shared" si="173"/>
        <v>68.454258675078862</v>
      </c>
      <c r="V675" s="50">
        <f t="shared" si="174"/>
        <v>65.986394557823132</v>
      </c>
      <c r="W675" s="50">
        <f t="shared" si="175"/>
        <v>62.825278810408925</v>
      </c>
      <c r="X675" s="50">
        <f t="shared" si="176"/>
        <v>71.18832663176795</v>
      </c>
      <c r="Y675" s="50">
        <f t="shared" si="177"/>
        <v>68.720462514512221</v>
      </c>
      <c r="Z675" s="50">
        <f t="shared" si="178"/>
        <v>65.559346767098006</v>
      </c>
      <c r="AA675" s="50">
        <f t="shared" si="179"/>
        <v>-2.7340679566890884</v>
      </c>
      <c r="AB675" s="50">
        <f t="shared" si="180"/>
        <v>-2.7340679566890884</v>
      </c>
      <c r="AC675" s="50">
        <f t="shared" si="181"/>
        <v>-2.7340679566890813</v>
      </c>
      <c r="AF675">
        <v>2.4</v>
      </c>
      <c r="AG675">
        <v>1.62</v>
      </c>
      <c r="AH675" s="66"/>
      <c r="AJ675" t="s">
        <v>434</v>
      </c>
    </row>
    <row r="676" spans="1:36" ht="15" x14ac:dyDescent="0.25">
      <c r="A676">
        <v>3.02</v>
      </c>
      <c r="B676">
        <v>3.07</v>
      </c>
      <c r="C676">
        <v>2.69</v>
      </c>
      <c r="D676" s="43">
        <f t="shared" si="169"/>
        <v>2.8605938733281766E-2</v>
      </c>
      <c r="E676" s="44">
        <f>IF(OR($A676="",$B676="",$C676=""),"",A676*'MPTO_working_3-way'!$I675)</f>
        <v>3.1063899349745108</v>
      </c>
      <c r="F676" s="45">
        <f>IF(OR($A676="",$B676="",$C676=""),"",B676*'MPTO_working_3-way'!$I675)</f>
        <v>3.1578202319111748</v>
      </c>
      <c r="G676" s="46">
        <f>IF(OR($A676="",$B676="",$C676=""),"",C676*'MPTO_working_3-way'!$I675)</f>
        <v>2.7669499751925279</v>
      </c>
      <c r="H676" s="44">
        <f>IF(OR($A676="",$B676="",$C676=""),"",'MPTO_working_3-way'!E675)</f>
        <v>3.1095444475411438</v>
      </c>
      <c r="I676" s="45">
        <f>IF(OR($A676="",$B676="",$C676=""),"",'MPTO_working_3-way'!F675)</f>
        <v>3.162579488025302</v>
      </c>
      <c r="J676" s="46">
        <f>IF(OR($A676="",$B676="",$C676=""),"",'MPTO_working_3-way'!G675)</f>
        <v>2.7608148788119129</v>
      </c>
      <c r="K676" s="44">
        <f>IF(OR($A676="",$B676="",$C676=""),"",'OddsRatio_working_3-way'!H675)</f>
        <v>3.1081011405843459</v>
      </c>
      <c r="L676" s="45">
        <f>IF(OR($A676="",$B676="",$C676=""),"",'OddsRatio_working_3-way'!I675)</f>
        <v>3.1602818618859376</v>
      </c>
      <c r="M676" s="46">
        <f>IF(OR($A676="",$B676="",$C676=""),"",'OddsRatio_working_3-way'!J675)</f>
        <v>2.7637083799938336</v>
      </c>
      <c r="N676" s="47">
        <f t="shared" si="170"/>
        <v>32.191708733701049</v>
      </c>
      <c r="O676" s="48">
        <f t="shared" si="171"/>
        <v>31.667413803184747</v>
      </c>
      <c r="P676" s="48">
        <f t="shared" si="172"/>
        <v>36.140877463114194</v>
      </c>
      <c r="Q676" t="s">
        <v>250</v>
      </c>
      <c r="R676" t="s">
        <v>50</v>
      </c>
      <c r="S676" t="s">
        <v>519</v>
      </c>
      <c r="T676" s="50">
        <v>100</v>
      </c>
      <c r="U676" s="50">
        <f t="shared" si="173"/>
        <v>66.88741721854305</v>
      </c>
      <c r="V676" s="50">
        <f t="shared" si="174"/>
        <v>67.426710097719877</v>
      </c>
      <c r="W676" s="50">
        <f t="shared" si="175"/>
        <v>62.825278810408925</v>
      </c>
      <c r="X676" s="50">
        <f t="shared" si="176"/>
        <v>69.748011091871206</v>
      </c>
      <c r="Y676" s="50">
        <f t="shared" si="177"/>
        <v>70.287303971048033</v>
      </c>
      <c r="Z676" s="50">
        <f t="shared" si="178"/>
        <v>65.685872683737088</v>
      </c>
      <c r="AA676" s="50">
        <f t="shared" si="179"/>
        <v>-2.8605938733281562</v>
      </c>
      <c r="AB676" s="50">
        <f t="shared" si="180"/>
        <v>-2.8605938733281562</v>
      </c>
      <c r="AC676" s="50">
        <f t="shared" si="181"/>
        <v>-2.8605938733281633</v>
      </c>
      <c r="AF676">
        <v>2.13</v>
      </c>
      <c r="AG676">
        <v>1.77</v>
      </c>
      <c r="AH676" s="66"/>
      <c r="AJ676" t="s">
        <v>434</v>
      </c>
    </row>
    <row r="677" spans="1:36" ht="15" x14ac:dyDescent="0.25">
      <c r="A677">
        <v>2.64</v>
      </c>
      <c r="B677">
        <v>3.04</v>
      </c>
      <c r="C677">
        <v>3.12</v>
      </c>
      <c r="D677" s="43">
        <f t="shared" si="169"/>
        <v>2.8248067721751813E-2</v>
      </c>
      <c r="E677" s="44">
        <f>IF(OR($A677="",$B677="",$C677=""),"",A677*'MPTO_working_3-way'!$I676)</f>
        <v>2.714574898785425</v>
      </c>
      <c r="F677" s="45">
        <f>IF(OR($A677="",$B677="",$C677=""),"",B677*'MPTO_working_3-way'!$I676)</f>
        <v>3.1258741258741254</v>
      </c>
      <c r="G677" s="46">
        <f>IF(OR($A677="",$B677="",$C677=""),"",C677*'MPTO_working_3-way'!$I676)</f>
        <v>3.2081339712918657</v>
      </c>
      <c r="H677" s="44">
        <f>IF(OR($A677="",$B677="",$C677=""),"",'MPTO_working_3-way'!E676)</f>
        <v>2.7072988458025407</v>
      </c>
      <c r="I677" s="45">
        <f>IF(OR($A677="",$B677="",$C677=""),"",'MPTO_working_3-way'!F676)</f>
        <v>3.1295834133230946</v>
      </c>
      <c r="J677" s="46">
        <f>IF(OR($A677="",$B677="",$C677=""),"",'MPTO_working_3-way'!G676)</f>
        <v>3.2144335995267665</v>
      </c>
      <c r="K677" s="44">
        <f>IF(OR($A677="",$B677="",$C677=""),"",'OddsRatio_working_3-way'!H676)</f>
        <v>2.7106964186625802</v>
      </c>
      <c r="L677" s="45">
        <f>IF(OR($A677="",$B677="",$C677=""),"",'OddsRatio_working_3-way'!I676)</f>
        <v>3.127939447604672</v>
      </c>
      <c r="M677" s="46">
        <f>IF(OR($A677="",$B677="",$C677=""),"",'OddsRatio_working_3-way'!J676)</f>
        <v>3.2113880533930912</v>
      </c>
      <c r="N677" s="47">
        <f t="shared" si="170"/>
        <v>36.838180462341533</v>
      </c>
      <c r="O677" s="48">
        <f t="shared" si="171"/>
        <v>31.991051454138709</v>
      </c>
      <c r="P677" s="48">
        <f t="shared" si="172"/>
        <v>31.170768083519761</v>
      </c>
      <c r="Q677" t="s">
        <v>105</v>
      </c>
      <c r="R677" t="s">
        <v>234</v>
      </c>
      <c r="S677" t="s">
        <v>519</v>
      </c>
      <c r="T677" s="50">
        <v>100</v>
      </c>
      <c r="U677" s="50">
        <f t="shared" si="173"/>
        <v>62.121212121212118</v>
      </c>
      <c r="V677" s="50">
        <f t="shared" si="174"/>
        <v>67.10526315789474</v>
      </c>
      <c r="W677" s="50">
        <f t="shared" si="175"/>
        <v>67.948717948717942</v>
      </c>
      <c r="X677" s="50">
        <f t="shared" si="176"/>
        <v>64.946018893387318</v>
      </c>
      <c r="Y677" s="50">
        <f t="shared" si="177"/>
        <v>69.930069930069934</v>
      </c>
      <c r="Z677" s="50">
        <f t="shared" si="178"/>
        <v>70.77352472089315</v>
      </c>
      <c r="AA677" s="50">
        <f t="shared" si="179"/>
        <v>-2.8248067721752008</v>
      </c>
      <c r="AB677" s="50">
        <f t="shared" si="180"/>
        <v>-2.8248067721751937</v>
      </c>
      <c r="AC677" s="50">
        <f t="shared" si="181"/>
        <v>-2.8248067721752079</v>
      </c>
      <c r="AF677">
        <v>2.09</v>
      </c>
      <c r="AG677">
        <v>1.8</v>
      </c>
      <c r="AH677" s="66"/>
      <c r="AJ677" t="s">
        <v>434</v>
      </c>
    </row>
    <row r="678" spans="1:36" ht="15" x14ac:dyDescent="0.25">
      <c r="A678">
        <v>2.2599999999999998</v>
      </c>
      <c r="B678">
        <v>3.01</v>
      </c>
      <c r="C678">
        <v>3.94</v>
      </c>
      <c r="D678" s="43">
        <f t="shared" si="169"/>
        <v>2.851089632644177E-2</v>
      </c>
      <c r="E678" s="44">
        <f>IF(OR($A678="",$B678="",$C678=""),"",A678*'MPTO_working_3-way'!$I677)</f>
        <v>2.3244346256977582</v>
      </c>
      <c r="F678" s="45">
        <f>IF(OR($A678="",$B678="",$C678=""),"",B678*'MPTO_working_3-way'!$I677)</f>
        <v>3.0958177979425896</v>
      </c>
      <c r="G678" s="46">
        <f>IF(OR($A678="",$B678="",$C678=""),"",C678*'MPTO_working_3-way'!$I677)</f>
        <v>4.0523329315261805</v>
      </c>
      <c r="H678" s="44">
        <f>IF(OR($A678="",$B678="",$C678=""),"",'MPTO_working_3-way'!E677)</f>
        <v>2.3096062037492682</v>
      </c>
      <c r="I678" s="45">
        <f>IF(OR($A678="",$B678="",$C678=""),"",'MPTO_working_3-way'!F677)</f>
        <v>3.0986394720360404</v>
      </c>
      <c r="J678" s="46">
        <f>IF(OR($A678="",$B678="",$C678=""),"",'MPTO_working_3-way'!G677)</f>
        <v>4.0932696601506313</v>
      </c>
      <c r="K678" s="44">
        <f>IF(OR($A678="",$B678="",$C678=""),"",'OddsRatio_working_3-way'!H677)</f>
        <v>2.3161803630998579</v>
      </c>
      <c r="L678" s="45">
        <f>IF(OR($A678="",$B678="",$C678=""),"",'OddsRatio_working_3-way'!I677)</f>
        <v>3.0996210554212014</v>
      </c>
      <c r="M678" s="46">
        <f>IF(OR($A678="",$B678="",$C678=""),"",'OddsRatio_working_3-way'!J677)</f>
        <v>4.0710875138996681</v>
      </c>
      <c r="N678" s="47">
        <f t="shared" si="170"/>
        <v>43.021214231818455</v>
      </c>
      <c r="O678" s="48">
        <f t="shared" si="171"/>
        <v>32.301642579372</v>
      </c>
      <c r="P678" s="48">
        <f t="shared" si="172"/>
        <v>24.67714318880957</v>
      </c>
      <c r="Q678" t="s">
        <v>415</v>
      </c>
      <c r="R678" t="s">
        <v>350</v>
      </c>
      <c r="S678" t="s">
        <v>519</v>
      </c>
      <c r="T678" s="50">
        <v>100</v>
      </c>
      <c r="U678" s="50">
        <f t="shared" si="173"/>
        <v>55.752212389380524</v>
      </c>
      <c r="V678" s="50">
        <f t="shared" si="174"/>
        <v>66.777408637873762</v>
      </c>
      <c r="W678" s="50">
        <f t="shared" si="175"/>
        <v>74.619289340101517</v>
      </c>
      <c r="X678" s="50">
        <f t="shared" si="176"/>
        <v>58.603302022024728</v>
      </c>
      <c r="Y678" s="50">
        <f t="shared" si="177"/>
        <v>69.628498270517952</v>
      </c>
      <c r="Z678" s="50">
        <f t="shared" si="178"/>
        <v>77.470378972745706</v>
      </c>
      <c r="AA678" s="50">
        <f t="shared" si="179"/>
        <v>-2.8510896326442037</v>
      </c>
      <c r="AB678" s="50">
        <f t="shared" si="180"/>
        <v>-2.8510896326441895</v>
      </c>
      <c r="AC678" s="50">
        <f t="shared" si="181"/>
        <v>-2.8510896326441895</v>
      </c>
      <c r="AF678">
        <v>2.52</v>
      </c>
      <c r="AG678">
        <v>1.57</v>
      </c>
      <c r="AH678" s="66"/>
      <c r="AJ678" t="s">
        <v>434</v>
      </c>
    </row>
    <row r="679" spans="1:36" ht="15" x14ac:dyDescent="0.25">
      <c r="A679">
        <v>2.04</v>
      </c>
      <c r="B679">
        <v>3.21</v>
      </c>
      <c r="C679">
        <v>4.3899999999999997</v>
      </c>
      <c r="D679" s="43">
        <f t="shared" si="169"/>
        <v>2.9512990983973753E-2</v>
      </c>
      <c r="E679" s="44">
        <f>IF(OR($A679="",$B679="",$C679=""),"",A679*'MPTO_working_3-way'!$I678)</f>
        <v>2.1002065016073064</v>
      </c>
      <c r="F679" s="45">
        <f>IF(OR($A679="",$B679="",$C679=""),"",B679*'MPTO_working_3-way'!$I678)</f>
        <v>3.3047367010585558</v>
      </c>
      <c r="G679" s="46">
        <f>IF(OR($A679="",$B679="",$C679=""),"",C679*'MPTO_working_3-way'!$I678)</f>
        <v>4.5195620304196442</v>
      </c>
      <c r="H679" s="44">
        <f>IF(OR($A679="",$B679="",$C679=""),"",'MPTO_working_3-way'!E678)</f>
        <v>2.0817788743821826</v>
      </c>
      <c r="I679" s="45">
        <f>IF(OR($A679="",$B679="",$C679=""),"",'MPTO_working_3-way'!F678)</f>
        <v>3.3146737521204246</v>
      </c>
      <c r="J679" s="46">
        <f>IF(OR($A679="",$B679="",$C679=""),"",'MPTO_working_3-way'!G678)</f>
        <v>4.5881500104060393</v>
      </c>
      <c r="K679" s="44">
        <f>IF(OR($A679="",$B679="",$C679=""),"",'OddsRatio_working_3-way'!H678)</f>
        <v>2.0893972726342831</v>
      </c>
      <c r="L679" s="45">
        <f>IF(OR($A679="",$B679="",$C679=""),"",'OddsRatio_working_3-way'!I678)</f>
        <v>3.314969204347852</v>
      </c>
      <c r="M679" s="46">
        <f>IF(OR($A679="",$B679="",$C679=""),"",'OddsRatio_working_3-way'!J678)</f>
        <v>4.5510161098367483</v>
      </c>
      <c r="N679" s="47">
        <f t="shared" si="170"/>
        <v>47.61436550332985</v>
      </c>
      <c r="O679" s="48">
        <f t="shared" si="171"/>
        <v>30.259596768471308</v>
      </c>
      <c r="P679" s="48">
        <f t="shared" si="172"/>
        <v>22.126037728198838</v>
      </c>
      <c r="Q679" t="s">
        <v>418</v>
      </c>
      <c r="R679" t="s">
        <v>235</v>
      </c>
      <c r="S679" t="s">
        <v>519</v>
      </c>
      <c r="T679" s="50">
        <v>100</v>
      </c>
      <c r="U679" s="50">
        <f t="shared" si="173"/>
        <v>50.980392156862742</v>
      </c>
      <c r="V679" s="50">
        <f t="shared" si="174"/>
        <v>68.847352024922117</v>
      </c>
      <c r="W679" s="50">
        <f t="shared" si="175"/>
        <v>77.220956719817764</v>
      </c>
      <c r="X679" s="50">
        <f t="shared" si="176"/>
        <v>53.93169125526012</v>
      </c>
      <c r="Y679" s="50">
        <f t="shared" si="177"/>
        <v>71.798651123319488</v>
      </c>
      <c r="Z679" s="50">
        <f t="shared" si="178"/>
        <v>80.172255818215135</v>
      </c>
      <c r="AA679" s="50">
        <f t="shared" si="179"/>
        <v>-2.9512990983973779</v>
      </c>
      <c r="AB679" s="50">
        <f t="shared" si="180"/>
        <v>-2.9512990983973708</v>
      </c>
      <c r="AC679" s="50">
        <f t="shared" si="181"/>
        <v>-2.9512990983973708</v>
      </c>
      <c r="AF679">
        <v>2.23</v>
      </c>
      <c r="AG679">
        <v>1.71</v>
      </c>
      <c r="AH679" s="66"/>
      <c r="AJ679" t="s">
        <v>434</v>
      </c>
    </row>
    <row r="680" spans="1:36" ht="15" x14ac:dyDescent="0.25">
      <c r="A680">
        <v>1.52</v>
      </c>
      <c r="B680">
        <v>3.78</v>
      </c>
      <c r="C680">
        <v>7.8</v>
      </c>
      <c r="D680" s="43">
        <f t="shared" si="169"/>
        <v>5.065012959749815E-2</v>
      </c>
      <c r="E680" s="44">
        <f>IF(OR($A680="",$B680="",$C680=""),"",A680*'MPTO_working_3-way'!$I679)</f>
        <v>1.5969881969881972</v>
      </c>
      <c r="F680" s="45">
        <f>IF(OR($A680="",$B680="",$C680=""),"",B680*'MPTO_working_3-way'!$I679)</f>
        <v>3.9714574898785426</v>
      </c>
      <c r="G680" s="46">
        <f>IF(OR($A680="",$B680="",$C680=""),"",C680*'MPTO_working_3-way'!$I679)</f>
        <v>8.1950710108604845</v>
      </c>
      <c r="H680" s="44">
        <f>IF(OR($A680="",$B680="",$C680=""),"",'MPTO_working_3-way'!E679)</f>
        <v>1.5600347543247974</v>
      </c>
      <c r="I680" s="45">
        <f>IF(OR($A680="",$B680="",$C680=""),"",'MPTO_working_3-way'!F679)</f>
        <v>4.0376814519035333</v>
      </c>
      <c r="J680" s="46">
        <f>IF(OR($A680="",$B680="",$C680=""),"",'MPTO_working_3-way'!G679)</f>
        <v>8.9829703986401999</v>
      </c>
      <c r="K680" s="44">
        <f>IF(OR($A680="",$B680="",$C680=""),"",'OddsRatio_working_3-way'!H679)</f>
        <v>1.5725311076522928</v>
      </c>
      <c r="L680" s="45">
        <f>IF(OR($A680="",$B680="",$C680=""),"",'OddsRatio_working_3-way'!I679)</f>
        <v>4.0608393832180267</v>
      </c>
      <c r="M680" s="46">
        <f>IF(OR($A680="",$B680="",$C680=""),"",'OddsRatio_working_3-way'!J679)</f>
        <v>8.4869452539145964</v>
      </c>
      <c r="N680" s="47">
        <f t="shared" si="170"/>
        <v>62.617870431724342</v>
      </c>
      <c r="O680" s="48">
        <f t="shared" si="171"/>
        <v>25.179672766196031</v>
      </c>
      <c r="P680" s="48">
        <f t="shared" si="172"/>
        <v>12.202456802079617</v>
      </c>
      <c r="Q680" t="s">
        <v>349</v>
      </c>
      <c r="R680" t="s">
        <v>351</v>
      </c>
      <c r="S680" t="s">
        <v>519</v>
      </c>
      <c r="T680" s="50">
        <v>100</v>
      </c>
      <c r="U680" s="50">
        <f t="shared" si="173"/>
        <v>34.21052631578948</v>
      </c>
      <c r="V680" s="50">
        <f t="shared" si="174"/>
        <v>73.544973544973558</v>
      </c>
      <c r="W680" s="50">
        <f t="shared" si="175"/>
        <v>87.179487179487197</v>
      </c>
      <c r="X680" s="50">
        <f t="shared" si="176"/>
        <v>39.275539275539288</v>
      </c>
      <c r="Y680" s="50">
        <f t="shared" si="177"/>
        <v>78.609986504723352</v>
      </c>
      <c r="Z680" s="50">
        <f t="shared" si="178"/>
        <v>92.24450013923699</v>
      </c>
      <c r="AA680" s="50">
        <f t="shared" si="179"/>
        <v>-5.0650129597498079</v>
      </c>
      <c r="AB680" s="50">
        <f t="shared" si="180"/>
        <v>-5.0650129597497937</v>
      </c>
      <c r="AC680" s="50">
        <f t="shared" si="181"/>
        <v>-5.0650129597497937</v>
      </c>
      <c r="AF680">
        <v>2.1</v>
      </c>
      <c r="AG680">
        <v>1.75</v>
      </c>
      <c r="AH680" s="66"/>
      <c r="AJ680" t="s">
        <v>434</v>
      </c>
    </row>
    <row r="681" spans="1:36" ht="15" x14ac:dyDescent="0.25">
      <c r="A681">
        <v>1.45</v>
      </c>
      <c r="B681">
        <v>4.37</v>
      </c>
      <c r="C681">
        <v>8.68</v>
      </c>
      <c r="D681" s="43">
        <f t="shared" si="169"/>
        <v>3.3695497630762627E-2</v>
      </c>
      <c r="E681" s="44">
        <f>IF(OR($A681="",$B681="",$C681=""),"",A681*'MPTO_working_3-way'!$I680)</f>
        <v>1.4988584715646058</v>
      </c>
      <c r="F681" s="45">
        <f>IF(OR($A681="",$B681="",$C681=""),"",B681*'MPTO_working_3-way'!$I680)</f>
        <v>4.5172493246464329</v>
      </c>
      <c r="G681" s="46">
        <f>IF(OR($A681="",$B681="",$C681=""),"",C681*'MPTO_working_3-way'!$I680)</f>
        <v>8.9724769194350191</v>
      </c>
      <c r="H681" s="44">
        <f>IF(OR($A681="",$B681="",$C681=""),"",'MPTO_working_3-way'!E680)</f>
        <v>1.4740058916477101</v>
      </c>
      <c r="I681" s="45">
        <f>IF(OR($A681="",$B681="",$C681=""),"",'MPTO_working_3-way'!F680)</f>
        <v>4.5955645942928953</v>
      </c>
      <c r="J681" s="46">
        <f>IF(OR($A681="",$B681="",$C681=""),"",'MPTO_working_3-way'!G680)</f>
        <v>9.6176465445185482</v>
      </c>
      <c r="K681" s="44">
        <f>IF(OR($A681="",$B681="",$C681=""),"",'OddsRatio_working_3-way'!H680)</f>
        <v>1.4820873616325609</v>
      </c>
      <c r="L681" s="45">
        <f>IF(OR($A681="",$B681="",$C681=""),"",'OddsRatio_working_3-way'!I680)</f>
        <v>4.610298686003846</v>
      </c>
      <c r="M681" s="46">
        <f>IF(OR($A681="",$B681="",$C681=""),"",'OddsRatio_working_3-way'!J680)</f>
        <v>9.2276243051957092</v>
      </c>
      <c r="N681" s="47">
        <f t="shared" si="170"/>
        <v>66.717439903190794</v>
      </c>
      <c r="O681" s="48">
        <f t="shared" si="171"/>
        <v>22.137365642935162</v>
      </c>
      <c r="P681" s="48">
        <f t="shared" si="172"/>
        <v>11.145194453874039</v>
      </c>
      <c r="Q681" t="s">
        <v>417</v>
      </c>
      <c r="R681" t="s">
        <v>355</v>
      </c>
      <c r="S681" t="s">
        <v>519</v>
      </c>
      <c r="T681" s="50">
        <v>100</v>
      </c>
      <c r="U681" s="50">
        <f t="shared" si="173"/>
        <v>31.03448275862069</v>
      </c>
      <c r="V681" s="50">
        <f t="shared" si="174"/>
        <v>77.116704805491992</v>
      </c>
      <c r="W681" s="50">
        <f t="shared" si="175"/>
        <v>88.47926267281106</v>
      </c>
      <c r="X681" s="50">
        <f t="shared" si="176"/>
        <v>34.404032521696948</v>
      </c>
      <c r="Y681" s="50">
        <f t="shared" si="177"/>
        <v>80.486254568568256</v>
      </c>
      <c r="Z681" s="50">
        <f t="shared" si="178"/>
        <v>91.848812435887311</v>
      </c>
      <c r="AA681" s="50">
        <f t="shared" si="179"/>
        <v>-3.3695497630762574</v>
      </c>
      <c r="AB681" s="50">
        <f t="shared" si="180"/>
        <v>-3.3695497630762645</v>
      </c>
      <c r="AC681" s="50">
        <f t="shared" si="181"/>
        <v>-3.3695497630762503</v>
      </c>
      <c r="AF681">
        <v>1.97</v>
      </c>
      <c r="AG681">
        <v>1.92</v>
      </c>
      <c r="AH681" s="66"/>
      <c r="AJ681" t="s">
        <v>434</v>
      </c>
    </row>
    <row r="682" spans="1:36" ht="15" x14ac:dyDescent="0.25">
      <c r="A682">
        <v>2.68</v>
      </c>
      <c r="B682">
        <v>3.03</v>
      </c>
      <c r="C682">
        <v>3.09</v>
      </c>
      <c r="D682" s="43">
        <f t="shared" si="169"/>
        <v>2.6791927127794768E-2</v>
      </c>
      <c r="E682" s="44">
        <f>IF(OR($A682="",$B682="",$C682=""),"",A682*'MPTO_working_3-way'!$I681)</f>
        <v>2.7518023647024901</v>
      </c>
      <c r="F682" s="45">
        <f>IF(OR($A682="",$B682="",$C682=""),"",B682*'MPTO_working_3-way'!$I681)</f>
        <v>3.1111795391972179</v>
      </c>
      <c r="G682" s="46">
        <f>IF(OR($A682="",$B682="",$C682=""),"",C682*'MPTO_working_3-way'!$I681)</f>
        <v>3.1727870548248855</v>
      </c>
      <c r="H682" s="44">
        <f>IF(OR($A682="",$B682="",$C682=""),"",'MPTO_working_3-way'!E681)</f>
        <v>2.7457163079032139</v>
      </c>
      <c r="I682" s="45">
        <f>IF(OR($A682="",$B682="",$C682=""),"",'MPTO_working_3-way'!F681)</f>
        <v>3.1142717142320975</v>
      </c>
      <c r="J682" s="46">
        <f>IF(OR($A682="",$B682="",$C682=""),"",'MPTO_working_3-way'!G681)</f>
        <v>3.1776905471820265</v>
      </c>
      <c r="K682" s="44">
        <f>IF(OR($A682="",$B682="",$C682=""),"",'OddsRatio_working_3-way'!H681)</f>
        <v>2.7485817012833169</v>
      </c>
      <c r="L682" s="45">
        <f>IF(OR($A682="",$B682="",$C682=""),"",'OddsRatio_working_3-way'!I681)</f>
        <v>3.1128695557173409</v>
      </c>
      <c r="M682" s="46">
        <f>IF(OR($A682="",$B682="",$C682=""),"",'OddsRatio_working_3-way'!J681)</f>
        <v>3.1753189021917443</v>
      </c>
      <c r="N682" s="47">
        <f t="shared" si="170"/>
        <v>36.339819051943962</v>
      </c>
      <c r="O682" s="48">
        <f t="shared" si="171"/>
        <v>32.1421501845577</v>
      </c>
      <c r="P682" s="48">
        <f t="shared" si="172"/>
        <v>31.518030763498327</v>
      </c>
      <c r="Q682" t="s">
        <v>416</v>
      </c>
      <c r="R682" t="s">
        <v>348</v>
      </c>
      <c r="S682" t="s">
        <v>519</v>
      </c>
      <c r="T682" s="50">
        <v>100</v>
      </c>
      <c r="U682" s="50">
        <f t="shared" si="173"/>
        <v>62.686567164179095</v>
      </c>
      <c r="V682" s="50">
        <f t="shared" si="174"/>
        <v>66.996699669967001</v>
      </c>
      <c r="W682" s="50">
        <f t="shared" si="175"/>
        <v>67.637540453074436</v>
      </c>
      <c r="X682" s="50">
        <f t="shared" si="176"/>
        <v>65.365759876958577</v>
      </c>
      <c r="Y682" s="50">
        <f t="shared" si="177"/>
        <v>69.675892382746468</v>
      </c>
      <c r="Z682" s="50">
        <f t="shared" si="178"/>
        <v>70.31673316585389</v>
      </c>
      <c r="AA682" s="50">
        <f t="shared" si="179"/>
        <v>-2.6791927127794821</v>
      </c>
      <c r="AB682" s="50">
        <f t="shared" si="180"/>
        <v>-2.6791927127794679</v>
      </c>
      <c r="AC682" s="50">
        <f t="shared" si="181"/>
        <v>-2.6791927127794537</v>
      </c>
      <c r="AF682">
        <v>2.5099999999999998</v>
      </c>
      <c r="AG682">
        <v>1.57</v>
      </c>
      <c r="AH682" s="66"/>
      <c r="AJ682" t="s">
        <v>434</v>
      </c>
    </row>
    <row r="683" spans="1:36" ht="15" x14ac:dyDescent="0.25">
      <c r="A683">
        <v>1.65</v>
      </c>
      <c r="B683">
        <v>4.05</v>
      </c>
      <c r="C683">
        <v>5.4</v>
      </c>
      <c r="D683" s="43">
        <f t="shared" si="169"/>
        <v>3.8159371492704874E-2</v>
      </c>
      <c r="E683" s="44">
        <f>IF(OR($A683="",$B683="",$C683=""),"",A683*'MPTO_working_3-way'!$I682)</f>
        <v>1.712962962962963</v>
      </c>
      <c r="F683" s="45">
        <f>IF(OR($A683="",$B683="",$C683=""),"",B683*'MPTO_working_3-way'!$I682)</f>
        <v>4.2045454545454541</v>
      </c>
      <c r="G683" s="46">
        <f>IF(OR($A683="",$B683="",$C683=""),"",C683*'MPTO_working_3-way'!$I682)</f>
        <v>5.6060606060606064</v>
      </c>
      <c r="H683" s="44">
        <f>IF(OR($A683="",$B683="",$C683=""),"",'MPTO_working_3-way'!E682)</f>
        <v>1.6853720050441359</v>
      </c>
      <c r="I683" s="45">
        <f>IF(OR($A683="",$B683="",$C683=""),"",'MPTO_working_3-way'!F682)</f>
        <v>4.2699680511182105</v>
      </c>
      <c r="J683" s="46">
        <f>IF(OR($A683="",$B683="",$C683=""),"",'MPTO_working_3-way'!G682)</f>
        <v>5.7982646420824313</v>
      </c>
      <c r="K683" s="44">
        <f>IF(OR($A683="",$B683="",$C683=""),"",'OddsRatio_working_3-way'!H682)</f>
        <v>1.6949329413305494</v>
      </c>
      <c r="L683" s="45">
        <f>IF(OR($A683="",$B683="",$C683=""),"",'OddsRatio_working_3-way'!I682)</f>
        <v>4.2608391862433477</v>
      </c>
      <c r="M683" s="46">
        <f>IF(OR($A683="",$B683="",$C683=""),"",'OddsRatio_working_3-way'!J682)</f>
        <v>5.7041614490067971</v>
      </c>
      <c r="N683" s="47">
        <f t="shared" si="170"/>
        <v>58.378378378378379</v>
      </c>
      <c r="O683" s="48">
        <f t="shared" si="171"/>
        <v>23.783783783783786</v>
      </c>
      <c r="P683" s="48">
        <f t="shared" si="172"/>
        <v>17.837837837837835</v>
      </c>
      <c r="Q683" t="s">
        <v>473</v>
      </c>
      <c r="R683" t="s">
        <v>472</v>
      </c>
      <c r="S683" t="s">
        <v>519</v>
      </c>
      <c r="T683" s="50">
        <v>100</v>
      </c>
      <c r="U683" s="50">
        <f t="shared" si="173"/>
        <v>39.393939393939398</v>
      </c>
      <c r="V683" s="50">
        <f t="shared" si="174"/>
        <v>75.308641975308646</v>
      </c>
      <c r="W683" s="50">
        <f t="shared" si="175"/>
        <v>81.481481481481481</v>
      </c>
      <c r="X683" s="50">
        <f t="shared" si="176"/>
        <v>43.20987654320988</v>
      </c>
      <c r="Y683" s="50">
        <f t="shared" si="177"/>
        <v>79.124579124579128</v>
      </c>
      <c r="Z683" s="50">
        <f t="shared" si="178"/>
        <v>85.297418630751963</v>
      </c>
      <c r="AA683" s="50">
        <f t="shared" si="179"/>
        <v>-3.8159371492704821</v>
      </c>
      <c r="AB683" s="50">
        <f t="shared" si="180"/>
        <v>-3.8159371492704821</v>
      </c>
      <c r="AC683" s="50">
        <f t="shared" si="181"/>
        <v>-3.8159371492704821</v>
      </c>
      <c r="AF683">
        <v>1.81</v>
      </c>
      <c r="AG683">
        <v>2.0699999999999998</v>
      </c>
      <c r="AH683" s="66"/>
      <c r="AJ683" t="s">
        <v>450</v>
      </c>
    </row>
    <row r="684" spans="1:36" ht="15" x14ac:dyDescent="0.25">
      <c r="A684">
        <v>2.4700000000000002</v>
      </c>
      <c r="B684">
        <v>3.43</v>
      </c>
      <c r="C684">
        <v>2.97</v>
      </c>
      <c r="D684" s="43">
        <f t="shared" si="169"/>
        <v>3.3103825799851494E-2</v>
      </c>
      <c r="E684" s="44">
        <f>IF(OR($A684="",$B684="",$C684=""),"",A684*'MPTO_working_3-way'!$I683)</f>
        <v>2.5517664497256334</v>
      </c>
      <c r="F684" s="45">
        <f>IF(OR($A684="",$B684="",$C684=""),"",B684*'MPTO_working_3-way'!$I683)</f>
        <v>3.543546122493491</v>
      </c>
      <c r="G684" s="46">
        <f>IF(OR($A684="",$B684="",$C684=""),"",C684*'MPTO_working_3-way'!$I683)</f>
        <v>3.068318362625559</v>
      </c>
      <c r="H684" s="44">
        <f>IF(OR($A684="",$B684="",$C684=""),"",'MPTO_working_3-way'!E683)</f>
        <v>2.5392073226295837</v>
      </c>
      <c r="I684" s="45">
        <f>IF(OR($A684="",$B684="",$C684=""),"",'MPTO_working_3-way'!F683)</f>
        <v>3.5649279138626375</v>
      </c>
      <c r="J684" s="46">
        <f>IF(OR($A684="",$B684="",$C684=""),"",'MPTO_working_3-way'!G683)</f>
        <v>3.07063320980386</v>
      </c>
      <c r="K684" s="44">
        <f>IF(OR($A684="",$B684="",$C684=""),"",'OddsRatio_working_3-way'!H683)</f>
        <v>2.5449550776427508</v>
      </c>
      <c r="L684" s="45">
        <f>IF(OR($A684="",$B684="",$C684=""),"",'OddsRatio_working_3-way'!I683)</f>
        <v>3.5539053324298537</v>
      </c>
      <c r="M684" s="46">
        <f>IF(OR($A684="",$B684="",$C684=""),"",'OddsRatio_working_3-way'!J683)</f>
        <v>3.0704500020110337</v>
      </c>
      <c r="N684" s="47">
        <f t="shared" si="170"/>
        <v>39.188539378575193</v>
      </c>
      <c r="O684" s="48">
        <f t="shared" si="171"/>
        <v>28.22031844462995</v>
      </c>
      <c r="P684" s="48">
        <f t="shared" si="172"/>
        <v>32.591142176794854</v>
      </c>
      <c r="Q684" t="s">
        <v>471</v>
      </c>
      <c r="R684" t="s">
        <v>374</v>
      </c>
      <c r="S684" t="s">
        <v>519</v>
      </c>
      <c r="T684" s="50">
        <v>100</v>
      </c>
      <c r="U684" s="50">
        <f t="shared" si="173"/>
        <v>59.514170040485837</v>
      </c>
      <c r="V684" s="50">
        <f t="shared" si="174"/>
        <v>70.845481049562679</v>
      </c>
      <c r="W684" s="50">
        <f t="shared" si="175"/>
        <v>66.329966329966325</v>
      </c>
      <c r="X684" s="50">
        <f t="shared" si="176"/>
        <v>62.824552620470975</v>
      </c>
      <c r="Y684" s="50">
        <f t="shared" si="177"/>
        <v>74.155863629547838</v>
      </c>
      <c r="Z684" s="50">
        <f t="shared" si="178"/>
        <v>69.640348909951484</v>
      </c>
      <c r="AA684" s="50">
        <f t="shared" si="179"/>
        <v>-3.3103825799851379</v>
      </c>
      <c r="AB684" s="50">
        <f t="shared" si="180"/>
        <v>-3.3103825799851592</v>
      </c>
      <c r="AC684" s="50">
        <f t="shared" si="181"/>
        <v>-3.3103825799851592</v>
      </c>
      <c r="AF684">
        <v>1.93</v>
      </c>
      <c r="AG684">
        <v>1.94</v>
      </c>
      <c r="AH684" s="66"/>
      <c r="AJ684" t="s">
        <v>450</v>
      </c>
    </row>
    <row r="685" spans="1:36" ht="15" x14ac:dyDescent="0.25">
      <c r="A685">
        <v>3.63</v>
      </c>
      <c r="B685">
        <v>3.54</v>
      </c>
      <c r="C685">
        <v>2.13</v>
      </c>
      <c r="D685" s="43">
        <f t="shared" si="169"/>
        <v>2.7451537445243979E-2</v>
      </c>
      <c r="E685" s="44">
        <f>IF(OR($A685="",$B685="",$C685=""),"",A685*'MPTO_working_3-way'!$I684)</f>
        <v>3.7296490809262357</v>
      </c>
      <c r="F685" s="45">
        <f>IF(OR($A685="",$B685="",$C685=""),"",B685*'MPTO_working_3-way'!$I684)</f>
        <v>3.6371784425561637</v>
      </c>
      <c r="G685" s="46">
        <f>IF(OR($A685="",$B685="",$C685=""),"",C685*'MPTO_working_3-way'!$I684)</f>
        <v>2.1884717747583697</v>
      </c>
      <c r="H685" s="44">
        <f>IF(OR($A685="",$B685="",$C685=""),"",'MPTO_working_3-way'!E684)</f>
        <v>3.7547180682114685</v>
      </c>
      <c r="I685" s="45">
        <f>IF(OR($A685="",$B685="",$C685=""),"",'MPTO_working_3-way'!F684)</f>
        <v>3.6585094156982043</v>
      </c>
      <c r="J685" s="46">
        <f>IF(OR($A685="",$B685="",$C685=""),"",'MPTO_working_3-way'!G684)</f>
        <v>2.1723401955373371</v>
      </c>
      <c r="K685" s="44">
        <f>IF(OR($A685="",$B685="",$C685=""),"",'OddsRatio_working_3-way'!H684)</f>
        <v>3.7439544071970268</v>
      </c>
      <c r="L685" s="45">
        <f>IF(OR($A685="",$B685="",$C685=""),"",'OddsRatio_working_3-way'!I684)</f>
        <v>3.6500548267226041</v>
      </c>
      <c r="M685" s="46">
        <f>IF(OR($A685="",$B685="",$C685=""),"",'OddsRatio_working_3-way'!J684)</f>
        <v>2.1789613992899777</v>
      </c>
      <c r="N685" s="47">
        <f t="shared" si="170"/>
        <v>26.812173968700993</v>
      </c>
      <c r="O685" s="48">
        <f t="shared" si="171"/>
        <v>27.49383940858322</v>
      </c>
      <c r="P685" s="48">
        <f t="shared" si="172"/>
        <v>45.693986622715776</v>
      </c>
      <c r="Q685" t="s">
        <v>275</v>
      </c>
      <c r="R685" t="s">
        <v>227</v>
      </c>
      <c r="S685" t="s">
        <v>518</v>
      </c>
      <c r="T685" s="50">
        <v>100</v>
      </c>
      <c r="U685" s="50">
        <f t="shared" si="173"/>
        <v>72.451790633608823</v>
      </c>
      <c r="V685" s="50">
        <f t="shared" si="174"/>
        <v>71.751412429378533</v>
      </c>
      <c r="W685" s="50">
        <f t="shared" si="175"/>
        <v>53.051643192488264</v>
      </c>
      <c r="X685" s="50">
        <f t="shared" si="176"/>
        <v>75.196944378133196</v>
      </c>
      <c r="Y685" s="50">
        <f t="shared" si="177"/>
        <v>74.49656617390292</v>
      </c>
      <c r="Z685" s="50">
        <f t="shared" si="178"/>
        <v>55.796796937012651</v>
      </c>
      <c r="AA685" s="50">
        <f t="shared" si="179"/>
        <v>-2.745153744524373</v>
      </c>
      <c r="AB685" s="50">
        <f t="shared" si="180"/>
        <v>-2.7451537445243872</v>
      </c>
      <c r="AC685" s="50">
        <f t="shared" si="181"/>
        <v>-2.7451537445243872</v>
      </c>
      <c r="AF685">
        <v>1.85</v>
      </c>
      <c r="AG685">
        <v>2.0499999999999998</v>
      </c>
      <c r="AH685" s="66"/>
      <c r="AJ685" t="s">
        <v>231</v>
      </c>
    </row>
    <row r="686" spans="1:36" ht="15" x14ac:dyDescent="0.25">
      <c r="A686">
        <v>4.25</v>
      </c>
      <c r="B686">
        <v>3.54</v>
      </c>
      <c r="C686">
        <v>1.95</v>
      </c>
      <c r="D686" s="43">
        <f t="shared" si="169"/>
        <v>3.0600506173786401E-2</v>
      </c>
      <c r="E686" s="44">
        <f>IF(OR($A686="",$B686="",$C686=""),"",A686*'MPTO_working_3-way'!$I685)</f>
        <v>4.3800521512385924</v>
      </c>
      <c r="F686" s="45">
        <f>IF(OR($A686="",$B686="",$C686=""),"",B686*'MPTO_working_3-way'!$I685)</f>
        <v>3.6483257918552039</v>
      </c>
      <c r="G686" s="46">
        <f>IF(OR($A686="",$B686="",$C686=""),"",C686*'MPTO_working_3-way'!$I685)</f>
        <v>2.0096709870388834</v>
      </c>
      <c r="H686" s="44">
        <f>IF(OR($A686="",$B686="",$C686=""),"",'MPTO_working_3-way'!E685)</f>
        <v>4.4425894378194215</v>
      </c>
      <c r="I686" s="45">
        <f>IF(OR($A686="",$B686="",$C686=""),"",'MPTO_working_3-way'!F685)</f>
        <v>3.6726129001971652</v>
      </c>
      <c r="J686" s="46">
        <f>IF(OR($A686="",$B686="",$C686=""),"",'MPTO_working_3-way'!G685)</f>
        <v>1.989573266873506</v>
      </c>
      <c r="K686" s="44">
        <f>IF(OR($A686="",$B686="",$C686=""),"",'OddsRatio_working_3-way'!H685)</f>
        <v>4.4122655748613049</v>
      </c>
      <c r="L686" s="45">
        <f>IF(OR($A686="",$B686="",$C686=""),"",'OddsRatio_working_3-way'!I685)</f>
        <v>3.6668167877377584</v>
      </c>
      <c r="M686" s="46">
        <f>IF(OR($A686="",$B686="",$C686=""),"",'OddsRatio_working_3-way'!J685)</f>
        <v>1.9974314757286886</v>
      </c>
      <c r="N686" s="47">
        <f t="shared" si="170"/>
        <v>22.830778389641313</v>
      </c>
      <c r="O686" s="48">
        <f t="shared" si="171"/>
        <v>27.409832812422479</v>
      </c>
      <c r="P686" s="48">
        <f t="shared" si="172"/>
        <v>49.759388797936197</v>
      </c>
      <c r="Q686" t="s">
        <v>278</v>
      </c>
      <c r="R686" t="s">
        <v>37</v>
      </c>
      <c r="S686" t="s">
        <v>518</v>
      </c>
      <c r="T686" s="50">
        <v>100</v>
      </c>
      <c r="U686" s="50">
        <f t="shared" si="173"/>
        <v>76.470588235294116</v>
      </c>
      <c r="V686" s="50">
        <f t="shared" si="174"/>
        <v>71.751412429378533</v>
      </c>
      <c r="W686" s="50">
        <f t="shared" si="175"/>
        <v>48.717948717948723</v>
      </c>
      <c r="X686" s="50">
        <f t="shared" si="176"/>
        <v>79.530638852672752</v>
      </c>
      <c r="Y686" s="50">
        <f t="shared" si="177"/>
        <v>74.811463046757169</v>
      </c>
      <c r="Z686" s="50">
        <f t="shared" si="178"/>
        <v>51.777999335327351</v>
      </c>
      <c r="AA686" s="50">
        <f t="shared" si="179"/>
        <v>-3.0600506173786357</v>
      </c>
      <c r="AB686" s="50">
        <f t="shared" si="180"/>
        <v>-3.0600506173786357</v>
      </c>
      <c r="AC686" s="50">
        <f t="shared" si="181"/>
        <v>-3.0600506173786286</v>
      </c>
      <c r="AF686">
        <v>2.09</v>
      </c>
      <c r="AG686">
        <v>1.8</v>
      </c>
      <c r="AH686" s="66"/>
      <c r="AJ686" t="s">
        <v>433</v>
      </c>
    </row>
    <row r="687" spans="1:36" ht="15" x14ac:dyDescent="0.25">
      <c r="A687">
        <v>2.52</v>
      </c>
      <c r="B687">
        <v>3.23</v>
      </c>
      <c r="C687">
        <v>3.11</v>
      </c>
      <c r="D687" s="43">
        <f t="shared" si="169"/>
        <v>2.7966328405339524E-2</v>
      </c>
      <c r="E687" s="44">
        <f>IF(OR($A687="",$B687="",$C687=""),"",A687*'MPTO_working_3-way'!$I686)</f>
        <v>2.5904751475814556</v>
      </c>
      <c r="F687" s="45">
        <f>IF(OR($A687="",$B687="",$C687=""),"",B687*'MPTO_working_3-way'!$I686)</f>
        <v>3.3203312407492467</v>
      </c>
      <c r="G687" s="46">
        <f>IF(OR($A687="",$B687="",$C687=""),"",C687*'MPTO_working_3-way'!$I686)</f>
        <v>3.1969752813406056</v>
      </c>
      <c r="H687" s="44">
        <f>IF(OR($A687="",$B687="",$C687=""),"",'MPTO_working_3-way'!E686)</f>
        <v>2.5806232685681598</v>
      </c>
      <c r="I687" s="45">
        <f>IF(OR($A687="",$B687="",$C687=""),"",'MPTO_working_3-way'!F686)</f>
        <v>3.330275987324137</v>
      </c>
      <c r="J687" s="46">
        <f>IF(OR($A687="",$B687="",$C687=""),"",'MPTO_working_3-way'!G686)</f>
        <v>3.2028564468528669</v>
      </c>
      <c r="K687" s="44">
        <f>IF(OR($A687="",$B687="",$C687=""),"",'OddsRatio_working_3-way'!H686)</f>
        <v>2.5851049767483265</v>
      </c>
      <c r="L687" s="45">
        <f>IF(OR($A687="",$B687="",$C687=""),"",'OddsRatio_working_3-way'!I686)</f>
        <v>3.3255158540452419</v>
      </c>
      <c r="M687" s="46">
        <f>IF(OR($A687="",$B687="",$C687=""),"",'OddsRatio_working_3-way'!J686)</f>
        <v>3.200375987459847</v>
      </c>
      <c r="N687" s="47">
        <f t="shared" si="170"/>
        <v>38.602956717559309</v>
      </c>
      <c r="O687" s="48">
        <f t="shared" si="171"/>
        <v>30.117477067569492</v>
      </c>
      <c r="P687" s="48">
        <f t="shared" si="172"/>
        <v>31.279566214871213</v>
      </c>
      <c r="Q687" t="s">
        <v>85</v>
      </c>
      <c r="R687" t="s">
        <v>76</v>
      </c>
      <c r="S687" t="s">
        <v>518</v>
      </c>
      <c r="T687" s="50">
        <v>100</v>
      </c>
      <c r="U687" s="50">
        <f t="shared" si="173"/>
        <v>60.317460317460316</v>
      </c>
      <c r="V687" s="50">
        <f t="shared" si="174"/>
        <v>69.040247678018574</v>
      </c>
      <c r="W687" s="50">
        <f t="shared" si="175"/>
        <v>67.845659163987136</v>
      </c>
      <c r="X687" s="50">
        <f t="shared" si="176"/>
        <v>63.11409315799429</v>
      </c>
      <c r="Y687" s="50">
        <f t="shared" si="177"/>
        <v>71.836880518552547</v>
      </c>
      <c r="Z687" s="50">
        <f t="shared" si="178"/>
        <v>70.642292004521096</v>
      </c>
      <c r="AA687" s="50">
        <f t="shared" si="179"/>
        <v>-2.7966328405339738</v>
      </c>
      <c r="AB687" s="50">
        <f t="shared" si="180"/>
        <v>-2.7966328405339738</v>
      </c>
      <c r="AC687" s="50">
        <f t="shared" si="181"/>
        <v>-2.7966328405339596</v>
      </c>
      <c r="AF687">
        <v>2.46</v>
      </c>
      <c r="AG687">
        <v>1.6</v>
      </c>
      <c r="AH687" s="66"/>
      <c r="AJ687" t="s">
        <v>433</v>
      </c>
    </row>
    <row r="688" spans="1:36" ht="15" x14ac:dyDescent="0.25">
      <c r="A688">
        <v>5.08</v>
      </c>
      <c r="B688">
        <v>3.67</v>
      </c>
      <c r="C688">
        <v>1.78</v>
      </c>
      <c r="D688" s="43">
        <f t="shared" si="169"/>
        <v>3.1127710542473874E-2</v>
      </c>
      <c r="E688" s="44">
        <f>IF(OR($A688="",$B688="",$C688=""),"",A688*'MPTO_working_3-way'!$I687)</f>
        <v>5.2381287695557672</v>
      </c>
      <c r="F688" s="45">
        <f>IF(OR($A688="",$B688="",$C688=""),"",B688*'MPTO_working_3-way'!$I687)</f>
        <v>3.7842386976908791</v>
      </c>
      <c r="G688" s="46">
        <f>IF(OR($A688="",$B688="",$C688=""),"",C688*'MPTO_working_3-way'!$I687)</f>
        <v>1.8354073247656035</v>
      </c>
      <c r="H688" s="44">
        <f>IF(OR($A688="",$B688="",$C688=""),"",'MPTO_working_3-way'!E687)</f>
        <v>5.3626638099354444</v>
      </c>
      <c r="I688" s="45">
        <f>IF(OR($A688="",$B688="",$C688=""),"",'MPTO_working_3-way'!F687)</f>
        <v>3.8152843726853107</v>
      </c>
      <c r="J688" s="46">
        <f>IF(OR($A688="",$B688="",$C688=""),"",'MPTO_working_3-way'!G687)</f>
        <v>1.8134936097995025</v>
      </c>
      <c r="K688" s="44">
        <f>IF(OR($A688="",$B688="",$C688=""),"",'OddsRatio_working_3-way'!H687)</f>
        <v>5.297850429739559</v>
      </c>
      <c r="L688" s="45">
        <f>IF(OR($A688="",$B688="",$C688=""),"",'OddsRatio_working_3-way'!I687)</f>
        <v>3.8125638841677971</v>
      </c>
      <c r="M688" s="46">
        <f>IF(OR($A688="",$B688="",$C688=""),"",'OddsRatio_working_3-way'!J687)</f>
        <v>1.8216478762737389</v>
      </c>
      <c r="N688" s="47">
        <f t="shared" si="170"/>
        <v>19.090786881988155</v>
      </c>
      <c r="O688" s="48">
        <f t="shared" si="171"/>
        <v>26.425394376157989</v>
      </c>
      <c r="P688" s="48">
        <f t="shared" si="172"/>
        <v>54.483818741853838</v>
      </c>
      <c r="Q688" t="s">
        <v>277</v>
      </c>
      <c r="R688" t="s">
        <v>45</v>
      </c>
      <c r="S688" t="s">
        <v>518</v>
      </c>
      <c r="T688" s="50">
        <v>100</v>
      </c>
      <c r="U688" s="50">
        <f t="shared" si="173"/>
        <v>80.314960629921259</v>
      </c>
      <c r="V688" s="50">
        <f t="shared" si="174"/>
        <v>72.752043596730246</v>
      </c>
      <c r="W688" s="50">
        <f t="shared" si="175"/>
        <v>43.820224719101127</v>
      </c>
      <c r="X688" s="50">
        <f t="shared" si="176"/>
        <v>83.427731684168634</v>
      </c>
      <c r="Y688" s="50">
        <f t="shared" si="177"/>
        <v>75.864814650977621</v>
      </c>
      <c r="Z688" s="50">
        <f t="shared" si="178"/>
        <v>46.932995773348495</v>
      </c>
      <c r="AA688" s="50">
        <f t="shared" si="179"/>
        <v>-3.112771054247375</v>
      </c>
      <c r="AB688" s="50">
        <f t="shared" si="180"/>
        <v>-3.112771054247375</v>
      </c>
      <c r="AC688" s="50">
        <f t="shared" si="181"/>
        <v>-3.1127710542473679</v>
      </c>
      <c r="AF688">
        <v>2.11</v>
      </c>
      <c r="AG688">
        <v>1.79</v>
      </c>
      <c r="AH688" s="66"/>
      <c r="AJ688" t="s">
        <v>433</v>
      </c>
    </row>
    <row r="689" spans="1:36" ht="15" x14ac:dyDescent="0.25">
      <c r="A689">
        <v>3.61</v>
      </c>
      <c r="B689">
        <v>3.27</v>
      </c>
      <c r="C689">
        <v>2.25</v>
      </c>
      <c r="D689" s="43">
        <f t="shared" si="169"/>
        <v>2.7263152247268607E-2</v>
      </c>
      <c r="E689" s="44">
        <f>IF(OR($A689="",$B689="",$C689=""),"",A689*'MPTO_working_3-way'!$I688)</f>
        <v>3.7084199796126396</v>
      </c>
      <c r="F689" s="45">
        <f>IF(OR($A689="",$B689="",$C689=""),"",B689*'MPTO_working_3-way'!$I688)</f>
        <v>3.3591505078485682</v>
      </c>
      <c r="G689" s="46">
        <f>IF(OR($A689="",$B689="",$C689=""),"",C689*'MPTO_working_3-way'!$I688)</f>
        <v>2.3113420925563544</v>
      </c>
      <c r="H689" s="44">
        <f>IF(OR($A689="",$B689="",$C689=""),"",'MPTO_working_3-way'!E688)</f>
        <v>3.7324491910976825</v>
      </c>
      <c r="I689" s="45">
        <f>IF(OR($A689="",$B689="",$C689=""),"",'MPTO_working_3-way'!F688)</f>
        <v>3.3701502006375987</v>
      </c>
      <c r="J689" s="46">
        <f>IF(OR($A689="",$B689="",$C689=""),"",'MPTO_working_3-way'!G688)</f>
        <v>2.2969669191171223</v>
      </c>
      <c r="K689" s="44">
        <f>IF(OR($A689="",$B689="",$C689=""),"",'OddsRatio_working_3-way'!H688)</f>
        <v>3.7208818042646552</v>
      </c>
      <c r="L689" s="45">
        <f>IF(OR($A689="",$B689="",$C689=""),"",'OddsRatio_working_3-way'!I688)</f>
        <v>3.3664374312953136</v>
      </c>
      <c r="M689" s="46">
        <f>IF(OR($A689="",$B689="",$C689=""),"",'OddsRatio_working_3-way'!J688)</f>
        <v>2.303104312387287</v>
      </c>
      <c r="N689" s="47">
        <f t="shared" si="170"/>
        <v>26.965662074349368</v>
      </c>
      <c r="O689" s="48">
        <f t="shared" si="171"/>
        <v>29.76943121969456</v>
      </c>
      <c r="P689" s="48">
        <f t="shared" si="172"/>
        <v>43.264906705956093</v>
      </c>
      <c r="Q689" t="s">
        <v>80</v>
      </c>
      <c r="R689" t="s">
        <v>46</v>
      </c>
      <c r="S689" t="s">
        <v>518</v>
      </c>
      <c r="T689" s="50">
        <v>100</v>
      </c>
      <c r="U689" s="50">
        <f t="shared" si="173"/>
        <v>72.29916897506925</v>
      </c>
      <c r="V689" s="50">
        <f t="shared" si="174"/>
        <v>69.418960244648318</v>
      </c>
      <c r="W689" s="50">
        <f t="shared" si="175"/>
        <v>55.55555555555555</v>
      </c>
      <c r="X689" s="50">
        <f t="shared" si="176"/>
        <v>75.025484199796125</v>
      </c>
      <c r="Y689" s="50">
        <f t="shared" si="177"/>
        <v>72.145275469375193</v>
      </c>
      <c r="Z689" s="50">
        <f t="shared" si="178"/>
        <v>58.281870780282432</v>
      </c>
      <c r="AA689" s="50">
        <f t="shared" si="179"/>
        <v>-2.7263152247268749</v>
      </c>
      <c r="AB689" s="50">
        <f t="shared" si="180"/>
        <v>-2.7263152247268749</v>
      </c>
      <c r="AC689" s="50">
        <f t="shared" si="181"/>
        <v>-2.726315224726882</v>
      </c>
      <c r="AF689">
        <v>2.57</v>
      </c>
      <c r="AG689">
        <v>1.55</v>
      </c>
      <c r="AH689" s="66"/>
      <c r="AJ689" t="s">
        <v>433</v>
      </c>
    </row>
    <row r="690" spans="1:36" ht="15" x14ac:dyDescent="0.25">
      <c r="A690">
        <v>1.79</v>
      </c>
      <c r="B690">
        <v>3.53</v>
      </c>
      <c r="C690">
        <v>5.27</v>
      </c>
      <c r="D690" s="43">
        <f t="shared" si="169"/>
        <v>3.1698657540376818E-2</v>
      </c>
      <c r="E690" s="44">
        <f>IF(OR($A690="",$B690="",$C690=""),"",A690*'MPTO_working_3-way'!$I689)</f>
        <v>1.8467405969972746</v>
      </c>
      <c r="F690" s="45">
        <f>IF(OR($A690="",$B690="",$C690=""),"",B690*'MPTO_working_3-way'!$I689)</f>
        <v>3.6418962611175298</v>
      </c>
      <c r="G690" s="46">
        <f>IF(OR($A690="",$B690="",$C690=""),"",C690*'MPTO_working_3-way'!$I689)</f>
        <v>5.4370519252377854</v>
      </c>
      <c r="H690" s="44">
        <f>IF(OR($A690="",$B690="",$C690=""),"",'MPTO_working_3-way'!E689)</f>
        <v>1.8245078889483894</v>
      </c>
      <c r="I690" s="45">
        <f>IF(OR($A690="",$B690="",$C690=""),"",'MPTO_working_3-way'!F689)</f>
        <v>3.6667657942570031</v>
      </c>
      <c r="J690" s="46">
        <f>IF(OR($A690="",$B690="",$C690=""),"",'MPTO_working_3-way'!G689)</f>
        <v>5.5807588359440805</v>
      </c>
      <c r="K690" s="44">
        <f>IF(OR($A690="",$B690="",$C690=""),"",'OddsRatio_working_3-way'!H689)</f>
        <v>1.8329185253880604</v>
      </c>
      <c r="L690" s="45">
        <f>IF(OR($A690="",$B690="",$C690=""),"",'OddsRatio_working_3-way'!I689)</f>
        <v>3.6674479357364453</v>
      </c>
      <c r="M690" s="46">
        <f>IF(OR($A690="",$B690="",$C690=""),"",'OddsRatio_working_3-way'!J689)</f>
        <v>5.5019773460848302</v>
      </c>
      <c r="N690" s="47">
        <f t="shared" si="170"/>
        <v>54.149456703662636</v>
      </c>
      <c r="O690" s="48">
        <f t="shared" si="171"/>
        <v>27.45822308769295</v>
      </c>
      <c r="P690" s="48">
        <f t="shared" si="172"/>
        <v>18.392320208644424</v>
      </c>
      <c r="Q690" t="s">
        <v>49</v>
      </c>
      <c r="R690" t="s">
        <v>82</v>
      </c>
      <c r="S690" t="s">
        <v>518</v>
      </c>
      <c r="T690" s="50">
        <v>100</v>
      </c>
      <c r="U690" s="50">
        <f t="shared" si="173"/>
        <v>44.134078212290497</v>
      </c>
      <c r="V690" s="50">
        <f t="shared" si="174"/>
        <v>71.671388101982998</v>
      </c>
      <c r="W690" s="50">
        <f t="shared" si="175"/>
        <v>81.024667931688811</v>
      </c>
      <c r="X690" s="50">
        <f t="shared" si="176"/>
        <v>47.303943966328191</v>
      </c>
      <c r="Y690" s="50">
        <f t="shared" si="177"/>
        <v>74.8412538560207</v>
      </c>
      <c r="Z690" s="50">
        <f t="shared" si="178"/>
        <v>84.194533685726498</v>
      </c>
      <c r="AA690" s="50">
        <f t="shared" si="179"/>
        <v>-3.1698657540376942</v>
      </c>
      <c r="AB690" s="50">
        <f t="shared" si="180"/>
        <v>-3.1698657540377013</v>
      </c>
      <c r="AC690" s="50">
        <f t="shared" si="181"/>
        <v>-3.1698657540376871</v>
      </c>
      <c r="AF690">
        <v>2.0099999999999998</v>
      </c>
      <c r="AG690">
        <v>1.88</v>
      </c>
      <c r="AH690" s="66"/>
      <c r="AJ690" t="s">
        <v>433</v>
      </c>
    </row>
    <row r="691" spans="1:36" ht="15" x14ac:dyDescent="0.25">
      <c r="A691">
        <v>2.79</v>
      </c>
      <c r="B691">
        <v>3.19</v>
      </c>
      <c r="C691">
        <v>2.81</v>
      </c>
      <c r="D691" s="43">
        <f t="shared" si="169"/>
        <v>2.7774449013548308E-2</v>
      </c>
      <c r="E691" s="44">
        <f>IF(OR($A691="",$B691="",$C691=""),"",A691*'MPTO_working_3-way'!$I690)</f>
        <v>2.8674907127478</v>
      </c>
      <c r="F691" s="45">
        <f>IF(OR($A691="",$B691="",$C691=""),"",B691*'MPTO_working_3-way'!$I690)</f>
        <v>3.278600492353219</v>
      </c>
      <c r="G691" s="46">
        <f>IF(OR($A691="",$B691="",$C691=""),"",C691*'MPTO_working_3-way'!$I690)</f>
        <v>2.8880462017280708</v>
      </c>
      <c r="H691" s="44">
        <f>IF(OR($A691="",$B691="",$C691=""),"",'MPTO_working_3-way'!E690)</f>
        <v>2.8639772118122635</v>
      </c>
      <c r="I691" s="45">
        <f>IF(OR($A691="",$B691="",$C691=""),"",'MPTO_working_3-way'!F690)</f>
        <v>3.2870789374197624</v>
      </c>
      <c r="J691" s="46">
        <f>IF(OR($A691="",$B691="",$C691=""),"",'MPTO_working_3-way'!G690)</f>
        <v>2.8850558845200016</v>
      </c>
      <c r="K691" s="44">
        <f>IF(OR($A691="",$B691="",$C691=""),"",'OddsRatio_working_3-way'!H690)</f>
        <v>2.8657694578176272</v>
      </c>
      <c r="L691" s="45">
        <f>IF(OR($A691="",$B691="",$C691=""),"",'OddsRatio_working_3-way'!I690)</f>
        <v>3.2827011802349739</v>
      </c>
      <c r="M691" s="46">
        <f>IF(OR($A691="",$B691="",$C691=""),"",'OddsRatio_working_3-way'!J690)</f>
        <v>2.8866160439384942</v>
      </c>
      <c r="N691" s="47">
        <f t="shared" si="170"/>
        <v>34.873696209524617</v>
      </c>
      <c r="O691" s="48">
        <f t="shared" si="171"/>
        <v>30.50081894187263</v>
      </c>
      <c r="P691" s="48">
        <f t="shared" si="172"/>
        <v>34.625484848602738</v>
      </c>
      <c r="Q691" t="s">
        <v>86</v>
      </c>
      <c r="R691" t="s">
        <v>47</v>
      </c>
      <c r="S691" t="s">
        <v>518</v>
      </c>
      <c r="T691" s="50">
        <v>100</v>
      </c>
      <c r="U691" s="50">
        <f t="shared" si="173"/>
        <v>64.157706093189958</v>
      </c>
      <c r="V691" s="50">
        <f t="shared" si="174"/>
        <v>68.652037617554868</v>
      </c>
      <c r="W691" s="50">
        <f t="shared" si="175"/>
        <v>64.412811387900362</v>
      </c>
      <c r="X691" s="50">
        <f t="shared" si="176"/>
        <v>66.935150994544784</v>
      </c>
      <c r="Y691" s="50">
        <f t="shared" si="177"/>
        <v>71.42948251890968</v>
      </c>
      <c r="Z691" s="50">
        <f t="shared" si="178"/>
        <v>67.190256289255174</v>
      </c>
      <c r="AA691" s="50">
        <f t="shared" si="179"/>
        <v>-2.7774449013548264</v>
      </c>
      <c r="AB691" s="50">
        <f t="shared" si="180"/>
        <v>-2.7774449013548121</v>
      </c>
      <c r="AC691" s="50">
        <f t="shared" si="181"/>
        <v>-2.7774449013548121</v>
      </c>
      <c r="AF691">
        <v>2.27</v>
      </c>
      <c r="AG691">
        <v>1.68</v>
      </c>
      <c r="AH691" s="66"/>
      <c r="AJ691" t="s">
        <v>433</v>
      </c>
    </row>
    <row r="692" spans="1:36" ht="15" x14ac:dyDescent="0.25">
      <c r="A692">
        <v>3.95</v>
      </c>
      <c r="B692">
        <v>3.51</v>
      </c>
      <c r="C692">
        <v>1.99</v>
      </c>
      <c r="D692" s="43">
        <f t="shared" si="169"/>
        <v>4.0577404676380491E-2</v>
      </c>
      <c r="E692" s="44">
        <f>IF(OR($A692="",$B692="",$C692=""),"",A692*'MPTO_working_3-way'!$I691)</f>
        <v>4.1102807484717028</v>
      </c>
      <c r="F692" s="45">
        <f>IF(OR($A692="",$B692="",$C692=""),"",B692*'MPTO_working_3-way'!$I691)</f>
        <v>3.6524266904140954</v>
      </c>
      <c r="G692" s="46">
        <f>IF(OR($A692="",$B692="",$C692=""),"",C692*'MPTO_working_3-way'!$I691)</f>
        <v>2.070749035305997</v>
      </c>
      <c r="H692" s="44">
        <f>IF(OR($A692="",$B692="",$C692=""),"",'MPTO_working_3-way'!E691)</f>
        <v>4.1729477284145249</v>
      </c>
      <c r="I692" s="45">
        <f>IF(OR($A692="",$B692="",$C692=""),"",'MPTO_working_3-way'!F691)</f>
        <v>3.6849448322730587</v>
      </c>
      <c r="J692" s="46">
        <f>IF(OR($A692="",$B692="",$C692=""),"",'MPTO_working_3-way'!G691)</f>
        <v>2.0450451407578032</v>
      </c>
      <c r="K692" s="44">
        <f>IF(OR($A692="",$B692="",$C692=""),"",'OddsRatio_working_3-way'!H691)</f>
        <v>4.1440495221610174</v>
      </c>
      <c r="L692" s="45">
        <f>IF(OR($A692="",$B692="",$C692=""),"",'OddsRatio_working_3-way'!I691)</f>
        <v>3.6751065425844573</v>
      </c>
      <c r="M692" s="46">
        <f>IF(OR($A692="",$B692="",$C692=""),"",'OddsRatio_working_3-way'!J691)</f>
        <v>2.0551217040472562</v>
      </c>
      <c r="N692" s="47">
        <f t="shared" si="170"/>
        <v>24.329238346354394</v>
      </c>
      <c r="O692" s="48">
        <f t="shared" si="171"/>
        <v>27.379057398319052</v>
      </c>
      <c r="P692" s="48">
        <f t="shared" si="172"/>
        <v>48.291704255326565</v>
      </c>
      <c r="Q692" t="s">
        <v>293</v>
      </c>
      <c r="R692" t="s">
        <v>280</v>
      </c>
      <c r="S692" t="s">
        <v>518</v>
      </c>
      <c r="T692" s="50">
        <v>100</v>
      </c>
      <c r="U692" s="50">
        <f t="shared" si="173"/>
        <v>74.683544303797461</v>
      </c>
      <c r="V692" s="50">
        <f t="shared" si="174"/>
        <v>71.509971509971507</v>
      </c>
      <c r="W692" s="50">
        <f t="shared" si="175"/>
        <v>49.748743718592962</v>
      </c>
      <c r="X692" s="50">
        <f t="shared" si="176"/>
        <v>78.741284771435517</v>
      </c>
      <c r="Y692" s="50">
        <f t="shared" si="177"/>
        <v>75.567711977609562</v>
      </c>
      <c r="Z692" s="50">
        <f t="shared" si="178"/>
        <v>53.806484186231017</v>
      </c>
      <c r="AA692" s="50">
        <f t="shared" si="179"/>
        <v>-4.0577404676380553</v>
      </c>
      <c r="AB692" s="50">
        <f t="shared" si="180"/>
        <v>-4.0577404676380553</v>
      </c>
      <c r="AC692" s="50">
        <f t="shared" si="181"/>
        <v>-4.0577404676380553</v>
      </c>
      <c r="AF692">
        <v>2.16</v>
      </c>
      <c r="AG692">
        <v>1.72</v>
      </c>
      <c r="AH692" s="66"/>
      <c r="AJ692" t="s">
        <v>444</v>
      </c>
    </row>
    <row r="693" spans="1:36" ht="15" x14ac:dyDescent="0.25">
      <c r="A693">
        <v>4</v>
      </c>
      <c r="B693">
        <v>3.47</v>
      </c>
      <c r="C693">
        <v>1.99</v>
      </c>
      <c r="D693" s="43">
        <f t="shared" si="169"/>
        <v>4.0697000854416077E-2</v>
      </c>
      <c r="E693" s="44">
        <f>IF(OR($A693="",$B693="",$C693=""),"",A693*'MPTO_working_3-way'!$I692)</f>
        <v>4.1627880034176643</v>
      </c>
      <c r="F693" s="45">
        <f>IF(OR($A693="",$B693="",$C693=""),"",B693*'MPTO_working_3-way'!$I692)</f>
        <v>3.6112185929648239</v>
      </c>
      <c r="G693" s="46">
        <f>IF(OR($A693="",$B693="",$C693=""),"",C693*'MPTO_working_3-way'!$I692)</f>
        <v>2.0709870317002879</v>
      </c>
      <c r="H693" s="44">
        <f>IF(OR($A693="",$B693="",$C693=""),"",'MPTO_working_3-way'!E692)</f>
        <v>4.2295041803203377</v>
      </c>
      <c r="I693" s="45">
        <f>IF(OR($A693="",$B693="",$C693=""),"",'MPTO_working_3-way'!F692)</f>
        <v>3.641411677850579</v>
      </c>
      <c r="J693" s="46">
        <f>IF(OR($A693="",$B693="",$C693=""),"",'MPTO_working_3-way'!G692)</f>
        <v>2.0452118797805303</v>
      </c>
      <c r="K693" s="44">
        <f>IF(OR($A693="",$B693="",$C693=""),"",'OddsRatio_working_3-way'!H692)</f>
        <v>4.1979963151131656</v>
      </c>
      <c r="L693" s="45">
        <f>IF(OR($A693="",$B693="",$C693=""),"",'OddsRatio_working_3-way'!I692)</f>
        <v>3.6330169661098397</v>
      </c>
      <c r="M693" s="46">
        <f>IF(OR($A693="",$B693="",$C693=""),"",'OddsRatio_working_3-way'!J692)</f>
        <v>2.0553387839873447</v>
      </c>
      <c r="N693" s="47">
        <f t="shared" si="170"/>
        <v>24.022361916556793</v>
      </c>
      <c r="O693" s="48">
        <f t="shared" si="171"/>
        <v>27.691483477298899</v>
      </c>
      <c r="P693" s="48">
        <f t="shared" si="172"/>
        <v>48.286154606144315</v>
      </c>
      <c r="Q693" t="s">
        <v>300</v>
      </c>
      <c r="R693" t="s">
        <v>303</v>
      </c>
      <c r="S693" t="s">
        <v>518</v>
      </c>
      <c r="T693" s="50">
        <v>100</v>
      </c>
      <c r="U693" s="50">
        <f t="shared" si="173"/>
        <v>75</v>
      </c>
      <c r="V693" s="50">
        <f t="shared" si="174"/>
        <v>71.181556195965413</v>
      </c>
      <c r="W693" s="50">
        <f t="shared" si="175"/>
        <v>49.748743718592962</v>
      </c>
      <c r="X693" s="50">
        <f t="shared" si="176"/>
        <v>79.06970008544161</v>
      </c>
      <c r="Y693" s="50">
        <f t="shared" si="177"/>
        <v>75.251256281407024</v>
      </c>
      <c r="Z693" s="50">
        <f t="shared" si="178"/>
        <v>53.81844380403458</v>
      </c>
      <c r="AA693" s="50">
        <f t="shared" si="179"/>
        <v>-4.0697000854416103</v>
      </c>
      <c r="AB693" s="50">
        <f t="shared" si="180"/>
        <v>-4.0697000854416103</v>
      </c>
      <c r="AC693" s="50">
        <f t="shared" si="181"/>
        <v>-4.0697000854416174</v>
      </c>
      <c r="AF693">
        <v>2.06</v>
      </c>
      <c r="AG693">
        <v>1.81</v>
      </c>
      <c r="AH693" s="66"/>
      <c r="AJ693" t="s">
        <v>439</v>
      </c>
    </row>
    <row r="694" spans="1:36" ht="15" x14ac:dyDescent="0.25">
      <c r="A694">
        <v>2.58</v>
      </c>
      <c r="B694">
        <v>3.49</v>
      </c>
      <c r="C694">
        <v>2.88</v>
      </c>
      <c r="D694" s="43">
        <f t="shared" si="169"/>
        <v>2.1352072736426475E-2</v>
      </c>
      <c r="E694" s="44">
        <f>IF(OR($A694="",$B694="",$C694=""),"",A694*'MPTO_working_3-way'!$I693)</f>
        <v>2.6350883476599805</v>
      </c>
      <c r="F694" s="45">
        <f>IF(OR($A694="",$B694="",$C694=""),"",B694*'MPTO_working_3-way'!$I693)</f>
        <v>3.5645187338501287</v>
      </c>
      <c r="G694" s="46">
        <f>IF(OR($A694="",$B694="",$C694=""),"",C694*'MPTO_working_3-way'!$I693)</f>
        <v>2.9414939694809084</v>
      </c>
      <c r="H694" s="44">
        <f>IF(OR($A694="",$B694="",$C694=""),"",'MPTO_working_3-way'!E693)</f>
        <v>2.6282622074077553</v>
      </c>
      <c r="I694" s="45">
        <f>IF(OR($A694="",$B694="",$C694=""),"",'MPTO_working_3-way'!F693)</f>
        <v>3.578898323891583</v>
      </c>
      <c r="J694" s="46">
        <f>IF(OR($A694="",$B694="",$C694=""),"",'MPTO_working_3-way'!G693)</f>
        <v>2.9402696166914897</v>
      </c>
      <c r="K694" s="44">
        <f>IF(OR($A694="",$B694="",$C694=""),"",'OddsRatio_working_3-way'!H693)</f>
        <v>2.6315506931870871</v>
      </c>
      <c r="L694" s="45">
        <f>IF(OR($A694="",$B694="",$C694=""),"",'OddsRatio_working_3-way'!I693)</f>
        <v>3.5712412823011674</v>
      </c>
      <c r="M694" s="46">
        <f>IF(OR($A694="",$B694="",$C694=""),"",'OddsRatio_working_3-way'!J693)</f>
        <v>2.9413387994884319</v>
      </c>
      <c r="N694" s="47">
        <f t="shared" si="170"/>
        <v>37.94939174954127</v>
      </c>
      <c r="O694" s="48">
        <f t="shared" si="171"/>
        <v>28.054278141494692</v>
      </c>
      <c r="P694" s="48">
        <f t="shared" si="172"/>
        <v>33.996330108964059</v>
      </c>
      <c r="Q694" t="s">
        <v>104</v>
      </c>
      <c r="R694" t="s">
        <v>101</v>
      </c>
      <c r="S694" t="s">
        <v>518</v>
      </c>
      <c r="T694" s="50">
        <v>100</v>
      </c>
      <c r="U694" s="50">
        <f t="shared" si="173"/>
        <v>61.240310077519375</v>
      </c>
      <c r="V694" s="50">
        <f t="shared" si="174"/>
        <v>71.346704871060169</v>
      </c>
      <c r="W694" s="50">
        <f t="shared" si="175"/>
        <v>65.277777777777771</v>
      </c>
      <c r="X694" s="50">
        <f t="shared" si="176"/>
        <v>63.375517351162046</v>
      </c>
      <c r="Y694" s="50">
        <f t="shared" si="177"/>
        <v>73.481912144702832</v>
      </c>
      <c r="Z694" s="50">
        <f t="shared" si="178"/>
        <v>67.412985051420435</v>
      </c>
      <c r="AA694" s="50">
        <f t="shared" si="179"/>
        <v>-2.1352072736426706</v>
      </c>
      <c r="AB694" s="50">
        <f t="shared" si="180"/>
        <v>-2.1352072736426635</v>
      </c>
      <c r="AC694" s="50">
        <f t="shared" si="181"/>
        <v>-2.1352072736426635</v>
      </c>
      <c r="AF694">
        <v>1.81</v>
      </c>
      <c r="AG694">
        <v>2.1</v>
      </c>
      <c r="AH694" s="66"/>
      <c r="AJ694" t="s">
        <v>441</v>
      </c>
    </row>
    <row r="695" spans="1:36" ht="15" x14ac:dyDescent="0.25">
      <c r="A695">
        <v>1.45</v>
      </c>
      <c r="B695">
        <v>4.51</v>
      </c>
      <c r="C695">
        <v>8.6999999999999993</v>
      </c>
      <c r="D695" s="43">
        <f t="shared" si="169"/>
        <v>2.6327191171598319E-2</v>
      </c>
      <c r="E695" s="44">
        <f>IF(OR($A695="",$B695="",$C695=""),"",A695*'MPTO_working_3-way'!$I694)</f>
        <v>1.4881744271988175</v>
      </c>
      <c r="F695" s="45">
        <f>IF(OR($A695="",$B695="",$C695=""),"",B695*'MPTO_working_3-way'!$I694)</f>
        <v>4.6287356321839086</v>
      </c>
      <c r="G695" s="46">
        <f>IF(OR($A695="",$B695="",$C695=""),"",C695*'MPTO_working_3-way'!$I694)</f>
        <v>8.9290465631929052</v>
      </c>
      <c r="H695" s="44">
        <f>IF(OR($A695="",$B695="",$C695=""),"",'MPTO_working_3-way'!E694)</f>
        <v>1.4686887843587406</v>
      </c>
      <c r="I695" s="45">
        <f>IF(OR($A695="",$B695="",$C695=""),"",'MPTO_working_3-way'!F694)</f>
        <v>4.69585510830973</v>
      </c>
      <c r="J695" s="46">
        <f>IF(OR($A695="",$B695="",$C695=""),"",'MPTO_working_3-way'!G694)</f>
        <v>9.419140593742501</v>
      </c>
      <c r="K695" s="44">
        <f>IF(OR($A695="",$B695="",$C695=""),"",'OddsRatio_working_3-way'!H694)</f>
        <v>1.4750605962269492</v>
      </c>
      <c r="L695" s="45">
        <f>IF(OR($A695="",$B695="",$C695=""),"",'OddsRatio_working_3-way'!I694)</f>
        <v>4.7054726505702034</v>
      </c>
      <c r="M695" s="46">
        <f>IF(OR($A695="",$B695="",$C695=""),"",'OddsRatio_working_3-way'!J694)</f>
        <v>9.1288146465500173</v>
      </c>
      <c r="N695" s="47">
        <f t="shared" si="170"/>
        <v>67.196424137074743</v>
      </c>
      <c r="O695" s="48">
        <f t="shared" si="171"/>
        <v>21.604171840079463</v>
      </c>
      <c r="P695" s="48">
        <f t="shared" si="172"/>
        <v>11.199404022845791</v>
      </c>
      <c r="Q695" t="s">
        <v>155</v>
      </c>
      <c r="R695" t="s">
        <v>59</v>
      </c>
      <c r="S695" t="s">
        <v>518</v>
      </c>
      <c r="T695" s="50">
        <v>100</v>
      </c>
      <c r="U695" s="50">
        <f t="shared" si="173"/>
        <v>31.03448275862069</v>
      </c>
      <c r="V695" s="50">
        <f t="shared" si="174"/>
        <v>77.827050997782706</v>
      </c>
      <c r="W695" s="50">
        <f t="shared" si="175"/>
        <v>88.505747126436773</v>
      </c>
      <c r="X695" s="50">
        <f t="shared" si="176"/>
        <v>33.66720187578052</v>
      </c>
      <c r="Y695" s="50">
        <f t="shared" si="177"/>
        <v>80.459770114942529</v>
      </c>
      <c r="Z695" s="50">
        <f t="shared" si="178"/>
        <v>91.138466243596611</v>
      </c>
      <c r="AA695" s="50">
        <f t="shared" si="179"/>
        <v>-2.6327191171598301</v>
      </c>
      <c r="AB695" s="50">
        <f t="shared" si="180"/>
        <v>-2.632719117159823</v>
      </c>
      <c r="AC695" s="50">
        <f t="shared" si="181"/>
        <v>-2.6327191171598372</v>
      </c>
      <c r="AF695">
        <v>2.06</v>
      </c>
      <c r="AG695">
        <v>1.85</v>
      </c>
      <c r="AH695" s="66"/>
      <c r="AJ695" t="s">
        <v>436</v>
      </c>
    </row>
    <row r="696" spans="1:36" ht="15" x14ac:dyDescent="0.25">
      <c r="A696"/>
      <c r="B696"/>
      <c r="C696"/>
      <c r="D696" s="43"/>
      <c r="E696" s="44"/>
      <c r="F696" s="45"/>
      <c r="G696" s="46"/>
      <c r="H696" s="44"/>
      <c r="I696" s="45"/>
      <c r="J696" s="46"/>
      <c r="K696" s="44"/>
      <c r="L696" s="45"/>
      <c r="M696" s="46"/>
      <c r="N696" s="47"/>
      <c r="O696" s="48"/>
      <c r="P696" s="48"/>
      <c r="Q696"/>
      <c r="R696"/>
      <c r="S696"/>
      <c r="T696" s="50"/>
      <c r="U696" s="50"/>
      <c r="V696" s="50"/>
      <c r="W696" s="50"/>
      <c r="X696" s="50"/>
      <c r="Y696" s="50"/>
      <c r="Z696" s="50"/>
      <c r="AA696" s="50"/>
      <c r="AB696" s="50"/>
      <c r="AC696" s="50"/>
      <c r="AF696"/>
      <c r="AG696"/>
      <c r="AH696" s="66"/>
      <c r="AJ696"/>
    </row>
    <row r="697" spans="1:36" ht="15" x14ac:dyDescent="0.25">
      <c r="A697"/>
      <c r="B697"/>
      <c r="C697"/>
      <c r="D697" s="43"/>
      <c r="E697" s="44"/>
      <c r="F697" s="45"/>
      <c r="G697" s="46"/>
      <c r="H697" s="44"/>
      <c r="I697" s="45"/>
      <c r="J697" s="46"/>
      <c r="K697" s="44"/>
      <c r="L697" s="45"/>
      <c r="M697" s="46"/>
      <c r="N697" s="47"/>
      <c r="O697" s="48"/>
      <c r="P697" s="48"/>
      <c r="Q697"/>
      <c r="R697"/>
      <c r="S697"/>
      <c r="T697" s="50"/>
      <c r="U697" s="50"/>
      <c r="V697" s="50"/>
      <c r="W697" s="50"/>
      <c r="X697" s="50"/>
      <c r="Y697" s="50"/>
      <c r="Z697" s="50"/>
      <c r="AA697" s="50"/>
      <c r="AB697" s="50"/>
      <c r="AC697" s="50"/>
      <c r="AF697"/>
      <c r="AG697"/>
      <c r="AH697" s="66"/>
      <c r="AJ697"/>
    </row>
    <row r="698" spans="1:36" ht="15" x14ac:dyDescent="0.25">
      <c r="A698"/>
      <c r="B698"/>
      <c r="C698"/>
      <c r="D698" s="43"/>
      <c r="E698" s="44"/>
      <c r="F698" s="45"/>
      <c r="G698" s="46"/>
      <c r="H698" s="44"/>
      <c r="I698" s="45"/>
      <c r="J698" s="46"/>
      <c r="K698" s="44"/>
      <c r="L698" s="45"/>
      <c r="M698" s="46"/>
      <c r="N698" s="47"/>
      <c r="O698" s="48"/>
      <c r="P698" s="48"/>
      <c r="Q698"/>
      <c r="R698"/>
      <c r="S698"/>
      <c r="T698" s="50"/>
      <c r="U698" s="50"/>
      <c r="V698" s="50"/>
      <c r="W698" s="50"/>
      <c r="X698" s="50"/>
      <c r="Y698" s="50"/>
      <c r="Z698" s="50"/>
      <c r="AA698" s="50"/>
      <c r="AB698" s="50"/>
      <c r="AC698" s="50"/>
      <c r="AF698"/>
      <c r="AG698"/>
      <c r="AH698" s="66"/>
      <c r="AJ698"/>
    </row>
    <row r="699" spans="1:36" ht="15" x14ac:dyDescent="0.25">
      <c r="A699"/>
      <c r="B699"/>
      <c r="C699"/>
      <c r="D699" s="43"/>
      <c r="E699" s="44"/>
      <c r="F699" s="45"/>
      <c r="G699" s="46"/>
      <c r="H699" s="44"/>
      <c r="I699" s="45"/>
      <c r="J699" s="46"/>
      <c r="K699" s="44"/>
      <c r="L699" s="45"/>
      <c r="M699" s="46"/>
      <c r="N699" s="47"/>
      <c r="O699" s="48"/>
      <c r="P699" s="48"/>
      <c r="Q699"/>
      <c r="R699"/>
      <c r="S699"/>
      <c r="T699" s="50"/>
      <c r="U699" s="50"/>
      <c r="V699" s="50"/>
      <c r="W699" s="50"/>
      <c r="X699" s="50"/>
      <c r="Y699" s="50"/>
      <c r="Z699" s="50"/>
      <c r="AA699" s="50"/>
      <c r="AB699" s="50"/>
      <c r="AC699" s="50"/>
      <c r="AF699"/>
      <c r="AG699"/>
      <c r="AH699" s="66"/>
      <c r="AJ699"/>
    </row>
    <row r="700" spans="1:36" ht="15" x14ac:dyDescent="0.25">
      <c r="A700"/>
      <c r="B700"/>
      <c r="C700"/>
      <c r="D700" s="43"/>
      <c r="E700" s="44"/>
      <c r="F700" s="45"/>
      <c r="G700" s="46"/>
      <c r="H700" s="44"/>
      <c r="I700" s="45"/>
      <c r="J700" s="46"/>
      <c r="K700" s="44"/>
      <c r="L700" s="45"/>
      <c r="M700" s="46"/>
      <c r="N700" s="47"/>
      <c r="O700" s="48"/>
      <c r="P700" s="48"/>
      <c r="Q700"/>
      <c r="R700"/>
      <c r="S700"/>
      <c r="T700" s="50"/>
      <c r="U700" s="50"/>
      <c r="V700" s="50"/>
      <c r="W700" s="50"/>
      <c r="X700" s="50"/>
      <c r="Y700" s="50"/>
      <c r="Z700" s="50"/>
      <c r="AA700" s="50"/>
      <c r="AB700" s="50"/>
      <c r="AC700" s="50"/>
      <c r="AF700"/>
      <c r="AG700"/>
      <c r="AH700" s="66"/>
      <c r="AJ700"/>
    </row>
    <row r="701" spans="1:36" ht="15" x14ac:dyDescent="0.25">
      <c r="A701"/>
      <c r="B701"/>
      <c r="C701"/>
      <c r="D701" s="43"/>
      <c r="E701" s="44"/>
      <c r="F701" s="45"/>
      <c r="G701" s="46"/>
      <c r="H701" s="44"/>
      <c r="I701" s="45"/>
      <c r="J701" s="46"/>
      <c r="K701" s="44"/>
      <c r="L701" s="45"/>
      <c r="M701" s="46"/>
      <c r="N701" s="47"/>
      <c r="O701" s="48"/>
      <c r="P701" s="48"/>
      <c r="Q701"/>
      <c r="R701"/>
      <c r="S701"/>
      <c r="T701" s="50"/>
      <c r="U701" s="50"/>
      <c r="V701" s="50"/>
      <c r="W701" s="50"/>
      <c r="X701" s="50"/>
      <c r="Y701" s="50"/>
      <c r="Z701" s="50"/>
      <c r="AA701" s="50"/>
      <c r="AB701" s="50"/>
      <c r="AC701" s="50"/>
      <c r="AF701"/>
      <c r="AG701"/>
      <c r="AH701" s="66"/>
      <c r="AJ701"/>
    </row>
    <row r="702" spans="1:36" ht="15" x14ac:dyDescent="0.25">
      <c r="A702"/>
      <c r="B702"/>
      <c r="C702"/>
      <c r="D702" s="43"/>
      <c r="E702" s="44"/>
      <c r="F702" s="45"/>
      <c r="G702" s="46"/>
      <c r="H702" s="44"/>
      <c r="I702" s="45"/>
      <c r="J702" s="46"/>
      <c r="K702" s="44"/>
      <c r="L702" s="45"/>
      <c r="M702" s="46"/>
      <c r="N702" s="47"/>
      <c r="O702" s="48"/>
      <c r="P702" s="48"/>
      <c r="Q702"/>
      <c r="R702"/>
      <c r="S702"/>
      <c r="T702" s="50"/>
      <c r="U702" s="50"/>
      <c r="V702" s="50"/>
      <c r="W702" s="50"/>
      <c r="X702" s="50"/>
      <c r="Y702" s="50"/>
      <c r="Z702" s="50"/>
      <c r="AA702" s="50"/>
      <c r="AB702" s="50"/>
      <c r="AC702" s="50"/>
      <c r="AF702"/>
      <c r="AG702"/>
      <c r="AH702" s="66"/>
      <c r="AJ702"/>
    </row>
    <row r="703" spans="1:36" ht="15" x14ac:dyDescent="0.25">
      <c r="A703"/>
      <c r="B703"/>
      <c r="C703"/>
      <c r="D703" s="43"/>
      <c r="E703" s="44"/>
      <c r="F703" s="45"/>
      <c r="G703" s="46"/>
      <c r="H703" s="44"/>
      <c r="I703" s="45"/>
      <c r="J703" s="46"/>
      <c r="K703" s="44"/>
      <c r="L703" s="45"/>
      <c r="M703" s="46"/>
      <c r="N703" s="47"/>
      <c r="O703" s="48"/>
      <c r="P703" s="48"/>
      <c r="Q703"/>
      <c r="R703"/>
      <c r="S703"/>
      <c r="T703" s="50"/>
      <c r="U703" s="50"/>
      <c r="V703" s="50"/>
      <c r="W703" s="50"/>
      <c r="X703" s="50"/>
      <c r="Y703" s="50"/>
      <c r="Z703" s="50"/>
      <c r="AA703" s="50"/>
      <c r="AB703" s="50"/>
      <c r="AC703" s="50"/>
      <c r="AF703"/>
      <c r="AG703"/>
      <c r="AH703" s="66"/>
      <c r="AJ703"/>
    </row>
    <row r="704" spans="1:36" ht="15" x14ac:dyDescent="0.25">
      <c r="A704"/>
      <c r="B704"/>
      <c r="C704"/>
      <c r="D704" s="43"/>
      <c r="E704" s="44"/>
      <c r="F704" s="45"/>
      <c r="G704" s="46"/>
      <c r="H704" s="44"/>
      <c r="I704" s="45"/>
      <c r="J704" s="46"/>
      <c r="K704" s="44"/>
      <c r="L704" s="45"/>
      <c r="M704" s="46"/>
      <c r="N704" s="47"/>
      <c r="O704" s="48"/>
      <c r="P704" s="48"/>
      <c r="Q704"/>
      <c r="R704"/>
      <c r="S704"/>
      <c r="T704" s="50"/>
      <c r="U704" s="50"/>
      <c r="V704" s="50"/>
      <c r="W704" s="50"/>
      <c r="X704" s="50"/>
      <c r="Y704" s="50"/>
      <c r="Z704" s="50"/>
      <c r="AA704" s="50"/>
      <c r="AB704" s="50"/>
      <c r="AC704" s="50"/>
      <c r="AF704"/>
      <c r="AG704"/>
      <c r="AH704" s="66"/>
      <c r="AJ704"/>
    </row>
    <row r="705" spans="1:36" ht="15" x14ac:dyDescent="0.25">
      <c r="A705"/>
      <c r="B705"/>
      <c r="C705"/>
      <c r="D705" s="43"/>
      <c r="E705" s="44"/>
      <c r="F705" s="45"/>
      <c r="G705" s="46"/>
      <c r="H705" s="44"/>
      <c r="I705" s="45"/>
      <c r="J705" s="46"/>
      <c r="K705" s="44"/>
      <c r="L705" s="45"/>
      <c r="M705" s="46"/>
      <c r="N705" s="47"/>
      <c r="O705" s="48"/>
      <c r="P705" s="48"/>
      <c r="Q705"/>
      <c r="R705"/>
      <c r="S705"/>
      <c r="T705" s="50"/>
      <c r="U705" s="50"/>
      <c r="V705" s="50"/>
      <c r="W705" s="50"/>
      <c r="X705" s="50"/>
      <c r="Y705" s="50"/>
      <c r="Z705" s="50"/>
      <c r="AA705" s="50"/>
      <c r="AB705" s="50"/>
      <c r="AC705" s="50"/>
      <c r="AF705"/>
      <c r="AG705"/>
      <c r="AH705" s="66"/>
      <c r="AJ705"/>
    </row>
    <row r="706" spans="1:36" ht="15" x14ac:dyDescent="0.25">
      <c r="A706"/>
      <c r="B706"/>
      <c r="C706"/>
      <c r="D706" s="43"/>
      <c r="E706" s="44"/>
      <c r="F706" s="45"/>
      <c r="G706" s="46"/>
      <c r="H706" s="44"/>
      <c r="I706" s="45"/>
      <c r="J706" s="46"/>
      <c r="K706" s="44"/>
      <c r="L706" s="45"/>
      <c r="M706" s="46"/>
      <c r="N706" s="47"/>
      <c r="O706" s="48"/>
      <c r="P706" s="48"/>
      <c r="Q706"/>
      <c r="R706"/>
      <c r="S706"/>
      <c r="T706" s="50"/>
      <c r="U706" s="50"/>
      <c r="V706" s="50"/>
      <c r="W706" s="50"/>
      <c r="X706" s="50"/>
      <c r="Y706" s="50"/>
      <c r="Z706" s="50"/>
      <c r="AA706" s="50"/>
      <c r="AB706" s="50"/>
      <c r="AC706" s="50"/>
      <c r="AF706"/>
      <c r="AG706"/>
      <c r="AH706" s="66"/>
      <c r="AJ706"/>
    </row>
    <row r="707" spans="1:36" ht="15" x14ac:dyDescent="0.25">
      <c r="A707"/>
      <c r="B707"/>
      <c r="C707"/>
      <c r="D707" s="43"/>
      <c r="E707" s="44"/>
      <c r="F707" s="45"/>
      <c r="G707" s="46"/>
      <c r="H707" s="44"/>
      <c r="I707" s="45"/>
      <c r="J707" s="46"/>
      <c r="K707" s="44"/>
      <c r="L707" s="45"/>
      <c r="M707" s="46"/>
      <c r="N707" s="47"/>
      <c r="O707" s="48"/>
      <c r="P707" s="48"/>
      <c r="Q707"/>
      <c r="R707"/>
      <c r="S707"/>
      <c r="T707" s="50"/>
      <c r="U707" s="50"/>
      <c r="V707" s="50"/>
      <c r="W707" s="50"/>
      <c r="X707" s="50"/>
      <c r="Y707" s="50"/>
      <c r="Z707" s="50"/>
      <c r="AA707" s="50"/>
      <c r="AB707" s="50"/>
      <c r="AC707" s="50"/>
      <c r="AF707"/>
      <c r="AG707"/>
      <c r="AH707" s="66"/>
      <c r="AJ707"/>
    </row>
    <row r="708" spans="1:36" ht="15" x14ac:dyDescent="0.25">
      <c r="A708"/>
      <c r="B708"/>
      <c r="C708"/>
      <c r="D708" s="43"/>
      <c r="E708" s="44"/>
      <c r="F708" s="45"/>
      <c r="G708" s="46"/>
      <c r="H708" s="44"/>
      <c r="I708" s="45"/>
      <c r="J708" s="46"/>
      <c r="K708" s="44"/>
      <c r="L708" s="45"/>
      <c r="M708" s="46"/>
      <c r="N708" s="47"/>
      <c r="O708" s="48"/>
      <c r="P708" s="48"/>
      <c r="Q708"/>
      <c r="R708"/>
      <c r="S708"/>
      <c r="T708" s="50"/>
      <c r="U708" s="50"/>
      <c r="V708" s="50"/>
      <c r="W708" s="50"/>
      <c r="X708" s="50"/>
      <c r="Y708" s="50"/>
      <c r="Z708" s="50"/>
      <c r="AA708" s="50"/>
      <c r="AB708" s="50"/>
      <c r="AC708" s="50"/>
      <c r="AF708"/>
      <c r="AG708"/>
      <c r="AH708" s="66"/>
      <c r="AJ708"/>
    </row>
    <row r="709" spans="1:36" ht="15" x14ac:dyDescent="0.25">
      <c r="A709"/>
      <c r="B709"/>
      <c r="C709"/>
      <c r="D709" s="43"/>
      <c r="E709" s="44"/>
      <c r="F709" s="45"/>
      <c r="G709" s="46"/>
      <c r="H709" s="44"/>
      <c r="I709" s="45"/>
      <c r="J709" s="46"/>
      <c r="K709" s="44"/>
      <c r="L709" s="45"/>
      <c r="M709" s="46"/>
      <c r="N709" s="47"/>
      <c r="O709" s="48"/>
      <c r="P709" s="48"/>
      <c r="Q709"/>
      <c r="R709"/>
      <c r="S709"/>
      <c r="T709" s="50"/>
      <c r="U709" s="50"/>
      <c r="V709" s="50"/>
      <c r="W709" s="50"/>
      <c r="X709" s="50"/>
      <c r="Y709" s="50"/>
      <c r="Z709" s="50"/>
      <c r="AA709" s="50"/>
      <c r="AB709" s="50"/>
      <c r="AC709" s="50"/>
      <c r="AF709"/>
      <c r="AG709"/>
      <c r="AH709" s="66"/>
      <c r="AJ709"/>
    </row>
    <row r="710" spans="1:36" ht="15" x14ac:dyDescent="0.25">
      <c r="A710"/>
      <c r="B710"/>
      <c r="C710"/>
      <c r="D710" s="43"/>
      <c r="E710" s="44"/>
      <c r="F710" s="45"/>
      <c r="G710" s="46"/>
      <c r="H710" s="44"/>
      <c r="I710" s="45"/>
      <c r="J710" s="46"/>
      <c r="K710" s="44"/>
      <c r="L710" s="45"/>
      <c r="M710" s="46"/>
      <c r="N710" s="47"/>
      <c r="O710" s="48"/>
      <c r="P710" s="48"/>
      <c r="Q710"/>
      <c r="R710"/>
      <c r="S710"/>
      <c r="T710" s="50"/>
      <c r="U710" s="50"/>
      <c r="V710" s="50"/>
      <c r="W710" s="50"/>
      <c r="X710" s="50"/>
      <c r="Y710" s="50"/>
      <c r="Z710" s="50"/>
      <c r="AA710" s="50"/>
      <c r="AB710" s="50"/>
      <c r="AC710" s="50"/>
      <c r="AF710"/>
      <c r="AG710"/>
      <c r="AH710" s="66"/>
      <c r="AJ710"/>
    </row>
    <row r="711" spans="1:36" ht="15" x14ac:dyDescent="0.25">
      <c r="A711"/>
      <c r="B711"/>
      <c r="C711"/>
      <c r="D711" s="43"/>
      <c r="E711" s="44"/>
      <c r="F711" s="45"/>
      <c r="G711" s="46"/>
      <c r="H711" s="44"/>
      <c r="I711" s="45"/>
      <c r="J711" s="46"/>
      <c r="K711" s="44"/>
      <c r="L711" s="45"/>
      <c r="M711" s="46"/>
      <c r="N711" s="47"/>
      <c r="O711" s="48"/>
      <c r="P711" s="48"/>
      <c r="Q711"/>
      <c r="R711"/>
      <c r="S711"/>
      <c r="T711" s="50"/>
      <c r="U711" s="50"/>
      <c r="V711" s="50"/>
      <c r="W711" s="50"/>
      <c r="X711" s="50"/>
      <c r="Y711" s="50"/>
      <c r="Z711" s="50"/>
      <c r="AA711" s="50"/>
      <c r="AB711" s="50"/>
      <c r="AC711" s="50"/>
      <c r="AF711"/>
      <c r="AG711"/>
      <c r="AH711" s="66"/>
      <c r="AJ711"/>
    </row>
    <row r="712" spans="1:36" ht="15" x14ac:dyDescent="0.25">
      <c r="A712"/>
      <c r="B712"/>
      <c r="C712"/>
      <c r="D712" s="43"/>
      <c r="E712" s="44"/>
      <c r="F712" s="45"/>
      <c r="G712" s="46"/>
      <c r="H712" s="44"/>
      <c r="I712" s="45"/>
      <c r="J712" s="46"/>
      <c r="K712" s="44"/>
      <c r="L712" s="45"/>
      <c r="M712" s="46"/>
      <c r="N712" s="47"/>
      <c r="O712" s="48"/>
      <c r="P712" s="48"/>
      <c r="Q712"/>
      <c r="R712"/>
      <c r="S712"/>
      <c r="T712" s="50"/>
      <c r="U712" s="50"/>
      <c r="V712" s="50"/>
      <c r="W712" s="50"/>
      <c r="X712" s="50"/>
      <c r="Y712" s="50"/>
      <c r="Z712" s="50"/>
      <c r="AA712" s="50"/>
      <c r="AB712" s="50"/>
      <c r="AC712" s="50"/>
      <c r="AF712"/>
      <c r="AG712"/>
      <c r="AH712" s="66"/>
      <c r="AJ712"/>
    </row>
    <row r="713" spans="1:36" ht="15" x14ac:dyDescent="0.25">
      <c r="A713"/>
      <c r="B713"/>
      <c r="C713"/>
      <c r="D713" s="43"/>
      <c r="E713" s="44"/>
      <c r="F713" s="45"/>
      <c r="G713" s="46"/>
      <c r="H713" s="44"/>
      <c r="I713" s="45"/>
      <c r="J713" s="46"/>
      <c r="K713" s="44"/>
      <c r="L713" s="45"/>
      <c r="M713" s="46"/>
      <c r="N713" s="47"/>
      <c r="O713" s="48"/>
      <c r="P713" s="48"/>
      <c r="Q713"/>
      <c r="R713"/>
      <c r="S713"/>
      <c r="T713" s="50"/>
      <c r="U713" s="50"/>
      <c r="V713" s="50"/>
      <c r="W713" s="50"/>
      <c r="X713" s="50"/>
      <c r="Y713" s="50"/>
      <c r="Z713" s="50"/>
      <c r="AA713" s="50"/>
      <c r="AB713" s="50"/>
      <c r="AC713" s="50"/>
      <c r="AF713"/>
      <c r="AG713"/>
      <c r="AH713" s="66"/>
      <c r="AJ713"/>
    </row>
    <row r="714" spans="1:36" ht="15" x14ac:dyDescent="0.25">
      <c r="A714"/>
      <c r="B714"/>
      <c r="C714"/>
      <c r="D714" s="43"/>
      <c r="E714" s="44"/>
      <c r="F714" s="45"/>
      <c r="G714" s="46"/>
      <c r="H714" s="44"/>
      <c r="I714" s="45"/>
      <c r="J714" s="46"/>
      <c r="K714" s="44"/>
      <c r="L714" s="45"/>
      <c r="M714" s="46"/>
      <c r="N714" s="47"/>
      <c r="O714" s="48"/>
      <c r="P714" s="48"/>
      <c r="Q714"/>
      <c r="R714"/>
      <c r="S714"/>
      <c r="T714" s="50"/>
      <c r="U714" s="50"/>
      <c r="V714" s="50"/>
      <c r="W714" s="50"/>
      <c r="X714" s="50"/>
      <c r="Y714" s="50"/>
      <c r="Z714" s="50"/>
      <c r="AA714" s="50"/>
      <c r="AB714" s="50"/>
      <c r="AC714" s="50"/>
      <c r="AF714"/>
      <c r="AG714"/>
      <c r="AH714" s="66"/>
      <c r="AJ714"/>
    </row>
    <row r="715" spans="1:36" ht="15" x14ac:dyDescent="0.25">
      <c r="A715"/>
      <c r="B715"/>
      <c r="C715"/>
      <c r="D715" s="43"/>
      <c r="E715" s="44"/>
      <c r="F715" s="45"/>
      <c r="G715" s="46"/>
      <c r="H715" s="44"/>
      <c r="I715" s="45"/>
      <c r="J715" s="46"/>
      <c r="K715" s="44"/>
      <c r="L715" s="45"/>
      <c r="M715" s="46"/>
      <c r="N715" s="47"/>
      <c r="O715" s="48"/>
      <c r="P715" s="48"/>
      <c r="Q715"/>
      <c r="R715"/>
      <c r="S715"/>
      <c r="T715" s="50"/>
      <c r="U715" s="50"/>
      <c r="V715" s="50"/>
      <c r="W715" s="50"/>
      <c r="X715" s="50"/>
      <c r="Y715" s="50"/>
      <c r="Z715" s="50"/>
      <c r="AA715" s="50"/>
      <c r="AB715" s="50"/>
      <c r="AC715" s="50"/>
      <c r="AF715"/>
      <c r="AG715"/>
      <c r="AH715" s="66"/>
      <c r="AJ715"/>
    </row>
    <row r="716" spans="1:36" ht="15" x14ac:dyDescent="0.25">
      <c r="A716"/>
      <c r="B716"/>
      <c r="C716"/>
      <c r="D716" s="43"/>
      <c r="E716" s="44"/>
      <c r="F716" s="45"/>
      <c r="G716" s="46"/>
      <c r="H716" s="44"/>
      <c r="I716" s="45"/>
      <c r="J716" s="46"/>
      <c r="K716" s="44"/>
      <c r="L716" s="45"/>
      <c r="M716" s="46"/>
      <c r="N716" s="47"/>
      <c r="O716" s="48"/>
      <c r="P716" s="48"/>
      <c r="Q716"/>
      <c r="R716"/>
      <c r="S716"/>
      <c r="T716" s="50"/>
      <c r="U716" s="50"/>
      <c r="V716" s="50"/>
      <c r="W716" s="50"/>
      <c r="X716" s="50"/>
      <c r="Y716" s="50"/>
      <c r="Z716" s="50"/>
      <c r="AA716" s="50"/>
      <c r="AB716" s="50"/>
      <c r="AC716" s="50"/>
      <c r="AF716"/>
      <c r="AG716"/>
      <c r="AH716" s="66"/>
      <c r="AJ716"/>
    </row>
    <row r="717" spans="1:36" ht="15" x14ac:dyDescent="0.25">
      <c r="A717"/>
      <c r="B717"/>
      <c r="C717"/>
      <c r="D717" s="43"/>
      <c r="E717" s="44"/>
      <c r="F717" s="45"/>
      <c r="G717" s="46"/>
      <c r="H717" s="44"/>
      <c r="I717" s="45"/>
      <c r="J717" s="46"/>
      <c r="K717" s="44"/>
      <c r="L717" s="45"/>
      <c r="M717" s="46"/>
      <c r="N717" s="47"/>
      <c r="O717" s="48"/>
      <c r="P717" s="48"/>
      <c r="Q717"/>
      <c r="R717"/>
      <c r="S717"/>
      <c r="T717" s="50"/>
      <c r="U717" s="50"/>
      <c r="V717" s="50"/>
      <c r="W717" s="50"/>
      <c r="X717" s="50"/>
      <c r="Y717" s="50"/>
      <c r="Z717" s="50"/>
      <c r="AA717" s="50"/>
      <c r="AB717" s="50"/>
      <c r="AC717" s="50"/>
      <c r="AF717"/>
      <c r="AG717"/>
      <c r="AH717" s="66"/>
      <c r="AJ717"/>
    </row>
    <row r="718" spans="1:36" ht="15" x14ac:dyDescent="0.25">
      <c r="A718"/>
      <c r="B718"/>
      <c r="C718"/>
      <c r="D718" s="43"/>
      <c r="E718" s="44"/>
      <c r="F718" s="45"/>
      <c r="G718" s="46"/>
      <c r="H718" s="44"/>
      <c r="I718" s="45"/>
      <c r="J718" s="46"/>
      <c r="K718" s="44"/>
      <c r="L718" s="45"/>
      <c r="M718" s="46"/>
      <c r="N718" s="47"/>
      <c r="O718" s="48"/>
      <c r="P718" s="48"/>
      <c r="Q718"/>
      <c r="R718"/>
      <c r="S718"/>
      <c r="T718" s="50"/>
      <c r="U718" s="50"/>
      <c r="V718" s="50"/>
      <c r="W718" s="50"/>
      <c r="X718" s="50"/>
      <c r="Y718" s="50"/>
      <c r="Z718" s="50"/>
      <c r="AA718" s="50"/>
      <c r="AB718" s="50"/>
      <c r="AC718" s="50"/>
      <c r="AF718"/>
      <c r="AG718"/>
      <c r="AH718" s="66"/>
      <c r="AJ718"/>
    </row>
    <row r="719" spans="1:36" ht="15" x14ac:dyDescent="0.25">
      <c r="A719"/>
      <c r="B719"/>
      <c r="C719"/>
      <c r="D719" s="43"/>
      <c r="E719" s="44"/>
      <c r="F719" s="45"/>
      <c r="G719" s="46"/>
      <c r="H719" s="44"/>
      <c r="I719" s="45"/>
      <c r="J719" s="46"/>
      <c r="K719" s="44"/>
      <c r="L719" s="45"/>
      <c r="M719" s="46"/>
      <c r="N719" s="47"/>
      <c r="O719" s="48"/>
      <c r="P719" s="48"/>
      <c r="Q719"/>
      <c r="R719"/>
      <c r="S719"/>
      <c r="T719" s="50"/>
      <c r="U719" s="50"/>
      <c r="V719" s="50"/>
      <c r="W719" s="50"/>
      <c r="X719" s="50"/>
      <c r="Y719" s="50"/>
      <c r="Z719" s="50"/>
      <c r="AA719" s="50"/>
      <c r="AB719" s="50"/>
      <c r="AC719" s="50"/>
      <c r="AF719"/>
      <c r="AG719"/>
      <c r="AH719" s="66"/>
      <c r="AJ719"/>
    </row>
    <row r="720" spans="1:36" ht="15" x14ac:dyDescent="0.25">
      <c r="A720"/>
      <c r="B720"/>
      <c r="C720"/>
      <c r="D720" s="43"/>
      <c r="E720" s="44"/>
      <c r="F720" s="45"/>
      <c r="G720" s="46"/>
      <c r="H720" s="44"/>
      <c r="I720" s="45"/>
      <c r="J720" s="46"/>
      <c r="K720" s="44"/>
      <c r="L720" s="45"/>
      <c r="M720" s="46"/>
      <c r="N720" s="47"/>
      <c r="O720" s="48"/>
      <c r="P720" s="48"/>
      <c r="Q720"/>
      <c r="R720"/>
      <c r="S720"/>
      <c r="T720" s="50"/>
      <c r="U720" s="50"/>
      <c r="V720" s="50"/>
      <c r="W720" s="50"/>
      <c r="X720" s="50"/>
      <c r="Y720" s="50"/>
      <c r="Z720" s="50"/>
      <c r="AA720" s="50"/>
      <c r="AB720" s="50"/>
      <c r="AC720" s="50"/>
      <c r="AF720"/>
      <c r="AG720"/>
      <c r="AH720" s="66"/>
      <c r="AJ720"/>
    </row>
    <row r="721" spans="1:36" ht="15" x14ac:dyDescent="0.25">
      <c r="A721"/>
      <c r="B721"/>
      <c r="C721"/>
      <c r="D721" s="43"/>
      <c r="E721" s="44"/>
      <c r="F721" s="45"/>
      <c r="G721" s="46"/>
      <c r="H721" s="44"/>
      <c r="I721" s="45"/>
      <c r="J721" s="46"/>
      <c r="K721" s="44"/>
      <c r="L721" s="45"/>
      <c r="M721" s="46"/>
      <c r="N721" s="47"/>
      <c r="O721" s="48"/>
      <c r="P721" s="48"/>
      <c r="Q721"/>
      <c r="R721"/>
      <c r="S721"/>
      <c r="T721" s="50"/>
      <c r="U721" s="50"/>
      <c r="V721" s="50"/>
      <c r="W721" s="50"/>
      <c r="X721" s="50"/>
      <c r="Y721" s="50"/>
      <c r="Z721" s="50"/>
      <c r="AA721" s="50"/>
      <c r="AB721" s="50"/>
      <c r="AC721" s="50"/>
      <c r="AF721"/>
      <c r="AG721"/>
      <c r="AH721" s="66"/>
      <c r="AJ721"/>
    </row>
    <row r="722" spans="1:36" ht="15" x14ac:dyDescent="0.25">
      <c r="A722"/>
      <c r="B722"/>
      <c r="C722"/>
      <c r="D722" s="43"/>
      <c r="E722" s="44"/>
      <c r="F722" s="45"/>
      <c r="G722" s="46"/>
      <c r="H722" s="44"/>
      <c r="I722" s="45"/>
      <c r="J722" s="46"/>
      <c r="K722" s="44"/>
      <c r="L722" s="45"/>
      <c r="M722" s="46"/>
      <c r="N722" s="47"/>
      <c r="O722" s="48"/>
      <c r="P722" s="48"/>
      <c r="Q722"/>
      <c r="R722"/>
      <c r="S722"/>
      <c r="T722" s="50"/>
      <c r="U722" s="50"/>
      <c r="V722" s="50"/>
      <c r="W722" s="50"/>
      <c r="X722" s="50"/>
      <c r="Y722" s="50"/>
      <c r="Z722" s="50"/>
      <c r="AA722" s="50"/>
      <c r="AB722" s="50"/>
      <c r="AC722" s="50"/>
      <c r="AF722"/>
      <c r="AG722"/>
      <c r="AH722" s="66"/>
      <c r="AJ722"/>
    </row>
    <row r="723" spans="1:36" ht="15" x14ac:dyDescent="0.25">
      <c r="A723"/>
      <c r="B723"/>
      <c r="C723"/>
      <c r="D723" s="43"/>
      <c r="E723" s="44"/>
      <c r="F723" s="45"/>
      <c r="G723" s="46"/>
      <c r="H723" s="44"/>
      <c r="I723" s="45"/>
      <c r="J723" s="46"/>
      <c r="K723" s="44"/>
      <c r="L723" s="45"/>
      <c r="M723" s="46"/>
      <c r="N723" s="47"/>
      <c r="O723" s="48"/>
      <c r="P723" s="48"/>
      <c r="Q723"/>
      <c r="R723"/>
      <c r="S723"/>
      <c r="T723" s="50"/>
      <c r="U723" s="50"/>
      <c r="V723" s="50"/>
      <c r="W723" s="50"/>
      <c r="X723" s="50"/>
      <c r="Y723" s="50"/>
      <c r="Z723" s="50"/>
      <c r="AA723" s="50"/>
      <c r="AB723" s="50"/>
      <c r="AC723" s="50"/>
      <c r="AF723"/>
      <c r="AG723"/>
      <c r="AH723" s="66"/>
      <c r="AJ723"/>
    </row>
    <row r="724" spans="1:36" ht="15" x14ac:dyDescent="0.25">
      <c r="A724"/>
      <c r="B724"/>
      <c r="C724"/>
      <c r="D724" s="43"/>
      <c r="E724" s="44"/>
      <c r="F724" s="45"/>
      <c r="G724" s="46"/>
      <c r="H724" s="44"/>
      <c r="I724" s="45"/>
      <c r="J724" s="46"/>
      <c r="K724" s="44"/>
      <c r="L724" s="45"/>
      <c r="M724" s="46"/>
      <c r="N724" s="47"/>
      <c r="O724" s="48"/>
      <c r="P724" s="48"/>
      <c r="Q724"/>
      <c r="R724"/>
      <c r="S724"/>
      <c r="T724" s="50"/>
      <c r="U724" s="50"/>
      <c r="V724" s="50"/>
      <c r="W724" s="50"/>
      <c r="X724" s="50"/>
      <c r="Y724" s="50"/>
      <c r="Z724" s="50"/>
      <c r="AA724" s="50"/>
      <c r="AB724" s="50"/>
      <c r="AC724" s="50"/>
      <c r="AF724"/>
      <c r="AG724"/>
      <c r="AH724" s="66"/>
      <c r="AJ724"/>
    </row>
    <row r="725" spans="1:36" ht="15" x14ac:dyDescent="0.25">
      <c r="A725"/>
      <c r="B725"/>
      <c r="C725"/>
      <c r="D725" s="43"/>
      <c r="E725" s="44"/>
      <c r="F725" s="45"/>
      <c r="G725" s="46"/>
      <c r="H725" s="44"/>
      <c r="I725" s="45"/>
      <c r="J725" s="46"/>
      <c r="K725" s="44"/>
      <c r="L725" s="45"/>
      <c r="M725" s="46"/>
      <c r="N725" s="47"/>
      <c r="O725" s="48"/>
      <c r="P725" s="48"/>
      <c r="Q725"/>
      <c r="R725"/>
      <c r="S725"/>
      <c r="T725" s="50"/>
      <c r="U725" s="50"/>
      <c r="V725" s="50"/>
      <c r="W725" s="50"/>
      <c r="X725" s="50"/>
      <c r="Y725" s="50"/>
      <c r="Z725" s="50"/>
      <c r="AA725" s="50"/>
      <c r="AB725" s="50"/>
      <c r="AC725" s="50"/>
      <c r="AF725"/>
      <c r="AG725"/>
      <c r="AH725" s="66"/>
      <c r="AJ725"/>
    </row>
    <row r="726" spans="1:36" ht="15" x14ac:dyDescent="0.25">
      <c r="A726"/>
      <c r="B726"/>
      <c r="C726"/>
      <c r="D726" s="43"/>
      <c r="E726" s="44"/>
      <c r="F726" s="45"/>
      <c r="G726" s="46"/>
      <c r="H726" s="44"/>
      <c r="I726" s="45"/>
      <c r="J726" s="46"/>
      <c r="K726" s="44"/>
      <c r="L726" s="45"/>
      <c r="M726" s="46"/>
      <c r="N726" s="47"/>
      <c r="O726" s="48"/>
      <c r="P726" s="48"/>
      <c r="Q726"/>
      <c r="R726"/>
      <c r="S726"/>
      <c r="T726" s="50"/>
      <c r="U726" s="50"/>
      <c r="V726" s="50"/>
      <c r="W726" s="50"/>
      <c r="X726" s="50"/>
      <c r="Y726" s="50"/>
      <c r="Z726" s="50"/>
      <c r="AA726" s="50"/>
      <c r="AB726" s="50"/>
      <c r="AC726" s="50"/>
      <c r="AF726"/>
      <c r="AG726"/>
      <c r="AH726" s="66"/>
      <c r="AJ726"/>
    </row>
    <row r="727" spans="1:36" ht="15" x14ac:dyDescent="0.25">
      <c r="A727"/>
      <c r="B727"/>
      <c r="C727"/>
      <c r="D727" s="43"/>
      <c r="E727" s="44"/>
      <c r="F727" s="45"/>
      <c r="G727" s="46"/>
      <c r="H727" s="44"/>
      <c r="I727" s="45"/>
      <c r="J727" s="46"/>
      <c r="K727" s="44"/>
      <c r="L727" s="45"/>
      <c r="M727" s="46"/>
      <c r="N727" s="47"/>
      <c r="O727" s="48"/>
      <c r="P727" s="48"/>
      <c r="Q727"/>
      <c r="R727"/>
      <c r="S727"/>
      <c r="T727" s="50"/>
      <c r="U727" s="50"/>
      <c r="V727" s="50"/>
      <c r="W727" s="50"/>
      <c r="X727" s="50"/>
      <c r="Y727" s="50"/>
      <c r="Z727" s="50"/>
      <c r="AA727" s="50"/>
      <c r="AB727" s="50"/>
      <c r="AC727" s="50"/>
      <c r="AF727"/>
      <c r="AG727"/>
      <c r="AH727" s="66"/>
      <c r="AJ727"/>
    </row>
    <row r="728" spans="1:36" ht="15" x14ac:dyDescent="0.25">
      <c r="A728"/>
      <c r="B728"/>
      <c r="C728"/>
      <c r="D728" s="43"/>
      <c r="E728" s="44"/>
      <c r="F728" s="45"/>
      <c r="G728" s="46"/>
      <c r="H728" s="44"/>
      <c r="I728" s="45"/>
      <c r="J728" s="46"/>
      <c r="K728" s="44"/>
      <c r="L728" s="45"/>
      <c r="M728" s="46"/>
      <c r="N728" s="47"/>
      <c r="O728" s="48"/>
      <c r="P728" s="48"/>
      <c r="Q728"/>
      <c r="R728"/>
      <c r="S728"/>
      <c r="T728" s="50"/>
      <c r="U728" s="50"/>
      <c r="V728" s="50"/>
      <c r="W728" s="50"/>
      <c r="X728" s="50"/>
      <c r="Y728" s="50"/>
      <c r="Z728" s="50"/>
      <c r="AA728" s="50"/>
      <c r="AB728" s="50"/>
      <c r="AC728" s="50"/>
      <c r="AF728"/>
      <c r="AG728"/>
      <c r="AH728" s="66"/>
      <c r="AJ728"/>
    </row>
    <row r="729" spans="1:36" ht="15" x14ac:dyDescent="0.25">
      <c r="A729"/>
      <c r="B729"/>
      <c r="C729"/>
      <c r="D729" s="43"/>
      <c r="E729" s="44"/>
      <c r="F729" s="45"/>
      <c r="G729" s="46"/>
      <c r="H729" s="44"/>
      <c r="I729" s="45"/>
      <c r="J729" s="46"/>
      <c r="K729" s="44"/>
      <c r="L729" s="45"/>
      <c r="M729" s="46"/>
      <c r="N729" s="47"/>
      <c r="O729" s="48"/>
      <c r="P729" s="48"/>
      <c r="Q729"/>
      <c r="R729"/>
      <c r="S729"/>
      <c r="T729" s="50"/>
      <c r="U729" s="50"/>
      <c r="V729" s="50"/>
      <c r="W729" s="50"/>
      <c r="X729" s="50"/>
      <c r="Y729" s="50"/>
      <c r="Z729" s="50"/>
      <c r="AA729" s="50"/>
      <c r="AB729" s="50"/>
      <c r="AC729" s="50"/>
      <c r="AF729"/>
      <c r="AG729"/>
      <c r="AH729" s="66"/>
      <c r="AJ729"/>
    </row>
    <row r="730" spans="1:36" ht="15" x14ac:dyDescent="0.25">
      <c r="A730"/>
      <c r="B730"/>
      <c r="C730"/>
      <c r="D730" s="43"/>
      <c r="E730" s="44"/>
      <c r="F730" s="45"/>
      <c r="G730" s="46"/>
      <c r="H730" s="44"/>
      <c r="I730" s="45"/>
      <c r="J730" s="46"/>
      <c r="K730" s="44"/>
      <c r="L730" s="45"/>
      <c r="M730" s="46"/>
      <c r="N730" s="47"/>
      <c r="O730" s="48"/>
      <c r="P730" s="48"/>
      <c r="Q730"/>
      <c r="R730"/>
      <c r="S730"/>
      <c r="T730" s="50"/>
      <c r="U730" s="50"/>
      <c r="V730" s="50"/>
      <c r="W730" s="50"/>
      <c r="X730" s="50"/>
      <c r="Y730" s="50"/>
      <c r="Z730" s="50"/>
      <c r="AA730" s="50"/>
      <c r="AB730" s="50"/>
      <c r="AC730" s="50"/>
      <c r="AF730"/>
      <c r="AG730"/>
      <c r="AH730" s="66"/>
      <c r="AJ730"/>
    </row>
    <row r="731" spans="1:36" ht="15" x14ac:dyDescent="0.25">
      <c r="A731"/>
      <c r="B731"/>
      <c r="C731"/>
      <c r="D731" s="43"/>
      <c r="E731" s="44"/>
      <c r="F731" s="45"/>
      <c r="G731" s="46"/>
      <c r="H731" s="44"/>
      <c r="I731" s="45"/>
      <c r="J731" s="46"/>
      <c r="K731" s="44"/>
      <c r="L731" s="45"/>
      <c r="M731" s="46"/>
      <c r="N731" s="47"/>
      <c r="O731" s="48"/>
      <c r="P731" s="48"/>
      <c r="Q731"/>
      <c r="R731"/>
      <c r="S731"/>
      <c r="T731" s="50"/>
      <c r="U731" s="50"/>
      <c r="V731" s="50"/>
      <c r="W731" s="50"/>
      <c r="X731" s="50"/>
      <c r="Y731" s="50"/>
      <c r="Z731" s="50"/>
      <c r="AA731" s="50"/>
      <c r="AB731" s="50"/>
      <c r="AC731" s="50"/>
      <c r="AF731"/>
      <c r="AG731"/>
      <c r="AH731" s="66"/>
      <c r="AJ731"/>
    </row>
    <row r="732" spans="1:36" ht="15" x14ac:dyDescent="0.25">
      <c r="A732"/>
      <c r="B732"/>
      <c r="C732"/>
      <c r="D732" s="43"/>
      <c r="E732" s="44"/>
      <c r="F732" s="45"/>
      <c r="G732" s="46"/>
      <c r="H732" s="44"/>
      <c r="I732" s="45"/>
      <c r="J732" s="46"/>
      <c r="K732" s="44"/>
      <c r="L732" s="45"/>
      <c r="M732" s="46"/>
      <c r="N732" s="47"/>
      <c r="O732" s="48"/>
      <c r="P732" s="48"/>
      <c r="Q732"/>
      <c r="R732"/>
      <c r="S732"/>
      <c r="T732" s="50"/>
      <c r="U732" s="50"/>
      <c r="V732" s="50"/>
      <c r="W732" s="50"/>
      <c r="X732" s="50"/>
      <c r="Y732" s="50"/>
      <c r="Z732" s="50"/>
      <c r="AA732" s="50"/>
      <c r="AB732" s="50"/>
      <c r="AC732" s="50"/>
      <c r="AF732"/>
      <c r="AG732"/>
      <c r="AH732" s="66"/>
      <c r="AJ732"/>
    </row>
    <row r="733" spans="1:36" ht="15" x14ac:dyDescent="0.25">
      <c r="A733"/>
      <c r="B733"/>
      <c r="C733"/>
      <c r="D733" s="43"/>
      <c r="E733" s="44"/>
      <c r="F733" s="45"/>
      <c r="G733" s="46"/>
      <c r="H733" s="44"/>
      <c r="I733" s="45"/>
      <c r="J733" s="46"/>
      <c r="K733" s="44"/>
      <c r="L733" s="45"/>
      <c r="M733" s="46"/>
      <c r="N733" s="47"/>
      <c r="O733" s="48"/>
      <c r="P733" s="48"/>
      <c r="Q733"/>
      <c r="R733"/>
      <c r="S733"/>
      <c r="T733" s="50"/>
      <c r="U733" s="50"/>
      <c r="V733" s="50"/>
      <c r="W733" s="50"/>
      <c r="X733" s="50"/>
      <c r="Y733" s="50"/>
      <c r="Z733" s="50"/>
      <c r="AA733" s="50"/>
      <c r="AB733" s="50"/>
      <c r="AC733" s="50"/>
      <c r="AF733"/>
      <c r="AG733"/>
      <c r="AH733" s="66"/>
      <c r="AJ733"/>
    </row>
    <row r="734" spans="1:36" ht="15" x14ac:dyDescent="0.25">
      <c r="A734"/>
      <c r="B734"/>
      <c r="C734"/>
      <c r="D734" s="43"/>
      <c r="E734" s="44"/>
      <c r="F734" s="45"/>
      <c r="G734" s="46"/>
      <c r="H734" s="44"/>
      <c r="I734" s="45"/>
      <c r="J734" s="46"/>
      <c r="K734" s="44"/>
      <c r="L734" s="45"/>
      <c r="M734" s="46"/>
      <c r="N734" s="47"/>
      <c r="O734" s="48"/>
      <c r="P734" s="48"/>
      <c r="Q734"/>
      <c r="R734"/>
      <c r="S734"/>
      <c r="T734" s="50"/>
      <c r="U734" s="50"/>
      <c r="V734" s="50"/>
      <c r="W734" s="50"/>
      <c r="X734" s="50"/>
      <c r="Y734" s="50"/>
      <c r="Z734" s="50"/>
      <c r="AA734" s="50"/>
      <c r="AB734" s="50"/>
      <c r="AC734" s="50"/>
      <c r="AF734"/>
      <c r="AG734"/>
      <c r="AH734" s="66"/>
      <c r="AJ734"/>
    </row>
    <row r="735" spans="1:36" ht="15" x14ac:dyDescent="0.25">
      <c r="A735"/>
      <c r="B735"/>
      <c r="C735"/>
      <c r="D735" s="43"/>
      <c r="E735" s="44"/>
      <c r="F735" s="45"/>
      <c r="G735" s="46"/>
      <c r="H735" s="44"/>
      <c r="I735" s="45"/>
      <c r="J735" s="46"/>
      <c r="K735" s="44"/>
      <c r="L735" s="45"/>
      <c r="M735" s="46"/>
      <c r="N735" s="47"/>
      <c r="O735" s="48"/>
      <c r="P735" s="48"/>
      <c r="Q735"/>
      <c r="R735"/>
      <c r="S735"/>
      <c r="T735" s="50"/>
      <c r="U735" s="50"/>
      <c r="V735" s="50"/>
      <c r="W735" s="50"/>
      <c r="X735" s="50"/>
      <c r="Y735" s="50"/>
      <c r="Z735" s="50"/>
      <c r="AA735" s="50"/>
      <c r="AB735" s="50"/>
      <c r="AC735" s="50"/>
      <c r="AF735"/>
      <c r="AG735"/>
      <c r="AH735" s="66"/>
      <c r="AJ735"/>
    </row>
    <row r="736" spans="1:36" ht="15" x14ac:dyDescent="0.25">
      <c r="A736"/>
      <c r="B736"/>
      <c r="C736"/>
      <c r="D736" s="43"/>
      <c r="E736" s="44"/>
      <c r="F736" s="45"/>
      <c r="G736" s="46"/>
      <c r="H736" s="44"/>
      <c r="I736" s="45"/>
      <c r="J736" s="46"/>
      <c r="K736" s="44"/>
      <c r="L736" s="45"/>
      <c r="M736" s="46"/>
      <c r="N736" s="47"/>
      <c r="O736" s="48"/>
      <c r="P736" s="48"/>
      <c r="Q736"/>
      <c r="R736"/>
      <c r="S736"/>
      <c r="T736" s="50"/>
      <c r="U736" s="50"/>
      <c r="V736" s="50"/>
      <c r="W736" s="50"/>
      <c r="X736" s="50"/>
      <c r="Y736" s="50"/>
      <c r="Z736" s="50"/>
      <c r="AA736" s="50"/>
      <c r="AB736" s="50"/>
      <c r="AC736" s="50"/>
      <c r="AF736"/>
      <c r="AG736"/>
      <c r="AH736" s="66"/>
      <c r="AJ736"/>
    </row>
    <row r="737" spans="1:36" ht="15" x14ac:dyDescent="0.25">
      <c r="A737"/>
      <c r="B737"/>
      <c r="C737"/>
      <c r="D737" s="43"/>
      <c r="E737" s="44"/>
      <c r="F737" s="45"/>
      <c r="G737" s="46"/>
      <c r="H737" s="44"/>
      <c r="I737" s="45"/>
      <c r="J737" s="46"/>
      <c r="K737" s="44"/>
      <c r="L737" s="45"/>
      <c r="M737" s="46"/>
      <c r="N737" s="47"/>
      <c r="O737" s="48"/>
      <c r="P737" s="48"/>
      <c r="Q737"/>
      <c r="R737"/>
      <c r="S737"/>
      <c r="T737" s="50"/>
      <c r="U737" s="50"/>
      <c r="V737" s="50"/>
      <c r="W737" s="50"/>
      <c r="X737" s="50"/>
      <c r="Y737" s="50"/>
      <c r="Z737" s="50"/>
      <c r="AA737" s="50"/>
      <c r="AB737" s="50"/>
      <c r="AC737" s="50"/>
      <c r="AF737"/>
      <c r="AG737"/>
      <c r="AH737" s="66"/>
      <c r="AJ737"/>
    </row>
    <row r="738" spans="1:36" ht="15" x14ac:dyDescent="0.25">
      <c r="A738"/>
      <c r="B738"/>
      <c r="C738"/>
      <c r="D738" s="43"/>
      <c r="E738" s="44"/>
      <c r="F738" s="45"/>
      <c r="G738" s="46"/>
      <c r="H738" s="44"/>
      <c r="I738" s="45"/>
      <c r="J738" s="46"/>
      <c r="K738" s="44"/>
      <c r="L738" s="45"/>
      <c r="M738" s="46"/>
      <c r="N738" s="47"/>
      <c r="O738" s="48"/>
      <c r="P738" s="48"/>
      <c r="Q738"/>
      <c r="R738"/>
      <c r="S738"/>
      <c r="T738" s="50"/>
      <c r="U738" s="50"/>
      <c r="V738" s="50"/>
      <c r="W738" s="50"/>
      <c r="X738" s="50"/>
      <c r="Y738" s="50"/>
      <c r="Z738" s="50"/>
      <c r="AA738" s="50"/>
      <c r="AB738" s="50"/>
      <c r="AC738" s="50"/>
      <c r="AF738"/>
      <c r="AG738"/>
      <c r="AH738" s="66"/>
      <c r="AJ738"/>
    </row>
    <row r="739" spans="1:36" ht="15" x14ac:dyDescent="0.25">
      <c r="A739"/>
      <c r="B739"/>
      <c r="C739"/>
      <c r="D739" s="43"/>
      <c r="E739" s="44"/>
      <c r="F739" s="45"/>
      <c r="G739" s="46"/>
      <c r="H739" s="44"/>
      <c r="I739" s="45"/>
      <c r="J739" s="46"/>
      <c r="K739" s="44"/>
      <c r="L739" s="45"/>
      <c r="M739" s="46"/>
      <c r="N739" s="47"/>
      <c r="O739" s="48"/>
      <c r="P739" s="48"/>
      <c r="Q739"/>
      <c r="R739"/>
      <c r="S739"/>
      <c r="T739" s="50"/>
      <c r="U739" s="50"/>
      <c r="V739" s="50"/>
      <c r="W739" s="50"/>
      <c r="X739" s="50"/>
      <c r="Y739" s="50"/>
      <c r="Z739" s="50"/>
      <c r="AA739" s="50"/>
      <c r="AB739" s="50"/>
      <c r="AC739" s="50"/>
      <c r="AF739"/>
      <c r="AG739"/>
      <c r="AH739" s="66"/>
      <c r="AJ739"/>
    </row>
    <row r="740" spans="1:36" ht="15" x14ac:dyDescent="0.25">
      <c r="A740"/>
      <c r="B740"/>
      <c r="C740"/>
      <c r="D740" s="43"/>
      <c r="E740" s="44"/>
      <c r="F740" s="45"/>
      <c r="G740" s="46"/>
      <c r="H740" s="44"/>
      <c r="I740" s="45"/>
      <c r="J740" s="46"/>
      <c r="K740" s="44"/>
      <c r="L740" s="45"/>
      <c r="M740" s="46"/>
      <c r="N740" s="47"/>
      <c r="O740" s="48"/>
      <c r="P740" s="48"/>
      <c r="Q740"/>
      <c r="R740"/>
      <c r="S740"/>
      <c r="T740" s="50"/>
      <c r="U740" s="50"/>
      <c r="V740" s="50"/>
      <c r="W740" s="50"/>
      <c r="X740" s="50"/>
      <c r="Y740" s="50"/>
      <c r="Z740" s="50"/>
      <c r="AA740" s="50"/>
      <c r="AB740" s="50"/>
      <c r="AC740" s="50"/>
      <c r="AF740"/>
      <c r="AG740"/>
      <c r="AH740" s="66"/>
      <c r="AJ740"/>
    </row>
    <row r="741" spans="1:36" ht="15" x14ac:dyDescent="0.25">
      <c r="A741"/>
      <c r="B741"/>
      <c r="C741"/>
      <c r="D741" s="43"/>
      <c r="E741" s="44"/>
      <c r="F741" s="45"/>
      <c r="G741" s="46"/>
      <c r="H741" s="44"/>
      <c r="I741" s="45"/>
      <c r="J741" s="46"/>
      <c r="K741" s="44"/>
      <c r="L741" s="45"/>
      <c r="M741" s="46"/>
      <c r="N741" s="47"/>
      <c r="O741" s="48"/>
      <c r="P741" s="48"/>
      <c r="Q741"/>
      <c r="R741"/>
      <c r="S741"/>
      <c r="T741" s="50"/>
      <c r="U741" s="50"/>
      <c r="V741" s="50"/>
      <c r="W741" s="50"/>
      <c r="X741" s="50"/>
      <c r="Y741" s="50"/>
      <c r="Z741" s="50"/>
      <c r="AA741" s="50"/>
      <c r="AB741" s="50"/>
      <c r="AC741" s="50"/>
      <c r="AF741"/>
      <c r="AG741"/>
      <c r="AH741" s="66"/>
      <c r="AJ741"/>
    </row>
    <row r="742" spans="1:36" ht="15" x14ac:dyDescent="0.25">
      <c r="A742"/>
      <c r="B742"/>
      <c r="C742"/>
      <c r="D742" s="43"/>
      <c r="E742" s="44"/>
      <c r="F742" s="45"/>
      <c r="G742" s="46"/>
      <c r="H742" s="44"/>
      <c r="I742" s="45"/>
      <c r="J742" s="46"/>
      <c r="K742" s="44"/>
      <c r="L742" s="45"/>
      <c r="M742" s="46"/>
      <c r="N742" s="47"/>
      <c r="O742" s="48"/>
      <c r="P742" s="48"/>
      <c r="Q742"/>
      <c r="R742"/>
      <c r="S742"/>
      <c r="T742" s="50"/>
      <c r="U742" s="50"/>
      <c r="V742" s="50"/>
      <c r="W742" s="50"/>
      <c r="X742" s="50"/>
      <c r="Y742" s="50"/>
      <c r="Z742" s="50"/>
      <c r="AA742" s="50"/>
      <c r="AB742" s="50"/>
      <c r="AC742" s="50"/>
      <c r="AF742"/>
      <c r="AG742"/>
      <c r="AH742" s="66"/>
      <c r="AJ742"/>
    </row>
    <row r="743" spans="1:36" ht="15" x14ac:dyDescent="0.25">
      <c r="A743"/>
      <c r="B743"/>
      <c r="C743"/>
      <c r="D743" s="43"/>
      <c r="E743" s="44"/>
      <c r="F743" s="45"/>
      <c r="G743" s="46"/>
      <c r="H743" s="44"/>
      <c r="I743" s="45"/>
      <c r="J743" s="46"/>
      <c r="K743" s="44"/>
      <c r="L743" s="45"/>
      <c r="M743" s="46"/>
      <c r="N743" s="47"/>
      <c r="O743" s="48"/>
      <c r="P743" s="48"/>
      <c r="Q743"/>
      <c r="R743"/>
      <c r="S743"/>
      <c r="T743" s="50"/>
      <c r="U743" s="50"/>
      <c r="V743" s="50"/>
      <c r="W743" s="50"/>
      <c r="X743" s="50"/>
      <c r="Y743" s="50"/>
      <c r="Z743" s="50"/>
      <c r="AA743" s="50"/>
      <c r="AB743" s="50"/>
      <c r="AC743" s="50"/>
      <c r="AF743"/>
      <c r="AG743"/>
      <c r="AH743" s="66"/>
      <c r="AJ743"/>
    </row>
    <row r="744" spans="1:36" s="50" customFormat="1" ht="15" x14ac:dyDescent="0.25">
      <c r="A744"/>
      <c r="B744"/>
      <c r="C744"/>
      <c r="D744" s="43"/>
      <c r="E744" s="44"/>
      <c r="F744" s="45"/>
      <c r="G744" s="46"/>
      <c r="H744" s="44"/>
      <c r="I744" s="45"/>
      <c r="J744" s="46"/>
      <c r="K744" s="44"/>
      <c r="L744" s="45"/>
      <c r="M744" s="46"/>
      <c r="N744" s="47"/>
      <c r="O744" s="48"/>
      <c r="P744" s="48"/>
      <c r="Q744" s="42"/>
      <c r="R744" s="42"/>
      <c r="S744" s="42"/>
      <c r="AD744" s="51"/>
      <c r="AE744" s="51"/>
      <c r="AF744" s="42"/>
      <c r="AG744" s="42"/>
      <c r="AH744" s="66"/>
      <c r="AI744" s="51"/>
      <c r="AJ744" s="42"/>
    </row>
    <row r="745" spans="1:36" ht="15" x14ac:dyDescent="0.25">
      <c r="A745"/>
      <c r="B745"/>
      <c r="C745"/>
      <c r="D745" s="43"/>
      <c r="E745" s="44"/>
      <c r="F745" s="45"/>
      <c r="G745" s="46"/>
      <c r="H745" s="44"/>
      <c r="I745" s="45"/>
      <c r="J745" s="46"/>
      <c r="K745" s="44"/>
      <c r="L745" s="45"/>
      <c r="M745" s="46"/>
      <c r="N745" s="47"/>
      <c r="O745" s="48"/>
      <c r="P745" s="48"/>
      <c r="Q745"/>
      <c r="R745"/>
      <c r="S745" s="38"/>
      <c r="T745" s="50"/>
      <c r="U745" s="50"/>
      <c r="V745" s="50"/>
      <c r="W745" s="50"/>
      <c r="X745" s="50"/>
      <c r="Y745" s="50"/>
      <c r="Z745" s="50"/>
      <c r="AA745" s="50"/>
      <c r="AB745" s="50"/>
      <c r="AC745" s="50"/>
      <c r="AF745"/>
      <c r="AG745"/>
      <c r="AH745" s="66"/>
      <c r="AJ745"/>
    </row>
    <row r="746" spans="1:36" ht="15" x14ac:dyDescent="0.25">
      <c r="A746"/>
      <c r="B746"/>
      <c r="C746"/>
      <c r="D746" s="43"/>
      <c r="E746" s="44"/>
      <c r="F746" s="45"/>
      <c r="G746" s="46"/>
      <c r="H746" s="44"/>
      <c r="I746" s="45"/>
      <c r="J746" s="46"/>
      <c r="K746" s="44"/>
      <c r="L746" s="45"/>
      <c r="M746" s="46"/>
      <c r="N746" s="47"/>
      <c r="O746" s="48"/>
      <c r="P746" s="48"/>
      <c r="Q746"/>
      <c r="R746"/>
      <c r="S746" s="38"/>
      <c r="T746" s="50"/>
      <c r="U746" s="50"/>
      <c r="V746" s="50"/>
      <c r="W746" s="50"/>
      <c r="X746" s="50"/>
      <c r="Y746" s="50"/>
      <c r="Z746" s="50"/>
      <c r="AA746" s="50"/>
      <c r="AB746" s="50"/>
      <c r="AC746" s="50"/>
      <c r="AF746"/>
      <c r="AG746"/>
      <c r="AH746" s="66"/>
      <c r="AJ746"/>
    </row>
    <row r="747" spans="1:36" ht="15" x14ac:dyDescent="0.25">
      <c r="A747"/>
      <c r="B747"/>
      <c r="C747"/>
      <c r="D747" s="43"/>
      <c r="E747" s="44"/>
      <c r="F747" s="45"/>
      <c r="G747" s="46"/>
      <c r="H747" s="44"/>
      <c r="I747" s="45"/>
      <c r="J747" s="46"/>
      <c r="K747" s="44"/>
      <c r="L747" s="45"/>
      <c r="M747" s="46"/>
      <c r="N747" s="47"/>
      <c r="O747" s="48"/>
      <c r="P747" s="48"/>
      <c r="Q747"/>
      <c r="R747"/>
      <c r="S747" s="38"/>
      <c r="T747" s="50"/>
      <c r="U747" s="50"/>
      <c r="V747" s="50"/>
      <c r="W747" s="50"/>
      <c r="X747" s="50"/>
      <c r="Y747" s="50"/>
      <c r="Z747" s="50"/>
      <c r="AA747" s="50"/>
      <c r="AB747" s="50"/>
      <c r="AC747" s="50"/>
      <c r="AF747"/>
      <c r="AG747"/>
      <c r="AH747" s="66"/>
      <c r="AJ747"/>
    </row>
    <row r="748" spans="1:36" ht="15" x14ac:dyDescent="0.25">
      <c r="A748"/>
      <c r="B748"/>
      <c r="C748"/>
      <c r="D748" s="43"/>
      <c r="E748" s="44"/>
      <c r="F748" s="45"/>
      <c r="G748" s="46"/>
      <c r="H748" s="44"/>
      <c r="I748" s="45"/>
      <c r="J748" s="46"/>
      <c r="K748" s="44"/>
      <c r="L748" s="45"/>
      <c r="M748" s="46"/>
      <c r="N748" s="47"/>
      <c r="O748" s="48"/>
      <c r="P748" s="48"/>
      <c r="Q748"/>
      <c r="R748"/>
      <c r="S748" s="38"/>
      <c r="T748" s="50"/>
      <c r="U748" s="50"/>
      <c r="V748" s="50"/>
      <c r="W748" s="50"/>
      <c r="X748" s="50"/>
      <c r="Y748" s="50"/>
      <c r="Z748" s="50"/>
      <c r="AA748" s="50"/>
      <c r="AB748" s="50"/>
      <c r="AC748" s="50"/>
      <c r="AF748"/>
      <c r="AG748"/>
      <c r="AH748" s="66"/>
      <c r="AJ748"/>
    </row>
    <row r="749" spans="1:36" ht="15" x14ac:dyDescent="0.25">
      <c r="A749"/>
      <c r="B749"/>
      <c r="C749"/>
      <c r="D749" s="43"/>
      <c r="E749" s="44"/>
      <c r="F749" s="45"/>
      <c r="G749" s="46"/>
      <c r="H749" s="44"/>
      <c r="I749" s="45"/>
      <c r="J749" s="46"/>
      <c r="K749" s="44"/>
      <c r="L749" s="45"/>
      <c r="M749" s="46"/>
      <c r="N749" s="47"/>
      <c r="O749" s="48"/>
      <c r="P749" s="48"/>
      <c r="Q749"/>
      <c r="R749"/>
      <c r="S749" s="38"/>
      <c r="T749" s="50"/>
      <c r="U749" s="50"/>
      <c r="V749" s="50"/>
      <c r="W749" s="50"/>
      <c r="X749" s="50"/>
      <c r="Y749" s="50"/>
      <c r="Z749" s="50"/>
      <c r="AA749" s="50"/>
      <c r="AB749" s="50"/>
      <c r="AC749" s="50"/>
      <c r="AF749"/>
      <c r="AG749"/>
      <c r="AH749" s="66"/>
      <c r="AJ749"/>
    </row>
    <row r="750" spans="1:36" ht="15" x14ac:dyDescent="0.25">
      <c r="A750"/>
      <c r="B750"/>
      <c r="C750"/>
      <c r="D750" s="43"/>
      <c r="E750" s="44"/>
      <c r="F750" s="45"/>
      <c r="G750" s="46"/>
      <c r="H750" s="44"/>
      <c r="I750" s="45"/>
      <c r="J750" s="46"/>
      <c r="K750" s="44"/>
      <c r="L750" s="45"/>
      <c r="M750" s="46"/>
      <c r="N750" s="47"/>
      <c r="O750" s="48"/>
      <c r="P750" s="48"/>
      <c r="Q750"/>
      <c r="R750"/>
      <c r="S750" s="38"/>
      <c r="T750" s="50"/>
      <c r="U750" s="50"/>
      <c r="V750" s="50"/>
      <c r="W750" s="50"/>
      <c r="X750" s="50"/>
      <c r="Y750" s="50"/>
      <c r="Z750" s="50"/>
      <c r="AA750" s="50"/>
      <c r="AB750" s="50"/>
      <c r="AC750" s="50"/>
      <c r="AF750"/>
      <c r="AG750"/>
      <c r="AH750" s="66"/>
      <c r="AJ750"/>
    </row>
    <row r="751" spans="1:36" ht="15" x14ac:dyDescent="0.25">
      <c r="A751"/>
      <c r="B751"/>
      <c r="C751"/>
      <c r="D751" s="43"/>
      <c r="E751" s="44"/>
      <c r="F751" s="45"/>
      <c r="G751" s="46"/>
      <c r="H751" s="44"/>
      <c r="I751" s="45"/>
      <c r="J751" s="46"/>
      <c r="K751" s="44"/>
      <c r="L751" s="45"/>
      <c r="M751" s="46"/>
      <c r="N751" s="47"/>
      <c r="O751" s="48"/>
      <c r="P751" s="48"/>
      <c r="Q751"/>
      <c r="R751"/>
      <c r="S751" s="38"/>
      <c r="T751" s="50"/>
      <c r="U751" s="50"/>
      <c r="V751" s="50"/>
      <c r="W751" s="50"/>
      <c r="X751" s="50"/>
      <c r="Y751" s="50"/>
      <c r="Z751" s="50"/>
      <c r="AA751" s="50"/>
      <c r="AB751" s="50"/>
      <c r="AC751" s="50"/>
      <c r="AF751"/>
      <c r="AG751"/>
      <c r="AH751" s="66"/>
      <c r="AJ751"/>
    </row>
    <row r="752" spans="1:36" ht="15" x14ac:dyDescent="0.25">
      <c r="A752"/>
      <c r="B752"/>
      <c r="C752"/>
      <c r="D752" s="43"/>
      <c r="E752" s="44"/>
      <c r="F752" s="45"/>
      <c r="G752" s="46"/>
      <c r="H752" s="44"/>
      <c r="I752" s="45"/>
      <c r="J752" s="46"/>
      <c r="K752" s="44"/>
      <c r="L752" s="45"/>
      <c r="M752" s="46"/>
      <c r="N752" s="47"/>
      <c r="O752" s="48"/>
      <c r="P752" s="48"/>
      <c r="Q752"/>
      <c r="R752"/>
      <c r="S752" s="38"/>
      <c r="T752" s="50"/>
      <c r="U752" s="50"/>
      <c r="V752" s="50"/>
      <c r="W752" s="50"/>
      <c r="X752" s="50"/>
      <c r="Y752" s="50"/>
      <c r="Z752" s="50"/>
      <c r="AA752" s="50"/>
      <c r="AB752" s="50"/>
      <c r="AC752" s="50"/>
      <c r="AF752"/>
      <c r="AG752"/>
      <c r="AH752" s="66"/>
      <c r="AJ752"/>
    </row>
    <row r="753" spans="1:36" ht="15" x14ac:dyDescent="0.25">
      <c r="A753"/>
      <c r="B753"/>
      <c r="C753"/>
      <c r="D753" s="43"/>
      <c r="E753" s="44"/>
      <c r="F753" s="45"/>
      <c r="G753" s="46"/>
      <c r="H753" s="44"/>
      <c r="I753" s="45"/>
      <c r="J753" s="46"/>
      <c r="K753" s="44"/>
      <c r="L753" s="45"/>
      <c r="M753" s="46"/>
      <c r="N753" s="47"/>
      <c r="O753" s="48"/>
      <c r="P753" s="48"/>
      <c r="Q753"/>
      <c r="R753"/>
      <c r="S753" s="38"/>
      <c r="T753" s="50"/>
      <c r="U753" s="50"/>
      <c r="V753" s="50"/>
      <c r="W753" s="50"/>
      <c r="X753" s="50"/>
      <c r="Y753" s="50"/>
      <c r="Z753" s="50"/>
      <c r="AA753" s="50"/>
      <c r="AB753" s="50"/>
      <c r="AC753" s="50"/>
      <c r="AF753"/>
      <c r="AG753"/>
      <c r="AH753" s="66"/>
      <c r="AJ753"/>
    </row>
    <row r="754" spans="1:36" s="50" customFormat="1" ht="15" x14ac:dyDescent="0.25">
      <c r="A754"/>
      <c r="B754"/>
      <c r="C754"/>
      <c r="D754" s="43"/>
      <c r="E754" s="44"/>
      <c r="F754" s="45"/>
      <c r="G754" s="46"/>
      <c r="H754" s="44"/>
      <c r="I754" s="45"/>
      <c r="J754" s="46"/>
      <c r="K754" s="44"/>
      <c r="L754" s="45"/>
      <c r="M754" s="46"/>
      <c r="N754" s="47"/>
      <c r="O754" s="48"/>
      <c r="P754" s="48"/>
      <c r="Q754"/>
      <c r="R754"/>
      <c r="S754" s="38"/>
      <c r="AD754" s="51"/>
      <c r="AE754" s="51"/>
      <c r="AF754" s="42"/>
      <c r="AG754" s="42"/>
      <c r="AH754" s="66"/>
      <c r="AI754" s="51"/>
      <c r="AJ754"/>
    </row>
    <row r="755" spans="1:36" ht="15" x14ac:dyDescent="0.25">
      <c r="A755"/>
      <c r="B755"/>
      <c r="C755"/>
      <c r="D755" s="43"/>
      <c r="E755" s="44"/>
      <c r="F755" s="45"/>
      <c r="G755" s="46"/>
      <c r="H755" s="44"/>
      <c r="I755" s="45"/>
      <c r="J755" s="46"/>
      <c r="K755" s="44"/>
      <c r="L755" s="45"/>
      <c r="M755" s="46"/>
      <c r="N755" s="47"/>
      <c r="O755" s="48"/>
      <c r="P755" s="48"/>
      <c r="Q755"/>
      <c r="R755"/>
      <c r="S755" s="38"/>
      <c r="T755" s="50"/>
      <c r="U755" s="50"/>
      <c r="V755" s="50"/>
      <c r="W755" s="50"/>
      <c r="X755" s="50"/>
      <c r="Y755" s="50"/>
      <c r="Z755" s="50"/>
      <c r="AA755" s="50"/>
      <c r="AB755" s="50"/>
      <c r="AC755" s="50"/>
      <c r="AF755"/>
      <c r="AG755"/>
      <c r="AH755" s="66"/>
      <c r="AJ755"/>
    </row>
    <row r="756" spans="1:36" ht="15" x14ac:dyDescent="0.25">
      <c r="A756"/>
      <c r="B756"/>
      <c r="C756"/>
      <c r="D756" s="43"/>
      <c r="E756" s="44"/>
      <c r="F756" s="45"/>
      <c r="G756" s="46"/>
      <c r="H756" s="44"/>
      <c r="I756" s="45"/>
      <c r="J756" s="46"/>
      <c r="K756" s="44"/>
      <c r="L756" s="45"/>
      <c r="M756" s="46"/>
      <c r="N756" s="47"/>
      <c r="O756" s="48"/>
      <c r="P756" s="48"/>
      <c r="Q756"/>
      <c r="R756"/>
      <c r="S756" s="38"/>
      <c r="T756" s="50"/>
      <c r="U756" s="50"/>
      <c r="V756" s="50"/>
      <c r="W756" s="50"/>
      <c r="X756" s="50"/>
      <c r="Y756" s="50"/>
      <c r="Z756" s="50"/>
      <c r="AA756" s="50"/>
      <c r="AB756" s="50"/>
      <c r="AC756" s="50"/>
      <c r="AF756"/>
      <c r="AG756"/>
      <c r="AH756" s="66"/>
      <c r="AJ756"/>
    </row>
    <row r="757" spans="1:36" ht="15" x14ac:dyDescent="0.25">
      <c r="A757"/>
      <c r="B757"/>
      <c r="C757"/>
      <c r="D757" s="43"/>
      <c r="E757" s="44"/>
      <c r="F757" s="45"/>
      <c r="G757" s="46"/>
      <c r="H757" s="44"/>
      <c r="I757" s="45"/>
      <c r="J757" s="46"/>
      <c r="K757" s="44"/>
      <c r="L757" s="45"/>
      <c r="M757" s="46"/>
      <c r="N757" s="47"/>
      <c r="O757" s="48"/>
      <c r="P757" s="48"/>
      <c r="Q757"/>
      <c r="R757"/>
      <c r="S757" s="38"/>
      <c r="T757" s="50"/>
      <c r="U757" s="50"/>
      <c r="V757" s="50"/>
      <c r="W757" s="50"/>
      <c r="X757" s="50"/>
      <c r="Y757" s="50"/>
      <c r="Z757" s="50"/>
      <c r="AA757" s="50"/>
      <c r="AB757" s="50"/>
      <c r="AC757" s="50"/>
      <c r="AF757"/>
      <c r="AG757"/>
      <c r="AH757" s="66"/>
      <c r="AJ757"/>
    </row>
    <row r="758" spans="1:36" ht="15" x14ac:dyDescent="0.25">
      <c r="A758"/>
      <c r="B758"/>
      <c r="C758"/>
      <c r="D758" s="43"/>
      <c r="E758" s="44"/>
      <c r="F758" s="45"/>
      <c r="G758" s="46"/>
      <c r="H758" s="44"/>
      <c r="I758" s="45"/>
      <c r="J758" s="46"/>
      <c r="K758" s="44"/>
      <c r="L758" s="45"/>
      <c r="M758" s="46"/>
      <c r="N758" s="47"/>
      <c r="O758" s="48"/>
      <c r="P758" s="48"/>
      <c r="Q758"/>
      <c r="R758"/>
      <c r="S758" s="38"/>
      <c r="T758" s="50"/>
      <c r="U758" s="50"/>
      <c r="V758" s="50"/>
      <c r="W758" s="50"/>
      <c r="X758" s="50"/>
      <c r="Y758" s="50"/>
      <c r="Z758" s="50"/>
      <c r="AA758" s="50"/>
      <c r="AB758" s="50"/>
      <c r="AC758" s="50"/>
      <c r="AF758"/>
      <c r="AG758"/>
      <c r="AH758" s="66"/>
      <c r="AJ758"/>
    </row>
    <row r="759" spans="1:36" ht="15" x14ac:dyDescent="0.25">
      <c r="A759"/>
      <c r="B759"/>
      <c r="C759"/>
      <c r="D759" s="43"/>
      <c r="E759" s="44"/>
      <c r="F759" s="45"/>
      <c r="G759" s="46"/>
      <c r="H759" s="44"/>
      <c r="I759" s="45"/>
      <c r="J759" s="46"/>
      <c r="K759" s="44"/>
      <c r="L759" s="45"/>
      <c r="M759" s="46"/>
      <c r="N759" s="47"/>
      <c r="O759" s="48"/>
      <c r="P759" s="48"/>
      <c r="Q759"/>
      <c r="R759"/>
      <c r="S759" s="38"/>
      <c r="T759" s="50"/>
      <c r="U759" s="50"/>
      <c r="V759" s="50"/>
      <c r="W759" s="50"/>
      <c r="X759" s="50"/>
      <c r="Y759" s="50"/>
      <c r="Z759" s="50"/>
      <c r="AA759" s="50"/>
      <c r="AB759" s="50"/>
      <c r="AC759" s="50"/>
      <c r="AF759"/>
      <c r="AG759"/>
      <c r="AH759" s="66"/>
      <c r="AJ759"/>
    </row>
    <row r="760" spans="1:36" ht="15" x14ac:dyDescent="0.25">
      <c r="A760"/>
      <c r="B760"/>
      <c r="C760"/>
      <c r="D760" s="43"/>
      <c r="E760" s="44"/>
      <c r="F760" s="45"/>
      <c r="G760" s="46"/>
      <c r="H760" s="44"/>
      <c r="I760" s="45"/>
      <c r="J760" s="46"/>
      <c r="K760" s="44"/>
      <c r="L760" s="45"/>
      <c r="M760" s="46"/>
      <c r="N760" s="47"/>
      <c r="O760" s="48"/>
      <c r="P760" s="48"/>
      <c r="Q760"/>
      <c r="R760"/>
      <c r="S760" s="38"/>
      <c r="T760" s="50"/>
      <c r="U760" s="50"/>
      <c r="V760" s="50"/>
      <c r="W760" s="50"/>
      <c r="X760" s="50"/>
      <c r="Y760" s="50"/>
      <c r="Z760" s="50"/>
      <c r="AA760" s="50"/>
      <c r="AB760" s="50"/>
      <c r="AC760" s="50"/>
      <c r="AF760"/>
      <c r="AG760"/>
      <c r="AH760" s="66"/>
      <c r="AJ760"/>
    </row>
    <row r="761" spans="1:36" ht="15" x14ac:dyDescent="0.25">
      <c r="A761"/>
      <c r="B761"/>
      <c r="C761"/>
      <c r="D761" s="43"/>
      <c r="E761" s="44"/>
      <c r="F761" s="45"/>
      <c r="G761" s="46"/>
      <c r="H761" s="44"/>
      <c r="I761" s="45"/>
      <c r="J761" s="46"/>
      <c r="K761" s="44"/>
      <c r="L761" s="45"/>
      <c r="M761" s="46"/>
      <c r="N761" s="47"/>
      <c r="O761" s="48"/>
      <c r="P761" s="48"/>
      <c r="Q761"/>
      <c r="R761"/>
      <c r="S761" s="38"/>
      <c r="T761" s="50"/>
      <c r="U761" s="50"/>
      <c r="V761" s="50"/>
      <c r="W761" s="50"/>
      <c r="X761" s="50"/>
      <c r="Y761" s="50"/>
      <c r="Z761" s="50"/>
      <c r="AA761" s="50"/>
      <c r="AB761" s="50"/>
      <c r="AC761" s="50"/>
      <c r="AF761"/>
      <c r="AG761"/>
      <c r="AH761" s="66"/>
      <c r="AJ761"/>
    </row>
    <row r="762" spans="1:36" ht="15" x14ac:dyDescent="0.25">
      <c r="A762"/>
      <c r="B762"/>
      <c r="C762"/>
      <c r="D762" s="43"/>
      <c r="E762" s="44"/>
      <c r="F762" s="45"/>
      <c r="G762" s="46"/>
      <c r="H762" s="44"/>
      <c r="I762" s="45"/>
      <c r="J762" s="46"/>
      <c r="K762" s="44"/>
      <c r="L762" s="45"/>
      <c r="M762" s="46"/>
      <c r="N762" s="47"/>
      <c r="O762" s="48"/>
      <c r="P762" s="48"/>
      <c r="Q762"/>
      <c r="R762"/>
      <c r="S762" s="38"/>
      <c r="T762" s="50"/>
      <c r="U762" s="50"/>
      <c r="V762" s="50"/>
      <c r="W762" s="50"/>
      <c r="X762" s="50"/>
      <c r="Y762" s="50"/>
      <c r="Z762" s="50"/>
      <c r="AA762" s="50"/>
      <c r="AB762" s="50"/>
      <c r="AC762" s="50"/>
      <c r="AF762"/>
      <c r="AG762"/>
      <c r="AH762" s="66"/>
      <c r="AJ762"/>
    </row>
    <row r="763" spans="1:36" ht="15" x14ac:dyDescent="0.25">
      <c r="A763"/>
      <c r="B763"/>
      <c r="C763"/>
      <c r="D763" s="43"/>
      <c r="E763" s="44"/>
      <c r="F763" s="45"/>
      <c r="G763" s="46"/>
      <c r="H763" s="44"/>
      <c r="I763" s="45"/>
      <c r="J763" s="46"/>
      <c r="K763" s="44"/>
      <c r="L763" s="45"/>
      <c r="M763" s="46"/>
      <c r="N763" s="47"/>
      <c r="O763" s="48"/>
      <c r="P763" s="48"/>
      <c r="Q763"/>
      <c r="R763"/>
      <c r="S763" s="38"/>
      <c r="T763" s="50"/>
      <c r="U763" s="50"/>
      <c r="V763" s="50"/>
      <c r="W763" s="50"/>
      <c r="X763" s="50"/>
      <c r="Y763" s="50"/>
      <c r="Z763" s="50"/>
      <c r="AA763" s="50"/>
      <c r="AB763" s="50"/>
      <c r="AC763" s="50"/>
      <c r="AF763"/>
      <c r="AG763"/>
      <c r="AH763" s="66"/>
      <c r="AJ763"/>
    </row>
    <row r="764" spans="1:36" ht="15" x14ac:dyDescent="0.25">
      <c r="A764"/>
      <c r="B764"/>
      <c r="C764"/>
      <c r="D764" s="43"/>
      <c r="E764" s="44"/>
      <c r="F764" s="45"/>
      <c r="G764" s="46"/>
      <c r="H764" s="44"/>
      <c r="I764" s="45"/>
      <c r="J764" s="46"/>
      <c r="K764" s="44"/>
      <c r="L764" s="45"/>
      <c r="M764" s="46"/>
      <c r="N764" s="47"/>
      <c r="O764" s="48"/>
      <c r="P764" s="48"/>
      <c r="Q764"/>
      <c r="R764"/>
      <c r="S764" s="38"/>
      <c r="T764" s="50"/>
      <c r="U764" s="50"/>
      <c r="V764" s="50"/>
      <c r="W764" s="50"/>
      <c r="X764" s="50"/>
      <c r="Y764" s="50"/>
      <c r="Z764" s="50"/>
      <c r="AA764" s="50"/>
      <c r="AB764" s="50"/>
      <c r="AC764" s="50"/>
      <c r="AF764"/>
      <c r="AG764"/>
      <c r="AH764" s="66"/>
      <c r="AJ764"/>
    </row>
    <row r="765" spans="1:36" ht="15" x14ac:dyDescent="0.25">
      <c r="A765"/>
      <c r="B765"/>
      <c r="C765"/>
      <c r="D765" s="43"/>
      <c r="E765" s="44"/>
      <c r="F765" s="45"/>
      <c r="G765" s="46"/>
      <c r="H765" s="44"/>
      <c r="I765" s="45"/>
      <c r="J765" s="46"/>
      <c r="K765" s="44"/>
      <c r="L765" s="45"/>
      <c r="M765" s="46"/>
      <c r="N765" s="47"/>
      <c r="O765" s="48"/>
      <c r="P765" s="48"/>
      <c r="Q765"/>
      <c r="R765"/>
      <c r="S765" s="38"/>
      <c r="T765" s="50"/>
      <c r="U765" s="50"/>
      <c r="V765" s="50"/>
      <c r="W765" s="50"/>
      <c r="X765" s="50"/>
      <c r="Y765" s="50"/>
      <c r="Z765" s="50"/>
      <c r="AA765" s="50"/>
      <c r="AB765" s="50"/>
      <c r="AC765" s="50"/>
      <c r="AF765"/>
      <c r="AG765"/>
      <c r="AH765" s="66"/>
      <c r="AJ765"/>
    </row>
    <row r="766" spans="1:36" ht="15" x14ac:dyDescent="0.25">
      <c r="A766"/>
      <c r="B766"/>
      <c r="C766"/>
      <c r="D766" s="43"/>
      <c r="E766" s="44"/>
      <c r="F766" s="45"/>
      <c r="G766" s="46"/>
      <c r="H766" s="44"/>
      <c r="I766" s="45"/>
      <c r="J766" s="46"/>
      <c r="K766" s="44"/>
      <c r="L766" s="45"/>
      <c r="M766" s="46"/>
      <c r="N766" s="47"/>
      <c r="O766" s="48"/>
      <c r="P766" s="48"/>
      <c r="Q766"/>
      <c r="R766"/>
      <c r="S766" s="38"/>
      <c r="T766" s="50"/>
      <c r="U766" s="50"/>
      <c r="V766" s="50"/>
      <c r="W766" s="50"/>
      <c r="X766" s="50"/>
      <c r="Y766" s="50"/>
      <c r="Z766" s="50"/>
      <c r="AA766" s="50"/>
      <c r="AB766" s="50"/>
      <c r="AC766" s="50"/>
      <c r="AF766"/>
      <c r="AG766"/>
      <c r="AH766" s="66"/>
      <c r="AJ766"/>
    </row>
    <row r="767" spans="1:36" ht="15" x14ac:dyDescent="0.25">
      <c r="A767"/>
      <c r="B767"/>
      <c r="C767"/>
      <c r="D767" s="43"/>
      <c r="E767" s="44"/>
      <c r="F767" s="45"/>
      <c r="G767" s="46"/>
      <c r="H767" s="44"/>
      <c r="I767" s="45"/>
      <c r="J767" s="46"/>
      <c r="K767" s="44"/>
      <c r="L767" s="45"/>
      <c r="M767" s="46"/>
      <c r="N767" s="47"/>
      <c r="O767" s="48"/>
      <c r="P767" s="48"/>
      <c r="Q767"/>
      <c r="R767"/>
      <c r="S767" s="38"/>
      <c r="T767" s="50"/>
      <c r="U767" s="50"/>
      <c r="V767" s="50"/>
      <c r="W767" s="50"/>
      <c r="X767" s="50"/>
      <c r="Y767" s="50"/>
      <c r="Z767" s="50"/>
      <c r="AA767" s="50"/>
      <c r="AB767" s="50"/>
      <c r="AC767" s="50"/>
      <c r="AF767"/>
      <c r="AG767"/>
      <c r="AH767" s="66"/>
      <c r="AJ767"/>
    </row>
    <row r="768" spans="1:36" ht="15" x14ac:dyDescent="0.25">
      <c r="A768"/>
      <c r="B768"/>
      <c r="C768"/>
      <c r="D768" s="43"/>
      <c r="E768" s="44"/>
      <c r="F768" s="45"/>
      <c r="G768" s="46"/>
      <c r="H768" s="44"/>
      <c r="I768" s="45"/>
      <c r="J768" s="46"/>
      <c r="K768" s="44"/>
      <c r="L768" s="45"/>
      <c r="M768" s="46"/>
      <c r="N768" s="47"/>
      <c r="O768" s="48"/>
      <c r="P768" s="48"/>
      <c r="Q768"/>
      <c r="R768"/>
      <c r="S768" s="38"/>
      <c r="T768" s="50"/>
      <c r="U768" s="50"/>
      <c r="V768" s="50"/>
      <c r="W768" s="50"/>
      <c r="X768" s="50"/>
      <c r="Y768" s="50"/>
      <c r="Z768" s="50"/>
      <c r="AA768" s="50"/>
      <c r="AB768" s="50"/>
      <c r="AC768" s="50"/>
      <c r="AF768"/>
      <c r="AG768"/>
      <c r="AH768" s="66"/>
      <c r="AJ768"/>
    </row>
    <row r="769" spans="1:36" ht="15" x14ac:dyDescent="0.25">
      <c r="A769"/>
      <c r="B769"/>
      <c r="C769"/>
      <c r="D769" s="43"/>
      <c r="E769" s="44"/>
      <c r="F769" s="45"/>
      <c r="G769" s="46"/>
      <c r="H769" s="44"/>
      <c r="I769" s="45"/>
      <c r="J769" s="46"/>
      <c r="K769" s="44"/>
      <c r="L769" s="45"/>
      <c r="M769" s="46"/>
      <c r="N769" s="47"/>
      <c r="O769" s="48"/>
      <c r="P769" s="48"/>
      <c r="Q769"/>
      <c r="R769"/>
      <c r="S769" s="38"/>
      <c r="T769" s="50"/>
      <c r="U769" s="50"/>
      <c r="V769" s="50"/>
      <c r="W769" s="50"/>
      <c r="X769" s="50"/>
      <c r="Y769" s="50"/>
      <c r="Z769" s="50"/>
      <c r="AA769" s="50"/>
      <c r="AB769" s="50"/>
      <c r="AC769" s="50"/>
      <c r="AF769"/>
      <c r="AG769"/>
      <c r="AH769" s="66"/>
      <c r="AJ769"/>
    </row>
    <row r="770" spans="1:36" ht="15" x14ac:dyDescent="0.25">
      <c r="A770"/>
      <c r="B770"/>
      <c r="C770"/>
      <c r="D770" s="43"/>
      <c r="E770" s="44"/>
      <c r="F770" s="45"/>
      <c r="G770" s="46"/>
      <c r="H770" s="44"/>
      <c r="I770" s="45"/>
      <c r="J770" s="46"/>
      <c r="K770" s="44"/>
      <c r="L770" s="45"/>
      <c r="M770" s="46"/>
      <c r="N770" s="47"/>
      <c r="O770" s="48"/>
      <c r="P770" s="48"/>
      <c r="Q770"/>
      <c r="R770"/>
      <c r="S770" s="38"/>
      <c r="T770" s="50"/>
      <c r="U770" s="50"/>
      <c r="V770" s="50"/>
      <c r="W770" s="50"/>
      <c r="X770" s="50"/>
      <c r="Y770" s="50"/>
      <c r="Z770" s="50"/>
      <c r="AA770" s="50"/>
      <c r="AB770" s="50"/>
      <c r="AC770" s="50"/>
      <c r="AF770"/>
      <c r="AG770"/>
      <c r="AH770" s="66"/>
      <c r="AJ770"/>
    </row>
    <row r="771" spans="1:36" ht="15" x14ac:dyDescent="0.25">
      <c r="A771"/>
      <c r="B771"/>
      <c r="C771"/>
      <c r="D771" s="43"/>
      <c r="E771" s="44"/>
      <c r="F771" s="45"/>
      <c r="G771" s="46"/>
      <c r="H771" s="44"/>
      <c r="I771" s="45"/>
      <c r="J771" s="46"/>
      <c r="K771" s="44"/>
      <c r="L771" s="45"/>
      <c r="M771" s="46"/>
      <c r="N771" s="47"/>
      <c r="O771" s="48"/>
      <c r="P771" s="48"/>
      <c r="Q771"/>
      <c r="R771"/>
      <c r="S771" s="38"/>
      <c r="T771" s="50"/>
      <c r="U771" s="50"/>
      <c r="V771" s="50"/>
      <c r="W771" s="50"/>
      <c r="X771" s="50"/>
      <c r="Y771" s="50"/>
      <c r="Z771" s="50"/>
      <c r="AA771" s="50"/>
      <c r="AB771" s="50"/>
      <c r="AC771" s="50"/>
      <c r="AF771"/>
      <c r="AG771"/>
      <c r="AH771" s="66"/>
      <c r="AJ771"/>
    </row>
    <row r="772" spans="1:36" ht="15" x14ac:dyDescent="0.25">
      <c r="A772"/>
      <c r="B772"/>
      <c r="C772"/>
      <c r="D772" s="43"/>
      <c r="E772" s="44"/>
      <c r="F772" s="45"/>
      <c r="G772" s="46"/>
      <c r="H772" s="44"/>
      <c r="I772" s="45"/>
      <c r="J772" s="46"/>
      <c r="K772" s="44"/>
      <c r="L772" s="45"/>
      <c r="M772" s="46"/>
      <c r="N772" s="47"/>
      <c r="O772" s="48"/>
      <c r="P772" s="48"/>
      <c r="Q772"/>
      <c r="R772"/>
      <c r="S772" s="38"/>
      <c r="T772" s="50"/>
      <c r="U772" s="50"/>
      <c r="V772" s="50"/>
      <c r="W772" s="50"/>
      <c r="X772" s="50"/>
      <c r="Y772" s="50"/>
      <c r="Z772" s="50"/>
      <c r="AA772" s="50"/>
      <c r="AB772" s="50"/>
      <c r="AC772" s="50"/>
      <c r="AF772"/>
      <c r="AG772"/>
      <c r="AH772" s="66"/>
      <c r="AJ772"/>
    </row>
    <row r="773" spans="1:36" ht="15" x14ac:dyDescent="0.25">
      <c r="A773"/>
      <c r="B773"/>
      <c r="C773"/>
      <c r="D773" s="43"/>
      <c r="E773" s="44"/>
      <c r="F773" s="45"/>
      <c r="G773" s="46"/>
      <c r="H773" s="44"/>
      <c r="I773" s="45"/>
      <c r="J773" s="46"/>
      <c r="K773" s="44"/>
      <c r="L773" s="45"/>
      <c r="M773" s="46"/>
      <c r="N773" s="47"/>
      <c r="O773" s="48"/>
      <c r="P773" s="48"/>
      <c r="Q773"/>
      <c r="R773"/>
      <c r="S773" s="38"/>
      <c r="T773" s="50"/>
      <c r="U773" s="50"/>
      <c r="V773" s="50"/>
      <c r="W773" s="50"/>
      <c r="X773" s="50"/>
      <c r="Y773" s="50"/>
      <c r="Z773" s="50"/>
      <c r="AA773" s="50"/>
      <c r="AB773" s="50"/>
      <c r="AC773" s="50"/>
      <c r="AF773"/>
      <c r="AG773"/>
      <c r="AH773" s="66"/>
      <c r="AJ773"/>
    </row>
    <row r="774" spans="1:36" ht="15" x14ac:dyDescent="0.25">
      <c r="A774"/>
      <c r="B774"/>
      <c r="C774"/>
      <c r="D774" s="43"/>
      <c r="E774" s="44"/>
      <c r="F774" s="45"/>
      <c r="G774" s="46"/>
      <c r="H774" s="44"/>
      <c r="I774" s="45"/>
      <c r="J774" s="46"/>
      <c r="K774" s="44"/>
      <c r="L774" s="45"/>
      <c r="M774" s="46"/>
      <c r="N774" s="47"/>
      <c r="O774" s="48"/>
      <c r="P774" s="48"/>
      <c r="Q774"/>
      <c r="R774"/>
      <c r="S774" s="38"/>
      <c r="T774" s="50"/>
      <c r="U774" s="50"/>
      <c r="V774" s="50"/>
      <c r="W774" s="50"/>
      <c r="X774" s="50"/>
      <c r="Y774" s="50"/>
      <c r="Z774" s="50"/>
      <c r="AA774" s="50"/>
      <c r="AB774" s="50"/>
      <c r="AC774" s="50"/>
      <c r="AF774"/>
      <c r="AG774"/>
      <c r="AH774" s="66"/>
      <c r="AJ774"/>
    </row>
    <row r="775" spans="1:36" ht="15" x14ac:dyDescent="0.25">
      <c r="A775"/>
      <c r="B775"/>
      <c r="C775"/>
      <c r="D775" s="43"/>
      <c r="E775" s="44"/>
      <c r="F775" s="45"/>
      <c r="G775" s="46"/>
      <c r="H775" s="44"/>
      <c r="I775" s="45"/>
      <c r="J775" s="46"/>
      <c r="K775" s="44"/>
      <c r="L775" s="45"/>
      <c r="M775" s="46"/>
      <c r="N775" s="47"/>
      <c r="O775" s="48"/>
      <c r="P775" s="48"/>
      <c r="Q775"/>
      <c r="R775"/>
      <c r="S775" s="38"/>
      <c r="T775" s="50"/>
      <c r="U775" s="50"/>
      <c r="V775" s="50"/>
      <c r="W775" s="50"/>
      <c r="X775" s="50"/>
      <c r="Y775" s="50"/>
      <c r="Z775" s="50"/>
      <c r="AA775" s="50"/>
      <c r="AB775" s="50"/>
      <c r="AC775" s="50"/>
      <c r="AF775"/>
      <c r="AG775"/>
      <c r="AH775" s="66"/>
      <c r="AJ775"/>
    </row>
    <row r="776" spans="1:36" ht="15" x14ac:dyDescent="0.25">
      <c r="A776"/>
      <c r="B776"/>
      <c r="C776"/>
      <c r="D776" s="43"/>
      <c r="E776" s="44"/>
      <c r="F776" s="45"/>
      <c r="G776" s="46"/>
      <c r="H776" s="44"/>
      <c r="I776" s="45"/>
      <c r="J776" s="46"/>
      <c r="K776" s="44"/>
      <c r="L776" s="45"/>
      <c r="M776" s="46"/>
      <c r="N776" s="47"/>
      <c r="O776" s="48"/>
      <c r="P776" s="48"/>
      <c r="Q776"/>
      <c r="R776"/>
      <c r="S776" s="38"/>
      <c r="T776" s="50"/>
      <c r="U776" s="50"/>
      <c r="V776" s="50"/>
      <c r="W776" s="50"/>
      <c r="X776" s="50"/>
      <c r="Y776" s="50"/>
      <c r="Z776" s="50"/>
      <c r="AA776" s="50"/>
      <c r="AB776" s="50"/>
      <c r="AC776" s="50"/>
      <c r="AF776"/>
      <c r="AG776"/>
      <c r="AH776" s="66"/>
      <c r="AJ776"/>
    </row>
    <row r="777" spans="1:36" ht="15" x14ac:dyDescent="0.25">
      <c r="A777"/>
      <c r="B777"/>
      <c r="C777"/>
      <c r="D777" s="43"/>
      <c r="E777" s="44"/>
      <c r="F777" s="45"/>
      <c r="G777" s="46"/>
      <c r="H777" s="44"/>
      <c r="I777" s="45"/>
      <c r="J777" s="46"/>
      <c r="K777" s="44"/>
      <c r="L777" s="45"/>
      <c r="M777" s="46"/>
      <c r="N777" s="47"/>
      <c r="O777" s="48"/>
      <c r="P777" s="48"/>
      <c r="Q777"/>
      <c r="R777"/>
      <c r="S777" s="38"/>
      <c r="T777" s="50"/>
      <c r="U777" s="50"/>
      <c r="V777" s="50"/>
      <c r="W777" s="50"/>
      <c r="X777" s="50"/>
      <c r="Y777" s="50"/>
      <c r="Z777" s="50"/>
      <c r="AA777" s="50"/>
      <c r="AB777" s="50"/>
      <c r="AC777" s="50"/>
      <c r="AF777"/>
      <c r="AG777"/>
      <c r="AH777" s="66"/>
      <c r="AJ777"/>
    </row>
    <row r="778" spans="1:36" ht="15" x14ac:dyDescent="0.25">
      <c r="A778"/>
      <c r="B778"/>
      <c r="C778"/>
      <c r="D778" s="43"/>
      <c r="E778" s="44"/>
      <c r="F778" s="45"/>
      <c r="G778" s="46"/>
      <c r="H778" s="44"/>
      <c r="I778" s="45"/>
      <c r="J778" s="46"/>
      <c r="K778" s="44"/>
      <c r="L778" s="45"/>
      <c r="M778" s="46"/>
      <c r="N778" s="47"/>
      <c r="O778" s="48"/>
      <c r="P778" s="48"/>
      <c r="Q778"/>
      <c r="R778"/>
      <c r="S778" s="38"/>
      <c r="T778" s="50"/>
      <c r="U778" s="50"/>
      <c r="V778" s="50"/>
      <c r="W778" s="50"/>
      <c r="X778" s="50"/>
      <c r="Y778" s="50"/>
      <c r="Z778" s="50"/>
      <c r="AA778" s="50"/>
      <c r="AB778" s="50"/>
      <c r="AC778" s="50"/>
      <c r="AF778"/>
      <c r="AG778"/>
      <c r="AH778" s="66"/>
      <c r="AJ778"/>
    </row>
    <row r="779" spans="1:36" ht="15" x14ac:dyDescent="0.25">
      <c r="A779"/>
      <c r="B779"/>
      <c r="C779"/>
      <c r="D779" s="43"/>
      <c r="E779" s="44"/>
      <c r="F779" s="45"/>
      <c r="G779" s="46"/>
      <c r="H779" s="44"/>
      <c r="I779" s="45"/>
      <c r="J779" s="46"/>
      <c r="K779" s="44"/>
      <c r="L779" s="45"/>
      <c r="M779" s="46"/>
      <c r="N779" s="47"/>
      <c r="O779" s="48"/>
      <c r="P779" s="48"/>
      <c r="Q779"/>
      <c r="R779"/>
      <c r="S779" s="38"/>
      <c r="T779" s="50"/>
      <c r="U779" s="50"/>
      <c r="V779" s="50"/>
      <c r="W779" s="50"/>
      <c r="X779" s="50"/>
      <c r="Y779" s="50"/>
      <c r="Z779" s="50"/>
      <c r="AA779" s="50"/>
      <c r="AB779" s="50"/>
      <c r="AC779" s="50"/>
      <c r="AF779"/>
      <c r="AG779"/>
      <c r="AH779" s="66"/>
      <c r="AJ779"/>
    </row>
    <row r="780" spans="1:36" ht="15" x14ac:dyDescent="0.25">
      <c r="A780"/>
      <c r="B780"/>
      <c r="C780"/>
      <c r="D780" s="43"/>
      <c r="E780" s="44"/>
      <c r="F780" s="45"/>
      <c r="G780" s="46"/>
      <c r="H780" s="44"/>
      <c r="I780" s="45"/>
      <c r="J780" s="46"/>
      <c r="K780" s="44"/>
      <c r="L780" s="45"/>
      <c r="M780" s="46"/>
      <c r="N780" s="47"/>
      <c r="O780" s="48"/>
      <c r="P780" s="48"/>
      <c r="Q780"/>
      <c r="R780"/>
      <c r="S780" s="38"/>
      <c r="T780" s="50"/>
      <c r="U780" s="50"/>
      <c r="V780" s="50"/>
      <c r="W780" s="50"/>
      <c r="X780" s="50"/>
      <c r="Y780" s="50"/>
      <c r="Z780" s="50"/>
      <c r="AA780" s="50"/>
      <c r="AB780" s="50"/>
      <c r="AC780" s="50"/>
      <c r="AF780"/>
      <c r="AG780"/>
      <c r="AH780" s="66"/>
      <c r="AJ780"/>
    </row>
    <row r="781" spans="1:36" ht="15" x14ac:dyDescent="0.25">
      <c r="A781"/>
      <c r="B781"/>
      <c r="C781"/>
      <c r="D781" s="43"/>
      <c r="E781" s="44"/>
      <c r="F781" s="45"/>
      <c r="G781" s="46"/>
      <c r="H781" s="44"/>
      <c r="I781" s="45"/>
      <c r="J781" s="46"/>
      <c r="K781" s="44"/>
      <c r="L781" s="45"/>
      <c r="M781" s="46"/>
      <c r="N781" s="47"/>
      <c r="O781" s="48"/>
      <c r="P781" s="48"/>
      <c r="Q781"/>
      <c r="R781"/>
      <c r="S781" s="38"/>
      <c r="T781" s="50"/>
      <c r="U781" s="50"/>
      <c r="V781" s="50"/>
      <c r="W781" s="50"/>
      <c r="X781" s="50"/>
      <c r="Y781" s="50"/>
      <c r="Z781" s="50"/>
      <c r="AA781" s="50"/>
      <c r="AB781" s="50"/>
      <c r="AC781" s="50"/>
      <c r="AF781"/>
      <c r="AG781"/>
      <c r="AH781" s="66"/>
      <c r="AJ781"/>
    </row>
    <row r="782" spans="1:36" ht="15" x14ac:dyDescent="0.25">
      <c r="A782"/>
      <c r="B782"/>
      <c r="C782"/>
      <c r="D782" s="43"/>
      <c r="E782" s="44"/>
      <c r="F782" s="45"/>
      <c r="G782" s="46"/>
      <c r="H782" s="44"/>
      <c r="I782" s="45"/>
      <c r="J782" s="46"/>
      <c r="K782" s="44"/>
      <c r="L782" s="45"/>
      <c r="M782" s="46"/>
      <c r="N782" s="47"/>
      <c r="O782" s="48"/>
      <c r="P782" s="48"/>
      <c r="Q782"/>
      <c r="R782"/>
      <c r="S782" s="38"/>
      <c r="T782" s="50"/>
      <c r="U782" s="50"/>
      <c r="V782" s="50"/>
      <c r="W782" s="50"/>
      <c r="X782" s="50"/>
      <c r="Y782" s="50"/>
      <c r="Z782" s="50"/>
      <c r="AA782" s="50"/>
      <c r="AB782" s="50"/>
      <c r="AC782" s="50"/>
      <c r="AF782"/>
      <c r="AG782"/>
      <c r="AH782" s="66"/>
      <c r="AJ782"/>
    </row>
    <row r="783" spans="1:36" ht="15" x14ac:dyDescent="0.25">
      <c r="A783"/>
      <c r="B783"/>
      <c r="C783"/>
      <c r="D783" s="43"/>
      <c r="E783" s="44"/>
      <c r="F783" s="45"/>
      <c r="G783" s="46"/>
      <c r="H783" s="44"/>
      <c r="I783" s="45"/>
      <c r="J783" s="46"/>
      <c r="K783" s="44"/>
      <c r="L783" s="45"/>
      <c r="M783" s="46"/>
      <c r="N783" s="47"/>
      <c r="O783" s="48"/>
      <c r="P783" s="48"/>
      <c r="Q783"/>
      <c r="R783"/>
      <c r="S783" s="38"/>
      <c r="T783" s="50"/>
      <c r="U783" s="50"/>
      <c r="V783" s="50"/>
      <c r="W783" s="50"/>
      <c r="X783" s="50"/>
      <c r="Y783" s="50"/>
      <c r="Z783" s="50"/>
      <c r="AA783" s="50"/>
      <c r="AB783" s="50"/>
      <c r="AC783" s="50"/>
      <c r="AF783"/>
      <c r="AG783"/>
      <c r="AH783" s="66"/>
      <c r="AJ783"/>
    </row>
    <row r="784" spans="1:36" ht="15" x14ac:dyDescent="0.25">
      <c r="A784"/>
      <c r="B784"/>
      <c r="C784"/>
      <c r="D784" s="43"/>
      <c r="E784" s="44"/>
      <c r="F784" s="45"/>
      <c r="G784" s="46"/>
      <c r="H784" s="44"/>
      <c r="I784" s="45"/>
      <c r="J784" s="46"/>
      <c r="K784" s="44"/>
      <c r="L784" s="45"/>
      <c r="M784" s="46"/>
      <c r="N784" s="47"/>
      <c r="O784" s="48"/>
      <c r="P784" s="48"/>
      <c r="Q784"/>
      <c r="R784"/>
      <c r="S784" s="38"/>
      <c r="T784" s="50"/>
      <c r="U784" s="50"/>
      <c r="V784" s="50"/>
      <c r="W784" s="50"/>
      <c r="X784" s="50"/>
      <c r="Y784" s="50"/>
      <c r="Z784" s="50"/>
      <c r="AA784" s="50"/>
      <c r="AB784" s="50"/>
      <c r="AC784" s="50"/>
      <c r="AF784"/>
      <c r="AG784"/>
      <c r="AH784" s="66"/>
      <c r="AJ784"/>
    </row>
    <row r="785" spans="1:36" ht="15" x14ac:dyDescent="0.25">
      <c r="A785"/>
      <c r="B785"/>
      <c r="C785"/>
      <c r="D785" s="43"/>
      <c r="E785" s="44"/>
      <c r="F785" s="45"/>
      <c r="G785" s="46"/>
      <c r="H785" s="44"/>
      <c r="I785" s="45"/>
      <c r="J785" s="46"/>
      <c r="K785" s="44"/>
      <c r="L785" s="45"/>
      <c r="M785" s="46"/>
      <c r="N785" s="47"/>
      <c r="O785" s="48"/>
      <c r="P785" s="48"/>
      <c r="Q785"/>
      <c r="R785"/>
      <c r="S785" s="38"/>
      <c r="T785" s="50"/>
      <c r="U785" s="50"/>
      <c r="V785" s="50"/>
      <c r="W785" s="50"/>
      <c r="X785" s="50"/>
      <c r="Y785" s="50"/>
      <c r="Z785" s="50"/>
      <c r="AA785" s="50"/>
      <c r="AB785" s="50"/>
      <c r="AC785" s="50"/>
      <c r="AF785"/>
      <c r="AG785"/>
      <c r="AH785" s="66"/>
      <c r="AJ785"/>
    </row>
    <row r="786" spans="1:36" ht="15" x14ac:dyDescent="0.25">
      <c r="A786"/>
      <c r="B786"/>
      <c r="C786"/>
      <c r="D786" s="43"/>
      <c r="E786" s="44"/>
      <c r="F786" s="45"/>
      <c r="G786" s="46"/>
      <c r="H786" s="44"/>
      <c r="I786" s="45"/>
      <c r="J786" s="46"/>
      <c r="K786" s="44"/>
      <c r="L786" s="45"/>
      <c r="M786" s="46"/>
      <c r="N786" s="47"/>
      <c r="O786" s="48"/>
      <c r="P786" s="48"/>
      <c r="Q786"/>
      <c r="R786"/>
      <c r="S786" s="38"/>
      <c r="T786" s="50"/>
      <c r="U786" s="50"/>
      <c r="V786" s="50"/>
      <c r="W786" s="50"/>
      <c r="X786" s="50"/>
      <c r="Y786" s="50"/>
      <c r="Z786" s="50"/>
      <c r="AA786" s="50"/>
      <c r="AB786" s="50"/>
      <c r="AC786" s="50"/>
      <c r="AF786"/>
      <c r="AG786"/>
      <c r="AH786" s="66"/>
      <c r="AJ786"/>
    </row>
    <row r="787" spans="1:36" ht="15" x14ac:dyDescent="0.25">
      <c r="A787"/>
      <c r="B787"/>
      <c r="C787"/>
      <c r="D787" s="43"/>
      <c r="E787" s="44"/>
      <c r="F787" s="45"/>
      <c r="G787" s="46"/>
      <c r="H787" s="44"/>
      <c r="I787" s="45"/>
      <c r="J787" s="46"/>
      <c r="K787" s="44"/>
      <c r="L787" s="45"/>
      <c r="M787" s="46"/>
      <c r="N787" s="47"/>
      <c r="O787" s="48"/>
      <c r="P787" s="48"/>
      <c r="Q787"/>
      <c r="R787"/>
      <c r="S787" s="38"/>
      <c r="T787" s="50"/>
      <c r="U787" s="50"/>
      <c r="V787" s="50"/>
      <c r="W787" s="50"/>
      <c r="X787" s="50"/>
      <c r="Y787" s="50"/>
      <c r="Z787" s="50"/>
      <c r="AA787" s="50"/>
      <c r="AB787" s="50"/>
      <c r="AC787" s="50"/>
      <c r="AF787"/>
      <c r="AG787"/>
      <c r="AH787" s="66"/>
      <c r="AJ787"/>
    </row>
    <row r="788" spans="1:36" ht="15" x14ac:dyDescent="0.25">
      <c r="A788"/>
      <c r="B788"/>
      <c r="C788"/>
      <c r="D788" s="43"/>
      <c r="E788" s="44"/>
      <c r="F788" s="45"/>
      <c r="G788" s="46"/>
      <c r="H788" s="44"/>
      <c r="I788" s="45"/>
      <c r="J788" s="46"/>
      <c r="K788" s="44"/>
      <c r="L788" s="45"/>
      <c r="M788" s="46"/>
      <c r="N788" s="47"/>
      <c r="O788" s="48"/>
      <c r="P788" s="48"/>
      <c r="Q788"/>
      <c r="R788"/>
      <c r="S788" s="38"/>
      <c r="T788" s="50"/>
      <c r="U788" s="50"/>
      <c r="V788" s="50"/>
      <c r="W788" s="50"/>
      <c r="X788" s="50"/>
      <c r="Y788" s="50"/>
      <c r="Z788" s="50"/>
      <c r="AA788" s="50"/>
      <c r="AB788" s="50"/>
      <c r="AC788" s="50"/>
      <c r="AF788"/>
      <c r="AG788"/>
      <c r="AH788" s="66"/>
      <c r="AJ788"/>
    </row>
    <row r="789" spans="1:36" ht="15" x14ac:dyDescent="0.25">
      <c r="A789"/>
      <c r="B789"/>
      <c r="C789"/>
      <c r="D789" s="43"/>
      <c r="E789" s="44"/>
      <c r="F789" s="45"/>
      <c r="G789" s="46"/>
      <c r="H789" s="44"/>
      <c r="I789" s="45"/>
      <c r="J789" s="46"/>
      <c r="K789" s="44"/>
      <c r="L789" s="45"/>
      <c r="M789" s="46"/>
      <c r="N789" s="47"/>
      <c r="O789" s="48"/>
      <c r="P789" s="48"/>
      <c r="Q789"/>
      <c r="R789"/>
      <c r="S789" s="38"/>
      <c r="T789" s="50"/>
      <c r="U789" s="50"/>
      <c r="V789" s="50"/>
      <c r="W789" s="50"/>
      <c r="X789" s="50"/>
      <c r="Y789" s="50"/>
      <c r="Z789" s="50"/>
      <c r="AA789" s="50"/>
      <c r="AB789" s="50"/>
      <c r="AC789" s="50"/>
      <c r="AF789"/>
      <c r="AG789"/>
      <c r="AH789" s="66"/>
      <c r="AJ789"/>
    </row>
    <row r="790" spans="1:36" ht="15" x14ac:dyDescent="0.25">
      <c r="A790"/>
      <c r="B790"/>
      <c r="C790"/>
      <c r="D790" s="43"/>
      <c r="E790" s="44"/>
      <c r="F790" s="45"/>
      <c r="G790" s="46"/>
      <c r="H790" s="44"/>
      <c r="I790" s="45"/>
      <c r="J790" s="46"/>
      <c r="K790" s="44"/>
      <c r="L790" s="45"/>
      <c r="M790" s="46"/>
      <c r="N790" s="47"/>
      <c r="O790" s="48"/>
      <c r="P790" s="48"/>
      <c r="Q790"/>
      <c r="R790"/>
      <c r="S790" s="38"/>
      <c r="T790" s="50"/>
      <c r="U790" s="50"/>
      <c r="V790" s="50"/>
      <c r="W790" s="50"/>
      <c r="X790" s="50"/>
      <c r="Y790" s="50"/>
      <c r="Z790" s="50"/>
      <c r="AA790" s="50"/>
      <c r="AB790" s="50"/>
      <c r="AC790" s="50"/>
      <c r="AF790"/>
      <c r="AG790"/>
      <c r="AH790" s="66"/>
      <c r="AJ790"/>
    </row>
    <row r="791" spans="1:36" ht="15" x14ac:dyDescent="0.25">
      <c r="A791"/>
      <c r="B791"/>
      <c r="C791"/>
      <c r="D791" s="43"/>
      <c r="E791" s="44"/>
      <c r="F791" s="45"/>
      <c r="G791" s="46"/>
      <c r="H791" s="44"/>
      <c r="I791" s="45"/>
      <c r="J791" s="46"/>
      <c r="K791" s="44"/>
      <c r="L791" s="45"/>
      <c r="M791" s="46"/>
      <c r="N791" s="47"/>
      <c r="O791" s="48"/>
      <c r="P791" s="48"/>
      <c r="Q791"/>
      <c r="R791"/>
      <c r="S791" s="38"/>
      <c r="T791" s="50"/>
      <c r="U791" s="50"/>
      <c r="V791" s="50"/>
      <c r="W791" s="50"/>
      <c r="X791" s="50"/>
      <c r="Y791" s="50"/>
      <c r="Z791" s="50"/>
      <c r="AA791" s="50"/>
      <c r="AB791" s="50"/>
      <c r="AC791" s="50"/>
      <c r="AF791"/>
      <c r="AG791"/>
      <c r="AH791" s="66"/>
      <c r="AJ791"/>
    </row>
    <row r="792" spans="1:36" ht="15" x14ac:dyDescent="0.25">
      <c r="A792"/>
      <c r="B792"/>
      <c r="C792"/>
      <c r="D792" s="43"/>
      <c r="E792" s="44"/>
      <c r="F792" s="45"/>
      <c r="G792" s="46"/>
      <c r="H792" s="44"/>
      <c r="I792" s="45"/>
      <c r="J792" s="46"/>
      <c r="K792" s="44"/>
      <c r="L792" s="45"/>
      <c r="M792" s="46"/>
      <c r="N792" s="47"/>
      <c r="O792" s="48"/>
      <c r="P792" s="48"/>
      <c r="Q792"/>
      <c r="R792"/>
      <c r="S792" s="38"/>
      <c r="T792" s="50"/>
      <c r="U792" s="50"/>
      <c r="V792" s="50"/>
      <c r="W792" s="50"/>
      <c r="X792" s="50"/>
      <c r="Y792" s="50"/>
      <c r="Z792" s="50"/>
      <c r="AA792" s="50"/>
      <c r="AB792" s="50"/>
      <c r="AC792" s="50"/>
      <c r="AF792"/>
      <c r="AG792"/>
      <c r="AH792" s="66"/>
      <c r="AJ792"/>
    </row>
    <row r="793" spans="1:36" ht="15" x14ac:dyDescent="0.25">
      <c r="A793"/>
      <c r="B793"/>
      <c r="C793"/>
      <c r="D793" s="43"/>
      <c r="E793" s="44"/>
      <c r="F793" s="45"/>
      <c r="G793" s="46"/>
      <c r="H793" s="44"/>
      <c r="I793" s="45"/>
      <c r="J793" s="46"/>
      <c r="K793" s="44"/>
      <c r="L793" s="45"/>
      <c r="M793" s="46"/>
      <c r="N793" s="47"/>
      <c r="O793" s="48"/>
      <c r="P793" s="48"/>
      <c r="Q793"/>
      <c r="R793"/>
      <c r="S793" s="38"/>
      <c r="T793" s="50"/>
      <c r="U793" s="50"/>
      <c r="V793" s="50"/>
      <c r="W793" s="50"/>
      <c r="X793" s="50"/>
      <c r="Y793" s="50"/>
      <c r="Z793" s="50"/>
      <c r="AA793" s="50"/>
      <c r="AB793" s="50"/>
      <c r="AC793" s="50"/>
      <c r="AF793"/>
      <c r="AG793"/>
      <c r="AH793" s="66"/>
      <c r="AJ793"/>
    </row>
    <row r="794" spans="1:36" ht="15" x14ac:dyDescent="0.25">
      <c r="A794"/>
      <c r="B794"/>
      <c r="C794"/>
      <c r="D794" s="43"/>
      <c r="E794" s="44"/>
      <c r="F794" s="45"/>
      <c r="G794" s="46"/>
      <c r="H794" s="44"/>
      <c r="I794" s="45"/>
      <c r="J794" s="46"/>
      <c r="K794" s="44"/>
      <c r="L794" s="45"/>
      <c r="M794" s="46"/>
      <c r="N794" s="47"/>
      <c r="O794" s="48"/>
      <c r="P794" s="48"/>
      <c r="Q794"/>
      <c r="R794"/>
      <c r="S794" s="38"/>
      <c r="T794" s="50"/>
      <c r="U794" s="50"/>
      <c r="V794" s="50"/>
      <c r="W794" s="50"/>
      <c r="X794" s="50"/>
      <c r="Y794" s="50"/>
      <c r="Z794" s="50"/>
      <c r="AA794" s="50"/>
      <c r="AB794" s="50"/>
      <c r="AC794" s="50"/>
      <c r="AF794"/>
      <c r="AG794"/>
      <c r="AH794" s="66"/>
      <c r="AJ794"/>
    </row>
    <row r="795" spans="1:36" ht="15" x14ac:dyDescent="0.25">
      <c r="A795"/>
      <c r="B795"/>
      <c r="C795"/>
      <c r="D795" s="43"/>
      <c r="E795" s="44"/>
      <c r="F795" s="45"/>
      <c r="G795" s="46"/>
      <c r="H795" s="44"/>
      <c r="I795" s="45"/>
      <c r="J795" s="46"/>
      <c r="K795" s="44"/>
      <c r="L795" s="45"/>
      <c r="M795" s="46"/>
      <c r="N795" s="47"/>
      <c r="O795" s="48"/>
      <c r="P795" s="48"/>
      <c r="Q795"/>
      <c r="R795"/>
      <c r="S795" s="38"/>
      <c r="T795" s="50"/>
      <c r="U795" s="50"/>
      <c r="V795" s="50"/>
      <c r="W795" s="50"/>
      <c r="X795" s="50"/>
      <c r="Y795" s="50"/>
      <c r="Z795" s="50"/>
      <c r="AA795" s="50"/>
      <c r="AB795" s="50"/>
      <c r="AC795" s="50"/>
      <c r="AF795"/>
      <c r="AG795"/>
      <c r="AH795" s="66"/>
      <c r="AJ795"/>
    </row>
    <row r="796" spans="1:36" ht="15" x14ac:dyDescent="0.25">
      <c r="A796"/>
      <c r="B796"/>
      <c r="C796"/>
      <c r="D796" s="43"/>
      <c r="E796" s="44"/>
      <c r="F796" s="45"/>
      <c r="G796" s="46"/>
      <c r="H796" s="44"/>
      <c r="I796" s="45"/>
      <c r="J796" s="46"/>
      <c r="K796" s="44"/>
      <c r="L796" s="45"/>
      <c r="M796" s="46"/>
      <c r="N796" s="47"/>
      <c r="O796" s="48"/>
      <c r="P796" s="48"/>
      <c r="Q796"/>
      <c r="R796"/>
      <c r="S796" s="38"/>
      <c r="T796" s="50"/>
      <c r="U796" s="50"/>
      <c r="V796" s="50"/>
      <c r="W796" s="50"/>
      <c r="X796" s="50"/>
      <c r="Y796" s="50"/>
      <c r="Z796" s="50"/>
      <c r="AA796" s="50"/>
      <c r="AB796" s="50"/>
      <c r="AC796" s="50"/>
      <c r="AF796"/>
      <c r="AG796"/>
      <c r="AH796" s="66"/>
      <c r="AJ796"/>
    </row>
    <row r="797" spans="1:36" ht="15" x14ac:dyDescent="0.25">
      <c r="A797"/>
      <c r="B797"/>
      <c r="C797"/>
      <c r="D797" s="43"/>
      <c r="E797" s="44"/>
      <c r="F797" s="45"/>
      <c r="G797" s="46"/>
      <c r="H797" s="44"/>
      <c r="I797" s="45"/>
      <c r="J797" s="46"/>
      <c r="K797" s="44"/>
      <c r="L797" s="45"/>
      <c r="M797" s="46"/>
      <c r="N797" s="47"/>
      <c r="O797" s="48"/>
      <c r="P797" s="48"/>
      <c r="Q797"/>
      <c r="R797"/>
      <c r="S797" s="38"/>
      <c r="T797" s="50"/>
      <c r="U797" s="50"/>
      <c r="V797" s="50"/>
      <c r="W797" s="50"/>
      <c r="X797" s="50"/>
      <c r="Y797" s="50"/>
      <c r="Z797" s="50"/>
      <c r="AA797" s="50"/>
      <c r="AB797" s="50"/>
      <c r="AC797" s="50"/>
      <c r="AF797"/>
      <c r="AG797"/>
      <c r="AH797" s="66"/>
      <c r="AJ797"/>
    </row>
    <row r="798" spans="1:36" ht="15" x14ac:dyDescent="0.25">
      <c r="A798"/>
      <c r="B798"/>
      <c r="C798"/>
      <c r="D798" s="43"/>
      <c r="E798" s="44"/>
      <c r="F798" s="45"/>
      <c r="G798" s="46"/>
      <c r="H798" s="44"/>
      <c r="I798" s="45"/>
      <c r="J798" s="46"/>
      <c r="K798" s="44"/>
      <c r="L798" s="45"/>
      <c r="M798" s="46"/>
      <c r="N798" s="47"/>
      <c r="O798" s="48"/>
      <c r="P798" s="48"/>
      <c r="Q798"/>
      <c r="R798"/>
      <c r="S798" s="38"/>
      <c r="T798" s="50"/>
      <c r="U798" s="50"/>
      <c r="V798" s="50"/>
      <c r="W798" s="50"/>
      <c r="X798" s="50"/>
      <c r="Y798" s="50"/>
      <c r="Z798" s="50"/>
      <c r="AA798" s="50"/>
      <c r="AB798" s="50"/>
      <c r="AC798" s="50"/>
      <c r="AF798"/>
      <c r="AG798"/>
      <c r="AH798" s="66"/>
      <c r="AJ798"/>
    </row>
    <row r="799" spans="1:36" ht="15" x14ac:dyDescent="0.25">
      <c r="A799"/>
      <c r="B799"/>
      <c r="C799"/>
      <c r="D799" s="43"/>
      <c r="E799" s="44"/>
      <c r="F799" s="45"/>
      <c r="G799" s="46"/>
      <c r="H799" s="44"/>
      <c r="I799" s="45"/>
      <c r="J799" s="46"/>
      <c r="K799" s="44"/>
      <c r="L799" s="45"/>
      <c r="M799" s="46"/>
      <c r="N799" s="47"/>
      <c r="O799" s="48"/>
      <c r="P799" s="48"/>
      <c r="Q799"/>
      <c r="R799"/>
      <c r="S799" s="38"/>
      <c r="T799" s="50"/>
      <c r="U799" s="50"/>
      <c r="V799" s="50"/>
      <c r="W799" s="50"/>
      <c r="X799" s="50"/>
      <c r="Y799" s="50"/>
      <c r="Z799" s="50"/>
      <c r="AA799" s="50"/>
      <c r="AB799" s="50"/>
      <c r="AC799" s="50"/>
      <c r="AF799"/>
      <c r="AG799"/>
      <c r="AH799" s="66"/>
      <c r="AJ799"/>
    </row>
    <row r="800" spans="1:36" ht="15" x14ac:dyDescent="0.25">
      <c r="A800"/>
      <c r="B800"/>
      <c r="C800"/>
      <c r="D800" s="43"/>
      <c r="E800" s="44"/>
      <c r="F800" s="45"/>
      <c r="G800" s="46"/>
      <c r="H800" s="44"/>
      <c r="I800" s="45"/>
      <c r="J800" s="46"/>
      <c r="K800" s="44"/>
      <c r="L800" s="45"/>
      <c r="M800" s="46"/>
      <c r="N800" s="47"/>
      <c r="O800" s="48"/>
      <c r="P800" s="48"/>
      <c r="Q800"/>
      <c r="R800"/>
      <c r="S800" s="38"/>
      <c r="T800" s="50"/>
      <c r="U800" s="50"/>
      <c r="V800" s="50"/>
      <c r="W800" s="50"/>
      <c r="X800" s="50"/>
      <c r="Y800" s="50"/>
      <c r="Z800" s="50"/>
      <c r="AA800" s="50"/>
      <c r="AB800" s="50"/>
      <c r="AC800" s="50"/>
      <c r="AF800"/>
      <c r="AG800"/>
      <c r="AH800" s="66"/>
      <c r="AJ800"/>
    </row>
    <row r="801" spans="1:36" ht="15" x14ac:dyDescent="0.25">
      <c r="A801"/>
      <c r="B801"/>
      <c r="C801"/>
      <c r="D801" s="43"/>
      <c r="E801" s="44"/>
      <c r="F801" s="45"/>
      <c r="G801" s="46"/>
      <c r="H801" s="44"/>
      <c r="I801" s="45"/>
      <c r="J801" s="46"/>
      <c r="K801" s="44"/>
      <c r="L801" s="45"/>
      <c r="M801" s="46"/>
      <c r="N801" s="47"/>
      <c r="O801" s="48"/>
      <c r="P801" s="48"/>
      <c r="Q801"/>
      <c r="R801"/>
      <c r="S801" s="38"/>
      <c r="T801" s="50"/>
      <c r="U801" s="50"/>
      <c r="V801" s="50"/>
      <c r="W801" s="50"/>
      <c r="X801" s="50"/>
      <c r="Y801" s="50"/>
      <c r="Z801" s="50"/>
      <c r="AA801" s="50"/>
      <c r="AB801" s="50"/>
      <c r="AC801" s="50"/>
      <c r="AF801"/>
      <c r="AG801"/>
      <c r="AH801" s="66"/>
      <c r="AJ801"/>
    </row>
    <row r="802" spans="1:36" ht="15" x14ac:dyDescent="0.25">
      <c r="A802"/>
      <c r="B802"/>
      <c r="C802"/>
      <c r="D802" s="43"/>
      <c r="E802" s="44"/>
      <c r="F802" s="45"/>
      <c r="G802" s="46"/>
      <c r="H802" s="44"/>
      <c r="I802" s="45"/>
      <c r="J802" s="46"/>
      <c r="K802" s="44"/>
      <c r="L802" s="45"/>
      <c r="M802" s="46"/>
      <c r="N802" s="47"/>
      <c r="O802" s="48"/>
      <c r="P802" s="48"/>
      <c r="Q802"/>
      <c r="R802"/>
      <c r="S802" s="38"/>
      <c r="T802" s="50"/>
      <c r="U802" s="50"/>
      <c r="V802" s="50"/>
      <c r="W802" s="50"/>
      <c r="X802" s="50"/>
      <c r="Y802" s="50"/>
      <c r="Z802" s="50"/>
      <c r="AA802" s="50"/>
      <c r="AB802" s="50"/>
      <c r="AC802" s="50"/>
      <c r="AF802"/>
      <c r="AG802"/>
      <c r="AH802" s="66"/>
      <c r="AJ802"/>
    </row>
    <row r="803" spans="1:36" ht="15" x14ac:dyDescent="0.25">
      <c r="A803"/>
      <c r="B803"/>
      <c r="C803"/>
      <c r="D803" s="43"/>
      <c r="E803" s="44"/>
      <c r="F803" s="45"/>
      <c r="G803" s="46"/>
      <c r="H803" s="44"/>
      <c r="I803" s="45"/>
      <c r="J803" s="46"/>
      <c r="K803" s="44"/>
      <c r="L803" s="45"/>
      <c r="M803" s="46"/>
      <c r="N803" s="47"/>
      <c r="O803" s="48"/>
      <c r="P803" s="48"/>
      <c r="Q803"/>
      <c r="R803"/>
      <c r="S803" s="38"/>
      <c r="T803" s="50"/>
      <c r="U803" s="50"/>
      <c r="V803" s="50"/>
      <c r="W803" s="50"/>
      <c r="X803" s="50"/>
      <c r="Y803" s="50"/>
      <c r="Z803" s="50"/>
      <c r="AA803" s="50"/>
      <c r="AB803" s="50"/>
      <c r="AC803" s="50"/>
      <c r="AF803"/>
      <c r="AG803"/>
      <c r="AH803" s="66"/>
      <c r="AJ803"/>
    </row>
    <row r="804" spans="1:36" s="50" customFormat="1" ht="15" x14ac:dyDescent="0.25">
      <c r="A804"/>
      <c r="B804"/>
      <c r="C804"/>
      <c r="D804" s="43"/>
      <c r="E804" s="44"/>
      <c r="F804" s="45"/>
      <c r="G804" s="46"/>
      <c r="H804" s="44"/>
      <c r="I804" s="45"/>
      <c r="J804" s="46"/>
      <c r="K804" s="44"/>
      <c r="L804" s="45"/>
      <c r="M804" s="46"/>
      <c r="N804" s="47"/>
      <c r="O804" s="48"/>
      <c r="P804" s="48"/>
      <c r="Q804"/>
      <c r="R804"/>
      <c r="S804" s="38"/>
      <c r="AD804" s="51"/>
      <c r="AE804" s="51"/>
      <c r="AF804"/>
      <c r="AG804"/>
      <c r="AH804" s="66"/>
      <c r="AI804" s="51"/>
      <c r="AJ804"/>
    </row>
    <row r="805" spans="1:36" ht="15" x14ac:dyDescent="0.25">
      <c r="A805"/>
      <c r="B805"/>
      <c r="C805"/>
      <c r="D805" s="43"/>
      <c r="E805" s="44"/>
      <c r="F805" s="45"/>
      <c r="G805" s="46"/>
      <c r="H805" s="44"/>
      <c r="I805" s="45"/>
      <c r="J805" s="46"/>
      <c r="K805" s="44"/>
      <c r="L805" s="45"/>
      <c r="M805" s="46"/>
      <c r="N805" s="47"/>
      <c r="O805" s="48"/>
      <c r="P805" s="48"/>
      <c r="Q805"/>
      <c r="R805"/>
      <c r="S805" s="38"/>
      <c r="T805" s="50"/>
      <c r="U805" s="50"/>
      <c r="V805" s="50"/>
      <c r="W805" s="50"/>
      <c r="X805" s="50"/>
      <c r="Y805" s="50"/>
      <c r="Z805" s="50"/>
      <c r="AA805" s="50"/>
      <c r="AB805" s="50"/>
      <c r="AC805" s="50"/>
      <c r="AF805"/>
      <c r="AG805"/>
      <c r="AH805" s="66"/>
      <c r="AJ805"/>
    </row>
    <row r="806" spans="1:36" ht="15" x14ac:dyDescent="0.25">
      <c r="A806"/>
      <c r="B806"/>
      <c r="C806"/>
      <c r="D806" s="43"/>
      <c r="E806" s="44"/>
      <c r="F806" s="45"/>
      <c r="G806" s="46"/>
      <c r="H806" s="44"/>
      <c r="I806" s="45"/>
      <c r="J806" s="46"/>
      <c r="K806" s="44"/>
      <c r="L806" s="45"/>
      <c r="M806" s="46"/>
      <c r="N806" s="47"/>
      <c r="O806" s="48"/>
      <c r="P806" s="48"/>
      <c r="Q806"/>
      <c r="R806"/>
      <c r="S806" s="38"/>
      <c r="T806" s="50"/>
      <c r="U806" s="50"/>
      <c r="V806" s="50"/>
      <c r="W806" s="50"/>
      <c r="X806" s="50"/>
      <c r="Y806" s="50"/>
      <c r="Z806" s="50"/>
      <c r="AA806" s="50"/>
      <c r="AB806" s="50"/>
      <c r="AC806" s="50"/>
      <c r="AF806"/>
      <c r="AG806"/>
      <c r="AH806" s="66"/>
      <c r="AJ806"/>
    </row>
    <row r="807" spans="1:36" ht="15" x14ac:dyDescent="0.25">
      <c r="A807"/>
      <c r="B807"/>
      <c r="C807"/>
      <c r="D807" s="43"/>
      <c r="E807" s="44"/>
      <c r="F807" s="45"/>
      <c r="G807" s="46"/>
      <c r="H807" s="44"/>
      <c r="I807" s="45"/>
      <c r="J807" s="46"/>
      <c r="K807" s="44"/>
      <c r="L807" s="45"/>
      <c r="M807" s="46"/>
      <c r="N807" s="47"/>
      <c r="O807" s="48"/>
      <c r="P807" s="48"/>
      <c r="Q807"/>
      <c r="R807"/>
      <c r="S807" s="38"/>
      <c r="T807" s="50"/>
      <c r="U807" s="50"/>
      <c r="V807" s="50"/>
      <c r="W807" s="50"/>
      <c r="X807" s="50"/>
      <c r="Y807" s="50"/>
      <c r="Z807" s="50"/>
      <c r="AA807" s="50"/>
      <c r="AB807" s="50"/>
      <c r="AC807" s="50"/>
      <c r="AF807"/>
      <c r="AG807"/>
      <c r="AH807" s="66"/>
      <c r="AJ807"/>
    </row>
    <row r="808" spans="1:36" ht="15" x14ac:dyDescent="0.25">
      <c r="A808"/>
      <c r="B808"/>
      <c r="C808"/>
      <c r="D808" s="43"/>
      <c r="E808" s="44"/>
      <c r="F808" s="45"/>
      <c r="G808" s="46"/>
      <c r="H808" s="44"/>
      <c r="I808" s="45"/>
      <c r="J808" s="46"/>
      <c r="K808" s="44"/>
      <c r="L808" s="45"/>
      <c r="M808" s="46"/>
      <c r="N808" s="47"/>
      <c r="O808" s="48"/>
      <c r="P808" s="48"/>
      <c r="Q808"/>
      <c r="R808"/>
      <c r="S808" s="38"/>
      <c r="T808" s="50"/>
      <c r="U808" s="50"/>
      <c r="V808" s="50"/>
      <c r="W808" s="50"/>
      <c r="X808" s="50"/>
      <c r="Y808" s="50"/>
      <c r="Z808" s="50"/>
      <c r="AA808" s="50"/>
      <c r="AB808" s="50"/>
      <c r="AC808" s="50"/>
      <c r="AF808"/>
      <c r="AG808"/>
      <c r="AH808" s="66"/>
      <c r="AJ808"/>
    </row>
    <row r="809" spans="1:36" ht="15" x14ac:dyDescent="0.25">
      <c r="A809"/>
      <c r="B809"/>
      <c r="C809"/>
      <c r="D809" s="43"/>
      <c r="E809" s="44"/>
      <c r="F809" s="45"/>
      <c r="G809" s="46"/>
      <c r="H809" s="44"/>
      <c r="I809" s="45"/>
      <c r="J809" s="46"/>
      <c r="K809" s="44"/>
      <c r="L809" s="45"/>
      <c r="M809" s="46"/>
      <c r="N809" s="47"/>
      <c r="O809" s="48"/>
      <c r="P809" s="48"/>
      <c r="Q809"/>
      <c r="R809"/>
      <c r="S809" s="38"/>
      <c r="T809" s="50"/>
      <c r="U809" s="50"/>
      <c r="V809" s="50"/>
      <c r="W809" s="50"/>
      <c r="X809" s="50"/>
      <c r="Y809" s="50"/>
      <c r="Z809" s="50"/>
      <c r="AA809" s="50"/>
      <c r="AB809" s="50"/>
      <c r="AC809" s="50"/>
      <c r="AF809"/>
      <c r="AG809"/>
      <c r="AH809" s="66"/>
      <c r="AJ809"/>
    </row>
    <row r="810" spans="1:36" ht="15" x14ac:dyDescent="0.25">
      <c r="A810"/>
      <c r="B810"/>
      <c r="C810"/>
      <c r="D810" s="43"/>
      <c r="E810" s="44"/>
      <c r="F810" s="45"/>
      <c r="G810" s="46"/>
      <c r="H810" s="44"/>
      <c r="I810" s="45"/>
      <c r="J810" s="46"/>
      <c r="K810" s="44"/>
      <c r="L810" s="45"/>
      <c r="M810" s="46"/>
      <c r="N810" s="47"/>
      <c r="O810" s="48"/>
      <c r="P810" s="48"/>
      <c r="Q810"/>
      <c r="R810"/>
      <c r="S810" s="38"/>
      <c r="T810" s="50"/>
      <c r="U810" s="50"/>
      <c r="V810" s="50"/>
      <c r="W810" s="50"/>
      <c r="X810" s="50"/>
      <c r="Y810" s="50"/>
      <c r="Z810" s="50"/>
      <c r="AA810" s="50"/>
      <c r="AB810" s="50"/>
      <c r="AC810" s="50"/>
      <c r="AF810"/>
      <c r="AG810"/>
      <c r="AH810" s="66"/>
      <c r="AJ810"/>
    </row>
    <row r="811" spans="1:36" ht="15" x14ac:dyDescent="0.25">
      <c r="A811"/>
      <c r="B811"/>
      <c r="C811"/>
      <c r="D811" s="43"/>
      <c r="E811" s="44"/>
      <c r="F811" s="45"/>
      <c r="G811" s="46"/>
      <c r="H811" s="44"/>
      <c r="I811" s="45"/>
      <c r="J811" s="46"/>
      <c r="K811" s="44"/>
      <c r="L811" s="45"/>
      <c r="M811" s="46"/>
      <c r="N811" s="47"/>
      <c r="O811" s="48"/>
      <c r="P811" s="48"/>
      <c r="Q811"/>
      <c r="R811"/>
      <c r="S811" s="38"/>
      <c r="T811" s="50"/>
      <c r="U811" s="50"/>
      <c r="V811" s="50"/>
      <c r="W811" s="50"/>
      <c r="X811" s="50"/>
      <c r="Y811" s="50"/>
      <c r="Z811" s="50"/>
      <c r="AA811" s="50"/>
      <c r="AB811" s="50"/>
      <c r="AC811" s="50"/>
      <c r="AF811"/>
      <c r="AG811"/>
      <c r="AH811" s="66"/>
      <c r="AJ811"/>
    </row>
    <row r="812" spans="1:36" ht="15" x14ac:dyDescent="0.25">
      <c r="A812"/>
      <c r="B812"/>
      <c r="C812"/>
      <c r="D812" s="43"/>
      <c r="E812" s="44"/>
      <c r="F812" s="45"/>
      <c r="G812" s="46"/>
      <c r="H812" s="44"/>
      <c r="I812" s="45"/>
      <c r="J812" s="46"/>
      <c r="K812" s="44"/>
      <c r="L812" s="45"/>
      <c r="M812" s="46"/>
      <c r="N812" s="47"/>
      <c r="O812" s="48"/>
      <c r="P812" s="48"/>
      <c r="Q812"/>
      <c r="R812"/>
      <c r="S812" s="38"/>
      <c r="T812" s="50"/>
      <c r="U812" s="50"/>
      <c r="V812" s="50"/>
      <c r="W812" s="50"/>
      <c r="X812" s="50"/>
      <c r="Y812" s="50"/>
      <c r="Z812" s="50"/>
      <c r="AA812" s="50"/>
      <c r="AB812" s="50"/>
      <c r="AC812" s="50"/>
      <c r="AF812"/>
      <c r="AG812"/>
      <c r="AH812" s="66"/>
      <c r="AJ812"/>
    </row>
    <row r="813" spans="1:36" ht="15" x14ac:dyDescent="0.25">
      <c r="A813"/>
      <c r="B813"/>
      <c r="C813"/>
      <c r="D813" s="43"/>
      <c r="E813" s="44"/>
      <c r="F813" s="45"/>
      <c r="G813" s="46"/>
      <c r="H813" s="44"/>
      <c r="I813" s="45"/>
      <c r="J813" s="46"/>
      <c r="K813" s="44"/>
      <c r="L813" s="45"/>
      <c r="M813" s="46"/>
      <c r="N813" s="47"/>
      <c r="O813" s="48"/>
      <c r="P813" s="48"/>
      <c r="Q813"/>
      <c r="R813"/>
      <c r="S813" s="38"/>
      <c r="T813" s="50"/>
      <c r="U813" s="50"/>
      <c r="V813" s="50"/>
      <c r="W813" s="50"/>
      <c r="X813" s="50"/>
      <c r="Y813" s="50"/>
      <c r="Z813" s="50"/>
      <c r="AA813" s="50"/>
      <c r="AB813" s="50"/>
      <c r="AC813" s="50"/>
      <c r="AF813"/>
      <c r="AG813"/>
      <c r="AH813" s="66"/>
      <c r="AJ813"/>
    </row>
    <row r="814" spans="1:36" ht="15" x14ac:dyDescent="0.25">
      <c r="A814"/>
      <c r="B814"/>
      <c r="C814"/>
      <c r="D814" s="43"/>
      <c r="E814" s="44"/>
      <c r="F814" s="45"/>
      <c r="G814" s="46"/>
      <c r="H814" s="44"/>
      <c r="I814" s="45"/>
      <c r="J814" s="46"/>
      <c r="K814" s="44"/>
      <c r="L814" s="45"/>
      <c r="M814" s="46"/>
      <c r="N814" s="47"/>
      <c r="O814" s="48"/>
      <c r="P814" s="48"/>
      <c r="Q814"/>
      <c r="R814"/>
      <c r="S814" s="38"/>
      <c r="T814" s="50"/>
      <c r="U814" s="50"/>
      <c r="V814" s="50"/>
      <c r="W814" s="50"/>
      <c r="X814" s="50"/>
      <c r="Y814" s="50"/>
      <c r="Z814" s="50"/>
      <c r="AA814" s="50"/>
      <c r="AB814" s="50"/>
      <c r="AC814" s="50"/>
      <c r="AF814"/>
      <c r="AG814"/>
      <c r="AH814" s="66"/>
      <c r="AJ814"/>
    </row>
    <row r="815" spans="1:36" ht="15" x14ac:dyDescent="0.25">
      <c r="A815"/>
      <c r="B815"/>
      <c r="C815"/>
      <c r="D815" s="43"/>
      <c r="E815" s="44"/>
      <c r="F815" s="45"/>
      <c r="G815" s="46"/>
      <c r="H815" s="44"/>
      <c r="I815" s="45"/>
      <c r="J815" s="46"/>
      <c r="K815" s="44"/>
      <c r="L815" s="45"/>
      <c r="M815" s="46"/>
      <c r="N815" s="47"/>
      <c r="O815" s="48"/>
      <c r="P815" s="48"/>
      <c r="Q815"/>
      <c r="R815"/>
      <c r="S815" s="38"/>
      <c r="T815" s="50"/>
      <c r="U815" s="50"/>
      <c r="V815" s="50"/>
      <c r="W815" s="50"/>
      <c r="X815" s="50"/>
      <c r="Y815" s="50"/>
      <c r="Z815" s="50"/>
      <c r="AA815" s="50"/>
      <c r="AB815" s="50"/>
      <c r="AC815" s="50"/>
      <c r="AF815"/>
      <c r="AG815"/>
      <c r="AH815" s="66"/>
      <c r="AJ815"/>
    </row>
    <row r="816" spans="1:36" ht="15" x14ac:dyDescent="0.25">
      <c r="A816"/>
      <c r="B816"/>
      <c r="C816"/>
      <c r="D816" s="43"/>
      <c r="E816" s="44"/>
      <c r="F816" s="45"/>
      <c r="G816" s="46"/>
      <c r="H816" s="44"/>
      <c r="I816" s="45"/>
      <c r="J816" s="46"/>
      <c r="K816" s="44"/>
      <c r="L816" s="45"/>
      <c r="M816" s="46"/>
      <c r="N816" s="47"/>
      <c r="O816" s="48"/>
      <c r="P816" s="48"/>
      <c r="Q816"/>
      <c r="R816"/>
      <c r="S816" s="38"/>
      <c r="T816" s="50"/>
      <c r="U816" s="50"/>
      <c r="V816" s="50"/>
      <c r="W816" s="50"/>
      <c r="X816" s="50"/>
      <c r="Y816" s="50"/>
      <c r="Z816" s="50"/>
      <c r="AA816" s="50"/>
      <c r="AB816" s="50"/>
      <c r="AC816" s="50"/>
      <c r="AF816"/>
      <c r="AG816"/>
      <c r="AH816" s="66"/>
      <c r="AJ816"/>
    </row>
    <row r="817" spans="1:36" ht="15" x14ac:dyDescent="0.25">
      <c r="A817"/>
      <c r="B817"/>
      <c r="C817"/>
      <c r="D817" s="43"/>
      <c r="E817" s="44"/>
      <c r="F817" s="45"/>
      <c r="G817" s="46"/>
      <c r="H817" s="44"/>
      <c r="I817" s="45"/>
      <c r="J817" s="46"/>
      <c r="K817" s="44"/>
      <c r="L817" s="45"/>
      <c r="M817" s="46"/>
      <c r="N817" s="47"/>
      <c r="O817" s="48"/>
      <c r="P817" s="48"/>
      <c r="Q817"/>
      <c r="R817"/>
      <c r="S817" s="38"/>
      <c r="T817" s="50"/>
      <c r="U817" s="50"/>
      <c r="V817" s="50"/>
      <c r="W817" s="50"/>
      <c r="X817" s="50"/>
      <c r="Y817" s="50"/>
      <c r="Z817" s="50"/>
      <c r="AA817" s="50"/>
      <c r="AB817" s="50"/>
      <c r="AC817" s="50"/>
      <c r="AF817"/>
      <c r="AG817"/>
      <c r="AH817" s="66"/>
      <c r="AJ817"/>
    </row>
    <row r="818" spans="1:36" ht="15" x14ac:dyDescent="0.25">
      <c r="A818"/>
      <c r="B818"/>
      <c r="C818"/>
      <c r="D818" s="43"/>
      <c r="E818" s="44"/>
      <c r="F818" s="45"/>
      <c r="G818" s="46"/>
      <c r="H818" s="44"/>
      <c r="I818" s="45"/>
      <c r="J818" s="46"/>
      <c r="K818" s="44"/>
      <c r="L818" s="45"/>
      <c r="M818" s="46"/>
      <c r="N818" s="47"/>
      <c r="O818" s="48"/>
      <c r="P818" s="48"/>
      <c r="Q818"/>
      <c r="R818"/>
      <c r="S818" s="38"/>
      <c r="T818" s="50"/>
      <c r="U818" s="50"/>
      <c r="V818" s="50"/>
      <c r="W818" s="50"/>
      <c r="X818" s="50"/>
      <c r="Y818" s="50"/>
      <c r="Z818" s="50"/>
      <c r="AA818" s="50"/>
      <c r="AB818" s="50"/>
      <c r="AC818" s="50"/>
      <c r="AF818"/>
      <c r="AG818"/>
      <c r="AH818" s="66"/>
      <c r="AJ818"/>
    </row>
    <row r="819" spans="1:36" ht="15" x14ac:dyDescent="0.25">
      <c r="A819"/>
      <c r="B819"/>
      <c r="C819"/>
      <c r="D819" s="43"/>
      <c r="E819" s="44"/>
      <c r="F819" s="45"/>
      <c r="G819" s="46"/>
      <c r="H819" s="44"/>
      <c r="I819" s="45"/>
      <c r="J819" s="46"/>
      <c r="K819" s="44"/>
      <c r="L819" s="45"/>
      <c r="M819" s="46"/>
      <c r="N819" s="47"/>
      <c r="O819" s="48"/>
      <c r="P819" s="48"/>
      <c r="Q819"/>
      <c r="R819"/>
      <c r="S819" s="38"/>
      <c r="T819" s="50"/>
      <c r="U819" s="50"/>
      <c r="V819" s="50"/>
      <c r="W819" s="50"/>
      <c r="X819" s="50"/>
      <c r="Y819" s="50"/>
      <c r="Z819" s="50"/>
      <c r="AA819" s="50"/>
      <c r="AB819" s="50"/>
      <c r="AC819" s="50"/>
      <c r="AF819"/>
      <c r="AG819"/>
      <c r="AH819" s="66"/>
      <c r="AJ819"/>
    </row>
    <row r="820" spans="1:36" ht="15" x14ac:dyDescent="0.25">
      <c r="A820"/>
      <c r="B820"/>
      <c r="C820"/>
      <c r="D820" s="43"/>
      <c r="E820" s="44"/>
      <c r="F820" s="45"/>
      <c r="G820" s="46"/>
      <c r="H820" s="44"/>
      <c r="I820" s="45"/>
      <c r="J820" s="46"/>
      <c r="K820" s="44"/>
      <c r="L820" s="45"/>
      <c r="M820" s="46"/>
      <c r="N820" s="47"/>
      <c r="O820" s="48"/>
      <c r="P820" s="48"/>
      <c r="Q820"/>
      <c r="R820"/>
      <c r="S820" s="38"/>
      <c r="T820" s="50"/>
      <c r="U820" s="50"/>
      <c r="V820" s="50"/>
      <c r="W820" s="50"/>
      <c r="X820" s="50"/>
      <c r="Y820" s="50"/>
      <c r="Z820" s="50"/>
      <c r="AA820" s="50"/>
      <c r="AB820" s="50"/>
      <c r="AC820" s="50"/>
      <c r="AF820"/>
      <c r="AG820"/>
      <c r="AH820" s="66"/>
      <c r="AJ820"/>
    </row>
    <row r="821" spans="1:36" ht="15" x14ac:dyDescent="0.25">
      <c r="A821"/>
      <c r="B821"/>
      <c r="C821"/>
      <c r="D821" s="43"/>
      <c r="E821" s="44"/>
      <c r="F821" s="45"/>
      <c r="G821" s="46"/>
      <c r="H821" s="44"/>
      <c r="I821" s="45"/>
      <c r="J821" s="46"/>
      <c r="K821" s="44"/>
      <c r="L821" s="45"/>
      <c r="M821" s="46"/>
      <c r="N821" s="47"/>
      <c r="O821" s="48"/>
      <c r="P821" s="48"/>
      <c r="Q821"/>
      <c r="R821"/>
      <c r="S821" s="38"/>
      <c r="T821" s="50"/>
      <c r="U821" s="50"/>
      <c r="V821" s="50"/>
      <c r="W821" s="50"/>
      <c r="X821" s="50"/>
      <c r="Y821" s="50"/>
      <c r="Z821" s="50"/>
      <c r="AA821" s="50"/>
      <c r="AB821" s="50"/>
      <c r="AC821" s="50"/>
      <c r="AF821"/>
      <c r="AG821"/>
      <c r="AH821" s="66"/>
      <c r="AJ821"/>
    </row>
    <row r="822" spans="1:36" ht="15" x14ac:dyDescent="0.25">
      <c r="A822"/>
      <c r="B822"/>
      <c r="C822"/>
      <c r="D822" s="43"/>
      <c r="E822" s="44"/>
      <c r="F822" s="45"/>
      <c r="G822" s="46"/>
      <c r="H822" s="44"/>
      <c r="I822" s="45"/>
      <c r="J822" s="46"/>
      <c r="K822" s="44"/>
      <c r="L822" s="45"/>
      <c r="M822" s="46"/>
      <c r="N822" s="47"/>
      <c r="O822" s="48"/>
      <c r="P822" s="48"/>
      <c r="Q822"/>
      <c r="R822"/>
      <c r="S822" s="38"/>
      <c r="T822" s="50"/>
      <c r="U822" s="50"/>
      <c r="V822" s="50"/>
      <c r="W822" s="50"/>
      <c r="X822" s="50"/>
      <c r="Y822" s="50"/>
      <c r="Z822" s="50"/>
      <c r="AA822" s="50"/>
      <c r="AB822" s="50"/>
      <c r="AC822" s="50"/>
      <c r="AF822"/>
      <c r="AG822"/>
      <c r="AH822" s="66"/>
      <c r="AJ822"/>
    </row>
    <row r="823" spans="1:36" ht="15" x14ac:dyDescent="0.25">
      <c r="A823"/>
      <c r="B823"/>
      <c r="C823"/>
      <c r="D823" s="43"/>
      <c r="E823" s="44"/>
      <c r="F823" s="45"/>
      <c r="G823" s="46"/>
      <c r="H823" s="44"/>
      <c r="I823" s="45"/>
      <c r="J823" s="46"/>
      <c r="K823" s="44"/>
      <c r="L823" s="45"/>
      <c r="M823" s="46"/>
      <c r="N823" s="47"/>
      <c r="O823" s="48"/>
      <c r="P823" s="48"/>
      <c r="Q823"/>
      <c r="R823"/>
      <c r="S823" s="38"/>
      <c r="T823" s="50"/>
      <c r="U823" s="50"/>
      <c r="V823" s="50"/>
      <c r="W823" s="50"/>
      <c r="X823" s="50"/>
      <c r="Y823" s="50"/>
      <c r="Z823" s="50"/>
      <c r="AA823" s="50"/>
      <c r="AB823" s="50"/>
      <c r="AC823" s="50"/>
      <c r="AF823"/>
      <c r="AG823"/>
      <c r="AH823" s="66"/>
      <c r="AJ823"/>
    </row>
    <row r="824" spans="1:36" ht="15" x14ac:dyDescent="0.25">
      <c r="A824"/>
      <c r="B824"/>
      <c r="C824"/>
      <c r="D824" s="43"/>
      <c r="E824" s="44"/>
      <c r="F824" s="45"/>
      <c r="G824" s="46"/>
      <c r="H824" s="44"/>
      <c r="I824" s="45"/>
      <c r="J824" s="46"/>
      <c r="K824" s="44"/>
      <c r="L824" s="45"/>
      <c r="M824" s="46"/>
      <c r="N824" s="47"/>
      <c r="O824" s="48"/>
      <c r="P824" s="48"/>
      <c r="Q824"/>
      <c r="R824"/>
      <c r="S824" s="38"/>
      <c r="T824" s="50"/>
      <c r="U824" s="50"/>
      <c r="V824" s="50"/>
      <c r="W824" s="50"/>
      <c r="X824" s="50"/>
      <c r="Y824" s="50"/>
      <c r="Z824" s="50"/>
      <c r="AA824" s="50"/>
      <c r="AB824" s="50"/>
      <c r="AC824" s="50"/>
      <c r="AF824"/>
      <c r="AG824"/>
      <c r="AH824" s="66"/>
      <c r="AJ824"/>
    </row>
    <row r="825" spans="1:36" ht="15" x14ac:dyDescent="0.25">
      <c r="A825"/>
      <c r="B825"/>
      <c r="C825"/>
      <c r="D825" s="43"/>
      <c r="E825" s="44"/>
      <c r="F825" s="45"/>
      <c r="G825" s="46"/>
      <c r="H825" s="44"/>
      <c r="I825" s="45"/>
      <c r="J825" s="46"/>
      <c r="K825" s="44"/>
      <c r="L825" s="45"/>
      <c r="M825" s="46"/>
      <c r="N825" s="47"/>
      <c r="O825" s="48"/>
      <c r="P825" s="48"/>
      <c r="Q825"/>
      <c r="R825"/>
      <c r="S825" s="38"/>
      <c r="T825" s="50"/>
      <c r="U825" s="50"/>
      <c r="V825" s="50"/>
      <c r="W825" s="50"/>
      <c r="X825" s="50"/>
      <c r="Y825" s="50"/>
      <c r="Z825" s="50"/>
      <c r="AA825" s="50"/>
      <c r="AB825" s="50"/>
      <c r="AC825" s="50"/>
      <c r="AF825"/>
      <c r="AG825"/>
      <c r="AH825" s="66"/>
      <c r="AJ825"/>
    </row>
    <row r="826" spans="1:36" ht="15" x14ac:dyDescent="0.25">
      <c r="A826"/>
      <c r="B826"/>
      <c r="C826"/>
      <c r="D826" s="43"/>
      <c r="E826" s="44"/>
      <c r="F826" s="45"/>
      <c r="G826" s="46"/>
      <c r="H826" s="44"/>
      <c r="I826" s="45"/>
      <c r="J826" s="46"/>
      <c r="K826" s="44"/>
      <c r="L826" s="45"/>
      <c r="M826" s="46"/>
      <c r="N826" s="47"/>
      <c r="O826" s="48"/>
      <c r="P826" s="48"/>
      <c r="Q826"/>
      <c r="R826"/>
      <c r="S826" s="38"/>
      <c r="T826" s="50"/>
      <c r="U826" s="50"/>
      <c r="V826" s="50"/>
      <c r="W826" s="50"/>
      <c r="X826" s="50"/>
      <c r="Y826" s="50"/>
      <c r="Z826" s="50"/>
      <c r="AA826" s="50"/>
      <c r="AB826" s="50"/>
      <c r="AC826" s="50"/>
      <c r="AF826"/>
      <c r="AG826"/>
      <c r="AH826" s="66"/>
      <c r="AJ826"/>
    </row>
    <row r="827" spans="1:36" ht="15" x14ac:dyDescent="0.25">
      <c r="A827"/>
      <c r="B827"/>
      <c r="C827"/>
      <c r="D827" s="43"/>
      <c r="E827" s="44"/>
      <c r="F827" s="45"/>
      <c r="G827" s="46"/>
      <c r="H827" s="44"/>
      <c r="I827" s="45"/>
      <c r="J827" s="46"/>
      <c r="K827" s="44"/>
      <c r="L827" s="45"/>
      <c r="M827" s="46"/>
      <c r="N827" s="47"/>
      <c r="O827" s="48"/>
      <c r="P827" s="48"/>
      <c r="Q827"/>
      <c r="R827"/>
      <c r="S827" s="38"/>
      <c r="T827" s="50"/>
      <c r="U827" s="50"/>
      <c r="V827" s="50"/>
      <c r="W827" s="50"/>
      <c r="X827" s="50"/>
      <c r="Y827" s="50"/>
      <c r="Z827" s="50"/>
      <c r="AA827" s="50"/>
      <c r="AB827" s="50"/>
      <c r="AC827" s="50"/>
      <c r="AF827"/>
      <c r="AG827"/>
      <c r="AH827" s="66"/>
      <c r="AJ827"/>
    </row>
    <row r="828" spans="1:36" ht="15" x14ac:dyDescent="0.25">
      <c r="A828"/>
      <c r="B828"/>
      <c r="C828"/>
      <c r="D828" s="43"/>
      <c r="E828" s="44"/>
      <c r="F828" s="45"/>
      <c r="G828" s="46"/>
      <c r="H828" s="44"/>
      <c r="I828" s="45"/>
      <c r="J828" s="46"/>
      <c r="K828" s="44"/>
      <c r="L828" s="45"/>
      <c r="M828" s="46"/>
      <c r="N828" s="47"/>
      <c r="O828" s="48"/>
      <c r="P828" s="48"/>
      <c r="Q828"/>
      <c r="R828"/>
      <c r="S828" s="38"/>
      <c r="T828" s="50"/>
      <c r="U828" s="50"/>
      <c r="V828" s="50"/>
      <c r="W828" s="50"/>
      <c r="X828" s="50"/>
      <c r="Y828" s="50"/>
      <c r="Z828" s="50"/>
      <c r="AA828" s="50"/>
      <c r="AB828" s="50"/>
      <c r="AC828" s="50"/>
      <c r="AF828"/>
      <c r="AG828"/>
      <c r="AH828" s="66"/>
      <c r="AJ828"/>
    </row>
    <row r="829" spans="1:36" ht="15" x14ac:dyDescent="0.25">
      <c r="A829"/>
      <c r="B829"/>
      <c r="C829"/>
      <c r="D829" s="43"/>
      <c r="E829" s="44"/>
      <c r="F829" s="45"/>
      <c r="G829" s="46"/>
      <c r="H829" s="44"/>
      <c r="I829" s="45"/>
      <c r="J829" s="46"/>
      <c r="K829" s="44"/>
      <c r="L829" s="45"/>
      <c r="M829" s="46"/>
      <c r="N829" s="47"/>
      <c r="O829" s="48"/>
      <c r="P829" s="48"/>
      <c r="Q829"/>
      <c r="R829"/>
      <c r="S829" s="38"/>
      <c r="T829" s="50"/>
      <c r="U829" s="50"/>
      <c r="V829" s="50"/>
      <c r="W829" s="50"/>
      <c r="X829" s="50"/>
      <c r="Y829" s="50"/>
      <c r="Z829" s="50"/>
      <c r="AA829" s="50"/>
      <c r="AB829" s="50"/>
      <c r="AC829" s="50"/>
      <c r="AF829"/>
      <c r="AG829"/>
      <c r="AH829" s="66"/>
      <c r="AJ829"/>
    </row>
    <row r="830" spans="1:36" s="50" customFormat="1" ht="15" x14ac:dyDescent="0.25">
      <c r="A830"/>
      <c r="B830"/>
      <c r="C830"/>
      <c r="D830" s="43"/>
      <c r="E830" s="44"/>
      <c r="F830" s="45"/>
      <c r="G830" s="46"/>
      <c r="H830" s="44"/>
      <c r="I830" s="45"/>
      <c r="J830" s="46"/>
      <c r="K830" s="44"/>
      <c r="L830" s="45"/>
      <c r="M830" s="46"/>
      <c r="N830" s="47"/>
      <c r="O830" s="48"/>
      <c r="P830" s="48"/>
      <c r="Q830"/>
      <c r="R830"/>
      <c r="S830" s="38"/>
      <c r="AD830" s="51"/>
      <c r="AE830" s="51"/>
      <c r="AF830"/>
      <c r="AG830"/>
      <c r="AH830" s="66"/>
      <c r="AI830" s="51"/>
      <c r="AJ830"/>
    </row>
    <row r="831" spans="1:36" ht="15" x14ac:dyDescent="0.25">
      <c r="A831"/>
      <c r="B831"/>
      <c r="C831"/>
      <c r="D831" s="43"/>
      <c r="E831" s="44"/>
      <c r="F831" s="45"/>
      <c r="G831" s="46"/>
      <c r="H831" s="44"/>
      <c r="I831" s="45"/>
      <c r="J831" s="46"/>
      <c r="K831" s="44"/>
      <c r="L831" s="45"/>
      <c r="M831" s="46"/>
      <c r="N831" s="47"/>
      <c r="O831" s="48"/>
      <c r="P831" s="48"/>
      <c r="Q831"/>
      <c r="R831"/>
      <c r="S831" s="38"/>
      <c r="T831" s="50"/>
      <c r="U831" s="50"/>
      <c r="V831" s="50"/>
      <c r="W831" s="50"/>
      <c r="X831" s="50"/>
      <c r="Y831" s="50"/>
      <c r="Z831" s="50"/>
      <c r="AA831" s="50"/>
      <c r="AB831" s="50"/>
      <c r="AC831" s="50"/>
      <c r="AF831"/>
      <c r="AG831"/>
      <c r="AH831" s="66"/>
      <c r="AJ831"/>
    </row>
    <row r="832" spans="1:36" ht="15" x14ac:dyDescent="0.25">
      <c r="A832"/>
      <c r="B832"/>
      <c r="C832"/>
      <c r="D832" s="43"/>
      <c r="E832" s="44"/>
      <c r="F832" s="45"/>
      <c r="G832" s="46"/>
      <c r="H832" s="44"/>
      <c r="I832" s="45"/>
      <c r="J832" s="46"/>
      <c r="K832" s="44"/>
      <c r="L832" s="45"/>
      <c r="M832" s="46"/>
      <c r="N832" s="47"/>
      <c r="O832" s="48"/>
      <c r="P832" s="48"/>
      <c r="Q832"/>
      <c r="R832"/>
      <c r="S832" s="38"/>
      <c r="T832" s="50"/>
      <c r="U832" s="50"/>
      <c r="V832" s="50"/>
      <c r="W832" s="50"/>
      <c r="X832" s="50"/>
      <c r="Y832" s="50"/>
      <c r="Z832" s="50"/>
      <c r="AA832" s="50"/>
      <c r="AB832" s="50"/>
      <c r="AC832" s="50"/>
      <c r="AF832"/>
      <c r="AG832"/>
      <c r="AH832" s="66"/>
      <c r="AJ832"/>
    </row>
    <row r="833" spans="1:36" ht="15" x14ac:dyDescent="0.25">
      <c r="A833"/>
      <c r="B833"/>
      <c r="C833"/>
      <c r="D833" s="43"/>
      <c r="E833" s="44"/>
      <c r="F833" s="45"/>
      <c r="G833" s="46"/>
      <c r="H833" s="44"/>
      <c r="I833" s="45"/>
      <c r="J833" s="46"/>
      <c r="K833" s="44"/>
      <c r="L833" s="45"/>
      <c r="M833" s="46"/>
      <c r="N833" s="47"/>
      <c r="O833" s="48"/>
      <c r="P833" s="48"/>
      <c r="Q833"/>
      <c r="R833"/>
      <c r="S833" s="38"/>
      <c r="T833" s="50"/>
      <c r="U833" s="50"/>
      <c r="V833" s="50"/>
      <c r="W833" s="50"/>
      <c r="X833" s="50"/>
      <c r="Y833" s="50"/>
      <c r="Z833" s="50"/>
      <c r="AA833" s="50"/>
      <c r="AB833" s="50"/>
      <c r="AC833" s="50"/>
      <c r="AF833"/>
      <c r="AG833"/>
      <c r="AH833" s="66"/>
      <c r="AJ833"/>
    </row>
    <row r="834" spans="1:36" ht="15" x14ac:dyDescent="0.25">
      <c r="A834"/>
      <c r="B834"/>
      <c r="C834"/>
      <c r="D834" s="43"/>
      <c r="E834" s="44"/>
      <c r="F834" s="45"/>
      <c r="G834" s="46"/>
      <c r="H834" s="44"/>
      <c r="I834" s="45"/>
      <c r="J834" s="46"/>
      <c r="K834" s="44"/>
      <c r="L834" s="45"/>
      <c r="M834" s="46"/>
      <c r="N834" s="47"/>
      <c r="O834" s="48"/>
      <c r="P834" s="48"/>
      <c r="Q834"/>
      <c r="R834"/>
      <c r="S834" s="38"/>
      <c r="T834" s="50"/>
      <c r="U834" s="50"/>
      <c r="V834" s="50"/>
      <c r="W834" s="50"/>
      <c r="X834" s="50"/>
      <c r="Y834" s="50"/>
      <c r="Z834" s="50"/>
      <c r="AA834" s="50"/>
      <c r="AB834" s="50"/>
      <c r="AC834" s="50"/>
      <c r="AF834"/>
      <c r="AG834"/>
      <c r="AH834" s="66"/>
      <c r="AJ834"/>
    </row>
    <row r="835" spans="1:36" ht="15" x14ac:dyDescent="0.25">
      <c r="A835"/>
      <c r="B835"/>
      <c r="C835"/>
      <c r="D835" s="43"/>
      <c r="E835" s="44"/>
      <c r="F835" s="45"/>
      <c r="G835" s="46"/>
      <c r="H835" s="44"/>
      <c r="I835" s="45"/>
      <c r="J835" s="46"/>
      <c r="K835" s="44"/>
      <c r="L835" s="45"/>
      <c r="M835" s="46"/>
      <c r="N835" s="47"/>
      <c r="O835" s="48"/>
      <c r="P835" s="48"/>
      <c r="Q835"/>
      <c r="R835"/>
      <c r="S835" s="38"/>
      <c r="T835" s="50"/>
      <c r="U835" s="50"/>
      <c r="V835" s="50"/>
      <c r="W835" s="50"/>
      <c r="X835" s="50"/>
      <c r="Y835" s="50"/>
      <c r="Z835" s="50"/>
      <c r="AA835" s="50"/>
      <c r="AB835" s="50"/>
      <c r="AC835" s="50"/>
      <c r="AF835"/>
      <c r="AG835"/>
      <c r="AH835" s="66"/>
      <c r="AJ835"/>
    </row>
    <row r="836" spans="1:36" ht="15" x14ac:dyDescent="0.25">
      <c r="A836"/>
      <c r="B836"/>
      <c r="C836"/>
      <c r="D836" s="43"/>
      <c r="E836" s="44"/>
      <c r="F836" s="45"/>
      <c r="G836" s="46"/>
      <c r="H836" s="44"/>
      <c r="I836" s="45"/>
      <c r="J836" s="46"/>
      <c r="K836" s="44"/>
      <c r="L836" s="45"/>
      <c r="M836" s="46"/>
      <c r="N836" s="47"/>
      <c r="O836" s="48"/>
      <c r="P836" s="48"/>
      <c r="Q836"/>
      <c r="R836"/>
      <c r="S836" s="38"/>
      <c r="T836" s="50"/>
      <c r="U836" s="50"/>
      <c r="V836" s="50"/>
      <c r="W836" s="50"/>
      <c r="X836" s="50"/>
      <c r="Y836" s="50"/>
      <c r="Z836" s="50"/>
      <c r="AA836" s="50"/>
      <c r="AB836" s="50"/>
      <c r="AC836" s="50"/>
      <c r="AF836"/>
      <c r="AG836"/>
      <c r="AH836" s="66"/>
      <c r="AJ836"/>
    </row>
    <row r="837" spans="1:36" ht="15" x14ac:dyDescent="0.25">
      <c r="A837"/>
      <c r="B837"/>
      <c r="C837"/>
      <c r="D837" s="43"/>
      <c r="E837" s="44"/>
      <c r="F837" s="45"/>
      <c r="G837" s="46"/>
      <c r="H837" s="44"/>
      <c r="I837" s="45"/>
      <c r="J837" s="46"/>
      <c r="K837" s="44"/>
      <c r="L837" s="45"/>
      <c r="M837" s="46"/>
      <c r="N837" s="47"/>
      <c r="O837" s="48"/>
      <c r="P837" s="48"/>
      <c r="Q837"/>
      <c r="R837"/>
      <c r="S837" s="38"/>
      <c r="T837" s="50"/>
      <c r="U837" s="50"/>
      <c r="V837" s="50"/>
      <c r="W837" s="50"/>
      <c r="X837" s="50"/>
      <c r="Y837" s="50"/>
      <c r="Z837" s="50"/>
      <c r="AA837" s="50"/>
      <c r="AB837" s="50"/>
      <c r="AC837" s="50"/>
      <c r="AF837"/>
      <c r="AG837"/>
      <c r="AH837" s="66"/>
      <c r="AJ837"/>
    </row>
    <row r="838" spans="1:36" ht="15" x14ac:dyDescent="0.25">
      <c r="A838"/>
      <c r="B838"/>
      <c r="C838"/>
      <c r="D838" s="43"/>
      <c r="E838" s="44"/>
      <c r="F838" s="45"/>
      <c r="G838" s="46"/>
      <c r="H838" s="44"/>
      <c r="I838" s="45"/>
      <c r="J838" s="46"/>
      <c r="K838" s="44"/>
      <c r="L838" s="45"/>
      <c r="M838" s="46"/>
      <c r="N838" s="47"/>
      <c r="O838" s="48"/>
      <c r="P838" s="48"/>
      <c r="Q838"/>
      <c r="R838"/>
      <c r="S838" s="38"/>
      <c r="T838" s="50"/>
      <c r="U838" s="50"/>
      <c r="V838" s="50"/>
      <c r="W838" s="50"/>
      <c r="X838" s="50"/>
      <c r="Y838" s="50"/>
      <c r="Z838" s="50"/>
      <c r="AA838" s="50"/>
      <c r="AB838" s="50"/>
      <c r="AC838" s="50"/>
      <c r="AF838"/>
      <c r="AG838"/>
      <c r="AH838" s="66"/>
      <c r="AJ838"/>
    </row>
    <row r="839" spans="1:36" ht="15" x14ac:dyDescent="0.25">
      <c r="A839"/>
      <c r="B839"/>
      <c r="C839"/>
      <c r="D839" s="43"/>
      <c r="E839" s="44"/>
      <c r="F839" s="45"/>
      <c r="G839" s="46"/>
      <c r="H839" s="44"/>
      <c r="I839" s="45"/>
      <c r="J839" s="46"/>
      <c r="K839" s="44"/>
      <c r="L839" s="45"/>
      <c r="M839" s="46"/>
      <c r="N839" s="47"/>
      <c r="O839" s="48"/>
      <c r="P839" s="48"/>
      <c r="Q839"/>
      <c r="R839"/>
      <c r="S839" s="38"/>
      <c r="T839" s="50"/>
      <c r="U839" s="50"/>
      <c r="V839" s="50"/>
      <c r="W839" s="50"/>
      <c r="X839" s="50"/>
      <c r="Y839" s="50"/>
      <c r="Z839" s="50"/>
      <c r="AA839" s="50"/>
      <c r="AB839" s="50"/>
      <c r="AC839" s="50"/>
      <c r="AF839"/>
      <c r="AG839"/>
      <c r="AH839" s="66"/>
      <c r="AJ839"/>
    </row>
    <row r="840" spans="1:36" ht="15" x14ac:dyDescent="0.25">
      <c r="A840"/>
      <c r="B840"/>
      <c r="C840"/>
      <c r="D840" s="43"/>
      <c r="E840" s="44"/>
      <c r="F840" s="45"/>
      <c r="G840" s="46"/>
      <c r="H840" s="17"/>
      <c r="I840" s="21"/>
      <c r="J840" s="22"/>
      <c r="K840" s="17"/>
      <c r="L840" s="21"/>
      <c r="M840" s="22"/>
      <c r="N840" s="47"/>
      <c r="O840" s="48"/>
      <c r="P840" s="48"/>
      <c r="Q840"/>
      <c r="R840"/>
      <c r="S840"/>
      <c r="AF840"/>
      <c r="AG840"/>
    </row>
    <row r="841" spans="1:36" ht="15" x14ac:dyDescent="0.25">
      <c r="A841"/>
      <c r="B841"/>
      <c r="C841"/>
      <c r="D841" s="43"/>
      <c r="E841" s="44"/>
      <c r="F841" s="45"/>
      <c r="G841" s="46"/>
      <c r="H841" s="17"/>
      <c r="I841" s="21"/>
      <c r="J841" s="22"/>
      <c r="K841" s="17"/>
      <c r="L841" s="21"/>
      <c r="M841" s="22"/>
      <c r="N841" s="47"/>
      <c r="O841" s="48"/>
      <c r="P841" s="48"/>
      <c r="Q841"/>
      <c r="R841"/>
      <c r="S841"/>
      <c r="AF841"/>
      <c r="AG841"/>
    </row>
    <row r="842" spans="1:36" ht="15" x14ac:dyDescent="0.25">
      <c r="A842"/>
      <c r="B842"/>
      <c r="C842"/>
      <c r="D842" s="43"/>
      <c r="E842" s="44"/>
      <c r="F842" s="45"/>
      <c r="G842" s="46"/>
      <c r="H842" s="17"/>
      <c r="I842" s="21"/>
      <c r="J842" s="22"/>
      <c r="K842" s="17"/>
      <c r="L842" s="21"/>
      <c r="M842" s="22"/>
      <c r="N842" s="47"/>
      <c r="O842" s="48"/>
      <c r="P842" s="48"/>
      <c r="Q842"/>
      <c r="R842"/>
      <c r="S842"/>
      <c r="AF842"/>
      <c r="AG842"/>
    </row>
    <row r="843" spans="1:36" ht="15" x14ac:dyDescent="0.25">
      <c r="A843"/>
      <c r="B843"/>
      <c r="C843"/>
      <c r="D843" s="43"/>
      <c r="E843" s="44"/>
      <c r="F843" s="45"/>
      <c r="G843" s="46"/>
      <c r="H843" s="17"/>
      <c r="I843" s="21"/>
      <c r="J843" s="22"/>
      <c r="K843" s="17"/>
      <c r="L843" s="21"/>
      <c r="M843" s="22"/>
      <c r="N843" s="47"/>
      <c r="O843" s="48"/>
      <c r="P843" s="48"/>
      <c r="Q843"/>
      <c r="R843"/>
      <c r="S843"/>
      <c r="AF843"/>
      <c r="AG843"/>
    </row>
    <row r="844" spans="1:36" ht="15" x14ac:dyDescent="0.25">
      <c r="A844"/>
      <c r="B844"/>
      <c r="C844"/>
      <c r="D844" s="43"/>
      <c r="E844" s="44"/>
      <c r="F844" s="45"/>
      <c r="G844" s="46"/>
      <c r="H844" s="17"/>
      <c r="I844" s="21"/>
      <c r="J844" s="22"/>
      <c r="K844" s="17"/>
      <c r="L844" s="21"/>
      <c r="M844" s="22"/>
      <c r="N844" s="47"/>
      <c r="O844" s="48"/>
      <c r="P844" s="48"/>
      <c r="Q844"/>
      <c r="R844"/>
      <c r="S844"/>
      <c r="AF844"/>
      <c r="AG844"/>
    </row>
    <row r="845" spans="1:36" ht="15" x14ac:dyDescent="0.25">
      <c r="A845"/>
      <c r="B845"/>
      <c r="C845"/>
      <c r="D845" s="43"/>
      <c r="E845" s="44"/>
      <c r="F845" s="45"/>
      <c r="G845" s="46"/>
      <c r="H845" s="17"/>
      <c r="I845" s="21"/>
      <c r="J845" s="22"/>
      <c r="K845" s="17"/>
      <c r="L845" s="21"/>
      <c r="M845" s="22"/>
      <c r="N845" s="47"/>
      <c r="O845" s="48"/>
      <c r="P845" s="48"/>
      <c r="Q845"/>
      <c r="R845"/>
      <c r="S845"/>
      <c r="AF845"/>
      <c r="AG845"/>
    </row>
    <row r="846" spans="1:36" ht="15" x14ac:dyDescent="0.25">
      <c r="A846"/>
      <c r="B846"/>
      <c r="C846"/>
      <c r="D846" s="43"/>
      <c r="E846" s="44"/>
      <c r="F846" s="45"/>
      <c r="G846" s="46"/>
      <c r="H846" s="17"/>
      <c r="I846" s="21"/>
      <c r="J846" s="22"/>
      <c r="K846" s="17"/>
      <c r="L846" s="21"/>
      <c r="M846" s="22"/>
      <c r="N846" s="47"/>
      <c r="O846" s="48"/>
      <c r="P846" s="48"/>
      <c r="Q846"/>
      <c r="R846"/>
      <c r="S846"/>
      <c r="AF846"/>
      <c r="AG846"/>
    </row>
    <row r="847" spans="1:36" ht="15" x14ac:dyDescent="0.25">
      <c r="A847"/>
      <c r="B847"/>
      <c r="C847"/>
      <c r="D847" s="43"/>
      <c r="E847" s="44"/>
      <c r="F847" s="45"/>
      <c r="G847" s="46"/>
      <c r="H847" s="17"/>
      <c r="I847" s="21"/>
      <c r="J847" s="22"/>
      <c r="K847" s="17"/>
      <c r="L847" s="21"/>
      <c r="M847" s="22"/>
      <c r="N847" s="47"/>
      <c r="O847" s="48"/>
      <c r="P847" s="48"/>
      <c r="Q847"/>
      <c r="R847"/>
      <c r="S847"/>
      <c r="AF847"/>
      <c r="AG847"/>
    </row>
    <row r="848" spans="1:36" ht="15" x14ac:dyDescent="0.25">
      <c r="A848"/>
      <c r="B848"/>
      <c r="C848"/>
      <c r="D848" s="43"/>
      <c r="E848" s="44"/>
      <c r="F848" s="45"/>
      <c r="G848" s="46"/>
      <c r="H848" s="17"/>
      <c r="I848" s="21"/>
      <c r="J848" s="22"/>
      <c r="K848" s="17"/>
      <c r="L848" s="21"/>
      <c r="M848" s="22"/>
      <c r="N848" s="47"/>
      <c r="O848" s="48"/>
      <c r="P848" s="48"/>
      <c r="Q848"/>
      <c r="R848"/>
      <c r="S848"/>
      <c r="AF848"/>
      <c r="AG848"/>
    </row>
    <row r="849" spans="1:33" ht="15" x14ac:dyDescent="0.25">
      <c r="A849"/>
      <c r="B849"/>
      <c r="C849"/>
      <c r="D849" s="43"/>
      <c r="E849" s="44"/>
      <c r="F849" s="45"/>
      <c r="G849" s="46"/>
      <c r="H849" s="17"/>
      <c r="I849" s="21"/>
      <c r="J849" s="22"/>
      <c r="K849" s="17"/>
      <c r="L849" s="21"/>
      <c r="M849" s="22"/>
      <c r="N849" s="47"/>
      <c r="O849" s="48"/>
      <c r="P849" s="48"/>
      <c r="Q849"/>
      <c r="R849"/>
      <c r="S849"/>
      <c r="AF849"/>
      <c r="AG849"/>
    </row>
    <row r="850" spans="1:33" ht="15" x14ac:dyDescent="0.25">
      <c r="A850"/>
      <c r="B850"/>
      <c r="C850"/>
      <c r="D850" s="43"/>
      <c r="E850" s="44"/>
      <c r="F850" s="45"/>
      <c r="G850" s="46"/>
      <c r="H850" s="17"/>
      <c r="I850" s="21"/>
      <c r="J850" s="22"/>
      <c r="K850" s="17"/>
      <c r="L850" s="21"/>
      <c r="M850" s="22"/>
      <c r="N850" s="47"/>
      <c r="O850" s="48"/>
      <c r="P850" s="48"/>
      <c r="Q850"/>
      <c r="R850"/>
      <c r="S850"/>
      <c r="AF850"/>
      <c r="AG850"/>
    </row>
    <row r="851" spans="1:33" ht="15" x14ac:dyDescent="0.25">
      <c r="A851"/>
      <c r="B851"/>
      <c r="C851"/>
      <c r="D851" s="20"/>
      <c r="E851" s="17"/>
      <c r="F851" s="21"/>
      <c r="G851" s="22"/>
      <c r="H851" s="17"/>
      <c r="I851" s="21"/>
      <c r="J851" s="22"/>
      <c r="K851" s="17"/>
      <c r="L851" s="21"/>
      <c r="M851" s="22"/>
      <c r="N851" s="29"/>
      <c r="O851" s="30"/>
      <c r="P851" s="30"/>
      <c r="Q851"/>
      <c r="R851"/>
      <c r="S851" s="38"/>
    </row>
    <row r="852" spans="1:33" ht="15" x14ac:dyDescent="0.25">
      <c r="A852"/>
      <c r="B852"/>
      <c r="C852"/>
      <c r="D852" s="20"/>
      <c r="E852" s="17"/>
      <c r="F852" s="21"/>
      <c r="G852" s="22"/>
      <c r="H852" s="17"/>
      <c r="I852" s="21"/>
      <c r="J852" s="22"/>
      <c r="K852" s="17"/>
      <c r="L852" s="21"/>
      <c r="M852" s="22"/>
      <c r="N852" s="29"/>
      <c r="O852" s="30"/>
      <c r="P852" s="30"/>
      <c r="Q852"/>
      <c r="R852"/>
      <c r="S852" s="38"/>
    </row>
    <row r="853" spans="1:33" ht="15" x14ac:dyDescent="0.25">
      <c r="A853"/>
      <c r="B853"/>
      <c r="C853"/>
      <c r="D853" s="20"/>
      <c r="E853" s="17"/>
      <c r="F853" s="21"/>
      <c r="G853" s="22"/>
      <c r="H853" s="17"/>
      <c r="I853" s="21"/>
      <c r="J853" s="22"/>
      <c r="K853" s="17"/>
      <c r="L853" s="21"/>
      <c r="M853" s="22"/>
      <c r="N853" s="29"/>
      <c r="O853" s="30"/>
      <c r="P853" s="30"/>
      <c r="Q853"/>
      <c r="R853"/>
      <c r="S853" s="38"/>
    </row>
    <row r="854" spans="1:33" ht="15" x14ac:dyDescent="0.25">
      <c r="A854"/>
      <c r="B854"/>
      <c r="C854"/>
      <c r="D854" s="20"/>
      <c r="E854" s="17"/>
      <c r="F854" s="21"/>
      <c r="G854" s="22"/>
      <c r="H854" s="17"/>
      <c r="I854" s="21"/>
      <c r="J854" s="22"/>
      <c r="K854" s="17"/>
      <c r="L854" s="21"/>
      <c r="M854" s="22"/>
      <c r="N854" s="29"/>
      <c r="O854" s="30"/>
      <c r="P854" s="30"/>
      <c r="Q854"/>
      <c r="R854"/>
      <c r="S854" s="38"/>
    </row>
    <row r="855" spans="1:33" ht="15" x14ac:dyDescent="0.25">
      <c r="A855"/>
      <c r="B855"/>
      <c r="C855"/>
      <c r="D855" s="20"/>
      <c r="E855" s="17"/>
      <c r="F855" s="21"/>
      <c r="G855" s="22"/>
      <c r="H855" s="17"/>
      <c r="I855" s="21"/>
      <c r="J855" s="22"/>
      <c r="K855" s="17"/>
      <c r="L855" s="21"/>
      <c r="M855" s="22"/>
      <c r="N855" s="29"/>
      <c r="O855" s="30"/>
      <c r="P855" s="30"/>
      <c r="Q855"/>
      <c r="R855"/>
      <c r="S855" s="38"/>
    </row>
    <row r="856" spans="1:33" ht="15" x14ac:dyDescent="0.25">
      <c r="A856"/>
      <c r="B856"/>
      <c r="C856"/>
      <c r="D856" s="20"/>
      <c r="E856" s="17"/>
      <c r="F856" s="21"/>
      <c r="G856" s="22"/>
      <c r="H856" s="17"/>
      <c r="I856" s="21"/>
      <c r="J856" s="22"/>
      <c r="K856" s="17"/>
      <c r="L856" s="21"/>
      <c r="M856" s="22"/>
      <c r="N856" s="29"/>
      <c r="O856" s="30"/>
      <c r="P856" s="30"/>
      <c r="Q856"/>
      <c r="R856"/>
      <c r="S856" s="38"/>
    </row>
    <row r="857" spans="1:33" ht="15" x14ac:dyDescent="0.25">
      <c r="A857"/>
      <c r="B857"/>
      <c r="C857"/>
      <c r="D857" s="20"/>
      <c r="E857" s="17"/>
      <c r="F857" s="21"/>
      <c r="G857" s="22"/>
      <c r="H857" s="17"/>
      <c r="I857" s="21"/>
      <c r="J857" s="22"/>
      <c r="K857" s="17"/>
      <c r="L857" s="21"/>
      <c r="M857" s="22"/>
      <c r="N857" s="29"/>
      <c r="O857" s="30"/>
      <c r="P857" s="30"/>
      <c r="Q857"/>
      <c r="R857"/>
      <c r="S857" s="38"/>
    </row>
    <row r="858" spans="1:33" ht="15" x14ac:dyDescent="0.25">
      <c r="A858"/>
      <c r="B858"/>
      <c r="C858"/>
      <c r="D858" s="20"/>
      <c r="E858" s="17"/>
      <c r="F858" s="21"/>
      <c r="G858" s="22"/>
      <c r="H858" s="17"/>
      <c r="I858" s="21"/>
      <c r="J858" s="22"/>
      <c r="K858" s="17"/>
      <c r="L858" s="21"/>
      <c r="M858" s="22"/>
      <c r="N858" s="29"/>
      <c r="O858" s="30"/>
      <c r="P858" s="30"/>
      <c r="Q858"/>
      <c r="R858"/>
      <c r="S858" s="38"/>
    </row>
    <row r="859" spans="1:33" ht="15" x14ac:dyDescent="0.25">
      <c r="A859"/>
      <c r="B859"/>
      <c r="C859"/>
      <c r="D859" s="20"/>
      <c r="E859" s="17"/>
      <c r="F859" s="21"/>
      <c r="G859" s="22"/>
      <c r="H859" s="17"/>
      <c r="I859" s="21"/>
      <c r="J859" s="22"/>
      <c r="K859" s="17"/>
      <c r="L859" s="21"/>
      <c r="M859" s="22"/>
      <c r="N859" s="29"/>
      <c r="O859" s="30"/>
      <c r="P859" s="30"/>
      <c r="Q859"/>
      <c r="R859"/>
      <c r="S859" s="38"/>
    </row>
    <row r="860" spans="1:33" ht="15" x14ac:dyDescent="0.25">
      <c r="A860"/>
      <c r="B860"/>
      <c r="C860"/>
      <c r="D860" s="20"/>
      <c r="E860" s="17"/>
      <c r="F860" s="21"/>
      <c r="G860" s="22"/>
      <c r="H860" s="17"/>
      <c r="I860" s="21"/>
      <c r="J860" s="22"/>
      <c r="K860" s="17"/>
      <c r="L860" s="21"/>
      <c r="M860" s="22"/>
      <c r="N860" s="29"/>
      <c r="O860" s="30"/>
      <c r="P860" s="30"/>
      <c r="Q860"/>
      <c r="R860"/>
      <c r="S860" s="38"/>
    </row>
    <row r="861" spans="1:33" ht="15" x14ac:dyDescent="0.25">
      <c r="A861"/>
      <c r="B861"/>
      <c r="C861"/>
      <c r="D861" s="20"/>
      <c r="E861" s="17"/>
      <c r="F861" s="21"/>
      <c r="G861" s="22"/>
      <c r="H861" s="17"/>
      <c r="I861" s="21"/>
      <c r="J861" s="22"/>
      <c r="K861" s="17"/>
      <c r="L861" s="21"/>
      <c r="M861" s="22"/>
      <c r="N861" s="29"/>
      <c r="O861" s="30"/>
      <c r="P861" s="30"/>
      <c r="Q861"/>
      <c r="R861"/>
      <c r="S861" s="38"/>
    </row>
    <row r="862" spans="1:33" ht="15" x14ac:dyDescent="0.25">
      <c r="A862"/>
      <c r="B862"/>
      <c r="C862"/>
      <c r="D862" s="20"/>
      <c r="E862" s="17"/>
      <c r="F862" s="21"/>
      <c r="G862" s="22"/>
      <c r="H862" s="17"/>
      <c r="I862" s="21"/>
      <c r="J862" s="22"/>
      <c r="K862" s="17"/>
      <c r="L862" s="21"/>
      <c r="M862" s="22"/>
      <c r="N862" s="29"/>
      <c r="O862" s="30"/>
      <c r="P862" s="30"/>
      <c r="Q862"/>
      <c r="R862"/>
      <c r="S862" s="38"/>
    </row>
    <row r="863" spans="1:33" ht="15" x14ac:dyDescent="0.25">
      <c r="A863"/>
      <c r="B863"/>
      <c r="C863"/>
      <c r="D863" s="20"/>
      <c r="E863" s="17"/>
      <c r="F863" s="21"/>
      <c r="G863" s="22"/>
      <c r="H863" s="17"/>
      <c r="I863" s="21"/>
      <c r="J863" s="22"/>
      <c r="K863" s="17"/>
      <c r="L863" s="21"/>
      <c r="M863" s="22"/>
      <c r="N863" s="29"/>
      <c r="O863" s="30"/>
      <c r="P863" s="30"/>
      <c r="Q863"/>
      <c r="R863"/>
      <c r="S863" s="38"/>
    </row>
    <row r="864" spans="1:33" ht="15" x14ac:dyDescent="0.25">
      <c r="A864"/>
      <c r="B864"/>
      <c r="C864"/>
      <c r="D864" s="20"/>
      <c r="E864" s="17"/>
      <c r="F864" s="21"/>
      <c r="G864" s="22"/>
      <c r="H864" s="17"/>
      <c r="I864" s="21"/>
      <c r="J864" s="22"/>
      <c r="K864" s="17"/>
      <c r="L864" s="21"/>
      <c r="M864" s="22"/>
      <c r="N864" s="29"/>
      <c r="O864" s="30"/>
      <c r="P864" s="30"/>
      <c r="Q864"/>
      <c r="R864"/>
      <c r="S864" s="38"/>
    </row>
    <row r="865" spans="1:19" ht="15" x14ac:dyDescent="0.25">
      <c r="A865"/>
      <c r="B865"/>
      <c r="C865"/>
      <c r="D865" s="20"/>
      <c r="E865" s="17"/>
      <c r="F865" s="21"/>
      <c r="G865" s="22"/>
      <c r="H865" s="17"/>
      <c r="I865" s="21"/>
      <c r="J865" s="22"/>
      <c r="K865" s="17"/>
      <c r="L865" s="21"/>
      <c r="M865" s="22"/>
      <c r="N865" s="29"/>
      <c r="O865" s="30"/>
      <c r="P865" s="30"/>
      <c r="Q865"/>
      <c r="R865"/>
      <c r="S865" s="38"/>
    </row>
    <row r="866" spans="1:19" ht="15" x14ac:dyDescent="0.25">
      <c r="A866"/>
      <c r="B866"/>
      <c r="C866"/>
      <c r="D866" s="20"/>
      <c r="E866" s="17"/>
      <c r="F866" s="21"/>
      <c r="G866" s="22"/>
      <c r="H866" s="17"/>
      <c r="I866" s="21"/>
      <c r="J866" s="22"/>
      <c r="K866" s="17"/>
      <c r="L866" s="21"/>
      <c r="M866" s="22"/>
      <c r="N866" s="29"/>
      <c r="O866" s="30"/>
      <c r="P866" s="30"/>
      <c r="Q866"/>
      <c r="R866"/>
      <c r="S866" s="38"/>
    </row>
    <row r="867" spans="1:19" ht="15" x14ac:dyDescent="0.25">
      <c r="A867"/>
      <c r="B867"/>
      <c r="C867"/>
      <c r="D867" s="20"/>
      <c r="E867" s="17"/>
      <c r="F867" s="21"/>
      <c r="G867" s="22"/>
      <c r="H867" s="17"/>
      <c r="I867" s="21"/>
      <c r="J867" s="22"/>
      <c r="K867" s="17"/>
      <c r="L867" s="21"/>
      <c r="M867" s="22"/>
      <c r="N867" s="29"/>
      <c r="O867" s="30"/>
      <c r="P867" s="30"/>
      <c r="Q867"/>
      <c r="R867"/>
      <c r="S867" s="38"/>
    </row>
    <row r="868" spans="1:19" ht="15" x14ac:dyDescent="0.25">
      <c r="A868"/>
      <c r="B868"/>
      <c r="C868"/>
      <c r="D868" s="20"/>
      <c r="E868" s="17"/>
      <c r="F868" s="21"/>
      <c r="G868" s="22"/>
      <c r="H868" s="17"/>
      <c r="I868" s="21"/>
      <c r="J868" s="22"/>
      <c r="K868" s="17"/>
      <c r="L868" s="21"/>
      <c r="M868" s="22"/>
      <c r="N868" s="29"/>
      <c r="O868" s="30"/>
      <c r="P868" s="30"/>
      <c r="Q868"/>
      <c r="R868"/>
      <c r="S868" s="38"/>
    </row>
    <row r="869" spans="1:19" ht="15" x14ac:dyDescent="0.25">
      <c r="A869"/>
      <c r="B869"/>
      <c r="C869"/>
      <c r="D869" s="20"/>
      <c r="E869" s="17"/>
      <c r="F869" s="21"/>
      <c r="G869" s="22"/>
      <c r="H869" s="17"/>
      <c r="I869" s="21"/>
      <c r="J869" s="22"/>
      <c r="K869" s="17"/>
      <c r="L869" s="21"/>
      <c r="M869" s="22"/>
      <c r="N869" s="29"/>
      <c r="O869" s="30"/>
      <c r="P869" s="30"/>
      <c r="Q869"/>
      <c r="R869"/>
      <c r="S869" s="38"/>
    </row>
    <row r="870" spans="1:19" ht="15" x14ac:dyDescent="0.25">
      <c r="A870"/>
      <c r="B870"/>
      <c r="C870"/>
      <c r="D870" s="20"/>
      <c r="E870" s="17"/>
      <c r="F870" s="21"/>
      <c r="G870" s="22"/>
      <c r="H870" s="17"/>
      <c r="I870" s="21"/>
      <c r="J870" s="22"/>
      <c r="K870" s="17"/>
      <c r="L870" s="21"/>
      <c r="M870" s="22"/>
      <c r="N870" s="29"/>
      <c r="O870" s="30"/>
      <c r="P870" s="30"/>
      <c r="Q870"/>
      <c r="R870"/>
      <c r="S870" s="38"/>
    </row>
    <row r="871" spans="1:19" ht="15" x14ac:dyDescent="0.25">
      <c r="A871"/>
      <c r="B871"/>
      <c r="C871"/>
      <c r="D871" s="20"/>
      <c r="E871" s="17"/>
      <c r="F871" s="21"/>
      <c r="G871" s="22"/>
      <c r="H871" s="17"/>
      <c r="I871" s="21"/>
      <c r="J871" s="22"/>
      <c r="K871" s="17"/>
      <c r="L871" s="21"/>
      <c r="M871" s="22"/>
      <c r="N871" s="29"/>
      <c r="O871" s="30"/>
      <c r="P871" s="30"/>
      <c r="Q871"/>
      <c r="R871"/>
      <c r="S871" s="38"/>
    </row>
    <row r="872" spans="1:19" ht="15" x14ac:dyDescent="0.25">
      <c r="A872"/>
      <c r="B872"/>
      <c r="C872"/>
      <c r="D872" s="20"/>
      <c r="E872" s="17"/>
      <c r="F872" s="21"/>
      <c r="G872" s="22"/>
      <c r="H872" s="17"/>
      <c r="I872" s="21"/>
      <c r="J872" s="22"/>
      <c r="K872" s="17"/>
      <c r="L872" s="21"/>
      <c r="M872" s="22"/>
      <c r="N872" s="29"/>
      <c r="O872" s="30"/>
      <c r="P872" s="30"/>
      <c r="Q872"/>
      <c r="R872"/>
      <c r="S872" s="38"/>
    </row>
    <row r="873" spans="1:19" ht="15" x14ac:dyDescent="0.25">
      <c r="A873"/>
      <c r="B873"/>
      <c r="C873"/>
      <c r="D873" s="20"/>
      <c r="E873" s="17"/>
      <c r="F873" s="21"/>
      <c r="G873" s="22"/>
      <c r="H873" s="17"/>
      <c r="I873" s="21"/>
      <c r="J873" s="22"/>
      <c r="K873" s="17"/>
      <c r="L873" s="21"/>
      <c r="M873" s="22"/>
      <c r="N873" s="29"/>
      <c r="O873" s="30"/>
      <c r="P873" s="30"/>
      <c r="Q873"/>
      <c r="R873"/>
      <c r="S873" s="38"/>
    </row>
    <row r="874" spans="1:19" ht="15" x14ac:dyDescent="0.25">
      <c r="A874"/>
      <c r="B874"/>
      <c r="C874"/>
      <c r="D874" s="20"/>
      <c r="E874" s="17"/>
      <c r="F874" s="21"/>
      <c r="G874" s="22"/>
      <c r="H874" s="17"/>
      <c r="I874" s="21"/>
      <c r="J874" s="22"/>
      <c r="K874" s="17"/>
      <c r="L874" s="21"/>
      <c r="M874" s="22"/>
      <c r="N874" s="29"/>
      <c r="O874" s="30"/>
      <c r="P874" s="30"/>
      <c r="Q874"/>
      <c r="R874"/>
      <c r="S874" s="38"/>
    </row>
    <row r="875" spans="1:19" ht="15" x14ac:dyDescent="0.25">
      <c r="A875"/>
      <c r="B875"/>
      <c r="C875"/>
      <c r="D875" s="20"/>
      <c r="E875" s="17"/>
      <c r="F875" s="21"/>
      <c r="G875" s="22"/>
      <c r="H875" s="17"/>
      <c r="I875" s="21"/>
      <c r="J875" s="22"/>
      <c r="K875" s="17"/>
      <c r="L875" s="21"/>
      <c r="M875" s="22"/>
      <c r="N875" s="29"/>
      <c r="O875" s="30"/>
      <c r="P875" s="30"/>
      <c r="Q875"/>
      <c r="R875"/>
      <c r="S875" s="38"/>
    </row>
    <row r="876" spans="1:19" ht="15" x14ac:dyDescent="0.25">
      <c r="A876"/>
      <c r="B876"/>
      <c r="C876"/>
      <c r="D876" s="20"/>
      <c r="E876" s="17"/>
      <c r="F876" s="21"/>
      <c r="G876" s="22"/>
      <c r="H876" s="17"/>
      <c r="I876" s="21"/>
      <c r="J876" s="22"/>
      <c r="K876" s="17"/>
      <c r="L876" s="21"/>
      <c r="M876" s="22"/>
      <c r="N876" s="29"/>
      <c r="O876" s="30"/>
      <c r="P876" s="30"/>
      <c r="Q876"/>
      <c r="R876"/>
      <c r="S876" s="38"/>
    </row>
    <row r="877" spans="1:19" ht="15" x14ac:dyDescent="0.25">
      <c r="A877"/>
      <c r="B877"/>
      <c r="C877"/>
      <c r="D877" s="20"/>
      <c r="E877" s="17"/>
      <c r="F877" s="21"/>
      <c r="G877" s="22"/>
      <c r="H877" s="17"/>
      <c r="I877" s="21"/>
      <c r="J877" s="22"/>
      <c r="K877" s="17"/>
      <c r="L877" s="21"/>
      <c r="M877" s="22"/>
      <c r="N877" s="29"/>
      <c r="O877" s="30"/>
      <c r="P877" s="30"/>
      <c r="Q877"/>
      <c r="R877"/>
      <c r="S877" s="38"/>
    </row>
    <row r="878" spans="1:19" ht="15" x14ac:dyDescent="0.25">
      <c r="A878"/>
      <c r="B878"/>
      <c r="C878"/>
      <c r="D878" s="20"/>
      <c r="E878" s="17"/>
      <c r="F878" s="21"/>
      <c r="G878" s="22"/>
      <c r="H878" s="17"/>
      <c r="I878" s="21"/>
      <c r="J878" s="22"/>
      <c r="K878" s="17"/>
      <c r="L878" s="21"/>
      <c r="M878" s="22"/>
      <c r="N878" s="29"/>
      <c r="O878" s="30"/>
      <c r="P878" s="30"/>
      <c r="Q878"/>
      <c r="R878"/>
      <c r="S878" s="38"/>
    </row>
    <row r="879" spans="1:19" ht="15" x14ac:dyDescent="0.25">
      <c r="A879"/>
      <c r="B879"/>
      <c r="C879"/>
      <c r="D879" s="20"/>
      <c r="E879" s="17"/>
      <c r="F879" s="21"/>
      <c r="G879" s="22"/>
      <c r="H879" s="17"/>
      <c r="I879" s="21"/>
      <c r="J879" s="22"/>
      <c r="K879" s="17"/>
      <c r="L879" s="21"/>
      <c r="M879" s="22"/>
      <c r="N879" s="29"/>
      <c r="O879" s="30"/>
      <c r="P879" s="30"/>
      <c r="Q879"/>
      <c r="R879"/>
      <c r="S879" s="38"/>
    </row>
    <row r="880" spans="1:19" ht="15" x14ac:dyDescent="0.25">
      <c r="A880"/>
      <c r="B880"/>
      <c r="C880"/>
      <c r="D880" s="20"/>
      <c r="E880" s="17"/>
      <c r="F880" s="21"/>
      <c r="G880" s="22"/>
      <c r="H880" s="17"/>
      <c r="I880" s="21"/>
      <c r="J880" s="22"/>
      <c r="K880" s="17"/>
      <c r="L880" s="21"/>
      <c r="M880" s="22"/>
      <c r="N880" s="29"/>
      <c r="O880" s="30"/>
      <c r="P880" s="30"/>
      <c r="Q880"/>
      <c r="R880"/>
      <c r="S880" s="38"/>
    </row>
    <row r="881" spans="1:19" ht="15" x14ac:dyDescent="0.25">
      <c r="A881"/>
      <c r="B881"/>
      <c r="C881"/>
      <c r="D881" s="20"/>
      <c r="E881" s="17"/>
      <c r="F881" s="21"/>
      <c r="G881" s="22"/>
      <c r="H881" s="17"/>
      <c r="I881" s="21"/>
      <c r="J881" s="22"/>
      <c r="K881" s="17"/>
      <c r="L881" s="21"/>
      <c r="M881" s="22"/>
      <c r="N881" s="29"/>
      <c r="O881" s="30"/>
      <c r="P881" s="30"/>
      <c r="Q881"/>
      <c r="R881"/>
      <c r="S881" s="38"/>
    </row>
    <row r="882" spans="1:19" ht="15" x14ac:dyDescent="0.25">
      <c r="A882"/>
      <c r="B882"/>
      <c r="C882"/>
      <c r="D882" s="20"/>
      <c r="E882" s="17"/>
      <c r="F882" s="21"/>
      <c r="G882" s="22"/>
      <c r="H882" s="17"/>
      <c r="I882" s="21"/>
      <c r="J882" s="22"/>
      <c r="K882" s="17"/>
      <c r="L882" s="21"/>
      <c r="M882" s="22"/>
      <c r="N882" s="29"/>
      <c r="O882" s="30"/>
      <c r="P882" s="30"/>
      <c r="Q882"/>
      <c r="R882"/>
      <c r="S882" s="38"/>
    </row>
    <row r="883" spans="1:19" ht="15" x14ac:dyDescent="0.25">
      <c r="A883"/>
      <c r="B883"/>
      <c r="C883"/>
      <c r="D883" s="20"/>
      <c r="E883" s="17"/>
      <c r="F883" s="21"/>
      <c r="G883" s="22"/>
      <c r="H883" s="17"/>
      <c r="I883" s="21"/>
      <c r="J883" s="22"/>
      <c r="K883" s="17"/>
      <c r="L883" s="21"/>
      <c r="M883" s="22"/>
      <c r="N883" s="29"/>
      <c r="O883" s="30"/>
      <c r="P883" s="30"/>
      <c r="Q883"/>
      <c r="R883"/>
      <c r="S883" s="38"/>
    </row>
    <row r="884" spans="1:19" ht="15" x14ac:dyDescent="0.25">
      <c r="A884"/>
      <c r="B884"/>
      <c r="C884"/>
      <c r="D884" s="20"/>
      <c r="E884" s="17"/>
      <c r="F884" s="21"/>
      <c r="G884" s="22"/>
      <c r="H884" s="17"/>
      <c r="I884" s="21"/>
      <c r="J884" s="22"/>
      <c r="K884" s="17"/>
      <c r="L884" s="21"/>
      <c r="M884" s="22"/>
      <c r="N884" s="29"/>
      <c r="O884" s="30"/>
      <c r="P884" s="30"/>
      <c r="Q884"/>
      <c r="R884"/>
      <c r="S884" s="38"/>
    </row>
    <row r="885" spans="1:19" ht="15" x14ac:dyDescent="0.25">
      <c r="A885"/>
      <c r="B885"/>
      <c r="C885"/>
      <c r="D885" s="20"/>
      <c r="E885" s="17"/>
      <c r="F885" s="21"/>
      <c r="G885" s="22"/>
      <c r="H885" s="17"/>
      <c r="I885" s="21"/>
      <c r="J885" s="22"/>
      <c r="K885" s="17"/>
      <c r="L885" s="21"/>
      <c r="M885" s="22"/>
      <c r="N885" s="29"/>
      <c r="O885" s="30"/>
      <c r="P885" s="30"/>
      <c r="Q885"/>
      <c r="R885"/>
      <c r="S885" s="38"/>
    </row>
    <row r="886" spans="1:19" ht="15" x14ac:dyDescent="0.25">
      <c r="A886"/>
      <c r="B886"/>
      <c r="C886"/>
      <c r="D886" s="20"/>
      <c r="E886" s="17"/>
      <c r="F886" s="21"/>
      <c r="G886" s="22"/>
      <c r="H886" s="17"/>
      <c r="I886" s="21"/>
      <c r="J886" s="22"/>
      <c r="K886" s="17"/>
      <c r="L886" s="21"/>
      <c r="M886" s="22"/>
      <c r="N886" s="29"/>
      <c r="O886" s="30"/>
      <c r="P886" s="30"/>
      <c r="Q886"/>
      <c r="R886"/>
      <c r="S886" s="38"/>
    </row>
    <row r="887" spans="1:19" ht="15" x14ac:dyDescent="0.25">
      <c r="A887"/>
      <c r="B887"/>
      <c r="C887"/>
      <c r="D887" s="20"/>
      <c r="E887" s="17"/>
      <c r="F887" s="21"/>
      <c r="G887" s="22"/>
      <c r="H887" s="17"/>
      <c r="I887" s="21"/>
      <c r="J887" s="22"/>
      <c r="K887" s="17"/>
      <c r="L887" s="21"/>
      <c r="M887" s="22"/>
      <c r="N887" s="29"/>
      <c r="O887" s="30"/>
      <c r="P887" s="30"/>
      <c r="Q887"/>
      <c r="R887"/>
      <c r="S887" s="38"/>
    </row>
    <row r="888" spans="1:19" ht="15" x14ac:dyDescent="0.25">
      <c r="A888"/>
      <c r="B888"/>
      <c r="C888"/>
      <c r="D888" s="20"/>
      <c r="E888" s="17"/>
      <c r="F888" s="21"/>
      <c r="G888" s="22"/>
      <c r="H888" s="17"/>
      <c r="I888" s="21"/>
      <c r="J888" s="22"/>
      <c r="K888" s="17"/>
      <c r="L888" s="21"/>
      <c r="M888" s="22"/>
      <c r="N888" s="29"/>
      <c r="O888" s="30"/>
      <c r="P888" s="30"/>
      <c r="Q888"/>
      <c r="R888"/>
      <c r="S888" s="38"/>
    </row>
    <row r="889" spans="1:19" ht="15" x14ac:dyDescent="0.25">
      <c r="A889"/>
      <c r="B889"/>
      <c r="C889"/>
      <c r="D889" s="20"/>
      <c r="E889" s="17"/>
      <c r="F889" s="21"/>
      <c r="G889" s="22"/>
      <c r="H889" s="17"/>
      <c r="I889" s="21"/>
      <c r="J889" s="22"/>
      <c r="K889" s="17"/>
      <c r="L889" s="21"/>
      <c r="M889" s="22"/>
      <c r="N889" s="29"/>
      <c r="O889" s="30"/>
      <c r="P889" s="30"/>
      <c r="Q889"/>
      <c r="R889"/>
      <c r="S889" s="38"/>
    </row>
    <row r="890" spans="1:19" ht="15" x14ac:dyDescent="0.25">
      <c r="A890"/>
      <c r="B890"/>
      <c r="C890"/>
      <c r="D890" s="20"/>
      <c r="E890" s="17"/>
      <c r="F890" s="21"/>
      <c r="G890" s="22"/>
      <c r="H890" s="17"/>
      <c r="I890" s="21"/>
      <c r="J890" s="22"/>
      <c r="K890" s="17"/>
      <c r="L890" s="21"/>
      <c r="M890" s="22"/>
      <c r="N890" s="29"/>
      <c r="O890" s="30"/>
      <c r="P890" s="30"/>
      <c r="Q890"/>
      <c r="R890"/>
      <c r="S890" s="38"/>
    </row>
    <row r="891" spans="1:19" ht="15" x14ac:dyDescent="0.25">
      <c r="A891"/>
      <c r="B891"/>
      <c r="C891"/>
      <c r="D891" s="20"/>
      <c r="E891" s="17"/>
      <c r="F891" s="21"/>
      <c r="G891" s="22"/>
      <c r="H891" s="17"/>
      <c r="I891" s="21"/>
      <c r="J891" s="22"/>
      <c r="K891" s="17"/>
      <c r="L891" s="21"/>
      <c r="M891" s="22"/>
      <c r="N891" s="29"/>
      <c r="O891" s="30"/>
      <c r="P891" s="30"/>
      <c r="Q891"/>
      <c r="R891"/>
      <c r="S891" s="38"/>
    </row>
    <row r="892" spans="1:19" ht="15" x14ac:dyDescent="0.25">
      <c r="A892"/>
      <c r="B892"/>
      <c r="C892"/>
      <c r="D892" s="20"/>
      <c r="E892" s="17"/>
      <c r="F892" s="21"/>
      <c r="G892" s="22"/>
      <c r="H892" s="17"/>
      <c r="I892" s="21"/>
      <c r="J892" s="22"/>
      <c r="K892" s="17"/>
      <c r="L892" s="21"/>
      <c r="M892" s="22"/>
      <c r="N892" s="29"/>
      <c r="O892" s="30"/>
      <c r="P892" s="30"/>
      <c r="Q892"/>
      <c r="R892"/>
      <c r="S892" s="38"/>
    </row>
    <row r="893" spans="1:19" ht="15" x14ac:dyDescent="0.25">
      <c r="A893"/>
      <c r="B893"/>
      <c r="C893"/>
      <c r="D893" s="20"/>
      <c r="E893" s="17"/>
      <c r="F893" s="21"/>
      <c r="G893" s="22"/>
      <c r="H893" s="17"/>
      <c r="I893" s="21"/>
      <c r="J893" s="22"/>
      <c r="K893" s="17"/>
      <c r="L893" s="21"/>
      <c r="M893" s="22"/>
      <c r="N893" s="29"/>
      <c r="O893" s="30"/>
      <c r="P893" s="30"/>
      <c r="Q893"/>
      <c r="R893"/>
      <c r="S893" s="38"/>
    </row>
    <row r="894" spans="1:19" ht="15" x14ac:dyDescent="0.25">
      <c r="A894"/>
      <c r="B894"/>
      <c r="C894"/>
      <c r="D894" s="20"/>
      <c r="E894" s="17"/>
      <c r="F894" s="21"/>
      <c r="G894" s="22"/>
      <c r="H894" s="17"/>
      <c r="I894" s="21"/>
      <c r="J894" s="22"/>
      <c r="K894" s="17"/>
      <c r="L894" s="21"/>
      <c r="M894" s="22"/>
      <c r="N894" s="29"/>
      <c r="O894" s="30"/>
      <c r="P894" s="30"/>
      <c r="Q894"/>
      <c r="R894"/>
      <c r="S894" s="38"/>
    </row>
    <row r="895" spans="1:19" ht="15" x14ac:dyDescent="0.25">
      <c r="A895"/>
      <c r="B895"/>
      <c r="C895"/>
      <c r="D895" s="20"/>
      <c r="E895" s="17"/>
      <c r="F895" s="21"/>
      <c r="G895" s="22"/>
      <c r="H895" s="17"/>
      <c r="I895" s="21"/>
      <c r="J895" s="22"/>
      <c r="K895" s="17"/>
      <c r="L895" s="21"/>
      <c r="M895" s="22"/>
      <c r="N895" s="29"/>
      <c r="O895" s="30"/>
      <c r="P895" s="30"/>
      <c r="Q895"/>
      <c r="R895"/>
      <c r="S895" s="38"/>
    </row>
    <row r="896" spans="1:19" ht="15" x14ac:dyDescent="0.25">
      <c r="A896"/>
      <c r="B896"/>
      <c r="C896"/>
      <c r="D896" s="20"/>
      <c r="E896" s="17"/>
      <c r="F896" s="21"/>
      <c r="G896" s="22"/>
      <c r="H896" s="17"/>
      <c r="I896" s="21"/>
      <c r="J896" s="22"/>
      <c r="K896" s="17"/>
      <c r="L896" s="21"/>
      <c r="M896" s="22"/>
      <c r="N896" s="29"/>
      <c r="O896" s="30"/>
      <c r="P896" s="30"/>
      <c r="Q896"/>
      <c r="R896"/>
      <c r="S896" s="38"/>
    </row>
    <row r="897" spans="1:19" ht="15" x14ac:dyDescent="0.25">
      <c r="A897"/>
      <c r="B897"/>
      <c r="C897"/>
      <c r="D897" s="20"/>
      <c r="E897" s="17"/>
      <c r="F897" s="21"/>
      <c r="G897" s="22"/>
      <c r="H897" s="17"/>
      <c r="I897" s="21"/>
      <c r="J897" s="22"/>
      <c r="K897" s="17"/>
      <c r="L897" s="21"/>
      <c r="M897" s="22"/>
      <c r="N897" s="29"/>
      <c r="O897" s="30"/>
      <c r="P897" s="30"/>
      <c r="Q897"/>
      <c r="R897"/>
      <c r="S897" s="38"/>
    </row>
    <row r="898" spans="1:19" ht="15" x14ac:dyDescent="0.25">
      <c r="A898"/>
      <c r="B898"/>
      <c r="C898"/>
      <c r="D898" s="20"/>
      <c r="E898" s="17"/>
      <c r="F898" s="21"/>
      <c r="G898" s="22"/>
      <c r="H898" s="17"/>
      <c r="I898" s="21"/>
      <c r="J898" s="22"/>
      <c r="K898" s="17"/>
      <c r="L898" s="21"/>
      <c r="M898" s="22"/>
      <c r="N898" s="29"/>
      <c r="O898" s="30"/>
      <c r="P898" s="30"/>
      <c r="Q898"/>
      <c r="R898"/>
      <c r="S898" s="38"/>
    </row>
    <row r="899" spans="1:19" ht="15" x14ac:dyDescent="0.25">
      <c r="A899"/>
      <c r="B899"/>
      <c r="C899"/>
      <c r="D899" s="20"/>
      <c r="E899" s="17"/>
      <c r="F899" s="21"/>
      <c r="G899" s="22"/>
      <c r="H899" s="17"/>
      <c r="I899" s="21"/>
      <c r="J899" s="22"/>
      <c r="K899" s="17"/>
      <c r="L899" s="21"/>
      <c r="M899" s="22"/>
      <c r="N899" s="29"/>
      <c r="O899" s="30"/>
      <c r="P899" s="30"/>
      <c r="Q899"/>
      <c r="R899"/>
      <c r="S899" s="38"/>
    </row>
    <row r="900" spans="1:19" ht="15" x14ac:dyDescent="0.25">
      <c r="A900"/>
      <c r="B900"/>
      <c r="C900"/>
      <c r="D900" s="20"/>
      <c r="E900" s="17"/>
      <c r="F900" s="21"/>
      <c r="G900" s="22"/>
      <c r="H900" s="17"/>
      <c r="I900" s="21"/>
      <c r="J900" s="22"/>
      <c r="K900" s="17"/>
      <c r="L900" s="21"/>
      <c r="M900" s="22"/>
      <c r="N900" s="29"/>
      <c r="O900" s="30"/>
      <c r="P900" s="30"/>
      <c r="Q900"/>
      <c r="R900"/>
      <c r="S900" s="38"/>
    </row>
    <row r="901" spans="1:19" ht="15" x14ac:dyDescent="0.25">
      <c r="A901"/>
      <c r="B901"/>
      <c r="C901"/>
      <c r="D901" s="20"/>
      <c r="E901" s="17"/>
      <c r="F901" s="21"/>
      <c r="G901" s="22"/>
      <c r="H901" s="17"/>
      <c r="I901" s="21"/>
      <c r="J901" s="22"/>
      <c r="K901" s="17"/>
      <c r="L901" s="21"/>
      <c r="M901" s="22"/>
      <c r="N901" s="29"/>
      <c r="O901" s="30"/>
      <c r="P901" s="30"/>
      <c r="Q901"/>
      <c r="R901"/>
      <c r="S901" s="38"/>
    </row>
    <row r="902" spans="1:19" ht="15" x14ac:dyDescent="0.25">
      <c r="A902"/>
      <c r="B902"/>
      <c r="C902"/>
      <c r="D902" s="20"/>
      <c r="E902" s="17"/>
      <c r="F902" s="21"/>
      <c r="G902" s="22"/>
      <c r="H902" s="17"/>
      <c r="I902" s="21"/>
      <c r="J902" s="22"/>
      <c r="K902" s="17"/>
      <c r="L902" s="21"/>
      <c r="M902" s="22"/>
      <c r="N902" s="29"/>
      <c r="O902" s="30"/>
      <c r="P902" s="30"/>
      <c r="Q902"/>
      <c r="R902"/>
      <c r="S902" s="38"/>
    </row>
    <row r="903" spans="1:19" ht="15" x14ac:dyDescent="0.25">
      <c r="A903"/>
      <c r="B903"/>
      <c r="C903"/>
      <c r="D903" s="20"/>
      <c r="E903" s="17"/>
      <c r="F903" s="21"/>
      <c r="G903" s="22"/>
      <c r="H903" s="17"/>
      <c r="I903" s="21"/>
      <c r="J903" s="22"/>
      <c r="K903" s="17"/>
      <c r="L903" s="21"/>
      <c r="M903" s="22"/>
      <c r="N903" s="29"/>
      <c r="O903" s="30"/>
      <c r="P903" s="30"/>
      <c r="Q903"/>
      <c r="R903"/>
      <c r="S903" s="38"/>
    </row>
    <row r="904" spans="1:19" ht="15" x14ac:dyDescent="0.25">
      <c r="A904"/>
      <c r="B904"/>
      <c r="C904"/>
      <c r="D904" s="20"/>
      <c r="E904" s="17"/>
      <c r="F904" s="21"/>
      <c r="G904" s="22"/>
      <c r="H904" s="17"/>
      <c r="I904" s="21"/>
      <c r="J904" s="22"/>
      <c r="K904" s="17"/>
      <c r="L904" s="21"/>
      <c r="M904" s="22"/>
      <c r="N904" s="29"/>
      <c r="O904" s="30"/>
      <c r="P904" s="30"/>
      <c r="Q904"/>
      <c r="R904"/>
      <c r="S904" s="38"/>
    </row>
    <row r="905" spans="1:19" ht="15" x14ac:dyDescent="0.25">
      <c r="A905"/>
      <c r="B905"/>
      <c r="C905"/>
      <c r="D905" s="20"/>
      <c r="E905" s="17"/>
      <c r="F905" s="21"/>
      <c r="G905" s="22"/>
      <c r="H905" s="17"/>
      <c r="I905" s="21"/>
      <c r="J905" s="22"/>
      <c r="K905" s="17"/>
      <c r="L905" s="21"/>
      <c r="M905" s="22"/>
      <c r="N905" s="29"/>
      <c r="O905" s="30"/>
      <c r="P905" s="30"/>
      <c r="Q905"/>
      <c r="R905"/>
      <c r="S905" s="38"/>
    </row>
    <row r="906" spans="1:19" ht="15" x14ac:dyDescent="0.25">
      <c r="A906"/>
      <c r="B906"/>
      <c r="C906"/>
      <c r="D906" s="20"/>
      <c r="E906" s="17"/>
      <c r="F906" s="21"/>
      <c r="G906" s="22"/>
      <c r="H906" s="17"/>
      <c r="I906" s="21"/>
      <c r="J906" s="22"/>
      <c r="K906" s="17"/>
      <c r="L906" s="21"/>
      <c r="M906" s="22"/>
      <c r="N906" s="29"/>
      <c r="O906" s="30"/>
      <c r="P906" s="30"/>
      <c r="Q906"/>
      <c r="R906"/>
      <c r="S906" s="38"/>
    </row>
    <row r="907" spans="1:19" ht="15" x14ac:dyDescent="0.25">
      <c r="A907"/>
      <c r="B907"/>
      <c r="C907"/>
      <c r="D907" s="20"/>
      <c r="E907" s="17"/>
      <c r="F907" s="21"/>
      <c r="G907" s="22"/>
      <c r="H907" s="17"/>
      <c r="I907" s="21"/>
      <c r="J907" s="22"/>
      <c r="K907" s="17"/>
      <c r="L907" s="21"/>
      <c r="M907" s="22"/>
      <c r="N907" s="29"/>
      <c r="O907" s="30"/>
      <c r="P907" s="30"/>
      <c r="Q907"/>
      <c r="R907"/>
      <c r="S907" s="38"/>
    </row>
    <row r="908" spans="1:19" ht="15" x14ac:dyDescent="0.25">
      <c r="A908"/>
      <c r="B908"/>
      <c r="C908"/>
      <c r="D908" s="20"/>
      <c r="E908" s="17"/>
      <c r="F908" s="21"/>
      <c r="G908" s="22"/>
      <c r="H908" s="17"/>
      <c r="I908" s="21"/>
      <c r="J908" s="22"/>
      <c r="K908" s="17"/>
      <c r="L908" s="21"/>
      <c r="M908" s="22"/>
      <c r="N908" s="29"/>
      <c r="O908" s="30"/>
      <c r="P908" s="30"/>
      <c r="Q908"/>
      <c r="R908"/>
      <c r="S908" s="38"/>
    </row>
    <row r="909" spans="1:19" ht="15" x14ac:dyDescent="0.25">
      <c r="A909"/>
      <c r="B909"/>
      <c r="C909"/>
      <c r="D909" s="20"/>
      <c r="E909" s="17"/>
      <c r="F909" s="21"/>
      <c r="G909" s="22"/>
      <c r="H909" s="17"/>
      <c r="I909" s="21"/>
      <c r="J909" s="22"/>
      <c r="K909" s="17"/>
      <c r="L909" s="21"/>
      <c r="M909" s="22"/>
      <c r="N909" s="29"/>
      <c r="O909" s="30"/>
      <c r="P909" s="30"/>
      <c r="Q909"/>
      <c r="R909"/>
      <c r="S909" s="38"/>
    </row>
    <row r="910" spans="1:19" ht="15" x14ac:dyDescent="0.25">
      <c r="A910"/>
      <c r="B910"/>
      <c r="C910"/>
      <c r="D910" s="20"/>
      <c r="E910" s="17"/>
      <c r="F910" s="21"/>
      <c r="G910" s="22"/>
      <c r="H910" s="17"/>
      <c r="I910" s="21"/>
      <c r="J910" s="22"/>
      <c r="K910" s="17"/>
      <c r="L910" s="21"/>
      <c r="M910" s="22"/>
      <c r="N910" s="29"/>
      <c r="O910" s="30"/>
      <c r="P910" s="30"/>
      <c r="Q910"/>
      <c r="R910"/>
      <c r="S910" s="38"/>
    </row>
    <row r="911" spans="1:19" ht="15" x14ac:dyDescent="0.25">
      <c r="A911"/>
      <c r="B911"/>
      <c r="C911"/>
      <c r="D911" s="20"/>
      <c r="E911" s="17"/>
      <c r="F911" s="21"/>
      <c r="G911" s="22"/>
      <c r="H911" s="17"/>
      <c r="I911" s="21"/>
      <c r="J911" s="22"/>
      <c r="K911" s="17"/>
      <c r="L911" s="21"/>
      <c r="M911" s="22"/>
      <c r="N911" s="29"/>
      <c r="O911" s="30"/>
      <c r="P911" s="30"/>
      <c r="Q911"/>
      <c r="R911"/>
      <c r="S911" s="38"/>
    </row>
    <row r="912" spans="1:19" ht="15" x14ac:dyDescent="0.25">
      <c r="A912"/>
      <c r="B912"/>
      <c r="C912"/>
      <c r="D912" s="20"/>
      <c r="E912" s="17"/>
      <c r="F912" s="21"/>
      <c r="G912" s="22"/>
      <c r="H912" s="17"/>
      <c r="I912" s="21"/>
      <c r="J912" s="22"/>
      <c r="K912" s="17"/>
      <c r="L912" s="21"/>
      <c r="M912" s="22"/>
      <c r="N912" s="29"/>
      <c r="O912" s="30"/>
      <c r="P912" s="30"/>
      <c r="Q912"/>
      <c r="R912"/>
      <c r="S912" s="38"/>
    </row>
    <row r="913" spans="1:19" ht="15" x14ac:dyDescent="0.25">
      <c r="A913"/>
      <c r="B913"/>
      <c r="C913"/>
      <c r="D913" s="20"/>
      <c r="E913" s="17"/>
      <c r="F913" s="21"/>
      <c r="G913" s="22"/>
      <c r="H913" s="17"/>
      <c r="I913" s="21"/>
      <c r="J913" s="22"/>
      <c r="K913" s="17"/>
      <c r="L913" s="21"/>
      <c r="M913" s="22"/>
      <c r="N913" s="29"/>
      <c r="O913" s="30"/>
      <c r="P913" s="30"/>
      <c r="Q913"/>
      <c r="R913"/>
      <c r="S913" s="38"/>
    </row>
    <row r="914" spans="1:19" ht="15" x14ac:dyDescent="0.25">
      <c r="A914"/>
      <c r="B914"/>
      <c r="C914"/>
      <c r="D914" s="20"/>
      <c r="E914" s="17"/>
      <c r="F914" s="21"/>
      <c r="G914" s="22"/>
      <c r="H914" s="17"/>
      <c r="I914" s="21"/>
      <c r="J914" s="22"/>
      <c r="K914" s="17"/>
      <c r="L914" s="21"/>
      <c r="M914" s="22"/>
      <c r="N914" s="29"/>
      <c r="O914" s="30"/>
      <c r="P914" s="30"/>
      <c r="Q914"/>
      <c r="R914"/>
      <c r="S914" s="38"/>
    </row>
    <row r="915" spans="1:19" ht="15" x14ac:dyDescent="0.25">
      <c r="A915"/>
      <c r="B915"/>
      <c r="C915"/>
      <c r="D915" s="20"/>
      <c r="E915" s="17"/>
      <c r="F915" s="21"/>
      <c r="G915" s="22"/>
      <c r="H915" s="17"/>
      <c r="I915" s="21"/>
      <c r="J915" s="22"/>
      <c r="K915" s="17"/>
      <c r="L915" s="21"/>
      <c r="M915" s="22"/>
      <c r="N915" s="29"/>
      <c r="O915" s="30"/>
      <c r="P915" s="30"/>
      <c r="Q915"/>
      <c r="R915"/>
      <c r="S915" s="38"/>
    </row>
    <row r="916" spans="1:19" ht="15" x14ac:dyDescent="0.25">
      <c r="A916"/>
      <c r="B916"/>
      <c r="C916"/>
      <c r="D916" s="20"/>
      <c r="E916" s="17"/>
      <c r="F916" s="21"/>
      <c r="G916" s="22"/>
      <c r="H916" s="17"/>
      <c r="I916" s="21"/>
      <c r="J916" s="22"/>
      <c r="K916" s="17"/>
      <c r="L916" s="21"/>
      <c r="M916" s="22"/>
      <c r="N916" s="29"/>
      <c r="O916" s="30"/>
      <c r="P916" s="30"/>
      <c r="Q916"/>
      <c r="R916"/>
      <c r="S916" s="38"/>
    </row>
    <row r="917" spans="1:19" ht="15" x14ac:dyDescent="0.25">
      <c r="A917"/>
      <c r="B917"/>
      <c r="C917"/>
      <c r="D917" s="20"/>
      <c r="E917" s="17"/>
      <c r="F917" s="21"/>
      <c r="G917" s="22"/>
      <c r="H917" s="17"/>
      <c r="I917" s="21"/>
      <c r="J917" s="22"/>
      <c r="K917" s="17"/>
      <c r="L917" s="21"/>
      <c r="M917" s="22"/>
      <c r="N917" s="29"/>
      <c r="O917" s="30"/>
      <c r="P917" s="30"/>
      <c r="Q917"/>
      <c r="R917"/>
      <c r="S917" s="38"/>
    </row>
    <row r="918" spans="1:19" ht="15" x14ac:dyDescent="0.25">
      <c r="A918"/>
      <c r="B918"/>
      <c r="C918"/>
      <c r="D918" s="20"/>
      <c r="E918" s="17"/>
      <c r="F918" s="21"/>
      <c r="G918" s="22"/>
      <c r="H918" s="17"/>
      <c r="I918" s="21"/>
      <c r="J918" s="22"/>
      <c r="K918" s="17"/>
      <c r="L918" s="21"/>
      <c r="M918" s="22"/>
      <c r="N918" s="29"/>
      <c r="O918" s="30"/>
      <c r="P918" s="30"/>
      <c r="Q918"/>
      <c r="R918"/>
      <c r="S918" s="38"/>
    </row>
    <row r="919" spans="1:19" ht="15" x14ac:dyDescent="0.25">
      <c r="A919"/>
      <c r="B919"/>
      <c r="C919"/>
      <c r="D919" s="20"/>
      <c r="E919" s="17"/>
      <c r="F919" s="21"/>
      <c r="G919" s="22"/>
      <c r="H919" s="17"/>
      <c r="I919" s="21"/>
      <c r="J919" s="22"/>
      <c r="K919" s="17"/>
      <c r="L919" s="21"/>
      <c r="M919" s="22"/>
      <c r="N919" s="29"/>
      <c r="O919" s="30"/>
      <c r="P919" s="30"/>
      <c r="Q919"/>
      <c r="R919"/>
      <c r="S919" s="38"/>
    </row>
    <row r="920" spans="1:19" ht="15" x14ac:dyDescent="0.25">
      <c r="A920"/>
      <c r="B920"/>
      <c r="C920"/>
      <c r="D920" s="20"/>
      <c r="E920" s="17"/>
      <c r="F920" s="21"/>
      <c r="G920" s="22"/>
      <c r="H920" s="17"/>
      <c r="I920" s="21"/>
      <c r="J920" s="22"/>
      <c r="K920" s="17"/>
      <c r="L920" s="21"/>
      <c r="M920" s="22"/>
      <c r="N920" s="29"/>
      <c r="O920" s="30"/>
      <c r="P920" s="30"/>
      <c r="Q920"/>
      <c r="R920"/>
      <c r="S920" s="38"/>
    </row>
    <row r="921" spans="1:19" ht="15" x14ac:dyDescent="0.25">
      <c r="A921"/>
      <c r="B921"/>
      <c r="C921"/>
      <c r="D921" s="20"/>
      <c r="E921" s="17"/>
      <c r="F921" s="21"/>
      <c r="G921" s="22"/>
      <c r="H921" s="17"/>
      <c r="I921" s="21"/>
      <c r="J921" s="22"/>
      <c r="K921" s="17"/>
      <c r="L921" s="21"/>
      <c r="M921" s="22"/>
      <c r="N921" s="29"/>
      <c r="O921" s="30"/>
      <c r="P921" s="30"/>
      <c r="Q921"/>
      <c r="R921"/>
      <c r="S921" s="38"/>
    </row>
    <row r="922" spans="1:19" ht="15" x14ac:dyDescent="0.25">
      <c r="A922"/>
      <c r="B922"/>
      <c r="C922"/>
      <c r="D922" s="20"/>
      <c r="E922" s="17"/>
      <c r="F922" s="21"/>
      <c r="G922" s="22"/>
      <c r="H922" s="17"/>
      <c r="I922" s="21"/>
      <c r="J922" s="22"/>
      <c r="K922" s="17"/>
      <c r="L922" s="21"/>
      <c r="M922" s="22"/>
      <c r="N922" s="29"/>
      <c r="O922" s="30"/>
      <c r="P922" s="30"/>
      <c r="Q922"/>
      <c r="R922"/>
      <c r="S922" s="38"/>
    </row>
    <row r="923" spans="1:19" ht="15" x14ac:dyDescent="0.25">
      <c r="A923"/>
      <c r="B923"/>
      <c r="C923"/>
      <c r="D923" s="20"/>
      <c r="E923" s="17"/>
      <c r="F923" s="21"/>
      <c r="G923" s="22"/>
      <c r="H923" s="17"/>
      <c r="I923" s="21"/>
      <c r="J923" s="22"/>
      <c r="K923" s="17"/>
      <c r="L923" s="21"/>
      <c r="M923" s="22"/>
      <c r="N923" s="29"/>
      <c r="O923" s="30"/>
      <c r="P923" s="30"/>
      <c r="Q923"/>
      <c r="R923"/>
      <c r="S923" s="38"/>
    </row>
    <row r="924" spans="1:19" ht="15" x14ac:dyDescent="0.25">
      <c r="A924"/>
      <c r="B924"/>
      <c r="C924"/>
      <c r="D924" s="20"/>
      <c r="E924" s="17"/>
      <c r="F924" s="21"/>
      <c r="G924" s="22"/>
      <c r="H924" s="17"/>
      <c r="I924" s="21"/>
      <c r="J924" s="22"/>
      <c r="K924" s="17"/>
      <c r="L924" s="21"/>
      <c r="M924" s="22"/>
      <c r="N924" s="29"/>
      <c r="O924" s="30"/>
      <c r="P924" s="30"/>
      <c r="Q924"/>
      <c r="R924"/>
      <c r="S924" s="38"/>
    </row>
    <row r="925" spans="1:19" ht="15" x14ac:dyDescent="0.25">
      <c r="A925"/>
      <c r="B925"/>
      <c r="C925"/>
      <c r="D925" s="20"/>
      <c r="E925" s="17"/>
      <c r="F925" s="21"/>
      <c r="G925" s="22"/>
      <c r="H925" s="17"/>
      <c r="I925" s="21"/>
      <c r="J925" s="22"/>
      <c r="K925" s="17"/>
      <c r="L925" s="21"/>
      <c r="M925" s="22"/>
      <c r="N925" s="29"/>
      <c r="O925" s="30"/>
      <c r="P925" s="30"/>
      <c r="Q925"/>
      <c r="R925"/>
      <c r="S925" s="38"/>
    </row>
    <row r="926" spans="1:19" ht="15" x14ac:dyDescent="0.25">
      <c r="A926"/>
      <c r="B926"/>
      <c r="C926"/>
      <c r="D926" s="20"/>
      <c r="E926" s="17"/>
      <c r="F926" s="21"/>
      <c r="G926" s="22"/>
      <c r="H926" s="17"/>
      <c r="I926" s="21"/>
      <c r="J926" s="22"/>
      <c r="K926" s="17"/>
      <c r="L926" s="21"/>
      <c r="M926" s="22"/>
      <c r="N926" s="29"/>
      <c r="O926" s="30"/>
      <c r="P926" s="30"/>
      <c r="Q926"/>
      <c r="R926"/>
      <c r="S926" s="38"/>
    </row>
    <row r="927" spans="1:19" ht="15" x14ac:dyDescent="0.25">
      <c r="A927"/>
      <c r="B927"/>
      <c r="C927"/>
      <c r="D927" s="20"/>
      <c r="E927" s="17"/>
      <c r="F927" s="21"/>
      <c r="G927" s="22"/>
      <c r="H927" s="17"/>
      <c r="I927" s="21"/>
      <c r="J927" s="22"/>
      <c r="K927" s="17"/>
      <c r="L927" s="21"/>
      <c r="M927" s="22"/>
      <c r="N927" s="29"/>
      <c r="O927" s="30"/>
      <c r="P927" s="30"/>
      <c r="Q927"/>
      <c r="R927"/>
      <c r="S927" s="38"/>
    </row>
    <row r="928" spans="1:19" ht="15" x14ac:dyDescent="0.25">
      <c r="A928"/>
      <c r="B928"/>
      <c r="C928"/>
      <c r="D928" s="20"/>
      <c r="E928" s="17"/>
      <c r="F928" s="21"/>
      <c r="G928" s="22"/>
      <c r="H928" s="17"/>
      <c r="I928" s="21"/>
      <c r="J928" s="22"/>
      <c r="K928" s="17"/>
      <c r="L928" s="21"/>
      <c r="M928" s="22"/>
      <c r="N928" s="29"/>
      <c r="O928" s="30"/>
      <c r="P928" s="30"/>
      <c r="Q928"/>
      <c r="R928"/>
      <c r="S928" s="38"/>
    </row>
    <row r="929" spans="1:35" ht="15" x14ac:dyDescent="0.25">
      <c r="A929"/>
      <c r="B929"/>
      <c r="C929"/>
      <c r="D929" s="20"/>
      <c r="E929" s="17"/>
      <c r="F929" s="21"/>
      <c r="G929" s="22"/>
      <c r="H929" s="17"/>
      <c r="I929" s="21"/>
      <c r="J929" s="22"/>
      <c r="K929" s="17"/>
      <c r="L929" s="21"/>
      <c r="M929" s="22"/>
      <c r="N929" s="29"/>
      <c r="O929" s="30"/>
      <c r="P929" s="30"/>
      <c r="Q929"/>
      <c r="R929"/>
      <c r="S929" s="38"/>
    </row>
    <row r="930" spans="1:35" ht="15" x14ac:dyDescent="0.25">
      <c r="A930"/>
      <c r="B930"/>
      <c r="C930"/>
      <c r="D930" s="20"/>
      <c r="E930" s="17"/>
      <c r="F930" s="21"/>
      <c r="G930" s="22"/>
      <c r="H930" s="17"/>
      <c r="I930" s="21"/>
      <c r="J930" s="22"/>
      <c r="K930" s="17"/>
      <c r="L930" s="21"/>
      <c r="M930" s="22"/>
      <c r="N930" s="29"/>
      <c r="O930" s="30"/>
      <c r="P930" s="30"/>
      <c r="Q930"/>
      <c r="R930"/>
      <c r="S930" s="38"/>
    </row>
    <row r="931" spans="1:35" ht="15" x14ac:dyDescent="0.25">
      <c r="A931"/>
      <c r="B931"/>
      <c r="C931"/>
      <c r="D931" s="20"/>
      <c r="E931" s="17"/>
      <c r="F931" s="21"/>
      <c r="G931" s="22"/>
      <c r="H931" s="17"/>
      <c r="I931" s="21"/>
      <c r="J931" s="22"/>
      <c r="K931" s="17"/>
      <c r="L931" s="21"/>
      <c r="M931" s="22"/>
      <c r="N931" s="29"/>
      <c r="O931" s="30"/>
      <c r="P931" s="30"/>
      <c r="Q931"/>
      <c r="R931"/>
      <c r="S931" s="38"/>
    </row>
    <row r="932" spans="1:35" ht="15" x14ac:dyDescent="0.25">
      <c r="A932"/>
      <c r="B932"/>
      <c r="C932"/>
      <c r="D932" s="20"/>
      <c r="E932" s="17"/>
      <c r="F932" s="21"/>
      <c r="G932" s="22"/>
      <c r="H932" s="17"/>
      <c r="I932" s="21"/>
      <c r="J932" s="22"/>
      <c r="K932" s="17"/>
      <c r="L932" s="21"/>
      <c r="M932" s="22"/>
      <c r="N932" s="29"/>
      <c r="O932" s="30"/>
      <c r="P932" s="30"/>
      <c r="Q932"/>
      <c r="R932"/>
      <c r="S932" s="38"/>
    </row>
    <row r="933" spans="1:35" ht="15" x14ac:dyDescent="0.25">
      <c r="A933"/>
      <c r="B933"/>
      <c r="C933"/>
      <c r="D933" s="20"/>
      <c r="E933" s="17"/>
      <c r="F933" s="21"/>
      <c r="G933" s="22"/>
      <c r="H933" s="17"/>
      <c r="I933" s="21"/>
      <c r="J933" s="22"/>
      <c r="K933" s="17"/>
      <c r="L933" s="21"/>
      <c r="M933" s="22"/>
      <c r="N933" s="29"/>
      <c r="O933" s="30"/>
      <c r="P933" s="30"/>
      <c r="Q933"/>
      <c r="R933"/>
      <c r="S933" s="38"/>
    </row>
    <row r="934" spans="1:35" ht="15" x14ac:dyDescent="0.25">
      <c r="A934"/>
      <c r="B934"/>
      <c r="C934"/>
      <c r="D934" s="20"/>
      <c r="E934" s="17"/>
      <c r="F934" s="21"/>
      <c r="G934" s="22"/>
      <c r="H934" s="17"/>
      <c r="I934" s="21"/>
      <c r="J934" s="22"/>
      <c r="K934" s="17"/>
      <c r="L934" s="21"/>
      <c r="M934" s="22"/>
      <c r="N934" s="29"/>
      <c r="O934" s="30"/>
      <c r="P934" s="30"/>
      <c r="Q934"/>
      <c r="R934"/>
      <c r="S934" s="38"/>
    </row>
    <row r="935" spans="1:35" s="50" customFormat="1" ht="15" x14ac:dyDescent="0.25">
      <c r="A935" s="42"/>
      <c r="B935" s="42"/>
      <c r="C935" s="42"/>
      <c r="D935" s="43"/>
      <c r="E935" s="44"/>
      <c r="F935" s="45"/>
      <c r="G935" s="46"/>
      <c r="H935" s="44"/>
      <c r="I935" s="45"/>
      <c r="J935" s="46"/>
      <c r="K935" s="44"/>
      <c r="L935" s="45"/>
      <c r="M935" s="46"/>
      <c r="N935" s="47"/>
      <c r="O935" s="48"/>
      <c r="P935" s="48"/>
      <c r="Q935" s="42"/>
      <c r="R935" s="42"/>
      <c r="S935" s="52"/>
      <c r="AD935" s="51"/>
      <c r="AE935" s="51"/>
      <c r="AH935" s="51"/>
      <c r="AI935" s="51"/>
    </row>
    <row r="936" spans="1:35" ht="15" x14ac:dyDescent="0.25">
      <c r="A936"/>
      <c r="B936"/>
      <c r="C936"/>
      <c r="D936" s="20"/>
      <c r="E936" s="17"/>
      <c r="F936" s="21"/>
      <c r="G936" s="22"/>
      <c r="H936" s="17"/>
      <c r="I936" s="21"/>
      <c r="J936" s="22"/>
      <c r="K936" s="17"/>
      <c r="L936" s="21"/>
      <c r="M936" s="22"/>
      <c r="N936" s="29"/>
      <c r="O936" s="30"/>
      <c r="P936" s="30"/>
      <c r="Q936"/>
      <c r="R936"/>
      <c r="S936" s="38"/>
    </row>
    <row r="937" spans="1:35" ht="15" x14ac:dyDescent="0.25">
      <c r="A937"/>
      <c r="B937"/>
      <c r="C937"/>
      <c r="D937" s="20"/>
      <c r="E937" s="17"/>
      <c r="F937" s="21"/>
      <c r="G937" s="22"/>
      <c r="H937" s="17"/>
      <c r="I937" s="21"/>
      <c r="J937" s="22"/>
      <c r="K937" s="17"/>
      <c r="L937" s="21"/>
      <c r="M937" s="22"/>
      <c r="N937" s="29"/>
      <c r="O937" s="30"/>
      <c r="P937" s="30"/>
      <c r="Q937"/>
      <c r="R937"/>
      <c r="S937" s="38"/>
    </row>
    <row r="938" spans="1:35" ht="15" x14ac:dyDescent="0.25">
      <c r="A938"/>
      <c r="B938"/>
      <c r="C938"/>
      <c r="D938" s="20"/>
      <c r="E938" s="17"/>
      <c r="F938" s="21"/>
      <c r="G938" s="22"/>
      <c r="H938" s="17"/>
      <c r="I938" s="21"/>
      <c r="J938" s="22"/>
      <c r="K938" s="17"/>
      <c r="L938" s="21"/>
      <c r="M938" s="22"/>
      <c r="N938" s="29"/>
      <c r="O938" s="30"/>
      <c r="P938" s="30"/>
      <c r="Q938"/>
      <c r="R938"/>
      <c r="S938" s="38"/>
    </row>
    <row r="939" spans="1:35" ht="15" x14ac:dyDescent="0.25">
      <c r="A939"/>
      <c r="B939"/>
      <c r="C939"/>
      <c r="D939" s="20"/>
      <c r="E939" s="17"/>
      <c r="F939" s="21"/>
      <c r="G939" s="22"/>
      <c r="H939" s="17"/>
      <c r="I939" s="21"/>
      <c r="J939" s="22"/>
      <c r="K939" s="17"/>
      <c r="L939" s="21"/>
      <c r="M939" s="22"/>
      <c r="N939" s="29"/>
      <c r="O939" s="30"/>
      <c r="P939" s="30"/>
      <c r="Q939"/>
      <c r="R939"/>
      <c r="S939" s="38"/>
    </row>
    <row r="940" spans="1:35" ht="15" x14ac:dyDescent="0.25">
      <c r="A940"/>
      <c r="B940"/>
      <c r="C940"/>
      <c r="D940" s="20"/>
      <c r="E940" s="17"/>
      <c r="F940" s="21"/>
      <c r="G940" s="22"/>
      <c r="H940" s="17"/>
      <c r="I940" s="21"/>
      <c r="J940" s="22"/>
      <c r="K940" s="17"/>
      <c r="L940" s="21"/>
      <c r="M940" s="22"/>
      <c r="N940" s="29"/>
      <c r="O940" s="30"/>
      <c r="P940" s="30"/>
      <c r="Q940"/>
      <c r="R940"/>
      <c r="S940" s="38"/>
    </row>
    <row r="941" spans="1:35" ht="15" x14ac:dyDescent="0.25">
      <c r="A941"/>
      <c r="B941"/>
      <c r="C941"/>
      <c r="D941" s="20"/>
      <c r="E941" s="17"/>
      <c r="F941" s="21"/>
      <c r="G941" s="22"/>
      <c r="H941" s="17"/>
      <c r="I941" s="21"/>
      <c r="J941" s="22"/>
      <c r="K941" s="17"/>
      <c r="L941" s="21"/>
      <c r="M941" s="22"/>
      <c r="N941" s="29"/>
      <c r="O941" s="30"/>
      <c r="P941" s="30"/>
      <c r="Q941"/>
      <c r="R941"/>
      <c r="S941" s="38"/>
    </row>
    <row r="942" spans="1:35" ht="15" x14ac:dyDescent="0.25">
      <c r="A942"/>
      <c r="B942"/>
      <c r="C942"/>
      <c r="D942" s="20"/>
      <c r="E942" s="17"/>
      <c r="F942" s="21"/>
      <c r="G942" s="22"/>
      <c r="H942" s="17"/>
      <c r="I942" s="21"/>
      <c r="J942" s="22"/>
      <c r="K942" s="17"/>
      <c r="L942" s="21"/>
      <c r="M942" s="22"/>
      <c r="N942" s="29"/>
      <c r="O942" s="30"/>
      <c r="P942" s="30"/>
      <c r="Q942"/>
      <c r="R942"/>
      <c r="S942" s="38"/>
    </row>
    <row r="943" spans="1:35" ht="15" x14ac:dyDescent="0.25">
      <c r="A943"/>
      <c r="B943"/>
      <c r="C943"/>
      <c r="D943" s="20"/>
      <c r="E943" s="17"/>
      <c r="F943" s="21"/>
      <c r="G943" s="22"/>
      <c r="H943" s="17"/>
      <c r="I943" s="21"/>
      <c r="J943" s="22"/>
      <c r="K943" s="17"/>
      <c r="L943" s="21"/>
      <c r="M943" s="22"/>
      <c r="N943" s="29"/>
      <c r="O943" s="30"/>
      <c r="P943" s="30"/>
      <c r="Q943"/>
      <c r="R943"/>
      <c r="S943" s="38"/>
    </row>
    <row r="944" spans="1:35" ht="15" x14ac:dyDescent="0.25">
      <c r="A944"/>
      <c r="B944"/>
      <c r="C944"/>
      <c r="D944" s="20"/>
      <c r="E944" s="17"/>
      <c r="F944" s="21"/>
      <c r="G944" s="22"/>
      <c r="H944" s="17"/>
      <c r="I944" s="21"/>
      <c r="J944" s="22"/>
      <c r="K944" s="17"/>
      <c r="L944" s="21"/>
      <c r="M944" s="22"/>
      <c r="N944" s="29"/>
      <c r="O944" s="30"/>
      <c r="P944" s="30"/>
      <c r="Q944"/>
      <c r="R944"/>
      <c r="S944" s="38"/>
    </row>
    <row r="945" spans="1:19" ht="15" x14ac:dyDescent="0.25">
      <c r="A945"/>
      <c r="B945"/>
      <c r="C945"/>
      <c r="D945" s="20"/>
      <c r="E945" s="17"/>
      <c r="F945" s="21"/>
      <c r="G945" s="22"/>
      <c r="H945" s="17"/>
      <c r="I945" s="21"/>
      <c r="J945" s="22"/>
      <c r="K945" s="17"/>
      <c r="L945" s="21"/>
      <c r="M945" s="22"/>
      <c r="N945" s="29"/>
      <c r="O945" s="30"/>
      <c r="P945" s="30"/>
      <c r="Q945"/>
      <c r="R945"/>
      <c r="S945" s="38"/>
    </row>
    <row r="946" spans="1:19" ht="15" x14ac:dyDescent="0.25">
      <c r="A946"/>
      <c r="B946"/>
      <c r="C946"/>
      <c r="D946" s="20"/>
      <c r="E946" s="17"/>
      <c r="F946" s="21"/>
      <c r="G946" s="22"/>
      <c r="H946" s="17"/>
      <c r="I946" s="21"/>
      <c r="J946" s="22"/>
      <c r="K946" s="17"/>
      <c r="L946" s="21"/>
      <c r="M946" s="22"/>
      <c r="N946" s="29"/>
      <c r="O946" s="30"/>
      <c r="P946" s="30"/>
      <c r="Q946"/>
      <c r="R946"/>
      <c r="S946" s="38"/>
    </row>
    <row r="947" spans="1:19" ht="15" x14ac:dyDescent="0.25">
      <c r="A947"/>
      <c r="B947"/>
      <c r="C947"/>
      <c r="D947" s="20"/>
      <c r="E947" s="17"/>
      <c r="F947" s="21"/>
      <c r="G947" s="22"/>
      <c r="H947" s="17"/>
      <c r="I947" s="21"/>
      <c r="J947" s="22"/>
      <c r="K947" s="17"/>
      <c r="L947" s="21"/>
      <c r="M947" s="22"/>
      <c r="N947" s="29"/>
      <c r="O947" s="30"/>
      <c r="P947" s="30"/>
      <c r="Q947"/>
      <c r="R947"/>
      <c r="S947" s="38"/>
    </row>
    <row r="948" spans="1:19" ht="15" x14ac:dyDescent="0.25">
      <c r="A948"/>
      <c r="B948"/>
      <c r="C948"/>
      <c r="D948" s="20"/>
      <c r="E948" s="17"/>
      <c r="F948" s="21"/>
      <c r="G948" s="22"/>
      <c r="H948" s="17"/>
      <c r="I948" s="21"/>
      <c r="J948" s="22"/>
      <c r="K948" s="17"/>
      <c r="L948" s="21"/>
      <c r="M948" s="22"/>
      <c r="N948" s="29"/>
      <c r="O948" s="30"/>
      <c r="P948" s="30"/>
      <c r="Q948"/>
      <c r="R948"/>
      <c r="S948" s="38"/>
    </row>
    <row r="949" spans="1:19" ht="15" x14ac:dyDescent="0.25">
      <c r="A949"/>
      <c r="B949"/>
      <c r="C949"/>
      <c r="D949" s="20"/>
      <c r="E949" s="17"/>
      <c r="F949" s="21"/>
      <c r="G949" s="22"/>
      <c r="H949" s="17"/>
      <c r="I949" s="21"/>
      <c r="J949" s="22"/>
      <c r="K949" s="17"/>
      <c r="L949" s="21"/>
      <c r="M949" s="22"/>
      <c r="N949" s="29"/>
      <c r="O949" s="30"/>
      <c r="P949" s="30"/>
      <c r="Q949"/>
      <c r="R949"/>
      <c r="S949" s="38"/>
    </row>
    <row r="950" spans="1:19" ht="15" x14ac:dyDescent="0.25">
      <c r="A950"/>
      <c r="B950"/>
      <c r="C950"/>
      <c r="D950" s="20"/>
      <c r="E950" s="17"/>
      <c r="F950" s="21"/>
      <c r="G950" s="22"/>
      <c r="H950" s="17"/>
      <c r="I950" s="21"/>
      <c r="J950" s="22"/>
      <c r="K950" s="17"/>
      <c r="L950" s="21"/>
      <c r="M950" s="22"/>
      <c r="N950" s="29"/>
      <c r="O950" s="30"/>
      <c r="P950" s="30"/>
      <c r="Q950"/>
      <c r="R950"/>
      <c r="S950" s="38"/>
    </row>
    <row r="951" spans="1:19" ht="15" x14ac:dyDescent="0.25">
      <c r="A951"/>
      <c r="B951"/>
      <c r="C951"/>
      <c r="D951" s="20"/>
      <c r="E951" s="17"/>
      <c r="F951" s="21"/>
      <c r="G951" s="22"/>
      <c r="H951" s="17"/>
      <c r="I951" s="21"/>
      <c r="J951" s="22"/>
      <c r="K951" s="17"/>
      <c r="L951" s="21"/>
      <c r="M951" s="22"/>
      <c r="N951" s="29"/>
      <c r="O951" s="30"/>
      <c r="P951" s="30"/>
      <c r="Q951"/>
      <c r="R951"/>
      <c r="S951" s="38"/>
    </row>
    <row r="952" spans="1:19" ht="15" x14ac:dyDescent="0.25">
      <c r="A952"/>
      <c r="B952"/>
      <c r="C952"/>
      <c r="D952" s="20"/>
      <c r="E952" s="17"/>
      <c r="F952" s="21"/>
      <c r="G952" s="22"/>
      <c r="H952" s="17"/>
      <c r="I952" s="21"/>
      <c r="J952" s="22"/>
      <c r="K952" s="17"/>
      <c r="L952" s="21"/>
      <c r="M952" s="22"/>
      <c r="N952" s="29"/>
      <c r="O952" s="30"/>
      <c r="P952" s="30"/>
      <c r="Q952"/>
      <c r="R952"/>
      <c r="S952" s="38"/>
    </row>
    <row r="953" spans="1:19" ht="15" x14ac:dyDescent="0.25">
      <c r="A953"/>
      <c r="B953"/>
      <c r="C953"/>
      <c r="D953" s="20"/>
      <c r="E953" s="17"/>
      <c r="F953" s="21"/>
      <c r="G953" s="22"/>
      <c r="H953" s="17"/>
      <c r="I953" s="21"/>
      <c r="J953" s="22"/>
      <c r="K953" s="17"/>
      <c r="L953" s="21"/>
      <c r="M953" s="22"/>
      <c r="N953" s="29"/>
      <c r="O953" s="30"/>
      <c r="P953" s="30"/>
      <c r="Q953"/>
      <c r="R953"/>
      <c r="S953" s="38"/>
    </row>
    <row r="954" spans="1:19" ht="15" x14ac:dyDescent="0.25">
      <c r="A954"/>
      <c r="B954"/>
      <c r="C954"/>
      <c r="D954" s="20"/>
      <c r="E954" s="17"/>
      <c r="F954" s="21"/>
      <c r="G954" s="22"/>
      <c r="H954" s="17"/>
      <c r="I954" s="21"/>
      <c r="J954" s="22"/>
      <c r="K954" s="17"/>
      <c r="L954" s="21"/>
      <c r="M954" s="22"/>
      <c r="N954" s="29"/>
      <c r="O954" s="30"/>
      <c r="P954" s="30"/>
      <c r="Q954"/>
      <c r="R954"/>
      <c r="S954" s="38"/>
    </row>
    <row r="955" spans="1:19" ht="15" x14ac:dyDescent="0.25">
      <c r="A955"/>
      <c r="B955"/>
      <c r="C955"/>
      <c r="D955" s="20"/>
      <c r="E955" s="17"/>
      <c r="F955" s="21"/>
      <c r="G955" s="22"/>
      <c r="H955" s="17"/>
      <c r="I955" s="21"/>
      <c r="J955" s="22"/>
      <c r="K955" s="17"/>
      <c r="L955" s="21"/>
      <c r="M955" s="22"/>
      <c r="N955" s="29"/>
      <c r="O955" s="30"/>
      <c r="P955" s="30"/>
      <c r="Q955"/>
      <c r="R955"/>
      <c r="S955" s="38"/>
    </row>
    <row r="956" spans="1:19" ht="15" x14ac:dyDescent="0.25">
      <c r="A956"/>
      <c r="B956"/>
      <c r="C956"/>
      <c r="D956" s="20"/>
      <c r="E956" s="17"/>
      <c r="F956" s="21"/>
      <c r="G956" s="22"/>
      <c r="H956" s="17"/>
      <c r="I956" s="21"/>
      <c r="J956" s="22"/>
      <c r="K956" s="17"/>
      <c r="L956" s="21"/>
      <c r="M956" s="22"/>
      <c r="N956" s="29"/>
      <c r="O956" s="30"/>
      <c r="P956" s="30"/>
      <c r="Q956"/>
      <c r="R956"/>
      <c r="S956" s="38"/>
    </row>
    <row r="957" spans="1:19" ht="15" x14ac:dyDescent="0.25">
      <c r="A957"/>
      <c r="B957"/>
      <c r="C957"/>
      <c r="D957" s="20"/>
      <c r="E957" s="17"/>
      <c r="F957" s="21"/>
      <c r="G957" s="22"/>
      <c r="H957" s="17"/>
      <c r="I957" s="21"/>
      <c r="J957" s="22"/>
      <c r="K957" s="17"/>
      <c r="L957" s="21"/>
      <c r="M957" s="22"/>
      <c r="N957" s="29"/>
      <c r="O957" s="30"/>
      <c r="P957" s="30"/>
      <c r="Q957"/>
      <c r="R957"/>
      <c r="S957" s="38"/>
    </row>
    <row r="958" spans="1:19" ht="15" x14ac:dyDescent="0.25">
      <c r="A958"/>
      <c r="B958"/>
      <c r="C958"/>
      <c r="D958" s="20"/>
      <c r="E958" s="17"/>
      <c r="F958" s="21"/>
      <c r="G958" s="22"/>
      <c r="H958" s="17"/>
      <c r="I958" s="21"/>
      <c r="J958" s="22"/>
      <c r="K958" s="17"/>
      <c r="L958" s="21"/>
      <c r="M958" s="22"/>
      <c r="N958" s="29"/>
      <c r="O958" s="30"/>
      <c r="P958" s="30"/>
      <c r="Q958"/>
      <c r="R958"/>
      <c r="S958" s="38"/>
    </row>
    <row r="959" spans="1:19" ht="15" x14ac:dyDescent="0.25">
      <c r="A959"/>
      <c r="B959"/>
      <c r="C959"/>
      <c r="D959" s="20"/>
      <c r="E959" s="17"/>
      <c r="F959" s="21"/>
      <c r="G959" s="22"/>
      <c r="H959" s="17"/>
      <c r="I959" s="21"/>
      <c r="J959" s="22"/>
      <c r="K959" s="17"/>
      <c r="L959" s="21"/>
      <c r="M959" s="22"/>
      <c r="N959" s="29"/>
      <c r="O959" s="30"/>
      <c r="P959" s="30"/>
      <c r="Q959"/>
      <c r="R959"/>
      <c r="S959" s="38"/>
    </row>
    <row r="960" spans="1:19" ht="15" x14ac:dyDescent="0.25">
      <c r="A960"/>
      <c r="B960"/>
      <c r="C960"/>
      <c r="D960" s="20"/>
      <c r="E960" s="17"/>
      <c r="F960" s="21"/>
      <c r="G960" s="22"/>
      <c r="H960" s="17"/>
      <c r="I960" s="21"/>
      <c r="J960" s="22"/>
      <c r="K960" s="17"/>
      <c r="L960" s="21"/>
      <c r="M960" s="22"/>
      <c r="N960" s="29"/>
      <c r="O960" s="30"/>
      <c r="P960" s="30"/>
      <c r="Q960"/>
      <c r="R960"/>
      <c r="S960" s="38"/>
    </row>
    <row r="961" spans="1:19" ht="15" x14ac:dyDescent="0.25">
      <c r="A961"/>
      <c r="B961"/>
      <c r="C961"/>
      <c r="D961" s="20"/>
      <c r="E961" s="17"/>
      <c r="F961" s="21"/>
      <c r="G961" s="22"/>
      <c r="H961" s="17"/>
      <c r="I961" s="21"/>
      <c r="J961" s="22"/>
      <c r="K961" s="17"/>
      <c r="L961" s="21"/>
      <c r="M961" s="22"/>
      <c r="N961" s="29"/>
      <c r="O961" s="30"/>
      <c r="P961" s="30"/>
      <c r="Q961"/>
      <c r="R961"/>
      <c r="S961" s="38"/>
    </row>
    <row r="962" spans="1:19" ht="15" x14ac:dyDescent="0.25">
      <c r="A962"/>
      <c r="B962"/>
      <c r="C962"/>
      <c r="D962" s="20"/>
      <c r="E962" s="17"/>
      <c r="F962" s="21"/>
      <c r="G962" s="22"/>
      <c r="H962" s="17"/>
      <c r="I962" s="21"/>
      <c r="J962" s="22"/>
      <c r="K962" s="17"/>
      <c r="L962" s="21"/>
      <c r="M962" s="22"/>
      <c r="N962" s="29"/>
      <c r="O962" s="30"/>
      <c r="P962" s="30"/>
      <c r="Q962"/>
      <c r="R962"/>
      <c r="S962" s="38"/>
    </row>
    <row r="963" spans="1:19" ht="15" x14ac:dyDescent="0.25">
      <c r="A963"/>
      <c r="B963"/>
      <c r="C963"/>
      <c r="D963" s="20"/>
      <c r="E963" s="17"/>
      <c r="F963" s="21"/>
      <c r="G963" s="22"/>
      <c r="H963" s="17"/>
      <c r="I963" s="21"/>
      <c r="J963" s="22"/>
      <c r="K963" s="17"/>
      <c r="L963" s="21"/>
      <c r="M963" s="22"/>
      <c r="N963" s="29"/>
      <c r="O963" s="30"/>
      <c r="P963" s="30"/>
      <c r="Q963"/>
      <c r="R963"/>
      <c r="S963" s="38"/>
    </row>
    <row r="964" spans="1:19" ht="15" x14ac:dyDescent="0.25">
      <c r="A964"/>
      <c r="B964"/>
      <c r="C964"/>
      <c r="D964" s="20"/>
      <c r="E964" s="17"/>
      <c r="F964" s="21"/>
      <c r="G964" s="22"/>
      <c r="H964" s="17"/>
      <c r="I964" s="21"/>
      <c r="J964" s="22"/>
      <c r="K964" s="17"/>
      <c r="L964" s="21"/>
      <c r="M964" s="22"/>
      <c r="N964" s="29"/>
      <c r="O964" s="30"/>
      <c r="P964" s="30"/>
      <c r="Q964"/>
      <c r="R964"/>
      <c r="S964" s="38"/>
    </row>
    <row r="965" spans="1:19" ht="15" x14ac:dyDescent="0.25">
      <c r="A965"/>
      <c r="B965"/>
      <c r="C965"/>
      <c r="D965" s="20"/>
      <c r="E965" s="17"/>
      <c r="F965" s="21"/>
      <c r="G965" s="22"/>
      <c r="H965" s="17"/>
      <c r="I965" s="21"/>
      <c r="J965" s="22"/>
      <c r="K965" s="17"/>
      <c r="L965" s="21"/>
      <c r="M965" s="22"/>
      <c r="N965" s="29"/>
      <c r="O965" s="30"/>
      <c r="P965" s="30"/>
      <c r="Q965"/>
      <c r="R965"/>
      <c r="S965" s="38"/>
    </row>
    <row r="966" spans="1:19" ht="15" x14ac:dyDescent="0.25">
      <c r="A966"/>
      <c r="B966"/>
      <c r="C966"/>
      <c r="D966" s="20"/>
      <c r="E966" s="17"/>
      <c r="F966" s="21"/>
      <c r="G966" s="22"/>
      <c r="H966" s="17"/>
      <c r="I966" s="21"/>
      <c r="J966" s="22"/>
      <c r="K966" s="17"/>
      <c r="L966" s="21"/>
      <c r="M966" s="22"/>
      <c r="N966" s="29"/>
      <c r="O966" s="30"/>
      <c r="P966" s="30"/>
      <c r="Q966"/>
      <c r="R966"/>
      <c r="S966" s="38"/>
    </row>
    <row r="967" spans="1:19" ht="15" x14ac:dyDescent="0.25">
      <c r="A967"/>
      <c r="B967"/>
      <c r="C967"/>
      <c r="D967" s="20"/>
      <c r="E967" s="17"/>
      <c r="F967" s="21"/>
      <c r="G967" s="22"/>
      <c r="H967" s="17"/>
      <c r="I967" s="21"/>
      <c r="J967" s="22"/>
      <c r="K967" s="17"/>
      <c r="L967" s="21"/>
      <c r="M967" s="22"/>
      <c r="N967" s="29"/>
      <c r="O967" s="30"/>
      <c r="P967" s="30"/>
      <c r="Q967"/>
      <c r="R967"/>
      <c r="S967" s="38"/>
    </row>
    <row r="968" spans="1:19" ht="15" x14ac:dyDescent="0.25">
      <c r="A968"/>
      <c r="B968"/>
      <c r="C968"/>
      <c r="D968" s="20"/>
      <c r="E968" s="17"/>
      <c r="F968" s="21"/>
      <c r="G968" s="22"/>
      <c r="H968" s="17"/>
      <c r="I968" s="21"/>
      <c r="J968" s="22"/>
      <c r="K968" s="17"/>
      <c r="L968" s="21"/>
      <c r="M968" s="22"/>
      <c r="N968" s="29"/>
      <c r="O968" s="30"/>
      <c r="P968" s="30"/>
      <c r="Q968"/>
      <c r="R968"/>
      <c r="S968" s="38"/>
    </row>
    <row r="969" spans="1:19" ht="15" x14ac:dyDescent="0.25">
      <c r="A969"/>
      <c r="B969"/>
      <c r="C969"/>
      <c r="D969" s="20"/>
      <c r="E969" s="17"/>
      <c r="F969" s="21"/>
      <c r="G969" s="22"/>
      <c r="H969" s="17"/>
      <c r="I969" s="21"/>
      <c r="J969" s="22"/>
      <c r="K969" s="17"/>
      <c r="L969" s="21"/>
      <c r="M969" s="22"/>
      <c r="N969" s="29"/>
      <c r="O969" s="30"/>
      <c r="P969" s="30"/>
      <c r="Q969"/>
      <c r="R969"/>
      <c r="S969" s="38"/>
    </row>
    <row r="970" spans="1:19" ht="15" x14ac:dyDescent="0.25">
      <c r="A970"/>
      <c r="B970"/>
      <c r="C970"/>
      <c r="D970" s="20"/>
      <c r="E970" s="17"/>
      <c r="F970" s="21"/>
      <c r="G970" s="22"/>
      <c r="H970" s="17"/>
      <c r="I970" s="21"/>
      <c r="J970" s="22"/>
      <c r="K970" s="17"/>
      <c r="L970" s="21"/>
      <c r="M970" s="22"/>
      <c r="N970" s="29"/>
      <c r="O970" s="30"/>
      <c r="P970" s="30"/>
      <c r="Q970"/>
      <c r="R970"/>
      <c r="S970" s="38"/>
    </row>
    <row r="971" spans="1:19" ht="15" x14ac:dyDescent="0.25">
      <c r="A971"/>
      <c r="B971"/>
      <c r="C971"/>
      <c r="D971" s="20"/>
      <c r="E971" s="17"/>
      <c r="F971" s="21"/>
      <c r="G971" s="22"/>
      <c r="H971" s="17"/>
      <c r="I971" s="21"/>
      <c r="J971" s="22"/>
      <c r="K971" s="17"/>
      <c r="L971" s="21"/>
      <c r="M971" s="22"/>
      <c r="N971" s="29"/>
      <c r="O971" s="30"/>
      <c r="P971" s="30"/>
      <c r="Q971"/>
      <c r="R971"/>
      <c r="S971" s="38"/>
    </row>
    <row r="972" spans="1:19" ht="15" x14ac:dyDescent="0.25">
      <c r="A972"/>
      <c r="B972"/>
      <c r="C972"/>
      <c r="D972" s="20"/>
      <c r="E972" s="17"/>
      <c r="F972" s="21"/>
      <c r="G972" s="22"/>
      <c r="H972" s="17"/>
      <c r="I972" s="21"/>
      <c r="J972" s="22"/>
      <c r="K972" s="17"/>
      <c r="L972" s="21"/>
      <c r="M972" s="22"/>
      <c r="N972" s="29"/>
      <c r="O972" s="30"/>
      <c r="P972" s="30"/>
      <c r="Q972"/>
      <c r="R972"/>
      <c r="S972" s="38"/>
    </row>
    <row r="973" spans="1:19" ht="15" x14ac:dyDescent="0.25">
      <c r="A973"/>
      <c r="B973"/>
      <c r="C973"/>
      <c r="D973" s="20"/>
      <c r="E973" s="17"/>
      <c r="F973" s="21"/>
      <c r="G973" s="22"/>
      <c r="H973" s="17"/>
      <c r="I973" s="21"/>
      <c r="J973" s="22"/>
      <c r="K973" s="17"/>
      <c r="L973" s="21"/>
      <c r="M973" s="22"/>
      <c r="N973" s="29"/>
      <c r="O973" s="30"/>
      <c r="P973" s="30"/>
      <c r="Q973"/>
      <c r="R973"/>
      <c r="S973" s="38"/>
    </row>
    <row r="974" spans="1:19" ht="15" x14ac:dyDescent="0.25">
      <c r="A974"/>
      <c r="B974"/>
      <c r="C974"/>
      <c r="D974" s="20"/>
      <c r="E974" s="17"/>
      <c r="F974" s="21"/>
      <c r="G974" s="22"/>
      <c r="H974" s="17"/>
      <c r="I974" s="21"/>
      <c r="J974" s="22"/>
      <c r="K974" s="17"/>
      <c r="L974" s="21"/>
      <c r="M974" s="22"/>
      <c r="N974" s="29"/>
      <c r="O974" s="30"/>
      <c r="P974" s="30"/>
      <c r="Q974"/>
      <c r="R974"/>
      <c r="S974" s="38"/>
    </row>
    <row r="975" spans="1:19" ht="15" x14ac:dyDescent="0.25">
      <c r="A975"/>
      <c r="B975"/>
      <c r="C975"/>
      <c r="D975" s="20"/>
      <c r="E975" s="17"/>
      <c r="F975" s="21"/>
      <c r="G975" s="22"/>
      <c r="H975" s="17"/>
      <c r="I975" s="21"/>
      <c r="J975" s="22"/>
      <c r="K975" s="17"/>
      <c r="L975" s="21"/>
      <c r="M975" s="22"/>
      <c r="N975" s="29"/>
      <c r="O975" s="30"/>
      <c r="P975" s="30"/>
      <c r="Q975"/>
      <c r="R975"/>
      <c r="S975" s="38"/>
    </row>
    <row r="976" spans="1:19" ht="15" x14ac:dyDescent="0.25">
      <c r="A976"/>
      <c r="B976"/>
      <c r="C976"/>
      <c r="D976" s="20"/>
      <c r="E976" s="17"/>
      <c r="F976" s="21"/>
      <c r="G976" s="22"/>
      <c r="H976" s="17"/>
      <c r="I976" s="21"/>
      <c r="J976" s="22"/>
      <c r="K976" s="17"/>
      <c r="L976" s="21"/>
      <c r="M976" s="22"/>
      <c r="N976" s="29"/>
      <c r="O976" s="30"/>
      <c r="P976" s="30"/>
      <c r="Q976"/>
      <c r="R976"/>
      <c r="S976" s="38"/>
    </row>
    <row r="977" spans="1:19" ht="15" x14ac:dyDescent="0.25">
      <c r="A977"/>
      <c r="B977"/>
      <c r="C977"/>
      <c r="D977" s="20"/>
      <c r="E977" s="17"/>
      <c r="F977" s="21"/>
      <c r="G977" s="22"/>
      <c r="H977" s="17"/>
      <c r="I977" s="21"/>
      <c r="J977" s="22"/>
      <c r="K977" s="17"/>
      <c r="L977" s="21"/>
      <c r="M977" s="22"/>
      <c r="N977" s="29"/>
      <c r="O977" s="30"/>
      <c r="P977" s="30"/>
      <c r="Q977"/>
      <c r="R977"/>
      <c r="S977" s="38"/>
    </row>
    <row r="978" spans="1:19" ht="15" x14ac:dyDescent="0.25">
      <c r="A978"/>
      <c r="B978"/>
      <c r="C978"/>
      <c r="D978" s="20"/>
      <c r="E978" s="17"/>
      <c r="F978" s="21"/>
      <c r="G978" s="22"/>
      <c r="H978" s="17"/>
      <c r="I978" s="21"/>
      <c r="J978" s="22"/>
      <c r="K978" s="17"/>
      <c r="L978" s="21"/>
      <c r="M978" s="22"/>
      <c r="N978" s="29"/>
      <c r="O978" s="30"/>
      <c r="P978" s="30"/>
      <c r="Q978"/>
      <c r="R978"/>
      <c r="S978" s="38"/>
    </row>
    <row r="979" spans="1:19" ht="15" x14ac:dyDescent="0.25">
      <c r="A979"/>
      <c r="B979"/>
      <c r="C979"/>
      <c r="D979" s="20"/>
      <c r="E979" s="17"/>
      <c r="F979" s="21"/>
      <c r="G979" s="22"/>
      <c r="H979" s="17"/>
      <c r="I979" s="21"/>
      <c r="J979" s="22"/>
      <c r="K979" s="17"/>
      <c r="L979" s="21"/>
      <c r="M979" s="22"/>
      <c r="N979" s="29"/>
      <c r="O979" s="30"/>
      <c r="P979" s="30"/>
      <c r="Q979"/>
      <c r="R979"/>
      <c r="S979" s="38"/>
    </row>
    <row r="980" spans="1:19" ht="15" x14ac:dyDescent="0.25">
      <c r="A980"/>
      <c r="B980"/>
      <c r="C980"/>
      <c r="D980" s="20"/>
      <c r="E980" s="17"/>
      <c r="F980" s="21"/>
      <c r="G980" s="22"/>
      <c r="H980" s="17"/>
      <c r="I980" s="21"/>
      <c r="J980" s="22"/>
      <c r="K980" s="17"/>
      <c r="L980" s="21"/>
      <c r="M980" s="22"/>
      <c r="N980" s="29"/>
      <c r="O980" s="30"/>
      <c r="P980" s="30"/>
      <c r="Q980"/>
      <c r="R980"/>
      <c r="S980" s="38"/>
    </row>
    <row r="981" spans="1:19" ht="15" x14ac:dyDescent="0.25">
      <c r="A981"/>
      <c r="B981"/>
      <c r="C981"/>
      <c r="D981" s="20"/>
      <c r="E981" s="17"/>
      <c r="F981" s="21"/>
      <c r="G981" s="22"/>
      <c r="H981" s="17"/>
      <c r="I981" s="21"/>
      <c r="J981" s="22"/>
      <c r="K981" s="17"/>
      <c r="L981" s="21"/>
      <c r="M981" s="22"/>
      <c r="N981" s="29"/>
      <c r="O981" s="30"/>
      <c r="P981" s="30"/>
      <c r="Q981"/>
      <c r="R981"/>
      <c r="S981" s="38"/>
    </row>
    <row r="982" spans="1:19" ht="15" x14ac:dyDescent="0.25">
      <c r="A982"/>
      <c r="B982"/>
      <c r="C982"/>
      <c r="D982" s="20"/>
      <c r="E982" s="17"/>
      <c r="F982" s="21"/>
      <c r="G982" s="22"/>
      <c r="H982" s="17"/>
      <c r="I982" s="21"/>
      <c r="J982" s="22"/>
      <c r="K982" s="17"/>
      <c r="L982" s="21"/>
      <c r="M982" s="22"/>
      <c r="N982" s="29"/>
      <c r="O982" s="30"/>
      <c r="P982" s="30"/>
      <c r="Q982"/>
      <c r="R982"/>
      <c r="S982" s="38"/>
    </row>
    <row r="983" spans="1:19" ht="15" x14ac:dyDescent="0.25">
      <c r="A983"/>
      <c r="B983"/>
      <c r="C983"/>
      <c r="D983" s="20"/>
      <c r="E983" s="17"/>
      <c r="F983" s="21"/>
      <c r="G983" s="22"/>
      <c r="H983" s="17"/>
      <c r="I983" s="21"/>
      <c r="J983" s="22"/>
      <c r="K983" s="17"/>
      <c r="L983" s="21"/>
      <c r="M983" s="22"/>
      <c r="N983" s="29"/>
      <c r="O983" s="30"/>
      <c r="P983" s="30"/>
      <c r="Q983"/>
      <c r="R983"/>
      <c r="S983" s="38"/>
    </row>
    <row r="984" spans="1:19" ht="15" x14ac:dyDescent="0.25">
      <c r="A984"/>
      <c r="B984"/>
      <c r="C984"/>
      <c r="D984" s="20"/>
      <c r="E984" s="17"/>
      <c r="F984" s="21"/>
      <c r="G984" s="22"/>
      <c r="H984" s="17"/>
      <c r="I984" s="21"/>
      <c r="J984" s="22"/>
      <c r="K984" s="17"/>
      <c r="L984" s="21"/>
      <c r="M984" s="22"/>
      <c r="N984" s="29"/>
      <c r="O984" s="30"/>
      <c r="P984" s="30"/>
      <c r="Q984"/>
      <c r="R984"/>
      <c r="S984" s="38"/>
    </row>
    <row r="985" spans="1:19" ht="15" x14ac:dyDescent="0.25">
      <c r="A985"/>
      <c r="B985"/>
      <c r="C985"/>
      <c r="D985" s="20"/>
      <c r="E985" s="17"/>
      <c r="F985" s="21"/>
      <c r="G985" s="22"/>
      <c r="H985" s="17"/>
      <c r="I985" s="21"/>
      <c r="J985" s="22"/>
      <c r="K985" s="17"/>
      <c r="L985" s="21"/>
      <c r="M985" s="22"/>
      <c r="N985" s="29"/>
      <c r="O985" s="30"/>
      <c r="P985" s="30"/>
      <c r="Q985"/>
      <c r="R985"/>
      <c r="S985" s="38"/>
    </row>
    <row r="986" spans="1:19" ht="15" x14ac:dyDescent="0.25">
      <c r="A986"/>
      <c r="B986"/>
      <c r="C986"/>
      <c r="D986" s="20"/>
      <c r="E986" s="17"/>
      <c r="F986" s="21"/>
      <c r="G986" s="22"/>
      <c r="H986" s="17"/>
      <c r="I986" s="21"/>
      <c r="J986" s="22"/>
      <c r="K986" s="17"/>
      <c r="L986" s="21"/>
      <c r="M986" s="22"/>
      <c r="N986" s="29"/>
      <c r="O986" s="30"/>
      <c r="P986" s="30"/>
      <c r="Q986"/>
      <c r="R986"/>
      <c r="S986" s="38"/>
    </row>
    <row r="987" spans="1:19" ht="15" x14ac:dyDescent="0.25">
      <c r="A987"/>
      <c r="B987"/>
      <c r="C987"/>
      <c r="D987" s="20"/>
      <c r="E987" s="17"/>
      <c r="F987" s="21"/>
      <c r="G987" s="22"/>
      <c r="H987" s="17"/>
      <c r="I987" s="21"/>
      <c r="J987" s="22"/>
      <c r="K987" s="17"/>
      <c r="L987" s="21"/>
      <c r="M987" s="22"/>
      <c r="N987" s="29"/>
      <c r="O987" s="30"/>
      <c r="P987" s="30"/>
      <c r="Q987"/>
      <c r="R987"/>
      <c r="S987" s="38"/>
    </row>
    <row r="988" spans="1:19" ht="15" x14ac:dyDescent="0.25">
      <c r="A988"/>
      <c r="B988"/>
      <c r="C988"/>
      <c r="D988" s="20"/>
      <c r="E988" s="17"/>
      <c r="F988" s="21"/>
      <c r="G988" s="22"/>
      <c r="H988" s="17"/>
      <c r="I988" s="21"/>
      <c r="J988" s="22"/>
      <c r="K988" s="17"/>
      <c r="L988" s="21"/>
      <c r="M988" s="22"/>
      <c r="N988" s="29"/>
      <c r="O988" s="30"/>
      <c r="P988" s="30"/>
      <c r="Q988"/>
      <c r="R988"/>
      <c r="S988" s="38"/>
    </row>
    <row r="989" spans="1:19" ht="15" x14ac:dyDescent="0.25">
      <c r="A989"/>
      <c r="B989"/>
      <c r="C989"/>
      <c r="D989" s="20"/>
      <c r="E989" s="17"/>
      <c r="F989" s="21"/>
      <c r="G989" s="22"/>
      <c r="H989" s="17"/>
      <c r="I989" s="21"/>
      <c r="J989" s="22"/>
      <c r="K989" s="17"/>
      <c r="L989" s="21"/>
      <c r="M989" s="22"/>
      <c r="N989" s="29"/>
      <c r="O989" s="30"/>
      <c r="P989" s="30"/>
      <c r="Q989"/>
      <c r="R989"/>
      <c r="S989" s="38"/>
    </row>
    <row r="990" spans="1:19" ht="15" x14ac:dyDescent="0.25">
      <c r="A990"/>
      <c r="B990"/>
      <c r="C990"/>
      <c r="D990" s="20"/>
      <c r="E990" s="17"/>
      <c r="F990" s="21"/>
      <c r="G990" s="22"/>
      <c r="H990" s="17"/>
      <c r="I990" s="21"/>
      <c r="J990" s="22"/>
      <c r="K990" s="17"/>
      <c r="L990" s="21"/>
      <c r="M990" s="22"/>
      <c r="N990" s="29"/>
      <c r="O990" s="30"/>
      <c r="P990" s="30"/>
      <c r="Q990"/>
      <c r="R990"/>
      <c r="S990" s="38"/>
    </row>
    <row r="991" spans="1:19" ht="15" x14ac:dyDescent="0.25">
      <c r="A991"/>
      <c r="B991"/>
      <c r="C991"/>
      <c r="D991" s="20"/>
      <c r="E991" s="17"/>
      <c r="F991" s="21"/>
      <c r="G991" s="22"/>
      <c r="H991" s="17"/>
      <c r="I991" s="21"/>
      <c r="J991" s="22"/>
      <c r="K991" s="17"/>
      <c r="L991" s="21"/>
      <c r="M991" s="22"/>
      <c r="N991" s="29"/>
      <c r="O991" s="30"/>
      <c r="P991" s="30"/>
      <c r="Q991"/>
      <c r="R991"/>
      <c r="S991" s="38"/>
    </row>
    <row r="992" spans="1:19" ht="15" x14ac:dyDescent="0.25">
      <c r="A992"/>
      <c r="B992"/>
      <c r="C992"/>
      <c r="D992" s="20"/>
      <c r="E992" s="17"/>
      <c r="F992" s="21"/>
      <c r="G992" s="22"/>
      <c r="H992" s="17"/>
      <c r="I992" s="21"/>
      <c r="J992" s="22"/>
      <c r="K992" s="17"/>
      <c r="L992" s="21"/>
      <c r="M992" s="22"/>
      <c r="N992" s="29"/>
      <c r="O992" s="30"/>
      <c r="P992" s="30"/>
      <c r="Q992"/>
      <c r="R992"/>
      <c r="S992" s="38"/>
    </row>
    <row r="993" spans="1:19" ht="15" x14ac:dyDescent="0.25">
      <c r="A993"/>
      <c r="B993"/>
      <c r="C993"/>
      <c r="D993" s="20"/>
      <c r="E993" s="17"/>
      <c r="F993" s="21"/>
      <c r="G993" s="22"/>
      <c r="H993" s="17"/>
      <c r="I993" s="21"/>
      <c r="J993" s="22"/>
      <c r="K993" s="17"/>
      <c r="L993" s="21"/>
      <c r="M993" s="22"/>
      <c r="N993" s="29"/>
      <c r="O993" s="30"/>
      <c r="P993" s="30"/>
      <c r="Q993"/>
      <c r="R993"/>
      <c r="S993" s="38"/>
    </row>
    <row r="994" spans="1:19" ht="15" x14ac:dyDescent="0.25">
      <c r="A994"/>
      <c r="B994"/>
      <c r="C994"/>
      <c r="D994" s="20"/>
      <c r="E994" s="17"/>
      <c r="F994" s="21"/>
      <c r="G994" s="22"/>
      <c r="H994" s="17"/>
      <c r="I994" s="21"/>
      <c r="J994" s="22"/>
      <c r="K994" s="17"/>
      <c r="L994" s="21"/>
      <c r="M994" s="22"/>
      <c r="N994" s="29"/>
      <c r="O994" s="30"/>
      <c r="P994" s="30"/>
      <c r="Q994"/>
      <c r="R994"/>
      <c r="S994" s="38"/>
    </row>
    <row r="995" spans="1:19" ht="15" x14ac:dyDescent="0.25">
      <c r="A995"/>
      <c r="B995"/>
      <c r="C995"/>
      <c r="D995" s="20"/>
      <c r="E995" s="17"/>
      <c r="F995" s="21"/>
      <c r="G995" s="22"/>
      <c r="H995" s="17"/>
      <c r="I995" s="21"/>
      <c r="J995" s="22"/>
      <c r="K995" s="17"/>
      <c r="L995" s="21"/>
      <c r="M995" s="22"/>
      <c r="N995" s="29"/>
      <c r="O995" s="30"/>
      <c r="P995" s="30"/>
      <c r="Q995"/>
      <c r="R995"/>
      <c r="S995" s="38"/>
    </row>
    <row r="996" spans="1:19" ht="15" x14ac:dyDescent="0.25">
      <c r="A996"/>
      <c r="B996"/>
      <c r="C996"/>
      <c r="D996" s="20"/>
      <c r="E996" s="17"/>
      <c r="F996" s="21"/>
      <c r="G996" s="22"/>
      <c r="H996" s="17"/>
      <c r="I996" s="21"/>
      <c r="J996" s="22"/>
      <c r="K996" s="17"/>
      <c r="L996" s="21"/>
      <c r="M996" s="22"/>
      <c r="N996" s="29"/>
      <c r="O996" s="30"/>
      <c r="P996" s="30"/>
      <c r="Q996"/>
      <c r="R996"/>
      <c r="S996" s="38"/>
    </row>
    <row r="997" spans="1:19" ht="15" x14ac:dyDescent="0.25">
      <c r="D997" s="20" t="str">
        <f t="shared" ref="D997:D999" si="182">IF(OR($A997="",$B997="",$C997=""),"",(1/A997)+(1/B997)+(1/C997)-1)</f>
        <v/>
      </c>
      <c r="E997" s="17" t="str">
        <f>IF(OR($A997="",$B997="",$C997=""),"",A997*'MPTO_working_3-way'!$I999)</f>
        <v/>
      </c>
      <c r="F997" s="21" t="str">
        <f>IF(OR($A997="",$B997="",$C997=""),"",B997*'MPTO_working_3-way'!$I999)</f>
        <v/>
      </c>
      <c r="G997" s="22" t="str">
        <f>IF(OR($A997="",$B997="",$C997=""),"",C997*'MPTO_working_3-way'!$I999)</f>
        <v/>
      </c>
      <c r="H997" s="17" t="str">
        <f>IF(OR($A997="",$B997="",$C997=""),"",'MPTO_working_3-way'!E999)</f>
        <v/>
      </c>
      <c r="I997" s="21" t="str">
        <f>IF(OR($A997="",$B997="",$C997=""),"",'MPTO_working_3-way'!F999)</f>
        <v/>
      </c>
      <c r="J997" s="22" t="str">
        <f>IF(OR($A997="",$B997="",$C997=""),"",'MPTO_working_3-way'!G999)</f>
        <v/>
      </c>
      <c r="K997" s="17" t="str">
        <f>IF(OR($A997="",$B997="",$C997=""),"",'OddsRatio_working_3-way'!H999)</f>
        <v/>
      </c>
      <c r="L997" s="21" t="str">
        <f>IF(OR($A997="",$B997="",$C997=""),"",'OddsRatio_working_3-way'!I999)</f>
        <v/>
      </c>
      <c r="M997" s="22" t="str">
        <f>IF(OR($A997="",$B997="",$C997=""),"",'OddsRatio_working_3-way'!J999)</f>
        <v/>
      </c>
      <c r="N997" s="17" t="str">
        <f>IF('Log_working_3-way'!$D999="","",A997^('Log_working_3-way'!$D999))</f>
        <v/>
      </c>
      <c r="O997" s="21" t="str">
        <f>IF('Log_working_3-way'!$D999="","",B997^('Log_working_3-way'!$D999))</f>
        <v/>
      </c>
      <c r="P997" s="21"/>
      <c r="Q997"/>
      <c r="R997"/>
    </row>
    <row r="998" spans="1:19" x14ac:dyDescent="0.2">
      <c r="D998" s="20" t="str">
        <f t="shared" si="182"/>
        <v/>
      </c>
      <c r="E998" s="17" t="str">
        <f>IF(OR($A998="",$B998="",$C998=""),"",A998*'MPTO_working_3-way'!$I1000)</f>
        <v/>
      </c>
      <c r="F998" s="21" t="str">
        <f>IF(OR($A998="",$B998="",$C998=""),"",B998*'MPTO_working_3-way'!$I1000)</f>
        <v/>
      </c>
      <c r="G998" s="22" t="str">
        <f>IF(OR($A998="",$B998="",$C998=""),"",C998*'MPTO_working_3-way'!$I1000)</f>
        <v/>
      </c>
      <c r="H998" s="17" t="str">
        <f>IF(OR($A998="",$B998="",$C998=""),"",'MPTO_working_3-way'!E1000)</f>
        <v/>
      </c>
      <c r="I998" s="21" t="str">
        <f>IF(OR($A998="",$B998="",$C998=""),"",'MPTO_working_3-way'!F1000)</f>
        <v/>
      </c>
      <c r="J998" s="22" t="str">
        <f>IF(OR($A998="",$B998="",$C998=""),"",'MPTO_working_3-way'!G1000)</f>
        <v/>
      </c>
      <c r="K998" s="17" t="str">
        <f>IF(OR($A998="",$B998="",$C998=""),"",'OddsRatio_working_3-way'!H1000)</f>
        <v/>
      </c>
      <c r="L998" s="21" t="str">
        <f>IF(OR($A998="",$B998="",$C998=""),"",'OddsRatio_working_3-way'!I1000)</f>
        <v/>
      </c>
      <c r="M998" s="22" t="str">
        <f>IF(OR($A998="",$B998="",$C998=""),"",'OddsRatio_working_3-way'!J1000)</f>
        <v/>
      </c>
      <c r="N998" s="17" t="str">
        <f>IF('Log_working_3-way'!$D1000="","",A998^('Log_working_3-way'!$D1000))</f>
        <v/>
      </c>
      <c r="O998" s="21" t="str">
        <f>IF('Log_working_3-way'!$D1000="","",B998^('Log_working_3-way'!$D1000))</f>
        <v/>
      </c>
      <c r="P998" s="21"/>
    </row>
    <row r="999" spans="1:19" x14ac:dyDescent="0.2">
      <c r="D999" s="20" t="str">
        <f t="shared" si="182"/>
        <v/>
      </c>
      <c r="E999" s="17" t="str">
        <f>IF(OR($A999="",$B999="",$C999=""),"",A999*'MPTO_working_3-way'!$I1001)</f>
        <v/>
      </c>
      <c r="F999" s="21" t="str">
        <f>IF(OR($A999="",$B999="",$C999=""),"",B999*'MPTO_working_3-way'!$I1001)</f>
        <v/>
      </c>
      <c r="G999" s="22" t="str">
        <f>IF(OR($A999="",$B999="",$C999=""),"",C999*'MPTO_working_3-way'!$I1001)</f>
        <v/>
      </c>
      <c r="H999" s="17" t="str">
        <f>IF(OR($A999="",$B999="",$C999=""),"",'MPTO_working_3-way'!E1001)</f>
        <v/>
      </c>
      <c r="I999" s="21" t="str">
        <f>IF(OR($A999="",$B999="",$C999=""),"",'MPTO_working_3-way'!F1001)</f>
        <v/>
      </c>
      <c r="J999" s="22" t="str">
        <f>IF(OR($A999="",$B999="",$C999=""),"",'MPTO_working_3-way'!G1001)</f>
        <v/>
      </c>
      <c r="K999" s="17" t="str">
        <f>IF(OR($A999="",$B999="",$C999=""),"",'OddsRatio_working_3-way'!H1001)</f>
        <v/>
      </c>
      <c r="L999" s="21" t="str">
        <f>IF(OR($A999="",$B999="",$C999=""),"",'OddsRatio_working_3-way'!I1001)</f>
        <v/>
      </c>
      <c r="M999" s="22" t="str">
        <f>IF(OR($A999="",$B999="",$C999=""),"",'OddsRatio_working_3-way'!J1001)</f>
        <v/>
      </c>
      <c r="N999" s="17" t="str">
        <f>IF('Log_working_3-way'!$D1001="","",A999^('Log_working_3-way'!$D1001))</f>
        <v/>
      </c>
      <c r="O999" s="21" t="str">
        <f>IF('Log_working_3-way'!$D1001="","",B999^('Log_working_3-way'!$D1001))</f>
        <v/>
      </c>
      <c r="P999" s="21"/>
    </row>
  </sheetData>
  <mergeCells count="5">
    <mergeCell ref="A1:C1"/>
    <mergeCell ref="K1:M1"/>
    <mergeCell ref="H1:J1"/>
    <mergeCell ref="E1:G1"/>
    <mergeCell ref="N1:P1"/>
  </mergeCells>
  <pageMargins left="0.7" right="0.7" top="0.75" bottom="0.75" header="0.3" footer="0.3"/>
  <pageSetup orientation="portrait" horizontalDpi="300" verticalDpi="3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H5"/>
  <sheetViews>
    <sheetView zoomScale="80" zoomScaleNormal="80" workbookViewId="0">
      <selection activeCell="G5" sqref="G5"/>
    </sheetView>
  </sheetViews>
  <sheetFormatPr defaultRowHeight="15" x14ac:dyDescent="0.25"/>
  <cols>
    <col min="5" max="5" width="21" customWidth="1"/>
    <col min="6" max="6" width="15.5703125" customWidth="1"/>
    <col min="7" max="7" width="15.28515625" customWidth="1"/>
    <col min="8" max="8" width="13.85546875" customWidth="1"/>
  </cols>
  <sheetData>
    <row r="1" spans="1:8" x14ac:dyDescent="0.25">
      <c r="A1" t="s">
        <v>216</v>
      </c>
      <c r="B1" t="s">
        <v>217</v>
      </c>
      <c r="C1" t="s">
        <v>218</v>
      </c>
      <c r="D1" t="s">
        <v>219</v>
      </c>
      <c r="E1" t="s">
        <v>220</v>
      </c>
      <c r="F1" t="s">
        <v>221</v>
      </c>
      <c r="G1" t="s">
        <v>222</v>
      </c>
      <c r="H1" t="s">
        <v>223</v>
      </c>
    </row>
    <row r="2" spans="1:8" x14ac:dyDescent="0.25">
      <c r="A2">
        <v>1.1000000000000001</v>
      </c>
      <c r="B2">
        <v>1.5</v>
      </c>
      <c r="C2">
        <f t="shared" ref="C2:D4" si="0">A2-1</f>
        <v>0.10000000000000009</v>
      </c>
      <c r="D2">
        <f t="shared" si="0"/>
        <v>0.5</v>
      </c>
      <c r="E2">
        <f>C2/D2</f>
        <v>0.20000000000000018</v>
      </c>
      <c r="F2" s="56">
        <f>C2/D2</f>
        <v>0.20000000000000018</v>
      </c>
      <c r="G2">
        <v>400</v>
      </c>
      <c r="H2">
        <f>E2*G2</f>
        <v>80.000000000000071</v>
      </c>
    </row>
    <row r="3" spans="1:8" x14ac:dyDescent="0.25">
      <c r="A3">
        <v>1.05</v>
      </c>
      <c r="B3">
        <v>1.75</v>
      </c>
      <c r="C3">
        <f t="shared" si="0"/>
        <v>5.0000000000000044E-2</v>
      </c>
      <c r="D3">
        <f t="shared" si="0"/>
        <v>0.75</v>
      </c>
      <c r="E3">
        <f>C3/D3</f>
        <v>6.6666666666666721E-2</v>
      </c>
      <c r="F3" s="56">
        <f>C3/D3</f>
        <v>6.6666666666666721E-2</v>
      </c>
      <c r="G3">
        <v>4.24</v>
      </c>
      <c r="H3">
        <f>E3*G3</f>
        <v>0.2826666666666669</v>
      </c>
    </row>
    <row r="4" spans="1:8" x14ac:dyDescent="0.25">
      <c r="A4">
        <v>0.95</v>
      </c>
      <c r="B4">
        <v>1.6</v>
      </c>
      <c r="C4">
        <f t="shared" si="0"/>
        <v>-5.0000000000000044E-2</v>
      </c>
      <c r="D4">
        <f t="shared" si="0"/>
        <v>0.60000000000000009</v>
      </c>
      <c r="E4">
        <f>C4/D4</f>
        <v>-8.3333333333333398E-2</v>
      </c>
      <c r="F4" s="56">
        <f>C4/D4</f>
        <v>-8.3333333333333398E-2</v>
      </c>
      <c r="G4">
        <v>100</v>
      </c>
      <c r="H4">
        <f>E4*G4</f>
        <v>-8.3333333333333393</v>
      </c>
    </row>
    <row r="5" spans="1:8" x14ac:dyDescent="0.25">
      <c r="A5">
        <v>1.1000000000000001</v>
      </c>
      <c r="B5">
        <v>2.0299999999999998</v>
      </c>
      <c r="C5">
        <f t="shared" ref="C5" si="1">A5-1</f>
        <v>0.10000000000000009</v>
      </c>
      <c r="D5">
        <f t="shared" ref="D5" si="2">B5-1</f>
        <v>1.0299999999999998</v>
      </c>
      <c r="E5">
        <f>C5/D5</f>
        <v>9.7087378640776809E-2</v>
      </c>
      <c r="F5" s="56">
        <f>C5/D5</f>
        <v>9.7087378640776809E-2</v>
      </c>
      <c r="G5">
        <v>10000</v>
      </c>
      <c r="H5">
        <f>E5*G5</f>
        <v>970.87378640776808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9</vt:i4>
      </vt:variant>
    </vt:vector>
  </HeadingPairs>
  <TitlesOfParts>
    <vt:vector size="9" baseType="lpstr">
      <vt:lpstr>Log_working_2-way</vt:lpstr>
      <vt:lpstr>Log_working_3-way</vt:lpstr>
      <vt:lpstr>OddsRatio_working_3-way</vt:lpstr>
      <vt:lpstr>MPTO_working_2-way</vt:lpstr>
      <vt:lpstr>MPTO_working_3-way</vt:lpstr>
      <vt:lpstr>OddsRatio_working_2-way</vt:lpstr>
      <vt:lpstr>True_Odds_Calculator_2-way</vt:lpstr>
      <vt:lpstr>True_Odds_Calculator_3-way</vt:lpstr>
      <vt:lpstr>Kelly Criterion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 Kelly</dc:creator>
  <cp:lastModifiedBy>Leonard</cp:lastModifiedBy>
  <dcterms:created xsi:type="dcterms:W3CDTF">2017-05-09T09:56:38Z</dcterms:created>
  <dcterms:modified xsi:type="dcterms:W3CDTF">2021-03-16T18:46:47Z</dcterms:modified>
</cp:coreProperties>
</file>